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广院\华榜？？？？？？？\Python-DM-Homework-W6-W10\郑妍\"/>
    </mc:Choice>
  </mc:AlternateContent>
  <xr:revisionPtr revIDLastSave="0" documentId="13_ncr:1_{77FF6759-6DD1-4B01-A7FA-D0CEF1D57AF9}" xr6:coauthVersionLast="45" xr6:coauthVersionMax="45" xr10:uidLastSave="{00000000-0000-0000-0000-000000000000}"/>
  <bookViews>
    <workbookView xWindow="-108" yWindow="-108" windowWidth="23256" windowHeight="12576" activeTab="6" xr2:uid="{00000000-000D-0000-FFFF-FFFF00000000}"/>
  </bookViews>
  <sheets>
    <sheet name="USvideos 数据清洗" sheetId="1" r:id="rId1"/>
    <sheet name="指标相关数据" sheetId="2" r:id="rId2"/>
    <sheet name="上榜个数" sheetId="3" r:id="rId3"/>
    <sheet name="视频信息" sheetId="4" r:id="rId4"/>
    <sheet name="榜" sheetId="5" r:id="rId5"/>
    <sheet name="前100" sheetId="6" r:id="rId6"/>
    <sheet name="图" sheetId="7" r:id="rId7"/>
  </sheets>
  <definedNames>
    <definedName name="_xlnm._FilterDatabase" localSheetId="0" hidden="1">'USvideos 数据清洗'!$T$1:$T$6322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" i="1" l="1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D3" i="5" l="1"/>
  <c r="D5" i="5"/>
  <c r="D4" i="5"/>
  <c r="D6" i="5"/>
  <c r="D7" i="5"/>
  <c r="D8" i="5"/>
  <c r="D9" i="5"/>
  <c r="D10" i="5"/>
  <c r="D16" i="5"/>
  <c r="D11" i="5"/>
  <c r="D12" i="5"/>
  <c r="D15" i="5"/>
  <c r="D13" i="5"/>
  <c r="D18" i="5"/>
  <c r="D14" i="5"/>
  <c r="D17" i="5"/>
  <c r="D19" i="5"/>
  <c r="D21" i="5"/>
  <c r="D20" i="5"/>
  <c r="D23" i="5"/>
  <c r="D22" i="5"/>
  <c r="D28" i="5"/>
  <c r="D25" i="5"/>
  <c r="D26" i="5"/>
  <c r="D27" i="5"/>
  <c r="D24" i="5"/>
  <c r="D30" i="5"/>
  <c r="D29" i="5"/>
  <c r="D31" i="5"/>
  <c r="D32" i="5"/>
  <c r="D36" i="5"/>
  <c r="D34" i="5"/>
  <c r="D35" i="5"/>
  <c r="D37" i="5"/>
  <c r="D38" i="5"/>
  <c r="D39" i="5"/>
  <c r="D46" i="5"/>
  <c r="D40" i="5"/>
  <c r="D33" i="5"/>
  <c r="D41" i="5"/>
  <c r="D45" i="5"/>
  <c r="D42" i="5"/>
  <c r="D51" i="5"/>
  <c r="D48" i="5"/>
  <c r="D43" i="5"/>
  <c r="D44" i="5"/>
  <c r="D50" i="5"/>
  <c r="D55" i="5"/>
  <c r="D49" i="5"/>
  <c r="D47" i="5"/>
  <c r="D53" i="5"/>
  <c r="D54" i="5"/>
  <c r="D52" i="5"/>
  <c r="D56" i="5"/>
  <c r="D57" i="5"/>
  <c r="D58" i="5"/>
  <c r="D59" i="5"/>
  <c r="D65" i="5"/>
  <c r="D60" i="5"/>
  <c r="D62" i="5"/>
  <c r="D63" i="5"/>
  <c r="D73" i="5"/>
  <c r="D61" i="5"/>
  <c r="D82" i="5"/>
  <c r="D67" i="5"/>
  <c r="D69" i="5"/>
  <c r="D64" i="5"/>
  <c r="D76" i="5"/>
  <c r="D74" i="5"/>
  <c r="D75" i="5"/>
  <c r="D72" i="5"/>
  <c r="D68" i="5"/>
  <c r="D89" i="5"/>
  <c r="D66" i="5"/>
  <c r="D79" i="5"/>
  <c r="D77" i="5"/>
  <c r="D71" i="5"/>
  <c r="D93" i="5"/>
  <c r="D70" i="5"/>
  <c r="D86" i="5"/>
  <c r="D84" i="5"/>
  <c r="D78" i="5"/>
  <c r="D81" i="5"/>
  <c r="D87" i="5"/>
  <c r="D88" i="5"/>
  <c r="D80" i="5"/>
  <c r="D85" i="5"/>
  <c r="D94" i="5"/>
  <c r="D83" i="5"/>
  <c r="D91" i="5"/>
  <c r="D90" i="5"/>
  <c r="D97" i="5"/>
  <c r="D92" i="5"/>
  <c r="D101" i="5"/>
  <c r="D103" i="5"/>
  <c r="D95" i="5"/>
  <c r="D100" i="5"/>
  <c r="D110" i="5"/>
  <c r="D102" i="5"/>
  <c r="D111" i="5"/>
  <c r="D108" i="5"/>
  <c r="D96" i="5"/>
  <c r="D104" i="5"/>
  <c r="D105" i="5"/>
  <c r="D114" i="5"/>
  <c r="D99" i="5"/>
  <c r="D116" i="5"/>
  <c r="D122" i="5"/>
  <c r="D98" i="5"/>
  <c r="D107" i="5"/>
  <c r="D113" i="5"/>
  <c r="D115" i="5"/>
  <c r="D112" i="5"/>
  <c r="D125" i="5"/>
  <c r="D106" i="5"/>
  <c r="D120" i="5"/>
  <c r="D117" i="5"/>
  <c r="D126" i="5"/>
  <c r="D130" i="5"/>
  <c r="D109" i="5"/>
  <c r="D128" i="5"/>
  <c r="D123" i="5"/>
  <c r="D118" i="5"/>
  <c r="D124" i="5"/>
  <c r="D119" i="5"/>
  <c r="D121" i="5"/>
  <c r="D133" i="5"/>
  <c r="D131" i="5"/>
  <c r="D134" i="5"/>
  <c r="D132" i="5"/>
  <c r="D127" i="5"/>
  <c r="D148" i="5"/>
  <c r="D129" i="5"/>
  <c r="D137" i="5"/>
  <c r="D136" i="5"/>
  <c r="D135" i="5"/>
  <c r="D144" i="5"/>
  <c r="D141" i="5"/>
  <c r="D143" i="5"/>
  <c r="D149" i="5"/>
  <c r="D139" i="5"/>
  <c r="D142" i="5"/>
  <c r="D147" i="5"/>
  <c r="D140" i="5"/>
  <c r="D146" i="5"/>
  <c r="D150" i="5"/>
  <c r="D145" i="5"/>
  <c r="D138" i="5"/>
  <c r="D153" i="5"/>
  <c r="D158" i="5"/>
  <c r="D152" i="5"/>
  <c r="D155" i="5"/>
  <c r="D156" i="5"/>
  <c r="D165" i="5"/>
  <c r="D173" i="5"/>
  <c r="D162" i="5"/>
  <c r="D178" i="5"/>
  <c r="D151" i="5"/>
  <c r="D160" i="5"/>
  <c r="D185" i="5"/>
  <c r="D159" i="5"/>
  <c r="D166" i="5"/>
  <c r="D157" i="5"/>
  <c r="D169" i="5"/>
  <c r="D164" i="5"/>
  <c r="D177" i="5"/>
  <c r="D154" i="5"/>
  <c r="D171" i="5"/>
  <c r="D175" i="5"/>
  <c r="D172" i="5"/>
  <c r="D167" i="5"/>
  <c r="D170" i="5"/>
  <c r="D161" i="5"/>
  <c r="D168" i="5"/>
  <c r="D188" i="5"/>
  <c r="D176" i="5"/>
  <c r="D181" i="5"/>
  <c r="D179" i="5"/>
  <c r="D163" i="5"/>
  <c r="D191" i="5"/>
  <c r="D192" i="5"/>
  <c r="D197" i="5"/>
  <c r="D182" i="5"/>
  <c r="D184" i="5"/>
  <c r="D180" i="5"/>
  <c r="D190" i="5"/>
  <c r="D183" i="5"/>
  <c r="D174" i="5"/>
  <c r="D200" i="5"/>
  <c r="D196" i="5"/>
  <c r="D193" i="5"/>
  <c r="D194" i="5"/>
  <c r="D201" i="5"/>
  <c r="D187" i="5"/>
  <c r="D189" i="5"/>
  <c r="D204" i="5"/>
  <c r="D202" i="5"/>
  <c r="D198" i="5"/>
  <c r="D195" i="5"/>
  <c r="D186" i="5"/>
  <c r="D213" i="5"/>
  <c r="D209" i="5"/>
  <c r="D205" i="5"/>
  <c r="D208" i="5"/>
  <c r="D199" i="5"/>
  <c r="D212" i="5"/>
  <c r="D214" i="5"/>
  <c r="D210" i="5"/>
  <c r="D211" i="5"/>
  <c r="D217" i="5"/>
  <c r="D218" i="5"/>
  <c r="D227" i="5"/>
  <c r="D207" i="5"/>
  <c r="D220" i="5"/>
  <c r="D216" i="5"/>
  <c r="D221" i="5"/>
  <c r="D222" i="5"/>
  <c r="D226" i="5"/>
  <c r="D223" i="5"/>
  <c r="D234" i="5"/>
  <c r="D206" i="5"/>
  <c r="D228" i="5"/>
  <c r="D224" i="5"/>
  <c r="D230" i="5"/>
  <c r="D225" i="5"/>
  <c r="D233" i="5"/>
  <c r="D219" i="5"/>
  <c r="D203" i="5"/>
  <c r="D215" i="5"/>
  <c r="D229" i="5"/>
  <c r="D237" i="5"/>
  <c r="D235" i="5"/>
  <c r="D232" i="5"/>
  <c r="D246" i="5"/>
  <c r="D231" i="5"/>
  <c r="D236" i="5"/>
  <c r="D239" i="5"/>
  <c r="D240" i="5"/>
  <c r="D250" i="5"/>
  <c r="D243" i="5"/>
  <c r="D245" i="5"/>
  <c r="D241" i="5"/>
  <c r="D238" i="5"/>
  <c r="D260" i="5"/>
  <c r="D261" i="5"/>
  <c r="D242" i="5"/>
  <c r="D249" i="5"/>
  <c r="D248" i="5"/>
  <c r="D254" i="5"/>
  <c r="D255" i="5"/>
  <c r="D244" i="5"/>
  <c r="D253" i="5"/>
  <c r="D247" i="5"/>
  <c r="D276" i="5"/>
  <c r="D258" i="5"/>
  <c r="D252" i="5"/>
  <c r="D262" i="5"/>
  <c r="D256" i="5"/>
  <c r="D267" i="5"/>
  <c r="D251" i="5"/>
  <c r="D257" i="5"/>
  <c r="D292" i="5"/>
  <c r="D259" i="5"/>
  <c r="D271" i="5"/>
  <c r="D266" i="5"/>
  <c r="D273" i="5"/>
  <c r="D274" i="5"/>
  <c r="D275" i="5"/>
  <c r="D279" i="5"/>
  <c r="D265" i="5"/>
  <c r="D283" i="5"/>
  <c r="D268" i="5"/>
  <c r="D286" i="5"/>
  <c r="D294" i="5"/>
  <c r="D272" i="5"/>
  <c r="D281" i="5"/>
  <c r="D263" i="5"/>
  <c r="D285" i="5"/>
  <c r="D269" i="5"/>
  <c r="D301" i="5"/>
  <c r="D270" i="5"/>
  <c r="D277" i="5"/>
  <c r="D287" i="5"/>
  <c r="D293" i="5"/>
  <c r="D280" i="5"/>
  <c r="D264" i="5"/>
  <c r="D289" i="5"/>
  <c r="D310" i="5"/>
  <c r="D284" i="5"/>
  <c r="D278" i="5"/>
  <c r="D288" i="5"/>
  <c r="D304" i="5"/>
  <c r="D295" i="5"/>
  <c r="D305" i="5"/>
  <c r="D299" i="5"/>
  <c r="D307" i="5"/>
  <c r="D313" i="5"/>
  <c r="D282" i="5"/>
  <c r="D309" i="5"/>
  <c r="D297" i="5"/>
  <c r="D298" i="5"/>
  <c r="D320" i="5"/>
  <c r="D291" i="5"/>
  <c r="D303" i="5"/>
  <c r="D308" i="5"/>
  <c r="D311" i="5"/>
  <c r="D315" i="5"/>
  <c r="D290" i="5"/>
  <c r="D323" i="5"/>
  <c r="D302" i="5"/>
  <c r="D327" i="5"/>
  <c r="D300" i="5"/>
  <c r="D334" i="5"/>
  <c r="D306" i="5"/>
  <c r="D337" i="5"/>
  <c r="D296" i="5"/>
  <c r="D325" i="5"/>
  <c r="D330" i="5"/>
  <c r="D332" i="5"/>
  <c r="D316" i="5"/>
  <c r="D322" i="5"/>
  <c r="D324" i="5"/>
  <c r="D318" i="5"/>
  <c r="D326" i="5"/>
  <c r="D319" i="5"/>
  <c r="D339" i="5"/>
  <c r="D314" i="5"/>
  <c r="D345" i="5"/>
  <c r="D333" i="5"/>
  <c r="D312" i="5"/>
  <c r="D317" i="5"/>
  <c r="D328" i="5"/>
  <c r="D340" i="5"/>
  <c r="D331" i="5"/>
  <c r="D321" i="5"/>
  <c r="D347" i="5"/>
  <c r="D348" i="5"/>
  <c r="D335" i="5"/>
  <c r="D336" i="5"/>
  <c r="D352" i="5"/>
  <c r="D338" i="5"/>
  <c r="D343" i="5"/>
  <c r="D329" i="5"/>
  <c r="D349" i="5"/>
  <c r="D350" i="5"/>
  <c r="D346" i="5"/>
  <c r="D342" i="5"/>
  <c r="D355" i="5"/>
  <c r="D369" i="5"/>
  <c r="D351" i="5"/>
  <c r="D344" i="5"/>
  <c r="D357" i="5"/>
  <c r="D354" i="5"/>
  <c r="D359" i="5"/>
  <c r="D341" i="5"/>
  <c r="D360" i="5"/>
  <c r="D353" i="5"/>
  <c r="D356" i="5"/>
  <c r="D374" i="5"/>
  <c r="D358" i="5"/>
  <c r="D367" i="5"/>
  <c r="D362" i="5"/>
  <c r="D363" i="5"/>
  <c r="D364" i="5"/>
  <c r="D373" i="5"/>
  <c r="D365" i="5"/>
  <c r="D366" i="5"/>
  <c r="D377" i="5"/>
  <c r="D361" i="5"/>
  <c r="D371" i="5"/>
  <c r="D387" i="5"/>
  <c r="D372" i="5"/>
  <c r="D379" i="5"/>
  <c r="D368" i="5"/>
  <c r="D383" i="5"/>
  <c r="D398" i="5"/>
  <c r="D385" i="5"/>
  <c r="D375" i="5"/>
  <c r="D376" i="5"/>
  <c r="D370" i="5"/>
  <c r="D378" i="5"/>
  <c r="D381" i="5"/>
  <c r="D382" i="5"/>
  <c r="D384" i="5"/>
  <c r="D408" i="5"/>
  <c r="D391" i="5"/>
  <c r="D386" i="5"/>
  <c r="D380" i="5"/>
  <c r="D394" i="5"/>
  <c r="D395" i="5"/>
  <c r="D396" i="5"/>
  <c r="D397" i="5"/>
  <c r="D406" i="5"/>
  <c r="D409" i="5"/>
  <c r="D389" i="5"/>
  <c r="D390" i="5"/>
  <c r="D388" i="5"/>
  <c r="D403" i="5"/>
  <c r="D393" i="5"/>
  <c r="D421" i="5"/>
  <c r="D405" i="5"/>
  <c r="D399" i="5"/>
  <c r="D400" i="5"/>
  <c r="D401" i="5"/>
  <c r="D419" i="5"/>
  <c r="D407" i="5"/>
  <c r="D424" i="5"/>
  <c r="D413" i="5"/>
  <c r="D415" i="5"/>
  <c r="D442" i="5"/>
  <c r="D402" i="5"/>
  <c r="D411" i="5"/>
  <c r="D392" i="5"/>
  <c r="D412" i="5"/>
  <c r="D433" i="5"/>
  <c r="D404" i="5"/>
  <c r="D425" i="5"/>
  <c r="D438" i="5"/>
  <c r="D426" i="5"/>
  <c r="D427" i="5"/>
  <c r="D410" i="5"/>
  <c r="D417" i="5"/>
  <c r="D418" i="5"/>
  <c r="D429" i="5"/>
  <c r="D431" i="5"/>
  <c r="D420" i="5"/>
  <c r="D422" i="5"/>
  <c r="D435" i="5"/>
  <c r="D423" i="5"/>
  <c r="D437" i="5"/>
  <c r="D414" i="5"/>
  <c r="D416" i="5"/>
  <c r="D440" i="5"/>
  <c r="D428" i="5"/>
  <c r="D449" i="5"/>
  <c r="D441" i="5"/>
  <c r="D450" i="5"/>
  <c r="D430" i="5"/>
  <c r="D444" i="5"/>
  <c r="D445" i="5"/>
  <c r="D432" i="5"/>
  <c r="D434" i="5"/>
  <c r="D453" i="5"/>
  <c r="D458" i="5"/>
  <c r="D447" i="5"/>
  <c r="D439" i="5"/>
  <c r="D443" i="5"/>
  <c r="D446" i="5"/>
  <c r="D469" i="5"/>
  <c r="D436" i="5"/>
  <c r="D459" i="5"/>
  <c r="D454" i="5"/>
  <c r="D448" i="5"/>
  <c r="D463" i="5"/>
  <c r="D455" i="5"/>
  <c r="D451" i="5"/>
  <c r="D465" i="5"/>
  <c r="D452" i="5"/>
  <c r="D467" i="5"/>
  <c r="D457" i="5"/>
  <c r="D460" i="5"/>
  <c r="D461" i="5"/>
  <c r="D482" i="5"/>
  <c r="D472" i="5"/>
  <c r="D462" i="5"/>
  <c r="D473" i="5"/>
  <c r="D475" i="5"/>
  <c r="D456" i="5"/>
  <c r="D477" i="5"/>
  <c r="D466" i="5"/>
  <c r="D471" i="5"/>
  <c r="D489" i="5"/>
  <c r="D485" i="5"/>
  <c r="D474" i="5"/>
  <c r="D464" i="5"/>
  <c r="D479" i="5"/>
  <c r="D481" i="5"/>
  <c r="D470" i="5"/>
  <c r="D483" i="5"/>
  <c r="D484" i="5"/>
  <c r="D500" i="5"/>
  <c r="D476" i="5"/>
  <c r="D505" i="5"/>
  <c r="D506" i="5"/>
  <c r="D495" i="5"/>
  <c r="D510" i="5"/>
  <c r="D487" i="5"/>
  <c r="D468" i="5"/>
  <c r="D512" i="5"/>
  <c r="D488" i="5"/>
  <c r="D499" i="5"/>
  <c r="D490" i="5"/>
  <c r="D491" i="5"/>
  <c r="D501" i="5"/>
  <c r="D502" i="5"/>
  <c r="D517" i="5"/>
  <c r="D493" i="5"/>
  <c r="D494" i="5"/>
  <c r="D508" i="5"/>
  <c r="D478" i="5"/>
  <c r="D486" i="5"/>
  <c r="D496" i="5"/>
  <c r="D526" i="5"/>
  <c r="D497" i="5"/>
  <c r="D513" i="5"/>
  <c r="D498" i="5"/>
  <c r="D532" i="5"/>
  <c r="D515" i="5"/>
  <c r="D503" i="5"/>
  <c r="D504" i="5"/>
  <c r="D492" i="5"/>
  <c r="D518" i="5"/>
  <c r="D519" i="5"/>
  <c r="D536" i="5"/>
  <c r="D521" i="5"/>
  <c r="D509" i="5"/>
  <c r="D523" i="5"/>
  <c r="D480" i="5"/>
  <c r="D524" i="5"/>
  <c r="D540" i="5"/>
  <c r="D527" i="5"/>
  <c r="D544" i="5"/>
  <c r="D529" i="5"/>
  <c r="D514" i="5"/>
  <c r="D552" i="5"/>
  <c r="D516" i="5"/>
  <c r="D535" i="5"/>
  <c r="D537" i="5"/>
  <c r="D520" i="5"/>
  <c r="D507" i="5"/>
  <c r="D522" i="5"/>
  <c r="D538" i="5"/>
  <c r="D560" i="5"/>
  <c r="D511" i="5"/>
  <c r="D539" i="5"/>
  <c r="D525" i="5"/>
  <c r="D543" i="5"/>
  <c r="D528" i="5"/>
  <c r="D547" i="5"/>
  <c r="D549" i="5"/>
  <c r="D550" i="5"/>
  <c r="D569" i="5"/>
  <c r="D530" i="5"/>
  <c r="D571" i="5"/>
  <c r="D531" i="5"/>
  <c r="D575" i="5"/>
  <c r="D533" i="5"/>
  <c r="D534" i="5"/>
  <c r="D579" i="5"/>
  <c r="D554" i="5"/>
  <c r="D555" i="5"/>
  <c r="D556" i="5"/>
  <c r="D557" i="5"/>
  <c r="D558" i="5"/>
  <c r="D590" i="5"/>
  <c r="D562" i="5"/>
  <c r="D541" i="5"/>
  <c r="D542" i="5"/>
  <c r="D565" i="5"/>
  <c r="D545" i="5"/>
  <c r="D566" i="5"/>
  <c r="D546" i="5"/>
  <c r="D567" i="5"/>
  <c r="D548" i="5"/>
  <c r="D570" i="5"/>
  <c r="D551" i="5"/>
  <c r="D576" i="5"/>
  <c r="D553" i="5"/>
  <c r="D606" i="5"/>
  <c r="D581" i="5"/>
  <c r="D582" i="5"/>
  <c r="D583" i="5"/>
  <c r="D608" i="5"/>
  <c r="D585" i="5"/>
  <c r="D610" i="5"/>
  <c r="D586" i="5"/>
  <c r="D587" i="5"/>
  <c r="D588" i="5"/>
  <c r="D559" i="5"/>
  <c r="D591" i="5"/>
  <c r="D561" i="5"/>
  <c r="D617" i="5"/>
  <c r="D563" i="5"/>
  <c r="D564" i="5"/>
  <c r="D568" i="5"/>
  <c r="D593" i="5"/>
  <c r="D594" i="5"/>
  <c r="D573" i="5"/>
  <c r="D574" i="5"/>
  <c r="D596" i="5"/>
  <c r="D629" i="5"/>
  <c r="D598" i="5"/>
  <c r="D599" i="5"/>
  <c r="D577" i="5"/>
  <c r="D601" i="5"/>
  <c r="D578" i="5"/>
  <c r="D602" i="5"/>
  <c r="D603" i="5"/>
  <c r="D632" i="5"/>
  <c r="D580" i="5"/>
  <c r="D605" i="5"/>
  <c r="D607" i="5"/>
  <c r="D635" i="5"/>
  <c r="D584" i="5"/>
  <c r="D609" i="5"/>
  <c r="D613" i="5"/>
  <c r="D589" i="5"/>
  <c r="D639" i="5"/>
  <c r="D615" i="5"/>
  <c r="D618" i="5"/>
  <c r="D592" i="5"/>
  <c r="D620" i="5"/>
  <c r="D622" i="5"/>
  <c r="D624" i="5"/>
  <c r="D625" i="5"/>
  <c r="D572" i="5"/>
  <c r="D627" i="5"/>
  <c r="D628" i="5"/>
  <c r="D595" i="5"/>
  <c r="D630" i="5"/>
  <c r="D631" i="5"/>
  <c r="D600" i="5"/>
  <c r="D650" i="5"/>
  <c r="D651" i="5"/>
  <c r="D604" i="5"/>
  <c r="D633" i="5"/>
  <c r="D634" i="5"/>
  <c r="D652" i="5"/>
  <c r="D611" i="5"/>
  <c r="D612" i="5"/>
  <c r="D659" i="5"/>
  <c r="D660" i="5"/>
  <c r="D638" i="5"/>
  <c r="D640" i="5"/>
  <c r="D641" i="5"/>
  <c r="D616" i="5"/>
  <c r="D642" i="5"/>
  <c r="D665" i="5"/>
  <c r="D667" i="5"/>
  <c r="D668" i="5"/>
  <c r="D643" i="5"/>
  <c r="D644" i="5"/>
  <c r="D645" i="5"/>
  <c r="D646" i="5"/>
  <c r="D619" i="5"/>
  <c r="D676" i="5"/>
  <c r="D621" i="5"/>
  <c r="D623" i="5"/>
  <c r="D626" i="5"/>
  <c r="D648" i="5"/>
  <c r="D681" i="5"/>
  <c r="D682" i="5"/>
  <c r="D597" i="5"/>
  <c r="D683" i="5"/>
  <c r="D684" i="5"/>
  <c r="D649" i="5"/>
  <c r="D686" i="5"/>
  <c r="D653" i="5"/>
  <c r="D655" i="5"/>
  <c r="D656" i="5"/>
  <c r="D657" i="5"/>
  <c r="D658" i="5"/>
  <c r="D692" i="5"/>
  <c r="D636" i="5"/>
  <c r="D637" i="5"/>
  <c r="D614" i="5"/>
  <c r="D661" i="5"/>
  <c r="D662" i="5"/>
  <c r="D664" i="5"/>
  <c r="D666" i="5"/>
  <c r="D669" i="5"/>
  <c r="D670" i="5"/>
  <c r="D672" i="5"/>
  <c r="D647" i="5"/>
  <c r="D673" i="5"/>
  <c r="D674" i="5"/>
  <c r="D675" i="5"/>
  <c r="D677" i="5"/>
  <c r="D678" i="5"/>
  <c r="D679" i="5"/>
  <c r="D680" i="5"/>
  <c r="D701" i="5"/>
  <c r="D685" i="5"/>
  <c r="D705" i="5"/>
  <c r="D707" i="5"/>
  <c r="D687" i="5"/>
  <c r="D709" i="5"/>
  <c r="D688" i="5"/>
  <c r="D654" i="5"/>
  <c r="D693" i="5"/>
  <c r="D663" i="5"/>
  <c r="D718" i="5"/>
  <c r="D694" i="5"/>
  <c r="D722" i="5"/>
  <c r="D695" i="5"/>
  <c r="D723" i="5"/>
  <c r="D697" i="5"/>
  <c r="D698" i="5"/>
  <c r="D699" i="5"/>
  <c r="D700" i="5"/>
  <c r="D727" i="5"/>
  <c r="D703" i="5"/>
  <c r="D731" i="5"/>
  <c r="D704" i="5"/>
  <c r="D710" i="5"/>
  <c r="D711" i="5"/>
  <c r="D689" i="5"/>
  <c r="D712" i="5"/>
  <c r="D690" i="5"/>
  <c r="D713" i="5"/>
  <c r="D714" i="5"/>
  <c r="D715" i="5"/>
  <c r="D691" i="5"/>
  <c r="D739" i="5"/>
  <c r="D716" i="5"/>
  <c r="D717" i="5"/>
  <c r="D744" i="5"/>
  <c r="D745" i="5"/>
  <c r="D719" i="5"/>
  <c r="D746" i="5"/>
  <c r="D720" i="5"/>
  <c r="D671" i="5"/>
  <c r="D696" i="5"/>
  <c r="D724" i="5"/>
  <c r="D752" i="5"/>
  <c r="D755" i="5"/>
  <c r="D726" i="5"/>
  <c r="D728" i="5"/>
  <c r="D758" i="5"/>
  <c r="D729" i="5"/>
  <c r="D730" i="5"/>
  <c r="D759" i="5"/>
  <c r="D732" i="5"/>
  <c r="D733" i="5"/>
  <c r="D734" i="5"/>
  <c r="D764" i="5"/>
  <c r="D736" i="5"/>
  <c r="D706" i="5"/>
  <c r="D708" i="5"/>
  <c r="D737" i="5"/>
  <c r="D770" i="5"/>
  <c r="D771" i="5"/>
  <c r="D775" i="5"/>
  <c r="D776" i="5"/>
  <c r="D777" i="5"/>
  <c r="D740" i="5"/>
  <c r="D741" i="5"/>
  <c r="D782" i="5"/>
  <c r="D742" i="5"/>
  <c r="D783" i="5"/>
  <c r="D743" i="5"/>
  <c r="D786" i="5"/>
  <c r="D721" i="5"/>
  <c r="D787" i="5"/>
  <c r="D747" i="5"/>
  <c r="D748" i="5"/>
  <c r="D749" i="5"/>
  <c r="D792" i="5"/>
  <c r="D793" i="5"/>
  <c r="D794" i="5"/>
  <c r="D750" i="5"/>
  <c r="D751" i="5"/>
  <c r="D795" i="5"/>
  <c r="D753" i="5"/>
  <c r="D796" i="5"/>
  <c r="D725" i="5"/>
  <c r="D754" i="5"/>
  <c r="D799" i="5"/>
  <c r="D702" i="5"/>
  <c r="D757" i="5"/>
  <c r="D801" i="5"/>
  <c r="D760" i="5"/>
  <c r="D761" i="5"/>
  <c r="D805" i="5"/>
  <c r="D762" i="5"/>
  <c r="D763" i="5"/>
  <c r="D766" i="5"/>
  <c r="D767" i="5"/>
  <c r="D768" i="5"/>
  <c r="D735" i="5"/>
  <c r="D769" i="5"/>
  <c r="D809" i="5"/>
  <c r="D810" i="5"/>
  <c r="D811" i="5"/>
  <c r="D814" i="5"/>
  <c r="D815" i="5"/>
  <c r="D817" i="5"/>
  <c r="D818" i="5"/>
  <c r="D773" i="5"/>
  <c r="D774" i="5"/>
  <c r="D820" i="5"/>
  <c r="D778" i="5"/>
  <c r="D779" i="5"/>
  <c r="D738" i="5"/>
  <c r="D821" i="5"/>
  <c r="D822" i="5"/>
  <c r="D823" i="5"/>
  <c r="D824" i="5"/>
  <c r="D780" i="5"/>
  <c r="D784" i="5"/>
  <c r="D785" i="5"/>
  <c r="D826" i="5"/>
  <c r="D788" i="5"/>
  <c r="D789" i="5"/>
  <c r="D790" i="5"/>
  <c r="D828" i="5"/>
  <c r="D791" i="5"/>
  <c r="D830" i="5"/>
  <c r="D831" i="5"/>
  <c r="D797" i="5"/>
  <c r="D798" i="5"/>
  <c r="D756" i="5"/>
  <c r="D800" i="5"/>
  <c r="D835" i="5"/>
  <c r="D802" i="5"/>
  <c r="D840" i="5"/>
  <c r="D841" i="5"/>
  <c r="D842" i="5"/>
  <c r="D803" i="5"/>
  <c r="D806" i="5"/>
  <c r="D844" i="5"/>
  <c r="D807" i="5"/>
  <c r="D765" i="5"/>
  <c r="D808" i="5"/>
  <c r="D849" i="5"/>
  <c r="D850" i="5"/>
  <c r="D812" i="5"/>
  <c r="D813" i="5"/>
  <c r="D851" i="5"/>
  <c r="D852" i="5"/>
  <c r="D816" i="5"/>
  <c r="D772" i="5"/>
  <c r="D819" i="5"/>
  <c r="D855" i="5"/>
  <c r="D856" i="5"/>
  <c r="D857" i="5"/>
  <c r="D858" i="5"/>
  <c r="D860" i="5"/>
  <c r="D781" i="5"/>
  <c r="D863" i="5"/>
  <c r="D865" i="5"/>
  <c r="D825" i="5"/>
  <c r="D827" i="5"/>
  <c r="D866" i="5"/>
  <c r="D868" i="5"/>
  <c r="D869" i="5"/>
  <c r="D870" i="5"/>
  <c r="D872" i="5"/>
  <c r="D873" i="5"/>
  <c r="D875" i="5"/>
  <c r="D876" i="5"/>
  <c r="D829" i="5"/>
  <c r="D878" i="5"/>
  <c r="D879" i="5"/>
  <c r="D833" i="5"/>
  <c r="D881" i="5"/>
  <c r="D834" i="5"/>
  <c r="D883" i="5"/>
  <c r="D884" i="5"/>
  <c r="D836" i="5"/>
  <c r="D887" i="5"/>
  <c r="D837" i="5"/>
  <c r="D838" i="5"/>
  <c r="D839" i="5"/>
  <c r="D843" i="5"/>
  <c r="D804" i="5"/>
  <c r="D890" i="5"/>
  <c r="D891" i="5"/>
  <c r="D845" i="5"/>
  <c r="D846" i="5"/>
  <c r="D847" i="5"/>
  <c r="D848" i="5"/>
  <c r="D892" i="5"/>
  <c r="D893" i="5"/>
  <c r="D894" i="5"/>
  <c r="D853" i="5"/>
  <c r="D854" i="5"/>
  <c r="D897" i="5"/>
  <c r="D898" i="5"/>
  <c r="D900" i="5"/>
  <c r="D859" i="5"/>
  <c r="D861" i="5"/>
  <c r="D901" i="5"/>
  <c r="D862" i="5"/>
  <c r="D864" i="5"/>
  <c r="D902" i="5"/>
  <c r="D867" i="5"/>
  <c r="D904" i="5"/>
  <c r="D906" i="5"/>
  <c r="D874" i="5"/>
  <c r="D907" i="5"/>
  <c r="D908" i="5"/>
  <c r="D909" i="5"/>
  <c r="D877" i="5"/>
  <c r="D910" i="5"/>
  <c r="D912" i="5"/>
  <c r="D832" i="5"/>
  <c r="D914" i="5"/>
  <c r="D880" i="5"/>
  <c r="D915" i="5"/>
  <c r="D916" i="5"/>
  <c r="D882" i="5"/>
  <c r="D918" i="5"/>
  <c r="D919" i="5"/>
  <c r="D885" i="5"/>
  <c r="D886" i="5"/>
  <c r="D920" i="5"/>
  <c r="D921" i="5"/>
  <c r="D888" i="5"/>
  <c r="D924" i="5"/>
  <c r="D926" i="5"/>
  <c r="D929" i="5"/>
  <c r="D930" i="5"/>
  <c r="D932" i="5"/>
  <c r="D889" i="5"/>
  <c r="D933" i="5"/>
  <c r="D934" i="5"/>
  <c r="D936" i="5"/>
  <c r="D938" i="5"/>
  <c r="D941" i="5"/>
  <c r="D895" i="5"/>
  <c r="D896" i="5"/>
  <c r="D942" i="5"/>
  <c r="D943" i="5"/>
  <c r="D944" i="5"/>
  <c r="D946" i="5"/>
  <c r="D949" i="5"/>
  <c r="D899" i="5"/>
  <c r="D950" i="5"/>
  <c r="D951" i="5"/>
  <c r="D952" i="5"/>
  <c r="D955" i="5"/>
  <c r="D956" i="5"/>
  <c r="D957" i="5"/>
  <c r="D958" i="5"/>
  <c r="D959" i="5"/>
  <c r="D960" i="5"/>
  <c r="D961" i="5"/>
  <c r="D963" i="5"/>
  <c r="D903" i="5"/>
  <c r="D964" i="5"/>
  <c r="D905" i="5"/>
  <c r="D965" i="5"/>
  <c r="D871" i="5"/>
  <c r="D966" i="5"/>
  <c r="D968" i="5"/>
  <c r="D969" i="5"/>
  <c r="D911" i="5"/>
  <c r="D970" i="5"/>
  <c r="D913" i="5"/>
  <c r="D971" i="5"/>
  <c r="D973" i="5"/>
  <c r="D974" i="5"/>
  <c r="D975" i="5"/>
  <c r="D976" i="5"/>
  <c r="D977" i="5"/>
  <c r="D917" i="5"/>
  <c r="D979" i="5"/>
  <c r="D981" i="5"/>
  <c r="D983" i="5"/>
  <c r="D984" i="5"/>
  <c r="D922" i="5"/>
  <c r="D923" i="5"/>
  <c r="D925" i="5"/>
  <c r="D927" i="5"/>
  <c r="D928" i="5"/>
  <c r="D931" i="5"/>
  <c r="D985" i="5"/>
  <c r="D935" i="5"/>
  <c r="D986" i="5"/>
  <c r="D987" i="5"/>
  <c r="D989" i="5"/>
  <c r="D990" i="5"/>
  <c r="D991" i="5"/>
  <c r="D937" i="5"/>
  <c r="D939" i="5"/>
  <c r="D940" i="5"/>
  <c r="D993" i="5"/>
  <c r="D994" i="5"/>
  <c r="D995" i="5"/>
  <c r="D996" i="5"/>
  <c r="D945" i="5"/>
  <c r="D947" i="5"/>
  <c r="D948" i="5"/>
  <c r="D953" i="5"/>
  <c r="D954" i="5"/>
  <c r="D1000" i="5"/>
  <c r="D1001" i="5"/>
  <c r="D1002" i="5"/>
  <c r="D962" i="5"/>
  <c r="D1003" i="5"/>
  <c r="D1004" i="5"/>
  <c r="D1005" i="5"/>
  <c r="D1006" i="5"/>
  <c r="D967" i="5"/>
  <c r="D1007" i="5"/>
  <c r="D1009" i="5"/>
  <c r="D972" i="5"/>
  <c r="D1010" i="5"/>
  <c r="D1012" i="5"/>
  <c r="D1013" i="5"/>
  <c r="D1014" i="5"/>
  <c r="D978" i="5"/>
  <c r="D980" i="5"/>
  <c r="D1016" i="5"/>
  <c r="D1017" i="5"/>
  <c r="D1018" i="5"/>
  <c r="D1019" i="5"/>
  <c r="D1021" i="5"/>
  <c r="D982" i="5"/>
  <c r="D1022" i="5"/>
  <c r="D1023" i="5"/>
  <c r="D1024" i="5"/>
  <c r="D1025" i="5"/>
  <c r="D1026" i="5"/>
  <c r="D1027" i="5"/>
  <c r="D1028" i="5"/>
  <c r="D1029" i="5"/>
  <c r="D1030" i="5"/>
  <c r="D1032" i="5"/>
  <c r="D988" i="5"/>
  <c r="D1034" i="5"/>
  <c r="D1035" i="5"/>
  <c r="D1036" i="5"/>
  <c r="D1038" i="5"/>
  <c r="D1039" i="5"/>
  <c r="D1040" i="5"/>
  <c r="D992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997" i="5"/>
  <c r="D998" i="5"/>
  <c r="D1054" i="5"/>
  <c r="D1055" i="5"/>
  <c r="D999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70" i="5"/>
  <c r="D1071" i="5"/>
  <c r="D1072" i="5"/>
  <c r="D1008" i="5"/>
  <c r="D1073" i="5"/>
  <c r="D1074" i="5"/>
  <c r="D1075" i="5"/>
  <c r="D1076" i="5"/>
  <c r="D1011" i="5"/>
  <c r="D1077" i="5"/>
  <c r="D1079" i="5"/>
  <c r="D1015" i="5"/>
  <c r="D1080" i="5"/>
  <c r="D1081" i="5"/>
  <c r="D1082" i="5"/>
  <c r="D1020" i="5"/>
  <c r="D1083" i="5"/>
  <c r="D1084" i="5"/>
  <c r="D1085" i="5"/>
  <c r="D1086" i="5"/>
  <c r="D1087" i="5"/>
  <c r="D1088" i="5"/>
  <c r="D1089" i="5"/>
  <c r="D1091" i="5"/>
  <c r="D1092" i="5"/>
  <c r="D1093" i="5"/>
  <c r="D1094" i="5"/>
  <c r="D1095" i="5"/>
  <c r="D1097" i="5"/>
  <c r="D1031" i="5"/>
  <c r="D1033" i="5"/>
  <c r="D1098" i="5"/>
  <c r="D1099" i="5"/>
  <c r="D1100" i="5"/>
  <c r="D1101" i="5"/>
  <c r="D1102" i="5"/>
  <c r="D1103" i="5"/>
  <c r="D1104" i="5"/>
  <c r="D1105" i="5"/>
  <c r="D1106" i="5"/>
  <c r="D1107" i="5"/>
  <c r="D1037" i="5"/>
  <c r="D1108" i="5"/>
  <c r="D1109" i="5"/>
  <c r="D1110" i="5"/>
  <c r="D1111" i="5"/>
  <c r="D1112" i="5"/>
  <c r="D1113" i="5"/>
  <c r="D1114" i="5"/>
  <c r="D1041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069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078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090" i="5"/>
  <c r="D1185" i="5"/>
  <c r="D1187" i="5"/>
  <c r="D1188" i="5"/>
  <c r="D1189" i="5"/>
  <c r="D1190" i="5"/>
  <c r="D1096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115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18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339" i="5"/>
  <c r="D1489" i="5"/>
  <c r="D1490" i="5"/>
  <c r="D1491" i="5"/>
  <c r="D1492" i="5"/>
  <c r="D1493" i="5"/>
  <c r="D1494" i="5"/>
  <c r="D1495" i="5"/>
  <c r="D1496" i="5"/>
  <c r="D1497" i="5"/>
  <c r="D1499" i="5"/>
  <c r="D1500" i="5"/>
  <c r="D1501" i="5"/>
  <c r="D1502" i="5"/>
  <c r="D1503" i="5"/>
  <c r="D1504" i="5"/>
  <c r="D1505" i="5"/>
  <c r="D1506" i="5"/>
  <c r="D1507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44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498" i="5"/>
  <c r="D1628" i="5"/>
  <c r="D1629" i="5"/>
  <c r="D1630" i="5"/>
  <c r="D1631" i="5"/>
  <c r="D1632" i="5"/>
  <c r="D1633" i="5"/>
  <c r="D1634" i="5"/>
  <c r="D1635" i="5"/>
  <c r="D1636" i="5"/>
  <c r="D1637" i="5"/>
  <c r="D1508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837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5" i="5"/>
  <c r="D2154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" i="5"/>
  <c r="B8505" i="4"/>
  <c r="B8503" i="4"/>
  <c r="B8501" i="4"/>
  <c r="B8499" i="4"/>
  <c r="B8497" i="4"/>
  <c r="B8495" i="4"/>
  <c r="B8493" i="4"/>
  <c r="B8486" i="4"/>
  <c r="B8484" i="4"/>
  <c r="B8482" i="4"/>
  <c r="B8478" i="4"/>
  <c r="B8475" i="4"/>
  <c r="B8473" i="4"/>
  <c r="B8470" i="4"/>
  <c r="B8468" i="4"/>
  <c r="B8466" i="4"/>
  <c r="B8464" i="4"/>
  <c r="B8462" i="4"/>
  <c r="B8459" i="4"/>
  <c r="B8455" i="4"/>
  <c r="B8444" i="4"/>
  <c r="B8442" i="4"/>
  <c r="B8438" i="4"/>
  <c r="B8436" i="4"/>
  <c r="B8431" i="4"/>
  <c r="B8429" i="4"/>
  <c r="B8427" i="4"/>
  <c r="B8425" i="4"/>
  <c r="B8423" i="4"/>
  <c r="B8420" i="4"/>
  <c r="B8417" i="4"/>
  <c r="B8415" i="4"/>
  <c r="B8413" i="4"/>
  <c r="B8378" i="4"/>
  <c r="B8376" i="4"/>
  <c r="B8374" i="4"/>
  <c r="B8372" i="4"/>
  <c r="B8370" i="4"/>
  <c r="B8360" i="4"/>
  <c r="B8358" i="4"/>
  <c r="B8356" i="4"/>
  <c r="B8349" i="4"/>
  <c r="B8347" i="4"/>
  <c r="B8345" i="4"/>
  <c r="B8318" i="4"/>
  <c r="B8316" i="4"/>
  <c r="B8314" i="4"/>
  <c r="B8302" i="4"/>
  <c r="B8293" i="4"/>
  <c r="B8291" i="4"/>
  <c r="B8289" i="4"/>
  <c r="B8287" i="4"/>
  <c r="B8285" i="4"/>
  <c r="B8283" i="4"/>
  <c r="B8281" i="4"/>
  <c r="B8279" i="4"/>
  <c r="B8277" i="4"/>
  <c r="B8275" i="4"/>
  <c r="B8272" i="4"/>
  <c r="B8264" i="4"/>
  <c r="B8262" i="4"/>
  <c r="B8260" i="4"/>
  <c r="B8258" i="4"/>
  <c r="B8256" i="4"/>
  <c r="B8254" i="4"/>
  <c r="B8252" i="4"/>
  <c r="B8250" i="4"/>
  <c r="B8241" i="4"/>
  <c r="B8233" i="4"/>
  <c r="B8231" i="4"/>
  <c r="B8229" i="4"/>
  <c r="B8226" i="4"/>
  <c r="B8224" i="4"/>
  <c r="B8222" i="4"/>
  <c r="B8220" i="4"/>
  <c r="B8215" i="4"/>
  <c r="B8213" i="4"/>
  <c r="B8191" i="4"/>
  <c r="B8188" i="4"/>
  <c r="B8160" i="4"/>
  <c r="B8158" i="4"/>
  <c r="B8156" i="4"/>
  <c r="B8131" i="4"/>
  <c r="B8128" i="4"/>
  <c r="B8126" i="4"/>
  <c r="B8123" i="4"/>
  <c r="B8121" i="4"/>
  <c r="B8118" i="4"/>
  <c r="B8070" i="4"/>
  <c r="B8068" i="4"/>
  <c r="B8066" i="4"/>
  <c r="B8064" i="4"/>
  <c r="B8062" i="4"/>
  <c r="B8060" i="4"/>
  <c r="B8058" i="4"/>
  <c r="B8032" i="4"/>
  <c r="B8030" i="4"/>
  <c r="B8028" i="4"/>
  <c r="B8016" i="4"/>
  <c r="B8014" i="4"/>
  <c r="B7999" i="4"/>
  <c r="B7997" i="4"/>
  <c r="B7995" i="4"/>
  <c r="B7993" i="4"/>
  <c r="B7989" i="4"/>
  <c r="B7987" i="4"/>
  <c r="B7985" i="4"/>
  <c r="B7983" i="4"/>
  <c r="B7981" i="4"/>
  <c r="B7978" i="4"/>
  <c r="B7973" i="4"/>
  <c r="B7970" i="4"/>
  <c r="B7968" i="4"/>
  <c r="B7964" i="4"/>
  <c r="B7962" i="4"/>
  <c r="B7960" i="4"/>
  <c r="B7957" i="4"/>
  <c r="B7954" i="4"/>
  <c r="B7952" i="4"/>
  <c r="B7950" i="4"/>
  <c r="B7943" i="4"/>
  <c r="B7920" i="4"/>
  <c r="B7917" i="4"/>
  <c r="B7915" i="4"/>
  <c r="B7913" i="4"/>
  <c r="B7904" i="4"/>
  <c r="B7902" i="4"/>
  <c r="B7900" i="4"/>
  <c r="B7898" i="4"/>
  <c r="B7896" i="4"/>
  <c r="B7881" i="4"/>
  <c r="B7878" i="4"/>
  <c r="B7876" i="4"/>
  <c r="B7874" i="4"/>
  <c r="B7864" i="4"/>
  <c r="B7862" i="4"/>
  <c r="B7859" i="4"/>
  <c r="B7857" i="4"/>
  <c r="B7854" i="4"/>
  <c r="B7850" i="4"/>
  <c r="B7848" i="4"/>
  <c r="B7846" i="4"/>
  <c r="B7844" i="4"/>
  <c r="B7839" i="4"/>
  <c r="B7837" i="4"/>
  <c r="B7835" i="4"/>
  <c r="B7832" i="4"/>
  <c r="B7828" i="4"/>
  <c r="B7820" i="4"/>
  <c r="B7818" i="4"/>
  <c r="B7816" i="4"/>
  <c r="B7810" i="4"/>
  <c r="B7808" i="4"/>
  <c r="B7806" i="4"/>
  <c r="B7804" i="4"/>
  <c r="B7801" i="4"/>
  <c r="B7799" i="4"/>
  <c r="B7797" i="4"/>
  <c r="B7795" i="4"/>
  <c r="B7793" i="4"/>
  <c r="B7791" i="4"/>
  <c r="B7789" i="4"/>
  <c r="B7783" i="4"/>
  <c r="B7775" i="4"/>
  <c r="B7773" i="4"/>
  <c r="B7770" i="4"/>
  <c r="B7768" i="4"/>
  <c r="B7765" i="4"/>
  <c r="B7763" i="4"/>
  <c r="B7761" i="4"/>
  <c r="B7759" i="4"/>
  <c r="B7756" i="4"/>
  <c r="B7754" i="4"/>
  <c r="B7752" i="4"/>
  <c r="B7750" i="4"/>
  <c r="B7748" i="4"/>
  <c r="B7746" i="4"/>
  <c r="B7743" i="4"/>
  <c r="B7741" i="4"/>
  <c r="B7739" i="4"/>
  <c r="B7737" i="4"/>
  <c r="B7735" i="4"/>
  <c r="B7733" i="4"/>
  <c r="B7729" i="4"/>
  <c r="B7727" i="4"/>
  <c r="B7725" i="4"/>
  <c r="B7723" i="4"/>
  <c r="B7721" i="4"/>
  <c r="B7719" i="4"/>
  <c r="B7717" i="4"/>
  <c r="B7714" i="4"/>
  <c r="B7712" i="4"/>
  <c r="B7708" i="4"/>
  <c r="B7683" i="4"/>
  <c r="B7681" i="4"/>
  <c r="B7678" i="4"/>
  <c r="B7673" i="4"/>
  <c r="B7667" i="4"/>
  <c r="B7646" i="4"/>
  <c r="B7644" i="4"/>
  <c r="B7642" i="4"/>
  <c r="B7639" i="4"/>
  <c r="B7636" i="4"/>
  <c r="B7624" i="4"/>
  <c r="B7621" i="4"/>
  <c r="B7619" i="4"/>
  <c r="B7617" i="4"/>
  <c r="B7613" i="4"/>
  <c r="B7609" i="4"/>
  <c r="B7607" i="4"/>
  <c r="B7594" i="4"/>
  <c r="B7592" i="4"/>
  <c r="B7589" i="4"/>
  <c r="B7587" i="4"/>
  <c r="B7585" i="4"/>
  <c r="B7582" i="4"/>
  <c r="B7580" i="4"/>
  <c r="B7578" i="4"/>
  <c r="B7575" i="4"/>
  <c r="B7573" i="4"/>
  <c r="B7563" i="4"/>
  <c r="B7561" i="4"/>
  <c r="B7559" i="4"/>
  <c r="B7554" i="4"/>
  <c r="B7552" i="4"/>
  <c r="B7550" i="4"/>
  <c r="B7548" i="4"/>
  <c r="B7545" i="4"/>
  <c r="B7542" i="4"/>
  <c r="B7539" i="4"/>
  <c r="B7537" i="4"/>
  <c r="B7535" i="4"/>
  <c r="B7533" i="4"/>
  <c r="B7531" i="4"/>
  <c r="B7527" i="4"/>
  <c r="B7522" i="4"/>
  <c r="B7520" i="4"/>
  <c r="B7516" i="4"/>
  <c r="B7509" i="4"/>
  <c r="B7507" i="4"/>
  <c r="B7505" i="4"/>
  <c r="B7503" i="4"/>
  <c r="B7496" i="4"/>
  <c r="B7493" i="4"/>
  <c r="B7491" i="4"/>
  <c r="B7489" i="4"/>
  <c r="B7487" i="4"/>
  <c r="B7485" i="4"/>
  <c r="B7483" i="4"/>
  <c r="B7481" i="4"/>
  <c r="B7479" i="4"/>
  <c r="B7405" i="4"/>
  <c r="B7403" i="4"/>
  <c r="B7401" i="4"/>
  <c r="B7399" i="4"/>
  <c r="B7397" i="4"/>
  <c r="B7394" i="4"/>
  <c r="B7392" i="4"/>
  <c r="B7389" i="4"/>
  <c r="B7386" i="4"/>
  <c r="B7384" i="4"/>
  <c r="B7382" i="4"/>
  <c r="B7380" i="4"/>
  <c r="B7378" i="4"/>
  <c r="B7361" i="4"/>
  <c r="B7342" i="4"/>
  <c r="B7323" i="4"/>
  <c r="B7320" i="4"/>
  <c r="B7318" i="4"/>
  <c r="B7316" i="4"/>
  <c r="B7243" i="4"/>
  <c r="B7241" i="4"/>
  <c r="B7239" i="4"/>
  <c r="B7237" i="4"/>
  <c r="B7232" i="4"/>
  <c r="B7230" i="4"/>
  <c r="B7228" i="4"/>
  <c r="B7226" i="4"/>
  <c r="B7207" i="4"/>
  <c r="B7205" i="4"/>
  <c r="B7196" i="4"/>
  <c r="B7186" i="4"/>
  <c r="B7184" i="4"/>
  <c r="B7182" i="4"/>
  <c r="B7176" i="4"/>
  <c r="B7174" i="4"/>
  <c r="B7172" i="4"/>
  <c r="B7170" i="4"/>
  <c r="B7164" i="4"/>
  <c r="B7162" i="4"/>
  <c r="B7160" i="4"/>
  <c r="B7158" i="4"/>
  <c r="B7155" i="4"/>
  <c r="B7152" i="4"/>
  <c r="B7146" i="4"/>
  <c r="B7144" i="4"/>
  <c r="B7142" i="4"/>
  <c r="B7139" i="4"/>
  <c r="B7121" i="4"/>
  <c r="B7119" i="4"/>
  <c r="B7117" i="4"/>
  <c r="B7058" i="4"/>
  <c r="B7011" i="4"/>
  <c r="B6989" i="4"/>
  <c r="B6986" i="4"/>
  <c r="B6984" i="4"/>
  <c r="B6982" i="4"/>
  <c r="B6971" i="4"/>
  <c r="B6969" i="4"/>
  <c r="B6961" i="4"/>
  <c r="B6958" i="4"/>
  <c r="B6953" i="4"/>
  <c r="B6937" i="4"/>
  <c r="B6931" i="4"/>
  <c r="B6924" i="4"/>
  <c r="B6911" i="4"/>
  <c r="B6892" i="4"/>
  <c r="B6889" i="4"/>
  <c r="B6878" i="4"/>
  <c r="B6871" i="4"/>
  <c r="B6869" i="4"/>
  <c r="B6866" i="4"/>
  <c r="B6864" i="4"/>
  <c r="B6862" i="4"/>
  <c r="B6859" i="4"/>
  <c r="B6857" i="4"/>
  <c r="B6853" i="4"/>
  <c r="B6851" i="4"/>
  <c r="B6849" i="4"/>
  <c r="B6846" i="4"/>
  <c r="B6841" i="4"/>
  <c r="B6839" i="4"/>
  <c r="B6837" i="4"/>
  <c r="B6835" i="4"/>
  <c r="B6833" i="4"/>
  <c r="B6831" i="4"/>
  <c r="B6827" i="4"/>
  <c r="B6824" i="4"/>
  <c r="B6822" i="4"/>
  <c r="B6820" i="4"/>
  <c r="B6818" i="4"/>
  <c r="B6816" i="4"/>
  <c r="B6814" i="4"/>
  <c r="B6806" i="4"/>
  <c r="B6783" i="4"/>
  <c r="B6779" i="4"/>
  <c r="B6775" i="4"/>
  <c r="B6771" i="4"/>
  <c r="B6769" i="4"/>
  <c r="B6767" i="4"/>
  <c r="B6765" i="4"/>
  <c r="B6763" i="4"/>
  <c r="B6760" i="4"/>
  <c r="B6751" i="4"/>
  <c r="B6744" i="4"/>
  <c r="B6727" i="4"/>
  <c r="B6725" i="4"/>
  <c r="B6720" i="4"/>
  <c r="B6715" i="4"/>
  <c r="B6711" i="4"/>
  <c r="B6709" i="4"/>
  <c r="B6704" i="4"/>
  <c r="B6702" i="4"/>
  <c r="B6686" i="4"/>
  <c r="B6657" i="4"/>
  <c r="B6655" i="4"/>
  <c r="B6652" i="4"/>
  <c r="B6650" i="4"/>
  <c r="B6648" i="4"/>
  <c r="B6646" i="4"/>
  <c r="B6644" i="4"/>
  <c r="B6642" i="4"/>
  <c r="B6640" i="4"/>
  <c r="B6638" i="4"/>
  <c r="B6634" i="4"/>
  <c r="B6632" i="4"/>
  <c r="B6630" i="4"/>
  <c r="B6626" i="4"/>
  <c r="B6623" i="4"/>
  <c r="B6621" i="4"/>
  <c r="B6619" i="4"/>
  <c r="B6615" i="4"/>
  <c r="B6611" i="4"/>
  <c r="B6607" i="4"/>
  <c r="B6605" i="4"/>
  <c r="B6603" i="4"/>
  <c r="B6601" i="4"/>
  <c r="B6599" i="4"/>
  <c r="B6596" i="4"/>
  <c r="B6592" i="4"/>
  <c r="B6590" i="4"/>
  <c r="B6587" i="4"/>
  <c r="B6585" i="4"/>
  <c r="B6583" i="4"/>
  <c r="B6576" i="4"/>
  <c r="B6570" i="4"/>
  <c r="B6568" i="4"/>
  <c r="B6566" i="4"/>
  <c r="B6563" i="4"/>
  <c r="B6561" i="4"/>
  <c r="B6559" i="4"/>
  <c r="B6557" i="4"/>
  <c r="B6555" i="4"/>
  <c r="B6553" i="4"/>
  <c r="B6551" i="4"/>
  <c r="B6549" i="4"/>
  <c r="B6546" i="4"/>
  <c r="B6544" i="4"/>
  <c r="B6542" i="4"/>
  <c r="B6540" i="4"/>
  <c r="B6538" i="4"/>
  <c r="B6536" i="4"/>
  <c r="B6534" i="4"/>
  <c r="B6532" i="4"/>
  <c r="B6530" i="4"/>
  <c r="B6528" i="4"/>
  <c r="B6512" i="4"/>
  <c r="B6509" i="4"/>
  <c r="B6507" i="4"/>
  <c r="B6504" i="4"/>
  <c r="B6502" i="4"/>
  <c r="B6500" i="4"/>
  <c r="B6498" i="4"/>
  <c r="B6496" i="4"/>
  <c r="B6494" i="4"/>
  <c r="B6492" i="4"/>
  <c r="B6490" i="4"/>
  <c r="B6486" i="4"/>
  <c r="B6484" i="4"/>
  <c r="B6480" i="4"/>
  <c r="B6478" i="4"/>
  <c r="B6476" i="4"/>
  <c r="B6474" i="4"/>
  <c r="B6472" i="4"/>
  <c r="B6470" i="4"/>
  <c r="B6468" i="4"/>
  <c r="B6466" i="4"/>
  <c r="B6463" i="4"/>
  <c r="B6461" i="4"/>
  <c r="B6450" i="4"/>
  <c r="B6448" i="4"/>
  <c r="B6446" i="4"/>
  <c r="B6444" i="4"/>
  <c r="B6433" i="4"/>
  <c r="B6431" i="4"/>
  <c r="B6429" i="4"/>
  <c r="B6427" i="4"/>
  <c r="B6425" i="4"/>
  <c r="B6423" i="4"/>
  <c r="B6421" i="4"/>
  <c r="B6419" i="4"/>
  <c r="B6416" i="4"/>
  <c r="B6414" i="4"/>
  <c r="B6412" i="4"/>
  <c r="B6410" i="4"/>
  <c r="B6398" i="4"/>
  <c r="B6381" i="4"/>
  <c r="B6379" i="4"/>
  <c r="B6377" i="4"/>
  <c r="B6373" i="4"/>
  <c r="B6371" i="4"/>
  <c r="B6369" i="4"/>
  <c r="B6367" i="4"/>
  <c r="B6364" i="4"/>
  <c r="B6359" i="4"/>
  <c r="B6357" i="4"/>
  <c r="B6355" i="4"/>
  <c r="B6352" i="4"/>
  <c r="B6350" i="4"/>
  <c r="B6348" i="4"/>
  <c r="B6344" i="4"/>
  <c r="B6331" i="4"/>
  <c r="B6317" i="4"/>
  <c r="B6309" i="4"/>
  <c r="B6304" i="4"/>
  <c r="B6299" i="4"/>
  <c r="B6297" i="4"/>
  <c r="B6294" i="4"/>
  <c r="B6286" i="4"/>
  <c r="B6284" i="4"/>
  <c r="B6282" i="4"/>
  <c r="B6279" i="4"/>
  <c r="B6277" i="4"/>
  <c r="B6274" i="4"/>
  <c r="B6272" i="4"/>
  <c r="B6270" i="4"/>
  <c r="B6268" i="4"/>
  <c r="B6266" i="4"/>
  <c r="B6264" i="4"/>
  <c r="B6262" i="4"/>
  <c r="B6260" i="4"/>
  <c r="B6257" i="4"/>
  <c r="B6251" i="4"/>
  <c r="B6246" i="4"/>
  <c r="B6243" i="4"/>
  <c r="B6241" i="4"/>
  <c r="B6239" i="4"/>
  <c r="B6236" i="4"/>
  <c r="B6233" i="4"/>
  <c r="B6231" i="4"/>
  <c r="B6229" i="4"/>
  <c r="B6227" i="4"/>
  <c r="B6225" i="4"/>
  <c r="B6223" i="4"/>
  <c r="B6221" i="4"/>
  <c r="B6219" i="4"/>
  <c r="B6217" i="4"/>
  <c r="B6215" i="4"/>
  <c r="B6211" i="4"/>
  <c r="B6209" i="4"/>
  <c r="B6207" i="4"/>
  <c r="B6205" i="4"/>
  <c r="B6200" i="4"/>
  <c r="B6188" i="4"/>
  <c r="B6162" i="4"/>
  <c r="B6160" i="4"/>
  <c r="B6158" i="4"/>
  <c r="B6156" i="4"/>
  <c r="B6154" i="4"/>
  <c r="B6127" i="4"/>
  <c r="B6125" i="4"/>
  <c r="B6122" i="4"/>
  <c r="B6120" i="4"/>
  <c r="B6118" i="4"/>
  <c r="B6114" i="4"/>
  <c r="B6112" i="4"/>
  <c r="B6110" i="4"/>
  <c r="B6074" i="4"/>
  <c r="B6072" i="4"/>
  <c r="B6070" i="4"/>
  <c r="B6064" i="4"/>
  <c r="B6062" i="4"/>
  <c r="B6060" i="4"/>
  <c r="B6056" i="4"/>
  <c r="B6054" i="4"/>
  <c r="B6051" i="4"/>
  <c r="B6049" i="4"/>
  <c r="B6047" i="4"/>
  <c r="B6045" i="4"/>
  <c r="B6041" i="4"/>
  <c r="B6034" i="4"/>
  <c r="B6032" i="4"/>
  <c r="B6030" i="4"/>
  <c r="B6011" i="4"/>
  <c r="B6009" i="4"/>
  <c r="B6006" i="4"/>
  <c r="B6004" i="4"/>
  <c r="B6002" i="4"/>
  <c r="B5999" i="4"/>
  <c r="B5997" i="4"/>
  <c r="B5995" i="4"/>
  <c r="B5993" i="4"/>
  <c r="B5991" i="4"/>
  <c r="B5989" i="4"/>
  <c r="B5987" i="4"/>
  <c r="B5985" i="4"/>
  <c r="B5976" i="4"/>
  <c r="B5972" i="4"/>
  <c r="B5970" i="4"/>
  <c r="B5968" i="4"/>
  <c r="B5966" i="4"/>
  <c r="B5964" i="4"/>
  <c r="B5962" i="4"/>
  <c r="B5949" i="4"/>
  <c r="B5944" i="4"/>
  <c r="B5942" i="4"/>
  <c r="B5939" i="4"/>
  <c r="B5937" i="4"/>
  <c r="B5935" i="4"/>
  <c r="B5933" i="4"/>
  <c r="B5931" i="4"/>
  <c r="B5927" i="4"/>
  <c r="B5925" i="4"/>
  <c r="B5923" i="4"/>
  <c r="B5921" i="4"/>
  <c r="B5919" i="4"/>
  <c r="B5906" i="4"/>
  <c r="B5904" i="4"/>
  <c r="B5901" i="4"/>
  <c r="B5899" i="4"/>
  <c r="B5897" i="4"/>
  <c r="B5895" i="4"/>
  <c r="B5893" i="4"/>
  <c r="B5891" i="4"/>
  <c r="B5889" i="4"/>
  <c r="B5887" i="4"/>
  <c r="B5884" i="4"/>
  <c r="B5882" i="4"/>
  <c r="B5880" i="4"/>
  <c r="B5878" i="4"/>
  <c r="B5876" i="4"/>
  <c r="B5874" i="4"/>
  <c r="B5869" i="4"/>
  <c r="B5867" i="4"/>
  <c r="B5826" i="4"/>
  <c r="B5824" i="4"/>
  <c r="B5822" i="4"/>
  <c r="B5820" i="4"/>
  <c r="B5818" i="4"/>
  <c r="B5808" i="4"/>
  <c r="B5805" i="4"/>
  <c r="B5803" i="4"/>
  <c r="B5801" i="4"/>
  <c r="B5799" i="4"/>
  <c r="B5797" i="4"/>
  <c r="B5792" i="4"/>
  <c r="B5790" i="4"/>
  <c r="B5787" i="4"/>
  <c r="B5785" i="4"/>
  <c r="B5783" i="4"/>
  <c r="B5768" i="4"/>
  <c r="B5766" i="4"/>
  <c r="B5764" i="4"/>
  <c r="B5762" i="4"/>
  <c r="B5760" i="4"/>
  <c r="B5758" i="4"/>
  <c r="B5755" i="4"/>
  <c r="B5753" i="4"/>
  <c r="B5751" i="4"/>
  <c r="B5747" i="4"/>
  <c r="B5744" i="4"/>
  <c r="B5742" i="4"/>
  <c r="B5740" i="4"/>
  <c r="B5738" i="4"/>
  <c r="B5736" i="4"/>
  <c r="B5734" i="4"/>
  <c r="B5732" i="4"/>
  <c r="B5730" i="4"/>
  <c r="B5728" i="4"/>
  <c r="B5726" i="4"/>
  <c r="B5724" i="4"/>
  <c r="B5722" i="4"/>
  <c r="B5720" i="4"/>
  <c r="B5717" i="4"/>
  <c r="B5715" i="4"/>
  <c r="B5711" i="4"/>
  <c r="B5708" i="4"/>
  <c r="B5706" i="4"/>
  <c r="B5697" i="4"/>
  <c r="B5694" i="4"/>
  <c r="B5689" i="4"/>
  <c r="B5687" i="4"/>
  <c r="B5685" i="4"/>
  <c r="B5683" i="4"/>
  <c r="B5679" i="4"/>
  <c r="B5676" i="4"/>
  <c r="B5674" i="4"/>
  <c r="B5671" i="4"/>
  <c r="B5668" i="4"/>
  <c r="B5665" i="4"/>
  <c r="B5662" i="4"/>
  <c r="B5658" i="4"/>
  <c r="B5656" i="4"/>
  <c r="B5654" i="4"/>
  <c r="B5649" i="4"/>
  <c r="B5647" i="4"/>
  <c r="B5645" i="4"/>
  <c r="B5643" i="4"/>
  <c r="B5641" i="4"/>
  <c r="B5639" i="4"/>
  <c r="B5637" i="4"/>
  <c r="B5635" i="4"/>
  <c r="B5633" i="4"/>
  <c r="B5631" i="4"/>
  <c r="B5627" i="4"/>
  <c r="B5625" i="4"/>
  <c r="B5622" i="4"/>
  <c r="B5620" i="4"/>
  <c r="B5618" i="4"/>
  <c r="B5615" i="4"/>
  <c r="B5613" i="4"/>
  <c r="B5611" i="4"/>
  <c r="B5608" i="4"/>
  <c r="B5605" i="4"/>
  <c r="B5601" i="4"/>
  <c r="B5599" i="4"/>
  <c r="B5597" i="4"/>
  <c r="B5595" i="4"/>
  <c r="B5593" i="4"/>
  <c r="B5589" i="4"/>
  <c r="B5587" i="4"/>
  <c r="B5585" i="4"/>
  <c r="B5583" i="4"/>
  <c r="B5580" i="4"/>
  <c r="B5578" i="4"/>
  <c r="B5576" i="4"/>
  <c r="B5574" i="4"/>
  <c r="B5572" i="4"/>
  <c r="B5570" i="4"/>
  <c r="B5565" i="4"/>
  <c r="B5563" i="4"/>
  <c r="B5560" i="4"/>
  <c r="B5558" i="4"/>
  <c r="B5556" i="4"/>
  <c r="B5554" i="4"/>
  <c r="B5552" i="4"/>
  <c r="B5549" i="4"/>
  <c r="B5546" i="4"/>
  <c r="B5543" i="4"/>
  <c r="B5541" i="4"/>
  <c r="B5539" i="4"/>
  <c r="B5537" i="4"/>
  <c r="B5535" i="4"/>
  <c r="B5526" i="4"/>
  <c r="B5521" i="4"/>
  <c r="B5519" i="4"/>
  <c r="B5517" i="4"/>
  <c r="B5515" i="4"/>
  <c r="B5513" i="4"/>
  <c r="B5509" i="4"/>
  <c r="B5507" i="4"/>
  <c r="B5504" i="4"/>
  <c r="B5502" i="4"/>
  <c r="B5499" i="4"/>
  <c r="B5497" i="4"/>
  <c r="B5495" i="4"/>
  <c r="B5487" i="4"/>
  <c r="B5484" i="4"/>
  <c r="B5477" i="4"/>
  <c r="B5474" i="4"/>
  <c r="B5472" i="4"/>
  <c r="B5470" i="4"/>
  <c r="B5468" i="4"/>
  <c r="B5466" i="4"/>
  <c r="B5464" i="4"/>
  <c r="B5462" i="4"/>
  <c r="B5460" i="4"/>
  <c r="B5458" i="4"/>
  <c r="B5456" i="4"/>
  <c r="B5454" i="4"/>
  <c r="B5452" i="4"/>
  <c r="B5450" i="4"/>
  <c r="B5448" i="4"/>
  <c r="B5446" i="4"/>
  <c r="B5444" i="4"/>
  <c r="B5442" i="4"/>
  <c r="B5435" i="4"/>
  <c r="B5433" i="4"/>
  <c r="B5430" i="4"/>
  <c r="B5428" i="4"/>
  <c r="B5425" i="4"/>
  <c r="B5423" i="4"/>
  <c r="B5418" i="4"/>
  <c r="B5416" i="4"/>
  <c r="B5414" i="4"/>
  <c r="B5412" i="4"/>
  <c r="B5410" i="4"/>
  <c r="B5407" i="4"/>
  <c r="B5405" i="4"/>
  <c r="B5403" i="4"/>
  <c r="B5401" i="4"/>
  <c r="B5399" i="4"/>
  <c r="B5397" i="4"/>
  <c r="B5395" i="4"/>
  <c r="B5393" i="4"/>
  <c r="B5391" i="4"/>
  <c r="B5385" i="4"/>
  <c r="B5383" i="4"/>
  <c r="B5381" i="4"/>
  <c r="B5379" i="4"/>
  <c r="B5377" i="4"/>
  <c r="B5375" i="4"/>
  <c r="B5373" i="4"/>
  <c r="B5371" i="4"/>
  <c r="B5369" i="4"/>
  <c r="B5367" i="4"/>
  <c r="B5365" i="4"/>
  <c r="B5361" i="4"/>
  <c r="B5359" i="4"/>
  <c r="B5357" i="4"/>
  <c r="B5342" i="4"/>
  <c r="B5340" i="4"/>
  <c r="B5337" i="4"/>
  <c r="B5324" i="4"/>
  <c r="B5322" i="4"/>
  <c r="B5320" i="4"/>
  <c r="B5317" i="4"/>
  <c r="B5315" i="4"/>
  <c r="B5307" i="4"/>
  <c r="B5304" i="4"/>
  <c r="B5301" i="4"/>
  <c r="B5298" i="4"/>
  <c r="B5293" i="4"/>
  <c r="B5291" i="4"/>
  <c r="B5288" i="4"/>
  <c r="B5286" i="4"/>
  <c r="B5284" i="4"/>
  <c r="B5281" i="4"/>
  <c r="B5279" i="4"/>
  <c r="B5277" i="4"/>
  <c r="B5273" i="4"/>
  <c r="B5270" i="4"/>
  <c r="B5267" i="4"/>
  <c r="B5265" i="4"/>
  <c r="B5263" i="4"/>
  <c r="B5226" i="4"/>
  <c r="B5223" i="4"/>
  <c r="B5220" i="4"/>
  <c r="B5218" i="4"/>
  <c r="B5216" i="4"/>
  <c r="B5214" i="4"/>
  <c r="B5211" i="4"/>
  <c r="B5209" i="4"/>
  <c r="B5206" i="4"/>
  <c r="B5204" i="4"/>
  <c r="B5202" i="4"/>
  <c r="B5200" i="4"/>
  <c r="B5141" i="4"/>
  <c r="B5132" i="4"/>
  <c r="B5128" i="4"/>
  <c r="B5126" i="4"/>
  <c r="B5124" i="4"/>
  <c r="B5122" i="4"/>
  <c r="B5115" i="4"/>
  <c r="B5095" i="4"/>
  <c r="B5073" i="4"/>
  <c r="B5068" i="4"/>
  <c r="B5066" i="4"/>
  <c r="B5062" i="4"/>
  <c r="B5060" i="4"/>
  <c r="B5057" i="4"/>
  <c r="B5001" i="4"/>
  <c r="B4999" i="4"/>
  <c r="B4997" i="4"/>
  <c r="B4984" i="4"/>
  <c r="B4982" i="4"/>
  <c r="B4980" i="4"/>
  <c r="B4977" i="4"/>
  <c r="B4974" i="4"/>
  <c r="B4971" i="4"/>
  <c r="B4967" i="4"/>
  <c r="B4964" i="4"/>
  <c r="B4962" i="4"/>
  <c r="B4960" i="4"/>
  <c r="B4958" i="4"/>
  <c r="B4956" i="4"/>
  <c r="B4954" i="4"/>
  <c r="B4952" i="4"/>
  <c r="B4950" i="4"/>
  <c r="B4946" i="4"/>
  <c r="B4939" i="4"/>
  <c r="B4936" i="4"/>
  <c r="B4933" i="4"/>
  <c r="B4931" i="4"/>
  <c r="B4929" i="4"/>
  <c r="B4927" i="4"/>
  <c r="B4925" i="4"/>
  <c r="B4923" i="4"/>
  <c r="B4921" i="4"/>
  <c r="B4917" i="4"/>
  <c r="B4914" i="4"/>
  <c r="B4912" i="4"/>
  <c r="B4908" i="4"/>
  <c r="B4899" i="4"/>
  <c r="B4897" i="4"/>
  <c r="B4895" i="4"/>
  <c r="B4893" i="4"/>
  <c r="B4891" i="4"/>
  <c r="B4889" i="4"/>
  <c r="B4887" i="4"/>
  <c r="B4879" i="4"/>
  <c r="B4876" i="4"/>
  <c r="B4874" i="4"/>
  <c r="B4872" i="4"/>
  <c r="B4866" i="4"/>
  <c r="B4864" i="4"/>
  <c r="B4862" i="4"/>
  <c r="B4860" i="4"/>
  <c r="B4858" i="4"/>
  <c r="B4856" i="4"/>
  <c r="B4854" i="4"/>
  <c r="B4851" i="4"/>
  <c r="B4847" i="4"/>
  <c r="B4845" i="4"/>
  <c r="B4843" i="4"/>
  <c r="B4841" i="4"/>
  <c r="B4839" i="4"/>
  <c r="B4837" i="4"/>
  <c r="B4835" i="4"/>
  <c r="B4832" i="4"/>
  <c r="B4828" i="4"/>
  <c r="B4826" i="4"/>
  <c r="B4821" i="4"/>
  <c r="B4819" i="4"/>
  <c r="B4817" i="4"/>
  <c r="B4815" i="4"/>
  <c r="B4812" i="4"/>
  <c r="B4810" i="4"/>
  <c r="B4808" i="4"/>
  <c r="B4804" i="4"/>
  <c r="B4800" i="4"/>
  <c r="B4791" i="4"/>
  <c r="B4788" i="4"/>
  <c r="B4786" i="4"/>
  <c r="B4784" i="4"/>
  <c r="B4782" i="4"/>
  <c r="B4780" i="4"/>
  <c r="B4778" i="4"/>
  <c r="B4775" i="4"/>
  <c r="B4773" i="4"/>
  <c r="B4771" i="4"/>
  <c r="B4769" i="4"/>
  <c r="B4764" i="4"/>
  <c r="B4758" i="4"/>
  <c r="B4756" i="4"/>
  <c r="B4754" i="4"/>
  <c r="B4752" i="4"/>
  <c r="B4750" i="4"/>
  <c r="B4748" i="4"/>
  <c r="B4745" i="4"/>
  <c r="B4743" i="4"/>
  <c r="B4741" i="4"/>
  <c r="B4739" i="4"/>
  <c r="B4737" i="4"/>
  <c r="B4729" i="4"/>
  <c r="B4727" i="4"/>
  <c r="B4723" i="4"/>
  <c r="B4720" i="4"/>
  <c r="B4718" i="4"/>
  <c r="B4716" i="4"/>
  <c r="B4714" i="4"/>
  <c r="B4712" i="4"/>
  <c r="B4709" i="4"/>
  <c r="B4700" i="4"/>
  <c r="B4698" i="4"/>
  <c r="B4695" i="4"/>
  <c r="B4693" i="4"/>
  <c r="B4691" i="4"/>
  <c r="B4689" i="4"/>
  <c r="B4687" i="4"/>
  <c r="B4682" i="4"/>
  <c r="B4678" i="4"/>
  <c r="B4676" i="4"/>
  <c r="B4674" i="4"/>
  <c r="B4668" i="4"/>
  <c r="B4666" i="4"/>
  <c r="B4661" i="4"/>
  <c r="B4658" i="4"/>
  <c r="B4656" i="4"/>
  <c r="B4654" i="4"/>
  <c r="B4652" i="4"/>
  <c r="B4649" i="4"/>
  <c r="B4647" i="4"/>
  <c r="B4645" i="4"/>
  <c r="B4643" i="4"/>
  <c r="B4641" i="4"/>
  <c r="B4639" i="4"/>
  <c r="B4634" i="4"/>
  <c r="B4632" i="4"/>
  <c r="B4630" i="4"/>
  <c r="B4628" i="4"/>
  <c r="B4626" i="4"/>
  <c r="B4624" i="4"/>
  <c r="B4619" i="4"/>
  <c r="B4611" i="4"/>
  <c r="B4604" i="4"/>
  <c r="B4597" i="4"/>
  <c r="B4595" i="4"/>
  <c r="B4593" i="4"/>
  <c r="B4591" i="4"/>
  <c r="B4589" i="4"/>
  <c r="B4587" i="4"/>
  <c r="B4585" i="4"/>
  <c r="B4583" i="4"/>
  <c r="B4581" i="4"/>
  <c r="B4579" i="4"/>
  <c r="B4577" i="4"/>
  <c r="B4575" i="4"/>
  <c r="B4573" i="4"/>
  <c r="B4566" i="4"/>
  <c r="B4564" i="4"/>
  <c r="B4547" i="4"/>
  <c r="B4545" i="4"/>
  <c r="B4543" i="4"/>
  <c r="B4536" i="4"/>
  <c r="B4513" i="4"/>
  <c r="B4507" i="4"/>
  <c r="B4500" i="4"/>
  <c r="B4498" i="4"/>
  <c r="B4496" i="4"/>
  <c r="B4491" i="4"/>
  <c r="B4489" i="4"/>
  <c r="B4487" i="4"/>
  <c r="B4485" i="4"/>
  <c r="B4483" i="4"/>
  <c r="B4481" i="4"/>
  <c r="B4479" i="4"/>
  <c r="B4476" i="4"/>
  <c r="B4474" i="4"/>
  <c r="B4471" i="4"/>
  <c r="B4468" i="4"/>
  <c r="B4466" i="4"/>
  <c r="B4464" i="4"/>
  <c r="B4460" i="4"/>
  <c r="B4457" i="4"/>
  <c r="B4455" i="4"/>
  <c r="B4452" i="4"/>
  <c r="B4450" i="4"/>
  <c r="B4448" i="4"/>
  <c r="B4446" i="4"/>
  <c r="B4444" i="4"/>
  <c r="B4441" i="4"/>
  <c r="B4438" i="4"/>
  <c r="B4436" i="4"/>
  <c r="B4434" i="4"/>
  <c r="B4431" i="4"/>
  <c r="B4429" i="4"/>
  <c r="B4421" i="4"/>
  <c r="B4418" i="4"/>
  <c r="B4416" i="4"/>
  <c r="B4414" i="4"/>
  <c r="B4412" i="4"/>
  <c r="B4410" i="4"/>
  <c r="B4408" i="4"/>
  <c r="B4405" i="4"/>
  <c r="B4401" i="4"/>
  <c r="B4399" i="4"/>
  <c r="B4397" i="4"/>
  <c r="B4395" i="4"/>
  <c r="B4393" i="4"/>
  <c r="B4389" i="4"/>
  <c r="B4383" i="4"/>
  <c r="B4380" i="4"/>
  <c r="B4376" i="4"/>
  <c r="B4374" i="4"/>
  <c r="B4372" i="4"/>
  <c r="B4370" i="4"/>
  <c r="B4367" i="4"/>
  <c r="B4364" i="4"/>
  <c r="B4361" i="4"/>
  <c r="B4359" i="4"/>
  <c r="B4349" i="4"/>
  <c r="B4344" i="4"/>
  <c r="B4342" i="4"/>
  <c r="B4340" i="4"/>
  <c r="B4338" i="4"/>
  <c r="B4333" i="4"/>
  <c r="B4326" i="4"/>
  <c r="B4323" i="4"/>
  <c r="B4321" i="4"/>
  <c r="B4319" i="4"/>
  <c r="B4317" i="4"/>
  <c r="B4308" i="4"/>
  <c r="B4306" i="4"/>
  <c r="B4304" i="4"/>
  <c r="B4302" i="4"/>
  <c r="B4300" i="4"/>
  <c r="B4298" i="4"/>
  <c r="B4294" i="4"/>
  <c r="B4280" i="4"/>
  <c r="B4274" i="4"/>
  <c r="B4266" i="4"/>
  <c r="B4261" i="4"/>
  <c r="B4255" i="4"/>
  <c r="B4253" i="4"/>
  <c r="B4251" i="4"/>
  <c r="B4249" i="4"/>
  <c r="B4247" i="4"/>
  <c r="B4245" i="4"/>
  <c r="B4243" i="4"/>
  <c r="B4241" i="4"/>
  <c r="B4239" i="4"/>
  <c r="B4213" i="4"/>
  <c r="B4210" i="4"/>
  <c r="B4208" i="4"/>
  <c r="B4206" i="4"/>
  <c r="B4203" i="4"/>
  <c r="B4201" i="4"/>
  <c r="B4199" i="4"/>
  <c r="B4197" i="4"/>
  <c r="B4194" i="4"/>
  <c r="B4192" i="4"/>
  <c r="B4190" i="4"/>
  <c r="B4179" i="4"/>
  <c r="B4177" i="4"/>
  <c r="B4175" i="4"/>
  <c r="B4172" i="4"/>
  <c r="B4170" i="4"/>
  <c r="B4168" i="4"/>
  <c r="B4166" i="4"/>
  <c r="B4164" i="4"/>
  <c r="B4159" i="4"/>
  <c r="B4157" i="4"/>
  <c r="B4150" i="4"/>
  <c r="B4141" i="4"/>
  <c r="B4137" i="4"/>
  <c r="B4132" i="4"/>
  <c r="B4130" i="4"/>
  <c r="B4128" i="4"/>
  <c r="B4090" i="4"/>
  <c r="B4085" i="4"/>
  <c r="B4083" i="4"/>
  <c r="B4081" i="4"/>
  <c r="B4079" i="4"/>
  <c r="B4077" i="4"/>
  <c r="B4073" i="4"/>
  <c r="B4069" i="4"/>
  <c r="B4065" i="4"/>
  <c r="B4063" i="4"/>
  <c r="B4059" i="4"/>
  <c r="B4056" i="4"/>
  <c r="B4054" i="4"/>
  <c r="B4052" i="4"/>
  <c r="B4050" i="4"/>
  <c r="B4047" i="4"/>
  <c r="B4045" i="4"/>
  <c r="B4043" i="4"/>
  <c r="B4041" i="4"/>
  <c r="B4039" i="4"/>
  <c r="B4029" i="4"/>
  <c r="B4027" i="4"/>
  <c r="B4025" i="4"/>
  <c r="B4023" i="4"/>
  <c r="B4021" i="4"/>
  <c r="B4019" i="4"/>
  <c r="B4017" i="4"/>
  <c r="B4015" i="4"/>
  <c r="B4013" i="4"/>
  <c r="B4011" i="4"/>
  <c r="B4009" i="4"/>
  <c r="B4003" i="4"/>
  <c r="B3999" i="4"/>
  <c r="B3997" i="4"/>
  <c r="B3993" i="4"/>
  <c r="B3988" i="4"/>
  <c r="B3986" i="4"/>
  <c r="B3984" i="4"/>
  <c r="B3982" i="4"/>
  <c r="B3980" i="4"/>
  <c r="B3978" i="4"/>
  <c r="B3976" i="4"/>
  <c r="B3974" i="4"/>
  <c r="B3972" i="4"/>
  <c r="B3970" i="4"/>
  <c r="B3968" i="4"/>
  <c r="B3966" i="4"/>
  <c r="B3964" i="4"/>
  <c r="B3960" i="4"/>
  <c r="B3958" i="4"/>
  <c r="B3956" i="4"/>
  <c r="B3954" i="4"/>
  <c r="B3952" i="4"/>
  <c r="B3950" i="4"/>
  <c r="B3948" i="4"/>
  <c r="B3946" i="4"/>
  <c r="B3943" i="4"/>
  <c r="B3941" i="4"/>
  <c r="B3939" i="4"/>
  <c r="B3933" i="4"/>
  <c r="B3931" i="4"/>
  <c r="B3926" i="4"/>
  <c r="B3923" i="4"/>
  <c r="B3918" i="4"/>
  <c r="B3915" i="4"/>
  <c r="B3913" i="4"/>
  <c r="B3911" i="4"/>
  <c r="B3909" i="4"/>
  <c r="B3907" i="4"/>
  <c r="B3903" i="4"/>
  <c r="B3901" i="4"/>
  <c r="B3898" i="4"/>
  <c r="B3895" i="4"/>
  <c r="B3893" i="4"/>
  <c r="B3884" i="4"/>
  <c r="B3882" i="4"/>
  <c r="B3880" i="4"/>
  <c r="B3878" i="4"/>
  <c r="B3876" i="4"/>
  <c r="B3873" i="4"/>
  <c r="B3870" i="4"/>
  <c r="B3868" i="4"/>
  <c r="B3866" i="4"/>
  <c r="B3863" i="4"/>
  <c r="B3857" i="4"/>
  <c r="B3854" i="4"/>
  <c r="B3852" i="4"/>
  <c r="B3850" i="4"/>
  <c r="B3848" i="4"/>
  <c r="B3840" i="4"/>
  <c r="B3833" i="4"/>
  <c r="B3831" i="4"/>
  <c r="B3829" i="4"/>
  <c r="B3827" i="4"/>
  <c r="B3823" i="4"/>
  <c r="B3817" i="4"/>
  <c r="B3814" i="4"/>
  <c r="B3812" i="4"/>
  <c r="B3810" i="4"/>
  <c r="B3808" i="4"/>
  <c r="B3806" i="4"/>
  <c r="B3804" i="4"/>
  <c r="B3802" i="4"/>
  <c r="B3798" i="4"/>
  <c r="B3796" i="4"/>
  <c r="B3794" i="4"/>
  <c r="B3789" i="4"/>
  <c r="B3787" i="4"/>
  <c r="B3784" i="4"/>
  <c r="B3780" i="4"/>
  <c r="B3778" i="4"/>
  <c r="B3776" i="4"/>
  <c r="B3774" i="4"/>
  <c r="B3772" i="4"/>
  <c r="B3770" i="4"/>
  <c r="B3768" i="4"/>
  <c r="B3766" i="4"/>
  <c r="B3764" i="4"/>
  <c r="B3761" i="4"/>
  <c r="B3759" i="4"/>
  <c r="B3741" i="4"/>
  <c r="B3737" i="4"/>
  <c r="B3735" i="4"/>
  <c r="B3733" i="4"/>
  <c r="B3729" i="4"/>
  <c r="B3727" i="4"/>
  <c r="B3656" i="4"/>
  <c r="B3654" i="4"/>
  <c r="B3652" i="4"/>
  <c r="B3650" i="4"/>
  <c r="B3648" i="4"/>
  <c r="B3645" i="4"/>
  <c r="B3643" i="4"/>
  <c r="B3641" i="4"/>
  <c r="B3639" i="4"/>
  <c r="B3636" i="4"/>
  <c r="B3634" i="4"/>
  <c r="B3632" i="4"/>
  <c r="B3630" i="4"/>
  <c r="B3628" i="4"/>
  <c r="B3618" i="4"/>
  <c r="B3611" i="4"/>
  <c r="B3609" i="4"/>
  <c r="B3606" i="4"/>
  <c r="B3596" i="4"/>
  <c r="B3594" i="4"/>
  <c r="B3588" i="4"/>
  <c r="B3583" i="4"/>
  <c r="B3581" i="4"/>
  <c r="B3576" i="4"/>
  <c r="B3572" i="4"/>
  <c r="B3569" i="4"/>
  <c r="B3564" i="4"/>
  <c r="B3562" i="4"/>
  <c r="B3560" i="4"/>
  <c r="B3558" i="4"/>
  <c r="B3556" i="4"/>
  <c r="B3554" i="4"/>
  <c r="B3551" i="4"/>
  <c r="B3549" i="4"/>
  <c r="B3547" i="4"/>
  <c r="B3543" i="4"/>
  <c r="B3541" i="4"/>
  <c r="B3539" i="4"/>
  <c r="B3533" i="4"/>
  <c r="B3531" i="4"/>
  <c r="B3529" i="4"/>
  <c r="B3525" i="4"/>
  <c r="B3523" i="4"/>
  <c r="B3521" i="4"/>
  <c r="B3506" i="4"/>
  <c r="B3504" i="4"/>
  <c r="B3502" i="4"/>
  <c r="B3499" i="4"/>
  <c r="B3493" i="4"/>
  <c r="B3491" i="4"/>
  <c r="B3486" i="4"/>
  <c r="B3483" i="4"/>
  <c r="B3459" i="4"/>
  <c r="B3455" i="4"/>
  <c r="B3452" i="4"/>
  <c r="B3443" i="4"/>
  <c r="B3440" i="4"/>
  <c r="B3437" i="4"/>
  <c r="B3435" i="4"/>
  <c r="B3433" i="4"/>
  <c r="B3431" i="4"/>
  <c r="B3429" i="4"/>
  <c r="B3427" i="4"/>
  <c r="B3425" i="4"/>
  <c r="B3423" i="4"/>
  <c r="B3421" i="4"/>
  <c r="B3409" i="4"/>
  <c r="B3405" i="4"/>
  <c r="B3403" i="4"/>
  <c r="B3401" i="4"/>
  <c r="B3399" i="4"/>
  <c r="B3397" i="4"/>
  <c r="B3395" i="4"/>
  <c r="B3393" i="4"/>
  <c r="B3391" i="4"/>
  <c r="B3389" i="4"/>
  <c r="B3387" i="4"/>
  <c r="B3352" i="4"/>
  <c r="B3350" i="4"/>
  <c r="B3335" i="4"/>
  <c r="B3333" i="4"/>
  <c r="B3329" i="4"/>
  <c r="B3327" i="4"/>
  <c r="B3325" i="4"/>
  <c r="B3322" i="4"/>
  <c r="B3319" i="4"/>
  <c r="B3317" i="4"/>
  <c r="B3314" i="4"/>
  <c r="B3308" i="4"/>
  <c r="B3306" i="4"/>
  <c r="B3304" i="4"/>
  <c r="B3302" i="4"/>
  <c r="B3300" i="4"/>
  <c r="B3286" i="4"/>
  <c r="B3267" i="4"/>
  <c r="B3264" i="4"/>
  <c r="B3262" i="4"/>
  <c r="B3259" i="4"/>
  <c r="B3248" i="4"/>
  <c r="B3245" i="4"/>
  <c r="B3241" i="4"/>
  <c r="B3239" i="4"/>
  <c r="B3237" i="4"/>
  <c r="B3227" i="4"/>
  <c r="B3225" i="4"/>
  <c r="B3223" i="4"/>
  <c r="B3221" i="4"/>
  <c r="B3218" i="4"/>
  <c r="B3215" i="4"/>
  <c r="B3207" i="4"/>
  <c r="B3205" i="4"/>
  <c r="B3203" i="4"/>
  <c r="B3201" i="4"/>
  <c r="B3199" i="4"/>
  <c r="B3197" i="4"/>
  <c r="B3195" i="4"/>
  <c r="B3191" i="4"/>
  <c r="B3189" i="4"/>
  <c r="B3182" i="4"/>
  <c r="B3180" i="4"/>
  <c r="B3178" i="4"/>
  <c r="B3176" i="4"/>
  <c r="B3174" i="4"/>
  <c r="B3171" i="4"/>
  <c r="B3169" i="4"/>
  <c r="B3166" i="4"/>
  <c r="B3162" i="4"/>
  <c r="B3154" i="4"/>
  <c r="B3145" i="4"/>
  <c r="B3138" i="4"/>
  <c r="B3136" i="4"/>
  <c r="B3133" i="4"/>
  <c r="B3131" i="4"/>
  <c r="B3129" i="4"/>
  <c r="B3127" i="4"/>
  <c r="B3125" i="4"/>
  <c r="B3123" i="4"/>
  <c r="B3117" i="4"/>
  <c r="B3115" i="4"/>
  <c r="B3113" i="4"/>
  <c r="B3110" i="4"/>
  <c r="B3108" i="4"/>
  <c r="B3106" i="4"/>
  <c r="B3103" i="4"/>
  <c r="B3101" i="4"/>
  <c r="B3098" i="4"/>
  <c r="B3094" i="4"/>
  <c r="B3088" i="4"/>
  <c r="B3086" i="4"/>
  <c r="B3084" i="4"/>
  <c r="B3082" i="4"/>
  <c r="B3059" i="4"/>
  <c r="B3057" i="4"/>
  <c r="B3054" i="4"/>
  <c r="B3040" i="4"/>
  <c r="B3038" i="4"/>
  <c r="B3036" i="4"/>
  <c r="B3034" i="4"/>
  <c r="B3031" i="4"/>
  <c r="B3029" i="4"/>
  <c r="B3026" i="4"/>
  <c r="B3023" i="4"/>
  <c r="B3020" i="4"/>
  <c r="B3018" i="4"/>
  <c r="B3005" i="4"/>
  <c r="B3003" i="4"/>
  <c r="B3000" i="4"/>
  <c r="B2996" i="4"/>
  <c r="B2994" i="4"/>
  <c r="B2992" i="4"/>
  <c r="B2981" i="4"/>
  <c r="B2979" i="4"/>
  <c r="B2977" i="4"/>
  <c r="B2975" i="4"/>
  <c r="B2970" i="4"/>
  <c r="B2968" i="4"/>
  <c r="B2965" i="4"/>
  <c r="B2963" i="4"/>
  <c r="B2961" i="4"/>
  <c r="B2959" i="4"/>
  <c r="B2957" i="4"/>
  <c r="B2955" i="4"/>
  <c r="B2945" i="4"/>
  <c r="B2943" i="4"/>
  <c r="B2941" i="4"/>
  <c r="B2931" i="4"/>
  <c r="B2916" i="4"/>
  <c r="B2914" i="4"/>
  <c r="B2912" i="4"/>
  <c r="B2910" i="4"/>
  <c r="B2908" i="4"/>
  <c r="B2905" i="4"/>
  <c r="B2903" i="4"/>
  <c r="B2899" i="4"/>
  <c r="B2872" i="4"/>
  <c r="B2870" i="4"/>
  <c r="B2868" i="4"/>
  <c r="B2863" i="4"/>
  <c r="B2861" i="4"/>
  <c r="B2859" i="4"/>
  <c r="B2857" i="4"/>
  <c r="B2853" i="4"/>
  <c r="B2840" i="4"/>
  <c r="B2830" i="4"/>
  <c r="B2828" i="4"/>
  <c r="B2826" i="4"/>
  <c r="B2823" i="4"/>
  <c r="B2817" i="4"/>
  <c r="B2815" i="4"/>
  <c r="B2812" i="4"/>
  <c r="B2806" i="4"/>
  <c r="B2804" i="4"/>
  <c r="B2780" i="4"/>
  <c r="B2777" i="4"/>
  <c r="B2775" i="4"/>
  <c r="B2762" i="4"/>
  <c r="B2760" i="4"/>
  <c r="B2758" i="4"/>
  <c r="B2756" i="4"/>
  <c r="B2754" i="4"/>
  <c r="B2752" i="4"/>
  <c r="B2750" i="4"/>
  <c r="B2744" i="4"/>
  <c r="B2737" i="4"/>
  <c r="B2735" i="4"/>
  <c r="B2733" i="4"/>
  <c r="B2729" i="4"/>
  <c r="B2726" i="4"/>
  <c r="B2724" i="4"/>
  <c r="B2721" i="4"/>
  <c r="B2719" i="4"/>
  <c r="B2717" i="4"/>
  <c r="B2715" i="4"/>
  <c r="B2708" i="4"/>
  <c r="B2705" i="4"/>
  <c r="B2703" i="4"/>
  <c r="B2698" i="4"/>
  <c r="B2696" i="4"/>
  <c r="B2694" i="4"/>
  <c r="B2692" i="4"/>
  <c r="B2690" i="4"/>
  <c r="B2687" i="4"/>
  <c r="B2685" i="4"/>
  <c r="B2683" i="4"/>
  <c r="B2681" i="4"/>
  <c r="B2679" i="4"/>
  <c r="B2674" i="4"/>
  <c r="B2669" i="4"/>
  <c r="B2667" i="4"/>
  <c r="B2663" i="4"/>
  <c r="B2661" i="4"/>
  <c r="B2659" i="4"/>
  <c r="B2657" i="4"/>
  <c r="B2655" i="4"/>
  <c r="B2653" i="4"/>
  <c r="B2643" i="4"/>
  <c r="B2636" i="4"/>
  <c r="B2634" i="4"/>
  <c r="B2632" i="4"/>
  <c r="B2630" i="4"/>
  <c r="B2628" i="4"/>
  <c r="B2626" i="4"/>
  <c r="B2624" i="4"/>
  <c r="B2617" i="4"/>
  <c r="B2615" i="4"/>
  <c r="B2613" i="4"/>
  <c r="B2611" i="4"/>
  <c r="B2609" i="4"/>
  <c r="B2607" i="4"/>
  <c r="B2604" i="4"/>
  <c r="B2600" i="4"/>
  <c r="B2595" i="4"/>
  <c r="B2584" i="4"/>
  <c r="B2576" i="4"/>
  <c r="B2574" i="4"/>
  <c r="B2572" i="4"/>
  <c r="B2568" i="4"/>
  <c r="B2566" i="4"/>
  <c r="B2563" i="4"/>
  <c r="B2559" i="4"/>
  <c r="B2556" i="4"/>
  <c r="B2554" i="4"/>
  <c r="B2552" i="4"/>
  <c r="B2550" i="4"/>
  <c r="B2548" i="4"/>
  <c r="B2546" i="4"/>
  <c r="B2539" i="4"/>
  <c r="B2537" i="4"/>
  <c r="B2535" i="4"/>
  <c r="B2527" i="4"/>
  <c r="B2525" i="4"/>
  <c r="B2523" i="4"/>
  <c r="B2520" i="4"/>
  <c r="B2516" i="4"/>
  <c r="B2514" i="4"/>
  <c r="B2509" i="4"/>
  <c r="B2507" i="4"/>
  <c r="B2475" i="4"/>
  <c r="B2473" i="4"/>
  <c r="B2471" i="4"/>
  <c r="B2469" i="4"/>
  <c r="B2465" i="4"/>
  <c r="B2460" i="4"/>
  <c r="B2458" i="4"/>
  <c r="B2456" i="4"/>
  <c r="B2454" i="4"/>
  <c r="B2452" i="4"/>
  <c r="B2450" i="4"/>
  <c r="B2446" i="4"/>
  <c r="B2436" i="4"/>
  <c r="B2410" i="4"/>
  <c r="B2404" i="4"/>
  <c r="B2400" i="4"/>
  <c r="B2398" i="4"/>
  <c r="B2396" i="4"/>
  <c r="B2394" i="4"/>
  <c r="B2389" i="4"/>
  <c r="B2387" i="4"/>
  <c r="B2385" i="4"/>
  <c r="B2383" i="4"/>
  <c r="B2381" i="4"/>
  <c r="B2379" i="4"/>
  <c r="B2376" i="4"/>
  <c r="B2363" i="4"/>
  <c r="B2361" i="4"/>
  <c r="B2359" i="4"/>
  <c r="B2350" i="4"/>
  <c r="B2346" i="4"/>
  <c r="B2344" i="4"/>
  <c r="B2342" i="4"/>
  <c r="B2340" i="4"/>
  <c r="B2338" i="4"/>
  <c r="B2332" i="4"/>
  <c r="B2330" i="4"/>
  <c r="B2328" i="4"/>
  <c r="B2326" i="4"/>
  <c r="B2324" i="4"/>
  <c r="B2240" i="4"/>
  <c r="B2238" i="4"/>
  <c r="B2236" i="4"/>
  <c r="B2234" i="4"/>
  <c r="B2230" i="4"/>
  <c r="B2224" i="4"/>
  <c r="B2222" i="4"/>
  <c r="B2219" i="4"/>
  <c r="B2205" i="4"/>
  <c r="B2203" i="4"/>
  <c r="B2200" i="4"/>
  <c r="B2197" i="4"/>
  <c r="B2195" i="4"/>
  <c r="B2193" i="4"/>
  <c r="B2191" i="4"/>
  <c r="B2189" i="4"/>
  <c r="B2182" i="4"/>
  <c r="B2180" i="4"/>
  <c r="B2178" i="4"/>
  <c r="B2176" i="4"/>
  <c r="B2171" i="4"/>
  <c r="B2169" i="4"/>
  <c r="B2167" i="4"/>
  <c r="B2165" i="4"/>
  <c r="B2162" i="4"/>
  <c r="B2159" i="4"/>
  <c r="B2157" i="4"/>
  <c r="B2152" i="4"/>
  <c r="B2146" i="4"/>
  <c r="B2144" i="4"/>
  <c r="B2142" i="4"/>
  <c r="B2137" i="4"/>
  <c r="B2135" i="4"/>
  <c r="B2133" i="4"/>
  <c r="B2131" i="4"/>
  <c r="B2129" i="4"/>
  <c r="B2127" i="4"/>
  <c r="B2121" i="4"/>
  <c r="B2119" i="4"/>
  <c r="B2112" i="4"/>
  <c r="B2110" i="4"/>
  <c r="B2108" i="4"/>
  <c r="B2106" i="4"/>
  <c r="B2102" i="4"/>
  <c r="B2097" i="4"/>
  <c r="B2078" i="4"/>
  <c r="B2076" i="4"/>
  <c r="B2074" i="4"/>
  <c r="B2072" i="4"/>
  <c r="B2070" i="4"/>
  <c r="B2067" i="4"/>
  <c r="B2065" i="4"/>
  <c r="B2052" i="4"/>
  <c r="B2050" i="4"/>
  <c r="B2048" i="4"/>
  <c r="B2045" i="4"/>
  <c r="B2043" i="4"/>
  <c r="B2041" i="4"/>
  <c r="B2038" i="4"/>
  <c r="B2036" i="4"/>
  <c r="B2034" i="4"/>
  <c r="B2032" i="4"/>
  <c r="B2030" i="4"/>
  <c r="B2028" i="4"/>
  <c r="B2026" i="4"/>
  <c r="B2024" i="4"/>
  <c r="B2021" i="4"/>
  <c r="B2019" i="4"/>
  <c r="B2017" i="4"/>
  <c r="B2010" i="4"/>
  <c r="B2008" i="4"/>
  <c r="B2006" i="4"/>
  <c r="B2004" i="4"/>
  <c r="B2002" i="4"/>
  <c r="B2000" i="4"/>
  <c r="B1998" i="4"/>
  <c r="B1995" i="4"/>
  <c r="B1993" i="4"/>
  <c r="B1991" i="4"/>
  <c r="B1988" i="4"/>
  <c r="B1980" i="4"/>
  <c r="B1978" i="4"/>
  <c r="B1975" i="4"/>
  <c r="B1972" i="4"/>
  <c r="B1970" i="4"/>
  <c r="B1968" i="4"/>
  <c r="B1966" i="4"/>
  <c r="B1962" i="4"/>
  <c r="B1960" i="4"/>
  <c r="B1958" i="4"/>
  <c r="B1956" i="4"/>
  <c r="B1954" i="4"/>
  <c r="B1952" i="4"/>
  <c r="B1950" i="4"/>
  <c r="B1948" i="4"/>
  <c r="B1944" i="4"/>
  <c r="B1940" i="4"/>
  <c r="B1938" i="4"/>
  <c r="B1933" i="4"/>
  <c r="B1931" i="4"/>
  <c r="B1923" i="4"/>
  <c r="B1921" i="4"/>
  <c r="B1919" i="4"/>
  <c r="B1916" i="4"/>
  <c r="B1911" i="4"/>
  <c r="B1909" i="4"/>
  <c r="B1907" i="4"/>
  <c r="B1905" i="4"/>
  <c r="B1902" i="4"/>
  <c r="B1900" i="4"/>
  <c r="B1898" i="4"/>
  <c r="B1896" i="4"/>
  <c r="B1894" i="4"/>
  <c r="B1888" i="4"/>
  <c r="B1886" i="4"/>
  <c r="B1884" i="4"/>
  <c r="B1881" i="4"/>
  <c r="B1877" i="4"/>
  <c r="B1875" i="4"/>
  <c r="B1873" i="4"/>
  <c r="B1871" i="4"/>
  <c r="B1869" i="4"/>
  <c r="B1867" i="4"/>
  <c r="B1865" i="4"/>
  <c r="B1863" i="4"/>
  <c r="B1857" i="4"/>
  <c r="B1855" i="4"/>
  <c r="B1853" i="4"/>
  <c r="B1851" i="4"/>
  <c r="B1849" i="4"/>
  <c r="B1847" i="4"/>
  <c r="B1842" i="4"/>
  <c r="B1840" i="4"/>
  <c r="B1838" i="4"/>
  <c r="B1836" i="4"/>
  <c r="B1834" i="4"/>
  <c r="B1832" i="4"/>
  <c r="B1829" i="4"/>
  <c r="B1827" i="4"/>
  <c r="B1825" i="4"/>
  <c r="B1821" i="4"/>
  <c r="B1819" i="4"/>
  <c r="B1817" i="4"/>
  <c r="B1815" i="4"/>
  <c r="B1813" i="4"/>
  <c r="B1810" i="4"/>
  <c r="B1802" i="4"/>
  <c r="B1800" i="4"/>
  <c r="B1798" i="4"/>
  <c r="B1796" i="4"/>
  <c r="B1788" i="4"/>
  <c r="B1784" i="4"/>
  <c r="B1781" i="4"/>
  <c r="B1775" i="4"/>
  <c r="B1773" i="4"/>
  <c r="B1771" i="4"/>
  <c r="B1768" i="4"/>
  <c r="B1766" i="4"/>
  <c r="B1764" i="4"/>
  <c r="B1762" i="4"/>
  <c r="B1760" i="4"/>
  <c r="B1758" i="4"/>
  <c r="B1756" i="4"/>
  <c r="B1754" i="4"/>
  <c r="B1745" i="4"/>
  <c r="B1739" i="4"/>
  <c r="B1737" i="4"/>
  <c r="B1730" i="4"/>
  <c r="B1728" i="4"/>
  <c r="B1726" i="4"/>
  <c r="B1724" i="4"/>
  <c r="B1722" i="4"/>
  <c r="B1720" i="4"/>
  <c r="B1718" i="4"/>
  <c r="B1702" i="4"/>
  <c r="B1700" i="4"/>
  <c r="B1698" i="4"/>
  <c r="B1696" i="4"/>
  <c r="B1694" i="4"/>
  <c r="B1686" i="4"/>
  <c r="B1684" i="4"/>
  <c r="B1680" i="4"/>
  <c r="B1678" i="4"/>
  <c r="B1676" i="4"/>
  <c r="B1674" i="4"/>
  <c r="B1672" i="4"/>
  <c r="B1665" i="4"/>
  <c r="B1663" i="4"/>
  <c r="B1658" i="4"/>
  <c r="B1656" i="4"/>
  <c r="B1641" i="4"/>
  <c r="B1639" i="4"/>
  <c r="B1637" i="4"/>
  <c r="B1633" i="4"/>
  <c r="B1630" i="4"/>
  <c r="B1628" i="4"/>
  <c r="B1626" i="4"/>
  <c r="B1608" i="4"/>
  <c r="B1582" i="4"/>
  <c r="B1579" i="4"/>
  <c r="B1576" i="4"/>
  <c r="B1568" i="4"/>
  <c r="B1560" i="4"/>
  <c r="B1558" i="4"/>
  <c r="B1556" i="4"/>
  <c r="B1554" i="4"/>
  <c r="B1551" i="4"/>
  <c r="B1549" i="4"/>
  <c r="B1547" i="4"/>
  <c r="B1545" i="4"/>
  <c r="B1539" i="4"/>
  <c r="B1537" i="4"/>
  <c r="B1534" i="4"/>
  <c r="B1481" i="4"/>
  <c r="B1479" i="4"/>
  <c r="B1472" i="4"/>
  <c r="B1464" i="4"/>
  <c r="B1462" i="4"/>
  <c r="B1460" i="4"/>
  <c r="B1458" i="4"/>
  <c r="B1453" i="4"/>
  <c r="B1451" i="4"/>
  <c r="B1449" i="4"/>
  <c r="B1443" i="4"/>
  <c r="B1435" i="4"/>
  <c r="B1433" i="4"/>
  <c r="B1431" i="4"/>
  <c r="B1429" i="4"/>
  <c r="B1426" i="4"/>
  <c r="B1424" i="4"/>
  <c r="B1422" i="4"/>
  <c r="B1420" i="4"/>
  <c r="B1418" i="4"/>
  <c r="B1416" i="4"/>
  <c r="B1414" i="4"/>
  <c r="B1412" i="4"/>
  <c r="B1410" i="4"/>
  <c r="B1395" i="4"/>
  <c r="B1393" i="4"/>
  <c r="B1391" i="4"/>
  <c r="B1388" i="4"/>
  <c r="B1385" i="4"/>
  <c r="B1383" i="4"/>
  <c r="B1381" i="4"/>
  <c r="B1379" i="4"/>
  <c r="B1377" i="4"/>
  <c r="B1371" i="4"/>
  <c r="B1366" i="4"/>
  <c r="B1364" i="4"/>
  <c r="B1362" i="4"/>
  <c r="B1360" i="4"/>
  <c r="B1358" i="4"/>
  <c r="B1356" i="4"/>
  <c r="B1351" i="4"/>
  <c r="B1347" i="4"/>
  <c r="B1345" i="4"/>
  <c r="B1343" i="4"/>
  <c r="B1341" i="4"/>
  <c r="B1339" i="4"/>
  <c r="B1337" i="4"/>
  <c r="B1335" i="4"/>
  <c r="B1332" i="4"/>
  <c r="B1329" i="4"/>
  <c r="B1327" i="4"/>
  <c r="B1325" i="4"/>
  <c r="B1323" i="4"/>
  <c r="B1320" i="4"/>
  <c r="B1318" i="4"/>
  <c r="B1316" i="4"/>
  <c r="B1314" i="4"/>
  <c r="B1312" i="4"/>
  <c r="B1302" i="4"/>
  <c r="B1300" i="4"/>
  <c r="B1298" i="4"/>
  <c r="B1296" i="4"/>
  <c r="B1294" i="4"/>
  <c r="B1291" i="4"/>
  <c r="B1289" i="4"/>
  <c r="B1287" i="4"/>
  <c r="B1281" i="4"/>
  <c r="B1279" i="4"/>
  <c r="B1277" i="4"/>
  <c r="B1274" i="4"/>
  <c r="B1272" i="4"/>
  <c r="B1270" i="4"/>
  <c r="B1252" i="4"/>
  <c r="B1248" i="4"/>
  <c r="B1246" i="4"/>
  <c r="B1227" i="4"/>
  <c r="B1224" i="4"/>
  <c r="B1221" i="4"/>
  <c r="B1212" i="4"/>
  <c r="B1210" i="4"/>
  <c r="B1206" i="4"/>
  <c r="B1204" i="4"/>
  <c r="B1201" i="4"/>
  <c r="B1194" i="4"/>
  <c r="B1191" i="4"/>
  <c r="B1189" i="4"/>
  <c r="B1187" i="4"/>
  <c r="B1183" i="4"/>
  <c r="B1181" i="4"/>
  <c r="B1178" i="4"/>
  <c r="B1175" i="4"/>
  <c r="B1173" i="4"/>
  <c r="B1160" i="4"/>
  <c r="B1154" i="4"/>
  <c r="B1152" i="4"/>
  <c r="B1150" i="4"/>
  <c r="B1146" i="4"/>
  <c r="B1144" i="4"/>
  <c r="B1142" i="4"/>
  <c r="B1140" i="4"/>
  <c r="B1134" i="4"/>
  <c r="B1132" i="4"/>
  <c r="B1130" i="4"/>
  <c r="B1127" i="4"/>
  <c r="B1125" i="4"/>
  <c r="B1123" i="4"/>
  <c r="B1121" i="4"/>
  <c r="B1118" i="4"/>
  <c r="B1115" i="4"/>
  <c r="B1113" i="4"/>
  <c r="B1111" i="4"/>
  <c r="B1109" i="4"/>
  <c r="B1107" i="4"/>
  <c r="B1105" i="4"/>
  <c r="B1103" i="4"/>
  <c r="B1101" i="4"/>
  <c r="B1094" i="4"/>
  <c r="B1090" i="4"/>
  <c r="B1088" i="4"/>
  <c r="B1084" i="4"/>
  <c r="B1081" i="4"/>
  <c r="B1075" i="4"/>
  <c r="B1072" i="4"/>
  <c r="B1069" i="4"/>
  <c r="B1063" i="4"/>
  <c r="B1060" i="4"/>
  <c r="B1056" i="4"/>
  <c r="B1015" i="4"/>
  <c r="B1004" i="4"/>
  <c r="B995" i="4"/>
  <c r="B989" i="4"/>
  <c r="B985" i="4"/>
  <c r="B981" i="4"/>
  <c r="B979" i="4"/>
  <c r="B977" i="4"/>
  <c r="B973" i="4"/>
  <c r="B961" i="4"/>
  <c r="B959" i="4"/>
  <c r="B956" i="4"/>
  <c r="B954" i="4"/>
  <c r="B952" i="4"/>
  <c r="B947" i="4"/>
  <c r="B945" i="4"/>
  <c r="B943" i="4"/>
  <c r="B941" i="4"/>
  <c r="B939" i="4"/>
  <c r="B937" i="4"/>
  <c r="B934" i="4"/>
  <c r="B932" i="4"/>
  <c r="B930" i="4"/>
  <c r="B928" i="4"/>
  <c r="B926" i="4"/>
  <c r="B916" i="4"/>
  <c r="B914" i="4"/>
  <c r="B912" i="4"/>
  <c r="B910" i="4"/>
  <c r="B906" i="4"/>
  <c r="B903" i="4"/>
  <c r="B901" i="4"/>
  <c r="B899" i="4"/>
  <c r="B897" i="4"/>
  <c r="B885" i="4"/>
  <c r="B883" i="4"/>
  <c r="B880" i="4"/>
  <c r="B866" i="4"/>
  <c r="B864" i="4"/>
  <c r="B862" i="4"/>
  <c r="B860" i="4"/>
  <c r="B858" i="4"/>
  <c r="B856" i="4"/>
  <c r="B854" i="4"/>
  <c r="B850" i="4"/>
  <c r="B848" i="4"/>
  <c r="B842" i="4"/>
  <c r="B840" i="4"/>
  <c r="B838" i="4"/>
  <c r="B814" i="4"/>
  <c r="B809" i="4"/>
  <c r="B806" i="4"/>
  <c r="B804" i="4"/>
  <c r="B802" i="4"/>
  <c r="B800" i="4"/>
  <c r="B798" i="4"/>
  <c r="B796" i="4"/>
  <c r="B792" i="4"/>
  <c r="B790" i="4"/>
  <c r="B788" i="4"/>
  <c r="B786" i="4"/>
  <c r="B784" i="4"/>
  <c r="B782" i="4"/>
  <c r="B777" i="4"/>
  <c r="B775" i="4"/>
  <c r="B771" i="4"/>
  <c r="B769" i="4"/>
  <c r="B767" i="4"/>
  <c r="B765" i="4"/>
  <c r="B763" i="4"/>
  <c r="B761" i="4"/>
  <c r="B756" i="4"/>
  <c r="B754" i="4"/>
  <c r="B752" i="4"/>
  <c r="B750" i="4"/>
  <c r="B748" i="4"/>
  <c r="B737" i="4"/>
  <c r="B735" i="4"/>
  <c r="B733" i="4"/>
  <c r="B731" i="4"/>
  <c r="B729" i="4"/>
  <c r="B727" i="4"/>
  <c r="B725" i="4"/>
  <c r="B716" i="4"/>
  <c r="B711" i="4"/>
  <c r="B708" i="4"/>
  <c r="B706" i="4"/>
  <c r="B704" i="4"/>
  <c r="B698" i="4"/>
  <c r="B696" i="4"/>
  <c r="B694" i="4"/>
  <c r="B692" i="4"/>
  <c r="B690" i="4"/>
  <c r="B687" i="4"/>
  <c r="B685" i="4"/>
  <c r="B683" i="4"/>
  <c r="B681" i="4"/>
  <c r="B679" i="4"/>
  <c r="B677" i="4"/>
  <c r="B675" i="4"/>
  <c r="B672" i="4"/>
  <c r="B670" i="4"/>
  <c r="B668" i="4"/>
  <c r="B666" i="4"/>
  <c r="B664" i="4"/>
  <c r="B662" i="4"/>
  <c r="B660" i="4"/>
  <c r="B658" i="4"/>
  <c r="B656" i="4"/>
  <c r="B654" i="4"/>
  <c r="B650" i="4"/>
  <c r="B648" i="4"/>
  <c r="B646" i="4"/>
  <c r="B644" i="4"/>
  <c r="B642" i="4"/>
  <c r="B640" i="4"/>
  <c r="B638" i="4"/>
  <c r="B634" i="4"/>
  <c r="B629" i="4"/>
  <c r="B626" i="4"/>
  <c r="B623" i="4"/>
  <c r="B620" i="4"/>
  <c r="B618" i="4"/>
  <c r="B612" i="4"/>
  <c r="B607" i="4"/>
  <c r="B605" i="4"/>
  <c r="B584" i="4"/>
  <c r="B564" i="4"/>
  <c r="B562" i="4"/>
  <c r="B554" i="4"/>
  <c r="B551" i="4"/>
  <c r="B544" i="4"/>
  <c r="B542" i="4"/>
  <c r="B540" i="4"/>
  <c r="B537" i="4"/>
  <c r="B535" i="4"/>
  <c r="B533" i="4"/>
  <c r="B531" i="4"/>
  <c r="B529" i="4"/>
  <c r="B526" i="4"/>
  <c r="B521" i="4"/>
  <c r="B519" i="4"/>
  <c r="B517" i="4"/>
  <c r="B507" i="4"/>
  <c r="B505" i="4"/>
  <c r="B503" i="4"/>
  <c r="B501" i="4"/>
  <c r="B497" i="4"/>
  <c r="B495" i="4"/>
  <c r="B493" i="4"/>
  <c r="B491" i="4"/>
  <c r="B489" i="4"/>
  <c r="B487" i="4"/>
  <c r="B485" i="4"/>
  <c r="B483" i="4"/>
  <c r="B481" i="4"/>
  <c r="B479" i="4"/>
  <c r="B477" i="4"/>
  <c r="B471" i="4"/>
  <c r="B469" i="4"/>
  <c r="B466" i="4"/>
  <c r="B456" i="4"/>
  <c r="B454" i="4"/>
  <c r="B452" i="4"/>
  <c r="B450" i="4"/>
  <c r="B448" i="4"/>
  <c r="B446" i="4"/>
  <c r="B444" i="4"/>
  <c r="B435" i="4"/>
  <c r="B433" i="4"/>
  <c r="B431" i="4"/>
  <c r="B429" i="4"/>
  <c r="B427" i="4"/>
  <c r="B418" i="4"/>
  <c r="B416" i="4"/>
  <c r="B413" i="4"/>
  <c r="B399" i="4"/>
  <c r="B390" i="4"/>
  <c r="B388" i="4"/>
  <c r="B384" i="4"/>
  <c r="B382" i="4"/>
  <c r="B379" i="4"/>
  <c r="B375" i="4"/>
  <c r="B371" i="4"/>
  <c r="B368" i="4"/>
  <c r="B363" i="4"/>
  <c r="B361" i="4"/>
  <c r="B353" i="4"/>
  <c r="B350" i="4"/>
  <c r="B340" i="4"/>
  <c r="B338" i="4"/>
  <c r="B336" i="4"/>
  <c r="B334" i="4"/>
  <c r="B332" i="4"/>
  <c r="B330" i="4"/>
  <c r="B322" i="4"/>
  <c r="B319" i="4"/>
  <c r="B317" i="4"/>
  <c r="B314" i="4"/>
  <c r="B312" i="4"/>
  <c r="B310" i="4"/>
  <c r="B308" i="4"/>
  <c r="B306" i="4"/>
  <c r="B300" i="4"/>
  <c r="B298" i="4"/>
  <c r="B293" i="4"/>
  <c r="B291" i="4"/>
  <c r="B287" i="4"/>
  <c r="B273" i="4"/>
  <c r="B271" i="4"/>
  <c r="B269" i="4"/>
  <c r="B265" i="4"/>
  <c r="B255" i="4"/>
  <c r="B253" i="4"/>
  <c r="B251" i="4"/>
  <c r="B245" i="4"/>
  <c r="B243" i="4"/>
  <c r="B239" i="4"/>
  <c r="B237" i="4"/>
  <c r="B235" i="4"/>
  <c r="B233" i="4"/>
  <c r="B231" i="4"/>
  <c r="B229" i="4"/>
  <c r="B227" i="4"/>
  <c r="B225" i="4"/>
  <c r="B220" i="4"/>
  <c r="B218" i="4"/>
  <c r="B216" i="4"/>
  <c r="B214" i="4"/>
  <c r="B212" i="4"/>
  <c r="B207" i="4"/>
  <c r="B205" i="4"/>
  <c r="B203" i="4"/>
  <c r="B198" i="4"/>
  <c r="B196" i="4"/>
  <c r="B194" i="4"/>
  <c r="B192" i="4"/>
  <c r="B190" i="4"/>
  <c r="B188" i="4"/>
  <c r="B186" i="4"/>
  <c r="B184" i="4"/>
  <c r="B177" i="4"/>
  <c r="B175" i="4"/>
  <c r="B169" i="4"/>
  <c r="B167" i="4"/>
  <c r="B165" i="4"/>
  <c r="B163" i="4"/>
  <c r="B161" i="4"/>
  <c r="B159" i="4"/>
  <c r="B157" i="4"/>
  <c r="B155" i="4"/>
  <c r="B153" i="4"/>
  <c r="B151" i="4"/>
  <c r="B149" i="4"/>
  <c r="B147" i="4"/>
  <c r="B145" i="4"/>
  <c r="B143" i="4"/>
  <c r="B138" i="4"/>
  <c r="B135" i="4"/>
  <c r="B133" i="4"/>
  <c r="B131" i="4"/>
  <c r="B128" i="4"/>
  <c r="B126" i="4"/>
  <c r="B124" i="4"/>
  <c r="B122" i="4"/>
  <c r="B117" i="4"/>
  <c r="B115" i="4"/>
  <c r="B92" i="4"/>
  <c r="B88" i="4"/>
  <c r="B82" i="4"/>
  <c r="B76" i="4"/>
  <c r="B74" i="4"/>
  <c r="B72" i="4"/>
  <c r="B70" i="4"/>
  <c r="B68" i="4"/>
  <c r="B66" i="4"/>
  <c r="B63" i="4"/>
  <c r="B59" i="4"/>
  <c r="B55" i="4"/>
  <c r="B52" i="4"/>
  <c r="B49" i="4"/>
  <c r="B47" i="4"/>
  <c r="B45" i="4"/>
  <c r="B43" i="4"/>
  <c r="B41" i="4"/>
  <c r="B38" i="4"/>
  <c r="B34" i="4"/>
  <c r="B32" i="4"/>
  <c r="B14" i="4"/>
  <c r="B8" i="4"/>
  <c r="B3" i="4"/>
  <c r="B8505" i="3"/>
  <c r="B8503" i="3"/>
  <c r="B8501" i="3"/>
  <c r="B8499" i="3"/>
  <c r="B8497" i="3"/>
  <c r="B8495" i="3"/>
  <c r="B8493" i="3"/>
  <c r="B8486" i="3"/>
  <c r="B8484" i="3"/>
  <c r="B8482" i="3"/>
  <c r="B8478" i="3"/>
  <c r="B8475" i="3"/>
  <c r="B8473" i="3"/>
  <c r="B8470" i="3"/>
  <c r="B8468" i="3"/>
  <c r="B8466" i="3"/>
  <c r="B8464" i="3"/>
  <c r="B8462" i="3"/>
  <c r="B8459" i="3"/>
  <c r="B8455" i="3"/>
  <c r="B8444" i="3"/>
  <c r="B8442" i="3"/>
  <c r="B8438" i="3"/>
  <c r="B8436" i="3"/>
  <c r="B8431" i="3"/>
  <c r="B8429" i="3"/>
  <c r="B8427" i="3"/>
  <c r="B8425" i="3"/>
  <c r="B8423" i="3"/>
  <c r="B8420" i="3"/>
  <c r="B8417" i="3"/>
  <c r="B8415" i="3"/>
  <c r="B8413" i="3"/>
  <c r="B8378" i="3"/>
  <c r="B8376" i="3"/>
  <c r="B8374" i="3"/>
  <c r="B8372" i="3"/>
  <c r="B8370" i="3"/>
  <c r="B8360" i="3"/>
  <c r="B8358" i="3"/>
  <c r="B8356" i="3"/>
  <c r="B8349" i="3"/>
  <c r="B8347" i="3"/>
  <c r="B8345" i="3"/>
  <c r="B8318" i="3"/>
  <c r="B8316" i="3"/>
  <c r="B8314" i="3"/>
  <c r="B8302" i="3"/>
  <c r="B8293" i="3"/>
  <c r="B8291" i="3"/>
  <c r="B8289" i="3"/>
  <c r="B8287" i="3"/>
  <c r="B8285" i="3"/>
  <c r="B8283" i="3"/>
  <c r="B8281" i="3"/>
  <c r="B8279" i="3"/>
  <c r="B8277" i="3"/>
  <c r="B8275" i="3"/>
  <c r="B8272" i="3"/>
  <c r="B8264" i="3"/>
  <c r="B8262" i="3"/>
  <c r="B8260" i="3"/>
  <c r="B8258" i="3"/>
  <c r="B8256" i="3"/>
  <c r="B8254" i="3"/>
  <c r="B8252" i="3"/>
  <c r="B8250" i="3"/>
  <c r="B8241" i="3"/>
  <c r="B8233" i="3"/>
  <c r="B8231" i="3"/>
  <c r="B8229" i="3"/>
  <c r="B8226" i="3"/>
  <c r="B8224" i="3"/>
  <c r="B8222" i="3"/>
  <c r="B8220" i="3"/>
  <c r="B8215" i="3"/>
  <c r="B8213" i="3"/>
  <c r="B8191" i="3"/>
  <c r="B8188" i="3"/>
  <c r="B8160" i="3"/>
  <c r="B8158" i="3"/>
  <c r="B8156" i="3"/>
  <c r="B8131" i="3"/>
  <c r="B8128" i="3"/>
  <c r="B8126" i="3"/>
  <c r="B8123" i="3"/>
  <c r="B8121" i="3"/>
  <c r="B8118" i="3"/>
  <c r="B8070" i="3"/>
  <c r="B8068" i="3"/>
  <c r="B8066" i="3"/>
  <c r="B8064" i="3"/>
  <c r="B8062" i="3"/>
  <c r="B8060" i="3"/>
  <c r="B8058" i="3"/>
  <c r="B8032" i="3"/>
  <c r="B8030" i="3"/>
  <c r="B8028" i="3"/>
  <c r="B8016" i="3"/>
  <c r="B8014" i="3"/>
  <c r="B7999" i="3"/>
  <c r="B7997" i="3"/>
  <c r="B7995" i="3"/>
  <c r="B7993" i="3"/>
  <c r="B7989" i="3"/>
  <c r="B7987" i="3"/>
  <c r="B7985" i="3"/>
  <c r="B7983" i="3"/>
  <c r="B7981" i="3"/>
  <c r="B7978" i="3"/>
  <c r="B7973" i="3"/>
  <c r="B7970" i="3"/>
  <c r="B7968" i="3"/>
  <c r="B7964" i="3"/>
  <c r="B7962" i="3"/>
  <c r="B7960" i="3"/>
  <c r="B7957" i="3"/>
  <c r="B7954" i="3"/>
  <c r="B7952" i="3"/>
  <c r="B7950" i="3"/>
  <c r="B7943" i="3"/>
  <c r="B7920" i="3"/>
  <c r="B7917" i="3"/>
  <c r="B7915" i="3"/>
  <c r="B7913" i="3"/>
  <c r="B7904" i="3"/>
  <c r="B7902" i="3"/>
  <c r="B7900" i="3"/>
  <c r="B7898" i="3"/>
  <c r="B7896" i="3"/>
  <c r="B7881" i="3"/>
  <c r="B7878" i="3"/>
  <c r="B7876" i="3"/>
  <c r="B7874" i="3"/>
  <c r="B7864" i="3"/>
  <c r="B7862" i="3"/>
  <c r="B7859" i="3"/>
  <c r="B7857" i="3"/>
  <c r="B7854" i="3"/>
  <c r="B7850" i="3"/>
  <c r="B7848" i="3"/>
  <c r="B7846" i="3"/>
  <c r="B7844" i="3"/>
  <c r="B7839" i="3"/>
  <c r="B7837" i="3"/>
  <c r="B7835" i="3"/>
  <c r="B7832" i="3"/>
  <c r="B7828" i="3"/>
  <c r="B7820" i="3"/>
  <c r="B7818" i="3"/>
  <c r="B7816" i="3"/>
  <c r="B7810" i="3"/>
  <c r="B7808" i="3"/>
  <c r="B7806" i="3"/>
  <c r="B7804" i="3"/>
  <c r="B7801" i="3"/>
  <c r="B7799" i="3"/>
  <c r="B7797" i="3"/>
  <c r="B7795" i="3"/>
  <c r="B7793" i="3"/>
  <c r="B7791" i="3"/>
  <c r="B7789" i="3"/>
  <c r="B7783" i="3"/>
  <c r="B7775" i="3"/>
  <c r="B7773" i="3"/>
  <c r="B7770" i="3"/>
  <c r="B7768" i="3"/>
  <c r="B7765" i="3"/>
  <c r="B7763" i="3"/>
  <c r="B7761" i="3"/>
  <c r="B7759" i="3"/>
  <c r="B7756" i="3"/>
  <c r="B7754" i="3"/>
  <c r="B7752" i="3"/>
  <c r="B7750" i="3"/>
  <c r="B7748" i="3"/>
  <c r="B7746" i="3"/>
  <c r="B7743" i="3"/>
  <c r="B7741" i="3"/>
  <c r="B7739" i="3"/>
  <c r="B7737" i="3"/>
  <c r="B7735" i="3"/>
  <c r="B7733" i="3"/>
  <c r="B7729" i="3"/>
  <c r="B7727" i="3"/>
  <c r="B7725" i="3"/>
  <c r="B7723" i="3"/>
  <c r="B7721" i="3"/>
  <c r="B7719" i="3"/>
  <c r="B7717" i="3"/>
  <c r="B7714" i="3"/>
  <c r="B7712" i="3"/>
  <c r="B7708" i="3"/>
  <c r="B7683" i="3"/>
  <c r="B7681" i="3"/>
  <c r="B7678" i="3"/>
  <c r="B7673" i="3"/>
  <c r="B7667" i="3"/>
  <c r="B7646" i="3"/>
  <c r="B7644" i="3"/>
  <c r="B7642" i="3"/>
  <c r="B7639" i="3"/>
  <c r="B7636" i="3"/>
  <c r="B7624" i="3"/>
  <c r="B7621" i="3"/>
  <c r="B7619" i="3"/>
  <c r="B7617" i="3"/>
  <c r="B7613" i="3"/>
  <c r="B7609" i="3"/>
  <c r="B7607" i="3"/>
  <c r="B7594" i="3"/>
  <c r="B7592" i="3"/>
  <c r="B7589" i="3"/>
  <c r="B7587" i="3"/>
  <c r="B7585" i="3"/>
  <c r="B7582" i="3"/>
  <c r="B7580" i="3"/>
  <c r="B7578" i="3"/>
  <c r="B7575" i="3"/>
  <c r="B7573" i="3"/>
  <c r="B7563" i="3"/>
  <c r="B7561" i="3"/>
  <c r="B7559" i="3"/>
  <c r="B7554" i="3"/>
  <c r="B7552" i="3"/>
  <c r="B7550" i="3"/>
  <c r="B7548" i="3"/>
  <c r="B7545" i="3"/>
  <c r="B7542" i="3"/>
  <c r="B7539" i="3"/>
  <c r="B7537" i="3"/>
  <c r="B7535" i="3"/>
  <c r="B7533" i="3"/>
  <c r="B7531" i="3"/>
  <c r="B7527" i="3"/>
  <c r="B7522" i="3"/>
  <c r="B7520" i="3"/>
  <c r="B7516" i="3"/>
  <c r="B7509" i="3"/>
  <c r="B7507" i="3"/>
  <c r="B7505" i="3"/>
  <c r="B7503" i="3"/>
  <c r="B7496" i="3"/>
  <c r="B7493" i="3"/>
  <c r="B7491" i="3"/>
  <c r="B7489" i="3"/>
  <c r="B7487" i="3"/>
  <c r="B7485" i="3"/>
  <c r="B7483" i="3"/>
  <c r="B7481" i="3"/>
  <c r="B7479" i="3"/>
  <c r="B7405" i="3"/>
  <c r="B7403" i="3"/>
  <c r="B7401" i="3"/>
  <c r="B7399" i="3"/>
  <c r="B7397" i="3"/>
  <c r="B7394" i="3"/>
  <c r="B7392" i="3"/>
  <c r="B7389" i="3"/>
  <c r="B7386" i="3"/>
  <c r="B7384" i="3"/>
  <c r="B7382" i="3"/>
  <c r="B7380" i="3"/>
  <c r="B7378" i="3"/>
  <c r="B7361" i="3"/>
  <c r="B7342" i="3"/>
  <c r="B7323" i="3"/>
  <c r="B7320" i="3"/>
  <c r="B7318" i="3"/>
  <c r="B7316" i="3"/>
  <c r="B7243" i="3"/>
  <c r="B7241" i="3"/>
  <c r="B7239" i="3"/>
  <c r="B7237" i="3"/>
  <c r="B7232" i="3"/>
  <c r="B7230" i="3"/>
  <c r="B7228" i="3"/>
  <c r="B7226" i="3"/>
  <c r="B7207" i="3"/>
  <c r="B7205" i="3"/>
  <c r="B7196" i="3"/>
  <c r="B7186" i="3"/>
  <c r="B7184" i="3"/>
  <c r="B7182" i="3"/>
  <c r="B7176" i="3"/>
  <c r="B7174" i="3"/>
  <c r="B7172" i="3"/>
  <c r="B7170" i="3"/>
  <c r="B7164" i="3"/>
  <c r="B7162" i="3"/>
  <c r="B7160" i="3"/>
  <c r="B7158" i="3"/>
  <c r="B7155" i="3"/>
  <c r="B7152" i="3"/>
  <c r="B7146" i="3"/>
  <c r="B7144" i="3"/>
  <c r="B7142" i="3"/>
  <c r="B7139" i="3"/>
  <c r="B7121" i="3"/>
  <c r="B7119" i="3"/>
  <c r="B7117" i="3"/>
  <c r="B7058" i="3"/>
  <c r="B7011" i="3"/>
  <c r="B6989" i="3"/>
  <c r="B6986" i="3"/>
  <c r="B6984" i="3"/>
  <c r="B6982" i="3"/>
  <c r="B6971" i="3"/>
  <c r="B6969" i="3"/>
  <c r="B6961" i="3"/>
  <c r="B6958" i="3"/>
  <c r="B6953" i="3"/>
  <c r="B6937" i="3"/>
  <c r="B6931" i="3"/>
  <c r="B6924" i="3"/>
  <c r="B6911" i="3"/>
  <c r="B6892" i="3"/>
  <c r="B6889" i="3"/>
  <c r="B6878" i="3"/>
  <c r="B6871" i="3"/>
  <c r="B6869" i="3"/>
  <c r="B6866" i="3"/>
  <c r="B6864" i="3"/>
  <c r="B6862" i="3"/>
  <c r="B6859" i="3"/>
  <c r="B6857" i="3"/>
  <c r="B6853" i="3"/>
  <c r="B6851" i="3"/>
  <c r="B6849" i="3"/>
  <c r="B6846" i="3"/>
  <c r="B6841" i="3"/>
  <c r="B6839" i="3"/>
  <c r="B6837" i="3"/>
  <c r="B6835" i="3"/>
  <c r="B6833" i="3"/>
  <c r="B6831" i="3"/>
  <c r="B6827" i="3"/>
  <c r="B6824" i="3"/>
  <c r="B6822" i="3"/>
  <c r="B6820" i="3"/>
  <c r="B6818" i="3"/>
  <c r="B6816" i="3"/>
  <c r="B6814" i="3"/>
  <c r="B6806" i="3"/>
  <c r="B6783" i="3"/>
  <c r="B6779" i="3"/>
  <c r="B6775" i="3"/>
  <c r="B6771" i="3"/>
  <c r="B6769" i="3"/>
  <c r="B6767" i="3"/>
  <c r="B6765" i="3"/>
  <c r="B6763" i="3"/>
  <c r="B6760" i="3"/>
  <c r="B6751" i="3"/>
  <c r="B6744" i="3"/>
  <c r="B6727" i="3"/>
  <c r="B6725" i="3"/>
  <c r="B6720" i="3"/>
  <c r="B6715" i="3"/>
  <c r="B6711" i="3"/>
  <c r="B6709" i="3"/>
  <c r="B6704" i="3"/>
  <c r="B6702" i="3"/>
  <c r="B6686" i="3"/>
  <c r="B6657" i="3"/>
  <c r="B6655" i="3"/>
  <c r="B6652" i="3"/>
  <c r="B6650" i="3"/>
  <c r="B6648" i="3"/>
  <c r="B6646" i="3"/>
  <c r="B6644" i="3"/>
  <c r="B6642" i="3"/>
  <c r="B6640" i="3"/>
  <c r="B6638" i="3"/>
  <c r="B6634" i="3"/>
  <c r="B6632" i="3"/>
  <c r="B6630" i="3"/>
  <c r="B6626" i="3"/>
  <c r="B6623" i="3"/>
  <c r="B6621" i="3"/>
  <c r="B6619" i="3"/>
  <c r="B6615" i="3"/>
  <c r="B6611" i="3"/>
  <c r="B6607" i="3"/>
  <c r="B6605" i="3"/>
  <c r="B6603" i="3"/>
  <c r="B6601" i="3"/>
  <c r="B6599" i="3"/>
  <c r="B6596" i="3"/>
  <c r="B6592" i="3"/>
  <c r="B6590" i="3"/>
  <c r="B6587" i="3"/>
  <c r="B6585" i="3"/>
  <c r="B6583" i="3"/>
  <c r="B6576" i="3"/>
  <c r="B6570" i="3"/>
  <c r="B6568" i="3"/>
  <c r="B6566" i="3"/>
  <c r="B6563" i="3"/>
  <c r="B6561" i="3"/>
  <c r="B6559" i="3"/>
  <c r="B6557" i="3"/>
  <c r="B6555" i="3"/>
  <c r="B6553" i="3"/>
  <c r="B6551" i="3"/>
  <c r="B6549" i="3"/>
  <c r="B6546" i="3"/>
  <c r="B6544" i="3"/>
  <c r="B6542" i="3"/>
  <c r="B6540" i="3"/>
  <c r="B6538" i="3"/>
  <c r="B6536" i="3"/>
  <c r="B6534" i="3"/>
  <c r="B6532" i="3"/>
  <c r="B6530" i="3"/>
  <c r="B6528" i="3"/>
  <c r="B6512" i="3"/>
  <c r="B6509" i="3"/>
  <c r="B6507" i="3"/>
  <c r="B6504" i="3"/>
  <c r="B6502" i="3"/>
  <c r="B6500" i="3"/>
  <c r="B6498" i="3"/>
  <c r="B6496" i="3"/>
  <c r="B6494" i="3"/>
  <c r="B6492" i="3"/>
  <c r="B6490" i="3"/>
  <c r="B6486" i="3"/>
  <c r="B6484" i="3"/>
  <c r="B6480" i="3"/>
  <c r="B6478" i="3"/>
  <c r="B6476" i="3"/>
  <c r="B6474" i="3"/>
  <c r="B6472" i="3"/>
  <c r="B6470" i="3"/>
  <c r="B6468" i="3"/>
  <c r="B6466" i="3"/>
  <c r="B6463" i="3"/>
  <c r="B6461" i="3"/>
  <c r="B6450" i="3"/>
  <c r="B6448" i="3"/>
  <c r="B6446" i="3"/>
  <c r="B6444" i="3"/>
  <c r="B6433" i="3"/>
  <c r="B6431" i="3"/>
  <c r="B6429" i="3"/>
  <c r="B6427" i="3"/>
  <c r="B6425" i="3"/>
  <c r="B6423" i="3"/>
  <c r="B6421" i="3"/>
  <c r="B6419" i="3"/>
  <c r="B6416" i="3"/>
  <c r="B6414" i="3"/>
  <c r="B6412" i="3"/>
  <c r="B6410" i="3"/>
  <c r="B6398" i="3"/>
  <c r="B6381" i="3"/>
  <c r="B6379" i="3"/>
  <c r="B6377" i="3"/>
  <c r="B6373" i="3"/>
  <c r="B6371" i="3"/>
  <c r="B6369" i="3"/>
  <c r="B6367" i="3"/>
  <c r="B6364" i="3"/>
  <c r="B6359" i="3"/>
  <c r="B6357" i="3"/>
  <c r="B6355" i="3"/>
  <c r="B6352" i="3"/>
  <c r="B6350" i="3"/>
  <c r="B6348" i="3"/>
  <c r="B6344" i="3"/>
  <c r="B6331" i="3"/>
  <c r="B6317" i="3"/>
  <c r="B6309" i="3"/>
  <c r="B6304" i="3"/>
  <c r="B6299" i="3"/>
  <c r="B6297" i="3"/>
  <c r="B6294" i="3"/>
  <c r="B6286" i="3"/>
  <c r="B6284" i="3"/>
  <c r="B6282" i="3"/>
  <c r="B6279" i="3"/>
  <c r="B6277" i="3"/>
  <c r="B6274" i="3"/>
  <c r="B6272" i="3"/>
  <c r="B6270" i="3"/>
  <c r="B6268" i="3"/>
  <c r="B6266" i="3"/>
  <c r="B6264" i="3"/>
  <c r="B6262" i="3"/>
  <c r="B6260" i="3"/>
  <c r="B6257" i="3"/>
  <c r="B6251" i="3"/>
  <c r="B6246" i="3"/>
  <c r="B6243" i="3"/>
  <c r="B6241" i="3"/>
  <c r="B6239" i="3"/>
  <c r="B6236" i="3"/>
  <c r="B6233" i="3"/>
  <c r="B6231" i="3"/>
  <c r="B6229" i="3"/>
  <c r="B6227" i="3"/>
  <c r="B6225" i="3"/>
  <c r="B6223" i="3"/>
  <c r="B6221" i="3"/>
  <c r="B6219" i="3"/>
  <c r="B6217" i="3"/>
  <c r="B6215" i="3"/>
  <c r="B6211" i="3"/>
  <c r="B6209" i="3"/>
  <c r="B6207" i="3"/>
  <c r="B6205" i="3"/>
  <c r="B6200" i="3"/>
  <c r="B6188" i="3"/>
  <c r="B6162" i="3"/>
  <c r="B6160" i="3"/>
  <c r="B6158" i="3"/>
  <c r="B6156" i="3"/>
  <c r="B6154" i="3"/>
  <c r="B6127" i="3"/>
  <c r="B6125" i="3"/>
  <c r="B6122" i="3"/>
  <c r="B6120" i="3"/>
  <c r="B6118" i="3"/>
  <c r="B6114" i="3"/>
  <c r="B6112" i="3"/>
  <c r="B6110" i="3"/>
  <c r="B6074" i="3"/>
  <c r="B6072" i="3"/>
  <c r="B6070" i="3"/>
  <c r="B6064" i="3"/>
  <c r="B6062" i="3"/>
  <c r="B6060" i="3"/>
  <c r="B6056" i="3"/>
  <c r="B6054" i="3"/>
  <c r="B6051" i="3"/>
  <c r="B6049" i="3"/>
  <c r="B6047" i="3"/>
  <c r="B6045" i="3"/>
  <c r="B6041" i="3"/>
  <c r="B6034" i="3"/>
  <c r="B6032" i="3"/>
  <c r="B6030" i="3"/>
  <c r="B6011" i="3"/>
  <c r="B6009" i="3"/>
  <c r="B6006" i="3"/>
  <c r="B6004" i="3"/>
  <c r="B6002" i="3"/>
  <c r="B5999" i="3"/>
  <c r="B5997" i="3"/>
  <c r="B5995" i="3"/>
  <c r="B5993" i="3"/>
  <c r="B5991" i="3"/>
  <c r="B5989" i="3"/>
  <c r="B5987" i="3"/>
  <c r="B5985" i="3"/>
  <c r="B5976" i="3"/>
  <c r="B5972" i="3"/>
  <c r="B5970" i="3"/>
  <c r="B5968" i="3"/>
  <c r="B5966" i="3"/>
  <c r="B5964" i="3"/>
  <c r="B5962" i="3"/>
  <c r="B5949" i="3"/>
  <c r="B5944" i="3"/>
  <c r="B5942" i="3"/>
  <c r="B5939" i="3"/>
  <c r="B5937" i="3"/>
  <c r="B5935" i="3"/>
  <c r="B5933" i="3"/>
  <c r="B5931" i="3"/>
  <c r="B5927" i="3"/>
  <c r="B5925" i="3"/>
  <c r="B5923" i="3"/>
  <c r="B5921" i="3"/>
  <c r="B5919" i="3"/>
  <c r="B5906" i="3"/>
  <c r="B5904" i="3"/>
  <c r="B5901" i="3"/>
  <c r="B5899" i="3"/>
  <c r="B5897" i="3"/>
  <c r="B5895" i="3"/>
  <c r="B5893" i="3"/>
  <c r="B5891" i="3"/>
  <c r="B5889" i="3"/>
  <c r="B5887" i="3"/>
  <c r="B5884" i="3"/>
  <c r="B5882" i="3"/>
  <c r="B5880" i="3"/>
  <c r="B5878" i="3"/>
  <c r="B5876" i="3"/>
  <c r="B5874" i="3"/>
  <c r="B5869" i="3"/>
  <c r="B5867" i="3"/>
  <c r="B5826" i="3"/>
  <c r="B5824" i="3"/>
  <c r="B5822" i="3"/>
  <c r="B5820" i="3"/>
  <c r="B5818" i="3"/>
  <c r="B5808" i="3"/>
  <c r="B5805" i="3"/>
  <c r="B5803" i="3"/>
  <c r="B5801" i="3"/>
  <c r="B5799" i="3"/>
  <c r="B5797" i="3"/>
  <c r="B5792" i="3"/>
  <c r="B5790" i="3"/>
  <c r="B5787" i="3"/>
  <c r="B5785" i="3"/>
  <c r="B5783" i="3"/>
  <c r="B5768" i="3"/>
  <c r="B5766" i="3"/>
  <c r="B5764" i="3"/>
  <c r="B5762" i="3"/>
  <c r="B5760" i="3"/>
  <c r="B5758" i="3"/>
  <c r="B5755" i="3"/>
  <c r="B5753" i="3"/>
  <c r="B5751" i="3"/>
  <c r="B5747" i="3"/>
  <c r="B5744" i="3"/>
  <c r="B5742" i="3"/>
  <c r="B5740" i="3"/>
  <c r="B5738" i="3"/>
  <c r="B5736" i="3"/>
  <c r="B5734" i="3"/>
  <c r="B5732" i="3"/>
  <c r="B5730" i="3"/>
  <c r="B5728" i="3"/>
  <c r="B5726" i="3"/>
  <c r="B5724" i="3"/>
  <c r="B5722" i="3"/>
  <c r="B5720" i="3"/>
  <c r="B5717" i="3"/>
  <c r="B5715" i="3"/>
  <c r="B5711" i="3"/>
  <c r="B5708" i="3"/>
  <c r="B5706" i="3"/>
  <c r="B5697" i="3"/>
  <c r="B5694" i="3"/>
  <c r="B5689" i="3"/>
  <c r="B5687" i="3"/>
  <c r="B5685" i="3"/>
  <c r="B5683" i="3"/>
  <c r="B5679" i="3"/>
  <c r="B5676" i="3"/>
  <c r="B5674" i="3"/>
  <c r="B5671" i="3"/>
  <c r="B5668" i="3"/>
  <c r="B5665" i="3"/>
  <c r="B5662" i="3"/>
  <c r="B5658" i="3"/>
  <c r="B5656" i="3"/>
  <c r="B5654" i="3"/>
  <c r="B5649" i="3"/>
  <c r="B5647" i="3"/>
  <c r="B5645" i="3"/>
  <c r="B5643" i="3"/>
  <c r="B5641" i="3"/>
  <c r="B5639" i="3"/>
  <c r="B5637" i="3"/>
  <c r="B5635" i="3"/>
  <c r="B5633" i="3"/>
  <c r="B5631" i="3"/>
  <c r="B5627" i="3"/>
  <c r="B5625" i="3"/>
  <c r="B5622" i="3"/>
  <c r="B5620" i="3"/>
  <c r="B5618" i="3"/>
  <c r="B5615" i="3"/>
  <c r="B5613" i="3"/>
  <c r="B5611" i="3"/>
  <c r="B5608" i="3"/>
  <c r="B5605" i="3"/>
  <c r="B5601" i="3"/>
  <c r="B5599" i="3"/>
  <c r="B5597" i="3"/>
  <c r="B5595" i="3"/>
  <c r="B5593" i="3"/>
  <c r="B5589" i="3"/>
  <c r="B5587" i="3"/>
  <c r="B5585" i="3"/>
  <c r="B5583" i="3"/>
  <c r="B5580" i="3"/>
  <c r="B5578" i="3"/>
  <c r="B5576" i="3"/>
  <c r="B5574" i="3"/>
  <c r="B5572" i="3"/>
  <c r="B5570" i="3"/>
  <c r="B5565" i="3"/>
  <c r="B5563" i="3"/>
  <c r="B5560" i="3"/>
  <c r="B5558" i="3"/>
  <c r="B5556" i="3"/>
  <c r="B5554" i="3"/>
  <c r="B5552" i="3"/>
  <c r="B5549" i="3"/>
  <c r="B5546" i="3"/>
  <c r="B5543" i="3"/>
  <c r="B5541" i="3"/>
  <c r="B5539" i="3"/>
  <c r="B5537" i="3"/>
  <c r="B5535" i="3"/>
  <c r="B5526" i="3"/>
  <c r="B5521" i="3"/>
  <c r="B5519" i="3"/>
  <c r="B5517" i="3"/>
  <c r="B5515" i="3"/>
  <c r="B5513" i="3"/>
  <c r="B5509" i="3"/>
  <c r="B5507" i="3"/>
  <c r="B5504" i="3"/>
  <c r="B5502" i="3"/>
  <c r="B5499" i="3"/>
  <c r="B5497" i="3"/>
  <c r="B5495" i="3"/>
  <c r="B5487" i="3"/>
  <c r="B5484" i="3"/>
  <c r="B5477" i="3"/>
  <c r="B5474" i="3"/>
  <c r="B5472" i="3"/>
  <c r="B5470" i="3"/>
  <c r="B5468" i="3"/>
  <c r="B5466" i="3"/>
  <c r="B5464" i="3"/>
  <c r="B5462" i="3"/>
  <c r="B5460" i="3"/>
  <c r="B5458" i="3"/>
  <c r="B5456" i="3"/>
  <c r="B5454" i="3"/>
  <c r="B5452" i="3"/>
  <c r="B5450" i="3"/>
  <c r="B5448" i="3"/>
  <c r="B5446" i="3"/>
  <c r="B5444" i="3"/>
  <c r="B5442" i="3"/>
  <c r="B5435" i="3"/>
  <c r="B5433" i="3"/>
  <c r="B5430" i="3"/>
  <c r="B5428" i="3"/>
  <c r="B5425" i="3"/>
  <c r="B5423" i="3"/>
  <c r="B5418" i="3"/>
  <c r="B5416" i="3"/>
  <c r="B5414" i="3"/>
  <c r="B5412" i="3"/>
  <c r="B5410" i="3"/>
  <c r="B5407" i="3"/>
  <c r="B5405" i="3"/>
  <c r="B5403" i="3"/>
  <c r="B5401" i="3"/>
  <c r="B5399" i="3"/>
  <c r="B5397" i="3"/>
  <c r="B5395" i="3"/>
  <c r="B5393" i="3"/>
  <c r="B5391" i="3"/>
  <c r="B5385" i="3"/>
  <c r="B5383" i="3"/>
  <c r="B5381" i="3"/>
  <c r="B5379" i="3"/>
  <c r="B5377" i="3"/>
  <c r="B5375" i="3"/>
  <c r="B5373" i="3"/>
  <c r="B5371" i="3"/>
  <c r="B5369" i="3"/>
  <c r="B5367" i="3"/>
  <c r="B5365" i="3"/>
  <c r="B5361" i="3"/>
  <c r="B5359" i="3"/>
  <c r="B5357" i="3"/>
  <c r="B5342" i="3"/>
  <c r="B5340" i="3"/>
  <c r="B5337" i="3"/>
  <c r="B5324" i="3"/>
  <c r="B5322" i="3"/>
  <c r="B5320" i="3"/>
  <c r="B5317" i="3"/>
  <c r="B5315" i="3"/>
  <c r="B5307" i="3"/>
  <c r="B5304" i="3"/>
  <c r="B5301" i="3"/>
  <c r="B5298" i="3"/>
  <c r="B5293" i="3"/>
  <c r="B5291" i="3"/>
  <c r="B5288" i="3"/>
  <c r="B5286" i="3"/>
  <c r="B5284" i="3"/>
  <c r="B5281" i="3"/>
  <c r="B5279" i="3"/>
  <c r="B5277" i="3"/>
  <c r="B5273" i="3"/>
  <c r="B5270" i="3"/>
  <c r="B5267" i="3"/>
  <c r="B5265" i="3"/>
  <c r="B5263" i="3"/>
  <c r="B5226" i="3"/>
  <c r="B5223" i="3"/>
  <c r="B5220" i="3"/>
  <c r="B5218" i="3"/>
  <c r="B5216" i="3"/>
  <c r="B5214" i="3"/>
  <c r="B5211" i="3"/>
  <c r="B5209" i="3"/>
  <c r="B5206" i="3"/>
  <c r="B5204" i="3"/>
  <c r="B5202" i="3"/>
  <c r="B5200" i="3"/>
  <c r="B5141" i="3"/>
  <c r="B5132" i="3"/>
  <c r="B5128" i="3"/>
  <c r="B5126" i="3"/>
  <c r="B5124" i="3"/>
  <c r="B5122" i="3"/>
  <c r="B5115" i="3"/>
  <c r="B5095" i="3"/>
  <c r="B5073" i="3"/>
  <c r="B5068" i="3"/>
  <c r="B5066" i="3"/>
  <c r="B5062" i="3"/>
  <c r="B5060" i="3"/>
  <c r="B5057" i="3"/>
  <c r="B5001" i="3"/>
  <c r="B4999" i="3"/>
  <c r="B4997" i="3"/>
  <c r="B4984" i="3"/>
  <c r="B4982" i="3"/>
  <c r="B4980" i="3"/>
  <c r="B4977" i="3"/>
  <c r="B4974" i="3"/>
  <c r="B4971" i="3"/>
  <c r="B4967" i="3"/>
  <c r="B4964" i="3"/>
  <c r="B4962" i="3"/>
  <c r="B4960" i="3"/>
  <c r="B4958" i="3"/>
  <c r="B4956" i="3"/>
  <c r="B4954" i="3"/>
  <c r="B4952" i="3"/>
  <c r="B4950" i="3"/>
  <c r="B4946" i="3"/>
  <c r="B4939" i="3"/>
  <c r="B4936" i="3"/>
  <c r="B4933" i="3"/>
  <c r="B4931" i="3"/>
  <c r="B4929" i="3"/>
  <c r="B4927" i="3"/>
  <c r="B4925" i="3"/>
  <c r="B4923" i="3"/>
  <c r="B4921" i="3"/>
  <c r="B4917" i="3"/>
  <c r="B4914" i="3"/>
  <c r="B4912" i="3"/>
  <c r="B4908" i="3"/>
  <c r="B4899" i="3"/>
  <c r="B4897" i="3"/>
  <c r="B4895" i="3"/>
  <c r="B4893" i="3"/>
  <c r="B4891" i="3"/>
  <c r="B4889" i="3"/>
  <c r="B4887" i="3"/>
  <c r="B4879" i="3"/>
  <c r="B4876" i="3"/>
  <c r="B4874" i="3"/>
  <c r="B4872" i="3"/>
  <c r="B4866" i="3"/>
  <c r="B4864" i="3"/>
  <c r="B4862" i="3"/>
  <c r="B4860" i="3"/>
  <c r="B4858" i="3"/>
  <c r="B4856" i="3"/>
  <c r="B4854" i="3"/>
  <c r="B4851" i="3"/>
  <c r="B4847" i="3"/>
  <c r="B4845" i="3"/>
  <c r="B4843" i="3"/>
  <c r="B4841" i="3"/>
  <c r="B4839" i="3"/>
  <c r="B4837" i="3"/>
  <c r="B4835" i="3"/>
  <c r="B4832" i="3"/>
  <c r="B4828" i="3"/>
  <c r="B4826" i="3"/>
  <c r="B4821" i="3"/>
  <c r="B4819" i="3"/>
  <c r="B4817" i="3"/>
  <c r="B4815" i="3"/>
  <c r="B4812" i="3"/>
  <c r="B4810" i="3"/>
  <c r="B4808" i="3"/>
  <c r="B4804" i="3"/>
  <c r="B4800" i="3"/>
  <c r="B4791" i="3"/>
  <c r="B4788" i="3"/>
  <c r="B4786" i="3"/>
  <c r="B4784" i="3"/>
  <c r="B4782" i="3"/>
  <c r="B4780" i="3"/>
  <c r="B4778" i="3"/>
  <c r="B4775" i="3"/>
  <c r="B4773" i="3"/>
  <c r="B4771" i="3"/>
  <c r="B4769" i="3"/>
  <c r="B4764" i="3"/>
  <c r="B4758" i="3"/>
  <c r="B4756" i="3"/>
  <c r="B4754" i="3"/>
  <c r="B4752" i="3"/>
  <c r="B4750" i="3"/>
  <c r="B4748" i="3"/>
  <c r="B4745" i="3"/>
  <c r="B4743" i="3"/>
  <c r="B4741" i="3"/>
  <c r="B4739" i="3"/>
  <c r="B4737" i="3"/>
  <c r="B4729" i="3"/>
  <c r="B4727" i="3"/>
  <c r="B4723" i="3"/>
  <c r="B4720" i="3"/>
  <c r="B4718" i="3"/>
  <c r="B4716" i="3"/>
  <c r="B4714" i="3"/>
  <c r="B4712" i="3"/>
  <c r="B4709" i="3"/>
  <c r="B4700" i="3"/>
  <c r="B4698" i="3"/>
  <c r="B4695" i="3"/>
  <c r="B4693" i="3"/>
  <c r="B4691" i="3"/>
  <c r="B4689" i="3"/>
  <c r="B4687" i="3"/>
  <c r="B4682" i="3"/>
  <c r="B4678" i="3"/>
  <c r="B4676" i="3"/>
  <c r="B4674" i="3"/>
  <c r="B4668" i="3"/>
  <c r="B4666" i="3"/>
  <c r="B4661" i="3"/>
  <c r="B4658" i="3"/>
  <c r="B4656" i="3"/>
  <c r="B4654" i="3"/>
  <c r="B4652" i="3"/>
  <c r="B4649" i="3"/>
  <c r="B4647" i="3"/>
  <c r="B4645" i="3"/>
  <c r="B4643" i="3"/>
  <c r="B4641" i="3"/>
  <c r="B4639" i="3"/>
  <c r="B4634" i="3"/>
  <c r="B4632" i="3"/>
  <c r="B4630" i="3"/>
  <c r="B4628" i="3"/>
  <c r="B4626" i="3"/>
  <c r="B4624" i="3"/>
  <c r="B4619" i="3"/>
  <c r="B4611" i="3"/>
  <c r="B4604" i="3"/>
  <c r="B4597" i="3"/>
  <c r="B4595" i="3"/>
  <c r="B4593" i="3"/>
  <c r="B4591" i="3"/>
  <c r="B4589" i="3"/>
  <c r="B4587" i="3"/>
  <c r="B4585" i="3"/>
  <c r="B4583" i="3"/>
  <c r="B4581" i="3"/>
  <c r="B4579" i="3"/>
  <c r="B4577" i="3"/>
  <c r="B4575" i="3"/>
  <c r="B4573" i="3"/>
  <c r="B4566" i="3"/>
  <c r="B4564" i="3"/>
  <c r="B4547" i="3"/>
  <c r="B4545" i="3"/>
  <c r="B4543" i="3"/>
  <c r="B4536" i="3"/>
  <c r="B4513" i="3"/>
  <c r="B4507" i="3"/>
  <c r="B4500" i="3"/>
  <c r="B4498" i="3"/>
  <c r="B4496" i="3"/>
  <c r="B4491" i="3"/>
  <c r="B4489" i="3"/>
  <c r="B4487" i="3"/>
  <c r="B4485" i="3"/>
  <c r="B4483" i="3"/>
  <c r="B4481" i="3"/>
  <c r="B4479" i="3"/>
  <c r="B4476" i="3"/>
  <c r="B4474" i="3"/>
  <c r="B4471" i="3"/>
  <c r="B4468" i="3"/>
  <c r="B4466" i="3"/>
  <c r="B4464" i="3"/>
  <c r="B4460" i="3"/>
  <c r="B4457" i="3"/>
  <c r="B4455" i="3"/>
  <c r="B4452" i="3"/>
  <c r="B4450" i="3"/>
  <c r="B4448" i="3"/>
  <c r="B4446" i="3"/>
  <c r="B4444" i="3"/>
  <c r="B4441" i="3"/>
  <c r="B4438" i="3"/>
  <c r="B4436" i="3"/>
  <c r="B4434" i="3"/>
  <c r="B4431" i="3"/>
  <c r="B4429" i="3"/>
  <c r="B4421" i="3"/>
  <c r="B4418" i="3"/>
  <c r="B4416" i="3"/>
  <c r="B4414" i="3"/>
  <c r="B4412" i="3"/>
  <c r="B4410" i="3"/>
  <c r="B4408" i="3"/>
  <c r="B4405" i="3"/>
  <c r="B4401" i="3"/>
  <c r="B4399" i="3"/>
  <c r="B4397" i="3"/>
  <c r="B4395" i="3"/>
  <c r="B4393" i="3"/>
  <c r="B4389" i="3"/>
  <c r="B4383" i="3"/>
  <c r="B4380" i="3"/>
  <c r="B4376" i="3"/>
  <c r="B4374" i="3"/>
  <c r="B4372" i="3"/>
  <c r="B4370" i="3"/>
  <c r="B4367" i="3"/>
  <c r="B4364" i="3"/>
  <c r="B4361" i="3"/>
  <c r="B4359" i="3"/>
  <c r="B4349" i="3"/>
  <c r="B4344" i="3"/>
  <c r="B4342" i="3"/>
  <c r="B4340" i="3"/>
  <c r="B4338" i="3"/>
  <c r="B4333" i="3"/>
  <c r="B4326" i="3"/>
  <c r="B4323" i="3"/>
  <c r="B4321" i="3"/>
  <c r="B4319" i="3"/>
  <c r="B4317" i="3"/>
  <c r="B4308" i="3"/>
  <c r="B4306" i="3"/>
  <c r="B4304" i="3"/>
  <c r="B4302" i="3"/>
  <c r="B4300" i="3"/>
  <c r="B4298" i="3"/>
  <c r="B4294" i="3"/>
  <c r="B4280" i="3"/>
  <c r="B4274" i="3"/>
  <c r="B4266" i="3"/>
  <c r="B4261" i="3"/>
  <c r="B4255" i="3"/>
  <c r="B4253" i="3"/>
  <c r="B4251" i="3"/>
  <c r="B4249" i="3"/>
  <c r="B4247" i="3"/>
  <c r="B4245" i="3"/>
  <c r="B4243" i="3"/>
  <c r="B4241" i="3"/>
  <c r="B4239" i="3"/>
  <c r="B4213" i="3"/>
  <c r="B4210" i="3"/>
  <c r="B4208" i="3"/>
  <c r="B4206" i="3"/>
  <c r="B4203" i="3"/>
  <c r="B4201" i="3"/>
  <c r="B4199" i="3"/>
  <c r="B4197" i="3"/>
  <c r="B4194" i="3"/>
  <c r="B4192" i="3"/>
  <c r="B4190" i="3"/>
  <c r="B4179" i="3"/>
  <c r="B4177" i="3"/>
  <c r="B4175" i="3"/>
  <c r="B4172" i="3"/>
  <c r="B4170" i="3"/>
  <c r="B4168" i="3"/>
  <c r="B4166" i="3"/>
  <c r="B4164" i="3"/>
  <c r="B4159" i="3"/>
  <c r="B4157" i="3"/>
  <c r="B4150" i="3"/>
  <c r="B4141" i="3"/>
  <c r="B4137" i="3"/>
  <c r="B4132" i="3"/>
  <c r="B4130" i="3"/>
  <c r="B4128" i="3"/>
  <c r="B4090" i="3"/>
  <c r="B4085" i="3"/>
  <c r="B4083" i="3"/>
  <c r="B4081" i="3"/>
  <c r="B4079" i="3"/>
  <c r="B4077" i="3"/>
  <c r="B4073" i="3"/>
  <c r="B4069" i="3"/>
  <c r="B4065" i="3"/>
  <c r="B4063" i="3"/>
  <c r="B4059" i="3"/>
  <c r="B4056" i="3"/>
  <c r="B4054" i="3"/>
  <c r="B4052" i="3"/>
  <c r="B4050" i="3"/>
  <c r="B4047" i="3"/>
  <c r="B4045" i="3"/>
  <c r="B4043" i="3"/>
  <c r="B4041" i="3"/>
  <c r="B4039" i="3"/>
  <c r="B4029" i="3"/>
  <c r="B4027" i="3"/>
  <c r="B4025" i="3"/>
  <c r="B4023" i="3"/>
  <c r="B4021" i="3"/>
  <c r="B4019" i="3"/>
  <c r="B4017" i="3"/>
  <c r="B4015" i="3"/>
  <c r="B4013" i="3"/>
  <c r="B4011" i="3"/>
  <c r="B4009" i="3"/>
  <c r="B4003" i="3"/>
  <c r="B3999" i="3"/>
  <c r="B3997" i="3"/>
  <c r="B3993" i="3"/>
  <c r="B3988" i="3"/>
  <c r="B3986" i="3"/>
  <c r="B3984" i="3"/>
  <c r="B3982" i="3"/>
  <c r="B3980" i="3"/>
  <c r="B3978" i="3"/>
  <c r="B3976" i="3"/>
  <c r="B3974" i="3"/>
  <c r="B3972" i="3"/>
  <c r="B3970" i="3"/>
  <c r="B3968" i="3"/>
  <c r="B3966" i="3"/>
  <c r="B3964" i="3"/>
  <c r="B3960" i="3"/>
  <c r="B3958" i="3"/>
  <c r="B3956" i="3"/>
  <c r="B3954" i="3"/>
  <c r="B3952" i="3"/>
  <c r="B3950" i="3"/>
  <c r="B3948" i="3"/>
  <c r="B3946" i="3"/>
  <c r="B3943" i="3"/>
  <c r="B3941" i="3"/>
  <c r="B3939" i="3"/>
  <c r="B3933" i="3"/>
  <c r="B3931" i="3"/>
  <c r="B3926" i="3"/>
  <c r="B3923" i="3"/>
  <c r="B3918" i="3"/>
  <c r="B3915" i="3"/>
  <c r="B3913" i="3"/>
  <c r="B3911" i="3"/>
  <c r="B3909" i="3"/>
  <c r="B3907" i="3"/>
  <c r="B3903" i="3"/>
  <c r="B3901" i="3"/>
  <c r="B3898" i="3"/>
  <c r="B3895" i="3"/>
  <c r="B3893" i="3"/>
  <c r="B3884" i="3"/>
  <c r="B3882" i="3"/>
  <c r="B3880" i="3"/>
  <c r="B3878" i="3"/>
  <c r="B3876" i="3"/>
  <c r="B3873" i="3"/>
  <c r="B3870" i="3"/>
  <c r="B3868" i="3"/>
  <c r="B3866" i="3"/>
  <c r="B3863" i="3"/>
  <c r="B3857" i="3"/>
  <c r="B3854" i="3"/>
  <c r="B3852" i="3"/>
  <c r="B3850" i="3"/>
  <c r="B3848" i="3"/>
  <c r="B3840" i="3"/>
  <c r="B3833" i="3"/>
  <c r="B3831" i="3"/>
  <c r="B3829" i="3"/>
  <c r="B3827" i="3"/>
  <c r="B3823" i="3"/>
  <c r="B3817" i="3"/>
  <c r="B3814" i="3"/>
  <c r="B3812" i="3"/>
  <c r="B3810" i="3"/>
  <c r="B3808" i="3"/>
  <c r="B3806" i="3"/>
  <c r="B3804" i="3"/>
  <c r="B3802" i="3"/>
  <c r="B3798" i="3"/>
  <c r="B3796" i="3"/>
  <c r="B3794" i="3"/>
  <c r="B3789" i="3"/>
  <c r="B3787" i="3"/>
  <c r="B3784" i="3"/>
  <c r="B3780" i="3"/>
  <c r="B3778" i="3"/>
  <c r="B3776" i="3"/>
  <c r="B3774" i="3"/>
  <c r="B3772" i="3"/>
  <c r="B3770" i="3"/>
  <c r="B3768" i="3"/>
  <c r="B3766" i="3"/>
  <c r="B3764" i="3"/>
  <c r="B3761" i="3"/>
  <c r="B3759" i="3"/>
  <c r="B3741" i="3"/>
  <c r="B3737" i="3"/>
  <c r="B3735" i="3"/>
  <c r="B3733" i="3"/>
  <c r="B3729" i="3"/>
  <c r="B3727" i="3"/>
  <c r="B3656" i="3"/>
  <c r="B3654" i="3"/>
  <c r="B3652" i="3"/>
  <c r="B3650" i="3"/>
  <c r="B3648" i="3"/>
  <c r="B3645" i="3"/>
  <c r="B3643" i="3"/>
  <c r="B3641" i="3"/>
  <c r="B3639" i="3"/>
  <c r="B3636" i="3"/>
  <c r="B3634" i="3"/>
  <c r="B3632" i="3"/>
  <c r="B3630" i="3"/>
  <c r="B3628" i="3"/>
  <c r="B3618" i="3"/>
  <c r="B3611" i="3"/>
  <c r="B3609" i="3"/>
  <c r="B3606" i="3"/>
  <c r="B3596" i="3"/>
  <c r="B3594" i="3"/>
  <c r="B3588" i="3"/>
  <c r="B3583" i="3"/>
  <c r="B3581" i="3"/>
  <c r="B3576" i="3"/>
  <c r="B3572" i="3"/>
  <c r="B3569" i="3"/>
  <c r="B3564" i="3"/>
  <c r="B3562" i="3"/>
  <c r="B3560" i="3"/>
  <c r="B3558" i="3"/>
  <c r="B3556" i="3"/>
  <c r="B3554" i="3"/>
  <c r="B3551" i="3"/>
  <c r="B3549" i="3"/>
  <c r="B3547" i="3"/>
  <c r="B3543" i="3"/>
  <c r="B3541" i="3"/>
  <c r="B3539" i="3"/>
  <c r="B3533" i="3"/>
  <c r="B3531" i="3"/>
  <c r="B3529" i="3"/>
  <c r="B3525" i="3"/>
  <c r="B3523" i="3"/>
  <c r="B3521" i="3"/>
  <c r="B3506" i="3"/>
  <c r="B3504" i="3"/>
  <c r="B3502" i="3"/>
  <c r="B3499" i="3"/>
  <c r="B3493" i="3"/>
  <c r="B3491" i="3"/>
  <c r="B3486" i="3"/>
  <c r="B3483" i="3"/>
  <c r="B3459" i="3"/>
  <c r="B3455" i="3"/>
  <c r="B3452" i="3"/>
  <c r="B3443" i="3"/>
  <c r="B3440" i="3"/>
  <c r="B3437" i="3"/>
  <c r="B3435" i="3"/>
  <c r="B3433" i="3"/>
  <c r="B3431" i="3"/>
  <c r="B3429" i="3"/>
  <c r="B3427" i="3"/>
  <c r="B3425" i="3"/>
  <c r="B3423" i="3"/>
  <c r="B3421" i="3"/>
  <c r="B3409" i="3"/>
  <c r="B3405" i="3"/>
  <c r="B3403" i="3"/>
  <c r="B3401" i="3"/>
  <c r="B3399" i="3"/>
  <c r="B3397" i="3"/>
  <c r="B3395" i="3"/>
  <c r="B3393" i="3"/>
  <c r="B3391" i="3"/>
  <c r="B3389" i="3"/>
  <c r="B3387" i="3"/>
  <c r="B3352" i="3"/>
  <c r="B3350" i="3"/>
  <c r="B3335" i="3"/>
  <c r="B3333" i="3"/>
  <c r="B3329" i="3"/>
  <c r="B3327" i="3"/>
  <c r="B3325" i="3"/>
  <c r="B3322" i="3"/>
  <c r="B3319" i="3"/>
  <c r="B3317" i="3"/>
  <c r="B3314" i="3"/>
  <c r="B3308" i="3"/>
  <c r="B3306" i="3"/>
  <c r="B3304" i="3"/>
  <c r="B3302" i="3"/>
  <c r="B3300" i="3"/>
  <c r="B3286" i="3"/>
  <c r="B3267" i="3"/>
  <c r="B3264" i="3"/>
  <c r="B3262" i="3"/>
  <c r="B3259" i="3"/>
  <c r="B3248" i="3"/>
  <c r="B3245" i="3"/>
  <c r="B3241" i="3"/>
  <c r="B3239" i="3"/>
  <c r="B3237" i="3"/>
  <c r="B3227" i="3"/>
  <c r="B3225" i="3"/>
  <c r="B3223" i="3"/>
  <c r="B3221" i="3"/>
  <c r="B3218" i="3"/>
  <c r="B3215" i="3"/>
  <c r="B3207" i="3"/>
  <c r="B3205" i="3"/>
  <c r="B3203" i="3"/>
  <c r="B3201" i="3"/>
  <c r="B3199" i="3"/>
  <c r="B3197" i="3"/>
  <c r="B3195" i="3"/>
  <c r="B3191" i="3"/>
  <c r="B3189" i="3"/>
  <c r="B3182" i="3"/>
  <c r="B3180" i="3"/>
  <c r="B3178" i="3"/>
  <c r="B3176" i="3"/>
  <c r="B3174" i="3"/>
  <c r="B3171" i="3"/>
  <c r="B3169" i="3"/>
  <c r="B3166" i="3"/>
  <c r="B3162" i="3"/>
  <c r="B3154" i="3"/>
  <c r="B3145" i="3"/>
  <c r="B3138" i="3"/>
  <c r="B3136" i="3"/>
  <c r="B3133" i="3"/>
  <c r="B3131" i="3"/>
  <c r="B3129" i="3"/>
  <c r="B3127" i="3"/>
  <c r="B3125" i="3"/>
  <c r="B3123" i="3"/>
  <c r="B3117" i="3"/>
  <c r="B3115" i="3"/>
  <c r="B3113" i="3"/>
  <c r="B3110" i="3"/>
  <c r="B3108" i="3"/>
  <c r="B3106" i="3"/>
  <c r="B3103" i="3"/>
  <c r="B3101" i="3"/>
  <c r="B3098" i="3"/>
  <c r="B3094" i="3"/>
  <c r="B3088" i="3"/>
  <c r="B3086" i="3"/>
  <c r="B3084" i="3"/>
  <c r="B3082" i="3"/>
  <c r="B3059" i="3"/>
  <c r="B3057" i="3"/>
  <c r="B3054" i="3"/>
  <c r="B3040" i="3"/>
  <c r="B3038" i="3"/>
  <c r="B3036" i="3"/>
  <c r="B3034" i="3"/>
  <c r="B3031" i="3"/>
  <c r="B3029" i="3"/>
  <c r="B3026" i="3"/>
  <c r="B3023" i="3"/>
  <c r="B3020" i="3"/>
  <c r="B3018" i="3"/>
  <c r="B3005" i="3"/>
  <c r="B3003" i="3"/>
  <c r="B3000" i="3"/>
  <c r="B2996" i="3"/>
  <c r="B2994" i="3"/>
  <c r="B2992" i="3"/>
  <c r="B2981" i="3"/>
  <c r="B2979" i="3"/>
  <c r="B2977" i="3"/>
  <c r="B2975" i="3"/>
  <c r="B2970" i="3"/>
  <c r="B2968" i="3"/>
  <c r="B2965" i="3"/>
  <c r="B2963" i="3"/>
  <c r="B2961" i="3"/>
  <c r="B2959" i="3"/>
  <c r="B2957" i="3"/>
  <c r="B2955" i="3"/>
  <c r="B2945" i="3"/>
  <c r="B2943" i="3"/>
  <c r="B2941" i="3"/>
  <c r="B2931" i="3"/>
  <c r="B2916" i="3"/>
  <c r="B2914" i="3"/>
  <c r="B2912" i="3"/>
  <c r="B2910" i="3"/>
  <c r="B2908" i="3"/>
  <c r="B2905" i="3"/>
  <c r="B2903" i="3"/>
  <c r="B2899" i="3"/>
  <c r="B2872" i="3"/>
  <c r="B2870" i="3"/>
  <c r="B2868" i="3"/>
  <c r="B2863" i="3"/>
  <c r="B2861" i="3"/>
  <c r="B2859" i="3"/>
  <c r="B2857" i="3"/>
  <c r="B2853" i="3"/>
  <c r="B2840" i="3"/>
  <c r="B2830" i="3"/>
  <c r="B2828" i="3"/>
  <c r="B2826" i="3"/>
  <c r="B2823" i="3"/>
  <c r="B2817" i="3"/>
  <c r="B2815" i="3"/>
  <c r="B2812" i="3"/>
  <c r="B2806" i="3"/>
  <c r="B2804" i="3"/>
  <c r="B2780" i="3"/>
  <c r="B2777" i="3"/>
  <c r="B2775" i="3"/>
  <c r="B2762" i="3"/>
  <c r="B2760" i="3"/>
  <c r="B2758" i="3"/>
  <c r="B2756" i="3"/>
  <c r="B2754" i="3"/>
  <c r="B2752" i="3"/>
  <c r="B2750" i="3"/>
  <c r="B2744" i="3"/>
  <c r="B2737" i="3"/>
  <c r="B2735" i="3"/>
  <c r="B2733" i="3"/>
  <c r="B2729" i="3"/>
  <c r="B2726" i="3"/>
  <c r="B2724" i="3"/>
  <c r="B2721" i="3"/>
  <c r="B2719" i="3"/>
  <c r="B2717" i="3"/>
  <c r="B2715" i="3"/>
  <c r="B2708" i="3"/>
  <c r="B2705" i="3"/>
  <c r="B2703" i="3"/>
  <c r="B2698" i="3"/>
  <c r="B2696" i="3"/>
  <c r="B2694" i="3"/>
  <c r="B2692" i="3"/>
  <c r="B2690" i="3"/>
  <c r="B2687" i="3"/>
  <c r="B2685" i="3"/>
  <c r="B2683" i="3"/>
  <c r="B2681" i="3"/>
  <c r="B2679" i="3"/>
  <c r="B2674" i="3"/>
  <c r="B2669" i="3"/>
  <c r="B2667" i="3"/>
  <c r="B2663" i="3"/>
  <c r="B2661" i="3"/>
  <c r="B2659" i="3"/>
  <c r="B2657" i="3"/>
  <c r="B2655" i="3"/>
  <c r="B2653" i="3"/>
  <c r="B2643" i="3"/>
  <c r="B2636" i="3"/>
  <c r="B2634" i="3"/>
  <c r="B2632" i="3"/>
  <c r="B2630" i="3"/>
  <c r="B2628" i="3"/>
  <c r="B2626" i="3"/>
  <c r="B2624" i="3"/>
  <c r="B2617" i="3"/>
  <c r="B2615" i="3"/>
  <c r="B2613" i="3"/>
  <c r="B2611" i="3"/>
  <c r="B2609" i="3"/>
  <c r="B2607" i="3"/>
  <c r="B2604" i="3"/>
  <c r="B2600" i="3"/>
  <c r="B2595" i="3"/>
  <c r="B2584" i="3"/>
  <c r="B2576" i="3"/>
  <c r="B2574" i="3"/>
  <c r="B2572" i="3"/>
  <c r="B2568" i="3"/>
  <c r="B2566" i="3"/>
  <c r="B2563" i="3"/>
  <c r="B2559" i="3"/>
  <c r="B2556" i="3"/>
  <c r="B2554" i="3"/>
  <c r="B2552" i="3"/>
  <c r="B2550" i="3"/>
  <c r="B2548" i="3"/>
  <c r="B2546" i="3"/>
  <c r="B2539" i="3"/>
  <c r="B2537" i="3"/>
  <c r="B2535" i="3"/>
  <c r="B2527" i="3"/>
  <c r="B2525" i="3"/>
  <c r="B2523" i="3"/>
  <c r="B2520" i="3"/>
  <c r="B2516" i="3"/>
  <c r="B2514" i="3"/>
  <c r="B2509" i="3"/>
  <c r="B2507" i="3"/>
  <c r="B2475" i="3"/>
  <c r="B2473" i="3"/>
  <c r="B2471" i="3"/>
  <c r="B2469" i="3"/>
  <c r="B2465" i="3"/>
  <c r="B2460" i="3"/>
  <c r="B2458" i="3"/>
  <c r="B2456" i="3"/>
  <c r="B2454" i="3"/>
  <c r="B2452" i="3"/>
  <c r="B2450" i="3"/>
  <c r="B2446" i="3"/>
  <c r="B2436" i="3"/>
  <c r="B2410" i="3"/>
  <c r="B2404" i="3"/>
  <c r="B2400" i="3"/>
  <c r="B2398" i="3"/>
  <c r="B2396" i="3"/>
  <c r="B2394" i="3"/>
  <c r="B2389" i="3"/>
  <c r="B2387" i="3"/>
  <c r="B2385" i="3"/>
  <c r="B2383" i="3"/>
  <c r="B2381" i="3"/>
  <c r="B2379" i="3"/>
  <c r="B2376" i="3"/>
  <c r="B2363" i="3"/>
  <c r="B2361" i="3"/>
  <c r="B2359" i="3"/>
  <c r="B2350" i="3"/>
  <c r="B2346" i="3"/>
  <c r="B2344" i="3"/>
  <c r="B2342" i="3"/>
  <c r="B2340" i="3"/>
  <c r="B2338" i="3"/>
  <c r="B2332" i="3"/>
  <c r="B2330" i="3"/>
  <c r="B2328" i="3"/>
  <c r="B2326" i="3"/>
  <c r="B2324" i="3"/>
  <c r="B2240" i="3"/>
  <c r="B2238" i="3"/>
  <c r="B2236" i="3"/>
  <c r="B2234" i="3"/>
  <c r="B2230" i="3"/>
  <c r="B2224" i="3"/>
  <c r="B2222" i="3"/>
  <c r="B2219" i="3"/>
  <c r="B2205" i="3"/>
  <c r="B2203" i="3"/>
  <c r="B2200" i="3"/>
  <c r="B2197" i="3"/>
  <c r="B2195" i="3"/>
  <c r="B2193" i="3"/>
  <c r="B2191" i="3"/>
  <c r="B2189" i="3"/>
  <c r="B2182" i="3"/>
  <c r="B2180" i="3"/>
  <c r="B2178" i="3"/>
  <c r="B2176" i="3"/>
  <c r="B2171" i="3"/>
  <c r="B2169" i="3"/>
  <c r="B2167" i="3"/>
  <c r="B2165" i="3"/>
  <c r="B2162" i="3"/>
  <c r="B2159" i="3"/>
  <c r="B2157" i="3"/>
  <c r="B2152" i="3"/>
  <c r="B2146" i="3"/>
  <c r="B2144" i="3"/>
  <c r="B2142" i="3"/>
  <c r="B2137" i="3"/>
  <c r="B2135" i="3"/>
  <c r="B2133" i="3"/>
  <c r="B2131" i="3"/>
  <c r="B2129" i="3"/>
  <c r="B2127" i="3"/>
  <c r="B2121" i="3"/>
  <c r="B2119" i="3"/>
  <c r="B2112" i="3"/>
  <c r="B2110" i="3"/>
  <c r="B2108" i="3"/>
  <c r="B2106" i="3"/>
  <c r="B2102" i="3"/>
  <c r="B2097" i="3"/>
  <c r="B2078" i="3"/>
  <c r="B2076" i="3"/>
  <c r="B2074" i="3"/>
  <c r="B2072" i="3"/>
  <c r="B2070" i="3"/>
  <c r="B2067" i="3"/>
  <c r="B2065" i="3"/>
  <c r="B2052" i="3"/>
  <c r="B2050" i="3"/>
  <c r="B2048" i="3"/>
  <c r="B2045" i="3"/>
  <c r="B2043" i="3"/>
  <c r="B2041" i="3"/>
  <c r="B2038" i="3"/>
  <c r="B2036" i="3"/>
  <c r="B2034" i="3"/>
  <c r="B2032" i="3"/>
  <c r="B2030" i="3"/>
  <c r="B2028" i="3"/>
  <c r="B2026" i="3"/>
  <c r="B2024" i="3"/>
  <c r="B2021" i="3"/>
  <c r="B2019" i="3"/>
  <c r="B2017" i="3"/>
  <c r="B2010" i="3"/>
  <c r="B2008" i="3"/>
  <c r="B2006" i="3"/>
  <c r="B2004" i="3"/>
  <c r="B2002" i="3"/>
  <c r="B2000" i="3"/>
  <c r="B1998" i="3"/>
  <c r="B1995" i="3"/>
  <c r="B1993" i="3"/>
  <c r="B1991" i="3"/>
  <c r="B1988" i="3"/>
  <c r="B1980" i="3"/>
  <c r="B1978" i="3"/>
  <c r="B1975" i="3"/>
  <c r="B1972" i="3"/>
  <c r="B1970" i="3"/>
  <c r="B1968" i="3"/>
  <c r="B1966" i="3"/>
  <c r="B1962" i="3"/>
  <c r="B1960" i="3"/>
  <c r="B1958" i="3"/>
  <c r="B1956" i="3"/>
  <c r="B1954" i="3"/>
  <c r="B1952" i="3"/>
  <c r="B1950" i="3"/>
  <c r="B1948" i="3"/>
  <c r="B1944" i="3"/>
  <c r="B1940" i="3"/>
  <c r="B1938" i="3"/>
  <c r="B1933" i="3"/>
  <c r="B1931" i="3"/>
  <c r="B1923" i="3"/>
  <c r="B1921" i="3"/>
  <c r="B1919" i="3"/>
  <c r="B1916" i="3"/>
  <c r="B1911" i="3"/>
  <c r="B1909" i="3"/>
  <c r="B1907" i="3"/>
  <c r="B1905" i="3"/>
  <c r="B1902" i="3"/>
  <c r="B1900" i="3"/>
  <c r="B1898" i="3"/>
  <c r="B1896" i="3"/>
  <c r="B1894" i="3"/>
  <c r="B1888" i="3"/>
  <c r="B1886" i="3"/>
  <c r="B1884" i="3"/>
  <c r="B1881" i="3"/>
  <c r="B1877" i="3"/>
  <c r="B1875" i="3"/>
  <c r="B1873" i="3"/>
  <c r="B1871" i="3"/>
  <c r="B1869" i="3"/>
  <c r="B1867" i="3"/>
  <c r="B1865" i="3"/>
  <c r="B1863" i="3"/>
  <c r="B1857" i="3"/>
  <c r="B1855" i="3"/>
  <c r="B1853" i="3"/>
  <c r="B1851" i="3"/>
  <c r="B1849" i="3"/>
  <c r="B1847" i="3"/>
  <c r="B1842" i="3"/>
  <c r="B1840" i="3"/>
  <c r="B1838" i="3"/>
  <c r="B1836" i="3"/>
  <c r="B1834" i="3"/>
  <c r="B1832" i="3"/>
  <c r="B1829" i="3"/>
  <c r="B1827" i="3"/>
  <c r="B1825" i="3"/>
  <c r="B1821" i="3"/>
  <c r="B1819" i="3"/>
  <c r="B1817" i="3"/>
  <c r="B1815" i="3"/>
  <c r="B1813" i="3"/>
  <c r="B1810" i="3"/>
  <c r="B1802" i="3"/>
  <c r="B1800" i="3"/>
  <c r="B1798" i="3"/>
  <c r="B1796" i="3"/>
  <c r="B1788" i="3"/>
  <c r="B1784" i="3"/>
  <c r="B1781" i="3"/>
  <c r="B1775" i="3"/>
  <c r="B1773" i="3"/>
  <c r="B1771" i="3"/>
  <c r="B1768" i="3"/>
  <c r="B1766" i="3"/>
  <c r="B1764" i="3"/>
  <c r="B1762" i="3"/>
  <c r="B1760" i="3"/>
  <c r="B1758" i="3"/>
  <c r="B1756" i="3"/>
  <c r="B1754" i="3"/>
  <c r="B1745" i="3"/>
  <c r="B1739" i="3"/>
  <c r="B1737" i="3"/>
  <c r="B1730" i="3"/>
  <c r="B1728" i="3"/>
  <c r="B1726" i="3"/>
  <c r="B1724" i="3"/>
  <c r="B1722" i="3"/>
  <c r="B1720" i="3"/>
  <c r="B1718" i="3"/>
  <c r="B1702" i="3"/>
  <c r="B1700" i="3"/>
  <c r="B1698" i="3"/>
  <c r="B1696" i="3"/>
  <c r="B1694" i="3"/>
  <c r="B1686" i="3"/>
  <c r="B1684" i="3"/>
  <c r="B1680" i="3"/>
  <c r="B1678" i="3"/>
  <c r="B1676" i="3"/>
  <c r="B1674" i="3"/>
  <c r="B1672" i="3"/>
  <c r="B1665" i="3"/>
  <c r="B1663" i="3"/>
  <c r="B1658" i="3"/>
  <c r="B1656" i="3"/>
  <c r="B1641" i="3"/>
  <c r="B1639" i="3"/>
  <c r="B1637" i="3"/>
  <c r="B1633" i="3"/>
  <c r="B1630" i="3"/>
  <c r="B1628" i="3"/>
  <c r="B1626" i="3"/>
  <c r="B1608" i="3"/>
  <c r="B1582" i="3"/>
  <c r="B1579" i="3"/>
  <c r="B1576" i="3"/>
  <c r="B1568" i="3"/>
  <c r="B1560" i="3"/>
  <c r="B1558" i="3"/>
  <c r="B1556" i="3"/>
  <c r="B1554" i="3"/>
  <c r="B1551" i="3"/>
  <c r="B1549" i="3"/>
  <c r="B1547" i="3"/>
  <c r="B1545" i="3"/>
  <c r="B1539" i="3"/>
  <c r="B1537" i="3"/>
  <c r="B1534" i="3"/>
  <c r="B1481" i="3"/>
  <c r="B1479" i="3"/>
  <c r="B1472" i="3"/>
  <c r="B1464" i="3"/>
  <c r="B1462" i="3"/>
  <c r="B1460" i="3"/>
  <c r="B1458" i="3"/>
  <c r="B1453" i="3"/>
  <c r="B1451" i="3"/>
  <c r="B1449" i="3"/>
  <c r="B1443" i="3"/>
  <c r="B1435" i="3"/>
  <c r="B1433" i="3"/>
  <c r="B1431" i="3"/>
  <c r="B1429" i="3"/>
  <c r="B1426" i="3"/>
  <c r="B1424" i="3"/>
  <c r="B1422" i="3"/>
  <c r="B1420" i="3"/>
  <c r="B1418" i="3"/>
  <c r="B1416" i="3"/>
  <c r="B1414" i="3"/>
  <c r="B1412" i="3"/>
  <c r="B1410" i="3"/>
  <c r="B1395" i="3"/>
  <c r="B1393" i="3"/>
  <c r="B1391" i="3"/>
  <c r="B1388" i="3"/>
  <c r="B1385" i="3"/>
  <c r="B1383" i="3"/>
  <c r="B1381" i="3"/>
  <c r="B1379" i="3"/>
  <c r="B1377" i="3"/>
  <c r="B1371" i="3"/>
  <c r="B1366" i="3"/>
  <c r="B1364" i="3"/>
  <c r="B1362" i="3"/>
  <c r="B1360" i="3"/>
  <c r="B1358" i="3"/>
  <c r="B1356" i="3"/>
  <c r="B1351" i="3"/>
  <c r="B1347" i="3"/>
  <c r="B1345" i="3"/>
  <c r="B1343" i="3"/>
  <c r="B1341" i="3"/>
  <c r="B1339" i="3"/>
  <c r="B1337" i="3"/>
  <c r="B1335" i="3"/>
  <c r="B1332" i="3"/>
  <c r="B1329" i="3"/>
  <c r="B1327" i="3"/>
  <c r="B1325" i="3"/>
  <c r="B1323" i="3"/>
  <c r="B1320" i="3"/>
  <c r="B1318" i="3"/>
  <c r="B1316" i="3"/>
  <c r="B1314" i="3"/>
  <c r="B1312" i="3"/>
  <c r="B1302" i="3"/>
  <c r="B1300" i="3"/>
  <c r="B1298" i="3"/>
  <c r="B1296" i="3"/>
  <c r="B1294" i="3"/>
  <c r="B1291" i="3"/>
  <c r="B1289" i="3"/>
  <c r="B1287" i="3"/>
  <c r="B1281" i="3"/>
  <c r="B1279" i="3"/>
  <c r="B1277" i="3"/>
  <c r="B1274" i="3"/>
  <c r="B1272" i="3"/>
  <c r="B1270" i="3"/>
  <c r="B1252" i="3"/>
  <c r="B1248" i="3"/>
  <c r="B1246" i="3"/>
  <c r="B1227" i="3"/>
  <c r="B1224" i="3"/>
  <c r="B1221" i="3"/>
  <c r="B1212" i="3"/>
  <c r="B1210" i="3"/>
  <c r="B1206" i="3"/>
  <c r="B1204" i="3"/>
  <c r="B1201" i="3"/>
  <c r="B1194" i="3"/>
  <c r="B1191" i="3"/>
  <c r="B1189" i="3"/>
  <c r="B1187" i="3"/>
  <c r="B1183" i="3"/>
  <c r="B1181" i="3"/>
  <c r="B1178" i="3"/>
  <c r="B1175" i="3"/>
  <c r="B1173" i="3"/>
  <c r="B1160" i="3"/>
  <c r="B1154" i="3"/>
  <c r="B1152" i="3"/>
  <c r="B1150" i="3"/>
  <c r="B1146" i="3"/>
  <c r="B1144" i="3"/>
  <c r="B1142" i="3"/>
  <c r="B1140" i="3"/>
  <c r="B1134" i="3"/>
  <c r="B1132" i="3"/>
  <c r="B1130" i="3"/>
  <c r="B1127" i="3"/>
  <c r="B1125" i="3"/>
  <c r="B1123" i="3"/>
  <c r="B1121" i="3"/>
  <c r="B1118" i="3"/>
  <c r="B1115" i="3"/>
  <c r="B1113" i="3"/>
  <c r="B1111" i="3"/>
  <c r="B1109" i="3"/>
  <c r="B1107" i="3"/>
  <c r="B1105" i="3"/>
  <c r="B1103" i="3"/>
  <c r="B1101" i="3"/>
  <c r="B1094" i="3"/>
  <c r="B1090" i="3"/>
  <c r="B1088" i="3"/>
  <c r="B1084" i="3"/>
  <c r="B1081" i="3"/>
  <c r="B1075" i="3"/>
  <c r="B1072" i="3"/>
  <c r="B1069" i="3"/>
  <c r="B1063" i="3"/>
  <c r="B1060" i="3"/>
  <c r="B1056" i="3"/>
  <c r="B1015" i="3"/>
  <c r="B1004" i="3"/>
  <c r="B995" i="3"/>
  <c r="B989" i="3"/>
  <c r="B985" i="3"/>
  <c r="B981" i="3"/>
  <c r="B979" i="3"/>
  <c r="B977" i="3"/>
  <c r="B973" i="3"/>
  <c r="B961" i="3"/>
  <c r="B959" i="3"/>
  <c r="B956" i="3"/>
  <c r="B954" i="3"/>
  <c r="B952" i="3"/>
  <c r="B947" i="3"/>
  <c r="B945" i="3"/>
  <c r="B943" i="3"/>
  <c r="B941" i="3"/>
  <c r="B939" i="3"/>
  <c r="B937" i="3"/>
  <c r="B934" i="3"/>
  <c r="B932" i="3"/>
  <c r="B930" i="3"/>
  <c r="B928" i="3"/>
  <c r="B926" i="3"/>
  <c r="B916" i="3"/>
  <c r="B914" i="3"/>
  <c r="B912" i="3"/>
  <c r="B910" i="3"/>
  <c r="B906" i="3"/>
  <c r="B903" i="3"/>
  <c r="B901" i="3"/>
  <c r="B899" i="3"/>
  <c r="B897" i="3"/>
  <c r="B885" i="3"/>
  <c r="B883" i="3"/>
  <c r="B880" i="3"/>
  <c r="B866" i="3"/>
  <c r="B864" i="3"/>
  <c r="B862" i="3"/>
  <c r="B860" i="3"/>
  <c r="B858" i="3"/>
  <c r="B856" i="3"/>
  <c r="B854" i="3"/>
  <c r="B850" i="3"/>
  <c r="B848" i="3"/>
  <c r="B842" i="3"/>
  <c r="B840" i="3"/>
  <c r="B838" i="3"/>
  <c r="B814" i="3"/>
  <c r="B809" i="3"/>
  <c r="B806" i="3"/>
  <c r="B804" i="3"/>
  <c r="B802" i="3"/>
  <c r="B800" i="3"/>
  <c r="B798" i="3"/>
  <c r="B796" i="3"/>
  <c r="B792" i="3"/>
  <c r="B790" i="3"/>
  <c r="B788" i="3"/>
  <c r="B786" i="3"/>
  <c r="B784" i="3"/>
  <c r="B782" i="3"/>
  <c r="B777" i="3"/>
  <c r="B775" i="3"/>
  <c r="B771" i="3"/>
  <c r="B769" i="3"/>
  <c r="B767" i="3"/>
  <c r="B765" i="3"/>
  <c r="B763" i="3"/>
  <c r="B761" i="3"/>
  <c r="B756" i="3"/>
  <c r="B754" i="3"/>
  <c r="B752" i="3"/>
  <c r="B750" i="3"/>
  <c r="B748" i="3"/>
  <c r="B737" i="3"/>
  <c r="B735" i="3"/>
  <c r="B733" i="3"/>
  <c r="B731" i="3"/>
  <c r="B729" i="3"/>
  <c r="B727" i="3"/>
  <c r="B725" i="3"/>
  <c r="B716" i="3"/>
  <c r="B711" i="3"/>
  <c r="B708" i="3"/>
  <c r="B706" i="3"/>
  <c r="B704" i="3"/>
  <c r="B698" i="3"/>
  <c r="B696" i="3"/>
  <c r="B694" i="3"/>
  <c r="B692" i="3"/>
  <c r="B690" i="3"/>
  <c r="B687" i="3"/>
  <c r="B685" i="3"/>
  <c r="B683" i="3"/>
  <c r="B681" i="3"/>
  <c r="B679" i="3"/>
  <c r="B677" i="3"/>
  <c r="B675" i="3"/>
  <c r="B672" i="3"/>
  <c r="B670" i="3"/>
  <c r="B668" i="3"/>
  <c r="B666" i="3"/>
  <c r="B664" i="3"/>
  <c r="B662" i="3"/>
  <c r="B660" i="3"/>
  <c r="B658" i="3"/>
  <c r="B656" i="3"/>
  <c r="B654" i="3"/>
  <c r="B650" i="3"/>
  <c r="B648" i="3"/>
  <c r="B646" i="3"/>
  <c r="B644" i="3"/>
  <c r="B642" i="3"/>
  <c r="B640" i="3"/>
  <c r="B638" i="3"/>
  <c r="B634" i="3"/>
  <c r="B629" i="3"/>
  <c r="B626" i="3"/>
  <c r="B623" i="3"/>
  <c r="B620" i="3"/>
  <c r="B618" i="3"/>
  <c r="B612" i="3"/>
  <c r="B607" i="3"/>
  <c r="B605" i="3"/>
  <c r="B584" i="3"/>
  <c r="B564" i="3"/>
  <c r="B562" i="3"/>
  <c r="B554" i="3"/>
  <c r="B551" i="3"/>
  <c r="B544" i="3"/>
  <c r="B542" i="3"/>
  <c r="B540" i="3"/>
  <c r="B537" i="3"/>
  <c r="B535" i="3"/>
  <c r="B533" i="3"/>
  <c r="B531" i="3"/>
  <c r="B529" i="3"/>
  <c r="B526" i="3"/>
  <c r="B521" i="3"/>
  <c r="B519" i="3"/>
  <c r="B517" i="3"/>
  <c r="B507" i="3"/>
  <c r="B505" i="3"/>
  <c r="B503" i="3"/>
  <c r="B501" i="3"/>
  <c r="B497" i="3"/>
  <c r="B495" i="3"/>
  <c r="B493" i="3"/>
  <c r="B491" i="3"/>
  <c r="B489" i="3"/>
  <c r="B487" i="3"/>
  <c r="B485" i="3"/>
  <c r="B483" i="3"/>
  <c r="B481" i="3"/>
  <c r="B479" i="3"/>
  <c r="B477" i="3"/>
  <c r="B471" i="3"/>
  <c r="B469" i="3"/>
  <c r="B466" i="3"/>
  <c r="B456" i="3"/>
  <c r="B454" i="3"/>
  <c r="B452" i="3"/>
  <c r="B450" i="3"/>
  <c r="B448" i="3"/>
  <c r="B446" i="3"/>
  <c r="B444" i="3"/>
  <c r="B435" i="3"/>
  <c r="B433" i="3"/>
  <c r="B431" i="3"/>
  <c r="B429" i="3"/>
  <c r="B427" i="3"/>
  <c r="B418" i="3"/>
  <c r="B416" i="3"/>
  <c r="B413" i="3"/>
  <c r="B399" i="3"/>
  <c r="B390" i="3"/>
  <c r="B388" i="3"/>
  <c r="B384" i="3"/>
  <c r="B382" i="3"/>
  <c r="B379" i="3"/>
  <c r="B375" i="3"/>
  <c r="B371" i="3"/>
  <c r="B368" i="3"/>
  <c r="B363" i="3"/>
  <c r="B361" i="3"/>
  <c r="B353" i="3"/>
  <c r="B350" i="3"/>
  <c r="B340" i="3"/>
  <c r="B338" i="3"/>
  <c r="B336" i="3"/>
  <c r="B334" i="3"/>
  <c r="B332" i="3"/>
  <c r="B330" i="3"/>
  <c r="B322" i="3"/>
  <c r="B319" i="3"/>
  <c r="B317" i="3"/>
  <c r="B314" i="3"/>
  <c r="B312" i="3"/>
  <c r="B310" i="3"/>
  <c r="B308" i="3"/>
  <c r="B306" i="3"/>
  <c r="B300" i="3"/>
  <c r="B298" i="3"/>
  <c r="B293" i="3"/>
  <c r="B291" i="3"/>
  <c r="B287" i="3"/>
  <c r="B273" i="3"/>
  <c r="B271" i="3"/>
  <c r="B269" i="3"/>
  <c r="B265" i="3"/>
  <c r="B255" i="3"/>
  <c r="B253" i="3"/>
  <c r="B251" i="3"/>
  <c r="B245" i="3"/>
  <c r="B243" i="3"/>
  <c r="B239" i="3"/>
  <c r="B237" i="3"/>
  <c r="B235" i="3"/>
  <c r="B233" i="3"/>
  <c r="B231" i="3"/>
  <c r="B229" i="3"/>
  <c r="B227" i="3"/>
  <c r="B225" i="3"/>
  <c r="B220" i="3"/>
  <c r="B218" i="3"/>
  <c r="B216" i="3"/>
  <c r="B214" i="3"/>
  <c r="B212" i="3"/>
  <c r="B207" i="3"/>
  <c r="B205" i="3"/>
  <c r="B203" i="3"/>
  <c r="B198" i="3"/>
  <c r="B196" i="3"/>
  <c r="B194" i="3"/>
  <c r="B192" i="3"/>
  <c r="B190" i="3"/>
  <c r="B188" i="3"/>
  <c r="B186" i="3"/>
  <c r="B184" i="3"/>
  <c r="B177" i="3"/>
  <c r="B175" i="3"/>
  <c r="B169" i="3"/>
  <c r="B167" i="3"/>
  <c r="B165" i="3"/>
  <c r="B163" i="3"/>
  <c r="B161" i="3"/>
  <c r="B159" i="3"/>
  <c r="B157" i="3"/>
  <c r="B155" i="3"/>
  <c r="B153" i="3"/>
  <c r="B151" i="3"/>
  <c r="B149" i="3"/>
  <c r="B147" i="3"/>
  <c r="B145" i="3"/>
  <c r="B143" i="3"/>
  <c r="B138" i="3"/>
  <c r="B135" i="3"/>
  <c r="B133" i="3"/>
  <c r="B131" i="3"/>
  <c r="B128" i="3"/>
  <c r="B126" i="3"/>
  <c r="B124" i="3"/>
  <c r="B122" i="3"/>
  <c r="B117" i="3"/>
  <c r="B115" i="3"/>
  <c r="B92" i="3"/>
  <c r="B88" i="3"/>
  <c r="B82" i="3"/>
  <c r="B76" i="3"/>
  <c r="B74" i="3"/>
  <c r="B72" i="3"/>
  <c r="B70" i="3"/>
  <c r="B68" i="3"/>
  <c r="B66" i="3"/>
  <c r="B63" i="3"/>
  <c r="B59" i="3"/>
  <c r="B55" i="3"/>
  <c r="B52" i="3"/>
  <c r="B49" i="3"/>
  <c r="B47" i="3"/>
  <c r="B45" i="3"/>
  <c r="B43" i="3"/>
  <c r="B41" i="3"/>
  <c r="B38" i="3"/>
  <c r="B34" i="3"/>
  <c r="B32" i="3"/>
  <c r="B14" i="3"/>
  <c r="B8" i="3"/>
  <c r="B3" i="3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6270" i="1"/>
  <c r="V6320" i="1"/>
  <c r="V6314" i="1"/>
  <c r="V6276" i="1"/>
  <c r="V6253" i="1"/>
  <c r="V6257" i="1"/>
  <c r="V6321" i="1"/>
  <c r="V6311" i="1"/>
  <c r="V6258" i="1"/>
  <c r="V6281" i="1"/>
  <c r="V6255" i="1"/>
  <c r="V6302" i="1"/>
  <c r="V6309" i="1"/>
  <c r="V6318" i="1"/>
  <c r="V6300" i="1"/>
  <c r="V6294" i="1"/>
  <c r="V6286" i="1"/>
  <c r="V6287" i="1"/>
  <c r="V6315" i="1"/>
  <c r="V6303" i="1"/>
  <c r="V6271" i="1"/>
  <c r="V6299" i="1"/>
  <c r="V6254" i="1"/>
  <c r="V6292" i="1"/>
  <c r="V6313" i="1"/>
  <c r="V6263" i="1"/>
  <c r="V6316" i="1"/>
  <c r="V6291" i="1"/>
  <c r="V6279" i="1"/>
  <c r="V6278" i="1"/>
  <c r="V6290" i="1"/>
  <c r="V6269" i="1"/>
  <c r="V6284" i="1"/>
  <c r="V6267" i="1"/>
  <c r="V6305" i="1"/>
  <c r="V6266" i="1"/>
  <c r="V6283" i="1"/>
  <c r="V6282" i="1"/>
  <c r="V6296" i="1"/>
  <c r="V6288" i="1"/>
  <c r="V6260" i="1"/>
  <c r="V6310" i="1"/>
  <c r="V6312" i="1"/>
  <c r="V6293" i="1"/>
  <c r="V6322" i="1"/>
  <c r="V6259" i="1"/>
  <c r="V6317" i="1"/>
  <c r="V6256" i="1"/>
  <c r="V6289" i="1"/>
  <c r="V6295" i="1"/>
  <c r="V6261" i="1"/>
  <c r="V6268" i="1"/>
  <c r="V6277" i="1"/>
  <c r="V6304" i="1"/>
  <c r="V6297" i="1"/>
  <c r="V6319" i="1"/>
  <c r="V6262" i="1"/>
  <c r="V6275" i="1"/>
  <c r="V6274" i="1"/>
  <c r="V6301" i="1"/>
  <c r="V6273" i="1"/>
  <c r="V6306" i="1"/>
  <c r="V6298" i="1"/>
  <c r="V6308" i="1"/>
  <c r="V6307" i="1"/>
  <c r="V6264" i="1"/>
  <c r="V6265" i="1"/>
  <c r="V6280" i="1"/>
  <c r="V6272" i="1"/>
  <c r="V6285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9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2" i="1"/>
  <c r="V253" i="1"/>
  <c r="V254" i="1"/>
  <c r="V255" i="1"/>
  <c r="V256" i="1"/>
  <c r="V257" i="1"/>
  <c r="V258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6" i="1"/>
  <c r="V467" i="1"/>
  <c r="V468" i="1"/>
  <c r="V469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6" i="1"/>
  <c r="V567" i="1"/>
  <c r="V568" i="1"/>
  <c r="V569" i="1"/>
  <c r="V570" i="1"/>
  <c r="V571" i="1"/>
  <c r="V572" i="1"/>
  <c r="V573" i="1"/>
  <c r="V574" i="1"/>
  <c r="V575" i="1"/>
  <c r="V576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7" i="1"/>
  <c r="V788" i="1"/>
  <c r="V789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40" i="1"/>
  <c r="V841" i="1"/>
  <c r="V842" i="1"/>
  <c r="V843" i="1"/>
  <c r="V844" i="1"/>
  <c r="V845" i="1"/>
  <c r="V846" i="1"/>
  <c r="V847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2" i="1"/>
  <c r="V893" i="1"/>
  <c r="V894" i="1"/>
  <c r="V895" i="1"/>
  <c r="V896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9" i="1"/>
  <c r="V960" i="1"/>
  <c r="V961" i="1"/>
  <c r="V962" i="1"/>
  <c r="V963" i="1"/>
  <c r="V964" i="1"/>
  <c r="V965" i="1"/>
  <c r="V966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9" i="1"/>
  <c r="V990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9" i="1"/>
  <c r="V1140" i="1"/>
  <c r="V1141" i="1"/>
  <c r="V1142" i="1"/>
  <c r="V1143" i="1"/>
  <c r="V1144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6" i="1"/>
  <c r="V1397" i="1"/>
  <c r="V1398" i="1"/>
  <c r="V1399" i="1"/>
  <c r="V1400" i="1"/>
  <c r="V1401" i="1"/>
  <c r="V1402" i="1"/>
  <c r="V1403" i="1"/>
  <c r="V1404" i="1"/>
  <c r="V1405" i="1"/>
  <c r="V1406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5" i="1"/>
  <c r="V1586" i="1"/>
  <c r="V1587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9" i="1"/>
  <c r="V1660" i="1"/>
  <c r="V1662" i="1"/>
  <c r="V1663" i="1"/>
  <c r="V1664" i="1"/>
  <c r="V1665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2" i="1"/>
  <c r="V1863" i="1"/>
  <c r="V1864" i="1"/>
  <c r="V1865" i="1"/>
  <c r="V1866" i="1"/>
  <c r="V1867" i="1"/>
  <c r="V1868" i="1"/>
  <c r="V1869" i="1"/>
  <c r="V1870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1" i="1"/>
  <c r="V2922" i="1"/>
  <c r="V2923" i="1"/>
  <c r="V2924" i="1"/>
  <c r="V2925" i="1"/>
  <c r="V2926" i="1"/>
  <c r="V2927" i="1"/>
  <c r="V2928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8" i="1"/>
  <c r="V3209" i="1"/>
  <c r="V3210" i="1"/>
  <c r="V3211" i="1"/>
  <c r="V3212" i="1"/>
  <c r="V3213" i="1"/>
  <c r="V3214" i="1"/>
  <c r="V3215" i="1"/>
  <c r="V3216" i="1"/>
  <c r="V3217" i="1"/>
  <c r="V3219" i="1"/>
  <c r="V3220" i="1"/>
  <c r="V3221" i="1"/>
  <c r="V3222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4" i="1"/>
  <c r="V3355" i="1"/>
  <c r="V3356" i="1"/>
  <c r="V3357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3" i="1"/>
  <c r="V3454" i="1"/>
  <c r="V3455" i="1"/>
  <c r="V3456" i="1"/>
  <c r="V3457" i="1"/>
  <c r="V3458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6" i="1"/>
  <c r="V3907" i="1"/>
  <c r="V3908" i="1"/>
  <c r="V3909" i="1"/>
  <c r="V3910" i="1"/>
  <c r="V3911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100" i="1"/>
  <c r="V4101" i="1"/>
  <c r="V4102" i="1"/>
  <c r="V4103" i="1"/>
  <c r="V4104" i="1"/>
  <c r="V4105" i="1"/>
  <c r="V4106" i="1"/>
  <c r="V4107" i="1"/>
  <c r="V4108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7" i="1"/>
  <c r="V4288" i="1"/>
  <c r="V4289" i="1"/>
  <c r="V4290" i="1"/>
  <c r="V4291" i="1"/>
  <c r="V4292" i="1"/>
  <c r="V4293" i="1"/>
  <c r="V4294" i="1"/>
  <c r="V4295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1" i="1"/>
  <c r="V4372" i="1"/>
  <c r="V4373" i="1"/>
  <c r="V4374" i="1"/>
  <c r="V4375" i="1"/>
  <c r="V4376" i="1"/>
  <c r="V4377" i="1"/>
  <c r="V4378" i="1"/>
  <c r="V4379" i="1"/>
  <c r="V4380" i="1"/>
  <c r="V4381" i="1"/>
  <c r="V4383" i="1"/>
  <c r="V4384" i="1"/>
  <c r="V4385" i="1"/>
  <c r="V4386" i="1"/>
  <c r="V4387" i="1"/>
  <c r="V4388" i="1"/>
  <c r="V4389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6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9" i="1"/>
  <c r="V5050" i="1"/>
  <c r="V5051" i="1"/>
  <c r="V5052" i="1"/>
  <c r="V5053" i="1"/>
  <c r="V5054" i="1"/>
  <c r="V5055" i="1"/>
  <c r="V5056" i="1"/>
  <c r="V5058" i="1"/>
  <c r="V5059" i="1"/>
  <c r="V5060" i="1"/>
  <c r="V5061" i="1"/>
  <c r="V5062" i="1"/>
  <c r="V5063" i="1"/>
  <c r="V5064" i="1"/>
  <c r="V5065" i="1"/>
  <c r="V5066" i="1"/>
  <c r="V5067" i="1"/>
  <c r="V5069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8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1" i="1"/>
  <c r="V6232" i="1"/>
  <c r="V6233" i="1"/>
  <c r="V6234" i="1"/>
  <c r="V6235" i="1"/>
  <c r="V6236" i="1"/>
  <c r="V6237" i="1"/>
  <c r="V6238" i="1"/>
  <c r="V6239" i="1"/>
  <c r="V6240" i="1"/>
  <c r="V6242" i="1"/>
  <c r="V6243" i="1"/>
  <c r="V6244" i="1"/>
  <c r="V6245" i="1"/>
  <c r="V6246" i="1"/>
  <c r="V6247" i="1"/>
  <c r="V6248" i="1"/>
  <c r="V6249" i="1"/>
  <c r="V6250" i="1"/>
  <c r="V6251" i="1"/>
  <c r="V6252" i="1"/>
  <c r="V731" i="1"/>
  <c r="V848" i="1"/>
  <c r="V991" i="1"/>
  <c r="V1013" i="1"/>
  <c r="V1097" i="1"/>
  <c r="V1167" i="1"/>
  <c r="V1666" i="1"/>
  <c r="V3207" i="1"/>
  <c r="V3452" i="1"/>
  <c r="V4167" i="1"/>
  <c r="V5230" i="1"/>
  <c r="V5474" i="1"/>
  <c r="V5637" i="1"/>
  <c r="V6153" i="1"/>
  <c r="V76" i="1"/>
  <c r="V128" i="1"/>
  <c r="V130" i="1"/>
  <c r="V151" i="1"/>
  <c r="V166" i="1"/>
  <c r="V251" i="1"/>
  <c r="V259" i="1"/>
  <c r="V366" i="1"/>
  <c r="V397" i="1"/>
  <c r="V415" i="1"/>
  <c r="V444" i="1"/>
  <c r="V465" i="1"/>
  <c r="V470" i="1"/>
  <c r="V565" i="1"/>
  <c r="V790" i="1"/>
  <c r="V804" i="1"/>
  <c r="V839" i="1"/>
  <c r="V891" i="1"/>
  <c r="V897" i="1"/>
  <c r="V958" i="1"/>
  <c r="V967" i="1"/>
  <c r="V988" i="1"/>
  <c r="V1070" i="1"/>
  <c r="V1145" i="1"/>
  <c r="V1231" i="1"/>
  <c r="V1395" i="1"/>
  <c r="V1570" i="1"/>
  <c r="V1584" i="1"/>
  <c r="V1588" i="1"/>
  <c r="V1606" i="1"/>
  <c r="V1658" i="1"/>
  <c r="V1751" i="1"/>
  <c r="V1861" i="1"/>
  <c r="V1871" i="1"/>
  <c r="V1971" i="1"/>
  <c r="V2010" i="1"/>
  <c r="V2154" i="1"/>
  <c r="V2188" i="1"/>
  <c r="V2362" i="1"/>
  <c r="V2658" i="1"/>
  <c r="V2739" i="1"/>
  <c r="V2754" i="1"/>
  <c r="V2776" i="1"/>
  <c r="V2814" i="1"/>
  <c r="V2886" i="1"/>
  <c r="V2920" i="1"/>
  <c r="V2929" i="1"/>
  <c r="V3103" i="1"/>
  <c r="V3144" i="1"/>
  <c r="V3218" i="1"/>
  <c r="V3270" i="1"/>
  <c r="V3353" i="1"/>
  <c r="V3358" i="1"/>
  <c r="V3459" i="1"/>
  <c r="V3705" i="1"/>
  <c r="V3751" i="1"/>
  <c r="V3912" i="1"/>
  <c r="V3936" i="1"/>
  <c r="V3964" i="1"/>
  <c r="V4004" i="1"/>
  <c r="V4099" i="1"/>
  <c r="V4109" i="1"/>
  <c r="V4259" i="1"/>
  <c r="V4286" i="1"/>
  <c r="V4312" i="1"/>
  <c r="V4370" i="1"/>
  <c r="V4390" i="1"/>
  <c r="V4615" i="1"/>
  <c r="V4617" i="1"/>
  <c r="V4668" i="1"/>
  <c r="V4744" i="1"/>
  <c r="V5026" i="1"/>
  <c r="V5048" i="1"/>
  <c r="V5068" i="1"/>
  <c r="V5070" i="1"/>
  <c r="V5121" i="1"/>
  <c r="V5461" i="1"/>
  <c r="V5550" i="1"/>
  <c r="V5639" i="1"/>
  <c r="V5681" i="1"/>
  <c r="V5798" i="1"/>
  <c r="V5855" i="1"/>
  <c r="V6017" i="1"/>
  <c r="V6049" i="1"/>
  <c r="V6116" i="1"/>
  <c r="V6177" i="1"/>
  <c r="V6230" i="1"/>
  <c r="V6241" i="1"/>
  <c r="V35" i="1"/>
  <c r="V577" i="1"/>
  <c r="V786" i="1"/>
  <c r="V1138" i="1"/>
  <c r="V1249" i="1"/>
  <c r="V1316" i="1"/>
  <c r="V1407" i="1"/>
  <c r="V1661" i="1"/>
  <c r="V3080" i="1"/>
  <c r="V3223" i="1"/>
  <c r="V3337" i="1"/>
  <c r="V3905" i="1"/>
  <c r="V4296" i="1"/>
  <c r="V5057" i="1"/>
  <c r="V5315" i="1"/>
  <c r="V5366" i="1"/>
  <c r="V225" i="1"/>
  <c r="V3305" i="1"/>
  <c r="V4382" i="1"/>
  <c r="V4637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6270" i="1"/>
  <c r="T6320" i="1"/>
  <c r="T6314" i="1"/>
  <c r="T6276" i="1"/>
  <c r="T6253" i="1"/>
  <c r="T6257" i="1"/>
  <c r="T6321" i="1"/>
  <c r="T6311" i="1"/>
  <c r="T6258" i="1"/>
  <c r="T6281" i="1"/>
  <c r="T6255" i="1"/>
  <c r="T6302" i="1"/>
  <c r="T6309" i="1"/>
  <c r="T6318" i="1"/>
  <c r="T6300" i="1"/>
  <c r="T6294" i="1"/>
  <c r="T6286" i="1"/>
  <c r="T6287" i="1"/>
  <c r="T6315" i="1"/>
  <c r="T6303" i="1"/>
  <c r="T6271" i="1"/>
  <c r="T6299" i="1"/>
  <c r="T6254" i="1"/>
  <c r="T6292" i="1"/>
  <c r="T6313" i="1"/>
  <c r="T6263" i="1"/>
  <c r="T6316" i="1"/>
  <c r="T6291" i="1"/>
  <c r="T6279" i="1"/>
  <c r="T6278" i="1"/>
  <c r="T6290" i="1"/>
  <c r="T6269" i="1"/>
  <c r="T6284" i="1"/>
  <c r="T6267" i="1"/>
  <c r="T6305" i="1"/>
  <c r="T6266" i="1"/>
  <c r="T6283" i="1"/>
  <c r="T6282" i="1"/>
  <c r="T6296" i="1"/>
  <c r="T6288" i="1"/>
  <c r="T6260" i="1"/>
  <c r="T6310" i="1"/>
  <c r="T6312" i="1"/>
  <c r="T6293" i="1"/>
  <c r="T6322" i="1"/>
  <c r="T6259" i="1"/>
  <c r="T6317" i="1"/>
  <c r="T6256" i="1"/>
  <c r="T6289" i="1"/>
  <c r="T6295" i="1"/>
  <c r="T6261" i="1"/>
  <c r="T6268" i="1"/>
  <c r="T6277" i="1"/>
  <c r="T6304" i="1"/>
  <c r="T6297" i="1"/>
  <c r="T6319" i="1"/>
  <c r="T6262" i="1"/>
  <c r="T6275" i="1"/>
  <c r="T6274" i="1"/>
  <c r="T6301" i="1"/>
  <c r="T6273" i="1"/>
  <c r="T6306" i="1"/>
  <c r="T6298" i="1"/>
  <c r="T6308" i="1"/>
  <c r="T6307" i="1"/>
  <c r="T6264" i="1"/>
  <c r="T6265" i="1"/>
  <c r="T6280" i="1"/>
  <c r="T6272" i="1"/>
  <c r="T6285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9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2" i="1"/>
  <c r="T253" i="1"/>
  <c r="T254" i="1"/>
  <c r="T255" i="1"/>
  <c r="T256" i="1"/>
  <c r="T257" i="1"/>
  <c r="T258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6" i="1"/>
  <c r="T467" i="1"/>
  <c r="T468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6" i="1"/>
  <c r="T567" i="1"/>
  <c r="T568" i="1"/>
  <c r="T569" i="1"/>
  <c r="T570" i="1"/>
  <c r="T571" i="1"/>
  <c r="T572" i="1"/>
  <c r="T573" i="1"/>
  <c r="T574" i="1"/>
  <c r="T575" i="1"/>
  <c r="T576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7" i="1"/>
  <c r="T788" i="1"/>
  <c r="T789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40" i="1"/>
  <c r="T841" i="1"/>
  <c r="T842" i="1"/>
  <c r="T843" i="1"/>
  <c r="T844" i="1"/>
  <c r="T845" i="1"/>
  <c r="T846" i="1"/>
  <c r="T847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2" i="1"/>
  <c r="T893" i="1"/>
  <c r="T894" i="1"/>
  <c r="T895" i="1"/>
  <c r="T896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9" i="1"/>
  <c r="T960" i="1"/>
  <c r="T961" i="1"/>
  <c r="T962" i="1"/>
  <c r="T963" i="1"/>
  <c r="T964" i="1"/>
  <c r="T965" i="1"/>
  <c r="T966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9" i="1"/>
  <c r="T990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9" i="1"/>
  <c r="T1140" i="1"/>
  <c r="T1141" i="1"/>
  <c r="T1142" i="1"/>
  <c r="T1143" i="1"/>
  <c r="T1144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6" i="1"/>
  <c r="T1397" i="1"/>
  <c r="T1398" i="1"/>
  <c r="T1399" i="1"/>
  <c r="T1400" i="1"/>
  <c r="T1401" i="1"/>
  <c r="T1402" i="1"/>
  <c r="T1403" i="1"/>
  <c r="T1404" i="1"/>
  <c r="T1405" i="1"/>
  <c r="T1406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5" i="1"/>
  <c r="T1586" i="1"/>
  <c r="T1587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9" i="1"/>
  <c r="T1660" i="1"/>
  <c r="T1662" i="1"/>
  <c r="T1663" i="1"/>
  <c r="T1664" i="1"/>
  <c r="T1665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2" i="1"/>
  <c r="T1863" i="1"/>
  <c r="T1864" i="1"/>
  <c r="T1865" i="1"/>
  <c r="T1866" i="1"/>
  <c r="T1867" i="1"/>
  <c r="T1868" i="1"/>
  <c r="T1869" i="1"/>
  <c r="T1870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1" i="1"/>
  <c r="T2922" i="1"/>
  <c r="T2923" i="1"/>
  <c r="T2924" i="1"/>
  <c r="T2925" i="1"/>
  <c r="T2926" i="1"/>
  <c r="T2927" i="1"/>
  <c r="T2928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8" i="1"/>
  <c r="T3209" i="1"/>
  <c r="T3210" i="1"/>
  <c r="T3211" i="1"/>
  <c r="T3212" i="1"/>
  <c r="T3213" i="1"/>
  <c r="T3214" i="1"/>
  <c r="T3215" i="1"/>
  <c r="T3216" i="1"/>
  <c r="T3217" i="1"/>
  <c r="T3219" i="1"/>
  <c r="T3220" i="1"/>
  <c r="T3221" i="1"/>
  <c r="T3222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4" i="1"/>
  <c r="T3355" i="1"/>
  <c r="T3356" i="1"/>
  <c r="T3357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3" i="1"/>
  <c r="T3454" i="1"/>
  <c r="T3455" i="1"/>
  <c r="T3456" i="1"/>
  <c r="T3457" i="1"/>
  <c r="T3458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6" i="1"/>
  <c r="T3907" i="1"/>
  <c r="T3908" i="1"/>
  <c r="T3909" i="1"/>
  <c r="T3910" i="1"/>
  <c r="T3911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100" i="1"/>
  <c r="T4101" i="1"/>
  <c r="T4102" i="1"/>
  <c r="T4103" i="1"/>
  <c r="T4104" i="1"/>
  <c r="T4105" i="1"/>
  <c r="T4106" i="1"/>
  <c r="T4107" i="1"/>
  <c r="T4108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7" i="1"/>
  <c r="T4288" i="1"/>
  <c r="T4289" i="1"/>
  <c r="T4290" i="1"/>
  <c r="T4291" i="1"/>
  <c r="T4292" i="1"/>
  <c r="T4293" i="1"/>
  <c r="T4294" i="1"/>
  <c r="T4295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1" i="1"/>
  <c r="T4372" i="1"/>
  <c r="T4373" i="1"/>
  <c r="T4374" i="1"/>
  <c r="T4375" i="1"/>
  <c r="T4376" i="1"/>
  <c r="T4377" i="1"/>
  <c r="T4378" i="1"/>
  <c r="T4379" i="1"/>
  <c r="T4380" i="1"/>
  <c r="T4381" i="1"/>
  <c r="T4383" i="1"/>
  <c r="T4384" i="1"/>
  <c r="T4385" i="1"/>
  <c r="T4386" i="1"/>
  <c r="T4387" i="1"/>
  <c r="T4388" i="1"/>
  <c r="T4389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6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9" i="1"/>
  <c r="T5050" i="1"/>
  <c r="T5051" i="1"/>
  <c r="T5052" i="1"/>
  <c r="T5053" i="1"/>
  <c r="T5054" i="1"/>
  <c r="T5055" i="1"/>
  <c r="T5056" i="1"/>
  <c r="T5058" i="1"/>
  <c r="T5059" i="1"/>
  <c r="T5060" i="1"/>
  <c r="T5061" i="1"/>
  <c r="T5062" i="1"/>
  <c r="T5063" i="1"/>
  <c r="T5064" i="1"/>
  <c r="T5065" i="1"/>
  <c r="T5066" i="1"/>
  <c r="T5067" i="1"/>
  <c r="T5069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8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1" i="1"/>
  <c r="T6232" i="1"/>
  <c r="T6233" i="1"/>
  <c r="T6234" i="1"/>
  <c r="T6235" i="1"/>
  <c r="T6236" i="1"/>
  <c r="T6237" i="1"/>
  <c r="T6238" i="1"/>
  <c r="T6239" i="1"/>
  <c r="T6240" i="1"/>
  <c r="T6242" i="1"/>
  <c r="T6243" i="1"/>
  <c r="T6244" i="1"/>
  <c r="T6245" i="1"/>
  <c r="T6246" i="1"/>
  <c r="T6247" i="1"/>
  <c r="T6248" i="1"/>
  <c r="T6249" i="1"/>
  <c r="T6250" i="1"/>
  <c r="T6251" i="1"/>
  <c r="T6252" i="1"/>
  <c r="T731" i="1"/>
  <c r="T848" i="1"/>
  <c r="T991" i="1"/>
  <c r="T1013" i="1"/>
  <c r="T1097" i="1"/>
  <c r="T1167" i="1"/>
  <c r="T1666" i="1"/>
  <c r="T3207" i="1"/>
  <c r="T3452" i="1"/>
  <c r="T4167" i="1"/>
  <c r="T5230" i="1"/>
  <c r="T5474" i="1"/>
  <c r="T5637" i="1"/>
  <c r="T6153" i="1"/>
  <c r="T76" i="1"/>
  <c r="T128" i="1"/>
  <c r="T130" i="1"/>
  <c r="T151" i="1"/>
  <c r="T166" i="1"/>
  <c r="T251" i="1"/>
  <c r="T259" i="1"/>
  <c r="T366" i="1"/>
  <c r="T397" i="1"/>
  <c r="T415" i="1"/>
  <c r="T444" i="1"/>
  <c r="T465" i="1"/>
  <c r="T470" i="1"/>
  <c r="T565" i="1"/>
  <c r="T790" i="1"/>
  <c r="T804" i="1"/>
  <c r="T839" i="1"/>
  <c r="T891" i="1"/>
  <c r="T897" i="1"/>
  <c r="T958" i="1"/>
  <c r="T967" i="1"/>
  <c r="T988" i="1"/>
  <c r="T1070" i="1"/>
  <c r="T1145" i="1"/>
  <c r="T1231" i="1"/>
  <c r="T1395" i="1"/>
  <c r="T1570" i="1"/>
  <c r="T1584" i="1"/>
  <c r="T1588" i="1"/>
  <c r="T1606" i="1"/>
  <c r="T1658" i="1"/>
  <c r="T1751" i="1"/>
  <c r="T1861" i="1"/>
  <c r="T1871" i="1"/>
  <c r="T1971" i="1"/>
  <c r="T2010" i="1"/>
  <c r="T2154" i="1"/>
  <c r="T2188" i="1"/>
  <c r="T2362" i="1"/>
  <c r="T2658" i="1"/>
  <c r="T2739" i="1"/>
  <c r="T2754" i="1"/>
  <c r="T2776" i="1"/>
  <c r="T2814" i="1"/>
  <c r="T2886" i="1"/>
  <c r="T2920" i="1"/>
  <c r="T2929" i="1"/>
  <c r="T3103" i="1"/>
  <c r="T3144" i="1"/>
  <c r="T3218" i="1"/>
  <c r="T3270" i="1"/>
  <c r="T3353" i="1"/>
  <c r="T3358" i="1"/>
  <c r="T3459" i="1"/>
  <c r="T3705" i="1"/>
  <c r="T3751" i="1"/>
  <c r="T3912" i="1"/>
  <c r="T3936" i="1"/>
  <c r="T3964" i="1"/>
  <c r="T4004" i="1"/>
  <c r="T4099" i="1"/>
  <c r="T4109" i="1"/>
  <c r="T4259" i="1"/>
  <c r="T4286" i="1"/>
  <c r="T4312" i="1"/>
  <c r="T4370" i="1"/>
  <c r="T4390" i="1"/>
  <c r="T4615" i="1"/>
  <c r="T4617" i="1"/>
  <c r="T4668" i="1"/>
  <c r="T4744" i="1"/>
  <c r="T5026" i="1"/>
  <c r="T5048" i="1"/>
  <c r="T5068" i="1"/>
  <c r="T5070" i="1"/>
  <c r="T5121" i="1"/>
  <c r="T5461" i="1"/>
  <c r="T5550" i="1"/>
  <c r="T5639" i="1"/>
  <c r="T5681" i="1"/>
  <c r="T5798" i="1"/>
  <c r="T5855" i="1"/>
  <c r="T6017" i="1"/>
  <c r="T6049" i="1"/>
  <c r="T6116" i="1"/>
  <c r="T6177" i="1"/>
  <c r="T6230" i="1"/>
  <c r="T6241" i="1"/>
  <c r="T35" i="1"/>
  <c r="T577" i="1"/>
  <c r="T786" i="1"/>
  <c r="T1138" i="1"/>
  <c r="T1249" i="1"/>
  <c r="T1316" i="1"/>
  <c r="T1407" i="1"/>
  <c r="T1661" i="1"/>
  <c r="T3080" i="1"/>
  <c r="T3223" i="1"/>
  <c r="T3337" i="1"/>
  <c r="T3905" i="1"/>
  <c r="T4296" i="1"/>
  <c r="T5057" i="1"/>
  <c r="T5315" i="1"/>
  <c r="T5366" i="1"/>
  <c r="T225" i="1"/>
  <c r="T3305" i="1"/>
  <c r="T4382" i="1"/>
  <c r="T4637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6270" i="1"/>
  <c r="U6320" i="1"/>
  <c r="U6314" i="1"/>
  <c r="U6276" i="1"/>
  <c r="U6253" i="1"/>
  <c r="U6257" i="1"/>
  <c r="U6321" i="1"/>
  <c r="U6311" i="1"/>
  <c r="U6258" i="1"/>
  <c r="U6281" i="1"/>
  <c r="U6255" i="1"/>
  <c r="U6302" i="1"/>
  <c r="U6309" i="1"/>
  <c r="U6318" i="1"/>
  <c r="U6300" i="1"/>
  <c r="U6294" i="1"/>
  <c r="U6286" i="1"/>
  <c r="U6287" i="1"/>
  <c r="U6315" i="1"/>
  <c r="U6303" i="1"/>
  <c r="U6271" i="1"/>
  <c r="U6299" i="1"/>
  <c r="U6254" i="1"/>
  <c r="U6292" i="1"/>
  <c r="U6313" i="1"/>
  <c r="U6263" i="1"/>
  <c r="U6316" i="1"/>
  <c r="U6291" i="1"/>
  <c r="U6279" i="1"/>
  <c r="U6278" i="1"/>
  <c r="U6290" i="1"/>
  <c r="U6269" i="1"/>
  <c r="U6284" i="1"/>
  <c r="U6267" i="1"/>
  <c r="U6305" i="1"/>
  <c r="U6266" i="1"/>
  <c r="U6283" i="1"/>
  <c r="U6282" i="1"/>
  <c r="U6296" i="1"/>
  <c r="U6288" i="1"/>
  <c r="U6260" i="1"/>
  <c r="U6310" i="1"/>
  <c r="U6312" i="1"/>
  <c r="U6293" i="1"/>
  <c r="U6322" i="1"/>
  <c r="U6259" i="1"/>
  <c r="U6317" i="1"/>
  <c r="U6256" i="1"/>
  <c r="U6289" i="1"/>
  <c r="U6295" i="1"/>
  <c r="U6261" i="1"/>
  <c r="U6268" i="1"/>
  <c r="U6277" i="1"/>
  <c r="U6304" i="1"/>
  <c r="U6297" i="1"/>
  <c r="U6319" i="1"/>
  <c r="U6262" i="1"/>
  <c r="U6275" i="1"/>
  <c r="U6274" i="1"/>
  <c r="U6301" i="1"/>
  <c r="U6273" i="1"/>
  <c r="U6306" i="1"/>
  <c r="U6298" i="1"/>
  <c r="U6308" i="1"/>
  <c r="U6307" i="1"/>
  <c r="U6264" i="1"/>
  <c r="U6265" i="1"/>
  <c r="U6280" i="1"/>
  <c r="U6272" i="1"/>
  <c r="U6285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9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2" i="1"/>
  <c r="U253" i="1"/>
  <c r="U254" i="1"/>
  <c r="U255" i="1"/>
  <c r="U256" i="1"/>
  <c r="U257" i="1"/>
  <c r="U258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6" i="1"/>
  <c r="U467" i="1"/>
  <c r="U468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6" i="1"/>
  <c r="U567" i="1"/>
  <c r="U568" i="1"/>
  <c r="U569" i="1"/>
  <c r="U570" i="1"/>
  <c r="U571" i="1"/>
  <c r="U572" i="1"/>
  <c r="U573" i="1"/>
  <c r="U574" i="1"/>
  <c r="U575" i="1"/>
  <c r="U576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7" i="1"/>
  <c r="U788" i="1"/>
  <c r="U789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40" i="1"/>
  <c r="U841" i="1"/>
  <c r="U842" i="1"/>
  <c r="U843" i="1"/>
  <c r="U844" i="1"/>
  <c r="U845" i="1"/>
  <c r="U846" i="1"/>
  <c r="U847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2" i="1"/>
  <c r="U893" i="1"/>
  <c r="U894" i="1"/>
  <c r="U895" i="1"/>
  <c r="U896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9" i="1"/>
  <c r="U960" i="1"/>
  <c r="U961" i="1"/>
  <c r="U962" i="1"/>
  <c r="U963" i="1"/>
  <c r="U964" i="1"/>
  <c r="U965" i="1"/>
  <c r="U966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9" i="1"/>
  <c r="U990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9" i="1"/>
  <c r="U1140" i="1"/>
  <c r="U1141" i="1"/>
  <c r="U1142" i="1"/>
  <c r="U1143" i="1"/>
  <c r="U1144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6" i="1"/>
  <c r="U1397" i="1"/>
  <c r="U1398" i="1"/>
  <c r="U1399" i="1"/>
  <c r="U1400" i="1"/>
  <c r="U1401" i="1"/>
  <c r="U1402" i="1"/>
  <c r="U1403" i="1"/>
  <c r="U1404" i="1"/>
  <c r="U1405" i="1"/>
  <c r="U1406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5" i="1"/>
  <c r="U1586" i="1"/>
  <c r="U1587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9" i="1"/>
  <c r="U1660" i="1"/>
  <c r="U1662" i="1"/>
  <c r="U1663" i="1"/>
  <c r="U1664" i="1"/>
  <c r="U1665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2" i="1"/>
  <c r="U1863" i="1"/>
  <c r="U1864" i="1"/>
  <c r="U1865" i="1"/>
  <c r="U1866" i="1"/>
  <c r="U1867" i="1"/>
  <c r="U1868" i="1"/>
  <c r="U1869" i="1"/>
  <c r="U1870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1" i="1"/>
  <c r="U2922" i="1"/>
  <c r="U2923" i="1"/>
  <c r="U2924" i="1"/>
  <c r="U2925" i="1"/>
  <c r="U2926" i="1"/>
  <c r="U2927" i="1"/>
  <c r="U2928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8" i="1"/>
  <c r="U3209" i="1"/>
  <c r="U3210" i="1"/>
  <c r="U3211" i="1"/>
  <c r="U3212" i="1"/>
  <c r="U3213" i="1"/>
  <c r="U3214" i="1"/>
  <c r="U3215" i="1"/>
  <c r="U3216" i="1"/>
  <c r="U3217" i="1"/>
  <c r="U3219" i="1"/>
  <c r="U3220" i="1"/>
  <c r="U3221" i="1"/>
  <c r="U3222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4" i="1"/>
  <c r="U3355" i="1"/>
  <c r="U3356" i="1"/>
  <c r="U3357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3" i="1"/>
  <c r="U3454" i="1"/>
  <c r="U3455" i="1"/>
  <c r="U3456" i="1"/>
  <c r="U3457" i="1"/>
  <c r="U3458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6" i="1"/>
  <c r="U3907" i="1"/>
  <c r="U3908" i="1"/>
  <c r="U3909" i="1"/>
  <c r="U3910" i="1"/>
  <c r="U3911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100" i="1"/>
  <c r="U4101" i="1"/>
  <c r="U4102" i="1"/>
  <c r="U4103" i="1"/>
  <c r="U4104" i="1"/>
  <c r="U4105" i="1"/>
  <c r="U4106" i="1"/>
  <c r="U4107" i="1"/>
  <c r="U4108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7" i="1"/>
  <c r="U4288" i="1"/>
  <c r="U4289" i="1"/>
  <c r="U4290" i="1"/>
  <c r="U4291" i="1"/>
  <c r="U4292" i="1"/>
  <c r="U4293" i="1"/>
  <c r="U4294" i="1"/>
  <c r="U4295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1" i="1"/>
  <c r="U4372" i="1"/>
  <c r="U4373" i="1"/>
  <c r="U4374" i="1"/>
  <c r="U4375" i="1"/>
  <c r="U4376" i="1"/>
  <c r="U4377" i="1"/>
  <c r="U4378" i="1"/>
  <c r="U4379" i="1"/>
  <c r="U4380" i="1"/>
  <c r="U4381" i="1"/>
  <c r="U4383" i="1"/>
  <c r="U4384" i="1"/>
  <c r="U4385" i="1"/>
  <c r="U4386" i="1"/>
  <c r="U4387" i="1"/>
  <c r="U4388" i="1"/>
  <c r="U4389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6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9" i="1"/>
  <c r="U5050" i="1"/>
  <c r="U5051" i="1"/>
  <c r="U5052" i="1"/>
  <c r="U5053" i="1"/>
  <c r="U5054" i="1"/>
  <c r="U5055" i="1"/>
  <c r="U5056" i="1"/>
  <c r="U5058" i="1"/>
  <c r="U5059" i="1"/>
  <c r="U5060" i="1"/>
  <c r="U5061" i="1"/>
  <c r="U5062" i="1"/>
  <c r="U5063" i="1"/>
  <c r="U5064" i="1"/>
  <c r="U5065" i="1"/>
  <c r="U5066" i="1"/>
  <c r="U5067" i="1"/>
  <c r="U5069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8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1" i="1"/>
  <c r="U6232" i="1"/>
  <c r="U6233" i="1"/>
  <c r="U6234" i="1"/>
  <c r="U6235" i="1"/>
  <c r="U6236" i="1"/>
  <c r="U6237" i="1"/>
  <c r="U6238" i="1"/>
  <c r="U6239" i="1"/>
  <c r="U6240" i="1"/>
  <c r="U6242" i="1"/>
  <c r="U6243" i="1"/>
  <c r="U6244" i="1"/>
  <c r="U6245" i="1"/>
  <c r="U6246" i="1"/>
  <c r="U6247" i="1"/>
  <c r="U6248" i="1"/>
  <c r="U6249" i="1"/>
  <c r="U6250" i="1"/>
  <c r="U6251" i="1"/>
  <c r="U6252" i="1"/>
  <c r="U731" i="1"/>
  <c r="U848" i="1"/>
  <c r="U991" i="1"/>
  <c r="U1013" i="1"/>
  <c r="U1097" i="1"/>
  <c r="U1167" i="1"/>
  <c r="U1666" i="1"/>
  <c r="U3207" i="1"/>
  <c r="U3452" i="1"/>
  <c r="U4167" i="1"/>
  <c r="U5230" i="1"/>
  <c r="U5474" i="1"/>
  <c r="U5637" i="1"/>
  <c r="U6153" i="1"/>
  <c r="U76" i="1"/>
  <c r="U128" i="1"/>
  <c r="U130" i="1"/>
  <c r="U151" i="1"/>
  <c r="U166" i="1"/>
  <c r="U251" i="1"/>
  <c r="U259" i="1"/>
  <c r="U366" i="1"/>
  <c r="U397" i="1"/>
  <c r="U415" i="1"/>
  <c r="U444" i="1"/>
  <c r="U465" i="1"/>
  <c r="U470" i="1"/>
  <c r="U565" i="1"/>
  <c r="U790" i="1"/>
  <c r="U804" i="1"/>
  <c r="U839" i="1"/>
  <c r="U891" i="1"/>
  <c r="U897" i="1"/>
  <c r="U958" i="1"/>
  <c r="U967" i="1"/>
  <c r="U988" i="1"/>
  <c r="U1070" i="1"/>
  <c r="U1145" i="1"/>
  <c r="U1231" i="1"/>
  <c r="U1395" i="1"/>
  <c r="U1570" i="1"/>
  <c r="U1584" i="1"/>
  <c r="U1588" i="1"/>
  <c r="U1606" i="1"/>
  <c r="U1658" i="1"/>
  <c r="U1751" i="1"/>
  <c r="U1861" i="1"/>
  <c r="U1871" i="1"/>
  <c r="U1971" i="1"/>
  <c r="U2010" i="1"/>
  <c r="U2154" i="1"/>
  <c r="U2188" i="1"/>
  <c r="U2362" i="1"/>
  <c r="U2658" i="1"/>
  <c r="U2739" i="1"/>
  <c r="U2754" i="1"/>
  <c r="U2776" i="1"/>
  <c r="U2814" i="1"/>
  <c r="U2886" i="1"/>
  <c r="U2920" i="1"/>
  <c r="U2929" i="1"/>
  <c r="U3103" i="1"/>
  <c r="U3144" i="1"/>
  <c r="U3218" i="1"/>
  <c r="U3270" i="1"/>
  <c r="U3353" i="1"/>
  <c r="U3358" i="1"/>
  <c r="U3459" i="1"/>
  <c r="U3705" i="1"/>
  <c r="U3751" i="1"/>
  <c r="U3912" i="1"/>
  <c r="U3936" i="1"/>
  <c r="U3964" i="1"/>
  <c r="U4004" i="1"/>
  <c r="U4099" i="1"/>
  <c r="U4109" i="1"/>
  <c r="U4259" i="1"/>
  <c r="U4286" i="1"/>
  <c r="U4312" i="1"/>
  <c r="U4370" i="1"/>
  <c r="U4390" i="1"/>
  <c r="U4615" i="1"/>
  <c r="U4617" i="1"/>
  <c r="U4668" i="1"/>
  <c r="U4744" i="1"/>
  <c r="U5026" i="1"/>
  <c r="U5048" i="1"/>
  <c r="U5068" i="1"/>
  <c r="U5070" i="1"/>
  <c r="U5121" i="1"/>
  <c r="U5461" i="1"/>
  <c r="U5550" i="1"/>
  <c r="U5639" i="1"/>
  <c r="U5681" i="1"/>
  <c r="U5798" i="1"/>
  <c r="U5855" i="1"/>
  <c r="U6017" i="1"/>
  <c r="U6049" i="1"/>
  <c r="U6116" i="1"/>
  <c r="U6177" i="1"/>
  <c r="U6230" i="1"/>
  <c r="U6241" i="1"/>
  <c r="U35" i="1"/>
  <c r="U577" i="1"/>
  <c r="U786" i="1"/>
  <c r="U1138" i="1"/>
  <c r="U1249" i="1"/>
  <c r="U1316" i="1"/>
  <c r="U1407" i="1"/>
  <c r="U1661" i="1"/>
  <c r="U3080" i="1"/>
  <c r="U3223" i="1"/>
  <c r="U3337" i="1"/>
  <c r="U3905" i="1"/>
  <c r="U4296" i="1"/>
  <c r="U5057" i="1"/>
  <c r="U5315" i="1"/>
  <c r="U5366" i="1"/>
  <c r="U225" i="1"/>
  <c r="U3305" i="1"/>
  <c r="U4382" i="1"/>
  <c r="U4637" i="1"/>
  <c r="U2" i="1"/>
  <c r="T2" i="1"/>
  <c r="A6270" i="1"/>
  <c r="A6320" i="1"/>
  <c r="A6314" i="1"/>
  <c r="A6276" i="1"/>
  <c r="A6253" i="1"/>
  <c r="A6257" i="1"/>
  <c r="A6321" i="1"/>
  <c r="A6311" i="1"/>
  <c r="A6258" i="1"/>
  <c r="A6281" i="1"/>
  <c r="A6255" i="1"/>
  <c r="A6302" i="1"/>
  <c r="A6309" i="1"/>
  <c r="A6318" i="1"/>
  <c r="A6300" i="1"/>
  <c r="A6294" i="1"/>
  <c r="A6286" i="1"/>
  <c r="A6287" i="1"/>
  <c r="A6315" i="1"/>
  <c r="A6303" i="1"/>
  <c r="A6271" i="1"/>
  <c r="A6299" i="1"/>
  <c r="A6254" i="1"/>
  <c r="A6292" i="1"/>
  <c r="A6313" i="1"/>
  <c r="A6263" i="1"/>
  <c r="A6316" i="1"/>
  <c r="A6291" i="1"/>
  <c r="A6279" i="1"/>
  <c r="A6278" i="1"/>
  <c r="A6290" i="1"/>
  <c r="A6269" i="1"/>
  <c r="A6284" i="1"/>
  <c r="A6267" i="1"/>
  <c r="A6305" i="1"/>
  <c r="A6266" i="1"/>
  <c r="A6283" i="1"/>
  <c r="A6282" i="1"/>
  <c r="A6296" i="1"/>
  <c r="A6288" i="1"/>
  <c r="A6260" i="1"/>
  <c r="A6310" i="1"/>
  <c r="A6312" i="1"/>
  <c r="A6293" i="1"/>
  <c r="A6322" i="1"/>
  <c r="A6259" i="1"/>
  <c r="A6317" i="1"/>
  <c r="A6256" i="1"/>
  <c r="A6289" i="1"/>
  <c r="A6295" i="1"/>
  <c r="A6261" i="1"/>
  <c r="A6268" i="1"/>
  <c r="A6277" i="1"/>
  <c r="A6304" i="1"/>
  <c r="A6297" i="1"/>
  <c r="A6319" i="1"/>
  <c r="A6262" i="1"/>
  <c r="A6275" i="1"/>
  <c r="A6274" i="1"/>
  <c r="A6301" i="1"/>
  <c r="A6273" i="1"/>
  <c r="A6306" i="1"/>
  <c r="A6298" i="1"/>
  <c r="A6308" i="1"/>
  <c r="A6307" i="1"/>
  <c r="A6264" i="1"/>
  <c r="A6265" i="1"/>
  <c r="A6280" i="1"/>
  <c r="A6272" i="1"/>
  <c r="A6285" i="1"/>
  <c r="B8506" i="4" l="1"/>
  <c r="B8506" i="3"/>
  <c r="W2" i="1"/>
  <c r="W4637" i="1"/>
  <c r="W5366" i="1"/>
  <c r="W3905" i="1"/>
  <c r="W1661" i="1"/>
  <c r="W1138" i="1"/>
  <c r="W6241" i="1"/>
  <c r="W6049" i="1"/>
  <c r="W5681" i="1"/>
  <c r="W5121" i="1"/>
  <c r="W5026" i="1"/>
  <c r="W4615" i="1"/>
  <c r="W4286" i="1"/>
  <c r="W4004" i="1"/>
  <c r="W3751" i="1"/>
  <c r="W3353" i="1"/>
  <c r="W3103" i="1"/>
  <c r="W2814" i="1"/>
  <c r="W2658" i="1"/>
  <c r="W2010" i="1"/>
  <c r="W1751" i="1"/>
  <c r="W1584" i="1"/>
  <c r="W1145" i="1"/>
  <c r="W958" i="1"/>
  <c r="W804" i="1"/>
  <c r="W465" i="1"/>
  <c r="W366" i="1"/>
  <c r="W151" i="1"/>
  <c r="W6153" i="1"/>
  <c r="W4167" i="1"/>
  <c r="W1167" i="1"/>
  <c r="W848" i="1"/>
  <c r="W6250" i="1"/>
  <c r="W6246" i="1"/>
  <c r="W6242" i="1"/>
  <c r="W6237" i="1"/>
  <c r="W6233" i="1"/>
  <c r="W6228" i="1"/>
  <c r="W6224" i="1"/>
  <c r="W6220" i="1"/>
  <c r="W6216" i="1"/>
  <c r="W6212" i="1"/>
  <c r="W6208" i="1"/>
  <c r="W6204" i="1"/>
  <c r="W6200" i="1"/>
  <c r="W6196" i="1"/>
  <c r="W6192" i="1"/>
  <c r="W6188" i="1"/>
  <c r="W6184" i="1"/>
  <c r="W6180" i="1"/>
  <c r="W6175" i="1"/>
  <c r="W6171" i="1"/>
  <c r="W6167" i="1"/>
  <c r="W6163" i="1"/>
  <c r="W6159" i="1"/>
  <c r="W6155" i="1"/>
  <c r="W6150" i="1"/>
  <c r="W6146" i="1"/>
  <c r="W6142" i="1"/>
  <c r="W6138" i="1"/>
  <c r="W6134" i="1"/>
  <c r="W6130" i="1"/>
  <c r="W6126" i="1"/>
  <c r="W6122" i="1"/>
  <c r="W6118" i="1"/>
  <c r="W6113" i="1"/>
  <c r="W6109" i="1"/>
  <c r="W6105" i="1"/>
  <c r="W6101" i="1"/>
  <c r="W6097" i="1"/>
  <c r="W6093" i="1"/>
  <c r="W6089" i="1"/>
  <c r="W6085" i="1"/>
  <c r="W6081" i="1"/>
  <c r="W6077" i="1"/>
  <c r="W6073" i="1"/>
  <c r="W6069" i="1"/>
  <c r="W6065" i="1"/>
  <c r="W6061" i="1"/>
  <c r="W6057" i="1"/>
  <c r="W6053" i="1"/>
  <c r="W6048" i="1"/>
  <c r="W6044" i="1"/>
  <c r="W6040" i="1"/>
  <c r="W6036" i="1"/>
  <c r="W6032" i="1"/>
  <c r="W6028" i="1"/>
  <c r="W6024" i="1"/>
  <c r="W6020" i="1"/>
  <c r="W6015" i="1"/>
  <c r="W6011" i="1"/>
  <c r="W6007" i="1"/>
  <c r="W6003" i="1"/>
  <c r="W5999" i="1"/>
  <c r="W5995" i="1"/>
  <c r="W5991" i="1"/>
  <c r="W5987" i="1"/>
  <c r="W5983" i="1"/>
  <c r="W5979" i="1"/>
  <c r="W5975" i="1"/>
  <c r="W5971" i="1"/>
  <c r="W5967" i="1"/>
  <c r="W5963" i="1"/>
  <c r="W5959" i="1"/>
  <c r="W5955" i="1"/>
  <c r="W5951" i="1"/>
  <c r="W5947" i="1"/>
  <c r="W5943" i="1"/>
  <c r="W5939" i="1"/>
  <c r="W5935" i="1"/>
  <c r="W5931" i="1"/>
  <c r="W5927" i="1"/>
  <c r="W5923" i="1"/>
  <c r="W5919" i="1"/>
  <c r="W5915" i="1"/>
  <c r="W5911" i="1"/>
  <c r="W5907" i="1"/>
  <c r="W5903" i="1"/>
  <c r="W5899" i="1"/>
  <c r="W5895" i="1"/>
  <c r="W5891" i="1"/>
  <c r="W5887" i="1"/>
  <c r="W5883" i="1"/>
  <c r="W5879" i="1"/>
  <c r="W5875" i="1"/>
  <c r="W5871" i="1"/>
  <c r="W5867" i="1"/>
  <c r="W5863" i="1"/>
  <c r="W5859" i="1"/>
  <c r="W5854" i="1"/>
  <c r="W5850" i="1"/>
  <c r="W5846" i="1"/>
  <c r="W5842" i="1"/>
  <c r="W5838" i="1"/>
  <c r="W5834" i="1"/>
  <c r="W5830" i="1"/>
  <c r="W5826" i="1"/>
  <c r="W5822" i="1"/>
  <c r="W5818" i="1"/>
  <c r="W5814" i="1"/>
  <c r="W5810" i="1"/>
  <c r="W5806" i="1"/>
  <c r="W5802" i="1"/>
  <c r="W5797" i="1"/>
  <c r="W5793" i="1"/>
  <c r="W5789" i="1"/>
  <c r="W5785" i="1"/>
  <c r="W5781" i="1"/>
  <c r="W5777" i="1"/>
  <c r="W5773" i="1"/>
  <c r="W5769" i="1"/>
  <c r="W5765" i="1"/>
  <c r="W5761" i="1"/>
  <c r="W5757" i="1"/>
  <c r="W5753" i="1"/>
  <c r="W5749" i="1"/>
  <c r="W5745" i="1"/>
  <c r="W5741" i="1"/>
  <c r="W5737" i="1"/>
  <c r="W5733" i="1"/>
  <c r="W5729" i="1"/>
  <c r="W5725" i="1"/>
  <c r="W5721" i="1"/>
  <c r="W5717" i="1"/>
  <c r="W5713" i="1"/>
  <c r="W5709" i="1"/>
  <c r="W5705" i="1"/>
  <c r="W5701" i="1"/>
  <c r="W5697" i="1"/>
  <c r="W5693" i="1"/>
  <c r="W5689" i="1"/>
  <c r="W5685" i="1"/>
  <c r="W5680" i="1"/>
  <c r="W5676" i="1"/>
  <c r="W5672" i="1"/>
  <c r="W5668" i="1"/>
  <c r="W5664" i="1"/>
  <c r="W5660" i="1"/>
  <c r="W5656" i="1"/>
  <c r="W5652" i="1"/>
  <c r="W5648" i="1"/>
  <c r="W5644" i="1"/>
  <c r="W5640" i="1"/>
  <c r="W5634" i="1"/>
  <c r="W5630" i="1"/>
  <c r="W5626" i="1"/>
  <c r="W5622" i="1"/>
  <c r="W5618" i="1"/>
  <c r="W5614" i="1"/>
  <c r="W5610" i="1"/>
  <c r="W5606" i="1"/>
  <c r="W5602" i="1"/>
  <c r="W5598" i="1"/>
  <c r="W5594" i="1"/>
  <c r="W5590" i="1"/>
  <c r="W5586" i="1"/>
  <c r="W5582" i="1"/>
  <c r="W5578" i="1"/>
  <c r="W5574" i="1"/>
  <c r="W5570" i="1"/>
  <c r="W5566" i="1"/>
  <c r="W5562" i="1"/>
  <c r="W5558" i="1"/>
  <c r="W5554" i="1"/>
  <c r="W5549" i="1"/>
  <c r="W5545" i="1"/>
  <c r="W5541" i="1"/>
  <c r="W5537" i="1"/>
  <c r="W5533" i="1"/>
  <c r="W5529" i="1"/>
  <c r="W5525" i="1"/>
  <c r="W5521" i="1"/>
  <c r="W5517" i="1"/>
  <c r="W5513" i="1"/>
  <c r="W5509" i="1"/>
  <c r="W5505" i="1"/>
  <c r="W5501" i="1"/>
  <c r="W5497" i="1"/>
  <c r="W5493" i="1"/>
  <c r="W5489" i="1"/>
  <c r="W5485" i="1"/>
  <c r="W5481" i="1"/>
  <c r="W5477" i="1"/>
  <c r="W5472" i="1"/>
  <c r="W5468" i="1"/>
  <c r="W5464" i="1"/>
  <c r="W5459" i="1"/>
  <c r="W5455" i="1"/>
  <c r="W5451" i="1"/>
  <c r="W5447" i="1"/>
  <c r="W5443" i="1"/>
  <c r="W5439" i="1"/>
  <c r="W5435" i="1"/>
  <c r="W5431" i="1"/>
  <c r="W5427" i="1"/>
  <c r="W5423" i="1"/>
  <c r="W5419" i="1"/>
  <c r="W5415" i="1"/>
  <c r="W5411" i="1"/>
  <c r="W5407" i="1"/>
  <c r="W5403" i="1"/>
  <c r="W5399" i="1"/>
  <c r="W5395" i="1"/>
  <c r="W5391" i="1"/>
  <c r="W5387" i="1"/>
  <c r="W5383" i="1"/>
  <c r="W5379" i="1"/>
  <c r="W5375" i="1"/>
  <c r="W5371" i="1"/>
  <c r="W5367" i="1"/>
  <c r="W5362" i="1"/>
  <c r="W5358" i="1"/>
  <c r="W5354" i="1"/>
  <c r="W5350" i="1"/>
  <c r="W5346" i="1"/>
  <c r="W5342" i="1"/>
  <c r="W5338" i="1"/>
  <c r="W5334" i="1"/>
  <c r="W5330" i="1"/>
  <c r="W5326" i="1"/>
  <c r="W5322" i="1"/>
  <c r="W5318" i="1"/>
  <c r="W5313" i="1"/>
  <c r="W5309" i="1"/>
  <c r="W5305" i="1"/>
  <c r="W5301" i="1"/>
  <c r="W5297" i="1"/>
  <c r="W5293" i="1"/>
  <c r="W5289" i="1"/>
  <c r="W5285" i="1"/>
  <c r="W5281" i="1"/>
  <c r="W5277" i="1"/>
  <c r="W5273" i="1"/>
  <c r="W5269" i="1"/>
  <c r="W5265" i="1"/>
  <c r="W5261" i="1"/>
  <c r="W5257" i="1"/>
  <c r="W5253" i="1"/>
  <c r="W5249" i="1"/>
  <c r="W5245" i="1"/>
  <c r="W5241" i="1"/>
  <c r="W5237" i="1"/>
  <c r="W5233" i="1"/>
  <c r="W5228" i="1"/>
  <c r="W5224" i="1"/>
  <c r="W5220" i="1"/>
  <c r="W5216" i="1"/>
  <c r="W5212" i="1"/>
  <c r="W5208" i="1"/>
  <c r="W5204" i="1"/>
  <c r="W5200" i="1"/>
  <c r="W5196" i="1"/>
  <c r="W5192" i="1"/>
  <c r="W5188" i="1"/>
  <c r="W5184" i="1"/>
  <c r="W5180" i="1"/>
  <c r="W5176" i="1"/>
  <c r="W5172" i="1"/>
  <c r="W5168" i="1"/>
  <c r="W5164" i="1"/>
  <c r="W5160" i="1"/>
  <c r="W5156" i="1"/>
  <c r="W5152" i="1"/>
  <c r="W5148" i="1"/>
  <c r="W5144" i="1"/>
  <c r="W5140" i="1"/>
  <c r="W5136" i="1"/>
  <c r="W5132" i="1"/>
  <c r="W5128" i="1"/>
  <c r="W5124" i="1"/>
  <c r="W5119" i="1"/>
  <c r="W5115" i="1"/>
  <c r="W5111" i="1"/>
  <c r="W5107" i="1"/>
  <c r="W5103" i="1"/>
  <c r="W5099" i="1"/>
  <c r="W5095" i="1"/>
  <c r="W5091" i="1"/>
  <c r="W5087" i="1"/>
  <c r="W5083" i="1"/>
  <c r="W5079" i="1"/>
  <c r="W5075" i="1"/>
  <c r="W5071" i="1"/>
  <c r="W5065" i="1"/>
  <c r="W5061" i="1"/>
  <c r="W5056" i="1"/>
  <c r="W5052" i="1"/>
  <c r="W5047" i="1"/>
  <c r="W5043" i="1"/>
  <c r="W5039" i="1"/>
  <c r="W5035" i="1"/>
  <c r="W5031" i="1"/>
  <c r="W5027" i="1"/>
  <c r="W5022" i="1"/>
  <c r="W5018" i="1"/>
  <c r="W5014" i="1"/>
  <c r="W5010" i="1"/>
  <c r="W5006" i="1"/>
  <c r="W5002" i="1"/>
  <c r="W4998" i="1"/>
  <c r="W4994" i="1"/>
  <c r="W4990" i="1"/>
  <c r="W4986" i="1"/>
  <c r="W4982" i="1"/>
  <c r="W4978" i="1"/>
  <c r="W4974" i="1"/>
  <c r="W4970" i="1"/>
  <c r="W4966" i="1"/>
  <c r="W4962" i="1"/>
  <c r="W4958" i="1"/>
  <c r="W4954" i="1"/>
  <c r="W4950" i="1"/>
  <c r="W4946" i="1"/>
  <c r="W4942" i="1"/>
  <c r="W4938" i="1"/>
  <c r="W4934" i="1"/>
  <c r="W4930" i="1"/>
  <c r="W4926" i="1"/>
  <c r="W4922" i="1"/>
  <c r="W4918" i="1"/>
  <c r="W4914" i="1"/>
  <c r="W4910" i="1"/>
  <c r="W4906" i="1"/>
  <c r="W4902" i="1"/>
  <c r="W4898" i="1"/>
  <c r="W4894" i="1"/>
  <c r="W4890" i="1"/>
  <c r="W4886" i="1"/>
  <c r="W4882" i="1"/>
  <c r="W4878" i="1"/>
  <c r="W4874" i="1"/>
  <c r="W4870" i="1"/>
  <c r="W4866" i="1"/>
  <c r="W4862" i="1"/>
  <c r="W4858" i="1"/>
  <c r="W4854" i="1"/>
  <c r="W4850" i="1"/>
  <c r="W4846" i="1"/>
  <c r="W4842" i="1"/>
  <c r="W4838" i="1"/>
  <c r="W4834" i="1"/>
  <c r="W4830" i="1"/>
  <c r="W4826" i="1"/>
  <c r="W4822" i="1"/>
  <c r="W4818" i="1"/>
  <c r="W4814" i="1"/>
  <c r="W4810" i="1"/>
  <c r="W4806" i="1"/>
  <c r="W4802" i="1"/>
  <c r="W4798" i="1"/>
  <c r="W4794" i="1"/>
  <c r="W4790" i="1"/>
  <c r="W4786" i="1"/>
  <c r="W4782" i="1"/>
  <c r="W4778" i="1"/>
  <c r="W4774" i="1"/>
  <c r="W4770" i="1"/>
  <c r="W4766" i="1"/>
  <c r="W4762" i="1"/>
  <c r="W4758" i="1"/>
  <c r="W4754" i="1"/>
  <c r="W4750" i="1"/>
  <c r="W4746" i="1"/>
  <c r="W4741" i="1"/>
  <c r="W4737" i="1"/>
  <c r="W4733" i="1"/>
  <c r="W4729" i="1"/>
  <c r="W4725" i="1"/>
  <c r="W4721" i="1"/>
  <c r="W4717" i="1"/>
  <c r="W4713" i="1"/>
  <c r="W4709" i="1"/>
  <c r="W4705" i="1"/>
  <c r="W4701" i="1"/>
  <c r="W4697" i="1"/>
  <c r="W4693" i="1"/>
  <c r="W4689" i="1"/>
  <c r="W4685" i="1"/>
  <c r="W4681" i="1"/>
  <c r="W4677" i="1"/>
  <c r="W4673" i="1"/>
  <c r="W4669" i="1"/>
  <c r="W4664" i="1"/>
  <c r="W4660" i="1"/>
  <c r="W4656" i="1"/>
  <c r="W4652" i="1"/>
  <c r="W4648" i="1"/>
  <c r="W4644" i="1"/>
  <c r="W4640" i="1"/>
  <c r="W4635" i="1"/>
  <c r="W4631" i="1"/>
  <c r="W4627" i="1"/>
  <c r="W4623" i="1"/>
  <c r="W4619" i="1"/>
  <c r="W4613" i="1"/>
  <c r="W4609" i="1"/>
  <c r="W4605" i="1"/>
  <c r="W4601" i="1"/>
  <c r="W4597" i="1"/>
  <c r="W4593" i="1"/>
  <c r="W4589" i="1"/>
  <c r="W4585" i="1"/>
  <c r="W4581" i="1"/>
  <c r="W4577" i="1"/>
  <c r="W4573" i="1"/>
  <c r="W4569" i="1"/>
  <c r="W4565" i="1"/>
  <c r="W4561" i="1"/>
  <c r="W4557" i="1"/>
  <c r="W4553" i="1"/>
  <c r="W4549" i="1"/>
  <c r="W4545" i="1"/>
  <c r="W4541" i="1"/>
  <c r="W4537" i="1"/>
  <c r="W4533" i="1"/>
  <c r="W4529" i="1"/>
  <c r="W4525" i="1"/>
  <c r="W4521" i="1"/>
  <c r="W4517" i="1"/>
  <c r="W4513" i="1"/>
  <c r="W4509" i="1"/>
  <c r="W4505" i="1"/>
  <c r="W4501" i="1"/>
  <c r="W4497" i="1"/>
  <c r="W4493" i="1"/>
  <c r="W4489" i="1"/>
  <c r="W4485" i="1"/>
  <c r="W4481" i="1"/>
  <c r="W4477" i="1"/>
  <c r="W4473" i="1"/>
  <c r="W4469" i="1"/>
  <c r="W4465" i="1"/>
  <c r="W4461" i="1"/>
  <c r="W4457" i="1"/>
  <c r="W4453" i="1"/>
  <c r="W4449" i="1"/>
  <c r="W4445" i="1"/>
  <c r="W4441" i="1"/>
  <c r="W4437" i="1"/>
  <c r="W4433" i="1"/>
  <c r="W4429" i="1"/>
  <c r="W4425" i="1"/>
  <c r="W4421" i="1"/>
  <c r="W4417" i="1"/>
  <c r="W4413" i="1"/>
  <c r="W4409" i="1"/>
  <c r="W4405" i="1"/>
  <c r="W4401" i="1"/>
  <c r="W4397" i="1"/>
  <c r="W4393" i="1"/>
  <c r="W4388" i="1"/>
  <c r="W4384" i="1"/>
  <c r="W4379" i="1"/>
  <c r="W4375" i="1"/>
  <c r="W4371" i="1"/>
  <c r="W4366" i="1"/>
  <c r="W4362" i="1"/>
  <c r="W4358" i="1"/>
  <c r="W4354" i="1"/>
  <c r="W4350" i="1"/>
  <c r="W4346" i="1"/>
  <c r="W4342" i="1"/>
  <c r="W4338" i="1"/>
  <c r="W4334" i="1"/>
  <c r="W4330" i="1"/>
  <c r="W4326" i="1"/>
  <c r="W4322" i="1"/>
  <c r="W4318" i="1"/>
  <c r="W4314" i="1"/>
  <c r="W4309" i="1"/>
  <c r="W4305" i="1"/>
  <c r="W4301" i="1"/>
  <c r="W4297" i="1"/>
  <c r="W4292" i="1"/>
  <c r="W4288" i="1"/>
  <c r="W4283" i="1"/>
  <c r="W4279" i="1"/>
  <c r="W4275" i="1"/>
  <c r="W4271" i="1"/>
  <c r="W4267" i="1"/>
  <c r="W4263" i="1"/>
  <c r="W4258" i="1"/>
  <c r="W4254" i="1"/>
  <c r="W4250" i="1"/>
  <c r="W4246" i="1"/>
  <c r="W4242" i="1"/>
  <c r="W4238" i="1"/>
  <c r="W4234" i="1"/>
  <c r="W4230" i="1"/>
  <c r="W4226" i="1"/>
  <c r="W4222" i="1"/>
  <c r="W4218" i="1"/>
  <c r="W4214" i="1"/>
  <c r="W4210" i="1"/>
  <c r="W4206" i="1"/>
  <c r="W4202" i="1"/>
  <c r="W4198" i="1"/>
  <c r="W4194" i="1"/>
  <c r="W4190" i="1"/>
  <c r="W4186" i="1"/>
  <c r="W4182" i="1"/>
  <c r="W4178" i="1"/>
  <c r="W4174" i="1"/>
  <c r="W4170" i="1"/>
  <c r="W4165" i="1"/>
  <c r="W4161" i="1"/>
  <c r="W4157" i="1"/>
  <c r="W4153" i="1"/>
  <c r="W4149" i="1"/>
  <c r="W4145" i="1"/>
  <c r="W4141" i="1"/>
  <c r="W4137" i="1"/>
  <c r="W4133" i="1"/>
  <c r="W4129" i="1"/>
  <c r="W4125" i="1"/>
  <c r="W4121" i="1"/>
  <c r="W4117" i="1"/>
  <c r="W4113" i="1"/>
  <c r="W4108" i="1"/>
  <c r="W4104" i="1"/>
  <c r="W4100" i="1"/>
  <c r="W4095" i="1"/>
  <c r="W4091" i="1"/>
  <c r="W4087" i="1"/>
  <c r="W4083" i="1"/>
  <c r="W4382" i="1"/>
  <c r="W5315" i="1"/>
  <c r="W3337" i="1"/>
  <c r="W1407" i="1"/>
  <c r="W786" i="1"/>
  <c r="W6230" i="1"/>
  <c r="W6017" i="1"/>
  <c r="W5639" i="1"/>
  <c r="W5070" i="1"/>
  <c r="W4744" i="1"/>
  <c r="W4390" i="1"/>
  <c r="W4259" i="1"/>
  <c r="W3964" i="1"/>
  <c r="W3705" i="1"/>
  <c r="W3270" i="1"/>
  <c r="W2929" i="1"/>
  <c r="W2776" i="1"/>
  <c r="W2362" i="1"/>
  <c r="W1971" i="1"/>
  <c r="W1658" i="1"/>
  <c r="W1570" i="1"/>
  <c r="W1070" i="1"/>
  <c r="W897" i="1"/>
  <c r="W790" i="1"/>
  <c r="W444" i="1"/>
  <c r="W259" i="1"/>
  <c r="W130" i="1"/>
  <c r="W5637" i="1"/>
  <c r="W3452" i="1"/>
  <c r="W1097" i="1"/>
  <c r="W731" i="1"/>
  <c r="W6249" i="1"/>
  <c r="W6245" i="1"/>
  <c r="W6240" i="1"/>
  <c r="W6236" i="1"/>
  <c r="W6232" i="1"/>
  <c r="W6227" i="1"/>
  <c r="W6223" i="1"/>
  <c r="W6219" i="1"/>
  <c r="W6215" i="1"/>
  <c r="W6211" i="1"/>
  <c r="W6207" i="1"/>
  <c r="W6203" i="1"/>
  <c r="W6199" i="1"/>
  <c r="W6195" i="1"/>
  <c r="W6191" i="1"/>
  <c r="W6187" i="1"/>
  <c r="W6183" i="1"/>
  <c r="W6179" i="1"/>
  <c r="W6174" i="1"/>
  <c r="W6170" i="1"/>
  <c r="W6166" i="1"/>
  <c r="W6162" i="1"/>
  <c r="W6158" i="1"/>
  <c r="W6154" i="1"/>
  <c r="W6149" i="1"/>
  <c r="W6145" i="1"/>
  <c r="W6141" i="1"/>
  <c r="W6137" i="1"/>
  <c r="W6133" i="1"/>
  <c r="W6129" i="1"/>
  <c r="W6125" i="1"/>
  <c r="W6121" i="1"/>
  <c r="W6117" i="1"/>
  <c r="W6112" i="1"/>
  <c r="W6108" i="1"/>
  <c r="W6104" i="1"/>
  <c r="W6100" i="1"/>
  <c r="W6096" i="1"/>
  <c r="W6092" i="1"/>
  <c r="W6088" i="1"/>
  <c r="W6084" i="1"/>
  <c r="W6080" i="1"/>
  <c r="W6076" i="1"/>
  <c r="W6072" i="1"/>
  <c r="W6068" i="1"/>
  <c r="W6064" i="1"/>
  <c r="W6060" i="1"/>
  <c r="W6056" i="1"/>
  <c r="W6052" i="1"/>
  <c r="W6047" i="1"/>
  <c r="W6043" i="1"/>
  <c r="W6039" i="1"/>
  <c r="W6035" i="1"/>
  <c r="W6031" i="1"/>
  <c r="W6027" i="1"/>
  <c r="W6023" i="1"/>
  <c r="W6019" i="1"/>
  <c r="W6014" i="1"/>
  <c r="W6010" i="1"/>
  <c r="W6006" i="1"/>
  <c r="W6002" i="1"/>
  <c r="W5998" i="1"/>
  <c r="W5994" i="1"/>
  <c r="W5990" i="1"/>
  <c r="W5986" i="1"/>
  <c r="W5982" i="1"/>
  <c r="W5978" i="1"/>
  <c r="W5974" i="1"/>
  <c r="W5970" i="1"/>
  <c r="W5966" i="1"/>
  <c r="W5962" i="1"/>
  <c r="W5958" i="1"/>
  <c r="W5954" i="1"/>
  <c r="W5950" i="1"/>
  <c r="W5946" i="1"/>
  <c r="W5942" i="1"/>
  <c r="W5938" i="1"/>
  <c r="W5934" i="1"/>
  <c r="W5930" i="1"/>
  <c r="W5926" i="1"/>
  <c r="W5922" i="1"/>
  <c r="W5918" i="1"/>
  <c r="W5914" i="1"/>
  <c r="W5910" i="1"/>
  <c r="W5906" i="1"/>
  <c r="W5902" i="1"/>
  <c r="W5898" i="1"/>
  <c r="W5894" i="1"/>
  <c r="W5890" i="1"/>
  <c r="W5886" i="1"/>
  <c r="W5882" i="1"/>
  <c r="W5878" i="1"/>
  <c r="W5874" i="1"/>
  <c r="W5870" i="1"/>
  <c r="W5866" i="1"/>
  <c r="W5862" i="1"/>
  <c r="W5858" i="1"/>
  <c r="W5853" i="1"/>
  <c r="W5849" i="1"/>
  <c r="W5845" i="1"/>
  <c r="W5841" i="1"/>
  <c r="W5837" i="1"/>
  <c r="W5833" i="1"/>
  <c r="W5829" i="1"/>
  <c r="W5825" i="1"/>
  <c r="W5821" i="1"/>
  <c r="W5817" i="1"/>
  <c r="W5813" i="1"/>
  <c r="W5809" i="1"/>
  <c r="W5805" i="1"/>
  <c r="W5801" i="1"/>
  <c r="W5796" i="1"/>
  <c r="W5792" i="1"/>
  <c r="W5788" i="1"/>
  <c r="W5784" i="1"/>
  <c r="W5780" i="1"/>
  <c r="W5776" i="1"/>
  <c r="W5772" i="1"/>
  <c r="W5768" i="1"/>
  <c r="W5764" i="1"/>
  <c r="W5760" i="1"/>
  <c r="W5756" i="1"/>
  <c r="W5752" i="1"/>
  <c r="W5748" i="1"/>
  <c r="W5744" i="1"/>
  <c r="W5740" i="1"/>
  <c r="W5736" i="1"/>
  <c r="W5732" i="1"/>
  <c r="W5728" i="1"/>
  <c r="W5724" i="1"/>
  <c r="W5720" i="1"/>
  <c r="W5716" i="1"/>
  <c r="W5712" i="1"/>
  <c r="W5708" i="1"/>
  <c r="W5704" i="1"/>
  <c r="W5700" i="1"/>
  <c r="W5696" i="1"/>
  <c r="W5692" i="1"/>
  <c r="W5688" i="1"/>
  <c r="W5684" i="1"/>
  <c r="W5679" i="1"/>
  <c r="W5675" i="1"/>
  <c r="W5671" i="1"/>
  <c r="W5667" i="1"/>
  <c r="W5663" i="1"/>
  <c r="W5659" i="1"/>
  <c r="W5655" i="1"/>
  <c r="W5651" i="1"/>
  <c r="W5647" i="1"/>
  <c r="W5643" i="1"/>
  <c r="W5638" i="1"/>
  <c r="W5633" i="1"/>
  <c r="W5629" i="1"/>
  <c r="W5625" i="1"/>
  <c r="W5621" i="1"/>
  <c r="W5617" i="1"/>
  <c r="W5613" i="1"/>
  <c r="W5609" i="1"/>
  <c r="W5605" i="1"/>
  <c r="W5601" i="1"/>
  <c r="W5597" i="1"/>
  <c r="W5593" i="1"/>
  <c r="W5589" i="1"/>
  <c r="W5585" i="1"/>
  <c r="W5581" i="1"/>
  <c r="W5577" i="1"/>
  <c r="W5573" i="1"/>
  <c r="W5569" i="1"/>
  <c r="W5565" i="1"/>
  <c r="W5561" i="1"/>
  <c r="W5557" i="1"/>
  <c r="W5553" i="1"/>
  <c r="W5548" i="1"/>
  <c r="W5544" i="1"/>
  <c r="W5540" i="1"/>
  <c r="W5536" i="1"/>
  <c r="W5532" i="1"/>
  <c r="W5528" i="1"/>
  <c r="W5524" i="1"/>
  <c r="W5520" i="1"/>
  <c r="W5516" i="1"/>
  <c r="W5512" i="1"/>
  <c r="W5508" i="1"/>
  <c r="W5504" i="1"/>
  <c r="W5500" i="1"/>
  <c r="W5496" i="1"/>
  <c r="W5492" i="1"/>
  <c r="W5488" i="1"/>
  <c r="W5484" i="1"/>
  <c r="W5480" i="1"/>
  <c r="W5476" i="1"/>
  <c r="W5471" i="1"/>
  <c r="W5467" i="1"/>
  <c r="W5463" i="1"/>
  <c r="W5458" i="1"/>
  <c r="W5454" i="1"/>
  <c r="W5450" i="1"/>
  <c r="W5446" i="1"/>
  <c r="W5442" i="1"/>
  <c r="W5438" i="1"/>
  <c r="W5434" i="1"/>
  <c r="W5430" i="1"/>
  <c r="W5426" i="1"/>
  <c r="W5422" i="1"/>
  <c r="W5418" i="1"/>
  <c r="W5414" i="1"/>
  <c r="W5410" i="1"/>
  <c r="W5406" i="1"/>
  <c r="W5402" i="1"/>
  <c r="W5398" i="1"/>
  <c r="W5394" i="1"/>
  <c r="W5390" i="1"/>
  <c r="W5386" i="1"/>
  <c r="W5382" i="1"/>
  <c r="W5378" i="1"/>
  <c r="W5374" i="1"/>
  <c r="W5370" i="1"/>
  <c r="W5365" i="1"/>
  <c r="W5361" i="1"/>
  <c r="W5357" i="1"/>
  <c r="W5353" i="1"/>
  <c r="W5349" i="1"/>
  <c r="W5345" i="1"/>
  <c r="W5341" i="1"/>
  <c r="W5337" i="1"/>
  <c r="W5333" i="1"/>
  <c r="W5329" i="1"/>
  <c r="W5325" i="1"/>
  <c r="W5321" i="1"/>
  <c r="W5317" i="1"/>
  <c r="W5312" i="1"/>
  <c r="W5308" i="1"/>
  <c r="W5304" i="1"/>
  <c r="W5300" i="1"/>
  <c r="W5296" i="1"/>
  <c r="W5292" i="1"/>
  <c r="W5288" i="1"/>
  <c r="W5284" i="1"/>
  <c r="W5280" i="1"/>
  <c r="W5276" i="1"/>
  <c r="W5272" i="1"/>
  <c r="W5268" i="1"/>
  <c r="W5264" i="1"/>
  <c r="W5260" i="1"/>
  <c r="W5256" i="1"/>
  <c r="W5252" i="1"/>
  <c r="W5248" i="1"/>
  <c r="W5244" i="1"/>
  <c r="W5240" i="1"/>
  <c r="W5236" i="1"/>
  <c r="W5232" i="1"/>
  <c r="W5227" i="1"/>
  <c r="W5223" i="1"/>
  <c r="W5219" i="1"/>
  <c r="W5215" i="1"/>
  <c r="W5211" i="1"/>
  <c r="W5207" i="1"/>
  <c r="W5203" i="1"/>
  <c r="W5199" i="1"/>
  <c r="W5195" i="1"/>
  <c r="W5191" i="1"/>
  <c r="W5187" i="1"/>
  <c r="W5183" i="1"/>
  <c r="W5179" i="1"/>
  <c r="W5175" i="1"/>
  <c r="W5171" i="1"/>
  <c r="W5167" i="1"/>
  <c r="W5163" i="1"/>
  <c r="W5159" i="1"/>
  <c r="W5155" i="1"/>
  <c r="W5151" i="1"/>
  <c r="W5147" i="1"/>
  <c r="W5143" i="1"/>
  <c r="W5139" i="1"/>
  <c r="W5135" i="1"/>
  <c r="W5131" i="1"/>
  <c r="W5127" i="1"/>
  <c r="W5123" i="1"/>
  <c r="W5118" i="1"/>
  <c r="W5114" i="1"/>
  <c r="W5110" i="1"/>
  <c r="W5106" i="1"/>
  <c r="W5102" i="1"/>
  <c r="W5098" i="1"/>
  <c r="W5094" i="1"/>
  <c r="W5090" i="1"/>
  <c r="W5086" i="1"/>
  <c r="W5082" i="1"/>
  <c r="W5078" i="1"/>
  <c r="W5074" i="1"/>
  <c r="W5069" i="1"/>
  <c r="W5064" i="1"/>
  <c r="W5060" i="1"/>
  <c r="W5055" i="1"/>
  <c r="W5051" i="1"/>
  <c r="W5046" i="1"/>
  <c r="W5042" i="1"/>
  <c r="W5038" i="1"/>
  <c r="W5034" i="1"/>
  <c r="W5030" i="1"/>
  <c r="W5025" i="1"/>
  <c r="W5021" i="1"/>
  <c r="W5017" i="1"/>
  <c r="W5013" i="1"/>
  <c r="W5009" i="1"/>
  <c r="W5005" i="1"/>
  <c r="W5001" i="1"/>
  <c r="W4997" i="1"/>
  <c r="W4993" i="1"/>
  <c r="W4989" i="1"/>
  <c r="W4985" i="1"/>
  <c r="W4981" i="1"/>
  <c r="W4977" i="1"/>
  <c r="W4973" i="1"/>
  <c r="W4969" i="1"/>
  <c r="W4965" i="1"/>
  <c r="W4961" i="1"/>
  <c r="W4957" i="1"/>
  <c r="W4953" i="1"/>
  <c r="W4949" i="1"/>
  <c r="W4945" i="1"/>
  <c r="W4941" i="1"/>
  <c r="W4937" i="1"/>
  <c r="W4933" i="1"/>
  <c r="W4929" i="1"/>
  <c r="W4925" i="1"/>
  <c r="W4921" i="1"/>
  <c r="W4917" i="1"/>
  <c r="W4913" i="1"/>
  <c r="W4909" i="1"/>
  <c r="W4905" i="1"/>
  <c r="W4901" i="1"/>
  <c r="W4897" i="1"/>
  <c r="W4893" i="1"/>
  <c r="W4889" i="1"/>
  <c r="W4885" i="1"/>
  <c r="W4881" i="1"/>
  <c r="W4877" i="1"/>
  <c r="W4873" i="1"/>
  <c r="W4869" i="1"/>
  <c r="W4865" i="1"/>
  <c r="W4861" i="1"/>
  <c r="W4857" i="1"/>
  <c r="W4853" i="1"/>
  <c r="W4849" i="1"/>
  <c r="W4845" i="1"/>
  <c r="W4841" i="1"/>
  <c r="W4837" i="1"/>
  <c r="W4833" i="1"/>
  <c r="W4829" i="1"/>
  <c r="W4825" i="1"/>
  <c r="W4821" i="1"/>
  <c r="W4817" i="1"/>
  <c r="W4813" i="1"/>
  <c r="W4809" i="1"/>
  <c r="W4805" i="1"/>
  <c r="W4079" i="1"/>
  <c r="W4075" i="1"/>
  <c r="W4071" i="1"/>
  <c r="W4067" i="1"/>
  <c r="W4063" i="1"/>
  <c r="W4059" i="1"/>
  <c r="W4055" i="1"/>
  <c r="W4051" i="1"/>
  <c r="W4047" i="1"/>
  <c r="W4043" i="1"/>
  <c r="W4039" i="1"/>
  <c r="W4035" i="1"/>
  <c r="W4031" i="1"/>
  <c r="W4027" i="1"/>
  <c r="W4023" i="1"/>
  <c r="W4019" i="1"/>
  <c r="W4015" i="1"/>
  <c r="W4011" i="1"/>
  <c r="W4007" i="1"/>
  <c r="W4002" i="1"/>
  <c r="W3998" i="1"/>
  <c r="W3994" i="1"/>
  <c r="W3990" i="1"/>
  <c r="W3986" i="1"/>
  <c r="W3982" i="1"/>
  <c r="W3978" i="1"/>
  <c r="W3974" i="1"/>
  <c r="W3970" i="1"/>
  <c r="W3966" i="1"/>
  <c r="W3961" i="1"/>
  <c r="W3957" i="1"/>
  <c r="W3953" i="1"/>
  <c r="W3949" i="1"/>
  <c r="W3945" i="1"/>
  <c r="W3941" i="1"/>
  <c r="W3937" i="1"/>
  <c r="W3932" i="1"/>
  <c r="W3928" i="1"/>
  <c r="W3924" i="1"/>
  <c r="W3920" i="1"/>
  <c r="W3916" i="1"/>
  <c r="W3911" i="1"/>
  <c r="W3907" i="1"/>
  <c r="W3902" i="1"/>
  <c r="W3898" i="1"/>
  <c r="W3894" i="1"/>
  <c r="W3890" i="1"/>
  <c r="W3886" i="1"/>
  <c r="W3882" i="1"/>
  <c r="W3878" i="1"/>
  <c r="W3874" i="1"/>
  <c r="W3870" i="1"/>
  <c r="W3866" i="1"/>
  <c r="W3862" i="1"/>
  <c r="W3858" i="1"/>
  <c r="W3854" i="1"/>
  <c r="W3850" i="1"/>
  <c r="W3846" i="1"/>
  <c r="W3842" i="1"/>
  <c r="W3838" i="1"/>
  <c r="W3834" i="1"/>
  <c r="W3830" i="1"/>
  <c r="W3826" i="1"/>
  <c r="W3822" i="1"/>
  <c r="W3818" i="1"/>
  <c r="W3814" i="1"/>
  <c r="W3810" i="1"/>
  <c r="W3806" i="1"/>
  <c r="W3802" i="1"/>
  <c r="W3798" i="1"/>
  <c r="W3794" i="1"/>
  <c r="W3790" i="1"/>
  <c r="W3786" i="1"/>
  <c r="W3782" i="1"/>
  <c r="W3778" i="1"/>
  <c r="W3774" i="1"/>
  <c r="W3770" i="1"/>
  <c r="W3766" i="1"/>
  <c r="W3762" i="1"/>
  <c r="W3758" i="1"/>
  <c r="W3754" i="1"/>
  <c r="W3749" i="1"/>
  <c r="W3745" i="1"/>
  <c r="W3741" i="1"/>
  <c r="W3737" i="1"/>
  <c r="W3733" i="1"/>
  <c r="W3729" i="1"/>
  <c r="W3725" i="1"/>
  <c r="W3721" i="1"/>
  <c r="W3717" i="1"/>
  <c r="W3713" i="1"/>
  <c r="W3709" i="1"/>
  <c r="W3704" i="1"/>
  <c r="W3700" i="1"/>
  <c r="W3696" i="1"/>
  <c r="W3692" i="1"/>
  <c r="W3688" i="1"/>
  <c r="W3684" i="1"/>
  <c r="W3680" i="1"/>
  <c r="W3676" i="1"/>
  <c r="W3672" i="1"/>
  <c r="W3668" i="1"/>
  <c r="W3664" i="1"/>
  <c r="W3660" i="1"/>
  <c r="W3656" i="1"/>
  <c r="W3652" i="1"/>
  <c r="W3648" i="1"/>
  <c r="W3644" i="1"/>
  <c r="W3640" i="1"/>
  <c r="W3636" i="1"/>
  <c r="W3632" i="1"/>
  <c r="W3628" i="1"/>
  <c r="W3624" i="1"/>
  <c r="W3620" i="1"/>
  <c r="W3616" i="1"/>
  <c r="W3612" i="1"/>
  <c r="W3608" i="1"/>
  <c r="W3604" i="1"/>
  <c r="W3600" i="1"/>
  <c r="W3596" i="1"/>
  <c r="W3592" i="1"/>
  <c r="W3588" i="1"/>
  <c r="W3584" i="1"/>
  <c r="W3580" i="1"/>
  <c r="W3576" i="1"/>
  <c r="W3572" i="1"/>
  <c r="W3568" i="1"/>
  <c r="W3564" i="1"/>
  <c r="W3560" i="1"/>
  <c r="W3556" i="1"/>
  <c r="W3552" i="1"/>
  <c r="W3548" i="1"/>
  <c r="W3544" i="1"/>
  <c r="W3540" i="1"/>
  <c r="W3536" i="1"/>
  <c r="W3532" i="1"/>
  <c r="W3528" i="1"/>
  <c r="W3524" i="1"/>
  <c r="W3520" i="1"/>
  <c r="W3516" i="1"/>
  <c r="W3512" i="1"/>
  <c r="W3508" i="1"/>
  <c r="W3504" i="1"/>
  <c r="W3500" i="1"/>
  <c r="W3496" i="1"/>
  <c r="W3492" i="1"/>
  <c r="W3488" i="1"/>
  <c r="W3484" i="1"/>
  <c r="W3480" i="1"/>
  <c r="W3476" i="1"/>
  <c r="W3472" i="1"/>
  <c r="W3468" i="1"/>
  <c r="W3464" i="1"/>
  <c r="W3460" i="1"/>
  <c r="W3455" i="1"/>
  <c r="W3450" i="1"/>
  <c r="W3446" i="1"/>
  <c r="W3442" i="1"/>
  <c r="W3438" i="1"/>
  <c r="W3434" i="1"/>
  <c r="W3430" i="1"/>
  <c r="W3426" i="1"/>
  <c r="W3422" i="1"/>
  <c r="W3418" i="1"/>
  <c r="W3414" i="1"/>
  <c r="W3410" i="1"/>
  <c r="W3406" i="1"/>
  <c r="W3402" i="1"/>
  <c r="W3398" i="1"/>
  <c r="W3394" i="1"/>
  <c r="W3390" i="1"/>
  <c r="W3386" i="1"/>
  <c r="W3382" i="1"/>
  <c r="W3378" i="1"/>
  <c r="W3374" i="1"/>
  <c r="W3370" i="1"/>
  <c r="W3366" i="1"/>
  <c r="W3362" i="1"/>
  <c r="W3357" i="1"/>
  <c r="W3352" i="1"/>
  <c r="W3348" i="1"/>
  <c r="W3344" i="1"/>
  <c r="W3340" i="1"/>
  <c r="W3335" i="1"/>
  <c r="W3331" i="1"/>
  <c r="W3327" i="1"/>
  <c r="W3323" i="1"/>
  <c r="W3319" i="1"/>
  <c r="W3315" i="1"/>
  <c r="W3311" i="1"/>
  <c r="W3307" i="1"/>
  <c r="W3302" i="1"/>
  <c r="W3298" i="1"/>
  <c r="W3294" i="1"/>
  <c r="W3290" i="1"/>
  <c r="W3286" i="1"/>
  <c r="W3282" i="1"/>
  <c r="W3278" i="1"/>
  <c r="W3274" i="1"/>
  <c r="W3269" i="1"/>
  <c r="W3265" i="1"/>
  <c r="W3261" i="1"/>
  <c r="W3257" i="1"/>
  <c r="W3253" i="1"/>
  <c r="W3249" i="1"/>
  <c r="W3245" i="1"/>
  <c r="W3241" i="1"/>
  <c r="W3237" i="1"/>
  <c r="W3233" i="1"/>
  <c r="W3229" i="1"/>
  <c r="W3225" i="1"/>
  <c r="W3220" i="1"/>
  <c r="W3215" i="1"/>
  <c r="W3211" i="1"/>
  <c r="W3206" i="1"/>
  <c r="W3202" i="1"/>
  <c r="W3198" i="1"/>
  <c r="W3194" i="1"/>
  <c r="W3190" i="1"/>
  <c r="W3186" i="1"/>
  <c r="W3182" i="1"/>
  <c r="W3178" i="1"/>
  <c r="W3174" i="1"/>
  <c r="W3170" i="1"/>
  <c r="W3166" i="1"/>
  <c r="W3162" i="1"/>
  <c r="W3158" i="1"/>
  <c r="W3154" i="1"/>
  <c r="W3150" i="1"/>
  <c r="W3146" i="1"/>
  <c r="W3141" i="1"/>
  <c r="W3137" i="1"/>
  <c r="W3133" i="1"/>
  <c r="W3129" i="1"/>
  <c r="W3125" i="1"/>
  <c r="W3121" i="1"/>
  <c r="W3117" i="1"/>
  <c r="W3113" i="1"/>
  <c r="W3109" i="1"/>
  <c r="W3105" i="1"/>
  <c r="W3100" i="1"/>
  <c r="W3096" i="1"/>
  <c r="W3092" i="1"/>
  <c r="W3088" i="1"/>
  <c r="W3084" i="1"/>
  <c r="W3079" i="1"/>
  <c r="W3075" i="1"/>
  <c r="W3071" i="1"/>
  <c r="W3067" i="1"/>
  <c r="W3063" i="1"/>
  <c r="W3059" i="1"/>
  <c r="W3055" i="1"/>
  <c r="W3051" i="1"/>
  <c r="W3047" i="1"/>
  <c r="W3043" i="1"/>
  <c r="W3039" i="1"/>
  <c r="W3035" i="1"/>
  <c r="W3031" i="1"/>
  <c r="W3027" i="1"/>
  <c r="W3023" i="1"/>
  <c r="W3019" i="1"/>
  <c r="W3015" i="1"/>
  <c r="W3011" i="1"/>
  <c r="W3007" i="1"/>
  <c r="W3003" i="1"/>
  <c r="W2999" i="1"/>
  <c r="W2995" i="1"/>
  <c r="W2991" i="1"/>
  <c r="W2987" i="1"/>
  <c r="W2983" i="1"/>
  <c r="W2979" i="1"/>
  <c r="W2975" i="1"/>
  <c r="W2971" i="1"/>
  <c r="W2967" i="1"/>
  <c r="W2963" i="1"/>
  <c r="W2959" i="1"/>
  <c r="W2955" i="1"/>
  <c r="W2951" i="1"/>
  <c r="W2947" i="1"/>
  <c r="W2943" i="1"/>
  <c r="W2939" i="1"/>
  <c r="W2935" i="1"/>
  <c r="W2931" i="1"/>
  <c r="W2926" i="1"/>
  <c r="W2922" i="1"/>
  <c r="W2917" i="1"/>
  <c r="W2913" i="1"/>
  <c r="W2909" i="1"/>
  <c r="W2905" i="1"/>
  <c r="W2901" i="1"/>
  <c r="W2897" i="1"/>
  <c r="W2893" i="1"/>
  <c r="W2889" i="1"/>
  <c r="W2884" i="1"/>
  <c r="W2880" i="1"/>
  <c r="W2876" i="1"/>
  <c r="W2872" i="1"/>
  <c r="W2868" i="1"/>
  <c r="W2864" i="1"/>
  <c r="W2860" i="1"/>
  <c r="W2856" i="1"/>
  <c r="W2852" i="1"/>
  <c r="W2848" i="1"/>
  <c r="W2844" i="1"/>
  <c r="W2840" i="1"/>
  <c r="W2836" i="1"/>
  <c r="W2832" i="1"/>
  <c r="W2828" i="1"/>
  <c r="W2824" i="1"/>
  <c r="W2820" i="1"/>
  <c r="W2816" i="1"/>
  <c r="W2811" i="1"/>
  <c r="W2807" i="1"/>
  <c r="W2803" i="1"/>
  <c r="W2799" i="1"/>
  <c r="W2795" i="1"/>
  <c r="W2791" i="1"/>
  <c r="W2787" i="1"/>
  <c r="W2783" i="1"/>
  <c r="W2779" i="1"/>
  <c r="W2774" i="1"/>
  <c r="W2770" i="1"/>
  <c r="W2766" i="1"/>
  <c r="W2762" i="1"/>
  <c r="W2758" i="1"/>
  <c r="W2753" i="1"/>
  <c r="W2749" i="1"/>
  <c r="W2745" i="1"/>
  <c r="W2741" i="1"/>
  <c r="W2736" i="1"/>
  <c r="W2732" i="1"/>
  <c r="W2728" i="1"/>
  <c r="W2724" i="1"/>
  <c r="W2720" i="1"/>
  <c r="W2716" i="1"/>
  <c r="W2712" i="1"/>
  <c r="W2708" i="1"/>
  <c r="W2704" i="1"/>
  <c r="W2700" i="1"/>
  <c r="W2696" i="1"/>
  <c r="W2692" i="1"/>
  <c r="W2688" i="1"/>
  <c r="W2684" i="1"/>
  <c r="W2680" i="1"/>
  <c r="W2676" i="1"/>
  <c r="W2672" i="1"/>
  <c r="W2668" i="1"/>
  <c r="W2664" i="1"/>
  <c r="W2660" i="1"/>
  <c r="W2655" i="1"/>
  <c r="W2651" i="1"/>
  <c r="W2647" i="1"/>
  <c r="W2643" i="1"/>
  <c r="W2639" i="1"/>
  <c r="W2635" i="1"/>
  <c r="W2631" i="1"/>
  <c r="W2627" i="1"/>
  <c r="W2623" i="1"/>
  <c r="W2619" i="1"/>
  <c r="W2615" i="1"/>
  <c r="W2611" i="1"/>
  <c r="W2607" i="1"/>
  <c r="W2603" i="1"/>
  <c r="W2599" i="1"/>
  <c r="W2595" i="1"/>
  <c r="W2591" i="1"/>
  <c r="W2587" i="1"/>
  <c r="W2583" i="1"/>
  <c r="W2579" i="1"/>
  <c r="W2575" i="1"/>
  <c r="W2571" i="1"/>
  <c r="W2567" i="1"/>
  <c r="W2563" i="1"/>
  <c r="W2559" i="1"/>
  <c r="W2555" i="1"/>
  <c r="W2551" i="1"/>
  <c r="W2547" i="1"/>
  <c r="W2543" i="1"/>
  <c r="W2539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63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5" i="1"/>
  <c r="W2181" i="1"/>
  <c r="W2177" i="1"/>
  <c r="W2173" i="1"/>
  <c r="W2169" i="1"/>
  <c r="W2165" i="1"/>
  <c r="W2161" i="1"/>
  <c r="W2157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7" i="1"/>
  <c r="W2003" i="1"/>
  <c r="W1999" i="1"/>
  <c r="W1995" i="1"/>
  <c r="W1991" i="1"/>
  <c r="W1987" i="1"/>
  <c r="W1983" i="1"/>
  <c r="W1979" i="1"/>
  <c r="W1975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69" i="1"/>
  <c r="W1865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2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3" i="1"/>
  <c r="W1599" i="1"/>
  <c r="W1595" i="1"/>
  <c r="W1591" i="1"/>
  <c r="W1586" i="1"/>
  <c r="W1581" i="1"/>
  <c r="W1577" i="1"/>
  <c r="W1573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3" i="1"/>
  <c r="W1399" i="1"/>
  <c r="W1394" i="1"/>
  <c r="W1390" i="1"/>
  <c r="W1386" i="1"/>
  <c r="W1382" i="1"/>
  <c r="W1378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3" i="1"/>
  <c r="W1309" i="1"/>
  <c r="W4801" i="1"/>
  <c r="W4797" i="1"/>
  <c r="W4793" i="1"/>
  <c r="W4789" i="1"/>
  <c r="W4785" i="1"/>
  <c r="W4781" i="1"/>
  <c r="W4777" i="1"/>
  <c r="W4773" i="1"/>
  <c r="W4769" i="1"/>
  <c r="W4765" i="1"/>
  <c r="W4761" i="1"/>
  <c r="W4757" i="1"/>
  <c r="W4753" i="1"/>
  <c r="W4749" i="1"/>
  <c r="W4745" i="1"/>
  <c r="W4740" i="1"/>
  <c r="W4736" i="1"/>
  <c r="W4732" i="1"/>
  <c r="W4728" i="1"/>
  <c r="W4724" i="1"/>
  <c r="W4720" i="1"/>
  <c r="W4716" i="1"/>
  <c r="W4712" i="1"/>
  <c r="W4708" i="1"/>
  <c r="W4704" i="1"/>
  <c r="W4700" i="1"/>
  <c r="W4696" i="1"/>
  <c r="W4692" i="1"/>
  <c r="W4688" i="1"/>
  <c r="W4684" i="1"/>
  <c r="W4680" i="1"/>
  <c r="W4676" i="1"/>
  <c r="W4672" i="1"/>
  <c r="W4667" i="1"/>
  <c r="W4663" i="1"/>
  <c r="W4659" i="1"/>
  <c r="W4655" i="1"/>
  <c r="W4651" i="1"/>
  <c r="W4647" i="1"/>
  <c r="W4643" i="1"/>
  <c r="W4639" i="1"/>
  <c r="W4634" i="1"/>
  <c r="W4630" i="1"/>
  <c r="W4626" i="1"/>
  <c r="W4622" i="1"/>
  <c r="W4618" i="1"/>
  <c r="W4612" i="1"/>
  <c r="W4608" i="1"/>
  <c r="W4604" i="1"/>
  <c r="W4600" i="1"/>
  <c r="W4596" i="1"/>
  <c r="W4592" i="1"/>
  <c r="W4588" i="1"/>
  <c r="W4584" i="1"/>
  <c r="W4580" i="1"/>
  <c r="W4576" i="1"/>
  <c r="W4572" i="1"/>
  <c r="W4568" i="1"/>
  <c r="W4564" i="1"/>
  <c r="W4560" i="1"/>
  <c r="W4556" i="1"/>
  <c r="W4552" i="1"/>
  <c r="W4548" i="1"/>
  <c r="W4544" i="1"/>
  <c r="W4540" i="1"/>
  <c r="W4536" i="1"/>
  <c r="W4532" i="1"/>
  <c r="W4528" i="1"/>
  <c r="W4524" i="1"/>
  <c r="W4520" i="1"/>
  <c r="W4516" i="1"/>
  <c r="W4512" i="1"/>
  <c r="W4508" i="1"/>
  <c r="W4504" i="1"/>
  <c r="W4500" i="1"/>
  <c r="W4496" i="1"/>
  <c r="W4492" i="1"/>
  <c r="W4488" i="1"/>
  <c r="W4484" i="1"/>
  <c r="W4480" i="1"/>
  <c r="W4476" i="1"/>
  <c r="W4472" i="1"/>
  <c r="W4468" i="1"/>
  <c r="W4464" i="1"/>
  <c r="W4460" i="1"/>
  <c r="W4456" i="1"/>
  <c r="W4452" i="1"/>
  <c r="W4448" i="1"/>
  <c r="W4444" i="1"/>
  <c r="W4440" i="1"/>
  <c r="W4436" i="1"/>
  <c r="W4432" i="1"/>
  <c r="W4428" i="1"/>
  <c r="W4424" i="1"/>
  <c r="W4420" i="1"/>
  <c r="W4416" i="1"/>
  <c r="W4412" i="1"/>
  <c r="W4408" i="1"/>
  <c r="W4404" i="1"/>
  <c r="W4400" i="1"/>
  <c r="W4396" i="1"/>
  <c r="W4392" i="1"/>
  <c r="W4387" i="1"/>
  <c r="W4383" i="1"/>
  <c r="W4378" i="1"/>
  <c r="W4374" i="1"/>
  <c r="W4369" i="1"/>
  <c r="W4365" i="1"/>
  <c r="W4361" i="1"/>
  <c r="W4357" i="1"/>
  <c r="W4353" i="1"/>
  <c r="W4349" i="1"/>
  <c r="W4345" i="1"/>
  <c r="W4341" i="1"/>
  <c r="W4337" i="1"/>
  <c r="W4333" i="1"/>
  <c r="W4329" i="1"/>
  <c r="W4325" i="1"/>
  <c r="W4321" i="1"/>
  <c r="W4317" i="1"/>
  <c r="W4313" i="1"/>
  <c r="W4308" i="1"/>
  <c r="W4304" i="1"/>
  <c r="W4300" i="1"/>
  <c r="W4295" i="1"/>
  <c r="W4291" i="1"/>
  <c r="W4287" i="1"/>
  <c r="W4282" i="1"/>
  <c r="W4278" i="1"/>
  <c r="W4274" i="1"/>
  <c r="W4270" i="1"/>
  <c r="W4266" i="1"/>
  <c r="W4262" i="1"/>
  <c r="W4257" i="1"/>
  <c r="W4253" i="1"/>
  <c r="W4249" i="1"/>
  <c r="W4245" i="1"/>
  <c r="W4241" i="1"/>
  <c r="W4237" i="1"/>
  <c r="W4233" i="1"/>
  <c r="W4229" i="1"/>
  <c r="W4225" i="1"/>
  <c r="W4221" i="1"/>
  <c r="W4217" i="1"/>
  <c r="W4213" i="1"/>
  <c r="W4209" i="1"/>
  <c r="W4205" i="1"/>
  <c r="W4201" i="1"/>
  <c r="W4197" i="1"/>
  <c r="W4193" i="1"/>
  <c r="W4189" i="1"/>
  <c r="W4185" i="1"/>
  <c r="W4181" i="1"/>
  <c r="W4177" i="1"/>
  <c r="W4173" i="1"/>
  <c r="W4169" i="1"/>
  <c r="W4164" i="1"/>
  <c r="W4160" i="1"/>
  <c r="W4156" i="1"/>
  <c r="W4152" i="1"/>
  <c r="W4148" i="1"/>
  <c r="W4144" i="1"/>
  <c r="W4140" i="1"/>
  <c r="W4136" i="1"/>
  <c r="W4132" i="1"/>
  <c r="W4128" i="1"/>
  <c r="W4124" i="1"/>
  <c r="W4120" i="1"/>
  <c r="W4116" i="1"/>
  <c r="W4112" i="1"/>
  <c r="W4107" i="1"/>
  <c r="W4103" i="1"/>
  <c r="W4098" i="1"/>
  <c r="W4094" i="1"/>
  <c r="W4090" i="1"/>
  <c r="W4086" i="1"/>
  <c r="W4082" i="1"/>
  <c r="W4078" i="1"/>
  <c r="W4074" i="1"/>
  <c r="W4070" i="1"/>
  <c r="W4066" i="1"/>
  <c r="W4062" i="1"/>
  <c r="W4058" i="1"/>
  <c r="W4054" i="1"/>
  <c r="W4050" i="1"/>
  <c r="W4046" i="1"/>
  <c r="W4042" i="1"/>
  <c r="W4038" i="1"/>
  <c r="W4034" i="1"/>
  <c r="W4030" i="1"/>
  <c r="W4026" i="1"/>
  <c r="W4022" i="1"/>
  <c r="W4018" i="1"/>
  <c r="W4014" i="1"/>
  <c r="W4010" i="1"/>
  <c r="W4006" i="1"/>
  <c r="W4001" i="1"/>
  <c r="W3997" i="1"/>
  <c r="W3993" i="1"/>
  <c r="W3989" i="1"/>
  <c r="W3985" i="1"/>
  <c r="W3981" i="1"/>
  <c r="W3977" i="1"/>
  <c r="W3973" i="1"/>
  <c r="W3969" i="1"/>
  <c r="W3965" i="1"/>
  <c r="W3960" i="1"/>
  <c r="W3956" i="1"/>
  <c r="W3952" i="1"/>
  <c r="W3948" i="1"/>
  <c r="W3944" i="1"/>
  <c r="W3940" i="1"/>
  <c r="W3935" i="1"/>
  <c r="W3931" i="1"/>
  <c r="W3927" i="1"/>
  <c r="W3923" i="1"/>
  <c r="W3919" i="1"/>
  <c r="W3915" i="1"/>
  <c r="W3910" i="1"/>
  <c r="W3906" i="1"/>
  <c r="W3901" i="1"/>
  <c r="W3897" i="1"/>
  <c r="W3893" i="1"/>
  <c r="W3889" i="1"/>
  <c r="W3885" i="1"/>
  <c r="W3881" i="1"/>
  <c r="W3877" i="1"/>
  <c r="W3873" i="1"/>
  <c r="W3869" i="1"/>
  <c r="W3865" i="1"/>
  <c r="W3861" i="1"/>
  <c r="W3857" i="1"/>
  <c r="W3853" i="1"/>
  <c r="W3849" i="1"/>
  <c r="W3845" i="1"/>
  <c r="W3841" i="1"/>
  <c r="W3837" i="1"/>
  <c r="W3833" i="1"/>
  <c r="W3829" i="1"/>
  <c r="W3825" i="1"/>
  <c r="W3821" i="1"/>
  <c r="W3817" i="1"/>
  <c r="W3813" i="1"/>
  <c r="W3809" i="1"/>
  <c r="W3805" i="1"/>
  <c r="W3801" i="1"/>
  <c r="W3797" i="1"/>
  <c r="W3793" i="1"/>
  <c r="W3789" i="1"/>
  <c r="W3785" i="1"/>
  <c r="W3781" i="1"/>
  <c r="W3777" i="1"/>
  <c r="W3773" i="1"/>
  <c r="W3769" i="1"/>
  <c r="W3765" i="1"/>
  <c r="W3761" i="1"/>
  <c r="W3757" i="1"/>
  <c r="W3753" i="1"/>
  <c r="W3748" i="1"/>
  <c r="W3744" i="1"/>
  <c r="W3740" i="1"/>
  <c r="W3736" i="1"/>
  <c r="W3732" i="1"/>
  <c r="W3728" i="1"/>
  <c r="W3724" i="1"/>
  <c r="W3720" i="1"/>
  <c r="W3716" i="1"/>
  <c r="W3712" i="1"/>
  <c r="W3708" i="1"/>
  <c r="W3703" i="1"/>
  <c r="W3699" i="1"/>
  <c r="W3695" i="1"/>
  <c r="W3691" i="1"/>
  <c r="W3687" i="1"/>
  <c r="W3683" i="1"/>
  <c r="W3679" i="1"/>
  <c r="W3675" i="1"/>
  <c r="W3671" i="1"/>
  <c r="W3667" i="1"/>
  <c r="W3663" i="1"/>
  <c r="W3659" i="1"/>
  <c r="W3655" i="1"/>
  <c r="W3651" i="1"/>
  <c r="W3647" i="1"/>
  <c r="W3643" i="1"/>
  <c r="W3639" i="1"/>
  <c r="W3635" i="1"/>
  <c r="W3631" i="1"/>
  <c r="W3627" i="1"/>
  <c r="W3623" i="1"/>
  <c r="W3619" i="1"/>
  <c r="W3615" i="1"/>
  <c r="W3611" i="1"/>
  <c r="W3607" i="1"/>
  <c r="W3603" i="1"/>
  <c r="W3599" i="1"/>
  <c r="W3595" i="1"/>
  <c r="W3591" i="1"/>
  <c r="W3587" i="1"/>
  <c r="W3583" i="1"/>
  <c r="W3579" i="1"/>
  <c r="W3575" i="1"/>
  <c r="W3571" i="1"/>
  <c r="W3567" i="1"/>
  <c r="W3563" i="1"/>
  <c r="W3559" i="1"/>
  <c r="W3555" i="1"/>
  <c r="W3551" i="1"/>
  <c r="W3547" i="1"/>
  <c r="W3543" i="1"/>
  <c r="W3539" i="1"/>
  <c r="W3535" i="1"/>
  <c r="W3531" i="1"/>
  <c r="W3527" i="1"/>
  <c r="W3523" i="1"/>
  <c r="W3519" i="1"/>
  <c r="W3515" i="1"/>
  <c r="W3511" i="1"/>
  <c r="W3507" i="1"/>
  <c r="W3503" i="1"/>
  <c r="W3499" i="1"/>
  <c r="W3495" i="1"/>
  <c r="W3491" i="1"/>
  <c r="W3487" i="1"/>
  <c r="W3483" i="1"/>
  <c r="W3479" i="1"/>
  <c r="W3475" i="1"/>
  <c r="W3471" i="1"/>
  <c r="W3467" i="1"/>
  <c r="W3463" i="1"/>
  <c r="W3458" i="1"/>
  <c r="W3454" i="1"/>
  <c r="W3449" i="1"/>
  <c r="W3445" i="1"/>
  <c r="W3441" i="1"/>
  <c r="W3437" i="1"/>
  <c r="W3433" i="1"/>
  <c r="W3429" i="1"/>
  <c r="W3425" i="1"/>
  <c r="W3421" i="1"/>
  <c r="W3417" i="1"/>
  <c r="W3413" i="1"/>
  <c r="W3409" i="1"/>
  <c r="W3405" i="1"/>
  <c r="W3401" i="1"/>
  <c r="W3397" i="1"/>
  <c r="W3393" i="1"/>
  <c r="W3389" i="1"/>
  <c r="W3385" i="1"/>
  <c r="W3381" i="1"/>
  <c r="W3377" i="1"/>
  <c r="W3373" i="1"/>
  <c r="W3369" i="1"/>
  <c r="W3365" i="1"/>
  <c r="W3361" i="1"/>
  <c r="W3356" i="1"/>
  <c r="W3351" i="1"/>
  <c r="W3347" i="1"/>
  <c r="W3343" i="1"/>
  <c r="W3339" i="1"/>
  <c r="W3334" i="1"/>
  <c r="W3330" i="1"/>
  <c r="W3326" i="1"/>
  <c r="W3322" i="1"/>
  <c r="W3318" i="1"/>
  <c r="W3314" i="1"/>
  <c r="W3310" i="1"/>
  <c r="W3306" i="1"/>
  <c r="W3301" i="1"/>
  <c r="W3297" i="1"/>
  <c r="W3293" i="1"/>
  <c r="W3289" i="1"/>
  <c r="W3285" i="1"/>
  <c r="W3281" i="1"/>
  <c r="W3277" i="1"/>
  <c r="W3273" i="1"/>
  <c r="W3268" i="1"/>
  <c r="W3264" i="1"/>
  <c r="W3260" i="1"/>
  <c r="W3256" i="1"/>
  <c r="W3252" i="1"/>
  <c r="W3248" i="1"/>
  <c r="W3244" i="1"/>
  <c r="W3240" i="1"/>
  <c r="W3236" i="1"/>
  <c r="W3232" i="1"/>
  <c r="W3228" i="1"/>
  <c r="W3224" i="1"/>
  <c r="W3219" i="1"/>
  <c r="W3214" i="1"/>
  <c r="W3210" i="1"/>
  <c r="W3205" i="1"/>
  <c r="W3201" i="1"/>
  <c r="W3197" i="1"/>
  <c r="W3193" i="1"/>
  <c r="W3189" i="1"/>
  <c r="W3185" i="1"/>
  <c r="W3181" i="1"/>
  <c r="W3177" i="1"/>
  <c r="W3173" i="1"/>
  <c r="W3169" i="1"/>
  <c r="W3165" i="1"/>
  <c r="W3161" i="1"/>
  <c r="W3157" i="1"/>
  <c r="W3153" i="1"/>
  <c r="W3149" i="1"/>
  <c r="W3145" i="1"/>
  <c r="W3140" i="1"/>
  <c r="W3136" i="1"/>
  <c r="W3132" i="1"/>
  <c r="W3128" i="1"/>
  <c r="W3124" i="1"/>
  <c r="W3120" i="1"/>
  <c r="W3116" i="1"/>
  <c r="W3112" i="1"/>
  <c r="W3108" i="1"/>
  <c r="W3104" i="1"/>
  <c r="W3099" i="1"/>
  <c r="W3095" i="1"/>
  <c r="W3091" i="1"/>
  <c r="W3087" i="1"/>
  <c r="W3083" i="1"/>
  <c r="W3078" i="1"/>
  <c r="W3074" i="1"/>
  <c r="W3070" i="1"/>
  <c r="W3066" i="1"/>
  <c r="W3062" i="1"/>
  <c r="W3058" i="1"/>
  <c r="W3054" i="1"/>
  <c r="W3050" i="1"/>
  <c r="W3046" i="1"/>
  <c r="W3042" i="1"/>
  <c r="W3038" i="1"/>
  <c r="W3034" i="1"/>
  <c r="W3030" i="1"/>
  <c r="W3026" i="1"/>
  <c r="W3022" i="1"/>
  <c r="W3018" i="1"/>
  <c r="W3014" i="1"/>
  <c r="W3010" i="1"/>
  <c r="W3006" i="1"/>
  <c r="W3002" i="1"/>
  <c r="W2998" i="1"/>
  <c r="W2994" i="1"/>
  <c r="W2990" i="1"/>
  <c r="W2986" i="1"/>
  <c r="W2982" i="1"/>
  <c r="W2978" i="1"/>
  <c r="W2974" i="1"/>
  <c r="W2970" i="1"/>
  <c r="W2966" i="1"/>
  <c r="W2962" i="1"/>
  <c r="W2958" i="1"/>
  <c r="W2954" i="1"/>
  <c r="W2950" i="1"/>
  <c r="W2946" i="1"/>
  <c r="W2942" i="1"/>
  <c r="W2938" i="1"/>
  <c r="W2934" i="1"/>
  <c r="W2930" i="1"/>
  <c r="W2925" i="1"/>
  <c r="W2921" i="1"/>
  <c r="W2916" i="1"/>
  <c r="W2912" i="1"/>
  <c r="W2908" i="1"/>
  <c r="W2904" i="1"/>
  <c r="W2900" i="1"/>
  <c r="W2896" i="1"/>
  <c r="W2892" i="1"/>
  <c r="W2888" i="1"/>
  <c r="W2883" i="1"/>
  <c r="W2879" i="1"/>
  <c r="W2875" i="1"/>
  <c r="W2871" i="1"/>
  <c r="W2867" i="1"/>
  <c r="W2863" i="1"/>
  <c r="W2859" i="1"/>
  <c r="W2855" i="1"/>
  <c r="W2851" i="1"/>
  <c r="W2847" i="1"/>
  <c r="W2843" i="1"/>
  <c r="W2839" i="1"/>
  <c r="W2835" i="1"/>
  <c r="W2831" i="1"/>
  <c r="W2827" i="1"/>
  <c r="W2823" i="1"/>
  <c r="W2819" i="1"/>
  <c r="W2815" i="1"/>
  <c r="W2810" i="1"/>
  <c r="W2806" i="1"/>
  <c r="W2802" i="1"/>
  <c r="W2798" i="1"/>
  <c r="W2794" i="1"/>
  <c r="W2790" i="1"/>
  <c r="W2786" i="1"/>
  <c r="W2782" i="1"/>
  <c r="W2778" i="1"/>
  <c r="W2773" i="1"/>
  <c r="W2769" i="1"/>
  <c r="W2765" i="1"/>
  <c r="W2761" i="1"/>
  <c r="W2757" i="1"/>
  <c r="W2752" i="1"/>
  <c r="W2748" i="1"/>
  <c r="W2744" i="1"/>
  <c r="W2740" i="1"/>
  <c r="W2735" i="1"/>
  <c r="W2731" i="1"/>
  <c r="W2727" i="1"/>
  <c r="W2723" i="1"/>
  <c r="W2719" i="1"/>
  <c r="W2715" i="1"/>
  <c r="W2711" i="1"/>
  <c r="W2707" i="1"/>
  <c r="W2703" i="1"/>
  <c r="W2699" i="1"/>
  <c r="W2695" i="1"/>
  <c r="W2691" i="1"/>
  <c r="W2687" i="1"/>
  <c r="W2683" i="1"/>
  <c r="W2679" i="1"/>
  <c r="W2675" i="1"/>
  <c r="W2671" i="1"/>
  <c r="W2667" i="1"/>
  <c r="W2663" i="1"/>
  <c r="W2659" i="1"/>
  <c r="W2654" i="1"/>
  <c r="W2650" i="1"/>
  <c r="W2646" i="1"/>
  <c r="W2642" i="1"/>
  <c r="W2638" i="1"/>
  <c r="W2634" i="1"/>
  <c r="W2630" i="1"/>
  <c r="W2626" i="1"/>
  <c r="W2622" i="1"/>
  <c r="W2618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93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4" i="1"/>
  <c r="W2180" i="1"/>
  <c r="W2176" i="1"/>
  <c r="W2172" i="1"/>
  <c r="W2168" i="1"/>
  <c r="W2164" i="1"/>
  <c r="W2160" i="1"/>
  <c r="W2156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3305" i="1"/>
  <c r="W5057" i="1"/>
  <c r="W3223" i="1"/>
  <c r="W1316" i="1"/>
  <c r="W577" i="1"/>
  <c r="W6177" i="1"/>
  <c r="W5855" i="1"/>
  <c r="W5550" i="1"/>
  <c r="W5068" i="1"/>
  <c r="W4668" i="1"/>
  <c r="W4370" i="1"/>
  <c r="W4109" i="1"/>
  <c r="W3936" i="1"/>
  <c r="W3459" i="1"/>
  <c r="W3218" i="1"/>
  <c r="W2920" i="1"/>
  <c r="W2754" i="1"/>
  <c r="W2188" i="1"/>
  <c r="W1871" i="1"/>
  <c r="W1606" i="1"/>
  <c r="W1395" i="1"/>
  <c r="W988" i="1"/>
  <c r="W891" i="1"/>
  <c r="W565" i="1"/>
  <c r="W415" i="1"/>
  <c r="W251" i="1"/>
  <c r="W128" i="1"/>
  <c r="W5474" i="1"/>
  <c r="W3207" i="1"/>
  <c r="W1013" i="1"/>
  <c r="W6252" i="1"/>
  <c r="W6248" i="1"/>
  <c r="W6244" i="1"/>
  <c r="W6239" i="1"/>
  <c r="W6235" i="1"/>
  <c r="W6231" i="1"/>
  <c r="W6226" i="1"/>
  <c r="W6222" i="1"/>
  <c r="W6218" i="1"/>
  <c r="W6214" i="1"/>
  <c r="W6210" i="1"/>
  <c r="W6206" i="1"/>
  <c r="W6202" i="1"/>
  <c r="W6198" i="1"/>
  <c r="W6194" i="1"/>
  <c r="W6190" i="1"/>
  <c r="W6186" i="1"/>
  <c r="W6182" i="1"/>
  <c r="W6178" i="1"/>
  <c r="W6173" i="1"/>
  <c r="W6169" i="1"/>
  <c r="W6165" i="1"/>
  <c r="W6161" i="1"/>
  <c r="W6157" i="1"/>
  <c r="W6152" i="1"/>
  <c r="W6148" i="1"/>
  <c r="W6144" i="1"/>
  <c r="W6140" i="1"/>
  <c r="W6136" i="1"/>
  <c r="W6132" i="1"/>
  <c r="W6128" i="1"/>
  <c r="W6124" i="1"/>
  <c r="W6120" i="1"/>
  <c r="W6115" i="1"/>
  <c r="W6111" i="1"/>
  <c r="W6107" i="1"/>
  <c r="W6103" i="1"/>
  <c r="W6099" i="1"/>
  <c r="W6095" i="1"/>
  <c r="W6091" i="1"/>
  <c r="W6087" i="1"/>
  <c r="W6083" i="1"/>
  <c r="W6079" i="1"/>
  <c r="W6075" i="1"/>
  <c r="W6071" i="1"/>
  <c r="W6067" i="1"/>
  <c r="W6063" i="1"/>
  <c r="W6059" i="1"/>
  <c r="W6055" i="1"/>
  <c r="W6051" i="1"/>
  <c r="W6046" i="1"/>
  <c r="W6042" i="1"/>
  <c r="W6038" i="1"/>
  <c r="W6034" i="1"/>
  <c r="W6030" i="1"/>
  <c r="W6026" i="1"/>
  <c r="W6022" i="1"/>
  <c r="W6018" i="1"/>
  <c r="W6013" i="1"/>
  <c r="W6009" i="1"/>
  <c r="W6005" i="1"/>
  <c r="W6001" i="1"/>
  <c r="W5997" i="1"/>
  <c r="W5993" i="1"/>
  <c r="W5989" i="1"/>
  <c r="W5985" i="1"/>
  <c r="W5981" i="1"/>
  <c r="W5977" i="1"/>
  <c r="W5973" i="1"/>
  <c r="W5969" i="1"/>
  <c r="W5965" i="1"/>
  <c r="W5961" i="1"/>
  <c r="W5957" i="1"/>
  <c r="W5953" i="1"/>
  <c r="W5949" i="1"/>
  <c r="W5945" i="1"/>
  <c r="W5941" i="1"/>
  <c r="W5937" i="1"/>
  <c r="W5933" i="1"/>
  <c r="W5929" i="1"/>
  <c r="W5925" i="1"/>
  <c r="W5921" i="1"/>
  <c r="W5917" i="1"/>
  <c r="W5913" i="1"/>
  <c r="W5909" i="1"/>
  <c r="W5905" i="1"/>
  <c r="W5901" i="1"/>
  <c r="W5897" i="1"/>
  <c r="W5893" i="1"/>
  <c r="W5889" i="1"/>
  <c r="W5885" i="1"/>
  <c r="W5881" i="1"/>
  <c r="W5877" i="1"/>
  <c r="W5873" i="1"/>
  <c r="W5869" i="1"/>
  <c r="W5865" i="1"/>
  <c r="W5861" i="1"/>
  <c r="W5857" i="1"/>
  <c r="W5852" i="1"/>
  <c r="W5848" i="1"/>
  <c r="W5844" i="1"/>
  <c r="W5840" i="1"/>
  <c r="W5836" i="1"/>
  <c r="W5832" i="1"/>
  <c r="W5828" i="1"/>
  <c r="W5824" i="1"/>
  <c r="W5820" i="1"/>
  <c r="W5816" i="1"/>
  <c r="W5812" i="1"/>
  <c r="W5808" i="1"/>
  <c r="W5804" i="1"/>
  <c r="W5800" i="1"/>
  <c r="W5795" i="1"/>
  <c r="W5791" i="1"/>
  <c r="W5787" i="1"/>
  <c r="W5783" i="1"/>
  <c r="W5779" i="1"/>
  <c r="W5775" i="1"/>
  <c r="W5771" i="1"/>
  <c r="W5767" i="1"/>
  <c r="W5763" i="1"/>
  <c r="W5759" i="1"/>
  <c r="W5755" i="1"/>
  <c r="W5751" i="1"/>
  <c r="W5747" i="1"/>
  <c r="W5743" i="1"/>
  <c r="W5739" i="1"/>
  <c r="W5735" i="1"/>
  <c r="W5731" i="1"/>
  <c r="W5727" i="1"/>
  <c r="W5723" i="1"/>
  <c r="W5719" i="1"/>
  <c r="W5715" i="1"/>
  <c r="W5711" i="1"/>
  <c r="W5707" i="1"/>
  <c r="W5703" i="1"/>
  <c r="W5699" i="1"/>
  <c r="W5695" i="1"/>
  <c r="W5691" i="1"/>
  <c r="W5687" i="1"/>
  <c r="W5683" i="1"/>
  <c r="W5678" i="1"/>
  <c r="W5674" i="1"/>
  <c r="W5670" i="1"/>
  <c r="W5666" i="1"/>
  <c r="W5662" i="1"/>
  <c r="W5658" i="1"/>
  <c r="W5654" i="1"/>
  <c r="W5650" i="1"/>
  <c r="W5646" i="1"/>
  <c r="W5642" i="1"/>
  <c r="W5636" i="1"/>
  <c r="W5632" i="1"/>
  <c r="W5628" i="1"/>
  <c r="W5624" i="1"/>
  <c r="W5620" i="1"/>
  <c r="W5616" i="1"/>
  <c r="W5612" i="1"/>
  <c r="W5608" i="1"/>
  <c r="W5604" i="1"/>
  <c r="W5600" i="1"/>
  <c r="W5596" i="1"/>
  <c r="W5592" i="1"/>
  <c r="W5588" i="1"/>
  <c r="W5584" i="1"/>
  <c r="W5580" i="1"/>
  <c r="W5576" i="1"/>
  <c r="W5572" i="1"/>
  <c r="W5568" i="1"/>
  <c r="W5564" i="1"/>
  <c r="W5560" i="1"/>
  <c r="W5556" i="1"/>
  <c r="W5552" i="1"/>
  <c r="W5547" i="1"/>
  <c r="W5543" i="1"/>
  <c r="W5539" i="1"/>
  <c r="W5535" i="1"/>
  <c r="W5531" i="1"/>
  <c r="W5527" i="1"/>
  <c r="W5523" i="1"/>
  <c r="W5519" i="1"/>
  <c r="W5515" i="1"/>
  <c r="W5511" i="1"/>
  <c r="W5507" i="1"/>
  <c r="W5503" i="1"/>
  <c r="W5499" i="1"/>
  <c r="W5495" i="1"/>
  <c r="W5491" i="1"/>
  <c r="W5487" i="1"/>
  <c r="W5483" i="1"/>
  <c r="W5479" i="1"/>
  <c r="W5475" i="1"/>
  <c r="W5470" i="1"/>
  <c r="W5466" i="1"/>
  <c r="W5462" i="1"/>
  <c r="W5457" i="1"/>
  <c r="W5453" i="1"/>
  <c r="W5449" i="1"/>
  <c r="W5445" i="1"/>
  <c r="W5441" i="1"/>
  <c r="W5437" i="1"/>
  <c r="W5433" i="1"/>
  <c r="W5429" i="1"/>
  <c r="W5425" i="1"/>
  <c r="W5421" i="1"/>
  <c r="W5417" i="1"/>
  <c r="W5413" i="1"/>
  <c r="W5409" i="1"/>
  <c r="W5405" i="1"/>
  <c r="W5401" i="1"/>
  <c r="W5397" i="1"/>
  <c r="W5393" i="1"/>
  <c r="W5389" i="1"/>
  <c r="W225" i="1"/>
  <c r="W4296" i="1"/>
  <c r="W3080" i="1"/>
  <c r="W1249" i="1"/>
  <c r="W35" i="1"/>
  <c r="W6116" i="1"/>
  <c r="W5798" i="1"/>
  <c r="W5461" i="1"/>
  <c r="W5048" i="1"/>
  <c r="W4617" i="1"/>
  <c r="W4312" i="1"/>
  <c r="W4099" i="1"/>
  <c r="W3912" i="1"/>
  <c r="W3358" i="1"/>
  <c r="W3144" i="1"/>
  <c r="W2886" i="1"/>
  <c r="W2739" i="1"/>
  <c r="W2154" i="1"/>
  <c r="W1861" i="1"/>
  <c r="W1588" i="1"/>
  <c r="W1231" i="1"/>
  <c r="W967" i="1"/>
  <c r="W839" i="1"/>
  <c r="W470" i="1"/>
  <c r="W397" i="1"/>
  <c r="W166" i="1"/>
  <c r="W76" i="1"/>
  <c r="W5230" i="1"/>
  <c r="W1666" i="1"/>
  <c r="W991" i="1"/>
  <c r="W6251" i="1"/>
  <c r="W6247" i="1"/>
  <c r="W6243" i="1"/>
  <c r="W6238" i="1"/>
  <c r="W6234" i="1"/>
  <c r="W6229" i="1"/>
  <c r="W6225" i="1"/>
  <c r="W6221" i="1"/>
  <c r="W6217" i="1"/>
  <c r="W6213" i="1"/>
  <c r="W6209" i="1"/>
  <c r="W6205" i="1"/>
  <c r="W6201" i="1"/>
  <c r="W6197" i="1"/>
  <c r="W6193" i="1"/>
  <c r="W6189" i="1"/>
  <c r="W6185" i="1"/>
  <c r="W6181" i="1"/>
  <c r="W6176" i="1"/>
  <c r="W6172" i="1"/>
  <c r="W6168" i="1"/>
  <c r="W6164" i="1"/>
  <c r="W6160" i="1"/>
  <c r="W6156" i="1"/>
  <c r="W6151" i="1"/>
  <c r="W6147" i="1"/>
  <c r="W6143" i="1"/>
  <c r="W6139" i="1"/>
  <c r="W6135" i="1"/>
  <c r="W6131" i="1"/>
  <c r="W6127" i="1"/>
  <c r="W6123" i="1"/>
  <c r="W6119" i="1"/>
  <c r="W6114" i="1"/>
  <c r="W6110" i="1"/>
  <c r="W6106" i="1"/>
  <c r="W6102" i="1"/>
  <c r="W6098" i="1"/>
  <c r="W6094" i="1"/>
  <c r="W6090" i="1"/>
  <c r="W6086" i="1"/>
  <c r="W6082" i="1"/>
  <c r="W6078" i="1"/>
  <c r="W6074" i="1"/>
  <c r="W6070" i="1"/>
  <c r="W6066" i="1"/>
  <c r="W6062" i="1"/>
  <c r="W6058" i="1"/>
  <c r="W6054" i="1"/>
  <c r="W6050" i="1"/>
  <c r="W6045" i="1"/>
  <c r="W6041" i="1"/>
  <c r="W6037" i="1"/>
  <c r="W6033" i="1"/>
  <c r="W6029" i="1"/>
  <c r="W6025" i="1"/>
  <c r="W6021" i="1"/>
  <c r="W6016" i="1"/>
  <c r="W6012" i="1"/>
  <c r="W6008" i="1"/>
  <c r="W6004" i="1"/>
  <c r="W6000" i="1"/>
  <c r="W5996" i="1"/>
  <c r="W5992" i="1"/>
  <c r="W5988" i="1"/>
  <c r="W5984" i="1"/>
  <c r="W5980" i="1"/>
  <c r="W5976" i="1"/>
  <c r="W5972" i="1"/>
  <c r="W5968" i="1"/>
  <c r="W5964" i="1"/>
  <c r="W5960" i="1"/>
  <c r="W5956" i="1"/>
  <c r="W5952" i="1"/>
  <c r="W5948" i="1"/>
  <c r="W5944" i="1"/>
  <c r="W5940" i="1"/>
  <c r="W5936" i="1"/>
  <c r="W5932" i="1"/>
  <c r="W5928" i="1"/>
  <c r="W5924" i="1"/>
  <c r="W5920" i="1"/>
  <c r="W5916" i="1"/>
  <c r="W5912" i="1"/>
  <c r="W5908" i="1"/>
  <c r="W5904" i="1"/>
  <c r="W5900" i="1"/>
  <c r="W5896" i="1"/>
  <c r="W5892" i="1"/>
  <c r="W5888" i="1"/>
  <c r="W5884" i="1"/>
  <c r="W5880" i="1"/>
  <c r="W5876" i="1"/>
  <c r="W5872" i="1"/>
  <c r="W5868" i="1"/>
  <c r="W5864" i="1"/>
  <c r="W5860" i="1"/>
  <c r="W5856" i="1"/>
  <c r="W5851" i="1"/>
  <c r="W5847" i="1"/>
  <c r="W5843" i="1"/>
  <c r="W5839" i="1"/>
  <c r="W5835" i="1"/>
  <c r="W5831" i="1"/>
  <c r="W5827" i="1"/>
  <c r="W5823" i="1"/>
  <c r="W5819" i="1"/>
  <c r="W5815" i="1"/>
  <c r="W5811" i="1"/>
  <c r="W5807" i="1"/>
  <c r="W5803" i="1"/>
  <c r="W5799" i="1"/>
  <c r="W5794" i="1"/>
  <c r="W5790" i="1"/>
  <c r="W5786" i="1"/>
  <c r="W5782" i="1"/>
  <c r="W5778" i="1"/>
  <c r="W5774" i="1"/>
  <c r="W5770" i="1"/>
  <c r="W5766" i="1"/>
  <c r="W5762" i="1"/>
  <c r="W5758" i="1"/>
  <c r="W5754" i="1"/>
  <c r="W5750" i="1"/>
  <c r="W5746" i="1"/>
  <c r="W5742" i="1"/>
  <c r="W5738" i="1"/>
  <c r="W5734" i="1"/>
  <c r="W5730" i="1"/>
  <c r="W5726" i="1"/>
  <c r="W5722" i="1"/>
  <c r="W5718" i="1"/>
  <c r="W5714" i="1"/>
  <c r="W5710" i="1"/>
  <c r="W5706" i="1"/>
  <c r="W5702" i="1"/>
  <c r="W5698" i="1"/>
  <c r="W5694" i="1"/>
  <c r="W5690" i="1"/>
  <c r="W5686" i="1"/>
  <c r="W5682" i="1"/>
  <c r="W5677" i="1"/>
  <c r="W5673" i="1"/>
  <c r="W5669" i="1"/>
  <c r="W5665" i="1"/>
  <c r="W5661" i="1"/>
  <c r="W5657" i="1"/>
  <c r="W5653" i="1"/>
  <c r="W5649" i="1"/>
  <c r="W5645" i="1"/>
  <c r="W5641" i="1"/>
  <c r="W5635" i="1"/>
  <c r="W5631" i="1"/>
  <c r="W5627" i="1"/>
  <c r="W5623" i="1"/>
  <c r="W5619" i="1"/>
  <c r="W5615" i="1"/>
  <c r="W5611" i="1"/>
  <c r="W5607" i="1"/>
  <c r="W5603" i="1"/>
  <c r="W5599" i="1"/>
  <c r="W5595" i="1"/>
  <c r="W5591" i="1"/>
  <c r="W5587" i="1"/>
  <c r="W5583" i="1"/>
  <c r="W5579" i="1"/>
  <c r="W5575" i="1"/>
  <c r="W5571" i="1"/>
  <c r="W5567" i="1"/>
  <c r="W5563" i="1"/>
  <c r="W5559" i="1"/>
  <c r="W5555" i="1"/>
  <c r="W5551" i="1"/>
  <c r="W5546" i="1"/>
  <c r="W5542" i="1"/>
  <c r="W5538" i="1"/>
  <c r="W5534" i="1"/>
  <c r="W5530" i="1"/>
  <c r="W5526" i="1"/>
  <c r="W5522" i="1"/>
  <c r="W5518" i="1"/>
  <c r="W5514" i="1"/>
  <c r="W5510" i="1"/>
  <c r="W5506" i="1"/>
  <c r="W5502" i="1"/>
  <c r="W5498" i="1"/>
  <c r="W5494" i="1"/>
  <c r="W5490" i="1"/>
  <c r="W5486" i="1"/>
  <c r="W5482" i="1"/>
  <c r="W5478" i="1"/>
  <c r="W5473" i="1"/>
  <c r="W5469" i="1"/>
  <c r="W5465" i="1"/>
  <c r="W5460" i="1"/>
  <c r="W5456" i="1"/>
  <c r="W5452" i="1"/>
  <c r="W5448" i="1"/>
  <c r="W5444" i="1"/>
  <c r="W5440" i="1"/>
  <c r="W5436" i="1"/>
  <c r="W5432" i="1"/>
  <c r="W5428" i="1"/>
  <c r="W5424" i="1"/>
  <c r="W5420" i="1"/>
  <c r="W5416" i="1"/>
  <c r="W5412" i="1"/>
  <c r="W5408" i="1"/>
  <c r="W5404" i="1"/>
  <c r="W5400" i="1"/>
  <c r="W5396" i="1"/>
  <c r="W5392" i="1"/>
  <c r="W5388" i="1"/>
  <c r="W5384" i="1"/>
  <c r="W5380" i="1"/>
  <c r="W5376" i="1"/>
  <c r="W5372" i="1"/>
  <c r="W5368" i="1"/>
  <c r="W5363" i="1"/>
  <c r="W5359" i="1"/>
  <c r="W5355" i="1"/>
  <c r="W5351" i="1"/>
  <c r="W5347" i="1"/>
  <c r="W5343" i="1"/>
  <c r="W5339" i="1"/>
  <c r="W5335" i="1"/>
  <c r="W5331" i="1"/>
  <c r="W5327" i="1"/>
  <c r="W5323" i="1"/>
  <c r="W5319" i="1"/>
  <c r="W5314" i="1"/>
  <c r="W5310" i="1"/>
  <c r="W5306" i="1"/>
  <c r="W5302" i="1"/>
  <c r="W5298" i="1"/>
  <c r="W5294" i="1"/>
  <c r="W5290" i="1"/>
  <c r="W5286" i="1"/>
  <c r="W5282" i="1"/>
  <c r="W5278" i="1"/>
  <c r="W5274" i="1"/>
  <c r="W5270" i="1"/>
  <c r="W5266" i="1"/>
  <c r="W5262" i="1"/>
  <c r="W5258" i="1"/>
  <c r="W5254" i="1"/>
  <c r="W5250" i="1"/>
  <c r="W5246" i="1"/>
  <c r="W5242" i="1"/>
  <c r="W5238" i="1"/>
  <c r="W5234" i="1"/>
  <c r="W5229" i="1"/>
  <c r="W5225" i="1"/>
  <c r="W5221" i="1"/>
  <c r="W5217" i="1"/>
  <c r="W5213" i="1"/>
  <c r="W5209" i="1"/>
  <c r="W5205" i="1"/>
  <c r="W5201" i="1"/>
  <c r="W5197" i="1"/>
  <c r="W5193" i="1"/>
  <c r="W5189" i="1"/>
  <c r="W5185" i="1"/>
  <c r="W5181" i="1"/>
  <c r="W5177" i="1"/>
  <c r="W5173" i="1"/>
  <c r="W5169" i="1"/>
  <c r="W5165" i="1"/>
  <c r="W5161" i="1"/>
  <c r="W5157" i="1"/>
  <c r="W5153" i="1"/>
  <c r="W5149" i="1"/>
  <c r="W5145" i="1"/>
  <c r="W5141" i="1"/>
  <c r="W5137" i="1"/>
  <c r="W5133" i="1"/>
  <c r="W5129" i="1"/>
  <c r="W5125" i="1"/>
  <c r="W5120" i="1"/>
  <c r="W5116" i="1"/>
  <c r="W5112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1257" i="1"/>
  <c r="W1253" i="1"/>
  <c r="W1248" i="1"/>
  <c r="W1244" i="1"/>
  <c r="W1240" i="1"/>
  <c r="W1236" i="1"/>
  <c r="W1232" i="1"/>
  <c r="W1227" i="1"/>
  <c r="W1223" i="1"/>
  <c r="W1219" i="1"/>
  <c r="W1215" i="1"/>
  <c r="W1211" i="1"/>
  <c r="W1207" i="1"/>
  <c r="W1203" i="1"/>
  <c r="W1199" i="1"/>
  <c r="W1195" i="1"/>
  <c r="W1191" i="1"/>
  <c r="W1187" i="1"/>
  <c r="W1183" i="1"/>
  <c r="W1179" i="1"/>
  <c r="W1175" i="1"/>
  <c r="W1171" i="1"/>
  <c r="W1166" i="1"/>
  <c r="W1162" i="1"/>
  <c r="W1158" i="1"/>
  <c r="W1154" i="1"/>
  <c r="W1150" i="1"/>
  <c r="W1146" i="1"/>
  <c r="W1141" i="1"/>
  <c r="W1136" i="1"/>
  <c r="W1132" i="1"/>
  <c r="W1128" i="1"/>
  <c r="W1124" i="1"/>
  <c r="W1120" i="1"/>
  <c r="W1116" i="1"/>
  <c r="W1112" i="1"/>
  <c r="W1108" i="1"/>
  <c r="W1104" i="1"/>
  <c r="W1100" i="1"/>
  <c r="W1095" i="1"/>
  <c r="W1091" i="1"/>
  <c r="W1087" i="1"/>
  <c r="W1083" i="1"/>
  <c r="W1079" i="1"/>
  <c r="W1075" i="1"/>
  <c r="W1071" i="1"/>
  <c r="W1066" i="1"/>
  <c r="W1062" i="1"/>
  <c r="W1058" i="1"/>
  <c r="W1054" i="1"/>
  <c r="W1050" i="1"/>
  <c r="W1046" i="1"/>
  <c r="W1042" i="1"/>
  <c r="W1038" i="1"/>
  <c r="W1034" i="1"/>
  <c r="W1030" i="1"/>
  <c r="W1026" i="1"/>
  <c r="W1022" i="1"/>
  <c r="W1018" i="1"/>
  <c r="W1014" i="1"/>
  <c r="W1009" i="1"/>
  <c r="W1005" i="1"/>
  <c r="W1001" i="1"/>
  <c r="W997" i="1"/>
  <c r="W993" i="1"/>
  <c r="W987" i="1"/>
  <c r="W983" i="1"/>
  <c r="W979" i="1"/>
  <c r="W975" i="1"/>
  <c r="W971" i="1"/>
  <c r="W966" i="1"/>
  <c r="W962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6" i="1"/>
  <c r="W892" i="1"/>
  <c r="W887" i="1"/>
  <c r="W883" i="1"/>
  <c r="W879" i="1"/>
  <c r="W875" i="1"/>
  <c r="W871" i="1"/>
  <c r="W867" i="1"/>
  <c r="W863" i="1"/>
  <c r="W859" i="1"/>
  <c r="W855" i="1"/>
  <c r="W851" i="1"/>
  <c r="W846" i="1"/>
  <c r="W842" i="1"/>
  <c r="W837" i="1"/>
  <c r="W833" i="1"/>
  <c r="W829" i="1"/>
  <c r="W825" i="1"/>
  <c r="W821" i="1"/>
  <c r="W817" i="1"/>
  <c r="W813" i="1"/>
  <c r="W809" i="1"/>
  <c r="W805" i="1"/>
  <c r="W800" i="1"/>
  <c r="W796" i="1"/>
  <c r="W792" i="1"/>
  <c r="W787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6" i="1"/>
  <c r="W572" i="1"/>
  <c r="W568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6" i="1"/>
  <c r="W461" i="1"/>
  <c r="W457" i="1"/>
  <c r="W453" i="1"/>
  <c r="W449" i="1"/>
  <c r="W445" i="1"/>
  <c r="W440" i="1"/>
  <c r="W436" i="1"/>
  <c r="W432" i="1"/>
  <c r="W428" i="1"/>
  <c r="W424" i="1"/>
  <c r="W420" i="1"/>
  <c r="W416" i="1"/>
  <c r="W411" i="1"/>
  <c r="W407" i="1"/>
  <c r="W403" i="1"/>
  <c r="W399" i="1"/>
  <c r="W394" i="1"/>
  <c r="W390" i="1"/>
  <c r="W386" i="1"/>
  <c r="W382" i="1"/>
  <c r="W378" i="1"/>
  <c r="W374" i="1"/>
  <c r="W370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6" i="1"/>
  <c r="W252" i="1"/>
  <c r="W247" i="1"/>
  <c r="W243" i="1"/>
  <c r="W239" i="1"/>
  <c r="W235" i="1"/>
  <c r="W231" i="1"/>
  <c r="W227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5" i="1"/>
  <c r="W161" i="1"/>
  <c r="W157" i="1"/>
  <c r="W153" i="1"/>
  <c r="W148" i="1"/>
  <c r="W144" i="1"/>
  <c r="W140" i="1"/>
  <c r="W136" i="1"/>
  <c r="W132" i="1"/>
  <c r="W126" i="1"/>
  <c r="W122" i="1"/>
  <c r="W118" i="1"/>
  <c r="W114" i="1"/>
  <c r="W110" i="1"/>
  <c r="W106" i="1"/>
  <c r="W102" i="1"/>
  <c r="W6280" i="1"/>
  <c r="W6308" i="1"/>
  <c r="W6301" i="1"/>
  <c r="W6319" i="1"/>
  <c r="W6268" i="1"/>
  <c r="W6256" i="1"/>
  <c r="W6293" i="1"/>
  <c r="W6288" i="1"/>
  <c r="W6266" i="1"/>
  <c r="W6269" i="1"/>
  <c r="W6291" i="1"/>
  <c r="W6292" i="1"/>
  <c r="W6303" i="1"/>
  <c r="W6294" i="1"/>
  <c r="W6302" i="1"/>
  <c r="W6311" i="1"/>
  <c r="W6276" i="1"/>
  <c r="W100" i="1"/>
  <c r="W96" i="1"/>
  <c r="W92" i="1"/>
  <c r="W88" i="1"/>
  <c r="W84" i="1"/>
  <c r="W80" i="1"/>
  <c r="W75" i="1"/>
  <c r="W71" i="1"/>
  <c r="W67" i="1"/>
  <c r="W63" i="1"/>
  <c r="W59" i="1"/>
  <c r="W55" i="1"/>
  <c r="W51" i="1"/>
  <c r="W47" i="1"/>
  <c r="W43" i="1"/>
  <c r="W39" i="1"/>
  <c r="W34" i="1"/>
  <c r="W30" i="1"/>
  <c r="W26" i="1"/>
  <c r="W22" i="1"/>
  <c r="W18" i="1"/>
  <c r="W14" i="1"/>
  <c r="W10" i="1"/>
  <c r="W6" i="1"/>
  <c r="W2027" i="1"/>
  <c r="W2023" i="1"/>
  <c r="W2019" i="1"/>
  <c r="W2015" i="1"/>
  <c r="W2011" i="1"/>
  <c r="W2006" i="1"/>
  <c r="W2002" i="1"/>
  <c r="W1998" i="1"/>
  <c r="W1994" i="1"/>
  <c r="W1990" i="1"/>
  <c r="W1986" i="1"/>
  <c r="W1982" i="1"/>
  <c r="W1978" i="1"/>
  <c r="W1974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W1885" i="1"/>
  <c r="W1881" i="1"/>
  <c r="W1877" i="1"/>
  <c r="W1873" i="1"/>
  <c r="W1868" i="1"/>
  <c r="W1864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5" i="1"/>
  <c r="W1660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2" i="1"/>
  <c r="W1598" i="1"/>
  <c r="W1594" i="1"/>
  <c r="W1590" i="1"/>
  <c r="W1585" i="1"/>
  <c r="W1580" i="1"/>
  <c r="W1576" i="1"/>
  <c r="W1572" i="1"/>
  <c r="W1567" i="1"/>
  <c r="W1563" i="1"/>
  <c r="W1559" i="1"/>
  <c r="W1555" i="1"/>
  <c r="W1551" i="1"/>
  <c r="W1547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6" i="1"/>
  <c r="W1402" i="1"/>
  <c r="W1398" i="1"/>
  <c r="W1393" i="1"/>
  <c r="W1389" i="1"/>
  <c r="W1385" i="1"/>
  <c r="W1381" i="1"/>
  <c r="W1377" i="1"/>
  <c r="W1373" i="1"/>
  <c r="W1369" i="1"/>
  <c r="W1365" i="1"/>
  <c r="W1361" i="1"/>
  <c r="W1357" i="1"/>
  <c r="W1353" i="1"/>
  <c r="W1349" i="1"/>
  <c r="W1345" i="1"/>
  <c r="W1341" i="1"/>
  <c r="W1337" i="1"/>
  <c r="W1333" i="1"/>
  <c r="W1329" i="1"/>
  <c r="W1325" i="1"/>
  <c r="W1321" i="1"/>
  <c r="W1317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7" i="1"/>
  <c r="W1243" i="1"/>
  <c r="W1239" i="1"/>
  <c r="W1235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5" i="1"/>
  <c r="W1161" i="1"/>
  <c r="W1157" i="1"/>
  <c r="W1153" i="1"/>
  <c r="W1149" i="1"/>
  <c r="W1144" i="1"/>
  <c r="W1140" i="1"/>
  <c r="W1135" i="1"/>
  <c r="W1131" i="1"/>
  <c r="W1127" i="1"/>
  <c r="W1123" i="1"/>
  <c r="W1119" i="1"/>
  <c r="W1115" i="1"/>
  <c r="W1111" i="1"/>
  <c r="W1107" i="1"/>
  <c r="W1103" i="1"/>
  <c r="W1099" i="1"/>
  <c r="W1094" i="1"/>
  <c r="W1090" i="1"/>
  <c r="W1086" i="1"/>
  <c r="W1082" i="1"/>
  <c r="W1078" i="1"/>
  <c r="W1074" i="1"/>
  <c r="W1069" i="1"/>
  <c r="W1065" i="1"/>
  <c r="W1061" i="1"/>
  <c r="W1057" i="1"/>
  <c r="W1053" i="1"/>
  <c r="W1049" i="1"/>
  <c r="W1045" i="1"/>
  <c r="W1041" i="1"/>
  <c r="W1037" i="1"/>
  <c r="W1033" i="1"/>
  <c r="W1029" i="1"/>
  <c r="W1025" i="1"/>
  <c r="W1021" i="1"/>
  <c r="W1017" i="1"/>
  <c r="W1012" i="1"/>
  <c r="W1008" i="1"/>
  <c r="W1004" i="1"/>
  <c r="W1000" i="1"/>
  <c r="W996" i="1"/>
  <c r="W992" i="1"/>
  <c r="W986" i="1"/>
  <c r="W982" i="1"/>
  <c r="W978" i="1"/>
  <c r="W974" i="1"/>
  <c r="W970" i="1"/>
  <c r="W965" i="1"/>
  <c r="W961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5" i="1"/>
  <c r="W890" i="1"/>
  <c r="W886" i="1"/>
  <c r="W882" i="1"/>
  <c r="W878" i="1"/>
  <c r="W874" i="1"/>
  <c r="W870" i="1"/>
  <c r="W866" i="1"/>
  <c r="W862" i="1"/>
  <c r="W858" i="1"/>
  <c r="W854" i="1"/>
  <c r="W850" i="1"/>
  <c r="W845" i="1"/>
  <c r="W841" i="1"/>
  <c r="W836" i="1"/>
  <c r="W832" i="1"/>
  <c r="W828" i="1"/>
  <c r="W824" i="1"/>
  <c r="W820" i="1"/>
  <c r="W816" i="1"/>
  <c r="W812" i="1"/>
  <c r="W808" i="1"/>
  <c r="W803" i="1"/>
  <c r="W799" i="1"/>
  <c r="W795" i="1"/>
  <c r="W791" i="1"/>
  <c r="W785" i="1"/>
  <c r="W781" i="1"/>
  <c r="W777" i="1"/>
  <c r="W773" i="1"/>
  <c r="W769" i="1"/>
  <c r="W765" i="1"/>
  <c r="W761" i="1"/>
  <c r="W757" i="1"/>
  <c r="W753" i="1"/>
  <c r="W749" i="1"/>
  <c r="W745" i="1"/>
  <c r="W741" i="1"/>
  <c r="W737" i="1"/>
  <c r="W733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5385" i="1"/>
  <c r="W5381" i="1"/>
  <c r="W5377" i="1"/>
  <c r="W5373" i="1"/>
  <c r="W5369" i="1"/>
  <c r="W5364" i="1"/>
  <c r="W5360" i="1"/>
  <c r="W5356" i="1"/>
  <c r="W5352" i="1"/>
  <c r="W5348" i="1"/>
  <c r="W5344" i="1"/>
  <c r="W5340" i="1"/>
  <c r="W5336" i="1"/>
  <c r="W5332" i="1"/>
  <c r="W5328" i="1"/>
  <c r="W5324" i="1"/>
  <c r="W5320" i="1"/>
  <c r="W5316" i="1"/>
  <c r="W5311" i="1"/>
  <c r="W5307" i="1"/>
  <c r="W5303" i="1"/>
  <c r="W5299" i="1"/>
  <c r="W5295" i="1"/>
  <c r="W5291" i="1"/>
  <c r="W5287" i="1"/>
  <c r="W5283" i="1"/>
  <c r="W5279" i="1"/>
  <c r="W5275" i="1"/>
  <c r="W5271" i="1"/>
  <c r="W5267" i="1"/>
  <c r="W5263" i="1"/>
  <c r="W5259" i="1"/>
  <c r="W5255" i="1"/>
  <c r="W5251" i="1"/>
  <c r="W5247" i="1"/>
  <c r="W5243" i="1"/>
  <c r="W5239" i="1"/>
  <c r="W5235" i="1"/>
  <c r="W5231" i="1"/>
  <c r="W5226" i="1"/>
  <c r="W5222" i="1"/>
  <c r="W5218" i="1"/>
  <c r="W5214" i="1"/>
  <c r="W5210" i="1"/>
  <c r="W5206" i="1"/>
  <c r="W5202" i="1"/>
  <c r="W5198" i="1"/>
  <c r="W5194" i="1"/>
  <c r="W5190" i="1"/>
  <c r="W5186" i="1"/>
  <c r="W5182" i="1"/>
  <c r="W5178" i="1"/>
  <c r="W5174" i="1"/>
  <c r="W5170" i="1"/>
  <c r="W5166" i="1"/>
  <c r="W5162" i="1"/>
  <c r="W5158" i="1"/>
  <c r="W5154" i="1"/>
  <c r="W5150" i="1"/>
  <c r="W5146" i="1"/>
  <c r="W5142" i="1"/>
  <c r="W5138" i="1"/>
  <c r="W5134" i="1"/>
  <c r="W5130" i="1"/>
  <c r="W5126" i="1"/>
  <c r="W5122" i="1"/>
  <c r="W5117" i="1"/>
  <c r="W5113" i="1"/>
  <c r="W5109" i="1"/>
  <c r="W5105" i="1"/>
  <c r="W5101" i="1"/>
  <c r="W5097" i="1"/>
  <c r="W5093" i="1"/>
  <c r="W5089" i="1"/>
  <c r="W5085" i="1"/>
  <c r="W5081" i="1"/>
  <c r="W5077" i="1"/>
  <c r="W5073" i="1"/>
  <c r="W5067" i="1"/>
  <c r="W5063" i="1"/>
  <c r="W5059" i="1"/>
  <c r="W5054" i="1"/>
  <c r="W5050" i="1"/>
  <c r="W5045" i="1"/>
  <c r="W5041" i="1"/>
  <c r="W5037" i="1"/>
  <c r="W5033" i="1"/>
  <c r="W5029" i="1"/>
  <c r="W5024" i="1"/>
  <c r="W5020" i="1"/>
  <c r="W5016" i="1"/>
  <c r="W5012" i="1"/>
  <c r="W5008" i="1"/>
  <c r="W5004" i="1"/>
  <c r="W5000" i="1"/>
  <c r="W4996" i="1"/>
  <c r="W4992" i="1"/>
  <c r="W4988" i="1"/>
  <c r="W4984" i="1"/>
  <c r="W4980" i="1"/>
  <c r="W4976" i="1"/>
  <c r="W4972" i="1"/>
  <c r="W4968" i="1"/>
  <c r="W4964" i="1"/>
  <c r="W4960" i="1"/>
  <c r="W4956" i="1"/>
  <c r="W4952" i="1"/>
  <c r="W4948" i="1"/>
  <c r="W4944" i="1"/>
  <c r="W4940" i="1"/>
  <c r="W4936" i="1"/>
  <c r="W4932" i="1"/>
  <c r="W4928" i="1"/>
  <c r="W4924" i="1"/>
  <c r="W4920" i="1"/>
  <c r="W4916" i="1"/>
  <c r="W4912" i="1"/>
  <c r="W4908" i="1"/>
  <c r="W4904" i="1"/>
  <c r="W4900" i="1"/>
  <c r="W4896" i="1"/>
  <c r="W4892" i="1"/>
  <c r="W4888" i="1"/>
  <c r="W4884" i="1"/>
  <c r="W4880" i="1"/>
  <c r="W4876" i="1"/>
  <c r="W4872" i="1"/>
  <c r="W4868" i="1"/>
  <c r="W4864" i="1"/>
  <c r="W4860" i="1"/>
  <c r="W4856" i="1"/>
  <c r="W4852" i="1"/>
  <c r="W4848" i="1"/>
  <c r="W4844" i="1"/>
  <c r="W4840" i="1"/>
  <c r="W4836" i="1"/>
  <c r="W4832" i="1"/>
  <c r="W4828" i="1"/>
  <c r="W4824" i="1"/>
  <c r="W4820" i="1"/>
  <c r="W4816" i="1"/>
  <c r="W4812" i="1"/>
  <c r="W4808" i="1"/>
  <c r="W4804" i="1"/>
  <c r="W4800" i="1"/>
  <c r="W4796" i="1"/>
  <c r="W4792" i="1"/>
  <c r="W4788" i="1"/>
  <c r="W4784" i="1"/>
  <c r="W4780" i="1"/>
  <c r="W4776" i="1"/>
  <c r="W4772" i="1"/>
  <c r="W4768" i="1"/>
  <c r="W4764" i="1"/>
  <c r="W4760" i="1"/>
  <c r="W4756" i="1"/>
  <c r="W4752" i="1"/>
  <c r="W4748" i="1"/>
  <c r="W4743" i="1"/>
  <c r="W4739" i="1"/>
  <c r="W4735" i="1"/>
  <c r="W4731" i="1"/>
  <c r="W4727" i="1"/>
  <c r="W4723" i="1"/>
  <c r="W4719" i="1"/>
  <c r="W4715" i="1"/>
  <c r="W4711" i="1"/>
  <c r="W4707" i="1"/>
  <c r="W4703" i="1"/>
  <c r="W4699" i="1"/>
  <c r="W4695" i="1"/>
  <c r="W4691" i="1"/>
  <c r="W4687" i="1"/>
  <c r="W4683" i="1"/>
  <c r="W4679" i="1"/>
  <c r="W4675" i="1"/>
  <c r="W4671" i="1"/>
  <c r="W4666" i="1"/>
  <c r="W4662" i="1"/>
  <c r="W4658" i="1"/>
  <c r="W4654" i="1"/>
  <c r="W4650" i="1"/>
  <c r="W4646" i="1"/>
  <c r="W4642" i="1"/>
  <c r="W4638" i="1"/>
  <c r="W4633" i="1"/>
  <c r="W4629" i="1"/>
  <c r="W4625" i="1"/>
  <c r="W4621" i="1"/>
  <c r="W4616" i="1"/>
  <c r="W4611" i="1"/>
  <c r="W4607" i="1"/>
  <c r="W4603" i="1"/>
  <c r="W4599" i="1"/>
  <c r="W4595" i="1"/>
  <c r="W4591" i="1"/>
  <c r="W4587" i="1"/>
  <c r="W4583" i="1"/>
  <c r="W4579" i="1"/>
  <c r="W4575" i="1"/>
  <c r="W4571" i="1"/>
  <c r="W4567" i="1"/>
  <c r="W4563" i="1"/>
  <c r="W4559" i="1"/>
  <c r="W4555" i="1"/>
  <c r="W4551" i="1"/>
  <c r="W4547" i="1"/>
  <c r="W4543" i="1"/>
  <c r="W4539" i="1"/>
  <c r="W4535" i="1"/>
  <c r="W4531" i="1"/>
  <c r="W4527" i="1"/>
  <c r="W4523" i="1"/>
  <c r="W4519" i="1"/>
  <c r="W4515" i="1"/>
  <c r="W4511" i="1"/>
  <c r="W4507" i="1"/>
  <c r="W4503" i="1"/>
  <c r="W4499" i="1"/>
  <c r="W4495" i="1"/>
  <c r="W4491" i="1"/>
  <c r="W4487" i="1"/>
  <c r="W4483" i="1"/>
  <c r="W4479" i="1"/>
  <c r="W4475" i="1"/>
  <c r="W4471" i="1"/>
  <c r="W4467" i="1"/>
  <c r="W4463" i="1"/>
  <c r="W4459" i="1"/>
  <c r="W4455" i="1"/>
  <c r="W4451" i="1"/>
  <c r="W4447" i="1"/>
  <c r="W4443" i="1"/>
  <c r="W4439" i="1"/>
  <c r="W4435" i="1"/>
  <c r="W4431" i="1"/>
  <c r="W4427" i="1"/>
  <c r="W4423" i="1"/>
  <c r="W4419" i="1"/>
  <c r="W4415" i="1"/>
  <c r="W4411" i="1"/>
  <c r="W4407" i="1"/>
  <c r="W4403" i="1"/>
  <c r="W4399" i="1"/>
  <c r="W4395" i="1"/>
  <c r="W4391" i="1"/>
  <c r="W4386" i="1"/>
  <c r="W4381" i="1"/>
  <c r="W4377" i="1"/>
  <c r="W4373" i="1"/>
  <c r="W4368" i="1"/>
  <c r="W4364" i="1"/>
  <c r="W4360" i="1"/>
  <c r="W4356" i="1"/>
  <c r="W4352" i="1"/>
  <c r="W4348" i="1"/>
  <c r="W4344" i="1"/>
  <c r="W4340" i="1"/>
  <c r="W4336" i="1"/>
  <c r="W4332" i="1"/>
  <c r="W4328" i="1"/>
  <c r="W4324" i="1"/>
  <c r="W4320" i="1"/>
  <c r="W4316" i="1"/>
  <c r="W4311" i="1"/>
  <c r="W4307" i="1"/>
  <c r="W4303" i="1"/>
  <c r="W4299" i="1"/>
  <c r="W4294" i="1"/>
  <c r="W4290" i="1"/>
  <c r="W4285" i="1"/>
  <c r="W4281" i="1"/>
  <c r="W4277" i="1"/>
  <c r="W4273" i="1"/>
  <c r="W4269" i="1"/>
  <c r="W4265" i="1"/>
  <c r="W4261" i="1"/>
  <c r="W4256" i="1"/>
  <c r="W4252" i="1"/>
  <c r="W4248" i="1"/>
  <c r="W4244" i="1"/>
  <c r="W4240" i="1"/>
  <c r="W4236" i="1"/>
  <c r="W4232" i="1"/>
  <c r="W4228" i="1"/>
  <c r="W4224" i="1"/>
  <c r="W4220" i="1"/>
  <c r="W4216" i="1"/>
  <c r="W4212" i="1"/>
  <c r="W4208" i="1"/>
  <c r="W4204" i="1"/>
  <c r="W4200" i="1"/>
  <c r="W4196" i="1"/>
  <c r="W4192" i="1"/>
  <c r="W4188" i="1"/>
  <c r="W4184" i="1"/>
  <c r="W4180" i="1"/>
  <c r="W4176" i="1"/>
  <c r="W4172" i="1"/>
  <c r="W4168" i="1"/>
  <c r="W4163" i="1"/>
  <c r="W4159" i="1"/>
  <c r="W4155" i="1"/>
  <c r="W4151" i="1"/>
  <c r="W4147" i="1"/>
  <c r="W4143" i="1"/>
  <c r="W4139" i="1"/>
  <c r="W4135" i="1"/>
  <c r="W4131" i="1"/>
  <c r="W4127" i="1"/>
  <c r="W4123" i="1"/>
  <c r="W4119" i="1"/>
  <c r="W4115" i="1"/>
  <c r="W4111" i="1"/>
  <c r="W4106" i="1"/>
  <c r="W4102" i="1"/>
  <c r="W4097" i="1"/>
  <c r="W4093" i="1"/>
  <c r="W4089" i="1"/>
  <c r="W4085" i="1"/>
  <c r="W4081" i="1"/>
  <c r="W4077" i="1"/>
  <c r="W4073" i="1"/>
  <c r="W4069" i="1"/>
  <c r="W4065" i="1"/>
  <c r="W4061" i="1"/>
  <c r="W4057" i="1"/>
  <c r="W4053" i="1"/>
  <c r="W4049" i="1"/>
  <c r="W4045" i="1"/>
  <c r="W4041" i="1"/>
  <c r="W4037" i="1"/>
  <c r="W4033" i="1"/>
  <c r="W4029" i="1"/>
  <c r="W4025" i="1"/>
  <c r="W4021" i="1"/>
  <c r="W4017" i="1"/>
  <c r="W4013" i="1"/>
  <c r="W4009" i="1"/>
  <c r="W4005" i="1"/>
  <c r="W4000" i="1"/>
  <c r="W3996" i="1"/>
  <c r="W3992" i="1"/>
  <c r="W3988" i="1"/>
  <c r="W3984" i="1"/>
  <c r="W3980" i="1"/>
  <c r="W3976" i="1"/>
  <c r="W3972" i="1"/>
  <c r="W3968" i="1"/>
  <c r="W3963" i="1"/>
  <c r="W3959" i="1"/>
  <c r="W3955" i="1"/>
  <c r="W3951" i="1"/>
  <c r="W3947" i="1"/>
  <c r="W3943" i="1"/>
  <c r="W3939" i="1"/>
  <c r="W3934" i="1"/>
  <c r="W3930" i="1"/>
  <c r="W3926" i="1"/>
  <c r="W3922" i="1"/>
  <c r="W3918" i="1"/>
  <c r="W3914" i="1"/>
  <c r="W3909" i="1"/>
  <c r="W3904" i="1"/>
  <c r="W3900" i="1"/>
  <c r="W3896" i="1"/>
  <c r="W3892" i="1"/>
  <c r="W3888" i="1"/>
  <c r="W3884" i="1"/>
  <c r="W3880" i="1"/>
  <c r="W3876" i="1"/>
  <c r="W3872" i="1"/>
  <c r="W3868" i="1"/>
  <c r="W3864" i="1"/>
  <c r="W3860" i="1"/>
  <c r="W3856" i="1"/>
  <c r="W3852" i="1"/>
  <c r="W3848" i="1"/>
  <c r="W3844" i="1"/>
  <c r="W3840" i="1"/>
  <c r="W3836" i="1"/>
  <c r="W3832" i="1"/>
  <c r="W3828" i="1"/>
  <c r="W3824" i="1"/>
  <c r="W3820" i="1"/>
  <c r="W3816" i="1"/>
  <c r="W3812" i="1"/>
  <c r="W3808" i="1"/>
  <c r="W3804" i="1"/>
  <c r="W3800" i="1"/>
  <c r="W3796" i="1"/>
  <c r="W3792" i="1"/>
  <c r="W3788" i="1"/>
  <c r="W3784" i="1"/>
  <c r="W3780" i="1"/>
  <c r="W3776" i="1"/>
  <c r="W3772" i="1"/>
  <c r="W3768" i="1"/>
  <c r="W3764" i="1"/>
  <c r="W3760" i="1"/>
  <c r="W3756" i="1"/>
  <c r="W3752" i="1"/>
  <c r="W3747" i="1"/>
  <c r="W3743" i="1"/>
  <c r="W3739" i="1"/>
  <c r="W3735" i="1"/>
  <c r="W3731" i="1"/>
  <c r="W3727" i="1"/>
  <c r="W3723" i="1"/>
  <c r="W3719" i="1"/>
  <c r="W3715" i="1"/>
  <c r="W3711" i="1"/>
  <c r="W3707" i="1"/>
  <c r="W5108" i="1"/>
  <c r="W5104" i="1"/>
  <c r="W5100" i="1"/>
  <c r="W5096" i="1"/>
  <c r="W5092" i="1"/>
  <c r="W5088" i="1"/>
  <c r="W5084" i="1"/>
  <c r="W5080" i="1"/>
  <c r="W5076" i="1"/>
  <c r="W5072" i="1"/>
  <c r="W5066" i="1"/>
  <c r="W5062" i="1"/>
  <c r="W5058" i="1"/>
  <c r="W5053" i="1"/>
  <c r="W5049" i="1"/>
  <c r="W5044" i="1"/>
  <c r="W5040" i="1"/>
  <c r="W5036" i="1"/>
  <c r="W5032" i="1"/>
  <c r="W5028" i="1"/>
  <c r="W5023" i="1"/>
  <c r="W5019" i="1"/>
  <c r="W5015" i="1"/>
  <c r="W5011" i="1"/>
  <c r="W5007" i="1"/>
  <c r="W5003" i="1"/>
  <c r="W4999" i="1"/>
  <c r="W4995" i="1"/>
  <c r="W4991" i="1"/>
  <c r="W4987" i="1"/>
  <c r="W4983" i="1"/>
  <c r="W4979" i="1"/>
  <c r="W4975" i="1"/>
  <c r="W4971" i="1"/>
  <c r="W4967" i="1"/>
  <c r="W4963" i="1"/>
  <c r="W4959" i="1"/>
  <c r="W4955" i="1"/>
  <c r="W4951" i="1"/>
  <c r="W4947" i="1"/>
  <c r="W4943" i="1"/>
  <c r="W4939" i="1"/>
  <c r="W4935" i="1"/>
  <c r="W4931" i="1"/>
  <c r="W4927" i="1"/>
  <c r="W4923" i="1"/>
  <c r="W4919" i="1"/>
  <c r="W4915" i="1"/>
  <c r="W4911" i="1"/>
  <c r="W4907" i="1"/>
  <c r="W4903" i="1"/>
  <c r="W4899" i="1"/>
  <c r="W4895" i="1"/>
  <c r="W4891" i="1"/>
  <c r="W4887" i="1"/>
  <c r="W4883" i="1"/>
  <c r="W4879" i="1"/>
  <c r="W4875" i="1"/>
  <c r="W4871" i="1"/>
  <c r="W4867" i="1"/>
  <c r="W4863" i="1"/>
  <c r="W4859" i="1"/>
  <c r="W4855" i="1"/>
  <c r="W4851" i="1"/>
  <c r="W4847" i="1"/>
  <c r="W4843" i="1"/>
  <c r="W4839" i="1"/>
  <c r="W4835" i="1"/>
  <c r="W4831" i="1"/>
  <c r="W4827" i="1"/>
  <c r="W4823" i="1"/>
  <c r="W4819" i="1"/>
  <c r="W4815" i="1"/>
  <c r="W4811" i="1"/>
  <c r="W4807" i="1"/>
  <c r="W4803" i="1"/>
  <c r="W4799" i="1"/>
  <c r="W4795" i="1"/>
  <c r="W4791" i="1"/>
  <c r="W4787" i="1"/>
  <c r="W4783" i="1"/>
  <c r="W4779" i="1"/>
  <c r="W4775" i="1"/>
  <c r="W4771" i="1"/>
  <c r="W4767" i="1"/>
  <c r="W4763" i="1"/>
  <c r="W4759" i="1"/>
  <c r="W4755" i="1"/>
  <c r="W4751" i="1"/>
  <c r="W4747" i="1"/>
  <c r="W4742" i="1"/>
  <c r="W4738" i="1"/>
  <c r="W4734" i="1"/>
  <c r="W4730" i="1"/>
  <c r="W4726" i="1"/>
  <c r="W4722" i="1"/>
  <c r="W4718" i="1"/>
  <c r="W4714" i="1"/>
  <c r="W4710" i="1"/>
  <c r="W4706" i="1"/>
  <c r="W4702" i="1"/>
  <c r="W4698" i="1"/>
  <c r="W4694" i="1"/>
  <c r="W4690" i="1"/>
  <c r="W4686" i="1"/>
  <c r="W4682" i="1"/>
  <c r="W4678" i="1"/>
  <c r="W4674" i="1"/>
  <c r="W4670" i="1"/>
  <c r="W4665" i="1"/>
  <c r="W4661" i="1"/>
  <c r="W4657" i="1"/>
  <c r="W4653" i="1"/>
  <c r="W4649" i="1"/>
  <c r="W4645" i="1"/>
  <c r="W4641" i="1"/>
  <c r="W4636" i="1"/>
  <c r="W4632" i="1"/>
  <c r="W4628" i="1"/>
  <c r="W4624" i="1"/>
  <c r="W4620" i="1"/>
  <c r="W4614" i="1"/>
  <c r="W4610" i="1"/>
  <c r="W4606" i="1"/>
  <c r="W4602" i="1"/>
  <c r="W4598" i="1"/>
  <c r="W4594" i="1"/>
  <c r="W4590" i="1"/>
  <c r="W4586" i="1"/>
  <c r="W4582" i="1"/>
  <c r="W4578" i="1"/>
  <c r="W4574" i="1"/>
  <c r="W4570" i="1"/>
  <c r="W4566" i="1"/>
  <c r="W4562" i="1"/>
  <c r="W4558" i="1"/>
  <c r="W4554" i="1"/>
  <c r="W4550" i="1"/>
  <c r="W4546" i="1"/>
  <c r="W4542" i="1"/>
  <c r="W4538" i="1"/>
  <c r="W4534" i="1"/>
  <c r="W4530" i="1"/>
  <c r="W4526" i="1"/>
  <c r="W4522" i="1"/>
  <c r="W4518" i="1"/>
  <c r="W4514" i="1"/>
  <c r="W4510" i="1"/>
  <c r="W4506" i="1"/>
  <c r="W4502" i="1"/>
  <c r="W4498" i="1"/>
  <c r="W4494" i="1"/>
  <c r="W4490" i="1"/>
  <c r="W4486" i="1"/>
  <c r="W4482" i="1"/>
  <c r="W4478" i="1"/>
  <c r="W4474" i="1"/>
  <c r="W4470" i="1"/>
  <c r="W4466" i="1"/>
  <c r="W4462" i="1"/>
  <c r="W4458" i="1"/>
  <c r="W4454" i="1"/>
  <c r="W4450" i="1"/>
  <c r="W4446" i="1"/>
  <c r="W4442" i="1"/>
  <c r="W4438" i="1"/>
  <c r="W4434" i="1"/>
  <c r="W4430" i="1"/>
  <c r="W4426" i="1"/>
  <c r="W4422" i="1"/>
  <c r="W4418" i="1"/>
  <c r="W4414" i="1"/>
  <c r="W4410" i="1"/>
  <c r="W4406" i="1"/>
  <c r="W4402" i="1"/>
  <c r="W4398" i="1"/>
  <c r="W4394" i="1"/>
  <c r="W4389" i="1"/>
  <c r="W4385" i="1"/>
  <c r="W4380" i="1"/>
  <c r="W4376" i="1"/>
  <c r="W4372" i="1"/>
  <c r="W4367" i="1"/>
  <c r="W4363" i="1"/>
  <c r="W4359" i="1"/>
  <c r="W4355" i="1"/>
  <c r="W4351" i="1"/>
  <c r="W4347" i="1"/>
  <c r="W4343" i="1"/>
  <c r="W4339" i="1"/>
  <c r="W4335" i="1"/>
  <c r="W4331" i="1"/>
  <c r="W4327" i="1"/>
  <c r="W4323" i="1"/>
  <c r="W4319" i="1"/>
  <c r="W4315" i="1"/>
  <c r="W4310" i="1"/>
  <c r="W4306" i="1"/>
  <c r="W4302" i="1"/>
  <c r="W4298" i="1"/>
  <c r="W4293" i="1"/>
  <c r="W4289" i="1"/>
  <c r="W4284" i="1"/>
  <c r="W4280" i="1"/>
  <c r="W4276" i="1"/>
  <c r="W4272" i="1"/>
  <c r="W4268" i="1"/>
  <c r="W4264" i="1"/>
  <c r="W4260" i="1"/>
  <c r="W4255" i="1"/>
  <c r="W4251" i="1"/>
  <c r="W4247" i="1"/>
  <c r="W4243" i="1"/>
  <c r="W4239" i="1"/>
  <c r="W4235" i="1"/>
  <c r="W4231" i="1"/>
  <c r="W4227" i="1"/>
  <c r="W4223" i="1"/>
  <c r="W4219" i="1"/>
  <c r="W4215" i="1"/>
  <c r="W4211" i="1"/>
  <c r="W4207" i="1"/>
  <c r="W4203" i="1"/>
  <c r="W4199" i="1"/>
  <c r="W4195" i="1"/>
  <c r="W4191" i="1"/>
  <c r="W4187" i="1"/>
  <c r="W4183" i="1"/>
  <c r="W4179" i="1"/>
  <c r="W4175" i="1"/>
  <c r="W4171" i="1"/>
  <c r="W4166" i="1"/>
  <c r="W4162" i="1"/>
  <c r="W4158" i="1"/>
  <c r="W4154" i="1"/>
  <c r="W4150" i="1"/>
  <c r="W4146" i="1"/>
  <c r="W4142" i="1"/>
  <c r="W4138" i="1"/>
  <c r="W4134" i="1"/>
  <c r="W4130" i="1"/>
  <c r="W4126" i="1"/>
  <c r="W4122" i="1"/>
  <c r="W4118" i="1"/>
  <c r="W4114" i="1"/>
  <c r="W4110" i="1"/>
  <c r="W4105" i="1"/>
  <c r="W4101" i="1"/>
  <c r="W4096" i="1"/>
  <c r="W4092" i="1"/>
  <c r="W4088" i="1"/>
  <c r="W4084" i="1"/>
  <c r="W4080" i="1"/>
  <c r="W4076" i="1"/>
  <c r="W4072" i="1"/>
  <c r="W4068" i="1"/>
  <c r="W4064" i="1"/>
  <c r="W4060" i="1"/>
  <c r="W4056" i="1"/>
  <c r="W4052" i="1"/>
  <c r="W4048" i="1"/>
  <c r="W4044" i="1"/>
  <c r="W4040" i="1"/>
  <c r="W4036" i="1"/>
  <c r="W4032" i="1"/>
  <c r="W4028" i="1"/>
  <c r="W4024" i="1"/>
  <c r="W4020" i="1"/>
  <c r="W4016" i="1"/>
  <c r="W4012" i="1"/>
  <c r="W4008" i="1"/>
  <c r="W4003" i="1"/>
  <c r="W3999" i="1"/>
  <c r="W3995" i="1"/>
  <c r="W3991" i="1"/>
  <c r="W3987" i="1"/>
  <c r="W3983" i="1"/>
  <c r="W3979" i="1"/>
  <c r="W3975" i="1"/>
  <c r="W3971" i="1"/>
  <c r="W3967" i="1"/>
  <c r="W3962" i="1"/>
  <c r="W3958" i="1"/>
  <c r="W3954" i="1"/>
  <c r="W3950" i="1"/>
  <c r="W3946" i="1"/>
  <c r="W3942" i="1"/>
  <c r="W3938" i="1"/>
  <c r="W3933" i="1"/>
  <c r="W3929" i="1"/>
  <c r="W3925" i="1"/>
  <c r="W3921" i="1"/>
  <c r="W3917" i="1"/>
  <c r="W3913" i="1"/>
  <c r="W3908" i="1"/>
  <c r="W3903" i="1"/>
  <c r="W3899" i="1"/>
  <c r="W3895" i="1"/>
  <c r="W3891" i="1"/>
  <c r="W3887" i="1"/>
  <c r="W3883" i="1"/>
  <c r="W3879" i="1"/>
  <c r="W3875" i="1"/>
  <c r="W3871" i="1"/>
  <c r="W3867" i="1"/>
  <c r="W3863" i="1"/>
  <c r="W3859" i="1"/>
  <c r="W3855" i="1"/>
  <c r="W3851" i="1"/>
  <c r="W3847" i="1"/>
  <c r="W3843" i="1"/>
  <c r="W3839" i="1"/>
  <c r="W3835" i="1"/>
  <c r="W3831" i="1"/>
  <c r="W3827" i="1"/>
  <c r="W3823" i="1"/>
  <c r="W3819" i="1"/>
  <c r="W3815" i="1"/>
  <c r="W3811" i="1"/>
  <c r="W3807" i="1"/>
  <c r="W3803" i="1"/>
  <c r="W3799" i="1"/>
  <c r="W3795" i="1"/>
  <c r="W3791" i="1"/>
  <c r="W3787" i="1"/>
  <c r="W3783" i="1"/>
  <c r="W3779" i="1"/>
  <c r="W3775" i="1"/>
  <c r="W3771" i="1"/>
  <c r="W3767" i="1"/>
  <c r="W3763" i="1"/>
  <c r="W3759" i="1"/>
  <c r="W3755" i="1"/>
  <c r="W3750" i="1"/>
  <c r="W3746" i="1"/>
  <c r="W3742" i="1"/>
  <c r="W3738" i="1"/>
  <c r="W3734" i="1"/>
  <c r="W3730" i="1"/>
  <c r="W3726" i="1"/>
  <c r="W3722" i="1"/>
  <c r="W3718" i="1"/>
  <c r="W3714" i="1"/>
  <c r="W3710" i="1"/>
  <c r="W3706" i="1"/>
  <c r="W3701" i="1"/>
  <c r="W3697" i="1"/>
  <c r="W3693" i="1"/>
  <c r="W3689" i="1"/>
  <c r="W3685" i="1"/>
  <c r="W3681" i="1"/>
  <c r="W3677" i="1"/>
  <c r="W3673" i="1"/>
  <c r="W3669" i="1"/>
  <c r="W3665" i="1"/>
  <c r="W3661" i="1"/>
  <c r="W3657" i="1"/>
  <c r="W3653" i="1"/>
  <c r="W3649" i="1"/>
  <c r="W3645" i="1"/>
  <c r="W3641" i="1"/>
  <c r="W3637" i="1"/>
  <c r="W3633" i="1"/>
  <c r="W3629" i="1"/>
  <c r="W3625" i="1"/>
  <c r="W3621" i="1"/>
  <c r="W3617" i="1"/>
  <c r="W3613" i="1"/>
  <c r="W3609" i="1"/>
  <c r="W3605" i="1"/>
  <c r="W3601" i="1"/>
  <c r="W3597" i="1"/>
  <c r="W3593" i="1"/>
  <c r="W3589" i="1"/>
  <c r="W3585" i="1"/>
  <c r="W3581" i="1"/>
  <c r="W3577" i="1"/>
  <c r="W3573" i="1"/>
  <c r="W3569" i="1"/>
  <c r="W3565" i="1"/>
  <c r="W3561" i="1"/>
  <c r="W3557" i="1"/>
  <c r="W3553" i="1"/>
  <c r="W3549" i="1"/>
  <c r="W3545" i="1"/>
  <c r="W3541" i="1"/>
  <c r="W3537" i="1"/>
  <c r="W3533" i="1"/>
  <c r="W3529" i="1"/>
  <c r="W3525" i="1"/>
  <c r="W3521" i="1"/>
  <c r="W3517" i="1"/>
  <c r="W3513" i="1"/>
  <c r="W3509" i="1"/>
  <c r="W3505" i="1"/>
  <c r="W3501" i="1"/>
  <c r="W3497" i="1"/>
  <c r="W3493" i="1"/>
  <c r="W3489" i="1"/>
  <c r="W3485" i="1"/>
  <c r="W3481" i="1"/>
  <c r="W3477" i="1"/>
  <c r="W3473" i="1"/>
  <c r="W3469" i="1"/>
  <c r="W3465" i="1"/>
  <c r="W3461" i="1"/>
  <c r="W3456" i="1"/>
  <c r="W3451" i="1"/>
  <c r="W3447" i="1"/>
  <c r="W3443" i="1"/>
  <c r="W3439" i="1"/>
  <c r="W3435" i="1"/>
  <c r="W3431" i="1"/>
  <c r="W3427" i="1"/>
  <c r="W3423" i="1"/>
  <c r="W3419" i="1"/>
  <c r="W3415" i="1"/>
  <c r="W3411" i="1"/>
  <c r="W3407" i="1"/>
  <c r="W3403" i="1"/>
  <c r="W3399" i="1"/>
  <c r="W3395" i="1"/>
  <c r="W3391" i="1"/>
  <c r="W628" i="1"/>
  <c r="W624" i="1"/>
  <c r="W620" i="1"/>
  <c r="W616" i="1"/>
  <c r="W612" i="1"/>
  <c r="W608" i="1"/>
  <c r="W604" i="1"/>
  <c r="W600" i="1"/>
  <c r="W596" i="1"/>
  <c r="W592" i="1"/>
  <c r="W588" i="1"/>
  <c r="W584" i="1"/>
  <c r="W580" i="1"/>
  <c r="W575" i="1"/>
  <c r="W571" i="1"/>
  <c r="W567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69" i="1"/>
  <c r="W464" i="1"/>
  <c r="W460" i="1"/>
  <c r="W456" i="1"/>
  <c r="W452" i="1"/>
  <c r="W448" i="1"/>
  <c r="W443" i="1"/>
  <c r="W439" i="1"/>
  <c r="W435" i="1"/>
  <c r="W431" i="1"/>
  <c r="W427" i="1"/>
  <c r="W423" i="1"/>
  <c r="W419" i="1"/>
  <c r="W414" i="1"/>
  <c r="W410" i="1"/>
  <c r="W406" i="1"/>
  <c r="W402" i="1"/>
  <c r="W398" i="1"/>
  <c r="W393" i="1"/>
  <c r="W389" i="1"/>
  <c r="W385" i="1"/>
  <c r="W381" i="1"/>
  <c r="W377" i="1"/>
  <c r="W373" i="1"/>
  <c r="W369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5" i="1"/>
  <c r="W250" i="1"/>
  <c r="W246" i="1"/>
  <c r="W242" i="1"/>
  <c r="W238" i="1"/>
  <c r="W234" i="1"/>
  <c r="W230" i="1"/>
  <c r="W226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4" i="1"/>
  <c r="W160" i="1"/>
  <c r="W156" i="1"/>
  <c r="W152" i="1"/>
  <c r="W147" i="1"/>
  <c r="W143" i="1"/>
  <c r="W139" i="1"/>
  <c r="W135" i="1"/>
  <c r="W131" i="1"/>
  <c r="W125" i="1"/>
  <c r="W121" i="1"/>
  <c r="W117" i="1"/>
  <c r="W113" i="1"/>
  <c r="W109" i="1"/>
  <c r="W105" i="1"/>
  <c r="W101" i="1"/>
  <c r="W6265" i="1"/>
  <c r="W6298" i="1"/>
  <c r="W6274" i="1"/>
  <c r="W6297" i="1"/>
  <c r="W6261" i="1"/>
  <c r="W6317" i="1"/>
  <c r="W6312" i="1"/>
  <c r="W6296" i="1"/>
  <c r="W6305" i="1"/>
  <c r="W6290" i="1"/>
  <c r="W6316" i="1"/>
  <c r="W6254" i="1"/>
  <c r="W6315" i="1"/>
  <c r="W6300" i="1"/>
  <c r="W6255" i="1"/>
  <c r="W6321" i="1"/>
  <c r="W6314" i="1"/>
  <c r="W99" i="1"/>
  <c r="W95" i="1"/>
  <c r="W91" i="1"/>
  <c r="W87" i="1"/>
  <c r="W83" i="1"/>
  <c r="W79" i="1"/>
  <c r="W74" i="1"/>
  <c r="W70" i="1"/>
  <c r="W66" i="1"/>
  <c r="W62" i="1"/>
  <c r="W58" i="1"/>
  <c r="W54" i="1"/>
  <c r="W50" i="1"/>
  <c r="W46" i="1"/>
  <c r="W42" i="1"/>
  <c r="W38" i="1"/>
  <c r="W33" i="1"/>
  <c r="W29" i="1"/>
  <c r="W25" i="1"/>
  <c r="W21" i="1"/>
  <c r="W17" i="1"/>
  <c r="W13" i="1"/>
  <c r="W9" i="1"/>
  <c r="W5" i="1"/>
  <c r="W3702" i="1"/>
  <c r="W3698" i="1"/>
  <c r="W3694" i="1"/>
  <c r="W3690" i="1"/>
  <c r="W3686" i="1"/>
  <c r="W3682" i="1"/>
  <c r="W3678" i="1"/>
  <c r="W3674" i="1"/>
  <c r="W3670" i="1"/>
  <c r="W3666" i="1"/>
  <c r="W3662" i="1"/>
  <c r="W3658" i="1"/>
  <c r="W3654" i="1"/>
  <c r="W3650" i="1"/>
  <c r="W3646" i="1"/>
  <c r="W3642" i="1"/>
  <c r="W3638" i="1"/>
  <c r="W3634" i="1"/>
  <c r="W3630" i="1"/>
  <c r="W3626" i="1"/>
  <c r="W3622" i="1"/>
  <c r="W3618" i="1"/>
  <c r="W3614" i="1"/>
  <c r="W3610" i="1"/>
  <c r="W3606" i="1"/>
  <c r="W3602" i="1"/>
  <c r="W3598" i="1"/>
  <c r="W3594" i="1"/>
  <c r="W3590" i="1"/>
  <c r="W3586" i="1"/>
  <c r="W3582" i="1"/>
  <c r="W3578" i="1"/>
  <c r="W3574" i="1"/>
  <c r="W3570" i="1"/>
  <c r="W3566" i="1"/>
  <c r="W3562" i="1"/>
  <c r="W3558" i="1"/>
  <c r="W3554" i="1"/>
  <c r="W3550" i="1"/>
  <c r="W3546" i="1"/>
  <c r="W3542" i="1"/>
  <c r="W3538" i="1"/>
  <c r="W3534" i="1"/>
  <c r="W3530" i="1"/>
  <c r="W3526" i="1"/>
  <c r="W3522" i="1"/>
  <c r="W3518" i="1"/>
  <c r="W3514" i="1"/>
  <c r="W3510" i="1"/>
  <c r="W3506" i="1"/>
  <c r="W3502" i="1"/>
  <c r="W3498" i="1"/>
  <c r="W3494" i="1"/>
  <c r="W3490" i="1"/>
  <c r="W3486" i="1"/>
  <c r="W3482" i="1"/>
  <c r="W3478" i="1"/>
  <c r="W3474" i="1"/>
  <c r="W3470" i="1"/>
  <c r="W3466" i="1"/>
  <c r="W3462" i="1"/>
  <c r="W3457" i="1"/>
  <c r="W3453" i="1"/>
  <c r="W3448" i="1"/>
  <c r="W3444" i="1"/>
  <c r="W3440" i="1"/>
  <c r="W3436" i="1"/>
  <c r="W3432" i="1"/>
  <c r="W3428" i="1"/>
  <c r="W3424" i="1"/>
  <c r="W3420" i="1"/>
  <c r="W3416" i="1"/>
  <c r="W3412" i="1"/>
  <c r="W3408" i="1"/>
  <c r="W3404" i="1"/>
  <c r="W3400" i="1"/>
  <c r="W3396" i="1"/>
  <c r="W3392" i="1"/>
  <c r="W3388" i="1"/>
  <c r="W3384" i="1"/>
  <c r="W3380" i="1"/>
  <c r="W3376" i="1"/>
  <c r="W3372" i="1"/>
  <c r="W3368" i="1"/>
  <c r="W3364" i="1"/>
  <c r="W3360" i="1"/>
  <c r="W3355" i="1"/>
  <c r="W3350" i="1"/>
  <c r="W3346" i="1"/>
  <c r="W3342" i="1"/>
  <c r="W3338" i="1"/>
  <c r="W3333" i="1"/>
  <c r="W3329" i="1"/>
  <c r="W3325" i="1"/>
  <c r="W3321" i="1"/>
  <c r="W3317" i="1"/>
  <c r="W3313" i="1"/>
  <c r="W3309" i="1"/>
  <c r="W3304" i="1"/>
  <c r="W3300" i="1"/>
  <c r="W3296" i="1"/>
  <c r="W3292" i="1"/>
  <c r="W3288" i="1"/>
  <c r="W3284" i="1"/>
  <c r="W3280" i="1"/>
  <c r="W3276" i="1"/>
  <c r="W3272" i="1"/>
  <c r="W3267" i="1"/>
  <c r="W3263" i="1"/>
  <c r="W3259" i="1"/>
  <c r="W3255" i="1"/>
  <c r="W3251" i="1"/>
  <c r="W3247" i="1"/>
  <c r="W3243" i="1"/>
  <c r="W3239" i="1"/>
  <c r="W3235" i="1"/>
  <c r="W3231" i="1"/>
  <c r="W3227" i="1"/>
  <c r="W3222" i="1"/>
  <c r="W3217" i="1"/>
  <c r="W3213" i="1"/>
  <c r="W3209" i="1"/>
  <c r="W3204" i="1"/>
  <c r="W3200" i="1"/>
  <c r="W3196" i="1"/>
  <c r="W3192" i="1"/>
  <c r="W3188" i="1"/>
  <c r="W3184" i="1"/>
  <c r="W3180" i="1"/>
  <c r="W3176" i="1"/>
  <c r="W3172" i="1"/>
  <c r="W3168" i="1"/>
  <c r="W3164" i="1"/>
  <c r="W3160" i="1"/>
  <c r="W3156" i="1"/>
  <c r="W3152" i="1"/>
  <c r="W3148" i="1"/>
  <c r="W3143" i="1"/>
  <c r="W3139" i="1"/>
  <c r="W3135" i="1"/>
  <c r="W3131" i="1"/>
  <c r="W3127" i="1"/>
  <c r="W3123" i="1"/>
  <c r="W3119" i="1"/>
  <c r="W3115" i="1"/>
  <c r="W3111" i="1"/>
  <c r="W3107" i="1"/>
  <c r="W3102" i="1"/>
  <c r="W3098" i="1"/>
  <c r="W3094" i="1"/>
  <c r="W3090" i="1"/>
  <c r="W3086" i="1"/>
  <c r="W3082" i="1"/>
  <c r="W3077" i="1"/>
  <c r="W3073" i="1"/>
  <c r="W3069" i="1"/>
  <c r="W3065" i="1"/>
  <c r="W3061" i="1"/>
  <c r="W3057" i="1"/>
  <c r="W3053" i="1"/>
  <c r="W3049" i="1"/>
  <c r="W3045" i="1"/>
  <c r="W3041" i="1"/>
  <c r="W3037" i="1"/>
  <c r="W3033" i="1"/>
  <c r="W3029" i="1"/>
  <c r="W3025" i="1"/>
  <c r="W3021" i="1"/>
  <c r="W3017" i="1"/>
  <c r="W3013" i="1"/>
  <c r="W3009" i="1"/>
  <c r="W3005" i="1"/>
  <c r="W3001" i="1"/>
  <c r="W2997" i="1"/>
  <c r="W2993" i="1"/>
  <c r="W2989" i="1"/>
  <c r="W2985" i="1"/>
  <c r="W2981" i="1"/>
  <c r="W2977" i="1"/>
  <c r="W2973" i="1"/>
  <c r="W2969" i="1"/>
  <c r="W2965" i="1"/>
  <c r="W2961" i="1"/>
  <c r="W2957" i="1"/>
  <c r="W2953" i="1"/>
  <c r="W2949" i="1"/>
  <c r="W2945" i="1"/>
  <c r="W2941" i="1"/>
  <c r="W2937" i="1"/>
  <c r="W2933" i="1"/>
  <c r="W2928" i="1"/>
  <c r="W2924" i="1"/>
  <c r="W2919" i="1"/>
  <c r="W2915" i="1"/>
  <c r="W2911" i="1"/>
  <c r="W2907" i="1"/>
  <c r="W2903" i="1"/>
  <c r="W2899" i="1"/>
  <c r="W2895" i="1"/>
  <c r="W2891" i="1"/>
  <c r="W2887" i="1"/>
  <c r="W2882" i="1"/>
  <c r="W2878" i="1"/>
  <c r="W2874" i="1"/>
  <c r="W2870" i="1"/>
  <c r="W2866" i="1"/>
  <c r="W2862" i="1"/>
  <c r="W2858" i="1"/>
  <c r="W2854" i="1"/>
  <c r="W2850" i="1"/>
  <c r="W2846" i="1"/>
  <c r="W2842" i="1"/>
  <c r="W2838" i="1"/>
  <c r="W2834" i="1"/>
  <c r="W2830" i="1"/>
  <c r="W2826" i="1"/>
  <c r="W2822" i="1"/>
  <c r="W2818" i="1"/>
  <c r="W2813" i="1"/>
  <c r="W2809" i="1"/>
  <c r="W2805" i="1"/>
  <c r="W2801" i="1"/>
  <c r="W2797" i="1"/>
  <c r="W2793" i="1"/>
  <c r="W2789" i="1"/>
  <c r="W2785" i="1"/>
  <c r="W2781" i="1"/>
  <c r="W2777" i="1"/>
  <c r="W2772" i="1"/>
  <c r="W2768" i="1"/>
  <c r="W2764" i="1"/>
  <c r="W2760" i="1"/>
  <c r="W2756" i="1"/>
  <c r="W2751" i="1"/>
  <c r="W2747" i="1"/>
  <c r="W2743" i="1"/>
  <c r="W2738" i="1"/>
  <c r="W2734" i="1"/>
  <c r="W2730" i="1"/>
  <c r="W2726" i="1"/>
  <c r="W2722" i="1"/>
  <c r="W2718" i="1"/>
  <c r="W2714" i="1"/>
  <c r="W2710" i="1"/>
  <c r="W2706" i="1"/>
  <c r="W2702" i="1"/>
  <c r="W2698" i="1"/>
  <c r="W2694" i="1"/>
  <c r="W2690" i="1"/>
  <c r="W2686" i="1"/>
  <c r="W2682" i="1"/>
  <c r="W2678" i="1"/>
  <c r="W2674" i="1"/>
  <c r="W2670" i="1"/>
  <c r="W2666" i="1"/>
  <c r="W2662" i="1"/>
  <c r="W2657" i="1"/>
  <c r="W2653" i="1"/>
  <c r="W2649" i="1"/>
  <c r="W2645" i="1"/>
  <c r="W2641" i="1"/>
  <c r="W2637" i="1"/>
  <c r="W2633" i="1"/>
  <c r="W2629" i="1"/>
  <c r="W2625" i="1"/>
  <c r="W2621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3387" i="1"/>
  <c r="W3383" i="1"/>
  <c r="W3379" i="1"/>
  <c r="W3375" i="1"/>
  <c r="W3371" i="1"/>
  <c r="W3367" i="1"/>
  <c r="W3363" i="1"/>
  <c r="W3359" i="1"/>
  <c r="W3354" i="1"/>
  <c r="W3349" i="1"/>
  <c r="W3345" i="1"/>
  <c r="W3341" i="1"/>
  <c r="W3336" i="1"/>
  <c r="W3332" i="1"/>
  <c r="W3328" i="1"/>
  <c r="W3324" i="1"/>
  <c r="W3320" i="1"/>
  <c r="W3316" i="1"/>
  <c r="W3312" i="1"/>
  <c r="W3308" i="1"/>
  <c r="W3303" i="1"/>
  <c r="W3299" i="1"/>
  <c r="W3295" i="1"/>
  <c r="W3291" i="1"/>
  <c r="W3287" i="1"/>
  <c r="W3283" i="1"/>
  <c r="W3279" i="1"/>
  <c r="W3275" i="1"/>
  <c r="W3271" i="1"/>
  <c r="W3266" i="1"/>
  <c r="W3262" i="1"/>
  <c r="W3258" i="1"/>
  <c r="W3254" i="1"/>
  <c r="W3250" i="1"/>
  <c r="W3246" i="1"/>
  <c r="W3242" i="1"/>
  <c r="W3238" i="1"/>
  <c r="W3234" i="1"/>
  <c r="W3230" i="1"/>
  <c r="W3226" i="1"/>
  <c r="W3221" i="1"/>
  <c r="W3216" i="1"/>
  <c r="W3212" i="1"/>
  <c r="W3208" i="1"/>
  <c r="W3203" i="1"/>
  <c r="W3199" i="1"/>
  <c r="W3195" i="1"/>
  <c r="W3191" i="1"/>
  <c r="W3187" i="1"/>
  <c r="W3183" i="1"/>
  <c r="W3179" i="1"/>
  <c r="W3175" i="1"/>
  <c r="W3171" i="1"/>
  <c r="W3167" i="1"/>
  <c r="W3163" i="1"/>
  <c r="W3159" i="1"/>
  <c r="W3155" i="1"/>
  <c r="W3151" i="1"/>
  <c r="W3147" i="1"/>
  <c r="W3142" i="1"/>
  <c r="W3138" i="1"/>
  <c r="W3134" i="1"/>
  <c r="W3130" i="1"/>
  <c r="W3126" i="1"/>
  <c r="W3122" i="1"/>
  <c r="W3118" i="1"/>
  <c r="W3114" i="1"/>
  <c r="W3110" i="1"/>
  <c r="W3106" i="1"/>
  <c r="W3101" i="1"/>
  <c r="W3097" i="1"/>
  <c r="W3093" i="1"/>
  <c r="W3089" i="1"/>
  <c r="W3085" i="1"/>
  <c r="W3081" i="1"/>
  <c r="W3076" i="1"/>
  <c r="W3072" i="1"/>
  <c r="W3068" i="1"/>
  <c r="W3064" i="1"/>
  <c r="W3060" i="1"/>
  <c r="W3056" i="1"/>
  <c r="W3052" i="1"/>
  <c r="W3048" i="1"/>
  <c r="W3044" i="1"/>
  <c r="W3040" i="1"/>
  <c r="W3036" i="1"/>
  <c r="W3032" i="1"/>
  <c r="W3028" i="1"/>
  <c r="W3024" i="1"/>
  <c r="W3020" i="1"/>
  <c r="W3016" i="1"/>
  <c r="W3012" i="1"/>
  <c r="W3008" i="1"/>
  <c r="W3004" i="1"/>
  <c r="W3000" i="1"/>
  <c r="W2996" i="1"/>
  <c r="W2992" i="1"/>
  <c r="W2988" i="1"/>
  <c r="W2984" i="1"/>
  <c r="W2980" i="1"/>
  <c r="W2976" i="1"/>
  <c r="W2972" i="1"/>
  <c r="W2968" i="1"/>
  <c r="W2964" i="1"/>
  <c r="W2960" i="1"/>
  <c r="W2956" i="1"/>
  <c r="W2952" i="1"/>
  <c r="W2948" i="1"/>
  <c r="W2944" i="1"/>
  <c r="W2940" i="1"/>
  <c r="W2936" i="1"/>
  <c r="W2932" i="1"/>
  <c r="W2927" i="1"/>
  <c r="W2923" i="1"/>
  <c r="W2918" i="1"/>
  <c r="W2914" i="1"/>
  <c r="W2910" i="1"/>
  <c r="W2906" i="1"/>
  <c r="W2902" i="1"/>
  <c r="W2898" i="1"/>
  <c r="W2894" i="1"/>
  <c r="W2890" i="1"/>
  <c r="W2885" i="1"/>
  <c r="W2881" i="1"/>
  <c r="W2877" i="1"/>
  <c r="W2873" i="1"/>
  <c r="W2869" i="1"/>
  <c r="W2865" i="1"/>
  <c r="W2861" i="1"/>
  <c r="W2857" i="1"/>
  <c r="W2853" i="1"/>
  <c r="W2849" i="1"/>
  <c r="W2845" i="1"/>
  <c r="W2841" i="1"/>
  <c r="W2837" i="1"/>
  <c r="W2833" i="1"/>
  <c r="W2829" i="1"/>
  <c r="W2825" i="1"/>
  <c r="W2821" i="1"/>
  <c r="W2817" i="1"/>
  <c r="W2812" i="1"/>
  <c r="W2808" i="1"/>
  <c r="W2804" i="1"/>
  <c r="W2800" i="1"/>
  <c r="W2796" i="1"/>
  <c r="W2792" i="1"/>
  <c r="W2788" i="1"/>
  <c r="W2784" i="1"/>
  <c r="W2780" i="1"/>
  <c r="W2775" i="1"/>
  <c r="W2771" i="1"/>
  <c r="W2767" i="1"/>
  <c r="W2763" i="1"/>
  <c r="W2759" i="1"/>
  <c r="W2755" i="1"/>
  <c r="W2750" i="1"/>
  <c r="W2746" i="1"/>
  <c r="W2742" i="1"/>
  <c r="W2737" i="1"/>
  <c r="W2733" i="1"/>
  <c r="W2729" i="1"/>
  <c r="W2725" i="1"/>
  <c r="W2721" i="1"/>
  <c r="W2717" i="1"/>
  <c r="W2713" i="1"/>
  <c r="W2709" i="1"/>
  <c r="W2705" i="1"/>
  <c r="W2701" i="1"/>
  <c r="W2697" i="1"/>
  <c r="W2693" i="1"/>
  <c r="W2689" i="1"/>
  <c r="W2685" i="1"/>
  <c r="W2681" i="1"/>
  <c r="W2677" i="1"/>
  <c r="W2673" i="1"/>
  <c r="W2669" i="1"/>
  <c r="W2665" i="1"/>
  <c r="W2661" i="1"/>
  <c r="W2656" i="1"/>
  <c r="W2652" i="1"/>
  <c r="W2648" i="1"/>
  <c r="W2644" i="1"/>
  <c r="W2640" i="1"/>
  <c r="W2636" i="1"/>
  <c r="W2632" i="1"/>
  <c r="W2628" i="1"/>
  <c r="W2624" i="1"/>
  <c r="W2620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59" i="1"/>
  <c r="W2355" i="1"/>
  <c r="W2351" i="1"/>
  <c r="W2347" i="1"/>
  <c r="W2343" i="1"/>
  <c r="W2339" i="1"/>
  <c r="W2335" i="1"/>
  <c r="W2331" i="1"/>
  <c r="W2327" i="1"/>
  <c r="W2323" i="1"/>
  <c r="W2319" i="1"/>
  <c r="W2315" i="1"/>
  <c r="W2311" i="1"/>
  <c r="W2307" i="1"/>
  <c r="W2303" i="1"/>
  <c r="W2299" i="1"/>
  <c r="W2295" i="1"/>
  <c r="W2291" i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7" i="1"/>
  <c r="W2203" i="1"/>
  <c r="W2199" i="1"/>
  <c r="W2195" i="1"/>
  <c r="W2191" i="1"/>
  <c r="W2186" i="1"/>
  <c r="W2182" i="1"/>
  <c r="W2178" i="1"/>
  <c r="W2174" i="1"/>
  <c r="W2170" i="1"/>
  <c r="W2166" i="1"/>
  <c r="W2162" i="1"/>
  <c r="W2158" i="1"/>
  <c r="W2153" i="1"/>
  <c r="W2149" i="1"/>
  <c r="W2145" i="1"/>
  <c r="W2141" i="1"/>
  <c r="W2137" i="1"/>
  <c r="W2133" i="1"/>
  <c r="W2129" i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W2033" i="1"/>
  <c r="W2029" i="1"/>
  <c r="W2025" i="1"/>
  <c r="W2021" i="1"/>
  <c r="W2017" i="1"/>
  <c r="W2013" i="1"/>
  <c r="W2008" i="1"/>
  <c r="W2004" i="1"/>
  <c r="W2000" i="1"/>
  <c r="W1996" i="1"/>
  <c r="W1992" i="1"/>
  <c r="W1988" i="1"/>
  <c r="W1984" i="1"/>
  <c r="W1980" i="1"/>
  <c r="W1976" i="1"/>
  <c r="W1972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21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7" i="1"/>
  <c r="W2183" i="1"/>
  <c r="W2179" i="1"/>
  <c r="W2175" i="1"/>
  <c r="W2171" i="1"/>
  <c r="W2167" i="1"/>
  <c r="W2163" i="1"/>
  <c r="W2159" i="1"/>
  <c r="W2155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09" i="1"/>
  <c r="W2005" i="1"/>
  <c r="W2001" i="1"/>
  <c r="W1997" i="1"/>
  <c r="W1993" i="1"/>
  <c r="W1989" i="1"/>
  <c r="W1985" i="1"/>
  <c r="W1981" i="1"/>
  <c r="W1977" i="1"/>
  <c r="W1973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7" i="1"/>
  <c r="W1863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4" i="1"/>
  <c r="W1659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5" i="1"/>
  <c r="W1601" i="1"/>
  <c r="W1597" i="1"/>
  <c r="W1593" i="1"/>
  <c r="W1589" i="1"/>
  <c r="W1583" i="1"/>
  <c r="W1579" i="1"/>
  <c r="W1575" i="1"/>
  <c r="W1571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5" i="1"/>
  <c r="W1401" i="1"/>
  <c r="W1397" i="1"/>
  <c r="W1392" i="1"/>
  <c r="W1388" i="1"/>
  <c r="W1384" i="1"/>
  <c r="W1380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6" i="1"/>
  <c r="W1242" i="1"/>
  <c r="W1238" i="1"/>
  <c r="W1234" i="1"/>
  <c r="W1229" i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4" i="1"/>
  <c r="W1160" i="1"/>
  <c r="W1156" i="1"/>
  <c r="W1152" i="1"/>
  <c r="W1148" i="1"/>
  <c r="W1143" i="1"/>
  <c r="W1139" i="1"/>
  <c r="W1134" i="1"/>
  <c r="W1130" i="1"/>
  <c r="W1126" i="1"/>
  <c r="W1122" i="1"/>
  <c r="W1118" i="1"/>
  <c r="W1114" i="1"/>
  <c r="W1110" i="1"/>
  <c r="W1106" i="1"/>
  <c r="W1102" i="1"/>
  <c r="W1098" i="1"/>
  <c r="W1093" i="1"/>
  <c r="W1089" i="1"/>
  <c r="W1085" i="1"/>
  <c r="W1081" i="1"/>
  <c r="W1077" i="1"/>
  <c r="W1073" i="1"/>
  <c r="W1068" i="1"/>
  <c r="W1064" i="1"/>
  <c r="W1060" i="1"/>
  <c r="W1056" i="1"/>
  <c r="W1052" i="1"/>
  <c r="W1048" i="1"/>
  <c r="W1044" i="1"/>
  <c r="W1040" i="1"/>
  <c r="W1036" i="1"/>
  <c r="W1032" i="1"/>
  <c r="W1028" i="1"/>
  <c r="W1024" i="1"/>
  <c r="W1020" i="1"/>
  <c r="W1016" i="1"/>
  <c r="W1011" i="1"/>
  <c r="W1007" i="1"/>
  <c r="W1003" i="1"/>
  <c r="W999" i="1"/>
  <c r="W995" i="1"/>
  <c r="W990" i="1"/>
  <c r="W985" i="1"/>
  <c r="W981" i="1"/>
  <c r="W977" i="1"/>
  <c r="W973" i="1"/>
  <c r="W969" i="1"/>
  <c r="W964" i="1"/>
  <c r="W960" i="1"/>
  <c r="W955" i="1"/>
  <c r="W951" i="1"/>
  <c r="W947" i="1"/>
  <c r="W943" i="1"/>
  <c r="W939" i="1"/>
  <c r="W935" i="1"/>
  <c r="W931" i="1"/>
  <c r="W927" i="1"/>
  <c r="W923" i="1"/>
  <c r="W919" i="1"/>
  <c r="W915" i="1"/>
  <c r="W911" i="1"/>
  <c r="W907" i="1"/>
  <c r="W903" i="1"/>
  <c r="W899" i="1"/>
  <c r="W894" i="1"/>
  <c r="W889" i="1"/>
  <c r="W885" i="1"/>
  <c r="W881" i="1"/>
  <c r="W877" i="1"/>
  <c r="W873" i="1"/>
  <c r="W869" i="1"/>
  <c r="W865" i="1"/>
  <c r="W861" i="1"/>
  <c r="W857" i="1"/>
  <c r="W853" i="1"/>
  <c r="W849" i="1"/>
  <c r="W844" i="1"/>
  <c r="W840" i="1"/>
  <c r="W835" i="1"/>
  <c r="W831" i="1"/>
  <c r="W827" i="1"/>
  <c r="W823" i="1"/>
  <c r="W819" i="1"/>
  <c r="W815" i="1"/>
  <c r="W811" i="1"/>
  <c r="W807" i="1"/>
  <c r="W802" i="1"/>
  <c r="W798" i="1"/>
  <c r="W794" i="1"/>
  <c r="W789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4" i="1"/>
  <c r="W570" i="1"/>
  <c r="W566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13" i="1"/>
  <c r="W509" i="1"/>
  <c r="W505" i="1"/>
  <c r="W501" i="1"/>
  <c r="W497" i="1"/>
  <c r="W493" i="1"/>
  <c r="W489" i="1"/>
  <c r="W485" i="1"/>
  <c r="W481" i="1"/>
  <c r="W477" i="1"/>
  <c r="W473" i="1"/>
  <c r="W468" i="1"/>
  <c r="W463" i="1"/>
  <c r="W459" i="1"/>
  <c r="W455" i="1"/>
  <c r="W451" i="1"/>
  <c r="W447" i="1"/>
  <c r="W442" i="1"/>
  <c r="W438" i="1"/>
  <c r="W434" i="1"/>
  <c r="W430" i="1"/>
  <c r="W426" i="1"/>
  <c r="W422" i="1"/>
  <c r="W418" i="1"/>
  <c r="W413" i="1"/>
  <c r="W409" i="1"/>
  <c r="W405" i="1"/>
  <c r="W401" i="1"/>
  <c r="W396" i="1"/>
  <c r="W392" i="1"/>
  <c r="W388" i="1"/>
  <c r="W384" i="1"/>
  <c r="W380" i="1"/>
  <c r="W376" i="1"/>
  <c r="W372" i="1"/>
  <c r="W368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8" i="1"/>
  <c r="W254" i="1"/>
  <c r="W249" i="1"/>
  <c r="W245" i="1"/>
  <c r="W241" i="1"/>
  <c r="W237" i="1"/>
  <c r="W233" i="1"/>
  <c r="W229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3" i="1"/>
  <c r="W159" i="1"/>
  <c r="W155" i="1"/>
  <c r="W150" i="1"/>
  <c r="W146" i="1"/>
  <c r="W142" i="1"/>
  <c r="W138" i="1"/>
  <c r="W134" i="1"/>
  <c r="W129" i="1"/>
  <c r="W124" i="1"/>
  <c r="W120" i="1"/>
  <c r="W116" i="1"/>
  <c r="W112" i="1"/>
  <c r="W108" i="1"/>
  <c r="W104" i="1"/>
  <c r="W6285" i="1"/>
  <c r="W6264" i="1"/>
  <c r="W6306" i="1"/>
  <c r="W6275" i="1"/>
  <c r="W6304" i="1"/>
  <c r="W6295" i="1"/>
  <c r="W6259" i="1"/>
  <c r="W6310" i="1"/>
  <c r="W6282" i="1"/>
  <c r="W6267" i="1"/>
  <c r="W6278" i="1"/>
  <c r="W6263" i="1"/>
  <c r="W6299" i="1"/>
  <c r="W6287" i="1"/>
  <c r="W6318" i="1"/>
  <c r="W6281" i="1"/>
  <c r="W6257" i="1"/>
  <c r="W6320" i="1"/>
  <c r="W98" i="1"/>
  <c r="W94" i="1"/>
  <c r="W90" i="1"/>
  <c r="W86" i="1"/>
  <c r="W82" i="1"/>
  <c r="W78" i="1"/>
  <c r="W73" i="1"/>
  <c r="W69" i="1"/>
  <c r="W65" i="1"/>
  <c r="W61" i="1"/>
  <c r="W57" i="1"/>
  <c r="W53" i="1"/>
  <c r="W49" i="1"/>
  <c r="W45" i="1"/>
  <c r="W41" i="1"/>
  <c r="W37" i="1"/>
  <c r="W32" i="1"/>
  <c r="W28" i="1"/>
  <c r="W24" i="1"/>
  <c r="W20" i="1"/>
  <c r="W16" i="1"/>
  <c r="W12" i="1"/>
  <c r="W8" i="1"/>
  <c r="W4" i="1"/>
  <c r="W1903" i="1"/>
  <c r="W1899" i="1"/>
  <c r="W1895" i="1"/>
  <c r="W1891" i="1"/>
  <c r="W1887" i="1"/>
  <c r="W1883" i="1"/>
  <c r="W1879" i="1"/>
  <c r="W1875" i="1"/>
  <c r="W1870" i="1"/>
  <c r="W1866" i="1"/>
  <c r="W1862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W1684" i="1"/>
  <c r="W1680" i="1"/>
  <c r="W1676" i="1"/>
  <c r="W1672" i="1"/>
  <c r="W1668" i="1"/>
  <c r="W1663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4" i="1"/>
  <c r="W1600" i="1"/>
  <c r="W1596" i="1"/>
  <c r="W1592" i="1"/>
  <c r="W1587" i="1"/>
  <c r="W1582" i="1"/>
  <c r="W1578" i="1"/>
  <c r="W1574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4" i="1"/>
  <c r="W1400" i="1"/>
  <c r="W1396" i="1"/>
  <c r="W1391" i="1"/>
  <c r="W1387" i="1"/>
  <c r="W1383" i="1"/>
  <c r="W1379" i="1"/>
  <c r="W1375" i="1"/>
  <c r="W1371" i="1"/>
  <c r="W1367" i="1"/>
  <c r="W1363" i="1"/>
  <c r="W1359" i="1"/>
  <c r="W1355" i="1"/>
  <c r="W1351" i="1"/>
  <c r="W1347" i="1"/>
  <c r="W1343" i="1"/>
  <c r="W1339" i="1"/>
  <c r="W1335" i="1"/>
  <c r="W1331" i="1"/>
  <c r="W1327" i="1"/>
  <c r="W1323" i="1"/>
  <c r="W1319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5" i="1"/>
  <c r="W1241" i="1"/>
  <c r="W1237" i="1"/>
  <c r="W1233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3" i="1"/>
  <c r="W1159" i="1"/>
  <c r="W1155" i="1"/>
  <c r="W1151" i="1"/>
  <c r="W1147" i="1"/>
  <c r="W1142" i="1"/>
  <c r="W1137" i="1"/>
  <c r="W1133" i="1"/>
  <c r="W1129" i="1"/>
  <c r="W1125" i="1"/>
  <c r="W1121" i="1"/>
  <c r="W1117" i="1"/>
  <c r="W1113" i="1"/>
  <c r="W1109" i="1"/>
  <c r="W1105" i="1"/>
  <c r="W1101" i="1"/>
  <c r="W1096" i="1"/>
  <c r="W1092" i="1"/>
  <c r="W1088" i="1"/>
  <c r="W1084" i="1"/>
  <c r="W1080" i="1"/>
  <c r="W1076" i="1"/>
  <c r="W1072" i="1"/>
  <c r="W1067" i="1"/>
  <c r="W1063" i="1"/>
  <c r="W1059" i="1"/>
  <c r="W1055" i="1"/>
  <c r="W1051" i="1"/>
  <c r="W1047" i="1"/>
  <c r="W1043" i="1"/>
  <c r="W1039" i="1"/>
  <c r="W1035" i="1"/>
  <c r="W1031" i="1"/>
  <c r="W1027" i="1"/>
  <c r="W1023" i="1"/>
  <c r="W1019" i="1"/>
  <c r="W1015" i="1"/>
  <c r="W1010" i="1"/>
  <c r="W1006" i="1"/>
  <c r="W1002" i="1"/>
  <c r="W998" i="1"/>
  <c r="W994" i="1"/>
  <c r="W989" i="1"/>
  <c r="W984" i="1"/>
  <c r="W980" i="1"/>
  <c r="W976" i="1"/>
  <c r="W972" i="1"/>
  <c r="W968" i="1"/>
  <c r="W963" i="1"/>
  <c r="W959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3" i="1"/>
  <c r="W888" i="1"/>
  <c r="W884" i="1"/>
  <c r="W880" i="1"/>
  <c r="W876" i="1"/>
  <c r="W872" i="1"/>
  <c r="W868" i="1"/>
  <c r="W864" i="1"/>
  <c r="W860" i="1"/>
  <c r="W856" i="1"/>
  <c r="W852" i="1"/>
  <c r="W847" i="1"/>
  <c r="W843" i="1"/>
  <c r="W838" i="1"/>
  <c r="W834" i="1"/>
  <c r="W830" i="1"/>
  <c r="W826" i="1"/>
  <c r="W822" i="1"/>
  <c r="W818" i="1"/>
  <c r="W814" i="1"/>
  <c r="W810" i="1"/>
  <c r="W806" i="1"/>
  <c r="W801" i="1"/>
  <c r="W797" i="1"/>
  <c r="W793" i="1"/>
  <c r="W788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3" i="1"/>
  <c r="W569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7" i="1"/>
  <c r="W462" i="1"/>
  <c r="W458" i="1"/>
  <c r="W454" i="1"/>
  <c r="W450" i="1"/>
  <c r="W446" i="1"/>
  <c r="W441" i="1"/>
  <c r="W437" i="1"/>
  <c r="W433" i="1"/>
  <c r="W429" i="1"/>
  <c r="W425" i="1"/>
  <c r="W421" i="1"/>
  <c r="W417" i="1"/>
  <c r="W412" i="1"/>
  <c r="W408" i="1"/>
  <c r="W404" i="1"/>
  <c r="W400" i="1"/>
  <c r="W395" i="1"/>
  <c r="W391" i="1"/>
  <c r="W387" i="1"/>
  <c r="W383" i="1"/>
  <c r="W379" i="1"/>
  <c r="W375" i="1"/>
  <c r="W371" i="1"/>
  <c r="W367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7" i="1"/>
  <c r="W253" i="1"/>
  <c r="W248" i="1"/>
  <c r="W244" i="1"/>
  <c r="W240" i="1"/>
  <c r="W236" i="1"/>
  <c r="W232" i="1"/>
  <c r="W228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W175" i="1"/>
  <c r="W171" i="1"/>
  <c r="W167" i="1"/>
  <c r="W162" i="1"/>
  <c r="W158" i="1"/>
  <c r="W154" i="1"/>
  <c r="W149" i="1"/>
  <c r="W145" i="1"/>
  <c r="W141" i="1"/>
  <c r="W137" i="1"/>
  <c r="W133" i="1"/>
  <c r="W127" i="1"/>
  <c r="W123" i="1"/>
  <c r="W119" i="1"/>
  <c r="W115" i="1"/>
  <c r="W111" i="1"/>
  <c r="W107" i="1"/>
  <c r="W103" i="1"/>
  <c r="W6272" i="1"/>
  <c r="W6307" i="1"/>
  <c r="W6273" i="1"/>
  <c r="W6262" i="1"/>
  <c r="W6277" i="1"/>
  <c r="W6289" i="1"/>
  <c r="W6322" i="1"/>
  <c r="W6260" i="1"/>
  <c r="W6283" i="1"/>
  <c r="W6284" i="1"/>
  <c r="W6279" i="1"/>
  <c r="W6313" i="1"/>
  <c r="W6271" i="1"/>
  <c r="W6286" i="1"/>
  <c r="W6309" i="1"/>
  <c r="W6258" i="1"/>
  <c r="W6253" i="1"/>
  <c r="W6270" i="1"/>
  <c r="W97" i="1"/>
  <c r="W93" i="1"/>
  <c r="W89" i="1"/>
  <c r="W85" i="1"/>
  <c r="W81" i="1"/>
  <c r="W77" i="1"/>
  <c r="W72" i="1"/>
  <c r="W68" i="1"/>
  <c r="W64" i="1"/>
  <c r="W60" i="1"/>
  <c r="W56" i="1"/>
  <c r="W52" i="1"/>
  <c r="W48" i="1"/>
  <c r="W44" i="1"/>
  <c r="W40" i="1"/>
  <c r="W36" i="1"/>
  <c r="W31" i="1"/>
  <c r="W27" i="1"/>
  <c r="W23" i="1"/>
  <c r="W19" i="1"/>
  <c r="W15" i="1"/>
  <c r="W11" i="1"/>
  <c r="W7" i="1"/>
  <c r="W3" i="1"/>
</calcChain>
</file>

<file path=xl/sharedStrings.xml><?xml version="1.0" encoding="utf-8"?>
<sst xmlns="http://schemas.openxmlformats.org/spreadsheetml/2006/main" count="50875" uniqueCount="27566">
  <si>
    <t>video_id</t>
  </si>
  <si>
    <t>trending_date</t>
  </si>
  <si>
    <t>title</t>
  </si>
  <si>
    <t>channel_title</t>
  </si>
  <si>
    <t>publish_time</t>
  </si>
  <si>
    <t>publish_date</t>
  </si>
  <si>
    <t>views</t>
  </si>
  <si>
    <t>likes</t>
  </si>
  <si>
    <t>dislikes</t>
  </si>
  <si>
    <t>comment_count</t>
  </si>
  <si>
    <t>comments_disabled</t>
  </si>
  <si>
    <t>ratings_disabled</t>
  </si>
  <si>
    <t>video_error_or_removed</t>
  </si>
  <si>
    <t>发布天数</t>
  </si>
  <si>
    <t>在榜天数</t>
  </si>
  <si>
    <t>点赞转化率</t>
  </si>
  <si>
    <t>差评率（负）</t>
  </si>
  <si>
    <t>评论率</t>
  </si>
  <si>
    <t>是否存在</t>
  </si>
  <si>
    <t>__1SjDrSMik</t>
  </si>
  <si>
    <t>maybe i could eat blades of grass</t>
  </si>
  <si>
    <t>bill wurtz</t>
  </si>
  <si>
    <t>2018-01-30T22:00:15.000Z</t>
  </si>
  <si>
    <t>__-22AJoFxY</t>
  </si>
  <si>
    <t>The Vamps - Same To You (Acoustic)</t>
  </si>
  <si>
    <t>TheVampsVEVO</t>
  </si>
  <si>
    <t>2018-01-12T13:27:11.000Z</t>
  </si>
  <si>
    <t>__4c1JCHvaQ</t>
  </si>
  <si>
    <t>Logic Solves a Rubik's Cube While Eating Spicy Wings | Hot Ones</t>
  </si>
  <si>
    <t>First We Feast</t>
  </si>
  <si>
    <t>2017-12-07T16:03:12.000Z</t>
  </si>
  <si>
    <t>__Wd-iOZQ6k</t>
  </si>
  <si>
    <t>Being a Sore Loser | Anwar Jibawi</t>
  </si>
  <si>
    <t>Anwar Jibawi</t>
  </si>
  <si>
    <t>2018-01-26T19:32:05.000Z</t>
  </si>
  <si>
    <t>_0ovuLsnU1A</t>
  </si>
  <si>
    <t>Descendants 3 Official Teaser 馃挌馃挏</t>
  </si>
  <si>
    <t>Disney Descendants</t>
  </si>
  <si>
    <t>2018-02-17T01:53:02.000Z</t>
  </si>
  <si>
    <t>_0p3gPzPGNs</t>
  </si>
  <si>
    <t>Cheerleader Invisible Box Challenge || ViralHog</t>
  </si>
  <si>
    <t>ViralHog</t>
  </si>
  <si>
    <t>2017-12-04T16:20:56.000Z</t>
  </si>
  <si>
    <t>_0uV-jMbHQU</t>
  </si>
  <si>
    <t>5 Things You Missed at the 2018 SAG Awards | E! News</t>
  </si>
  <si>
    <t>E! News</t>
  </si>
  <si>
    <t>2018-01-22T13:29:58.000Z</t>
  </si>
  <si>
    <t>_0Wz8e4W-oE</t>
  </si>
  <si>
    <t>Patience</t>
  </si>
  <si>
    <t>Domics</t>
  </si>
  <si>
    <t>2018-03-01T01:27:46.000Z</t>
  </si>
  <si>
    <t>_1LdMWlNYS4</t>
  </si>
  <si>
    <t>That Time It Rained for Two Million Years</t>
  </si>
  <si>
    <t>PBS Eons</t>
  </si>
  <si>
    <t>2018-05-22T21:00:37.000Z</t>
  </si>
  <si>
    <t>_1mIPOYZzfo</t>
  </si>
  <si>
    <t>Diddy Speaks On New Energy, 50 Cent, Mase, 'The Four' + More</t>
  </si>
  <si>
    <t>Breakfast Club Power 105.1 FM</t>
  </si>
  <si>
    <t>2018-01-18T13:43:23.000Z</t>
  </si>
  <si>
    <t>_3rb5IKvkUw</t>
  </si>
  <si>
    <t>Tomb Raider's Alicia Vikander Answers the Web's Most Searched Questions | WIRED</t>
  </si>
  <si>
    <t>WIRED</t>
  </si>
  <si>
    <t>2018-03-13T16:00:21.000Z</t>
  </si>
  <si>
    <t>_5d-sQ7Fh5M</t>
  </si>
  <si>
    <t>LOGAN PAUL IS BACK!</t>
  </si>
  <si>
    <t>Logan Paul Vlogs</t>
  </si>
  <si>
    <t>2018-02-04T22:02:27.000Z</t>
  </si>
  <si>
    <t>_6lGaYh71g4</t>
  </si>
  <si>
    <t>WTF - $300 Toaster?!</t>
  </si>
  <si>
    <t>Simon and Martina</t>
  </si>
  <si>
    <t>2018-02-20T10:04:07.000Z</t>
  </si>
  <si>
    <t>_6uvQtccJss</t>
  </si>
  <si>
    <t>BLACK FRIDAY HAUL 2017 + TRY ON | Bethany Mota</t>
  </si>
  <si>
    <t>Bethany Mota</t>
  </si>
  <si>
    <t>2017-11-25T18:55:42.000Z</t>
  </si>
  <si>
    <t>_72fqgEevOo</t>
  </si>
  <si>
    <t>The Greatest Tax Bill Ever Sold | December 6, 2017 Act 1 | Full Frontal on TBS</t>
  </si>
  <si>
    <t>Full Frontal with Samantha Bee</t>
  </si>
  <si>
    <t>2017-12-07T07:00:04.000Z</t>
  </si>
  <si>
    <t>_7985zBEM3o</t>
  </si>
  <si>
    <t>Primitive Technology: A-frame hut</t>
  </si>
  <si>
    <t>Primitive Technology</t>
  </si>
  <si>
    <t>2018-01-19T21:09:10.000Z</t>
  </si>
  <si>
    <t>_7QuvSK-A5E</t>
  </si>
  <si>
    <t>BADGAL BANG! MASCARA VS. ROLLERLASH MASCARA</t>
  </si>
  <si>
    <t>jeffreestar</t>
  </si>
  <si>
    <t>2018-02-11T18:09:35.000Z</t>
  </si>
  <si>
    <t>_9krQvcXKO4</t>
  </si>
  <si>
    <t>JUST BETWEEN US: THE (UN)AUTHORIZED DOCUMENTARY</t>
  </si>
  <si>
    <t>Just Between Us</t>
  </si>
  <si>
    <t>2018-01-01T16:00:02.000Z</t>
  </si>
  <si>
    <t>_9YMpuLDnwo</t>
  </si>
  <si>
    <t>42 HOLY GRAIL HACKS THAT WILL SAVE YOU A FORTUNE</t>
  </si>
  <si>
    <t>5-Minute Crafts</t>
  </si>
  <si>
    <t>2017-12-03T08:30:00.000Z</t>
  </si>
  <si>
    <t>_-aDHxoblr4</t>
  </si>
  <si>
    <t>Is It Dangerous To Talk To A Camera While Driving?</t>
  </si>
  <si>
    <t>Tom Scott</t>
  </si>
  <si>
    <t>2017-11-13T16:00:03.000Z</t>
  </si>
  <si>
    <t>_AghmSP95nI</t>
  </si>
  <si>
    <t>Meghan: A Hollywood Princess</t>
  </si>
  <si>
    <t>Wendy Williams</t>
  </si>
  <si>
    <t>2018-04-19T20:00:05.000Z</t>
  </si>
  <si>
    <t>_akwfRuL4os</t>
  </si>
  <si>
    <t>Highlights of the EA predatory behavior announcement</t>
  </si>
  <si>
    <t>Chris Lee</t>
  </si>
  <si>
    <t>2017-11-21T19:29:03.000Z</t>
  </si>
  <si>
    <t>_ASpoeFRTZ0</t>
  </si>
  <si>
    <t>What If You Didn't Have Bones?</t>
  </si>
  <si>
    <t>Life Noggin</t>
  </si>
  <si>
    <t>2017-12-11T14:00:03.000Z</t>
  </si>
  <si>
    <t>_BcYBFC6zfY</t>
  </si>
  <si>
    <t>Ralph Breaks the Internet: Wreck-It Ralph 2 Official Trailer</t>
  </si>
  <si>
    <t>Walt Disney Animation Studios</t>
  </si>
  <si>
    <t>2018-06-04T16:00:03.000Z</t>
  </si>
  <si>
    <t>_BVAJ3PXZ1k</t>
  </si>
  <si>
    <t>The all-American fruit you've probably never heard of</t>
  </si>
  <si>
    <t>Vox</t>
  </si>
  <si>
    <t>2017-11-15T11:30:00.000Z</t>
  </si>
  <si>
    <t>_bVPfM04vOY</t>
  </si>
  <si>
    <t>Beauty Gurus Dragging Kylie Cosmetics Brush Set - Jeffree, Manny, James Charles, Laura Lee</t>
  </si>
  <si>
    <t>MITCHELL WIGGS</t>
  </si>
  <si>
    <t>2017-12-16T02:22:21.000Z</t>
  </si>
  <si>
    <t>_C14eXiZQWo</t>
  </si>
  <si>
    <t>Behind the Sketch: Stefon with John Mulaney - SNL</t>
  </si>
  <si>
    <t>Saturday Night Live</t>
  </si>
  <si>
    <t>2018-04-14T13:00:07.000Z</t>
  </si>
  <si>
    <t>_CFJ1u-DIBc</t>
  </si>
  <si>
    <t>Why Does Bluetooth Still Suck?</t>
  </si>
  <si>
    <t>Tech Insider</t>
  </si>
  <si>
    <t>2018-03-02T19:40:49.000Z</t>
  </si>
  <si>
    <t>_Ch5ClOB9AE</t>
  </si>
  <si>
    <t>The chocolate science hype machine</t>
  </si>
  <si>
    <t>2018-01-15T16:08:06.000Z</t>
  </si>
  <si>
    <t>_CJN_ryETIY</t>
  </si>
  <si>
    <t>Harry Styles canta Sign Of The Times a X Factor Italia - Live Show 3</t>
  </si>
  <si>
    <t>X Factor Italia</t>
  </si>
  <si>
    <t>2017-11-09T23:59:08.000Z</t>
  </si>
  <si>
    <t>_cn12TCA4SY</t>
  </si>
  <si>
    <t>Marteen - We Cool (Official Music Video)</t>
  </si>
  <si>
    <t>Marteen Estevez</t>
  </si>
  <si>
    <t>2017-12-06T17:59:44.000Z</t>
  </si>
  <si>
    <t>_CZHqpIpN4k</t>
  </si>
  <si>
    <t>The Last Jedi Cast Answers YOUR Questions, Behind the Scenes of the Red Carpet Live Stream, &amp; More!</t>
  </si>
  <si>
    <t>Star Wars</t>
  </si>
  <si>
    <t>2017-12-13T21:43:09.000Z</t>
  </si>
  <si>
    <t>_dhneCO4YEE</t>
  </si>
  <si>
    <t>Russian Bots and Trolls | November 8, 2017 Act 2 | Full Frontal on TBS</t>
  </si>
  <si>
    <t>2017-11-09T07:00:01.000Z</t>
  </si>
  <si>
    <t>_EvMYEfF_hQ</t>
  </si>
  <si>
    <t>Stranger Things Cast Answer the Web's Most Searched Questions | WIRED</t>
  </si>
  <si>
    <t>2017-11-21T17:00:22.000Z</t>
  </si>
  <si>
    <t>_feQprPLL98</t>
  </si>
  <si>
    <t>Harry Styles - Kiwi - ARIA Awards 2017</t>
  </si>
  <si>
    <t>HQVideoDude</t>
  </si>
  <si>
    <t>2017-11-28T11:21:37.000Z</t>
  </si>
  <si>
    <t>_fjfo256p6s</t>
  </si>
  <si>
    <t>Kacey Musgraves - High Horse (Lyric Video)</t>
  </si>
  <si>
    <t>KaceyMusgravesVEVO</t>
  </si>
  <si>
    <t>2018-03-22T15:48:42.000Z</t>
  </si>
  <si>
    <t>_fVUX6-7VKE</t>
  </si>
  <si>
    <t>7.9 earthquake hits near Kodiak, AK</t>
  </si>
  <si>
    <t>Fox News</t>
  </si>
  <si>
    <t>2018-01-23T11:41:16.000Z</t>
  </si>
  <si>
    <t>_GcsQuOGPPk</t>
  </si>
  <si>
    <t>I Dyed My Virgin Hair For The First Time | Beauty With Mi | Refinery29</t>
  </si>
  <si>
    <t>Refinery29</t>
  </si>
  <si>
    <t>2018-01-29T16:00:02.000Z</t>
  </si>
  <si>
    <t>_GPFA89Vilg</t>
  </si>
  <si>
    <t>Single Coin</t>
  </si>
  <si>
    <t>F Milburn</t>
  </si>
  <si>
    <t>2017-12-28T01:50:19.000Z</t>
  </si>
  <si>
    <t>_GZlUextcAA</t>
  </si>
  <si>
    <t>Oprah Can Make Anyone Cry, Including James</t>
  </si>
  <si>
    <t>The Late Late Show with James Corden</t>
  </si>
  <si>
    <t>2018-03-13T08:35:01.000Z</t>
  </si>
  <si>
    <t>_h9EEni5rks</t>
  </si>
  <si>
    <t>Tank Has Words of Support for Tyrese</t>
  </si>
  <si>
    <t>The Real Daytime</t>
  </si>
  <si>
    <t>2017-12-06T19:45:18.000Z</t>
  </si>
  <si>
    <t>_hMQe2U4c6w</t>
  </si>
  <si>
    <t>The Chainsmokers - You Owe Me</t>
  </si>
  <si>
    <t>ChainsmokersVEVO</t>
  </si>
  <si>
    <t>2018-02-16T05:01:00.000Z</t>
  </si>
  <si>
    <t>_iGAptGAweo</t>
  </si>
  <si>
    <t>Timed Mile in P.E. | Hannah Stocking &amp; Anwar Jibawi</t>
  </si>
  <si>
    <t>Hannah Stocking</t>
  </si>
  <si>
    <t>2018-05-12T16:01:05.000Z</t>
  </si>
  <si>
    <t>_Ihg1_3-0os</t>
  </si>
  <si>
    <t>Remy Ma - Melanin Magic (Pretty Brown) (Audio) ft. Chris Brown</t>
  </si>
  <si>
    <t>RemyMaVEVO</t>
  </si>
  <si>
    <t>2018-01-19T05:01:01.000Z</t>
  </si>
  <si>
    <t>_IoOJu2_FKE</t>
  </si>
  <si>
    <t>How Ticks Dig In With a Mouth Full of Hooks | Deep Look</t>
  </si>
  <si>
    <t>Deep Look</t>
  </si>
  <si>
    <t>2018-03-20T12:59:54.000Z</t>
  </si>
  <si>
    <t>_iRBspjg2pw</t>
  </si>
  <si>
    <t>Lilly Singh on YouTube, The Rock &amp; Her Parents</t>
  </si>
  <si>
    <t>Jimmy Kimmel Live</t>
  </si>
  <si>
    <t>2018-05-18T10:00:10.000Z</t>
  </si>
  <si>
    <t>_IuEg3xbDA0</t>
  </si>
  <si>
    <t>Michael B. Jordan Goes Sneaker Shopping With Complex</t>
  </si>
  <si>
    <t>Complex</t>
  </si>
  <si>
    <t>2018-02-19T15:00:05.000Z</t>
  </si>
  <si>
    <t>_Iz83-Cmt6A</t>
  </si>
  <si>
    <t>Little Big Town with Jimmy Webb - Wichita Lineman (Live from the CMA Awards)</t>
  </si>
  <si>
    <t>CMAVEVO</t>
  </si>
  <si>
    <t>2017-11-09T22:23:51.000Z</t>
  </si>
  <si>
    <t>_JhaVNJb3ag</t>
  </si>
  <si>
    <t>Heart-Wrenching Video: Starving Polar Bear on Iceless Land | National Geographic</t>
  </si>
  <si>
    <t>National Geographic</t>
  </si>
  <si>
    <t>2017-12-11T18:00:02.000Z</t>
  </si>
  <si>
    <t>_JVdoEIbKio</t>
  </si>
  <si>
    <t>Puppy Bowl in Real Life (Way too many puppies)</t>
  </si>
  <si>
    <t>AnthonyPadilla</t>
  </si>
  <si>
    <t>2018-01-29T16:56:47.000Z</t>
  </si>
  <si>
    <t>_JY-latu82Q</t>
  </si>
  <si>
    <t>Ryan Seacrest dishes on New Year's Eve, 'American Idol'</t>
  </si>
  <si>
    <t>Good Morning America</t>
  </si>
  <si>
    <t>2017-12-29T15:02:02.000Z</t>
  </si>
  <si>
    <t>_k02Waw4WXk</t>
  </si>
  <si>
    <t>AMANDA PALMER - JUDY BLUME</t>
  </si>
  <si>
    <t>Amanda Palmer</t>
  </si>
  <si>
    <t>2018-02-12T15:34:44.000Z</t>
  </si>
  <si>
    <t>_KBc4B5JFoQ</t>
  </si>
  <si>
    <t>Sean Paul, David Guetta - Mad Love (Lyric Video) ft. Becky G</t>
  </si>
  <si>
    <t>SeanPaulVEVO</t>
  </si>
  <si>
    <t>2018-02-16T00:01:01.000Z</t>
  </si>
  <si>
    <t>_KEN-cxmGw8</t>
  </si>
  <si>
    <t>What Jeremy Clarkson thinks about Tesla</t>
  </si>
  <si>
    <t>Mashable Daily</t>
  </si>
  <si>
    <t>2017-11-28T19:27:30.000Z</t>
  </si>
  <si>
    <t>_kwsw07w8lU</t>
  </si>
  <si>
    <t>MY CLOSET TOUR 2018! Carli Bybel</t>
  </si>
  <si>
    <t>Carli Bybel</t>
  </si>
  <si>
    <t>2018-04-08T22:17:22.000Z</t>
  </si>
  <si>
    <t>_LnZrXrdC00</t>
  </si>
  <si>
    <t>Cypress FX3 as a Possible Logic Analyzer</t>
  </si>
  <si>
    <t>CNLohr</t>
  </si>
  <si>
    <t>2017-12-31T00:39:40.000Z</t>
  </si>
  <si>
    <t>_Lp5iMI8RWc</t>
  </si>
  <si>
    <t>DIY Snowglobe Nails (I built a snowman on my nail)</t>
  </si>
  <si>
    <t>Simply Nailogical</t>
  </si>
  <si>
    <t>2017-12-16T15:21:31.000Z</t>
  </si>
  <si>
    <t>_lUiJsnGXh8</t>
  </si>
  <si>
    <t>Honest Trailers - Jumanji</t>
  </si>
  <si>
    <t>Screen Junkies</t>
  </si>
  <si>
    <t>2017-12-19T18:00:04.000Z</t>
  </si>
  <si>
    <t>_mHSkHjInS4</t>
  </si>
  <si>
    <t>Dwayne Johnson and Kevin Hart Insult Each Other | CONTAINS STRONG LANGUAGE!</t>
  </si>
  <si>
    <t>BBC Radio 1</t>
  </si>
  <si>
    <t>2017-12-19T15:00:07.000Z</t>
  </si>
  <si>
    <t>_NWs7ntMRBA</t>
  </si>
  <si>
    <t>[OFFICIAL VIDEO] Perfect - Pentatonix</t>
  </si>
  <si>
    <t>PTXofficial</t>
  </si>
  <si>
    <t>2018-04-13T14:00:12.000Z</t>
  </si>
  <si>
    <t>_odvYvbW9VM</t>
  </si>
  <si>
    <t>REAL CHICAGO DEEP DISH PIZZA = Pizza of Heaven!?</t>
  </si>
  <si>
    <t>JOLLY</t>
  </si>
  <si>
    <t>2017-12-15T11:31:09.000Z</t>
  </si>
  <si>
    <t>_oZIbFolJTw</t>
  </si>
  <si>
    <t>RGB Pixel Christmas Tree</t>
  </si>
  <si>
    <t>VOsprey22</t>
  </si>
  <si>
    <t>2017-11-29T03:12:19.000Z</t>
  </si>
  <si>
    <t>_OZJ03OBJj4</t>
  </si>
  <si>
    <t>Everything Wrong With Bright In 15 Minutes Or Less</t>
  </si>
  <si>
    <t>CinemaSins</t>
  </si>
  <si>
    <t>2018-02-06T17:29:12.000Z</t>
  </si>
  <si>
    <t>_PgMjA4x3rE</t>
  </si>
  <si>
    <t>Devils Vs Angels Two w/ TheOdd1sOut</t>
  </si>
  <si>
    <t>SomeThingElseYT</t>
  </si>
  <si>
    <t>2018-04-19T18:31:48.000Z</t>
  </si>
  <si>
    <t>_pP_C7HEy3g</t>
  </si>
  <si>
    <t>The Coin Hexagon - Numberphile</t>
  </si>
  <si>
    <t>Numberphile</t>
  </si>
  <si>
    <t>2018-05-03T15:28:38.000Z</t>
  </si>
  <si>
    <t>_pxQcHAMi1E</t>
  </si>
  <si>
    <t>How Do You Know If You鈥檙e A Genius?</t>
  </si>
  <si>
    <t>2018-03-29T13:00:06.000Z</t>
  </si>
  <si>
    <t>_qSW96a2aKY</t>
  </si>
  <si>
    <t>Keith Urban - Female (Official Audio)</t>
  </si>
  <si>
    <t>Keith Urban</t>
  </si>
  <si>
    <t>2017-11-08T05:01:25.000Z</t>
  </si>
  <si>
    <t>_QufBstcsrc</t>
  </si>
  <si>
    <t>Morgan Freeman - Receives Life Achievement  (SAG Awards 2018)</t>
  </si>
  <si>
    <t>MrTreknation</t>
  </si>
  <si>
    <t>2018-01-22T02:27:48.000Z</t>
  </si>
  <si>
    <t>_QWZvU7VCn8</t>
  </si>
  <si>
    <t>Brad Pitt Bid $120k For A Night With Emilia Clarke!  | The Graham Norton Show</t>
  </si>
  <si>
    <t>The Graham Norton Show</t>
  </si>
  <si>
    <t>2018-05-18T17:13:08.000Z</t>
  </si>
  <si>
    <t>_r0cf42EUBw</t>
  </si>
  <si>
    <t>I Got A Makeover In 3 Different U.S. Cities</t>
  </si>
  <si>
    <t>Safiya Nygaard</t>
  </si>
  <si>
    <t>2018-01-29T21:12:56.000Z</t>
  </si>
  <si>
    <t>_r9GPgvN8As</t>
  </si>
  <si>
    <t>SMALLFOOT - Teaser Trailer</t>
  </si>
  <si>
    <t>Warner Bros. Pictures</t>
  </si>
  <si>
    <t>2017-11-23T00:00:26.000Z</t>
  </si>
  <si>
    <t>_rB36UGoP4Y</t>
  </si>
  <si>
    <t>Cobra Kai Ep 1 - 鈥淎ce Degenerate鈥?- The Karate Kid Saga Continues</t>
  </si>
  <si>
    <t>Cobra Kai</t>
  </si>
  <si>
    <t>2018-05-02T16:02:06.000Z</t>
  </si>
  <si>
    <t>_rBaHuQi9gQ</t>
  </si>
  <si>
    <t>My Everyday Makeup Tutorial</t>
  </si>
  <si>
    <t>Christen Dominique</t>
  </si>
  <si>
    <t>2018-03-25T01:22:00.000Z</t>
  </si>
  <si>
    <t>_rUCjWv0vwA</t>
  </si>
  <si>
    <t>The Pink Hair Transformation We're Obsessed With | Refinery29</t>
  </si>
  <si>
    <t>2017-12-09T16:00:08.000Z</t>
  </si>
  <si>
    <t>_s1M-rkDO8Q</t>
  </si>
  <si>
    <t>Legion | Season 2: All In Your Head Preview | FX</t>
  </si>
  <si>
    <t>FX Networks</t>
  </si>
  <si>
    <t>2018-02-20T18:40:03.000Z</t>
  </si>
  <si>
    <t>_SbotS1p4yg</t>
  </si>
  <si>
    <t>Disney Resort Tour | Yacht &amp; Beach Club Resort Hotel Grounds Tour, Pool Locations &amp; More!</t>
  </si>
  <si>
    <t>TheTimTracker</t>
  </si>
  <si>
    <t>2018-01-03T22:19:43.000Z</t>
  </si>
  <si>
    <t>_suPAag6_i8</t>
  </si>
  <si>
    <t>RuPaul's Drag Race | Season 10 Official Trailer | Premieres Thursday March 22nd 8/7c</t>
  </si>
  <si>
    <t>VH1</t>
  </si>
  <si>
    <t>2018-03-08T18:05:13.000Z</t>
  </si>
  <si>
    <t>_tAUu9tNNIM</t>
  </si>
  <si>
    <t>The Men Of Avengers: Infinity War鈥?Compare Themselves To Different Meats  - CONAN on TBS</t>
  </si>
  <si>
    <t>Team Coco</t>
  </si>
  <si>
    <t>2018-04-26T23:52:14.000Z</t>
  </si>
  <si>
    <t>_UjAxuSuLIc</t>
  </si>
  <si>
    <t>How 29,000 Lost Rubber Ducks Helped Map the World's Oceans</t>
  </si>
  <si>
    <t>Half as Interesting</t>
  </si>
  <si>
    <t>2018-03-15T15:30:02.000Z</t>
  </si>
  <si>
    <t>_uLpgrcLOZM</t>
  </si>
  <si>
    <t>It's not easy to be a tram driver.</t>
  </si>
  <si>
    <t>Cristi Cristian</t>
  </si>
  <si>
    <t>2017-11-23T13:14:33.000Z</t>
  </si>
  <si>
    <t>_UrDtPZHlqc</t>
  </si>
  <si>
    <t>Kat Cunning - Wild Poppies [Official Video]</t>
  </si>
  <si>
    <t>Kat Cunning</t>
  </si>
  <si>
    <t>2018-01-30T20:09:04.000Z</t>
  </si>
  <si>
    <t>_v-hzc6blGI</t>
  </si>
  <si>
    <t>How Trump makes extreme things look normal</t>
  </si>
  <si>
    <t>2017-12-21T13:01:08.000Z</t>
  </si>
  <si>
    <t>_vrcsnkXCI8</t>
  </si>
  <si>
    <t>I GAVE MY MOM HER FIRST MAKEOVER EVER AND SHE CRIED</t>
  </si>
  <si>
    <t>Bramty Juliette</t>
  </si>
  <si>
    <t>2018-03-20T21:04:05.000Z</t>
  </si>
  <si>
    <t>_w58R1OGQFA</t>
  </si>
  <si>
    <t>Train - Have Yourself a Merry Little Christmas</t>
  </si>
  <si>
    <t>TrainVEVO</t>
  </si>
  <si>
    <t>2017-11-09T15:00:02.000Z</t>
  </si>
  <si>
    <t>_wNZbgBPz1Q</t>
  </si>
  <si>
    <t>Thanos has a great plan</t>
  </si>
  <si>
    <t>Jenny Nicholson</t>
  </si>
  <si>
    <t>2018-05-02T12:29:53.000Z</t>
  </si>
  <si>
    <t>_wrEYqdTf98</t>
  </si>
  <si>
    <t>Macaulay Culkin Won't Recreate His 'Home Alone' Face</t>
  </si>
  <si>
    <t>TheEllenShow</t>
  </si>
  <si>
    <t>2018-04-23T13:00:03.000Z</t>
  </si>
  <si>
    <t>_wS7seijyks</t>
  </si>
  <si>
    <t>TRYING FUN PUMPKIN SPICE FLAVORED FOOD</t>
  </si>
  <si>
    <t>Rosanna Pansino</t>
  </si>
  <si>
    <t>2017-11-18T17:00:16.000Z</t>
  </si>
  <si>
    <t>_X8XtZZYkNA</t>
  </si>
  <si>
    <t>Are You Smarter Than Average?</t>
  </si>
  <si>
    <t>AsapSCIENCE</t>
  </si>
  <si>
    <t>2018-01-11T16:59:10.000Z</t>
  </si>
  <si>
    <t>_xwX82Y0Oro</t>
  </si>
  <si>
    <t>FRIENDS - Marshmello &amp; Anne-Marie / Tina Boo Choreography</t>
  </si>
  <si>
    <t>1MILLION Dance Studio</t>
  </si>
  <si>
    <t>2018-02-28T09:00:03.000Z</t>
  </si>
  <si>
    <t>_Ybm_ZNLu0w</t>
  </si>
  <si>
    <t>What Would REALLY Happen If You Cloned Yourself?</t>
  </si>
  <si>
    <t>2018-04-09T13:00:07.000Z</t>
  </si>
  <si>
    <t>_yiQHtBFYkg</t>
  </si>
  <si>
    <t>Kylie Minogue - Stop Me From Falling (Official Audio)</t>
  </si>
  <si>
    <t>Kylie Minogue</t>
  </si>
  <si>
    <t>2018-03-09T08:32:56.000Z</t>
  </si>
  <si>
    <t>_yJq9SeGLhg</t>
  </si>
  <si>
    <t>A Very Spicy Holiday Special | Hot Ones</t>
  </si>
  <si>
    <t>2017-12-21T16:00:04.000Z</t>
  </si>
  <si>
    <t>_YSVbM1saXM</t>
  </si>
  <si>
    <t>2017 Hit Songs Siblings Dance | Ranz and Niana</t>
  </si>
  <si>
    <t>Ranz Kyle</t>
  </si>
  <si>
    <t>2018-01-03T14:34:32.000Z</t>
  </si>
  <si>
    <t>_yThFcog0nA</t>
  </si>
  <si>
    <t>45 Beauty Secrets in 5 Minutes鈥擧ere鈥檚 Everything We Learned in 2017 | Vogue</t>
  </si>
  <si>
    <t>Vogue</t>
  </si>
  <si>
    <t>2017-12-27T14:00:59.000Z</t>
  </si>
  <si>
    <t>_zCDvOsdL9Q</t>
  </si>
  <si>
    <t>INTERROGATING ZUCKERBERG 鈥?A Bad Lip Reading</t>
  </si>
  <si>
    <t>Bad Lip Reading</t>
  </si>
  <si>
    <t>2018-04-24T16:04:41.000Z</t>
  </si>
  <si>
    <t>_zhR6d6LDzM</t>
  </si>
  <si>
    <t>Hamilton 鈥?鈥淲rote My Way Out鈥?(Nas, Dave East, Lin-Manuel Miranda &amp; Aloe Blacc) [Official Video]</t>
  </si>
  <si>
    <t>Hamilton: An American Musical</t>
  </si>
  <si>
    <t>2018-01-19T17:03:31.000Z</t>
  </si>
  <si>
    <t>_zu53yAoTJE</t>
  </si>
  <si>
    <t>U2 - Get Out Of Your Own Way (Official Video)</t>
  </si>
  <si>
    <t>U2VEVO</t>
  </si>
  <si>
    <t>2018-01-18T16:00:02.000Z</t>
  </si>
  <si>
    <t>Padma Lakshmi On A #TopChef鈥檚 Cancer Diagnosis | WWHL</t>
  </si>
  <si>
    <t>Watch What Happens Live with Andy Cohen</t>
  </si>
  <si>
    <t>2018-02-15T04:30:12.000Z</t>
  </si>
  <si>
    <t>Clip: Why President Obama stays in the pocket with his dad moves [HD] | Netflix</t>
  </si>
  <si>
    <t>Netflix</t>
  </si>
  <si>
    <t>2018-01-10T20:04:17.000Z</t>
  </si>
  <si>
    <t>Stratolaunch Taxi Test</t>
  </si>
  <si>
    <t>Stratolaunch</t>
  </si>
  <si>
    <t>2018-02-26T17:10:52.000Z</t>
  </si>
  <si>
    <t>Kylie Minogue - Dancing (Official Video)</t>
  </si>
  <si>
    <t>KylieMinogueOnVEVO</t>
  </si>
  <si>
    <t>2018-02-01T08:59:34.000Z</t>
  </si>
  <si>
    <t>Maluma - El Pr茅stamo (Official Video)</t>
  </si>
  <si>
    <t>MalumaVEVO</t>
  </si>
  <si>
    <t>2018-03-09T11:00:01.000Z</t>
  </si>
  <si>
    <t>Imagine Dragons - Next To Me (Audio)</t>
  </si>
  <si>
    <t>ImagineDragonsVEVO</t>
  </si>
  <si>
    <t>2018-02-21T17:00:00.000Z</t>
  </si>
  <si>
    <t>Michelob Sport Super Bowl Commercial</t>
  </si>
  <si>
    <t>Chris Sturgeon</t>
  </si>
  <si>
    <t>2018-02-01T18:59:12.000Z</t>
  </si>
  <si>
    <t>Make it Real: HULK FIST SMASHES EVERYTHING</t>
  </si>
  <si>
    <t>the Hacksmith</t>
  </si>
  <si>
    <t>2018-02-15T18:00:00.000Z</t>
  </si>
  <si>
    <t>Full Face TESTING BEAUTY GURUS Makeup FAVORITES! WORTH it or TOSS it?!</t>
  </si>
  <si>
    <t>Sylvia Gani</t>
  </si>
  <si>
    <t>2018-04-09T00:07:02.000Z</t>
  </si>
  <si>
    <t>The Best Movie Hell to End Up In - After Hours</t>
  </si>
  <si>
    <t>Cracked</t>
  </si>
  <si>
    <t>2017-11-20T17:00:00.000Z</t>
  </si>
  <si>
    <t>Gallant - Doesn't Matter (Official Video)</t>
  </si>
  <si>
    <t>Gallant</t>
  </si>
  <si>
    <t>2018-05-08T14:00:03.000Z</t>
  </si>
  <si>
    <t>The 30 Mile Zone That Explains Why Hollywood Exists</t>
  </si>
  <si>
    <t>2017-11-30T15:30:00.000Z</t>
  </si>
  <si>
    <t>HERE WE GO!!! IVF EMBRYO TRANSFER DAY</t>
  </si>
  <si>
    <t>Channon Rose Vlogs</t>
  </si>
  <si>
    <t>2018-02-12T17:41:00.000Z</t>
  </si>
  <si>
    <t>Confrontation Between Lifeguard, Bodysurfer Caught On Camera In Redondo Beach Goes Viral</t>
  </si>
  <si>
    <t>mike m</t>
  </si>
  <si>
    <t>2018-02-20T16:34:36.000Z</t>
  </si>
  <si>
    <t>DIY Pallet Swingers, Corinne VS Pin</t>
  </si>
  <si>
    <t>ThreadBanger</t>
  </si>
  <si>
    <t>2018-04-29T18:50:39.000Z</t>
  </si>
  <si>
    <t>Trump meets with students following Florida shooting</t>
  </si>
  <si>
    <t>Washington Post</t>
  </si>
  <si>
    <t>2018-02-21T22:41:17.000Z</t>
  </si>
  <si>
    <t>World's First 3D Printed Earphones</t>
  </si>
  <si>
    <t>TechSmartt</t>
  </si>
  <si>
    <t>2018-01-03T23:12:22.000Z</t>
  </si>
  <si>
    <t>Dope Tech of CES 2018! [Part 1]</t>
  </si>
  <si>
    <t>Marques Brownlee</t>
  </si>
  <si>
    <t>2018-01-11T01:20:14.000Z</t>
  </si>
  <si>
    <t>Coach Taggart Monday Presser Ahead of Arizona</t>
  </si>
  <si>
    <t>GoDucksdotcom</t>
  </si>
  <si>
    <t>2017-11-13T20:41:45.000Z</t>
  </si>
  <si>
    <t>Lupita Nyong'o - Why Black Panther Is a Different Kind of Superhero Movie: The Daily Show</t>
  </si>
  <si>
    <t>The Daily Show with Trevor Noah</t>
  </si>
  <si>
    <t>2018-02-24T15:00:00.000Z</t>
  </si>
  <si>
    <t>Why Dying is Illegal in Longyearbyen, Norway</t>
  </si>
  <si>
    <t>2018-01-18T15:30:00.000Z</t>
  </si>
  <si>
    <t>Milo Takes Calls From Infowars Listeners</t>
  </si>
  <si>
    <t>The Alex Jones Channel</t>
  </si>
  <si>
    <t>2018-02-20T22:38:46.000Z</t>
  </si>
  <si>
    <t>We Bought A House</t>
  </si>
  <si>
    <t>JennaMarbles</t>
  </si>
  <si>
    <t>2018-05-16T22:33:29.000Z</t>
  </si>
  <si>
    <t>How Do South Koreans Feel About Joint Team With North Korea (Winter Olympics 2018)  | ASIAN BOSS</t>
  </si>
  <si>
    <t>Asian Boss</t>
  </si>
  <si>
    <t>2018-02-08T14:29:46.000Z</t>
  </si>
  <si>
    <t>Where Were Ant-Man and the Wasp? | New Trailer Tomorrow</t>
  </si>
  <si>
    <t>Marvel Entertainment</t>
  </si>
  <si>
    <t>2018-04-30T19:00:00.000Z</t>
  </si>
  <si>
    <t>'Avengers: Infinity War' Cast Tours Los Angeles w/ James Corden</t>
  </si>
  <si>
    <t>2018-04-27T05:37:41.000Z</t>
  </si>
  <si>
    <t>Letter from McKayala Maroney read to Larry Nassar in court</t>
  </si>
  <si>
    <t>MLive</t>
  </si>
  <si>
    <t>2018-01-18T17:58:47.000Z</t>
  </si>
  <si>
    <t>Footage shows plane stuck on cliff edge after skidding off runway in Turkey</t>
  </si>
  <si>
    <t>Guardian News</t>
  </si>
  <si>
    <t>2018-01-14T15:57:02.000Z</t>
  </si>
  <si>
    <t>*SPOILER* 5th Eliminated Queen RuPaul's All Stars 3: Behind the Scenes</t>
  </si>
  <si>
    <t>WOWPresents</t>
  </si>
  <si>
    <t>2018-02-23T13:00:00.000Z</t>
  </si>
  <si>
    <t>TOP 5 MOST LONG WEARING PERFUMES + 5 THAT DONT LAST AT ALL!</t>
  </si>
  <si>
    <t>KathleenLights</t>
  </si>
  <si>
    <t>2018-03-12T23:00:00.000Z</t>
  </si>
  <si>
    <t>Amtrak Train Carrying Republican Lawmakers To A Retreat Hits Garbage Truck | Velshi &amp; Ruhle | MSNBC</t>
  </si>
  <si>
    <t>MSNBC</t>
  </si>
  <si>
    <t>2018-01-31T17:38:36.000Z</t>
  </si>
  <si>
    <t>SUPER-SIZED SNAIL!</t>
  </si>
  <si>
    <t>Brave Wilderness</t>
  </si>
  <si>
    <t>2018-03-30T11:00:00.000Z</t>
  </si>
  <si>
    <t>Celebrity Chef Mario Batali Accused Of Sexual Misconduct | Velshi &amp; Ruhle | MSNBC</t>
  </si>
  <si>
    <t>2017-12-11T17:21:17.000Z</t>
  </si>
  <si>
    <t>Should We Break Up? (DNA COMPATIBILITY TEST)</t>
  </si>
  <si>
    <t>2018-01-17T01:00:00.000Z</t>
  </si>
  <si>
    <t>Animal Adventure Park Giraffe Cam</t>
  </si>
  <si>
    <t>Animal Adventure Park</t>
  </si>
  <si>
    <t>2017-11-12T00:18:43.000Z</t>
  </si>
  <si>
    <t>I Won't Wear A Jacket</t>
  </si>
  <si>
    <t>Gus Johnson</t>
  </si>
  <si>
    <t>2017-12-10T23:17:29.000Z</t>
  </si>
  <si>
    <t>24 Facts about Koalas - mental_floss List Show Ep. 522</t>
  </si>
  <si>
    <t>Mental Floss</t>
  </si>
  <si>
    <t>2017-11-15T16:00:00.000Z</t>
  </si>
  <si>
    <t>Cheng I Sao - Pirate Queen - Extra History</t>
  </si>
  <si>
    <t>Extra Credits</t>
  </si>
  <si>
    <t>2018-01-27T18:30:12.000Z</t>
  </si>
  <si>
    <t>5 Times Scientists Were Very Wrong About New Discoveries, Because of Hope</t>
  </si>
  <si>
    <t>SciShow</t>
  </si>
  <si>
    <t>2018-05-06T21:00:00.000Z</t>
  </si>
  <si>
    <t>KUWTK | Kourtney Kardashian Explains Ex Scott's Reaction to Her BF | E!</t>
  </si>
  <si>
    <t>E! Entertainment</t>
  </si>
  <si>
    <t>2018-01-17T15:12:53.000Z</t>
  </si>
  <si>
    <t>PAZ Mission</t>
  </si>
  <si>
    <t>SpaceX</t>
  </si>
  <si>
    <t>2018-02-22T14:52:02.000Z</t>
  </si>
  <si>
    <t>Star Wars: The Last Jedi | Training Featurette</t>
  </si>
  <si>
    <t>2017-12-02T17:40:57.000Z</t>
  </si>
  <si>
    <t>The Original Ford Mustang BULLITT: The Holy Grail of Mustang | Mustang | Ford</t>
  </si>
  <si>
    <t>Ford Motor Company</t>
  </si>
  <si>
    <t>2018-01-14T22:20:19.000Z</t>
  </si>
  <si>
    <t>Dumbo Official Teaser Trailer</t>
  </si>
  <si>
    <t>Disney Movie Trailers</t>
  </si>
  <si>
    <t>2018-06-13T07:00:00.000Z</t>
  </si>
  <si>
    <t>Jesus Christ Superstar Live - John Legend Rehearses (Promo)</t>
  </si>
  <si>
    <t>NBC</t>
  </si>
  <si>
    <t>2018-02-23T23:54:39.000Z</t>
  </si>
  <si>
    <t>Johnny English Strikes Again - Official Trailer (HD) - Coming Soon</t>
  </si>
  <si>
    <t>Universal Pictures</t>
  </si>
  <si>
    <t>2018-04-05T07:00:36.000Z</t>
  </si>
  <si>
    <t>Meet the Dog Protecting Planes From Bird Strikes</t>
  </si>
  <si>
    <t>Great Big Story</t>
  </si>
  <si>
    <t>2017-12-13T07:00:00.000Z</t>
  </si>
  <si>
    <t>All Sports Golf Battle 2 | Dude Perfect</t>
  </si>
  <si>
    <t>Dude Perfect</t>
  </si>
  <si>
    <t>2017-12-04T22:57:07.000Z</t>
  </si>
  <si>
    <t>John Cena Answers the Web's Most Searched Questions | WIRED</t>
  </si>
  <si>
    <t>2017-12-14T17:00:58.000Z</t>
  </si>
  <si>
    <t>Pizza night!</t>
  </si>
  <si>
    <t>European Space Agency, ESA</t>
  </si>
  <si>
    <t>2017-12-02T20:01:53.000Z</t>
  </si>
  <si>
    <t>The Logistics of Living in Antarctica</t>
  </si>
  <si>
    <t>Wendover Productions</t>
  </si>
  <si>
    <t>2018-03-06T15:30:00.000Z</t>
  </si>
  <si>
    <t>Gayle King and Norah O'Donnell respond to Charlie Rose allegations</t>
  </si>
  <si>
    <t>CBS This Morning</t>
  </si>
  <si>
    <t>2017-11-21T12:35:39.000Z</t>
  </si>
  <si>
    <t>Watch This Video When You鈥檙e Feeling Down</t>
  </si>
  <si>
    <t>Markiplier</t>
  </si>
  <si>
    <t>2018-05-03T18:00:00.000Z</t>
  </si>
  <si>
    <t>I GOT FIRED...</t>
  </si>
  <si>
    <t>Jack Coyne</t>
  </si>
  <si>
    <t>2018-02-05T22:51:37.000Z</t>
  </si>
  <si>
    <t>CHEESEBURGER JELLO ASPIC - hamburgers entombed in savory gelatin</t>
  </si>
  <si>
    <t>emmymadeinjapan</t>
  </si>
  <si>
    <t>2018-04-13T00:00:01.000Z</t>
  </si>
  <si>
    <t>PLAYERUNKNOWN'S BATTLEGROUNDS Xbox Action Trailer</t>
  </si>
  <si>
    <t>Xbox</t>
  </si>
  <si>
    <t>2017-12-12T17:57:01.000Z</t>
  </si>
  <si>
    <t>Big Shaq Beefs Ed Sheeran About The Christmas Number 1 Spot</t>
  </si>
  <si>
    <t>Michael Dapaah</t>
  </si>
  <si>
    <t>2017-12-19T18:26:12.000Z</t>
  </si>
  <si>
    <t>Forced Arbitration | January 31, 2018 Act 2 | Full Frontal on TBS</t>
  </si>
  <si>
    <t>2018-02-01T07:00:01.000Z</t>
  </si>
  <si>
    <t>A social worker has the worst day of his life. Then, a homeless man shows him what 'bad' really is.</t>
  </si>
  <si>
    <t>Omeleto</t>
  </si>
  <si>
    <t>2017-11-29T08:57:21.000Z</t>
  </si>
  <si>
    <t>YOUR DATE IS HERE - Horror Short</t>
  </si>
  <si>
    <t>Midnight Video</t>
  </si>
  <si>
    <t>2018-01-29T13:00:00.000Z</t>
  </si>
  <si>
    <t>Queer Eye | Theme Song (All Things) Feat. Betty Who | Netflix</t>
  </si>
  <si>
    <t>2018-06-01T02:00:00.000Z</t>
  </si>
  <si>
    <t>Why this elbow is a TIME person of the year</t>
  </si>
  <si>
    <t>2017-12-13T12:30:00.000Z</t>
  </si>
  <si>
    <t>Justin Timberlake and Zane Lowe on Beats 1 [Part 2]</t>
  </si>
  <si>
    <t>Beats 1 Radio</t>
  </si>
  <si>
    <t>2018-02-01T18:37:29.000Z</t>
  </si>
  <si>
    <t>Samsung Galaxy S9 hands-on</t>
  </si>
  <si>
    <t>The Verge</t>
  </si>
  <si>
    <t>2018-02-25T17:00:01.000Z</t>
  </si>
  <si>
    <t>Dwayne Johnson Wants to Marry Frances McDormand</t>
  </si>
  <si>
    <t>2018-04-03T13:00:39.000Z</t>
  </si>
  <si>
    <t>Janelle Mon谩e 鈥?I Like That [Official Audio]</t>
  </si>
  <si>
    <t>Janelle Mon谩e</t>
  </si>
  <si>
    <t>2018-04-16T04:38:11.000Z</t>
  </si>
  <si>
    <t>Predator Is Back</t>
  </si>
  <si>
    <t>adidas Football</t>
  </si>
  <si>
    <t>2017-11-22T09:10:18.000Z</t>
  </si>
  <si>
    <t>KAZAKHSTAN 24-hour ARMY RATION TASTE TEST | Kazakh MRE</t>
  </si>
  <si>
    <t>2018-01-16T01:00:02.000Z</t>
  </si>
  <si>
    <t>Momsplaining with Kristen Bell #ProductReviews with Ryan Hansen, Ep. 5</t>
  </si>
  <si>
    <t>2018-02-09T14:00:26.000Z</t>
  </si>
  <si>
    <t>Tiny Tortoise Dodges Traffic!</t>
  </si>
  <si>
    <t>2018-04-06T11:00:01.000Z</t>
  </si>
  <si>
    <t>0-_h-qFt_zs</t>
  </si>
  <si>
    <t>Peking Duk - Wasted (Official Video)</t>
  </si>
  <si>
    <t>PekingDukVEVO</t>
  </si>
  <si>
    <t>2018-02-01T21:00:00.000Z</t>
  </si>
  <si>
    <t>00mdcc9o28A</t>
  </si>
  <si>
    <t>Emilia Clarke Shows Off Her Embarrassing Wookiee Impression</t>
  </si>
  <si>
    <t>The Tonight Show Starring Jimmy Fallon</t>
  </si>
  <si>
    <t>2018-05-22T04:16:44.000Z</t>
  </si>
  <si>
    <t>00nmxR1mxIA</t>
  </si>
  <si>
    <t>Lost 'Star Wars' Footage Of Luke Skywalker At The Cantina</t>
  </si>
  <si>
    <t>The Late Show with Stephen Colbert</t>
  </si>
  <si>
    <t>2017-12-09T08:35:00.000Z</t>
  </si>
  <si>
    <t>00RpZZThSAs</t>
  </si>
  <si>
    <t>How Good is McDonald's New Szechuan Sauce?</t>
  </si>
  <si>
    <t>TheReportOfTheWeek</t>
  </si>
  <si>
    <t>2018-02-26T16:44:55.000Z</t>
  </si>
  <si>
    <t>01AEuxSlIMg</t>
  </si>
  <si>
    <t>Lexus LS 500 F SPORT / Marvel Studios鈥?Black Panther Commercial鈥擣ull Length</t>
  </si>
  <si>
    <t>LexusVehicles</t>
  </si>
  <si>
    <t>2018-01-25T09:00:00.000Z</t>
  </si>
  <si>
    <t>02e9klKUN0Y</t>
  </si>
  <si>
    <t>ABSOLUT - The Vodka With Nothing To Hide</t>
  </si>
  <si>
    <t>Absolut</t>
  </si>
  <si>
    <t>2018-02-06T06:50:53.000Z</t>
  </si>
  <si>
    <t>02N508BDngc</t>
  </si>
  <si>
    <t>How To Make a Giant Flaming Vortex Fountain</t>
  </si>
  <si>
    <t>The King of Random</t>
  </si>
  <si>
    <t>2018-01-05T15:00:00.000Z</t>
  </si>
  <si>
    <t>032BPsxhreM</t>
  </si>
  <si>
    <t>The Talk - Hilary Duff Dishes on Boyfriend Matthew Koma: 'third times a charm'</t>
  </si>
  <si>
    <t>The Talk</t>
  </si>
  <si>
    <t>2017-12-05T22:00:00.000Z</t>
  </si>
  <si>
    <t>04aPsalAZQI</t>
  </si>
  <si>
    <t>Tinashe ft. Offset: No Drama</t>
  </si>
  <si>
    <t>2018-04-13T04:32:51.000Z</t>
  </si>
  <si>
    <t>069D0NmW39o</t>
  </si>
  <si>
    <t>Wildest Superstar distractions: WWE Top 10, Nov. 11, 2017</t>
  </si>
  <si>
    <t>WWE</t>
  </si>
  <si>
    <t>2017-11-11T15:00:00.000Z</t>
  </si>
  <si>
    <t>07bTt0BTi-U</t>
  </si>
  <si>
    <t>Glowing Speaker iPhone Mod! See Your Music in RGB!</t>
  </si>
  <si>
    <t>EverythingApplePro</t>
  </si>
  <si>
    <t>2017-11-23T02:12:48.000Z</t>
  </si>
  <si>
    <t>07JQ4WZJIbg</t>
  </si>
  <si>
    <t>Marvel's VENOM (2018) - Full Trailer | Tom Hardy Movie (HD) Concept</t>
  </si>
  <si>
    <t>BillyCrammer</t>
  </si>
  <si>
    <t>2018-02-21T16:19:27.000Z</t>
  </si>
  <si>
    <t>07S_Glj3uYs</t>
  </si>
  <si>
    <t>Noah Cyrus - Again (Alan Walker Remix)</t>
  </si>
  <si>
    <t>Alan Walker</t>
  </si>
  <si>
    <t>2017-12-22T17:00:44.000Z</t>
  </si>
  <si>
    <t>07Um1PY_P4o</t>
  </si>
  <si>
    <t>PADDINGTON 2 -  US Trailer 2</t>
  </si>
  <si>
    <t>2017-12-26T17:01:45.000Z</t>
  </si>
  <si>
    <t>0-7wMD5ISIs</t>
  </si>
  <si>
    <t>ABANDONED MALL TURNED INTO WINTER WONDERLAND</t>
  </si>
  <si>
    <t>CaseyNeistat</t>
  </si>
  <si>
    <t>2017-12-18T21:22:24.000Z</t>
  </si>
  <si>
    <t>08l0K3UyUXE</t>
  </si>
  <si>
    <t>Rihanna Claps Back at Snapchat for Domestic Violence Ad Featuring Chris Brown</t>
  </si>
  <si>
    <t>Inside Edition</t>
  </si>
  <si>
    <t>2018-03-15T22:14:12.000Z</t>
  </si>
  <si>
    <t>08nkwgZIE4I</t>
  </si>
  <si>
    <t>P!nk - Barbies (Audio)</t>
  </si>
  <si>
    <t>PinkVEVO</t>
  </si>
  <si>
    <t>2017-11-08T22:04:53.000Z</t>
  </si>
  <si>
    <t>08OhPK2BVIU</t>
  </si>
  <si>
    <t>DOING MAKE UP WITH GARDENING TOOLS!!</t>
  </si>
  <si>
    <t>Liza Koshy</t>
  </si>
  <si>
    <t>2018-02-21T23:05:10.000Z</t>
  </si>
  <si>
    <t>08vIy0y1N9I</t>
  </si>
  <si>
    <t>THE NBA 鈥?A Bad Lip Reading</t>
  </si>
  <si>
    <t>2018-06-11T13:32:02.000Z</t>
  </si>
  <si>
    <t>0aFhzGEBQlk</t>
  </si>
  <si>
    <t>Trinitron: Sony's Once Unbeatable Product</t>
  </si>
  <si>
    <t>Technology Connections</t>
  </si>
  <si>
    <t>2017-12-30T15:28:24.000Z</t>
  </si>
  <si>
    <t>0AWUKX5D_ak</t>
  </si>
  <si>
    <t>WON'T YOU BE MY NEIGHBOR? - First Look Clip - Coming Soon</t>
  </si>
  <si>
    <t>Focus Features</t>
  </si>
  <si>
    <t>2018-01-16T19:02:09.000Z</t>
  </si>
  <si>
    <t>0b6l7MIaGdA</t>
  </si>
  <si>
    <t>No Moore! | December 13, 2017 Act 1 | Full Frontal on TBS</t>
  </si>
  <si>
    <t>2017-12-14T07:00:01.000Z</t>
  </si>
  <si>
    <t>0bSE-rh7jFg</t>
  </si>
  <si>
    <t>When the girl you're wrestling has a tough little brother  - 979280</t>
  </si>
  <si>
    <t>RM Videos</t>
  </si>
  <si>
    <t>2017-12-12T20:57:30.000Z</t>
  </si>
  <si>
    <t>0bXCbVGb04A</t>
  </si>
  <si>
    <t>Game Theory: FNAF, The Theory That Changed EVERYTHING!! (FNAF 6 Ultimate Custom Night)</t>
  </si>
  <si>
    <t>The Game Theorists</t>
  </si>
  <si>
    <t>2018-06-10T19:05:21.000Z</t>
  </si>
  <si>
    <t>0bXJGZgR1BU</t>
  </si>
  <si>
    <t>Why Hosting The Olympics Isn't Worth It Anymore</t>
  </si>
  <si>
    <t>Business Insider</t>
  </si>
  <si>
    <t>2018-02-05T20:00:01.000Z</t>
  </si>
  <si>
    <t>0C3pC-uonZU</t>
  </si>
  <si>
    <t>Barry the Blind Dog Destroys New Toy: How Long Will It Take? | The Dodo</t>
  </si>
  <si>
    <t>The Dodo</t>
  </si>
  <si>
    <t>2018-02-01T19:18:08.000Z</t>
  </si>
  <si>
    <t>-0CMnp02rNY</t>
  </si>
  <si>
    <t>Mindy Kaling's Daughter Had the Perfect Reaction to Entering Oprah's House</t>
  </si>
  <si>
    <t>2018-06-04T13:00:00.000Z</t>
  </si>
  <si>
    <t>0devsSCkYRY</t>
  </si>
  <si>
    <t>The Algorithm That Will Keep You Buying On Cyber Monday | Mach | NBC News</t>
  </si>
  <si>
    <t>NBC News</t>
  </si>
  <si>
    <t>2017-11-27T14:39:25.000Z</t>
  </si>
  <si>
    <t>0DpCDxoj_Xg</t>
  </si>
  <si>
    <t>'Santa Claus Is Comin' To Town' Carpool Karaoke</t>
  </si>
  <si>
    <t>2017-12-12T06:13:13.000Z</t>
  </si>
  <si>
    <t>0dSR-9mtuzk</t>
  </si>
  <si>
    <t>The Voice 2017 - Pitch Perfect 3 x The Voice Freedom! 鈥?0 x Cups鈥?(Digital Exclusive)</t>
  </si>
  <si>
    <t>The Voice</t>
  </si>
  <si>
    <t>2017-11-22T01:30:05.000Z</t>
  </si>
  <si>
    <t>0DVNtFA-_wA</t>
  </si>
  <si>
    <t>Little Girl's Incredible Valentine's Day Rant</t>
  </si>
  <si>
    <t>Strange incident</t>
  </si>
  <si>
    <t>2018-02-14T12:28:52.000Z</t>
  </si>
  <si>
    <t>0EbFotkXOiA</t>
  </si>
  <si>
    <t>Omarosa Manigault Talks White House Exit | The View</t>
  </si>
  <si>
    <t>The View</t>
  </si>
  <si>
    <t>2017-12-14T16:13:17.000Z</t>
  </si>
  <si>
    <t>0eOtSEkLVtw</t>
  </si>
  <si>
    <t>What鈥檚 the Longest Train in the World?</t>
  </si>
  <si>
    <t>2018-02-15T15:32:22.000Z</t>
  </si>
  <si>
    <t>0EPY1CKFecs</t>
  </si>
  <si>
    <t>The True Messed Up Story of Pocahontas</t>
  </si>
  <si>
    <t>CollegeHumor</t>
  </si>
  <si>
    <t>2018-03-27T17:30:00.000Z</t>
  </si>
  <si>
    <t>0EQuVfP-vXs</t>
  </si>
  <si>
    <t>All The Money In The World - TV Spot featuring Christopher Plummer</t>
  </si>
  <si>
    <t>Trailers Promos Teasers</t>
  </si>
  <si>
    <t>2017-11-29T07:54:36.000Z</t>
  </si>
  <si>
    <t>0ETrC_c14ms</t>
  </si>
  <si>
    <t>Steve Kerr reminisces with Scottie Pippen about their Bulls playoff runs | The Jump | ESPN</t>
  </si>
  <si>
    <t>ESPN</t>
  </si>
  <si>
    <t>2018-04-14T00:33:06.000Z</t>
  </si>
  <si>
    <t>0eUk_VN3e2A</t>
  </si>
  <si>
    <t>ASMR Lushful Spa Treatment 鉁?Facial and Massage</t>
  </si>
  <si>
    <t>ASMR Darling</t>
  </si>
  <si>
    <t>2018-01-17T03:24:25.000Z</t>
  </si>
  <si>
    <t>0f7CuSU_huU</t>
  </si>
  <si>
    <t>1992 Chevy Lumina Euro commercial</t>
  </si>
  <si>
    <t>lugnutsoldcrap</t>
  </si>
  <si>
    <t>2013-03-10T16:41:59.000Z</t>
  </si>
  <si>
    <t>0FBYDz1_EPs</t>
  </si>
  <si>
    <t>2018 Winter Olympics Recap Day 12 (Lindsey Vonn) I Part 1 I NBC Sports</t>
  </si>
  <si>
    <t>NBC Sports</t>
  </si>
  <si>
    <t>2018-02-21T12:19:46.000Z</t>
  </si>
  <si>
    <t>0fepqIO57f8</t>
  </si>
  <si>
    <t>The Black Dot of Death Crashes iPhones! Beware</t>
  </si>
  <si>
    <t>2018-05-09T02:56:43.000Z</t>
  </si>
  <si>
    <t>0gDVWPPgMKY</t>
  </si>
  <si>
    <t>Sumo Wrestling in 4K</t>
  </si>
  <si>
    <t>The Slow Mo Guys</t>
  </si>
  <si>
    <t>2018-02-05T17:00:00.000Z</t>
  </si>
  <si>
    <t>0GKC_nj7B44</t>
  </si>
  <si>
    <t>Whitney Official Teaser Trailer | In Theaters July 6</t>
  </si>
  <si>
    <t>RoadsideFlix</t>
  </si>
  <si>
    <t>2018-04-27T13:01:25.000Z</t>
  </si>
  <si>
    <t>0GQmGOju6CE</t>
  </si>
  <si>
    <t>THE GHOST IN MY HOUSE - Morgan Adams</t>
  </si>
  <si>
    <t>Morgan Adams</t>
  </si>
  <si>
    <t>2018-01-24T18:59:44.000Z</t>
  </si>
  <si>
    <t>0gW9EnfWzDw</t>
  </si>
  <si>
    <t>How To Make Your Own Subway Sandwich</t>
  </si>
  <si>
    <t>2018-01-17T14:49:50.000Z</t>
  </si>
  <si>
    <t>0gwkMY-mzUQ</t>
  </si>
  <si>
    <t>Demi Lovato &amp; Luis Fonsi - Echame La Culpa (Teaser)</t>
  </si>
  <si>
    <t>Demi Lovato</t>
  </si>
  <si>
    <t>2017-11-15T20:11:41.000Z</t>
  </si>
  <si>
    <t>0H-JHIGRRNM</t>
  </si>
  <si>
    <t>Can a Little Tikes Car FLY!?</t>
  </si>
  <si>
    <t>FliteTest</t>
  </si>
  <si>
    <t>2018-03-09T18:34:52.000Z</t>
  </si>
  <si>
    <t>0HX039UdGpU</t>
  </si>
  <si>
    <t>EVERY TARGET EVER</t>
  </si>
  <si>
    <t>Smosh</t>
  </si>
  <si>
    <t>2018-03-12T16:00:00.000Z</t>
  </si>
  <si>
    <t>0I9vWjc9nao</t>
  </si>
  <si>
    <t>My therapist, Dr. Plier</t>
  </si>
  <si>
    <t>Sugar Pine 7</t>
  </si>
  <si>
    <t>2018-01-29T23:37:53.000Z</t>
  </si>
  <si>
    <t>0IC3II1i5yM</t>
  </si>
  <si>
    <t>When Harry met Barack: Prince interviews former US president</t>
  </si>
  <si>
    <t>The Royal Family Channel</t>
  </si>
  <si>
    <t>2017-12-17T18:48:18.000Z</t>
  </si>
  <si>
    <t>0jmDHoPUGKI</t>
  </si>
  <si>
    <t>NSC | Face to Face with the Prescription Opioid Crisis</t>
  </si>
  <si>
    <t>National Safety Council</t>
  </si>
  <si>
    <t>2017-12-05T13:50:17.000Z</t>
  </si>
  <si>
    <t>0Juc2cL26mg</t>
  </si>
  <si>
    <t>WINCHESTER - Official Trailer - HD (Helen Mirren, Jason Clarke)</t>
  </si>
  <si>
    <t>CBS Films</t>
  </si>
  <si>
    <t>2018-01-04T18:00:15.000Z</t>
  </si>
  <si>
    <t>0KEFbtZQdnE</t>
  </si>
  <si>
    <t>Things Not To Say To Single Parents</t>
  </si>
  <si>
    <t>BBC Three</t>
  </si>
  <si>
    <t>2018-01-09T12:00:00.000Z</t>
  </si>
  <si>
    <t>0KFC9dZ7bxU</t>
  </si>
  <si>
    <t>Juicy J - Kamasutra (Audio) ft. Cardi B</t>
  </si>
  <si>
    <t>TheJuicyJVEVO</t>
  </si>
  <si>
    <t>2017-12-01T13:00:00.000Z</t>
  </si>
  <si>
    <t>0KRpcUAtg00</t>
  </si>
  <si>
    <t>Getting Turned On - Man Vs House Ep.#7</t>
  </si>
  <si>
    <t>2018-03-11T00:05:42.000Z</t>
  </si>
  <si>
    <t>0l35jAGQPOI</t>
  </si>
  <si>
    <t>Are we ready to get married?</t>
  </si>
  <si>
    <t>PewDiePie</t>
  </si>
  <si>
    <t>2018-05-06T17:27:32.000Z</t>
  </si>
  <si>
    <t>0lbJHqAGpbA</t>
  </si>
  <si>
    <t>Dog reunites with her family</t>
  </si>
  <si>
    <t>2017-11-09T16:53:13.000Z</t>
  </si>
  <si>
    <t>0lr497GhD04</t>
  </si>
  <si>
    <t>10,000 Calorie Baconator Challenge!! (11 Burgers)</t>
  </si>
  <si>
    <t>Matt Stonie</t>
  </si>
  <si>
    <t>2018-05-15T01:13:12.000Z</t>
  </si>
  <si>
    <t>0lXX3dJUAGY</t>
  </si>
  <si>
    <t>Are Intelligent People More Lonely?</t>
  </si>
  <si>
    <t>The School of Life</t>
  </si>
  <si>
    <t>2017-12-05T14:00:01.000Z</t>
  </si>
  <si>
    <t>0-M5C7sQdGI</t>
  </si>
  <si>
    <t>Kobe Bryant Jersey Retirement Press Conference</t>
  </si>
  <si>
    <t>NBA</t>
  </si>
  <si>
    <t>2017-12-19T03:34:13.000Z</t>
  </si>
  <si>
    <t>0mAS2Gxs08w</t>
  </si>
  <si>
    <t>First Take reacts to Zaza Pachulia falling on Russell Westbrook | First Take | ESPN</t>
  </si>
  <si>
    <t>2018-02-26T15:37:37.000Z</t>
  </si>
  <si>
    <t>0mlNzVSJrT0</t>
  </si>
  <si>
    <t>Me-O Cats Commercial</t>
  </si>
  <si>
    <t>Nobrand</t>
  </si>
  <si>
    <t>2017-04-21T06:47:32.000Z</t>
  </si>
  <si>
    <t>0MyCrMrkMFo</t>
  </si>
  <si>
    <t>I Became My Sim For A Day *CHALLENGE*</t>
  </si>
  <si>
    <t>Millie T</t>
  </si>
  <si>
    <t>2017-11-30T18:00:00.000Z</t>
  </si>
  <si>
    <t>0noUI5HLY4I</t>
  </si>
  <si>
    <t>Honest workout routine</t>
  </si>
  <si>
    <t>2018-02-12T17:35:25.000Z</t>
  </si>
  <si>
    <t>0nVO-yU0oxM</t>
  </si>
  <si>
    <t>Cranberries singer Dolores O'Riordan dead at 46</t>
  </si>
  <si>
    <t>CBC News</t>
  </si>
  <si>
    <t>2018-01-15T20:25:04.000Z</t>
  </si>
  <si>
    <t>0NWKUHl6JLY</t>
  </si>
  <si>
    <t>Nintendo Switch Nindies Showcase Spring 2018</t>
  </si>
  <si>
    <t>Nintendo</t>
  </si>
  <si>
    <t>2018-03-20T16:25:05.000Z</t>
  </si>
  <si>
    <t>0nybdPCuvRI</t>
  </si>
  <si>
    <t>LeBron James ejected for first time in career | ESPN</t>
  </si>
  <si>
    <t>2017-11-29T02:16:58.000Z</t>
  </si>
  <si>
    <t>-0NYY8cqdiQ</t>
  </si>
  <si>
    <t>Megan Mullally Didn't Notice the Interesting Pattern with Ellen's Roommates</t>
  </si>
  <si>
    <t>2018-01-29T14:00:39.000Z</t>
  </si>
  <si>
    <t>0O2IAz1E9Ts</t>
  </si>
  <si>
    <t>Miranda Sings Hijacks a Stranger's Tinder | Vanity Fair</t>
  </si>
  <si>
    <t>Vanity Fair</t>
  </si>
  <si>
    <t>2017-11-16T17:00:54.000Z</t>
  </si>
  <si>
    <t>0oBodJHX1Vg</t>
  </si>
  <si>
    <t>Stephen Works Out With Ruth Bader Ginsburg</t>
  </si>
  <si>
    <t>2018-03-22T01:43:17.000Z</t>
  </si>
  <si>
    <t>0PpNlNJ6Nng</t>
  </si>
  <si>
    <t>Will It Watermarble?! Sister Edition | Watermarbling 9 random objects in nail polish!</t>
  </si>
  <si>
    <t>2017-11-11T19:03:43.000Z</t>
  </si>
  <si>
    <t>0PW9MWDWLH8</t>
  </si>
  <si>
    <t>WHISPER CHALLENGE w/ MY MOM // Grace Helbig</t>
  </si>
  <si>
    <t>Grace Helbig</t>
  </si>
  <si>
    <t>2017-11-22T08:23:18.000Z</t>
  </si>
  <si>
    <t>0PWu3BRxn60</t>
  </si>
  <si>
    <t>ZUMA Mission</t>
  </si>
  <si>
    <t>2018-01-08T01:19:10.000Z</t>
  </si>
  <si>
    <t>0Q0_xFYpYL4</t>
  </si>
  <si>
    <t>I Made h3h3 a Coughing Beanie</t>
  </si>
  <si>
    <t>William Osman</t>
  </si>
  <si>
    <t>2018-01-16T14:00:00.000Z</t>
  </si>
  <si>
    <t>0q9Cm11d-fE</t>
  </si>
  <si>
    <t>Trump wanted a parade. He might get one.</t>
  </si>
  <si>
    <t>2018-02-06T23:07:12.000Z</t>
  </si>
  <si>
    <t>0QDjTwsEeE0</t>
  </si>
  <si>
    <t>Can You Recognize These Songs When Played Backwards?</t>
  </si>
  <si>
    <t>Vinheteiro</t>
  </si>
  <si>
    <t>2018-02-05T17:30:00.000Z</t>
  </si>
  <si>
    <t>0QOPb9DlOfY</t>
  </si>
  <si>
    <t>Brain Games for Old Dogs Could Improve Their Mental Health | National Geographic</t>
  </si>
  <si>
    <t>2018-02-15T13:00:00.000Z</t>
  </si>
  <si>
    <t>0qpE8IHz3go</t>
  </si>
  <si>
    <t>YOUTUBERS REACT TO THEIR OLD YOUTUBE CHANNEL PROFILE #2</t>
  </si>
  <si>
    <t>FBE</t>
  </si>
  <si>
    <t>2017-11-30T22:00:00.000Z</t>
  </si>
  <si>
    <t>0Rj7pHC_6jc</t>
  </si>
  <si>
    <t>THE LOLLIPOP CHALLENGE!</t>
  </si>
  <si>
    <t>2018-01-13T16:00:04.000Z</t>
  </si>
  <si>
    <t>0Rt329xQUjM</t>
  </si>
  <si>
    <t>Brad and Sean Evans Make Cast-Iron Pizza | It's Alive | Bon App茅tit</t>
  </si>
  <si>
    <t>Bon App茅tit</t>
  </si>
  <si>
    <t>2017-11-21T16:56:15.000Z</t>
  </si>
  <si>
    <t>0r-zYs6NQu8</t>
  </si>
  <si>
    <t>What If You Didn't Sleep For A Week? ft. TheOdd1sOut</t>
  </si>
  <si>
    <t>2018-03-19T13:00:00.000Z</t>
  </si>
  <si>
    <t>0s6-iFoCFNQ</t>
  </si>
  <si>
    <t>Gordon is Served 鈥淭he Weirdest Pizza I鈥檝e Ever Seen!鈥?| Kitchen Nightmares</t>
  </si>
  <si>
    <t>Kitchen Nightmares</t>
  </si>
  <si>
    <t>2017-11-18T17:00:00.000Z</t>
  </si>
  <si>
    <t>0TNVthqZ3uc</t>
  </si>
  <si>
    <t>I could NOT RESIST! This track is Ridiculous. Congrats, Jaden.</t>
  </si>
  <si>
    <t>Will Smith</t>
  </si>
  <si>
    <t>2018-06-05T17:46:26.000Z</t>
  </si>
  <si>
    <t>0tO_l_Ed5Rs</t>
  </si>
  <si>
    <t>Matthew Santoro - FACTS (Official Music Video) f. Ellevan &amp; Humble the Poet</t>
  </si>
  <si>
    <t>MatthewSantoro</t>
  </si>
  <si>
    <t>2017-11-11T16:00:01.000Z</t>
  </si>
  <si>
    <t>0ufNmUyf2co</t>
  </si>
  <si>
    <t>Bike Check - My freak bikes</t>
  </si>
  <si>
    <t>Seth's Bike Hacks</t>
  </si>
  <si>
    <t>2018-01-25T00:00:04.000Z</t>
  </si>
  <si>
    <t>0umuSm2WA9g</t>
  </si>
  <si>
    <t>Disgraced former archbishop of Boston, Cardinal Bernard Law, has died in Rome at 86.</t>
  </si>
  <si>
    <t>euronews (in English)</t>
  </si>
  <si>
    <t>2017-12-20T08:59:24.000Z</t>
  </si>
  <si>
    <t>0URpDxIjZrQ</t>
  </si>
  <si>
    <t>Christopher Robin Official Trailer</t>
  </si>
  <si>
    <t>2018-05-25T19:00:02.000Z</t>
  </si>
  <si>
    <t>0v-6AylRH68</t>
  </si>
  <si>
    <t>TWICE Heart Shaker M/V TEASER (30s Ver.)</t>
  </si>
  <si>
    <t>jypentertainment</t>
  </si>
  <si>
    <t>2017-12-05T09:00:09.000Z</t>
  </si>
  <si>
    <t>0vhxoVwqZkk</t>
  </si>
  <si>
    <t>I Pretended To Be A Model On A Shoot For Jigsaw</t>
  </si>
  <si>
    <t>Glam&amp;Gore</t>
  </si>
  <si>
    <t>2017-11-30T01:52:27.000Z</t>
  </si>
  <si>
    <t>0vKkwJwL77Y</t>
  </si>
  <si>
    <t>Honest Trailers - Star Wars: Episode VI - Return of the Jedi</t>
  </si>
  <si>
    <t>2017-12-12T18:01:21.000Z</t>
  </si>
  <si>
    <t>0vXLU9BnDPc</t>
  </si>
  <si>
    <t>Maia and Alex Shibutani, Ice Dancing Siblings, Talk Firsts | Teen Vogue</t>
  </si>
  <si>
    <t>Teen Vogue</t>
  </si>
  <si>
    <t>2018-02-20T18:30:14.000Z</t>
  </si>
  <si>
    <t>0WPYpeJA__U</t>
  </si>
  <si>
    <t>John Mayer On Andy Cohen鈥檚 Annoying Habit | WWHL</t>
  </si>
  <si>
    <t>2017-11-28T12:59:47.000Z</t>
  </si>
  <si>
    <t>0XARMt12oFk</t>
  </si>
  <si>
    <t>Multiple Casualties And Injuries Reported As Amtrak Train Derails Near Seattle | TIME</t>
  </si>
  <si>
    <t>TIME</t>
  </si>
  <si>
    <t>2017-12-18T18:26:52.000Z</t>
  </si>
  <si>
    <t>0xCggNCs2kU</t>
  </si>
  <si>
    <t>CYN - Only With You</t>
  </si>
  <si>
    <t>CYNVEVO</t>
  </si>
  <si>
    <t>2017-11-30T16:00:00.000Z</t>
  </si>
  <si>
    <t>0XtCnGT0B20</t>
  </si>
  <si>
    <t>The Making Of 鈥淲akanda鈥?With Ludwig G枚ransson | Presented By Marvel Studio鈥檚 Black Panther</t>
  </si>
  <si>
    <t>Genius</t>
  </si>
  <si>
    <t>2018-02-16T23:20:19.000Z</t>
  </si>
  <si>
    <t>0XuOkYlUWIs</t>
  </si>
  <si>
    <t>13 Reasons Why: Season 2 | Official Trailer [HD] | Netflix</t>
  </si>
  <si>
    <t>2018-05-08T14:00:00.000Z</t>
  </si>
  <si>
    <t>0ycLaWymtKk</t>
  </si>
  <si>
    <t>Merry Christmas in Dominoes! 馃巺馃徎 (Christmas Card)</t>
  </si>
  <si>
    <t>Hevesh5</t>
  </si>
  <si>
    <t>2017-12-23T18:00:00.000Z</t>
  </si>
  <si>
    <t>0-yiRIWkhLo</t>
  </si>
  <si>
    <t>Lin-Manuel Miranda, Weird Al and Jimmy Lip Sync The Hamilton Polka</t>
  </si>
  <si>
    <t>2018-03-03T04:58:39.000Z</t>
  </si>
  <si>
    <t>0YVbVXOjJv4</t>
  </si>
  <si>
    <t>2018 Kia Stinger  |  Steven Tyler Big Game Ad 鈥?Feel something again</t>
  </si>
  <si>
    <t>Kia Motors America</t>
  </si>
  <si>
    <t>2018-02-01T10:52:21.000Z</t>
  </si>
  <si>
    <t>0ZAA9Y4F37I</t>
  </si>
  <si>
    <t>Veteran Congressman John Conyers Announces He Is Retiring | The View</t>
  </si>
  <si>
    <t>2017-12-05T16:12:12.000Z</t>
  </si>
  <si>
    <t>0zk2SwmCpss</t>
  </si>
  <si>
    <t>Joel Embiid Full Highlights 2017.11.13 at Clippers - 32 Points, 16 Rebs, UNSTOPPABLE!</t>
  </si>
  <si>
    <t>FreeDawkins</t>
  </si>
  <si>
    <t>2017-11-14T06:24:27.000Z</t>
  </si>
  <si>
    <t>0zMSMJZc9EA</t>
  </si>
  <si>
    <t>Historical Misconceptions For You to Bring Up during Family Dinner</t>
  </si>
  <si>
    <t>Sam O'Nella Academy</t>
  </si>
  <si>
    <t>2018-04-30T17:20:18.000Z</t>
  </si>
  <si>
    <t>0zZ0Y_UZRBw</t>
  </si>
  <si>
    <t>THE GREEN MAKEUP CHALLENGE! | NikkieTutorials</t>
  </si>
  <si>
    <t>NikkieTutorials</t>
  </si>
  <si>
    <t>2018-05-10T21:11:15.000Z</t>
  </si>
  <si>
    <t>10fjaHpOeWo</t>
  </si>
  <si>
    <t>I was in a wedding and smashed my face</t>
  </si>
  <si>
    <t>Noah Nicholls</t>
  </si>
  <si>
    <t>2017-12-29T06:13:55.000Z</t>
  </si>
  <si>
    <t>10ndJuFP1PY</t>
  </si>
  <si>
    <t>Jimmy Kimmel Gets a Colonoscopy with Katie Couric</t>
  </si>
  <si>
    <t>2018-03-21T04:00:53.000Z</t>
  </si>
  <si>
    <t>12m1rG0Tj7U</t>
  </si>
  <si>
    <t>Jimmy Kimmel on Roseanne Cancellation</t>
  </si>
  <si>
    <t>2018-05-30T02:40:54.000Z</t>
  </si>
  <si>
    <t>133w0dT64A0</t>
  </si>
  <si>
    <t>Jimmy Fallon Does Special Five-Minute Homemade Tonight Show on Cardboard Set</t>
  </si>
  <si>
    <t>2018-02-23T05:48:03.000Z</t>
  </si>
  <si>
    <t>13hdKXfku4M</t>
  </si>
  <si>
    <t>Count On Christmas Performance ft. Bebe Rexha | A CHRISTMAS STORY LIVE</t>
  </si>
  <si>
    <t>FOX</t>
  </si>
  <si>
    <t>2017-12-18T03:00:12.000Z</t>
  </si>
  <si>
    <t>13xFL17XmYU</t>
  </si>
  <si>
    <t>Little Kid Runs in Slow Motion During Baseball Game - 988585</t>
  </si>
  <si>
    <t>2018-04-30T18:57:01.000Z</t>
  </si>
  <si>
    <t>15aTCG3as6Q</t>
  </si>
  <si>
    <t>I SNUCK INTO YOUTUBE REWIND 2017 (I was invited) | Behind The Scenes | NYC</t>
  </si>
  <si>
    <t>Simply Not Logical</t>
  </si>
  <si>
    <t>2017-12-06T22:46:24.000Z</t>
  </si>
  <si>
    <t>15nf2EBBNu0</t>
  </si>
  <si>
    <t>Commodore 64 | A Restoration (almost) | Trash to Treasure</t>
  </si>
  <si>
    <t>RetroManCave</t>
  </si>
  <si>
    <t>2017-12-21T03:02:00.000Z</t>
  </si>
  <si>
    <t>15UK0924t_o</t>
  </si>
  <si>
    <t>CELEBRITY HAIRSTYLIST DOES MY HAIR: RIHANNA!</t>
  </si>
  <si>
    <t>Amber Scholl</t>
  </si>
  <si>
    <t>2018-01-20T01:53:41.000Z</t>
  </si>
  <si>
    <t>15uSD6tHi2I</t>
  </si>
  <si>
    <t>Stephen A.: Cavs 'were an absolute disgrace' in 2nd half of Game 2 vs. Celtics | SportsCenter | ESPN</t>
  </si>
  <si>
    <t>2018-05-16T03:41:17.000Z</t>
  </si>
  <si>
    <t>1640fZpYBSY</t>
  </si>
  <si>
    <t>I love the Price is Right! Wooo! -Kevin</t>
  </si>
  <si>
    <t>Anaki Abo</t>
  </si>
  <si>
    <t>2017-11-07T18:54:39.000Z</t>
  </si>
  <si>
    <t>16a1LttU5qc</t>
  </si>
  <si>
    <t>I carve a pencil from a pencil from a pencil  (pencil inception)</t>
  </si>
  <si>
    <t>Bobby Duke Arts</t>
  </si>
  <si>
    <t>2018-01-23T22:02:35.000Z</t>
  </si>
  <si>
    <t>16W7c0mb-rE</t>
  </si>
  <si>
    <t>Emergence 鈥?How Stupid Things Become Smart Together</t>
  </si>
  <si>
    <t>Kurzgesagt 鈥?In a Nutshell</t>
  </si>
  <si>
    <t>2017-11-16T15:01:58.000Z</t>
  </si>
  <si>
    <t>17x4Auq4Tw4</t>
  </si>
  <si>
    <t>100 Years of Eyes | Allure</t>
  </si>
  <si>
    <t>Allure</t>
  </si>
  <si>
    <t>2018-02-22T17:00:50.000Z</t>
  </si>
  <si>
    <t>18QHSoWPygQ</t>
  </si>
  <si>
    <t>Cardi B: 2018 iHeartRadio Music Awards | Acceptance Speech | TBS</t>
  </si>
  <si>
    <t>TBS</t>
  </si>
  <si>
    <t>2018-03-12T01:33:22.000Z</t>
  </si>
  <si>
    <t>19QxOZU0zkQ</t>
  </si>
  <si>
    <t>REAL LIFE LUCKY BLOCK MYSTERY BOX!!!</t>
  </si>
  <si>
    <t>GamingWithJen</t>
  </si>
  <si>
    <t>2018-01-11T21:30:01.000Z</t>
  </si>
  <si>
    <t>1A_aWbz6D5A</t>
  </si>
  <si>
    <t>The BIGGEST Moments From the 2018 Grammys: Kesha, Bruno Mars, Kendrick Lamar, &amp; Hillary Clinton</t>
  </si>
  <si>
    <t>Entertainment Tonight</t>
  </si>
  <si>
    <t>2018-01-29T05:04:08.000Z</t>
  </si>
  <si>
    <t>1A_feeLPImg</t>
  </si>
  <si>
    <t>Three peg - 978938-3</t>
  </si>
  <si>
    <t>2017-12-29T02:02:43.000Z</t>
  </si>
  <si>
    <t>1Apnffv9Yko</t>
  </si>
  <si>
    <t>James Arthur - Naked Lyrics</t>
  </si>
  <si>
    <t>SupremeSounds</t>
  </si>
  <si>
    <t>2017-11-24T00:06:45.000Z</t>
  </si>
  <si>
    <t>1-BhcMdxfjI</t>
  </si>
  <si>
    <t>Becoming Plum with Sarah Lamb</t>
  </si>
  <si>
    <t>MARIO TESTINO</t>
  </si>
  <si>
    <t>2017-12-19T16:57:56.000Z</t>
  </si>
  <si>
    <t>1bSDtlARvPI</t>
  </si>
  <si>
    <t>Ultimate Bacon Recipes</t>
  </si>
  <si>
    <t>Tasty</t>
  </si>
  <si>
    <t>2017-12-09T23:00:01.000Z</t>
  </si>
  <si>
    <t>1C9STKF0Lv4</t>
  </si>
  <si>
    <t>Cristiano Ronaldo's ridiculous bicycle kick vs. Juventus in UEFA Champions League | ESPN FC</t>
  </si>
  <si>
    <t>2018-04-03T20:58:46.000Z</t>
  </si>
  <si>
    <t>1cgK-BIrXes</t>
  </si>
  <si>
    <t>#VeteransDay: Thank You for Everything</t>
  </si>
  <si>
    <t>YouTube Spotlight</t>
  </si>
  <si>
    <t>2017-11-10T15:07:13.000Z</t>
  </si>
  <si>
    <t>1csFTDXXULY</t>
  </si>
  <si>
    <t>Can you solve the false positive riddle? - Alex Gendler</t>
  </si>
  <si>
    <t>TED-Ed</t>
  </si>
  <si>
    <t>2018-05-08T15:02:53.000Z</t>
  </si>
  <si>
    <t>1CYch47uOZU</t>
  </si>
  <si>
    <t>MY MORNING GLOW UP | DESI PERKINS</t>
  </si>
  <si>
    <t>Desi Perkins</t>
  </si>
  <si>
    <t>2018-01-16T20:21:39.000Z</t>
  </si>
  <si>
    <t>1DQ9UTz5j8o</t>
  </si>
  <si>
    <t>Real Life vs Anime - Merrell Twins ft. Jessie Paege</t>
  </si>
  <si>
    <t>merrelltwins</t>
  </si>
  <si>
    <t>2018-02-20T22:30:56.000Z</t>
  </si>
  <si>
    <t>1dQEfL2BfUM</t>
  </si>
  <si>
    <t>How To Design A Comic Book Page</t>
  </si>
  <si>
    <t>Nerdwriter1</t>
  </si>
  <si>
    <t>2017-11-22T15:00:00.000Z</t>
  </si>
  <si>
    <t>1DRhHMy-D4E</t>
  </si>
  <si>
    <t>Dashcam captures a Car crashes into building in California - BBC News</t>
  </si>
  <si>
    <t>BBC News</t>
  </si>
  <si>
    <t>2018-01-16T12:41:25.000Z</t>
  </si>
  <si>
    <t>1e5vRpODASk</t>
  </si>
  <si>
    <t>Small Stepper Robot Arm Shuffling Sugar Cubes</t>
  </si>
  <si>
    <t>Electron Dust</t>
  </si>
  <si>
    <t>2018-01-13T04:39:03.000Z</t>
  </si>
  <si>
    <t>1eKa8ju_b2A</t>
  </si>
  <si>
    <t>Guess Who: #MeToo Edition</t>
  </si>
  <si>
    <t>Funny Or Die</t>
  </si>
  <si>
    <t>2018-02-27T15:00:01.000Z</t>
  </si>
  <si>
    <t>1emNguW5xAA</t>
  </si>
  <si>
    <t>Explaining this Complicated Earlobe Repair</t>
  </si>
  <si>
    <t>Dr. Sandra Lee (aka Dr. Pimple Popper)</t>
  </si>
  <si>
    <t>2017-12-10T16:26:36.000Z</t>
  </si>
  <si>
    <t>1FJD7jZqZEk</t>
  </si>
  <si>
    <t>Jurassic World: Fallen Kingdom - Final Trailer [HD]</t>
  </si>
  <si>
    <t>2018-04-18T15:00:10.000Z</t>
  </si>
  <si>
    <t>1h7KV2sjUWY</t>
  </si>
  <si>
    <t>True Facts : Ant Mutualism</t>
  </si>
  <si>
    <t>zefrank1</t>
  </si>
  <si>
    <t>2018-05-18T01:00:06.000Z</t>
  </si>
  <si>
    <t>1HBvOZlvj_w</t>
  </si>
  <si>
    <t>First Take makes predictions for Warriors vs. Rockets Game 5 | First Take | ESPN</t>
  </si>
  <si>
    <t>2018-05-24T16:45:25.000Z</t>
  </si>
  <si>
    <t>1HJkmKODN4Y</t>
  </si>
  <si>
    <t>Explosion Takes Place Near New York City Port Authority | TODAY</t>
  </si>
  <si>
    <t>TODAY</t>
  </si>
  <si>
    <t>2017-12-11T13:38:36.000Z</t>
  </si>
  <si>
    <t>1HLMi1s6Tho</t>
  </si>
  <si>
    <t>there's something we've been hiding from you.</t>
  </si>
  <si>
    <t>2018-06-06T19:35:08.000Z</t>
  </si>
  <si>
    <t>-1Hm41N0dUs</t>
  </si>
  <si>
    <t>Cast of Avengers: Infinity War Draws Their Characters</t>
  </si>
  <si>
    <t>2018-04-27T07:30:02.000Z</t>
  </si>
  <si>
    <t>1huD-o3abV8</t>
  </si>
  <si>
    <t>Shaun White reacts to 3rd Olympic gold</t>
  </si>
  <si>
    <t>CNN</t>
  </si>
  <si>
    <t>2018-02-14T10:36:32.000Z</t>
  </si>
  <si>
    <t>1I0cUTXwr-k</t>
  </si>
  <si>
    <t>Let's talk about Colin Kaepernick | Chart Party</t>
  </si>
  <si>
    <t>SB Nation</t>
  </si>
  <si>
    <t>2017-11-30T18:57:19.000Z</t>
  </si>
  <si>
    <t>1iGBHh1q0Kg</t>
  </si>
  <si>
    <t>Man Rescues Raccoon Choking From Car Tarp | The Dodo</t>
  </si>
  <si>
    <t>2017-12-17T00:00:00.000Z</t>
  </si>
  <si>
    <t>1iUgR_lKn1c</t>
  </si>
  <si>
    <t>How Trump Became a Cheerleader for Roy Moore | Alabama's Election</t>
  </si>
  <si>
    <t>The New York Times</t>
  </si>
  <si>
    <t>2017-12-12T03:00:01.000Z</t>
  </si>
  <si>
    <t>1j_k5WCFShQ</t>
  </si>
  <si>
    <t>I Bought The First 5 Things Insta Celebs Recommended To Me</t>
  </si>
  <si>
    <t>2017-12-17T20:15:14.000Z</t>
  </si>
  <si>
    <t>1J76wN0TPI4</t>
  </si>
  <si>
    <t>Sanju | Official Trailer | Ranbir Kapoor | Rajkumar Hirani | Releasing on 29th June</t>
  </si>
  <si>
    <t>FoxStarHindi</t>
  </si>
  <si>
    <t>2018-05-30T07:51:32.000Z</t>
  </si>
  <si>
    <t>1-jXHDiRnC0</t>
  </si>
  <si>
    <t>Migos, Nicki Minaj, Cardi B - MotorSport | My Parents React (Ep. 26)</t>
  </si>
  <si>
    <t>IISuperwomanII</t>
  </si>
  <si>
    <t>2018-01-11T23:07:41.000Z</t>
  </si>
  <si>
    <t>1JXq9779zwU</t>
  </si>
  <si>
    <t>Why is NASA sending a spacecraft to a metal world? - Linda T. Elkins-Tanton</t>
  </si>
  <si>
    <t>2018-01-29T15:59:40.000Z</t>
  </si>
  <si>
    <t>1kEoS9WwpmA</t>
  </si>
  <si>
    <t>Benedict Cumberbatch Performs I'm a Little Teapot // Omaze</t>
  </si>
  <si>
    <t>Omaze</t>
  </si>
  <si>
    <t>2018-02-20T15:01:28.000Z</t>
  </si>
  <si>
    <t>1KG8Qha7uXw</t>
  </si>
  <si>
    <t>That Mate Who Thinks He's Bigger Than He Is</t>
  </si>
  <si>
    <t>Third Leg Studios</t>
  </si>
  <si>
    <t>2018-01-28T17:30:00.000Z</t>
  </si>
  <si>
    <t>1L_fPteZOYQ</t>
  </si>
  <si>
    <t>Learn to Juggle 5 Balls in 1 Month || Max's Monthly Challenge</t>
  </si>
  <si>
    <t>Max Hertan</t>
  </si>
  <si>
    <t>2018-01-03T21:11:54.000Z</t>
  </si>
  <si>
    <t>1l26UFQ06eQ</t>
  </si>
  <si>
    <t>Welcome to Hell - SNL</t>
  </si>
  <si>
    <t>2017-12-03T05:52:22.000Z</t>
  </si>
  <si>
    <t>1lCnG9hWC6w</t>
  </si>
  <si>
    <t>Vintage Vibrating Exercise Belt | RETURN IT OR BURN IT</t>
  </si>
  <si>
    <t>Good Mythical Morning</t>
  </si>
  <si>
    <t>2018-04-18T10:00:00.000Z</t>
  </si>
  <si>
    <t>1lPvUKtHBJA</t>
  </si>
  <si>
    <t>Conor Lamb's Win, Trump's Space Force and #NationalStudentWalkout: A Closer Look</t>
  </si>
  <si>
    <t>Late Night with Seth Meyers</t>
  </si>
  <si>
    <t>2018-03-15T01:46:45.000Z</t>
  </si>
  <si>
    <t>1M5r_B1_WZ8</t>
  </si>
  <si>
    <t>North Korean athletes under 24-hour watch at Olympics</t>
  </si>
  <si>
    <t>2018-02-09T11:36:24.000Z</t>
  </si>
  <si>
    <t>1MGNw-Y2QPk</t>
  </si>
  <si>
    <t>We Should Talk About What James Harrison Did...</t>
  </si>
  <si>
    <t>Philip DeFranco</t>
  </si>
  <si>
    <t>2018-05-25T19:00:01.000Z</t>
  </si>
  <si>
    <t>1mpdJcGj8Qg</t>
  </si>
  <si>
    <t>$14,000 GOLD bar vs 60,000 PSI Waterjet - with Cody's Lab</t>
  </si>
  <si>
    <t>Waterjet Channel</t>
  </si>
  <si>
    <t>2018-01-26T20:30:01.000Z</t>
  </si>
  <si>
    <t>1mYB8onrPt0</t>
  </si>
  <si>
    <t>NERF Putt-Putt Golf Challenge!</t>
  </si>
  <si>
    <t>Battle Universe!</t>
  </si>
  <si>
    <t>2018-01-05T22:00:02.000Z</t>
  </si>
  <si>
    <t>1n4rqMnxaig</t>
  </si>
  <si>
    <t>Houston vs. Michigan: Jordan Poole shot beats the buzzer for the win!</t>
  </si>
  <si>
    <t>NCAA March Madness</t>
  </si>
  <si>
    <t>2018-03-18T04:30:00.000Z</t>
  </si>
  <si>
    <t>1ndx3Hl-7ls</t>
  </si>
  <si>
    <t>Testing Flex Shot - As Seen On TV</t>
  </si>
  <si>
    <t>CrazyRussianHacker</t>
  </si>
  <si>
    <t>2018-04-08T21:51:20.000Z</t>
  </si>
  <si>
    <t>1Nu_oGucpDI</t>
  </si>
  <si>
    <t>AURORA - Queendom (Official Audio)</t>
  </si>
  <si>
    <t>iamAURORAVEVO</t>
  </si>
  <si>
    <t>2018-04-16T16:00:00.000Z</t>
  </si>
  <si>
    <t>1oFQ76ctfS0</t>
  </si>
  <si>
    <t>When it's 5 a.m. at an Irish Wedding - Ho, Ro, the rattlin' Bog</t>
  </si>
  <si>
    <t>Max Skipper</t>
  </si>
  <si>
    <t>2017-12-29T11:18:21.000Z</t>
  </si>
  <si>
    <t>1PhdQdJjDZc</t>
  </si>
  <si>
    <t>Predators' Subban scores fluttering goal after turnover by Canucks' Del Zotto</t>
  </si>
  <si>
    <t>SPORTSNET</t>
  </si>
  <si>
    <t>2017-12-14T03:25:57.000Z</t>
  </si>
  <si>
    <t>1PhPYr_9zRY</t>
  </si>
  <si>
    <t>BTS Plays With Puppies While Answering Fan Questions</t>
  </si>
  <si>
    <t>BuzzFeed Celeb</t>
  </si>
  <si>
    <t>2018-05-18T16:39:29.000Z</t>
  </si>
  <si>
    <t>1purAy2MsOc</t>
  </si>
  <si>
    <t>22 Years of Life Milestone</t>
  </si>
  <si>
    <t>TheOdd2sOut</t>
  </si>
  <si>
    <t>2018-05-14T19:36:05.000Z</t>
  </si>
  <si>
    <t>1qG_NwTT-2k</t>
  </si>
  <si>
    <t>We did it!!: Fails You Missed #22 (December 2017) | FailArmy</t>
  </si>
  <si>
    <t>FailArmy</t>
  </si>
  <si>
    <t>2017-12-23T14:00:01.000Z</t>
  </si>
  <si>
    <t>1qIj0m7-sHI</t>
  </si>
  <si>
    <t>Top 10 NFL Rookies of the 2017 Season | NFL Highlights</t>
  </si>
  <si>
    <t>NFL</t>
  </si>
  <si>
    <t>2018-01-02T23:00:00.000Z</t>
  </si>
  <si>
    <t>1qKBNKtzTWg</t>
  </si>
  <si>
    <t>Outback Bowl is January 1st</t>
  </si>
  <si>
    <t>Outback Steakhouse</t>
  </si>
  <si>
    <t>2017-12-04T13:00:00.000Z</t>
  </si>
  <si>
    <t>1QmPCVW6jOs</t>
  </si>
  <si>
    <t>Rusted butcher's knife - Impossible Restoration</t>
  </si>
  <si>
    <t>Andre Will Do It</t>
  </si>
  <si>
    <t>2018-03-17T14:46:57.000Z</t>
  </si>
  <si>
    <t>1QR-GsZkE3E</t>
  </si>
  <si>
    <t>Aaron Paul Reveals What NOT to Say to Your Wife During Labor</t>
  </si>
  <si>
    <t>2018-01-24T10:00:01.000Z</t>
  </si>
  <si>
    <t>1R0Xgq1bxZI</t>
  </si>
  <si>
    <t>Perks of Dating a Girl || Hannah Hart</t>
  </si>
  <si>
    <t>MyHarto</t>
  </si>
  <si>
    <t>2018-02-12T19:00:00.000Z</t>
  </si>
  <si>
    <t>1RZYOeQeIXE</t>
  </si>
  <si>
    <t>Sarah Paulson Gets Scared During '5 Second Rule'</t>
  </si>
  <si>
    <t>2018-05-14T13:00:00.000Z</t>
  </si>
  <si>
    <t>1Sh6UqeRHdM</t>
  </si>
  <si>
    <t>SpaceX Launches Falcon Heavy Rocket</t>
  </si>
  <si>
    <t>CBS Los Angeles</t>
  </si>
  <si>
    <t>2018-02-06T21:01:15.000Z</t>
  </si>
  <si>
    <t>1sJHx2s4Pp4</t>
  </si>
  <si>
    <t>Nina Nesbitt - Somebody Special (Official Video)</t>
  </si>
  <si>
    <t>NinaNesbittMusicVEVO</t>
  </si>
  <si>
    <t>2018-01-31T05:00:01.000Z</t>
  </si>
  <si>
    <t>1SnWTW6YXbE</t>
  </si>
  <si>
    <t>Charlie Puth - Done For Me (feat. Kehlani) [Official Audio]</t>
  </si>
  <si>
    <t>Charlie Puth</t>
  </si>
  <si>
    <t>2018-03-15T16:02:17.000Z</t>
  </si>
  <si>
    <t>1sqyuXCwcBA</t>
  </si>
  <si>
    <t>I AUDITIONED FOR THE VOICE!</t>
  </si>
  <si>
    <t>Colleen Vlogs</t>
  </si>
  <si>
    <t>2017-12-22T05:04:32.000Z</t>
  </si>
  <si>
    <t>1U1u5aKU3AY</t>
  </si>
  <si>
    <t>New lava fissures fuel fears of eruption in Hawaii</t>
  </si>
  <si>
    <t>2018-05-13T19:30:53.000Z</t>
  </si>
  <si>
    <t>1UPJ_Uk9s5c</t>
  </si>
  <si>
    <t>Black Panther: New International Trailer Released - Movie Talk</t>
  </si>
  <si>
    <t>ColliderVideos</t>
  </si>
  <si>
    <t>2017-12-12T18:32:25.000Z</t>
  </si>
  <si>
    <t>1UpvW5LiE2k</t>
  </si>
  <si>
    <t>Meme Team - Top 5</t>
  </si>
  <si>
    <t>2018-01-12T00:01:03.000Z</t>
  </si>
  <si>
    <t>1vc1cKeor5A</t>
  </si>
  <si>
    <t>COCO Movie Review... and Olaf's Frozen Adventure | Andre Black Nerd</t>
  </si>
  <si>
    <t>Andre Black Nerd</t>
  </si>
  <si>
    <t>2017-11-28T23:54:33.000Z</t>
  </si>
  <si>
    <t>1VJixjI_P3s</t>
  </si>
  <si>
    <t>Kraft Super Bowl Commercial 2018 Family Greatly</t>
  </si>
  <si>
    <t>Kraft Brand</t>
  </si>
  <si>
    <t>2018-02-05T02:22:23.000Z</t>
  </si>
  <si>
    <t>1w9tf3vSuVs</t>
  </si>
  <si>
    <t>Chit Chat GRWM | Failure, Disappointment &amp; Holidays</t>
  </si>
  <si>
    <t>Shameless Maya</t>
  </si>
  <si>
    <t>2017-12-13T03:02:20.000Z</t>
  </si>
  <si>
    <t>1WDj0DddCcM</t>
  </si>
  <si>
    <t>WATCH: Sen. Mitch McConnell on tax reform</t>
  </si>
  <si>
    <t>WLKY News Louisville</t>
  </si>
  <si>
    <t>2017-11-13T16:14:00.000Z</t>
  </si>
  <si>
    <t>1Wk8ZRgXQnY</t>
  </si>
  <si>
    <t>Andy Grammer - The Good Parts (Official Audio)</t>
  </si>
  <si>
    <t>Andy Grammer</t>
  </si>
  <si>
    <t>2017-11-09T22:27:45.000Z</t>
  </si>
  <si>
    <t>1WREZPc-kqQ</t>
  </si>
  <si>
    <t>Everything Wrong With The Amityville Horror (1979)</t>
  </si>
  <si>
    <t>2017-12-26T17:09:01.000Z</t>
  </si>
  <si>
    <t>1WRUGR-glbQ</t>
  </si>
  <si>
    <t>ROCK ON! Anti-Valentine's Day Cake | Man About Cake Modeling Chocolate Sculpting</t>
  </si>
  <si>
    <t>Man About Cake</t>
  </si>
  <si>
    <t>2018-01-30T11:59:57.000Z</t>
  </si>
  <si>
    <t>1x77e4XvqZ4</t>
  </si>
  <si>
    <t>RC Jansen Strandbeest</t>
  </si>
  <si>
    <t>Mike H</t>
  </si>
  <si>
    <t>2015-01-08T21:02:08.000Z</t>
  </si>
  <si>
    <t>1Xgm5R4eMao</t>
  </si>
  <si>
    <t>The Voice 2018 - The Season 14 Voice Champion Is...</t>
  </si>
  <si>
    <t>2018-05-23T03:30:13.000Z</t>
  </si>
  <si>
    <t>1XY8dPnIORc</t>
  </si>
  <si>
    <t>Honest Trailers - Honest Trailers (Written by a Robot)</t>
  </si>
  <si>
    <t>2018-05-01T17:40:50.000Z</t>
  </si>
  <si>
    <t>1yf8ZSjtXiI</t>
  </si>
  <si>
    <t>Mesmerizing Shockwaves in Your Window Screen (18,000FPS) - Beyond Slow Motion</t>
  </si>
  <si>
    <t>BeyondSlowMotion</t>
  </si>
  <si>
    <t>2017-12-08T18:09:53.000Z</t>
  </si>
  <si>
    <t>-1yT-K3c6YI</t>
  </si>
  <si>
    <t>YOUTUBER QUIZ + TRUTH OR DARE W/ THE MERRELL TWINS!</t>
  </si>
  <si>
    <t>Molly Burke</t>
  </si>
  <si>
    <t>2017-11-28T18:30:43.000Z</t>
  </si>
  <si>
    <t>1ZAPwfrtAFY</t>
  </si>
  <si>
    <t>The Trump Presidency: Last Week Tonight with John Oliver (HBO)</t>
  </si>
  <si>
    <t>LastWeekTonight</t>
  </si>
  <si>
    <t>2017-11-13T07:30:00.000Z</t>
  </si>
  <si>
    <t>1Znl8OUBa_o</t>
  </si>
  <si>
    <t>Gucci Gang Country Edition! (Dear Ryan)</t>
  </si>
  <si>
    <t>nigahiga</t>
  </si>
  <si>
    <t>2017-12-16T16:55:21.000Z</t>
  </si>
  <si>
    <t>1zO2JEV6He0</t>
  </si>
  <si>
    <t>When Your Friend Gets Dumped</t>
  </si>
  <si>
    <t>2018-01-23T00:14:28.000Z</t>
  </si>
  <si>
    <t>1ZqFDsq09H8</t>
  </si>
  <si>
    <t>Compressed Air Powered Plane</t>
  </si>
  <si>
    <t>Tom Stanton</t>
  </si>
  <si>
    <t>2017-12-08T12:07:21.000Z</t>
  </si>
  <si>
    <t>1ZXWwIjQnHs</t>
  </si>
  <si>
    <t>Don't Open The Wrong Mystery Door!!</t>
  </si>
  <si>
    <t>Team Edge</t>
  </si>
  <si>
    <t>2018-06-01T20:16:00.000Z</t>
  </si>
  <si>
    <t>2_dkBgK4Mbk</t>
  </si>
  <si>
    <t>Short-term spending bill fails in the Senate</t>
  </si>
  <si>
    <t>2018-01-20T04:43:42.000Z</t>
  </si>
  <si>
    <t>2_DRBnV4nGY</t>
  </si>
  <si>
    <t>AJ Styles reacts to the WWE Title Handicap Match at Royal Rumble: SmackDown LIVE, Jan. 9, 2018</t>
  </si>
  <si>
    <t>2018-01-10T02:18:30.000Z</t>
  </si>
  <si>
    <t>2_fUmjfzh1Y</t>
  </si>
  <si>
    <t>Landing the Triple Axel | Mirai Nagasu | US Figure Skating</t>
  </si>
  <si>
    <t>The Players' Tribune</t>
  </si>
  <si>
    <t>2018-01-02T21:29:28.000Z</t>
  </si>
  <si>
    <t>20bpjtCbCz0</t>
  </si>
  <si>
    <t>Deadpool 2: The Final Trailer</t>
  </si>
  <si>
    <t>20th Century Fox</t>
  </si>
  <si>
    <t>2018-04-19T12:53:52.000Z</t>
  </si>
  <si>
    <t>20DPgRoyQn0</t>
  </si>
  <si>
    <t>Build Mini Underground Swimming Pool</t>
  </si>
  <si>
    <t>Primitive Survival Tool</t>
  </si>
  <si>
    <t>2018-04-04T10:00:00.000Z</t>
  </si>
  <si>
    <t>22iCU_bsApA</t>
  </si>
  <si>
    <t>First Take interviews Trae Young after he declares for NBA draft | First Take | ESPN</t>
  </si>
  <si>
    <t>2018-03-21T15:44:45.000Z</t>
  </si>
  <si>
    <t>23ILq4uxd-w</t>
  </si>
  <si>
    <t>*NSYNC Plays 'Never Have I Ever'</t>
  </si>
  <si>
    <t>2018-05-01T13:00:02.000Z</t>
  </si>
  <si>
    <t>23QOy9Q2qNI</t>
  </si>
  <si>
    <t>Best Videos of the Year 2017 | People Are Awesome</t>
  </si>
  <si>
    <t>People are Awesome</t>
  </si>
  <si>
    <t>2017-12-08T13:01:46.000Z</t>
  </si>
  <si>
    <t>24HFgBQawWA</t>
  </si>
  <si>
    <t>Keke Palmer - PREGAME Official Music Video</t>
  </si>
  <si>
    <t>Keke Palmer</t>
  </si>
  <si>
    <t>2017-12-22T22:58:04.000Z</t>
  </si>
  <si>
    <t>25Uouf_9DUk</t>
  </si>
  <si>
    <t>Controversial incomplete pass by Jesse James Steelers vs Patriots</t>
  </si>
  <si>
    <t>Sport Hub</t>
  </si>
  <si>
    <t>2017-12-18T00:35:56.000Z</t>
  </si>
  <si>
    <t>260mj1dmJhU</t>
  </si>
  <si>
    <t>Our Cartoon President (2018) | Official Trailer | Stephen Colbert SHOWTIME Series</t>
  </si>
  <si>
    <t>SHOWTIME</t>
  </si>
  <si>
    <t>2018-01-06T22:34:13.000Z</t>
  </si>
  <si>
    <t>266EI7hdjFs</t>
  </si>
  <si>
    <t>Jurassic World: Fallen Kingdom - Trailer Thursday (Run) (HD)</t>
  </si>
  <si>
    <t>2017-12-04T00:41:00.000Z</t>
  </si>
  <si>
    <t>26qOMpjicGs</t>
  </si>
  <si>
    <t>When you and your mates go snow boarding for the first time.</t>
  </si>
  <si>
    <t>Funny New Videos</t>
  </si>
  <si>
    <t>2018-01-22T00:08:49.000Z</t>
  </si>
  <si>
    <t>272qtYHyylk</t>
  </si>
  <si>
    <t>Airplane Dad: Part 1 - Cyanide &amp; Happiness Shorts</t>
  </si>
  <si>
    <t>ExplosmEntertainment</t>
  </si>
  <si>
    <t>2018-01-04T06:00:01.000Z</t>
  </si>
  <si>
    <t>27GV1PS8_Cw</t>
  </si>
  <si>
    <t>Deyshia Hargrave, Louisiana Teacher Arrested At School Board Meeting, Speaks Out | TODAY</t>
  </si>
  <si>
    <t>2018-01-11T15:18:49.000Z</t>
  </si>
  <si>
    <t>2A4ZlxAk8dQ</t>
  </si>
  <si>
    <t>Jalen Rose on LeBron James: He's actually gotten better at basketball | First Take | ESPN</t>
  </si>
  <si>
    <t>2018-03-08T16:00:13.000Z</t>
  </si>
  <si>
    <t>2a52cBN9qOA</t>
  </si>
  <si>
    <t>Additional Remains Of Miami Gardens Soldier Recovered</t>
  </si>
  <si>
    <t>CBS Miami</t>
  </si>
  <si>
    <t>2017-11-21T17:26:32.000Z</t>
  </si>
  <si>
    <t>2AAUadR6Hjw</t>
  </si>
  <si>
    <t>The Fiorentina game comes to a halt in the 13th minute as they pay tribute to Davide Astori</t>
  </si>
  <si>
    <t>BT Sport</t>
  </si>
  <si>
    <t>2018-03-11T13:04:16.000Z</t>
  </si>
  <si>
    <t>2afSbqlp5HU</t>
  </si>
  <si>
    <t>How to speak like Black Panther - BBC News</t>
  </si>
  <si>
    <t>2018-02-27T12:26:49.000Z</t>
  </si>
  <si>
    <t>2aQykuIaJVI</t>
  </si>
  <si>
    <t>Lin-Manuel Miranda &amp; Ben Platt Found Tonight [Official Video]</t>
  </si>
  <si>
    <t>Atlantic Records</t>
  </si>
  <si>
    <t>2018-03-19T13:00:46.000Z</t>
  </si>
  <si>
    <t>2aThW4BSdbQ</t>
  </si>
  <si>
    <t>MY PARENTS REACT TO POPPY</t>
  </si>
  <si>
    <t>SuperwomanVlogs</t>
  </si>
  <si>
    <t>2018-01-26T19:10:55.000Z</t>
  </si>
  <si>
    <t>2ATuTL5i0_c</t>
  </si>
  <si>
    <t>I tried following a Kylie Jenner Makeup Tutorial... Realizing things馃槀...</t>
  </si>
  <si>
    <t>AdelaineMorin</t>
  </si>
  <si>
    <t>2018-02-28T19:00:01.000Z</t>
  </si>
  <si>
    <t>-2aVkGcI7ZA</t>
  </si>
  <si>
    <t>Benedict Cumberbatch's Tom Holland impression is PERFECT.</t>
  </si>
  <si>
    <t>2018-04-25T12:20:45.000Z</t>
  </si>
  <si>
    <t>2B1sY4NecnI</t>
  </si>
  <si>
    <t>Christian Evangelist Billy Graham Dies At 99 | Morning Joe | MSNBC</t>
  </si>
  <si>
    <t>2018-02-21T14:12:19.000Z</t>
  </si>
  <si>
    <t>-2b4qSoMnKE</t>
  </si>
  <si>
    <t>Ex-UFO program chief: We may not be alone</t>
  </si>
  <si>
    <t>2017-12-19T20:46:33.000Z</t>
  </si>
  <si>
    <t>2b5C6Xp3pwA</t>
  </si>
  <si>
    <t>Best Carol Burnett Show Bloopers</t>
  </si>
  <si>
    <t>FrownsUpsideDown</t>
  </si>
  <si>
    <t>2017-12-04T19:41:07.000Z</t>
  </si>
  <si>
    <t>2B85lYenaxE</t>
  </si>
  <si>
    <t>Heathers Official Red Band Trailer | Premieres March 7th on Paramount Network</t>
  </si>
  <si>
    <t>Paramount Network</t>
  </si>
  <si>
    <t>2018-01-18T20:12:56.000Z</t>
  </si>
  <si>
    <t>2BIx2x-Q2fE</t>
  </si>
  <si>
    <t>An astonishing old calculator - Numberphile</t>
  </si>
  <si>
    <t>2017-11-30T13:59:32.000Z</t>
  </si>
  <si>
    <t>2BwxeOzSx8A</t>
  </si>
  <si>
    <t>Don't Worry, He Won't Get Far On Foot - Official Trailer | Amazon Studios</t>
  </si>
  <si>
    <t>Amazon Studios</t>
  </si>
  <si>
    <t>2018-04-26T20:00:03.000Z</t>
  </si>
  <si>
    <t>2c7UCvK0Ixc</t>
  </si>
  <si>
    <t>Goodbye, 2017.</t>
  </si>
  <si>
    <t>Marzia</t>
  </si>
  <si>
    <t>2017-12-31T16:35:23.000Z</t>
  </si>
  <si>
    <t>2c9fXDI2EYE</t>
  </si>
  <si>
    <t>Avengers' Josh Brolin Tries Out Different Voices for Thanos</t>
  </si>
  <si>
    <t>2018-05-16T03:55:49.000Z</t>
  </si>
  <si>
    <t>2ckenWENyUg</t>
  </si>
  <si>
    <t>Small Details You Missed In The Last Jedi</t>
  </si>
  <si>
    <t>Looper</t>
  </si>
  <si>
    <t>2017-12-16T15:00:00.000Z</t>
  </si>
  <si>
    <t>2Cy2S6jbviQ</t>
  </si>
  <si>
    <t>Damascus Steel Hand Plane ||| Alec Steele Collab</t>
  </si>
  <si>
    <t>Dustin Penner</t>
  </si>
  <si>
    <t>2018-01-28T16:26:12.000Z</t>
  </si>
  <si>
    <t>2dkl0fUKHAM</t>
  </si>
  <si>
    <t>Inside Ricky Martin's Serene Los Angeles Home | Celebrity Homes | Architectural Digest</t>
  </si>
  <si>
    <t>Architectural Digest</t>
  </si>
  <si>
    <t>2018-01-09T13:00:44.000Z</t>
  </si>
  <si>
    <t>2DVg-P0mZE4</t>
  </si>
  <si>
    <t>Amy Schumer Shares Her Experience with Gray-Area Rape | SuperSoul Conversations | OWN</t>
  </si>
  <si>
    <t>OWN</t>
  </si>
  <si>
    <t>2018-04-26T00:43:45.000Z</t>
  </si>
  <si>
    <t>2E_HEeOpiEA</t>
  </si>
  <si>
    <t>FULL FACE USING 7-ELEVEN MAKEUP!</t>
  </si>
  <si>
    <t>Manny Mua</t>
  </si>
  <si>
    <t>2017-12-06T23:01:16.000Z</t>
  </si>
  <si>
    <t>2fGXDFiFBhg</t>
  </si>
  <si>
    <t>DON'T Buy The iPhone X</t>
  </si>
  <si>
    <t>Unbox Therapy</t>
  </si>
  <si>
    <t>2017-11-26T15:59:15.000Z</t>
  </si>
  <si>
    <t>2fJIRQJ39eA</t>
  </si>
  <si>
    <t>Chris Brown , Cardi B , Lil Kim , Remy Ma , Yo Gotti Live Hot 97 Hot For The Holidays Concert 2017</t>
  </si>
  <si>
    <t>Zach Simmons</t>
  </si>
  <si>
    <t>2017-12-15T17:27:11.000Z</t>
  </si>
  <si>
    <t>2fouYHWUhZo</t>
  </si>
  <si>
    <t>Camila Cabello Watches Fan Covers On YouTube | Glamour</t>
  </si>
  <si>
    <t>Glamour Magazine</t>
  </si>
  <si>
    <t>2018-03-13T16:00:23.000Z</t>
  </si>
  <si>
    <t>2fxqFJsvus4</t>
  </si>
  <si>
    <t>Keeping Up With the Kardashians Katch-Up S14, EP.15 | E!</t>
  </si>
  <si>
    <t>2018-01-22T02:54:48.000Z</t>
  </si>
  <si>
    <t>2fZ-qIHlA5M</t>
  </si>
  <si>
    <t>Essential Phone Teardown - Complicated and Pointless</t>
  </si>
  <si>
    <t>JerryRigEverything</t>
  </si>
  <si>
    <t>2018-01-02T19:00:07.000Z</t>
  </si>
  <si>
    <t>2gGRX1bvgS8</t>
  </si>
  <si>
    <t>Oscar 2018 nominations announced</t>
  </si>
  <si>
    <t>2018-01-23T14:17:33.000Z</t>
  </si>
  <si>
    <t>2GjJ85MImlo</t>
  </si>
  <si>
    <t>HOW I SHAVE MY FACE FOR PERFECT SKIN | PatrickStarrr</t>
  </si>
  <si>
    <t>PatrickStarrr</t>
  </si>
  <si>
    <t>2018-03-18T20:10:53.000Z</t>
  </si>
  <si>
    <t>2GrKY7Qqal8</t>
  </si>
  <si>
    <t>Matt Damon Explains Why 'Good Will Hunting' Has So Much Cursing</t>
  </si>
  <si>
    <t>2017-12-12T08:35:00.000Z</t>
  </si>
  <si>
    <t>2h0bkuWzQeU</t>
  </si>
  <si>
    <t>Cashmere Cat, Major Lazer, Tory Lanez - Miss You (Official Video)</t>
  </si>
  <si>
    <t>Major Lazer</t>
  </si>
  <si>
    <t>2018-02-05T15:02:09.000Z</t>
  </si>
  <si>
    <t>2HboMs0vbsE</t>
  </si>
  <si>
    <t>[2017 MAMA in Hong Kong] BTS_INTRO Perf. + Not Today</t>
  </si>
  <si>
    <t>Mnet K-POP</t>
  </si>
  <si>
    <t>2017-12-01T14:51:39.000Z</t>
  </si>
  <si>
    <t>2iC9IGKIP50</t>
  </si>
  <si>
    <t>The Cast of Star Wars: The Last Jedi Has Mixed Feelings on Porgs</t>
  </si>
  <si>
    <t>2017-12-02T08:30:01.000Z</t>
  </si>
  <si>
    <t>2in8XqiElwc</t>
  </si>
  <si>
    <t>Nicki Minaj - Chun-Li (Live on SNL / 2018)</t>
  </si>
  <si>
    <t>NickiMinajAtVEVO</t>
  </si>
  <si>
    <t>2018-05-20T07:53:59.000Z</t>
  </si>
  <si>
    <t>2J6bJnwr1rw</t>
  </si>
  <si>
    <t>Binging with Babish Reviews The Internet's Most Popular Food Videos | Bon App茅tit</t>
  </si>
  <si>
    <t>2018-03-26T19:50:51.000Z</t>
  </si>
  <si>
    <t>2jhwGiO5XJ8</t>
  </si>
  <si>
    <t>Madonna and Anderson Cooper Play Sketching with the Stars with Kelly &amp; Ryan</t>
  </si>
  <si>
    <t>LIVEKellyandRyan</t>
  </si>
  <si>
    <t>2017-12-08T18:52:02.000Z</t>
  </si>
  <si>
    <t>2jP6MFBXFaA</t>
  </si>
  <si>
    <t>Mechanical LEGO Keyboard</t>
  </si>
  <si>
    <t>JK Brickworks</t>
  </si>
  <si>
    <t>2017-12-08T13:19:21.000Z</t>
  </si>
  <si>
    <t>2jSWMme12ik</t>
  </si>
  <si>
    <t>2018 Kentucky Derby I FULL RACE I NBC Sports</t>
  </si>
  <si>
    <t>2018-05-05T23:40:28.000Z</t>
  </si>
  <si>
    <t>2ktuvx9hrMw</t>
  </si>
  <si>
    <t>Disney's The Nutcracker and the Four Realms - Teaser Trailer</t>
  </si>
  <si>
    <t>2017-12-19T13:16:10.000Z</t>
  </si>
  <si>
    <t>2KuqjW0WtZg</t>
  </si>
  <si>
    <t>FASHION PHOTO RUVIEW: Mermaid Fantasy with Raja and Aja</t>
  </si>
  <si>
    <t>2018-05-05T13:00:00.000Z</t>
  </si>
  <si>
    <t>2kyS6SvSYSE</t>
  </si>
  <si>
    <t>WE WANT TO TALK ABOUT OUR MARRIAGE</t>
  </si>
  <si>
    <t>2017-11-13T17:13:01.000Z</t>
  </si>
  <si>
    <t>2lyQj9M2MhY</t>
  </si>
  <si>
    <t>The FUTURE of FLITE TEST!? -  Help build our WORLD OF FLIGHT</t>
  </si>
  <si>
    <t>2018-02-06T14:42:24.000Z</t>
  </si>
  <si>
    <t>2mrOcJNPxEc</t>
  </si>
  <si>
    <t>Prince Harry And Meghan Markle Are Engaged And Royal Wedding Set For Spring | TODAY</t>
  </si>
  <si>
    <t>2017-11-27T13:50:01.000Z</t>
  </si>
  <si>
    <t>2nJ3U5dzvPs</t>
  </si>
  <si>
    <t>HANSON - Finally It's Christmas (Official Music Video)</t>
  </si>
  <si>
    <t>HANSON</t>
  </si>
  <si>
    <t>2017-11-30T17:04:50.000Z</t>
  </si>
  <si>
    <t>2Nlo2ekTRvI</t>
  </si>
  <si>
    <t>Everything Wrong With Cars 3 In 14 Minutes Or Less</t>
  </si>
  <si>
    <t>2017-11-21T16:07:26.000Z</t>
  </si>
  <si>
    <t>2NpetP71B1o</t>
  </si>
  <si>
    <t>AMAZING CANADIAN FOOD | INSANELY HUGE Christmas Turkey DINNER FEAST and EGGS BREAKFAST in CANADA</t>
  </si>
  <si>
    <t>The Food Ranger</t>
  </si>
  <si>
    <t>2017-12-27T15:00:00.000Z</t>
  </si>
  <si>
    <t>2nshBD9EbxE</t>
  </si>
  <si>
    <t>How to make a Wooden Katana from hardwood flooring // Woodworking</t>
  </si>
  <si>
    <t>I Like To Make Stuff</t>
  </si>
  <si>
    <t>2017-11-23T16:00:00.000Z</t>
  </si>
  <si>
    <t>2nSXgn68gPQ</t>
  </si>
  <si>
    <t>Samsung's Galaxy S9 event: Watch CNET's live coverage here</t>
  </si>
  <si>
    <t>CNET</t>
  </si>
  <si>
    <t>2018-02-25T19:17:51.000Z</t>
  </si>
  <si>
    <t>2nVPFdqejD0</t>
  </si>
  <si>
    <t>Wait, My Crush is Watching? | Hannah Stocking &amp; Lele Pons</t>
  </si>
  <si>
    <t>2018-05-31T16:00:01.000Z</t>
  </si>
  <si>
    <t>2P6dG-csseU</t>
  </si>
  <si>
    <t>What鈥檚 Hiding Deep Within The Rainforest?</t>
  </si>
  <si>
    <t>2018-01-08T14:00:00.000Z</t>
  </si>
  <si>
    <t>2--Pg-y3xNk</t>
  </si>
  <si>
    <t>Is Andy Cohen Or Anderson Cooper More Kinky In Bed? | WWHL</t>
  </si>
  <si>
    <t>2017-12-18T04:30:04.000Z</t>
  </si>
  <si>
    <t>2PH7dK6SLC8</t>
  </si>
  <si>
    <t>John Mayer - New Light</t>
  </si>
  <si>
    <t>johnmayerVEVO</t>
  </si>
  <si>
    <t>2018-05-10T17:00:01.000Z</t>
  </si>
  <si>
    <t>2pJlpCfueV0</t>
  </si>
  <si>
    <t>Kid orders bong. Package arrives and his mom wants to see him open it.</t>
  </si>
  <si>
    <t>Avocado</t>
  </si>
  <si>
    <t>2018-01-18T00:13:44.000Z</t>
  </si>
  <si>
    <t>2PQCLZbzxq8</t>
  </si>
  <si>
    <t>Jonathan Groff's Festive Christmas Sweater</t>
  </si>
  <si>
    <t>2017-12-21T18:10:05.000Z</t>
  </si>
  <si>
    <t>2pVHOaT9CZ4</t>
  </si>
  <si>
    <t>Sesame Street Puppeteers Explain How They Control Their Puppets | WIRED</t>
  </si>
  <si>
    <t>2017-12-18T20:00:24.000Z</t>
  </si>
  <si>
    <t>2QHltvwTjSk</t>
  </si>
  <si>
    <t>New York City Police Confirm Explosion In Port Authority | CNBC</t>
  </si>
  <si>
    <t>CNBC</t>
  </si>
  <si>
    <t>2017-12-11T13:55:21.000Z</t>
  </si>
  <si>
    <t>2QK6Usg2KT0</t>
  </si>
  <si>
    <t>Is McDonald's Garlic White Cheddar Burger Really That Bad?</t>
  </si>
  <si>
    <t>2018-04-13T15:08:46.000Z</t>
  </si>
  <si>
    <t>2QMjAiy_2t8</t>
  </si>
  <si>
    <t>Kanye West Played 'Connect 4' During His Daughter's Delivery</t>
  </si>
  <si>
    <t>2018-04-30T13:00:00.000Z</t>
  </si>
  <si>
    <t>2qzrjzN5ns0</t>
  </si>
  <si>
    <t>Stephen A. hyped over Kevin Durant's Game 3: He was an absolute superstar | NBA at the Mic | ESPN</t>
  </si>
  <si>
    <t>2018-06-07T04:22:18.000Z</t>
  </si>
  <si>
    <t>2r_nGjgqPE0</t>
  </si>
  <si>
    <t>Machine Gun Kelly, X Ambassadors &amp; Bebe Rexha - Home (from Bright: The Album) [Official Audio]</t>
  </si>
  <si>
    <t>2017-11-16T17:07:45.000Z</t>
  </si>
  <si>
    <t>2RsVpR_X5hE</t>
  </si>
  <si>
    <t>A new beginning... and WE'RE TERRIFIED</t>
  </si>
  <si>
    <t>The Valleyfolk</t>
  </si>
  <si>
    <t>2018-01-08T18:01:06.000Z</t>
  </si>
  <si>
    <t>-2RVw2_QyxQ</t>
  </si>
  <si>
    <t>2017 Champions Showdown: Day 3</t>
  </si>
  <si>
    <t>Saint Louis Chess Club</t>
  </si>
  <si>
    <t>2017-11-12T02:39:01.000Z</t>
  </si>
  <si>
    <t>2rx8VHNG-DE</t>
  </si>
  <si>
    <t>Romney announces Utah Senate run</t>
  </si>
  <si>
    <t>2018-02-16T14:35:59.000Z</t>
  </si>
  <si>
    <t>2RYxblMkQ04</t>
  </si>
  <si>
    <t>Iceberg</t>
  </si>
  <si>
    <t>Wendy's</t>
  </si>
  <si>
    <t>2018-02-01T22:54:47.000Z</t>
  </si>
  <si>
    <t>2SJ0hgdciNE</t>
  </si>
  <si>
    <t>Marshmello x Juicy J - You Can Cry (Ft. James Arthur) (Official Video)</t>
  </si>
  <si>
    <t>Marshmello</t>
  </si>
  <si>
    <t>2018-05-30T14:00:00.000Z</t>
  </si>
  <si>
    <t>2sxuAm569IY</t>
  </si>
  <si>
    <t>A Train Runs Through It: Thailand鈥檚 Most Dangerous Market</t>
  </si>
  <si>
    <t>2017-12-07T07:00:00.000Z</t>
  </si>
  <si>
    <t>2TCHVvJ73kM</t>
  </si>
  <si>
    <t>ELDERS REACT AND TRY McDONALD鈥橲 SZECHUAN SAUCE (Rick and Morty)</t>
  </si>
  <si>
    <t>2018-03-07T22:00:01.000Z</t>
  </si>
  <si>
    <t>2tDKp41nrw8</t>
  </si>
  <si>
    <t>BTS (氚╉儎靻岆厔雼? 'FAKE LOVE' Official Teaser 2</t>
  </si>
  <si>
    <t>ibighit</t>
  </si>
  <si>
    <t>2018-05-16T15:00:03.000Z</t>
  </si>
  <si>
    <t>2TfXp8KDvKw</t>
  </si>
  <si>
    <t>Iceland's Blue Lagoon Beauty Routine</t>
  </si>
  <si>
    <t>INSIDER</t>
  </si>
  <si>
    <t>2018-03-08T22:00:00.000Z</t>
  </si>
  <si>
    <t>2-tzlBFotjA</t>
  </si>
  <si>
    <t>My Summer Crush | Hannah Stocking</t>
  </si>
  <si>
    <t>2018-05-19T16:30:09.000Z</t>
  </si>
  <si>
    <t>2UPIKvHp_m8</t>
  </si>
  <si>
    <t>Volcanic eruption strands tourists on Bali</t>
  </si>
  <si>
    <t>AFP news agency</t>
  </si>
  <si>
    <t>2017-11-26T16:16:16.000Z</t>
  </si>
  <si>
    <t>2v34qDKvLqM</t>
  </si>
  <si>
    <t>Claire Foy Was Treated Better When She Was a Blonde</t>
  </si>
  <si>
    <t>2017-12-05T11:00:00.000Z</t>
  </si>
  <si>
    <t>2v4-L4PkV9U</t>
  </si>
  <si>
    <t>I pranked him... then I BOUGHT him his DREAM CAR!! **emotional surprise**</t>
  </si>
  <si>
    <t>FaZe Rug</t>
  </si>
  <si>
    <t>2018-05-18T20:50:44.000Z</t>
  </si>
  <si>
    <t>2VggEmXPnGw</t>
  </si>
  <si>
    <t>The Most Famous Actor You鈥檝e Never Seen</t>
  </si>
  <si>
    <t>2018-03-02T07:00:01.000Z</t>
  </si>
  <si>
    <t>2Vm27xL57O0</t>
  </si>
  <si>
    <t>Teardown of a Cree LED Light Bulb</t>
  </si>
  <si>
    <t>Kerry Wong</t>
  </si>
  <si>
    <t>2017-12-17T02:05:55.000Z</t>
  </si>
  <si>
    <t>2VP846QcA_4</t>
  </si>
  <si>
    <t>I Trained To Become Batman 馃 (Justice League)</t>
  </si>
  <si>
    <t>Michelle Khare</t>
  </si>
  <si>
    <t>2017-11-09T11:30:00.000Z</t>
  </si>
  <si>
    <t>2vQ_fnlvvr8</t>
  </si>
  <si>
    <t>The Smithereens - Blue Period</t>
  </si>
  <si>
    <t>misleadingsilhouette</t>
  </si>
  <si>
    <t>2009-06-08T01:55:32.000Z</t>
  </si>
  <si>
    <t>2Vv-BfVoq4g</t>
  </si>
  <si>
    <t>Ed Sheeran - Perfect (Official Music Video)</t>
  </si>
  <si>
    <t>Ed Sheeran</t>
  </si>
  <si>
    <t>2017-11-09T11:04:14.000Z</t>
  </si>
  <si>
    <t>2wbc8x-RHiY</t>
  </si>
  <si>
    <t>THE FIRST TIME WE MET!</t>
  </si>
  <si>
    <t>ShibSibs</t>
  </si>
  <si>
    <t>2018-02-23T02:31:14.000Z</t>
  </si>
  <si>
    <t>2wJESCSvFU8</t>
  </si>
  <si>
    <t>Live PD: Can I Text My Mom? (Season 2) | A&amp;E</t>
  </si>
  <si>
    <t>A&amp;E</t>
  </si>
  <si>
    <t>2018-06-04T12:00:00.000Z</t>
  </si>
  <si>
    <t>-2wRFv-mScQ</t>
  </si>
  <si>
    <t>Top 10 Moments of the NBA All-Star Celebrity Game</t>
  </si>
  <si>
    <t>2018-02-13T01:46:14.000Z</t>
  </si>
  <si>
    <t>2X5fG1A4kuc</t>
  </si>
  <si>
    <t>Nick Foles used basketball to lead Super Bowl-winning drive for Eagles | NFL Primetime | ESPN</t>
  </si>
  <si>
    <t>2018-02-05T05:20:52.000Z</t>
  </si>
  <si>
    <t>2X9eJF1nLiY</t>
  </si>
  <si>
    <t>What is Bitcoin?</t>
  </si>
  <si>
    <t>Austin Evans</t>
  </si>
  <si>
    <t>2017-12-19T17:02:00.000Z</t>
  </si>
  <si>
    <t>2XK4omx9uMU</t>
  </si>
  <si>
    <t>Camila Cabello COMPLETELY NAILS 'Finish The Lyric'</t>
  </si>
  <si>
    <t>Capital FM</t>
  </si>
  <si>
    <t>2017-11-10T14:40:32.000Z</t>
  </si>
  <si>
    <t>2XLw9U7Z1CM</t>
  </si>
  <si>
    <t>Kate Winslet Commits to Her Ugly Christmas Sweater Look</t>
  </si>
  <si>
    <t>2017-12-21T17:25:38.000Z</t>
  </si>
  <si>
    <t>2XQft9iwSqg</t>
  </si>
  <si>
    <t>SING ANYTHING CHALLENGE</t>
  </si>
  <si>
    <t>Cimorelli</t>
  </si>
  <si>
    <t>2018-03-17T20:47:28.000Z</t>
  </si>
  <si>
    <t>2XQPTtTv_O4</t>
  </si>
  <si>
    <t>Why Are Self-Driving Cars Taking So Long?</t>
  </si>
  <si>
    <t>2018-05-24T21:46:45.000Z</t>
  </si>
  <si>
    <t>2Xyf_PCf7lc</t>
  </si>
  <si>
    <t>Parson James - Only You (Official Video)</t>
  </si>
  <si>
    <t>ParsonJamesVEVO</t>
  </si>
  <si>
    <t>2018-02-07T14:30:00.000Z</t>
  </si>
  <si>
    <t>2Yb_VA4L3YU</t>
  </si>
  <si>
    <t>Bird photobombs weather report</t>
  </si>
  <si>
    <t>KTVU</t>
  </si>
  <si>
    <t>2018-01-12T00:46:11.000Z</t>
  </si>
  <si>
    <t>2ybeU5JUoK4</t>
  </si>
  <si>
    <t>Real Madrid vs. Liverpool | 2017-18 UEFA Champions League Final Highlights</t>
  </si>
  <si>
    <t>FOX Soccer</t>
  </si>
  <si>
    <t>2018-05-26T22:59:38.000Z</t>
  </si>
  <si>
    <t>2yCp-Dj5-7c</t>
  </si>
  <si>
    <t>Does Tiffany Haddish Think NeNe Leakes Is Funny? | RHOA | WWHL</t>
  </si>
  <si>
    <t>2017-12-11T04:29:53.000Z</t>
  </si>
  <si>
    <t>2Yz_kqxegrs</t>
  </si>
  <si>
    <t>Troye Sivan &amp; Ariana Grande working together!</t>
  </si>
  <si>
    <t>2018-02-23T08:30:00.000Z</t>
  </si>
  <si>
    <t>2z3EUY1aXdY</t>
  </si>
  <si>
    <t>Justin Timberlake鈥檚 FULL Pepsi Super Bowl LII Halftime Show! | NFL Highlights</t>
  </si>
  <si>
    <t>2018-02-05T01:51:53.000Z</t>
  </si>
  <si>
    <t>2Z3yeFZyCjI</t>
  </si>
  <si>
    <t>Trace Cyrus BRENDA official lyric video</t>
  </si>
  <si>
    <t>Trace Cyrus</t>
  </si>
  <si>
    <t>2018-02-15T03:41:55.000Z</t>
  </si>
  <si>
    <t>2z870cifG_A</t>
  </si>
  <si>
    <t>YouTube Sent Me The Wrong Play Button (10 Million Subscribers)</t>
  </si>
  <si>
    <t>RiceGum</t>
  </si>
  <si>
    <t>2018-05-01T21:05:19.000Z</t>
  </si>
  <si>
    <t>3_keXD1yV3E</t>
  </si>
  <si>
    <t>EVENING SKINCARE ROUTINE WITH EST脡E! | Vlogmas Day 13</t>
  </si>
  <si>
    <t>Amelia Liana</t>
  </si>
  <si>
    <t>2017-12-14T17:05:04.000Z</t>
  </si>
  <si>
    <t>30HOemteiKQ</t>
  </si>
  <si>
    <t>Down To The Final Second! Cavs vs Raptors</t>
  </si>
  <si>
    <t>2018-05-02T03:42:55.000Z</t>
  </si>
  <si>
    <t>30TkClWvT5k</t>
  </si>
  <si>
    <t>Michael Bubl茅 - White Christmas (ft. Shania Twain) [Official HD]</t>
  </si>
  <si>
    <t>Michael Bubl茅</t>
  </si>
  <si>
    <t>2017-12-05T18:44:32.000Z</t>
  </si>
  <si>
    <t>30UjfElERlc</t>
  </si>
  <si>
    <t>Panel Of Women Who Have Accused President Trump Of Misconduct Hold Press Conference | TIME</t>
  </si>
  <si>
    <t>2017-12-11T18:17:36.000Z</t>
  </si>
  <si>
    <t>31Fbv9qRV7s</t>
  </si>
  <si>
    <t>my wife telling me about her weird dream</t>
  </si>
  <si>
    <t>austinmcconnell</t>
  </si>
  <si>
    <t>2017-12-13T16:30:01.000Z</t>
  </si>
  <si>
    <t>32YGGYaUTgE</t>
  </si>
  <si>
    <t>Fighting California's Wildfires: Stunning Footage from the Front Lines</t>
  </si>
  <si>
    <t>The Atlantic</t>
  </si>
  <si>
    <t>2017-12-12T16:47:17.000Z</t>
  </si>
  <si>
    <t>342Cqk9ew58</t>
  </si>
  <si>
    <t>Emma Watson Attends Golden Globes With Imkaan Activist | E! Live from the Red Carpet</t>
  </si>
  <si>
    <t>E! Live from the Red Carpet</t>
  </si>
  <si>
    <t>2018-01-08T01:59:46.000Z</t>
  </si>
  <si>
    <t>34By94AKkZE</t>
  </si>
  <si>
    <t>Jerry Van Dyke, star of 鈥楥oach,鈥?dead at 86</t>
  </si>
  <si>
    <t>New York Daily News</t>
  </si>
  <si>
    <t>2018-01-06T23:30:00.000Z</t>
  </si>
  <si>
    <t>34cHO5_LX9g</t>
  </si>
  <si>
    <t>SMALLFOOT - Official Trailer 1</t>
  </si>
  <si>
    <t>2018-04-25T00:38:43.000Z</t>
  </si>
  <si>
    <t>34gHoxqZlJc</t>
  </si>
  <si>
    <t>How This Island Got 10% of Their Money by Chance</t>
  </si>
  <si>
    <t>2018-02-08T15:30:01.000Z</t>
  </si>
  <si>
    <t>34mNW4YSJhw</t>
  </si>
  <si>
    <t>I've been shitposting a lot of memes lately</t>
  </si>
  <si>
    <t>Brian Klug</t>
  </si>
  <si>
    <t>2018-01-17T20:51:24.000Z</t>
  </si>
  <si>
    <t>-35jibKqbEo</t>
  </si>
  <si>
    <t>Kygo - Stranger Things ft. OneRepublic (Alan Walker Remix)</t>
  </si>
  <si>
    <t>2018-02-14T17:00:49.000Z</t>
  </si>
  <si>
    <t>35m4leH72dA</t>
  </si>
  <si>
    <t>The Weeknd BLASTS H&amp;M Over Racist 'Monkey' Ad Featuring Black Child, ENDS Partnership</t>
  </si>
  <si>
    <t>Hollyscoop</t>
  </si>
  <si>
    <t>2018-01-08T23:31:52.000Z</t>
  </si>
  <si>
    <t>36DAv_m8Mlw</t>
  </si>
  <si>
    <t>MNEK - Colour (Lyric Video) ft. Hailee Steinfeld</t>
  </si>
  <si>
    <t>MNEKVEVO</t>
  </si>
  <si>
    <t>2018-06-01T13:48:48.000Z</t>
  </si>
  <si>
    <t>36QMyiRAv-Y</t>
  </si>
  <si>
    <t>Jaiden &amp; Boyinaband - Empty (Official Music Video)</t>
  </si>
  <si>
    <t>Jaiden Animations</t>
  </si>
  <si>
    <t>2018-06-08T19:08:21.000Z</t>
  </si>
  <si>
    <t>36tggrpRoTI</t>
  </si>
  <si>
    <t>Shawn Mendes - In My Blood</t>
  </si>
  <si>
    <t>ShawnMendesVEVO</t>
  </si>
  <si>
    <t>2018-04-24T16:00:01.000Z</t>
  </si>
  <si>
    <t>36YFQTFzZwU</t>
  </si>
  <si>
    <t>All The Angles: Ricciardo and Verstappen Crash | 2018 Azerbaijan Grand Prix</t>
  </si>
  <si>
    <t>FORMULA 1</t>
  </si>
  <si>
    <t>2018-04-29T21:30:00.000Z</t>
  </si>
  <si>
    <t>-37nIo_tLnk</t>
  </si>
  <si>
    <t>Christmas Day 2000</t>
  </si>
  <si>
    <t>vnbreyes</t>
  </si>
  <si>
    <t>2009-12-15T23:26:32.000Z</t>
  </si>
  <si>
    <t>37R2_bvJjGM</t>
  </si>
  <si>
    <t>I MISS YOU GUYS | Update.</t>
  </si>
  <si>
    <t>2018-05-23T11:00:00.000Z</t>
  </si>
  <si>
    <t>37xIzAWyO8I</t>
  </si>
  <si>
    <t>How To Enlarge And Correct Lip Shape | John Maclean</t>
  </si>
  <si>
    <t>John Maclean</t>
  </si>
  <si>
    <t>2017-12-08T22:25:33.000Z</t>
  </si>
  <si>
    <t>37z3bfXu3BA</t>
  </si>
  <si>
    <t>Portugal. The Man - Cheer Up (from Bright: The Album) [Official Audio]</t>
  </si>
  <si>
    <t>Portugal. The Man</t>
  </si>
  <si>
    <t>2017-12-15T05:01:42.000Z</t>
  </si>
  <si>
    <t>38dYSj3F-Lo</t>
  </si>
  <si>
    <t>Evangelist Billy Graham dies at age 99</t>
  </si>
  <si>
    <t>2018-02-21T14:03:44.000Z</t>
  </si>
  <si>
    <t>38I1jsA91iQ</t>
  </si>
  <si>
    <t>How Dieting Kills Brain Cells | Hannah Stocking</t>
  </si>
  <si>
    <t>2018-02-03T18:30:19.000Z</t>
  </si>
  <si>
    <t>391JeKrI30w</t>
  </si>
  <si>
    <t>Watch the House floor live</t>
  </si>
  <si>
    <t>2018-01-23T01:17:58.000Z</t>
  </si>
  <si>
    <t>39idVpFF7NQ</t>
  </si>
  <si>
    <t>Roy Moore &amp; Jeff Sessions Cold Open - SNL</t>
  </si>
  <si>
    <t>2017-11-12T05:37:17.000Z</t>
  </si>
  <si>
    <t>-39ysKKpE7I</t>
  </si>
  <si>
    <t>Stephen A. changes his mind: 76ers will beat Cavaliers to reach NBA Finals | First Take | ESPN</t>
  </si>
  <si>
    <t>2018-04-23T15:37:08.000Z</t>
  </si>
  <si>
    <t>3A-3NaPA3QU</t>
  </si>
  <si>
    <t>I Tried DIY Skincare For A Week | Beauty With Mi | Refinery29</t>
  </si>
  <si>
    <t>2017-12-11T16:00:01.000Z</t>
  </si>
  <si>
    <t>3AV1GuBI-0Q</t>
  </si>
  <si>
    <t>Ben Simmons does something on defense vs LeBron James that we almost never see | SportsCenter | ESPN</t>
  </si>
  <si>
    <t>2018-03-02T05:29:16.000Z</t>
  </si>
  <si>
    <t>3b24Q8Bz7b4</t>
  </si>
  <si>
    <t>This Chicken is Entirely Black, From Beak to Bone</t>
  </si>
  <si>
    <t>2018-04-04T06:00:02.000Z</t>
  </si>
  <si>
    <t>3BJU2drrtCM</t>
  </si>
  <si>
    <t>How a TV Works in Slow Motion - The Slow Mo Guys</t>
  </si>
  <si>
    <t>2018-01-18T14:23:50.000Z</t>
  </si>
  <si>
    <t>3BNg4fDJC8A</t>
  </si>
  <si>
    <t>How This Guy Folds and Flies World Record Paper Airplanes | WIRED</t>
  </si>
  <si>
    <t>2018-03-29T16:01:01.000Z</t>
  </si>
  <si>
    <t>3bzlb22qTvE</t>
  </si>
  <si>
    <t>The Ultimate Expensive Burger Tasting with Adam Richman | The Burger Show</t>
  </si>
  <si>
    <t>2018-02-06T16:00:00.000Z</t>
  </si>
  <si>
    <t>3ChgRbqGi-E</t>
  </si>
  <si>
    <t>Kygo - Stranger Things ft. OneRepublic</t>
  </si>
  <si>
    <t>KygoOfficialVEVO</t>
  </si>
  <si>
    <t>2018-01-24T08:00:01.000Z</t>
  </si>
  <si>
    <t>3D_ZODCSKXo</t>
  </si>
  <si>
    <t>Will the Flash Movie (Flashpoint) Be Too Comedic in Tone? - Movie Talk</t>
  </si>
  <si>
    <t>2018-01-17T18:25:21.000Z</t>
  </si>
  <si>
    <t>3ekEfYNQJ1s</t>
  </si>
  <si>
    <t>Trust | Season 1: Official Trailer [HD] | FX</t>
  </si>
  <si>
    <t>2018-01-09T17:01:50.000Z</t>
  </si>
  <si>
    <t>3eQP6JoxtKk</t>
  </si>
  <si>
    <t>Film Theory: Thanos Was RIGHT!! (Avengers Infinity War)</t>
  </si>
  <si>
    <t>The Film Theorists</t>
  </si>
  <si>
    <t>2018-05-17T20:19:48.000Z</t>
  </si>
  <si>
    <t>3Eu3N6KsWtY</t>
  </si>
  <si>
    <t>Timoth茅e Chalamet Donates Woody Allen Movie Salary To Time's Up | News Flash | Entertainment Weekly</t>
  </si>
  <si>
    <t>Entertainment Weekly</t>
  </si>
  <si>
    <t>2018-01-16T17:34:54.000Z</t>
  </si>
  <si>
    <t>3eY394uqk9Q</t>
  </si>
  <si>
    <t>5 Tips on Cooking for One</t>
  </si>
  <si>
    <t>2018-05-22T17:30:00.000Z</t>
  </si>
  <si>
    <t>3fArI2PZBUo</t>
  </si>
  <si>
    <t>Corgi Snowplow</t>
  </si>
  <si>
    <t>Rainer Hilland</t>
  </si>
  <si>
    <t>2017-12-14T14:10:36.000Z</t>
  </si>
  <si>
    <t>3FnV82JEGPI</t>
  </si>
  <si>
    <t>Senate reaches budget deal as shutdown looms</t>
  </si>
  <si>
    <t>2018-02-07T18:16:11.000Z</t>
  </si>
  <si>
    <t>3frnBoqqI_Q</t>
  </si>
  <si>
    <t>DIY SSD made of SD Cards!</t>
  </si>
  <si>
    <t>Linus Tech Tips</t>
  </si>
  <si>
    <t>2018-02-07T20:31:54.000Z</t>
  </si>
  <si>
    <t>3g246c6Bv58</t>
  </si>
  <si>
    <t>Why Is Blue So Rare In Nature?</t>
  </si>
  <si>
    <t>It's Okay To Be Smart</t>
  </si>
  <si>
    <t>2018-01-09T14:35:37.000Z</t>
  </si>
  <si>
    <t>3g5O-kT9m8k</t>
  </si>
  <si>
    <t>$1000 Survival Kit in a Case</t>
  </si>
  <si>
    <t>2018-05-13T18:51:13.000Z</t>
  </si>
  <si>
    <t>3gTyF-wLa-E</t>
  </si>
  <si>
    <t>Tommy Wiseau Breaks Down a Scene from The Disaster Artist | Notes on a Scene | Vanity Fair</t>
  </si>
  <si>
    <t>2018-03-12T16:01:03.000Z</t>
  </si>
  <si>
    <t>3GUYMZXyf9Y</t>
  </si>
  <si>
    <t>Ellen Cooks Up a Huge Surprise for Food Critic Kalen Allen!</t>
  </si>
  <si>
    <t>2018-01-02T14:12:44.000Z</t>
  </si>
  <si>
    <t>3gx7O2H_Kmg</t>
  </si>
  <si>
    <t>DOG KNOCKS DOWN 1,000 DOMINOES!</t>
  </si>
  <si>
    <t>Haru the Shiba Inu</t>
  </si>
  <si>
    <t>2017-12-31T03:12:35.000Z</t>
  </si>
  <si>
    <t>-3h4Xt9No9o</t>
  </si>
  <si>
    <t>Why Atlantic fish are invading the Arctic</t>
  </si>
  <si>
    <t>2018-04-23T12:11:34.000Z</t>
  </si>
  <si>
    <t>3HhK7HbX3Qs</t>
  </si>
  <si>
    <t>Fletcher Cox &amp; Kevin Hart's Hilarious Post Super Bowl LII Interview | NFL GameDay Prime</t>
  </si>
  <si>
    <t>NFL Network</t>
  </si>
  <si>
    <t>2018-02-05T04:10:03.000Z</t>
  </si>
  <si>
    <t>3hn14sIQc6E</t>
  </si>
  <si>
    <t>Dolores O'Riordan, The Cranberries singer, dead at 46</t>
  </si>
  <si>
    <t>2018-01-15T18:07:40.000Z</t>
  </si>
  <si>
    <t>3IaL0li-LWU</t>
  </si>
  <si>
    <t>Top 10 Black Friday 2017 Tech Deals</t>
  </si>
  <si>
    <t>The Deal Guy</t>
  </si>
  <si>
    <t>2017-11-22T15:04:44.000Z</t>
  </si>
  <si>
    <t>3IdqPpwSE2g</t>
  </si>
  <si>
    <t>The Flash | Deleted Scene | The CW</t>
  </si>
  <si>
    <t>The CW Television Network</t>
  </si>
  <si>
    <t>2017-12-06T18:00:00.000Z</t>
  </si>
  <si>
    <t>3ILxrRlf3KY</t>
  </si>
  <si>
    <t>ETRADE Super Bowl Commercial 2018  This Is Getting Old</t>
  </si>
  <si>
    <t>SB-LII Commercials</t>
  </si>
  <si>
    <t>2018-02-05T00:21:54.000Z</t>
  </si>
  <si>
    <t>3iUfzN4RAB8</t>
  </si>
  <si>
    <t>Every Pixar Movie Reviewed in 10 Words or Less!</t>
  </si>
  <si>
    <t>JelloApocalypse</t>
  </si>
  <si>
    <t>2018-03-23T15:40:52.000Z</t>
  </si>
  <si>
    <t>3j5eGupDWY4</t>
  </si>
  <si>
    <t>Homeless and abused, this Pit Bull didn't lose HOPE that something amazing will happen!</t>
  </si>
  <si>
    <t>Hope For Paws - Official Rescue Channel</t>
  </si>
  <si>
    <t>2017-12-12T17:01:47.000Z</t>
  </si>
  <si>
    <t>3jcolXvi8IA</t>
  </si>
  <si>
    <t>MY HEIGHT &amp; WEIGHT, BLOATING, &amp; NEW EBOOK COMING SOON??</t>
  </si>
  <si>
    <t>Maddie Lymburner</t>
  </si>
  <si>
    <t>2018-01-26T21:24:20.000Z</t>
  </si>
  <si>
    <t>3jtjkXSvuJw</t>
  </si>
  <si>
    <t>Try Not to Laugh at This Silly Kitten</t>
  </si>
  <si>
    <t>Kitten Lady</t>
  </si>
  <si>
    <t>2017-11-17T22:40:58.000Z</t>
  </si>
  <si>
    <t>3K0wXkf0QAY</t>
  </si>
  <si>
    <t>Interactive LED Periodic Table Display</t>
  </si>
  <si>
    <t>Must Love Science</t>
  </si>
  <si>
    <t>2018-01-14T13:28:07.000Z</t>
  </si>
  <si>
    <t>3k6RD9zVvpE</t>
  </si>
  <si>
    <t>Musical Fiction | Rudy Mancuso</t>
  </si>
  <si>
    <t>Rudy Mancuso</t>
  </si>
  <si>
    <t>2017-11-20T21:07:17.000Z</t>
  </si>
  <si>
    <t>3kerBt7kuBU</t>
  </si>
  <si>
    <t>IS IT EVER ENOUGH? | CHIT CHAT GRWM | NEW YEARS GOALS, NEW YOUTUBERS, HELPING EACHOTHER etc.</t>
  </si>
  <si>
    <t>RawBeautyKristi</t>
  </si>
  <si>
    <t>2018-01-04T01:00:00.000Z</t>
  </si>
  <si>
    <t>3L_a9HxXzS0</t>
  </si>
  <si>
    <t>THE FORCE:  A musical tribute to Princess Leia</t>
  </si>
  <si>
    <t>melodysheep</t>
  </si>
  <si>
    <t>2017-12-06T18:15:46.000Z</t>
  </si>
  <si>
    <t>3lgcBZdMZxM</t>
  </si>
  <si>
    <t>FASHION PHOTO RUVIEW: Season 10 Ep 2 Very Best Drag with Raven and Raja</t>
  </si>
  <si>
    <t>2018-03-31T13:00:02.000Z</t>
  </si>
  <si>
    <t>3LJh6TReA5w</t>
  </si>
  <si>
    <t>Daniel Kaluuya wins the EE Rising Star Award | EE BAFTA Film Awards 2018</t>
  </si>
  <si>
    <t>BAFTA</t>
  </si>
  <si>
    <t>2018-02-18T23:03:48.000Z</t>
  </si>
  <si>
    <t>3LNeBf7bOTU</t>
  </si>
  <si>
    <t>Happens Every Time I Shave...</t>
  </si>
  <si>
    <t>Cole and Marmalade</t>
  </si>
  <si>
    <t>2018-01-19T21:52:37.000Z</t>
  </si>
  <si>
    <t>3MA_64gyaA0</t>
  </si>
  <si>
    <t>Pancakes Recipe | Quick and Easy Pancakes by Grandpa for Orphan Kids</t>
  </si>
  <si>
    <t>Grandpa Kitchen</t>
  </si>
  <si>
    <t>2017-11-28T20:44:06.000Z</t>
  </si>
  <si>
    <t>3mB2fIt7vzw</t>
  </si>
  <si>
    <t>Nintendo Switch Now the Fastest-Selling Home Console in US History - IGN News</t>
  </si>
  <si>
    <t>IGN News</t>
  </si>
  <si>
    <t>2018-01-04T14:48:10.000Z</t>
  </si>
  <si>
    <t>3McYSX6jSIg</t>
  </si>
  <si>
    <t>Ready to Serve | Romney for Utah</t>
  </si>
  <si>
    <t>mittromney</t>
  </si>
  <si>
    <t>2018-02-16T13:21:55.000Z</t>
  </si>
  <si>
    <t>3Mg0SCxwvMo</t>
  </si>
  <si>
    <t>Fresh Market Meat and Cheese Extravaganza in Rome, Italy</t>
  </si>
  <si>
    <t>2018-01-13T15:12:54.000Z</t>
  </si>
  <si>
    <t>3mRjN1Focog</t>
  </si>
  <si>
    <t>The Harvard of Santa Schools</t>
  </si>
  <si>
    <t>2017-12-22T07:00:00.000Z</t>
  </si>
  <si>
    <t>3mUtNE82ZV4</t>
  </si>
  <si>
    <t>Christian Bale: Division Is Not The Way To Go</t>
  </si>
  <si>
    <t>BUILD Series</t>
  </si>
  <si>
    <t>2017-12-18T22:25:08.000Z</t>
  </si>
  <si>
    <t>-3nEHRN6IPg</t>
  </si>
  <si>
    <t>Blackberry Motion Teardown - Do not trust around Water...</t>
  </si>
  <si>
    <t>2018-02-16T16:30:01.000Z</t>
  </si>
  <si>
    <t>3nwwX-DEH1M</t>
  </si>
  <si>
    <t>Why This Wagyu Sandwich Is Worth $85</t>
  </si>
  <si>
    <t>FOOD INSIDER</t>
  </si>
  <si>
    <t>2018-03-23T20:00:00.000Z</t>
  </si>
  <si>
    <t>3oHhw_9bQk0</t>
  </si>
  <si>
    <t>The Challenge of True Solitude</t>
  </si>
  <si>
    <t>2018-01-03T21:48:00.000Z</t>
  </si>
  <si>
    <t>3oXhLdeuxDw</t>
  </si>
  <si>
    <t>Bus Photobombs The Weather Channel's Stream of Georgia Dome Implosion</t>
  </si>
  <si>
    <t>The Weather Channel</t>
  </si>
  <si>
    <t>2017-11-20T20:16:53.000Z</t>
  </si>
  <si>
    <t>3pCCjHDPq6U</t>
  </si>
  <si>
    <t>What If You Only Drank Coffee? Ft. WheezyWaiter</t>
  </si>
  <si>
    <t>2018-03-08T14:00:01.000Z</t>
  </si>
  <si>
    <t>3pTpz76vZfc</t>
  </si>
  <si>
    <t>flor: rely [OFFICIAL VIDEO]</t>
  </si>
  <si>
    <t>Fueled By Ramen</t>
  </si>
  <si>
    <t>2018-01-12T05:25:44.000Z</t>
  </si>
  <si>
    <t>3Q2j5ApzSqs</t>
  </si>
  <si>
    <t>Christina Aguilera - Fall In Line (Official Video) ft. Demi Lovato</t>
  </si>
  <si>
    <t>CAguileraVEVO</t>
  </si>
  <si>
    <t>2018-05-23T17:00:01.000Z</t>
  </si>
  <si>
    <t>3rApMBPh15M</t>
  </si>
  <si>
    <t>Anything for a Klondike</t>
  </si>
  <si>
    <t>jacksfilms</t>
  </si>
  <si>
    <t>2018-05-14T20:25:34.000Z</t>
  </si>
  <si>
    <t>3rhw4KgcvFM</t>
  </si>
  <si>
    <t>First Responders Arrive To The Collapsed Floor | Season 1 Ep. 5 | 9-1-1</t>
  </si>
  <si>
    <t>9-1-1 on FOX</t>
  </si>
  <si>
    <t>2018-02-01T02:00:20.000Z</t>
  </si>
  <si>
    <t>3rIjcRK_BNU</t>
  </si>
  <si>
    <t>Beat Saber Gameplay Teaser</t>
  </si>
  <si>
    <t>J谩n Ilavsk媒</t>
  </si>
  <si>
    <t>2018-01-20T10:38:16.000Z</t>
  </si>
  <si>
    <t>3RlbqOl_4NA</t>
  </si>
  <si>
    <t>UFO spotted by US fighter jet pilots, new footage reveals - BBC News</t>
  </si>
  <si>
    <t>2017-12-19T09:50:02.000Z</t>
  </si>
  <si>
    <t>3S6HQGHqQa0</t>
  </si>
  <si>
    <t>I spent a day with FLAT EARTH believers</t>
  </si>
  <si>
    <t>2018-02-05T17:42:05.000Z</t>
  </si>
  <si>
    <t>3Sa8G-VR13Q</t>
  </si>
  <si>
    <t>Joe Biden Speaks With Meghan McCain About His Late Son Beau's Battle With Cancer | The View</t>
  </si>
  <si>
    <t>2017-12-13T16:38:42.000Z</t>
  </si>
  <si>
    <t>3shrder58iU</t>
  </si>
  <si>
    <t>$150 Bed Vs. $159,000 Bed</t>
  </si>
  <si>
    <t>BuzzFeedBlue</t>
  </si>
  <si>
    <t>2018-05-27T15:00:19.000Z</t>
  </si>
  <si>
    <t>3SlG3sE8Ytg</t>
  </si>
  <si>
    <t>DIY Lasagna Roses - Man Vs Din</t>
  </si>
  <si>
    <t>2017-12-03T00:27:30.000Z</t>
  </si>
  <si>
    <t>3SqtO2VXsPI</t>
  </si>
  <si>
    <t>Mark Wahlberg Takes the Audience by Surprise</t>
  </si>
  <si>
    <t>2018-05-23T13:00:01.000Z</t>
  </si>
  <si>
    <t>3tjHS7JRB4c</t>
  </si>
  <si>
    <t>GIANT Pie In The Face!!</t>
  </si>
  <si>
    <t>2018-02-27T21:00:01.000Z</t>
  </si>
  <si>
    <t>3ToRIUoXmIw</t>
  </si>
  <si>
    <t>How Fleetwood Mac Makes A Song</t>
  </si>
  <si>
    <t>2017-12-23T15:00:00.000Z</t>
  </si>
  <si>
    <t>3tUCuMSPQwE</t>
  </si>
  <si>
    <t>NFL 2018 鈥?A Bad Lip Reading of the NFL</t>
  </si>
  <si>
    <t>2018-02-03T18:05:43.000Z</t>
  </si>
  <si>
    <t>3tUSDKhcxcc</t>
  </si>
  <si>
    <t>Dupe That: Tom Ford Lipsticks | Beauty With Mi | Refinery29</t>
  </si>
  <si>
    <t>2018-01-22T16:00:01.000Z</t>
  </si>
  <si>
    <t>3TwiPa39WnM</t>
  </si>
  <si>
    <t>Breaking Bad cumple 10 a帽os y AMC le rinde tributo</t>
  </si>
  <si>
    <t>cineytele</t>
  </si>
  <si>
    <t>2018-01-19T12:28:37.000Z</t>
  </si>
  <si>
    <t>3tYpfAPVEs0</t>
  </si>
  <si>
    <t>Stephen A. and Max react to LeBron James' broken hand | First Take | ESPN</t>
  </si>
  <si>
    <t>2018-06-11T14:43:53.000Z</t>
  </si>
  <si>
    <t>3uGIEY7tdg8</t>
  </si>
  <si>
    <t>Suspiria - Teaser Trailer | Amazon Studios</t>
  </si>
  <si>
    <t>2018-06-04T13:00:02.000Z</t>
  </si>
  <si>
    <t>3UoKswz6OQc</t>
  </si>
  <si>
    <t>(SPOILERS) Mid-Season Finale Talked About Scene | The Walking Dead</t>
  </si>
  <si>
    <t>amc</t>
  </si>
  <si>
    <t>2017-12-11T03:30:00.000Z</t>
  </si>
  <si>
    <t>3V_rqb6Nuc4</t>
  </si>
  <si>
    <t>Starbucks Shuts Down for Racial Bias Training | The Daily Show</t>
  </si>
  <si>
    <t>2018-05-30T02:36:20.000Z</t>
  </si>
  <si>
    <t>3VLNxH9uX6Y</t>
  </si>
  <si>
    <t>will.i.am鈥檚 Mother Wouldn鈥檛 Let Him Be In Michael Jackson鈥檚 Music Video | The Graham Norton Show</t>
  </si>
  <si>
    <t>2018-02-02T16:49:33.000Z</t>
  </si>
  <si>
    <t>3WlhLmh7uiQ</t>
  </si>
  <si>
    <t>MAKING BEAUTIFUL, SIMPLE ANT FARMS</t>
  </si>
  <si>
    <t>AntsCanada</t>
  </si>
  <si>
    <t>2018-04-21T18:00:32.000Z</t>
  </si>
  <si>
    <t>3x0usYgljOk</t>
  </si>
  <si>
    <t>Jayson Tatum Full Highlights 2017.11.14 at Nets - 19 Pts, 3 Stls, SMOOTH!</t>
  </si>
  <si>
    <t>2017-11-15T05:14:50.000Z</t>
  </si>
  <si>
    <t>3Xb3eOH4PMA</t>
  </si>
  <si>
    <t>When dad hijacks elf on a shelf 馃槈馃巹</t>
  </si>
  <si>
    <t>LadBaby Official</t>
  </si>
  <si>
    <t>2017-12-03T21:00:01.000Z</t>
  </si>
  <si>
    <t>3XklsSF53pc</t>
  </si>
  <si>
    <t>How-To Make a Steak Sandwich with Matty Matheson</t>
  </si>
  <si>
    <t>Munchies</t>
  </si>
  <si>
    <t>2017-11-28T12:00:00.000Z</t>
  </si>
  <si>
    <t>3y75zBl37f8</t>
  </si>
  <si>
    <t>Adam Rippon Competes in the Olympics of Eating Spicy Wings | Hot Ones</t>
  </si>
  <si>
    <t>2018-03-15T14:58:52.000Z</t>
  </si>
  <si>
    <t>3yt4JsB9psg</t>
  </si>
  <si>
    <t>Time Names Its 2017 Person Of The Year: Silence Breakers | Morning Joe | MSNBC</t>
  </si>
  <si>
    <t>2017-12-06T14:50:40.000Z</t>
  </si>
  <si>
    <t>3YVzBkKAbAs</t>
  </si>
  <si>
    <t>Why Dogs Are Amazing (Animation)</t>
  </si>
  <si>
    <t>Katzun</t>
  </si>
  <si>
    <t>2017-12-17T21:36:04.000Z</t>
  </si>
  <si>
    <t>3yy-dKTmyOo</t>
  </si>
  <si>
    <t>Milo Manheim, Meg Donnelly - Someday (From ZOMBIES)</t>
  </si>
  <si>
    <t>DisneyMusicVEVO</t>
  </si>
  <si>
    <t>2018-02-17T02:45:00.000Z</t>
  </si>
  <si>
    <t>3Z6kYVQC83E</t>
  </si>
  <si>
    <t>A Veitch Christmas Message</t>
  </si>
  <si>
    <t>James Veitch</t>
  </si>
  <si>
    <t>2017-12-06T16:44:56.000Z</t>
  </si>
  <si>
    <t>3Zew8pLSlwQ</t>
  </si>
  <si>
    <t>Top 10 Plays of the Night: January 27, 2018</t>
  </si>
  <si>
    <t>2018-01-28T07:06:01.000Z</t>
  </si>
  <si>
    <t>4_aR3HqFrr0</t>
  </si>
  <si>
    <t>Nikki Bella's Love for Niece Makes Her Want Kids Even More | Total Bellas | E!</t>
  </si>
  <si>
    <t>2018-05-15T12:59:50.000Z</t>
  </si>
  <si>
    <t>4_eVvzrTV-I</t>
  </si>
  <si>
    <t>Shaquem Griffin Gets Selected by the Seattle Seahawks | 2018 NFL Draft</t>
  </si>
  <si>
    <t>2018-04-28T18:18:40.000Z</t>
  </si>
  <si>
    <t>40JxGkIspck</t>
  </si>
  <si>
    <t>Hang with Timoth茅e Chalamet and Armie Hammer Before the Oscars // Omaze</t>
  </si>
  <si>
    <t>2018-02-08T13:49:46.000Z</t>
  </si>
  <si>
    <t>40zKzYxwaF0</t>
  </si>
  <si>
    <t>TURNING INTO TRIXIE MATTEL // Grace Helbig</t>
  </si>
  <si>
    <t>2018-01-19T02:01:28.000Z</t>
  </si>
  <si>
    <t>41d9Bd7m8js</t>
  </si>
  <si>
    <t>Dakota Johnson Taught Jamie Dornan How To Take Off Her Underwear  - CONAN on TBS</t>
  </si>
  <si>
    <t>2018-02-08T23:31:54.000Z</t>
  </si>
  <si>
    <t>41kp6qN1Crg</t>
  </si>
  <si>
    <t>NBA Bloopers - The Starters</t>
  </si>
  <si>
    <t>2017-11-20T23:39:49.000Z</t>
  </si>
  <si>
    <t>41PTANtZFW0</t>
  </si>
  <si>
    <t>Troye Sivan - Bloom</t>
  </si>
  <si>
    <t>TroyeSivanVEVO</t>
  </si>
  <si>
    <t>2018-06-06T16:00:00.000Z</t>
  </si>
  <si>
    <t>41QT769qVY0</t>
  </si>
  <si>
    <t>North-South Korea talks set for Tuesday 馃嚢馃嚨</t>
  </si>
  <si>
    <t>Al Jazeera English</t>
  </si>
  <si>
    <t>2018-01-05T12:40:56.000Z</t>
  </si>
  <si>
    <t>425M4M3Opkk</t>
  </si>
  <si>
    <t>Christopher Robin Official Teaser Trailer</t>
  </si>
  <si>
    <t>2018-03-06T17:00:01.000Z</t>
  </si>
  <si>
    <t>42FRgdjveGU</t>
  </si>
  <si>
    <t>Netflix Acquires Seth Rogen</t>
  </si>
  <si>
    <t>2018-04-01T14:58:48.000Z</t>
  </si>
  <si>
    <t>42ZE4DCJkEo</t>
  </si>
  <si>
    <t>125 Cupcake Challenge (12,083 Calories)</t>
  </si>
  <si>
    <t>2018-05-01T01:29:29.000Z</t>
  </si>
  <si>
    <t>43hsIO_Jxtg</t>
  </si>
  <si>
    <t>Tessa Virtue &amp; Scott Moir Are 'Definitely Not Dating'</t>
  </si>
  <si>
    <t>2018-03-20T13:00:45.000Z</t>
  </si>
  <si>
    <t>44NYFvhXmW8</t>
  </si>
  <si>
    <t>Thirty Seconds To Mars - Walk On Water (Official Music Video)</t>
  </si>
  <si>
    <t>ThirtySecondsToMarsVEVO</t>
  </si>
  <si>
    <t>2017-11-08T13:00:00.000Z</t>
  </si>
  <si>
    <t>44W9qstI8H8</t>
  </si>
  <si>
    <t>Taylor Swift - I Did Something Bad (Cover) | By Shoshana Bean and Cynthia Erivo</t>
  </si>
  <si>
    <t>Shoshana Bean</t>
  </si>
  <si>
    <t>2017-12-01T16:45:59.000Z</t>
  </si>
  <si>
    <t>45dj8U3xSFU</t>
  </si>
  <si>
    <t>Volatile Owner Tears into Customer Over Microwaved Lamb | Kitchen Nightmares</t>
  </si>
  <si>
    <t>2018-01-03T16:00:00.000Z</t>
  </si>
  <si>
    <t>45tSUnisIos</t>
  </si>
  <si>
    <t>5 Signs You Work With Cats</t>
  </si>
  <si>
    <t>2018-04-29T14:08:24.000Z</t>
  </si>
  <si>
    <t>46KwY26PeOs</t>
  </si>
  <si>
    <t>Occupied - Cyanide &amp; Happiness Shorts</t>
  </si>
  <si>
    <t>2018-03-15T05:00:00.000Z</t>
  </si>
  <si>
    <t>46TOhKEwtsE</t>
  </si>
  <si>
    <t>Gabby Barrett Sings The Climb by Miley Cyrus - Top 14 - American Idol 2018 on ABC</t>
  </si>
  <si>
    <t>American Idol</t>
  </si>
  <si>
    <t>2018-04-23T02:40:09.000Z</t>
  </si>
  <si>
    <t>48cc5nvsZ_c</t>
  </si>
  <si>
    <t>Star Wars The Force Awakens - Original opening scene</t>
  </si>
  <si>
    <t>Tim Gray</t>
  </si>
  <si>
    <t>2018-02-04T17:48:41.000Z</t>
  </si>
  <si>
    <t>48GpQJX3kYY</t>
  </si>
  <si>
    <t>LeBron James Comes Up CLUTCH in the Mile High City!</t>
  </si>
  <si>
    <t>2018-03-08T06:25:13.000Z</t>
  </si>
  <si>
    <t>48pP0WFjuOE</t>
  </si>
  <si>
    <t>Mad Lib Theater with John Cena</t>
  </si>
  <si>
    <t>2017-12-07T05:10:13.000Z</t>
  </si>
  <si>
    <t>48-pr5-G6Pw</t>
  </si>
  <si>
    <t>HAIM - Night So Long (Live At The Greek)</t>
  </si>
  <si>
    <t>HaimVEVO</t>
  </si>
  <si>
    <t>2018-01-26T19:30:01.000Z</t>
  </si>
  <si>
    <t>48qcnpCWBq0</t>
  </si>
  <si>
    <t>Grace VanderWaal - So Much More Than This</t>
  </si>
  <si>
    <t>GraceVanderWaalVEVO</t>
  </si>
  <si>
    <t>2017-12-04T11:00:01.000Z</t>
  </si>
  <si>
    <t>48SbgzxKW-E</t>
  </si>
  <si>
    <t>The new US tax law, explained with cereal</t>
  </si>
  <si>
    <t>2018-01-12T14:54:08.000Z</t>
  </si>
  <si>
    <t>49wGna0UTB8</t>
  </si>
  <si>
    <t>Kendall Jenner Asks Herself Some Existential Questions | Vogue</t>
  </si>
  <si>
    <t>2018-03-14T15:20:40.000Z</t>
  </si>
  <si>
    <t>4a1TUszkMfI</t>
  </si>
  <si>
    <t>The NCAA tournament is a loser machine | Chart Party</t>
  </si>
  <si>
    <t>2018-03-11T21:00:38.000Z</t>
  </si>
  <si>
    <t>4AtOU0dDXv8</t>
  </si>
  <si>
    <t>Shooting survivor confronts NRA spokesperson Dana Loesch</t>
  </si>
  <si>
    <t>2018-02-22T04:50:21.000Z</t>
  </si>
  <si>
    <t>4ay4S61byZo</t>
  </si>
  <si>
    <t>Troye Sivan - The Good Side (Audio)</t>
  </si>
  <si>
    <t>2018-01-18T16:30:00.000Z</t>
  </si>
  <si>
    <t>4b_tL3mh-Gw</t>
  </si>
  <si>
    <t>BRING IT IN 2018</t>
  </si>
  <si>
    <t>vlogbrothers</t>
  </si>
  <si>
    <t>2018-01-02T21:27:26.000Z</t>
  </si>
  <si>
    <t>4B7vs7tPRpQ</t>
  </si>
  <si>
    <t>room tour 2018</t>
  </si>
  <si>
    <t>Hannah Meloche</t>
  </si>
  <si>
    <t>2018-01-15T23:42:31.000Z</t>
  </si>
  <si>
    <t>4BiWtH0HywY</t>
  </si>
  <si>
    <t>Funniest Local Commercial With Kirk Cousins &amp; Fake Donald Trump</t>
  </si>
  <si>
    <t>Cyprus Air Heating, Cooling and Fireplaces</t>
  </si>
  <si>
    <t>2018-02-04T23:45:36.000Z</t>
  </si>
  <si>
    <t>4bWmB3cscBs</t>
  </si>
  <si>
    <t>How Nike Designs for an N.B.A. Athlete | In the Studio</t>
  </si>
  <si>
    <t>2017-12-16T23:00:01.000Z</t>
  </si>
  <si>
    <t>4ccN0eRaO7Y</t>
  </si>
  <si>
    <t>Kevin Hart Wildn At Super Bowl After Eagles Win</t>
  </si>
  <si>
    <t>ALL URBAN CENTRAL</t>
  </si>
  <si>
    <t>2018-02-05T03:22:16.000Z</t>
  </si>
  <si>
    <t>4Cc-U8uhXYk</t>
  </si>
  <si>
    <t>THE HAIR COLOR THAT WILL BEST SUIT YOU AND YOUR SKIN TONE! | bradmondo</t>
  </si>
  <si>
    <t>Brad Mondo</t>
  </si>
  <si>
    <t>2017-12-18T22:56:00.000Z</t>
  </si>
  <si>
    <t>4CGBSGEkbKA</t>
  </si>
  <si>
    <t>Oprah Winfrey - 2018 Golden Globes - Full Backstage Speech</t>
  </si>
  <si>
    <t>Variety</t>
  </si>
  <si>
    <t>2018-01-08T03:44:08.000Z</t>
  </si>
  <si>
    <t>4csQhMHvQWk</t>
  </si>
  <si>
    <t>John Cena Gets a Prom Surprise</t>
  </si>
  <si>
    <t>2018-03-23T13:00:37.000Z</t>
  </si>
  <si>
    <t>4cXsgT3ZcL8</t>
  </si>
  <si>
    <t>Black Girls React to Tarte Shape Tape Foundation | Jackie Aina</t>
  </si>
  <si>
    <t>Jackie Aina</t>
  </si>
  <si>
    <t>2018-01-17T07:16:40.000Z</t>
  </si>
  <si>
    <t>4d07RXYLsJE</t>
  </si>
  <si>
    <t>Sphaera - demonstrating interaction</t>
  </si>
  <si>
    <t>Jenny Hanell</t>
  </si>
  <si>
    <t>2017-11-04T20:48:16.000Z</t>
  </si>
  <si>
    <t>4dpjhcQr0RM</t>
  </si>
  <si>
    <t>Noah Cyrus - We Are... (Lyric Video) ft. M脴</t>
  </si>
  <si>
    <t>NoahCyrusVEVO</t>
  </si>
  <si>
    <t>2018-02-05T17:01:00.000Z</t>
  </si>
  <si>
    <t>4DQUrg0Yhu4</t>
  </si>
  <si>
    <t>A Man Drank 2 Liters Moonshine In 2 Hours. This Is What Happened To His Eyes.</t>
  </si>
  <si>
    <t>Chubbyemu</t>
  </si>
  <si>
    <t>2018-01-08T20:00:00.000Z</t>
  </si>
  <si>
    <t>4E0Fhct08QM</t>
  </si>
  <si>
    <t>Full Face Using Only Latina Products</t>
  </si>
  <si>
    <t>Pero Like</t>
  </si>
  <si>
    <t>2017-12-27T21:00:07.000Z</t>
  </si>
  <si>
    <t>4EIvK9XsFRo</t>
  </si>
  <si>
    <t>How Much Does the World Suck? A Quiz with Bill Gates | Ingrid Nilsen</t>
  </si>
  <si>
    <t>Ingrid Nilsen</t>
  </si>
  <si>
    <t>2018-02-19T20:30:00.000Z</t>
  </si>
  <si>
    <t>4eKYR_iL5eU</t>
  </si>
  <si>
    <t>DORITOS BLAZE vs. MTN DEW ICE | Super Bowl Commercial with Peter Dinklage and Morgan Freeman</t>
  </si>
  <si>
    <t>Mountain Dew</t>
  </si>
  <si>
    <t>2018-01-30T15:19:18.000Z</t>
  </si>
  <si>
    <t>4FEcHK-c2VE</t>
  </si>
  <si>
    <t>Couple Buys A House For The First Time 鈥?Ned &amp; Ariel</t>
  </si>
  <si>
    <t>BuzzFeedVideo</t>
  </si>
  <si>
    <t>2018-03-21T16:00:12.000Z</t>
  </si>
  <si>
    <t>4FgV0yBZG6E</t>
  </si>
  <si>
    <t>Star Wars Whisper Challenge with Daisy Ridley</t>
  </si>
  <si>
    <t>2017-11-29T05:06:35.000Z</t>
  </si>
  <si>
    <t>4FkEYUPr2gg</t>
  </si>
  <si>
    <t>THE LAST KEY OF AWESOME</t>
  </si>
  <si>
    <t>The Key of Awesome</t>
  </si>
  <si>
    <t>2018-02-04T16:16:21.000Z</t>
  </si>
  <si>
    <t>4FkzLs7cLes</t>
  </si>
  <si>
    <t>3D Printing Metal with the Iro3D Desktop Metal 3D Printer - Solid High Carbon Steel Parts!</t>
  </si>
  <si>
    <t>3D Printing Nerd</t>
  </si>
  <si>
    <t>2018-01-13T14:00:00.000Z</t>
  </si>
  <si>
    <t>4-flcAEK0QI</t>
  </si>
  <si>
    <t>Hudson Moore - Summertime Queen (Official Audio)</t>
  </si>
  <si>
    <t>Hudson Moore</t>
  </si>
  <si>
    <t>2018-02-05T23:17:02.000Z</t>
  </si>
  <si>
    <t>4ftGS_6i7mM</t>
  </si>
  <si>
    <t>Bill Belichick Addresses the Midshipmen | A SEASON WITH NAVY FOOTBALL | SHOWTIME</t>
  </si>
  <si>
    <t>SHOWTIME Sports</t>
  </si>
  <si>
    <t>2017-11-15T16:33:51.000Z</t>
  </si>
  <si>
    <t>4gIR_q89g9Q</t>
  </si>
  <si>
    <t>Mic'd up: Listen to Mikaela Shiffrin's gold medal run</t>
  </si>
  <si>
    <t>2018-02-15T22:30:18.000Z</t>
  </si>
  <si>
    <t>4GUxd-4TUTs</t>
  </si>
  <si>
    <t>Women are marching on Trump's one-year anniversary in office</t>
  </si>
  <si>
    <t>2018-01-20T16:39:20.000Z</t>
  </si>
  <si>
    <t>4GZBn4_SfQQ</t>
  </si>
  <si>
    <t>Penguin selfie offers bird鈥檚 eye view</t>
  </si>
  <si>
    <t>AusAntarctic</t>
  </si>
  <si>
    <t>2018-03-08T04:55:21.000Z</t>
  </si>
  <si>
    <t>4hrrK3rXrR0</t>
  </si>
  <si>
    <t>Iman Shumpert On Falling In Love w/ Teyana Taylor | Teyana &amp; Iman | Premieres March 26th 9/8c</t>
  </si>
  <si>
    <t>2018-03-20T15:00:02.000Z</t>
  </si>
  <si>
    <t>4HU6Z7anycw</t>
  </si>
  <si>
    <t>Lucas the Spider - Polar Bear</t>
  </si>
  <si>
    <t>Lucas the Spider</t>
  </si>
  <si>
    <t>2018-03-04T00:32:18.000Z</t>
  </si>
  <si>
    <t>4HX6R88QZB0</t>
  </si>
  <si>
    <t>Original 2007 iPhone Unboxing!!!</t>
  </si>
  <si>
    <t>iJustine</t>
  </si>
  <si>
    <t>2018-05-07T14:31:43.000Z</t>
  </si>
  <si>
    <t>4h-XOckOwN8</t>
  </si>
  <si>
    <t>What Happens If You Fill Up a Car with Coca-Cola?</t>
  </si>
  <si>
    <t>TechRax</t>
  </si>
  <si>
    <t>2017-12-15T21:49:00.000Z</t>
  </si>
  <si>
    <t>4IG0freUoog</t>
  </si>
  <si>
    <t>RHOBH's Erika Jayne Works 24 Hours at Vogue</t>
  </si>
  <si>
    <t>2018-03-26T15:07:43.000Z</t>
  </si>
  <si>
    <t>4ihuh6AKyY8</t>
  </si>
  <si>
    <t>The Miracle of Parenthood</t>
  </si>
  <si>
    <t>2018-02-27T14:00:00.000Z</t>
  </si>
  <si>
    <t>4iN6uiOsCr0</t>
  </si>
  <si>
    <t>MEGA JAM DAY</t>
  </si>
  <si>
    <t>ANDREW HUANG</t>
  </si>
  <si>
    <t>2017-11-28T20:02:18.000Z</t>
  </si>
  <si>
    <t>4iRJDDjejCI</t>
  </si>
  <si>
    <t>Gordon Ramsay vs Madelaine Petsch In VEGAN MASTERCHEF COOK OFF!</t>
  </si>
  <si>
    <t>Gordon Ramsay</t>
  </si>
  <si>
    <t>2018-06-06T18:00:00.000Z</t>
  </si>
  <si>
    <t>4IsdxwBMX1g</t>
  </si>
  <si>
    <t>Mod Sun - address on the internet (OFFICIAL VIDEO)</t>
  </si>
  <si>
    <t>MODSUN</t>
  </si>
  <si>
    <t>2017-12-23T20:14:58.000Z</t>
  </si>
  <si>
    <t>4iyOED0DPZw</t>
  </si>
  <si>
    <t>Host dad who took in accused Florida shooter: It's his right to have an AR-15</t>
  </si>
  <si>
    <t>2018-02-20T12:27:48.000Z</t>
  </si>
  <si>
    <t>4JGWxG-vE24</t>
  </si>
  <si>
    <t>Charlamagne Tha God &amp; Joe Budden Present: This Year Was Dope/Trash 2017 (Full Episode)</t>
  </si>
  <si>
    <t>Revolt TV</t>
  </si>
  <si>
    <t>2017-12-26T15:59:05.000Z</t>
  </si>
  <si>
    <t>4k9bXpi1tU4</t>
  </si>
  <si>
    <t>Parked In My Spot</t>
  </si>
  <si>
    <t>2018-05-01T01:55:19.000Z</t>
  </si>
  <si>
    <t>4kDklB6-69Q</t>
  </si>
  <si>
    <t>Poo Bear ft. Justin Bieber &amp; Jay Electronica - Hard 2 Face Reality (Lyric Video)</t>
  </si>
  <si>
    <t>2018-04-06T04:00:20.000Z</t>
  </si>
  <si>
    <t>4KyWP5fWOEs</t>
  </si>
  <si>
    <t>This Week I Learned to Slingshot</t>
  </si>
  <si>
    <t>Mike Boyd</t>
  </si>
  <si>
    <t>2018-02-07T15:32:09.000Z</t>
  </si>
  <si>
    <t>4L43VVORo5c</t>
  </si>
  <si>
    <t>iPhone X: A Photographer's Review</t>
  </si>
  <si>
    <t>Tyler Stalman</t>
  </si>
  <si>
    <t>2018-01-17T17:43:11.000Z</t>
  </si>
  <si>
    <t>4L-BPQVZYXM</t>
  </si>
  <si>
    <t>Razer Phone Review: The Real Deal!</t>
  </si>
  <si>
    <t>2017-11-21T19:52:07.000Z</t>
  </si>
  <si>
    <t>4LlQwTgB5Rc</t>
  </si>
  <si>
    <t>Dave Matthews Band - Samurai Cop (Oh Joy Begin) (Visualizer)</t>
  </si>
  <si>
    <t>davematthewsbandVEVO</t>
  </si>
  <si>
    <t>2018-05-10T12:00:00.000Z</t>
  </si>
  <si>
    <t>4lm75v4Ndlg</t>
  </si>
  <si>
    <t>Rainbow Paint on a Speaker - 12,500fps - The Slow Mo Guys</t>
  </si>
  <si>
    <t>2018-05-07T01:29:28.000Z</t>
  </si>
  <si>
    <t>4Mayo-iUQDk</t>
  </si>
  <si>
    <t>Saints WR Michael Thomas 鈥淭ries Out鈥?For Astros</t>
  </si>
  <si>
    <t>Bleacher Report</t>
  </si>
  <si>
    <t>2018-03-30T21:10:17.000Z</t>
  </si>
  <si>
    <t>4MYaA4WEo1Y</t>
  </si>
  <si>
    <t>Undercover footage from inside secretive Presidents Club Charity Dinner</t>
  </si>
  <si>
    <t>Business Insider UK</t>
  </si>
  <si>
    <t>2018-01-24T13:14:57.000Z</t>
  </si>
  <si>
    <t>4nM94zdOh50</t>
  </si>
  <si>
    <t>Mindy Kaling Liked Stephen's Baby Gift... But Not As Much As Oprah's</t>
  </si>
  <si>
    <t>2018-03-09T08:35:00.000Z</t>
  </si>
  <si>
    <t>4NOIj0Munk0</t>
  </si>
  <si>
    <t>Brad Parscale, social media strategist, to head Trump 2020 campaign</t>
  </si>
  <si>
    <t>CBS News</t>
  </si>
  <si>
    <t>2018-02-27T17:11:34.000Z</t>
  </si>
  <si>
    <t>4nq0tT_SAD0</t>
  </si>
  <si>
    <t>singing the same song 6 years later..</t>
  </si>
  <si>
    <t>Tiffany Day</t>
  </si>
  <si>
    <t>2018-05-02T03:56:31.000Z</t>
  </si>
  <si>
    <t>4nqJiBRNQuw</t>
  </si>
  <si>
    <t>Pastry Chef Attempts To Make Gourmet Kit Kats | Gourmet Makes | Bon App茅tit</t>
  </si>
  <si>
    <t>2018-05-02T16:02:45.000Z</t>
  </si>
  <si>
    <t>4oqvNR1o3Zo</t>
  </si>
  <si>
    <t>24 HOUR BOX FORT PRISON ESCAPE ROOM!! 馃摝馃殧 Digging A Secret UNDERGROUND Tunnel</t>
  </si>
  <si>
    <t>Papa Jake</t>
  </si>
  <si>
    <t>2018-05-13T16:42:33.000Z</t>
  </si>
  <si>
    <t>4oYYVrEFWE8</t>
  </si>
  <si>
    <t>Cardi B: Invasion of Privacy [FULL INTERVIEW] | Beats 1 | Apple Music</t>
  </si>
  <si>
    <t>Beats 1 on Apple Music</t>
  </si>
  <si>
    <t>2018-04-06T04:29:52.000Z</t>
  </si>
  <si>
    <t>4qakFfGRV4E</t>
  </si>
  <si>
    <t>#23 Feed The Homeless | One List, One Life</t>
  </si>
  <si>
    <t>One List , One Life</t>
  </si>
  <si>
    <t>2017-11-30T15:36:12.000Z</t>
  </si>
  <si>
    <t>4qcLz8M7L7k</t>
  </si>
  <si>
    <t>Stephen A. Smith: Warriors' Game 6 win vs. Rockets was an 'unbelievable show' | SportsCenter | ESPN</t>
  </si>
  <si>
    <t>2018-05-27T03:52:09.000Z</t>
  </si>
  <si>
    <t>4Qs8herYTqY</t>
  </si>
  <si>
    <t>Professional Makeup Artist Watching Me Do my Makeup 鈥?WHAT DID WE LEARN??</t>
  </si>
  <si>
    <t>Nyma Tang</t>
  </si>
  <si>
    <t>2018-04-04T00:27:14.000Z</t>
  </si>
  <si>
    <t>4qSziR6sD8Q</t>
  </si>
  <si>
    <t>Gentoo Linux on a 486 PC in 2018</t>
  </si>
  <si>
    <t>yeokm1</t>
  </si>
  <si>
    <t>2018-01-06T08:15:31.000Z</t>
  </si>
  <si>
    <t>4RYZEOZqWGk</t>
  </si>
  <si>
    <t>Jessica Chastain's Italian In-Laws Might Hate Her</t>
  </si>
  <si>
    <t>2018-01-04T10:00:00.000Z</t>
  </si>
  <si>
    <t>-4s2MeUgduo</t>
  </si>
  <si>
    <t>The Weirdest Mystery Tech Yet...</t>
  </si>
  <si>
    <t>2018-03-20T15:44:52.000Z</t>
  </si>
  <si>
    <t>4SANXNco_y4</t>
  </si>
  <si>
    <t>Dashboard Confessional: We Fight (Official Audio)</t>
  </si>
  <si>
    <t>2017-11-15T17:05:36.000Z</t>
  </si>
  <si>
    <t>4ShwEAGIu-I</t>
  </si>
  <si>
    <t>Stephen A. openly confesses why he's getting annoyed talking about Lonzo Ball | First Take | ESPN</t>
  </si>
  <si>
    <t>2018-03-05T16:24:22.000Z</t>
  </si>
  <si>
    <t>4srOE3pCCo8</t>
  </si>
  <si>
    <t>What's inside Pizza Ordering Shoes?</t>
  </si>
  <si>
    <t>What's Inside?</t>
  </si>
  <si>
    <t>2018-03-17T15:17:46.000Z</t>
  </si>
  <si>
    <t>4SvJgnhnUag</t>
  </si>
  <si>
    <t>Free Fall Ride In Denmark</t>
  </si>
  <si>
    <t>2017-11-30T16:37:38.000Z</t>
  </si>
  <si>
    <t>4sXyLTk0IAQ</t>
  </si>
  <si>
    <t>When your dog really needs a mud bath!</t>
  </si>
  <si>
    <t>Anew Start</t>
  </si>
  <si>
    <t>2017-11-24T16:57:08.000Z</t>
  </si>
  <si>
    <t>4Syrtc5aRBY</t>
  </si>
  <si>
    <t>Where Can You Still Live For $10 Dollars A Day?</t>
  </si>
  <si>
    <t>The Infographics Show</t>
  </si>
  <si>
    <t>2018-03-02T17:00:00.000Z</t>
  </si>
  <si>
    <t>4tKdWdBf0M0</t>
  </si>
  <si>
    <t>We Built a 250cc Power Wheels Barbie Jeep</t>
  </si>
  <si>
    <t>ThisDustIn</t>
  </si>
  <si>
    <t>2018-01-09T15:14:54.000Z</t>
  </si>
  <si>
    <t>4tpIiSqyiLo</t>
  </si>
  <si>
    <t>DO COLLEGE KIDS KNOW 80s MUSIC? #11 (REACT: Do They Know It?)</t>
  </si>
  <si>
    <t>REACT</t>
  </si>
  <si>
    <t>2018-04-29T19:00:00.000Z</t>
  </si>
  <si>
    <t>4ubwGb-vLA0</t>
  </si>
  <si>
    <t>Honest Trailers - It (2017)</t>
  </si>
  <si>
    <t>2018-01-16T18:00:01.000Z</t>
  </si>
  <si>
    <t>4Uhe7pNqCFo</t>
  </si>
  <si>
    <t>Running Through Glass in Slow Motion</t>
  </si>
  <si>
    <t>2018-01-26T17:00:03.000Z</t>
  </si>
  <si>
    <t>4uTNVumfm84</t>
  </si>
  <si>
    <t>Maroon 5 - Wait</t>
  </si>
  <si>
    <t>Maroon5VEVO</t>
  </si>
  <si>
    <t>2018-02-08T14:00:00.000Z</t>
  </si>
  <si>
    <t>4uvDgYKLgcU</t>
  </si>
  <si>
    <t>Nintendo Labo Isn't for Adults, and That's Okay</t>
  </si>
  <si>
    <t>IGN</t>
  </si>
  <si>
    <t>2018-01-18T02:19:35.000Z</t>
  </si>
  <si>
    <t>4v0nOAzcG2A</t>
  </si>
  <si>
    <t>The Super Google Pixel 2 Camera Upgrade!</t>
  </si>
  <si>
    <t>Jonathan Morrison</t>
  </si>
  <si>
    <t>2017-11-11T15:38:32.000Z</t>
  </si>
  <si>
    <t>4V3Y8Sbz9HI</t>
  </si>
  <si>
    <t>TEENS GUESS THAT SONG CHALLENGE #8 (REACT)</t>
  </si>
  <si>
    <t>2018-06-11T19:00:00.000Z</t>
  </si>
  <si>
    <t>4VDylTCCzOY</t>
  </si>
  <si>
    <t>Adam and Jenna's - Freestyle 鈥?Dancing with the Stars</t>
  </si>
  <si>
    <t>Dancing With The Stars</t>
  </si>
  <si>
    <t>2018-05-22T01:58:34.000Z</t>
  </si>
  <si>
    <t>4vl8-5udtII</t>
  </si>
  <si>
    <t>Voice Activated Hot Dog Blaster</t>
  </si>
  <si>
    <t>4vZJn6r0dRw</t>
  </si>
  <si>
    <t>YOUTUBERS REACT TO TOP 10 VEVO CHANNELS OF ALL TIME</t>
  </si>
  <si>
    <t>2017-12-16T22:00:00.000Z</t>
  </si>
  <si>
    <t>4wIBCoxuOJ0</t>
  </si>
  <si>
    <t>How one scientist averted a national health crisis - Andrea Tone</t>
  </si>
  <si>
    <t>2018-06-07T15:02:33.000Z</t>
  </si>
  <si>
    <t>4WnizmrnJlk</t>
  </si>
  <si>
    <t>Matt Lauer Sexual Harassment Allegations; Trump's Unhinged Tweets: A Closer Look</t>
  </si>
  <si>
    <t>2017-12-01T02:00:01.000Z</t>
  </si>
  <si>
    <t>4yG_k2Zlw7Y</t>
  </si>
  <si>
    <t>GOING FISHING. A Stop motion Animation by Guldies</t>
  </si>
  <si>
    <t>Guldies</t>
  </si>
  <si>
    <t>2018-01-10T21:26:00.000Z</t>
  </si>
  <si>
    <t>4ykXguKWqy4</t>
  </si>
  <si>
    <t>People Living With Disabilities Review Characters With Disabilities</t>
  </si>
  <si>
    <t>2018-05-10T18:00:09.000Z</t>
  </si>
  <si>
    <t>4zkWYYFvV6M</t>
  </si>
  <si>
    <t>EVACUATING A FLOOD IN THE PHILIPPINES (Tropical Storm Vinta, Cagayan de Oro)</t>
  </si>
  <si>
    <t>Kyle Jennermann</t>
  </si>
  <si>
    <t>2017-12-23T04:58:20.000Z</t>
  </si>
  <si>
    <t>4ZO-jde2smo</t>
  </si>
  <si>
    <t>Grace VanderWaal Watches Fan Covers On YouTube | Glamour</t>
  </si>
  <si>
    <t>2018-04-26T20:45:14.000Z</t>
  </si>
  <si>
    <t>4ZuR8JK0N_I</t>
  </si>
  <si>
    <t>Prince Harry, Meghan Markle Release Engagement Photos</t>
  </si>
  <si>
    <t>2017-12-21T13:46:03.000Z</t>
  </si>
  <si>
    <t>5_-NKRVn7IQ</t>
  </si>
  <si>
    <t>Samsung Galaxy S9 and S9+: Official Introduction</t>
  </si>
  <si>
    <t>Samsung</t>
  </si>
  <si>
    <t>2018-02-25T17:19:12.000Z</t>
  </si>
  <si>
    <t>5_O5bT3hfkQ</t>
  </si>
  <si>
    <t>Why Is Caviar So Expensive?</t>
  </si>
  <si>
    <t>2018-02-08T18:00:00.000Z</t>
  </si>
  <si>
    <t>510KQ_LXGww</t>
  </si>
  <si>
    <t>My Every Day Autumn Makeup | Zoella</t>
  </si>
  <si>
    <t>Zoella</t>
  </si>
  <si>
    <t>2017-11-08T18:24:16.000Z</t>
  </si>
  <si>
    <t>515lLZS082U</t>
  </si>
  <si>
    <t>Pitch Perfect 3 - Riff-Off Clip [HD]</t>
  </si>
  <si>
    <t>Pitch Perfect</t>
  </si>
  <si>
    <t>2017-11-27T03:00:21.000Z</t>
  </si>
  <si>
    <t>51cbHTKdILA</t>
  </si>
  <si>
    <t>DUA LIPA - NEW RULES (Leroy Sanchez LIVE Cover)</t>
  </si>
  <si>
    <t>Leroy Sanchez</t>
  </si>
  <si>
    <t>2018-01-27T01:22:34.000Z</t>
  </si>
  <si>
    <t>51tc6o12uqA</t>
  </si>
  <si>
    <t>Kids Describe A Perfect World to Koji the Illustrator</t>
  </si>
  <si>
    <t>HiHo Kids</t>
  </si>
  <si>
    <t>2017-11-29T13:00:01.000Z</t>
  </si>
  <si>
    <t>52L2HML5O1k</t>
  </si>
  <si>
    <t>The Last Jedi Novelization to Feature Deleted Scenes, Star Wars Day at Sea, and More!</t>
  </si>
  <si>
    <t>2018-01-24T20:00:01.000Z</t>
  </si>
  <si>
    <t>52pwYD_rxmE</t>
  </si>
  <si>
    <t>TRY NOT TO Slip 'N Slide Through the Wrong MYSTERY BOX!!</t>
  </si>
  <si>
    <t>2018-06-01T23:32:56.000Z</t>
  </si>
  <si>
    <t>52Y7NwbmOHY</t>
  </si>
  <si>
    <t>'Black Panther' Review - The Women Were Clutch</t>
  </si>
  <si>
    <t>Tony Baker Comedy</t>
  </si>
  <si>
    <t>2018-02-16T15:47:56.000Z</t>
  </si>
  <si>
    <t>532MxrRNJcM</t>
  </si>
  <si>
    <t>Ten Minute Makeup Challenge With Zoe | Tanya Burr</t>
  </si>
  <si>
    <t>Tanya Burr</t>
  </si>
  <si>
    <t>2018-04-23T15:00:01.000Z</t>
  </si>
  <si>
    <t>54BVvP7zvDQ</t>
  </si>
  <si>
    <t>Queer Eye's Tan France Takes Pete Davidson Shopping - SNL</t>
  </si>
  <si>
    <t>2018-03-21T13:00:01.000Z</t>
  </si>
  <si>
    <t>54z8jWNM0bE</t>
  </si>
  <si>
    <t>London Customs Agent Couldn't Believe John Krasinski Is Married to Emily Blunt</t>
  </si>
  <si>
    <t>2018-04-04T04:07:28.000Z</t>
  </si>
  <si>
    <t>5530I_pYjbo</t>
  </si>
  <si>
    <t>How I Trained My Cats</t>
  </si>
  <si>
    <t>JunsKitchen</t>
  </si>
  <si>
    <t>2017-11-14T12:06:56.000Z</t>
  </si>
  <si>
    <t>56KYMMGudcU</t>
  </si>
  <si>
    <t>Eminem - Untouchable (Audio)</t>
  </si>
  <si>
    <t>EminemVEVO</t>
  </si>
  <si>
    <t>2017-12-08T05:00:01.000Z</t>
  </si>
  <si>
    <t>56XbwQ59GbA</t>
  </si>
  <si>
    <t>Attack of the SHONGOLOLO!</t>
  </si>
  <si>
    <t>2018-04-20T11:00:00.000Z</t>
  </si>
  <si>
    <t>57nZ7LaVAH0</t>
  </si>
  <si>
    <t>I Let My Subscribers Pick My Hair Color</t>
  </si>
  <si>
    <t>2018-04-04T01:40:01.000Z</t>
  </si>
  <si>
    <t>592KTCoUuUg</t>
  </si>
  <si>
    <t>Kesha - Hymn (Official Video)</t>
  </si>
  <si>
    <t>keshaVEVO</t>
  </si>
  <si>
    <t>2018-05-31T14:00:01.000Z</t>
  </si>
  <si>
    <t>-5aaJJQFvOg</t>
  </si>
  <si>
    <t>Havana - swing cover | dodie feat. FLASHBACK</t>
  </si>
  <si>
    <t>doddleoddle</t>
  </si>
  <si>
    <t>2018-02-21T22:01:06.000Z</t>
  </si>
  <si>
    <t>5Ad2pIlg3Dk</t>
  </si>
  <si>
    <t>Lindsey Vonn: I won't be representing Trump at Olympics</t>
  </si>
  <si>
    <t>2017-12-07T13:31:27.000Z</t>
  </si>
  <si>
    <t>5AGyFelwyk4</t>
  </si>
  <si>
    <t>LaVar Ball gets real during interview with ESPN before LiAngelo and LaMelo's first game | ESPN</t>
  </si>
  <si>
    <t>2018-01-05T16:28:20.000Z</t>
  </si>
  <si>
    <t>5BD1Yjc3du8</t>
  </si>
  <si>
    <t>Inside Issa Rae鈥檚 LIT Malibu Pool Party! (Part 1/2)</t>
  </si>
  <si>
    <t>YBF Chic</t>
  </si>
  <si>
    <t>2018-01-14T17:54:38.000Z</t>
  </si>
  <si>
    <t>5beh5ztM0K8</t>
  </si>
  <si>
    <t>Fuller House - Season 3B | Official Trailer [HD] | Netflix</t>
  </si>
  <si>
    <t>2017-12-11T16:00:03.000Z</t>
  </si>
  <si>
    <t>5bJ_gb19pKQ</t>
  </si>
  <si>
    <t>Honest Trailers - Thor: Ragnarok</t>
  </si>
  <si>
    <t>2018-03-06T18:00:00.000Z</t>
  </si>
  <si>
    <t>5cKQHtO6wyk</t>
  </si>
  <si>
    <t>Stephen A. Smith on the 2018 NBA All-Star Game: I give it an A | First Take | ESPN</t>
  </si>
  <si>
    <t>2018-02-19T15:41:37.000Z</t>
  </si>
  <si>
    <t>5czA_L_eOp4</t>
  </si>
  <si>
    <t>Why should you read Charles Dickens? - Iseult Gillespie</t>
  </si>
  <si>
    <t>2017-12-21T16:00:01.000Z</t>
  </si>
  <si>
    <t>5DsBQiYNwuk</t>
  </si>
  <si>
    <t>Scuba Diving and Fishing Underwater in a Crystal Clear Pond! (Caught a Fish 26ft Deep)</t>
  </si>
  <si>
    <t>DALLMYD</t>
  </si>
  <si>
    <t>2018-05-28T19:30:08.000Z</t>
  </si>
  <si>
    <t>5E4ZBSInqUU</t>
  </si>
  <si>
    <t>Marshmello - Blocks (Official Music Video)</t>
  </si>
  <si>
    <t>marshmello</t>
  </si>
  <si>
    <t>2017-11-13T17:00:00.000Z</t>
  </si>
  <si>
    <t>5EF5Curjr8k</t>
  </si>
  <si>
    <t>Talking to Myself (Official Lyric Video) - Linkin Park</t>
  </si>
  <si>
    <t>Linkin Park</t>
  </si>
  <si>
    <t>2017-12-21T23:09:28.000Z</t>
  </si>
  <si>
    <t>5ek2W8hUvGw</t>
  </si>
  <si>
    <t>My Sister in Real Life</t>
  </si>
  <si>
    <t>itsAlexClark</t>
  </si>
  <si>
    <t>2018-05-09T21:51:32.000Z</t>
  </si>
  <si>
    <t>5ELQ6u_5YYM</t>
  </si>
  <si>
    <t>Black Mirror - Season 4 | Official Trailer [HD] | Netflix</t>
  </si>
  <si>
    <t>2017-12-06T15:00:01.000Z</t>
  </si>
  <si>
    <t>5fZiMNo5-uo</t>
  </si>
  <si>
    <t>Irelia: The Blade Dancer | Champion Trailer - League of Legends</t>
  </si>
  <si>
    <t>League of Legends</t>
  </si>
  <si>
    <t>2018-03-19T15:00:00.000Z</t>
  </si>
  <si>
    <t>5g20u8EfMdg</t>
  </si>
  <si>
    <t>What If You Never Ate Fruits And Vegetables?</t>
  </si>
  <si>
    <t>2018-01-22T14:00:01.000Z</t>
  </si>
  <si>
    <t>5g2UZr5RGgg</t>
  </si>
  <si>
    <t>Dung Beetle BATTLE!</t>
  </si>
  <si>
    <t>2018-04-29T13:00:00.000Z</t>
  </si>
  <si>
    <t>5gFpcEKayz4</t>
  </si>
  <si>
    <t>M脴 - When I Was Young (Official Video)</t>
  </si>
  <si>
    <t>MOMOMOYOUTHVEVO</t>
  </si>
  <si>
    <t>2017-11-09T09:00:00.000Z</t>
  </si>
  <si>
    <t>5GHXEGz3PJg</t>
  </si>
  <si>
    <t>Florence + The Machine - Hunger</t>
  </si>
  <si>
    <t>FlorenceMachineVEVO</t>
  </si>
  <si>
    <t>2018-05-03T18:35:00.000Z</t>
  </si>
  <si>
    <t>5GRyr0noXrw</t>
  </si>
  <si>
    <t>BOWLING BALL Vs. TRAMPOLINE from 45m!</t>
  </si>
  <si>
    <t>How Ridiculous</t>
  </si>
  <si>
    <t>2018-03-16T22:00:00.000Z</t>
  </si>
  <si>
    <t>5gZWna6RnCA</t>
  </si>
  <si>
    <t>Real-time Compositing Demo / UE4 On-Set Facilities / test 1</t>
  </si>
  <si>
    <t>onsetfacilities.com</t>
  </si>
  <si>
    <t>2018-01-06T12:31:19.000Z</t>
  </si>
  <si>
    <t>5hEJsoDP2q4</t>
  </si>
  <si>
    <t>Justice League | 鈥淐ome Together鈥?| Todrick Hall, J.Fla, Mario Bautista, Samantha Harvey, Clara Marz</t>
  </si>
  <si>
    <t>todrickhall</t>
  </si>
  <si>
    <t>2017-11-14T17:00:12.000Z</t>
  </si>
  <si>
    <t>5HOijUtExiM</t>
  </si>
  <si>
    <t>The environmental cost of free two-day shipping</t>
  </si>
  <si>
    <t>2017-11-17T13:00:12.000Z</t>
  </si>
  <si>
    <t>5hpuoMilm_4</t>
  </si>
  <si>
    <t>73 Questions With CL | Vogue</t>
  </si>
  <si>
    <t>2018-03-29T12:00:59.000Z</t>
  </si>
  <si>
    <t>5HUCAF6898w</t>
  </si>
  <si>
    <t>Alex Williams  - Prize-winning Designer of the Open Source Underwater Glider</t>
  </si>
  <si>
    <t>HACKADAY</t>
  </si>
  <si>
    <t>2017-11-20T18:00:00.000Z</t>
  </si>
  <si>
    <t>5iVxBDPlbc4</t>
  </si>
  <si>
    <t>Why Imperial Admirals had High Suicide Rates [Canon] - Star Wars Explained</t>
  </si>
  <si>
    <t>The Lore Master</t>
  </si>
  <si>
    <t>2017-12-18T18:19:24.000Z</t>
  </si>
  <si>
    <t>5IyiD8xv_Pk</t>
  </si>
  <si>
    <t>Smart Ferret Opens Drawer || ViralHog</t>
  </si>
  <si>
    <t>2018-01-09T17:26:17.000Z</t>
  </si>
  <si>
    <t>5JEI0sjJs8c</t>
  </si>
  <si>
    <t>Frances McDormand wins best actress at the 2018 Oscars</t>
  </si>
  <si>
    <t>ABC News</t>
  </si>
  <si>
    <t>2018-03-05T05:20:05.000Z</t>
  </si>
  <si>
    <t>5jmaUAvUou4</t>
  </si>
  <si>
    <t>Lily Marston鈥檚 Cozy, Gray-Toned Living &amp; Dining Room Makeover | OMG We're Coming Over | Mr. Kate</t>
  </si>
  <si>
    <t>Mr. Kate</t>
  </si>
  <si>
    <t>2018-04-05T22:00:01.000Z</t>
  </si>
  <si>
    <t>5Js4TMKutCo</t>
  </si>
  <si>
    <t>Bret Interview with Devin Nunes</t>
  </si>
  <si>
    <t>Bret Baier</t>
  </si>
  <si>
    <t>2018-02-02T23:29:02.000Z</t>
  </si>
  <si>
    <t>5jT8Qef5Hf8</t>
  </si>
  <si>
    <t>Katy Perry's Biggest Fan Will Melt Your Heart | Teen Vogue</t>
  </si>
  <si>
    <t>2017-12-19T17:00:36.000Z</t>
  </si>
  <si>
    <t>5JYqTSSH6IA</t>
  </si>
  <si>
    <t>Benedict Cumberbatch Gets a Scare from 'Iron Man'</t>
  </si>
  <si>
    <t>2018-04-27T13:00:00.000Z</t>
  </si>
  <si>
    <t>5Kk5QxB9lWk</t>
  </si>
  <si>
    <t>How to get stuff done</t>
  </si>
  <si>
    <t>Anna Akana</t>
  </si>
  <si>
    <t>2017-12-06T01:45:00.000Z</t>
  </si>
  <si>
    <t>5km8U9K-WLw</t>
  </si>
  <si>
    <t>H&amp;M slammed for posing black boy in 'monkey' hoodie</t>
  </si>
  <si>
    <t>USA TODAY</t>
  </si>
  <si>
    <t>2018-01-08T17:45:34.000Z</t>
  </si>
  <si>
    <t>5-l84AgchWA</t>
  </si>
  <si>
    <t>How to Buy a Suit</t>
  </si>
  <si>
    <t>2017-12-21T03:32:37.000Z</t>
  </si>
  <si>
    <t>5llHhbYjBwY</t>
  </si>
  <si>
    <t>Markelle Fultz Makes His Return To The Court!</t>
  </si>
  <si>
    <t>2018-03-27T02:12:53.000Z</t>
  </si>
  <si>
    <t>5LoBGoQPUNc</t>
  </si>
  <si>
    <t>Jennifer Lawrence Takes a Lie Detector Test | Vanity Fair</t>
  </si>
  <si>
    <t>2018-03-01T20:40:54.000Z</t>
  </si>
  <si>
    <t>5m9rqSaQIWg</t>
  </si>
  <si>
    <t>TOP 5 GIRLS BIRTHDAY PARTY CUPCAKE IDEAS! - The Scran Line</t>
  </si>
  <si>
    <t>The Scran Line</t>
  </si>
  <si>
    <t>2018-01-10T13:34:32.000Z</t>
  </si>
  <si>
    <t>5mar5AHglGI</t>
  </si>
  <si>
    <t>These Things Happened (Artist Spotlight Story) - G-Eazy</t>
  </si>
  <si>
    <t>G-Eazy</t>
  </si>
  <si>
    <t>2018-03-20T15:59:58.000Z</t>
  </si>
  <si>
    <t>5MJpurZ9ShI</t>
  </si>
  <si>
    <t>Do Essential Oils Really Work? And Why?</t>
  </si>
  <si>
    <t>2018-04-26T21:00:02.000Z</t>
  </si>
  <si>
    <t>5MtBgDVPtx0</t>
  </si>
  <si>
    <t>STAR WARS in Public</t>
  </si>
  <si>
    <t>RackaRacka</t>
  </si>
  <si>
    <t>2017-11-28T16:36:59.000Z</t>
  </si>
  <si>
    <t>5n32F7mS6Kk</t>
  </si>
  <si>
    <t>HIJACKING GRACE HELBIG'S TINDER!</t>
  </si>
  <si>
    <t>Miranda Sings</t>
  </si>
  <si>
    <t>2017-12-27T21:00:00.000Z</t>
  </si>
  <si>
    <t>5n9xafjynJA</t>
  </si>
  <si>
    <t>Tesla Semi truck and Roadster event in 9 minutes</t>
  </si>
  <si>
    <t>2017-11-17T06:27:36.000Z</t>
  </si>
  <si>
    <t>5NaAwSpswJE</t>
  </si>
  <si>
    <t>Yodeling Kid Mason Ramsey Performs at Coachella | TMZ</t>
  </si>
  <si>
    <t>TMZ</t>
  </si>
  <si>
    <t>2018-04-13T23:55:10.000Z</t>
  </si>
  <si>
    <t>5NHxDBPxPGI</t>
  </si>
  <si>
    <t>Making Jewelry From Bread!</t>
  </si>
  <si>
    <t>Peter Brown</t>
  </si>
  <si>
    <t>2018-02-14T04:00:25.000Z</t>
  </si>
  <si>
    <t>5orrZxSjLQA</t>
  </si>
  <si>
    <t>Charlie Puth - The Way I Am [Official Lyric Video]</t>
  </si>
  <si>
    <t>2018-05-03T16:01:53.000Z</t>
  </si>
  <si>
    <t>5PB2YzNddI8</t>
  </si>
  <si>
    <t>Jessie J - Queen (Audio)</t>
  </si>
  <si>
    <t>JessieJVEVO</t>
  </si>
  <si>
    <t>2017-11-17T05:00:00.000Z</t>
  </si>
  <si>
    <t>5PR3Hn6cQ60</t>
  </si>
  <si>
    <t>FULL FACE OF SEPHORA CLEARANCE MAKEUP</t>
  </si>
  <si>
    <t>Laura Lee</t>
  </si>
  <si>
    <t>2018-05-15T20:56:25.000Z</t>
  </si>
  <si>
    <t>5q4Z7HqxFM0</t>
  </si>
  <si>
    <t>How to Get a Free RV</t>
  </si>
  <si>
    <t>2018-02-09T22:05:31.000Z</t>
  </si>
  <si>
    <t>5Q7mKQmNWSE</t>
  </si>
  <si>
    <t>Samsung Galaxy Note 8 Not Charging , Dead Battery, problems, Sprint Mobile *UPDATE</t>
  </si>
  <si>
    <t>Gcincorp Ecommerce and Real Estate</t>
  </si>
  <si>
    <t>2017-11-21T07:39:48.000Z</t>
  </si>
  <si>
    <t>5qjU_wPyv4E</t>
  </si>
  <si>
    <t>Remembering Someone by Their Facebook Posts</t>
  </si>
  <si>
    <t>2018-01-11T18:00:01.000Z</t>
  </si>
  <si>
    <t>5qpjK5DgCt4</t>
  </si>
  <si>
    <t>Racist Superman | Rudy Mancuso, King Bach &amp; Lele Pons</t>
  </si>
  <si>
    <t>2017-11-12T19:05:24.000Z</t>
  </si>
  <si>
    <t>5qvAXkzAcKw</t>
  </si>
  <si>
    <t>Mudslides threaten California regions scorched by wildfires</t>
  </si>
  <si>
    <t>2018-01-09T13:23:32.000Z</t>
  </si>
  <si>
    <t>5qx2WFpNTPs</t>
  </si>
  <si>
    <t>Takeout creates a lot of trash. It doesn't have to.</t>
  </si>
  <si>
    <t>2018-01-03T13:00:00.000Z</t>
  </si>
  <si>
    <t>5qxqo2CQakA</t>
  </si>
  <si>
    <t>EVERY STAR WARS FAN EVER</t>
  </si>
  <si>
    <t>2017-11-27T17:00:00.000Z</t>
  </si>
  <si>
    <t>5RjEaUqucbw</t>
  </si>
  <si>
    <t>Oscar Isaac on Being a New Dad</t>
  </si>
  <si>
    <t>2018-02-14T11:00:00.000Z</t>
  </si>
  <si>
    <t>5sEaYB4rLFQ</t>
  </si>
  <si>
    <t>Fantastic Beasts: The Crimes of Grindelwald - Official Teaser Trailer</t>
  </si>
  <si>
    <t>2018-03-13T16:00:30.000Z</t>
  </si>
  <si>
    <t>5SkwvwSydmk</t>
  </si>
  <si>
    <t>Sean Hayes and Ellen Have a 'Battle of the Gays'</t>
  </si>
  <si>
    <t>2018-03-14T13:01:08.000Z</t>
  </si>
  <si>
    <t>5Smb3tZD1Qc</t>
  </si>
  <si>
    <t>Tamar Braxton Talks Divorce In First Interview</t>
  </si>
  <si>
    <t>Tamar Chronicles</t>
  </si>
  <si>
    <t>2017-11-08T18:00:00.000Z</t>
  </si>
  <si>
    <t>5SNX4JuM39c</t>
  </si>
  <si>
    <t>Jerry Rice Answers Football Questions From Twitter | Tech Support | WIRED</t>
  </si>
  <si>
    <t>2018-01-18T21:27:16.000Z</t>
  </si>
  <si>
    <t>5SuDuzAtUwA</t>
  </si>
  <si>
    <t>Mercedes-Benz Smart Vision EQ concept first ride</t>
  </si>
  <si>
    <t>2018-01-11T00:46:25.000Z</t>
  </si>
  <si>
    <t>5TbUxGZtwGI</t>
  </si>
  <si>
    <t>Time: The History &amp; Future of Everything 鈥?Remastered</t>
  </si>
  <si>
    <t>2018-04-08T12:26:40.000Z</t>
  </si>
  <si>
    <t>5tCyAEMaE-I</t>
  </si>
  <si>
    <t>Robot Writes New Harry Potter Chapter</t>
  </si>
  <si>
    <t>ScreenJunkies News</t>
  </si>
  <si>
    <t>2018-01-07T18:00:01.000Z</t>
  </si>
  <si>
    <t>5TLANg1GC7U</t>
  </si>
  <si>
    <t>CHICKEN GIRLS | Annie &amp; Hayden in 鈥淏roken鈥?| Ep. 8</t>
  </si>
  <si>
    <t>Brat</t>
  </si>
  <si>
    <t>2017-11-22T00:27:45.000Z</t>
  </si>
  <si>
    <t>5tPugvYE6wM</t>
  </si>
  <si>
    <t>KYLIE COSMETICS WEATHER COLLECTION REVIEW + TUTORIAL</t>
  </si>
  <si>
    <t>Nicol Concilio</t>
  </si>
  <si>
    <t>2018-02-28T21:00:35.000Z</t>
  </si>
  <si>
    <t>5TXSR9Jel24</t>
  </si>
  <si>
    <t>'Winchester' Clip Shows Spooky House in Helen Mirren's Haunting New Movie</t>
  </si>
  <si>
    <t>2018-01-19T16:51:07.000Z</t>
  </si>
  <si>
    <t>5TY79E-a2xU</t>
  </si>
  <si>
    <t>4 officers hurt in shooting in South Carolina</t>
  </si>
  <si>
    <t>2018-01-16T14:59:19.000Z</t>
  </si>
  <si>
    <t>5UL5wZJPLEg</t>
  </si>
  <si>
    <t>Maryse goes overboard prepping for Carmella and Big Cass' arrival: Total Divas, Nov. 15, 2017</t>
  </si>
  <si>
    <t>2017-11-16T03:00:01.000Z</t>
  </si>
  <si>
    <t>5VGxDEh3F0g</t>
  </si>
  <si>
    <t>Iron Man: How It All Began</t>
  </si>
  <si>
    <t>ScreenPrism</t>
  </si>
  <si>
    <t>2018-05-06T15:00:00.000Z</t>
  </si>
  <si>
    <t>5vQcI9phkyk</t>
  </si>
  <si>
    <t>How a Biker Club Helped Stop Bullying</t>
  </si>
  <si>
    <t>2017-12-20T16:34:46.000Z</t>
  </si>
  <si>
    <t>5wKYV-9Tq1o</t>
  </si>
  <si>
    <t>Grinch Holiday Humming Challenge (ft. Grace Helbig)</t>
  </si>
  <si>
    <t>Tyler Oakley</t>
  </si>
  <si>
    <t>2017-12-05T19:58:28.000Z</t>
  </si>
  <si>
    <t>5WUDfviiKRE</t>
  </si>
  <si>
    <t>浜岃吹鎽旇筏 - tienghoa.net</t>
  </si>
  <si>
    <t>Tina Nguyen</t>
  </si>
  <si>
    <t>2011-03-01T04:14:08.000Z</t>
  </si>
  <si>
    <t>5wVnr3cahQg</t>
  </si>
  <si>
    <t>WHAT I GOT MY GIRLFRIEND FOR CHRISTMAS 馃憖馃挄</t>
  </si>
  <si>
    <t>Pixielocks</t>
  </si>
  <si>
    <t>2017-12-06T16:01:29.000Z</t>
  </si>
  <si>
    <t>5x1FAiIq_pQ</t>
  </si>
  <si>
    <t>Alicia Keys - When You Were Gone</t>
  </si>
  <si>
    <t>Alicia Keys</t>
  </si>
  <si>
    <t>2017-11-09T15:49:21.000Z</t>
  </si>
  <si>
    <t>5x-d3pabd5o</t>
  </si>
  <si>
    <t>Jhen茅 Aiko - Sativa ft. Rae Sremmurd</t>
  </si>
  <si>
    <t>JheneAikoVEVO</t>
  </si>
  <si>
    <t>2018-01-23T00:20:02.000Z</t>
  </si>
  <si>
    <t>5XUwdZkM6N8</t>
  </si>
  <si>
    <t>MY FACE CHART RECREATION! | MILK1422</t>
  </si>
  <si>
    <t>LustreLux</t>
  </si>
  <si>
    <t>2018-02-16T00:00:00.000Z</t>
  </si>
  <si>
    <t>5xvOk7fo-K8</t>
  </si>
  <si>
    <t>Alexa Ruins Families | True Stories</t>
  </si>
  <si>
    <t>eLL cartoons</t>
  </si>
  <si>
    <t>2018-03-19T00:35:40.000Z</t>
  </si>
  <si>
    <t>5y0ARoVF6Qg</t>
  </si>
  <si>
    <t>Double Lesbian Pictionary Proposal</t>
  </si>
  <si>
    <t>BerkleyLovesTori</t>
  </si>
  <si>
    <t>2018-02-12T19:23:51.000Z</t>
  </si>
  <si>
    <t>5y0owYFTMno</t>
  </si>
  <si>
    <t>Ethan Hawke Knows To Seek Knowledge From Masters</t>
  </si>
  <si>
    <t>2018-06-05T07:53:32.000Z</t>
  </si>
  <si>
    <t>5YgluF8VTWg</t>
  </si>
  <si>
    <t>Texas school shooting suspect identified</t>
  </si>
  <si>
    <t>2018-05-18T20:28:42.000Z</t>
  </si>
  <si>
    <t>5YMtjjAzxWA</t>
  </si>
  <si>
    <t>Top 5 Plays of the Night: February 25, 2018</t>
  </si>
  <si>
    <t>2018-02-26T06:15:41.000Z</t>
  </si>
  <si>
    <t>5YOvZU1QRRQ</t>
  </si>
  <si>
    <t>300,000 Dominoes FALLDOWN - Turkish Domino Record! (Pt. 2)</t>
  </si>
  <si>
    <t>2018-01-13T18:00:00.000Z</t>
  </si>
  <si>
    <t>6_-b3U9QDKg</t>
  </si>
  <si>
    <t>Helping the Police Find a Gun Underwater to Solve a Criminal Case! (Metal Detecting Underwater)</t>
  </si>
  <si>
    <t>2018-04-14T15:00:10.000Z</t>
  </si>
  <si>
    <t>6_DgXvcfhYg</t>
  </si>
  <si>
    <t>Kylie Minogue - Stop Me from Falling (Official Video)</t>
  </si>
  <si>
    <t>2018-03-30T04:29:14.000Z</t>
  </si>
  <si>
    <t>60nDlMw5vFQ</t>
  </si>
  <si>
    <t>The military coup in Zimbabwe, explained</t>
  </si>
  <si>
    <t>2017-11-18T16:09:31.000Z</t>
  </si>
  <si>
    <t>61hO5yTnAaE</t>
  </si>
  <si>
    <t>CHIT CHAT GRWM: RESOLUTIONS, PREGNANCY PRESSURES | DESI PERKINS</t>
  </si>
  <si>
    <t>2018-01-05T00:33:48.000Z</t>
  </si>
  <si>
    <t>62GUa_XUosE</t>
  </si>
  <si>
    <t>Ressence Youtube</t>
  </si>
  <si>
    <t>RESSENCE WATCHES</t>
  </si>
  <si>
    <t>2017-12-21T15:00:56.000Z</t>
  </si>
  <si>
    <t>6340tX9M_eM</t>
  </si>
  <si>
    <t>Batman: Gotham by Gaslight - Exclusive Trailer (2018)</t>
  </si>
  <si>
    <t>2017-11-10T19:00:00.000Z</t>
  </si>
  <si>
    <t>64IIfxDrhJY</t>
  </si>
  <si>
    <t>Titanic (2017) - Dolby Vision Trailer</t>
  </si>
  <si>
    <t>Paramount Pictures</t>
  </si>
  <si>
    <t>2017-11-15T13:32:00.000Z</t>
  </si>
  <si>
    <t>65MWN5yKU0A</t>
  </si>
  <si>
    <t>Crispy Potato Stack Fries</t>
  </si>
  <si>
    <t>ByronTalbott</t>
  </si>
  <si>
    <t>2017-12-22T23:44:14.000Z</t>
  </si>
  <si>
    <t>66kn6Dcr12E</t>
  </si>
  <si>
    <t>Taylor Swift's reputation Stadium Tour - Trailer</t>
  </si>
  <si>
    <t>Taylor Swift</t>
  </si>
  <si>
    <t>2017-12-13T15:00:00.000Z</t>
  </si>
  <si>
    <t>-66xHRJSPxs</t>
  </si>
  <si>
    <t>CAN PARENTS GUESS WHAT THEIR KID DOES WITH 100 DOLLARS? Ep. # 3</t>
  </si>
  <si>
    <t>2018-05-07T21:00:00.000Z</t>
  </si>
  <si>
    <t>67LnlgA_Too</t>
  </si>
  <si>
    <t>Matty Matheson Reviews The Internet's Most Popular Food Videos | Bon App茅tit</t>
  </si>
  <si>
    <t>2018-01-08T17:04:48.000Z</t>
  </si>
  <si>
    <t>682vsLy3TtE</t>
  </si>
  <si>
    <t>Senate reaches deal on spending bill</t>
  </si>
  <si>
    <t>2018-02-07T22:19:21.000Z</t>
  </si>
  <si>
    <t>6A3cHzFQsqI</t>
  </si>
  <si>
    <t>The Fall - Kurious Oranj</t>
  </si>
  <si>
    <t>ombremor</t>
  </si>
  <si>
    <t>2012-12-04T14:34:57.000Z</t>
  </si>
  <si>
    <t>6-Bf9yUay50</t>
  </si>
  <si>
    <t>WHY I TALK LIKE A BABY</t>
  </si>
  <si>
    <t>Bethany Wilhelm</t>
  </si>
  <si>
    <t>2018-03-04T00:11:31.000Z</t>
  </si>
  <si>
    <t>6bJRu0_p-Ig</t>
  </si>
  <si>
    <t>Deadly California wildfire forces thousands to flee</t>
  </si>
  <si>
    <t>2017-12-05T16:12:30.000Z</t>
  </si>
  <si>
    <t>6CPUUjAlXrs</t>
  </si>
  <si>
    <t>K-pop stars carry Jonghyun鈥檚 coffin after suicide</t>
  </si>
  <si>
    <t>INQUIRER.net</t>
  </si>
  <si>
    <t>2017-12-21T05:25:52.000Z</t>
  </si>
  <si>
    <t>6d6SmcYcP_U</t>
  </si>
  <si>
    <t>Twitter Is FURIOUS VS Fashion Show Aired Model's Runway Fall UNEDITED</t>
  </si>
  <si>
    <t>Clevver News</t>
  </si>
  <si>
    <t>2017-11-29T23:30:19.000Z</t>
  </si>
  <si>
    <t>6Detw08jRhs</t>
  </si>
  <si>
    <t>MDNA SKIN: Express Yourself</t>
  </si>
  <si>
    <t>MDNA SKIN</t>
  </si>
  <si>
    <t>2017-11-09T18:24:34.000Z</t>
  </si>
  <si>
    <t>6dGqZmvDElA</t>
  </si>
  <si>
    <t>Many Japanese Wear Face Masks, Should You?</t>
  </si>
  <si>
    <t>Beme News</t>
  </si>
  <si>
    <t>2018-01-31T18:00:00.000Z</t>
  </si>
  <si>
    <t>6dlhWPDoifU</t>
  </si>
  <si>
    <t>Australian authorities arrest two in SUV attack</t>
  </si>
  <si>
    <t>2017-12-21T10:36:50.000Z</t>
  </si>
  <si>
    <t>6DuLfoU3apA</t>
  </si>
  <si>
    <t>Urban opera singer</t>
  </si>
  <si>
    <t>Marcos Horacio</t>
  </si>
  <si>
    <t>2018-01-19T17:26:11.000Z</t>
  </si>
  <si>
    <t>6e_MMVmmFfA</t>
  </si>
  <si>
    <t>The Voice 2018 - Super Bowl Commercial</t>
  </si>
  <si>
    <t>2018-02-01T15:59:47.000Z</t>
  </si>
  <si>
    <t>6EF4zRMfrlk</t>
  </si>
  <si>
    <t>April the Giraffe's Super Bowl LII Prediction</t>
  </si>
  <si>
    <t>2018-01-31T15:42:32.000Z</t>
  </si>
  <si>
    <t>6EHbZKLkeMg</t>
  </si>
  <si>
    <t>Laura Govan Addresses Rumors Of Pregnancy &amp; Affair With Vincent Herbert: He's So Not My Type</t>
  </si>
  <si>
    <t>2018-01-03T15:28:01.000Z</t>
  </si>
  <si>
    <t>6EmFN1nRQ6M</t>
  </si>
  <si>
    <t>Will It Meatloaf? Taste Test</t>
  </si>
  <si>
    <t>2018-01-08T11:00:00.000Z</t>
  </si>
  <si>
    <t>6FbdqwlR0H4</t>
  </si>
  <si>
    <t>Poppy - Bleach Blonde Baby (Official Video)</t>
  </si>
  <si>
    <t>Poppy</t>
  </si>
  <si>
    <t>2017-12-13T14:27:16.000Z</t>
  </si>
  <si>
    <t>6fi1RZNWCDI</t>
  </si>
  <si>
    <t>It鈥檚 Just Water Weight | Kevin Hart: What The Fit | Laugh Out Loud Network</t>
  </si>
  <si>
    <t>LOL Network</t>
  </si>
  <si>
    <t>2018-06-11T17:00:00.000Z</t>
  </si>
  <si>
    <t>6fyE0B430Rc</t>
  </si>
  <si>
    <t>Chocolate &amp; Banana Half Birthday Cake | How To Cake It</t>
  </si>
  <si>
    <t>How To Cake It</t>
  </si>
  <si>
    <t>2018-05-15T14:59:46.000Z</t>
  </si>
  <si>
    <t>6gFj1XJ6b5o</t>
  </si>
  <si>
    <t>CALLING OUT OLYMPIC CHAMPIONS!?  {Press Up Challenge}</t>
  </si>
  <si>
    <t>Nile Wilson</t>
  </si>
  <si>
    <t>2018-01-09T17:37:12.000Z</t>
  </si>
  <si>
    <t>6GT7PrIIS5I</t>
  </si>
  <si>
    <t>Making loaded dice</t>
  </si>
  <si>
    <t>Matthias Wandel</t>
  </si>
  <si>
    <t>2017-11-17T12:30:00.000Z</t>
  </si>
  <si>
    <t>6h8QgZF5Qu4</t>
  </si>
  <si>
    <t>Drop the Mic w/ Ashton Kutcher &amp; Sean Diddy Combs</t>
  </si>
  <si>
    <t>2018-06-13T05:27:27.000Z</t>
  </si>
  <si>
    <t>6hb0GOOFQwI</t>
  </si>
  <si>
    <t>MST3K (2017) Yule Log</t>
  </si>
  <si>
    <t>MYSTERY SCIENCE THEATER 3000</t>
  </si>
  <si>
    <t>2017-12-22T00:53:08.000Z</t>
  </si>
  <si>
    <t>6hIFDfP9rNc</t>
  </si>
  <si>
    <t>How 鈥楪arlic Girls鈥?Turned South Korea Into a Curling Country</t>
  </si>
  <si>
    <t>Wall Street Journal</t>
  </si>
  <si>
    <t>2018-02-25T15:12:13.000Z</t>
  </si>
  <si>
    <t>6HOO1d3ltA8</t>
  </si>
  <si>
    <t>Grammys 2018: Hillary Clinton surprises crowd to read Fire and Fury</t>
  </si>
  <si>
    <t>2018-01-29T04:34:55.000Z</t>
  </si>
  <si>
    <t>6hTzM1BPdU8</t>
  </si>
  <si>
    <t>Kids Describe America to Koji the Illustrator</t>
  </si>
  <si>
    <t>2017-11-08T21:00:01.000Z</t>
  </si>
  <si>
    <t>6i2cebTn0nc</t>
  </si>
  <si>
    <t>NEW HOUSE TOUR!!</t>
  </si>
  <si>
    <t>2017-12-09T15:09:48.000Z</t>
  </si>
  <si>
    <t>6ijnv-jNhUA</t>
  </si>
  <si>
    <t>Make a Glowing Announcement Board</t>
  </si>
  <si>
    <t>2018-05-13T15:00:00.000Z</t>
  </si>
  <si>
    <t>6ixU_vdE0Es</t>
  </si>
  <si>
    <t>BOYFRIEND DOES MY MAKEUP | Madelaine Petsch</t>
  </si>
  <si>
    <t>Madelaine Petsch</t>
  </si>
  <si>
    <t>2017-11-08T22:13:18.000Z</t>
  </si>
  <si>
    <t>6J-D86wfxiE</t>
  </si>
  <si>
    <t>Chadwick Boseman gets emotional while discussing impact of Black Panther</t>
  </si>
  <si>
    <t>SiriusXM</t>
  </si>
  <si>
    <t>2018-02-13T21:00:41.000Z</t>
  </si>
  <si>
    <t>6j-s9E3dRQ0</t>
  </si>
  <si>
    <t>F The Prom (2017) | Official Trailer HD</t>
  </si>
  <si>
    <t>The Orchard Movies</t>
  </si>
  <si>
    <t>2017-11-14T23:15:24.000Z</t>
  </si>
  <si>
    <t>6JvRVILczps</t>
  </si>
  <si>
    <t>Gatorade | Sisters in Sweat ft. Serena Williams</t>
  </si>
  <si>
    <t>Gatorade</t>
  </si>
  <si>
    <t>2017-11-20T13:55:03.000Z</t>
  </si>
  <si>
    <t>6jxRnodaKzE</t>
  </si>
  <si>
    <t>42,000 Match Sphere Gets Lit</t>
  </si>
  <si>
    <t>All is Art</t>
  </si>
  <si>
    <t>2018-02-13T12:39:54.000Z</t>
  </si>
  <si>
    <t>6k1TQ59Yj5s</t>
  </si>
  <si>
    <t>Top 15 Plays of Week 15 | 2017 NFL Highlights</t>
  </si>
  <si>
    <t>2017-12-19T05:42:17.000Z</t>
  </si>
  <si>
    <t>6kLYXbNZWRs</t>
  </si>
  <si>
    <t>Meet Teen Vogue's 2017 21 Under 21 | Teen Vogue</t>
  </si>
  <si>
    <t>2017-12-15T17:00:19.000Z</t>
  </si>
  <si>
    <t>6Km34EXxGZ4</t>
  </si>
  <si>
    <t>I React to Mean Comments</t>
  </si>
  <si>
    <t>2018-03-11T15:41:38.000Z</t>
  </si>
  <si>
    <t>6kyXZGyso8M</t>
  </si>
  <si>
    <t>Hear what Nick Saban, Tua Tagovailoa, &amp; Da'Ron Payne said following Alabama's epic win over Georgia</t>
  </si>
  <si>
    <t>Alabama Crimson Tide on AL.com</t>
  </si>
  <si>
    <t>2018-01-09T07:09:06.000Z</t>
  </si>
  <si>
    <t>6lI67K54qgQ</t>
  </si>
  <si>
    <t>Stephen A. has an announcement: 76ers are going to Eastern Conference Finals | First Take | ESPN</t>
  </si>
  <si>
    <t>2018-04-09T14:40:25.000Z</t>
  </si>
  <si>
    <t>6LuHS7ZeSjE</t>
  </si>
  <si>
    <t>EVERY FAMILY GATHERING EVER</t>
  </si>
  <si>
    <t>2017-11-20T17:00:01.000Z</t>
  </si>
  <si>
    <t>6mDsa-AqNcQ</t>
  </si>
  <si>
    <t>India's Geography Problem</t>
  </si>
  <si>
    <t>2017-12-05T15:30:01.000Z</t>
  </si>
  <si>
    <t>6mkLWGy6Y3k</t>
  </si>
  <si>
    <t>Shawn Mendes: The Tour - Official Trailer</t>
  </si>
  <si>
    <t>Shawn Mendes</t>
  </si>
  <si>
    <t>2018-05-08T17:23:08.000Z</t>
  </si>
  <si>
    <t>6NAISxSPVSQ</t>
  </si>
  <si>
    <t>Sofia Vergara Wants to See Ellen in Her Underwear</t>
  </si>
  <si>
    <t>2017-11-21T14:00:00.000Z</t>
  </si>
  <si>
    <t>6nJw-jPQYVI</t>
  </si>
  <si>
    <t>A Day in The Life of David Letterman</t>
  </si>
  <si>
    <t>Late Show with David Letterman</t>
  </si>
  <si>
    <t>2015-05-21T07:55:00.000Z</t>
  </si>
  <si>
    <t>6Nr_xHolP1Q</t>
  </si>
  <si>
    <t>EVERY ELEVATOR EVER</t>
  </si>
  <si>
    <t>2018-01-29T17:00:00.000Z</t>
  </si>
  <si>
    <t>6OcOO1k-vGE</t>
  </si>
  <si>
    <t>Bruno Mars and Cardi B - Finesse (LIVE From The 60th GRAMMYs 庐)</t>
  </si>
  <si>
    <t>Vevo</t>
  </si>
  <si>
    <t>2018-01-29T09:49:15.000Z</t>
  </si>
  <si>
    <t>6OSySP61QuA</t>
  </si>
  <si>
    <t>校泻褉邪褩薪褋褜泻邪 邪褉屑褨褟 蟹胁褨谢褜薪懈谢邪 芯写褉邪蟹褍 写胁邪 褋械谢邪 薪邪 小褏芯写褨</t>
  </si>
  <si>
    <t>孝小袧</t>
  </si>
  <si>
    <t>2017-11-24T20:08:58.000Z</t>
  </si>
  <si>
    <t>6P6Ia5Qj9W0</t>
  </si>
  <si>
    <t>I saw that new star wars</t>
  </si>
  <si>
    <t>2017-12-10T14:02:36.000Z</t>
  </si>
  <si>
    <t>6PXz2gNNR9o</t>
  </si>
  <si>
    <t>Chappell Roan - Die Young [Music Video]</t>
  </si>
  <si>
    <t>Chappell Roan</t>
  </si>
  <si>
    <t>2018-01-04T17:09:23.000Z</t>
  </si>
  <si>
    <t>6Rl7fQQRmtg</t>
  </si>
  <si>
    <t>Wassabi - WHAT IT IS! ft Sickick (Official Music Video)</t>
  </si>
  <si>
    <t>Wassabi Productions</t>
  </si>
  <si>
    <t>2018-04-01T22:00:01.000Z</t>
  </si>
  <si>
    <t>6S9c5nnDd_s</t>
  </si>
  <si>
    <t>Bohemian Rhapsody | Teaser Trailer [HD] | 20th Century FOX</t>
  </si>
  <si>
    <t>2018-05-15T13:01:12.000Z</t>
  </si>
  <si>
    <t>6SevTnFTdpA</t>
  </si>
  <si>
    <t>Ohio State vs. Wisconsin - Big Ten Championship Highlights</t>
  </si>
  <si>
    <t>Big Ten Network</t>
  </si>
  <si>
    <t>2017-12-03T05:35:07.000Z</t>
  </si>
  <si>
    <t>6sHIq41sI-w</t>
  </si>
  <si>
    <t>NCT 127 鞐旍嫓韹?127 'TOUCH' MV</t>
  </si>
  <si>
    <t>SMTOWN</t>
  </si>
  <si>
    <t>2018-03-13T15:01:07.000Z</t>
  </si>
  <si>
    <t>6SjslBAJkJI</t>
  </si>
  <si>
    <t>Passenger | Simple Song (Official Video)</t>
  </si>
  <si>
    <t>Passenger</t>
  </si>
  <si>
    <t>2017-11-19T17:59:32.000Z</t>
  </si>
  <si>
    <t>6SuMbFuKDf8</t>
  </si>
  <si>
    <t>Backstreet Boys - Don't Go Breaking My Heart (Official Video)</t>
  </si>
  <si>
    <t>BackstreetBoysVEVO</t>
  </si>
  <si>
    <t>2018-05-17T04:00:01.000Z</t>
  </si>
  <si>
    <t>6tAB3YwWkxY</t>
  </si>
  <si>
    <t>Andy Samberg | Breakfast Club in memoriam tribute | 2018 Film Independent Spirit Awards</t>
  </si>
  <si>
    <t>Film Independent</t>
  </si>
  <si>
    <t>2018-03-04T20:04:54.000Z</t>
  </si>
  <si>
    <t>6tiphMs-dCY</t>
  </si>
  <si>
    <t>Finding a Boyfriend for the Holidays | Hannah Stocking</t>
  </si>
  <si>
    <t>2017-11-27T18:00:04.000Z</t>
  </si>
  <si>
    <t>6TOSV3-7hzU</t>
  </si>
  <si>
    <t>PLAYERUNKNOWN'S BATTLEGROUNDS - The Game Awards 2017 Gameplay Trailer</t>
  </si>
  <si>
    <t>PLAYERUNKNOWN'S BATTLEGROUNDS</t>
  </si>
  <si>
    <t>2017-12-08T04:04:56.000Z</t>
  </si>
  <si>
    <t>6uJf2IT2Zh8</t>
  </si>
  <si>
    <t>Red Velvet 霠堧摐氩渤 '頂检勾攵€ (Peek-A-Boo)' MV</t>
  </si>
  <si>
    <t>2017-11-17T09:00:03.000Z</t>
  </si>
  <si>
    <t>6ULZDwevR0M</t>
  </si>
  <si>
    <t>IVANKA TRUMP FULL ONE-ON-ONE INTERVIEW ON FOX &amp; FRIENDS | FOX NEWS (12/21/2017)</t>
  </si>
  <si>
    <t>Republican News Watch</t>
  </si>
  <si>
    <t>2017-12-21T13:51:17.000Z</t>
  </si>
  <si>
    <t>6UPeSHu1u_w</t>
  </si>
  <si>
    <t>Pre-Aztec Skeletons Found Arranged in Spiral Shape | National Geographic</t>
  </si>
  <si>
    <t>2018-02-05T00:00:02.000Z</t>
  </si>
  <si>
    <t>6V_aZsATDsM</t>
  </si>
  <si>
    <t>Chapter 28: I Love My Baby But, I Miss My Dad</t>
  </si>
  <si>
    <t>Whitney Port</t>
  </si>
  <si>
    <t>2017-11-09T17:22:40.000Z</t>
  </si>
  <si>
    <t>6vgGGAm7ANc</t>
  </si>
  <si>
    <t>God of War 鈥?War On The Floor Event | PS4</t>
  </si>
  <si>
    <t>Golden State Warriors</t>
  </si>
  <si>
    <t>2018-02-12T14:23:05.000Z</t>
  </si>
  <si>
    <t>6VhU_T463sU</t>
  </si>
  <si>
    <t>The Making of Hela's Headdress from Thor: Ragnarok</t>
  </si>
  <si>
    <t>Tested</t>
  </si>
  <si>
    <t>2017-11-12T15:00:01.000Z</t>
  </si>
  <si>
    <t>6VJYkH1WfKc</t>
  </si>
  <si>
    <t>All the best reactions to James Harden's nasty cross of Wesley Johnson | SportsCenter | ESPN</t>
  </si>
  <si>
    <t>2018-03-01T07:26:37.000Z</t>
  </si>
  <si>
    <t>6VoJHrdoIJw</t>
  </si>
  <si>
    <t>Neymar se irrita com pergunta do Real Madrid e abandona entrevista</t>
  </si>
  <si>
    <t>PB Comps</t>
  </si>
  <si>
    <t>2017-11-23T01:24:08.000Z</t>
  </si>
  <si>
    <t>6VrqR_GfvzE</t>
  </si>
  <si>
    <t>bj枚rk: arisen my senses</t>
  </si>
  <si>
    <t>Bj枚rk</t>
  </si>
  <si>
    <t>2017-12-20T13:06:24.000Z</t>
  </si>
  <si>
    <t>6wHVgiM0R54</t>
  </si>
  <si>
    <t>Could You Actually Have An Anxiety Disorder?</t>
  </si>
  <si>
    <t>2017-12-04T14:00:00.000Z</t>
  </si>
  <si>
    <t>6wHZT2t78E4</t>
  </si>
  <si>
    <t>D-Generation X and Scott Hall share a Too Sweet moment with The B谩lor Club: Raw 25, Jan. 22, 2018</t>
  </si>
  <si>
    <t>2018-01-23T05:51:52.000Z</t>
  </si>
  <si>
    <t>6wpb3YfXGqU</t>
  </si>
  <si>
    <t>MY BEST ADVICE TO MY YOUNG SELF</t>
  </si>
  <si>
    <t>ilikeweylie</t>
  </si>
  <si>
    <t>2017-12-12T01:01:21.000Z</t>
  </si>
  <si>
    <t>6wuV4531d9c</t>
  </si>
  <si>
    <t>The Grand Tour: Season 2, Episode 10 Trailer</t>
  </si>
  <si>
    <t>The Grand Tour</t>
  </si>
  <si>
    <t>2018-02-07T14:59:36.000Z</t>
  </si>
  <si>
    <t>6-xB3ij-5xM</t>
  </si>
  <si>
    <t>70 People from 70 Countries Imitate Americans | Cond茅 Nast Traveler</t>
  </si>
  <si>
    <t>Cond茅 Nast Traveler</t>
  </si>
  <si>
    <t>2017-12-19T17:01:17.000Z</t>
  </si>
  <si>
    <t>6xe64i_4GhM</t>
  </si>
  <si>
    <t>Controversial WH adviser speaks out on resignation</t>
  </si>
  <si>
    <t>2017-12-14T16:07:56.000Z</t>
  </si>
  <si>
    <t>6xMBmvevhj0</t>
  </si>
  <si>
    <t>Calvin Harris - Nuh Ready Nuh Ready (Official Video) ft. PARTYNEXTDOOR</t>
  </si>
  <si>
    <t>CalvinHarrisVEVO</t>
  </si>
  <si>
    <t>2018-02-08T19:00:00.000Z</t>
  </si>
  <si>
    <t>6xnTeGwRCGY</t>
  </si>
  <si>
    <t>President Trump set to announce 2020 re-election bid</t>
  </si>
  <si>
    <t>2018-02-27T16:19:39.000Z</t>
  </si>
  <si>
    <t>6xUPaVfmcUs</t>
  </si>
  <si>
    <t>Kevin Hart on Lavar Ball and His Least Favorite Son | Cold As Balls | Laugh Out Loud Network</t>
  </si>
  <si>
    <t>6XxA-4Jp7AU</t>
  </si>
  <si>
    <t>Why female condoms are so hard to find</t>
  </si>
  <si>
    <t>2018-03-21T12:00:00.000Z</t>
  </si>
  <si>
    <t>6Y65fxIRs8Q</t>
  </si>
  <si>
    <t>Big sister reflexes</t>
  </si>
  <si>
    <t>BrasherN</t>
  </si>
  <si>
    <t>2018-01-12T18:29:53.000Z</t>
  </si>
  <si>
    <t>6ZfuNTqbHE8</t>
  </si>
  <si>
    <t>Marvel Studios' Avengers: Infinity War Official Trailer</t>
  </si>
  <si>
    <t>2017-11-29T13:26:24.000Z</t>
  </si>
  <si>
    <t>6ZJghIk7_VA</t>
  </si>
  <si>
    <t>Mannequin Skywalker鈥檚 ride to space onboard Crew Capsule 2.0</t>
  </si>
  <si>
    <t>Blue Origin</t>
  </si>
  <si>
    <t>2017-12-15T00:29:24.000Z</t>
  </si>
  <si>
    <t>6ZkZ7pSD2mw</t>
  </si>
  <si>
    <t>EXCLUSIVE: Reginae Carter Reveals What Changed After That Beef with Khia</t>
  </si>
  <si>
    <t>2018-01-12T22:44:25.000Z</t>
  </si>
  <si>
    <t>6ztB3fg9knE</t>
  </si>
  <si>
    <t>*SPOILER* 3rd Eliminated Queen RuPaul's All Stars 3: Behind the Scenes</t>
  </si>
  <si>
    <t>2018-02-09T13:00:00.000Z</t>
  </si>
  <si>
    <t>6ZwXRnueOMg</t>
  </si>
  <si>
    <t>9 SITUATIONS EVERY CAT OWNER WILL RECOGNIZE</t>
  </si>
  <si>
    <t>smoothiethecat</t>
  </si>
  <si>
    <t>2018-01-26T17:38:30.000Z</t>
  </si>
  <si>
    <t>-7_ATlZ-zMc</t>
  </si>
  <si>
    <t>Insta-Justice</t>
  </si>
  <si>
    <t>Matt Bentkowski</t>
  </si>
  <si>
    <t>2018-04-16T20:37:56.000Z</t>
  </si>
  <si>
    <t>7_FJUSBFbJM</t>
  </si>
  <si>
    <t>Game of Zones - Game of Zones - S5:E1: 'A Golden Summer'</t>
  </si>
  <si>
    <t>2018-04-12T21:00:12.000Z</t>
  </si>
  <si>
    <t>71X7a8eu73k</t>
  </si>
  <si>
    <t>Mom vs. Dad: What Did You Inherit?</t>
  </si>
  <si>
    <t>2018-04-05T16:00:01.000Z</t>
  </si>
  <si>
    <t>72hlr-E7KA0</t>
  </si>
  <si>
    <t>How Airlines Price Flights</t>
  </si>
  <si>
    <t>2018-01-02T16:30:26.000Z</t>
  </si>
  <si>
    <t>72Qahj0U0Lw</t>
  </si>
  <si>
    <t>Drone captures dramatic Ohio River flooding</t>
  </si>
  <si>
    <t>2018-02-26T14:24:21.000Z</t>
  </si>
  <si>
    <t>73_OWzBr8Fo</t>
  </si>
  <si>
    <t>Made in Miami (Artist Spotlight Story) - Camila Cabello</t>
  </si>
  <si>
    <t>Camila Cabello</t>
  </si>
  <si>
    <t>2018-02-27T16:00:06.000Z</t>
  </si>
  <si>
    <t>73w5fYHqVwA</t>
  </si>
  <si>
    <t>Secret Santa pays a visit to Harvey-ravaged Texas</t>
  </si>
  <si>
    <t>CBS Sunday Morning</t>
  </si>
  <si>
    <t>2017-12-17T15:41:22.000Z</t>
  </si>
  <si>
    <t>74LFfWHc0oo</t>
  </si>
  <si>
    <t>STAR WARS THE LAST JEDI - Movie Review (Black Nerd)</t>
  </si>
  <si>
    <t>2017-12-17T19:21:57.000Z</t>
  </si>
  <si>
    <t>76c_nxhuVdM</t>
  </si>
  <si>
    <t>Blade Vs Deacon Frost [Lightsaber Battle]</t>
  </si>
  <si>
    <t>Jamie Demeter</t>
  </si>
  <si>
    <t>2010-04-10T04:54:31.000Z</t>
  </si>
  <si>
    <t>76LcOD4aY-o</t>
  </si>
  <si>
    <t>Kid Steals Baby Jesus From Manger During Live Nativity Play</t>
  </si>
  <si>
    <t>CrazyLaughAction</t>
  </si>
  <si>
    <t>2017-12-15T17:36:06.000Z</t>
  </si>
  <si>
    <t>76-ui4F8DJ0</t>
  </si>
  <si>
    <t>Justice League Will Fail To Hit $700 Million At Box Office - Box Office Report</t>
  </si>
  <si>
    <t>John Campea</t>
  </si>
  <si>
    <t>2017-12-03T23:58:50.000Z</t>
  </si>
  <si>
    <t>76XBys_HXq4</t>
  </si>
  <si>
    <t>Toyota 2018 Big Game Ad: One Team (Extended Cut)</t>
  </si>
  <si>
    <t>Toyota USA</t>
  </si>
  <si>
    <t>2018-02-03T13:00:06.000Z</t>
  </si>
  <si>
    <t>77e7n60Zs9E</t>
  </si>
  <si>
    <t>This Is Us: Press Room Q&amp;A | 24th Annual SAG Awards | TNT</t>
  </si>
  <si>
    <t>TNT</t>
  </si>
  <si>
    <t>2018-01-22T03:56:23.000Z</t>
  </si>
  <si>
    <t>7aRxsmfBDI0</t>
  </si>
  <si>
    <t>Which Musician Am I? (GAME) Ft. Reggie Watts</t>
  </si>
  <si>
    <t>2018-04-24T10:00:03.000Z</t>
  </si>
  <si>
    <t>7AXo-bYGXI4</t>
  </si>
  <si>
    <t>Sam Smith - One Last Song (Official Video)</t>
  </si>
  <si>
    <t>SamSmithWorldVEVO</t>
  </si>
  <si>
    <t>2017-11-29T12:00:00.000Z</t>
  </si>
  <si>
    <t>-7AZX5Xtiks</t>
  </si>
  <si>
    <t>Teen Romance is Too Dramatic</t>
  </si>
  <si>
    <t>2017-12-19T17:30:01.000Z</t>
  </si>
  <si>
    <t>7BdizVgHf8I</t>
  </si>
  <si>
    <t>This Week I Learned to Ski</t>
  </si>
  <si>
    <t>2018-03-22T13:18:03.000Z</t>
  </si>
  <si>
    <t>7bDvhiHoH-c</t>
  </si>
  <si>
    <t>Seafood Sausage - Food Wishes - Fish Sausage Recipe</t>
  </si>
  <si>
    <t>Food Wishes</t>
  </si>
  <si>
    <t>2018-02-28T03:12:04.000Z</t>
  </si>
  <si>
    <t>7bfS6seiLhk</t>
  </si>
  <si>
    <t>The Kissing Booth | Official Trailer [HD] | Netflix</t>
  </si>
  <si>
    <t>2018-05-01T15:00:01.000Z</t>
  </si>
  <si>
    <t>7Bgj9c48zHU</t>
  </si>
  <si>
    <t>How to do a beauty Vlog for Tarte Cosmetics</t>
  </si>
  <si>
    <t>Sailor J</t>
  </si>
  <si>
    <t>2017-11-21T17:44:17.000Z</t>
  </si>
  <si>
    <t>7BlT28Tl_VI</t>
  </si>
  <si>
    <t>I Tried The Fanciest McDonald's In The World</t>
  </si>
  <si>
    <t>2018-02-11T01:00:03.000Z</t>
  </si>
  <si>
    <t>7C2z4GqqS5E</t>
  </si>
  <si>
    <t>BTS (氚╉儎靻岆厔雼? 'FAKE LOVE' Official MV</t>
  </si>
  <si>
    <t>2018-05-18T09:00:02.000Z</t>
  </si>
  <si>
    <t>7cmzAjwmc5k</t>
  </si>
  <si>
    <t>Kesha Performs Praying at 2018 Grammys</t>
  </si>
  <si>
    <t>ET Canada</t>
  </si>
  <si>
    <t>2018-01-29T03:53:05.000Z</t>
  </si>
  <si>
    <t>7COF8AhH9Z8</t>
  </si>
  <si>
    <t>Celebrations in Zimbabwe after Robert Mugabe resigns</t>
  </si>
  <si>
    <t>2017-11-21T16:16:18.000Z</t>
  </si>
  <si>
    <t>7cqYiUmutGI</t>
  </si>
  <si>
    <t>Pizza | Basics with Babish</t>
  </si>
  <si>
    <t>Binging with Babish</t>
  </si>
  <si>
    <t>2018-02-08T14:00:02.000Z</t>
  </si>
  <si>
    <t>7cTi6PHUqMw</t>
  </si>
  <si>
    <t>Are Critics What Killed Justice League? Sony Pay Too Much For Tarantino? - The John Campea Show</t>
  </si>
  <si>
    <t>2017-11-21T17:00:14.000Z</t>
  </si>
  <si>
    <t>7dbRDavsp6I</t>
  </si>
  <si>
    <t>73 Questions With Gina Rodriguez | Vogue</t>
  </si>
  <si>
    <t>2017-12-21T13:00:25.000Z</t>
  </si>
  <si>
    <t>7DbslbKsQSk</t>
  </si>
  <si>
    <t>Introducing Microsoft Surface Hub 2</t>
  </si>
  <si>
    <t>Microsoft Surface</t>
  </si>
  <si>
    <t>2018-05-15T12:55:28.000Z</t>
  </si>
  <si>
    <t>7dKownfx75E</t>
  </si>
  <si>
    <t>Billions Season 3 (2018) | Official Trailer | Damian Lewis &amp; Paul Giamatti SHOWTIME Series</t>
  </si>
  <si>
    <t>Billions</t>
  </si>
  <si>
    <t>2018-01-06T21:57:32.000Z</t>
  </si>
  <si>
    <t>7dNu1AorSYc</t>
  </si>
  <si>
    <t>Couple Turn Home Into Kangaroo Sanctuary</t>
  </si>
  <si>
    <t>Barcroft Animals</t>
  </si>
  <si>
    <t>2018-02-08T00:00:00.000Z</t>
  </si>
  <si>
    <t>7efwdTlRvvs</t>
  </si>
  <si>
    <t>Jamie Foxx Awkward Interview SportsCenter Michael Smith</t>
  </si>
  <si>
    <t>Prince Marcus</t>
  </si>
  <si>
    <t>2018-02-16T23:50:32.000Z</t>
  </si>
  <si>
    <t>7e-uqc8H2BU</t>
  </si>
  <si>
    <t>What鈥檚 driving the deadly protests in Iran?</t>
  </si>
  <si>
    <t>PBS NewsHour</t>
  </si>
  <si>
    <t>2018-01-01T23:39:48.000Z</t>
  </si>
  <si>
    <t>7FA21oJ3-hw</t>
  </si>
  <si>
    <t>This ROBOT Solves the Rubik's Cube</t>
  </si>
  <si>
    <t>Zach King</t>
  </si>
  <si>
    <t>2018-03-05T05:06:49.000Z</t>
  </si>
  <si>
    <t>7FceZB6qMiA</t>
  </si>
  <si>
    <t>Kyrie Irving and Stephen Curry Duel at Oracle | January 27, 2018</t>
  </si>
  <si>
    <t>2018-01-28T05:06:23.000Z</t>
  </si>
  <si>
    <t>7FgazlhALyE</t>
  </si>
  <si>
    <t>Top 5 Plays of the Night | January 02, 2018</t>
  </si>
  <si>
    <t>2018-01-03T07:56:44.000Z</t>
  </si>
  <si>
    <t>7FM_MfpYOLU</t>
  </si>
  <si>
    <t>PEOPLE TELL THEIR CRUSH THEY LIKE THEM (vol. IX)</t>
  </si>
  <si>
    <t>Mikey Murphy</t>
  </si>
  <si>
    <t>2018-02-11T20:19:09.000Z</t>
  </si>
  <si>
    <t>7fm7mll2qvg</t>
  </si>
  <si>
    <t>Sigrid - Strangers (Lyric Video)</t>
  </si>
  <si>
    <t>SigridVEVO</t>
  </si>
  <si>
    <t>2017-11-10T00:00:00.000Z</t>
  </si>
  <si>
    <t>7gdoj1ViJ8M</t>
  </si>
  <si>
    <t>RED DEAD REDEMPTION HORSESHOE COOKIES ft sWooZie! - NERDY NUMMIES</t>
  </si>
  <si>
    <t>2018-03-20T14:13:00.000Z</t>
  </si>
  <si>
    <t>7ghv9MJHlfs</t>
  </si>
  <si>
    <t>The Voice 2017 Chloe Kohanski and Billy Idol - Finale: White Wedding</t>
  </si>
  <si>
    <t>2017-12-20T03:51:26.000Z</t>
  </si>
  <si>
    <t>7HGCE6-LMBg</t>
  </si>
  <si>
    <t>Ari's Birthday! (again)</t>
  </si>
  <si>
    <t>2018-04-29T18:35:11.000Z</t>
  </si>
  <si>
    <t>7HIt7pA4WqY</t>
  </si>
  <si>
    <t>World's Smallest Cat - Cute, Tiny and Mean</t>
  </si>
  <si>
    <t>TheMeanKitty</t>
  </si>
  <si>
    <t>2018-03-03T17:00:01.000Z</t>
  </si>
  <si>
    <t>7iksIsZOCBM</t>
  </si>
  <si>
    <t>The Queen's advice on wearing a crown - BBC News</t>
  </si>
  <si>
    <t>2018-01-12T10:21:24.000Z</t>
  </si>
  <si>
    <t>7iQn-toQp6A</t>
  </si>
  <si>
    <t>Benjamin Glaze Auditions for American Idol With Nick Jonas' Levels - American Idol 2018 on ABC</t>
  </si>
  <si>
    <t>2018-03-12T01:04:34.000Z</t>
  </si>
  <si>
    <t>7IUWv-GmGQg</t>
  </si>
  <si>
    <t>Dylan Minnette on 13 Reasons Why, High School &amp; Looking Like Jimmy Kimmel</t>
  </si>
  <si>
    <t>2018-05-25T10:00:00.000Z</t>
  </si>
  <si>
    <t>7IZZrxZ6uxA</t>
  </si>
  <si>
    <t>Missouri Star Quilt Company Live Stream</t>
  </si>
  <si>
    <t>Missouri Star Quilt Company</t>
  </si>
  <si>
    <t>2018-02-06T18:17:41.000Z</t>
  </si>
  <si>
    <t>7J4nN0Te9m8</t>
  </si>
  <si>
    <t>Butterflies</t>
  </si>
  <si>
    <t>Kacey Musgraves - Topic</t>
  </si>
  <si>
    <t>2018-02-23T03:35:17.000Z</t>
  </si>
  <si>
    <t>7Jz8wZbXuDA</t>
  </si>
  <si>
    <t>Ronda Rousey gets her WrestleMania match: Raw, March 5, 2018</t>
  </si>
  <si>
    <t>2018-03-06T03:11:31.000Z</t>
  </si>
  <si>
    <t>7keZTcdouoY</t>
  </si>
  <si>
    <t>President Trump Signs Tax Bill</t>
  </si>
  <si>
    <t>The White House</t>
  </si>
  <si>
    <t>2017-12-22T17:16:35.000Z</t>
  </si>
  <si>
    <t>7kLO2AB5SPM</t>
  </si>
  <si>
    <t>about Logan Paul</t>
  </si>
  <si>
    <t>7kRDYwtE10Y</t>
  </si>
  <si>
    <t>History Is Happening</t>
  </si>
  <si>
    <t>2017-12-19T20:10:58.000Z</t>
  </si>
  <si>
    <t>7l2NnC0MNt4</t>
  </si>
  <si>
    <t>'Riverdale' S2E09 'Silent Night, Deadly Night' PRESHOW | Sweetwater Secrets</t>
  </si>
  <si>
    <t>2017-12-13T17:42:42.000Z</t>
  </si>
  <si>
    <t>7lIfFJgmJsY</t>
  </si>
  <si>
    <t>Polar bear cub audio</t>
  </si>
  <si>
    <t>RZSS Highland Wildlife Park</t>
  </si>
  <si>
    <t>2018-01-03T08:12:37.000Z</t>
  </si>
  <si>
    <t>7LjC-nUPrNg</t>
  </si>
  <si>
    <t>Kids Try 100 Years of the Most Expensive Foods | Bon App茅tit</t>
  </si>
  <si>
    <t>2018-01-10T18:31:07.000Z</t>
  </si>
  <si>
    <t>7m630xvAJtA</t>
  </si>
  <si>
    <t>I'm With Her - See You Around [Official Audio]</t>
  </si>
  <si>
    <t>I'm With Her</t>
  </si>
  <si>
    <t>2017-11-09T16:33:02.000Z</t>
  </si>
  <si>
    <t>7N_tNfBxCxE</t>
  </si>
  <si>
    <t>Ultra Gaming on a $200 PC - GeForce NOW</t>
  </si>
  <si>
    <t>2018-01-08T22:56:24.000Z</t>
  </si>
  <si>
    <t>7NcVNt7zQJM</t>
  </si>
  <si>
    <t>Luke Bryan - Out Of Nowhere Girl (Audio)</t>
  </si>
  <si>
    <t>LukeBryanVEVO</t>
  </si>
  <si>
    <t>2017-12-01T05:00:01.000Z</t>
  </si>
  <si>
    <t>7Nv1KoqM6vc</t>
  </si>
  <si>
    <t>Kate McKinnon Shows Off Her Gal Gadot Impression</t>
  </si>
  <si>
    <t>2017-12-06T05:05:38.000Z</t>
  </si>
  <si>
    <t>7oRdswHqaf8</t>
  </si>
  <si>
    <t>EARL GREY MACARONS- The Scran Line</t>
  </si>
  <si>
    <t>2017-11-14T14:01:36.000Z</t>
  </si>
  <si>
    <t>7OsFH1XBUG8</t>
  </si>
  <si>
    <t>What Will Fire Crackers Do in Gasoline?</t>
  </si>
  <si>
    <t>2018-02-15T15:00:00.000Z</t>
  </si>
  <si>
    <t>7P-PNa0bxQg</t>
  </si>
  <si>
    <t>The Hopscotch Experiment | Dirty Data | Cut</t>
  </si>
  <si>
    <t>Cut</t>
  </si>
  <si>
    <t>2018-04-11T12:00:01.000Z</t>
  </si>
  <si>
    <t>7pXcSzCvYvs</t>
  </si>
  <si>
    <t>Pope Francis marries couple mid-flight</t>
  </si>
  <si>
    <t>2018-01-18T16:31:59.000Z</t>
  </si>
  <si>
    <t>7QLZXfVJmEY</t>
  </si>
  <si>
    <t>Damascus of batteries   a knife from a flashlight</t>
  </si>
  <si>
    <t>shurap</t>
  </si>
  <si>
    <t>2017-11-24T18:00:00.000Z</t>
  </si>
  <si>
    <t>7rOQv_6L9fQ</t>
  </si>
  <si>
    <t>Why the triple axel is such a big deal</t>
  </si>
  <si>
    <t>2018-02-12T13:00:00.000Z</t>
  </si>
  <si>
    <t>7sEKooUZi7I</t>
  </si>
  <si>
    <t>Laurie Santos: Monkeynomics</t>
  </si>
  <si>
    <t>NOVA's Secret Life of Scientists and Engineers</t>
  </si>
  <si>
    <t>2013-11-15T15:36:28.000Z</t>
  </si>
  <si>
    <t>7Tivcf-zIOU</t>
  </si>
  <si>
    <t>Lin-Manuel Miranda, Ben Platt Perform At March For Our Lives</t>
  </si>
  <si>
    <t>2018-03-24T17:09:10.000Z</t>
  </si>
  <si>
    <t>7tYUMo3IgXg</t>
  </si>
  <si>
    <t>New $24,000 Singapore Airlines First-Class Suite</t>
  </si>
  <si>
    <t>2018-03-17T15:00:52.000Z</t>
  </si>
  <si>
    <t>7u6rMOvvTzU</t>
  </si>
  <si>
    <t>ONE FRET GUITAR SOLO</t>
  </si>
  <si>
    <t>Davie504</t>
  </si>
  <si>
    <t>2018-02-18T15:00:01.000Z</t>
  </si>
  <si>
    <t>7UoP9ABJXGE</t>
  </si>
  <si>
    <t>Dan + Shay - Speechless (Wedding Video)</t>
  </si>
  <si>
    <t>Dan And Shay</t>
  </si>
  <si>
    <t>2018-05-18T04:04:58.000Z</t>
  </si>
  <si>
    <t>-7UzyXO-mzk</t>
  </si>
  <si>
    <t>DON'T WAKE the WOMBAT?!</t>
  </si>
  <si>
    <t>2018-01-03T12:00:00.000Z</t>
  </si>
  <si>
    <t>7VC4zX1vDE4</t>
  </si>
  <si>
    <t>Bedtime with Babish: A New Podcast</t>
  </si>
  <si>
    <t>2017-12-20T14:00:00.000Z</t>
  </si>
  <si>
    <t>7vLYNDTqpvQ</t>
  </si>
  <si>
    <t>Police Just Found A Missing Texas Reporter Who Said She Was Being Followed By Suspicious Man | TIME</t>
  </si>
  <si>
    <t>2018-01-08T16:42:40.000Z</t>
  </si>
  <si>
    <t>7VnEPIBsp20</t>
  </si>
  <si>
    <t>Zac Efron Made Michael Jackson Cry! | The Graham Norton Show</t>
  </si>
  <si>
    <t>2017-12-29T15:30:01.000Z</t>
  </si>
  <si>
    <t>7wDUrQAaYsM</t>
  </si>
  <si>
    <t>Enrique Iglesias - MOVE TO MIAMI (Lyric Video) ft. Pitbull</t>
  </si>
  <si>
    <t>EnriqueIglesiasVEVO</t>
  </si>
  <si>
    <t>2018-05-03T12:00:01.000Z</t>
  </si>
  <si>
    <t>7xhxjcejONk</t>
  </si>
  <si>
    <t>Star Wars &amp; littleBits Droid Inventor Kit: Movement</t>
  </si>
  <si>
    <t>littleBits Electronics</t>
  </si>
  <si>
    <t>2017-11-15T16:18:17.000Z</t>
  </si>
  <si>
    <t>7xN52zQzYy8</t>
  </si>
  <si>
    <t>Tom Brady Hangs Up On Boston Radio Hosts After Insult About Daughter | SI Wire | Sports Illustrated</t>
  </si>
  <si>
    <t>Sports Illustrated</t>
  </si>
  <si>
    <t>2018-01-29T17:41:31.000Z</t>
  </si>
  <si>
    <t>7YibRBd46oo</t>
  </si>
  <si>
    <t>James Corden Leads 'Subway Karaoke' During The 2018 GRAMMY Awards</t>
  </si>
  <si>
    <t>2018-01-29T02:29:11.000Z</t>
  </si>
  <si>
    <t>7ZhaNwZbco8</t>
  </si>
  <si>
    <t>Thousands rally for Women's March</t>
  </si>
  <si>
    <t>2018-01-21T14:38:09.000Z</t>
  </si>
  <si>
    <t>8_rTIAOohas</t>
  </si>
  <si>
    <t>Marvel Studios' Ant-Man and the Wasp - Official Trailer</t>
  </si>
  <si>
    <t>2018-01-30T13:55:41.000Z</t>
  </si>
  <si>
    <t>80GNn_eIOhI</t>
  </si>
  <si>
    <t>Liza Koshy Touches a Bearded Dragon, Chinchilla &amp; Other Weird Stuff in the Fear Box | Vanity Fair</t>
  </si>
  <si>
    <t>2017-11-21T17:00:23.000Z</t>
  </si>
  <si>
    <t>80L97nV_vQc</t>
  </si>
  <si>
    <t>My Favorite TECH of 2017!</t>
  </si>
  <si>
    <t>2018-01-10T23:09:00.000Z</t>
  </si>
  <si>
    <t>815lSYphlbw</t>
  </si>
  <si>
    <t>Japanese Food Tour with Frank Pinello and Sakura Yagi | Sean in the Wild</t>
  </si>
  <si>
    <t>2017-11-14T16:00:01.000Z</t>
  </si>
  <si>
    <t>817P8W8-mGE</t>
  </si>
  <si>
    <t>Ed Sheeran - Perfect Duet (with Beyonc茅) [Official Audio]</t>
  </si>
  <si>
    <t>2017-12-01T00:54:56.000Z</t>
  </si>
  <si>
    <t>82zGhWVXXxg</t>
  </si>
  <si>
    <t>Why Do Astronauts Experience Space Puberty?</t>
  </si>
  <si>
    <t>2018-03-05T17:00:00.000Z</t>
  </si>
  <si>
    <t>83paNSKdfNM</t>
  </si>
  <si>
    <t>DIY CLEARitos DORITOS - TEST KITCHEN</t>
  </si>
  <si>
    <t>HellthyJunkFood</t>
  </si>
  <si>
    <t>2018-03-11T13:00:00.000Z</t>
  </si>
  <si>
    <t>84hXRY0uwQ0</t>
  </si>
  <si>
    <t>Actors on Actors: Saoirse Ronan and Kristen Wiig (Full Video)</t>
  </si>
  <si>
    <t>2017-12-05T17:00:00.000Z</t>
  </si>
  <si>
    <t>84iujjDAqHw</t>
  </si>
  <si>
    <t>INCREDIBLES 2 Teaser Trailer #2 (2018) Disney Pixar Animated Movie HD</t>
  </si>
  <si>
    <t>Comicbook.com</t>
  </si>
  <si>
    <t>2018-02-11T14:01:03.000Z</t>
  </si>
  <si>
    <t>84p7f-Rh-RY</t>
  </si>
  <si>
    <t>Kate Winslet On Working With Woody Allen | Los Angeles Times</t>
  </si>
  <si>
    <t>Los Angeles Times</t>
  </si>
  <si>
    <t>2017-12-16T23:19:59.000Z</t>
  </si>
  <si>
    <t>86ysRAffCpI</t>
  </si>
  <si>
    <t>VLOG 8 l Weekend Night Routine l Olivia Jade</t>
  </si>
  <si>
    <t>Olivia Jade</t>
  </si>
  <si>
    <t>2018-05-08T22:58:12.000Z</t>
  </si>
  <si>
    <t>883Omd2YqXE</t>
  </si>
  <si>
    <t>Top 5 Plays of the Night | May 15, 2018</t>
  </si>
  <si>
    <t>2018-05-16T06:07:29.000Z</t>
  </si>
  <si>
    <t>8857-yQOZ2o</t>
  </si>
  <si>
    <t>2018 Bugatti Chiron -- Now in Forza Motorsport 7!</t>
  </si>
  <si>
    <t>Turn10Studios</t>
  </si>
  <si>
    <t>2018-02-15T20:29:34.000Z</t>
  </si>
  <si>
    <t>88EB0TEGQDA</t>
  </si>
  <si>
    <t>Family Feud - Jay Z Ft. Beyonc茅 (Explicit)</t>
  </si>
  <si>
    <t>Beyonce</t>
  </si>
  <si>
    <t>2017-12-29T08:42:07.000Z</t>
  </si>
  <si>
    <t>88kkrRv1UgI</t>
  </si>
  <si>
    <t>What Happens to You if You Upload Your Mind to a Computer?</t>
  </si>
  <si>
    <t>RealLifeLore</t>
  </si>
  <si>
    <t>2017-11-17T16:37:31.000Z</t>
  </si>
  <si>
    <t>88qeUDD9Vv0</t>
  </si>
  <si>
    <t>ADULTS REACT TO CASEY NEISTAT</t>
  </si>
  <si>
    <t>2018-03-01T22:00:00.000Z</t>
  </si>
  <si>
    <t>894rSubVE5E</t>
  </si>
  <si>
    <t>GUESS THAT SONG CHALLENGE: Oscar Winning Songs (ft. FBE STAFF)</t>
  </si>
  <si>
    <t>2018-03-03T20:00:01.000Z</t>
  </si>
  <si>
    <t>894X4nV9Mys</t>
  </si>
  <si>
    <t>SHAWN MENDES - In My Blood | Kyle Hanagami Choreography</t>
  </si>
  <si>
    <t>KYLE HANAGAMI</t>
  </si>
  <si>
    <t>2018-04-01T14:29:39.000Z</t>
  </si>
  <si>
    <t>89OP78l9oF0</t>
  </si>
  <si>
    <t>Annihilation (2018) - Official Trailer - Paramount Pictures</t>
  </si>
  <si>
    <t>2017-12-13T14:00:03.000Z</t>
  </si>
  <si>
    <t>89PKbJ2NAqc</t>
  </si>
  <si>
    <t>Maroon 5 Busks in NYC Subway in Disguise</t>
  </si>
  <si>
    <t>2017-11-22T04:47:15.000Z</t>
  </si>
  <si>
    <t>8B2esiq24Hg</t>
  </si>
  <si>
    <t>Why Does My Cat Sleep With Me? - 5 Reasons You鈥檒l Love to Know</t>
  </si>
  <si>
    <t>AnimalWised</t>
  </si>
  <si>
    <t>2018-04-07T21:00:00.000Z</t>
  </si>
  <si>
    <t>8BAhwgjMvnM</t>
  </si>
  <si>
    <t>Pacific Rim Uprising - Official Trailer 2 [HD]</t>
  </si>
  <si>
    <t>Legendary</t>
  </si>
  <si>
    <t>2018-01-24T15:59:54.000Z</t>
  </si>
  <si>
    <t>8bKKVuZA0ys</t>
  </si>
  <si>
    <t>I Got Transformed Into JLo | Beauty Evolution | Refinery29</t>
  </si>
  <si>
    <t>8bn9OBHoO0k</t>
  </si>
  <si>
    <t>Dennis Edwards, Temptations Lead Singer, Dead At 74</t>
  </si>
  <si>
    <t>CBS Chicago</t>
  </si>
  <si>
    <t>2018-02-03T04:42:27.000Z</t>
  </si>
  <si>
    <t>8bNu6Ktj858</t>
  </si>
  <si>
    <t>Cardi B Sued for $10 Million</t>
  </si>
  <si>
    <t>The Wendy Williams Show</t>
  </si>
  <si>
    <t>2018-04-30T21:00:01.000Z</t>
  </si>
  <si>
    <t>8BQqX3bUqtY</t>
  </si>
  <si>
    <t>Diplo - Get It Right (Feat. M酶) (Official Video)</t>
  </si>
  <si>
    <t>Diplo</t>
  </si>
  <si>
    <t>2018-01-11T15:01:19.000Z</t>
  </si>
  <si>
    <t>8bqvu8eFZss</t>
  </si>
  <si>
    <t>FULL STREAM | Yerry Mina's unveiling as a Bar莽a player</t>
  </si>
  <si>
    <t>FC Barcelona</t>
  </si>
  <si>
    <t>2018-01-13T13:59:35.000Z</t>
  </si>
  <si>
    <t>8brYvhEg5Aw</t>
  </si>
  <si>
    <t>THE CLOVERFIELD PARADOX | WATCH NOW | NETFLIX</t>
  </si>
  <si>
    <t>2018-02-05T00:22:19.000Z</t>
  </si>
  <si>
    <t>8bXF29AeVQc</t>
  </si>
  <si>
    <t>Jack Black | This Week on GMM</t>
  </si>
  <si>
    <t>2017-12-17T11:00:01.000Z</t>
  </si>
  <si>
    <t>8C8pRDetZr8</t>
  </si>
  <si>
    <t>Officials Investigating Hawaii Missile False Alarm | NBC News</t>
  </si>
  <si>
    <t>2018-01-14T16:31:09.000Z</t>
  </si>
  <si>
    <t>8-Cjsnq8kVU</t>
  </si>
  <si>
    <t>Deadpool鈥檚 鈥淲et on Wet鈥?Teaser</t>
  </si>
  <si>
    <t>2017-11-15T14:01:03.000Z</t>
  </si>
  <si>
    <t>8cpqLRC7T80</t>
  </si>
  <si>
    <t>Fairy Lights Bedroom Makeover Goals! | Mr. Kate Decorates</t>
  </si>
  <si>
    <t>2017-12-02T19:00:01.000Z</t>
  </si>
  <si>
    <t>8d_202l55LU</t>
  </si>
  <si>
    <t>The FCC repeals its net neutrality rules</t>
  </si>
  <si>
    <t>2017-12-14T18:49:06.000Z</t>
  </si>
  <si>
    <t>8D7c9CY7vXk</t>
  </si>
  <si>
    <t>Urban Dictionary Challenge with Elle Mills</t>
  </si>
  <si>
    <t>2018-01-13T19:55:35.000Z</t>
  </si>
  <si>
    <t>8dHNmfLJeR8</t>
  </si>
  <si>
    <t>50 People Try to Cut Pineapple Rings | Epicurious</t>
  </si>
  <si>
    <t>Epicurious</t>
  </si>
  <si>
    <t>2018-03-27T16:00:29.000Z</t>
  </si>
  <si>
    <t>8dsf7S5GO1U</t>
  </si>
  <si>
    <t>Jennifer Hudson Is Christmas' Biggest Fan</t>
  </si>
  <si>
    <t>2017-12-11T14:00:09.000Z</t>
  </si>
  <si>
    <t>8EiDiriAmfk</t>
  </si>
  <si>
    <t>The first plant to become a venus fly trap</t>
  </si>
  <si>
    <t>CalebCity</t>
  </si>
  <si>
    <t>2018-03-28T01:00:53.000Z</t>
  </si>
  <si>
    <t>8EK-QMtHhMI</t>
  </si>
  <si>
    <t>YOUR GOD-AWFUL RESOLUTIONS (plus announcement) (YIAY #390)</t>
  </si>
  <si>
    <t>2018-01-17T00:57:04.000Z</t>
  </si>
  <si>
    <t>8eo-L_3OWAQ</t>
  </si>
  <si>
    <t>Lucky the iPhone singing cockatiel is OVER it!</t>
  </si>
  <si>
    <t>Ben Pluimer</t>
  </si>
  <si>
    <t>2017-12-20T15:43:22.000Z</t>
  </si>
  <si>
    <t>8fbyfDbi-MI</t>
  </si>
  <si>
    <t>Lift Yourself</t>
  </si>
  <si>
    <t>Kanye West - Topic</t>
  </si>
  <si>
    <t>2018-04-29T21:43:23.000Z</t>
  </si>
  <si>
    <t>8FqgrgVPvio</t>
  </si>
  <si>
    <t>Can You Ever Really Change?</t>
  </si>
  <si>
    <t>2017-12-29T17:20:10.000Z</t>
  </si>
  <si>
    <t>8-fwdc3OSaU</t>
  </si>
  <si>
    <t>The Triangle Shirtwaist Fire - Horror in Manhattan - Extra History</t>
  </si>
  <si>
    <t>2018-04-07T17:30:09.000Z</t>
  </si>
  <si>
    <t>8gcUmiOlM1M</t>
  </si>
  <si>
    <t>Seven Seconds | Official Trailer [HD] | Netflix</t>
  </si>
  <si>
    <t>2018-01-24T15:19:31.000Z</t>
  </si>
  <si>
    <t>8gE6cek7F30</t>
  </si>
  <si>
    <t>NEW YEAR'S EVE CUT CREASE | Makeup Tutorial</t>
  </si>
  <si>
    <t>2017-12-29T17:00:00.000Z</t>
  </si>
  <si>
    <t>8H0alk0e0tg</t>
  </si>
  <si>
    <t>Could Kevin Feige Save DC? Does Alita Battle Angel Look Great Or Terrible? The John Campea Show</t>
  </si>
  <si>
    <t>2017-12-09T18:12:21.000Z</t>
  </si>
  <si>
    <t>8h2rlhsN9DI</t>
  </si>
  <si>
    <t>Meet 13-Year-Old Who Took a Selfie With Justin Timberlake During Halftime Show</t>
  </si>
  <si>
    <t>2018-02-05T15:00:00.000Z</t>
  </si>
  <si>
    <t>8h7cnLWQKtM</t>
  </si>
  <si>
    <t>My Houzz: Gordon Ramsay鈥檚 Surprise Renovation</t>
  </si>
  <si>
    <t>HouzzTV</t>
  </si>
  <si>
    <t>2018-01-30T13:01:28.000Z</t>
  </si>
  <si>
    <t>8hKbIhrb1WU</t>
  </si>
  <si>
    <t>Kim Kardashian Lets Gender of Third Child Slip</t>
  </si>
  <si>
    <t>2017-11-15T14:00:02.000Z</t>
  </si>
  <si>
    <t>8h--kFui1JA</t>
  </si>
  <si>
    <t>Sam Smith - Pray (Official Video) ft. Logic</t>
  </si>
  <si>
    <t>2018-05-09T17:00:00.000Z</t>
  </si>
  <si>
    <t>8HTdbCohTXY</t>
  </si>
  <si>
    <t>Ratko Mladic found guilty of genocide over Bosnia war - BBC News</t>
  </si>
  <si>
    <t>2017-11-22T11:22:07.000Z</t>
  </si>
  <si>
    <t>8hYTPl7MkiA</t>
  </si>
  <si>
    <t>How to Stop Being a People Pleaser</t>
  </si>
  <si>
    <t>2018-04-12T12:56:39.000Z</t>
  </si>
  <si>
    <t>8I_uK7WBbjI</t>
  </si>
  <si>
    <t>*NEW NYX MOCHI PUTTY MAKEUP COLLECTION | HIT OR MISS??</t>
  </si>
  <si>
    <t>2018-01-17T23:10:50.000Z</t>
  </si>
  <si>
    <t>8IEvxQKzLyI</t>
  </si>
  <si>
    <t>Making Chocolate Christmas Pudding with Mark Ferris | Tom Daley</t>
  </si>
  <si>
    <t>Tom Daley</t>
  </si>
  <si>
    <t>2017-12-03T18:00:00.000Z</t>
  </si>
  <si>
    <t>8ikZqUKIHbY</t>
  </si>
  <si>
    <t>Persil ProClean: Game-time Stain-time :30</t>
  </si>
  <si>
    <t>Persil ProClean</t>
  </si>
  <si>
    <t>2018-02-05T00:56:02.000Z</t>
  </si>
  <si>
    <t>8j_BYfVEyhA</t>
  </si>
  <si>
    <t>O.T. Genasis Talks About His Come Up, Opens Up About His Son's Autism  + More</t>
  </si>
  <si>
    <t>2017-11-08T13:34:23.000Z</t>
  </si>
  <si>
    <t>8J2q99ApzGs</t>
  </si>
  <si>
    <t>Stranger Things Actor Reveals MAJOR Hint About Season 3</t>
  </si>
  <si>
    <t>2017-12-12T21:02:08.000Z</t>
  </si>
  <si>
    <t>8JfMdhrbehY</t>
  </si>
  <si>
    <t>Markiplier Animated | GHOST HUNTER</t>
  </si>
  <si>
    <t>2018-04-18T18:00:00.000Z</t>
  </si>
  <si>
    <t>8Jmd7-1quDM</t>
  </si>
  <si>
    <t>JUST GO SHOOT. A PHOTOGRAPHY VLOG 137</t>
  </si>
  <si>
    <t>Duan Mackenzie</t>
  </si>
  <si>
    <t>2017-12-05T20:28:57.000Z</t>
  </si>
  <si>
    <t>8JnfIa84TnU</t>
  </si>
  <si>
    <t>Clean Bandit - Solo feat. Demi Lovato [Official Video]</t>
  </si>
  <si>
    <t>Clean Bandit</t>
  </si>
  <si>
    <t>2018-05-31T09:00:13.000Z</t>
  </si>
  <si>
    <t>8KaKWPJq5dY</t>
  </si>
  <si>
    <t>OUR SECRET FAN FICTIONS?! - Truth Bombs #2!</t>
  </si>
  <si>
    <t>DanAndPhilGAMES</t>
  </si>
  <si>
    <t>2017-12-07T23:41:17.000Z</t>
  </si>
  <si>
    <t>8kFnLQySIzU</t>
  </si>
  <si>
    <t>Jimmy Kimmel on Twitter War with Roy Moore</t>
  </si>
  <si>
    <t>2017-12-01T05:02:33.000Z</t>
  </si>
  <si>
    <t>8KgiaRPxRnQ</t>
  </si>
  <si>
    <t>Developer Update | Happy New Year | Overwatch</t>
  </si>
  <si>
    <t>PlayOverwatch</t>
  </si>
  <si>
    <t>2018-01-02T18:00:01.000Z</t>
  </si>
  <si>
    <t>8KT1UCsOE74</t>
  </si>
  <si>
    <t>Justice League - Movie Review</t>
  </si>
  <si>
    <t>Chris Stuckmann</t>
  </si>
  <si>
    <t>2017-11-15T09:43:32.000Z</t>
  </si>
  <si>
    <t>8l_e6bx8UG8</t>
  </si>
  <si>
    <t>Remy Ma - Wake Me Up (Audio) ft. Lil' Kim</t>
  </si>
  <si>
    <t>2017-11-08T17:00:00.000Z</t>
  </si>
  <si>
    <t>8ll04Zzw5UM</t>
  </si>
  <si>
    <t>Lady Gaga - Joanne (Where Do You Think You鈥檙e Goin鈥?) (Piano Version)</t>
  </si>
  <si>
    <t>LadyGagaVEVO</t>
  </si>
  <si>
    <t>2018-01-26T05:00:01.000Z</t>
  </si>
  <si>
    <t>8LPVjHxXvJM</t>
  </si>
  <si>
    <t>Jimmy Interviews Cardi B</t>
  </si>
  <si>
    <t>2017-12-21T05:25:00.000Z</t>
  </si>
  <si>
    <t>8LSpT5xF3UI</t>
  </si>
  <si>
    <t>Philadelphia Eagles Super Bowl Parade 2018: MVP Nick Foles, team celebrate championship  | ABC News</t>
  </si>
  <si>
    <t>2018-02-08T21:07:00.000Z</t>
  </si>
  <si>
    <t>8mCcM-PUmLM</t>
  </si>
  <si>
    <t>I Dressed Like It Was 1977</t>
  </si>
  <si>
    <t>2017-11-19T21:29:25.000Z</t>
  </si>
  <si>
    <t>8MfSVTHqNHU</t>
  </si>
  <si>
    <t>DeMarcus Cousins Out for Season, Pelicans Defeat Rockets in Clutch! 2017-18 Season</t>
  </si>
  <si>
    <t>Chris Smoove</t>
  </si>
  <si>
    <t>2018-01-27T07:28:38.000Z</t>
  </si>
  <si>
    <t>8mhTWqWlQzU</t>
  </si>
  <si>
    <t>Wearing Online Dollar Store Makeup For A Week</t>
  </si>
  <si>
    <t>2017-11-11T01:19:33.000Z</t>
  </si>
  <si>
    <t>8MPbR6Cbwi4</t>
  </si>
  <si>
    <t>Justin Timberlake - Say Something (Official Video) ft. Chris Stapleton</t>
  </si>
  <si>
    <t>justintimberlakeVEVO</t>
  </si>
  <si>
    <t>2018-01-25T17:00:01.000Z</t>
  </si>
  <si>
    <t>8mQelXnPxUQ</t>
  </si>
  <si>
    <t>I made 2000 ugly holiday cards with a $100k robot arm</t>
  </si>
  <si>
    <t>Simone Giertz</t>
  </si>
  <si>
    <t>2017-12-07T19:33:06.000Z</t>
  </si>
  <si>
    <t>8NHA23f7LvU</t>
  </si>
  <si>
    <t>Jason Momoa Wows Hugh Grant With Some Dothraki | The Graham Norton Show</t>
  </si>
  <si>
    <t>2017-11-10T19:06:23.000Z</t>
  </si>
  <si>
    <t>8nsWMmFYRqE</t>
  </si>
  <si>
    <t>Camila Cabello - Something's Gotta Give (Audio)</t>
  </si>
  <si>
    <t>CamilaCabelloVEVO</t>
  </si>
  <si>
    <t>2018-01-12T08:00:01.000Z</t>
  </si>
  <si>
    <t>8O_MwlZ2dEg</t>
  </si>
  <si>
    <t>j-hope 'Airplane' MV</t>
  </si>
  <si>
    <t>2018-03-06T15:00:10.000Z</t>
  </si>
  <si>
    <t>8Ojf1RVqRn4</t>
  </si>
  <si>
    <t>Rise - Super Bowl Commercial</t>
  </si>
  <si>
    <t>Rise</t>
  </si>
  <si>
    <t>2018-02-02T20:00:11.000Z</t>
  </si>
  <si>
    <t>8oKl_qDJHt4</t>
  </si>
  <si>
    <t>How to Hijack Amazon Prime Now for Good</t>
  </si>
  <si>
    <t>Rob Bliss</t>
  </si>
  <si>
    <t>2017-12-12T11:35:43.000Z</t>
  </si>
  <si>
    <t>8O-ZUXGcuWU</t>
  </si>
  <si>
    <t>Nintendo @ E3 2018: Day 2</t>
  </si>
  <si>
    <t>2018-06-14T01:31:53.000Z</t>
  </si>
  <si>
    <t>8pB4fkdD93o</t>
  </si>
  <si>
    <t>Luna Stracci Goes Sneaker Shopping With Halsey and Complex</t>
  </si>
  <si>
    <t>2018-04-08T14:00:00.000Z</t>
  </si>
  <si>
    <t>8PRrH-1kuwY</t>
  </si>
  <si>
    <t>Curved iPhones Are Coming, iOS 12 Siri Overhaul &amp; Apple Ditching Intel!</t>
  </si>
  <si>
    <t>2018-04-06T00:07:54.000Z</t>
  </si>
  <si>
    <t>8qL4lMQQ9IE</t>
  </si>
  <si>
    <t>Star Wars: The Last Jedi - Movie Review</t>
  </si>
  <si>
    <t>2017-12-12T17:00:01.000Z</t>
  </si>
  <si>
    <t>8rbE3RssSEY</t>
  </si>
  <si>
    <t>Hawaii's Slow-Moving Natural Disaster &amp; Google Home's Etiquette Lesson | The Daily Show</t>
  </si>
  <si>
    <t>8RMScghsI6o</t>
  </si>
  <si>
    <t>How to Be a Better Person in 2018</t>
  </si>
  <si>
    <t>2017-12-31T14:00:00.000Z</t>
  </si>
  <si>
    <t>8rQT3PWQoNI</t>
  </si>
  <si>
    <t>Chaka Khan鈥檚 Diva Makeup Ritual | Beauty Secrets | Vogue</t>
  </si>
  <si>
    <t>2017-12-19T14:00:41.000Z</t>
  </si>
  <si>
    <t>8rqztDFvmZ8</t>
  </si>
  <si>
    <t>Tyra Banks Cries For Her Mom While Eating Spicy Wings | Hot Ones</t>
  </si>
  <si>
    <t>2018-04-19T15:00:01.000Z</t>
  </si>
  <si>
    <t>8RsDxpyUa_U</t>
  </si>
  <si>
    <t>I Lived Off Of $2 A Day (and this is what happened)</t>
  </si>
  <si>
    <t>Luke Korns</t>
  </si>
  <si>
    <t>2018-02-24T19:59:50.000Z</t>
  </si>
  <si>
    <t>8rWuGBPA7bE</t>
  </si>
  <si>
    <t>Impatient Dog Honks Horn for Owner's Attention || ViralHog</t>
  </si>
  <si>
    <t>2017-11-27T20:42:13.000Z</t>
  </si>
  <si>
    <t>8sAApdJdG3A</t>
  </si>
  <si>
    <t>Chiefs vs. Giants | NFL Week 11 Game Highlights</t>
  </si>
  <si>
    <t>2017-11-19T22:14:59.000Z</t>
  </si>
  <si>
    <t>8sg8lY-leE8</t>
  </si>
  <si>
    <t>Vermilion Parish teacher gets arrested at Vermilion Parish school  board meeting</t>
  </si>
  <si>
    <t>Chris Rosa</t>
  </si>
  <si>
    <t>2018-01-09T01:36:00.000Z</t>
  </si>
  <si>
    <t>8SxMEqwKVUs</t>
  </si>
  <si>
    <t>This Week in Chaos: Nunes &amp; BIEs | February 7, 2018 Act 1, Pt. 2 | Full Frontal on TBS</t>
  </si>
  <si>
    <t>2018-02-08T07:00:00.000Z</t>
  </si>
  <si>
    <t>8szK9FBpdPI</t>
  </si>
  <si>
    <t>Stephen A. Smith says Bengals don't give a damn about fans | First Take | ESPN</t>
  </si>
  <si>
    <t>2018-01-03T16:09:51.000Z</t>
  </si>
  <si>
    <t>8tbQHHso0oY</t>
  </si>
  <si>
    <t>Bellator 187: Conor McGregor storms the Bellator MMA Cage</t>
  </si>
  <si>
    <t>BellatorMMA</t>
  </si>
  <si>
    <t>2017-11-10T19:53:11.000Z</t>
  </si>
  <si>
    <t>8-u5nd2GqNE</t>
  </si>
  <si>
    <t>The Secret Protocol for When the Queen Dies</t>
  </si>
  <si>
    <t>2017-11-16T15:30:00.000Z</t>
  </si>
  <si>
    <t>8U-7F0QfLCE</t>
  </si>
  <si>
    <t>2019 Toyota Avalon 鈥?Redline: First Look 鈥?2018 NAIAS</t>
  </si>
  <si>
    <t>Redline Reviews</t>
  </si>
  <si>
    <t>2018-01-16T03:38:12.000Z</t>
  </si>
  <si>
    <t>8uArRFr7_YY</t>
  </si>
  <si>
    <t>The Break with Michelle Wolf | Featuring a Strong Female Lead | Netflix</t>
  </si>
  <si>
    <t>2018-05-24T13:30:01.000Z</t>
  </si>
  <si>
    <t>8uBP6UL-jEU</t>
  </si>
  <si>
    <t>Black Panther New Scene - SNL</t>
  </si>
  <si>
    <t>2018-03-11T07:30:13.000Z</t>
  </si>
  <si>
    <t>8udNOTFiqUs</t>
  </si>
  <si>
    <t>Why It's Almost Impossible to Throw a 110 MPH Fastball | WIRED</t>
  </si>
  <si>
    <t>2018-04-12T20:37:38.000Z</t>
  </si>
  <si>
    <t>8UHMSVOHddE</t>
  </si>
  <si>
    <t>Chris Stapleton - I Want Love (Audio)</t>
  </si>
  <si>
    <t>ChrisStapletonVEVO</t>
  </si>
  <si>
    <t>2018-03-16T04:00:00.000Z</t>
  </si>
  <si>
    <t>8uvIPHtKoQQ</t>
  </si>
  <si>
    <t>Is The Last Jedi the Most Divisive Star Wars Movie Ever? (SPOILERS) - SJU</t>
  </si>
  <si>
    <t>2017-12-18T20:16:14.000Z</t>
  </si>
  <si>
    <t>8V08Gu1DOgE</t>
  </si>
  <si>
    <t>Fifty Shades Freed - Mrs. Grey Will See You Now [HD]</t>
  </si>
  <si>
    <t>Fifty Shades</t>
  </si>
  <si>
    <t>2018-01-02T02:30:47.000Z</t>
  </si>
  <si>
    <t>8vCn190ti9U</t>
  </si>
  <si>
    <t>DIY Japanese Foil Ball CHALLENGE!!! - Man Vs Balls</t>
  </si>
  <si>
    <t>2018-04-08T00:55:43.000Z</t>
  </si>
  <si>
    <t>8vl82FssW5k</t>
  </si>
  <si>
    <t>The Moment George Clooney Met Amal | My Next Guest Needs No Introduction | Netflix</t>
  </si>
  <si>
    <t>2018-01-31T16:30:00.000Z</t>
  </si>
  <si>
    <t>8X2kIfS6fb8</t>
  </si>
  <si>
    <t>Cyberpunk 2077 鈥?official E3 2018 trailer</t>
  </si>
  <si>
    <t>Cyberpunk 2077</t>
  </si>
  <si>
    <t>2018-06-10T21:40:15.000Z</t>
  </si>
  <si>
    <t>8x7UtZKwfHA</t>
  </si>
  <si>
    <t>World's Biggest Fortnite Gaming Setup!</t>
  </si>
  <si>
    <t>2018-04-29T18:19:04.000Z</t>
  </si>
  <si>
    <t>8XBLuU_4Qgo</t>
  </si>
  <si>
    <t>John Cena On His Split From Nikki Bella: 鈥業 Had My Heart Broken Out Of Nowhere鈥?| TODAY</t>
  </si>
  <si>
    <t>2018-05-14T15:29:50.000Z</t>
  </si>
  <si>
    <t>8Y5-GI9hYcI</t>
  </si>
  <si>
    <t>Abraham Mateo, Yandel, Jennifer Lopez - Se Acab贸 el Amor</t>
  </si>
  <si>
    <t>AbrahamMateoVEVO</t>
  </si>
  <si>
    <t>2018-04-20T20:00:02.000Z</t>
  </si>
  <si>
    <t>8z_cg5CypRc</t>
  </si>
  <si>
    <t>Kelly Clarkson Carpool Karaoke</t>
  </si>
  <si>
    <t>2017-11-30T06:30:56.000Z</t>
  </si>
  <si>
    <t>-8ZHXaGILlc</t>
  </si>
  <si>
    <t>2018 Winter Olympics Recap Day 10 I Part 1 I NBC Sports</t>
  </si>
  <si>
    <t>2018-02-19T11:26:50.000Z</t>
  </si>
  <si>
    <t>9_lkVzzd6rE</t>
  </si>
  <si>
    <t>Rooster Meets His Favorite Girl at Her Bus Stop Every Day | The Dodo</t>
  </si>
  <si>
    <t>2018-02-14T14:00:01.000Z</t>
  </si>
  <si>
    <t>903QDFbbeww</t>
  </si>
  <si>
    <t>I Ran 10 Miles Every Day Like Casey Neistat</t>
  </si>
  <si>
    <t>2018-04-25T18:00:51.000Z</t>
  </si>
  <si>
    <t>90CCjgX0n20</t>
  </si>
  <si>
    <t>OUR FAMILY. #MYCALVINS: Kardashian / Jenner</t>
  </si>
  <si>
    <t>Calvin Klein</t>
  </si>
  <si>
    <t>2018-01-22T13:06:02.000Z</t>
  </si>
  <si>
    <t>90uhxbfUfC4</t>
  </si>
  <si>
    <t>The Hurricane Heist Trailer</t>
  </si>
  <si>
    <t>2018-01-26T15:24:42.000Z</t>
  </si>
  <si>
    <t>91Q0kddGWLc</t>
  </si>
  <si>
    <t>Diet Coke Twisted Mango | Groove</t>
  </si>
  <si>
    <t>Diet Coke</t>
  </si>
  <si>
    <t>2018-02-05T00:10:13.000Z</t>
  </si>
  <si>
    <t>92BKdIai4ck</t>
  </si>
  <si>
    <t>Host Patton Oswalt Opens the 2018 Writers Guild Awards</t>
  </si>
  <si>
    <t>WGA West</t>
  </si>
  <si>
    <t>2018-02-12T01:57:26.000Z</t>
  </si>
  <si>
    <t>9-2FS7XpTh4</t>
  </si>
  <si>
    <t>Jimmy Butler sustains apparent non-contact injury | ESPN</t>
  </si>
  <si>
    <t>2018-02-24T03:01:18.000Z</t>
  </si>
  <si>
    <t>92HCNclQOYo</t>
  </si>
  <si>
    <t>Alessandra Ambrosio鈥檚 Wax Sculpture</t>
  </si>
  <si>
    <t>Victoria's Secret</t>
  </si>
  <si>
    <t>2017-12-04T11:36:31.000Z</t>
  </si>
  <si>
    <t>94k6kEVGZzg</t>
  </si>
  <si>
    <t>Stranger Things 3 | Now In Production | Netflix</t>
  </si>
  <si>
    <t>2018-04-27T11:00:00.000Z</t>
  </si>
  <si>
    <t>96bpvMCfBfo</t>
  </si>
  <si>
    <t>Calum Scott, Leona Lewis - You Are The Reason (Duet Version) (Audio)</t>
  </si>
  <si>
    <t>CalumScottVEVO</t>
  </si>
  <si>
    <t>2018-02-08T05:00:01.000Z</t>
  </si>
  <si>
    <t>96oKlWv5wSo</t>
  </si>
  <si>
    <t>AMAZING All You Can Eat  BBQ KEBAB Buffet in India!</t>
  </si>
  <si>
    <t>Strictly Dumpling</t>
  </si>
  <si>
    <t>2018-05-13T20:17:14.000Z</t>
  </si>
  <si>
    <t>97Gh0LRdKu4</t>
  </si>
  <si>
    <t>Queer Eye: Season 2 | Trailer [HD] | Netflix</t>
  </si>
  <si>
    <t>2018-06-07T14:59:35.000Z</t>
  </si>
  <si>
    <t>98ixGAcR1T4</t>
  </si>
  <si>
    <t>Ellen Unveils Identity of Kim Kardashian's Surrogate</t>
  </si>
  <si>
    <t>2018-03-15T13:00:50.000Z</t>
  </si>
  <si>
    <t>98QDI87DdcY</t>
  </si>
  <si>
    <t>What's inside 2018 Mercedes A-Class?</t>
  </si>
  <si>
    <t>WHAT'S INSIDE? FAMILY</t>
  </si>
  <si>
    <t>2018-02-10T16:30:00.000Z</t>
  </si>
  <si>
    <t>99t4EBwIAt8</t>
  </si>
  <si>
    <t>Shawn Mendes Answers the Web's Most Searched Questions | WIRED</t>
  </si>
  <si>
    <t>2018-05-24T16:00:23.000Z</t>
  </si>
  <si>
    <t>9aC3UOu5dR0</t>
  </si>
  <si>
    <t>I Am MLK Jr. Official Teaser | Paramount Network</t>
  </si>
  <si>
    <t>2018-01-15T13:00:01.000Z</t>
  </si>
  <si>
    <t>9bAiXJoNdy0</t>
  </si>
  <si>
    <t>One thing that makes you a better friend</t>
  </si>
  <si>
    <t>2018-02-28T16:41:19.000Z</t>
  </si>
  <si>
    <t>9bdXZzQvb0U</t>
  </si>
  <si>
    <t>Grown-ish (Freeform) College Parties Trailer HD - Black-ish spinoff</t>
  </si>
  <si>
    <t>TV Promos</t>
  </si>
  <si>
    <t>2017-12-05T01:04:01.000Z</t>
  </si>
  <si>
    <t>9brhgq2OmXw</t>
  </si>
  <si>
    <t>Telephone Slipper Prank || ViralHog</t>
  </si>
  <si>
    <t>2018-02-01T18:42:01.000Z</t>
  </si>
  <si>
    <t>9Ca8zWJOlFQ</t>
  </si>
  <si>
    <t>Apple iPhone X Review: The Best Yet!</t>
  </si>
  <si>
    <t>2017-11-15T02:17:29.000Z</t>
  </si>
  <si>
    <t>9D0eyl7-XQA</t>
  </si>
  <si>
    <t>A Burst of Deep Sea Fireworks: Halitrephes Jelly | Nautilus Live</t>
  </si>
  <si>
    <t>EVNautilus</t>
  </si>
  <si>
    <t>2017-12-31T23:46:25.000Z</t>
  </si>
  <si>
    <t>9dHLFD_Jveo</t>
  </si>
  <si>
    <t>Mr. McMahon suspends Roman Reigns: Raw, March 12, 2018</t>
  </si>
  <si>
    <t>2018-03-13T01:41:02.000Z</t>
  </si>
  <si>
    <t>9DjgOFSBJYc</t>
  </si>
  <si>
    <t>Curling event with vacuum robot and broom - 984342</t>
  </si>
  <si>
    <t>2018-02-14T19:51:16.000Z</t>
  </si>
  <si>
    <t>9dmij6g-iZc</t>
  </si>
  <si>
    <t>5 Japanese Commercials w/ American Celebrities</t>
  </si>
  <si>
    <t>2018-02-26T11:02:00.000Z</t>
  </si>
  <si>
    <t>9DUfFHaUpxg</t>
  </si>
  <si>
    <t>The Voice Behind 250 of Your Favorite Cartoons</t>
  </si>
  <si>
    <t>2018-03-20T14:24:31.000Z</t>
  </si>
  <si>
    <t>9d-Z7V5kZvQ</t>
  </si>
  <si>
    <t>Olympian Simone Biles: Larry Nassar 鈥楾ook A Part Of Me That I Can鈥檛 Get Back鈥?| Megyn Kelly TODAY</t>
  </si>
  <si>
    <t>2018-01-31T19:11:33.000Z</t>
  </si>
  <si>
    <t>9efQnL-nlUg</t>
  </si>
  <si>
    <t>The BEST Black Friday Tech Deals!</t>
  </si>
  <si>
    <t>2017-11-22T17:32:18.000Z</t>
  </si>
  <si>
    <t>9fe3ECuYWlI</t>
  </si>
  <si>
    <t>Americans Try To Explain The Royal Family</t>
  </si>
  <si>
    <t>2017-12-01T01:00:58.000Z</t>
  </si>
  <si>
    <t>9fed80dZ5wM</t>
  </si>
  <si>
    <t>SURPRISING MY BOYFRIEND BEFORE VALENTINES DAY!</t>
  </si>
  <si>
    <t>Joey Graceffa</t>
  </si>
  <si>
    <t>2018-02-12T21:15:21.000Z</t>
  </si>
  <si>
    <t>9fKALFSxX_Q</t>
  </si>
  <si>
    <t>ThreadBanger: Do or DIY Trailer</t>
  </si>
  <si>
    <t>2018-05-02T19:00:02.000Z</t>
  </si>
  <si>
    <t>9flXyzcSfT4</t>
  </si>
  <si>
    <t>R3HAB x Mike Williams - Lullaby (Official Video)</t>
  </si>
  <si>
    <t>R3HAB</t>
  </si>
  <si>
    <t>2018-01-26T15:59:16.000Z</t>
  </si>
  <si>
    <t>9FVkXIj-wLQ</t>
  </si>
  <si>
    <t>WEARING KIM KARDASHIAN'S HAIR FOR A DAY!</t>
  </si>
  <si>
    <t>2017-12-13T02:26:31.000Z</t>
  </si>
  <si>
    <t>9GqohosViw4</t>
  </si>
  <si>
    <t>Dope Tech of CES 2018! [Part 2]</t>
  </si>
  <si>
    <t>2018-01-14T03:41:09.000Z</t>
  </si>
  <si>
    <t>9H2SSvQ8ihA</t>
  </si>
  <si>
    <t>Uncle Drew (2018 Movie) Official Trailer 鈥?Kyrie Irving, Shaquille O鈥橬eal, Tiffany Haddish</t>
  </si>
  <si>
    <t>Lionsgate Movies</t>
  </si>
  <si>
    <t>2018-04-26T16:11:33.000Z</t>
  </si>
  <si>
    <t>9i3GtPIS0-4</t>
  </si>
  <si>
    <t>Making a Handheld Air Cannon Steampunk/Powerfull</t>
  </si>
  <si>
    <t>colinfurze</t>
  </si>
  <si>
    <t>2018-02-08T16:00:02.000Z</t>
  </si>
  <si>
    <t>9JBKuNrd5m8</t>
  </si>
  <si>
    <t>I WENT TO PIXAR ANIMATION STUDIOS!! (The Incredibles 2)</t>
  </si>
  <si>
    <t>DanTDM</t>
  </si>
  <si>
    <t>2018-05-25T17:09:00.000Z</t>
  </si>
  <si>
    <t>9JQ2gHDPnDY</t>
  </si>
  <si>
    <t>COLLEGE KIDS REACT TO COACHELLA 2018 (Beychella, Eminem, Walmart Yodel Boy)</t>
  </si>
  <si>
    <t>2018-04-20T21:00:02.000Z</t>
  </si>
  <si>
    <t>9jRtpMKLsts</t>
  </si>
  <si>
    <t>Pok茅mon: Let's Go, Pikachu! and Pok茅mon: Let's Go, Eevee! Trailer</t>
  </si>
  <si>
    <t>The Official Pok茅mon YouTube channel</t>
  </si>
  <si>
    <t>2018-05-30T01:22:17.000Z</t>
  </si>
  <si>
    <t>9kF9xY74h-E</t>
  </si>
  <si>
    <t>Spilling Tea About Each Other!!</t>
  </si>
  <si>
    <t>Dolan Twins</t>
  </si>
  <si>
    <t>2017-11-14T21:00:47.000Z</t>
  </si>
  <si>
    <t>9KIP-Ncp2jU</t>
  </si>
  <si>
    <t>Bill Gates bought land in Arizona to build tech city</t>
  </si>
  <si>
    <t>12 News</t>
  </si>
  <si>
    <t>2017-11-11T01:03:01.000Z</t>
  </si>
  <si>
    <t>9L4-DV1nVek</t>
  </si>
  <si>
    <t>The Royal Tenenbaums - Accident scene</t>
  </si>
  <si>
    <t>shoaib246</t>
  </si>
  <si>
    <t>2010-04-21T16:09:03.000Z</t>
  </si>
  <si>
    <t>9m9oO84Q2fk</t>
  </si>
  <si>
    <t>Giant Darts Battle | Dude Perfect</t>
  </si>
  <si>
    <t>2018-05-21T21:55:23.000Z</t>
  </si>
  <si>
    <t>9mwM1VB9qs0</t>
  </si>
  <si>
    <t>Will Smith Asks Strangers for Money</t>
  </si>
  <si>
    <t>2017-12-15T10:00:01.000Z</t>
  </si>
  <si>
    <t>9NC2saE5MbQ</t>
  </si>
  <si>
    <t>Camels vs. Cactus!!!   噩賲賱</t>
  </si>
  <si>
    <t>camelsandfriends</t>
  </si>
  <si>
    <t>2018-05-23T13:33:03.000Z</t>
  </si>
  <si>
    <t>9NkHIv25IH4</t>
  </si>
  <si>
    <t>Could You Survive In These Extreme Conditions?</t>
  </si>
  <si>
    <t>2018-01-29T14:00:01.000Z</t>
  </si>
  <si>
    <t>9o2FXVhjLyY</t>
  </si>
  <si>
    <t>70's Ads: After Eight Chocolate Mints</t>
  </si>
  <si>
    <t>PhakeNam</t>
  </si>
  <si>
    <t>2014-08-01T20:52:45.000Z</t>
  </si>
  <si>
    <t>9O4WaQ1zqUE</t>
  </si>
  <si>
    <t>Golden Globes 2018: What to Expect as Celebs Hit the Red Carpet in All Black</t>
  </si>
  <si>
    <t>2018-01-07T16:04:44.000Z</t>
  </si>
  <si>
    <t>9O5PhuW927w</t>
  </si>
  <si>
    <t>Driving a Tesla Model 3! [Auto Focus Ep. 1]</t>
  </si>
  <si>
    <t>2018-01-30T22:55:00.000Z</t>
  </si>
  <si>
    <t>9OeZYhjyweQ</t>
  </si>
  <si>
    <t>When Your Uber Driver Takes a Personal Call</t>
  </si>
  <si>
    <t>2017-12-12T19:30:01.000Z</t>
  </si>
  <si>
    <t>-9OfAHgdV8Y</t>
  </si>
  <si>
    <t>Trump and Republicans Rush to Pass Their Radical Tax Plan: A Closer Look</t>
  </si>
  <si>
    <t>2017-11-29T20:00:00.000Z</t>
  </si>
  <si>
    <t>9o-gcCwMOgA</t>
  </si>
  <si>
    <t>Stephen A. and Max react to LeBron James and Cavaliers sweeping Raptors | First Take | ESPN</t>
  </si>
  <si>
    <t>2018-05-08T14:24:26.000Z</t>
  </si>
  <si>
    <t>9OGr-2g0zVs</t>
  </si>
  <si>
    <t>Katy Perry in NEW! Katy Kat Gloss | #IAmWhatIMakeUp by COVERGIRL</t>
  </si>
  <si>
    <t>COVERGIRL</t>
  </si>
  <si>
    <t>2018-01-16T14:47:28.000Z</t>
  </si>
  <si>
    <t>9oyKePWRi8Y</t>
  </si>
  <si>
    <t>Best of 2017 | Dude Perfect</t>
  </si>
  <si>
    <t>2017-12-26T22:55:15.000Z</t>
  </si>
  <si>
    <t>9pbCuFxRuqs</t>
  </si>
  <si>
    <t>The truth about the Apple iPhone X - Review!</t>
  </si>
  <si>
    <t>2017-11-16T02:34:28.000Z</t>
  </si>
  <si>
    <t>9PhM-zCmTFs</t>
  </si>
  <si>
    <t>DIY - Simon's Cat  | NEW BLACK &amp; WHITE!</t>
  </si>
  <si>
    <t>Simon's Cat</t>
  </si>
  <si>
    <t>2017-11-16T15:03:23.000Z</t>
  </si>
  <si>
    <t>9POblaMln4Q</t>
  </si>
  <si>
    <t>Types Of People at the Gym</t>
  </si>
  <si>
    <t>MamaMiaMakeup</t>
  </si>
  <si>
    <t>2018-04-22T21:35:35.000Z</t>
  </si>
  <si>
    <t>9Pwy-cAf09I</t>
  </si>
  <si>
    <t>When in Japan, Deep-Fry Some Maple Leaves</t>
  </si>
  <si>
    <t>2018-01-05T07:00:00.000Z</t>
  </si>
  <si>
    <t>9pXLSjDkcEE</t>
  </si>
  <si>
    <t>L.A.鈥檚 Best Indian Food Is in This Gas Station</t>
  </si>
  <si>
    <t>2018-01-08T07:00:00.000Z</t>
  </si>
  <si>
    <t>9Q1WSQ7R8U8</t>
  </si>
  <si>
    <t>NBA Playoffs Preview: The Starters</t>
  </si>
  <si>
    <t>2018-04-14T01:11:44.000Z</t>
  </si>
  <si>
    <t>9QkNE2m4ZDM</t>
  </si>
  <si>
    <t>How to DRAW ON COFFEE STAINS EP. 5!!!</t>
  </si>
  <si>
    <t>David Jardine</t>
  </si>
  <si>
    <t>2017-11-29T00:14:41.000Z</t>
  </si>
  <si>
    <t>9qlF_9PNhJs</t>
  </si>
  <si>
    <t>The Tree (True Story!) - Simon's Cat | BLACK &amp; WHITE</t>
  </si>
  <si>
    <t>2018-03-15T15:59:26.000Z</t>
  </si>
  <si>
    <t>9QojtREFuFU</t>
  </si>
  <si>
    <t>Build Shower Tank</t>
  </si>
  <si>
    <t>2018-04-24T14:30:41.000Z</t>
  </si>
  <si>
    <t>9qRqfWJ6ONU</t>
  </si>
  <si>
    <t>GoPro: BMW Sets GUINNESS WORLD RECORDS鈩?Title for Drifting - 4K</t>
  </si>
  <si>
    <t>GoPro</t>
  </si>
  <si>
    <t>2018-01-10T17:00:05.000Z</t>
  </si>
  <si>
    <t>9r6NI9m_IxM</t>
  </si>
  <si>
    <t>Elton John - Farewell Yellow Brick Road Tour: The Launch (VR180)</t>
  </si>
  <si>
    <t>EltonJohnVEVO</t>
  </si>
  <si>
    <t>2018-01-24T21:33:23.000Z</t>
  </si>
  <si>
    <t>-9rdDeWzvsU</t>
  </si>
  <si>
    <t>Stampede - Alexander Jean Ft. Lindsey Stirling</t>
  </si>
  <si>
    <t>Lindsey Stirling</t>
  </si>
  <si>
    <t>2018-06-13T16:00:24.000Z</t>
  </si>
  <si>
    <t>9reizHjwuNY</t>
  </si>
  <si>
    <t>WHAT IS THIS LINE? (on my Super Blue Blood Moon Photo) - Smarter Every Day 188</t>
  </si>
  <si>
    <t>SmarterEveryDay</t>
  </si>
  <si>
    <t>2018-02-04T19:37:06.000Z</t>
  </si>
  <si>
    <t>9Rr9u6QGgVc</t>
  </si>
  <si>
    <t>STRANGERS DO MY MAKEUP IN AUSTRALIA</t>
  </si>
  <si>
    <t>James Charles</t>
  </si>
  <si>
    <t>2018-05-29T21:00:31.000Z</t>
  </si>
  <si>
    <t>9sbnGfWaOwQ</t>
  </si>
  <si>
    <t>Kris Wu Schools Sean Evans on Regional Chinese Food | Sean in the Wild</t>
  </si>
  <si>
    <t>2018-01-02T16:00:00.000Z</t>
  </si>
  <si>
    <t>9SCNLl0MQPM</t>
  </si>
  <si>
    <t>Apple Announces March 27th Keynote! What To Expect</t>
  </si>
  <si>
    <t>2018-03-16T18:08:05.000Z</t>
  </si>
  <si>
    <t>9SK1I0V6U5c</t>
  </si>
  <si>
    <t>Lie Detector | Anwar Jibawi</t>
  </si>
  <si>
    <t>2017-11-14T18:01:03.000Z</t>
  </si>
  <si>
    <t>9sRQQRiltrE</t>
  </si>
  <si>
    <t>BTS Get Scared by a Fangirl</t>
  </si>
  <si>
    <t>2018-05-25T13:00:00.000Z</t>
  </si>
  <si>
    <t>9Szts88zY4o</t>
  </si>
  <si>
    <t>Solo: A Star Wars Story Big Game TV Spot (:45)</t>
  </si>
  <si>
    <t>2018-02-04T23:45:12.000Z</t>
  </si>
  <si>
    <t>9t9u_yPEidY</t>
  </si>
  <si>
    <t>Jennifer Lopez - Amor, Amor, Amor (Official Video) ft. Wisin</t>
  </si>
  <si>
    <t>JenniferLopezVEVO</t>
  </si>
  <si>
    <t>2017-11-10T15:00:00.000Z</t>
  </si>
  <si>
    <t>9Tb3xPmr3yg</t>
  </si>
  <si>
    <t>Search continues for missing Argentine submarine with 44 crew members onboard</t>
  </si>
  <si>
    <t>2017-11-19T15:44:28.000Z</t>
  </si>
  <si>
    <t>9TCdWhmtxCk</t>
  </si>
  <si>
    <t>Making a Song in 57 Minutes</t>
  </si>
  <si>
    <t>Rob Scallon</t>
  </si>
  <si>
    <t>2018-03-26T13:02:30.000Z</t>
  </si>
  <si>
    <t>9Th4qTv-4jE</t>
  </si>
  <si>
    <t>dapulse is now monday.com. And there's a good reason why.</t>
  </si>
  <si>
    <t>monday.com, formerly dapulse</t>
  </si>
  <si>
    <t>2017-11-13T08:38:48.000Z</t>
  </si>
  <si>
    <t>9Tuqhjq5ANQ</t>
  </si>
  <si>
    <t>Marcus Williams explains what happened on Vikings鈥?game-winner</t>
  </si>
  <si>
    <t>New Orleans Saints on NOLA.com</t>
  </si>
  <si>
    <t>2018-01-15T02:18:49.000Z</t>
  </si>
  <si>
    <t>9U2kr_QfhoQ</t>
  </si>
  <si>
    <t>Second-hand cars - transforming old Ford Mustangs into high-end watches</t>
  </si>
  <si>
    <t>Ford Europe</t>
  </si>
  <si>
    <t>2017-12-08T10:36:15.000Z</t>
  </si>
  <si>
    <t>9U9N7U2XdcI</t>
  </si>
  <si>
    <t>It's Day 12 of Ellen's 12 Days of Giveaways! Allison Janney Gets Dramatic with Ellen</t>
  </si>
  <si>
    <t>2017-12-07T14:02:05.000Z</t>
  </si>
  <si>
    <t>9udUUMxQNG0</t>
  </si>
  <si>
    <t>FoamCore model making Hobby Spray Booth work shop or craft area for under $200</t>
  </si>
  <si>
    <t>Eric Strebel</t>
  </si>
  <si>
    <t>2018-01-17T17:00:01.000Z</t>
  </si>
  <si>
    <t>9uez2DBg9Mg</t>
  </si>
  <si>
    <t>Chloe Kim Eats Churros Made Especially For Her After Winning Gold At The Winter Olympics | TODAY</t>
  </si>
  <si>
    <t>2018-02-13T14:58:25.000Z</t>
  </si>
  <si>
    <t>9v_rtaye2yY</t>
  </si>
  <si>
    <t>Migos, Nicki Minaj, Cardi B - MotorSport (Official)</t>
  </si>
  <si>
    <t>MigosVEVO</t>
  </si>
  <si>
    <t>2017-12-08T02:12:48.000Z</t>
  </si>
  <si>
    <t>9vDdx1dba6c</t>
  </si>
  <si>
    <t>dodie - Secret For The Mad</t>
  </si>
  <si>
    <t>dodieVEVO</t>
  </si>
  <si>
    <t>2018-01-26T18:00:15.000Z</t>
  </si>
  <si>
    <t>9VH4yQrU_SY</t>
  </si>
  <si>
    <t>Denzel Washington Wonders Where Exactly Drake Tattooed His Face</t>
  </si>
  <si>
    <t>2017-11-23T11:00:02.000Z</t>
  </si>
  <si>
    <t>9vlKOFd73XM</t>
  </si>
  <si>
    <t>Pepsi Uses Aborted Babies to Flavor Test Soda- Alex Jones</t>
  </si>
  <si>
    <t>Kanimuna Kisaka</t>
  </si>
  <si>
    <t>2013-03-12T12:56:41.000Z</t>
  </si>
  <si>
    <t>9wD5OsJM-Pc</t>
  </si>
  <si>
    <t>THOR RAGNAROK Gag Reel - Bloopers &amp; Outtakes (2017) Marvel Superhero Movie HD</t>
  </si>
  <si>
    <t>2018-01-11T01:20:07.000Z</t>
  </si>
  <si>
    <t>9WFf9XY5rME</t>
  </si>
  <si>
    <t>YouTubers React to Try to Watch This Without Laughing or Grinning #14</t>
  </si>
  <si>
    <t>2018-03-23T19:00:00.000Z</t>
  </si>
  <si>
    <t>9wg3v-01yKQ</t>
  </si>
  <si>
    <t>Harry Styles - Kiwi</t>
  </si>
  <si>
    <t>HarryStylesVEVO</t>
  </si>
  <si>
    <t>2017-11-08T13:00:01.000Z</t>
  </si>
  <si>
    <t>9wRQljFNDW8</t>
  </si>
  <si>
    <t>Dion Lewis' 103-Yd Kick Return TD vs. Denver! | Can't-Miss Play | NFL Wk 10 Highlights</t>
  </si>
  <si>
    <t>2017-11-13T02:05:26.000Z</t>
  </si>
  <si>
    <t>9WT7NU3Rwr0</t>
  </si>
  <si>
    <t>Ben Simmons | Highlights vs Lakers (10.15.17) 18 Pts, 10 Asts, 9 Rebs, 5 Stl, 1 Blk</t>
  </si>
  <si>
    <t>Philadelphia 76ers</t>
  </si>
  <si>
    <t>2017-11-16T06:26:28.000Z</t>
  </si>
  <si>
    <t>9WwKW2wIU-k</t>
  </si>
  <si>
    <t>FBI director Christopher A. Wray testifies before the House Judiciary Committee</t>
  </si>
  <si>
    <t>2017-12-08T00:40:41.000Z</t>
  </si>
  <si>
    <t>9WXQr3WVrbU</t>
  </si>
  <si>
    <t>Royal Wedding: See Meghan Markle Walk Down The Aisle | TODAY</t>
  </si>
  <si>
    <t>2018-05-19T12:01:11.000Z</t>
  </si>
  <si>
    <t>9x8JN8zDqis</t>
  </si>
  <si>
    <t>I WENT ON A DATE WITH HER BOYFRIEND!</t>
  </si>
  <si>
    <t>Gabbie Hanna</t>
  </si>
  <si>
    <t>2018-03-21T20:28:16.000Z</t>
  </si>
  <si>
    <t>9XSULcLI6Hg</t>
  </si>
  <si>
    <t>Kellyanne Conway on Roy Moore This Week Abc: Trump鈥檚 Not Being Briefed On This Bit By Bit 11/12/17</t>
  </si>
  <si>
    <t>JimBrowski 96HourNews</t>
  </si>
  <si>
    <t>2017-11-12T15:24:29.000Z</t>
  </si>
  <si>
    <t>9xSx-5tmq44</t>
  </si>
  <si>
    <t>Daddy's Home 2 - Movie Review</t>
  </si>
  <si>
    <t>Jeremy Jahns</t>
  </si>
  <si>
    <t>2017-11-11T06:34:48.000Z</t>
  </si>
  <si>
    <t>9yDNAc8YS9c</t>
  </si>
  <si>
    <t>Stephen Fry Announcement</t>
  </si>
  <si>
    <t>samfryltd</t>
  </si>
  <si>
    <t>2018-02-23T11:24:08.000Z</t>
  </si>
  <si>
    <t>9YlnHbN28jo</t>
  </si>
  <si>
    <t>Ingenious Beauty Products - Tried and Tested: EP126</t>
  </si>
  <si>
    <t>Clicknetwork</t>
  </si>
  <si>
    <t>2018-02-24T20:44:58.000Z</t>
  </si>
  <si>
    <t>9ymjcSvEyhk</t>
  </si>
  <si>
    <t>Enter Shikari - The Sights (Official Video)</t>
  </si>
  <si>
    <t>Enter Shikari</t>
  </si>
  <si>
    <t>2017-11-09T14:00:04.000Z</t>
  </si>
  <si>
    <t>9yWnVxe1qp8</t>
  </si>
  <si>
    <t>Polar Bear destroys spy cam - Polar Bear Spy On The Ice - BBC Earth</t>
  </si>
  <si>
    <t>BBC Earth</t>
  </si>
  <si>
    <t>2017-12-22T10:00:00.000Z</t>
  </si>
  <si>
    <t>9Z26NYFJizI</t>
  </si>
  <si>
    <t>What Makes Radiators Bang So Loudly?</t>
  </si>
  <si>
    <t>2018-01-06T22:00:00.000Z</t>
  </si>
  <si>
    <t>9ZrAjnPHzjQ</t>
  </si>
  <si>
    <t>DIY dot matrix pencil printer</t>
  </si>
  <si>
    <t>Terrormink</t>
  </si>
  <si>
    <t>2018-01-29T01:18:08.000Z</t>
  </si>
  <si>
    <t>A_fUji0jTAE</t>
  </si>
  <si>
    <t>Dad Reacts to Steelers vs Bengals (Week 13)</t>
  </si>
  <si>
    <t>Pittsburgh Dad</t>
  </si>
  <si>
    <t>2017-12-06T00:38:45.000Z</t>
  </si>
  <si>
    <t>a_iMlwkzwow</t>
  </si>
  <si>
    <t>Chicken Tikka Masala - You Suck at Cooking (episode 69)</t>
  </si>
  <si>
    <t>You Suck At Cooking</t>
  </si>
  <si>
    <t>2017-12-05T15:03:53.000Z</t>
  </si>
  <si>
    <t>A_mlvG_nRsg</t>
  </si>
  <si>
    <t>Kelly Oubre Punches John Wall in the Lead during warriors wizards scuffle</t>
  </si>
  <si>
    <t>Rob Andretti</t>
  </si>
  <si>
    <t>2017-10-28T11:15:14.000Z</t>
  </si>
  <si>
    <t>a_u7g5BlfiY</t>
  </si>
  <si>
    <t>Nintendo Direct Mini 1.11.2018</t>
  </si>
  <si>
    <t>2018-01-11T14:00:00.000Z</t>
  </si>
  <si>
    <t>A_yJqOZcIQ0</t>
  </si>
  <si>
    <t>Build A Self Opening Door Under 20$ With Arduino And A Electric Motor</t>
  </si>
  <si>
    <t>Sieuwe Elferink</t>
  </si>
  <si>
    <t>2017-12-27T21:54:45.000Z</t>
  </si>
  <si>
    <t>A0FZIwabctw</t>
  </si>
  <si>
    <t>Falcon Heavy &amp; Starman</t>
  </si>
  <si>
    <t>2018-03-11T01:30:44.000Z</t>
  </si>
  <si>
    <t>a2bjPDkFR40</t>
  </si>
  <si>
    <t>CHRISTMAS BOOTY SONG</t>
  </si>
  <si>
    <t>2017-12-19T11:00:01.000Z</t>
  </si>
  <si>
    <t>A2dIL4sf4TQ</t>
  </si>
  <si>
    <t>Kris Jenner - Introducing My Kris Jenner Collection</t>
  </si>
  <si>
    <t>Kylie Cosmetics</t>
  </si>
  <si>
    <t>2018-05-10T21:59:06.000Z</t>
  </si>
  <si>
    <t>a2Whkq4rClY</t>
  </si>
  <si>
    <t>Making a Lemon Stun Gun</t>
  </si>
  <si>
    <t>The Modern Rogue</t>
  </si>
  <si>
    <t>2018-01-12T19:06:42.000Z</t>
  </si>
  <si>
    <t>A3_c-aSZF5M</t>
  </si>
  <si>
    <t>JOSIE Official Trailer (2018) Sophie Turner, Dylan McDermott Movie HD</t>
  </si>
  <si>
    <t>Rapid Trailer</t>
  </si>
  <si>
    <t>2018-02-06T18:37:12.000Z</t>
  </si>
  <si>
    <t>a30K69hUJyo</t>
  </si>
  <si>
    <t>Jurassic World Meets Parkour in Real Life</t>
  </si>
  <si>
    <t>devinsupertramp</t>
  </si>
  <si>
    <t>2018-06-01T14:31:42.000Z</t>
  </si>
  <si>
    <t>a30wbmGT3R4</t>
  </si>
  <si>
    <t>Angela Rye's Big Decision to Freeze Her Eggs</t>
  </si>
  <si>
    <t>2018-02-05T18:21:25.000Z</t>
  </si>
  <si>
    <t>a33EuuqAP9U</t>
  </si>
  <si>
    <t>The 1000$ Godlike Steak 4K! - YOU WON'T BELIEVE!</t>
  </si>
  <si>
    <t>AlmazanKitchen</t>
  </si>
  <si>
    <t>2017-11-29T20:00:01.000Z</t>
  </si>
  <si>
    <t>A34O0pCAQ60</t>
  </si>
  <si>
    <t>Urban Meyer reacts to Ohio State not making the College Football Playoff | ESPN</t>
  </si>
  <si>
    <t>2017-12-03T20:27:49.000Z</t>
  </si>
  <si>
    <t>A34u94sPuKg</t>
  </si>
  <si>
    <t>Kevin Durant and LeBron James Duel, Each Score 32 Pts | January 15, 2018</t>
  </si>
  <si>
    <t>2018-01-16T04:33:55.000Z</t>
  </si>
  <si>
    <t>a-4_6bThk2E</t>
  </si>
  <si>
    <t>The fight to make bad jobs better</t>
  </si>
  <si>
    <t>2017-12-04T14:09:43.000Z</t>
  </si>
  <si>
    <t>a49beT37Bc0</t>
  </si>
  <si>
    <t>Keaton Jones Why do they bully? POWERFUL MESSAGE</t>
  </si>
  <si>
    <t>PHP</t>
  </si>
  <si>
    <t>2017-12-10T09:00:49.000Z</t>
  </si>
  <si>
    <t>A4cASDml7Vk</t>
  </si>
  <si>
    <t>Symon -Lonely Girl (Lyric Video)</t>
  </si>
  <si>
    <t>Symon</t>
  </si>
  <si>
    <t>2018-01-22T14:29:22.000Z</t>
  </si>
  <si>
    <t>A637CH916wY</t>
  </si>
  <si>
    <t>Behavioral Economics Aren't that Convincing in Medicine</t>
  </si>
  <si>
    <t>Healthcare Triage</t>
  </si>
  <si>
    <t>2018-01-29T21:49:48.000Z</t>
  </si>
  <si>
    <t>a6D9ksDanh0</t>
  </si>
  <si>
    <t>TALK THROUGH GET READY WITH ME! NEW PRODUCTS &amp; SOME FAVORITES! | Casey Holmes</t>
  </si>
  <si>
    <t>Casey Holmes</t>
  </si>
  <si>
    <t>2018-05-07T02:20:47.000Z</t>
  </si>
  <si>
    <t>A6owSHYjOiE</t>
  </si>
  <si>
    <t>Beyond the Routine: Jordyn Wieber - The Trailer</t>
  </si>
  <si>
    <t>FloSports</t>
  </si>
  <si>
    <t>2013-07-08T22:05:56.000Z</t>
  </si>
  <si>
    <t>a73YoV2uf6g</t>
  </si>
  <si>
    <t>Antonio Banderas Can Play Picasso, But Can He Draw Like Him?</t>
  </si>
  <si>
    <t>2018-04-20T07:59:41.000Z</t>
  </si>
  <si>
    <t>a7JQzSn8Ptg</t>
  </si>
  <si>
    <t>Ashton Kutcher Shocks Ellen with Huge Donation</t>
  </si>
  <si>
    <t>2018-05-23T13:00:00.000Z</t>
  </si>
  <si>
    <t>a7NJ6Gek9v4</t>
  </si>
  <si>
    <t>ALL TIME GREATEST AIRPLANE SEAT - Emirates First Class Suite</t>
  </si>
  <si>
    <t>2017-12-11T23:45:03.000Z</t>
  </si>
  <si>
    <t>a8gzChJsvEo</t>
  </si>
  <si>
    <t>Everything Wrong With Arrival In 16 Minutes Or Less</t>
  </si>
  <si>
    <t>2017-11-28T17:11:19.000Z</t>
  </si>
  <si>
    <t>A8HLnDP6uRM</t>
  </si>
  <si>
    <t>Visit with Santa Cold Open - SNL</t>
  </si>
  <si>
    <t>2017-12-10T08:30:47.000Z</t>
  </si>
  <si>
    <t>A8QY1IRPGTY</t>
  </si>
  <si>
    <t>BREAKING NEWS: Zimbabwe's President Mugabe resigns- BBC News</t>
  </si>
  <si>
    <t>2017-11-21T15:59:07.000Z</t>
  </si>
  <si>
    <t>a9B4AgwYG4E</t>
  </si>
  <si>
    <t>BTS on Dark Side of KPOP | STORYTIME Scandals/Slave Contracts and more</t>
  </si>
  <si>
    <t>Henry Prince Mak</t>
  </si>
  <si>
    <t>2017-12-09T16:28:01.000Z</t>
  </si>
  <si>
    <t>a9i2wTxsxV0</t>
  </si>
  <si>
    <t>The Adventures of Ford Fairlane: Springloaded gun mishap</t>
  </si>
  <si>
    <t>Spectrum Haleskarth</t>
  </si>
  <si>
    <t>2015-09-21T23:40:45.000Z</t>
  </si>
  <si>
    <t>A9k89DYdHKQ</t>
  </si>
  <si>
    <t>Janelle Mon谩e - Dirty Computer [Trailer]</t>
  </si>
  <si>
    <t>2018-02-16T14:00:03.000Z</t>
  </si>
  <si>
    <t>A9QDgSTVhyM</t>
  </si>
  <si>
    <t>THE BABIES ARE ON FIRE!</t>
  </si>
  <si>
    <t>2018-05-08T17:30:00.000Z</t>
  </si>
  <si>
    <t>A9R5tJPbcKI</t>
  </si>
  <si>
    <t>Wheel of Freestyle with Black Panther's Letitia Wright</t>
  </si>
  <si>
    <t>2018-04-19T04:19:03.000Z</t>
  </si>
  <si>
    <t>A9YcrloL3oE</t>
  </si>
  <si>
    <t>Jack</t>
  </si>
  <si>
    <t>2018-02-21T22:29:33.000Z</t>
  </si>
  <si>
    <t>aA6Z0x4rX30</t>
  </si>
  <si>
    <t>Rolled Ice Cream DIY How to make rolled ice cream at home</t>
  </si>
  <si>
    <t>How To Cook That</t>
  </si>
  <si>
    <t>2017-12-01T08:30:32.000Z</t>
  </si>
  <si>
    <t>AaALLWQmCdI</t>
  </si>
  <si>
    <t>Making new sounds using artificial intelligence</t>
  </si>
  <si>
    <t>2017-12-21T15:30:00.000Z</t>
  </si>
  <si>
    <t>AAbtGz8dHKc</t>
  </si>
  <si>
    <t>Console Security - Switch (34c3 Lecture with derrek, plutoo, and naehrwert)</t>
  </si>
  <si>
    <t>Austin Burk</t>
  </si>
  <si>
    <t>2017-12-29T00:05:23.000Z</t>
  </si>
  <si>
    <t>aAGobKLb1JY</t>
  </si>
  <si>
    <t>Steve Wynn steps down as CEO of Wynn Resorts</t>
  </si>
  <si>
    <t>2018-02-07T03:52:31.000Z</t>
  </si>
  <si>
    <t>aAm6AHr14zY</t>
  </si>
  <si>
    <t>Devin Booker And Julius Randle Wildcats Fight锛佲€淵ou The Full Of Shit鈥濓紒</t>
  </si>
  <si>
    <t>DunkFest</t>
  </si>
  <si>
    <t>2017-11-14T04:42:58.000Z</t>
  </si>
  <si>
    <t>aaSEdxiITJk</t>
  </si>
  <si>
    <t>Things We Need More of in 2018</t>
  </si>
  <si>
    <t>ConnorFranta</t>
  </si>
  <si>
    <t>2017-12-25T20:36:43.000Z</t>
  </si>
  <si>
    <t>AB_u_kOSP8Y</t>
  </si>
  <si>
    <t>Ronaldinho's most jaw-dropping plays with Bar莽a</t>
  </si>
  <si>
    <t>2018-01-17T13:15:53.000Z</t>
  </si>
  <si>
    <t>abeqEEmpbdM</t>
  </si>
  <si>
    <t>Camila Cabello Performs - Never Be the Same - GMA LIVE</t>
  </si>
  <si>
    <t>I.T. Channel</t>
  </si>
  <si>
    <t>2018-01-12T14:02:53.000Z</t>
  </si>
  <si>
    <t>abGCYPCk294</t>
  </si>
  <si>
    <t>Justice League Reactions, Should Disney Buy Netflix - The John Campea Show</t>
  </si>
  <si>
    <t>2017-11-11T17:55:27.000Z</t>
  </si>
  <si>
    <t>aBQDFQwfX2w</t>
  </si>
  <si>
    <t>Watch Silicon Valley Nerds Face Off A Capella (HBO)</t>
  </si>
  <si>
    <t>VICE News</t>
  </si>
  <si>
    <t>2017-12-23T16:00:00.000Z</t>
  </si>
  <si>
    <t>aB-UKwO367s</t>
  </si>
  <si>
    <t>Film Theory: How Star Wars Theories KILLED Star Wars: The Last Jedi!</t>
  </si>
  <si>
    <t>2018-01-19T19:05:50.000Z</t>
  </si>
  <si>
    <t>aBza5P5v2-I</t>
  </si>
  <si>
    <t>BEST DUNKS from the 2018 Rising Stars | Presented by Mtn Dew Kickstart</t>
  </si>
  <si>
    <t>2018-02-17T13:00:01.000Z</t>
  </si>
  <si>
    <t>aC2FsJECyDQ</t>
  </si>
  <si>
    <t>Anthony Mackie opens up about 'Avengers: Infinity War'</t>
  </si>
  <si>
    <t>2018-04-19T16:04:43.000Z</t>
  </si>
  <si>
    <t>aC5lxLCyyhQ</t>
  </si>
  <si>
    <t>Life Itself - Teaser Trailer [HD] | Amazon Studios</t>
  </si>
  <si>
    <t>2018-03-14T02:00:01.000Z</t>
  </si>
  <si>
    <t>aCddogeAHMY</t>
  </si>
  <si>
    <t>Skip and Shannon react to Lance's antics in Game 4 loss to LeBron's Cavaliers | UNDISPUTED</t>
  </si>
  <si>
    <t>Skip and Shannon: UNDISPUTED</t>
  </si>
  <si>
    <t>2018-04-23T18:27:29.000Z</t>
  </si>
  <si>
    <t>ACHZrvF6mTA</t>
  </si>
  <si>
    <t>Aubrey Plaza and Dan Stevens Hijack a Stranger's Tinder | Vanity Fair</t>
  </si>
  <si>
    <t>2018-04-02T16:00:12.000Z</t>
  </si>
  <si>
    <t>AcoALQl7jfA</t>
  </si>
  <si>
    <t>Seth Announces a New Addition to His Family</t>
  </si>
  <si>
    <t>2017-11-24T11:00:03.000Z</t>
  </si>
  <si>
    <t>aCoDqL1dK9c</t>
  </si>
  <si>
    <t>BEST MAKEUP OF 2017!</t>
  </si>
  <si>
    <t>2018-01-05T21:00:29.000Z</t>
  </si>
  <si>
    <t>acVAwLTe3lM</t>
  </si>
  <si>
    <t>Meet Emily #MAKEYOURMARK | Missguided</t>
  </si>
  <si>
    <t>Missguided</t>
  </si>
  <si>
    <t>2017-12-12T10:26:33.000Z</t>
  </si>
  <si>
    <t>ad_higXixRA</t>
  </si>
  <si>
    <t>Billionaire Bill Gates Guesses Grocery Store Prices</t>
  </si>
  <si>
    <t>2018-02-21T14:01:59.000Z</t>
  </si>
  <si>
    <t>aD5dCMBeySA</t>
  </si>
  <si>
    <t>Wild Turkey Bourbon &amp; Matthew McConaughey Give Back for Thanksgiving</t>
  </si>
  <si>
    <t>WildTurkeyBourbon</t>
  </si>
  <si>
    <t>2017-11-20T14:04:16.000Z</t>
  </si>
  <si>
    <t>aDBMVKtcG2Q</t>
  </si>
  <si>
    <t>It was... bonkers. Tom Hiddleston on life as Loki.</t>
  </si>
  <si>
    <t>2018-04-20T15:27:10.000Z</t>
  </si>
  <si>
    <t>aDl6SGTkomk</t>
  </si>
  <si>
    <t>Strobe Guitar Solo by Sparkee</t>
  </si>
  <si>
    <t>Sparkee Music</t>
  </si>
  <si>
    <t>2018-02-23T19:53:49.000Z</t>
  </si>
  <si>
    <t>adz_lnvL0qI</t>
  </si>
  <si>
    <t>Tamar's Executive Decision | Tamar &amp; Vince | WE tv</t>
  </si>
  <si>
    <t>WE tv</t>
  </si>
  <si>
    <t>2017-12-14T22:30:05.000Z</t>
  </si>
  <si>
    <t>aE4XqQZLkek</t>
  </si>
  <si>
    <t>1982 TOYOTA COROLLA Ad</t>
  </si>
  <si>
    <t>automotivemaster1972</t>
  </si>
  <si>
    <t>2017-09-15T16:28:32.000Z</t>
  </si>
  <si>
    <t>AEAHRq62p3Q</t>
  </si>
  <si>
    <t>Steelers' Jesse James late 4th quarter TD overruled! was it the right call?</t>
  </si>
  <si>
    <t>NFL World</t>
  </si>
  <si>
    <t>2017-12-18T00:34:17.000Z</t>
  </si>
  <si>
    <t>AeB90B9__xM</t>
  </si>
  <si>
    <t>GoPro Awards: Seagull Theft - With Telemetry in 4K</t>
  </si>
  <si>
    <t>2017-12-11T17:00:02.000Z</t>
  </si>
  <si>
    <t>aEM1Zelai1k</t>
  </si>
  <si>
    <t>First Time Cats Go Outside in New Catio</t>
  </si>
  <si>
    <t>2018-01-31T19:59:34.000Z</t>
  </si>
  <si>
    <t>aEM2kOrrNJI</t>
  </si>
  <si>
    <t>Jennifer Lopez - Dinero ft. DJ Khaled, Cardi B</t>
  </si>
  <si>
    <t>2018-05-24T12:00:02.000Z</t>
  </si>
  <si>
    <t>AenmqoozqoA</t>
  </si>
  <si>
    <t>David Guetta &amp; Afrojack ft Charli XCX &amp; French Montana - Dirty Sexy Money (Official Video)</t>
  </si>
  <si>
    <t>David Guetta</t>
  </si>
  <si>
    <t>2017-12-14T18:57:09.000Z</t>
  </si>
  <si>
    <t>aeoeECXFksI</t>
  </si>
  <si>
    <t>Olympic gymnast Aly Raisman speaks at Larry Nassar sentencing</t>
  </si>
  <si>
    <t>WXYZ-TV Detroit | Channel 7</t>
  </si>
  <si>
    <t>2018-01-19T16:53:48.000Z</t>
  </si>
  <si>
    <t>AeVrH_3igzk</t>
  </si>
  <si>
    <t>Students take action after hearing couple's honeymoon story</t>
  </si>
  <si>
    <t>CBS Evening News</t>
  </si>
  <si>
    <t>2018-01-13T00:15:39.000Z</t>
  </si>
  <si>
    <t>af6L1jBZGYA</t>
  </si>
  <si>
    <t>Jimmy Fallon and Paul Rudd Recreate King of Wishful Thinking Music Video</t>
  </si>
  <si>
    <t>2018-02-10T05:01:39.000Z</t>
  </si>
  <si>
    <t>AFbu21AGSho</t>
  </si>
  <si>
    <t>Watch a Hercules Beetle Metamorphose Before Your Eyes | Nat Geo Wild</t>
  </si>
  <si>
    <t>Nat Geo WILD</t>
  </si>
  <si>
    <t>2018-05-22T12:00:00.000Z</t>
  </si>
  <si>
    <t>AFC5RaH4xMg</t>
  </si>
  <si>
    <t>Top 10 NBA Celebrity Reactions - The Starters</t>
  </si>
  <si>
    <t>2018-02-28T00:58:13.000Z</t>
  </si>
  <si>
    <t>afgvlR9WmIQ</t>
  </si>
  <si>
    <t>Maroon 5 - What Lovers Do (Live On The Ellen DeGeneres Show/2017)</t>
  </si>
  <si>
    <t>2017-11-09T02:21:31.000Z</t>
  </si>
  <si>
    <t>aFMUPcuSsJs</t>
  </si>
  <si>
    <t>SodaSoak by SodaStream</t>
  </si>
  <si>
    <t>SodaStream</t>
  </si>
  <si>
    <t>2018-03-28T11:09:47.000Z</t>
  </si>
  <si>
    <t>aFuA50H9uek</t>
  </si>
  <si>
    <t>Testing Robustness</t>
  </si>
  <si>
    <t>BostonDynamics</t>
  </si>
  <si>
    <t>2018-02-20T22:24:06.000Z</t>
  </si>
  <si>
    <t>AFZZNlog8sA</t>
  </si>
  <si>
    <t>Carlie Hanson - Only One (Lyrics)</t>
  </si>
  <si>
    <t>Unique Vibes</t>
  </si>
  <si>
    <t>2017-11-24T16:30:36.000Z</t>
  </si>
  <si>
    <t>Agg73-6QOYo</t>
  </si>
  <si>
    <t>Titans vs. Chiefs | NFL Wild Card Game Highlights</t>
  </si>
  <si>
    <t>2018-01-07T01:29:32.000Z</t>
  </si>
  <si>
    <t>agKDPntMv-E</t>
  </si>
  <si>
    <t>Stephen A. Smith slams the Philadelphia 76ers for its 'Trust The Process' | First Take | ESPN</t>
  </si>
  <si>
    <t>2017-11-08T15:59:06.000Z</t>
  </si>
  <si>
    <t>aGl-1nwahCA</t>
  </si>
  <si>
    <t>Ew! with John Cena</t>
  </si>
  <si>
    <t>2018-03-08T13:22:34.000Z</t>
  </si>
  <si>
    <t>agOq6iS4aVw</t>
  </si>
  <si>
    <t>Azealia Banks GOES OFF On Remy Ma For Saying The Female Rap Game Was Nothing Until She Came Home</t>
  </si>
  <si>
    <t>Youtube Tea</t>
  </si>
  <si>
    <t>2017-12-10T16:08:23.000Z</t>
  </si>
  <si>
    <t>AGPMMAjBt6c</t>
  </si>
  <si>
    <t>So I just bought a new mouse....</t>
  </si>
  <si>
    <t>Gustawny</t>
  </si>
  <si>
    <t>2018-04-09T16:35:41.000Z</t>
  </si>
  <si>
    <t>AgrK2P3Ruug</t>
  </si>
  <si>
    <t>Saoirse Ronan says first-time movie director Greta Gerwig was born to do 'Lady Bird'</t>
  </si>
  <si>
    <t>2017-12-04T15:15:15.000Z</t>
  </si>
  <si>
    <t>agUg8Fyv-1A</t>
  </si>
  <si>
    <t>New UEFA Champions League format explained</t>
  </si>
  <si>
    <t>UEFA.tv</t>
  </si>
  <si>
    <t>2018-03-07T15:33:56.000Z</t>
  </si>
  <si>
    <t>Ah7ldw_WmtE</t>
  </si>
  <si>
    <t>Green Light - Cyanide &amp; Happiness Minis</t>
  </si>
  <si>
    <t>2017-11-28T06:00:00.000Z</t>
  </si>
  <si>
    <t>ahAnbeyxlic</t>
  </si>
  <si>
    <t>Harry and Meghan serenaded in Cardiff Castle</t>
  </si>
  <si>
    <t>2018-01-18T17:50:34.000Z</t>
  </si>
  <si>
    <t>AHIcMK_7-Us</t>
  </si>
  <si>
    <t>Hilarious Pub Prank || ViralHog</t>
  </si>
  <si>
    <t>2018-02-13T17:22:01.000Z</t>
  </si>
  <si>
    <t>AhIh8lLYzLo</t>
  </si>
  <si>
    <t>2019 Chevrolet Silverado First Look - 2018 Detroit Auto Show</t>
  </si>
  <si>
    <t>AutoGuide.com</t>
  </si>
  <si>
    <t>2018-01-14T18:47:08.000Z</t>
  </si>
  <si>
    <t>AHIrklVaooQ</t>
  </si>
  <si>
    <t>Rainbow Pasta Review- Buzzfeed Test #111</t>
  </si>
  <si>
    <t>David Seymour</t>
  </si>
  <si>
    <t>2018-03-03T03:02:22.000Z</t>
  </si>
  <si>
    <t>aHjS9YBXzXU</t>
  </si>
  <si>
    <t>Magic Highway USA</t>
  </si>
  <si>
    <t>Joshua Levin</t>
  </si>
  <si>
    <t>2013-10-20T14:23:54.000Z</t>
  </si>
  <si>
    <t>aHKzU_rXdw8</t>
  </si>
  <si>
    <t>Maggie Lindemann - Obsessed [Official Audio]</t>
  </si>
  <si>
    <t>Maggie Lindemann</t>
  </si>
  <si>
    <t>2017-11-17T08:02:57.000Z</t>
  </si>
  <si>
    <t>aHR5vpQicqw</t>
  </si>
  <si>
    <t>Court hearing held for Nikolas Cruz</t>
  </si>
  <si>
    <t>ABC Action News</t>
  </si>
  <si>
    <t>2018-02-19T19:20:02.000Z</t>
  </si>
  <si>
    <t>aHsfKnrNCG4</t>
  </si>
  <si>
    <t>mad eye moody - moving eyeball prop</t>
  </si>
  <si>
    <t>daronjay</t>
  </si>
  <si>
    <t>2017-11-14T13:25:56.000Z</t>
  </si>
  <si>
    <t>ahSKGi_21xg</t>
  </si>
  <si>
    <t>Mean Tweets 鈥?Music Edition #4</t>
  </si>
  <si>
    <t>2018-03-07T04:55:46.000Z</t>
  </si>
  <si>
    <t>aHuIyhO7dtw</t>
  </si>
  <si>
    <t>Dakota Fanning's Mom Hid Six Months' Worth of Notes in Her Luggage</t>
  </si>
  <si>
    <t>2018-01-20T11:00:01.000Z</t>
  </si>
  <si>
    <t>ai_UWoM37dI</t>
  </si>
  <si>
    <t>R.I.P Arya</t>
  </si>
  <si>
    <t>Dwarf Mamba</t>
  </si>
  <si>
    <t>2017-11-18T19:55:30.000Z</t>
  </si>
  <si>
    <t>ai6NByMmCVU</t>
  </si>
  <si>
    <t>Disney Princess Pushing A Truck</t>
  </si>
  <si>
    <t>Daily Dose Of Internet</t>
  </si>
  <si>
    <t>2018-03-14T22:01:26.000Z</t>
  </si>
  <si>
    <t>AiH3nDqWr9I</t>
  </si>
  <si>
    <t>Film Theory: Phineas and Ferb's SECRET Hero!</t>
  </si>
  <si>
    <t>2018-02-06T20:25:27.000Z</t>
  </si>
  <si>
    <t>AIrxDop0GCQ</t>
  </si>
  <si>
    <t>8 Potters Who are Shaping the Pottery Game</t>
  </si>
  <si>
    <t>2018-02-25T14:00:01.000Z</t>
  </si>
  <si>
    <t>AixWaRt1ulk</t>
  </si>
  <si>
    <t>Barstool Rundown - February 5, 2018</t>
  </si>
  <si>
    <t>Barstool Sports</t>
  </si>
  <si>
    <t>2018-02-06T03:01:37.000Z</t>
  </si>
  <si>
    <t>AiyZ92_JZxA</t>
  </si>
  <si>
    <t>Morning Joe Michael Wolff Cold Open - SNL</t>
  </si>
  <si>
    <t>2018-01-14T07:47:57.000Z</t>
  </si>
  <si>
    <t>aj_8zEqGh0M</t>
  </si>
  <si>
    <t>IDEAL HOME Official Trailer (2018) Paul Rudd, Steve Coogan Comedy Movie HD</t>
  </si>
  <si>
    <t>2018-04-06T17:39:40.000Z</t>
  </si>
  <si>
    <t>AJ2xkh-6tL4</t>
  </si>
  <si>
    <t>UCLA men's basketball players discuss arrests in China</t>
  </si>
  <si>
    <t>2017-11-15T19:25:34.000Z</t>
  </si>
  <si>
    <t>Aj5oA0YxCi0</t>
  </si>
  <si>
    <t>The Link Between Japanese Samurai and Real Indigo</t>
  </si>
  <si>
    <t>2018-01-02T07:00:01.000Z</t>
  </si>
  <si>
    <t>aj8mN_7Apcw</t>
  </si>
  <si>
    <t>Alita: Battle Angel | Official Trailer [HD] | 20th Century FOX</t>
  </si>
  <si>
    <t>2017-12-08T19:30:09.000Z</t>
  </si>
  <si>
    <t>aJ9XruZm_Hg</t>
  </si>
  <si>
    <t>鈥楾he Grand Tour鈥?Caf茅</t>
  </si>
  <si>
    <t>2017-12-06T12:58:36.000Z</t>
  </si>
  <si>
    <t>AJaHx4CDD-k</t>
  </si>
  <si>
    <t>Drake Bell - Rewind</t>
  </si>
  <si>
    <t>DrakeBellVEVO</t>
  </si>
  <si>
    <t>2018-02-14T17:00:00.000Z</t>
  </si>
  <si>
    <t>ajBJamgZ2nc</t>
  </si>
  <si>
    <t>Kate Bosworth &amp; Shemar Moore Disagree on People's Sexiest Man</t>
  </si>
  <si>
    <t>2017-11-21T09:35:00.000Z</t>
  </si>
  <si>
    <t>ajh-Gn-2wWo</t>
  </si>
  <si>
    <t>Outrageously Rude Burger King Manager Yells at Family</t>
  </si>
  <si>
    <t>2017-11-29T22:05:41.000Z</t>
  </si>
  <si>
    <t>AJkOHavUH_A</t>
  </si>
  <si>
    <t>4 Reasons I Don't Like Thanksgiving || Mayim Bialik</t>
  </si>
  <si>
    <t>Mayim Bialik</t>
  </si>
  <si>
    <t>2017-11-16T16:37:47.000Z</t>
  </si>
  <si>
    <t>aJOTlE1K90k</t>
  </si>
  <si>
    <t>Maroon 5 - Girls Like You ft. Cardi B</t>
  </si>
  <si>
    <t>2018-05-31T04:00:00.000Z</t>
  </si>
  <si>
    <t>A-JtybJbVbA</t>
  </si>
  <si>
    <t>How the Animal Kingdom Sleeps</t>
  </si>
  <si>
    <t>2017-12-28T17:39:53.000Z</t>
  </si>
  <si>
    <t>AJUiQU8-w8E</t>
  </si>
  <si>
    <t>Which is Worse For You: Sugar or Fat?</t>
  </si>
  <si>
    <t>2018-05-30T21:00:02.000Z</t>
  </si>
  <si>
    <t>AJYb0Yom5UQ</t>
  </si>
  <si>
    <t>Howard Stern: George Takei Talks About Harvey Weinstein and Sexually Assault</t>
  </si>
  <si>
    <t>cocheusadoooo</t>
  </si>
  <si>
    <t>2017-10-17T20:01:44.000Z</t>
  </si>
  <si>
    <t>AkCLxl3MzNA</t>
  </si>
  <si>
    <t>Taking A Colour Blind Test With Colour Blind Glasses</t>
  </si>
  <si>
    <t>jacksepticeye</t>
  </si>
  <si>
    <t>2018-05-15T19:00:00.000Z</t>
  </si>
  <si>
    <t>AKmlFyQaiXo</t>
  </si>
  <si>
    <t>Corden On Trump: I Spanked Him</t>
  </si>
  <si>
    <t>2018-01-23T08:35:00.000Z</t>
  </si>
  <si>
    <t>akNs04ef_Co</t>
  </si>
  <si>
    <t>I Read A Letter From My Younger Self</t>
  </si>
  <si>
    <t>AmazingPhil</t>
  </si>
  <si>
    <t>2018-01-25T20:46:40.000Z</t>
  </si>
  <si>
    <t>aKPz583WRpQ</t>
  </si>
  <si>
    <t>Funny Japanese Game Show Slippery Stairs - Just Hilarious</t>
  </si>
  <si>
    <t>Just Wow me</t>
  </si>
  <si>
    <t>2017-11-18T19:22:56.000Z</t>
  </si>
  <si>
    <t>AKstzozuLKY</t>
  </si>
  <si>
    <t>Christina Aguilera Watches Erika Jayne Crush 鈥淔ighter鈥?| Lip Sync Battle</t>
  </si>
  <si>
    <t>Lip Sync Battle</t>
  </si>
  <si>
    <t>2018-01-24T15:00:21.000Z</t>
  </si>
  <si>
    <t>akTosGXl8pI</t>
  </si>
  <si>
    <t>Kim Kardashian and Kanye West Welcome Baby Girl Via Surrogate I TMZ News</t>
  </si>
  <si>
    <t>2018-01-16T17:29:20.000Z</t>
  </si>
  <si>
    <t>al0lGtRpO5M</t>
  </si>
  <si>
    <t>Darren Criss - I Don鈥檛 Mind (Official Music Video)</t>
  </si>
  <si>
    <t>Darren Criss</t>
  </si>
  <si>
    <t>2017-11-28T17:00:06.000Z</t>
  </si>
  <si>
    <t>al2l6YLt7cg</t>
  </si>
  <si>
    <t>NCT 127 on Latest Single 'Touch', New Album 'NCT 127 Empathy,' &amp; More! | Billboard</t>
  </si>
  <si>
    <t>Billboard</t>
  </si>
  <si>
    <t>2018-05-01T20:26:02.000Z</t>
  </si>
  <si>
    <t>Ali918UJSpU</t>
  </si>
  <si>
    <t>The One Chip Challenge LIVE!!!</t>
  </si>
  <si>
    <t>2017-12-11T03:13:56.000Z</t>
  </si>
  <si>
    <t>aliDVYH08pg</t>
  </si>
  <si>
    <t>What do cats want for Christmas? - Simon's Cat | LOGIC</t>
  </si>
  <si>
    <t>2017-11-28T15:31:49.000Z</t>
  </si>
  <si>
    <t>aLiZSrsNfK4</t>
  </si>
  <si>
    <t>Kathie Lee And Hoda Audition For 鈥楾he Voice鈥?And Nail It Sort Of | TODAY</t>
  </si>
  <si>
    <t>2018-02-26T18:45:07.000Z</t>
  </si>
  <si>
    <t>aLLgene7kJo</t>
  </si>
  <si>
    <t>Ed Sheeran's Perfect scores Christmas Number 1 2017| Official Charts</t>
  </si>
  <si>
    <t>Official Charts</t>
  </si>
  <si>
    <t>2017-12-22T17:30:27.000Z</t>
  </si>
  <si>
    <t>alRtHXnZMOI</t>
  </si>
  <si>
    <t>The Ginger Ed Man</t>
  </si>
  <si>
    <t>Spotify</t>
  </si>
  <si>
    <t>2017-12-20T17:02:12.000Z</t>
  </si>
  <si>
    <t>Alt2HGrsfnw</t>
  </si>
  <si>
    <t>Do You Need a Dedicated Avocado Slicer? 鈥?You Can Do This!</t>
  </si>
  <si>
    <t>Eater</t>
  </si>
  <si>
    <t>2017-12-13T15:00:01.000Z</t>
  </si>
  <si>
    <t>ALXiloyym0M</t>
  </si>
  <si>
    <t>Motorizing a hand-cranked coffee grinder</t>
  </si>
  <si>
    <t>2018-04-27T11:30:01.000Z</t>
  </si>
  <si>
    <t>AM1pavPRU8E</t>
  </si>
  <si>
    <t>GLOBAL BAN ON GLITTER!! THIS IS NOT A DRILL! The best day of my life!</t>
  </si>
  <si>
    <t>2017-12-06T21:59:47.000Z</t>
  </si>
  <si>
    <t>Am6NHDbj6XA</t>
  </si>
  <si>
    <t>Donald Glover on This is America Music Video</t>
  </si>
  <si>
    <t>2018-05-11T07:30:00.000Z</t>
  </si>
  <si>
    <t>AMiXme4bMUk</t>
  </si>
  <si>
    <t>Peristaltic Pump || DIY or Buy</t>
  </si>
  <si>
    <t>GreatScott!</t>
  </si>
  <si>
    <t>2018-02-18T16:02:40.000Z</t>
  </si>
  <si>
    <t>aMQbRpxgFvs</t>
  </si>
  <si>
    <t>Smartphone Awards 2017!</t>
  </si>
  <si>
    <t>2017-12-20T00:42:05.000Z</t>
  </si>
  <si>
    <t>amtC28yfYCM</t>
  </si>
  <si>
    <t>Mindy Kaling Is Mad She Wasn't Invited to the Royal Wedding</t>
  </si>
  <si>
    <t>2018-05-24T08:00:00.000Z</t>
  </si>
  <si>
    <t>AmZJwThOfzE</t>
  </si>
  <si>
    <t>This fox being a derp...</t>
  </si>
  <si>
    <t>Dean Anderson</t>
  </si>
  <si>
    <t>2017-12-09T19:47:45.000Z</t>
  </si>
  <si>
    <t>An6cskMsG7c</t>
  </si>
  <si>
    <t>Most expensive house in the world shrouded in mystery</t>
  </si>
  <si>
    <t>2017-12-28T13:27:01.000Z</t>
  </si>
  <si>
    <t>an6dsm86Kn4</t>
  </si>
  <si>
    <t>INDIAN STREET FOOD of YOUR DREAMS in Kolkata, India | ENTER CURRY HEAVEN + BEST STREET FOOD in India</t>
  </si>
  <si>
    <t>2017-12-02T14:00:00.000Z</t>
  </si>
  <si>
    <t>anDIlMVgNwk</t>
  </si>
  <si>
    <t>First footage of deep-sea anglerfish pair</t>
  </si>
  <si>
    <t>Science Magazine</t>
  </si>
  <si>
    <t>2018-03-22T14:02:45.000Z</t>
  </si>
  <si>
    <t>ANDqRchWuMc</t>
  </si>
  <si>
    <t>Westworld - Season  1 Review</t>
  </si>
  <si>
    <t>2018-01-10T14:00:01.000Z</t>
  </si>
  <si>
    <t>anjMMdSuFuE</t>
  </si>
  <si>
    <t>$3 date night with Julianna, clearly worth it</t>
  </si>
  <si>
    <t>Mary Giannone</t>
  </si>
  <si>
    <t>2018-03-27T22:01:53.000Z</t>
  </si>
  <si>
    <t>aNvRdg1lR7c</t>
  </si>
  <si>
    <t>SUPERFLY - Official Teaser Trailer (HD)</t>
  </si>
  <si>
    <t>Sony Pictures Entertainment</t>
  </si>
  <si>
    <t>2018-03-23T04:00:10.000Z</t>
  </si>
  <si>
    <t>aO7yzmc3ykw</t>
  </si>
  <si>
    <t>How to record Slow Motion Sounds (Exploding Tomato at 60,000fps) - Smarter Every Day 184</t>
  </si>
  <si>
    <t>2017-12-26T15:45:57.000Z</t>
  </si>
  <si>
    <t>aobdrJr6UaE</t>
  </si>
  <si>
    <t>4 Ways to Style a Black Bodysuit | Ingrid Nilsen</t>
  </si>
  <si>
    <t>2017-11-25T20:30:00.000Z</t>
  </si>
  <si>
    <t>Aopb6YZyeFU</t>
  </si>
  <si>
    <t>DIY GIANT RING POP (not watermelon 馃崏 )</t>
  </si>
  <si>
    <t>2018-05-27T12:59:34.000Z</t>
  </si>
  <si>
    <t>AoswyJLilgo</t>
  </si>
  <si>
    <t>ASKING ALEXANDRIA - Someone, Somewhere (Acoustic)</t>
  </si>
  <si>
    <t>SUMERIAN</t>
  </si>
  <si>
    <t>2018-05-28T16:59:09.000Z</t>
  </si>
  <si>
    <t>AOvCyD9bbDM</t>
  </si>
  <si>
    <t>Remy Ma - Melanin Magic (Pretty Brown) ft. Chris Brown</t>
  </si>
  <si>
    <t>2018-02-14T16:00:01.000Z</t>
  </si>
  <si>
    <t>aoY0J5jSbTM</t>
  </si>
  <si>
    <t>Helen Mirren Reunited with Ex-Boyfriend Liam Neeson | The Graham Norton Show</t>
  </si>
  <si>
    <t>2018-01-19T17:01:32.000Z</t>
  </si>
  <si>
    <t>AP14dJZzKkA</t>
  </si>
  <si>
    <t>Woman Tries to Get a Free Ride</t>
  </si>
  <si>
    <t>Ryan Is Driving</t>
  </si>
  <si>
    <t>2018-02-22T21:10:45.000Z</t>
  </si>
  <si>
    <t>APASP1YKH60</t>
  </si>
  <si>
    <t>Real Doctor vs TV Doctor | Medical Drama Myths | Doctor Mike</t>
  </si>
  <si>
    <t>Doctor Mike</t>
  </si>
  <si>
    <t>2018-03-25T15:00:00.000Z</t>
  </si>
  <si>
    <t>aphpJi5jKrM</t>
  </si>
  <si>
    <t>Women Play Hair Nah: Don't Touch Black Hair</t>
  </si>
  <si>
    <t>2017-12-09T01:00:03.000Z</t>
  </si>
  <si>
    <t>apJaKRqX9cI</t>
  </si>
  <si>
    <t>Overthinking overthinking overthinking overthinking</t>
  </si>
  <si>
    <t>2018-01-04T17:00:03.000Z</t>
  </si>
  <si>
    <t>apN4BMMKt2E</t>
  </si>
  <si>
    <t>Gifts That Are Clearly for Yourself</t>
  </si>
  <si>
    <t>2017-12-21T18:00:00.000Z</t>
  </si>
  <si>
    <t>aPREg9rJGSE</t>
  </si>
  <si>
    <t>Lonzo Ball Drains 2 Big Buckets In The Clutch To Beat The Spurs</t>
  </si>
  <si>
    <t>2018-03-04T04:57:52.000Z</t>
  </si>
  <si>
    <t>aPrpWFl2eik</t>
  </si>
  <si>
    <t>Password with Lily Tomlin, Jane Fonda and Cole Sprouse</t>
  </si>
  <si>
    <t>2018-01-16T10:00:00.000Z</t>
  </si>
  <si>
    <t>apRvFNM5Vps</t>
  </si>
  <si>
    <t>Inside the NBA: Andre Ingram Speaks With The Inside Crew</t>
  </si>
  <si>
    <t>NBA on TNT</t>
  </si>
  <si>
    <t>2018-04-11T05:53:11.000Z</t>
  </si>
  <si>
    <t>aq-phmpUJ_E</t>
  </si>
  <si>
    <t>Making music with LEGO</t>
  </si>
  <si>
    <t>2018-03-05T22:00:35.000Z</t>
  </si>
  <si>
    <t>AQxBqfy4Faw</t>
  </si>
  <si>
    <t>How To Make a Pink Construction Hat out of Vanilla CAKE! | Yolanda Gampp | How To Cake It</t>
  </si>
  <si>
    <t>2018-05-01T14:59:49.000Z</t>
  </si>
  <si>
    <t>aQzai9oXb-g</t>
  </si>
  <si>
    <t>Trying On Wedding Dresses | November Vlog Pt. 1</t>
  </si>
  <si>
    <t>clothesencounters</t>
  </si>
  <si>
    <t>2017-11-26T22:30:52.000Z</t>
  </si>
  <si>
    <t>ar8S6virCwM</t>
  </si>
  <si>
    <t>A day in the life of an ancient Athenian - Robert Garland</t>
  </si>
  <si>
    <t>2018-03-15T15:02:58.000Z</t>
  </si>
  <si>
    <t>ARA0AxrnHdM</t>
  </si>
  <si>
    <t>Your Google Assistant: coming soon to smart displays</t>
  </si>
  <si>
    <t>Google</t>
  </si>
  <si>
    <t>2018-01-09T01:02:34.000Z</t>
  </si>
  <si>
    <t>arJ5h2TY3I4</t>
  </si>
  <si>
    <t>FANTASY (feat. Amber Liu) by SUPERFRUIT</t>
  </si>
  <si>
    <t>SUPERFRUIT</t>
  </si>
  <si>
    <t>2017-11-10T17:00:51.000Z</t>
  </si>
  <si>
    <t>ARuS950sgXM</t>
  </si>
  <si>
    <t>Nikolas Cruz status hearing</t>
  </si>
  <si>
    <t>2018-02-20T06:41:19.000Z</t>
  </si>
  <si>
    <t>arv7U6cfD40</t>
  </si>
  <si>
    <t>the life-changing magic of tidying up</t>
  </si>
  <si>
    <t>2017-12-14T17:00:00.000Z</t>
  </si>
  <si>
    <t>AshvBTw5Z84</t>
  </si>
  <si>
    <t>Homemade Hydraulic Hulkbuster</t>
  </si>
  <si>
    <t>2018-05-03T15:00:01.000Z</t>
  </si>
  <si>
    <t>asiRHYuOP08</t>
  </si>
  <si>
    <t>5 Seconds Of Summer - Youngblood (Acoustic)</t>
  </si>
  <si>
    <t>5SOSVEVO</t>
  </si>
  <si>
    <t>2018-05-31T23:00:00.000Z</t>
  </si>
  <si>
    <t>aSKHH7Zqdjc</t>
  </si>
  <si>
    <t>THE MOST IMPORTANT THINGS IN LIFE! | VLOG虏 129</t>
  </si>
  <si>
    <t>Jon Olsson</t>
  </si>
  <si>
    <t>2018-01-09T15:00:00.000Z</t>
  </si>
  <si>
    <t>ASNA5kkMQ20</t>
  </si>
  <si>
    <t>Baking a Mini Unicorn Cake in an EASY BAKE OVEN!! 馃挅</t>
  </si>
  <si>
    <t>kawaiisweetworld</t>
  </si>
  <si>
    <t>2018-01-30T01:15:07.000Z</t>
  </si>
  <si>
    <t>aSO1gltbg0o</t>
  </si>
  <si>
    <t>The Big Ugly - Dramatic Rescue of a Fallen Big Wave Surfer - #Drone - Nazar茅, Portugal</t>
  </si>
  <si>
    <t>M谩quina Voadora</t>
  </si>
  <si>
    <t>2017-12-02T20:08:25.000Z</t>
  </si>
  <si>
    <t>AsTdC2RToIA</t>
  </si>
  <si>
    <t>I Followed A James Charles' Makeup Tutorial</t>
  </si>
  <si>
    <t>LaurDIY</t>
  </si>
  <si>
    <t>2018-03-25T16:00:01.000Z</t>
  </si>
  <si>
    <t>asu37n6sEBY</t>
  </si>
  <si>
    <t>Chris Stapleton - Tryin' To Untangle My Mind (Audio)</t>
  </si>
  <si>
    <t>2017-11-17T16:08:06.000Z</t>
  </si>
  <si>
    <t>aT1gOazMMm8</t>
  </si>
  <si>
    <t>James Franco Brings Tommy Wiseau to Kimmel</t>
  </si>
  <si>
    <t>2017-11-30T11:00:00.000Z</t>
  </si>
  <si>
    <t>AtbyHpFeVDI</t>
  </si>
  <si>
    <t>Chris Pratt &amp; Bryce Dallas Howard's Kids Are BFFs</t>
  </si>
  <si>
    <t>2017-12-05T14:00:00.000Z</t>
  </si>
  <si>
    <t>AtCLwYFRp4o</t>
  </si>
  <si>
    <t>Hair Stylists React to Trump鈥檚 Hair Flapping in the Wind</t>
  </si>
  <si>
    <t>2018-02-08T03:18:02.000Z</t>
  </si>
  <si>
    <t>ATFwMO9CebA</t>
  </si>
  <si>
    <t>President Trump 2018 State of the Union Address (C-SPAN)</t>
  </si>
  <si>
    <t>C-SPAN</t>
  </si>
  <si>
    <t>2018-01-31T03:44:06.000Z</t>
  </si>
  <si>
    <t>aTgxG6LPh9w</t>
  </si>
  <si>
    <t>Growing Up - Cyanide &amp; Happiness Shorts</t>
  </si>
  <si>
    <t>2018-01-11T06:00:00.000Z</t>
  </si>
  <si>
    <t>atvJwwec_2A</t>
  </si>
  <si>
    <t>How I got Rich on Bitcoin馃挵  Cryptocurrency for Beginners</t>
  </si>
  <si>
    <t>2017-12-28T22:02:04.000Z</t>
  </si>
  <si>
    <t>aTvw9_dxBlk</t>
  </si>
  <si>
    <t>Jim Nabors dead at 87 (Thursday noon breaking report)</t>
  </si>
  <si>
    <t>WTHR</t>
  </si>
  <si>
    <t>2017-11-30T18:20:44.000Z</t>
  </si>
  <si>
    <t>Atx-0_G1KHQ</t>
  </si>
  <si>
    <t>One Second Salad in 4K</t>
  </si>
  <si>
    <t>2018-03-05T17:00:01.000Z</t>
  </si>
  <si>
    <t>aTYkKrhj5pE</t>
  </si>
  <si>
    <t>Royal Wedding arrivals: Guests gather to celebrate Prince Harry and Meghan Markle</t>
  </si>
  <si>
    <t>2018-05-19T10:38:07.000Z</t>
  </si>
  <si>
    <t>au5hwGS4KRE</t>
  </si>
  <si>
    <t>Eagles players mock Vikings in blowout</t>
  </si>
  <si>
    <t>NJ.com</t>
  </si>
  <si>
    <t>2018-01-22T02:03:05.000Z</t>
  </si>
  <si>
    <t>au8QGTiPhEw</t>
  </si>
  <si>
    <t>Azealia Banks - Anna Wintour</t>
  </si>
  <si>
    <t>AzealiaBanksVEVO</t>
  </si>
  <si>
    <t>2018-05-24T15:59:22.000Z</t>
  </si>
  <si>
    <t>AU9I1MX0c2s</t>
  </si>
  <si>
    <t>George Ezra - Saviour (Lyric Video) ft. First Aid Kit</t>
  </si>
  <si>
    <t>GeorgeEzraVEVO</t>
  </si>
  <si>
    <t>2018-03-12T17:00:03.000Z</t>
  </si>
  <si>
    <t>aujUl3yt6nM</t>
  </si>
  <si>
    <t>Quad9 How To Install with Windows</t>
  </si>
  <si>
    <t>Quad9 DNS</t>
  </si>
  <si>
    <t>2017-11-16T01:56:43.000Z</t>
  </si>
  <si>
    <t>AULfqQCVmWY</t>
  </si>
  <si>
    <t>Martial Art Grandmaster Does Push ups Hands Free</t>
  </si>
  <si>
    <t>Total Combat</t>
  </si>
  <si>
    <t>2017-05-07T12:17:56.000Z</t>
  </si>
  <si>
    <t>AuWwlxym68g</t>
  </si>
  <si>
    <t>X Ambassadors - JOYFUL</t>
  </si>
  <si>
    <t>XAmbassadorsVEVO</t>
  </si>
  <si>
    <t>2018-01-26T05:00:00.000Z</t>
  </si>
  <si>
    <t>AV1SWIPxxFM</t>
  </si>
  <si>
    <t>YouTubers React to Try to Watch This Without Laughing or Grinning #16</t>
  </si>
  <si>
    <t>2018-05-18T19:00:01.000Z</t>
  </si>
  <si>
    <t>AV5TOlGFHk0</t>
  </si>
  <si>
    <t>Best EARLY Cyber Monday 2017 Deals LIVE RIGHT NOW!</t>
  </si>
  <si>
    <t>2017-11-26T16:00:03.000Z</t>
  </si>
  <si>
    <t>aVamZUeeR88</t>
  </si>
  <si>
    <t>LEARNING HOW TO YOUTUBE (w/ Grace Helbig and Mamrie Hart)</t>
  </si>
  <si>
    <t>Christine Sydelko</t>
  </si>
  <si>
    <t>2018-01-16T20:59:51.000Z</t>
  </si>
  <si>
    <t>avDL9JRcmgs</t>
  </si>
  <si>
    <t>DipClip | Chicken Nugget Rally Testing | How secure is your sauce?</t>
  </si>
  <si>
    <t>Milkmen Design</t>
  </si>
  <si>
    <t>2017-11-13T14:39:03.000Z</t>
  </si>
  <si>
    <t>AvFNCNOyZeE</t>
  </si>
  <si>
    <t>Round Peg in a Square Hole - Numberphile</t>
  </si>
  <si>
    <t>2018-03-05T12:30:00.000Z</t>
  </si>
  <si>
    <t>avnapsraeXM</t>
  </si>
  <si>
    <t>Watch me draw 10 presidents</t>
  </si>
  <si>
    <t>J.J. McCullough</t>
  </si>
  <si>
    <t>2017-12-23T15:21:28.000Z</t>
  </si>
  <si>
    <t>aVpvVq_yZLM</t>
  </si>
  <si>
    <t>Second Woman Accuses Sen. Al Franken Of Inappropriate Touching | The View</t>
  </si>
  <si>
    <t>2017-11-20T16:13:29.000Z</t>
  </si>
  <si>
    <t>AW9M7Cmzjj8</t>
  </si>
  <si>
    <t>These Enchiladas Are a Taste of Real Mexican Home-Cooking | Food Skills</t>
  </si>
  <si>
    <t>2017-12-04T20:00:00.000Z</t>
  </si>
  <si>
    <t>AWtpYfjylCo</t>
  </si>
  <si>
    <t>A Survivalist Teaches Me To Live Off The Grid</t>
  </si>
  <si>
    <t>2017-12-02T16:00:55.000Z</t>
  </si>
  <si>
    <t>aXLS_WDIugk</t>
  </si>
  <si>
    <t>Jackson Pollock in 60 seconds</t>
  </si>
  <si>
    <t>Royal Academy of Arts</t>
  </si>
  <si>
    <t>2016-11-10T19:37:00.000Z</t>
  </si>
  <si>
    <t>AxWxJNHoLC8</t>
  </si>
  <si>
    <t>What Is Schizophrenia Like?</t>
  </si>
  <si>
    <t>2017-11-25T22:00:07.000Z</t>
  </si>
  <si>
    <t>aY-0uBIYYKk</t>
  </si>
  <si>
    <t>TESS Mission</t>
  </si>
  <si>
    <t>2018-04-20T17:36:35.000Z</t>
  </si>
  <si>
    <t>Ay420BlEtb8</t>
  </si>
  <si>
    <t>Ann Curry says verbal sexual harassment was pervasive at NBC</t>
  </si>
  <si>
    <t>2018-01-17T13:02:59.000Z</t>
  </si>
  <si>
    <t>aYnyMPc3LQ4</t>
  </si>
  <si>
    <t>How to Make Life More Interesting</t>
  </si>
  <si>
    <t>2018-01-21T18:15:56.000Z</t>
  </si>
  <si>
    <t>ayOi5ZW-kgU</t>
  </si>
  <si>
    <t>How To Find The Perfect Red Lipstick | Triple Threat 101 | Refinery29</t>
  </si>
  <si>
    <t>2018-01-16T16:00:00.000Z</t>
  </si>
  <si>
    <t>AYte8ks2KAk</t>
  </si>
  <si>
    <t>Rosenstein speaks before the House Judiciary Committee</t>
  </si>
  <si>
    <t>2017-12-13T21:27:42.000Z</t>
  </si>
  <si>
    <t>AZ4sakIfXUE</t>
  </si>
  <si>
    <t>Things We Should Leave in 2017</t>
  </si>
  <si>
    <t>2017-12-18T19:17:48.000Z</t>
  </si>
  <si>
    <t>aZ7F1yRM5vg</t>
  </si>
  <si>
    <t>Gorillas React To Their Reflection - Gorilla Family and Me - BBC Earth</t>
  </si>
  <si>
    <t>2018-01-03T10:00:04.000Z</t>
  </si>
  <si>
    <t>aZdkR_WhA5Q</t>
  </si>
  <si>
    <t>The Walking Dead: No Man鈥檚 Land by Inanna Sarkis, Hannah Stocking &amp; Anwar Jibawi</t>
  </si>
  <si>
    <t>Inanna Sarkis</t>
  </si>
  <si>
    <t>2017-11-20T18:01:12.000Z</t>
  </si>
  <si>
    <t>azFsk42kb5E</t>
  </si>
  <si>
    <t>John Krasinski Breaks Down A Quiet Place's Lantern Scene | Notes on a Scene | Vanity Fair</t>
  </si>
  <si>
    <t>2018-04-13T16:00:49.000Z</t>
  </si>
  <si>
    <t>AzLYMcneJMU</t>
  </si>
  <si>
    <t>Live: New York police responding to reported explosion in Manhattan</t>
  </si>
  <si>
    <t>2017-12-11T17:42:25.000Z</t>
  </si>
  <si>
    <t>AZQvPibYXRo</t>
  </si>
  <si>
    <t>Giants vs. 49ers | NFL Week 10 Game Highlights</t>
  </si>
  <si>
    <t>2017-11-13T00:56:30.000Z</t>
  </si>
  <si>
    <t>AZTn1UMs408</t>
  </si>
  <si>
    <t>Life Accordion To Trump #3: Happy Holidays Edition</t>
  </si>
  <si>
    <t>Huw Parkinson</t>
  </si>
  <si>
    <t>2017-12-25T13:10:17.000Z</t>
  </si>
  <si>
    <t>azUbCdcAeFM</t>
  </si>
  <si>
    <t>Tesla 2018</t>
  </si>
  <si>
    <t>Tesla</t>
  </si>
  <si>
    <t>2018-05-10T01:03:00.000Z</t>
  </si>
  <si>
    <t>azVAxbETWmk</t>
  </si>
  <si>
    <t>Anna Kendrick Does Her Impression of Kristen Stewart Talking About Pitch Perfect 3</t>
  </si>
  <si>
    <t>b_lULj6v804</t>
  </si>
  <si>
    <t>Benches clear twice between Yankees, Red Sox</t>
  </si>
  <si>
    <t>MLB</t>
  </si>
  <si>
    <t>2018-04-12T07:52:21.000Z</t>
  </si>
  <si>
    <t>b03U6BYF9L0</t>
  </si>
  <si>
    <t>Debunking Anti-Vaxxers</t>
  </si>
  <si>
    <t>2018-02-15T17:09:04.000Z</t>
  </si>
  <si>
    <t>B0R9wQAFBbI</t>
  </si>
  <si>
    <t>Magnitude 6.4 earthquake hits Taiwan</t>
  </si>
  <si>
    <t>2018-02-06T18:34:22.000Z</t>
  </si>
  <si>
    <t>b191evqWAwE</t>
  </si>
  <si>
    <t>Game Rewind: Watch Loyola Chicago advance to their first Final Four since 1963 in 9 minutes</t>
  </si>
  <si>
    <t>2018-03-25T00:51:00.000Z</t>
  </si>
  <si>
    <t>b1BAq8T9kqY</t>
  </si>
  <si>
    <t>VALENTINES DAY GLAM |  Casey Holmes</t>
  </si>
  <si>
    <t>2018-02-09T03:58:57.000Z</t>
  </si>
  <si>
    <t>B1Kitc6cMXw</t>
  </si>
  <si>
    <t>Completely Spillproof Travel Bag</t>
  </si>
  <si>
    <t>2017-12-27T15:17:40.000Z</t>
  </si>
  <si>
    <t>B1pdDGaC9Mk</t>
  </si>
  <si>
    <t>What鈥檚 In Jessica Clements鈥?Bag | Spill It | Refinery29</t>
  </si>
  <si>
    <t>2018-01-17T16:00:01.000Z</t>
  </si>
  <si>
    <t>B1r4Z3nXPVA</t>
  </si>
  <si>
    <t>73 Questions With Lilly Singh | Vogue</t>
  </si>
  <si>
    <t>2018-02-28T13:00:31.000Z</t>
  </si>
  <si>
    <t>b1Vi4YGMGkk</t>
  </si>
  <si>
    <t>YouTube Shooting: Woman Identified As Nasim Aghdam, 39, Suspected Of Wounding 3</t>
  </si>
  <si>
    <t>2018-04-04T05:16:12.000Z</t>
  </si>
  <si>
    <t>b2EOxGUuBWA</t>
  </si>
  <si>
    <t>OVERBOARD Official Trailer (2018) Anna Faris, Eva Longoria Comedy Movie HD</t>
  </si>
  <si>
    <t>ONE Media</t>
  </si>
  <si>
    <t>2017-12-21T17:32:30.000Z</t>
  </si>
  <si>
    <t>B2MvoBRzrm4</t>
  </si>
  <si>
    <t>Samy Kamkar: Getting Started with Reverse Engineering</t>
  </si>
  <si>
    <t>2018-01-02T19:41:55.000Z</t>
  </si>
  <si>
    <t>b2txBXQGjJ8</t>
  </si>
  <si>
    <t>DO TEENS KNOW 90s MUSIC? #17 (REACT: Do They Know It?)</t>
  </si>
  <si>
    <t>2018-04-22T19:00:05.000Z</t>
  </si>
  <si>
    <t>B2W7c3XRBwQ</t>
  </si>
  <si>
    <t>How To Make a Easter GIANT PEEP CAKE | With Yellow Velvet Cake | Yolanda Gampp | How To Cake It</t>
  </si>
  <si>
    <t>2018-03-20T15:00:19.000Z</t>
  </si>
  <si>
    <t>B2YCf8dTkIM</t>
  </si>
  <si>
    <t>FORGING A DAMASCUS ANVIL!! Part 2</t>
  </si>
  <si>
    <t>Alec Steele</t>
  </si>
  <si>
    <t>2017-12-18T20:55:29.000Z</t>
  </si>
  <si>
    <t>b33PN2NB2Do</t>
  </si>
  <si>
    <t>The guide book that helped black Americans travel during segregation</t>
  </si>
  <si>
    <t>2018-03-15T12:00:05.000Z</t>
  </si>
  <si>
    <t>B3JFSL8AA70</t>
  </si>
  <si>
    <t>Jews Try Christmas For The First Time</t>
  </si>
  <si>
    <t>2017-12-17T19:00:46.000Z</t>
  </si>
  <si>
    <t>b3KFfgoDzw8</t>
  </si>
  <si>
    <t>North Korea Parade Preparations Caught on Satellite | NYT</t>
  </si>
  <si>
    <t>2018-02-08T16:00:03.000Z</t>
  </si>
  <si>
    <t>b3ofgTrsXPI</t>
  </si>
  <si>
    <t>Challenge accepted, Casey.</t>
  </si>
  <si>
    <t>Peter McKinnon</t>
  </si>
  <si>
    <t>2018-02-27T18:04:49.000Z</t>
  </si>
  <si>
    <t>B3qT1k0r9pw</t>
  </si>
  <si>
    <t>Julia Michaels, Trippie Redd - Jump (Lyric Video) ft. Trippie Redd</t>
  </si>
  <si>
    <t>JuliaMichaelsVEVO</t>
  </si>
  <si>
    <t>2018-05-04T04:00:00.000Z</t>
  </si>
  <si>
    <t>B450jhJ5vHg</t>
  </si>
  <si>
    <t>How to add and send attachments in Mail on your iPhone or iPad 鈥?Apple Support</t>
  </si>
  <si>
    <t>Apple Support</t>
  </si>
  <si>
    <t>2017-11-27T17:41:38.000Z</t>
  </si>
  <si>
    <t>B4C10LKAcZQ</t>
  </si>
  <si>
    <t>Saquon Barkley Goes Sneaker Shopping With Complex</t>
  </si>
  <si>
    <t>2018-04-23T14:00:00.000Z</t>
  </si>
  <si>
    <t>B4gXsobd_ao</t>
  </si>
  <si>
    <t>What Are Diminutives 鈥?and Why We Like Them</t>
  </si>
  <si>
    <t>2017-11-09T14:00:01.000Z</t>
  </si>
  <si>
    <t>B4mK5OElAFQ</t>
  </si>
  <si>
    <t>Real or FAKE ANIME?? Pt. 5 - ACTION/ADVENTURE EDITION! | Thomas Sanders</t>
  </si>
  <si>
    <t>Thomas Sanders</t>
  </si>
  <si>
    <t>2017-11-18T18:29:57.000Z</t>
  </si>
  <si>
    <t>b4vTZx_AtHk</t>
  </si>
  <si>
    <t>How To Dry a Shirt in 30 Seconds</t>
  </si>
  <si>
    <t>HowToBasic</t>
  </si>
  <si>
    <t>2017-11-09T18:36:48.000Z</t>
  </si>
  <si>
    <t>b-5c_Z3pUVk</t>
  </si>
  <si>
    <t>Andy Cohen Weighs In on Kim Cattrall鈥檚 Feud with Sarah Jessica Parker</t>
  </si>
  <si>
    <t>Radio Andy</t>
  </si>
  <si>
    <t>2018-02-12T17:30:10.000Z</t>
  </si>
  <si>
    <t>B5gu6o6CIDA</t>
  </si>
  <si>
    <t>How to make Gingerbread Cupcakes!</t>
  </si>
  <si>
    <t>2017-12-23T18:23:30.000Z</t>
  </si>
  <si>
    <t>B5HORANmzHw</t>
  </si>
  <si>
    <t>Founding An Inbreeding-Free Space Colony</t>
  </si>
  <si>
    <t>2017-11-12T22:00:01.000Z</t>
  </si>
  <si>
    <t>b6fepBtNgVM</t>
  </si>
  <si>
    <t>HAVANA - CAMILA CABELLO (English + Spanish Cover)</t>
  </si>
  <si>
    <t>2017-11-18T17:00:04.000Z</t>
  </si>
  <si>
    <t>B7AjF4of300</t>
  </si>
  <si>
    <t>Why It's Almost Impossible to Do a Quintuple Jump | WIRED</t>
  </si>
  <si>
    <t>2018-02-09T17:00:59.000Z</t>
  </si>
  <si>
    <t>B7B6x2bHcUs</t>
  </si>
  <si>
    <t>Get to know Doug Jones, Alabama's newest Senator</t>
  </si>
  <si>
    <t>Newsy</t>
  </si>
  <si>
    <t>2017-12-13T03:58:29.000Z</t>
  </si>
  <si>
    <t>b7FxPsqfkOY</t>
  </si>
  <si>
    <t>How to solve 2D equations using color</t>
  </si>
  <si>
    <t>3Blue1Brown</t>
  </si>
  <si>
    <t>2018-03-24T14:42:51.000Z</t>
  </si>
  <si>
    <t>b7rYRGbsMW0</t>
  </si>
  <si>
    <t>Neil deGrasse Tyson: UFO doesn't mean aliens</t>
  </si>
  <si>
    <t>2017-12-20T14:32:57.000Z</t>
  </si>
  <si>
    <t>b7zWwo9dbiU</t>
  </si>
  <si>
    <t>1st place Mousetrap Car Ideas- using SCIENCE</t>
  </si>
  <si>
    <t>Mark Rober</t>
  </si>
  <si>
    <t>2018-03-29T20:14:02.000Z</t>
  </si>
  <si>
    <t>b8GGWHGkx3Y</t>
  </si>
  <si>
    <t>SURPRISING HER WITH A NEW PUPPY (8 WEEKS OLD)</t>
  </si>
  <si>
    <t>TmarTn2</t>
  </si>
  <si>
    <t>2018-03-25T18:32:38.000Z</t>
  </si>
  <si>
    <t>B8R148hFxPw</t>
  </si>
  <si>
    <t>Waymo 360掳 Experience: A Fully Self-Driving聽Journey</t>
  </si>
  <si>
    <t>Waymo</t>
  </si>
  <si>
    <t>2018-02-28T08:00:13.000Z</t>
  </si>
  <si>
    <t>B9127l-xpdE</t>
  </si>
  <si>
    <t>Best NBA Handles and Crossovers of the Month | November 2017</t>
  </si>
  <si>
    <t>2017-12-02T14:00:01.000Z</t>
  </si>
  <si>
    <t>b9lb2x_OHOk</t>
  </si>
  <si>
    <t>Guess The Voice - Animation Challenge With Brian Hull</t>
  </si>
  <si>
    <t>2017-12-16T14:52:06.000Z</t>
  </si>
  <si>
    <t>B9nVxg3DqAM</t>
  </si>
  <si>
    <t>Developer Update | Happy Year of the Dog! | Overwatch</t>
  </si>
  <si>
    <t>2018-02-07T00:55:22.000Z</t>
  </si>
  <si>
    <t>Ba4j_q02FM4</t>
  </si>
  <si>
    <t>REACTING TO MY OLD MUSIC VIDEOS</t>
  </si>
  <si>
    <t>jennxpenn</t>
  </si>
  <si>
    <t>2018-03-10T19:00:00.000Z</t>
  </si>
  <si>
    <t>bAfn2duIlN8</t>
  </si>
  <si>
    <t>馃巸 How to make Pumpkin Pie Mistakes</t>
  </si>
  <si>
    <t>2017-11-21T19:39:43.000Z</t>
  </si>
  <si>
    <t>bAHAwesTLB4</t>
  </si>
  <si>
    <t>THE MIRACLE SEASON | Official Trailer</t>
  </si>
  <si>
    <t>LD Entertainment</t>
  </si>
  <si>
    <t>2017-12-14T15:00:21.000Z</t>
  </si>
  <si>
    <t>baj6llvgpWA</t>
  </si>
  <si>
    <t>Justin Timberlake - Man of the Woods (Official Video)</t>
  </si>
  <si>
    <t>2018-02-02T05:00:00.000Z</t>
  </si>
  <si>
    <t>bAkEd8r7Nnw</t>
  </si>
  <si>
    <t>Slow Mo Katana Sword - 4K - The Slow Mo Guys</t>
  </si>
  <si>
    <t>2017-11-14T18:31:20.000Z</t>
  </si>
  <si>
    <t>bazp-LVqlK8</t>
  </si>
  <si>
    <t>ORGANIZE | Garage Clean Out! (and where to take stuff)</t>
  </si>
  <si>
    <t>WhatsUpMoms</t>
  </si>
  <si>
    <t>2018-01-10T14:00:03.000Z</t>
  </si>
  <si>
    <t>BBQ-2BUGQv8</t>
  </si>
  <si>
    <t>Star Wars: The Last Jedi Has Second Largest Opening Ever Amidst Mixed Fan Reactions - Movie Talk</t>
  </si>
  <si>
    <t>2017-12-18T18:27:33.000Z</t>
  </si>
  <si>
    <t>BC19fhyTG_M</t>
  </si>
  <si>
    <t>EXO 'Electric Kiss' MV -Short Ver.-</t>
  </si>
  <si>
    <t>2017-12-05T19:00:02.000Z</t>
  </si>
  <si>
    <t>bc5BnTYRgx8</t>
  </si>
  <si>
    <t>$10 Vegan vs. $135 Vegan</t>
  </si>
  <si>
    <t>2018-04-01T15:00:44.000Z</t>
  </si>
  <si>
    <t>bcHh116rcV0</t>
  </si>
  <si>
    <t>Red Apron | The Cuddle Squad</t>
  </si>
  <si>
    <t>The Cuddle Squad</t>
  </si>
  <si>
    <t>2017-12-11T18:37:58.000Z</t>
  </si>
  <si>
    <t>bcPTiiiYDs8</t>
  </si>
  <si>
    <t>How pi was almost 6.283185...</t>
  </si>
  <si>
    <t>2018-03-14T13:05:32.000Z</t>
  </si>
  <si>
    <t>BcruuWQ2_9Q</t>
  </si>
  <si>
    <t>Worst Things About Dating a Girl</t>
  </si>
  <si>
    <t>2018-03-26T04:41:12.000Z</t>
  </si>
  <si>
    <t>bcZzK3m-LLo</t>
  </si>
  <si>
    <t>James Franco Reads Mind-Blowing Philosophy Quotes as Tommy Wiseau | Vanity Fair</t>
  </si>
  <si>
    <t>2017-12-18T17:00:22.000Z</t>
  </si>
  <si>
    <t>bDkmVRppq8I</t>
  </si>
  <si>
    <t>Charlize Theron: It's Not 'Brave' To Gain Weight For A Role</t>
  </si>
  <si>
    <t>2018-05-04T07:35:01.000Z</t>
  </si>
  <si>
    <t>BdwJ0uXIV_U</t>
  </si>
  <si>
    <t>FULL STREAM | #7heChamp10ns victory parade 2018</t>
  </si>
  <si>
    <t>2018-04-30T19:07:11.000Z</t>
  </si>
  <si>
    <t>be3BHwNi58A</t>
  </si>
  <si>
    <t>Prince Harry and Meghan Markle to wed in Windsor in May - BBC News</t>
  </si>
  <si>
    <t>2017-11-28T16:15:36.000Z</t>
  </si>
  <si>
    <t>beb8zCGMsbI</t>
  </si>
  <si>
    <t>James Veitch鈥檚 Elaborate Wrong Number Prank  - CONAN on TBS</t>
  </si>
  <si>
    <t>2018-05-10T01:57:54.000Z</t>
  </si>
  <si>
    <t>BEcs3TL8DII</t>
  </si>
  <si>
    <t>LeBron James is 'obviously' the NBA MVP this season | First Take | ESPN</t>
  </si>
  <si>
    <t>2017-12-06T17:15:18.000Z</t>
  </si>
  <si>
    <t>behWkJPCkLI</t>
  </si>
  <si>
    <t>Stephen A.: Kevin Durant looked like he wanted no part of LeBron James in Game 1 | First Take | ESPN</t>
  </si>
  <si>
    <t>2018-06-01T16:09:21.000Z</t>
  </si>
  <si>
    <t>beUCw1VH11U</t>
  </si>
  <si>
    <t>A VERY SPECIAL DAY IN MY LIFE</t>
  </si>
  <si>
    <t>Arden Rose</t>
  </si>
  <si>
    <t>2017-12-02T18:14:51.000Z</t>
  </si>
  <si>
    <t>BEweWXa5Twk</t>
  </si>
  <si>
    <t>FACE SURGERY WITH MAKEUP</t>
  </si>
  <si>
    <t>2017-11-09T03:27:36.000Z</t>
  </si>
  <si>
    <t>bEWLOo12UAU</t>
  </si>
  <si>
    <t>Picking the 2018 XXL Freshman 10th Spot</t>
  </si>
  <si>
    <t>fantano</t>
  </si>
  <si>
    <t>2018-03-27T20:00:10.000Z</t>
  </si>
  <si>
    <t>Bf22Vq5phKo</t>
  </si>
  <si>
    <t>Saoirse Ronan Knows Why You Love 'Lady Bird'</t>
  </si>
  <si>
    <t>2017-12-06T08:35:01.000Z</t>
  </si>
  <si>
    <t>BfbIoUMdKZ0</t>
  </si>
  <si>
    <t>TobyMac - I just need U. (Audio)</t>
  </si>
  <si>
    <t>TobyMacVEVO</t>
  </si>
  <si>
    <t>2018-01-05T05:00:01.000Z</t>
  </si>
  <si>
    <t>BFkTu8Y1KLs</t>
  </si>
  <si>
    <t>Jason Mraz  - Have It All [Official Video]</t>
  </si>
  <si>
    <t>Jason Mraz</t>
  </si>
  <si>
    <t>2018-04-27T04:01:16.000Z</t>
  </si>
  <si>
    <t>BFqNP8VqoPs</t>
  </si>
  <si>
    <t>Inside a Chinese 3D Printing Factory - in Shenzhen, China</t>
  </si>
  <si>
    <t>Strange Parts</t>
  </si>
  <si>
    <t>2018-02-28T14:22:40.000Z</t>
  </si>
  <si>
    <t>BFWI0GQZA14</t>
  </si>
  <si>
    <t>Rubber Wrecking Ball in 4k</t>
  </si>
  <si>
    <t>2018-02-20T17:00:03.000Z</t>
  </si>
  <si>
    <t>BG0a04PX-zY</t>
  </si>
  <si>
    <t>Ex-FBI agent breaks down over Florida school shooting</t>
  </si>
  <si>
    <t>2018-02-14T23:43:58.000Z</t>
  </si>
  <si>
    <t>bg7RjxsghNY</t>
  </si>
  <si>
    <t>Camila Cabello - Real Friends (Audio)</t>
  </si>
  <si>
    <t>2017-12-07T13:00:02.000Z</t>
  </si>
  <si>
    <t>BGk6_KEFtLE</t>
  </si>
  <si>
    <t>Geek Spinner Demonstration</t>
  </si>
  <si>
    <t>Maker's Box</t>
  </si>
  <si>
    <t>2017-11-19T06:44:49.000Z</t>
  </si>
  <si>
    <t>BGszdLW-VqM</t>
  </si>
  <si>
    <t>FULL COVERAGE?! New IT Cosmetics BYE BYE FOUNDATION [First Impression Review] 15 DAYS OF FOUNDATION</t>
  </si>
  <si>
    <t>thataylaa</t>
  </si>
  <si>
    <t>2018-03-20T01:00:01.000Z</t>
  </si>
  <si>
    <t>BGtsTNCMrQI</t>
  </si>
  <si>
    <t>Test footage of my raspberry pi camera in the dark</t>
  </si>
  <si>
    <t>Facelesstech</t>
  </si>
  <si>
    <t>2017-11-25T19:26:31.000Z</t>
  </si>
  <si>
    <t>bgV4A0GGBnQ</t>
  </si>
  <si>
    <t>2018 Winter Olympics Recap Day 11 I Part 1 I NBC Sports</t>
  </si>
  <si>
    <t>2018-02-20T11:42:01.000Z</t>
  </si>
  <si>
    <t>bH8fQoYfZe8</t>
  </si>
  <si>
    <t>Christina Aguilera Surprises Farrah Moan During Untucked: RuPaul's Drag Race Season 10</t>
  </si>
  <si>
    <t>2018-03-24T00:43:36.000Z</t>
  </si>
  <si>
    <t>BHloD113J54</t>
  </si>
  <si>
    <t>Young King - Black Panther Jaden Smith Parody (Nerdist Presents)</t>
  </si>
  <si>
    <t>Nerdist</t>
  </si>
  <si>
    <t>2018-02-12T16:00:01.000Z</t>
  </si>
  <si>
    <t>bhoFXkVy8JA</t>
  </si>
  <si>
    <t>Basmati Blues - Trailer</t>
  </si>
  <si>
    <t>Blockbuster</t>
  </si>
  <si>
    <t>2017-10-13T08:20:03.000Z</t>
  </si>
  <si>
    <t>Bhplg8YCu-M</t>
  </si>
  <si>
    <t>Distraught father of 3 victims tries to physically attack Larry Nassar in courtroom</t>
  </si>
  <si>
    <t>2018-02-02T14:30:43.000Z</t>
  </si>
  <si>
    <t>bhqH6tTr_Lk</t>
  </si>
  <si>
    <t>I Gave Myself A Kylie Jenner Makeover 馃拫</t>
  </si>
  <si>
    <t>2018-02-11T16:00:02.000Z</t>
  </si>
  <si>
    <t>BHuH-vySEMA</t>
  </si>
  <si>
    <t>The Late Show 'Rescue Dog Rescue' With Nick Jonas</t>
  </si>
  <si>
    <t>2017-12-14T08:35:00.000Z</t>
  </si>
  <si>
    <t>bI31WqFDxNs</t>
  </si>
  <si>
    <t>A Very Special Message from Deadpool</t>
  </si>
  <si>
    <t>2018-04-04T01:44:40.000Z</t>
  </si>
  <si>
    <t>Biex1XR_mpo</t>
  </si>
  <si>
    <t>50 Mums | 50 Kids | 1 Extra Chromosome</t>
  </si>
  <si>
    <t>Wouldn't Change a Thing</t>
  </si>
  <si>
    <t>2018-03-12T09:45:51.000Z</t>
  </si>
  <si>
    <t>biIRlcQqmOc</t>
  </si>
  <si>
    <t>RBG - Official Trailer</t>
  </si>
  <si>
    <t>Magnolia Pictures &amp; Magnet Releasing</t>
  </si>
  <si>
    <t>2018-03-07T20:01:39.000Z</t>
  </si>
  <si>
    <t>bij-JjzCa7o</t>
  </si>
  <si>
    <t>Why European Clocks are Running Slow, and British Clocks Aren't</t>
  </si>
  <si>
    <t>2018-03-12T16:00:02.000Z</t>
  </si>
  <si>
    <t>BIPpvsf98wI</t>
  </si>
  <si>
    <t>Saoirse Ronan Had to Drink Before Watching Lady Bird for the First Time</t>
  </si>
  <si>
    <t>2017-11-29T10:00:00.000Z</t>
  </si>
  <si>
    <t>BIQK4-9YFW0</t>
  </si>
  <si>
    <t>Five Finger Death Punch - Gone Away (Official Video)</t>
  </si>
  <si>
    <t>5FDPVEVO</t>
  </si>
  <si>
    <t>2017-12-22T05:00:00.000Z</t>
  </si>
  <si>
    <t>BIVGh32dVnE</t>
  </si>
  <si>
    <t>'Who Killed Olivia Lake?' Trailer | Mosaic (2018) | HBO</t>
  </si>
  <si>
    <t>HBO</t>
  </si>
  <si>
    <t>2018-01-05T18:12:47.000Z</t>
  </si>
  <si>
    <t>BJ2yzCRPonA</t>
  </si>
  <si>
    <t>This Season On The Bachelorette</t>
  </si>
  <si>
    <t>Bachelor Nation on ABC</t>
  </si>
  <si>
    <t>2018-05-29T04:00:02.000Z</t>
  </si>
  <si>
    <t>BJDGBNFxO7o</t>
  </si>
  <si>
    <t>We Lost Him... | Will Smith Vlogs</t>
  </si>
  <si>
    <t>2018-02-16T17:00:01.000Z</t>
  </si>
  <si>
    <t>BJeCOo_CRyE</t>
  </si>
  <si>
    <t>Charlie Puth (feat. Boyz II Men) - If You Leave Me Now (Studio Session)</t>
  </si>
  <si>
    <t>2018-02-01T17:30:02.000Z</t>
  </si>
  <si>
    <t>bjG8nKYCEBQ</t>
  </si>
  <si>
    <t>Sister Jean reacts to Loyola-Chicago reaching the Final Four | ESPN</t>
  </si>
  <si>
    <t>2018-03-25T02:07:24.000Z</t>
  </si>
  <si>
    <t>bJje-B9YLIU</t>
  </si>
  <si>
    <t>The 75th Annual Golden Globes - There鈥檚 a Lot to Talk About! (Promo)</t>
  </si>
  <si>
    <t>2017-12-22T14:00:02.000Z</t>
  </si>
  <si>
    <t>bJNnsAmNoUc</t>
  </si>
  <si>
    <t>Josh Groban with Tony Bennett - Christmas Time Is Here (Official Music Video)</t>
  </si>
  <si>
    <t>Josh Groban</t>
  </si>
  <si>
    <t>2017-12-04T16:01:27.000Z</t>
  </si>
  <si>
    <t>BjRNY3u3bUw</t>
  </si>
  <si>
    <t>Blumhouse's Truth or Dare - Official Trailer [HD]</t>
  </si>
  <si>
    <t>2018-01-03T16:00:10.000Z</t>
  </si>
  <si>
    <t>Bju5Enu--80</t>
  </si>
  <si>
    <t>Why aren't you likable?</t>
  </si>
  <si>
    <t>Tessa Violet</t>
  </si>
  <si>
    <t>2017-12-01T19:38:52.000Z</t>
  </si>
  <si>
    <t>bJWDajO2SZE</t>
  </si>
  <si>
    <t>DIY Lazy Food Gadgets EVERY Person Should Know!</t>
  </si>
  <si>
    <t>Natalies Outlet</t>
  </si>
  <si>
    <t>2018-02-24T21:06:12.000Z</t>
  </si>
  <si>
    <t>bK0TEqDtkK4</t>
  </si>
  <si>
    <t>Ghost Pepper: Day 2</t>
  </si>
  <si>
    <t>2018-05-07T18:12:51.000Z</t>
  </si>
  <si>
    <t>BkpwPKZb_Zo</t>
  </si>
  <si>
    <t>Sigrid - Raw (Live)</t>
  </si>
  <si>
    <t>2018-03-22T18:00:01.000Z</t>
  </si>
  <si>
    <t>Bkus04-5kWk</t>
  </si>
  <si>
    <t>DIY GIANT SWISS ROLL - VERSUS</t>
  </si>
  <si>
    <t>2017-12-20T22:01:02.000Z</t>
  </si>
  <si>
    <t>bkwLxcfcKTY</t>
  </si>
  <si>
    <t>PEACH MACARONS - The Scran Line</t>
  </si>
  <si>
    <t>2017-11-27T14:39:18.000Z</t>
  </si>
  <si>
    <t>BL4dnvBytLA</t>
  </si>
  <si>
    <t>Behind-the-Scenes: See How Elon Musk Celebrated the Falcon Heavy Launch | National Geographic</t>
  </si>
  <si>
    <t>blgS56pESPk</t>
  </si>
  <si>
    <t>Matt Hardy vows to 鈥渄elete鈥?Bray Wyatt: Raw, Dec. 4, 2017</t>
  </si>
  <si>
    <t>2017-12-05T04:20:22.000Z</t>
  </si>
  <si>
    <t>BlHVpQfxJt4</t>
  </si>
  <si>
    <t>DIY POCKY - VERSUS 鏉变含 ft. Simon &amp; Martina</t>
  </si>
  <si>
    <t>2018-02-26T14:45:10.000Z</t>
  </si>
  <si>
    <t>bLKd4XXUWUo</t>
  </si>
  <si>
    <t>Skittles ))) Possible Super Bowl Ad 鈥?Floating</t>
  </si>
  <si>
    <t>SKITTLESbrand</t>
  </si>
  <si>
    <t>2018-01-24T15:32:16.000Z</t>
  </si>
  <si>
    <t>BLOIU9DpLq4</t>
  </si>
  <si>
    <t>G-Eazy with Halsey - Him &amp; I</t>
  </si>
  <si>
    <t>2017-12-13T12:00:01.000Z</t>
  </si>
  <si>
    <t>BLts9UN_K3g</t>
  </si>
  <si>
    <t>Pok茅mon Challenge: Watch GAME FREAK鈥檚 Kazumasa Iwao Guess the Pok茅mon!</t>
  </si>
  <si>
    <t>The Official Pok茅mon YouTube Channel</t>
  </si>
  <si>
    <t>2017-11-30T16:11:54.000Z</t>
  </si>
  <si>
    <t>BLXLPisBe8s</t>
  </si>
  <si>
    <t>Full Face Using Only Japanese &amp; Korean Makeup Products</t>
  </si>
  <si>
    <t>Denitslava Makeup</t>
  </si>
  <si>
    <t>2018-04-24T16:59:02.000Z</t>
  </si>
  <si>
    <t>Bm8rz-llMhE</t>
  </si>
  <si>
    <t>Calvin Harris, Dua Lipa - One Kiss (Lyric Video)</t>
  </si>
  <si>
    <t>2018-04-06T04:00:00.000Z</t>
  </si>
  <si>
    <t>bMfcrZYOAnE</t>
  </si>
  <si>
    <t>I DEFIED GOOGLE 馃槺 Hacked an Audio Port onto Google Home Mini Then This Happened...</t>
  </si>
  <si>
    <t>SnekTek</t>
  </si>
  <si>
    <t>2017-12-09T16:30:01.000Z</t>
  </si>
  <si>
    <t>BmMuLuG1yW8</t>
  </si>
  <si>
    <t>G-Eazy On Stepping Away From H&amp;M, Being A Crazy Gemini, Halsey &amp; More</t>
  </si>
  <si>
    <t>2018-01-12T13:20:55.000Z</t>
  </si>
  <si>
    <t>Bmn2STJUWJs</t>
  </si>
  <si>
    <t>Britney Spears - Toxic [Full HD] (New Year's Eve 2018)</t>
  </si>
  <si>
    <t>Piece Of Me Tour Planet Hollywood</t>
  </si>
  <si>
    <t>2018-01-01T06:10:43.000Z</t>
  </si>
  <si>
    <t>bMrRN99DYKU</t>
  </si>
  <si>
    <t>Selena Gomez Tearfully Accepts Woman of the Year Award at Billboard's Women in Music 2017</t>
  </si>
  <si>
    <t>2017-12-01T05:19:44.000Z</t>
  </si>
  <si>
    <t>Bn02bclCu5A</t>
  </si>
  <si>
    <t>Star Wars Episode IX Story Pitched By JJ Abrams - Movie Talk</t>
  </si>
  <si>
    <t>2017-12-19T18:26:20.000Z</t>
  </si>
  <si>
    <t>BN7rNfOsBJo</t>
  </si>
  <si>
    <t>Tia Mowry's Gender Reveal  | Quick Fix</t>
  </si>
  <si>
    <t>Tia Mowry's Quick Fix</t>
  </si>
  <si>
    <t>2018-01-12T15:00:01.000Z</t>
  </si>
  <si>
    <t>bNcj9iR956M</t>
  </si>
  <si>
    <t>Claudia O'Doherty Is An Unemployed &amp; Versatile Actress  - CONAN on TBS</t>
  </si>
  <si>
    <t>2018-03-30T18:20:58.000Z</t>
  </si>
  <si>
    <t>bnfwClgheF0</t>
  </si>
  <si>
    <t>Exclusive: Intel's new smart glasses hands-on</t>
  </si>
  <si>
    <t>2018-02-05T13:00:07.000Z</t>
  </si>
  <si>
    <t>BO_g-ncp5wE</t>
  </si>
  <si>
    <t>Why Stunt People Don't Get Oscars</t>
  </si>
  <si>
    <t>2018-03-01T18:00:01.000Z</t>
  </si>
  <si>
    <t>bo7cX6kCM2A</t>
  </si>
  <si>
    <t>John Boyega Finn interview - Star Wars The Last Jedi Red Carpet World Premiere</t>
  </si>
  <si>
    <t>Disneyland Experience</t>
  </si>
  <si>
    <t>2017-12-10T02:31:18.000Z</t>
  </si>
  <si>
    <t>bo8OYPYRTIY</t>
  </si>
  <si>
    <t>Hailee Steinfeld Won't Let Me Go | Awkward Puppets</t>
  </si>
  <si>
    <t>Awkward Puppets</t>
  </si>
  <si>
    <t>2017-12-09T17:30:08.000Z</t>
  </si>
  <si>
    <t>bOG0X1WvXVU</t>
  </si>
  <si>
    <t>Kaz Hirai Stepping Down as Sony CEO - IGN News</t>
  </si>
  <si>
    <t>2018-02-03T00:07:51.000Z</t>
  </si>
  <si>
    <t>BOKzXQdA4Nw</t>
  </si>
  <si>
    <t>ISLE OF DOGS | Cast Interviews | FOX Searchlight</t>
  </si>
  <si>
    <t>FoxSearchlight</t>
  </si>
  <si>
    <t>2018-03-14T19:02:48.000Z</t>
  </si>
  <si>
    <t>BOQ-wZQhZZo</t>
  </si>
  <si>
    <t>73 Questions With Michael B. Jordan | Vogue</t>
  </si>
  <si>
    <t>2017-11-28T13:00:28.000Z</t>
  </si>
  <si>
    <t>BOZngVYS04s</t>
  </si>
  <si>
    <t>CHRISTMAS ME UP (YIAY #380)</t>
  </si>
  <si>
    <t>2017-12-05T01:09:16.000Z</t>
  </si>
  <si>
    <t>bozom9kH9pU</t>
  </si>
  <si>
    <t>Les Amazones d'Afrique feat. Nneka - La Dame et Ses Valises (Audio)</t>
  </si>
  <si>
    <t>Real World Records</t>
  </si>
  <si>
    <t>2017-10-20T08:00:01.000Z</t>
  </si>
  <si>
    <t>bOzOMmHlQ3o</t>
  </si>
  <si>
    <t>Jenga Wizard -  980027</t>
  </si>
  <si>
    <t>2017-12-20T23:57:34.000Z</t>
  </si>
  <si>
    <t>BP9HNVuGb-g</t>
  </si>
  <si>
    <t>17 Tonnes of Spinning Glass: Making the World's Largest Telescope</t>
  </si>
  <si>
    <t>bPj2fbz0ZgA</t>
  </si>
  <si>
    <t>Sarah Paulson Has Twitchy Eye From 2017</t>
  </si>
  <si>
    <t>2017-12-08T08:35:00.000Z</t>
  </si>
  <si>
    <t>bPJjU2Mpujs</t>
  </si>
  <si>
    <t>Taye Diggs Slays 'Candyman' in Front of Christina Aguilera | Lip Sync Battle Preview</t>
  </si>
  <si>
    <t>2018-01-22T15:00:02.000Z</t>
  </si>
  <si>
    <t>BPmAxzEJpWA</t>
  </si>
  <si>
    <t>Snoop Dogg - One More Day (feat. Charlie Wilson) ft. Charlie Wilson</t>
  </si>
  <si>
    <t>SnoopDoggVEVO</t>
  </si>
  <si>
    <t>2018-03-31T07:00:01.000Z</t>
  </si>
  <si>
    <t>BPmgDhwbd1w</t>
  </si>
  <si>
    <t>#184 Making a PCB using EasyEDA. // Review</t>
  </si>
  <si>
    <t>MickMake</t>
  </si>
  <si>
    <t>2017-12-02T14:05:07.000Z</t>
  </si>
  <si>
    <t>bPNi_492aEQ</t>
  </si>
  <si>
    <t>Can Ellen Get Steph &amp; Ayesha Curry to Reveal Their Baby's Gender?</t>
  </si>
  <si>
    <t>2018-02-16T14:00:10.000Z</t>
  </si>
  <si>
    <t>BPQHG-LevZM</t>
  </si>
  <si>
    <t>CRS-14 Mission</t>
  </si>
  <si>
    <t>2018-04-02T21:01:37.000Z</t>
  </si>
  <si>
    <t>B-PVT_rclnM</t>
  </si>
  <si>
    <t>Disarming Conversational Land Mines</t>
  </si>
  <si>
    <t>2017-11-20T18:30:01.000Z</t>
  </si>
  <si>
    <t>bPZFQ6i759g</t>
  </si>
  <si>
    <t>Is the hot hand real? - Numberphile</t>
  </si>
  <si>
    <t>2018-04-20T10:02:14.000Z</t>
  </si>
  <si>
    <t>BQ_0QLL2gqI</t>
  </si>
  <si>
    <t>Hailee Steinfeld, Alesso - Let Me Go ft. Florida Georgia Line, watt</t>
  </si>
  <si>
    <t>HaileeSteinfeldVEVO</t>
  </si>
  <si>
    <t>2017-11-17T18:00:00.000Z</t>
  </si>
  <si>
    <t>BQ31l1gPGKM</t>
  </si>
  <si>
    <t>J. Balvin - Ahora</t>
  </si>
  <si>
    <t>jbalvinVEVO</t>
  </si>
  <si>
    <t>2018-02-26T05:00:01.000Z</t>
  </si>
  <si>
    <t>bqbWMgkvedI</t>
  </si>
  <si>
    <t>Decorating Our Christmas Tree &amp; Princess Dress | Vlogmas Days 3 &amp; 4</t>
  </si>
  <si>
    <t>2017-12-05T15:30:02.000Z</t>
  </si>
  <si>
    <t>BQC09Mdn24w</t>
  </si>
  <si>
    <t>HOLIDAY SLAY MAKEUP TUTORIAL</t>
  </si>
  <si>
    <t>2017-11-21T23:40:15.000Z</t>
  </si>
  <si>
    <t>bqFjyo7I8fY</t>
  </si>
  <si>
    <t>Red Velvet 霠堧摐氩渤 '氪?(Look)' Dance Practice</t>
  </si>
  <si>
    <t>2018-02-22T03:00:00.000Z</t>
  </si>
  <si>
    <t>BQGpIPZx0qc</t>
  </si>
  <si>
    <t>North Korea鈥檚 鈥楢rmy of Beauties鈥?| NYT</t>
  </si>
  <si>
    <t>2018-02-10T00:30:00.000Z</t>
  </si>
  <si>
    <t>bqgVB6Vl-lI</t>
  </si>
  <si>
    <t>All of Jim's Best Pranks  - The Office US</t>
  </si>
  <si>
    <t>The Office US</t>
  </si>
  <si>
    <t>2017-11-11T17:00:03.000Z</t>
  </si>
  <si>
    <t>bqIVwa9VFDM</t>
  </si>
  <si>
    <t>What Happens When You Get Electrocuted?</t>
  </si>
  <si>
    <t>2018-01-20T22:00:03.000Z</t>
  </si>
  <si>
    <t>BqLwMIA-HlY</t>
  </si>
  <si>
    <t>The Talk - Nicole Eggert Recounts Abuse Timeline by Scott Baio; Shares Co-Stars New Claims Filed</t>
  </si>
  <si>
    <t>2018-02-07T21:43:01.000Z</t>
  </si>
  <si>
    <t>bqPARIKHbN8</t>
  </si>
  <si>
    <t>How to Become TripAdvisor鈥檚 #1 Fake Restaurant</t>
  </si>
  <si>
    <t>VICE</t>
  </si>
  <si>
    <t>2018-01-22T17:00:23.000Z</t>
  </si>
  <si>
    <t>bR1d8l92Q8Q</t>
  </si>
  <si>
    <t>Maggie Rogers - Fallingwater</t>
  </si>
  <si>
    <t>MaggieRogersVEVO</t>
  </si>
  <si>
    <t>2018-05-30T13:00:03.000Z</t>
  </si>
  <si>
    <t>BR7AnZ3S8u8</t>
  </si>
  <si>
    <t>A Federal Judge In Philadelphia Blocks President Trump's Birth Control Restrictions | TIME</t>
  </si>
  <si>
    <t>2017-12-15T22:36:20.000Z</t>
  </si>
  <si>
    <t>bRkdzjzqepQ</t>
  </si>
  <si>
    <t>John Krasinski Couldn't Believe Stephen King's Reaction to A Quiet Place</t>
  </si>
  <si>
    <t>2018-04-12T10:00:20.000Z</t>
  </si>
  <si>
    <t>BrqFTswejpU</t>
  </si>
  <si>
    <t>When You Throw This Ball.. IT MAKES ICE CREAM ~ v2</t>
  </si>
  <si>
    <t>Guava Juice</t>
  </si>
  <si>
    <t>2018-04-19T21:55:54.000Z</t>
  </si>
  <si>
    <t>bS_Zr-Hu4Mw</t>
  </si>
  <si>
    <t>Blonde to Black Hair with Grav3yardgirl</t>
  </si>
  <si>
    <t>Guy Tang</t>
  </si>
  <si>
    <t>2018-01-01T19:47:17.000Z</t>
  </si>
  <si>
    <t>Bs5Ml7_2wT0</t>
  </si>
  <si>
    <t>The Game Awards - Full Show with Death Stranding, Zelda and More</t>
  </si>
  <si>
    <t>thegameawards</t>
  </si>
  <si>
    <t>2017-12-08T08:23:49.000Z</t>
  </si>
  <si>
    <t>bS9zXmexXUQ</t>
  </si>
  <si>
    <t>Sen. Booker on language used by Commander-in-chief (C-SPAN)</t>
  </si>
  <si>
    <t>2018-01-16T19:58:32.000Z</t>
  </si>
  <si>
    <t>BsadA7UR110</t>
  </si>
  <si>
    <t>Rousey makes Rowdy Power Rankings debut: WWE Power Rankings, April 15, 2018</t>
  </si>
  <si>
    <t>2018-04-15T12:56:24.000Z</t>
  </si>
  <si>
    <t>BSHh0MmJM1U</t>
  </si>
  <si>
    <t>Pizza in Its Purest Form: The Story of Lucali | Food Skills</t>
  </si>
  <si>
    <t>2018-03-12T20:37:44.000Z</t>
  </si>
  <si>
    <t>Bs-Hr-gEJAU</t>
  </si>
  <si>
    <t>Shawn Mendes - Youth (Lyric Video) ft. Khalid</t>
  </si>
  <si>
    <t>2018-05-03T16:00:03.000Z</t>
  </si>
  <si>
    <t>BspHjvU11y4</t>
  </si>
  <si>
    <t>Kelly Clarkson - Meaning of Life [Official Video]</t>
  </si>
  <si>
    <t>Kelly Clarkson</t>
  </si>
  <si>
    <t>2018-05-13T13:00:41.000Z</t>
  </si>
  <si>
    <t>bSYNEkkuhoA</t>
  </si>
  <si>
    <t>My Drunk Kitchen: Matcha Do About Nuttin'!</t>
  </si>
  <si>
    <t>2018-04-14T21:03:43.000Z</t>
  </si>
  <si>
    <t>bT9HPXKP5dI</t>
  </si>
  <si>
    <t>Road Rage - Russian Style</t>
  </si>
  <si>
    <t>CHauserable</t>
  </si>
  <si>
    <t>2017-12-22T15:37:49.000Z</t>
  </si>
  <si>
    <t>btE8mDfEF34</t>
  </si>
  <si>
    <t>Stephen A. on Cavaliers' NBA Finals Game 4: 'It was an embarrassing effort' | SC with SVP | ESPN</t>
  </si>
  <si>
    <t>2018-06-09T04:30:06.000Z</t>
  </si>
  <si>
    <t>bTfJa_Qb5T0</t>
  </si>
  <si>
    <t>13 Clever Ways to Fake High-end Looks in Your Home</t>
  </si>
  <si>
    <t>Hometalk</t>
  </si>
  <si>
    <t>2018-04-20T17:00:04.000Z</t>
  </si>
  <si>
    <t>BtvRaMPJWLs</t>
  </si>
  <si>
    <t>Super Smash Bros - Trailer Analysis</t>
  </si>
  <si>
    <t>videogamedunkey</t>
  </si>
  <si>
    <t>2018-03-10T00:25:26.000Z</t>
  </si>
  <si>
    <t>buBEYGmiAJc</t>
  </si>
  <si>
    <t>60 Seconds Left - New Year Movie Countdown</t>
  </si>
  <si>
    <t>DrMachakil</t>
  </si>
  <si>
    <t>2017-12-25T17:49:33.000Z</t>
  </si>
  <si>
    <t>BubFE0CYMYg</t>
  </si>
  <si>
    <t>Melissa McCarthy's New Dogs Are Pretty, But Not That Smart</t>
  </si>
  <si>
    <t>2018-02-05T14:01:30.000Z</t>
  </si>
  <si>
    <t>BuFrAmdWveY</t>
  </si>
  <si>
    <t>MONA - Kiss Like A Woman (Official Video)</t>
  </si>
  <si>
    <t>monatheband</t>
  </si>
  <si>
    <t>2018-02-13T18:06:45.000Z</t>
  </si>
  <si>
    <t>bUijOzaPfr8</t>
  </si>
  <si>
    <t>Donating Lots of Toys!</t>
  </si>
  <si>
    <t>2017-12-16T22:56:08.000Z</t>
  </si>
  <si>
    <t>bV_3HQplzRw</t>
  </si>
  <si>
    <t>There's Always a Bully</t>
  </si>
  <si>
    <t>2018-05-30T22:05:02.000Z</t>
  </si>
  <si>
    <t>bvf5DlhvJJE</t>
  </si>
  <si>
    <t>Conan &amp; Jordan Schlansky鈥檚 Italian Road Trip</t>
  </si>
  <si>
    <t>2018-04-12T00:26:08.000Z</t>
  </si>
  <si>
    <t>bvh_H0LsXpk</t>
  </si>
  <si>
    <t>Our Honeymoon. (YIAY #410)</t>
  </si>
  <si>
    <t>2018-04-28T19:00:02.000Z</t>
  </si>
  <si>
    <t>bVMVxJJ7P8M</t>
  </si>
  <si>
    <t>Cannibalism in the animal kingdom - Bill Schutt</t>
  </si>
  <si>
    <t>2018-03-19T15:05:10.000Z</t>
  </si>
  <si>
    <t>bVU-MmJZFFA</t>
  </si>
  <si>
    <t>Justin Timberlake - INTRODUCING MAN OF THE WOODS</t>
  </si>
  <si>
    <t>2018-01-02T15:00:04.000Z</t>
  </si>
  <si>
    <t>bw_ob5GFi6I</t>
  </si>
  <si>
    <t>Ciara - Santa Baby (Taraji's White Hot Holidays 2017)</t>
  </si>
  <si>
    <t>cicigoodies2011</t>
  </si>
  <si>
    <t>2017-12-15T05:13:47.000Z</t>
  </si>
  <si>
    <t>bw5bbpxkBQQ</t>
  </si>
  <si>
    <t>Terry Crews: Kevin Hart Tried To Play Mind Games With Me  - CONAN on TBS</t>
  </si>
  <si>
    <t>2018-03-14T02:05:30.000Z</t>
  </si>
  <si>
    <t>bweX9_u7S0Y</t>
  </si>
  <si>
    <t>First Take debates impact of Steph Curry and Kyrie Irving injuries on playoffs | First Take | ESPN</t>
  </si>
  <si>
    <t>2018-03-26T14:30:58.000Z</t>
  </si>
  <si>
    <t>BWJY1na9qao</t>
  </si>
  <si>
    <t>SURPRISED HER WITH THIS....</t>
  </si>
  <si>
    <t>Carly and Erin</t>
  </si>
  <si>
    <t>2017-12-13T02:07:16.000Z</t>
  </si>
  <si>
    <t>bWL_MVbpGT0</t>
  </si>
  <si>
    <t>4 PRODUCERS FLIP THE SAME SAMPLE</t>
  </si>
  <si>
    <t>2018-03-19T19:00:06.000Z</t>
  </si>
  <si>
    <t>bwlEaGiO9Zw</t>
  </si>
  <si>
    <t>Charades with Aaron Paul and Karlie Kloss</t>
  </si>
  <si>
    <t>2018-03-17T10:00:03.000Z</t>
  </si>
  <si>
    <t>bWNMZYe6bzw</t>
  </si>
  <si>
    <t>Amy Schumer Celebrated Her Engagement at Ellen's Birthday Party</t>
  </si>
  <si>
    <t>2018-04-18T13:00:05.000Z</t>
  </si>
  <si>
    <t>BWp5WAFGV60</t>
  </si>
  <si>
    <t>How Girl Scout Cookies Are Made</t>
  </si>
  <si>
    <t>2018-03-29T13:00:01.000Z</t>
  </si>
  <si>
    <t>BWPrk9PUwQE</t>
  </si>
  <si>
    <t>iPhone X vs Makeup Transformation (Face ID TEST)</t>
  </si>
  <si>
    <t>dope2111</t>
  </si>
  <si>
    <t>2017-11-12T00:45:54.000Z</t>
  </si>
  <si>
    <t>BWYA0CYJV74</t>
  </si>
  <si>
    <t>How To Cook Perfect Potatoes</t>
  </si>
  <si>
    <t>2018-04-08T15:00:40.000Z</t>
  </si>
  <si>
    <t>bWZ_Z5dgrb0</t>
  </si>
  <si>
    <t>Tottenham's perfect passing leads to Kane goal</t>
  </si>
  <si>
    <t>2017-12-26T13:34:46.000Z</t>
  </si>
  <si>
    <t>Bx1aWLcUF3A</t>
  </si>
  <si>
    <t>Ex-US gymnastics doctor sentenced for dozens of sexual assaults</t>
  </si>
  <si>
    <t>2018-01-25T10:28:45.000Z</t>
  </si>
  <si>
    <t>Bxhew4TpiAg</t>
  </si>
  <si>
    <t>Black History: Awesome Facts, Part TWO! | Thomas Sanders</t>
  </si>
  <si>
    <t>2018-02-17T01:02:50.000Z</t>
  </si>
  <si>
    <t>BxhxZHqHDGA</t>
  </si>
  <si>
    <t>Visit an Immense, Real-Life Fairy-Tale Castle | National Geographic</t>
  </si>
  <si>
    <t>2018-01-06T13:00:01.000Z</t>
  </si>
  <si>
    <t>BXnGUUsdnR8</t>
  </si>
  <si>
    <t>I Let My Dog Walk Me For A Day!</t>
  </si>
  <si>
    <t>2018-03-18T21:02:03.000Z</t>
  </si>
  <si>
    <t>bXYkU5u5pzg</t>
  </si>
  <si>
    <t>Parris Campbell takes the screen pass 57 yards to the house | Highlights | FOX COLLEGE FOOTBALL</t>
  </si>
  <si>
    <t>FOX Sports</t>
  </si>
  <si>
    <t>2017-12-03T02:10:57.000Z</t>
  </si>
  <si>
    <t>BxZYIjdgGtg</t>
  </si>
  <si>
    <t>TROY AVE - 2 LEGIT 2 QUIT (Music Video)</t>
  </si>
  <si>
    <t>DopeBoyTroy</t>
  </si>
  <si>
    <t>2018-02-01T02:01:32.000Z</t>
  </si>
  <si>
    <t>By6Mi7VlqcU</t>
  </si>
  <si>
    <t>Eminem speaks on working with Beyonce</t>
  </si>
  <si>
    <t>Shade 45</t>
  </si>
  <si>
    <t>2017-11-17T18:26:49.000Z</t>
  </si>
  <si>
    <t>byBCkV_j-As</t>
  </si>
  <si>
    <t>Introducing #AerieREAL Role Models</t>
  </si>
  <si>
    <t>Aerie</t>
  </si>
  <si>
    <t>2018-01-23T14:00:05.000Z</t>
  </si>
  <si>
    <t>bye513KciIk</t>
  </si>
  <si>
    <t>Gwen Stefani Talks Moving in with Blake Shelton</t>
  </si>
  <si>
    <t>2017-12-08T14:00:22.000Z</t>
  </si>
  <si>
    <t>ByeyFfOHgQA</t>
  </si>
  <si>
    <t>Film Theory: Black Panther's Economic CRISIS!</t>
  </si>
  <si>
    <t>2018-02-20T20:06:48.000Z</t>
  </si>
  <si>
    <t>ByO3RFHMdSs</t>
  </si>
  <si>
    <t>Arizona Sheriff Joe Arpaio Is Running For U.S. Senate</t>
  </si>
  <si>
    <t>2018-01-09T17:53:37.000Z</t>
  </si>
  <si>
    <t>ByucbuSe958</t>
  </si>
  <si>
    <t>SZA x Calvin Harris - The Weekend (Funk Wav Remix (Audio))</t>
  </si>
  <si>
    <t>SZAVEVO</t>
  </si>
  <si>
    <t>2017-12-15T08:00:02.000Z</t>
  </si>
  <si>
    <t>bYXM3uz1bjM</t>
  </si>
  <si>
    <t>James Blake - If The Car Beside You Moves Ahead (Official video)</t>
  </si>
  <si>
    <t>JamesBlakeVEVO</t>
  </si>
  <si>
    <t>2018-01-26T00:00:01.000Z</t>
  </si>
  <si>
    <t>Bz947t-vWzE</t>
  </si>
  <si>
    <t>Wannabe Dude Perfect Trick Shots!!</t>
  </si>
  <si>
    <t>2018-01-30T22:00:00.000Z</t>
  </si>
  <si>
    <t>Bzji05zubSc</t>
  </si>
  <si>
    <t>2017 Miss Universe National Costume Show</t>
  </si>
  <si>
    <t>Miss Universe</t>
  </si>
  <si>
    <t>2017-11-26T03:11:00.000Z</t>
  </si>
  <si>
    <t>BZt0qjTWNhw</t>
  </si>
  <si>
    <t>The Cat Who Caught the Laser</t>
  </si>
  <si>
    <t>AaronsAnimals</t>
  </si>
  <si>
    <t>2018-05-18T13:00:04.000Z</t>
  </si>
  <si>
    <t>Bzu4G8uZs-4</t>
  </si>
  <si>
    <t>Selena Gomez, Marshmello - Wolves</t>
  </si>
  <si>
    <t>SelenaGomezVEVO</t>
  </si>
  <si>
    <t>2017-12-20T05:00:00.000Z</t>
  </si>
  <si>
    <t>bzuXvmsufoM</t>
  </si>
  <si>
    <t>America Ferrera's Busy 2018: Pregnancy And The 'Time's Up' Movement</t>
  </si>
  <si>
    <t>2018-01-04T08:35:00.000Z</t>
  </si>
  <si>
    <t>BzzG-yDxA1c</t>
  </si>
  <si>
    <t>Toaster Cooks Your Entire Breakfast for You</t>
  </si>
  <si>
    <t>2018-01-11T22:22:54.000Z</t>
  </si>
  <si>
    <t>c_KdAO6MqiM</t>
  </si>
  <si>
    <t>TimRollins part1</t>
  </si>
  <si>
    <t>GrDrtube</t>
  </si>
  <si>
    <t>2009-09-29T16:27:28.000Z</t>
  </si>
  <si>
    <t>C_SJgw5MVFY</t>
  </si>
  <si>
    <t>MisterWives - Oh Love</t>
  </si>
  <si>
    <t>MisterWivesVEVO</t>
  </si>
  <si>
    <t>c0bsKc4tiuY</t>
  </si>
  <si>
    <t>Why you should make useless things | Simone Giertz</t>
  </si>
  <si>
    <t>TED</t>
  </si>
  <si>
    <t>2018-05-09T17:29:47.000Z</t>
  </si>
  <si>
    <t>C0KnxhQMLBU</t>
  </si>
  <si>
    <t>Stephen A. Smith goes off after Game 2: It's time to bench JR Smith | SportsCenter | ESPN</t>
  </si>
  <si>
    <t>2018-06-04T03:30:54.000Z</t>
  </si>
  <si>
    <t>c0mbyMWd0Q8</t>
  </si>
  <si>
    <t>What To Expect At The 2018 Golden Globes | NBC Nightly News</t>
  </si>
  <si>
    <t>2018-01-06T02:45:15.000Z</t>
  </si>
  <si>
    <t>C1fRIyBW4kk</t>
  </si>
  <si>
    <t>PJ Morton First Began 'Official Music Video'</t>
  </si>
  <si>
    <t>pjmorton</t>
  </si>
  <si>
    <t>2018-01-24T15:07:05.000Z</t>
  </si>
  <si>
    <t>c1npkEoEtos</t>
  </si>
  <si>
    <t>Kindergarten Weather Report</t>
  </si>
  <si>
    <t>Charlie Corts</t>
  </si>
  <si>
    <t>2018-03-21T13:35:34.000Z</t>
  </si>
  <si>
    <t>C2-bOy3H6Ss</t>
  </si>
  <si>
    <t>AFFORDABLE MAKEUP TUTORIAL USING DRUGSTORE BRUSHES</t>
  </si>
  <si>
    <t>c2rEwAWHP7s</t>
  </si>
  <si>
    <t>10 Step Korean Skincare Routine | Nighttime (talk thru)</t>
  </si>
  <si>
    <t>Joan Kim</t>
  </si>
  <si>
    <t>2018-01-17T22:30:00.000Z</t>
  </si>
  <si>
    <t>C3_spbo8eVc</t>
  </si>
  <si>
    <t>Ellie Goulding - Vincent (Audio)</t>
  </si>
  <si>
    <t>EllieGouldingVEVO</t>
  </si>
  <si>
    <t>2018-02-26T08:00:00.000Z</t>
  </si>
  <si>
    <t>C3B69-LeVCY</t>
  </si>
  <si>
    <t>MILCK - This Is Not The End [Official Audio]</t>
  </si>
  <si>
    <t>MILCK</t>
  </si>
  <si>
    <t>2018-01-04T04:57:26.000Z</t>
  </si>
  <si>
    <t>c3BTGJgd8Wo</t>
  </si>
  <si>
    <t>Ashanti Talks Murda Inc, Relationships, New Music + More</t>
  </si>
  <si>
    <t>2017-12-04T13:31:15.000Z</t>
  </si>
  <si>
    <t>c-3JxzN2u34</t>
  </si>
  <si>
    <t>Lin-Manuel Miranda's next act: Helping rebuild Puerto Rico</t>
  </si>
  <si>
    <t>2017-11-12T15:05:55.000Z</t>
  </si>
  <si>
    <t>c47kn_Y4y8A</t>
  </si>
  <si>
    <t>The Ultimate Paper Airplane | WIRED</t>
  </si>
  <si>
    <t>2018-01-10T17:01:05.000Z</t>
  </si>
  <si>
    <t>C4YNcqNF4hg</t>
  </si>
  <si>
    <t>Joe Keery Talks About His Famous Hair</t>
  </si>
  <si>
    <t>2017-11-15T12:00:01.000Z</t>
  </si>
  <si>
    <t>C535gMNdiDk</t>
  </si>
  <si>
    <t>Cutest Rat taking a shower like a Human / Rata ba帽andose ( Full HD )</t>
  </si>
  <si>
    <t>Check It Out</t>
  </si>
  <si>
    <t>2018-01-29T00:40:06.000Z</t>
  </si>
  <si>
    <t>C54cHGCwBdk</t>
  </si>
  <si>
    <t>Biles. Is. Back.</t>
  </si>
  <si>
    <t>USA Gymnastics</t>
  </si>
  <si>
    <t>2018-04-23T16:00:12.000Z</t>
  </si>
  <si>
    <t>C5jcZGcMdaI</t>
  </si>
  <si>
    <t>Half Magic - Official Trailer</t>
  </si>
  <si>
    <t>Momentum Pictures</t>
  </si>
  <si>
    <t>2017-12-19T14:04:31.000Z</t>
  </si>
  <si>
    <t>-C5q3oir8gA</t>
  </si>
  <si>
    <t>Will It Christmas Tree?</t>
  </si>
  <si>
    <t>2017-12-04T11:00:00.000Z</t>
  </si>
  <si>
    <t>C6Oo9Hel6MI</t>
  </si>
  <si>
    <t>How I Make Videos</t>
  </si>
  <si>
    <t>2018-01-18T17:00:01.000Z</t>
  </si>
  <si>
    <t>C6SZa5U8sIg</t>
  </si>
  <si>
    <t>Voldemort: Origins of the Heir - An unofficial fanfilm (HD + Subtitles)</t>
  </si>
  <si>
    <t>TRYANGLE FILMS</t>
  </si>
  <si>
    <t>2018-01-13T19:59:20.000Z</t>
  </si>
  <si>
    <t>c7cYON3uVZo</t>
  </si>
  <si>
    <t>Jeopardy! First: Tiebreaker | JEOPARDY!</t>
  </si>
  <si>
    <t>Jeopardy!</t>
  </si>
  <si>
    <t>2018-03-02T17:09:06.000Z</t>
  </si>
  <si>
    <t>C7lQ_jqSqKQ</t>
  </si>
  <si>
    <t>Avengers: Infinity War - Movie Review</t>
  </si>
  <si>
    <t>2018-04-25T01:01:43.000Z</t>
  </si>
  <si>
    <t>C7mxTEskjQg</t>
  </si>
  <si>
    <t>A Friendly Arctic Fox Greets Explorers | National Geographic</t>
  </si>
  <si>
    <t>2018-03-03T00:00:01.000Z</t>
  </si>
  <si>
    <t>C82YHbZNmKs</t>
  </si>
  <si>
    <t>How To Be Alone &amp; Why Its Important</t>
  </si>
  <si>
    <t>Rachelleea</t>
  </si>
  <si>
    <t>2018-01-13T12:30:31.000Z</t>
  </si>
  <si>
    <t>c835XURBeLQ</t>
  </si>
  <si>
    <t>Giving my 13 year old niece the 'emo phase'</t>
  </si>
  <si>
    <t>Tom Harlock</t>
  </si>
  <si>
    <t>2017-12-15T23:50:47.000Z</t>
  </si>
  <si>
    <t>c8DogLWrs90</t>
  </si>
  <si>
    <t>Earthquake Preparedness Kit</t>
  </si>
  <si>
    <t>BuzzFeed Nifty</t>
  </si>
  <si>
    <t>2017-11-20T18:00:13.000Z</t>
  </si>
  <si>
    <t>c8W-auqg024</t>
  </si>
  <si>
    <t>We Sent Garlic Bread to the Edge of Space, Then Ate It</t>
  </si>
  <si>
    <t>2018-04-23T15:04:11.000Z</t>
  </si>
  <si>
    <t>c9m52-psUmw</t>
  </si>
  <si>
    <t>African Grey Parrot swearing in an Irish accent</t>
  </si>
  <si>
    <t>Marie McGann</t>
  </si>
  <si>
    <t>2016-06-02T23:05:57.000Z</t>
  </si>
  <si>
    <t>C9XDrAfT7ks</t>
  </si>
  <si>
    <t>How 'Every Day' Breaks Boundaries with 15 Actors Playing a Single Love Interest</t>
  </si>
  <si>
    <t>2018-02-14T18:00:01.000Z</t>
  </si>
  <si>
    <t>CA6A3ZlGlH8</t>
  </si>
  <si>
    <t>No Country For Pregnant Women | January 10, 2018 Act 2 | Full Frontal on TBS</t>
  </si>
  <si>
    <t>2018-01-11T07:00:00.000Z</t>
  </si>
  <si>
    <t>cAamrkLjIuM</t>
  </si>
  <si>
    <t>PANDAS - OFFICIAL TEASER [HD]</t>
  </si>
  <si>
    <t>2018-01-11T19:00:15.000Z</t>
  </si>
  <si>
    <t>caCdf94Blfw</t>
  </si>
  <si>
    <t>Oscars 2018: Nominations Announcement</t>
  </si>
  <si>
    <t>Oscars</t>
  </si>
  <si>
    <t>2018-01-23T14:53:48.000Z</t>
  </si>
  <si>
    <t>CaE0JD1X12g</t>
  </si>
  <si>
    <t>Honest Trailers - The Greatest Showman</t>
  </si>
  <si>
    <t>2018-04-10T17:00:01.000Z</t>
  </si>
  <si>
    <t>CahQhevkcCM</t>
  </si>
  <si>
    <t>We Mastered That Shiny Dirt Ball</t>
  </si>
  <si>
    <t>2018-06-02T18:00:20.000Z</t>
  </si>
  <si>
    <t>caN18WcW5XU</t>
  </si>
  <si>
    <t>Hailee Steinfeld &amp; Alesso Let Me Go ft Florida Georgia Line,watt AMA live</t>
  </si>
  <si>
    <t>David Sistaro</t>
  </si>
  <si>
    <t>2017-11-20T01:45:52.000Z</t>
  </si>
  <si>
    <t>cAqmb-Pz4iM</t>
  </si>
  <si>
    <t>Dallas Mavericks caoch Rick Carlisle sounds off on ESPN Lavar Ball article</t>
  </si>
  <si>
    <t>startelegramvideo</t>
  </si>
  <si>
    <t>2018-01-07T22:40:15.000Z</t>
  </si>
  <si>
    <t>CbfnCflL4-E</t>
  </si>
  <si>
    <t>Annihilation (2018) - The Shimmer Featurette - Paramount Pictures</t>
  </si>
  <si>
    <t>2018-01-26T14:10:50.000Z</t>
  </si>
  <si>
    <t>cBVTghAXTMw</t>
  </si>
  <si>
    <t>Ultimate Breakfast Machine</t>
  </si>
  <si>
    <t>2018-04-25T21:38:45.000Z</t>
  </si>
  <si>
    <t>CbWP9nvnRhw</t>
  </si>
  <si>
    <t>The Pun Challenge!?</t>
  </si>
  <si>
    <t>2018-04-27T18:55:53.000Z</t>
  </si>
  <si>
    <t>cccyOn99s4Y</t>
  </si>
  <si>
    <t>Reacting to Running a Half Marathon | MEGANBYTES EP. 101</t>
  </si>
  <si>
    <t>MeganBatoon</t>
  </si>
  <si>
    <t>2017-11-10T23:00:01.000Z</t>
  </si>
  <si>
    <t>ccgIXa7TIkc</t>
  </si>
  <si>
    <t>The Voice 2017 - The Season 13 Voice Champion Is...</t>
  </si>
  <si>
    <t>2017-12-20T04:39:25.000Z</t>
  </si>
  <si>
    <t>cclI_B8TYdg</t>
  </si>
  <si>
    <t>Watch live: CIA nominee Gina Haspel testifies in Senate hearing</t>
  </si>
  <si>
    <t>2018-05-09T16:36:49.000Z</t>
  </si>
  <si>
    <t>ccQJq3gGt4o</t>
  </si>
  <si>
    <t>Toni Braxton - Long As I Live (Audio)</t>
  </si>
  <si>
    <t>ToniBraxtonVEVO</t>
  </si>
  <si>
    <t>2018-02-09T05:00:03.000Z</t>
  </si>
  <si>
    <t>Cd2Ue_xw1oo</t>
  </si>
  <si>
    <t>John Varvatos Spring/Summer 2018 Campaign Featuring Nick Jonas #JVxNJ</t>
  </si>
  <si>
    <t>John Varvatos</t>
  </si>
  <si>
    <t>2018-01-22T02:28:45.000Z</t>
  </si>
  <si>
    <t>cDDF4pPwEUU</t>
  </si>
  <si>
    <t>Jaylen Brown Full Highlights 2017.11.16 vs Warriors - 22 Pts, 7 Rebs, 2 Blks!</t>
  </si>
  <si>
    <t>2017-11-17T04:25:04.000Z</t>
  </si>
  <si>
    <t>C-DfipidnOE</t>
  </si>
  <si>
    <t>Dear Snapchat!</t>
  </si>
  <si>
    <t>2018-02-08T23:42:48.000Z</t>
  </si>
  <si>
    <t>cDjYY7nW7cY</t>
  </si>
  <si>
    <t>Boxes Boxes Boxes! - Simon's Cat | GUIDE TO</t>
  </si>
  <si>
    <t>2018-02-02T16:57:11.000Z</t>
  </si>
  <si>
    <t>cDZfh5IjGv8</t>
  </si>
  <si>
    <t>NCIX Bankruptcy Auction - Day 2 FINALE</t>
  </si>
  <si>
    <t>2018-03-08T20:37:33.000Z</t>
  </si>
  <si>
    <t>CeCgsmTjHjk</t>
  </si>
  <si>
    <t>SHANE DAWSON AND RYLAND DO MY MAKEUP</t>
  </si>
  <si>
    <t>2018-03-30T19:01:02.000Z</t>
  </si>
  <si>
    <t>CefAPPIkB8E</t>
  </si>
  <si>
    <t>2018 Winter Olympics Recap Day 9 I Part 1 I NBC Sports</t>
  </si>
  <si>
    <t>2018-02-18T11:24:56.000Z</t>
  </si>
  <si>
    <t>ceXPzJ0fZNs</t>
  </si>
  <si>
    <t>My B-Boy Days</t>
  </si>
  <si>
    <t>2018-03-16T01:52:28.000Z</t>
  </si>
  <si>
    <t>Cf3zj7D8SQ4</t>
  </si>
  <si>
    <t>Draw My Life - Rebecca Parham</t>
  </si>
  <si>
    <t>Let Me Explain Studios</t>
  </si>
  <si>
    <t>2018-01-13T15:11:41.000Z</t>
  </si>
  <si>
    <t>CFa-pa0-VqI</t>
  </si>
  <si>
    <t>Kim Kardashian Princess Jasmine Transformation</t>
  </si>
  <si>
    <t>Kandee Johnson</t>
  </si>
  <si>
    <t>2018-05-28T22:00:00.000Z</t>
  </si>
  <si>
    <t>Cfn25A6krNg</t>
  </si>
  <si>
    <t>Trump Dismantles Bears Ears National Monument</t>
  </si>
  <si>
    <t>2017-12-05T01:00:00.000Z</t>
  </si>
  <si>
    <t>CfvTmIEN2Hc</t>
  </si>
  <si>
    <t>X Ambassadors - Don't Stay (Audio)</t>
  </si>
  <si>
    <t>CFwXUarN-wg</t>
  </si>
  <si>
    <t>GOALS GOALS GOALS</t>
  </si>
  <si>
    <t>KickThePj</t>
  </si>
  <si>
    <t>2018-01-07T16:30:41.000Z</t>
  </si>
  <si>
    <t>CG9yQ8PXf6o</t>
  </si>
  <si>
    <t>Carrie Underwood - Cry Pretty (Official Lyric Video)</t>
  </si>
  <si>
    <t>Carrie Underwood</t>
  </si>
  <si>
    <t>2018-04-11T10:27:45.000Z</t>
  </si>
  <si>
    <t>cgIbzjjbdw8</t>
  </si>
  <si>
    <t>Karate Prank NYC</t>
  </si>
  <si>
    <t>2018-04-30T13:01:06.000Z</t>
  </si>
  <si>
    <t>cgYHbIEZWW8</t>
  </si>
  <si>
    <t>FBI Admits It Failed To Investigate Tip About Accused Florida School Shooter In January | TIME</t>
  </si>
  <si>
    <t>2018-02-16T18:45:03.000Z</t>
  </si>
  <si>
    <t>CH3aAnw7XeU</t>
  </si>
  <si>
    <t>New 2018 iPad Announced! $329, A10 Fusion &amp; Apple Pencil</t>
  </si>
  <si>
    <t>2018-03-27T16:43:10.000Z</t>
  </si>
  <si>
    <t>cH4E_t3m3xM</t>
  </si>
  <si>
    <t>2017-11-18T16:00:02.000Z</t>
  </si>
  <si>
    <t>cHB_s970Uyw</t>
  </si>
  <si>
    <t>The Poop In My Pants | Rick and Morty | Adult Swim</t>
  </si>
  <si>
    <t>Adult Swim</t>
  </si>
  <si>
    <t>2017-11-22T15:00:17.000Z</t>
  </si>
  <si>
    <t>ChF_ypmiIs8</t>
  </si>
  <si>
    <t>Keith Urban - Female (Lyric Video)</t>
  </si>
  <si>
    <t>KeithUrbanVEVO</t>
  </si>
  <si>
    <t>2017-12-14T05:00:00.000Z</t>
  </si>
  <si>
    <t>chFKDaZns6w</t>
  </si>
  <si>
    <t>YouTube Creators for Change: Natalie Tran | White Male Asian Female</t>
  </si>
  <si>
    <t>communitychannel</t>
  </si>
  <si>
    <t>2017-12-01T22:11:00.000Z</t>
  </si>
  <si>
    <t>ChqXsD5L8Ac</t>
  </si>
  <si>
    <t>How Krispy Kreme Doughnuts are Made</t>
  </si>
  <si>
    <t>2018-02-21T16:00:01.000Z</t>
  </si>
  <si>
    <t>CHXD9k19q1Y</t>
  </si>
  <si>
    <t>dodie - In The Middle</t>
  </si>
  <si>
    <t>2017-12-15T18:00:38.000Z</t>
  </si>
  <si>
    <t>cI5RYgvPHLU</t>
  </si>
  <si>
    <t>Honest Trailers - The Blade Trilogy</t>
  </si>
  <si>
    <t>2018-02-13T18:00:02.000Z</t>
  </si>
  <si>
    <t>CiaoTcPpbDE</t>
  </si>
  <si>
    <t>Top 10 Plays of the Night | April 27, 2018</t>
  </si>
  <si>
    <t>2018-04-28T07:23:31.000Z</t>
  </si>
  <si>
    <t>CiFnp-oKZQc</t>
  </si>
  <si>
    <t>Emily Blunt Finds The Idea Of Mary Poppins A Little Creepy</t>
  </si>
  <si>
    <t>2018-03-30T07:35:00.000Z</t>
  </si>
  <si>
    <t>cik0lYDZa7c</t>
  </si>
  <si>
    <t>LeBron James Dunks Reverse Alley Oop From Russell Westbrook! 2018 NBA All Star Game!</t>
  </si>
  <si>
    <t>Smequle</t>
  </si>
  <si>
    <t>2018-02-19T02:28:51.000Z</t>
  </si>
  <si>
    <t>cIQKKzZtWwQ</t>
  </si>
  <si>
    <t>Sugarland - Still The Same</t>
  </si>
  <si>
    <t>SugarlandVEVO</t>
  </si>
  <si>
    <t>2017-12-21T05:00:00.000Z</t>
  </si>
  <si>
    <t>cIriwVhRPVA</t>
  </si>
  <si>
    <t>Sigrid - Strangers (Official Video)</t>
  </si>
  <si>
    <t>2017-11-30T16:00:02.000Z</t>
  </si>
  <si>
    <t>CIsfY7S_Uw0</t>
  </si>
  <si>
    <t>5-Layer Brownie Cookie Cheesecake</t>
  </si>
  <si>
    <t>2018-03-10T16:00:11.000Z</t>
  </si>
  <si>
    <t>ciYXvWbyl00</t>
  </si>
  <si>
    <t>Tucker Carlson Stole Stephen Colbert's Panda Bit</t>
  </si>
  <si>
    <t>2018-04-11T07:51:57.000Z</t>
  </si>
  <si>
    <t>cJHA4lLp32M</t>
  </si>
  <si>
    <t>Golden Globes Movie Predictions - Collider Scoreboard</t>
  </si>
  <si>
    <t>2018-01-05T19:00:06.000Z</t>
  </si>
  <si>
    <t>CJRw18MtRPg</t>
  </si>
  <si>
    <t>Whats inside a Mexican Jumping Bean?</t>
  </si>
  <si>
    <t>2018-05-05T15:02:28.000Z</t>
  </si>
  <si>
    <t>CJUgcgFNNWA</t>
  </si>
  <si>
    <t>Whats inside a FLAMING BATTLE AX?</t>
  </si>
  <si>
    <t>2018-02-24T14:30:01.000Z</t>
  </si>
  <si>
    <t>CJv0I-xYuC4</t>
  </si>
  <si>
    <t>I Matched Outfits With My Dog ~ Oogi</t>
  </si>
  <si>
    <t>2018-04-21T23:51:45.000Z</t>
  </si>
  <si>
    <t>CJzaYLc4pPY</t>
  </si>
  <si>
    <t>NF - NO NAME</t>
  </si>
  <si>
    <t>NFVEVO</t>
  </si>
  <si>
    <t>2018-01-19T05:00:00.000Z</t>
  </si>
  <si>
    <t>ck2ClsAoN8w</t>
  </si>
  <si>
    <t>Ending Daily Vlogs. Not Clickbait</t>
  </si>
  <si>
    <t>RomanAtwoodVlogs</t>
  </si>
  <si>
    <t>2018-03-12T19:09:06.000Z</t>
  </si>
  <si>
    <t>cKbl19xeSIQ</t>
  </si>
  <si>
    <t>Niall Horan, Maren Morris - Seeing Blind (Acoustic)</t>
  </si>
  <si>
    <t>NiallHoranVEVO</t>
  </si>
  <si>
    <t>2018-06-04T23:00:01.000Z</t>
  </si>
  <si>
    <t>CKPMAICRYuw</t>
  </si>
  <si>
    <t>Ellen Surprises the Audience with Channing Tatum During 12 Days!</t>
  </si>
  <si>
    <t>2017-11-22T14:00:02.000Z</t>
  </si>
  <si>
    <t>ckS1F3mJzb0</t>
  </si>
  <si>
    <t>Kendall Jenner Doesn't Have Baby Fever</t>
  </si>
  <si>
    <t>2018-03-15T13:00:55.000Z</t>
  </si>
  <si>
    <t>ClM-MORjXQI</t>
  </si>
  <si>
    <t>The Saddest Day</t>
  </si>
  <si>
    <t>2018-01-19T14:00:02.000Z</t>
  </si>
  <si>
    <t>clT-XYIceIc</t>
  </si>
  <si>
    <t>What's inside a Wilson X Basketball?</t>
  </si>
  <si>
    <t>2017-12-30T18:00:11.000Z</t>
  </si>
  <si>
    <t>clvljBUYduE</t>
  </si>
  <si>
    <t>Camila Cabello Loves Ikeas's Meatballs | Elvis Duran Inteview Highlight</t>
  </si>
  <si>
    <t>Elvis Duran Show</t>
  </si>
  <si>
    <t>2018-01-11T14:37:18.000Z</t>
  </si>
  <si>
    <t>cMD63TwzB1o</t>
  </si>
  <si>
    <t>SZA - The Weekend (Official Video)</t>
  </si>
  <si>
    <t>2017-12-22T05:00:01.000Z</t>
  </si>
  <si>
    <t>CMJblEavb7g</t>
  </si>
  <si>
    <t>Home for the Holidays</t>
  </si>
  <si>
    <t>Derek Hough</t>
  </si>
  <si>
    <t>2017-12-23T17:13:17.000Z</t>
  </si>
  <si>
    <t>CmO2143BzYA</t>
  </si>
  <si>
    <t>Jenna Fischer's Wardrobe Malfunction</t>
  </si>
  <si>
    <t>2018-04-03T11:00:01.000Z</t>
  </si>
  <si>
    <t>cmoknv58jjE</t>
  </si>
  <si>
    <t>FLIPPING OVER SUPERCAR! *GONE VERY WRONG*</t>
  </si>
  <si>
    <t>Tanner Braungardt</t>
  </si>
  <si>
    <t>2017-11-14T21:00:02.000Z</t>
  </si>
  <si>
    <t>cMtHByGJ8Ao</t>
  </si>
  <si>
    <t>SCOTTY SIRE - MISTER GLASSMAN (Official Lyric Video)</t>
  </si>
  <si>
    <t>Scotty Sire</t>
  </si>
  <si>
    <t>2018-01-24T01:27:57.000Z</t>
  </si>
  <si>
    <t>cN26ESa3IQk</t>
  </si>
  <si>
    <t>Dwayne Johnson Loves Buying People Cars</t>
  </si>
  <si>
    <t>2018-04-04T09:00:05.000Z</t>
  </si>
  <si>
    <t>CNBGEWRdeIM</t>
  </si>
  <si>
    <t>馃崼雼饯 鞂夓偓毽剘 毽柤 齑堨綔毽?鞖办湢 毵岆摛旮?Real Chocolate Milk | 頃滌劯</t>
  </si>
  <si>
    <t>HANSE 頃滌劯</t>
  </si>
  <si>
    <t>2018-02-09T10:36:13.000Z</t>
  </si>
  <si>
    <t>cNrfQm9yG5o</t>
  </si>
  <si>
    <t>Dream Killa</t>
  </si>
  <si>
    <t>Xscape - Topic</t>
  </si>
  <si>
    <t>2017-11-30T10:36:01.000Z</t>
  </si>
  <si>
    <t>cntsqw7XOF0</t>
  </si>
  <si>
    <t>Dashboard Confessional: We Fight [OFFICIAL VIDEO]</t>
  </si>
  <si>
    <t>2017-12-20T15:00:35.000Z</t>
  </si>
  <si>
    <t>CO9dIyNM_9Q</t>
  </si>
  <si>
    <t>Pitcher Roy Halladay Dies After Crashing ICON A5 Plane He Promoted in October (File)</t>
  </si>
  <si>
    <t>Storyful News</t>
  </si>
  <si>
    <t>2017-11-07T22:59:49.000Z</t>
  </si>
  <si>
    <t>cOaRPJQXFG4</t>
  </si>
  <si>
    <t>Sting &amp; Shaggy - Don't Make Me Wait (audio)</t>
  </si>
  <si>
    <t>Interscope Records</t>
  </si>
  <si>
    <t>2018-01-24T16:38:42.000Z</t>
  </si>
  <si>
    <t>cOc3tsFWoRs</t>
  </si>
  <si>
    <t>Jason Momoa &amp; Lisa Bonet: Love at First Sight</t>
  </si>
  <si>
    <t>2017-11-10T09:35:00.000Z</t>
  </si>
  <si>
    <t>CokyUUrx18w</t>
  </si>
  <si>
    <t>YOUTUBERS REACT TO WALMART YODEL BOY</t>
  </si>
  <si>
    <t>2018-04-15T21:00:02.000Z</t>
  </si>
  <si>
    <t>cON3fiEm3Lc</t>
  </si>
  <si>
    <t>We Tried The 2017 Victoria's Secret Model Diet For A Week</t>
  </si>
  <si>
    <t>2017-12-10T16:00:03.000Z</t>
  </si>
  <si>
    <t>coOKvrsmQiI</t>
  </si>
  <si>
    <t>RAMPAGE - OFFICIAL TRAILER 1 [HD]</t>
  </si>
  <si>
    <t>2017-11-16T21:15:08.000Z</t>
  </si>
  <si>
    <t>cosN6ilQ5u0</t>
  </si>
  <si>
    <t>I'm Pregnant! | 12 Week Pregnancy Update</t>
  </si>
  <si>
    <t>Anna Saccone</t>
  </si>
  <si>
    <t>2018-02-06T16:15:23.000Z</t>
  </si>
  <si>
    <t>cOZa0SpqANg</t>
  </si>
  <si>
    <t>Bye 2017</t>
  </si>
  <si>
    <t>Jenn Im</t>
  </si>
  <si>
    <t>2017-12-31T17:51:27.000Z</t>
  </si>
  <si>
    <t>CP23fL52Bes</t>
  </si>
  <si>
    <t>A Woman's Big Decision on Her Child's Last Name - Part 1</t>
  </si>
  <si>
    <t>2018-04-21T14:00:01.000Z</t>
  </si>
  <si>
    <t>CP5Ro3oy-ec</t>
  </si>
  <si>
    <t>Longest Snake On Earth Eats A Deer Whole | Wildest Islands Of Indonesia</t>
  </si>
  <si>
    <t>Discovery UK</t>
  </si>
  <si>
    <t>2018-03-24T15:00:00.000Z</t>
  </si>
  <si>
    <t>CP6aYDssDSE</t>
  </si>
  <si>
    <t>Eating BRUNCH at Taiwan 7-ELEVEN</t>
  </si>
  <si>
    <t>2018-02-18T16:00:01.000Z</t>
  </si>
  <si>
    <t>Cp6j-izXLtE</t>
  </si>
  <si>
    <t>DO PARENTS KNOW MODERN MUSIC? #16 (REACT: Do They Know It?)</t>
  </si>
  <si>
    <t>2018-04-15T19:00:01.000Z</t>
  </si>
  <si>
    <t>cpGA0azFdCs</t>
  </si>
  <si>
    <t>Prince - Nothing Compares 2 U [OFFICIAL VIDEO]</t>
  </si>
  <si>
    <t>Prince</t>
  </si>
  <si>
    <t>2018-04-19T15:01:43.000Z</t>
  </si>
  <si>
    <t>CPjWgk0UXps</t>
  </si>
  <si>
    <t>I Got My Apartment Professionally Organized</t>
  </si>
  <si>
    <t>2018-05-11T15:00:01.000Z</t>
  </si>
  <si>
    <t>cPSpmSXNy_A</t>
  </si>
  <si>
    <t>A ROADTRIP TO OUR 2017 (YEAR END RECAP) | Ranz and Niana</t>
  </si>
  <si>
    <t>2018-01-19T13:53:48.000Z</t>
  </si>
  <si>
    <t>cpxwX6KvWbQ</t>
  </si>
  <si>
    <t>Ask The Riverdale Cast | Are You And Lili Reinhart Dating?</t>
  </si>
  <si>
    <t>Riverdale</t>
  </si>
  <si>
    <t>2018-03-26T08:59:50.000Z</t>
  </si>
  <si>
    <t>cQ54GDm1eL0</t>
  </si>
  <si>
    <t>You Won鈥檛 Believe What Obama Says In This Video! 馃槈</t>
  </si>
  <si>
    <t>2018-04-17T15:00:48.000Z</t>
  </si>
  <si>
    <t>cqg5oc20nxk</t>
  </si>
  <si>
    <t>Official Ram Trucks Super Bowl Commercial | Icelandic Vikings | We Will Rock You</t>
  </si>
  <si>
    <t>Ram Trucks</t>
  </si>
  <si>
    <t>2018-02-05T00:00:01.000Z</t>
  </si>
  <si>
    <t>cqHZTqr8u-s</t>
  </si>
  <si>
    <t>GoPro: Lobster Waterfall with Rafa Ortiz</t>
  </si>
  <si>
    <t>2017-12-19T17:00:03.000Z</t>
  </si>
  <si>
    <t>cQp_C_Zrc3U</t>
  </si>
  <si>
    <t>BTS Special / 氚╉儎靻岆厔雼?鞀ろ帢靺?[2017 KBS Song Festival | 2017 KBS 臧€鞖旊寑於曥牅 / 2017.12.29]</t>
  </si>
  <si>
    <t>KBS World TV</t>
  </si>
  <si>
    <t>2017-12-29T21:22:08.000Z</t>
  </si>
  <si>
    <t>CQQit01HHLY</t>
  </si>
  <si>
    <t>BLIND GIRL DOES MY MAKEUP ft. MOLLY BURKE</t>
  </si>
  <si>
    <t>2018-05-15T21:02:27.000Z</t>
  </si>
  <si>
    <t>cQtYcpRGGIY</t>
  </si>
  <si>
    <t>Honey Butter Smashed Potato 馃巹Asian at Home Holiday Special Recipe馃巹</t>
  </si>
  <si>
    <t>Seonkyoung Longest</t>
  </si>
  <si>
    <t>2017-12-22T22:51:17.000Z</t>
  </si>
  <si>
    <t>cr6H8ACWp4E</t>
  </si>
  <si>
    <t>The Cast of 鈥楢ll That鈥?Is Here &amp; No One Can Handle It | Wild 'N Out | MTV</t>
  </si>
  <si>
    <t>MTV</t>
  </si>
  <si>
    <t>2018-03-15T11:00:02.000Z</t>
  </si>
  <si>
    <t>Cr9oGxr0Qa0</t>
  </si>
  <si>
    <t>Making Sandals with Zip-Ties and a Laser</t>
  </si>
  <si>
    <t>2017-11-14T14:00:02.000Z</t>
  </si>
  <si>
    <t>CR9zYgr84QY</t>
  </si>
  <si>
    <t>Chocolate Orange Autumn Cupcakes | Cupcake Jemma</t>
  </si>
  <si>
    <t>CupcakeJemma</t>
  </si>
  <si>
    <t>2017-11-09T18:30:01.000Z</t>
  </si>
  <si>
    <t>CRiBnM9l4N4</t>
  </si>
  <si>
    <t>Rich Brian Experiences Peak Bromance While Eating Spicy Wings | Hot Ones</t>
  </si>
  <si>
    <t>2018-02-08T16:00:00.000Z</t>
  </si>
  <si>
    <t>CRSsa2o6PDQ</t>
  </si>
  <si>
    <t>Do You Really Need Everything in that Backpack?</t>
  </si>
  <si>
    <t>2018-04-09T17:30:00.000Z</t>
  </si>
  <si>
    <t>cRTwgPj0qx4</t>
  </si>
  <si>
    <t>Please don't photoshop our wedding photo. (YIAY #409)</t>
  </si>
  <si>
    <t>2018-04-25T23:27:33.000Z</t>
  </si>
  <si>
    <t>CSDHM6iuogI</t>
  </si>
  <si>
    <t>Crew Capsule 2.0 First Flight</t>
  </si>
  <si>
    <t>2017-12-13T04:39:07.000Z</t>
  </si>
  <si>
    <t>cSFfxxVYpxk</t>
  </si>
  <si>
    <t>BEAUTY ROOM TOUR ... (REAL AF)</t>
  </si>
  <si>
    <t>Tati</t>
  </si>
  <si>
    <t>2018-05-21T17:00:07.000Z</t>
  </si>
  <si>
    <t>Csnsq9f_ZkQ</t>
  </si>
  <si>
    <t>Honest Trailers - The Incredible Hulk</t>
  </si>
  <si>
    <t>2018-04-24T17:00:01.000Z</t>
  </si>
  <si>
    <t>cSp1dM2Vj48</t>
  </si>
  <si>
    <t>READY PLAYER ONE - Official Trailer 1 [HD]</t>
  </si>
  <si>
    <t>2017-12-10T18:00:17.000Z</t>
  </si>
  <si>
    <t>Ct9BFr9XBaI</t>
  </si>
  <si>
    <t>Luke Combs - One Number Away</t>
  </si>
  <si>
    <t>LukeCombsVEVO</t>
  </si>
  <si>
    <t>2018-01-29T08:00:00.000Z</t>
  </si>
  <si>
    <t>CtBca6H6Teg</t>
  </si>
  <si>
    <t>Honest Trailers - Batman Forever</t>
  </si>
  <si>
    <t>2017-11-14T18:00:01.000Z</t>
  </si>
  <si>
    <t>ctBVhyZxXYY</t>
  </si>
  <si>
    <t>My Next Guest Needs No Introduction With David Letterman | Trailer [HD] | Netflix</t>
  </si>
  <si>
    <t>2018-01-05T16:30:07.000Z</t>
  </si>
  <si>
    <t>CTFZoz-mB5k</t>
  </si>
  <si>
    <t>Tia Mowry鈥檚 Baby Girl Nursery Reveal | Quick Fix</t>
  </si>
  <si>
    <t>2018-05-25T14:00:02.000Z</t>
  </si>
  <si>
    <t>CT-orZzuN2A</t>
  </si>
  <si>
    <t>Ryan Reynolds Explains the Deadpool Leak | Best of The Graham Norton Show</t>
  </si>
  <si>
    <t>2018-05-09T18:00:01.000Z</t>
  </si>
  <si>
    <t>ctx4YBEdOxo</t>
  </si>
  <si>
    <t>Let's Talk About Tesla Roadster 2020!</t>
  </si>
  <si>
    <t>2017-11-17T20:41:45.000Z</t>
  </si>
  <si>
    <t>CU8qwXYH83c</t>
  </si>
  <si>
    <t>Emily Blunt Tells the Story of How She Met John Krasinski</t>
  </si>
  <si>
    <t>2018-04-04T10:00:01.000Z</t>
  </si>
  <si>
    <t>cUa93K56cc0</t>
  </si>
  <si>
    <t>Honey Roasted Carrots - You Suck at Cooking (episode 75)</t>
  </si>
  <si>
    <t>2018-04-26T13:01:41.000Z</t>
  </si>
  <si>
    <t>cUMQfRrqOs8</t>
  </si>
  <si>
    <t>DIY Miniature - Winchester Mansion</t>
  </si>
  <si>
    <t>The Square to Spare</t>
  </si>
  <si>
    <t>2018-02-03T02:12:07.000Z</t>
  </si>
  <si>
    <t>CUNq2_VjRn4</t>
  </si>
  <si>
    <t>Lucas the Spider - Encore</t>
  </si>
  <si>
    <t>2018-03-30T18:21:43.000Z</t>
  </si>
  <si>
    <t>CUnRQYS6xqo</t>
  </si>
  <si>
    <t>Grammy Awards President: Women Need To Step Up!</t>
  </si>
  <si>
    <t>2018-01-29T19:19:41.000Z</t>
  </si>
  <si>
    <t>CuVuqKyISR4</t>
  </si>
  <si>
    <t>NYC Holiday Adventures With Michael | Lucie Fink Vlogs | Refinery29</t>
  </si>
  <si>
    <t>2017-12-22T16:00:01.000Z</t>
  </si>
  <si>
    <t>CV0J3Bq3BIc</t>
  </si>
  <si>
    <t>Black Mirror - Black Museum | Official Trailer [HD] | Netflix</t>
  </si>
  <si>
    <t>2017-11-29T11:00:03.000Z</t>
  </si>
  <si>
    <t>CV3SaepBEYI</t>
  </si>
  <si>
    <t>EVERY FART EVER</t>
  </si>
  <si>
    <t>2018-04-01T16:00:01.000Z</t>
  </si>
  <si>
    <t>cv8VhlIw6Qc</t>
  </si>
  <si>
    <t>Senate passes historic GOP tax bill, House to revote</t>
  </si>
  <si>
    <t>2017-12-20T12:20:37.000Z</t>
  </si>
  <si>
    <t>CvAQpSdcvno</t>
  </si>
  <si>
    <t>What it Feels Like to Slide Downhill at 90 M.P.H.</t>
  </si>
  <si>
    <t>2018-02-08T07:00:01.000Z</t>
  </si>
  <si>
    <t>CvkOWb1U-LI</t>
  </si>
  <si>
    <t>Why Are Progress Bars Wrong So Often?</t>
  </si>
  <si>
    <t>Techquickie</t>
  </si>
  <si>
    <t>2018-03-02T19:10:34.000Z</t>
  </si>
  <si>
    <t>CVPp5FtQN8E</t>
  </si>
  <si>
    <t>Disney Princess Hand Pies</t>
  </si>
  <si>
    <t>Pies Are Awesome</t>
  </si>
  <si>
    <t>2017-11-30T00:54:50.000Z</t>
  </si>
  <si>
    <t>CvpwGru3s7s</t>
  </si>
  <si>
    <t>BALL SURPRISE PRANK (woody and kleiny)</t>
  </si>
  <si>
    <t>Taras Malyar</t>
  </si>
  <si>
    <t>2017-11-06T17:51:30.000Z</t>
  </si>
  <si>
    <t>CvqtJTrsKCE</t>
  </si>
  <si>
    <t>HOW TO BE FRIENDS WITH YOUR EX!</t>
  </si>
  <si>
    <t>Cammie Scott</t>
  </si>
  <si>
    <t>2018-04-12T19:00:44.000Z</t>
  </si>
  <si>
    <t>cW5ueE2vUm0</t>
  </si>
  <si>
    <t>Paramore: Rose-Colored Boy [OFFICIAL VIDEO]</t>
  </si>
  <si>
    <t>2018-02-05T21:00:07.000Z</t>
  </si>
  <si>
    <t>CW70dL5430c</t>
  </si>
  <si>
    <t>3D Printed Nitro Engine Plastic Connecting Rod</t>
  </si>
  <si>
    <t>JohnnyQ90</t>
  </si>
  <si>
    <t>2018-02-20T21:57:53.000Z</t>
  </si>
  <si>
    <t>CWAX-tiepMo</t>
  </si>
  <si>
    <t>RWBY Volume 5: Chapter 14 - Haven's Fate | Rooster Teeth</t>
  </si>
  <si>
    <t>Rooster Teeth</t>
  </si>
  <si>
    <t>2018-01-27T16:00:00.000Z</t>
  </si>
  <si>
    <t>cWGWYAhLuAQ</t>
  </si>
  <si>
    <t>This is what happens when you don't sleep in | Will Smith Vlogs</t>
  </si>
  <si>
    <t>2018-02-07T17:00:03.000Z</t>
  </si>
  <si>
    <t>cWHAsCWry8s</t>
  </si>
  <si>
    <t>Beekeeping With Cody s2e1: Coming out of Winter</t>
  </si>
  <si>
    <t>Cody'sBLab</t>
  </si>
  <si>
    <t>2018-02-15T02:03:58.000Z</t>
  </si>
  <si>
    <t>CwKp6Xhy3_4</t>
  </si>
  <si>
    <t>Chris Young - Hangin' On</t>
  </si>
  <si>
    <t>ChrisYoungVEVO</t>
  </si>
  <si>
    <t>2018-02-26T08:00:02.000Z</t>
  </si>
  <si>
    <t>CWrjDoEBQsw</t>
  </si>
  <si>
    <t>How To Make A THANKSGIVING ROAST HAM Out Of Pink Vanilla CAKE | Yolanda Gampp | How To Cake It</t>
  </si>
  <si>
    <t>2017-11-21T15:59:21.000Z</t>
  </si>
  <si>
    <t>CX11yw6YL1w</t>
  </si>
  <si>
    <t>C茅line Dion - Ashes (from the Deadpool 2 Motion Picture Soundtrack)</t>
  </si>
  <si>
    <t>CelineDionVEVO</t>
  </si>
  <si>
    <t>2018-05-03T12:45:00.000Z</t>
  </si>
  <si>
    <t>CxC161GvMPc</t>
  </si>
  <si>
    <t>What is the tragedy of the commons? - Nicholas Amendolare</t>
  </si>
  <si>
    <t>2017-11-21T16:03:42.000Z</t>
  </si>
  <si>
    <t>CXK3OiDgymo</t>
  </si>
  <si>
    <t>Behind the Scenes at the Victoria's Secret Fashion Show | Vlog | Karlie Kloss</t>
  </si>
  <si>
    <t>Klossy</t>
  </si>
  <si>
    <t>2017-11-29T00:07:39.000Z</t>
  </si>
  <si>
    <t>cxMvzK2OQTw</t>
  </si>
  <si>
    <t>Cards Against Humanity Saves America</t>
  </si>
  <si>
    <t>Cards Against Humanity</t>
  </si>
  <si>
    <t>2017-11-14T16:43:11.000Z</t>
  </si>
  <si>
    <t>cXOZLskXCog</t>
  </si>
  <si>
    <t>Spectacular Zen Inspired Dream Tiny House</t>
  </si>
  <si>
    <t>Living Big In A Tiny House</t>
  </si>
  <si>
    <t>2018-03-08T18:30:30.000Z</t>
  </si>
  <si>
    <t>cX-X_UFUyYE</t>
  </si>
  <si>
    <t>銉愩兗銉儷銇伃銇撱€?Maru Bucket.-</t>
  </si>
  <si>
    <t>mugumogu</t>
  </si>
  <si>
    <t>2018-01-31T00:14:21.000Z</t>
  </si>
  <si>
    <t>CY8E6N5Nzec</t>
  </si>
  <si>
    <t>Marshmello &amp; Anne-Marie - FRIENDS (Lyric Video) *OFFICIAL FRIENDZONE ANTHEM*</t>
  </si>
  <si>
    <t>2018-02-09T04:41:39.000Z</t>
  </si>
  <si>
    <t>cy9W-ZywVPc</t>
  </si>
  <si>
    <t>Trying to Get Into Fitness &amp; Health</t>
  </si>
  <si>
    <t>2018-02-18T19:36:19.000Z</t>
  </si>
  <si>
    <t>cY-fuk44Lu8</t>
  </si>
  <si>
    <t>Massive nor'easter bearing down on East Coast</t>
  </si>
  <si>
    <t>2018-03-02T02:15:38.000Z</t>
  </si>
  <si>
    <t>cyhU06cXfeU</t>
  </si>
  <si>
    <t>10 Ways to Tell If You're OBSESSED with Christmas!! Alisha Marie</t>
  </si>
  <si>
    <t>AlishaMarie</t>
  </si>
  <si>
    <t>2017-11-19T19:28:53.000Z</t>
  </si>
  <si>
    <t>cYkDfWdlLak</t>
  </si>
  <si>
    <t>Firefighting with Niecy Nash | Kevin Hart: What The Fit Episode 14 | Laugh Out Loud Network</t>
  </si>
  <si>
    <t>2018-06-07T17:26:44.000Z</t>
  </si>
  <si>
    <t>CyPPi6T3D3s</t>
  </si>
  <si>
    <t>30 TRAVEL TIPS AND HINTS TO MAKE YOUR LIFE SIMPLER</t>
  </si>
  <si>
    <t>2018-02-07T08:30:01.000Z</t>
  </si>
  <si>
    <t>cytyAgu9-bA</t>
  </si>
  <si>
    <t>DEADMAU5 said this Bassline is IMPOSSIBLE...</t>
  </si>
  <si>
    <t>2018-02-22T15:00:03.000Z</t>
  </si>
  <si>
    <t>cYw-oyJ7AEY</t>
  </si>
  <si>
    <t>Pitbull, Stereotypes - Jungle (Lyric Video) ft. E-40, Abraham Mateo</t>
  </si>
  <si>
    <t>PitbullVEVO</t>
  </si>
  <si>
    <t>2017-11-10T08:00:01.000Z</t>
  </si>
  <si>
    <t>cYxzLGk2NcY</t>
  </si>
  <si>
    <t>My Dogs Eating Popcorn ASMR</t>
  </si>
  <si>
    <t>2018-04-05T11:26:07.000Z</t>
  </si>
  <si>
    <t>CYZkT8gbiEk</t>
  </si>
  <si>
    <t>Tyga Talks About Kylie Jenner Breakup | Everyday Struggle</t>
  </si>
  <si>
    <t>2018-02-14T20:00:00.000Z</t>
  </si>
  <si>
    <t>CZ7KRUYQyKE</t>
  </si>
  <si>
    <t>HE'S GONE....WE CANT BE WITHOUT HIM ANY LONGER 馃挃馃様</t>
  </si>
  <si>
    <t>The 2x Family</t>
  </si>
  <si>
    <t>2018-01-26T23:02:30.000Z</t>
  </si>
  <si>
    <t>cZAryCaRE3k</t>
  </si>
  <si>
    <t>GOT Creators Making New Star Wars Films, Up Close with the Falcon, and YOUR Solo Teaser Reactions!</t>
  </si>
  <si>
    <t>2018-02-07T20:34:27.000Z</t>
  </si>
  <si>
    <t>czBa9nbvGNA</t>
  </si>
  <si>
    <t>Charades with Gal Gadot and Patty Jenkins</t>
  </si>
  <si>
    <t>2018-01-12T04:57:03.000Z</t>
  </si>
  <si>
    <t>CzCfd0eaWoA</t>
  </si>
  <si>
    <t>We Bought a 100 Year Old Fixer Upper - Man Vs House Ep.1</t>
  </si>
  <si>
    <t>2017-11-25T19:10:01.000Z</t>
  </si>
  <si>
    <t>cZF20bAAFtM</t>
  </si>
  <si>
    <t>I never moaned once! Gary Oldman on his Oscar winning performance as Winston Churchill.</t>
  </si>
  <si>
    <t>2018-03-05T04:59:27.000Z</t>
  </si>
  <si>
    <t>CziCidR4KcY</t>
  </si>
  <si>
    <t>Mariah Carey - The Star</t>
  </si>
  <si>
    <t>MariahCareyVEVO</t>
  </si>
  <si>
    <t>2017-11-16T11:01:00.000Z</t>
  </si>
  <si>
    <t>CZkUNPBlJIQ</t>
  </si>
  <si>
    <t>Carpool Karaoke w/ Adam Levine</t>
  </si>
  <si>
    <t>2018-05-25T05:43:21.000Z</t>
  </si>
  <si>
    <t>CzmIrPvIzxk</t>
  </si>
  <si>
    <t>Honest Trailers - The Emoji Movie</t>
  </si>
  <si>
    <t>2017-11-21T18:00:01.000Z</t>
  </si>
  <si>
    <t>CZMO9Ud0tOU</t>
  </si>
  <si>
    <t>The 809 Objects Left on the Moon</t>
  </si>
  <si>
    <t>2018-01-25T15:30:01.000Z</t>
  </si>
  <si>
    <t>czX0j3L2ZzQ</t>
  </si>
  <si>
    <t>NYPD: One Person Injured And In Custody In Midtown Explosion | CNBC</t>
  </si>
  <si>
    <t>2017-12-11T14:20:15.000Z</t>
  </si>
  <si>
    <t>cZxOvNxbi7U</t>
  </si>
  <si>
    <t>Annie Leibovitz Teaches Photography | Official Trailer</t>
  </si>
  <si>
    <t>MasterClass</t>
  </si>
  <si>
    <t>2017-12-14T14:40:13.000Z</t>
  </si>
  <si>
    <t>cZYNADOHhVY</t>
  </si>
  <si>
    <t>The Fable of the Dragon-Tyrant</t>
  </si>
  <si>
    <t>CGP Grey</t>
  </si>
  <si>
    <t>2018-04-24T13:02:43.000Z</t>
  </si>
  <si>
    <t>D_6QmL6rExk</t>
  </si>
  <si>
    <t>BTS (氚╉儎靻岆厔雼? 'FAKE LOVE' Official MV (Extended ver.)</t>
  </si>
  <si>
    <t>2018-06-01T15:00:01.000Z</t>
  </si>
  <si>
    <t>D_CZ8v9uZJY</t>
  </si>
  <si>
    <t>FULL FACE OF MAKEUP IM THROWING OUT 2018</t>
  </si>
  <si>
    <t>2018-05-02T19:19:15.000Z</t>
  </si>
  <si>
    <t>D_eZxSYRhco</t>
  </si>
  <si>
    <t>READY PLAYER ONE - Come With Me</t>
  </si>
  <si>
    <t>2018-02-15T17:00:02.000Z</t>
  </si>
  <si>
    <t>d_j512i2k6c</t>
  </si>
  <si>
    <t>Could an Earthquake Destroy USA - Biggest Earthquakes Ever</t>
  </si>
  <si>
    <t>2017-11-08T20:30:01.000Z</t>
  </si>
  <si>
    <t>D0aAYfRBVik</t>
  </si>
  <si>
    <t>Katy Perry - Making Of 鈥淗ey Hey Hey鈥?Music Video</t>
  </si>
  <si>
    <t>KatyPerryVEVO</t>
  </si>
  <si>
    <t>2018-01-04T18:00:00.000Z</t>
  </si>
  <si>
    <t>D0N3qaqXymY</t>
  </si>
  <si>
    <t>Steelers Robbed By NFL Of Win Over Patriots</t>
  </si>
  <si>
    <t>Blurred Culture</t>
  </si>
  <si>
    <t>2017-12-18T00:45:48.000Z</t>
  </si>
  <si>
    <t>D18e8aU-UWs</t>
  </si>
  <si>
    <t>Sia, David Guetta &amp; Afrojack - Helium (Sia vs. David Guetta &amp; Afrojack)</t>
  </si>
  <si>
    <t>SiaVEVO</t>
  </si>
  <si>
    <t>2018-01-25T14:44:02.000Z</t>
  </si>
  <si>
    <t>d1D1SJ-KqaQ</t>
  </si>
  <si>
    <t>WINNER - 鈥楨VERYDAY鈥?M/V</t>
  </si>
  <si>
    <t>WINNER</t>
  </si>
  <si>
    <t>2018-04-04T09:00:04.000Z</t>
  </si>
  <si>
    <t>d1hs-JI_yBE</t>
  </si>
  <si>
    <t>Kobe Bryant No.8 &amp; No.24 Jersey Retirement In Los Angeles</t>
  </si>
  <si>
    <t>2017-12-19T06:04:49.000Z</t>
  </si>
  <si>
    <t>D2mxKEa2xmA</t>
  </si>
  <si>
    <t>10 Most Devastating Cyber Attacks in History</t>
  </si>
  <si>
    <t>2018-05-13T13:00:01.000Z</t>
  </si>
  <si>
    <t>d2sJNee7FQ4</t>
  </si>
  <si>
    <t>When We First Met | Official Trailer [HD] | Netflix</t>
  </si>
  <si>
    <t>2018-01-29T14:30:18.000Z</t>
  </si>
  <si>
    <t>d2TrEsA3nzg</t>
  </si>
  <si>
    <t>Tori Kelly - Help Us To Love (Audio) ft. The HamilTones</t>
  </si>
  <si>
    <t>ToriKellyVEVO</t>
  </si>
  <si>
    <t>2018-03-30T04:00:02.000Z</t>
  </si>
  <si>
    <t>D2UE_Gw7XpI</t>
  </si>
  <si>
    <t>I Built a 'Scream Box' So My Girlfriend Won't Go Crazy</t>
  </si>
  <si>
    <t>2017-12-18T17:05:25.000Z</t>
  </si>
  <si>
    <t>D30jtARAEh0</t>
  </si>
  <si>
    <t>Watch tie-breaking draw decide key Virginia race</t>
  </si>
  <si>
    <t>2018-01-04T16:49:36.000Z</t>
  </si>
  <si>
    <t>d380meD0W0M</t>
  </si>
  <si>
    <t>I Dare You: GOING BALD!?</t>
  </si>
  <si>
    <t>2017-11-12T18:01:41.000Z</t>
  </si>
  <si>
    <t>D3BJ5bt5VbA</t>
  </si>
  <si>
    <t>Google Clips review</t>
  </si>
  <si>
    <t>2018-02-27T17:00:01.000Z</t>
  </si>
  <si>
    <t>d3h_uD-5d7A</t>
  </si>
  <si>
    <t>Best of Beauty 2017 | Zoella</t>
  </si>
  <si>
    <t>2018-01-22T16:39:04.000Z</t>
  </si>
  <si>
    <t>d3PMBPw74cc</t>
  </si>
  <si>
    <t>Tamar Braxton Clears Up Rumors About Her Marriage | The View</t>
  </si>
  <si>
    <t>2018-02-23T16:13:43.000Z</t>
  </si>
  <si>
    <t>D3uvvA7dyoI</t>
  </si>
  <si>
    <t>Garry Kasparov Answers Chess Questions From Twitter | Tech Support | WIRED</t>
  </si>
  <si>
    <t>2018-01-16T19:42:53.000Z</t>
  </si>
  <si>
    <t>d4KL7vqhpWA</t>
  </si>
  <si>
    <t>*SPOILER* 1st Eliminated Queen RuPaul's All Stars 3: Behind the Scenes</t>
  </si>
  <si>
    <t>2018-01-26T13:00:05.000Z</t>
  </si>
  <si>
    <t>D4pdh0eTsxw</t>
  </si>
  <si>
    <t>Green Eggs and Not Ham | St. Patrick's Day Breakfast</t>
  </si>
  <si>
    <t>2018-03-08T18:07:12.000Z</t>
  </si>
  <si>
    <t>D52qnC7dJcQ</t>
  </si>
  <si>
    <t>Snow Patrol - What If This Is All The Love You Ever Get? (Official Video)</t>
  </si>
  <si>
    <t>SnowPatrolVEVO</t>
  </si>
  <si>
    <t>2018-05-02T16:30:00.000Z</t>
  </si>
  <si>
    <t>d54e3kcTlHM</t>
  </si>
  <si>
    <t>Diplo - Look Back (Feat. DRAM) (Official Music Video)</t>
  </si>
  <si>
    <t>2018-02-16T15:03:11.000Z</t>
  </si>
  <si>
    <t>D5bEwcJ8eCI</t>
  </si>
  <si>
    <t>Why These Words are Illegal</t>
  </si>
  <si>
    <t>2018-03-29T14:30:00.000Z</t>
  </si>
  <si>
    <t>D5D90CLAILY</t>
  </si>
  <si>
    <t>Priyanka Chopra 'struggling' to find wedding gift for Meghan Markle</t>
  </si>
  <si>
    <t>2018-04-26T14:08:10.000Z</t>
  </si>
  <si>
    <t>d6awT91VKUw</t>
  </si>
  <si>
    <t>Sam Rockwell, Not Halsey, Won a Golden Globe - SNL</t>
  </si>
  <si>
    <t>2018-01-12T15:04:03.000Z</t>
  </si>
  <si>
    <t>d6hso-SroWE</t>
  </si>
  <si>
    <t>2018 Full First Round Mock Draft | NFL</t>
  </si>
  <si>
    <t>2018-01-20T03:00:04.000Z</t>
  </si>
  <si>
    <t>d6mBbyb-vIA</t>
  </si>
  <si>
    <t>Claire Danes And The 'Homeland' Cast Have 'Spy Camp'</t>
  </si>
  <si>
    <t>2018-02-06T08:35:00.000Z</t>
  </si>
  <si>
    <t>D6Oy4LfoqsU</t>
  </si>
  <si>
    <t>I GAVE SAFIYA NYGAARD A PERFECT HAIR MAKEOVER BASED ON HER FEATURES: BTS! |bradmondo</t>
  </si>
  <si>
    <t>2018-05-18T17:34:22.000Z</t>
  </si>
  <si>
    <t>d7E3F0Vt2rE</t>
  </si>
  <si>
    <t>She's Gotta Have It | My Name Isn't | Netflix</t>
  </si>
  <si>
    <t>2017-11-29T14:00:02.000Z</t>
  </si>
  <si>
    <t>D7JorwX31CQ</t>
  </si>
  <si>
    <t>The Killers - Rut</t>
  </si>
  <si>
    <t>TheKillersVEVO</t>
  </si>
  <si>
    <t>2018-01-10T05:00:00.000Z</t>
  </si>
  <si>
    <t>D7plDibrP1U</t>
  </si>
  <si>
    <t>Father on worst nightmare of daughter trapped in school during shooting</t>
  </si>
  <si>
    <t>2018-02-14T21:16:57.000Z</t>
  </si>
  <si>
    <t>D7sj7L1uLiw</t>
  </si>
  <si>
    <t>4 Ton Wrecking Ball in Slow Motion - The Slow Mo Guys</t>
  </si>
  <si>
    <t>2017-12-14T20:01:36.000Z</t>
  </si>
  <si>
    <t>D818vkK10UQ</t>
  </si>
  <si>
    <t>YOGA CHALLENGE WITH TOM DALEY **Got Tasty**</t>
  </si>
  <si>
    <t>2017-11-18T10:30:00.000Z</t>
  </si>
  <si>
    <t>d8GHT9nK66Y</t>
  </si>
  <si>
    <t>Kane Brown - Found You</t>
  </si>
  <si>
    <t>KaneBrownVEVO</t>
  </si>
  <si>
    <t>2017-11-28T08:00:05.000Z</t>
  </si>
  <si>
    <t>D8mu5AgUsPs</t>
  </si>
  <si>
    <t>Jennifer Lawrence Reveals The Inspiration For Her Jersey Accent From American Hustle | WWHL</t>
  </si>
  <si>
    <t>2018-03-02T05:00:10.000Z</t>
  </si>
  <si>
    <t>D8PXRnN0KPU</t>
  </si>
  <si>
    <t>Moving Pictures 2017 - Movie Trailers Mashup</t>
  </si>
  <si>
    <t>Clark Zhu</t>
  </si>
  <si>
    <t>2017-12-04T08:00:50.000Z</t>
  </si>
  <si>
    <t>d99_h30swtM</t>
  </si>
  <si>
    <t>The Moir茅 Effect Lights That Guide Ships Home</t>
  </si>
  <si>
    <t>2018-03-05T16:00:05.000Z</t>
  </si>
  <si>
    <t>d9h_qtOoFnA</t>
  </si>
  <si>
    <t>Leona Lewis &amp; Dinah Jane - Christmas Medley</t>
  </si>
  <si>
    <t>leonalewis</t>
  </si>
  <si>
    <t>2017-12-07T15:29:52.000Z</t>
  </si>
  <si>
    <t>Da2crn5NXc4</t>
  </si>
  <si>
    <t>Easy Festive DIY Ideas | Zoella</t>
  </si>
  <si>
    <t>2017-11-22T18:00:02.000Z</t>
  </si>
  <si>
    <t>Da-2h2B4faU</t>
  </si>
  <si>
    <t>String Theory Explained 鈥?What is The True Nature of Reality?</t>
  </si>
  <si>
    <t>2018-03-01T13:30:51.000Z</t>
  </si>
  <si>
    <t>dabnx8VSdkE</t>
  </si>
  <si>
    <t>Launching An Entire Fireworks Display At Once</t>
  </si>
  <si>
    <t>2018-02-26T16:00:03.000Z</t>
  </si>
  <si>
    <t>dAfqL3Hts_U</t>
  </si>
  <si>
    <t>How Much Will Black Panther Boost Avengers Infinity War Box Office</t>
  </si>
  <si>
    <t>2018-02-19T16:48:05.000Z</t>
  </si>
  <si>
    <t>dAgQsoPo-F0</t>
  </si>
  <si>
    <t>What we know about Amtrak's deadly South Carolina collision</t>
  </si>
  <si>
    <t>2018-02-04T17:02:24.000Z</t>
  </si>
  <si>
    <t>dAHolupCEkc</t>
  </si>
  <si>
    <t>Don't Pour Molten Aluminum on ICE</t>
  </si>
  <si>
    <t>2018-04-08T14:00:02.000Z</t>
  </si>
  <si>
    <t>DAi3GgwhDR0</t>
  </si>
  <si>
    <t>Star Wars: The Last Jedi | Blooper Reel</t>
  </si>
  <si>
    <t>2018-03-28T23:55:56.000Z</t>
  </si>
  <si>
    <t>Dan2YMDCpms</t>
  </si>
  <si>
    <t>Blind Girl Describes My Face to a Police Sketch Artist!</t>
  </si>
  <si>
    <t>dAOZa7JYnsw</t>
  </si>
  <si>
    <t>Adam Savage Repairs Totoro Cosplay!</t>
  </si>
  <si>
    <t>2018-04-16T14:00:06.000Z</t>
  </si>
  <si>
    <t>dAyg7C2-mjQ</t>
  </si>
  <si>
    <t>usa gymnastics + larry nassar | i am disgusted.</t>
  </si>
  <si>
    <t>Shawn Johnson East</t>
  </si>
  <si>
    <t>2018-01-23T01:49:36.000Z</t>
  </si>
  <si>
    <t>db9Shsd8q8M</t>
  </si>
  <si>
    <t>Childish Gambino Gives SOULFUL Terrified Performance At 2018 Grammys</t>
  </si>
  <si>
    <t>2018-01-29T06:14:44.000Z</t>
  </si>
  <si>
    <t>DbF91ZtpGGc</t>
  </si>
  <si>
    <t>Pie - Cyanide &amp; Happiness Shorts</t>
  </si>
  <si>
    <t>2017-12-14T06:00:00.000Z</t>
  </si>
  <si>
    <t>DbIbchSteCI</t>
  </si>
  <si>
    <t>Dunkirk re-edited as a Silent Film 鈥?The Power of Visual Storytelling</t>
  </si>
  <si>
    <t>Like Stories of Old</t>
  </si>
  <si>
    <t>2017-12-28T20:41:03.000Z</t>
  </si>
  <si>
    <t>DbJ2s_g1oDc</t>
  </si>
  <si>
    <t>10 LIFE HACKS YOU NEED TO KNOW with TEENS (REACT)</t>
  </si>
  <si>
    <t>2017-11-13T20:00:01.000Z</t>
  </si>
  <si>
    <t>dbMtuJ1tZnc</t>
  </si>
  <si>
    <t>Karl Pilkington predicts Black Mirror (spoilers)</t>
  </si>
  <si>
    <t>matt</t>
  </si>
  <si>
    <t>2018-01-01T01:05:59.000Z</t>
  </si>
  <si>
    <t>dBPRS4mVT3g</t>
  </si>
  <si>
    <t>Jamie Foxx and Katie Holmes Hit the Gym Together for Valentine's Day (Exclusive)</t>
  </si>
  <si>
    <t>2018-02-15T22:30:01.000Z</t>
  </si>
  <si>
    <t>dBTKW8NKAt4</t>
  </si>
  <si>
    <t>Koala Brawl : Koalas Fight on Australian Road - Near Adelaide</t>
  </si>
  <si>
    <t>Ryan Northover</t>
  </si>
  <si>
    <t>2017-12-22T02:27:33.000Z</t>
  </si>
  <si>
    <t>Dc6ZDo9ViNA</t>
  </si>
  <si>
    <t>Clarice Probes Hannibal Lecter About Trump's Russia Ties</t>
  </si>
  <si>
    <t>2017-12-16T08:35:00.000Z</t>
  </si>
  <si>
    <t>dc89yyOS0Z8</t>
  </si>
  <si>
    <t>MEDICINE - QUEEN NAIJA  (OFFICIAL VIDEO)</t>
  </si>
  <si>
    <t>Queen Naija</t>
  </si>
  <si>
    <t>2018-03-30T00:30:02.000Z</t>
  </si>
  <si>
    <t>DCcA4FyWeXI</t>
  </si>
  <si>
    <t>Getting Over It (Spoilers?)</t>
  </si>
  <si>
    <t>Errant Signal</t>
  </si>
  <si>
    <t>2018-02-01T04:39:18.000Z</t>
  </si>
  <si>
    <t>DcCh33lJLMw</t>
  </si>
  <si>
    <t>THE YOGA CHALLENGE w/ Liza Koshy | Joey Graceffa</t>
  </si>
  <si>
    <t>2017-12-23T22:13:37.000Z</t>
  </si>
  <si>
    <t>Dc-EG4ABsxA</t>
  </si>
  <si>
    <t>This is a Handheld Gaming PC</t>
  </si>
  <si>
    <t>2018-01-30T16:27:38.000Z</t>
  </si>
  <si>
    <t>dcipHnWcB0w</t>
  </si>
  <si>
    <t>Kim Kardashian's Surrogate Didn't Know Whose Baby She Was Carrying!</t>
  </si>
  <si>
    <t>2017-11-16T18:03:56.000Z</t>
  </si>
  <si>
    <t>DCUD9kjYOAk</t>
  </si>
  <si>
    <t>Sabrina Carpenter, Jonas Blue - Alien (Audio Only)</t>
  </si>
  <si>
    <t>SabrinaCarpenterVEVO</t>
  </si>
  <si>
    <t>dcZY7uG-mn4</t>
  </si>
  <si>
    <t>5 Tips To Help Your Dog In A Disaster</t>
  </si>
  <si>
    <t>2017-11-28T18:00:27.000Z</t>
  </si>
  <si>
    <t>dd3XfA4NVcQ</t>
  </si>
  <si>
    <t>Stephen Curry Ankle Injury / Warriors vs Pelicans</t>
  </si>
  <si>
    <t>MLG Highlights</t>
  </si>
  <si>
    <t>2017-12-05T05:05:49.000Z</t>
  </si>
  <si>
    <t>DD4jmj9AevM</t>
  </si>
  <si>
    <t>#PepsiHalftime Choreography BTS | Justin Timberlake | Pepsi</t>
  </si>
  <si>
    <t>Pepsi</t>
  </si>
  <si>
    <t>2018-01-25T14:15:06.000Z</t>
  </si>
  <si>
    <t>dDAlGl_8f9U</t>
  </si>
  <si>
    <t>Honest Trailers - The Santa Clause</t>
  </si>
  <si>
    <t>2017-12-05T18:01:42.000Z</t>
  </si>
  <si>
    <t>DdLYSziSXII</t>
  </si>
  <si>
    <t>TWICE銆學ake Me Up銆峂usic Video</t>
  </si>
  <si>
    <t>TWICE JAPAN OFFICIAL YouTube Channel</t>
  </si>
  <si>
    <t>2018-04-24T15:00:03.000Z</t>
  </si>
  <si>
    <t>D-dwmYeLLng</t>
  </si>
  <si>
    <t>Lindsey Stirling - Christmas C'mon feat. Becky G</t>
  </si>
  <si>
    <t>2017-11-16T14:01:50.000Z</t>
  </si>
  <si>
    <t>D-DYWvnrFs8</t>
  </si>
  <si>
    <t>DOCTOR DOG - Topi the Corgi</t>
  </si>
  <si>
    <t>Topi The Corgi</t>
  </si>
  <si>
    <t>2017-11-15T23:30:44.000Z</t>
  </si>
  <si>
    <t>dDZoGcQVjJg</t>
  </si>
  <si>
    <t>A one-man musical phenomenon | Jacob Collier</t>
  </si>
  <si>
    <t>2018-02-07T16:08:44.000Z</t>
  </si>
  <si>
    <t>de7GaRwrr8Q</t>
  </si>
  <si>
    <t>Scars of the Secret War</t>
  </si>
  <si>
    <t>Chris Hadfield's Rare Earth</t>
  </si>
  <si>
    <t>2017-12-16T19:00:03.000Z</t>
  </si>
  <si>
    <t>de8K18_G0qk</t>
  </si>
  <si>
    <t>Ferras - Coming Back Around</t>
  </si>
  <si>
    <t>FerrasVEVO</t>
  </si>
  <si>
    <t>2018-01-26T17:00:08.000Z</t>
  </si>
  <si>
    <t>dedaP9ym-hY</t>
  </si>
  <si>
    <t>Chris Brown - On Purpose (Audio) ft. AGNEZ MO</t>
  </si>
  <si>
    <t>ChrisBrownVEVO</t>
  </si>
  <si>
    <t>2017-12-13T05:00:04.000Z</t>
  </si>
  <si>
    <t>deJCEUFeehI</t>
  </si>
  <si>
    <t>Rainbow Oil Slick Hair Transformation That We Love | Short Cuts | Refinery29</t>
  </si>
  <si>
    <t>2018-01-02T16:00:06.000Z</t>
  </si>
  <si>
    <t>deJYRvucj2w</t>
  </si>
  <si>
    <t>We're Getting Sued? MT News - Merrell Twins</t>
  </si>
  <si>
    <t>2018-01-30T22:43:55.000Z</t>
  </si>
  <si>
    <t>dEs6-IfOGbw</t>
  </si>
  <si>
    <t>Mexican STREET FOOD Tour in Oaxaca, Mexico | BEST Street Food in Mexico + HUGE Mexican Breakfast!</t>
  </si>
  <si>
    <t>2018-03-03T15:00:03.000Z</t>
  </si>
  <si>
    <t>DEXfRMTRJss</t>
  </si>
  <si>
    <t>Monster - Super Bowl Commercial EXTENDED VERSION</t>
  </si>
  <si>
    <t>Monster Cable Products</t>
  </si>
  <si>
    <t>2018-02-05T02:53:17.000Z</t>
  </si>
  <si>
    <t>df7PZIVe1lw</t>
  </si>
  <si>
    <t>BOWLING BALL Vs. OOBLECK from 45m!</t>
  </si>
  <si>
    <t>2018-05-04T22:00:07.000Z</t>
  </si>
  <si>
    <t>dfnCAmr569k</t>
  </si>
  <si>
    <t>Taylor Swift - End Game ft. Ed Sheeran, Future</t>
  </si>
  <si>
    <t>TaylorSwiftVEVO</t>
  </si>
  <si>
    <t>2018-01-12T05:00:01.000Z</t>
  </si>
  <si>
    <t>DfSLEBm9WHI</t>
  </si>
  <si>
    <t>Let It Go - Frozen ( cover by Big Marvel )</t>
  </si>
  <si>
    <t>Big Marvel</t>
  </si>
  <si>
    <t>2018-01-06T13:21:54.000Z</t>
  </si>
  <si>
    <t>DfxhWPvhFCQ</t>
  </si>
  <si>
    <t>Iggy Azalea Burned Nick Young's Designer Clothes | WWHL</t>
  </si>
  <si>
    <t>2018-03-19T15:59:58.000Z</t>
  </si>
  <si>
    <t>DFZmEaNqdNc</t>
  </si>
  <si>
    <t>Haul Video #2 | Tacos!</t>
  </si>
  <si>
    <t>PESfilm</t>
  </si>
  <si>
    <t>2018-02-22T22:34:29.000Z</t>
  </si>
  <si>
    <t>dg2ROPhbHg4</t>
  </si>
  <si>
    <t>SpaceX Launches Falcon 9 To Deliver Satellites | CNBC</t>
  </si>
  <si>
    <t>2018-02-22T16:02:30.000Z</t>
  </si>
  <si>
    <t>DgaC0ytqdv4</t>
  </si>
  <si>
    <t>Solo: A Star Wars Story | 190 Years Old Clip</t>
  </si>
  <si>
    <t>2018-05-04T16:09:13.000Z</t>
  </si>
  <si>
    <t>dgcr3mCsqBE</t>
  </si>
  <si>
    <t>Kerry Washington on Scandal, Oprah &amp; State of the Union</t>
  </si>
  <si>
    <t>2018-01-31T08:30:00.000Z</t>
  </si>
  <si>
    <t>DGdSlnw4D_M</t>
  </si>
  <si>
    <t>Fortnite | Real Life Battle Royale!!</t>
  </si>
  <si>
    <t>2018-05-11T21:19:10.000Z</t>
  </si>
  <si>
    <t>DGhPGH2YROA</t>
  </si>
  <si>
    <t>Lindsey Stirling - The Greatest Showman Medley</t>
  </si>
  <si>
    <t>2018-02-27T17:57:36.000Z</t>
  </si>
  <si>
    <t>DgljcMqPG98</t>
  </si>
  <si>
    <t>Sharp Objects (2018) Teaser Trailer | HBO</t>
  </si>
  <si>
    <t>2018-04-23T00:57:40.000Z</t>
  </si>
  <si>
    <t>DgOUdtUlL24</t>
  </si>
  <si>
    <t>My Pretty Little Liars Audition Tape! | Shay Mitchell</t>
  </si>
  <si>
    <t>Shay Mitchell</t>
  </si>
  <si>
    <t>2017-12-01T19:00:00.000Z</t>
  </si>
  <si>
    <t>DgY_Q3jE0BM</t>
  </si>
  <si>
    <t>Cecily Strong On The SNL Audition Process | WWHL</t>
  </si>
  <si>
    <t>2018-02-08T06:27:06.000Z</t>
  </si>
  <si>
    <t>DGzy8FE1Rhk</t>
  </si>
  <si>
    <t>Shawn Mendes - Nervous</t>
  </si>
  <si>
    <t>2018-06-11T16:00:03.000Z</t>
  </si>
  <si>
    <t>dH4ZXmeEJXs</t>
  </si>
  <si>
    <t>STRANGERS DO MY MAKEUP ON HOLLYWOOD BOULEVARD</t>
  </si>
  <si>
    <t>2018-03-09T23:00:51.000Z</t>
  </si>
  <si>
    <t>dHCURII_974</t>
  </si>
  <si>
    <t>Michael Shannon Puts $2.10 in Coins Up His Nose | Secret Talent Theatre | Vanity Fair</t>
  </si>
  <si>
    <t>2018-02-06T17:01:05.000Z</t>
  </si>
  <si>
    <t>dHDn26UX4aw</t>
  </si>
  <si>
    <t>VR Fail: My buddy tried VR for the first time last night. I ended up with a broken TV</t>
  </si>
  <si>
    <t>Lame Videos</t>
  </si>
  <si>
    <t>2017-11-24T19:06:37.000Z</t>
  </si>
  <si>
    <t>DhEjpq88wGw</t>
  </si>
  <si>
    <t>Fifth Harmony鈥檚 Normani Kordei Performs 'Bootylicious' by Destiny's Child  | Lip Sync Battle Preview</t>
  </si>
  <si>
    <t>2018-01-31T12:00:01.000Z</t>
  </si>
  <si>
    <t>dhOMtP72o2Y</t>
  </si>
  <si>
    <t>360掳, Eruption of Volcano Klyuchevskaya Sopka, Kamchatka, Russia. 4K aerial video</t>
  </si>
  <si>
    <t>AirPano</t>
  </si>
  <si>
    <t>2018-01-15T13:42:59.000Z</t>
  </si>
  <si>
    <t>d-HPZL6AU64</t>
  </si>
  <si>
    <t>I Tried Following A Simply Nailogical Nail Art Tutorial</t>
  </si>
  <si>
    <t>2018-02-22T19:22:46.000Z</t>
  </si>
  <si>
    <t>DhwwTxTh5To</t>
  </si>
  <si>
    <t>Is the Surface Book 2 a MacBook Pro Killer?</t>
  </si>
  <si>
    <t>2017-11-16T14:01:40.000Z</t>
  </si>
  <si>
    <t>Di4QJUCElgs</t>
  </si>
  <si>
    <t>Answering Questions I've Avoided...</t>
  </si>
  <si>
    <t>jessiepaege</t>
  </si>
  <si>
    <t>2018-01-24T22:30:31.000Z</t>
  </si>
  <si>
    <t>dI5IxmA19jw</t>
  </si>
  <si>
    <t>OPTICAL ILLUSION: Jaw-dropping Diamonds</t>
  </si>
  <si>
    <t>greeenpro</t>
  </si>
  <si>
    <t>2017-12-12T20:00:09.000Z</t>
  </si>
  <si>
    <t>DIBw9dSVKdU</t>
  </si>
  <si>
    <t>Ralph Breaks The Internet: Wreck-It Ralph 2 Official Teaser Trailer</t>
  </si>
  <si>
    <t>2018-02-28T13:43:42.000Z</t>
  </si>
  <si>
    <t>dikG4vMJG1s</t>
  </si>
  <si>
    <t>Astronauts Answer 50 of the Most Googled Space Questions | WIRED</t>
  </si>
  <si>
    <t>2018-03-26T16:00:09.000Z</t>
  </si>
  <si>
    <t>D-IkMEDaNQY</t>
  </si>
  <si>
    <t>Cardi B Has Butterflies in Her Stomach &amp; Where?! | E! Live from the Red Carpet</t>
  </si>
  <si>
    <t>2018-01-29T00:21:22.000Z</t>
  </si>
  <si>
    <t>DIM6F38ITsY</t>
  </si>
  <si>
    <t>THE WORLD'S HARDEST SCOOTER TRICK!</t>
  </si>
  <si>
    <t>Ryan Williams</t>
  </si>
  <si>
    <t>2017-12-13T20:00:01.000Z</t>
  </si>
  <si>
    <t>DIU3xPdhCBI</t>
  </si>
  <si>
    <t>Sam Smith surprises brides at their wedding! (At The BBC)</t>
  </si>
  <si>
    <t>BBC Music</t>
  </si>
  <si>
    <t>2017-11-09T22:26:10.000Z</t>
  </si>
  <si>
    <t>DjbysQgJ64Y</t>
  </si>
  <si>
    <t>Hillary Clinton, Cardi B &amp; More Audition for Fire &amp; Fury - 2018 GRAMMYs</t>
  </si>
  <si>
    <t>2018-01-29T03:02:44.000Z</t>
  </si>
  <si>
    <t>dJCKavW22PM</t>
  </si>
  <si>
    <t>70 People Reveal How to Tell If Someone Is From Their Country | Cond茅 Nast Traveler</t>
  </si>
  <si>
    <t>2018-04-19T16:00:07.000Z</t>
  </si>
  <si>
    <t>DJFeaRWJdy8</t>
  </si>
  <si>
    <t>Sasha Banks Bosses Up While Eating Spicy Wings | Hot Ones</t>
  </si>
  <si>
    <t>2018-01-25T16:00:03.000Z</t>
  </si>
  <si>
    <t>dJgoTcyrFZ4</t>
  </si>
  <si>
    <t>Do Indians Know How Their English Accent Sounds? | ASIAN BOSS</t>
  </si>
  <si>
    <t>2018-02-21T05:12:47.000Z</t>
  </si>
  <si>
    <t>djJ6GAplhFU</t>
  </si>
  <si>
    <t>Mark Hamill Still Hasn't Made Peace with The Last Jedi!</t>
  </si>
  <si>
    <t>Star Wars Coffee</t>
  </si>
  <si>
    <t>2017-12-20T20:24:15.000Z</t>
  </si>
  <si>
    <t>DjjBg8hTaPo</t>
  </si>
  <si>
    <t>How Much Food Is There On Earth?</t>
  </si>
  <si>
    <t>MinuteEarth</t>
  </si>
  <si>
    <t>2018-03-22T16:06:12.000Z</t>
  </si>
  <si>
    <t>djlaHJCXT4o</t>
  </si>
  <si>
    <t>Transparent: YAS QUEEN</t>
  </si>
  <si>
    <t>K Yuen</t>
  </si>
  <si>
    <t>2016-06-20T06:44:53.000Z</t>
  </si>
  <si>
    <t>djLBR_aoymQ</t>
  </si>
  <si>
    <t>Thanks Internet! From Cantina Pencil Girl</t>
  </si>
  <si>
    <t>Dani Ochoa</t>
  </si>
  <si>
    <t>2018-01-17T23:04:14.000Z</t>
  </si>
  <si>
    <t>DjLr06pne6Q</t>
  </si>
  <si>
    <t>Jorja Smith Gets Ready for Bed | Beauty Secrets | Vogue</t>
  </si>
  <si>
    <t>2018-06-12T13:48:29.000Z</t>
  </si>
  <si>
    <t>DJMyDoYkioY</t>
  </si>
  <si>
    <t>Max boldly predicts Anthony Davis will overtake LeBron James next season | First Take | ESPN</t>
  </si>
  <si>
    <t>2018-03-07T16:01:35.000Z</t>
  </si>
  <si>
    <t>Djw1PmpZt9w</t>
  </si>
  <si>
    <t>Penelope Cruz Tries to Teach Ellen Spanish</t>
  </si>
  <si>
    <t>2018-01-16T14:00:58.000Z</t>
  </si>
  <si>
    <t>Djxjmq9pvrM</t>
  </si>
  <si>
    <t>What To Buy HIM: Christmas 2017 | FleurDeForce</t>
  </si>
  <si>
    <t>Fleur DeForce</t>
  </si>
  <si>
    <t>2017-11-19T17:00:01.000Z</t>
  </si>
  <si>
    <t>dKccvk36atQ</t>
  </si>
  <si>
    <t>We Tried To Re-Create This Cheese-Covered Burger</t>
  </si>
  <si>
    <t>2018-05-05T16:00:47.000Z</t>
  </si>
  <si>
    <t>dkD1l8iKedE</t>
  </si>
  <si>
    <t>Live Q&amp;A!</t>
  </si>
  <si>
    <t>Merrell Twins Live</t>
  </si>
  <si>
    <t>2017-12-12T23:08:40.000Z</t>
  </si>
  <si>
    <t>DkeiKbqa02g</t>
  </si>
  <si>
    <t>Calvin Harris, Dua Lipa - One Kiss (Official Video)</t>
  </si>
  <si>
    <t>2018-05-02T23:01:00.000Z</t>
  </si>
  <si>
    <t>DKMC6HViGTM</t>
  </si>
  <si>
    <t>Grace and Frankie - Season 4 | Official Trailer [HD] | Netflix</t>
  </si>
  <si>
    <t>2017-12-20T15:00:01.000Z</t>
  </si>
  <si>
    <t>dKoIPuifJvE</t>
  </si>
  <si>
    <t>The Handmaid鈥檚 Tale Season 2 Trailer (Official) 鈥?The Handmaid's Tale on Hulu</t>
  </si>
  <si>
    <t>Hulu</t>
  </si>
  <si>
    <t>2018-03-28T17:18:31.000Z</t>
  </si>
  <si>
    <t>DKPCBAlDw2A</t>
  </si>
  <si>
    <t>The Chainsmokers - Everybody Hates Me</t>
  </si>
  <si>
    <t>2018-04-02T14:00:04.000Z</t>
  </si>
  <si>
    <t>Dkut3XLIVrI</t>
  </si>
  <si>
    <t>Nick Jonas - Say All You Want For Christmas (Audio) ft. Shania Twain</t>
  </si>
  <si>
    <t>NickJonasVEVO</t>
  </si>
  <si>
    <t>2017-11-21T22:13:49.000Z</t>
  </si>
  <si>
    <t>DkXD5949qqQ</t>
  </si>
  <si>
    <t>You Make It Feel Like Christmas (Live From 鈥淕wen Stefani鈥檚 You Make It Feel Like Christ...</t>
  </si>
  <si>
    <t>GwenStefaniVEVO</t>
  </si>
  <si>
    <t>2017-12-13T06:00:00.000Z</t>
  </si>
  <si>
    <t>dLRMA_lWsDY</t>
  </si>
  <si>
    <t>Mom of Two Ali Wong Has Suffered Enough</t>
  </si>
  <si>
    <t>2018-04-13T13:00:04.000Z</t>
  </si>
  <si>
    <t>dLRZTBtdMUg</t>
  </si>
  <si>
    <t>(HD VERSION) Kelly Clarkson &amp; P!nk Everybody Hurts LIVE at the 2017 American Music Awards!</t>
  </si>
  <si>
    <t>slaymeclarkson c:</t>
  </si>
  <si>
    <t>2017-11-20T19:13:47.000Z</t>
  </si>
  <si>
    <t>Dm1tTSZHj8Y</t>
  </si>
  <si>
    <t>Can you power a house with a ShakeWeight?</t>
  </si>
  <si>
    <t>Physics Girl</t>
  </si>
  <si>
    <t>2018-02-14T22:15:52.000Z</t>
  </si>
  <si>
    <t>dm6ZSfE5muc</t>
  </si>
  <si>
    <t>OSCARS FASHION REVIEW 2018 // Grace Helbig</t>
  </si>
  <si>
    <t>2018-03-05T07:26:03.000Z</t>
  </si>
  <si>
    <t>Dm9iTlsaie4</t>
  </si>
  <si>
    <t>Thunder officially on the clock | The Jump | ESPN</t>
  </si>
  <si>
    <t>2017-12-12T20:37:50.000Z</t>
  </si>
  <si>
    <t>DMKcO-T5Y4o</t>
  </si>
  <si>
    <t>G-Force, Jerk, and Passing Out In A Centrifuge</t>
  </si>
  <si>
    <t>2018-04-16T15:00:02.000Z</t>
  </si>
  <si>
    <t>DMlITdf3w-o</t>
  </si>
  <si>
    <t>Eating With My DAD!</t>
  </si>
  <si>
    <t>Mark Wiens</t>
  </si>
  <si>
    <t>2018-06-03T13:00:01.000Z</t>
  </si>
  <si>
    <t>DM-ni_LSOFE</t>
  </si>
  <si>
    <t>ELDERS REACT TO iPHONE X (Facial Recognition, Animojis)</t>
  </si>
  <si>
    <t>2017-11-10T23:05:25.000Z</t>
  </si>
  <si>
    <t>DMT7EnJ_Kp8</t>
  </si>
  <si>
    <t>Brad Makes Chocolate in Ecuador: Part 1 | It's Alive | Bon App茅tit</t>
  </si>
  <si>
    <t>2018-02-02T18:00:54.000Z</t>
  </si>
  <si>
    <t>DmTcVy7Ng-g</t>
  </si>
  <si>
    <t>TAKING A CAREER APTITUDE TEST NOW THAT WE'RE FULL-TIME VLOGGERS</t>
  </si>
  <si>
    <t>DamonAndJo</t>
  </si>
  <si>
    <t>2018-02-20T18:26:48.000Z</t>
  </si>
  <si>
    <t>dmtTnGlTUI0</t>
  </si>
  <si>
    <t>Anne-Marie - Then [Official Audio]</t>
  </si>
  <si>
    <t>IAmAnneMarie</t>
  </si>
  <si>
    <t>2017-12-15T11:55:58.000Z</t>
  </si>
  <si>
    <t>DmWm3ar0PiQ</t>
  </si>
  <si>
    <t>I made this sculpture using aluminium foil (and dancing)</t>
  </si>
  <si>
    <t>2018-02-13T21:11:42.000Z</t>
  </si>
  <si>
    <t>dn4CKtiwxSA</t>
  </si>
  <si>
    <t>Bonus Scenes: LA Rams Push Kevin to the Limit | Kevin Hart: What The Fit | Laugh Out Loud Network</t>
  </si>
  <si>
    <t>2018-05-21T17:00:03.000Z</t>
  </si>
  <si>
    <t>dnA3Cd5xG5A</t>
  </si>
  <si>
    <t>How Maybelline Mascara Is Made | How Stuff Is Made | Refinery29</t>
  </si>
  <si>
    <t>2017-11-15T16:00:03.000Z</t>
  </si>
  <si>
    <t>d-NCySETRIc</t>
  </si>
  <si>
    <t>Black Mirror - Crocodile | Official Trailer [HD] | Netflix</t>
  </si>
  <si>
    <t>2017-11-26T22:00:01.000Z</t>
  </si>
  <si>
    <t>DNrNMg8_gEs</t>
  </si>
  <si>
    <t>My Mom Buys My Outfits!</t>
  </si>
  <si>
    <t>Ryland Adams</t>
  </si>
  <si>
    <t>2018-04-11T18:00:01.000Z</t>
  </si>
  <si>
    <t>DnSO5Uhobvo</t>
  </si>
  <si>
    <t>Troye Sivan - The Good Side (Live on SNL)</t>
  </si>
  <si>
    <t>2018-01-21T08:25:39.000Z</t>
  </si>
  <si>
    <t>dNW0B0HsvVs</t>
  </si>
  <si>
    <t>Solo: A Star Wars Story Official Teaser</t>
  </si>
  <si>
    <t>2018-02-05T13:28:28.000Z</t>
  </si>
  <si>
    <t>doFpACkiZ2Q</t>
  </si>
  <si>
    <t>Derren Brown: The Push I Official Trailer [HD] I Netflix</t>
  </si>
  <si>
    <t>2018-02-20T16:01:10.000Z</t>
  </si>
  <si>
    <t>doHVMJnuvDA</t>
  </si>
  <si>
    <t>Lost in Light II - a short film on Light Pollution</t>
  </si>
  <si>
    <t>Sriram Murali</t>
  </si>
  <si>
    <t>2017-08-15T18:26:40.000Z</t>
  </si>
  <si>
    <t>DOIw62TXYkg</t>
  </si>
  <si>
    <t>GoPro Gets Melted by Lava and Survives</t>
  </si>
  <si>
    <t>PetaPixel</t>
  </si>
  <si>
    <t>2017-11-07T19:22:49.000Z</t>
  </si>
  <si>
    <t>dOv-1NG-YKc</t>
  </si>
  <si>
    <t>WILL I EVER GET IN ANOTHER RELATIONSHIP? Q&amp;A</t>
  </si>
  <si>
    <t>2018-01-25T03:32:47.000Z</t>
  </si>
  <si>
    <t>DOyL60sgi28</t>
  </si>
  <si>
    <t>This is how a 'bomb cyclone comes alive</t>
  </si>
  <si>
    <t>2018-01-03T22:31:46.000Z</t>
  </si>
  <si>
    <t>DPCW4yvWQT4</t>
  </si>
  <si>
    <t>Black Panther Cast Touches a Chameleon, a Guinea Pig, and Other Weird Stuff | Fear Box | Vanity Fair</t>
  </si>
  <si>
    <t>2018-02-12T17:00:52.000Z</t>
  </si>
  <si>
    <t>dpeDxEb9yeg</t>
  </si>
  <si>
    <t>Restaurant Vs. Homemade Chicken Parm Pizza</t>
  </si>
  <si>
    <t>2017-11-17T23:00:04.000Z</t>
  </si>
  <si>
    <t>D-pKeb6Wf4U</t>
  </si>
  <si>
    <t>Marshmello - LoVe U (Official Music Video)</t>
  </si>
  <si>
    <t>2018-01-05T14:00:00.000Z</t>
  </si>
  <si>
    <t>dpLrlEBFq-0</t>
  </si>
  <si>
    <t>Keeping Up With The Gonzalez鈥檚 (Pt. 3) | Lele Pons, Rudy Mancuso &amp; Inanna Sarkis</t>
  </si>
  <si>
    <t>Lele Pons</t>
  </si>
  <si>
    <t>2017-11-24T18:30:01.000Z</t>
  </si>
  <si>
    <t>dPuULksBPcI</t>
  </si>
  <si>
    <t>Sean 鈥淒iddy鈥?Combs On Janet Jackson And Justin Timberlake | WWHL</t>
  </si>
  <si>
    <t>2018-01-22T04:45:01.000Z</t>
  </si>
  <si>
    <t>dPWg-A9tiRI</t>
  </si>
  <si>
    <t>Drunk History - Rose Valland Takes On the Nazis</t>
  </si>
  <si>
    <t>Comedy Central</t>
  </si>
  <si>
    <t>2018-01-23T21:30:01.000Z</t>
  </si>
  <si>
    <t>DQDj074iEuM</t>
  </si>
  <si>
    <t>LuLaRoe Consultant Mocks Those With Special Needs</t>
  </si>
  <si>
    <t>J S</t>
  </si>
  <si>
    <t>2018-01-25T02:35:03.000Z</t>
  </si>
  <si>
    <t>dQjTQFRZsD4</t>
  </si>
  <si>
    <t>Vance Joy - Call If You Need Me [Official Video]</t>
  </si>
  <si>
    <t>Vance Joy</t>
  </si>
  <si>
    <t>2018-02-11T21:47:06.000Z</t>
  </si>
  <si>
    <t>dQLlS4l1UJk</t>
  </si>
  <si>
    <t>Galantis &amp; Throttle - Tell Me You Love Me (Official Music Video)</t>
  </si>
  <si>
    <t>Galantis</t>
  </si>
  <si>
    <t>2017-11-28T15:00:58.000Z</t>
  </si>
  <si>
    <t>dQMZLXaa1L8</t>
  </si>
  <si>
    <t>Artwork Forge</t>
  </si>
  <si>
    <t>Palo Alto Online</t>
  </si>
  <si>
    <t>2018-01-10T23:53:56.000Z</t>
  </si>
  <si>
    <t>DQQN_79QrDY</t>
  </si>
  <si>
    <t>1,000,000 Dominoes Falling is Oddly SATISFYING</t>
  </si>
  <si>
    <t>2017-12-02T18:00:00.000Z</t>
  </si>
  <si>
    <t>dqr-AT5HvyM</t>
  </si>
  <si>
    <t>HOW TO BUILD A SMART ARDUINO CAT FEEDER</t>
  </si>
  <si>
    <t>Mom Will Be Proud</t>
  </si>
  <si>
    <t>2017-12-25T16:26:52.000Z</t>
  </si>
  <si>
    <t>dQvIbulWCM4</t>
  </si>
  <si>
    <t>Celebrities on Thanksgiving 2017!</t>
  </si>
  <si>
    <t>Niki and Gabi</t>
  </si>
  <si>
    <t>2017-11-12T23:41:48.000Z</t>
  </si>
  <si>
    <t>dR10LRByhRc</t>
  </si>
  <si>
    <t>99 CENT HOLIDAY SHOPPING ADVENTURE!</t>
  </si>
  <si>
    <t>2017-12-15T02:18:49.000Z</t>
  </si>
  <si>
    <t>dra9WRKpds8</t>
  </si>
  <si>
    <t>West Ham's Josh Cullen loses tooth after kick to the face, plays on | 2017-18 FA Cup Highlights</t>
  </si>
  <si>
    <t>2018-01-07T17:02:28.000Z</t>
  </si>
  <si>
    <t>DRfniGCgW0I</t>
  </si>
  <si>
    <t>Cat Alarm Clock</t>
  </si>
  <si>
    <t>2018-03-26T20:42:26.000Z</t>
  </si>
  <si>
    <t>dRfvXL-m7O8</t>
  </si>
  <si>
    <t>Who's a U.S. citizen? | Lineup | Cut</t>
  </si>
  <si>
    <t>2018-03-20T16:20:49.000Z</t>
  </si>
  <si>
    <t>drg74wOy8z8</t>
  </si>
  <si>
    <t>Freak Show 鈥?Official Trailer l HD l IFC Films</t>
  </si>
  <si>
    <t>IFC Films</t>
  </si>
  <si>
    <t>2017-12-22T19:30:00.000Z</t>
  </si>
  <si>
    <t>dRpNZV18N_g</t>
  </si>
  <si>
    <t>SPAGHETTI BURRITO VS SPAGHETTI BURRITO</t>
  </si>
  <si>
    <t>2017-11-12T14:00:04.000Z</t>
  </si>
  <si>
    <t>drQXdm02oCg</t>
  </si>
  <si>
    <t>My Instagram Pictures (Part 3) | My Parents React (Ep. 27)</t>
  </si>
  <si>
    <t>2018-04-23T22:49:06.000Z</t>
  </si>
  <si>
    <t>dRtqFjYYUY0</t>
  </si>
  <si>
    <t>The In-Glass Fingerprint Reader: Explained!</t>
  </si>
  <si>
    <t>2018-02-21T03:37:01.000Z</t>
  </si>
  <si>
    <t>dRvKm__GrqU</t>
  </si>
  <si>
    <t>EVERY DAY Official Trailer (2018)</t>
  </si>
  <si>
    <t>Orion Pictures</t>
  </si>
  <si>
    <t>2017-12-14T20:00:23.000Z</t>
  </si>
  <si>
    <t>DrY4EUirqgE</t>
  </si>
  <si>
    <t>Jaguar vs. Caiman | Big Cat Week</t>
  </si>
  <si>
    <t>2017-12-10T21:00:00.000Z</t>
  </si>
  <si>
    <t>ds3tvjwdmGM</t>
  </si>
  <si>
    <t>Alfred: Before Batman</t>
  </si>
  <si>
    <t>2017-11-26T15:00:04.000Z</t>
  </si>
  <si>
    <t>dS5Thrl-4Kc</t>
  </si>
  <si>
    <t>CRAYOLA MAKEUP | HIT OR MISS?</t>
  </si>
  <si>
    <t>2018-06-12T18:55:26.000Z</t>
  </si>
  <si>
    <t>DSG-zxGRkJw</t>
  </si>
  <si>
    <t>The European City Centre With No Street Names</t>
  </si>
  <si>
    <t>2018-02-19T16:00:04.000Z</t>
  </si>
  <si>
    <t>DSRSgMp5X1w</t>
  </si>
  <si>
    <t>Christina Aguilera - Accelerate (Official Video) ft. Ty Dolla $ign, 2 Chainz</t>
  </si>
  <si>
    <t>2018-05-03T12:00:02.000Z</t>
  </si>
  <si>
    <t>dT5ALH3ICTc</t>
  </si>
  <si>
    <t>$2 Bacon Vs. $100 Bacon</t>
  </si>
  <si>
    <t>2018-03-18T15:00:14.000Z</t>
  </si>
  <si>
    <t>dt7fU9H8tz8</t>
  </si>
  <si>
    <t>Women Try A One-Size-Fits-All Bridesmaid Dress</t>
  </si>
  <si>
    <t>As/Is</t>
  </si>
  <si>
    <t>2018-03-06T20:00:44.000Z</t>
  </si>
  <si>
    <t>dtdiFUwRQqM</t>
  </si>
  <si>
    <t>North Korea Accidentally Hit One Of Its Own Cities With A Ballistic Missile Last Year | CNBC</t>
  </si>
  <si>
    <t>2018-01-04T21:04:44.000Z</t>
  </si>
  <si>
    <t>DTDnD3MYwuk</t>
  </si>
  <si>
    <t>3rd Quarter, One Box Video: Cleveland Cavaliers vs. Indiana Pacers</t>
  </si>
  <si>
    <t>Motion Station</t>
  </si>
  <si>
    <t>2018-04-29T18:58:05.000Z</t>
  </si>
  <si>
    <t>DTErM4uuPdc</t>
  </si>
  <si>
    <t>Brad Makes Honey | It's Alive | Bon App茅tit</t>
  </si>
  <si>
    <t>2018-01-18T17:03:27.000Z</t>
  </si>
  <si>
    <t>DTg2FihPSso</t>
  </si>
  <si>
    <t>Stephen A.: Kevin Hart 'got his feelings hurt' by Dwyane Wade vs. 76ers | First Take | ESPN</t>
  </si>
  <si>
    <t>2018-04-17T14:55:31.000Z</t>
  </si>
  <si>
    <t>Dtp6sO2tU0k</t>
  </si>
  <si>
    <t>Best Wired Moments of the NBA Christmas Day Games (Kyrie, Draymond, John Wall and More!)</t>
  </si>
  <si>
    <t>2017-12-26T16:10:21.000Z</t>
  </si>
  <si>
    <t>DtWriozwdR0</t>
  </si>
  <si>
    <t>Rebel Wilson HEART RATE MONITOR (feat. Hugh Jackman)</t>
  </si>
  <si>
    <t>2018-01-10T08:30:00.000Z</t>
  </si>
  <si>
    <t>Duc3F700lgE</t>
  </si>
  <si>
    <t>NERF Hide Your Weapon Challenge!</t>
  </si>
  <si>
    <t>Battle Universe</t>
  </si>
  <si>
    <t>2018-05-04T21:15:00.000Z</t>
  </si>
  <si>
    <t>dUMH6DVYskc</t>
  </si>
  <si>
    <t>Ten-Year-Old's Face Unlocks Face ID on His Mom's iPhone X</t>
  </si>
  <si>
    <t>Attaullah Malik</t>
  </si>
  <si>
    <t>2017-11-14T12:02:49.000Z</t>
  </si>
  <si>
    <t>duRDizP0gHQ</t>
  </si>
  <si>
    <t>Bob Saget Hiccups Uncontrollably While Eating Spicy Wings | Hot Ones</t>
  </si>
  <si>
    <t>2017-11-16T16:00:05.000Z</t>
  </si>
  <si>
    <t>DuRobNfQK5c</t>
  </si>
  <si>
    <t>North Korea is afraid of Samsung cell phones</t>
  </si>
  <si>
    <t>2018-02-22T15:08:57.000Z</t>
  </si>
  <si>
    <t>DuTnYi_HW2o</t>
  </si>
  <si>
    <t>Google Pixel 2 Camera Test vs. $20k Hasselblad</t>
  </si>
  <si>
    <t>2018-01-01T21:03:09.000Z</t>
  </si>
  <si>
    <t>duXW_wPTw0o</t>
  </si>
  <si>
    <t>PATRICKSTARRR TRANSFORMING ME INTO PATRICKSTARRR</t>
  </si>
  <si>
    <t>2018-05-03T20:17:00.000Z</t>
  </si>
  <si>
    <t>DUYa7rjRz0s</t>
  </si>
  <si>
    <t>I Have (a little bit) HAD IT!</t>
  </si>
  <si>
    <t>2017-12-08T23:44:47.000Z</t>
  </si>
  <si>
    <t>dUztYCMZYls</t>
  </si>
  <si>
    <t>Pok茅mon GO - More Pok茅mon, More Adventure. Now with Dynamic Weather Gameplay!</t>
  </si>
  <si>
    <t>Pok茅mon GO</t>
  </si>
  <si>
    <t>2017-12-06T13:59:34.000Z</t>
  </si>
  <si>
    <t>dV_UXo8LiWk</t>
  </si>
  <si>
    <t>Ernie Designs a Tattoo for His Mom | Kids Draw | Cut</t>
  </si>
  <si>
    <t>2018-02-10T13:00:07.000Z</t>
  </si>
  <si>
    <t>DV1OqgHb3jc</t>
  </si>
  <si>
    <t>How To Make a Vegan Curry</t>
  </si>
  <si>
    <t>2018-04-01T20:01:49.000Z</t>
  </si>
  <si>
    <t>Dv4Ph97jv44</t>
  </si>
  <si>
    <t>tWitch Surprises a High School Senior for His Prom</t>
  </si>
  <si>
    <t>2018-05-18T16:00:00.000Z</t>
  </si>
  <si>
    <t>DVAMKnfrQBk</t>
  </si>
  <si>
    <t>Aly Raisman On Dr. Larry Nassar鈥檚 Medical Treatment: I Didn鈥檛 Know It Was Abuse | Megyn Kelly TODAY</t>
  </si>
  <si>
    <t>2017-11-13T17:37:55.000Z</t>
  </si>
  <si>
    <t>dvJWgErHi7A</t>
  </si>
  <si>
    <t>NASHVILLE on CMT | Final Episodes Coming June 7</t>
  </si>
  <si>
    <t>CMT</t>
  </si>
  <si>
    <t>2018-02-23T03:03:01.000Z</t>
  </si>
  <si>
    <t>dVNZYskqdEc</t>
  </si>
  <si>
    <t>Anna Wintour Breaks Down the Best Moments of New York Fashion Week | Vogue</t>
  </si>
  <si>
    <t>2018-02-16T23:28:46.000Z</t>
  </si>
  <si>
    <t>dVQ6rwaZ648</t>
  </si>
  <si>
    <t>Alexa Activated Fire Blaster - How To</t>
  </si>
  <si>
    <t>2018-03-29T15:00:04.000Z</t>
  </si>
  <si>
    <t>dW4wpGg64pE</t>
  </si>
  <si>
    <t>Meryl Streep Meets Anna Wintour at Vogue</t>
  </si>
  <si>
    <t>2017-11-09T18:20:27.000Z</t>
  </si>
  <si>
    <t>dw74T9x6lDE</t>
  </si>
  <si>
    <t>New Yorkers Share their Story for a Dollar - Part 5</t>
  </si>
  <si>
    <t>Karim Jovian</t>
  </si>
  <si>
    <t>2017-12-08T23:37:22.000Z</t>
  </si>
  <si>
    <t>DW7LqkHzSwE</t>
  </si>
  <si>
    <t>The Best Money-Saving Beauty Tips</t>
  </si>
  <si>
    <t>2018-03-05T19:00:42.000Z</t>
  </si>
  <si>
    <t>DWaU47V3rMU</t>
  </si>
  <si>
    <t>5 Days Of Meal Prep | Try Living With Lucie | Refinery29</t>
  </si>
  <si>
    <t>2018-01-05T16:00:02.000Z</t>
  </si>
  <si>
    <t>Dwc27Lsr1EY</t>
  </si>
  <si>
    <t>MANIFEST | Official Trailer | NBC Fall Shows 2018</t>
  </si>
  <si>
    <t>Manifest</t>
  </si>
  <si>
    <t>2018-05-13T16:29:55.000Z</t>
  </si>
  <si>
    <t>dwEKqAwoz0Y</t>
  </si>
  <si>
    <t>Take Sam to Church | December 20, 2017 Act 3 | Full Frontal on TBS</t>
  </si>
  <si>
    <t>2017-12-21T07:00:03.000Z</t>
  </si>
  <si>
    <t>DWG2mSSBi8U</t>
  </si>
  <si>
    <t>Do You Want to Hear a Woke Eminem? | Everyday Struggle</t>
  </si>
  <si>
    <t>2017-12-13T19:00:00.000Z</t>
  </si>
  <si>
    <t>dWLDoQ0Kus8</t>
  </si>
  <si>
    <t>We Got Coachella Makeovers</t>
  </si>
  <si>
    <t>2018-04-12T00:17:18.000Z</t>
  </si>
  <si>
    <t>dwvVhnQTfDk</t>
  </si>
  <si>
    <t>My friend sent me this video of a bison in his car with no context</t>
  </si>
  <si>
    <t>notnotryan</t>
  </si>
  <si>
    <t>2018-02-23T06:32:36.000Z</t>
  </si>
  <si>
    <t>dWxS9_OwC8Y</t>
  </si>
  <si>
    <t>HUGE 17 Carat Diamond vs 60,003 PSI Waterjet</t>
  </si>
  <si>
    <t>2018-01-12T20:00:03.000Z</t>
  </si>
  <si>
    <t>dx0jvrlV_EQ</t>
  </si>
  <si>
    <t>The Maccabeats - Candles on the Sill - Hanukkah</t>
  </si>
  <si>
    <t>MaccabeatsVideos</t>
  </si>
  <si>
    <t>2017-12-11T20:30:31.000Z</t>
  </si>
  <si>
    <t>dx9mF1KJr0s</t>
  </si>
  <si>
    <t>Kelly Clarkson - I Don't Think About You [Official Video]</t>
  </si>
  <si>
    <t>2018-03-20T13:00:20.000Z</t>
  </si>
  <si>
    <t>DxSf6Nb_I7o</t>
  </si>
  <si>
    <t>Adam Ruins Everything - The Truth about Paul Revere | truTV</t>
  </si>
  <si>
    <t>truTV</t>
  </si>
  <si>
    <t>2018-03-15T01:00:11.000Z</t>
  </si>
  <si>
    <t>dY2jpeasD4w</t>
  </si>
  <si>
    <t>Adam Ruins Everything - The True Origins of Tulipmania | truTV</t>
  </si>
  <si>
    <t>2018-04-12T15:00:09.000Z</t>
  </si>
  <si>
    <t>dyBFAX4SDEc</t>
  </si>
  <si>
    <t>The Legend of Zelda: Breath of the Wild - Expansion Pass: DLC Pack 2 The Champions鈥?Ballad Trailer</t>
  </si>
  <si>
    <t>2017-12-08T02:31:28.000Z</t>
  </si>
  <si>
    <t>dyUJN3skBlU</t>
  </si>
  <si>
    <t>Nick Robinson on His Mom, His Roommate &amp; His New Movie</t>
  </si>
  <si>
    <t>2018-03-16T10:00:39.000Z</t>
  </si>
  <si>
    <t>dYXaxeJBj5k</t>
  </si>
  <si>
    <t>Life-Changing Gift Wrapping Hacks</t>
  </si>
  <si>
    <t>But First, Coffee</t>
  </si>
  <si>
    <t>2017-12-03T23:00:03.000Z</t>
  </si>
  <si>
    <t>DZAiRufPx9A</t>
  </si>
  <si>
    <t>SOLVED: Yanny or Laurel</t>
  </si>
  <si>
    <t>2018-05-16T03:16:53.000Z</t>
  </si>
  <si>
    <t>DZJod5hUqx4</t>
  </si>
  <si>
    <t>Michael B. Jordan Kept A Killmonger Diary</t>
  </si>
  <si>
    <t>2018-05-09T07:35:01.000Z</t>
  </si>
  <si>
    <t>DzNwinmBawo</t>
  </si>
  <si>
    <t>The FBI came to visit me today about Nikolas Cruz</t>
  </si>
  <si>
    <t>BenTheBondsman</t>
  </si>
  <si>
    <t>2018-02-15T03:15:34.000Z</t>
  </si>
  <si>
    <t>Dzr9f-rkjnw</t>
  </si>
  <si>
    <t>The 10 Worst British Military Aircraft</t>
  </si>
  <si>
    <t>Hush Kit</t>
  </si>
  <si>
    <t>2018-02-06T00:33:02.000Z</t>
  </si>
  <si>
    <t>dZWNPEC6SIw</t>
  </si>
  <si>
    <t>Maisie Williams HEART RATE MONITOR feat. Eddie Redmayne | GAME OF THRONES SEASON 8 'SPOILERS' (!?)</t>
  </si>
  <si>
    <t>2018-01-24T08:30:00.000Z</t>
  </si>
  <si>
    <t>dzxFdtWmjto</t>
  </si>
  <si>
    <t>VENOM - Official Teaser Trailer (HD)</t>
  </si>
  <si>
    <t>2018-02-08T14:00:04.000Z</t>
  </si>
  <si>
    <t>e_7zHm7GsYc</t>
  </si>
  <si>
    <t>Hunter Hayes - You Should Be Loved (Part One Of Pictures)</t>
  </si>
  <si>
    <t>Hunter Hayes</t>
  </si>
  <si>
    <t>2017-11-13T15:01:18.000Z</t>
  </si>
  <si>
    <t>E_86MEdNsAI</t>
  </si>
  <si>
    <t>DISNEY SENT MICKEY MOUSE TO MY HOUSE!</t>
  </si>
  <si>
    <t>Brian Hull</t>
  </si>
  <si>
    <t>2017-11-14T19:48:51.000Z</t>
  </si>
  <si>
    <t>e_FmQF9yVIU</t>
  </si>
  <si>
    <t>First Day at My New Job | Karlie Kloss</t>
  </si>
  <si>
    <t>2018-04-19T13:30:09.000Z</t>
  </si>
  <si>
    <t>E_ViwNxUldw</t>
  </si>
  <si>
    <t>Clear crisps / Glass Potato Chips</t>
  </si>
  <si>
    <t>My Virgin Kitchen</t>
  </si>
  <si>
    <t>2018-02-21T20:07:18.000Z</t>
  </si>
  <si>
    <t>E0cbWdlQg_8</t>
  </si>
  <si>
    <t>Love, Simon | Official Trailer 2 [HD] | 20th Century FOX</t>
  </si>
  <si>
    <t>2018-01-16T14:00:26.000Z</t>
  </si>
  <si>
    <t>e0hO5fTGwPY</t>
  </si>
  <si>
    <t>U.S. v. Whistleblower Tom Drake</t>
  </si>
  <si>
    <t>2011-05-22T23:50:01.000Z</t>
  </si>
  <si>
    <t>e15ZR6XG4Z8</t>
  </si>
  <si>
    <t>Goat Yoga with Khlo茅 Kardashian | Kevin Hart: What The Fit Episode 4 | Laugh Out Loud Network</t>
  </si>
  <si>
    <t>2018-03-29T17:00:04.000Z</t>
  </si>
  <si>
    <t>e1bEWoblGZA</t>
  </si>
  <si>
    <t>unboxing video</t>
  </si>
  <si>
    <t>2018-02-13T20:30:00.000Z</t>
  </si>
  <si>
    <t>E21NATEP9QI</t>
  </si>
  <si>
    <t>Why Stradivarius violins are worth millions</t>
  </si>
  <si>
    <t>2018-05-14T12:00:03.000Z</t>
  </si>
  <si>
    <t>e22yH5hUQ_A</t>
  </si>
  <si>
    <t>Why do taxpayers pay billions for football stadiums?</t>
  </si>
  <si>
    <t>2018-02-03T12:32:48.000Z</t>
  </si>
  <si>
    <t>e2ExvdtmIyU</t>
  </si>
  <si>
    <t>The Breakfast Club Addresses Backlash After Amara La Negra Interview</t>
  </si>
  <si>
    <t>2018-01-23T13:48:31.000Z</t>
  </si>
  <si>
    <t>E2qtPth2W6w</t>
  </si>
  <si>
    <t>Killer Food Taste Test</t>
  </si>
  <si>
    <t>Good Mythical MORE</t>
  </si>
  <si>
    <t>2018-05-02T10:00:04.000Z</t>
  </si>
  <si>
    <t>e2R0NSKtVA0</t>
  </si>
  <si>
    <t>Italian grandmother learning to use Google home</t>
  </si>
  <si>
    <t>Ben Actis</t>
  </si>
  <si>
    <t>2017-12-28T05:20:16.000Z</t>
  </si>
  <si>
    <t>e3UqLAtdZ04</t>
  </si>
  <si>
    <t>Nicole Kidman Eats Bugs | Secret Talent Theatre | Vanity Fair</t>
  </si>
  <si>
    <t>2018-01-29T17:00:44.000Z</t>
  </si>
  <si>
    <t>E4c7EE8_IX0</t>
  </si>
  <si>
    <t>Weezer - Africa</t>
  </si>
  <si>
    <t>weezer</t>
  </si>
  <si>
    <t>2018-05-29T12:00:11.000Z</t>
  </si>
  <si>
    <t>e4FApt6z55c</t>
  </si>
  <si>
    <t>Kimbra - Top of the World (Official Music Video)</t>
  </si>
  <si>
    <t>kimbramusic</t>
  </si>
  <si>
    <t>2017-11-10T15:43:00.000Z</t>
  </si>
  <si>
    <t>E579ABhzXwo</t>
  </si>
  <si>
    <t>December Favorites 2017</t>
  </si>
  <si>
    <t>2018-01-08T00:45:46.000Z</t>
  </si>
  <si>
    <t>e5bernQdWiE</t>
  </si>
  <si>
    <t>I Tried Meghan Markle's Pre-Royal Wedding Rituals</t>
  </si>
  <si>
    <t>2018-05-19T15:00:17.000Z</t>
  </si>
  <si>
    <t>e5D3O4yCmCg</t>
  </si>
  <si>
    <t>TULLY - Official Trailer [HD] - In Theaters May 4</t>
  </si>
  <si>
    <t>2018-03-07T02:00:04.000Z</t>
  </si>
  <si>
    <t>e5IRkF20JmU</t>
  </si>
  <si>
    <t>REACTING to BTS Mic Drop! (MV)</t>
  </si>
  <si>
    <t>2017-11-27T23:00:02.000Z</t>
  </si>
  <si>
    <t>e5N_Tq1EtRQ</t>
  </si>
  <si>
    <t>Black Mirror - Hang the DJ | Official Trailer [HD] | Netflix</t>
  </si>
  <si>
    <t>2017-12-01T14:00:03.000Z</t>
  </si>
  <si>
    <t>E5yFcdPAGv0</t>
  </si>
  <si>
    <t>Gorillaz - Humility (Official Video)</t>
  </si>
  <si>
    <t>Gorillaz</t>
  </si>
  <si>
    <t>2018-05-31T15:57:04.000Z</t>
  </si>
  <si>
    <t>E60w-0q8Y0Y</t>
  </si>
  <si>
    <t>It's true, wife and I are getting a divorce.  Here's whats next for us.</t>
  </si>
  <si>
    <t>boogie2988</t>
  </si>
  <si>
    <t>2017-12-20T01:25:59.000Z</t>
  </si>
  <si>
    <t>e6XeP9gQPmg</t>
  </si>
  <si>
    <t>The myth of Thor's journey to the land of giants - Scott A. Mellor</t>
  </si>
  <si>
    <t>2018-02-22T16:03:51.000Z</t>
  </si>
  <si>
    <t>e7OQ_ayQTog</t>
  </si>
  <si>
    <t>How Paintballs are Made</t>
  </si>
  <si>
    <t>2018-02-17T18:00:06.000Z</t>
  </si>
  <si>
    <t>e7sIvcYmuk0</t>
  </si>
  <si>
    <t>When Molten Salt hits a Watermelon</t>
  </si>
  <si>
    <t>2018-05-20T15:00:02.000Z</t>
  </si>
  <si>
    <t>e7vFVFcnBQQ</t>
  </si>
  <si>
    <t>I BOUGHT MY FAKE MERCH!</t>
  </si>
  <si>
    <t>2018-01-12T21:15:20.000Z</t>
  </si>
  <si>
    <t>E7zFj4iUn0U</t>
  </si>
  <si>
    <t>Logan Paul Says He's Still Learning From Suicide Forest Mistake | TMZ</t>
  </si>
  <si>
    <t>2018-01-30T18:00:00.000Z</t>
  </si>
  <si>
    <t>e89IWTGdIuQ</t>
  </si>
  <si>
    <t>Staudt on Sports I 1-22-18</t>
  </si>
  <si>
    <t>730 WVFN</t>
  </si>
  <si>
    <t>2018-01-22T17:32:59.000Z</t>
  </si>
  <si>
    <t>E9eAshaPvYw</t>
  </si>
  <si>
    <t>The Death of Stalin Trailer #1 (2018) | Movieclips Trailers</t>
  </si>
  <si>
    <t>Movieclips Trailers</t>
  </si>
  <si>
    <t>2018-01-18T00:22:18.000Z</t>
  </si>
  <si>
    <t>e9NOwaiXqqA</t>
  </si>
  <si>
    <t>What's Behind Me? with Tina Fey</t>
  </si>
  <si>
    <t>2018-05-18T03:53:15.000Z</t>
  </si>
  <si>
    <t>e9XbKS9xWD0</t>
  </si>
  <si>
    <t>Charlie Puth - Change (feat. James Taylor) [Official Audio]</t>
  </si>
  <si>
    <t>2018-03-26T04:00:04.000Z</t>
  </si>
  <si>
    <t>e9yCAIwqhNc</t>
  </si>
  <si>
    <t>The Great Festive Bake Off does Stay Another Day | The Great British Bake Off</t>
  </si>
  <si>
    <t>Channel 4</t>
  </si>
  <si>
    <t>2017-12-19T10:03:03.000Z</t>
  </si>
  <si>
    <t>EA5Tn5Gw_8s</t>
  </si>
  <si>
    <t>Lissie - Blood and Muscle</t>
  </si>
  <si>
    <t>LissieVEVO</t>
  </si>
  <si>
    <t>2017-12-01T16:00:01.000Z</t>
  </si>
  <si>
    <t>eACohWVwTOc</t>
  </si>
  <si>
    <t>The Chainsmokers - Sick Boy</t>
  </si>
  <si>
    <t>2018-01-17T15:00:02.000Z</t>
  </si>
  <si>
    <t>EaEesT3HO4w</t>
  </si>
  <si>
    <t>MAYWEATHER CHECKS DANA WHITE FOR USING NAME TO RENEW FOX DEAL; ENDS UFC RUMORS ONCE AND FOR ALL</t>
  </si>
  <si>
    <t>FightHype.com</t>
  </si>
  <si>
    <t>2017-12-29T20:32:41.000Z</t>
  </si>
  <si>
    <t>Eafi9hqm3OY</t>
  </si>
  <si>
    <t>Dogs First Snow! Cute Compilation!</t>
  </si>
  <si>
    <t>Slednecks</t>
  </si>
  <si>
    <t>2016-12-29T10:24:26.000Z</t>
  </si>
  <si>
    <t>EAGhzuitLXU</t>
  </si>
  <si>
    <t>Ed Sheeran - Supermarket Flowers [Live from the BRITs 2018]</t>
  </si>
  <si>
    <t>2018-02-22T16:26:18.000Z</t>
  </si>
  <si>
    <t>EajOkkJ80uc</t>
  </si>
  <si>
    <t>Ruby Rose Bought Her Mom a Giant Killer Pig</t>
  </si>
  <si>
    <t>2017-12-16T12:00:02.000Z</t>
  </si>
  <si>
    <t>eAyxMv4IBH8</t>
  </si>
  <si>
    <t>Review of the ION Bottleless Water Cooler</t>
  </si>
  <si>
    <t>Frank May</t>
  </si>
  <si>
    <t>2017-11-12T00:01:11.000Z</t>
  </si>
  <si>
    <t>EbbL8NhdTQE</t>
  </si>
  <si>
    <t>HUGE problem at the new house...</t>
  </si>
  <si>
    <t>Tanner Fox</t>
  </si>
  <si>
    <t>2018-04-16T19:00:00.000Z</t>
  </si>
  <si>
    <t>ebHbB2eDz1g</t>
  </si>
  <si>
    <t>Alicia Vikander Teaches Jimmy a New Swedish Game</t>
  </si>
  <si>
    <t>2018-03-15T10:01:23.000Z</t>
  </si>
  <si>
    <t>eBnXbImHX-g</t>
  </si>
  <si>
    <t>I let kids plan a birthday party</t>
  </si>
  <si>
    <t>2018-02-26T20:46:28.000Z</t>
  </si>
  <si>
    <t>EbSOKsFHwU8</t>
  </si>
  <si>
    <t>Charlie Puth - Done For Me (Jazz Version)</t>
  </si>
  <si>
    <t>2018-05-02T16:02:50.000Z</t>
  </si>
  <si>
    <t>EBt_88nxG4c</t>
  </si>
  <si>
    <t>P!nk - Beautiful Trauma (Official Video)</t>
  </si>
  <si>
    <t>2017-11-21T14:00:02.000Z</t>
  </si>
  <si>
    <t>EbuCLC_wVlM</t>
  </si>
  <si>
    <t>Victoria鈥檚 Secret Model Sara Sampaio鈥檚 Easy Bombshell Makeup Look | Beauty Secrets | Vogue</t>
  </si>
  <si>
    <t>2017-11-21T14:54:23.000Z</t>
  </si>
  <si>
    <t>EbXHZ4WoyFY</t>
  </si>
  <si>
    <t>Patrick Beverley calls in to tell Will he knows nothing about basketball | The Will Cain Show | ESPN</t>
  </si>
  <si>
    <t>2018-02-14T22:14:36.000Z</t>
  </si>
  <si>
    <t>EC5UCCnk59c</t>
  </si>
  <si>
    <t>PSG 1-2 Real Madrid | RONALDO &amp; HIS TEAMMATES IN THE DRESSING ROOM: Celebrations</t>
  </si>
  <si>
    <t>Real Madrid C.F.</t>
  </si>
  <si>
    <t>2018-03-07T00:07:16.000Z</t>
  </si>
  <si>
    <t>Ecd4eA067P0</t>
  </si>
  <si>
    <t>Star Wars: The Last Jedi In-Home Trailer (Official)</t>
  </si>
  <si>
    <t>2018-02-20T14:00:00.000Z</t>
  </si>
  <si>
    <t>eDelIZDzmwQ</t>
  </si>
  <si>
    <t>Blake Shelton Is Milking His Title of Sexiest Man Alive</t>
  </si>
  <si>
    <t>2017-11-16T14:00:04.000Z</t>
  </si>
  <si>
    <t>EdkK29-TWJk</t>
  </si>
  <si>
    <t>The Purrrfect Ride!</t>
  </si>
  <si>
    <t>Emma Massingale</t>
  </si>
  <si>
    <t>2017-12-22T22:15:44.000Z</t>
  </si>
  <si>
    <t>eDZKgSZ9V0Q</t>
  </si>
  <si>
    <t>Youtube Sent Me Mystery Box!?</t>
  </si>
  <si>
    <t>2018-01-01T23:03:04.000Z</t>
  </si>
  <si>
    <t>ee24QB3o16o</t>
  </si>
  <si>
    <t>YARDIE - Teaser Trailer - Directed by Idris Elba</t>
  </si>
  <si>
    <t>StudiocanalUK</t>
  </si>
  <si>
    <t>2018-02-22T09:01:03.000Z</t>
  </si>
  <si>
    <t>eEdPnm-AZ94</t>
  </si>
  <si>
    <t>Wanna Be Startin' Somethin' w/ the Stars! | Lip Sync Battle Live: A Michael Jackson Celebration</t>
  </si>
  <si>
    <t>2018-01-19T20:58:27.000Z</t>
  </si>
  <si>
    <t>eEDZuFw34YM</t>
  </si>
  <si>
    <t>What If Your Airplane Door Burst Open Mid-Flight?</t>
  </si>
  <si>
    <t>2018-01-25T17:00:04.000Z</t>
  </si>
  <si>
    <t>EEIP1YpFXrE</t>
  </si>
  <si>
    <t>Our First Date</t>
  </si>
  <si>
    <t>iHasCupquake</t>
  </si>
  <si>
    <t>2017-11-15T20:00:00.000Z</t>
  </si>
  <si>
    <t>eemkTcS0zsM</t>
  </si>
  <si>
    <t>How Realistic Fake Foods Are Made For TV And Movies</t>
  </si>
  <si>
    <t>2018-04-06T17:00:05.000Z</t>
  </si>
  <si>
    <t>eenl2f0o6AQ</t>
  </si>
  <si>
    <t>The DENON DP 47F Turntable - an Automatic Classic</t>
  </si>
  <si>
    <t>Techmoan</t>
  </si>
  <si>
    <t>2018-01-19T07:52:27.000Z</t>
  </si>
  <si>
    <t>EeNrUTiwZVw</t>
  </si>
  <si>
    <t>Best &amp; Worst Dressed 2018 Golden Globes (Dirty Laundry)</t>
  </si>
  <si>
    <t>Clevver Style</t>
  </si>
  <si>
    <t>2018-01-08T08:29:15.000Z</t>
  </si>
  <si>
    <t>eep4_0JaaG8</t>
  </si>
  <si>
    <t>Why English is the MOST CONFUSING Language!!?</t>
  </si>
  <si>
    <t>2017-12-01T11:30:01.000Z</t>
  </si>
  <si>
    <t>EEzj0HMz5Bc</t>
  </si>
  <si>
    <t>ARE MY PARENTS SMARTER THAN A 5TH GRADER?! NAH.</t>
  </si>
  <si>
    <t>Liza Koshy Too</t>
  </si>
  <si>
    <t>2018-02-26T02:10:25.000Z</t>
  </si>
  <si>
    <t>eFjFxgHedgM</t>
  </si>
  <si>
    <t>Tommy Wiseau鈥檚 Joker Audition Tape (Nerdist Presents)</t>
  </si>
  <si>
    <t>2018-03-12T15:00:05.000Z</t>
  </si>
  <si>
    <t>efve8-mhdVg</t>
  </si>
  <si>
    <t>Meghan Trainor Left The Four Set Crying After an Intense Run-In with Diddy</t>
  </si>
  <si>
    <t>2018-01-25T13:00:06.000Z</t>
  </si>
  <si>
    <t>EFwa5Owp0-k</t>
  </si>
  <si>
    <t>Not Everyone Should Code</t>
  </si>
  <si>
    <t>PolyMatter</t>
  </si>
  <si>
    <t>2018-04-20T15:00:01.000Z</t>
  </si>
  <si>
    <t>Eg_kW5fw6qU</t>
  </si>
  <si>
    <t>Could Anastasia Become A Disney Princess?</t>
  </si>
  <si>
    <t>SuperCarlinBrothers</t>
  </si>
  <si>
    <t>2017-11-09T23:27:18.000Z</t>
  </si>
  <si>
    <t>EgUMLjp3H4E</t>
  </si>
  <si>
    <t>3 Sesame Street Moments | Robot Chicken | Adult Swim</t>
  </si>
  <si>
    <t>Adult Swim UK</t>
  </si>
  <si>
    <t>2018-01-26T21:52:16.000Z</t>
  </si>
  <si>
    <t>EGV9Ms9EHcg</t>
  </si>
  <si>
    <t>LIGHTS OUT CHALLENGE IN FAZE RUG'S HAUNTED HOUSE | OmarGoshTV</t>
  </si>
  <si>
    <t>OmarGoshTV</t>
  </si>
  <si>
    <t>2018-05-08T07:01:05.000Z</t>
  </si>
  <si>
    <t>egXr0PU-kCY</t>
  </si>
  <si>
    <t>BEAUTY GURU GETS A MAKEOVER... FINALE</t>
  </si>
  <si>
    <t>2017-11-08T22:17:37.000Z</t>
  </si>
  <si>
    <t>eHEwkvFFBII</t>
  </si>
  <si>
    <t>Elise Mertens v Elina Svitolina match highlights (QF) | Australian Open 2018</t>
  </si>
  <si>
    <t>Australian Open TV</t>
  </si>
  <si>
    <t>2018-01-23T05:39:03.000Z</t>
  </si>
  <si>
    <t>eHIY3HNNqzM</t>
  </si>
  <si>
    <t>The Script - Arms Open (Acoustic) [Audio]</t>
  </si>
  <si>
    <t>TheScriptVEVO</t>
  </si>
  <si>
    <t>2017-11-10T08:00:03.000Z</t>
  </si>
  <si>
    <t>EhSXsTSNDyo</t>
  </si>
  <si>
    <t>5 Seconds Of Summer - Want You Back (Official Video)</t>
  </si>
  <si>
    <t>2018-03-27T13:00:01.000Z</t>
  </si>
  <si>
    <t>eIAtHvzjk98</t>
  </si>
  <si>
    <t>One Thing Arnold Schwarzenegger Told Me That I鈥檒l Never Forget | Will Smith Vlogs</t>
  </si>
  <si>
    <t>2018-01-03T18:30:03.000Z</t>
  </si>
  <si>
    <t>eiDiKwbGfIY</t>
  </si>
  <si>
    <t>Ed Sheeran - Perfect Symphony (with Andrea Bocelli)</t>
  </si>
  <si>
    <t>2017-12-15T08:12:39.000Z</t>
  </si>
  <si>
    <t>EIer2-KAn7o</t>
  </si>
  <si>
    <t>Atari Lynx | LCD Upgrade (Mcwill Mod)</t>
  </si>
  <si>
    <t>2017-12-15T14:51:46.000Z</t>
  </si>
  <si>
    <t>eIj9vqnhQ6I</t>
  </si>
  <si>
    <t>Madtown Trailer #1 (2018) | Moveiclips Indie</t>
  </si>
  <si>
    <t>Movieclips Film Festivals &amp; Indie Films</t>
  </si>
  <si>
    <t>2017-12-20T20:26:09.000Z</t>
  </si>
  <si>
    <t>eijd-yjXY9E</t>
  </si>
  <si>
    <t>Apple iPhone X - One Week Later</t>
  </si>
  <si>
    <t>Mark Linsangan</t>
  </si>
  <si>
    <t>2017-11-13T15:00:03.000Z</t>
  </si>
  <si>
    <t>eIns8Y0xegE</t>
  </si>
  <si>
    <t>Unrigged Live! with Jennifer Lawrence, Tig Notaro, Richard Painter, and more</t>
  </si>
  <si>
    <t>Represent.Us</t>
  </si>
  <si>
    <t>2018-02-04T06:12:37.000Z</t>
  </si>
  <si>
    <t>eIp7PYuAu0k</t>
  </si>
  <si>
    <t>Cast of Avengers: Infinity War Reveals Least Trustworthy Avenger</t>
  </si>
  <si>
    <t>2018-04-24T07:30:03.000Z</t>
  </si>
  <si>
    <t>eiudTjsGM7g</t>
  </si>
  <si>
    <t>Spill Your Guts or Fill Your Guts w/ Steven Tyler</t>
  </si>
  <si>
    <t>2018-05-18T05:40:33.000Z</t>
  </si>
  <si>
    <t>EiwmO-XOqZ8</t>
  </si>
  <si>
    <t>Box Office Winners and Losers of 2017 - Movie Talk</t>
  </si>
  <si>
    <t>2018-01-04T18:27:32.000Z</t>
  </si>
  <si>
    <t>EIY-PsHrj9A</t>
  </si>
  <si>
    <t>Mark Hamill :  He's not my Luke Skywalker</t>
  </si>
  <si>
    <t>JarJar Abrams</t>
  </si>
  <si>
    <t>2017-12-20T13:15:37.000Z</t>
  </si>
  <si>
    <t>EJ-4nFz5hjU</t>
  </si>
  <si>
    <t>CONFRONTING MY MOM</t>
  </si>
  <si>
    <t>shane</t>
  </si>
  <si>
    <t>2017-11-28T20:00:00.000Z</t>
  </si>
  <si>
    <t>EJjh19zO1lk</t>
  </si>
  <si>
    <t>Zurcaroh: Golden Buzzer Worthy Aerial Dance Group Impresses Tyra Banks - America's Got Talent 2018</t>
  </si>
  <si>
    <t>America's Got Talent</t>
  </si>
  <si>
    <t>2018-05-30T01:59:01.000Z</t>
  </si>
  <si>
    <t>ejlD0Sg-8ig</t>
  </si>
  <si>
    <t>THIS HAS TO STOP! INSTAGRAM TRENDS I HATED IN 2017 AND NEED TO DIE</t>
  </si>
  <si>
    <t>Patricia Bright</t>
  </si>
  <si>
    <t>2017-12-29T22:11:30.000Z</t>
  </si>
  <si>
    <t>EJu_wPGFTw0</t>
  </si>
  <si>
    <t>Joel Embiid on win over Clippers, scuffle with Willie Reed and using social media | NBA on ESPN</t>
  </si>
  <si>
    <t>NBA on ESPN</t>
  </si>
  <si>
    <t>2017-11-14T15:20:12.000Z</t>
  </si>
  <si>
    <t>EjW7WzozgI0</t>
  </si>
  <si>
    <t>Toni Braxton - Long As I Live</t>
  </si>
  <si>
    <t>2018-03-24T00:00:02.000Z</t>
  </si>
  <si>
    <t>ek1ePFp-nBI</t>
  </si>
  <si>
    <t>Halloween - Official Trailer (HD)</t>
  </si>
  <si>
    <t>2018-06-08T14:00:03.000Z</t>
  </si>
  <si>
    <t>Ek3aeUhHaFY</t>
  </si>
  <si>
    <t>Primitive Technology: Lime</t>
  </si>
  <si>
    <t>2018-03-06T22:00:03.000Z</t>
  </si>
  <si>
    <t>eKFrZNXB29M</t>
  </si>
  <si>
    <t>Quick D: Invisible Box Challenge</t>
  </si>
  <si>
    <t>CaptainDisillusion</t>
  </si>
  <si>
    <t>2018-01-31T20:01:19.000Z</t>
  </si>
  <si>
    <t>EKkzbbLYPuI</t>
  </si>
  <si>
    <t>Lindsey Stirling - Carol of the Bells</t>
  </si>
  <si>
    <t>2017-12-01T16:01:15.000Z</t>
  </si>
  <si>
    <t>eKwAib6LosM</t>
  </si>
  <si>
    <t>Miguel - Pineapple Skies (Audio)</t>
  </si>
  <si>
    <t>MiguelVEVO</t>
  </si>
  <si>
    <t>2017-11-17T05:00:01.000Z</t>
  </si>
  <si>
    <t>EL1wN_ihL_E</t>
  </si>
  <si>
    <t>Jurassic Park Auditions - SNL</t>
  </si>
  <si>
    <t>2018-03-18T11:16:05.000Z</t>
  </si>
  <si>
    <t>eljAjPH6zQI</t>
  </si>
  <si>
    <t>February Favourites 2018 | Zoella</t>
  </si>
  <si>
    <t>ElmsIGT85tI</t>
  </si>
  <si>
    <t>Sia - Candy Cane Lane</t>
  </si>
  <si>
    <t>2017-12-01T18:00:01.000Z</t>
  </si>
  <si>
    <t>elwTgpHlty0</t>
  </si>
  <si>
    <t>[OFFICIAL VIDEO] HAVANA - PENTATONIX</t>
  </si>
  <si>
    <t>2018-02-23T15:00:09.000Z</t>
  </si>
  <si>
    <t>Em8C6AvD4sk</t>
  </si>
  <si>
    <t>Los Angeles鈥檚 Dangerous Obsession with Car Chases | The New Yorker</t>
  </si>
  <si>
    <t>The New Yorker</t>
  </si>
  <si>
    <t>2017-11-28T17:00:29.000Z</t>
  </si>
  <si>
    <t>Em9EI37Yy9g</t>
  </si>
  <si>
    <t>Redskins vs. Cowboys | NFL Week 13 Game Highlights</t>
  </si>
  <si>
    <t>2017-12-01T04:54:15.000Z</t>
  </si>
  <si>
    <t>eMkZ8GEVgUw</t>
  </si>
  <si>
    <t>Testing Flex Tape - As Seen On Tv</t>
  </si>
  <si>
    <t>2018-04-01T17:55:19.000Z</t>
  </si>
  <si>
    <t>eMobkagZu64</t>
  </si>
  <si>
    <t>Amazing Creatures Have Been Discovered across the Planet!</t>
  </si>
  <si>
    <t>2018-02-01T13:04:09.000Z</t>
  </si>
  <si>
    <t>EMTo2UqcnGg</t>
  </si>
  <si>
    <t>WWE Royal Rumble 2018 Review: What Went Down?</t>
  </si>
  <si>
    <t>WhatCulture Wrestling</t>
  </si>
  <si>
    <t>2018-01-29T06:11:13.000Z</t>
  </si>
  <si>
    <t>eMV_WNJkflM</t>
  </si>
  <si>
    <t>Roommates Switch Jobs For A Day</t>
  </si>
  <si>
    <t>2018-03-05T19:00:45.000Z</t>
  </si>
  <si>
    <t>enH3xA4mYcY</t>
  </si>
  <si>
    <t>SORRY TO BOTHER YOU | Official Trailer</t>
  </si>
  <si>
    <t>Annapurna Channel</t>
  </si>
  <si>
    <t>2018-03-11T21:59:46.000Z</t>
  </si>
  <si>
    <t>enqFulGwFYY</t>
  </si>
  <si>
    <t>Tomb Raider - Official Trailer #2 - Warner Bros. UK</t>
  </si>
  <si>
    <t>Warner Bros. UK</t>
  </si>
  <si>
    <t>2018-01-18T17:00:36.000Z</t>
  </si>
  <si>
    <t>ENr6CXm1YxU</t>
  </si>
  <si>
    <t>Rachel Platten - Whole Heart (Audio)</t>
  </si>
  <si>
    <t>RachelPlattenVEVO</t>
  </si>
  <si>
    <t>2017-11-15T08:00:01.000Z</t>
  </si>
  <si>
    <t>eNSN6qet1kE</t>
  </si>
  <si>
    <t>HomeMade Electric Airplane</t>
  </si>
  <si>
    <t>PeterSripol</t>
  </si>
  <si>
    <t>2017-11-13T15:30:17.000Z</t>
  </si>
  <si>
    <t>eoBOueMfdcY</t>
  </si>
  <si>
    <t>Mr. President, are you a racist? (C-SPAN)</t>
  </si>
  <si>
    <t>2018-01-12T17:11:06.000Z</t>
  </si>
  <si>
    <t>eOcJ27xT99w</t>
  </si>
  <si>
    <t>Every NFL Team's Best Play from the 2017 Season! | NFL Highlights</t>
  </si>
  <si>
    <t>2018-01-01T19:52:05.000Z</t>
  </si>
  <si>
    <t>EOmcGbXsRM8</t>
  </si>
  <si>
    <t>Jessica Chastain Shows Jimmy What It's Like to Play the Female Role</t>
  </si>
  <si>
    <t>2018-01-19T11:00:02.000Z</t>
  </si>
  <si>
    <t>eOQpjvnm4ME</t>
  </si>
  <si>
    <t>The Bipartisan Pastime Of Harassing Women</t>
  </si>
  <si>
    <t>2017-11-17T08:35:01.000Z</t>
  </si>
  <si>
    <t>Eouvsy8JdLU</t>
  </si>
  <si>
    <t>Is It Possible To Bend Light With Your Finger? The Light Bender Experiment</t>
  </si>
  <si>
    <t>The Action Lab</t>
  </si>
  <si>
    <t>2018-02-27T16:42:06.000Z</t>
  </si>
  <si>
    <t>EOwWjoldNNc</t>
  </si>
  <si>
    <t>YouTube Has Now Frozen The Alex Jones Channel, NEXT MOVE IS DELETION!</t>
  </si>
  <si>
    <t>2018-02-27T18:21:27.000Z</t>
  </si>
  <si>
    <t>EP_2NXe0_1g</t>
  </si>
  <si>
    <t>Kiss Between Tom Brady, 11-Year-Old Son Raises Questions About Parent-Child Affection</t>
  </si>
  <si>
    <t>CBS New York</t>
  </si>
  <si>
    <t>2018-01-31T23:29:13.000Z</t>
  </si>
  <si>
    <t>EP06RO4INws</t>
  </si>
  <si>
    <t>The world's darkest building is at the 2018 Olympics</t>
  </si>
  <si>
    <t>Quartz</t>
  </si>
  <si>
    <t>2018-02-22T14:47:34.000Z</t>
  </si>
  <si>
    <t>eP33TkuI9vI</t>
  </si>
  <si>
    <t>What New Yorkers Think Childish Gambino's 鈥淭his Is America鈥?Means | Genius News</t>
  </si>
  <si>
    <t>2018-05-08T23:14:30.000Z</t>
  </si>
  <si>
    <t>EP5ExDvQ3p4</t>
  </si>
  <si>
    <t>Avengers 4: Who Will Die? - Movie Talk</t>
  </si>
  <si>
    <t>2017-11-28T18:23:34.000Z</t>
  </si>
  <si>
    <t>Ep6-bNu16_I</t>
  </si>
  <si>
    <t>I Dressed According To My Zodiac Sign For A Week</t>
  </si>
  <si>
    <t>2017-12-10T05:55:09.000Z</t>
  </si>
  <si>
    <t>Epm5_DSfMn4</t>
  </si>
  <si>
    <t>The vision for XFL in 2020</t>
  </si>
  <si>
    <t>XFL</t>
  </si>
  <si>
    <t>2018-01-25T20:03:46.000Z</t>
  </si>
  <si>
    <t>Ept29ceiVfk</t>
  </si>
  <si>
    <t>Uncle Drew (2018 Movie) Teaser Trailer 鈥?Kyrie Irving, Shaquille O鈥橬eal, Tiffany Haddish</t>
  </si>
  <si>
    <t>2018-02-14T14:31:11.000Z</t>
  </si>
  <si>
    <t>Eq1BuMoTW7Q</t>
  </si>
  <si>
    <t>We made BUTTERBEER from Harry Potter with sWooZie!</t>
  </si>
  <si>
    <t>Feast Of Fiction</t>
  </si>
  <si>
    <t>2018-02-02T23:00:03.000Z</t>
  </si>
  <si>
    <t>EQ748TZcuqs</t>
  </si>
  <si>
    <t>When Trees Go Nuts</t>
  </si>
  <si>
    <t>2018-05-10T13:09:30.000Z</t>
  </si>
  <si>
    <t>EqeIRzY7hIU</t>
  </si>
  <si>
    <t>6 Cheese Gadgets put to the Test!</t>
  </si>
  <si>
    <t>2018-05-20T18:58:15.000Z</t>
  </si>
  <si>
    <t>EQqIiTk2fy4</t>
  </si>
  <si>
    <t>Alisha Marie's Birthday Vlog!!</t>
  </si>
  <si>
    <t>AlishaMarieVlogs</t>
  </si>
  <si>
    <t>2018-04-12T16:52:17.000Z</t>
  </si>
  <si>
    <t>eQTcXGk9BRk</t>
  </si>
  <si>
    <t>Tove Styrke - liability (demo) (Audio)</t>
  </si>
  <si>
    <t>tovestyrkeVEVO</t>
  </si>
  <si>
    <t>2017-12-14T08:00:03.000Z</t>
  </si>
  <si>
    <t>equJbwmh7DI</t>
  </si>
  <si>
    <t>Dozens dead after Guatemala volcano erupts</t>
  </si>
  <si>
    <t>2018-06-04T05:03:59.000Z</t>
  </si>
  <si>
    <t>EQvdKS-QX_E</t>
  </si>
  <si>
    <t>Daniel Bryan teams Jimmy Uso and Naomi in WWE Mixed Match Challenge</t>
  </si>
  <si>
    <t>2018-01-05T17:15:22.000Z</t>
  </si>
  <si>
    <t>eqVHah0f-1c</t>
  </si>
  <si>
    <t>Margot Robbie HEART RATE MONITOR ft. Cara Delevingne, Alexander Skarsg氓rd &amp; Bullet For My Valentine</t>
  </si>
  <si>
    <t>2018-02-22T14:59:04.000Z</t>
  </si>
  <si>
    <t>eQVhAN7-IAw</t>
  </si>
  <si>
    <t>The Making of a Song: 鈥淒elicate鈥?鈥?watch more on Taylor Swift NOW</t>
  </si>
  <si>
    <t>2017-11-15T03:43:47.000Z</t>
  </si>
  <si>
    <t>EQzWr52gCWA</t>
  </si>
  <si>
    <t>3D Printed Desk with Fusion 360</t>
  </si>
  <si>
    <t>Desktop Makes</t>
  </si>
  <si>
    <t>2018-01-19T15:20:21.000Z</t>
  </si>
  <si>
    <t>Er1eh1D8p2o</t>
  </si>
  <si>
    <t>Rudimental - These Days (ft. Jess Glynne, Macklemore &amp; Dan Caplen)(Official Audio)</t>
  </si>
  <si>
    <t>Rudimental</t>
  </si>
  <si>
    <t>2018-01-19T09:01:04.000Z</t>
  </si>
  <si>
    <t>er2kQ21ZTG0</t>
  </si>
  <si>
    <t>WEARING GOODWILL TO NEW YORK FASHION WEEK</t>
  </si>
  <si>
    <t>2018-02-06T16:44:06.000Z</t>
  </si>
  <si>
    <t>ERBEwrn4f7Q</t>
  </si>
  <si>
    <t>Kids Interview The 'Star Wars: The Last Jedi' Cast With Daisy Ridley, Mark Hamill &amp; More | PeopleTV</t>
  </si>
  <si>
    <t>PeopleTV</t>
  </si>
  <si>
    <t>2017-12-11T22:59:52.000Z</t>
  </si>
  <si>
    <t>eRphuaJ9iJ8</t>
  </si>
  <si>
    <t>My Highs &amp; Lows of 2017 | Ingrid Nilsen</t>
  </si>
  <si>
    <t>2018-01-01T20:30:00.000Z</t>
  </si>
  <si>
    <t>erybgSeUHus</t>
  </si>
  <si>
    <t>Real Madrid vs. Bayern Munich | 2017-18 UEFA Champions League Highlights</t>
  </si>
  <si>
    <t>2018-05-01T22:20:17.000Z</t>
  </si>
  <si>
    <t>ErZDtWsCA9U</t>
  </si>
  <si>
    <t>Mecum Collector Car Auction - Kissimmee 2018 Day 2</t>
  </si>
  <si>
    <t>Mecum Auctions</t>
  </si>
  <si>
    <t>2018-01-07T03:35:04.000Z</t>
  </si>
  <si>
    <t>Es9CfWMmPRU</t>
  </si>
  <si>
    <t>$120 McGriddle Taste Test | FANCY FAST FOOD</t>
  </si>
  <si>
    <t>2018-04-30T10:22:13.000Z</t>
  </si>
  <si>
    <t>EsaHiIdsKpE</t>
  </si>
  <si>
    <t>Melania Trump Gives Her Own State Of The Union</t>
  </si>
  <si>
    <t>2018-02-01T08:35:00.000Z</t>
  </si>
  <si>
    <t>EsBjHXCG4Us</t>
  </si>
  <si>
    <t>How Likely Are You to Die During a Black Friday Sale?</t>
  </si>
  <si>
    <t>2017-11-17T17:00:03.000Z</t>
  </si>
  <si>
    <t>EsdjC5dsOTM</t>
  </si>
  <si>
    <t>Novak Djokovic v Hyeon Chung match highlights (4R) | Australian Open 2018</t>
  </si>
  <si>
    <t>2018-01-22T13:02:49.000Z</t>
  </si>
  <si>
    <t>eSHe32cEKqI</t>
  </si>
  <si>
    <t>Everything Yolanda Hadid Eats In a Day | Food Diaries | Harper's BAZAAR</t>
  </si>
  <si>
    <t>Harper's BAZAAR</t>
  </si>
  <si>
    <t>2018-03-23T18:02:08.000Z</t>
  </si>
  <si>
    <t>ESKmRiLjNpg</t>
  </si>
  <si>
    <t>An Expert's Take On The Symbolism In Childish Gambino鈥檚 Viral 鈥楾his Is America鈥?Video | TIME</t>
  </si>
  <si>
    <t>2018-05-08T17:52:37.000Z</t>
  </si>
  <si>
    <t>ESRAQtXVQL0</t>
  </si>
  <si>
    <t>Homeless little boy gets a bed for Christmas</t>
  </si>
  <si>
    <t>Humble Design</t>
  </si>
  <si>
    <t>2018-01-09T02:00:25.000Z</t>
  </si>
  <si>
    <t>Eswl8SSywzA</t>
  </si>
  <si>
    <t>How To Make an Ocarina of Time IRL</t>
  </si>
  <si>
    <t>2018-01-13T15:00:02.000Z</t>
  </si>
  <si>
    <t>ESyJop31cmY</t>
  </si>
  <si>
    <t>The Broccoli Tree: A Parable</t>
  </si>
  <si>
    <t>2018-03-06T21:36:03.000Z</t>
  </si>
  <si>
    <t>eT4shwU4Yc4</t>
  </si>
  <si>
    <t>IT'S NOT A MOON 鈥?A Bad Lip Reading of Star Wars</t>
  </si>
  <si>
    <t>2018-03-12T21:31:30.000Z</t>
  </si>
  <si>
    <t>ET6XGZqOyjY</t>
  </si>
  <si>
    <t>DIY THRIFT STORE PROM DRESS MAKEOVER!</t>
  </si>
  <si>
    <t>2018-03-31T17:08:41.000Z</t>
  </si>
  <si>
    <t>ETabBP9tUD4</t>
  </si>
  <si>
    <t>Catchphrase with Andrew Garfield and Rachel Brosnahan</t>
  </si>
  <si>
    <t>2018-02-09T12:00:01.000Z</t>
  </si>
  <si>
    <t>EtfIzNdt9Ac</t>
  </si>
  <si>
    <t>YOUTUBERS REACT TO INVISIBLE BOX CHALLENGE</t>
  </si>
  <si>
    <t>2017-12-14T22:00:00.000Z</t>
  </si>
  <si>
    <t>eu6hJx1L9IU</t>
  </si>
  <si>
    <t>Star Wars: THE LAST JEDI - Supercut of ALL trailers &amp; commercials</t>
  </si>
  <si>
    <t>Science vs Cinema</t>
  </si>
  <si>
    <t>2017-11-27T19:12:29.000Z</t>
  </si>
  <si>
    <t>E-u9uo0laA8</t>
  </si>
  <si>
    <t>Joyner Lucas &amp; Chris Brown - Stranger Things</t>
  </si>
  <si>
    <t>joyner lucas</t>
  </si>
  <si>
    <t>2018-02-25T18:10:16.000Z</t>
  </si>
  <si>
    <t>euaGS3tPRBw</t>
  </si>
  <si>
    <t>Stephen Colbert &amp; John Oliver Take Over The Stage | Night Of Too Many Stars | HBO</t>
  </si>
  <si>
    <t>2017-11-19T17:59:04.000Z</t>
  </si>
  <si>
    <t>EudArMNjbP0</t>
  </si>
  <si>
    <t>Black Mirror USS Callister: Goodbye, Toxic Fanboy</t>
  </si>
  <si>
    <t>2018-01-13T16:00:01.000Z</t>
  </si>
  <si>
    <t>EU-eQpCqBXQ</t>
  </si>
  <si>
    <t>Buying Used Things</t>
  </si>
  <si>
    <t>2018-03-24T18:10:23.000Z</t>
  </si>
  <si>
    <t>EUfZCJtfAYA</t>
  </si>
  <si>
    <t>Ferocious Cat NEEDS MEAT!</t>
  </si>
  <si>
    <t>2018-04-25T11:00:01.000Z</t>
  </si>
  <si>
    <t>eUgrVCDUCtE</t>
  </si>
  <si>
    <t>A janitor's son is bullied by rich kids. So his dad stands up for him in the most heartwarming way.</t>
  </si>
  <si>
    <t>2018-01-23T10:29:35.000Z</t>
  </si>
  <si>
    <t>EUPlbO3Ub2I</t>
  </si>
  <si>
    <t>Is Tokyo Fried Chicken The Best In The World?</t>
  </si>
  <si>
    <t>2018-02-24T16:00:14.000Z</t>
  </si>
  <si>
    <t>EUwzWHD3Htg</t>
  </si>
  <si>
    <t>Range Rover Sport 鈥?Dragon Challenge</t>
  </si>
  <si>
    <t>Land Rover</t>
  </si>
  <si>
    <t>2018-02-12T00:04:16.000Z</t>
  </si>
  <si>
    <t>eV03W0mnxkI</t>
  </si>
  <si>
    <t>Atlas V SBIRS GEO Flight 4 Broadcast (Jan. 19)</t>
  </si>
  <si>
    <t>United Launch Alliance</t>
  </si>
  <si>
    <t>2018-01-20T01:39:37.000Z</t>
  </si>
  <si>
    <t>Ev23TV62k08</t>
  </si>
  <si>
    <t>IF MOVIES WERE GENDER SWAPPED</t>
  </si>
  <si>
    <t>2018-04-04T16:00:02.000Z</t>
  </si>
  <si>
    <t>eV6yLbWCMDU</t>
  </si>
  <si>
    <t>I Got My Lips Permanently Tattooed</t>
  </si>
  <si>
    <t>Boldly</t>
  </si>
  <si>
    <t>2017-11-30T22:37:34.000Z</t>
  </si>
  <si>
    <t>Ev9rOA2Yjs0</t>
  </si>
  <si>
    <t>5 McDonald's Gadgets put to the Test!</t>
  </si>
  <si>
    <t>2018-01-11T21:50:31.000Z</t>
  </si>
  <si>
    <t>evhLzq7Gsak</t>
  </si>
  <si>
    <t>Matt Lauer Has Been Fired From NBC News | TODAY</t>
  </si>
  <si>
    <t>2017-11-29T14:42:32.000Z</t>
  </si>
  <si>
    <t>Evz-ZQC8wss</t>
  </si>
  <si>
    <t>TSA Check</t>
  </si>
  <si>
    <t>Studio C</t>
  </si>
  <si>
    <t>2018-03-09T23:00:01.000Z</t>
  </si>
  <si>
    <t>Ew-3-8itpjc</t>
  </si>
  <si>
    <t>How to Make 29 Handmade Pasta Shapes With 4 Types of Dough | Handcrafted | Bon App茅tit</t>
  </si>
  <si>
    <t>2018-02-07T17:45:37.000Z</t>
  </si>
  <si>
    <t>eWBNCnU_PK0</t>
  </si>
  <si>
    <t>Cut for Time: My Little Step Children (Natalie Portman) - SNL</t>
  </si>
  <si>
    <t>2018-02-06T00:31:47.000Z</t>
  </si>
  <si>
    <t>eWdZk_88r8I</t>
  </si>
  <si>
    <t>John Legend And Zara Larsson Perform God Only Knows At Nobel Peace Prize Concert 2017</t>
  </si>
  <si>
    <t>blvck King</t>
  </si>
  <si>
    <t>2017-12-11T23:13:27.000Z</t>
  </si>
  <si>
    <t>EWf7P3okX9s</t>
  </si>
  <si>
    <t>IT'S CHICA'S BIRTHDAY!!!</t>
  </si>
  <si>
    <t>2018-03-26T18:00:01.000Z</t>
  </si>
  <si>
    <t>ewTQLoNPxYg</t>
  </si>
  <si>
    <t>Where are we?</t>
  </si>
  <si>
    <t>The Ohana Adventure</t>
  </si>
  <si>
    <t>2018-01-16T01:24:41.000Z</t>
  </si>
  <si>
    <t>Ex9mcCs3dhE</t>
  </si>
  <si>
    <t>Altered Carbon | Official Trailer [HD] | Netflix</t>
  </si>
  <si>
    <t>Netflix Asia</t>
  </si>
  <si>
    <t>2018-01-11T15:30:30.000Z</t>
  </si>
  <si>
    <t>exGGotfSuH0</t>
  </si>
  <si>
    <t>CHRISTMAS PANIC! - Topi the Corgi</t>
  </si>
  <si>
    <t>2017-12-10T19:05:51.000Z</t>
  </si>
  <si>
    <t>exjMt3v81tA</t>
  </si>
  <si>
    <t>Best 50 Plays of the 2018 NBA Regular Season</t>
  </si>
  <si>
    <t>e-XM8pek6Kg</t>
  </si>
  <si>
    <t>Ricky Martin - Fiebre (Audio)</t>
  </si>
  <si>
    <t>RickyMartinVEVO</t>
  </si>
  <si>
    <t>2018-02-23T05:00:00.000Z</t>
  </si>
  <si>
    <t>ExP3ikM_wko</t>
  </si>
  <si>
    <t>The Continental Divide Trail in Four Minutes</t>
  </si>
  <si>
    <t>Halfway Anywhere</t>
  </si>
  <si>
    <t>2017-12-25T11:00:00.000Z</t>
  </si>
  <si>
    <t>expKmfdoo28</t>
  </si>
  <si>
    <t>Chadwick Boseman Surprises Black Panther Fans While They Thank Him</t>
  </si>
  <si>
    <t>2018-03-01T04:46:38.000Z</t>
  </si>
  <si>
    <t>exQ2u3qSfrM</t>
  </si>
  <si>
    <t>Greyson Chance - Low (Official Lyric Video)</t>
  </si>
  <si>
    <t>greyson97</t>
  </si>
  <si>
    <t>2017-12-08T05:43:52.000Z</t>
  </si>
  <si>
    <t>exsOim0Lyl4</t>
  </si>
  <si>
    <t>President Donald Trump鈥檚 State of the Union Address 2018 (Full) | NBC News</t>
  </si>
  <si>
    <t>2018-01-31T06:36:37.000Z</t>
  </si>
  <si>
    <t>exYLX9xGoyo</t>
  </si>
  <si>
    <t>PRINCESS PEACH CAKE - SUPER MARIO - NERDY NUMMIES</t>
  </si>
  <si>
    <t>2017-11-28T14:58:28.000Z</t>
  </si>
  <si>
    <t>Ey01ZlAoYes</t>
  </si>
  <si>
    <t>Doritos Super Bowl Commercial 2018 Peter Dinklage and Morgan Freeman</t>
  </si>
  <si>
    <t>Funny Commercials</t>
  </si>
  <si>
    <t>2018-01-30T22:01:49.000Z</t>
  </si>
  <si>
    <t>EY8rq1AyCPY</t>
  </si>
  <si>
    <t>BITCONNECT EDM REMIX</t>
  </si>
  <si>
    <t>Dylan Locke</t>
  </si>
  <si>
    <t>2018-01-26T00:32:27.000Z</t>
  </si>
  <si>
    <t>Eyh1_XGHAnQ</t>
  </si>
  <si>
    <t>Why Jerusalem can make or break peace between Israelis and Palestinians</t>
  </si>
  <si>
    <t>2017-12-22T15:35:57.000Z</t>
  </si>
  <si>
    <t>eYJCjVkOImU</t>
  </si>
  <si>
    <t>Sam Smith - Palace (On The Record: The Thrill Of It All Live)</t>
  </si>
  <si>
    <t>2017-12-08T00:01:00.000Z</t>
  </si>
  <si>
    <t>EYkEshCOhEU</t>
  </si>
  <si>
    <t>The Ultimate Red Lip Look | Nicole Guerriero</t>
  </si>
  <si>
    <t>Nicole Guerriero</t>
  </si>
  <si>
    <t>2017-11-10T00:24:29.000Z</t>
  </si>
  <si>
    <t>EYLUUm9SLW0</t>
  </si>
  <si>
    <t>Christmas Cupcake Tower GONE WRONG with Joey Graceffa!</t>
  </si>
  <si>
    <t>2017-12-02T21:08:41.000Z</t>
  </si>
  <si>
    <t>eZFvbili87g</t>
  </si>
  <si>
    <t>The Greatest Showman | Rewrite The Stars ft. Zendaya | 20th Century FOX</t>
  </si>
  <si>
    <t>2017-12-14T22:59:49.000Z</t>
  </si>
  <si>
    <t>eZQdQ5pV6EE</t>
  </si>
  <si>
    <t>TEACHING CASEY HOW TO VLOG</t>
  </si>
  <si>
    <t>2017-11-21T13:18:50.000Z</t>
  </si>
  <si>
    <t>eZSAIm_pzv4</t>
  </si>
  <si>
    <t>Cleveland Cavaliers vs Boston Celtics Full Game Highlights / Game 6 / 2018 NBA Playoffs</t>
  </si>
  <si>
    <t>2018-05-26T03:08:18.000Z</t>
  </si>
  <si>
    <t>EZSCtgfmEO0</t>
  </si>
  <si>
    <t>NASA's plan to save Earth from a giant asteroid</t>
  </si>
  <si>
    <t>2017-12-08T13:01:11.000Z</t>
  </si>
  <si>
    <t>EZXu7RxBR0Y</t>
  </si>
  <si>
    <t>Pageant Queens Answer Commonly Googled Questions About Pageants</t>
  </si>
  <si>
    <t>2018-03-28T21:00:19.000Z</t>
  </si>
  <si>
    <t>f_jTeuajas0</t>
  </si>
  <si>
    <t>Andre The Giant Official Trailer (2018) | HBO</t>
  </si>
  <si>
    <t>2018-01-26T18:13:40.000Z</t>
  </si>
  <si>
    <t>f04asn4oe4Q</t>
  </si>
  <si>
    <t>5 Subway Footlong Challenge *Revisited* (Record Attempt)</t>
  </si>
  <si>
    <t>2018-04-20T22:54:04.000Z</t>
  </si>
  <si>
    <t>f0H4h0sfZIU</t>
  </si>
  <si>
    <t>Mall Santa unmasked</t>
  </si>
  <si>
    <t>David Steuer</t>
  </si>
  <si>
    <t>2017-11-25T18:23:17.000Z</t>
  </si>
  <si>
    <t>f0r_l2iYUzQ</t>
  </si>
  <si>
    <t>Mirai Nagasu Makes History As The First American Woman To Land A Triple Axel At The Olympics | TIME</t>
  </si>
  <si>
    <t>2018-02-12T16:05:05.000Z</t>
  </si>
  <si>
    <t>F0rXPrnC_Ps</t>
  </si>
  <si>
    <t>Armie Hammer and Timoth茅e Chalamet Talk Passionate First Rehearsal</t>
  </si>
  <si>
    <t>2017-11-29T14:00:03.000Z</t>
  </si>
  <si>
    <t>F0ZdMq0n8-Y</t>
  </si>
  <si>
    <t>Sandra Bullock on Being a Cheerleader in High School</t>
  </si>
  <si>
    <t>2018-06-04T04:30:09.000Z</t>
  </si>
  <si>
    <t>f13X2hLYAhk</t>
  </si>
  <si>
    <t>How Kimchi is Made</t>
  </si>
  <si>
    <t>2018-02-05T17:00:07.000Z</t>
  </si>
  <si>
    <t>F1b5ouja_VI</t>
  </si>
  <si>
    <t>Markiplier Makes: Breakfast</t>
  </si>
  <si>
    <t>2017-11-25T19:00:34.000Z</t>
  </si>
  <si>
    <t>f1e0BPbTjvo</t>
  </si>
  <si>
    <t>Is Angelina Jolie Or Jennifer Aniston The Better Kisser? | Plead The Fifth | WWHL</t>
  </si>
  <si>
    <t>2018-01-18T14:01:10.000Z</t>
  </si>
  <si>
    <t>f1fXCRtSUWU</t>
  </si>
  <si>
    <t>Top breeder 馃悤</t>
  </si>
  <si>
    <t>Kensuke Koike</t>
  </si>
  <si>
    <t>2018-03-12T11:15:23.000Z</t>
  </si>
  <si>
    <t>f1xIeTCgoFk</t>
  </si>
  <si>
    <t>BLACKPINK - INTRO +  鈥橂歆€毵夓矘霟?(AS IF IT鈥橲 YOUR LAST)鈥?in 2018 Seoul Music Awards</t>
  </si>
  <si>
    <t>BLACKPINK</t>
  </si>
  <si>
    <t>2018-01-25T11:23:21.000Z</t>
  </si>
  <si>
    <t>f2kesmAO8VU</t>
  </si>
  <si>
    <t>The Art Of Making Noodles By Hand</t>
  </si>
  <si>
    <t>2018-05-16T19:00:50.000Z</t>
  </si>
  <si>
    <t>f2MZnJlDJ4c</t>
  </si>
  <si>
    <t>Kevin Hart Leads 2018 NBA All-Star Game Introductions | Team LeBron &amp; Team Stephen</t>
  </si>
  <si>
    <t>2018-02-19T01:46:21.000Z</t>
  </si>
  <si>
    <t>F2VBwm44tB0</t>
  </si>
  <si>
    <t>Roof Jump Fail || ViralHog</t>
  </si>
  <si>
    <t>2018-01-31T10:12:09.000Z</t>
  </si>
  <si>
    <t>f2xPEy4PrmA</t>
  </si>
  <si>
    <t>Tortoise Chases Cat - 977359-7</t>
  </si>
  <si>
    <t>2017-11-29T18:09:02.000Z</t>
  </si>
  <si>
    <t>F388-6yDDpc</t>
  </si>
  <si>
    <t>Cowboys vs. Falcons | NFL Week 10 Game Highlights</t>
  </si>
  <si>
    <t>2017-11-13T00:51:15.000Z</t>
  </si>
  <si>
    <t>f3cpQZ5qvg4</t>
  </si>
  <si>
    <t>Lena Waithe is Winning</t>
  </si>
  <si>
    <t>2018-01-10T23:00:02.000Z</t>
  </si>
  <si>
    <t>F3eSaEHSCu0</t>
  </si>
  <si>
    <t>FULL STREAM | Real Madrid - FC Barcelona warm-up #ElCl谩sico</t>
  </si>
  <si>
    <t>2017-12-23T11:53:33.000Z</t>
  </si>
  <si>
    <t>f3uZxD39awA</t>
  </si>
  <si>
    <t>Meghan Markle Engaged To Prince Harry | The View</t>
  </si>
  <si>
    <t>2017-11-27T16:14:14.000Z</t>
  </si>
  <si>
    <t>f3Xkre0GOFU</t>
  </si>
  <si>
    <t>Florida ER nurse goes on epic rant about flu season</t>
  </si>
  <si>
    <t>WFLA News Channel 8</t>
  </si>
  <si>
    <t>2018-02-01T18:40:01.000Z</t>
  </si>
  <si>
    <t>f45Va7jMSx4</t>
  </si>
  <si>
    <t>HOW TO TAKE KIDS TO A RESTAURANT</t>
  </si>
  <si>
    <t>How to DAD</t>
  </si>
  <si>
    <t>2017-11-19T23:02:11.000Z</t>
  </si>
  <si>
    <t>f4FuOi9rvKw</t>
  </si>
  <si>
    <t>clickbait</t>
  </si>
  <si>
    <t>ProZD</t>
  </si>
  <si>
    <t>2018-04-09T20:00:49.000Z</t>
  </si>
  <si>
    <t>F4Q3kWZ369A</t>
  </si>
  <si>
    <t>Welcome to the Official Class of 2018 Inductees</t>
  </si>
  <si>
    <t>Rock &amp; Roll Hall of Fame</t>
  </si>
  <si>
    <t>2017-12-13T12:00:00.000Z</t>
  </si>
  <si>
    <t>F4qfN5UeFvQ</t>
  </si>
  <si>
    <t>[MV] SUNMI (靹犽) _ Heroine (欤检澑瓿?</t>
  </si>
  <si>
    <t>1theK (鞗愲崝旒€鞚?</t>
  </si>
  <si>
    <t>2018-01-18T09:00:00.000Z</t>
  </si>
  <si>
    <t>F5F-gq2pyTk</t>
  </si>
  <si>
    <t>What鈥檚 In Zooey In The City鈥檚 Bag | Spill It | Refinery29</t>
  </si>
  <si>
    <t>2018-01-03T16:00:01.000Z</t>
  </si>
  <si>
    <t>f5Y3cf3MFIw</t>
  </si>
  <si>
    <t>Why It's Illegal to be Named Brfxxccxxmnpcccclllmmnprxvclmnckssqlbb11116</t>
  </si>
  <si>
    <t>2018-03-08T15:30:01.000Z</t>
  </si>
  <si>
    <t>f6Egj7ncOi8</t>
  </si>
  <si>
    <t>FULL FACE USING ONLY MY MOM'S MAKEUP Challenge | NikkieTutorials</t>
  </si>
  <si>
    <t>2017-12-29T22:23:18.000Z</t>
  </si>
  <si>
    <t>f743HmLmJOY</t>
  </si>
  <si>
    <t>Shawn Mendes: In My Blood</t>
  </si>
  <si>
    <t>2018-03-29T06:07:06.000Z</t>
  </si>
  <si>
    <t>F7jcFXTnBiQ</t>
  </si>
  <si>
    <t>Living with a Terminal Illness and Still Happy</t>
  </si>
  <si>
    <t>Special Books by Special Kids</t>
  </si>
  <si>
    <t>2018-02-22T01:22:50.000Z</t>
  </si>
  <si>
    <t>f7kPSYWU1JA</t>
  </si>
  <si>
    <t>[FULL STREAM] Open doors training session</t>
  </si>
  <si>
    <t>2018-01-05T12:40:32.000Z</t>
  </si>
  <si>
    <t>F86S9Uc4mP4</t>
  </si>
  <si>
    <t>McDonald's Will No Longer Serve This Fan Favorite Drink</t>
  </si>
  <si>
    <t>Mashed</t>
  </si>
  <si>
    <t>2017-11-18T21:00:00.000Z</t>
  </si>
  <si>
    <t>F8BdzL8OltM</t>
  </si>
  <si>
    <t>I Dribbled A Basketball For An Entire Day</t>
  </si>
  <si>
    <t>2017-12-26T22:00:51.000Z</t>
  </si>
  <si>
    <t>F8CR9IP7Mog</t>
  </si>
  <si>
    <t>R3HAB x Lia Marie Johnson - The Wave (Official Video)</t>
  </si>
  <si>
    <t>2018-02-09T17:44:20.000Z</t>
  </si>
  <si>
    <t>F8JCh0owT4w</t>
  </si>
  <si>
    <t>Tractor Hacking: The Farmers Breaking Big Tech's Repair Monopoly</t>
  </si>
  <si>
    <t>Motherboard</t>
  </si>
  <si>
    <t>2018-02-01T16:24:19.000Z</t>
  </si>
  <si>
    <t>f9psILoYmCc</t>
  </si>
  <si>
    <t>Freeze! NZ Police鈥檚 most entertaining recruitment video, yet!</t>
  </si>
  <si>
    <t>NZPoliceRecruitment</t>
  </si>
  <si>
    <t>2017-11-26T04:00:04.000Z</t>
  </si>
  <si>
    <t>FA_gIAGNDQ8</t>
  </si>
  <si>
    <t>How Easy It Is For The Us President To Launch A Nuclear Weapon</t>
  </si>
  <si>
    <t>2017-11-29T00:00:00.000Z</t>
  </si>
  <si>
    <t>fA8bw85NmlY</t>
  </si>
  <si>
    <t>The Path Season 3 Trailer (Official) 鈥?The Path on Hulu</t>
  </si>
  <si>
    <t>2017-12-20T17:30:27.000Z</t>
  </si>
  <si>
    <t>fA9Ypn3jQw0</t>
  </si>
  <si>
    <t>Nick Jonas &amp; Jack Black - Jumanji Jumanji (Official Video)</t>
  </si>
  <si>
    <t>nickjonas</t>
  </si>
  <si>
    <t>2017-12-18T14:28:32.000Z</t>
  </si>
  <si>
    <t>fAIX12F6958</t>
  </si>
  <si>
    <t>Bumblebee (2018) - Official Teaser Trailer - Paramount Pictures</t>
  </si>
  <si>
    <t>2018-06-05T07:00:01.000Z</t>
  </si>
  <si>
    <t>FaJmopuuhZE</t>
  </si>
  <si>
    <t>Josh Groban - Happy Xmas (War Is Over) [Official Music Video]</t>
  </si>
  <si>
    <t>2017-11-20T16:00:08.000Z</t>
  </si>
  <si>
    <t>FApBWHvUzMs</t>
  </si>
  <si>
    <t>MONEY Explained by Non-Experts | Thomas Sanders</t>
  </si>
  <si>
    <t>2018-02-24T20:02:43.000Z</t>
  </si>
  <si>
    <t>fAWQ7qPsS3Y</t>
  </si>
  <si>
    <t>Chelsea Handler Took a Break from News and Twitter to Campaign for Women in Politics</t>
  </si>
  <si>
    <t>2018-01-27T11:00:03.000Z</t>
  </si>
  <si>
    <t>FaxqVBYVOVU</t>
  </si>
  <si>
    <t>Mega Medley that was supposed to be 5 minutes but wasn't</t>
  </si>
  <si>
    <t>lara6683</t>
  </si>
  <si>
    <t>2017-11-22T02:46:07.000Z</t>
  </si>
  <si>
    <t>faxyAEMDNMg</t>
  </si>
  <si>
    <t>Father apologizes after lunging at Larry Nassar in court</t>
  </si>
  <si>
    <t>2018-02-03T15:35:04.000Z</t>
  </si>
  <si>
    <t>faYA_upR_a0</t>
  </si>
  <si>
    <t>Purrthday Cake (A 10th Birthday Special) - Simon's Cat | BLACK &amp; WHITE</t>
  </si>
  <si>
    <t>2018-03-04T09:00:01.000Z</t>
  </si>
  <si>
    <t>FB64ez0kf1c</t>
  </si>
  <si>
    <t>Megyn Kelly: I Have No Regrets About My Question To Jane Fonda | Megyn Kelly TODAY</t>
  </si>
  <si>
    <t>2018-01-22T15:35:41.000Z</t>
  </si>
  <si>
    <t>fbHbTBP_u7U</t>
  </si>
  <si>
    <t>NF - Let You Down</t>
  </si>
  <si>
    <t>2017-11-09T05:00:05.000Z</t>
  </si>
  <si>
    <t>FBhVIhmh_N8</t>
  </si>
  <si>
    <t>Sister Circle Live | Dutchess Lattimore Exclusive</t>
  </si>
  <si>
    <t>Sister Circle Live</t>
  </si>
  <si>
    <t>2018-04-19T17:00:00.000Z</t>
  </si>
  <si>
    <t>fbL1ZoAQgUU</t>
  </si>
  <si>
    <t>First Interstellar Asteroid Wows Scientists</t>
  </si>
  <si>
    <t>NASA Jet Propulsion Laboratory</t>
  </si>
  <si>
    <t>2017-11-20T19:34:42.000Z</t>
  </si>
  <si>
    <t>fC8gutkCu1c</t>
  </si>
  <si>
    <t>[OFFICIAL VIDEO] New Rules x Are You That Somebody? - Pentatonix</t>
  </si>
  <si>
    <t>2018-03-09T14:59:22.000Z</t>
  </si>
  <si>
    <t>fCe38yjduXk</t>
  </si>
  <si>
    <t>Tigers HATE Snowmen!</t>
  </si>
  <si>
    <t>Cat Man Chris</t>
  </si>
  <si>
    <t>2018-01-16T19:23:36.000Z</t>
  </si>
  <si>
    <t>fCTKDn3Q8xQ</t>
  </si>
  <si>
    <t>Idiot's Guide to Japanese Squat Toilets</t>
  </si>
  <si>
    <t>Rachel and Jun</t>
  </si>
  <si>
    <t>2017-11-09T11:24:14.000Z</t>
  </si>
  <si>
    <t>fCuvR9LEczE</t>
  </si>
  <si>
    <t>Everything You Need to Know About ZOMBIES (Exclusive)</t>
  </si>
  <si>
    <t>Just Jared Jr</t>
  </si>
  <si>
    <t>2018-02-17T07:08:38.000Z</t>
  </si>
  <si>
    <t>fcVjitaM3LY</t>
  </si>
  <si>
    <t>78557 and Proth Primes - Numberphile</t>
  </si>
  <si>
    <t>2017-11-13T12:13:36.000Z</t>
  </si>
  <si>
    <t>fd7M_5xW0SI</t>
  </si>
  <si>
    <t>Sia - Ho Ho Ho</t>
  </si>
  <si>
    <t>2017-12-08T02:00:01.000Z</t>
  </si>
  <si>
    <t>FDbb28N7iI8</t>
  </si>
  <si>
    <t>Kristin Gets A Desk Makeover 鈥?Ladylike</t>
  </si>
  <si>
    <t>Ladylike</t>
  </si>
  <si>
    <t>2018-03-07T23:30:03.000Z</t>
  </si>
  <si>
    <t>fdpYWltgYMk</t>
  </si>
  <si>
    <t>Tegan and Sara present The Con X: Covers 鈥?Floorplan 鈥?Sara Bareilles [OFFICIAL VIDEO]</t>
  </si>
  <si>
    <t>Tegan and Sara</t>
  </si>
  <si>
    <t>2017-11-16T18:12:36.000Z</t>
  </si>
  <si>
    <t>fDRrqJU4-Tk</t>
  </si>
  <si>
    <t>SEASON 4 | ANNOUNCE TRAILER</t>
  </si>
  <si>
    <t>Fortnite</t>
  </si>
  <si>
    <t>2018-05-01T09:54:46.000Z</t>
  </si>
  <si>
    <t>feDs1pIhTFQ</t>
  </si>
  <si>
    <t>SEVDALIZA - HEAR MY PAIN HEAL (4K)</t>
  </si>
  <si>
    <t>Sevdaliza</t>
  </si>
  <si>
    <t>2017-11-21T16:43:05.000Z</t>
  </si>
  <si>
    <t>feh8CkaPkr4</t>
  </si>
  <si>
    <t>What $1,675 Will Get You In NYC | Sweet Digs Home Tour | Refinery29</t>
  </si>
  <si>
    <t>2017-12-31T16:00:04.000Z</t>
  </si>
  <si>
    <t>fEhgT7G6ouQ</t>
  </si>
  <si>
    <t>Dating a College Girl Isn't as Sexy as It Seems</t>
  </si>
  <si>
    <t>2017-12-27T18:00:06.000Z</t>
  </si>
  <si>
    <t>fEjag-a7TyU</t>
  </si>
  <si>
    <t>Georgia Dome Implosion  - TWC Camera Man Losing It LIVE</t>
  </si>
  <si>
    <t>Duston Ward</t>
  </si>
  <si>
    <t>2017-11-20T13:40:31.000Z</t>
  </si>
  <si>
    <t>FEjZiCPuvqQ</t>
  </si>
  <si>
    <t>A New Hybrid Cat Arrives</t>
  </si>
  <si>
    <t>Big Cat Rescue</t>
  </si>
  <si>
    <t>2017-11-14T15:00:41.000Z</t>
  </si>
  <si>
    <t>fEMxFSjmo5Q</t>
  </si>
  <si>
    <t>Pastry Chef Attempts To Make Gourmet Gushers</t>
  </si>
  <si>
    <t>2017-12-20T17:01:03.000Z</t>
  </si>
  <si>
    <t>FepIkIILumA</t>
  </si>
  <si>
    <t>Fortnite with Ninja | Dude Perfect</t>
  </si>
  <si>
    <t>2018-05-07T21:55:24.000Z</t>
  </si>
  <si>
    <t>fEqzx-36pOo</t>
  </si>
  <si>
    <t>Camila Cabello - Havana ft. Miranda Sings (Tana Mongeau Parody)</t>
  </si>
  <si>
    <t>2017-12-07T20:00:02.000Z</t>
  </si>
  <si>
    <t>fEskVQgtwaI</t>
  </si>
  <si>
    <t>Midnight Sun | Official Trailer | In Theaters March 23</t>
  </si>
  <si>
    <t>Open Road Films</t>
  </si>
  <si>
    <t>2017-12-01T18:00:06.000Z</t>
  </si>
  <si>
    <t>feYykx3Fq-k</t>
  </si>
  <si>
    <t>Stretched Out - Simon's Cat | SHORTS</t>
  </si>
  <si>
    <t>2018-05-06T13:00:05.000Z</t>
  </si>
  <si>
    <t>Ff7wbSwTuEk</t>
  </si>
  <si>
    <t>Rocket in the Sky plus Accident.</t>
  </si>
  <si>
    <t>Mark Sales</t>
  </si>
  <si>
    <t>2017-12-23T02:33:48.000Z</t>
  </si>
  <si>
    <t>ffgzh93MdQM</t>
  </si>
  <si>
    <t>Keyboard Cat, Bento, A Tribute</t>
  </si>
  <si>
    <t>Keyboard Cat</t>
  </si>
  <si>
    <t>2018-03-16T15:52:12.000Z</t>
  </si>
  <si>
    <t>fFjkYIgmZnA</t>
  </si>
  <si>
    <t>New Cartoon - The Bagheads - Full Episode - From GO! Cartoons Only on Cartoon Hangover</t>
  </si>
  <si>
    <t>Cartoon Hangover</t>
  </si>
  <si>
    <t>2018-02-13T20:00:02.000Z</t>
  </si>
  <si>
    <t>FFpIQSCp1HM</t>
  </si>
  <si>
    <t>PRODUCT REGRETS | FAILS 2.0</t>
  </si>
  <si>
    <t>2018-04-16T17:00:01.000Z</t>
  </si>
  <si>
    <t>fFSmOE0Uxms</t>
  </si>
  <si>
    <t>MAKING A GINGERBREAD TRAIN</t>
  </si>
  <si>
    <t>2017-12-23T18:00:11.000Z</t>
  </si>
  <si>
    <t>FFsp5b4AUTE</t>
  </si>
  <si>
    <t>Roman Reigns is brutally ambushed by Brock Lesnar: Raw, March 19, 2018</t>
  </si>
  <si>
    <t>2018-03-20T01:25:57.000Z</t>
  </si>
  <si>
    <t>FfSXmbAGl8A</t>
  </si>
  <si>
    <t>Jack Johnson - Big Sur</t>
  </si>
  <si>
    <t>JackJohnsonVEVO</t>
  </si>
  <si>
    <t>2017-12-19T01:00:00.000Z</t>
  </si>
  <si>
    <t>ffxKSjUwKdU</t>
  </si>
  <si>
    <t>Ariana Grande - No Tears Left To Cry</t>
  </si>
  <si>
    <t>ArianaGrandeVevo</t>
  </si>
  <si>
    <t>2018-04-20T04:00:03.000Z</t>
  </si>
  <si>
    <t>FGHji60FP50</t>
  </si>
  <si>
    <t>Hero in shooting: He was going to have to work to kill me</t>
  </si>
  <si>
    <t>2018-04-22T21:12:12.000Z</t>
  </si>
  <si>
    <t>fGHOLz35L8M</t>
  </si>
  <si>
    <t>Yellow Labrador dumped after being used for breeding puppies.  Look how happy she is now!</t>
  </si>
  <si>
    <t>2018-01-10T22:06:06.000Z</t>
  </si>
  <si>
    <t>FGI7iaAIN3U</t>
  </si>
  <si>
    <t>What $2,000 Will Get You In NYC | Sweet Digs | Refinery29</t>
  </si>
  <si>
    <t>2018-01-28T16:00:01.000Z</t>
  </si>
  <si>
    <t>fGTfbMioezc</t>
  </si>
  <si>
    <t>Marvel's Inhumans</t>
  </si>
  <si>
    <t>LOFTON SHAW</t>
  </si>
  <si>
    <t>2017-10-25T23:47:00.000Z</t>
  </si>
  <si>
    <t>Fh3zmz7Ravw</t>
  </si>
  <si>
    <t>John Boyega Shows Off His Best Michael Jackson Dance Moves</t>
  </si>
  <si>
    <t>2017-11-30T04:59:22.000Z</t>
  </si>
  <si>
    <t>FH4SVGKUX8A</t>
  </si>
  <si>
    <t>Lecrae - Broke - Behind the Scenes</t>
  </si>
  <si>
    <t>LecraeVEVO</t>
  </si>
  <si>
    <t>2018-01-11T15:00:03.000Z</t>
  </si>
  <si>
    <t>FhhlMSpvCQE</t>
  </si>
  <si>
    <t>Haim Gets Ready for Coachella | Vogue</t>
  </si>
  <si>
    <t>2018-04-20T13:47:54.000Z</t>
  </si>
  <si>
    <t>FHl0nIdbiLA</t>
  </si>
  <si>
    <t>The Problem with Lab Mice</t>
  </si>
  <si>
    <t>2017-11-15T18:30:00.000Z</t>
  </si>
  <si>
    <t>FhllRWReNEE</t>
  </si>
  <si>
    <t>Melting Every Lipstick From Sephora Together</t>
  </si>
  <si>
    <t>2018-04-14T19:55:26.000Z</t>
  </si>
  <si>
    <t>FhwktRDG_aQ</t>
  </si>
  <si>
    <t>WON'T YOU BE MY NEIGHBOR? - Official Trailer [HD] - In Select Theaters June 8</t>
  </si>
  <si>
    <t>2018-03-20T12:28:59.000Z</t>
  </si>
  <si>
    <t>fHZe0PJf8HA</t>
  </si>
  <si>
    <t>I just drank 2 redbulls (Sweden is D盲nk...here鈥檚 why)</t>
  </si>
  <si>
    <t>Jon B.</t>
  </si>
  <si>
    <t>2018-02-20T23:19:00.000Z</t>
  </si>
  <si>
    <t>FHZktpgVW7w</t>
  </si>
  <si>
    <t>Can Porcupine Quills Puncture an iPhone X?</t>
  </si>
  <si>
    <t>2018-01-12T21:41:52.000Z</t>
  </si>
  <si>
    <t>FI3zMdqq4vE</t>
  </si>
  <si>
    <t>Tracy McGrady on Isaiah Thomas to the Lakers: He can't bring an ego with him | The Jump | ESPN</t>
  </si>
  <si>
    <t>2018-02-08T19:07:05.000Z</t>
  </si>
  <si>
    <t>fi483E-A8P4</t>
  </si>
  <si>
    <t>THE CUPID CHALLENGE! ft CaptainSparklez</t>
  </si>
  <si>
    <t>2018-02-10T16:01:42.000Z</t>
  </si>
  <si>
    <t>fIElFIuzGLI</t>
  </si>
  <si>
    <t>TESTING OUT THE *NEW* KYLIE JENNER HOLIDAY MAKEUP</t>
  </si>
  <si>
    <t>2017-11-22T18:12:42.000Z</t>
  </si>
  <si>
    <t>fiErkaNjBwk</t>
  </si>
  <si>
    <t>All of the New HomeKit Products from CES 2018</t>
  </si>
  <si>
    <t>iDB</t>
  </si>
  <si>
    <t>2018-01-15T21:17:31.000Z</t>
  </si>
  <si>
    <t>fIQ2Ty2OL34</t>
  </si>
  <si>
    <t>James Harden Triple-Double 2017.11.09 vs Cavs - 35 Pts, 13 Asts, 11 Rebs, 5 Stls, 2 GOOD!</t>
  </si>
  <si>
    <t>2017-11-10T04:00:52.000Z</t>
  </si>
  <si>
    <t>FITSPSA8gQs</t>
  </si>
  <si>
    <t>Camila Cabello - Never Be the Same (Audio)</t>
  </si>
  <si>
    <t>2017-12-07T13:00:01.000Z</t>
  </si>
  <si>
    <t>F-j_6IuaYfw</t>
  </si>
  <si>
    <t>I Miss the Old Taylor</t>
  </si>
  <si>
    <t>Wong Fu Productions</t>
  </si>
  <si>
    <t>2017-11-08T21:05:20.000Z</t>
  </si>
  <si>
    <t>Fj3euSYAtnc</t>
  </si>
  <si>
    <t>BTS (氚╉儎靻岆厔雼? - Airplane pt.2 @BTS COMEBACK SHOW</t>
  </si>
  <si>
    <t>BANGTANTV</t>
  </si>
  <si>
    <t>2018-05-24T13:30:04.000Z</t>
  </si>
  <si>
    <t>fJe0cmOvM94</t>
  </si>
  <si>
    <t>Match the Job to the Person | Lineup | Cut</t>
  </si>
  <si>
    <t>2018-02-06T13:00:08.000Z</t>
  </si>
  <si>
    <t>fJJBAwiOjRI</t>
  </si>
  <si>
    <t>Magical TEXAS SNOW!</t>
  </si>
  <si>
    <t>grav3yardgirl</t>
  </si>
  <si>
    <t>2017-12-08T21:00:01.000Z</t>
  </si>
  <si>
    <t>Fjm81OPZbpU</t>
  </si>
  <si>
    <t>Miguel - Come Through and Chill (Audio) ft. J. Cole, Salaam Remi</t>
  </si>
  <si>
    <t>2017-11-27T05:00:00.000Z</t>
  </si>
  <si>
    <t>fJZht2-Kg3w</t>
  </si>
  <si>
    <t>Bill Hader Breaks Down His 9 Best Roles | GQ</t>
  </si>
  <si>
    <t>GQ</t>
  </si>
  <si>
    <t>2018-03-23T19:42:23.000Z</t>
  </si>
  <si>
    <t>FKA-Jy6nuE0</t>
  </si>
  <si>
    <t>Tim McGraw, Faith Hill - Cowboy Lullaby (Audio)</t>
  </si>
  <si>
    <t>TimandFaithVEVO</t>
  </si>
  <si>
    <t>2017-11-17T08:00:01.000Z</t>
  </si>
  <si>
    <t>FkiQ67FtycI</t>
  </si>
  <si>
    <t>Unboxing and wearing the fursuit</t>
  </si>
  <si>
    <t>2018-04-04T21:01:21.000Z</t>
  </si>
  <si>
    <t>FKiuTRS5R-4</t>
  </si>
  <si>
    <t>Trump threatens to cut aid over UN Jerusalem vote</t>
  </si>
  <si>
    <t>2017-12-21T04:56:29.000Z</t>
  </si>
  <si>
    <t>fKpCAZy4IXg</t>
  </si>
  <si>
    <t>Thirty Car Pile up in the Snow || ViralHog</t>
  </si>
  <si>
    <t>2017-12-31T05:26:22.000Z</t>
  </si>
  <si>
    <t>fKrrlVdFFrw</t>
  </si>
  <si>
    <t>The Richest Family in the World</t>
  </si>
  <si>
    <t>Today I Found Out</t>
  </si>
  <si>
    <t>2018-01-02T16:30:01.000Z</t>
  </si>
  <si>
    <t>fKuxh0E9mSI</t>
  </si>
  <si>
    <t>CHVRCHES - My Enemy ft. Matt Berninger</t>
  </si>
  <si>
    <t>ChvrchesVEVO</t>
  </si>
  <si>
    <t>2018-02-28T17:05:00.000Z</t>
  </si>
  <si>
    <t>FL9BbzUYXjA</t>
  </si>
  <si>
    <t>Dating a Sociopath | Hannah Stocking</t>
  </si>
  <si>
    <t>2017-12-27T17:00:16.000Z</t>
  </si>
  <si>
    <t>FlIaRLXIHKI</t>
  </si>
  <si>
    <t>Edgar Barragan: IT Support Specialist</t>
  </si>
  <si>
    <t>2018-01-16T14:00:19.000Z</t>
  </si>
  <si>
    <t>fLjXIFvafSE</t>
  </si>
  <si>
    <t>How the Turtle Got Its Shell</t>
  </si>
  <si>
    <t>2018-03-12T22:00:40.000Z</t>
  </si>
  <si>
    <t>flLc6LmAG6c</t>
  </si>
  <si>
    <t>HONNE - Location Unknown 鈼?(feat. Georgia)</t>
  </si>
  <si>
    <t>H O N N E</t>
  </si>
  <si>
    <t>2018-05-25T15:01:20.000Z</t>
  </si>
  <si>
    <t>floMqK_yHf8</t>
  </si>
  <si>
    <t>[BANGTAN BOMB] 'MIC Drop' Special Stage (BTS focus) @MAMA - BTS (氚╉儎靻岆厔雼?</t>
  </si>
  <si>
    <t>2018-01-27T05:00:00.000Z</t>
  </si>
  <si>
    <t>FlsCjmMhFmw</t>
  </si>
  <si>
    <t>YouTube Rewind: The Shape of 2017 | #YouTubeRewind</t>
  </si>
  <si>
    <t>2017-12-06T17:58:51.000Z</t>
  </si>
  <si>
    <t>flvn3JfcVHk</t>
  </si>
  <si>
    <t>Wreck It Ralph: Vanellope Von Schweetz Makeup w/ Rosanna Pansino</t>
  </si>
  <si>
    <t>2018-01-13T20:22:31.000Z</t>
  </si>
  <si>
    <t>fLwKs5yslSU</t>
  </si>
  <si>
    <t>When You Catch Your Boyfriend (ft. Nick Jonas)</t>
  </si>
  <si>
    <t>2017-11-30T21:23:49.000Z</t>
  </si>
  <si>
    <t>FM_7ZyE0ib4</t>
  </si>
  <si>
    <t>Kevin Hart Stopped by Super Bowl Security</t>
  </si>
  <si>
    <t>World Eyes</t>
  </si>
  <si>
    <t>2018-02-05T03:48:41.000Z</t>
  </si>
  <si>
    <t>fMaC7IeGKNQ</t>
  </si>
  <si>
    <t>Jeff Goldblum Recorded His Part In Isle Of Dogs Over The Phone  - CONAN on TBS</t>
  </si>
  <si>
    <t>2018-03-15T20:16:43.000Z</t>
  </si>
  <si>
    <t>FMBuaGR0VRE</t>
  </si>
  <si>
    <t>Liverpool vs. AS Roma | 2017-18 UEFA Champions League Highlights</t>
  </si>
  <si>
    <t>2018-04-24T21:48:26.000Z</t>
  </si>
  <si>
    <t>Fmdb-KmlzD8</t>
  </si>
  <si>
    <t>Halo Infinite - E3 2018 - Announcement Trailer</t>
  </si>
  <si>
    <t>HALO</t>
  </si>
  <si>
    <t>2018-06-10T20:02:54.000Z</t>
  </si>
  <si>
    <t>FmE8DwZ6RHk</t>
  </si>
  <si>
    <t>Crowd boos as Trump calls media 'fake' in Davos</t>
  </si>
  <si>
    <t>2018-01-26T14:02:25.000Z</t>
  </si>
  <si>
    <t>fmiZUgA-2W4</t>
  </si>
  <si>
    <t>7 Amazing DIY Christmas Decorations Made From Pasta</t>
  </si>
  <si>
    <t>Crafty Panda</t>
  </si>
  <si>
    <t>2017-12-15T15:15:33.000Z</t>
  </si>
  <si>
    <t>FmmLiydvFI0</t>
  </si>
  <si>
    <t>My Trip to North Bay</t>
  </si>
  <si>
    <t>2018-02-05T03:51:11.000Z</t>
  </si>
  <si>
    <t>fmqcXfcrAis</t>
  </si>
  <si>
    <t>Controlling swarms of flies and gnats by singing tones to them</t>
  </si>
  <si>
    <t>Fontgod</t>
  </si>
  <si>
    <t>2018-01-12T12:53:50.000Z</t>
  </si>
  <si>
    <t>fmtU3FFpHtU</t>
  </si>
  <si>
    <t>How to Make MAGIC SAND</t>
  </si>
  <si>
    <t>2018-02-08T15:00:06.000Z</t>
  </si>
  <si>
    <t>FMXdXCYvLQQ</t>
  </si>
  <si>
    <t>Bradley Gawthrop: Wiring Boot Camp</t>
  </si>
  <si>
    <t>2018-01-12T19:30:00.000Z</t>
  </si>
  <si>
    <t>fN5HV79_8B8</t>
  </si>
  <si>
    <t>Oprah Winfrey Receives Cecil B. de Mille Award at the 2018 Golden Globes</t>
  </si>
  <si>
    <t>2018-01-08T04:15:26.000Z</t>
  </si>
  <si>
    <t>FnAx2bLICOo</t>
  </si>
  <si>
    <t>5-a-side Scissor Kick</t>
  </si>
  <si>
    <t>Freddie Lister</t>
  </si>
  <si>
    <t>2017-12-17T12:08:13.000Z</t>
  </si>
  <si>
    <t>fNtLIcyjsnI</t>
  </si>
  <si>
    <t>Game Night Official Trailer #1 (2018) Rachel McAdams, Jason Bateman Comedy Movie HD</t>
  </si>
  <si>
    <t>Zero Media</t>
  </si>
  <si>
    <t>2017-11-09T17:11:32.000Z</t>
  </si>
  <si>
    <t>fNVUTgd4pio</t>
  </si>
  <si>
    <t>Sugarland - Babe (Static Video) ft. Taylor Swift</t>
  </si>
  <si>
    <t>2018-04-20T04:00:07.000Z</t>
  </si>
  <si>
    <t>FO_Ox_dH0M8</t>
  </si>
  <si>
    <t>How Zero-G Planes Work</t>
  </si>
  <si>
    <t>fO_zejwc054</t>
  </si>
  <si>
    <t>Kyrie Irving on Conspiracy Theories, Tightening His Handle, and Going to the Celtics (Ep. 4)</t>
  </si>
  <si>
    <t>The Ringer</t>
  </si>
  <si>
    <t>2018-01-12T11:00:05.000Z</t>
  </si>
  <si>
    <t>FO6My1joJVc</t>
  </si>
  <si>
    <t>Making the Hulkbuster Part 2 - Body Arms and hips</t>
  </si>
  <si>
    <t>2018-04-26T15:00:03.000Z</t>
  </si>
  <si>
    <t>fO8pPjlFtNw</t>
  </si>
  <si>
    <t>Trying to Make a Wireless Lavalier Microphone</t>
  </si>
  <si>
    <t>ElectroBOOM</t>
  </si>
  <si>
    <t>2017-12-11T17:10:02.000Z</t>
  </si>
  <si>
    <t>fOhB5JyEkOQ</t>
  </si>
  <si>
    <t>Star Wars Cast Takes Which Star Wars Character Are You? Quiz</t>
  </si>
  <si>
    <t>2017-12-12T18:09:21.000Z</t>
  </si>
  <si>
    <t>foImxGyOuQE</t>
  </si>
  <si>
    <t>On Set, Greta Gerwig Has a Snack Combo Named After Her</t>
  </si>
  <si>
    <t>2018-02-23T09:35:00.000Z</t>
  </si>
  <si>
    <t>ForvnkfjtpY</t>
  </si>
  <si>
    <t>Why Does Getting Water Up Your Nose Hurt So Much?</t>
  </si>
  <si>
    <t>2018-01-16T22:00:00.000Z</t>
  </si>
  <si>
    <t>fOsphXJvaUE</t>
  </si>
  <si>
    <t>Lisa Kudrow is Handling Her Son Going to College Very Well</t>
  </si>
  <si>
    <t>2018-01-25T11:00:04.000Z</t>
  </si>
  <si>
    <t>fp84YC6M-C0</t>
  </si>
  <si>
    <t>Taste Hawaii鈥檚 Famous Mochi</t>
  </si>
  <si>
    <t>2018-03-08T17:00:11.000Z</t>
  </si>
  <si>
    <t>fPeQR-_JBzU</t>
  </si>
  <si>
    <t>Dancing Furry Ball!</t>
  </si>
  <si>
    <t>barnabydixon</t>
  </si>
  <si>
    <t>2018-03-23T19:05:39.000Z</t>
  </si>
  <si>
    <t>FPHrWxxw9Is</t>
  </si>
  <si>
    <t>Rita Ora Dined and Dabbed in Kensington Palace with Prince Harry</t>
  </si>
  <si>
    <t>2018-02-01T14:00:01.000Z</t>
  </si>
  <si>
    <t>FPXXy-rGq-M</t>
  </si>
  <si>
    <t>Ronaldo knocks out Juventus with last minute penalty kick | 2017-18 UEFA Champions League Highlights</t>
  </si>
  <si>
    <t>2018-04-11T21:38:06.000Z</t>
  </si>
  <si>
    <t>Fq0cNEAbsJE</t>
  </si>
  <si>
    <t>Crisis on Earth-X - Snart &amp; The Ray Kiss</t>
  </si>
  <si>
    <t>Flash Rahbbit</t>
  </si>
  <si>
    <t>2017-11-29T03:30:23.000Z</t>
  </si>
  <si>
    <t>FQC29joihwU</t>
  </si>
  <si>
    <t>Bruce Lee Lightsabers Scene Recreation</t>
  </si>
  <si>
    <t>Patrick Nan</t>
  </si>
  <si>
    <t>2018-01-12T09:16:46.000Z</t>
  </si>
  <si>
    <t>FQfWKSdIreM</t>
  </si>
  <si>
    <t>The secret language of letter design (with English subtitles) | Martina Flor</t>
  </si>
  <si>
    <t>2018-01-05T16:04:57.000Z</t>
  </si>
  <si>
    <t>fQjGRb4-IQM</t>
  </si>
  <si>
    <t>Cats always find a way \ 袪邪蟹芯褕谢懈褋褜</t>
  </si>
  <si>
    <t>ignoramusky</t>
  </si>
  <si>
    <t>2018-04-11T21:45:20.000Z</t>
  </si>
  <si>
    <t>FQp6F0PjfpI</t>
  </si>
  <si>
    <t>#DisneyParksLIVE: Fantasy In The Sky New Years Eve Fireworks | Disney World</t>
  </si>
  <si>
    <t>Disney Parks</t>
  </si>
  <si>
    <t>2018-01-01T05:11:37.000Z</t>
  </si>
  <si>
    <t>fqQ7ymRr5X0</t>
  </si>
  <si>
    <t>Rudy Mancuso &amp; Maia Mitchell - Sirens (Official Music Video)</t>
  </si>
  <si>
    <t>2017-12-11T18:00:07.000Z</t>
  </si>
  <si>
    <t>fQTVpWxu570</t>
  </si>
  <si>
    <t>Dashboard Confessional: Heart Beat Here (Official Audio)</t>
  </si>
  <si>
    <t>2018-01-19T15:13:50.000Z</t>
  </si>
  <si>
    <t>fQvGSkTYJSE</t>
  </si>
  <si>
    <t>Elon Musk Gives First Look At Tesla's Electric Semi</t>
  </si>
  <si>
    <t>2017-11-17T14:36:39.000Z</t>
  </si>
  <si>
    <t>Fr0wEsISRUw</t>
  </si>
  <si>
    <t>Introducing Haven</t>
  </si>
  <si>
    <t>Freedom of the Press Foundation</t>
  </si>
  <si>
    <t>2017-12-22T12:07:38.000Z</t>
  </si>
  <si>
    <t>FR5WT12B_88</t>
  </si>
  <si>
    <t>Spinners</t>
  </si>
  <si>
    <t>Kaplamino</t>
  </si>
  <si>
    <t>2018-03-17T16:56:40.000Z</t>
  </si>
  <si>
    <t>fRcmFr9cE5M</t>
  </si>
  <si>
    <t>Why the Holidays Ruin Friendships</t>
  </si>
  <si>
    <t>2017-12-19T20:28:04.000Z</t>
  </si>
  <si>
    <t>fRFCXQ3HgdY</t>
  </si>
  <si>
    <t>Ohio State vs Michigan | Highlights | FOX COLLEGE FOOTBALL</t>
  </si>
  <si>
    <t>2017-11-25T21:44:40.000Z</t>
  </si>
  <si>
    <t>fRj34o4hN4I</t>
  </si>
  <si>
    <t>What's new, Atlas?</t>
  </si>
  <si>
    <t>2017-11-16T21:12:25.000Z</t>
  </si>
  <si>
    <t>FrK2j4cPxSc</t>
  </si>
  <si>
    <t>Trump Breaks Silence On Roy Moore And Offers De-Facto Endorsement</t>
  </si>
  <si>
    <t>2017-11-21T21:56:06.000Z</t>
  </si>
  <si>
    <t>fryHijK0ytM</t>
  </si>
  <si>
    <t>Agents of SHIELD 5x06 Final Scene</t>
  </si>
  <si>
    <t>In Case You Missed It</t>
  </si>
  <si>
    <t>2018-01-06T03:25:51.000Z</t>
  </si>
  <si>
    <t>fS2fsa1fuIw</t>
  </si>
  <si>
    <t>If It Fits, I Sits...</t>
  </si>
  <si>
    <t>2018-03-15T22:37:28.000Z</t>
  </si>
  <si>
    <t>fsQD85uD8nM</t>
  </si>
  <si>
    <t>Braided Updos from TV's Victoria - Hair Tutorial | Kayley Melissa</t>
  </si>
  <si>
    <t>Kayley Melissa</t>
  </si>
  <si>
    <t>2018-01-13T18:16:05.000Z</t>
  </si>
  <si>
    <t>fSutgzDY_I4</t>
  </si>
  <si>
    <t>The Cured - Official Trailer I HD I IFC Films</t>
  </si>
  <si>
    <t>2018-01-25T01:59:31.000Z</t>
  </si>
  <si>
    <t>FtB3YSdLQR4</t>
  </si>
  <si>
    <t>ESPN's Katie Nolan (Extended Cut)</t>
  </si>
  <si>
    <t>Desus &amp; Mero</t>
  </si>
  <si>
    <t>2018-01-04T05:30:01.000Z</t>
  </si>
  <si>
    <t>Ft-cmkjgOlk</t>
  </si>
  <si>
    <t>Anti Tank Crossbow!</t>
  </si>
  <si>
    <t>Turbo Conquering Mega Eagle</t>
  </si>
  <si>
    <t>2017-11-22T15:48:04.000Z</t>
  </si>
  <si>
    <t>FTv-CE43PpM</t>
  </si>
  <si>
    <t>Justice League Could Lose WB Big Money - SJU</t>
  </si>
  <si>
    <t>2017-11-21T19:47:18.000Z</t>
  </si>
  <si>
    <t>fuHcdFPBKy0</t>
  </si>
  <si>
    <t>YOUTUBERS REACT TO YOUTUBE REWIND 2017</t>
  </si>
  <si>
    <t>2017-12-08T22:00:01.000Z</t>
  </si>
  <si>
    <t>FUPQ8Lz_kSk</t>
  </si>
  <si>
    <t>Banana Bread on a Stick</t>
  </si>
  <si>
    <t>2018-03-06T23:00:06.000Z</t>
  </si>
  <si>
    <t>fupYIggOq38</t>
  </si>
  <si>
    <t>Mortal Engines Official Teaser Trailer [HD]</t>
  </si>
  <si>
    <t>2017-12-18T16:01:09.000Z</t>
  </si>
  <si>
    <t>FUQexMOrDBI</t>
  </si>
  <si>
    <t>How Do We Stop Asteroids From Destroying Us? | Life Noggin On Stage!</t>
  </si>
  <si>
    <t>2018-05-10T13:00:01.000Z</t>
  </si>
  <si>
    <t>fUyU3lKzoio</t>
  </si>
  <si>
    <t>Hey Buddy, Can You Give Me a Hand?</t>
  </si>
  <si>
    <t>2018-02-12T20:00:03.000Z</t>
  </si>
  <si>
    <t>FV4t5D0rwFs</t>
  </si>
  <si>
    <t>How Chloe Kim Became America鈥檚 Snowboarding Superstar | NBC Nightly News</t>
  </si>
  <si>
    <t>2018-02-13T02:32:53.000Z</t>
  </si>
  <si>
    <t>FvBcYkY7ZGo</t>
  </si>
  <si>
    <t>Adam Levine Almost S**t Himself While His Wife Was in Labor</t>
  </si>
  <si>
    <t>2018-01-19T11:00:01.000Z</t>
  </si>
  <si>
    <t>fVizzW1uyDw</t>
  </si>
  <si>
    <t>Joel Embiid has a message for a certain someone after being named NBA All-Star starter | ESPN</t>
  </si>
  <si>
    <t>2018-01-19T03:18:53.000Z</t>
  </si>
  <si>
    <t>FvLdEZ3mg54</t>
  </si>
  <si>
    <t>1992 Skin Bracer commercial w/Jack Palance</t>
  </si>
  <si>
    <t>gamelovercommercials</t>
  </si>
  <si>
    <t>2017-02-18T15:21:10.000Z</t>
  </si>
  <si>
    <t>FvoPOdop0hA</t>
  </si>
  <si>
    <t>Small Truck VS  Strong Wind</t>
  </si>
  <si>
    <t>Video Library</t>
  </si>
  <si>
    <t>2017-11-16T15:02:36.000Z</t>
  </si>
  <si>
    <t>fvv6TnuvT3g</t>
  </si>
  <si>
    <t>Blood Pressure Guidelines Have Changed, and PANIC!</t>
  </si>
  <si>
    <t>2018-02-07T22:20:30.000Z</t>
  </si>
  <si>
    <t>fVVS9Tng7C0</t>
  </si>
  <si>
    <t>See Lala And Kway's Epic And Hilarious Dance-Off | BET Social Awards</t>
  </si>
  <si>
    <t>BETNetworks</t>
  </si>
  <si>
    <t>2018-02-12T14:26:34.000Z</t>
  </si>
  <si>
    <t>FvY3Q1pQ8m4</t>
  </si>
  <si>
    <t>Allen Iverson on Thunder's playoff struggles: They need to make something happen | First Take | ESPN</t>
  </si>
  <si>
    <t>2018-04-24T15:32:41.000Z</t>
  </si>
  <si>
    <t>FwENtwtY0EI</t>
  </si>
  <si>
    <t>MASSIVE Bowl of Fruity Pebbles!! (Challenge)</t>
  </si>
  <si>
    <t>2018-03-23T21:59:59.000Z</t>
  </si>
  <si>
    <t>fwLxwMKMjEQ</t>
  </si>
  <si>
    <t>Samsung Galaxy S9 Released! Official Trailer</t>
  </si>
  <si>
    <t>2018-02-25T06:01:39.000Z</t>
  </si>
  <si>
    <t>fwmhiqUPa28</t>
  </si>
  <si>
    <t>Castle Rock Teaser #2 (Official) 鈥?A Hulu Original</t>
  </si>
  <si>
    <t>2018-02-01T17:00:05.000Z</t>
  </si>
  <si>
    <t>FwzoDS3zL_4</t>
  </si>
  <si>
    <t>KFC | Honky Tonk | Smoky Mountain BBQ</t>
  </si>
  <si>
    <t>KFC</t>
  </si>
  <si>
    <t>2018-01-26T01:08:37.000Z</t>
  </si>
  <si>
    <t>f-xe1qxhcUI</t>
  </si>
  <si>
    <t>Braun Strowman bashes Elias with a bass: Raw, Feb. 12, 2018</t>
  </si>
  <si>
    <t>2018-02-13T03:52:10.000Z</t>
  </si>
  <si>
    <t>fxNNP9kifNg</t>
  </si>
  <si>
    <t>Rise of the TMNT Official Live Stream Character Art Reveal ft. Andre 'Black Nerd' &amp; Kevin Eastman</t>
  </si>
  <si>
    <t>Nickelodeon</t>
  </si>
  <si>
    <t>2018-02-01T19:03:08.000Z</t>
  </si>
  <si>
    <t>Fxwe_i96ye8</t>
  </si>
  <si>
    <t>Liverpool vs. Manchester City | 2017-18 UEFA Champions League Highlights</t>
  </si>
  <si>
    <t>2018-04-04T22:39:50.000Z</t>
  </si>
  <si>
    <t>fY4cDvgpJss</t>
  </si>
  <si>
    <t>Michelle Sussett Sings Remember Me From Coco - Disney Night - American Idol 2018 on ABC</t>
  </si>
  <si>
    <t>2018-04-30T02:00:01.000Z</t>
  </si>
  <si>
    <t>fy5hua8oEVQ</t>
  </si>
  <si>
    <t>Barry &amp; Iris Married, Oliver &amp; Felicity Married | Crisis on Earth X Final Ending</t>
  </si>
  <si>
    <t>NitroV2</t>
  </si>
  <si>
    <t>2017-11-29T03:19:58.000Z</t>
  </si>
  <si>
    <t>FY8T06A-j_c</t>
  </si>
  <si>
    <t>Top 10 Plays of the Night: December 13, 2017</t>
  </si>
  <si>
    <t>2017-12-14T07:20:36.000Z</t>
  </si>
  <si>
    <t>FYaxa4r-fRw</t>
  </si>
  <si>
    <t>NYC Subway Dogs Brighten People's Days | The Dodo</t>
  </si>
  <si>
    <t>2017-12-18T14:44:07.000Z</t>
  </si>
  <si>
    <t>fyjt5zpNAeg</t>
  </si>
  <si>
    <t>Deep Bore Into Antarctica Finds Freezing Ice, Not Melting as Expected | National Geographic</t>
  </si>
  <si>
    <t>2018-02-22T18:00:03.000Z</t>
  </si>
  <si>
    <t>fYo_ZqCFafU</t>
  </si>
  <si>
    <t>Rooster Teeth and Sean Evans Sample New York City BBQ | Sean in the Wild</t>
  </si>
  <si>
    <t>2017-12-12T16:00:06.000Z</t>
  </si>
  <si>
    <t>fyRwjMZFeJ4</t>
  </si>
  <si>
    <t>BeefBot steak cooker</t>
  </si>
  <si>
    <t>Bruce Land</t>
  </si>
  <si>
    <t>2017-12-01T13:38:08.000Z</t>
  </si>
  <si>
    <t>fYUXvrF85uQ</t>
  </si>
  <si>
    <t>Guess the movie in 4 words! (YIAY #418)</t>
  </si>
  <si>
    <t>2018-05-25T18:28:48.000Z</t>
  </si>
  <si>
    <t>Fyyua5JzD9w</t>
  </si>
  <si>
    <t>Baby loves Jeopardy!</t>
  </si>
  <si>
    <t>Daelric</t>
  </si>
  <si>
    <t>2017-11-10T17:57:59.000Z</t>
  </si>
  <si>
    <t>FZ_jNGKCIWs</t>
  </si>
  <si>
    <t>Why do you need to get a flu shot every year? - Melvin Sanicas</t>
  </si>
  <si>
    <t>2017-11-20T16:04:02.000Z</t>
  </si>
  <si>
    <t>FZiCWBplZ90</t>
  </si>
  <si>
    <t>The King of YouTube</t>
  </si>
  <si>
    <t>2017-11-18T01:16:54.000Z</t>
  </si>
  <si>
    <t>fZJ4D2iAx9A</t>
  </si>
  <si>
    <t>Dell's new XPS 13 first look</t>
  </si>
  <si>
    <t>2018-01-04T05:06:11.000Z</t>
  </si>
  <si>
    <t>FZjexxJ7lYM</t>
  </si>
  <si>
    <t>Blake Griffin gets candid about Clippers during interview after trade to Pistons | ESPN</t>
  </si>
  <si>
    <t>2018-01-31T23:14:07.000Z</t>
  </si>
  <si>
    <t>fzmM0AB60QQ</t>
  </si>
  <si>
    <t>Lost in Space | Official Trailer [HD] | Netflix</t>
  </si>
  <si>
    <t>2018-03-06T14:30:02.000Z</t>
  </si>
  <si>
    <t>fZwwcwfbmdo</t>
  </si>
  <si>
    <t>Florida school shooting suspect appears in court</t>
  </si>
  <si>
    <t>2018-02-19T19:32:00.000Z</t>
  </si>
  <si>
    <t>fZYtg2BTWBI</t>
  </si>
  <si>
    <t>Star Wars: The Last Jedi Will Have a MASSIVE Opening Weekend - SJU</t>
  </si>
  <si>
    <t>2017-12-15T20:17:01.000Z</t>
  </si>
  <si>
    <t>G_Pu00NmJfg</t>
  </si>
  <si>
    <t>The Ultimate Nacho Showdown with Brad Leone and Sean Evans | Sean in the Wild</t>
  </si>
  <si>
    <t>2017-11-21T16:04:29.000Z</t>
  </si>
  <si>
    <t>G_UHknhNbAQ</t>
  </si>
  <si>
    <t>How job surveillance is transforming trucking in America</t>
  </si>
  <si>
    <t>2017-11-20T13:01:34.000Z</t>
  </si>
  <si>
    <t>g_WBVi-bu9Q</t>
  </si>
  <si>
    <t>The Ring brought to life in AR</t>
  </si>
  <si>
    <t>Abhishek Singh</t>
  </si>
  <si>
    <t>2018-02-21T17:06:16.000Z</t>
  </si>
  <si>
    <t>G03bNA-gpXE</t>
  </si>
  <si>
    <t>Frozen Bigfoot Head DNA, Weight, Dimensions,  Up Coming Surprise for Humanity</t>
  </si>
  <si>
    <t>Peter Caine Dog Training</t>
  </si>
  <si>
    <t>2017-12-14T22:43:05.000Z</t>
  </si>
  <si>
    <t>g0K5QoEj7FQ</t>
  </si>
  <si>
    <t>Does Gwen Stefani Know If Blake Shelton Is People's Sexiest Man Alive? | Access Hollywood</t>
  </si>
  <si>
    <t>Access Hollywood</t>
  </si>
  <si>
    <t>2017-11-14T22:34:14.000Z</t>
  </si>
  <si>
    <t>g0xVbwXs9jo</t>
  </si>
  <si>
    <t>HOW TO: YOUTUBE BEAUTY LIGHTING SECRETS | DESI PERKINS</t>
  </si>
  <si>
    <t>2018-02-03T02:36:58.000Z</t>
  </si>
  <si>
    <t>G2JLc63P7pw</t>
  </si>
  <si>
    <t>SNEAK PEEK: 2018 Mercedes F1 Livery Revealed!</t>
  </si>
  <si>
    <t>Mercedes-AMG Petronas Motorsport</t>
  </si>
  <si>
    <t>2018-02-22T09:35:04.000Z</t>
  </si>
  <si>
    <t>g2MyotPRcXE</t>
  </si>
  <si>
    <t>How To Etch Anything Using The Sun</t>
  </si>
  <si>
    <t>2018-02-21T22:00:04.000Z</t>
  </si>
  <si>
    <t>g30Rhk82rmg</t>
  </si>
  <si>
    <t>Is The Samsung Galaxy S9 Worth The Hype?</t>
  </si>
  <si>
    <t>2018-02-27T20:02:15.000Z</t>
  </si>
  <si>
    <t>g3IvVejktJE</t>
  </si>
  <si>
    <t>Kodachrome | Official Trailer [HD] | Netflix</t>
  </si>
  <si>
    <t>2018-03-27T15:31:52.000Z</t>
  </si>
  <si>
    <t>g3N-vtknJG8</t>
  </si>
  <si>
    <t>This is so cool! Hit me with your rhythm stick.</t>
  </si>
  <si>
    <t>Tony Berza</t>
  </si>
  <si>
    <t>2017-04-12T14:07:53.000Z</t>
  </si>
  <si>
    <t>g3VgrgV3kFk</t>
  </si>
  <si>
    <t>John Thrasher: Jimbo's here forever</t>
  </si>
  <si>
    <t>Single Shot</t>
  </si>
  <si>
    <t>2017-11-16T22:50:00.000Z</t>
  </si>
  <si>
    <t>G4BxOhJOmUw</t>
  </si>
  <si>
    <t>Binging with Babish: Rachel's Trifle from Friends</t>
  </si>
  <si>
    <t>2017-11-21T16:16:11.000Z</t>
  </si>
  <si>
    <t>g4Hbz2jLxvQ</t>
  </si>
  <si>
    <t>SPIDER-MAN: INTO THE SPIDER-VERSE - Official Trailer (HD)</t>
  </si>
  <si>
    <t>2018-06-06T13:00:04.000Z</t>
  </si>
  <si>
    <t>g5c1bk8weaQ</t>
  </si>
  <si>
    <t>FIRST TIME IM DOING THIS! TALKS WITH LIZA.</t>
  </si>
  <si>
    <t>2017-11-10T03:43:43.000Z</t>
  </si>
  <si>
    <t>g5CNiarSdbU</t>
  </si>
  <si>
    <t>Breaking In Trailer #1 (2018) | Movieclips Trailers</t>
  </si>
  <si>
    <t>2018-01-11T20:20:59.000Z</t>
  </si>
  <si>
    <t>G63TF6OMa_8</t>
  </si>
  <si>
    <t>Living on the Most Crowded Island on Earth</t>
  </si>
  <si>
    <t>2018-03-23T06:00:01.000Z</t>
  </si>
  <si>
    <t>G6n7oA5yoPY</t>
  </si>
  <si>
    <t>I built a hammering machine that destroys everything</t>
  </si>
  <si>
    <t>2018-02-07T11:00:33.000Z</t>
  </si>
  <si>
    <t>G7yP4-ofcFQ</t>
  </si>
  <si>
    <t>Detective Bittenbinder Takes Issue with John Mulaney's Standup</t>
  </si>
  <si>
    <t>2018-05-15T08:35:00.000Z</t>
  </si>
  <si>
    <t>G8gJ4RTBxcg</t>
  </si>
  <si>
    <t>Coconut crab hunts seabird</t>
  </si>
  <si>
    <t>New Scientist</t>
  </si>
  <si>
    <t>2017-11-09T15:20:54.000Z</t>
  </si>
  <si>
    <t>g8GJV08_pRU</t>
  </si>
  <si>
    <t>Universal Studios For Celebration Of Harry Potter Expo 2018 | WB Studio Tour, Movie Props &amp; More!</t>
  </si>
  <si>
    <t>2018-01-30T00:20:15.000Z</t>
  </si>
  <si>
    <t>G9frAfYl_dw</t>
  </si>
  <si>
    <t>Forbidden Fruit Candy made at Lofty Pursuits</t>
  </si>
  <si>
    <t>Lofty Pursuits</t>
  </si>
  <si>
    <t>2018-01-09T19:49:57.000Z</t>
  </si>
  <si>
    <t>g9T-zd80lNM</t>
  </si>
  <si>
    <t>DJ Khaled Shows Off His Custom Dapper Dan Gucci Jackets Made By The Legendary Dapper Dan</t>
  </si>
  <si>
    <t>Bee Ly TV</t>
  </si>
  <si>
    <t>2018-01-02T00:25:08.000Z</t>
  </si>
  <si>
    <t>Ga7thDlGbs8</t>
  </si>
  <si>
    <t>President Trump on bump stocks (C-SPAN)</t>
  </si>
  <si>
    <t>2018-02-20T21:38:24.000Z</t>
  </si>
  <si>
    <t>GABCneYEE84</t>
  </si>
  <si>
    <t>Honest Trailers - Justice League</t>
  </si>
  <si>
    <t>2018-02-20T18:00:02.000Z</t>
  </si>
  <si>
    <t>gAcvbGuqG0Q</t>
  </si>
  <si>
    <t>Cam - Diane (Official Music Video)</t>
  </si>
  <si>
    <t>CamVEVO</t>
  </si>
  <si>
    <t>2018-02-09T08:00:05.000Z</t>
  </si>
  <si>
    <t>gaJMEgf31c4</t>
  </si>
  <si>
    <t>Giant Paint Drill in 4K</t>
  </si>
  <si>
    <t>2018-03-26T16:00:04.000Z</t>
  </si>
  <si>
    <t>gA-NDZb29I4</t>
  </si>
  <si>
    <t>Justin Timberlake - Filthy (Official Video)</t>
  </si>
  <si>
    <t>gau41b7_Hqs</t>
  </si>
  <si>
    <t>How To Prep Before Grilling The Most Powerful Person On The Internet (HBO)</t>
  </si>
  <si>
    <t>2018-04-12T00:03:56.000Z</t>
  </si>
  <si>
    <t>GAU7Reme8VQ</t>
  </si>
  <si>
    <t>The Members Only Sacred Mormon Wedding | World Wide Wed | Refinery29</t>
  </si>
  <si>
    <t>2018-02-03T16:00:01.000Z</t>
  </si>
  <si>
    <t>gB_7KBTfaw8</t>
  </si>
  <si>
    <t>Shailene Woodley Reveals Everyone Vomited on Set</t>
  </si>
  <si>
    <t>2018-05-24T10:01:32.000Z</t>
  </si>
  <si>
    <t>GBhrvR838Ag</t>
  </si>
  <si>
    <t>Prince Harry and Meghan Markle reveal proposal details</t>
  </si>
  <si>
    <t>2017-11-27T18:48:15.000Z</t>
  </si>
  <si>
    <t>GbrueARGMhE</t>
  </si>
  <si>
    <t>Olympian Adam Rippon Has Been Sleeping on Shawn Mendes</t>
  </si>
  <si>
    <t>2018-03-01T14:00:28.000Z</t>
  </si>
  <si>
    <t>GBTV5ekQwWw</t>
  </si>
  <si>
    <t>Stephanie McMahon sends Ronda Rousey crashing through a table: Raw, April 2, 2018</t>
  </si>
  <si>
    <t>2018-04-03T01:29:39.000Z</t>
  </si>
  <si>
    <t>gC3Y7SowqwA</t>
  </si>
  <si>
    <t>Discounted Nutella causes chaos in French supermarkets</t>
  </si>
  <si>
    <t>2018-01-26T12:43:00.000Z</t>
  </si>
  <si>
    <t>GcbsIv3QdFs</t>
  </si>
  <si>
    <t>It's Here!!! CASEY NEISTAT MERCH</t>
  </si>
  <si>
    <t>2017-12-03T16:40:05.000Z</t>
  </si>
  <si>
    <t>GcKkiRl9_qE</t>
  </si>
  <si>
    <t>Rooftop POV Escape from Hong Kong security! 馃嚟馃嚢</t>
  </si>
  <si>
    <t>StorrorBlog</t>
  </si>
  <si>
    <t>2018-01-29T17:00:01.000Z</t>
  </si>
  <si>
    <t>GClwSu4hKpQ</t>
  </si>
  <si>
    <t>Shopping For Jugs | Growing Up Hip Hop: Atlanta | WE tv</t>
  </si>
  <si>
    <t>2018-02-01T21:30:31.000Z</t>
  </si>
  <si>
    <t>GCTyFp0PpHE</t>
  </si>
  <si>
    <t>Marbles, Magnets, and Music (Synchronized)</t>
  </si>
  <si>
    <t>DoodleChaos</t>
  </si>
  <si>
    <t>2018-01-09T17:32:39.000Z</t>
  </si>
  <si>
    <t>gCwDzQcbiF4</t>
  </si>
  <si>
    <t>Wild Christmas</t>
  </si>
  <si>
    <t>Birdbox Studio</t>
  </si>
  <si>
    <t>2017-12-08T13:02:01.000Z</t>
  </si>
  <si>
    <t>gd5a6LUuU-w</t>
  </si>
  <si>
    <t>Tom Thum - Human ft. Ruel</t>
  </si>
  <si>
    <t>Tom Thum</t>
  </si>
  <si>
    <t>2017-12-07T15:34:48.000Z</t>
  </si>
  <si>
    <t>gDPr8Na24QU</t>
  </si>
  <si>
    <t>Black Panther Cast Answers the Web's Most Searched Questions | WIRED</t>
  </si>
  <si>
    <t>2018-02-14T17:00:28.000Z</t>
  </si>
  <si>
    <t>GdR0JlvbtWg</t>
  </si>
  <si>
    <t>Why Is Everyone Wearing Black At The Golden Globes?</t>
  </si>
  <si>
    <t>2018-01-06T01:38:03.000Z</t>
  </si>
  <si>
    <t>GDUncuEErzQ</t>
  </si>
  <si>
    <t>How the Atomic Age Began at UChicago</t>
  </si>
  <si>
    <t>The University of Chicago</t>
  </si>
  <si>
    <t>2012-12-10T17:48:48.000Z</t>
  </si>
  <si>
    <t>gDXwhHm4GhM</t>
  </si>
  <si>
    <t>Everything Wrong With Thor Ragnarok In 15 Minutes Or Less</t>
  </si>
  <si>
    <t>2018-04-24T15:58:37.000Z</t>
  </si>
  <si>
    <t>GEB2f5dpFXs</t>
  </si>
  <si>
    <t>THRIFTING BRANDS!! GOODWILL WITH GREATLIZA.</t>
  </si>
  <si>
    <t>2017-12-21T21:01:53.000Z</t>
  </si>
  <si>
    <t>geeTiovdXLQ</t>
  </si>
  <si>
    <t>How Long Will Our Monuments Last?</t>
  </si>
  <si>
    <t>2018-02-08T14:00:07.000Z</t>
  </si>
  <si>
    <t>GeF_5qo00Uw</t>
  </si>
  <si>
    <t>The House with a Clock in its Walls Trailer #1 (2018) | Movieclips Trailers</t>
  </si>
  <si>
    <t>2018-03-27T15:35:00.000Z</t>
  </si>
  <si>
    <t>gEHCXl4J9Qo</t>
  </si>
  <si>
    <t>Taylor Swift - 鈥淣ew Year鈥檚 Day鈥?Fan Performance</t>
  </si>
  <si>
    <t>ABC Television Network</t>
  </si>
  <si>
    <t>2017-11-10T02:32:15.000Z</t>
  </si>
  <si>
    <t>gehzrQiwUyM</t>
  </si>
  <si>
    <t>BURTS BEES GOODNESS GLOWS FOUNDATION WEAR TEST | HIT OR MISS? |  Casey Holmes</t>
  </si>
  <si>
    <t>2018-01-16T22:54:38.000Z</t>
  </si>
  <si>
    <t>GEsK9GudV2M</t>
  </si>
  <si>
    <t>Troye Sivan - My My My! (Acoustic)</t>
  </si>
  <si>
    <t>2018-02-23T05:00:01.000Z</t>
  </si>
  <si>
    <t>getVCtn-4Zg</t>
  </si>
  <si>
    <t>Ready To Fly!</t>
  </si>
  <si>
    <t>StanDrawsSpaceships</t>
  </si>
  <si>
    <t>2018-01-01T15:00:04.000Z</t>
  </si>
  <si>
    <t>GF_0i9WxA_s</t>
  </si>
  <si>
    <t>Obama Answers Akkai Padmashali (Transgender Activist)</t>
  </si>
  <si>
    <t>taalk com</t>
  </si>
  <si>
    <t>2017-12-04T10:46:47.000Z</t>
  </si>
  <si>
    <t>g-F3A9n9BLg</t>
  </si>
  <si>
    <t>The Slow Mo Guys Hit James Corden In the Face</t>
  </si>
  <si>
    <t>2018-03-30T06:12:17.000Z</t>
  </si>
  <si>
    <t>GfCqMv--ncA</t>
  </si>
  <si>
    <t>Kendrick Lamar, SZA - All The Stars (Audio)</t>
  </si>
  <si>
    <t>KendrickLamarVEVO</t>
  </si>
  <si>
    <t>2018-01-04T13:00:03.000Z</t>
  </si>
  <si>
    <t>GFGVhIhEZJg</t>
  </si>
  <si>
    <t>First Look! Silver Cross Pushchairs/Strollers! | MOTHERHOOD</t>
  </si>
  <si>
    <t>Sprinkleofglitter</t>
  </si>
  <si>
    <t>2018-01-03T21:52:43.000Z</t>
  </si>
  <si>
    <t>gfmXCAwBkCE</t>
  </si>
  <si>
    <t>Viola Davis on Melania Trump's Love of How to Get Away with Murder</t>
  </si>
  <si>
    <t>2018-01-26T11:00:02.000Z</t>
  </si>
  <si>
    <t>GFU-y2ldabU</t>
  </si>
  <si>
    <t>Hip-Hop Stars Get Bling from this Woman</t>
  </si>
  <si>
    <t>2018-02-06T23:00:00.000Z</t>
  </si>
  <si>
    <t>GfxNGjfSKRY</t>
  </si>
  <si>
    <t>James Bay - Delicate (Taylor Swift cover) in the Live Lounge</t>
  </si>
  <si>
    <t>BBCRadio1VEVO</t>
  </si>
  <si>
    <t>2018-05-24T17:00:17.000Z</t>
  </si>
  <si>
    <t>gG_XI2jXMKs</t>
  </si>
  <si>
    <t>My skincare routine</t>
  </si>
  <si>
    <t>2017-12-16T01:15:28.000Z</t>
  </si>
  <si>
    <t>ggIzq8JUK44</t>
  </si>
  <si>
    <t>How Horse Sounds are Made for Movies</t>
  </si>
  <si>
    <t>2018-01-30T17:00:04.000Z</t>
  </si>
  <si>
    <t>ggpoZyF2lU0</t>
  </si>
  <si>
    <t>Adriana Lima鈥檚 Victoria鈥檚 Secret Sleepover | Vogue</t>
  </si>
  <si>
    <t>2017-11-29T15:35:01.000Z</t>
  </si>
  <si>
    <t>GgVmn66oK_A</t>
  </si>
  <si>
    <t>Which Countries Are About To Collapse?</t>
  </si>
  <si>
    <t>NowThis World</t>
  </si>
  <si>
    <t>2017-11-12T14:00:00.000Z</t>
  </si>
  <si>
    <t>GGvP6e56ja4</t>
  </si>
  <si>
    <t>Human Flaming Hot Cheeto Challenge</t>
  </si>
  <si>
    <t>2018-01-15T11:00:02.000Z</t>
  </si>
  <si>
    <t>GhcqN2FDAnA</t>
  </si>
  <si>
    <t>Senator's tax rant goes viral</t>
  </si>
  <si>
    <t>2017-12-02T15:05:47.000Z</t>
  </si>
  <si>
    <t>GhHBfDK4lE8</t>
  </si>
  <si>
    <t>CONTOURING FOR DUMMIES</t>
  </si>
  <si>
    <t>2018-04-14T18:00:00.000Z</t>
  </si>
  <si>
    <t>ghMEmxP0hgw</t>
  </si>
  <si>
    <t>DINOSAUR YOGA CHALLENGE!!</t>
  </si>
  <si>
    <t>2018-03-18T23:42:40.000Z</t>
  </si>
  <si>
    <t>ghNoCu0QiH4</t>
  </si>
  <si>
    <t>頌愲炜犿偣鈾?牍欔竴牍欔竴 須岇槫毽牑毽?毵岆摛旮? - Ari Kitchen(鞎勲Μ韨れ箿)</t>
  </si>
  <si>
    <t>ARIKITCHEN (鞎勲Μ韨れ箿)</t>
  </si>
  <si>
    <t>2018-02-03T01:09:48.000Z</t>
  </si>
  <si>
    <t>GHV7esppYzg</t>
  </si>
  <si>
    <t>Samsung The Wall is a 146-inch modular TV</t>
  </si>
  <si>
    <t>2018-01-08T19:52:31.000Z</t>
  </si>
  <si>
    <t>GhxqY5E_ASw</t>
  </si>
  <si>
    <t>Amy's Baking Company SUBMISSION VIDEO | Kitchen Nightmares</t>
  </si>
  <si>
    <t>2018-03-07T17:00:02.000Z</t>
  </si>
  <si>
    <t>gHZ1Qz0KiKM</t>
  </si>
  <si>
    <t>2 Weeks with iPhone X</t>
  </si>
  <si>
    <t>2017-11-13T19:07:23.000Z</t>
  </si>
  <si>
    <t>Gi56dSh8Fq8</t>
  </si>
  <si>
    <t>Gourmet Chef Makes A Big Mac Super Fancy</t>
  </si>
  <si>
    <t>2018-06-13T18:00:32.000Z</t>
  </si>
  <si>
    <t>giiIq7t4oMQ</t>
  </si>
  <si>
    <t>The 100 | Season 5 Official Extended Trailer | The CW</t>
  </si>
  <si>
    <t>2018-03-14T17:22:47.000Z</t>
  </si>
  <si>
    <t>gImQUUb8cU4</t>
  </si>
  <si>
    <t>Anxiety: Teens vs. Adults</t>
  </si>
  <si>
    <t>2018-01-20T22:30:36.000Z</t>
  </si>
  <si>
    <t>GIn4CeZq7Nw</t>
  </si>
  <si>
    <t>Justice League: The B Team</t>
  </si>
  <si>
    <t>2017-11-17T15:00:03.000Z</t>
  </si>
  <si>
    <t>GIRJck1pVRA</t>
  </si>
  <si>
    <t>Florida Man Stole Kevin Hart's Attention at the NYC Marathon</t>
  </si>
  <si>
    <t>2017-12-15T11:00:04.000Z</t>
  </si>
  <si>
    <t>GItpj4vu0Pg</t>
  </si>
  <si>
    <t>Human Pizza Challenge</t>
  </si>
  <si>
    <t>2018-04-16T10:00:05.000Z</t>
  </si>
  <si>
    <t>givBfOQ47OE</t>
  </si>
  <si>
    <t>Thoughts While Shopping At Whole Foods</t>
  </si>
  <si>
    <t>Trevor Wallace</t>
  </si>
  <si>
    <t>2017-12-12T03:54:17.000Z</t>
  </si>
  <si>
    <t>GjDK_6NtYGQ</t>
  </si>
  <si>
    <t>50 TOTALLY CRAZY IDEAS YOU CAN ACTUALLY DIY</t>
  </si>
  <si>
    <t>2017-12-16T16:30:00.000Z</t>
  </si>
  <si>
    <t>GjJKdQTD1bc</t>
  </si>
  <si>
    <t>John Krasinski Stalked Emily Blunt | The Graham Norton Show</t>
  </si>
  <si>
    <t>2018-04-06T18:12:00.000Z</t>
  </si>
  <si>
    <t>GJjQl1q_jtE</t>
  </si>
  <si>
    <t>Foudy reports on Mirai Nagasu's historic triple axel at Winter Olympics | Golic and Wingo | ESPN</t>
  </si>
  <si>
    <t>2018-02-12T14:02:14.000Z</t>
  </si>
  <si>
    <t>Gjs1QSa9fpI</t>
  </si>
  <si>
    <t>Testing BLADE VORTEX Interactions with Devin Supertramp</t>
  </si>
  <si>
    <t>GjwjzIFcX7U</t>
  </si>
  <si>
    <t>Marvel Studios 10th Anniversary Announcement 鈥?Class Photo Video</t>
  </si>
  <si>
    <t>2018-02-08T17:00:02.000Z</t>
  </si>
  <si>
    <t>gjXrm2Q-te4</t>
  </si>
  <si>
    <t>Jimmy Fallon Pays Tribute to His Mother Gloria</t>
  </si>
  <si>
    <t>2017-11-14T04:55:24.000Z</t>
  </si>
  <si>
    <t>gk05IMU2RrU</t>
  </si>
  <si>
    <t>Huge Fall Try-On Haul | Eggie Drop II</t>
  </si>
  <si>
    <t>2017-11-17T18:35:11.000Z</t>
  </si>
  <si>
    <t>GKBI_bVFSfs</t>
  </si>
  <si>
    <t>Sturm Friederike - Grandiose Pilotenleistung am Airport D眉sseldorf bei bis zu 110 km/h Seitenwind</t>
  </si>
  <si>
    <t>HvdH-Plane-Spotter</t>
  </si>
  <si>
    <t>2018-01-18T21:39:58.000Z</t>
  </si>
  <si>
    <t>GKbjOWPbBwk</t>
  </si>
  <si>
    <t>Chihuahua Won鈥檛 Leave Owner鈥檚 Gravesite</t>
  </si>
  <si>
    <t>2018-01-13T14:52:29.000Z</t>
  </si>
  <si>
    <t>GkgkP0ARxd0</t>
  </si>
  <si>
    <t>The Quest for the Holy Grail Meets Parkour in Real Life In HDR 8K</t>
  </si>
  <si>
    <t>2017-12-06T22:05:31.000Z</t>
  </si>
  <si>
    <t>GKJQ5J1jXFw</t>
  </si>
  <si>
    <t>Heavy flooding ravages Baltimore-metro city</t>
  </si>
  <si>
    <t>2018-05-27T23:20:41.000Z</t>
  </si>
  <si>
    <t>GKUE2U2qlzY</t>
  </si>
  <si>
    <t>Jordan鈥?and鈥?鈥婰indsay鈥檚 - Iconic Dance - Dancing with the Stars</t>
  </si>
  <si>
    <t>2017-11-14T03:47:01.000Z</t>
  </si>
  <si>
    <t>gkvhlo4a5iQ</t>
  </si>
  <si>
    <t>What If We Destroyed the Moon?</t>
  </si>
  <si>
    <t>2017-12-02T15:30:01.000Z</t>
  </si>
  <si>
    <t>Gl_uGsdG4Do</t>
  </si>
  <si>
    <t>8 STRINGS GUITAR SOLO</t>
  </si>
  <si>
    <t>2018-03-25T14:00:01.000Z</t>
  </si>
  <si>
    <t>GLbX9CL7Yg8</t>
  </si>
  <si>
    <t>Between the Scenes - Justin Timberlake's Confusing Halftime Performance: The Daily Show</t>
  </si>
  <si>
    <t>2018-02-06T04:58:26.000Z</t>
  </si>
  <si>
    <t>glHNu91zUdA</t>
  </si>
  <si>
    <t>Volkswagen Gassed Monkeys To Prove Diesels Are Clean</t>
  </si>
  <si>
    <t>Engineering Explained</t>
  </si>
  <si>
    <t>2018-02-25T15:00:06.000Z</t>
  </si>
  <si>
    <t>GLrSJJRKrDU</t>
  </si>
  <si>
    <t>Look At This Pups Leg!</t>
  </si>
  <si>
    <t>Vet Ranch</t>
  </si>
  <si>
    <t>2018-01-13T22:32:21.000Z</t>
  </si>
  <si>
    <t>gLswXiRLdkA</t>
  </si>
  <si>
    <t>A VERY #EXTRA EBAY SHOPPING HAUL!</t>
  </si>
  <si>
    <t>2017-11-11T02:42:23.000Z</t>
  </si>
  <si>
    <t>GLZZn7lCtcI</t>
  </si>
  <si>
    <t>FLOYD MAYWEATHER KILLS UFC TALK; DENIES DANA WHITE CLAIM: I'M NOT DOING IT</t>
  </si>
  <si>
    <t>2017-12-20T20:43:52.000Z</t>
  </si>
  <si>
    <t>GM1QDBvzm1Y</t>
  </si>
  <si>
    <t>Groupon 2018 Super Bowl Commercial | Who Wouldn't</t>
  </si>
  <si>
    <t>Groupon</t>
  </si>
  <si>
    <t>2018-01-25T15:30:04.000Z</t>
  </si>
  <si>
    <t>gm5P74vcB84</t>
  </si>
  <si>
    <t>Casually Laser-Exposing 0.2 mm PCB features on a 3D printer</t>
  </si>
  <si>
    <t>Marco Reps</t>
  </si>
  <si>
    <t>2017-11-24T11:13:40.000Z</t>
  </si>
  <si>
    <t>gmfH2LBCdaY</t>
  </si>
  <si>
    <t>I TRIED FOLLOWING A MANNY MUA MAKEUP TUTORIAL</t>
  </si>
  <si>
    <t>Lucas</t>
  </si>
  <si>
    <t>2018-02-18T19:16:11.000Z</t>
  </si>
  <si>
    <t>gMFMb9-gfBw</t>
  </si>
  <si>
    <t>1 MILLION SUBSCRIBER WATCH PARTY</t>
  </si>
  <si>
    <t>2018-01-08T03:34:07.000Z</t>
  </si>
  <si>
    <t>gmgI-B5pKzs</t>
  </si>
  <si>
    <t>Missing college student's death investigated as homicide</t>
  </si>
  <si>
    <t>2018-01-11T14:56:31.000Z</t>
  </si>
  <si>
    <t>GMNkrW7jlQM</t>
  </si>
  <si>
    <t>Weekend Update on Doug Jones Defeating Roy Moore - SNL</t>
  </si>
  <si>
    <t>2017-12-17T07:15:27.000Z</t>
  </si>
  <si>
    <t>GMOG2yY6pAI</t>
  </si>
  <si>
    <t>Robot Muscle, Photovoltaic Roads, Milking Platypus, Hero Rats鈥?Mind Blow</t>
  </si>
  <si>
    <t>Vsauce2</t>
  </si>
  <si>
    <t>2018-01-10T20:17:14.000Z</t>
  </si>
  <si>
    <t>gmp6AGFPhzY</t>
  </si>
  <si>
    <t>#HurtBae 2: One Year Later - Kourtney and Leonard Meet Again | Iris</t>
  </si>
  <si>
    <t>Iris</t>
  </si>
  <si>
    <t>2018-02-22T14:59:59.000Z</t>
  </si>
  <si>
    <t>GnevZOMl78I</t>
  </si>
  <si>
    <t>Runaway Bride | Hannah Stocking</t>
  </si>
  <si>
    <t>2017-12-06T17:00:34.000Z</t>
  </si>
  <si>
    <t>gNG0GiSrwas</t>
  </si>
  <si>
    <t>Momsplaining with Kristen Bell #KidsPartyGoals, Ep. 2</t>
  </si>
  <si>
    <t>2018-01-26T14:44:32.000Z</t>
  </si>
  <si>
    <t>GnGPAYvve1A</t>
  </si>
  <si>
    <t>#ProudToCreate: Pride 2018</t>
  </si>
  <si>
    <t>2018-06-07T19:08:51.000Z</t>
  </si>
  <si>
    <t>gNvNMWiMxUE</t>
  </si>
  <si>
    <t>Underdog Stories (YIAY #406)</t>
  </si>
  <si>
    <t>2018-04-18T00:32:26.000Z</t>
  </si>
  <si>
    <t>gNXoxfeyzmI</t>
  </si>
  <si>
    <t>The exact moment I hit 4,000,000 subscribers</t>
  </si>
  <si>
    <t>2018-04-01T19:09:39.000Z</t>
  </si>
  <si>
    <t>Gnxv9OH-giQ</t>
  </si>
  <si>
    <t>Ranz and Niana Goes To LA (Carpool Around)</t>
  </si>
  <si>
    <t>2017-11-16T13:12:49.000Z</t>
  </si>
  <si>
    <t>GO_Jxa6dWyo</t>
  </si>
  <si>
    <t>Could You Be Immune To Everything?</t>
  </si>
  <si>
    <t>2018-03-07T17:32:51.000Z</t>
  </si>
  <si>
    <t>gO_QM9oUcM0</t>
  </si>
  <si>
    <t>A scene from Suicide Club 2.avi</t>
  </si>
  <si>
    <t>Srinath .S</t>
  </si>
  <si>
    <t>2012-02-13T08:18:13.000Z</t>
  </si>
  <si>
    <t>Go3DZxyoH_Q</t>
  </si>
  <si>
    <t>How to Make Baba Ghanoush | Episode 1224</t>
  </si>
  <si>
    <t>Laura in the Kitchen</t>
  </si>
  <si>
    <t>2018-01-17T14:21:21.000Z</t>
  </si>
  <si>
    <t>gO7gWDnzV8g</t>
  </si>
  <si>
    <t>Tesla Model 3 First Drive and Impressions | Neat Stuff in Cool Cars</t>
  </si>
  <si>
    <t>Jalopnik</t>
  </si>
  <si>
    <t>2018-01-02T18:57:20.000Z</t>
  </si>
  <si>
    <t>GOALfmDp_Dg</t>
  </si>
  <si>
    <t>*SPOILER* 4th Eliminated Queen RuPaul's All Stars 3: Behind the Scenes</t>
  </si>
  <si>
    <t>2018-02-16T13:00:01.000Z</t>
  </si>
  <si>
    <t>gob0unzEdRw</t>
  </si>
  <si>
    <t>Melania Trump Is Dreaming Of A Dark Christmas</t>
  </si>
  <si>
    <t>2017-12-01T08:35:00.000Z</t>
  </si>
  <si>
    <t>goIXAFdlcUw</t>
  </si>
  <si>
    <t>TRYING ON CHEAP PROM DRESSES FROM EBAY/AMAZON</t>
  </si>
  <si>
    <t>2018-04-29T16:00:03.000Z</t>
  </si>
  <si>
    <t>goP4Z5wyOlM</t>
  </si>
  <si>
    <t>Iraq-Iran earthquake: Deadly tremor hits border region - BBC News</t>
  </si>
  <si>
    <t>2017-11-12T21:16:40.000Z</t>
  </si>
  <si>
    <t>GP0uH-PaE_E</t>
  </si>
  <si>
    <t>Gingerbread Waffles | Episode 1214</t>
  </si>
  <si>
    <t>2017-12-07T13:30:00.000Z</t>
  </si>
  <si>
    <t>GpbMbBNP-NI</t>
  </si>
  <si>
    <t>Sephora Beauty Haul</t>
  </si>
  <si>
    <t>2018-03-18T23:59:22.000Z</t>
  </si>
  <si>
    <t>GpekGi00XCE</t>
  </si>
  <si>
    <t>LOOKBOOK | Christmas &amp; New Year's Eve | Hannah Witton</t>
  </si>
  <si>
    <t>Hannah Witton</t>
  </si>
  <si>
    <t>2017-12-13T16:48:25.000Z</t>
  </si>
  <si>
    <t>gPHVLxm8U-0</t>
  </si>
  <si>
    <t>Courtney Hadwin: 13-Year-Old Golden Buzzer Winning Performance - America's Got Talent 2018</t>
  </si>
  <si>
    <t>2018-06-13T02:04:30.000Z</t>
  </si>
  <si>
    <t>gPtU_-N6dMg</t>
  </si>
  <si>
    <t>KINGDOM HEARTS III 鈥?E3 2018 Frozen Trailer</t>
  </si>
  <si>
    <t>Kingdom Hearts</t>
  </si>
  <si>
    <t>2018-06-10T20:28:21.000Z</t>
  </si>
  <si>
    <t>GpxCT36DxKg</t>
  </si>
  <si>
    <t>MOWGLI - Official 1st Trailer</t>
  </si>
  <si>
    <t>2018-05-21T18:00:16.000Z</t>
  </si>
  <si>
    <t>GQ6cKZ3Zf9A</t>
  </si>
  <si>
    <t>How This Frugal Family of 4 Paid Off $96k in Debt &amp; Built a Custom Tiny House</t>
  </si>
  <si>
    <t>Exploring Alternatives</t>
  </si>
  <si>
    <t>2018-01-28T23:07:41.000Z</t>
  </si>
  <si>
    <t>GqF5lyEUfMk</t>
  </si>
  <si>
    <t>Introverts vs. Extroverts | Hannah Stocking</t>
  </si>
  <si>
    <t>2018-02-24T21:00:25.000Z</t>
  </si>
  <si>
    <t>gqR5QaaSFX4</t>
  </si>
  <si>
    <t>Ice jam breaking up  - 981701</t>
  </si>
  <si>
    <t>2018-01-17T01:17:15.000Z</t>
  </si>
  <si>
    <t>gR0pSSISaVk</t>
  </si>
  <si>
    <t>Ronda Rousey helps Natalya fend off Absolution: Raw, April 16, 2018</t>
  </si>
  <si>
    <t>2018-04-17T03:14:02.000Z</t>
  </si>
  <si>
    <t>GrnswGtm_Sw</t>
  </si>
  <si>
    <t>2018 Winter Olympics Daily Recap Day 16 I Part 2 I NBC Sports</t>
  </si>
  <si>
    <t>2018-02-25T18:22:37.000Z</t>
  </si>
  <si>
    <t>gS1DbvHHVH0</t>
  </si>
  <si>
    <t>Going in to brain surgery</t>
  </si>
  <si>
    <t>2018-05-30T14:22:13.000Z</t>
  </si>
  <si>
    <t>Gs26bZTRkdU</t>
  </si>
  <si>
    <t>8 Survival Myths That Will Definitely Make Things Worse</t>
  </si>
  <si>
    <t>2018-05-20T21:00:00.000Z</t>
  </si>
  <si>
    <t>GSCP2yg-v2g</t>
  </si>
  <si>
    <t>Everything Wrong With Rogue One: A Star Wars Story</t>
  </si>
  <si>
    <t>2017-12-12T17:02:19.000Z</t>
  </si>
  <si>
    <t>GSe7TFm1lBk</t>
  </si>
  <si>
    <t>Philadelphia Eagles: One Game Is All We Need</t>
  </si>
  <si>
    <t>Philadelphia Eagles</t>
  </si>
  <si>
    <t>2018-02-01T18:56:49.000Z</t>
  </si>
  <si>
    <t>GsexKH-Ubnw</t>
  </si>
  <si>
    <t>Groom Miraculously Walks Down Aisle After Being Paralyzed</t>
  </si>
  <si>
    <t>2018-04-28T13:34:56.000Z</t>
  </si>
  <si>
    <t>gs-iqvX6pOA</t>
  </si>
  <si>
    <t>Fluffy Sleepy Whispers ASMR</t>
  </si>
  <si>
    <t>Gentle Whispering ASMR</t>
  </si>
  <si>
    <t>2018-02-27T00:21:45.000Z</t>
  </si>
  <si>
    <t>GskBiFLSayg</t>
  </si>
  <si>
    <t>Emotional Steve Smith Breaks Down During Apology</t>
  </si>
  <si>
    <t>ESPN UK</t>
  </si>
  <si>
    <t>2018-03-29T09:28:11.000Z</t>
  </si>
  <si>
    <t>GStMSkhmYEs</t>
  </si>
  <si>
    <t>INDIAN STREET FOOD Tour DEEP in PUNJAB, INDIA | BEST STREET FOOD in INDIA and BEST CURRY HEAVEN!</t>
  </si>
  <si>
    <t>2018-01-03T15:00:02.000Z</t>
  </si>
  <si>
    <t>gsVgqms1slE</t>
  </si>
  <si>
    <t>Rag'n'Bone Man - Die Easy (Official Video)</t>
  </si>
  <si>
    <t>RagnBoneManVEVO</t>
  </si>
  <si>
    <t>2018-01-11T08:00:01.000Z</t>
  </si>
  <si>
    <t>GtbbmlmtJv0</t>
  </si>
  <si>
    <t>Speks in Stop Motion</t>
  </si>
  <si>
    <t>Speks</t>
  </si>
  <si>
    <t>2017-11-20T16:23:58.000Z</t>
  </si>
  <si>
    <t>gTF8KYoJkMM</t>
  </si>
  <si>
    <t>Canada's Most Successful King</t>
  </si>
  <si>
    <t>2018-01-22T16:00:05.000Z</t>
  </si>
  <si>
    <t>gtprpculjrQ</t>
  </si>
  <si>
    <t>Donovan Mitchell Wins 2018 Verizon Slam Dunk Contest</t>
  </si>
  <si>
    <t>2018-02-18T03:54:19.000Z</t>
  </si>
  <si>
    <t>gTRRvvE3HiU</t>
  </si>
  <si>
    <t>Helping Shane Dawson Get His Attitude Back (RIVERDALE Skit) | Madelaine Petsch</t>
  </si>
  <si>
    <t>2018-01-24T21:06:57.000Z</t>
  </si>
  <si>
    <t>GTSjDaoZcAk</t>
  </si>
  <si>
    <t>My Holiday Makeup lol - Edward Avila</t>
  </si>
  <si>
    <t>Edward Avila</t>
  </si>
  <si>
    <t>2017-12-30T18:17:52.000Z</t>
  </si>
  <si>
    <t>GtzFWqiVzW4</t>
  </si>
  <si>
    <t>Tamar Braxton Ex's Alleged New Fling Laura Govan Speaks Out | Daily Pop | E! News</t>
  </si>
  <si>
    <t>2018-01-03T23:07:35.000Z</t>
  </si>
  <si>
    <t>guI0Ydh7wT0</t>
  </si>
  <si>
    <t>Surfers Tackle Ultra Rare Slurpee Waves in Winter Blizzard - The Inertia</t>
  </si>
  <si>
    <t>The Inertia</t>
  </si>
  <si>
    <t>2018-01-07T18:00:08.000Z</t>
  </si>
  <si>
    <t>GuKSrYux-Is</t>
  </si>
  <si>
    <t>Cole Sprouse on Interning at the Met and His Artistic Aspirations | Met Gala 2018 With Liza Koshy</t>
  </si>
  <si>
    <t>2018-05-08T04:28:05.000Z</t>
  </si>
  <si>
    <t>Gv1xjf8BUrY</t>
  </si>
  <si>
    <t>CHRIS PRATT is on our Game Show!</t>
  </si>
  <si>
    <t>2018-06-11T16:04:02.000Z</t>
  </si>
  <si>
    <t>GveWDLBmc8Y</t>
  </si>
  <si>
    <t>I Built The Boring Company Flamethrower!</t>
  </si>
  <si>
    <t>So I Had This Idea...</t>
  </si>
  <si>
    <t>2018-02-06T12:51:33.000Z</t>
  </si>
  <si>
    <t>gVutHEKBzHs</t>
  </si>
  <si>
    <t>Maddie Poppe Sings Landslide by Fleetwood Mac - Finale - American Idol 2018 on ABC</t>
  </si>
  <si>
    <t>2018-05-21T02:50:20.000Z</t>
  </si>
  <si>
    <t>gvuvxLzUB-w</t>
  </si>
  <si>
    <t>Amazon Go lets you skip the checkout line</t>
  </si>
  <si>
    <t>2018-01-21T15:12:02.000Z</t>
  </si>
  <si>
    <t>gvZW4Lh-8Mc</t>
  </si>
  <si>
    <t>First Time Seeing Daddy Without a Beard!</t>
  </si>
  <si>
    <t>cgriesemer</t>
  </si>
  <si>
    <t>2017-11-29T14:58:15.000Z</t>
  </si>
  <si>
    <t>gw82GrEt370</t>
  </si>
  <si>
    <t>DIY STUDY HACKS! How To Be PRODUCTIVE After School + Study Tips to Get BETTER GRADES!</t>
  </si>
  <si>
    <t>2018-01-10T23:49:46.000Z</t>
  </si>
  <si>
    <t>GwKiyICIUO4</t>
  </si>
  <si>
    <t>Inside The NBA: Chuck and Shaq laugh uncontrollably over Rockets-Clippers fight</t>
  </si>
  <si>
    <t>NBA Stats All Seasons</t>
  </si>
  <si>
    <t>2018-01-16T07:42:34.000Z</t>
  </si>
  <si>
    <t>GWMKelv5Bmw</t>
  </si>
  <si>
    <t>MIRANDA vs. IPHONE X FACE ID</t>
  </si>
  <si>
    <t>Colleen Ballinger</t>
  </si>
  <si>
    <t>2018-01-24T20:00:02.000Z</t>
  </si>
  <si>
    <t>Gw-Mm-hS_UY</t>
  </si>
  <si>
    <t>How People Talk About Celebrity Gossip (ft. Alisha Marie)</t>
  </si>
  <si>
    <t>2017-12-04T21:29:27.000Z</t>
  </si>
  <si>
    <t>gwrfwx1QcDQ</t>
  </si>
  <si>
    <t>Phil is not on fire 9</t>
  </si>
  <si>
    <t>2017-11-24T21:06:50.000Z</t>
  </si>
  <si>
    <t>gx3S73InQ04</t>
  </si>
  <si>
    <t>James Harden's NASTY Crossover Caps Off His Monster 1st Quarter | February 28, 2018</t>
  </si>
  <si>
    <t>2018-03-01T05:00:41.000Z</t>
  </si>
  <si>
    <t>gXg2_yExgVY</t>
  </si>
  <si>
    <t>Arrested Development - Season 5 | Official Trailer [HD] | Netflix</t>
  </si>
  <si>
    <t>2018-05-07T15:30:05.000Z</t>
  </si>
  <si>
    <t>GxLYCKB8v2w</t>
  </si>
  <si>
    <t>First Aid Kit - Fireworks (Official Lyric Video)</t>
  </si>
  <si>
    <t>First Aid Kit</t>
  </si>
  <si>
    <t>2017-12-01T05:00:00.000Z</t>
  </si>
  <si>
    <t>GxmDeU_4UlQ</t>
  </si>
  <si>
    <t>Why Does Vladimir Putin Walk So Weird?</t>
  </si>
  <si>
    <t>2018-01-12T18:01:08.000Z</t>
  </si>
  <si>
    <t>gy_aLyB41wQ</t>
  </si>
  <si>
    <t>I Bought a Bitcoin on Craigslist for $17,300</t>
  </si>
  <si>
    <t>2017-12-16T22:59:49.000Z</t>
  </si>
  <si>
    <t>GyDq6ZD4VBo</t>
  </si>
  <si>
    <t>Dow Jones closes down nearly 1,200  points | ABC News Special Report</t>
  </si>
  <si>
    <t>2018-02-05T21:10:18.000Z</t>
  </si>
  <si>
    <t>GYLBjScgb7o</t>
  </si>
  <si>
    <t>THE FURBY ORGAN, A MUSICAL INSTRUMENT MADE FROM FURBIES</t>
  </si>
  <si>
    <t>LOOK MUM NO COMPUTER</t>
  </si>
  <si>
    <t>2018-02-11T12:42:25.000Z</t>
  </si>
  <si>
    <t>GyvRamX1VyA</t>
  </si>
  <si>
    <t>Sneaking in EVERYWHERE for FREE (Yellow Vest Experiment)</t>
  </si>
  <si>
    <t>Yes Theory</t>
  </si>
  <si>
    <t>2017-11-21T21:38:54.000Z</t>
  </si>
  <si>
    <t>gYYMnkoFtjM</t>
  </si>
  <si>
    <t>The First Purge Announcement - In Theaters July 4</t>
  </si>
  <si>
    <t>2018-01-31T02:00:41.000Z</t>
  </si>
  <si>
    <t>GZMrivD2Aok</t>
  </si>
  <si>
    <t>Queer Eye | Official Trailer [HD] | Netflix</t>
  </si>
  <si>
    <t>Gzy_nCkn88U</t>
  </si>
  <si>
    <t>Samsung Galaxy S9 Review: The Perfect... Samsung!</t>
  </si>
  <si>
    <t>2018-03-20T03:31:02.000Z</t>
  </si>
  <si>
    <t>H_4ESBLJXQc</t>
  </si>
  <si>
    <t>San Francisco Terror Attack Thwarted</t>
  </si>
  <si>
    <t>2017-12-23T01:13:57.000Z</t>
  </si>
  <si>
    <t>h_67XloYXTc</t>
  </si>
  <si>
    <t>Will Smith Watched His Sons Jump Out of an Airplane</t>
  </si>
  <si>
    <t>2017-12-14T14:00:26.000Z</t>
  </si>
  <si>
    <t>h_cfN1t3flE</t>
  </si>
  <si>
    <t>Hmmm...Too Faced Life's a Festival Collection Review | Jackie Aina</t>
  </si>
  <si>
    <t>2018-02-16T23:32:15.000Z</t>
  </si>
  <si>
    <t>H_cwo3NxUUA</t>
  </si>
  <si>
    <t>NEW L'OREAL GALAXY LUMIERE</t>
  </si>
  <si>
    <t>h_-JFUci0BM</t>
  </si>
  <si>
    <t>Eminem - Love The Way You Lie ft Skylar Grey on Radio 1</t>
  </si>
  <si>
    <t>2017-12-15T11:45:33.000Z</t>
  </si>
  <si>
    <t>h_O8ZvB3uEk</t>
  </si>
  <si>
    <t>I'm in a Sorority? | Lele Pons</t>
  </si>
  <si>
    <t>2018-04-06T19:06:16.000Z</t>
  </si>
  <si>
    <t>h_SHkEWo7UM</t>
  </si>
  <si>
    <t>Keeping Up With the Kardashians Katch-Up: S14, EP.14 | E!</t>
  </si>
  <si>
    <t>2018-01-16T02:55:00.000Z</t>
  </si>
  <si>
    <t>H_TJs9vH0ow</t>
  </si>
  <si>
    <t>CLOVES - Bringing The House Down</t>
  </si>
  <si>
    <t>ClovesVEVO</t>
  </si>
  <si>
    <t>H_ZaS6agxPs</t>
  </si>
  <si>
    <t>How to be a fashion director - Interview w/ Lisa Aiken | Aimee Song</t>
  </si>
  <si>
    <t>Song Of Style</t>
  </si>
  <si>
    <t>2018-02-21T01:43:51.000Z</t>
  </si>
  <si>
    <t>H00djJq68VE</t>
  </si>
  <si>
    <t>Panettone (Italian Christmas Bread) - Food Wishes</t>
  </si>
  <si>
    <t>2017-12-23T00:07:02.000Z</t>
  </si>
  <si>
    <t>h07CnJy-SUc</t>
  </si>
  <si>
    <t>What would a government shutdown mean?</t>
  </si>
  <si>
    <t>2018-01-19T14:19:18.000Z</t>
  </si>
  <si>
    <t>H08xgoXkpa8</t>
  </si>
  <si>
    <t>Snoop Dogg Weighs In On Kanye's Controversial Comments, Friendship With Martha Stewart | The View</t>
  </si>
  <si>
    <t>2018-05-24T15:49:26.000Z</t>
  </si>
  <si>
    <t>H0g4JxKp4fc</t>
  </si>
  <si>
    <t>*cough*</t>
  </si>
  <si>
    <t>2018-02-26T19:00:02.000Z</t>
  </si>
  <si>
    <t>H14tqKZYhgg</t>
  </si>
  <si>
    <t>Castle Rock - 鈥楾his Place鈥?Teaser Trailer (Official) 鈥?Castle Rock on Hulu</t>
  </si>
  <si>
    <t>2018-05-02T13:25:48.000Z</t>
  </si>
  <si>
    <t>h1bXpNJ5zK0</t>
  </si>
  <si>
    <t>Ancient Weapons: Shuriken AKA Ninja Stars</t>
  </si>
  <si>
    <t>The Nocturnal Alchemist</t>
  </si>
  <si>
    <t>2017-12-06T14:41:08.000Z</t>
  </si>
  <si>
    <t>h22kNL89csk</t>
  </si>
  <si>
    <t>LL sound in Welsh</t>
  </si>
  <si>
    <t>heroedelahistoria</t>
  </si>
  <si>
    <t>2010-05-01T19:51:48.000Z</t>
  </si>
  <si>
    <t>h2DY-VCtb54</t>
  </si>
  <si>
    <t>Exploiting a Furby Connect</t>
  </si>
  <si>
    <t>Context Information Security</t>
  </si>
  <si>
    <t>2017-11-14T12:11:33.000Z</t>
  </si>
  <si>
    <t>H2mNDaqOp3o</t>
  </si>
  <si>
    <t>Stephen A. goes off on Kevin Durant: I don't want to hear you miss Steph Curry | First Take | ESPN</t>
  </si>
  <si>
    <t>2018-03-12T16:21:49.000Z</t>
  </si>
  <si>
    <t>H2nY7Tu1Qgs</t>
  </si>
  <si>
    <t>Pastry Chef Attempts To Make Gourmet Cheetos | Bon App茅tit</t>
  </si>
  <si>
    <t>2018-03-21T16:00:42.000Z</t>
  </si>
  <si>
    <t>h33u2eeVqXo</t>
  </si>
  <si>
    <t>Talkin' Football | JEOPARDY!</t>
  </si>
  <si>
    <t>2018-02-02T03:30:01.000Z</t>
  </si>
  <si>
    <t>H3mX88_tx3Q</t>
  </si>
  <si>
    <t>Trump Goes to Davos While Congress Debates Immigration: A Closer Look</t>
  </si>
  <si>
    <t>2018-01-26T02:00:01.000Z</t>
  </si>
  <si>
    <t>h3umdwK-oPs</t>
  </si>
  <si>
    <t>Riverdale Cast Competes in a Compliment Battle | Teen Vogue</t>
  </si>
  <si>
    <t>2018-05-15T16:00:45.000Z</t>
  </si>
  <si>
    <t>H4CkXh3FSo8</t>
  </si>
  <si>
    <t>Dark Skin People Get Their Ideal Photographs</t>
  </si>
  <si>
    <t>2017-12-09T16:00:24.000Z</t>
  </si>
  <si>
    <t>h4kv0iKgiks</t>
  </si>
  <si>
    <t>Jim Boeheim vs. UConn Postgame</t>
  </si>
  <si>
    <t>Syracuse Orange</t>
  </si>
  <si>
    <t>2017-12-06T05:22:41.000Z</t>
  </si>
  <si>
    <t>h5CLO2n6OxQ</t>
  </si>
  <si>
    <t>DIY Maple Taffy on a Stick (is Canada even real?)</t>
  </si>
  <si>
    <t>2018-01-13T13:55:07.000Z</t>
  </si>
  <si>
    <t>H5Su_JEpDaE</t>
  </si>
  <si>
    <t>Mischievous Cat Labeled 'Problem Child' Finds A Mom Who Adores Her | The Dodo</t>
  </si>
  <si>
    <t>2018-01-06T19:00:02.000Z</t>
  </si>
  <si>
    <t>H5tK00zL6EQ</t>
  </si>
  <si>
    <t>Hank, I Have Some Advice</t>
  </si>
  <si>
    <t>2018-01-31T00:07:51.000Z</t>
  </si>
  <si>
    <t>h5XzGyjEkkc</t>
  </si>
  <si>
    <t>Dog Cries Every Time He's Touched 鈥?Until He Meets This Woman | The Dodo</t>
  </si>
  <si>
    <t>2017-11-30T00:30:00.000Z</t>
  </si>
  <si>
    <t>H79dKmgzcJU</t>
  </si>
  <si>
    <t>Girls Who Love Cheese</t>
  </si>
  <si>
    <t>2018-01-04T22:00:37.000Z</t>
  </si>
  <si>
    <t>H7gh2fmdjCU</t>
  </si>
  <si>
    <t>Calum Scott - What I Miss Most (Official Video)</t>
  </si>
  <si>
    <t>2018-05-16T23:00:00.000Z</t>
  </si>
  <si>
    <t>h7j9jbe_pEs</t>
  </si>
  <si>
    <t>TURN A SELFIE LIGHT INTO A DIY CRYSTAL LAMP</t>
  </si>
  <si>
    <t>TheSorryGirls</t>
  </si>
  <si>
    <t>2018-02-06T16:13:11.000Z</t>
  </si>
  <si>
    <t>H7MRHuzCNvM</t>
  </si>
  <si>
    <t>What it's Like to be a Line Cook at a Top-Rated NYC Restaurant | Bon App茅tit</t>
  </si>
  <si>
    <t>2018-03-02T17:00:08.000Z</t>
  </si>
  <si>
    <t>h8FkbFoRCzc</t>
  </si>
  <si>
    <t>Do You Need a $350 Rice Cooker? 鈥?You Can Do This</t>
  </si>
  <si>
    <t>2018-01-30T15:00:06.000Z</t>
  </si>
  <si>
    <t>h8hMvvP_Bdo</t>
  </si>
  <si>
    <t>We Try Tiny Cooking</t>
  </si>
  <si>
    <t>2017-12-01T19:00:29.000Z</t>
  </si>
  <si>
    <t>h8Q3IhUwX_4</t>
  </si>
  <si>
    <t>Lili Reinhart and Camila Mendes Read Absurd Riverdale Fan Theories | ELLE</t>
  </si>
  <si>
    <t>ELLE</t>
  </si>
  <si>
    <t>2017-12-07T17:41:59.000Z</t>
  </si>
  <si>
    <t>h8VJft5Xq5g</t>
  </si>
  <si>
    <t>Flashing Light Prize 2018 - Sunscreen, UV, and neon</t>
  </si>
  <si>
    <t>Applied Science</t>
  </si>
  <si>
    <t>2018-01-29T05:51:30.000Z</t>
  </si>
  <si>
    <t>h8ycmroFQSs</t>
  </si>
  <si>
    <t>How to Waterproof Electronics || Nail Polish, Silicone, Potting Compound</t>
  </si>
  <si>
    <t>2017-12-23T15:55:44.000Z</t>
  </si>
  <si>
    <t>h9O-JH4DtiQ</t>
  </si>
  <si>
    <t>Delta IV NROL-47 Live Launch Broadcast (Jan. 12, 2018)</t>
  </si>
  <si>
    <t>2018-01-12T22:24:59.000Z</t>
  </si>
  <si>
    <t>H9wMNxbQM-4</t>
  </si>
  <si>
    <t>White House Christmas Cold Open - SNL</t>
  </si>
  <si>
    <t>2017-12-03T05:46:28.000Z</t>
  </si>
  <si>
    <t>hA8lElh7LFg</t>
  </si>
  <si>
    <t>ME YOU YOU ME</t>
  </si>
  <si>
    <t>2018-03-26T18:00:04.000Z</t>
  </si>
  <si>
    <t>HAGnqSKtn3s</t>
  </si>
  <si>
    <t>YOUTUBE SENT ME A MYSTERY GIFT!!!</t>
  </si>
  <si>
    <t>2018-01-04T18:32:27.000Z</t>
  </si>
  <si>
    <t>hahlygBa6yQ</t>
  </si>
  <si>
    <t>vegan eggs benedict *hunger warning*</t>
  </si>
  <si>
    <t>Julien Solomita</t>
  </si>
  <si>
    <t>2018-03-08T15:00:09.000Z</t>
  </si>
  <si>
    <t>HaRpFCEWLE0</t>
  </si>
  <si>
    <t>Hunter Hayes - More (Part Two Of Pictures)</t>
  </si>
  <si>
    <t>2017-12-01T15:00:06.000Z</t>
  </si>
  <si>
    <t>hB07EJhMBRs</t>
  </si>
  <si>
    <t>A Dad Didn't Brush His Teeth For 40 Days. This Is What Happened To His Kidneys.</t>
  </si>
  <si>
    <t>2018-02-26T20:00:02.000Z</t>
  </si>
  <si>
    <t>hbcH02YynOA</t>
  </si>
  <si>
    <t>FULL GLAM IN 10 MINUTES MAKEUP CHALLENGE W. KRISTEN LEANNE</t>
  </si>
  <si>
    <t>2018-03-07T22:00:03.000Z</t>
  </si>
  <si>
    <t>HbKnEQdCjGg</t>
  </si>
  <si>
    <t>Lewis Capaldi - Rush (Official Audio) ft. Jessie Reyez</t>
  </si>
  <si>
    <t>LewisCapaldiVEVO</t>
  </si>
  <si>
    <t>2018-02-23T00:00:00.000Z</t>
  </si>
  <si>
    <t>HbNYuOTaYFs</t>
  </si>
  <si>
    <t>I Bought The $80 Starbucks Mug...</t>
  </si>
  <si>
    <t>Dave Lee</t>
  </si>
  <si>
    <t>2018-01-17T22:33:30.000Z</t>
  </si>
  <si>
    <t>HBS9783c0BI</t>
  </si>
  <si>
    <t>Jaden Smith: Watch Me</t>
  </si>
  <si>
    <t>2017-11-14T06:47:03.000Z</t>
  </si>
  <si>
    <t>hBvcngHRTFg</t>
  </si>
  <si>
    <t>Jordan Peele Breaks Down Get Out Fan Theories from Reddit | Vanity Fair</t>
  </si>
  <si>
    <t>2017-12-01T13:00:21.000Z</t>
  </si>
  <si>
    <t>HBvPrh2yMik</t>
  </si>
  <si>
    <t>DIY DOUBLE DEEP FRIED PIZZA 馃崟</t>
  </si>
  <si>
    <t>2018-04-29T13:00:02.000Z</t>
  </si>
  <si>
    <t>hcfMZ6qjdXM</t>
  </si>
  <si>
    <t>This Robot Can Walk and Swim 鈥?Inside You | ScienceTake</t>
  </si>
  <si>
    <t>2018-01-25T00:30:01.000Z</t>
  </si>
  <si>
    <t>HCIqTAFRkko</t>
  </si>
  <si>
    <t>Krysten Ritter Teaches Stephen How To Knit (Or Tries</t>
  </si>
  <si>
    <t>2018-03-02T08:35:01.000Z</t>
  </si>
  <si>
    <t>HCO7BWbKipU</t>
  </si>
  <si>
    <t>You'll NEVER guess how I caught this lizard!</t>
  </si>
  <si>
    <t>2018-03-02T12:00:03.000Z</t>
  </si>
  <si>
    <t>hD3sd-9tcRI</t>
  </si>
  <si>
    <t>Johnny Weir Slays Celine Dion鈥檚 鈥淢y Heart Will Go On鈥?| Lip Sync Battle Preview</t>
  </si>
  <si>
    <t>2018-02-07T15:00:06.000Z</t>
  </si>
  <si>
    <t>HD5PT7bvcis</t>
  </si>
  <si>
    <t>16 Philly Cheesesteaks in 12 Hours. Which Is the Best? | Bon App茅tit</t>
  </si>
  <si>
    <t>2018-01-03T17:00:29.000Z</t>
  </si>
  <si>
    <t>HDDIWGlBt3o</t>
  </si>
  <si>
    <t>My Gender.</t>
  </si>
  <si>
    <t>Trevor Moran</t>
  </si>
  <si>
    <t>2017-12-06T20:00:00.000Z</t>
  </si>
  <si>
    <t>hDEc4ImIVHk</t>
  </si>
  <si>
    <t>Emma Gonzalez gives speech at March for Our Lives rally</t>
  </si>
  <si>
    <t>2018-03-24T19:16:38.000Z</t>
  </si>
  <si>
    <t>HDJYRLqTUjo</t>
  </si>
  <si>
    <t>5 Days of Calligraphy Hand Lettering | Try Living With Lucie | Refinery29</t>
  </si>
  <si>
    <t>2018-01-19T16:00:01.000Z</t>
  </si>
  <si>
    <t>hdoLeKGoSjw</t>
  </si>
  <si>
    <t>10 Ridiculous Cooking Products!</t>
  </si>
  <si>
    <t>Matthias</t>
  </si>
  <si>
    <t>2018-04-28T16:50:00.000Z</t>
  </si>
  <si>
    <t>HdusPnywwPI</t>
  </si>
  <si>
    <t>SIRI PICKS MY MAKEUP</t>
  </si>
  <si>
    <t>2018-05-25T17:00:02.000Z</t>
  </si>
  <si>
    <t>HDx7dI1D1zE</t>
  </si>
  <si>
    <t>What's in my Peely Bag? (Re-creating 5 of my nail peelies) / 2017 year-in-review</t>
  </si>
  <si>
    <t>2017-12-30T16:05:24.000Z</t>
  </si>
  <si>
    <t>HDYJVmoWoyA</t>
  </si>
  <si>
    <t>Just Like You Left It</t>
  </si>
  <si>
    <t>2018-05-08T22:00:03.000Z</t>
  </si>
  <si>
    <t>hDYPVhwULCc</t>
  </si>
  <si>
    <t>GETTING BULLIED: ADVICE</t>
  </si>
  <si>
    <t>2018-04-28T01:27:04.000Z</t>
  </si>
  <si>
    <t>hEnWzvzVMaA</t>
  </si>
  <si>
    <t>FESTIVAL RAINBOW MAKEUP &amp; LOOKBOOK</t>
  </si>
  <si>
    <t>2018-04-17T21:00:18.000Z</t>
  </si>
  <si>
    <t>HEuJgDU68wo</t>
  </si>
  <si>
    <t>This Is Us 2x14 Promo Super Bowl Sunday (HD)</t>
  </si>
  <si>
    <t>2018-01-24T03:05:56.000Z</t>
  </si>
  <si>
    <t>HEVonh8bjC0</t>
  </si>
  <si>
    <t>DISOBEDIENCE | Official Trailer | In theaters April 27</t>
  </si>
  <si>
    <t>Bleecker Street</t>
  </si>
  <si>
    <t>2018-02-01T20:02:16.000Z</t>
  </si>
  <si>
    <t>hf_YjzEvYeQ</t>
  </si>
  <si>
    <t>Everything Sucks! | Official Trailer [HD] | Netflix</t>
  </si>
  <si>
    <t>2018-02-06T15:30:32.000Z</t>
  </si>
  <si>
    <t>HF27coLl2-w</t>
  </si>
  <si>
    <t>鉁?FEBRUARY FAVIES 馃挊 Lazy Oaf, Too Faced, Magical Girls and TUNES 馃敟</t>
  </si>
  <si>
    <t>2018-02-28T17:09:54.000Z</t>
  </si>
  <si>
    <t>hFay0SVFxVI</t>
  </si>
  <si>
    <t>Come What May (Official Video) - Featuring Aaron Tveit</t>
  </si>
  <si>
    <t>Moulin Rouge! the Musical</t>
  </si>
  <si>
    <t>2018-05-03T12:53:48.000Z</t>
  </si>
  <si>
    <t>hFEBexihBGk</t>
  </si>
  <si>
    <t>The President's Mystery (1936) - Full Movie</t>
  </si>
  <si>
    <t>Freemeo</t>
  </si>
  <si>
    <t>2013-07-07T21:38:01.000Z</t>
  </si>
  <si>
    <t>HFGzgtMyOZY</t>
  </si>
  <si>
    <t>LAZY BOY Vs. TRAMPOLINE from 45m!</t>
  </si>
  <si>
    <t>2018-04-20T22:00:00.000Z</t>
  </si>
  <si>
    <t>Hfho_nJ5JJ8</t>
  </si>
  <si>
    <t>Star Wars: Luke's Journey To The Last Jedi</t>
  </si>
  <si>
    <t>2017-12-12T21:12:46.000Z</t>
  </si>
  <si>
    <t>HfIgfy0HJHU</t>
  </si>
  <si>
    <t>Chadwick Black Panther Boseman Is Hosting SNL</t>
  </si>
  <si>
    <t>2018-04-06T02:00:06.000Z</t>
  </si>
  <si>
    <t>hGAA98YZBZw</t>
  </si>
  <si>
    <t>Jon Gruden on Raiders job: There's a good chance | Golic and Wingo | ESPN</t>
  </si>
  <si>
    <t>2018-01-03T13:35:17.000Z</t>
  </si>
  <si>
    <t>Hgc2njyY4Rs</t>
  </si>
  <si>
    <t>What If 2017 Never Happened?? | CHRIS AND BRITTANY</t>
  </si>
  <si>
    <t>Chris Reinacher</t>
  </si>
  <si>
    <t>2017-12-27T20:01:59.000Z</t>
  </si>
  <si>
    <t>Hgiu9cqph5Y</t>
  </si>
  <si>
    <t>A Japanese Take on American Sushi</t>
  </si>
  <si>
    <t>2018-04-16T11:01:57.000Z</t>
  </si>
  <si>
    <t>HgjVWV0Uw3M</t>
  </si>
  <si>
    <t>Did Solo: A Star Wars Story Trailer Win Over Fans? - Movie Talk</t>
  </si>
  <si>
    <t>2018-02-05T18:27:19.000Z</t>
  </si>
  <si>
    <t>HgknAaKNaMM</t>
  </si>
  <si>
    <t>Carrie Underwood - The Champion ft. Ludacris</t>
  </si>
  <si>
    <t>carrieunderwoodVEVO</t>
  </si>
  <si>
    <t>2018-03-02T14:00:01.000Z</t>
  </si>
  <si>
    <t>hGoQ44SfV-c</t>
  </si>
  <si>
    <t>Daisy Ridley Builds A Millennium Falcon (While Answering Our Questions)</t>
  </si>
  <si>
    <t>ELLEUKTV</t>
  </si>
  <si>
    <t>2017-11-24T11:54:11.000Z</t>
  </si>
  <si>
    <t>hgtR0o6OjjU</t>
  </si>
  <si>
    <t>2018 NBA All-Star Dunk Contest: Donovan Mitchell wins it all | ESPN</t>
  </si>
  <si>
    <t>2018-02-18T05:38:50.000Z</t>
  </si>
  <si>
    <t>h-h5Mhlt6O0</t>
  </si>
  <si>
    <t>iMac Pro: 1 Week Impressions!</t>
  </si>
  <si>
    <t>2017-12-12T14:07:07.000Z</t>
  </si>
  <si>
    <t>HHauPi8CS4k</t>
  </si>
  <si>
    <t>Girl Cries Over Dog's New Haircut | The Dodo</t>
  </si>
  <si>
    <t>2017-12-21T23:00:00.000Z</t>
  </si>
  <si>
    <t>hHaUQh6Gx-Q</t>
  </si>
  <si>
    <t>Mustard, Nick Jonas - Anywhere</t>
  </si>
  <si>
    <t>MustardVEVO</t>
  </si>
  <si>
    <t>2018-05-22T12:00:02.000Z</t>
  </si>
  <si>
    <t>hHFuZVGpBC0</t>
  </si>
  <si>
    <t>Crushing and Slicing Red Hot Steel with Hydraulic Press</t>
  </si>
  <si>
    <t>Hydraulic Press Channel</t>
  </si>
  <si>
    <t>2018-03-17T14:55:04.000Z</t>
  </si>
  <si>
    <t>HhGJBBPVpqQ</t>
  </si>
  <si>
    <t>#DisneyParksLIVE: Super Bowl Celebration | Walt Disney World</t>
  </si>
  <si>
    <t>2018-02-05T20:34:54.000Z</t>
  </si>
  <si>
    <t>hhiD-TKYqHk</t>
  </si>
  <si>
    <t>Barcelona vs. Chelsea | 2017-18 UEFA Champions League Highlights</t>
  </si>
  <si>
    <t>2018-03-14T23:18:28.000Z</t>
  </si>
  <si>
    <t>HHOyg1oDeis</t>
  </si>
  <si>
    <t>FULL FACE OF YOUTUBER CHRISTMAS PRESENTS</t>
  </si>
  <si>
    <t>2017-12-22T21:00:20.000Z</t>
  </si>
  <si>
    <t>HHtfcjwHERA</t>
  </si>
  <si>
    <t>Drill Press Machining Hacking/Tips and Tricks: The Basics</t>
  </si>
  <si>
    <t>2017-11-15T17:00:04.000Z</t>
  </si>
  <si>
    <t>Hh-YcWJTt7Y</t>
  </si>
  <si>
    <t>10 Surprising Things That Exist Inside Black Holes</t>
  </si>
  <si>
    <t>2018-05-27T15:23:40.000Z</t>
  </si>
  <si>
    <t>Hi2tjMLVpdQ</t>
  </si>
  <si>
    <t>Which Smartphone Do They ACTUALLY Use? --- MKBHD, Austin Evans, Linus + More</t>
  </si>
  <si>
    <t>2018-01-16T16:59:20.000Z</t>
  </si>
  <si>
    <t>Hi91aDmYI2E</t>
  </si>
  <si>
    <t>Why Is Jerusalem a Controversial Capital?</t>
  </si>
  <si>
    <t>2017-12-06T02:30:01.000Z</t>
  </si>
  <si>
    <t>hiBPUpCJ7MQ</t>
  </si>
  <si>
    <t>[King of masked singer] 氤惦┐臧€鞕?- 'unicorn' special performance - Tommorrow 20180513</t>
  </si>
  <si>
    <t>MBCentertainment</t>
  </si>
  <si>
    <t>2018-05-13T09:15:36.000Z</t>
  </si>
  <si>
    <t>HicAnFGE9bA</t>
  </si>
  <si>
    <t>Why Do Some Harmonies Sound Prettier Than Others?</t>
  </si>
  <si>
    <t>2018-03-10T22:00:00.000Z</t>
  </si>
  <si>
    <t>hIcR65h2GDs</t>
  </si>
  <si>
    <t>No, Oprah's not running for president in 2020</t>
  </si>
  <si>
    <t>60 Minutes</t>
  </si>
  <si>
    <t>2018-02-15T13:51:01.000Z</t>
  </si>
  <si>
    <t>hIFwL6O_6aA</t>
  </si>
  <si>
    <t>SPOILER ALERT! 馃尮馃弫 Krystal, Will You Accept This Ride? | The Bachelor Insider</t>
  </si>
  <si>
    <t>The Bachelor Insider</t>
  </si>
  <si>
    <t>2018-01-30T01:00:03.000Z</t>
  </si>
  <si>
    <t>hiGqKwy4yM0</t>
  </si>
  <si>
    <t>Charli XCX - Backseat (feat. Carly Rae Jepsen) [Official Audio]</t>
  </si>
  <si>
    <t>officialcharlixcx</t>
  </si>
  <si>
    <t>2017-12-15T10:40:54.000Z</t>
  </si>
  <si>
    <t>higZGd1fU4Q</t>
  </si>
  <si>
    <t>Debt-Free Family Life in a Zero Waste, Plant Based Tiny House</t>
  </si>
  <si>
    <t>2018-03-01T20:09:26.000Z</t>
  </si>
  <si>
    <t>HiQHcbFJv_o</t>
  </si>
  <si>
    <t>When Your School Degree Is Useless</t>
  </si>
  <si>
    <t>2018-04-12T21:59:44.000Z</t>
  </si>
  <si>
    <t>hivGryRKGvk</t>
  </si>
  <si>
    <t>[HOONIGAN] DT 190: $200 Miata Kart Build [Part 6] - Cage Build and Indoor Donuts</t>
  </si>
  <si>
    <t>TheHoonigans</t>
  </si>
  <si>
    <t>2018-01-02T08:00:02.000Z</t>
  </si>
  <si>
    <t>HIwirSk4RjE</t>
  </si>
  <si>
    <t>Thank You So Much.</t>
  </si>
  <si>
    <t>2018-05-20T18:58:24.000Z</t>
  </si>
  <si>
    <t>hIyqLdKBAlc</t>
  </si>
  <si>
    <t>The Mystical Villa Montezuma Mansion</t>
  </si>
  <si>
    <t>2018-06-08T22:00:51.000Z</t>
  </si>
  <si>
    <t>Hj3zmfipxqk</t>
  </si>
  <si>
    <t>KICKFLIPPING THE BRAILLE DROP!</t>
  </si>
  <si>
    <t>Braille Skateboarding</t>
  </si>
  <si>
    <t>2018-03-04T00:35:27.000Z</t>
  </si>
  <si>
    <t>HJqALBKE4r4</t>
  </si>
  <si>
    <t>Christmas Jumper Cake How-To | Cupcake Jemma</t>
  </si>
  <si>
    <t>2017-12-14T18:30:00.000Z</t>
  </si>
  <si>
    <t>hjZJaf6FbOw</t>
  </si>
  <si>
    <t>Cooler Heads with James Franco</t>
  </si>
  <si>
    <t>2017-12-08T11:00:07.000Z</t>
  </si>
  <si>
    <t>Hk5dxn5dj2M</t>
  </si>
  <si>
    <t>Deep Sea Fishing Battle | Dude Perfect</t>
  </si>
  <si>
    <t>2018-04-23T21:57:40.000Z</t>
  </si>
  <si>
    <t>hkFYWyy9Jek</t>
  </si>
  <si>
    <t>If Talk Show Interviews Were Honest (ft. Chelsea Handler)</t>
  </si>
  <si>
    <t>2017-11-27T22:01:30.000Z</t>
  </si>
  <si>
    <t>HKIIgYFhQlE</t>
  </si>
  <si>
    <t>G-Eazy - Sober (Audio) ft. Charlie Puth</t>
  </si>
  <si>
    <t>GEazyMusicVEVO</t>
  </si>
  <si>
    <t>H-kKZujl8CI</t>
  </si>
  <si>
    <t>Timelapse shows Bali volcano Mount Agung spewing ash after minor eruptions</t>
  </si>
  <si>
    <t>2017-11-26T13:22:34.000Z</t>
  </si>
  <si>
    <t>hKNRieaN0ZI</t>
  </si>
  <si>
    <t>Shaq's Babysitting Gig Led to His Google Riches</t>
  </si>
  <si>
    <t>2018-06-11T13:00:10.000Z</t>
  </si>
  <si>
    <t>HkOLf9BMRZ4</t>
  </si>
  <si>
    <t>Beauty gadgets of the future</t>
  </si>
  <si>
    <t>2018-01-29T14:02:38.000Z</t>
  </si>
  <si>
    <t>hKqzBGE5w-0</t>
  </si>
  <si>
    <t>Morgan Freeman Hosts the Breakthrough Prize | Nat Geo Live</t>
  </si>
  <si>
    <t>2017-12-04T04:38:50.000Z</t>
  </si>
  <si>
    <t>Hkx5fveyjIs</t>
  </si>
  <si>
    <t>Johnny Weir Channels Lady Gaga for Paparazzi | Lip Sync Battle</t>
  </si>
  <si>
    <t>2018-02-08T18:00:13.000Z</t>
  </si>
  <si>
    <t>hKxsmQXfmFo</t>
  </si>
  <si>
    <t>Is the Tesla Model 3 Worth It?</t>
  </si>
  <si>
    <t>2018-01-06T19:07:42.000Z</t>
  </si>
  <si>
    <t>Hl0GSLcwHVs</t>
  </si>
  <si>
    <t>Whole ocean is frozen, INSANE!</t>
  </si>
  <si>
    <t>Ryan Canty</t>
  </si>
  <si>
    <t>2018-01-07T17:24:30.000Z</t>
  </si>
  <si>
    <t>HL3wvhv9QGg</t>
  </si>
  <si>
    <t>Greta Gerwig Wrote a Letter to Justin Timberlake Asking to Use His Music in Lady Bird</t>
  </si>
  <si>
    <t>2017-11-21T12:00:01.000Z</t>
  </si>
  <si>
    <t>HL6ECWZ8G1s</t>
  </si>
  <si>
    <t>Why Is It So Hard To Fall Asleep?</t>
  </si>
  <si>
    <t>2018-01-15T14:00:01.000Z</t>
  </si>
  <si>
    <t>Hl6lrx2O6WE</t>
  </si>
  <si>
    <t>Paige Forced To Retire From In-Ring WWE Competiton</t>
  </si>
  <si>
    <t>Cultaholic</t>
  </si>
  <si>
    <t>2018-01-12T21:58:56.000Z</t>
  </si>
  <si>
    <t>hlb3gGNBHFE</t>
  </si>
  <si>
    <t>THE DIFFERENCE BETWEEN AUSTRALIA &amp; NEW ZEALAND</t>
  </si>
  <si>
    <t>2018-03-05T01:15:47.000Z</t>
  </si>
  <si>
    <t>Hlch9lKAeXo</t>
  </si>
  <si>
    <t>Everything Wrong With E.T. the Extra Terrestrial</t>
  </si>
  <si>
    <t>2017-12-07T16:59:35.000Z</t>
  </si>
  <si>
    <t>hLgIghY-FGc</t>
  </si>
  <si>
    <t>I Tried to Bathe All My Pets</t>
  </si>
  <si>
    <t>Taylor Nicole Dean</t>
  </si>
  <si>
    <t>2017-11-18T07:13:05.000Z</t>
  </si>
  <si>
    <t>hlGm5tse8ek</t>
  </si>
  <si>
    <t>Watch Rosenstein鈥檚 full announcement of the indictment of 13 Russians</t>
  </si>
  <si>
    <t>2018-02-16T18:57:34.000Z</t>
  </si>
  <si>
    <t>hlrvK4xnLKA</t>
  </si>
  <si>
    <t>I Wore BADgal BANG Mascara For 36 Hours</t>
  </si>
  <si>
    <t>Allie Glines</t>
  </si>
  <si>
    <t>2018-02-10T15:30:01.000Z</t>
  </si>
  <si>
    <t>Hmb0Q0Q_7jo</t>
  </si>
  <si>
    <t>The blue marble</t>
  </si>
  <si>
    <t>2018-02-04T16:38:40.000Z</t>
  </si>
  <si>
    <t>HmBIn9De-Yc</t>
  </si>
  <si>
    <t>Legion | Season 2 - Official Trailer</t>
  </si>
  <si>
    <t>2018-03-06T18:00:01.000Z</t>
  </si>
  <si>
    <t>hMBxriQamIU</t>
  </si>
  <si>
    <t>All Tritones Song (the devil's interval)</t>
  </si>
  <si>
    <t>2017-12-11T14:04:38.000Z</t>
  </si>
  <si>
    <t>hmkSBiZ6XoQ</t>
  </si>
  <si>
    <t>18 MILLION SUBSCRIBERS!!!!</t>
  </si>
  <si>
    <t>2018-02-26T18:05:51.000Z</t>
  </si>
  <si>
    <t>hms9nX3RUdk</t>
  </si>
  <si>
    <t>My 30 Before 30 List | Lucy Moon</t>
  </si>
  <si>
    <t>Lucy Moon</t>
  </si>
  <si>
    <t>2017-12-02T18:00:03.000Z</t>
  </si>
  <si>
    <t>HMU5njzTAK0</t>
  </si>
  <si>
    <t>藯藦藡 Girl Friday 鈥?Julia Ling Kelleher 藥藠藯</t>
  </si>
  <si>
    <t>LaMadelynn</t>
  </si>
  <si>
    <t>2017-12-30T02:15:05.000Z</t>
  </si>
  <si>
    <t>hn4mxYDmWgo</t>
  </si>
  <si>
    <t>Conan鈥檚 Haitian History Lesson  - CONAN on TBS</t>
  </si>
  <si>
    <t>2018-01-28T00:13:17.000Z</t>
  </si>
  <si>
    <t>hN8mNXa3ICo</t>
  </si>
  <si>
    <t>Homemade Vs. Store-Bought: Doughnuts</t>
  </si>
  <si>
    <t>2018-02-16T17:00:34.000Z</t>
  </si>
  <si>
    <t>HNa_UWX51_s</t>
  </si>
  <si>
    <t>Last Friday Night - Katy Perry ('40s Jazz Vibes Style Cover) ft. Olivia Kuper Harris</t>
  </si>
  <si>
    <t>PostmodernJukebox</t>
  </si>
  <si>
    <t>2017-11-09T18:46:37.000Z</t>
  </si>
  <si>
    <t>Hndpk6A4VcE</t>
  </si>
  <si>
    <t>Is America Ready For A Gay President? | Hannah Hart</t>
  </si>
  <si>
    <t>2018-02-19T21:36:06.000Z</t>
  </si>
  <si>
    <t>h-nmLbZorLE</t>
  </si>
  <si>
    <t>Toy Story Land to Open at Walt Disney World Resort June 30</t>
  </si>
  <si>
    <t>2018-02-19T18:39:41.000Z</t>
  </si>
  <si>
    <t>HnnRyhuX_jM</t>
  </si>
  <si>
    <t>Marvel Studios' Black Panther - Warriors of Wakanda</t>
  </si>
  <si>
    <t>2018-01-12T17:00:03.000Z</t>
  </si>
  <si>
    <t>hNsd-m30m2E</t>
  </si>
  <si>
    <t>HOLIDAY MAKEUP LOOK</t>
  </si>
  <si>
    <t>Maddie Ziegler</t>
  </si>
  <si>
    <t>2017-12-06T21:29:55.000Z</t>
  </si>
  <si>
    <t>HNvX4pY1TLI</t>
  </si>
  <si>
    <t>Trump: US, France and UK launch strikes on Syria</t>
  </si>
  <si>
    <t>2018-04-14T01:26:34.000Z</t>
  </si>
  <si>
    <t>HnYKhetlm3s</t>
  </si>
  <si>
    <t>Tonya Harding Cuts Interview Short | The View</t>
  </si>
  <si>
    <t>2018-01-10T16:55:28.000Z</t>
  </si>
  <si>
    <t>Ho8Q_ebYgZc</t>
  </si>
  <si>
    <t>Miranda Kerr on Having a Baby with Snapchat's Evan Spiegel</t>
  </si>
  <si>
    <t>2018-02-07T12:00:03.000Z</t>
  </si>
  <si>
    <t>HOblx_0Zyts</t>
  </si>
  <si>
    <t>Meghan Trainor &amp; Guillermo Del Toro: Rat Enthusiasts</t>
  </si>
  <si>
    <t>2018-02-08T09:35:00.000Z</t>
  </si>
  <si>
    <t>holkOJx-TOU</t>
  </si>
  <si>
    <t>This Week I Learned to Rip a Phonebook in Half</t>
  </si>
  <si>
    <t>2018-03-07T20:00:29.000Z</t>
  </si>
  <si>
    <t>Ho-QAgN6hHA</t>
  </si>
  <si>
    <t>Jan-Lennard Struff v Roger Federer match highlights (2R) | Australian Open 2018</t>
  </si>
  <si>
    <t>2018-01-18T13:27:52.000Z</t>
  </si>
  <si>
    <t>HorugBalutw</t>
  </si>
  <si>
    <t>Edgeland | Battle for The Trophy! pt.2</t>
  </si>
  <si>
    <t>2018-05-18T21:16:00.000Z</t>
  </si>
  <si>
    <t>HoSWvxeBiWc</t>
  </si>
  <si>
    <t>Watch the full shootout between the USA and Canada</t>
  </si>
  <si>
    <t>2018-02-22T12:07:55.000Z</t>
  </si>
  <si>
    <t>hOulcmOHCIQ</t>
  </si>
  <si>
    <t>White House Tree Trimming Cold Open - SNL</t>
  </si>
  <si>
    <t>2017-12-17T07:52:30.000Z</t>
  </si>
  <si>
    <t>HOxylh5runs</t>
  </si>
  <si>
    <t>Reacting To POSITIVE COMMENTS ASMR ! | Jackie Aina</t>
  </si>
  <si>
    <t>2018-05-10T21:06:58.000Z</t>
  </si>
  <si>
    <t>hpapqEeb36k</t>
  </si>
  <si>
    <t>Pumpkin Pie - You Suck at Cooking (episode 68)</t>
  </si>
  <si>
    <t>2017-11-15T14:52:38.000Z</t>
  </si>
  <si>
    <t>HPdmdO0ZxgA</t>
  </si>
  <si>
    <t>Facebook to make changes to your news feed</t>
  </si>
  <si>
    <t>2018-01-12T03:08:53.000Z</t>
  </si>
  <si>
    <t>hphLiGW6FgE</t>
  </si>
  <si>
    <t>'Wonder Woman' Director Patty Jenkins on Picking The Right Project | Close Up With THR</t>
  </si>
  <si>
    <t>The Hollywood Reporter</t>
  </si>
  <si>
    <t>2017-12-13T17:56:18.000Z</t>
  </si>
  <si>
    <t>hPmBSTgBmes</t>
  </si>
  <si>
    <t>How I Feel After Watching The Olympics (Music Video)</t>
  </si>
  <si>
    <t>2018-03-01T03:00:34.000Z</t>
  </si>
  <si>
    <t>HPs9EGBhl7M</t>
  </si>
  <si>
    <t>Pencil Sharpening Machine</t>
  </si>
  <si>
    <t>Stefany Gonzalez</t>
  </si>
  <si>
    <t>2013-05-24T12:14:49.000Z</t>
  </si>
  <si>
    <t>hpsugpjc3dE</t>
  </si>
  <si>
    <t>Trilha Submersa no Recanto Ecol贸gico Rio da Prata</t>
  </si>
  <si>
    <t>Recanto Ecol贸gico Rio da Prata</t>
  </si>
  <si>
    <t>2018-02-19T12:42:17.000Z</t>
  </si>
  <si>
    <t>Hpv3jqmYRjk</t>
  </si>
  <si>
    <t>Eagles vs. Patriots Mic'd Up You Want Philly Philly? | Super Bowl LII | NFL Sound FX</t>
  </si>
  <si>
    <t>2018-02-08T03:00:00.000Z</t>
  </si>
  <si>
    <t>hpvDsw1D29w</t>
  </si>
  <si>
    <t>Claire Foy And Matt Smith鈥檚 Netflix And Chill Picks | WWHL</t>
  </si>
  <si>
    <t>2017-12-08T12:59:51.000Z</t>
  </si>
  <si>
    <t>Hq4jk71B1Hk</t>
  </si>
  <si>
    <t>FROG LEGS | How to Cook &amp; Prepare Frog's Legs</t>
  </si>
  <si>
    <t>2018-02-27T01:00:00.000Z</t>
  </si>
  <si>
    <t>HQ9rgYcEstM</t>
  </si>
  <si>
    <t>Clint Eastwood and Real-Life Heroes from Paris Train Attack</t>
  </si>
  <si>
    <t>2018-02-06T11:00:02.000Z</t>
  </si>
  <si>
    <t>hQA0oWZpgAQ</t>
  </si>
  <si>
    <t>People who had ONE JOB and failed miserably</t>
  </si>
  <si>
    <t>AzzyLand</t>
  </si>
  <si>
    <t>2018-04-30T20:02:03.000Z</t>
  </si>
  <si>
    <t>HQiDKE85P3U</t>
  </si>
  <si>
    <t>Some thoughts on the shooting at Youtube</t>
  </si>
  <si>
    <t>2018-04-04T18:48:42.000Z</t>
  </si>
  <si>
    <t>hQlXLdZtX6s</t>
  </si>
  <si>
    <t>Holiday Outfits for All Occasions | Chriselle Lim</t>
  </si>
  <si>
    <t>Chriselle Lim</t>
  </si>
  <si>
    <t>2017-11-27T17:59:11.000Z</t>
  </si>
  <si>
    <t>hQW_9ws8OhA</t>
  </si>
  <si>
    <t>10 of the Most GIANT Products that Actually Work!</t>
  </si>
  <si>
    <t>2018-05-25T16:50:01.000Z</t>
  </si>
  <si>
    <t>HqwVFXyCfOI</t>
  </si>
  <si>
    <t>Best of Hevesh5 (8)</t>
  </si>
  <si>
    <t>2017-12-30T18:00:01.000Z</t>
  </si>
  <si>
    <t>HqXKEgTYZBQ</t>
  </si>
  <si>
    <t>How the end of net neutrality could change the internet</t>
  </si>
  <si>
    <t>2017-12-15T12:19:26.000Z</t>
  </si>
  <si>
    <t>hRAGY4BaFQs</t>
  </si>
  <si>
    <t>Xscape's Tamika Scott Falls During Epic Wardrobe Malfunction Onstage | TMZ</t>
  </si>
  <si>
    <t>2017-12-04T20:02:25.000Z</t>
  </si>
  <si>
    <t>hRnVb4z6Hw0</t>
  </si>
  <si>
    <t>Stephen A. hilariously goes off on Max for changing take on Pelicans-Warriors | First Take | ESPN</t>
  </si>
  <si>
    <t>2018-04-30T14:59:38.000Z</t>
  </si>
  <si>
    <t>HrQNdClwMs4</t>
  </si>
  <si>
    <t>DIY GIANT McDONALDS HASH BROWN 馃崯 - VERSUS</t>
  </si>
  <si>
    <t>HSezK15Ewdo</t>
  </si>
  <si>
    <t>2017 Makeup &amp; Style Favourites | The Anna Edit</t>
  </si>
  <si>
    <t>The Anna Edit</t>
  </si>
  <si>
    <t>2018-01-14T09:00:03.000Z</t>
  </si>
  <si>
    <t>hSvnepZS26s</t>
  </si>
  <si>
    <t>Marvel鈥檚 Jessica Jones - Season 2 | Official Trailer [HD] | Netflix</t>
  </si>
  <si>
    <t>2018-02-07T15:29:18.000Z</t>
  </si>
  <si>
    <t>hsYCNQ9DA-w</t>
  </si>
  <si>
    <t>The Surprising Stories of Sesame Street - Mental Floss Scatterbrained</t>
  </si>
  <si>
    <t>2018-02-28T16:00:03.000Z</t>
  </si>
  <si>
    <t>HszBf-CJeVE</t>
  </si>
  <si>
    <t>Zendaya's Wavy-Curly Hair Tutorial</t>
  </si>
  <si>
    <t>Zendaya</t>
  </si>
  <si>
    <t>2017-11-21T17:51:10.000Z</t>
  </si>
  <si>
    <t>htBvEmGPhAc</t>
  </si>
  <si>
    <t>Scared abandoned dog hides in a spot that we couldn't reach, so I had no choice but...</t>
  </si>
  <si>
    <t>2018-02-07T16:00:22.000Z</t>
  </si>
  <si>
    <t>HTi1c_tLnqw</t>
  </si>
  <si>
    <t>Nick Jonas - Home</t>
  </si>
  <si>
    <t>HtLbE_SIuxg</t>
  </si>
  <si>
    <t>Sucking Eggs with STEAM</t>
  </si>
  <si>
    <t>2018-04-03T14:00:01.000Z</t>
  </si>
  <si>
    <t>htmLGVUqIos</t>
  </si>
  <si>
    <t>Pit Bull Dog Mom Brings Puppies To Foster Mom PUPPY ADOPTION UPDATE | The Dodo</t>
  </si>
  <si>
    <t>2018-02-21T23:00:01.000Z</t>
  </si>
  <si>
    <t>HTTpDGDAxtg</t>
  </si>
  <si>
    <t>YANNY or LAUREL: What do you hear? (REACT)</t>
  </si>
  <si>
    <t>Htu3va7yDMg</t>
  </si>
  <si>
    <t>Carrie Underwood - The Champion (Official Lyric Video) ft. Ludacris</t>
  </si>
  <si>
    <t>2018-01-12T05:00:00.000Z</t>
  </si>
  <si>
    <t>htvR_dBs3eg</t>
  </si>
  <si>
    <t>Sam Smith - The Thrill of It All ALBUM REVIEW</t>
  </si>
  <si>
    <t>theneedledrop</t>
  </si>
  <si>
    <t>2017-11-10T21:38:57.000Z</t>
  </si>
  <si>
    <t>htWO0--MbQg</t>
  </si>
  <si>
    <t>What's inside a SQUARE BASKETBALL?</t>
  </si>
  <si>
    <t>2018-02-18T15:30:01.000Z</t>
  </si>
  <si>
    <t>hu_4yAZVNsU</t>
  </si>
  <si>
    <t>Kevin Hart Lives His Truth And Opens Up About Being Irresponsible And More</t>
  </si>
  <si>
    <t>2017-12-14T13:12:53.000Z</t>
  </si>
  <si>
    <t>Hu5FZYlCfc8</t>
  </si>
  <si>
    <t>Very Cool Spring Break Video</t>
  </si>
  <si>
    <t>2018-03-21T13:18:12.000Z</t>
  </si>
  <si>
    <t>Huab6p5HW0E</t>
  </si>
  <si>
    <t>John Oliver Warns Meghan Markle What She's Getting Herself Into</t>
  </si>
  <si>
    <t>2018-02-08T08:35:00.000Z</t>
  </si>
  <si>
    <t>HuG2uAWVlP4</t>
  </si>
  <si>
    <t>Everything Sucks! | Date Announcement [HD] | Netflix</t>
  </si>
  <si>
    <t>2018-01-16T16:00:22.000Z</t>
  </si>
  <si>
    <t>HUV1unZsiKE</t>
  </si>
  <si>
    <t>Florida shooting suspect: Missed warning signs</t>
  </si>
  <si>
    <t>2018-02-19T12:24:48.000Z</t>
  </si>
  <si>
    <t>HuWLoCF9rWQ</t>
  </si>
  <si>
    <t>DISNEYLAND PROPOSAL?</t>
  </si>
  <si>
    <t>2018-04-11T22:44:15.000Z</t>
  </si>
  <si>
    <t>HuwPCUzqwKs</t>
  </si>
  <si>
    <t>Milo Manheim, Meg Donnelly - Someday - Ballad (From ZOMBIES)</t>
  </si>
  <si>
    <t>2018-03-15T05:48:53.000Z</t>
  </si>
  <si>
    <t>HUZRjGEwqCg</t>
  </si>
  <si>
    <t>State of the Union 2018 live stream: President Donald Trump delivers first SOTU Address | ABC News</t>
  </si>
  <si>
    <t>2018-01-31T05:05:25.000Z</t>
  </si>
  <si>
    <t>hv3jeGUv9fY</t>
  </si>
  <si>
    <t>Obsidian with a 60,000 PSI Waterjet - Obsidian Cube Minecraft IRL</t>
  </si>
  <si>
    <t>2018-04-07T20:13:43.000Z</t>
  </si>
  <si>
    <t>HVjlcUtuENM</t>
  </si>
  <si>
    <t>Our Surrogate Story: The Truth | Gigi</t>
  </si>
  <si>
    <t>Gigi Gorgeous</t>
  </si>
  <si>
    <t>2017-11-29T00:53:50.000Z</t>
  </si>
  <si>
    <t>HVKuA1s5I3o</t>
  </si>
  <si>
    <t>Mandisa - Bleed The Same ft. TobyMac, Kirk Franklin</t>
  </si>
  <si>
    <t>MandisaVEVO</t>
  </si>
  <si>
    <t>2018-01-15T05:00:01.000Z</t>
  </si>
  <si>
    <t>hVOjyy5NuFY</t>
  </si>
  <si>
    <t>SOME FUN MEMORIES FROM 2017! (Recap Video)</t>
  </si>
  <si>
    <t>2018-01-06T16:38:19.000Z</t>
  </si>
  <si>
    <t>HvPbH30KWLE</t>
  </si>
  <si>
    <t>BTS Takes on L.A. | Vogue</t>
  </si>
  <si>
    <t>2018-01-25T14:00:31.000Z</t>
  </si>
  <si>
    <t>hV-yHbbrKRA</t>
  </si>
  <si>
    <t>Macaroni - A Recipe From 1784</t>
  </si>
  <si>
    <t>Townsends</t>
  </si>
  <si>
    <t>2018-02-26T21:23:39.000Z</t>
  </si>
  <si>
    <t>Hvysy11716g</t>
  </si>
  <si>
    <t>Why We Pick Difficult Partners</t>
  </si>
  <si>
    <t>2018-01-30T14:00:01.000Z</t>
  </si>
  <si>
    <t>h-w7QZo0XSc</t>
  </si>
  <si>
    <t>I LOST $10,000 twice</t>
  </si>
  <si>
    <t>2018-04-18T22:00:00.000Z</t>
  </si>
  <si>
    <t>H-WEhug-up8</t>
  </si>
  <si>
    <t>Homeless Cats</t>
  </si>
  <si>
    <t>2018-04-13T12:53:39.000Z</t>
  </si>
  <si>
    <t>hwjdXBxeWsc</t>
  </si>
  <si>
    <t>Binging with Babish: National Grilled Cheese Day + VidCon Announcement</t>
  </si>
  <si>
    <t>2018-04-11T19:05:14.000Z</t>
  </si>
  <si>
    <t>hwQnXjZwQUQ</t>
  </si>
  <si>
    <t>10 BEST Moments From 2018 Golden Globes</t>
  </si>
  <si>
    <t>2018-01-08T10:18:32.000Z</t>
  </si>
  <si>
    <t>hwQSOGrBYcI</t>
  </si>
  <si>
    <t>Liam Payne, Calvin Harris &amp; MORE Celebs React To Avicii's TRAGIC Death</t>
  </si>
  <si>
    <t>2018-04-20T20:41:56.000Z</t>
  </si>
  <si>
    <t>hwx2n-Rf0f8</t>
  </si>
  <si>
    <t>Nutella Lava Cookies | Gemma's Bigger Bolder Baking</t>
  </si>
  <si>
    <t>Gemma Stafford</t>
  </si>
  <si>
    <t>2018-02-26T20:43:08.000Z</t>
  </si>
  <si>
    <t>HwYMsqONPzE</t>
  </si>
  <si>
    <t>Plane crashes in Iran with dozens on board</t>
  </si>
  <si>
    <t>2018-02-18T09:16:49.000Z</t>
  </si>
  <si>
    <t>hX643KbiI4s</t>
  </si>
  <si>
    <t>Selena Gomez Singing Wolves and It Ain't Me FULL Instagram Live | Acoustic</t>
  </si>
  <si>
    <t>Tu Fan</t>
  </si>
  <si>
    <t>2017-11-08T21:50:37.000Z</t>
  </si>
  <si>
    <t>hxAiXfyYX2E</t>
  </si>
  <si>
    <t>Amtrak train collision in South Carolina causes fatalities</t>
  </si>
  <si>
    <t>2018-02-04T12:09:25.000Z</t>
  </si>
  <si>
    <t>hXcoq5XDwyA</t>
  </si>
  <si>
    <t>Playing CUPHEAD with MatPat!</t>
  </si>
  <si>
    <t>Butch Hartman</t>
  </si>
  <si>
    <t>2017-11-15T22:02:34.000Z</t>
  </si>
  <si>
    <t>HxuHo62reRw</t>
  </si>
  <si>
    <t>How To Make Mesmerizing Japanese Desserts</t>
  </si>
  <si>
    <t>2018-03-28T19:00:37.000Z</t>
  </si>
  <si>
    <t>HxuRKqGx0Ik</t>
  </si>
  <si>
    <t>Vindertech Rocket Slammer Pt. 1</t>
  </si>
  <si>
    <t>2018-04-13T14:00:03.000Z</t>
  </si>
  <si>
    <t>hXz4LdA-BRI</t>
  </si>
  <si>
    <t>Netflix Is Trolling Its Viewers And We Love It - SJU</t>
  </si>
  <si>
    <t>2017-12-13T20:08:19.000Z</t>
  </si>
  <si>
    <t>hXzcIoq2ing</t>
  </si>
  <si>
    <t>I just bought the most ridiculous car</t>
  </si>
  <si>
    <t>2017-11-24T18:35:34.000Z</t>
  </si>
  <si>
    <t>Hy71N2OSGZA</t>
  </si>
  <si>
    <t>World premiere of the new Mercedes-Benz User Experience MBUX</t>
  </si>
  <si>
    <t>Mercedes-Benz</t>
  </si>
  <si>
    <t>2018-01-09T20:37:02.000Z</t>
  </si>
  <si>
    <t>hYip_Vuv8J0</t>
  </si>
  <si>
    <t>Blockchain Expert Explains One Concept in 5 Levels of Difficulty | WIRED</t>
  </si>
  <si>
    <t>2017-11-28T17:00:30.000Z</t>
  </si>
  <si>
    <t>hYirFqEc8Tg</t>
  </si>
  <si>
    <t>Crossbow Trick Shots | Dude Perfect</t>
  </si>
  <si>
    <t>2018-04-09T21:55:11.000Z</t>
  </si>
  <si>
    <t>hYOa56nwx5Y</t>
  </si>
  <si>
    <t>What Are Fever Dreams?</t>
  </si>
  <si>
    <t>2018-05-01T21:00:03.000Z</t>
  </si>
  <si>
    <t>HysgiQT5_eI</t>
  </si>
  <si>
    <t>Roger Federer Men's Singles ceremony | Australian Open 2018</t>
  </si>
  <si>
    <t>2018-01-28T12:54:28.000Z</t>
  </si>
  <si>
    <t>Hz56cJfoYgc</t>
  </si>
  <si>
    <t>UNICORN FRAPPUCCINO CAKE ft LaurDIY - Starbucks - NERDY NUMMIES</t>
  </si>
  <si>
    <t>2018-01-16T15:15:57.000Z</t>
  </si>
  <si>
    <t>hz7ukDjuq4w</t>
  </si>
  <si>
    <t>What's Inside a Detectives Car?</t>
  </si>
  <si>
    <t>officer401</t>
  </si>
  <si>
    <t>2017-11-12T23:41:37.000Z</t>
  </si>
  <si>
    <t>HzILu6yyA20</t>
  </si>
  <si>
    <t>Death Wish | Official Trailer 2</t>
  </si>
  <si>
    <t>MGM</t>
  </si>
  <si>
    <t>2018-01-03T13:59:51.000Z</t>
  </si>
  <si>
    <t>hZJDAJDD-uw</t>
  </si>
  <si>
    <t>T-Mobile CEO John Legere | We're bringing the Un-carrier to TV</t>
  </si>
  <si>
    <t>T-Mobile</t>
  </si>
  <si>
    <t>2017-12-13T14:57:27.000Z</t>
  </si>
  <si>
    <t>Hzk1bM2vVFU</t>
  </si>
  <si>
    <t>True Facts : Carnivorous Plants</t>
  </si>
  <si>
    <t>2018-05-07T19:50:01.000Z</t>
  </si>
  <si>
    <t>hZr1u-zzejU</t>
  </si>
  <si>
    <t>Sneakerheads Try To Spot The Fake Jordans</t>
  </si>
  <si>
    <t>2018-04-02T21:00:04.000Z</t>
  </si>
  <si>
    <t>hzTORk64aXg</t>
  </si>
  <si>
    <t>Alan Walker - All Falls Down (Mio Remix)</t>
  </si>
  <si>
    <t>2017-12-30T17:54:04.000Z</t>
  </si>
  <si>
    <t>i_N3q2ZAj-o</t>
  </si>
  <si>
    <t>Weather 鈥楤omb Cyclone鈥?Threatens East Coast, Bringing Snow, Cold, Ice | NBC News</t>
  </si>
  <si>
    <t>2018-01-03T20:59:18.000Z</t>
  </si>
  <si>
    <t>i_nLsG_asQg</t>
  </si>
  <si>
    <t>Blake Shelton - I Lived It (Official Music Video)</t>
  </si>
  <si>
    <t>Blake Shelton</t>
  </si>
  <si>
    <t>2018-03-02T14:00:14.000Z</t>
  </si>
  <si>
    <t>I_puTos3yVs</t>
  </si>
  <si>
    <t>After the Show Show: National Cookie Day</t>
  </si>
  <si>
    <t>2017-12-04T15:59:39.000Z</t>
  </si>
  <si>
    <t>i04pYZGDHIc</t>
  </si>
  <si>
    <t>How To Make a CHINESE FRIED RICE TAKEOUT CAKE and FORTUNE COOKIES | Yolanda Gampp | How To Cake It</t>
  </si>
  <si>
    <t>2018-02-27T16:00:18.000Z</t>
  </si>
  <si>
    <t>i0p1bmr0EmE</t>
  </si>
  <si>
    <t>TWICE What is Love? M/V</t>
  </si>
  <si>
    <t>2018-04-09T08:59:51.000Z</t>
  </si>
  <si>
    <t>i0pmuBLUvmw</t>
  </si>
  <si>
    <t>Going To Dinner With A Blind Girl In COMPLETE DARKNESS feat. Molly Burke</t>
  </si>
  <si>
    <t>Drew Lynch</t>
  </si>
  <si>
    <t>2018-01-22T14:00:04.000Z</t>
  </si>
  <si>
    <t>i1AHCaokqhg</t>
  </si>
  <si>
    <t>4-2: The History of Super Mario Bros.' Most Infamous Level</t>
  </si>
  <si>
    <t>Summoning Salt</t>
  </si>
  <si>
    <t>2018-01-29T08:26:11.000Z</t>
  </si>
  <si>
    <t>i1TkiN309_4</t>
  </si>
  <si>
    <t>Third Thumb Changes the Prosthetics Game</t>
  </si>
  <si>
    <t>2018-03-04T15:00:03.000Z</t>
  </si>
  <si>
    <t>I2sRc3j7IU0</t>
  </si>
  <si>
    <t>Crossing A Line (Official Video) - Mike Shinoda</t>
  </si>
  <si>
    <t>Mike Shinoda</t>
  </si>
  <si>
    <t>2018-03-29T14:00:29.000Z</t>
  </si>
  <si>
    <t>i2ZHwnKVXK0</t>
  </si>
  <si>
    <t>Gaining Super Powers</t>
  </si>
  <si>
    <t>Buttered Side Down</t>
  </si>
  <si>
    <t>2017-11-21T18:00:06.000Z</t>
  </si>
  <si>
    <t>I3ysRfAo49k</t>
  </si>
  <si>
    <t>These cops will pull you over for literally anything 馃檮馃檮馃檮</t>
  </si>
  <si>
    <t>Adam Smith</t>
  </si>
  <si>
    <t>2018-01-30T10:21:30.000Z</t>
  </si>
  <si>
    <t>i47zrx24dpY</t>
  </si>
  <si>
    <t>The Movies That Influenced Call Me By Your Name</t>
  </si>
  <si>
    <t>2018-03-22T14:00:06.000Z</t>
  </si>
  <si>
    <t>i4YQRLQVixM</t>
  </si>
  <si>
    <t>How Bkav tricked iPhone X's Face ID with a mask</t>
  </si>
  <si>
    <t>Bkav Corp</t>
  </si>
  <si>
    <t>2017-11-10T07:28:14.000Z</t>
  </si>
  <si>
    <t>I-5CODzeGEE</t>
  </si>
  <si>
    <t>The Last Jedi Bingo</t>
  </si>
  <si>
    <t>2017-11-14T08:00:42.000Z</t>
  </si>
  <si>
    <t>I5qFoctplSU</t>
  </si>
  <si>
    <t>Best Hands: 2018 Pro Bowl Skills Showdown | NFL Highlights</t>
  </si>
  <si>
    <t>2018-01-26T02:58:30.000Z</t>
  </si>
  <si>
    <t>i5qOzqD9Rms</t>
  </si>
  <si>
    <t>Incredibles 2 Official Trailer</t>
  </si>
  <si>
    <t>Disney鈥ixar</t>
  </si>
  <si>
    <t>2018-04-13T12:00:05.000Z</t>
  </si>
  <si>
    <t>I5X3vC-XsU0</t>
  </si>
  <si>
    <t>Lost in Space | Date Announcement [HD] | Netflix</t>
  </si>
  <si>
    <t>2018-02-21T15:00:02.000Z</t>
  </si>
  <si>
    <t>I6N-XuYllgA</t>
  </si>
  <si>
    <t>Jet Packinski Touches a Hairless Rat, Rooster &amp; Other Weird Stuff in the Fear Box | Vanity Fair</t>
  </si>
  <si>
    <t>2017-11-22T17:00:41.000Z</t>
  </si>
  <si>
    <t>i7FgneNlM14</t>
  </si>
  <si>
    <t>WEEI: Alex Reimer calls Tom Brady鈥檚 daughter an 鈥淎nnoying Little Pissant鈥?1/25/18</t>
  </si>
  <si>
    <t>Nick Ramos</t>
  </si>
  <si>
    <t>2018-01-27T04:20:20.000Z</t>
  </si>
  <si>
    <t>I7LJIuB2CHE</t>
  </si>
  <si>
    <t>Elon Musk on how Falcon Heavy will change space travel</t>
  </si>
  <si>
    <t>2018-02-07T14:04:41.000Z</t>
  </si>
  <si>
    <t>I8caeFYzPxk</t>
  </si>
  <si>
    <t>It's like I have ESPN</t>
  </si>
  <si>
    <t>TheGracieC</t>
  </si>
  <si>
    <t>2012-09-06T04:21:39.000Z</t>
  </si>
  <si>
    <t>i8qukld8Z18</t>
  </si>
  <si>
    <t>We Ain't Killas l King Bach, Anwar Jibawi</t>
  </si>
  <si>
    <t>BachelorsPadTv</t>
  </si>
  <si>
    <t>2018-01-03T17:00:04.000Z</t>
  </si>
  <si>
    <t>I8TVdFbFMg4</t>
  </si>
  <si>
    <t>BEST Black Friday Tech Deals 2017!</t>
  </si>
  <si>
    <t>UrAvgConsumer</t>
  </si>
  <si>
    <t>2017-11-22T17:17:34.000Z</t>
  </si>
  <si>
    <t>I8Umj580ls0</t>
  </si>
  <si>
    <t>Trump Claims He Would Have 'Run' Into The School</t>
  </si>
  <si>
    <t>2018-02-27T08:35:01.000Z</t>
  </si>
  <si>
    <t>i9-0BJ4CJvM</t>
  </si>
  <si>
    <t>Papa John's Founder Out As CEO | Los Angeles Times</t>
  </si>
  <si>
    <t>2017-12-22T01:19:18.000Z</t>
  </si>
  <si>
    <t>I92OeEHWmTc</t>
  </si>
  <si>
    <t>Ed Sheeran Engaged to Childhood Friend Cherry Seaborn!</t>
  </si>
  <si>
    <t>2018-01-20T23:02:36.000Z</t>
  </si>
  <si>
    <t>i9EyFghIt5o</t>
  </si>
  <si>
    <t>How Climate Scientists Predict the Future</t>
  </si>
  <si>
    <t>2017-11-15T22:00:01.000Z</t>
  </si>
  <si>
    <t>i9GSF3ROa58</t>
  </si>
  <si>
    <t>Green Day - Back In The USA (Official Music Video)</t>
  </si>
  <si>
    <t>Green Day</t>
  </si>
  <si>
    <t>2017-11-17T05:00:23.000Z</t>
  </si>
  <si>
    <t>iA5u80nS1PQ</t>
  </si>
  <si>
    <t>More Pokemon Who Are Disappointed With Their Evolutions</t>
  </si>
  <si>
    <t>Dorkly</t>
  </si>
  <si>
    <t>2017-11-25T20:09:25.000Z</t>
  </si>
  <si>
    <t>iatq3Rn4vsg</t>
  </si>
  <si>
    <t>Holding a Baby for the First Time in Slow Motion - First Takes</t>
  </si>
  <si>
    <t>2017-11-20T13:00:04.000Z</t>
  </si>
  <si>
    <t>Iay3Wu6wybA</t>
  </si>
  <si>
    <t>J. Balvin, Willy William - Mi Gente (Alesso Remix) with Anwar Jibawi [Official Music Video]</t>
  </si>
  <si>
    <t>Alesso</t>
  </si>
  <si>
    <t>2017-11-29T22:00:44.000Z</t>
  </si>
  <si>
    <t>I-BGTp-I9aU</t>
  </si>
  <si>
    <t>Pen Circle Traps Ant (But How?)</t>
  </si>
  <si>
    <t>Reaction Time</t>
  </si>
  <si>
    <t>2018-03-09T21:41:57.000Z</t>
  </si>
  <si>
    <t>IBHx9uwCy3w</t>
  </si>
  <si>
    <t>Are Taco Bell's Nacho Fries Worth the Hype?</t>
  </si>
  <si>
    <t>2018-01-25T17:41:52.000Z</t>
  </si>
  <si>
    <t>IbJwUqKgHkQ</t>
  </si>
  <si>
    <t>7 Ice Cream Gadgets put to the Test part 2</t>
  </si>
  <si>
    <t>2018-04-29T17:45:05.000Z</t>
  </si>
  <si>
    <t>IbmvDn6I6sI</t>
  </si>
  <si>
    <t>Operation Redwing - Kickapoo 35735</t>
  </si>
  <si>
    <t>Lawrence Livermore National Laboratory</t>
  </si>
  <si>
    <t>2017-12-14T15:59:41.000Z</t>
  </si>
  <si>
    <t>ibUV-bxcCZA</t>
  </si>
  <si>
    <t>Custom Puzzle Box</t>
  </si>
  <si>
    <t>Ryan Calme</t>
  </si>
  <si>
    <t>2017-06-25T04:46:10.000Z</t>
  </si>
  <si>
    <t>IBVo8dfqTBc</t>
  </si>
  <si>
    <t>Rey Mysterio makes a shocking return in the Royal Rumble Match: Royal Rumble 2018 (WWE Network)</t>
  </si>
  <si>
    <t>2018-01-29T02:49:47.000Z</t>
  </si>
  <si>
    <t>IbVR4kzVQrk</t>
  </si>
  <si>
    <t>John Mayer And Nicki Minaj鈥檚 Twitter Flirting | WWHL</t>
  </si>
  <si>
    <t>2017-11-28T04:59:58.000Z</t>
  </si>
  <si>
    <t>iBy6XRHPODQ</t>
  </si>
  <si>
    <t>Making The Grand Tour: Mark Webber's Driver Audition</t>
  </si>
  <si>
    <t>2017-11-20T14:58:54.000Z</t>
  </si>
  <si>
    <t>IC_lnyn2R2Q</t>
  </si>
  <si>
    <t>THE 15:17 TO PARIS - Official Trailer [HD]</t>
  </si>
  <si>
    <t>2017-12-13T14:12:41.000Z</t>
  </si>
  <si>
    <t>ic1kMoM_kPw</t>
  </si>
  <si>
    <t>Dylan Farrow details her sexual assault allegations against Woody Allen</t>
  </si>
  <si>
    <t>2018-01-18T13:02:20.000Z</t>
  </si>
  <si>
    <t>iC7wWFQUUqU</t>
  </si>
  <si>
    <t>Keith Urban - Coming Home ft. Julia Michaels</t>
  </si>
  <si>
    <t>2018-05-31T04:00:01.000Z</t>
  </si>
  <si>
    <t>IcDI1iWmIp8</t>
  </si>
  <si>
    <t>Hotel Restaurant Refuses To Serve Ice-Cream Samples | Hotel Hell</t>
  </si>
  <si>
    <t>2018-04-29T16:00:02.000Z</t>
  </si>
  <si>
    <t>icNjK6xATjs</t>
  </si>
  <si>
    <t>Israeli PM Benjamin Netanyahu could face charges in corruption cases</t>
  </si>
  <si>
    <t>2018-02-13T20:36:30.000Z</t>
  </si>
  <si>
    <t>iCXQwI2Luw8</t>
  </si>
  <si>
    <t>鈥淪anta Baby鈥?ft. Ciara | TARAJI鈥橲 WHITE HOT HOLIDAYS</t>
  </si>
  <si>
    <t>Empire</t>
  </si>
  <si>
    <t>2017-12-12T19:26:50.000Z</t>
  </si>
  <si>
    <t>Id2hMkmcIMA</t>
  </si>
  <si>
    <t>Ascend Thailand鈥檚 Temple of the Rising Dragon</t>
  </si>
  <si>
    <t>iD8K3pNhf-U</t>
  </si>
  <si>
    <t>Kid Rock - American Rock 'n Roll (Official Video)</t>
  </si>
  <si>
    <t>Kid Rock</t>
  </si>
  <si>
    <t>iDbdXTMnOmE</t>
  </si>
  <si>
    <t>How to manage your time more effectively (according to machines) - Brian Christian</t>
  </si>
  <si>
    <t>2018-01-02T15:58:30.000Z</t>
  </si>
  <si>
    <t>idD1C2-ISlo</t>
  </si>
  <si>
    <t>Keith Urban - Parallel Line (Lyric Video)</t>
  </si>
  <si>
    <t>2018-01-19T05:00:01.000Z</t>
  </si>
  <si>
    <t>iDN7xlv3xxM</t>
  </si>
  <si>
    <t>ABANDONED IN PARIS WITH NO MONEY FOR 24 HOURS (Wild Night with Strangers)</t>
  </si>
  <si>
    <t>2018-02-18T18:09:48.000Z</t>
  </si>
  <si>
    <t>IEqj7xR9iOU</t>
  </si>
  <si>
    <t>Ilana Glazer and Abbi Jacobson Share Their UCB Memories</t>
  </si>
  <si>
    <t>2017-12-06T12:00:01.000Z</t>
  </si>
  <si>
    <t>ieRXuTkbWEw</t>
  </si>
  <si>
    <t>What Happens If You Lose Weight REALLY, Really Fast?</t>
  </si>
  <si>
    <t>2018-01-01T14:00:08.000Z</t>
  </si>
  <si>
    <t>IeTTfquV0iE</t>
  </si>
  <si>
    <t>Chloe x Halle - I Say So (Audio)</t>
  </si>
  <si>
    <t>ChloexHalleVEVO</t>
  </si>
  <si>
    <t>IE-xepGLVt8</t>
  </si>
  <si>
    <t>Mayo Clinic's first face transplant patient meets donor鈥檚 family</t>
  </si>
  <si>
    <t>Mayo Clinic</t>
  </si>
  <si>
    <t>2017-11-10T12:04:17.000Z</t>
  </si>
  <si>
    <t>IFasecLYzD0</t>
  </si>
  <si>
    <t>Polish Girl buys Sail Boat for 鈧? !!      ......    Yes, that is ONE EURO. Ep. 122</t>
  </si>
  <si>
    <t>Sailing La Vagabonde</t>
  </si>
  <si>
    <t>2018-01-01T22:39:29.000Z</t>
  </si>
  <si>
    <t>IfdihPR__WI</t>
  </si>
  <si>
    <t>Enter Japan鈥檚 Bizarre Museum of Rocks With Faces</t>
  </si>
  <si>
    <t>2018-01-31T07:00:01.000Z</t>
  </si>
  <si>
    <t>ife5Zij94_E</t>
  </si>
  <si>
    <t>Evanescence - Together Again (Official Audio)</t>
  </si>
  <si>
    <t>EvanescenceVEVO</t>
  </si>
  <si>
    <t>2018-05-04T04:00:07.000Z</t>
  </si>
  <si>
    <t>I-FHMnfORbo</t>
  </si>
  <si>
    <t>How To Get GLASS SKIN for ACNE SKIN!</t>
  </si>
  <si>
    <t>heyitsfeiii</t>
  </si>
  <si>
    <t>2018-02-28T23:00:01.000Z</t>
  </si>
  <si>
    <t>ifkRhaEDzzo</t>
  </si>
  <si>
    <t>TRYING ON ENGAGEMENT RINGS (no proposal)</t>
  </si>
  <si>
    <t>PointlessBlogVlogs</t>
  </si>
  <si>
    <t>2017-12-16T17:00:08.000Z</t>
  </si>
  <si>
    <t>IfkWuQY0ti8</t>
  </si>
  <si>
    <t>Goodwill Norwalk Store-The Spirit of Giving</t>
  </si>
  <si>
    <t>Goodwillsandusky</t>
  </si>
  <si>
    <t>2017-12-12T20:51:37.000Z</t>
  </si>
  <si>
    <t>If-n27SUAl8</t>
  </si>
  <si>
    <t>GUY DANCES WITH HIS NEIGHBORS</t>
  </si>
  <si>
    <t>Michael Callaghan</t>
  </si>
  <si>
    <t>2018-02-20T09:22:18.000Z</t>
  </si>
  <si>
    <t>IfYRzxeMdGs</t>
  </si>
  <si>
    <t>The US medical system is still haunted by slavery</t>
  </si>
  <si>
    <t>2017-12-07T12:55:10.000Z</t>
  </si>
  <si>
    <t>iGCdvqVbIa0</t>
  </si>
  <si>
    <t>KUWTK | Scott Disick Admits to Dating 19-Year-Old Sofia Richie | E!</t>
  </si>
  <si>
    <t>2018-02-09T13:59:53.000Z</t>
  </si>
  <si>
    <t>igczJLuaelg</t>
  </si>
  <si>
    <t>#boogiedown CONTEST WINNERS ANNOUNCED</t>
  </si>
  <si>
    <t>2018-04-21T18:07:24.000Z</t>
  </si>
  <si>
    <t>iGD4bBgWPcY</t>
  </si>
  <si>
    <t>[BEHIND THE SCENES] Havana 鈥?Pentatonix</t>
  </si>
  <si>
    <t>2018-05-08T14:02:11.000Z</t>
  </si>
  <si>
    <t>IgEcA4RT3tw</t>
  </si>
  <si>
    <t>NFL Star Antonio Brown Shows Off His Insane Mansion and Sneaker Collection On Complex Closets</t>
  </si>
  <si>
    <t>2018-05-07T14:00:01.000Z</t>
  </si>
  <si>
    <t>IGhC2EwCAWM</t>
  </si>
  <si>
    <t>TESTING KYLIE $360 BRUSH SET VS MORPHE DUPES</t>
  </si>
  <si>
    <t>2017-12-13T21:35:10.000Z</t>
  </si>
  <si>
    <t>IGScS6YgzBY</t>
  </si>
  <si>
    <t>EXCLUSIVE: Porsha Williams Claps Back At Kandi Burruss' Petty Ways</t>
  </si>
  <si>
    <t>Dish Nation</t>
  </si>
  <si>
    <t>2018-01-29T20:54:26.000Z</t>
  </si>
  <si>
    <t>IgUlowmSeHo</t>
  </si>
  <si>
    <t>How A Messed Up Childhood Affects You In Adulthood</t>
  </si>
  <si>
    <t>2018-03-20T14:00:01.000Z</t>
  </si>
  <si>
    <t>iGXYZwZEZa0</t>
  </si>
  <si>
    <t>How small a hole can a mouse get through?  Experiments.</t>
  </si>
  <si>
    <t>2017-12-08T12:30:01.000Z</t>
  </si>
  <si>
    <t>ih8ex84QoH4</t>
  </si>
  <si>
    <t>I Tried Perfect Customized Mascara</t>
  </si>
  <si>
    <t>2018-04-07T20:35:46.000Z</t>
  </si>
  <si>
    <t>iHcfeuGYuzU</t>
  </si>
  <si>
    <t>Ben Simmons Ejected From The Game / Sixers vs Raptors</t>
  </si>
  <si>
    <t>2018-01-15T20:55:30.000Z</t>
  </si>
  <si>
    <t>IhhemrLxeeM</t>
  </si>
  <si>
    <t>Envelope containing unknown substance opened at Joint Base Myer: Marine official</t>
  </si>
  <si>
    <t>2018-02-28T02:07:40.000Z</t>
  </si>
  <si>
    <t>Ii_Gz1WbBGA</t>
  </si>
  <si>
    <t>Controlling An Airport From 80 Miles Away</t>
  </si>
  <si>
    <t>2018-01-29T16:00:03.000Z</t>
  </si>
  <si>
    <t>ii3n7hYQOl4</t>
  </si>
  <si>
    <t>SPIDER-MAN: INTO THE SPIDER-VERSE - Official Teaser Trailer</t>
  </si>
  <si>
    <t>2017-12-09T18:38:08.000Z</t>
  </si>
  <si>
    <t>Ii3Rr4-Pxow</t>
  </si>
  <si>
    <t>KIM KARDASHIAN: KKW Concealer Kits REVIEW ft. JAMES CHARLES!</t>
  </si>
  <si>
    <t>2018-03-22T20:30:23.000Z</t>
  </si>
  <si>
    <t>iILJvqrAQ_w</t>
  </si>
  <si>
    <t>Charlie Puth - BOY [Official Audio]</t>
  </si>
  <si>
    <t>2018-05-11T04:00:34.000Z</t>
  </si>
  <si>
    <t>II-OP6vdMs8</t>
  </si>
  <si>
    <t>#MeToo Backlash | January 17, 2018 Act 1 | Full Frontal on TBS</t>
  </si>
  <si>
    <t>2018-01-18T07:00:01.000Z</t>
  </si>
  <si>
    <t>ii-Qj5-jsdg</t>
  </si>
  <si>
    <t>TRUE - Day 1 - MOTIVE  |  Yoga With Adriene</t>
  </si>
  <si>
    <t>Yoga With Adriene</t>
  </si>
  <si>
    <t>2018-01-02T08:00:04.000Z</t>
  </si>
  <si>
    <t>IiRmtBZu0pM</t>
  </si>
  <si>
    <t>COMING OUT TO MY LESBIAN MOMS</t>
  </si>
  <si>
    <t>Andrew Lowe</t>
  </si>
  <si>
    <t>2018-01-21T00:41:08.000Z</t>
  </si>
  <si>
    <t>IIS1M7m9tw8</t>
  </si>
  <si>
    <t>I have something to tell you..</t>
  </si>
  <si>
    <t>Daisy Marquez</t>
  </si>
  <si>
    <t>2018-01-25T22:10:48.000Z</t>
  </si>
  <si>
    <t>iIxy3JN3-jc</t>
  </si>
  <si>
    <t>LeBron James admits he was ripping Phil Jackson and thinks DeShaun Watson should be the Browns qu...</t>
  </si>
  <si>
    <t>Cleveland Cavaliers on cleveland.com</t>
  </si>
  <si>
    <t>2017-11-13T15:42:28.000Z</t>
  </si>
  <si>
    <t>IIyZuKN2j7U</t>
  </si>
  <si>
    <t>Cardi B Talks Grammy Nomination, JAY-Z, Engagement at Clive Davis' Pre-Grammy Gala | Billboard</t>
  </si>
  <si>
    <t>2018-01-28T05:26:55.000Z</t>
  </si>
  <si>
    <t>IjFxx9SrOTU</t>
  </si>
  <si>
    <t>Welcome to Winter PUNderland</t>
  </si>
  <si>
    <t>Kyle Gunderson</t>
  </si>
  <si>
    <t>2017-12-12T17:07:53.000Z</t>
  </si>
  <si>
    <t>ijJPFowBsBc</t>
  </si>
  <si>
    <t>HUGE BEAUTY FAVOURITES! AUTUMN LOVES!</t>
  </si>
  <si>
    <t>Est茅e Lalonde</t>
  </si>
  <si>
    <t>2017-11-12T17:00:02.000Z</t>
  </si>
  <si>
    <t>IJKjMIU55pE</t>
  </si>
  <si>
    <t>How smart is today's artificial intelligence?</t>
  </si>
  <si>
    <t>2017-12-19T14:00:00.000Z</t>
  </si>
  <si>
    <t>IJlXXvSFyUU</t>
  </si>
  <si>
    <t>John Oliver Worked the Phones at a Place that Sold Stolen Goods</t>
  </si>
  <si>
    <t>2018-03-07T13:00:01.000Z</t>
  </si>
  <si>
    <t>IJofEhiRpy0</t>
  </si>
  <si>
    <t>I WORE MY BOYFRIEND'S CLOTHES FOR A WEEK!</t>
  </si>
  <si>
    <t>2018-02-28T20:00:00.000Z</t>
  </si>
  <si>
    <t>iJPjFddLOxo</t>
  </si>
  <si>
    <t>Is this Rock a Diamond?</t>
  </si>
  <si>
    <t>Cody'sLab</t>
  </si>
  <si>
    <t>2018-01-12T20:02:53.000Z</t>
  </si>
  <si>
    <t>ijUK3z5rt5s</t>
  </si>
  <si>
    <t>I said Gucci Gang 1000000 Times. Here are the last 1000.</t>
  </si>
  <si>
    <t>Graham The Christian</t>
  </si>
  <si>
    <t>2018-01-14T06:22:22.000Z</t>
  </si>
  <si>
    <t>ijVLdH5dt-c</t>
  </si>
  <si>
    <t>#GuacWorld :60 | 2018 Big Game Commercial | Avocados From Mexico</t>
  </si>
  <si>
    <t>Avocados From Mexico</t>
  </si>
  <si>
    <t>2018-01-31T14:30:24.000Z</t>
  </si>
  <si>
    <t>IjvXgzSa1Dk</t>
  </si>
  <si>
    <t>Energy Balls - You Suck at Cooking (episode 72)</t>
  </si>
  <si>
    <t>2018-02-27T14:23:18.000Z</t>
  </si>
  <si>
    <t>ijwHj2HaOT0</t>
  </si>
  <si>
    <t>Google鈥檚 Duplex Assistant phone call blew my mind!</t>
  </si>
  <si>
    <t>2018-05-08T17:43:15.000Z</t>
  </si>
  <si>
    <t>iJz5jURaEBc</t>
  </si>
  <si>
    <t>MY GLOWING Natural MAKEUP ROUTINE</t>
  </si>
  <si>
    <t>2018-05-04T17:00:07.000Z</t>
  </si>
  <si>
    <t>IKCcW7d1tlg</t>
  </si>
  <si>
    <t>Rapper Meek Mill Speaks Out | NBC Nightly News</t>
  </si>
  <si>
    <t>2018-04-13T00:01:05.000Z</t>
  </si>
  <si>
    <t>iKI6z9dcjMg</t>
  </si>
  <si>
    <t>I Tried To Re-Create This Giant Ramen</t>
  </si>
  <si>
    <t>2018-06-09T15:00:09.000Z</t>
  </si>
  <si>
    <t>iKjEoPA0LlY</t>
  </si>
  <si>
    <t>The Last Jedi Cast Competes in a Compliment Battle | Teen Vogue</t>
  </si>
  <si>
    <t>2017-12-12T21:58:37.000Z</t>
  </si>
  <si>
    <t>IKuKZIISPE0</t>
  </si>
  <si>
    <t>Behind The Curtain - OFFICIAL TRAILER</t>
  </si>
  <si>
    <t>2017-11-15T17:00:16.000Z</t>
  </si>
  <si>
    <t>IkV5VpEROW0</t>
  </si>
  <si>
    <t>73 Questions With Donatella Versace | Vogue</t>
  </si>
  <si>
    <t>2018-01-31T13:00:16.000Z</t>
  </si>
  <si>
    <t>ikZQLvKZYMA</t>
  </si>
  <si>
    <t>How to use DeWalt Batteries on Ryobi Tools for $30 | Building a DeWalt to Ryobi Adapter - 42Fab #16</t>
  </si>
  <si>
    <t>42Fab - Metalworking and Multi-Medium Fabrication</t>
  </si>
  <si>
    <t>2018-02-18T17:17:43.000Z</t>
  </si>
  <si>
    <t>ilaSwO2fx40</t>
  </si>
  <si>
    <t>RHOA: Kim Zolciak-Biermann Says Kenya Moore's Husband Doesn't Exist (Season 10, Episode 4) | Bravo</t>
  </si>
  <si>
    <t>Bravo</t>
  </si>
  <si>
    <t>2017-11-22T16:59:54.000Z</t>
  </si>
  <si>
    <t>i-LCORFB860</t>
  </si>
  <si>
    <t>'Lightning Strike' B777-300 on departure @ KL743 // PH-BVS</t>
  </si>
  <si>
    <t>Valk Aviation</t>
  </si>
  <si>
    <t>2017-11-13T09:21:27.000Z</t>
  </si>
  <si>
    <t>IlkBLwl4aBM</t>
  </si>
  <si>
    <t>Shawn Mendes In My Blood (Audio)</t>
  </si>
  <si>
    <t>2018-03-22T04:15:44.000Z</t>
  </si>
  <si>
    <t>ill2cgCyTUc</t>
  </si>
  <si>
    <t>The Historic Disappearance of Louis Le Prince</t>
  </si>
  <si>
    <t>2018-03-09T23:00:24.000Z</t>
  </si>
  <si>
    <t>iLN0_ghe-Tc</t>
  </si>
  <si>
    <t>A Sainty Switch</t>
  </si>
  <si>
    <t>geicocaveman2012</t>
  </si>
  <si>
    <t>2012-03-24T22:03:40.000Z</t>
  </si>
  <si>
    <t>ilTHiqAmuX8</t>
  </si>
  <si>
    <t>Fifty Shades of Corden w/ Jamie Dornan</t>
  </si>
  <si>
    <t>2018-02-07T06:17:10.000Z</t>
  </si>
  <si>
    <t>ILwBaXplwZU</t>
  </si>
  <si>
    <t>Window Blinds Stay Lined Up With The Sun!?</t>
  </si>
  <si>
    <t>2017-12-20T00:05:47.000Z</t>
  </si>
  <si>
    <t>iLZSB-5Dyf8</t>
  </si>
  <si>
    <t>READY PLAYER ONE - See The Future</t>
  </si>
  <si>
    <t>2018-01-21T21:59:57.000Z</t>
  </si>
  <si>
    <t>iM4lgtCFMGw</t>
  </si>
  <si>
    <t>Panthers vs. Saints | NFL Wild Card Game Highlights</t>
  </si>
  <si>
    <t>2018-01-08T02:00:50.000Z</t>
  </si>
  <si>
    <t>iM89vdPLbQs</t>
  </si>
  <si>
    <t>Golden State Warriors vs San Antonio Spurs Full Game Highlights / Game 3 / 2018 NBA Playoffs</t>
  </si>
  <si>
    <t>2018-04-20T04:10:32.000Z</t>
  </si>
  <si>
    <t>iMg9ibfcBnM</t>
  </si>
  <si>
    <t>DIY PIZZA POUCH &amp; WEARABLE PIZZA</t>
  </si>
  <si>
    <t>2017-12-03T14:00:06.000Z</t>
  </si>
  <si>
    <t>iMYc9Anz1v0</t>
  </si>
  <si>
    <t>College Advice from Harvard &amp; UC Berkeley Grads! 馃帗</t>
  </si>
  <si>
    <t>2018-01-15T22:30:00.000Z</t>
  </si>
  <si>
    <t>IMzf3C34NNM</t>
  </si>
  <si>
    <t>This Man Has Comforted Over 1,200 Newborns</t>
  </si>
  <si>
    <t>2017-12-14T07:00:00.000Z</t>
  </si>
  <si>
    <t>in5TfQfUIBY</t>
  </si>
  <si>
    <t>Ready Player One Review</t>
  </si>
  <si>
    <t>2018-03-13T05:33:41.000Z</t>
  </si>
  <si>
    <t>iN8zmmCRqUA</t>
  </si>
  <si>
    <t>$3 Fries Vs. $100 Fries</t>
  </si>
  <si>
    <t>2018-05-20T15:00:24.000Z</t>
  </si>
  <si>
    <t>iNf6VErGDLI</t>
  </si>
  <si>
    <t>Ozuna - M煤sica Sin Fronteras (A YouTube Documentary)</t>
  </si>
  <si>
    <t>Ozuna</t>
  </si>
  <si>
    <t>2017-11-08T14:00:09.000Z</t>
  </si>
  <si>
    <t>inFGj1IyIwk</t>
  </si>
  <si>
    <t>Top 10 Plays of the Night | December 27, 2017</t>
  </si>
  <si>
    <t>2017-12-28T07:51:13.000Z</t>
  </si>
  <si>
    <t>iNT-tPrz4OM</t>
  </si>
  <si>
    <t>Footage of how Tom Cruise broke his ankle while filming his latest movie - The Graham Norton Show</t>
  </si>
  <si>
    <t>BBC</t>
  </si>
  <si>
    <t>2018-01-26T19:03:33.000Z</t>
  </si>
  <si>
    <t>inZzcTXYowY</t>
  </si>
  <si>
    <t>Louis Tomlinson - Miss You (Official Video)</t>
  </si>
  <si>
    <t>LouisTomlinsonVEVO</t>
  </si>
  <si>
    <t>2017-12-08T16:00:04.000Z</t>
  </si>
  <si>
    <t>IOLzpBzUXZs</t>
  </si>
  <si>
    <t>The Teslonda in action - Tesla powered Honda Accord</t>
  </si>
  <si>
    <t>Jimmy Built</t>
  </si>
  <si>
    <t>2018-02-14T21:09:43.000Z</t>
  </si>
  <si>
    <t>IoqDYnn7VKA</t>
  </si>
  <si>
    <t>Original Bellas rehearsal video from Pitch Perfect 1</t>
  </si>
  <si>
    <t>Rebel Wilson</t>
  </si>
  <si>
    <t>2017-12-29T17:32:51.000Z</t>
  </si>
  <si>
    <t>IOuFE-6Awos</t>
  </si>
  <si>
    <t>Ellen Makes 'Friends' with BTS!</t>
  </si>
  <si>
    <t>2017-11-27T14:00:02.000Z</t>
  </si>
  <si>
    <t>iOVg62_DUYU</t>
  </si>
  <si>
    <t>The Truth About Wireless Charging</t>
  </si>
  <si>
    <t>Real Engineering</t>
  </si>
  <si>
    <t>2018-02-23T09:23:47.000Z</t>
  </si>
  <si>
    <t>IP4hs_wq5yE</t>
  </si>
  <si>
    <t>Roman Reigns addresses the Steel Cage Match controversy: Raw, April 30, 2018</t>
  </si>
  <si>
    <t>2018-05-01T01:33:51.000Z</t>
  </si>
  <si>
    <t>iPf_ifCKftc</t>
  </si>
  <si>
    <t>Shawn Mendes - Psycho (Post Malone cover) in the Live Lounge</t>
  </si>
  <si>
    <t>2018-04-22T16:35:39.000Z</t>
  </si>
  <si>
    <t>IPgdIHV_zMo</t>
  </si>
  <si>
    <t>I Feel Pretty Trailer #1 | Movieclips Trailers</t>
  </si>
  <si>
    <t>2018-02-08T20:00:03.000Z</t>
  </si>
  <si>
    <t>IpN_wAlYZSs</t>
  </si>
  <si>
    <t>Honest Trailers - Every Christopher Nolan Movie</t>
  </si>
  <si>
    <t>2018-05-29T17:00:00.000Z</t>
  </si>
  <si>
    <t>ipWfcK1HVdA</t>
  </si>
  <si>
    <t>Jennifer Aniston Drops By to Wish Ellen a Happy Birthday in Person!</t>
  </si>
  <si>
    <t>2018-02-02T13:59:49.000Z</t>
  </si>
  <si>
    <t>IQ2lnlj9WzQ</t>
  </si>
  <si>
    <t>Funding Circle Drummer 2017 TV Ad</t>
  </si>
  <si>
    <t>FundingCircleUK</t>
  </si>
  <si>
    <t>2017-08-29T13:13:36.000Z</t>
  </si>
  <si>
    <t>iQp1_GfDhwQ</t>
  </si>
  <si>
    <t>Jess Glynne - I'll Be There [Official Video]</t>
  </si>
  <si>
    <t>Jess Glynne</t>
  </si>
  <si>
    <t>2018-05-04T09:30:15.000Z</t>
  </si>
  <si>
    <t>iqQXwovaUJQ</t>
  </si>
  <si>
    <t>Jamie Dornan Had an Awkward 鈥楯ames Bond鈥?Moment | The Graham Norton Show</t>
  </si>
  <si>
    <t>2018-01-19T17:01:33.000Z</t>
  </si>
  <si>
    <t>IqutUA3UOuw</t>
  </si>
  <si>
    <t>Tessa Virtue and Scott Moir kiss during Sochi 2014 FD warmup</t>
  </si>
  <si>
    <t>souviendra</t>
  </si>
  <si>
    <t>2018-02-11T18:45:54.000Z</t>
  </si>
  <si>
    <t>IQYLPEuAClo</t>
  </si>
  <si>
    <t>Harry Styles to the Rescue!</t>
  </si>
  <si>
    <t>2017-12-13T08:18:21.000Z</t>
  </si>
  <si>
    <t>ir-_cm0BaWc</t>
  </si>
  <si>
    <t>Dingo Meets a Coyote!</t>
  </si>
  <si>
    <t>2018-01-12T12:00:03.000Z</t>
  </si>
  <si>
    <t>ir0G79oHXMc</t>
  </si>
  <si>
    <t>Jason Derulo - Colors (Coca-Cola庐 Anthem for the 2018 FIFA World CupTM)</t>
  </si>
  <si>
    <t>Jason Derulo</t>
  </si>
  <si>
    <t>2018-03-09T04:51:45.000Z</t>
  </si>
  <si>
    <t>IR8k4uYnTfI</t>
  </si>
  <si>
    <t>Hacking PIN Codes with a 3D Printer - Hak5 2314</t>
  </si>
  <si>
    <t>Hak5</t>
  </si>
  <si>
    <t>2017-12-13T16:00:01.000Z</t>
  </si>
  <si>
    <t>ir8UofAKNCM</t>
  </si>
  <si>
    <t>Liam Gallagher - Come Back To Me (Official Video)</t>
  </si>
  <si>
    <t>Liam Gallagher</t>
  </si>
  <si>
    <t>2017-11-24T15:55:31.000Z</t>
  </si>
  <si>
    <t>irHqI9fUc4I</t>
  </si>
  <si>
    <t>France's Migrant Hero - Between the Scenes | The Daily Show</t>
  </si>
  <si>
    <t>2018-05-31T02:15:02.000Z</t>
  </si>
  <si>
    <t>isI6DqxAr7s</t>
  </si>
  <si>
    <t>John Legend - All of Me ( cover by Big Marvel )</t>
  </si>
  <si>
    <t>2018-02-04T17:53:16.000Z</t>
  </si>
  <si>
    <t>iSt_jbT6rak</t>
  </si>
  <si>
    <t>Best Excuse Ever | Anwar Jibawi &amp; Ric Flair</t>
  </si>
  <si>
    <t>2018-03-14T17:00:09.000Z</t>
  </si>
  <si>
    <t>Isvqg90LhqM</t>
  </si>
  <si>
    <t>Lucas the Spider - Captured</t>
  </si>
  <si>
    <t>2018-01-20T07:30:09.000Z</t>
  </si>
  <si>
    <t>itE8Cd85-QM</t>
  </si>
  <si>
    <t>Donald Glover Meets The Girl Scout Who Went Viral With 'Redbone'</t>
  </si>
  <si>
    <t>2018-03-01T08:35:01.000Z</t>
  </si>
  <si>
    <t>ItL6vcUrpUs</t>
  </si>
  <si>
    <t>MACKLEMORE FEAT DAVE B &amp; TRAVIS THOMPSON - CORNER STORE (Official Music Video)</t>
  </si>
  <si>
    <t>Macklemore LLC</t>
  </si>
  <si>
    <t>2017-12-21T17:00:20.000Z</t>
  </si>
  <si>
    <t>ItYOdWRo0JY</t>
  </si>
  <si>
    <t>Selling My iPhone X To a Machine at Walmart</t>
  </si>
  <si>
    <t>2017-11-14T00:45:15.000Z</t>
  </si>
  <si>
    <t>iU4J2FF23Do</t>
  </si>
  <si>
    <t>SNL Invisible Box Challenge</t>
  </si>
  <si>
    <t>2017-12-07T20:08:52.000Z</t>
  </si>
  <si>
    <t>iuBPpEkUi8I</t>
  </si>
  <si>
    <t>Bro's Night Out</t>
  </si>
  <si>
    <t>Jason Yu</t>
  </si>
  <si>
    <t>2018-01-21T21:19:35.000Z</t>
  </si>
  <si>
    <t>IU-Fo-QEpOI</t>
  </si>
  <si>
    <t>Dude Perfect Face Off | What's In The Box</t>
  </si>
  <si>
    <t>Whistle Sports</t>
  </si>
  <si>
    <t>2017-12-20T23:00:00.000Z</t>
  </si>
  <si>
    <t>IUmdcd_8Vwc</t>
  </si>
  <si>
    <t>Clear Lemon Meringue Pie</t>
  </si>
  <si>
    <t>2018-02-07T16:06:43.000Z</t>
  </si>
  <si>
    <t>IumYMCllMsM</t>
  </si>
  <si>
    <t>Machine Gun Kelly, X Ambassadors &amp; Bebe Rexha - Home (from Bright: The Album) [Music Video]</t>
  </si>
  <si>
    <t>2017-11-23T11:08:00.000Z</t>
  </si>
  <si>
    <t>IUsFWiE0d20</t>
  </si>
  <si>
    <t>馃崚 april favs 馃崚 (music, clothes, life)</t>
  </si>
  <si>
    <t>Conan Gray</t>
  </si>
  <si>
    <t>2018-04-22T16:00:01.000Z</t>
  </si>
  <si>
    <t>IuYFvaNHJug</t>
  </si>
  <si>
    <t>Nick Jonas - Find You (Live From The 2017 American Music Awards)</t>
  </si>
  <si>
    <t>2017-11-21T22:53:10.000Z</t>
  </si>
  <si>
    <t>IvAvHjYoLUU</t>
  </si>
  <si>
    <t>Why Cities Exist</t>
  </si>
  <si>
    <t>2018-01-23T15:35:15.000Z</t>
  </si>
  <si>
    <t>iveV0Q77gvU</t>
  </si>
  <si>
    <t>Catt Sadler Shares Her Side Of E! Exit | The View</t>
  </si>
  <si>
    <t>2018-02-14T16:14:44.000Z</t>
  </si>
  <si>
    <t>iWeNDPTYAZw</t>
  </si>
  <si>
    <t>Scuba Diving the World's Largest Urban Whitewater Course for Lost GoPros! (Huge Item Found)</t>
  </si>
  <si>
    <t>2018-04-18T01:00:50.000Z</t>
  </si>
  <si>
    <t>iWyQqwNAMdA</t>
  </si>
  <si>
    <t>A Year in Bloopers: The Making of The Daily 360 | 360 Video</t>
  </si>
  <si>
    <t>2018-01-03T02:12:08.000Z</t>
  </si>
  <si>
    <t>iWZmdoY1aTE</t>
  </si>
  <si>
    <t>Ed Sheeran - Happier (Official Video)</t>
  </si>
  <si>
    <t>2018-04-27T08:40:14.000Z</t>
  </si>
  <si>
    <t>IX3_Aqji4yE</t>
  </si>
  <si>
    <t>Rocket Mortgage Super Bowl 2018 Ad ft. Keegan-Michael Key and Big Sean (Official)</t>
  </si>
  <si>
    <t>Quicken Loans</t>
  </si>
  <si>
    <t>2018-02-05T00:20:13.000Z</t>
  </si>
  <si>
    <t>IX6gYfA6l88</t>
  </si>
  <si>
    <t>What's inside a Microwave Popcorn Bag?</t>
  </si>
  <si>
    <t>2018-04-29T14:01:19.000Z</t>
  </si>
  <si>
    <t>iXcqpJQD5II</t>
  </si>
  <si>
    <t>GET READY WITH ME | Latte Palette Reveal!</t>
  </si>
  <si>
    <t>2018-01-18T03:17:32.000Z</t>
  </si>
  <si>
    <t>IxF3mxWbdjw</t>
  </si>
  <si>
    <t>2017 KBS臧€鞖旊寑於曥牅 Music Festival - 氚╉儎靻岆厔雼?- DNA (DNA - BTS). 20171229</t>
  </si>
  <si>
    <t>KBSKpop</t>
  </si>
  <si>
    <t>2017-12-29T15:27:58.000Z</t>
  </si>
  <si>
    <t>iXfHlch1Lso</t>
  </si>
  <si>
    <t>Kim Kardashian West Fixes Internet Headlines About Her and Her Family | ELLE</t>
  </si>
  <si>
    <t>2018-03-15T15:00:07.000Z</t>
  </si>
  <si>
    <t>IXJhN4cOVM0</t>
  </si>
  <si>
    <t>Celebrities rally around bullied boy after he shares emotional story</t>
  </si>
  <si>
    <t>2017-12-11T13:06:08.000Z</t>
  </si>
  <si>
    <t>ixMqVcjsSVM</t>
  </si>
  <si>
    <t>Blindfolded Cake Decorating Challenge!  | How To Cake It | Yolanda Gampp</t>
  </si>
  <si>
    <t>2017-12-07T22:39:25.000Z</t>
  </si>
  <si>
    <t>IXNrHusLXoM</t>
  </si>
  <si>
    <t>Avicii - Friend Of Mine (Original Video) ft. Vargas &amp; Lagola</t>
  </si>
  <si>
    <t>AviciiOfficialVEVO</t>
  </si>
  <si>
    <t>2017-12-31T11:00:07.000Z</t>
  </si>
  <si>
    <t>ixxR3ZoqnF0</t>
  </si>
  <si>
    <t>BTS (氚╉儎靻岆厔雼? 'MIC Drop (Steve Aoki Remix)' Official Teaser</t>
  </si>
  <si>
    <t>2017-11-16T15:00:05.000Z</t>
  </si>
  <si>
    <t>I-xZz2OabW0</t>
  </si>
  <si>
    <t>Robert Mueller obtains Trump transition emails</t>
  </si>
  <si>
    <t>2017-12-17T11:28:20.000Z</t>
  </si>
  <si>
    <t>iyeWTFLzNZ4</t>
  </si>
  <si>
    <t>Frog The Rooster-Savannah is home!</t>
  </si>
  <si>
    <t>Frog The Rooster</t>
  </si>
  <si>
    <t>2018-01-09T23:46:07.000Z</t>
  </si>
  <si>
    <t>iYGq_qc-hWY</t>
  </si>
  <si>
    <t>The Assassination of Gianni Versace: American Crime Story | Season 2: First Look | FX</t>
  </si>
  <si>
    <t>2017-12-27T16:59:46.000Z</t>
  </si>
  <si>
    <t>IYhwU5Q5mkA</t>
  </si>
  <si>
    <t>Graffiti Artist</t>
  </si>
  <si>
    <t>2018-03-06T23:00:03.000Z</t>
  </si>
  <si>
    <t>iyjqs_1Nhr8</t>
  </si>
  <si>
    <t>Shaving my mustache!!!</t>
  </si>
  <si>
    <t>2018-01-01T22:35:21.000Z</t>
  </si>
  <si>
    <t>iyrefjMs64k</t>
  </si>
  <si>
    <t>Inside Danica Roem's Historic Victory</t>
  </si>
  <si>
    <t>2017-11-14T16:45:24.000Z</t>
  </si>
  <si>
    <t>IyRRk3wgKMo</t>
  </si>
  <si>
    <t>LOOK AT WHAT HE TURNED ME INTO... (ft. James Charles)</t>
  </si>
  <si>
    <t>2018-01-18T00:01:11.000Z</t>
  </si>
  <si>
    <t>IywiodrtyfM</t>
  </si>
  <si>
    <t>Another Holiday Commercial</t>
  </si>
  <si>
    <t>LifeAccordingToJimmy</t>
  </si>
  <si>
    <t>2017-12-19T00:18:32.000Z</t>
  </si>
  <si>
    <t>IYyjBXDyYLo</t>
  </si>
  <si>
    <t>DIY RUGRATS REPTAR BAR - FEATURING REPTILES</t>
  </si>
  <si>
    <t>2017-12-27T23:00:00.000Z</t>
  </si>
  <si>
    <t>iz4bGGhf9Xc</t>
  </si>
  <si>
    <t>REACTING TO MY LITTLE SISTERS YOUTUBE CHANNEL | MyLifeAsEva</t>
  </si>
  <si>
    <t>MyLifeAsEva</t>
  </si>
  <si>
    <t>2018-03-24T20:07:11.000Z</t>
  </si>
  <si>
    <t>IzbcIFW1qB0</t>
  </si>
  <si>
    <t>Celebs at Grammys to Wear White Roses in Solidarity with 'Times Up鈥?Movement</t>
  </si>
  <si>
    <t>2018-01-26T15:06:39.000Z</t>
  </si>
  <si>
    <t>izIyhdEHSPo</t>
  </si>
  <si>
    <t>Khalid &amp; Normani - Love Lies (Audio)</t>
  </si>
  <si>
    <t>KhalidVEVO</t>
  </si>
  <si>
    <t>2018-02-14T17:00:07.000Z</t>
  </si>
  <si>
    <t>IZNAp5g-nPQ</t>
  </si>
  <si>
    <t>A Plunger For Your Face</t>
  </si>
  <si>
    <t>2018-05-24T22:03:41.000Z</t>
  </si>
  <si>
    <t>iZpxzfMkVzM</t>
  </si>
  <si>
    <t>The Most Beautiful Restaurant in Japan - Kyoto Kitcho</t>
  </si>
  <si>
    <t>2017-12-20T00:53:14.000Z</t>
  </si>
  <si>
    <t>IzQwbRdh5Ts</t>
  </si>
  <si>
    <t>High Fidelity Mixtape Rules</t>
  </si>
  <si>
    <t>marjolijn2</t>
  </si>
  <si>
    <t>2015-03-29T18:11:39.000Z</t>
  </si>
  <si>
    <t>iZUfPIKbgUM</t>
  </si>
  <si>
    <t>Bar Essentials | Basics with Babish</t>
  </si>
  <si>
    <t>2018-03-15T14:13:34.000Z</t>
  </si>
  <si>
    <t>izwomieBwG0</t>
  </si>
  <si>
    <t>How a Sick Chimp Led to a Global Pandemic: The Rise of HIV</t>
  </si>
  <si>
    <t>2017-11-29T22:00:02.000Z</t>
  </si>
  <si>
    <t>J_CFBjAyPWE</t>
  </si>
  <si>
    <t>Red Velvet 霠堧摐氩渤 'Bad Boy' MV</t>
  </si>
  <si>
    <t>2018-01-29T09:00:02.000Z</t>
  </si>
  <si>
    <t>J_fFW78fc7s</t>
  </si>
  <si>
    <t>Butter Tubes Make Spreading Butter Easy</t>
  </si>
  <si>
    <t>2018-01-18T16:41:53.000Z</t>
  </si>
  <si>
    <t>J_QGZspO4gg</t>
  </si>
  <si>
    <t>Sia - Snowman</t>
  </si>
  <si>
    <t>2017-11-09T15:45:05.000Z</t>
  </si>
  <si>
    <t>J0epg1oHGbM</t>
  </si>
  <si>
    <t>Send this to your crush with no context</t>
  </si>
  <si>
    <t>2018-03-26T11:57:02.000Z</t>
  </si>
  <si>
    <t>J0VUaYYK-zk</t>
  </si>
  <si>
    <t>Downtown | The Cuddle Squad</t>
  </si>
  <si>
    <t>2017-11-27T18:22:09.000Z</t>
  </si>
  <si>
    <t>J15vfXqnwWw</t>
  </si>
  <si>
    <t>Zlatan Ibrahimovic scores FIRST EVER MLS goal for LA Galaxy</t>
  </si>
  <si>
    <t>Major League Soccer</t>
  </si>
  <si>
    <t>2018-03-31T20:49:56.000Z</t>
  </si>
  <si>
    <t>j1f04Jg7IaA</t>
  </si>
  <si>
    <t>TOP BEAUTY ESSENTIALS I CAN'T LIVE WITHOUT | DESI PERKINS</t>
  </si>
  <si>
    <t>2018-03-29T22:12:27.000Z</t>
  </si>
  <si>
    <t>j1v2A5pyGlY</t>
  </si>
  <si>
    <t>Robert Irwin and Jimmy Feed Baby Pygmy Goats</t>
  </si>
  <si>
    <t>2018-05-03T04:13:34.000Z</t>
  </si>
  <si>
    <t>j28Gt5_Mlo8</t>
  </si>
  <si>
    <t>Flying Through a  Sunset Storm || ViralHog</t>
  </si>
  <si>
    <t>2017-12-10T11:07:26.000Z</t>
  </si>
  <si>
    <t>J2HytHu5VBI</t>
  </si>
  <si>
    <t>we broke up</t>
  </si>
  <si>
    <t>David Dobrik</t>
  </si>
  <si>
    <t>2018-06-05T04:54:35.000Z</t>
  </si>
  <si>
    <t>J2kNt-PHayo</t>
  </si>
  <si>
    <t>Winter BEAUTY HAUL | Fleur De Force</t>
  </si>
  <si>
    <t>2017-11-29T17:00:02.000Z</t>
  </si>
  <si>
    <t>J3FcbFqSoQY</t>
  </si>
  <si>
    <t>Developing a Permanent Treatment for Lactose Intolerance Using Gene Therapy</t>
  </si>
  <si>
    <t>The Thought Emporium</t>
  </si>
  <si>
    <t>2018-02-13T04:09:35.000Z</t>
  </si>
  <si>
    <t>J3IbiFCR-Xs</t>
  </si>
  <si>
    <t>Josh Gordon - I'm Coming Home</t>
  </si>
  <si>
    <t>Vote The Process</t>
  </si>
  <si>
    <t>2017-11-30T01:29:36.000Z</t>
  </si>
  <si>
    <t>J41qe-TM1DY</t>
  </si>
  <si>
    <t>JONGHYUN 膦呿槃 '牍涭澊 雮?(Shinin鈥?' MV</t>
  </si>
  <si>
    <t>2018-01-23T04:00:00.000Z</t>
  </si>
  <si>
    <t>j4KvrAUjn6c</t>
  </si>
  <si>
    <t>WE MADE OUR MOM CRY...HER DREAM CAME TRUE!</t>
  </si>
  <si>
    <t>Lucas and Marcus</t>
  </si>
  <si>
    <t>2018-05-13T18:03:56.000Z</t>
  </si>
  <si>
    <t>J4vdqPcGJI4</t>
  </si>
  <si>
    <t>Eagles' Home Radio Call of the Last Play of Super Bowl 52 | NFL Highlights</t>
  </si>
  <si>
    <t>Highlight Heaven</t>
  </si>
  <si>
    <t>2018-02-05T03:52:47.000Z</t>
  </si>
  <si>
    <t>j5cSKF5FzD0</t>
  </si>
  <si>
    <t>Bradley Beal Goes OFF For a Career-High 51 Points | December 5, 2017</t>
  </si>
  <si>
    <t>2017-12-06T06:36:23.000Z</t>
  </si>
  <si>
    <t>J6iyX87SBP0</t>
  </si>
  <si>
    <t>Molten Aluminum Deep Fried Turkey (Thanksgiving Special!!!)</t>
  </si>
  <si>
    <t>Sufficiently Advanced</t>
  </si>
  <si>
    <t>2017-11-22T14:00:01.000Z</t>
  </si>
  <si>
    <t>J6R0X6NTnSw</t>
  </si>
  <si>
    <t>Meghan Trainor - No Excuses (Dance Video)</t>
  </si>
  <si>
    <t>MeghanTrainorVEVO</t>
  </si>
  <si>
    <t>2018-04-03T16:00:01.000Z</t>
  </si>
  <si>
    <t>j6X6PhexHnE</t>
  </si>
  <si>
    <t>If People Were Honest With Their Parents</t>
  </si>
  <si>
    <t>Tpindell</t>
  </si>
  <si>
    <t>2017-12-30T03:16:10.000Z</t>
  </si>
  <si>
    <t>J75enyWdbBM</t>
  </si>
  <si>
    <t>David Guetta &amp; Sia - Flames (Official Video)</t>
  </si>
  <si>
    <t>2018-04-05T16:20:51.000Z</t>
  </si>
  <si>
    <t>J7BVU65c8AQ</t>
  </si>
  <si>
    <t>Men鈥檚 Fashion Tips &amp; Winter 2017 Style Guide | Doctor Mike</t>
  </si>
  <si>
    <t>2017-12-03T15:59:27.000Z</t>
  </si>
  <si>
    <t>J-7FkW1Cuic</t>
  </si>
  <si>
    <t>Steve Harvey Dishes on the Kardashian/West 'Family Feud' Episode</t>
  </si>
  <si>
    <t>2018-04-17T13:00:05.000Z</t>
  </si>
  <si>
    <t>j7I-d1B6HwE</t>
  </si>
  <si>
    <t>2017 American Music Awards: All The Show-Stopping Performances!</t>
  </si>
  <si>
    <t>2017-11-20T05:33:03.000Z</t>
  </si>
  <si>
    <t>j7RZy2B73hw</t>
  </si>
  <si>
    <t>Patriots vs. Dolphins | NFL Week 14 Game Highlights</t>
  </si>
  <si>
    <t>2017-12-12T05:40:57.000Z</t>
  </si>
  <si>
    <t>J7wMOb0WIfQ</t>
  </si>
  <si>
    <t>Religion Of Sports Season 2 - Trailer 1</t>
  </si>
  <si>
    <t>Audience Network</t>
  </si>
  <si>
    <t>2017-10-27T19:41:06.000Z</t>
  </si>
  <si>
    <t>J83sZrz9XTc</t>
  </si>
  <si>
    <t>Samsung Galaxy S9 Impressions!</t>
  </si>
  <si>
    <t>2018-02-25T17:00:39.000Z</t>
  </si>
  <si>
    <t>j8rtMlDTJes</t>
  </si>
  <si>
    <t>Allison Janney Demonstrates Meryl Streep's Secret Kissing Technique | The Graham Norton Show</t>
  </si>
  <si>
    <t>2018-02-16T17:25:14.000Z</t>
  </si>
  <si>
    <t>j9n7Boia0po</t>
  </si>
  <si>
    <t>TB@DET: Enberg on the origins of his 'oh my' call</t>
  </si>
  <si>
    <t>2016-05-21T23:30:46.000Z</t>
  </si>
  <si>
    <t>Ja_GMU7-sjs</t>
  </si>
  <si>
    <t>Google Pixelbook: $1000 of Weird!</t>
  </si>
  <si>
    <t>2017-11-09T21:18:33.000Z</t>
  </si>
  <si>
    <t>JA_sKkXiQMI</t>
  </si>
  <si>
    <t>DIY Wireless Charger Install In Toyota Tacoma</t>
  </si>
  <si>
    <t>Braxen McConnell</t>
  </si>
  <si>
    <t>2017-12-22T15:21:09.000Z</t>
  </si>
  <si>
    <t>JANApS0P4z8</t>
  </si>
  <si>
    <t>Casually Explained: Levels of Wealth</t>
  </si>
  <si>
    <t>Casually Explained</t>
  </si>
  <si>
    <t>2017-11-25T15:00:03.000Z</t>
  </si>
  <si>
    <t>JaNmH8A-4NM</t>
  </si>
  <si>
    <t>AJ Styles calls out Jinder Mahal for a WWE Championship Rematch: SmackDown LIVE, Nov. 21, 2017</t>
  </si>
  <si>
    <t>2017-11-22T02:59:55.000Z</t>
  </si>
  <si>
    <t>JbazoX5Su1w</t>
  </si>
  <si>
    <t>SURPRISE!!! I HAVE MY OWN PERFUME!</t>
  </si>
  <si>
    <t>2017-12-20T20:09:36.000Z</t>
  </si>
  <si>
    <t>JBDWIGpKnwM</t>
  </si>
  <si>
    <t>Dude vs. Wild - Nevada Mountains</t>
  </si>
  <si>
    <t>2017-12-08T19:21:58.000Z</t>
  </si>
  <si>
    <t>JbQ4MwDdxSU</t>
  </si>
  <si>
    <t>Texans vs. Ravens | NFL Week 12 Game Highlights</t>
  </si>
  <si>
    <t>2017-11-28T05:02:37.000Z</t>
  </si>
  <si>
    <t>JBTNG-8w5_g</t>
  </si>
  <si>
    <t>Conan Plays Horse With Magic Johnson  - CONAN on TBS</t>
  </si>
  <si>
    <t>2018-03-28T02:53:37.000Z</t>
  </si>
  <si>
    <t>jb-To6qJcxU</t>
  </si>
  <si>
    <t>Watch Cardi B's 90 Second Makeup Routine | ELLE</t>
  </si>
  <si>
    <t>2018-01-10T21:21:57.000Z</t>
  </si>
  <si>
    <t>JBw1nwYJESc</t>
  </si>
  <si>
    <t>Anderson Cooper Walked Out Of The New 'Star Wars' Movie</t>
  </si>
  <si>
    <t>2018-01-03T08:35:00.000Z</t>
  </si>
  <si>
    <t>JBZTZZAcFTw</t>
  </si>
  <si>
    <t>What $4,800 Will Get You In NYC | Sweet Digs Home Tour | Refinery29</t>
  </si>
  <si>
    <t>2017-11-12T16:00:01.000Z</t>
  </si>
  <si>
    <t>jC4NNUYIIdM</t>
  </si>
  <si>
    <t>鈿?How The Black Point Message Crashes Android Apps</t>
  </si>
  <si>
    <t>2018-05-04T22:13:47.000Z</t>
  </si>
  <si>
    <t>jCb-WcxO5SU</t>
  </si>
  <si>
    <t>If Commercials were Real Life - Daytona 500/Apple iPad</t>
  </si>
  <si>
    <t>Zebra Corner</t>
  </si>
  <si>
    <t>2018-02-16T14:00:24.000Z</t>
  </si>
  <si>
    <t>JcC5VGOx8I8</t>
  </si>
  <si>
    <t>Calum Scott - You Are The Reason (Lyric Video)</t>
  </si>
  <si>
    <t>2017-11-24T00:00:01.000Z</t>
  </si>
  <si>
    <t>JcdLF6XQ0iw</t>
  </si>
  <si>
    <t>PANCAKE ART CHALLENGE 4!!! Learn How To Make Mario Odyssey Star Wars Jedi Nintendo Food DIY Pancake</t>
  </si>
  <si>
    <t>Collins Key</t>
  </si>
  <si>
    <t>2017-12-16T19:02:01.000Z</t>
  </si>
  <si>
    <t>Jcghl0lbDSk</t>
  </si>
  <si>
    <t>Cantina Theme played by a pencil and a girl with too much time on her hands</t>
  </si>
  <si>
    <t>2018-01-11T06:31:37.000Z</t>
  </si>
  <si>
    <t>JckuMy_aYso</t>
  </si>
  <si>
    <t>I FILLED MY SWIMMING POOL WITH 1,000 POOL FLOATIES!! 馃挧馃</t>
  </si>
  <si>
    <t>2018-06-01T18:37:18.000Z</t>
  </si>
  <si>
    <t>jCVkaZChKmc</t>
  </si>
  <si>
    <t>WET N WILD vs. YSL 馃挄馃槏 Foundation Dupe Battle! 馃敧 WEAR TEST</t>
  </si>
  <si>
    <t>Shaaanxo</t>
  </si>
  <si>
    <t>2018-01-26T22:06:55.000Z</t>
  </si>
  <si>
    <t>jD83QaWy8LI</t>
  </si>
  <si>
    <t>Film Theory: Willy Wonka and the Golden Ticket SCAM! (Willy Wonka and the Chocolate Factory)</t>
  </si>
  <si>
    <t>2018-05-27T19:22:30.000Z</t>
  </si>
  <si>
    <t>jDC_QZAFxKI</t>
  </si>
  <si>
    <t>How This Insta-Famous Sugarfina Chocolate Bar Is Made | How Stuff Is Made | Refinery29</t>
  </si>
  <si>
    <t>2018-02-07T16:00:03.000Z</t>
  </si>
  <si>
    <t>JdHhNxedKs4</t>
  </si>
  <si>
    <t>Does Melania Trump Like Cecily Strong鈥檚 SNL Impersonation? | WWHL</t>
  </si>
  <si>
    <t>2018-02-08T05:57:58.000Z</t>
  </si>
  <si>
    <t>JDK3l9TmwAo</t>
  </si>
  <si>
    <t>Top 10 Plays of the Night: November 28, 2017</t>
  </si>
  <si>
    <t>2017-11-29T06:34:31.000Z</t>
  </si>
  <si>
    <t>JDkHmQEOkYo</t>
  </si>
  <si>
    <t>T &amp; P Makeup Look</t>
  </si>
  <si>
    <t>2018-02-19T01:31:01.000Z</t>
  </si>
  <si>
    <t>JDmse8M-3-Y</t>
  </si>
  <si>
    <t>teens react to nothing.</t>
  </si>
  <si>
    <t>2018-04-01T17:00:03.000Z</t>
  </si>
  <si>
    <t>JDnfux-fSJU</t>
  </si>
  <si>
    <t>ATTEMPTING HOLIDAY LIFE HACKS</t>
  </si>
  <si>
    <t>2017-12-16T19:00:02.000Z</t>
  </si>
  <si>
    <t>JdrdNQfZoqs</t>
  </si>
  <si>
    <t>Skelly the Skeleton Robot wishing you a Merry Christmas &amp; Happy New Year</t>
  </si>
  <si>
    <t>Skelly Robot</t>
  </si>
  <si>
    <t>2017-11-23T16:11:09.000Z</t>
  </si>
  <si>
    <t>J-dv_DcDD_A</t>
  </si>
  <si>
    <t>ZAYN - Let Me (Official Video)</t>
  </si>
  <si>
    <t>ZaynVEVO</t>
  </si>
  <si>
    <t>2018-04-12T12:00:04.000Z</t>
  </si>
  <si>
    <t>je_0dC12gOs</t>
  </si>
  <si>
    <t>Andr茅s Iniesta substituted for the final time in an FC Barcelona shirt</t>
  </si>
  <si>
    <t>2018-05-20T21:06:15.000Z</t>
  </si>
  <si>
    <t>jE2VvGZktJo</t>
  </si>
  <si>
    <t>Jake Paul - Randy Savage (FT. Team 10 + Jitt &amp; Quan) Prod. By MORTEN</t>
  </si>
  <si>
    <t>Jake Paul</t>
  </si>
  <si>
    <t>2018-05-24T23:17:52.000Z</t>
  </si>
  <si>
    <t>JefYnYIXY_8</t>
  </si>
  <si>
    <t>The Strange (But True) History of Hysteria</t>
  </si>
  <si>
    <t>2018-05-10T21:00:01.000Z</t>
  </si>
  <si>
    <t>jehMXPadHS0</t>
  </si>
  <si>
    <t>Star Wars: The Last Jedi Cast Play WOULD YOU RATHER? | MTV Movies</t>
  </si>
  <si>
    <t>MTV International</t>
  </si>
  <si>
    <t>2017-12-13T16:58:29.000Z</t>
  </si>
  <si>
    <t>JeRtUXTQ_aQ</t>
  </si>
  <si>
    <t>James Bay - Wild Love</t>
  </si>
  <si>
    <t>JamesBayVEVO</t>
  </si>
  <si>
    <t>2018-02-19T13:30:01.000Z</t>
  </si>
  <si>
    <t>JFmkRNbDF70</t>
  </si>
  <si>
    <t>Catie Turner Sings Once Upon a Dream From Sleeping Beauty - Disney Night - American Idol 2018</t>
  </si>
  <si>
    <t>2018-04-30T02:08:51.000Z</t>
  </si>
  <si>
    <t>JfQ3W0wjGh4</t>
  </si>
  <si>
    <t>My Dad Hustled Me Hard</t>
  </si>
  <si>
    <t>2018-05-16T21:53:15.000Z</t>
  </si>
  <si>
    <t>JFydHaV0klA</t>
  </si>
  <si>
    <t>COLLEGE KIDS REACT TO K-POP (BTS, MONSTA X, SEVENTEEN, TWICE, Red Velvet)</t>
  </si>
  <si>
    <t>2017-12-23T22:00:00.000Z</t>
  </si>
  <si>
    <t>jG1JY0rt2Os</t>
  </si>
  <si>
    <t>Fall Out Boy - HOLD ME TIGHT OR DON鈥橳</t>
  </si>
  <si>
    <t>FallOutBoyVEVO</t>
  </si>
  <si>
    <t>2017-11-15T05:00:02.000Z</t>
  </si>
  <si>
    <t>jg4hFf-zmn8</t>
  </si>
  <si>
    <t>Donkey and Woman Who Both Lost Children Celebrate Their Emotional Journey | The Dodo Party Animals</t>
  </si>
  <si>
    <t>2018-01-26T14:00:03.000Z</t>
  </si>
  <si>
    <t>JgByDCdtNE8</t>
  </si>
  <si>
    <t>Tiffany Haddish Details Her Dinners with Barbra Streisand &amp; Taylor Swift</t>
  </si>
  <si>
    <t>2017-12-04T15:15:08.000Z</t>
  </si>
  <si>
    <t>JGEsZBPkjNY</t>
  </si>
  <si>
    <t>JavaScript Oscilloscope</t>
  </si>
  <si>
    <t>Neil Fraser</t>
  </si>
  <si>
    <t>2018-01-25T06:47:24.000Z</t>
  </si>
  <si>
    <t>jGiqc3HSxEg</t>
  </si>
  <si>
    <t>A Study of So Bad It's Good Movies</t>
  </si>
  <si>
    <t>Now You See It</t>
  </si>
  <si>
    <t>2017-11-13T15:30:01.000Z</t>
  </si>
  <si>
    <t>jGl-6an8fz8</t>
  </si>
  <si>
    <t>Prince William returns to hospital with Prince George and Princess Charlotte</t>
  </si>
  <si>
    <t>2018-04-23T15:46:49.000Z</t>
  </si>
  <si>
    <t>JGm9Y_hFqNk</t>
  </si>
  <si>
    <t>First Take reacts: Kyrie Irving says contract extension doesn't make sense | First Take | ESPN</t>
  </si>
  <si>
    <t>2018-06-13T15:06:08.000Z</t>
  </si>
  <si>
    <t>JGo_a82jfj8</t>
  </si>
  <si>
    <t>ADULTS REACT TO EUROVISION SONG CONTEST 2018</t>
  </si>
  <si>
    <t>2018-05-18T21:00:00.000Z</t>
  </si>
  <si>
    <t>jgvQzWAhoiw</t>
  </si>
  <si>
    <t>November Favourites 2017 | Zoella</t>
  </si>
  <si>
    <t>2017-12-07T18:00:05.000Z</t>
  </si>
  <si>
    <t>jGyUVyp9w9g</t>
  </si>
  <si>
    <t>Chance-giving Monologue - SNL</t>
  </si>
  <si>
    <t>2017-11-19T05:43:25.000Z</t>
  </si>
  <si>
    <t>jH2t4Tcl3Pg</t>
  </si>
  <si>
    <t>Bruno Mars - Live At The Apollo Theater [Official Trailer] (November 29th on CBS)</t>
  </si>
  <si>
    <t>Bruno Mars</t>
  </si>
  <si>
    <t>2017-11-20T16:14:48.000Z</t>
  </si>
  <si>
    <t>jhEBBGOD7es</t>
  </si>
  <si>
    <t>WrestleMania's memorable returns: WWE Top 10, March 24, 2018</t>
  </si>
  <si>
    <t>2018-03-24T12:55:54.000Z</t>
  </si>
  <si>
    <t>jHvSF0njyvc</t>
  </si>
  <si>
    <t>Judge Rosemarie Aquilina Full Remarks to Larry Nassar | NBC News</t>
  </si>
  <si>
    <t>2018-01-25T01:26:41.000Z</t>
  </si>
  <si>
    <t>JhvwFB-NUbA</t>
  </si>
  <si>
    <t>Wendy Williams opens up about her return to TV</t>
  </si>
  <si>
    <t>2018-03-19T14:00:39.000Z</t>
  </si>
  <si>
    <t>jHZTzXteoU8</t>
  </si>
  <si>
    <t>NEW MAKEUP LAUNCHES | WHATS GOOD + WHATS NOT SO GOOD</t>
  </si>
  <si>
    <t>2018-03-26T17:30:01.000Z</t>
  </si>
  <si>
    <t>Ji_4dH_FXzw</t>
  </si>
  <si>
    <t>2018 Preakness Stakes I FULL RACE I NBC Sports</t>
  </si>
  <si>
    <t>2018-05-19T23:10:34.000Z</t>
  </si>
  <si>
    <t>jibff9m0SjQ</t>
  </si>
  <si>
    <t>Guest Host Melissa McCarthy Interviews Dave Franco</t>
  </si>
  <si>
    <t>2017-12-08T12:00:06.000Z</t>
  </si>
  <si>
    <t>Jidk0O6uu-0</t>
  </si>
  <si>
    <t>Granulated Sugar From Honey</t>
  </si>
  <si>
    <t>Cody'sLab Backup</t>
  </si>
  <si>
    <t>2017-11-15T07:25:03.000Z</t>
  </si>
  <si>
    <t>Jiia2IcFwqk</t>
  </si>
  <si>
    <t>Sarah Jessica Parker Finally Gets Asked To Prom</t>
  </si>
  <si>
    <t>2018-01-11T08:35:00.000Z</t>
  </si>
  <si>
    <t>JiOXpKU7tWc</t>
  </si>
  <si>
    <t>2017 is the Best?</t>
  </si>
  <si>
    <t>2017-12-12T20:15:10.000Z</t>
  </si>
  <si>
    <t>jiP82WVx6mM</t>
  </si>
  <si>
    <t>The author of the 5:2 diet explains why eating healthy is more important than exercise</t>
  </si>
  <si>
    <t>2018-01-17T14:23:32.000Z</t>
  </si>
  <si>
    <t>jiZfc0b2t3Q</t>
  </si>
  <si>
    <t>Adam Dunn had the weirdest career in MLB history | Dorktown</t>
  </si>
  <si>
    <t>2018-05-01T22:53:23.000Z</t>
  </si>
  <si>
    <t>jj6ibow2tdw</t>
  </si>
  <si>
    <t>Jim Parsons: It's Never 'Too Late' For Gay Representation On Film</t>
  </si>
  <si>
    <t>2018-05-08T07:35:02.000Z</t>
  </si>
  <si>
    <t>jjEmFB7zY4o</t>
  </si>
  <si>
    <t>Romain Febvre: Shipwrecked</t>
  </si>
  <si>
    <t>Monster Energy</t>
  </si>
  <si>
    <t>2017-12-21T15:04:49.000Z</t>
  </si>
  <si>
    <t>JJgiKhhpGvQ</t>
  </si>
  <si>
    <t>Donald Trump animatronic debuts in Hall of Presidents at Walt Disney World</t>
  </si>
  <si>
    <t>Inside the Magic</t>
  </si>
  <si>
    <t>2017-12-18T22:06:36.000Z</t>
  </si>
  <si>
    <t>jjNf6SolPvU</t>
  </si>
  <si>
    <t>The Voice 2018 Blind Audition - Justin Kilgore: Tomorrow</t>
  </si>
  <si>
    <t>2018-02-27T03:00:01.000Z</t>
  </si>
  <si>
    <t>jjRXuZkeGRA</t>
  </si>
  <si>
    <t>Riverdale | Chapter Twenty-Six: The Tell-Tale Heart Trailer | The CW</t>
  </si>
  <si>
    <t>2018-02-01T06:00:00.000Z</t>
  </si>
  <si>
    <t>JKFgn6tNU6w</t>
  </si>
  <si>
    <t>The Worst Reality Show of All Time</t>
  </si>
  <si>
    <t>2018-02-07T00:43:26.000Z</t>
  </si>
  <si>
    <t>jkkinXnXErk</t>
  </si>
  <si>
    <t>How to Eat Sichuan Hot Pot | Food Skills</t>
  </si>
  <si>
    <t>2018-01-15T20:00:08.000Z</t>
  </si>
  <si>
    <t>JKP-rOESfMs</t>
  </si>
  <si>
    <t>Super Smash Bros. Switch: Who's Hiding in the Flames? (Real-Time Character Analysis)</t>
  </si>
  <si>
    <t>GameXplain</t>
  </si>
  <si>
    <t>2018-03-08T23:54:43.000Z</t>
  </si>
  <si>
    <t>jLCHpZ6B1gU</t>
  </si>
  <si>
    <t>Jason Aldean - You Make It Easy (Lyric Video)</t>
  </si>
  <si>
    <t>JasonAldeanVEVO</t>
  </si>
  <si>
    <t>2018-01-26T05:00:02.000Z</t>
  </si>
  <si>
    <t>JlcJaCS4BPM</t>
  </si>
  <si>
    <t>Silence Breakers: Women Affected By Sexual Misconduct Speak Out | Megyn Kelly TODAY</t>
  </si>
  <si>
    <t>2017-12-06T15:29:40.000Z</t>
  </si>
  <si>
    <t>jLM2ibaRbrk</t>
  </si>
  <si>
    <t>Flinch w/ BTS</t>
  </si>
  <si>
    <t>2017-12-01T06:18:28.000Z</t>
  </si>
  <si>
    <t>jlmNwjdYVnk</t>
  </si>
  <si>
    <t>Boy Sings Out in Walmart || ViralHog</t>
  </si>
  <si>
    <t>2018-03-26T18:24:47.000Z</t>
  </si>
  <si>
    <t>JLOFZoBJnd8</t>
  </si>
  <si>
    <t>TRANSFORMING SUMMER MCKEEN INTO ME!!</t>
  </si>
  <si>
    <t>2017-11-18T01:40:29.000Z</t>
  </si>
  <si>
    <t>jLZuaFZWa7A</t>
  </si>
  <si>
    <t>Can you guess these WWE Superstars?</t>
  </si>
  <si>
    <t>2017-11-24T20:30:01.000Z</t>
  </si>
  <si>
    <t>jMpXhLeiPsE</t>
  </si>
  <si>
    <t>Lotto Powerball Imagine - Armoured Truck</t>
  </si>
  <si>
    <t>Lotto New Zealand</t>
  </si>
  <si>
    <t>2018-02-16T19:02:13.000Z</t>
  </si>
  <si>
    <t>jmqRuQGdhLs</t>
  </si>
  <si>
    <t>How to take a screenshot on your iPhone or iPad 鈥?Apple Support</t>
  </si>
  <si>
    <t>jn9mHzXJIV0</t>
  </si>
  <si>
    <t>18-core iMac Pro Review: Not a Trap!</t>
  </si>
  <si>
    <t>2018-03-02T21:37:44.000Z</t>
  </si>
  <si>
    <t>J-NEOU-Ujeg</t>
  </si>
  <si>
    <t>Golden Globes 2018: Why stars wore black on the red carpet - BBC News</t>
  </si>
  <si>
    <t>2018-01-08T07:54:41.000Z</t>
  </si>
  <si>
    <t>JnepCulEQOo</t>
  </si>
  <si>
    <t>Watch Tesla's Secret Santa Mode!  Easter Egg with Icy Roads, Reindeer, Jingle Bells and More</t>
  </si>
  <si>
    <t>DragTimes</t>
  </si>
  <si>
    <t>2017-12-23T23:57:32.000Z</t>
  </si>
  <si>
    <t>JNlOVdTQEIM</t>
  </si>
  <si>
    <t>Logan Paul (Don't be That Guy in Japan... or Anywhere Else)</t>
  </si>
  <si>
    <t>That Japanese Man Yuta</t>
  </si>
  <si>
    <t>2018-01-04T19:01:55.000Z</t>
  </si>
  <si>
    <t>JNv4w6DFoYs</t>
  </si>
  <si>
    <t>OjO Commuter Scooter庐- Light Electric Vehicle for the Bike Lane &amp; Beyond!</t>
  </si>
  <si>
    <t>OjO Commuter Scooter by OjO Electric</t>
  </si>
  <si>
    <t>2017-11-10T19:18:46.000Z</t>
  </si>
  <si>
    <t>JNWwVDkj24g</t>
  </si>
  <si>
    <t>What Are The Weirdest Unsolved Internet Mysteries?</t>
  </si>
  <si>
    <t>2018-02-11T16:45:28.000Z</t>
  </si>
  <si>
    <t>JNyZ49q4vrU</t>
  </si>
  <si>
    <t>Buying Used Things 2</t>
  </si>
  <si>
    <t>2018-05-23T21:28:54.000Z</t>
  </si>
  <si>
    <t>jO7Ysq0m050</t>
  </si>
  <si>
    <t>KIDS TRY 90s SNACKS! | Kids Vs. Food</t>
  </si>
  <si>
    <t>2018-05-17T19:00:01.000Z</t>
  </si>
  <si>
    <t>Jodbdj52Vc0</t>
  </si>
  <si>
    <t>Shawn Mendes Carpool Karaoke -- #LateLateShawn</t>
  </si>
  <si>
    <t>2018-06-05T05:02:49.000Z</t>
  </si>
  <si>
    <t>JoqBlEBpg9s</t>
  </si>
  <si>
    <t>James Cameron Answers Sci-Fi Questions From Twitter | Tech Support | WIRED</t>
  </si>
  <si>
    <t>2018-04-30T16:00:23.000Z</t>
  </si>
  <si>
    <t>JOwmqPPkjww</t>
  </si>
  <si>
    <t>A little Dingo running on a bridge over one of the busiest freeways in the U.S!</t>
  </si>
  <si>
    <t>2018-01-26T20:30:53.000Z</t>
  </si>
  <si>
    <t>JOZzku2SrzQ</t>
  </si>
  <si>
    <t>I will legally change my name to LitFam</t>
  </si>
  <si>
    <t>2017-12-13T19:12:14.000Z</t>
  </si>
  <si>
    <t>JP5BL-lCoQI</t>
  </si>
  <si>
    <t>Why Avengers Infinity War Will Succeed Where Justice League Failed - The John Campea Show</t>
  </si>
  <si>
    <t>2017-12-05T18:59:38.000Z</t>
  </si>
  <si>
    <t>jp9hK-jY6yY</t>
  </si>
  <si>
    <t>When Someone Has A Crush on You | Lilly Singh</t>
  </si>
  <si>
    <t>2017-11-09T22:21:13.000Z</t>
  </si>
  <si>
    <t>jPEYpryMp2s</t>
  </si>
  <si>
    <t>Solo: A Star Wars Story Official Trailer</t>
  </si>
  <si>
    <t>2018-04-09T00:45:48.000Z</t>
  </si>
  <si>
    <t>jpH-8HiMCRI</t>
  </si>
  <si>
    <t>Deep Fried Ice Cream &amp; Cookie Dough &amp; Funfetti?! (What the Flavor)</t>
  </si>
  <si>
    <t>2018-04-27T15:00:06.000Z</t>
  </si>
  <si>
    <t>jPkRGHivRD8</t>
  </si>
  <si>
    <t>BURGER Menu Taste Test</t>
  </si>
  <si>
    <t>2017-11-19T01:00:01.000Z</t>
  </si>
  <si>
    <t>JpoUN_A12Eg</t>
  </si>
  <si>
    <t>Top 10 Worst Reasons You Hated The Last Jedi</t>
  </si>
  <si>
    <t>2018-01-05T12:07:16.000Z</t>
  </si>
  <si>
    <t>JpR_JaVguBk</t>
  </si>
  <si>
    <t>Cantina Theme Played By Rubik's Cube Whilst Being Solved</t>
  </si>
  <si>
    <t>TheCubician</t>
  </si>
  <si>
    <t>2018-01-14T23:00:15.000Z</t>
  </si>
  <si>
    <t>JpvC3j9Qxus</t>
  </si>
  <si>
    <t>Mo'Nique Speaks On Racial And Gender Inequality In Hollywood + More</t>
  </si>
  <si>
    <t>2018-02-23T13:19:56.000Z</t>
  </si>
  <si>
    <t>Jq_98dJuIck</t>
  </si>
  <si>
    <t>Star Wars: The Last Jedi Review (SPOILER FREE)</t>
  </si>
  <si>
    <t>2017-12-12T17:00:04.000Z</t>
  </si>
  <si>
    <t>JQbjS0_ZfJ0</t>
  </si>
  <si>
    <t>Kendrick Lamar, SZA - All The Stars</t>
  </si>
  <si>
    <t>2018-02-06T17:00:02.000Z</t>
  </si>
  <si>
    <t>JQBrUjPaCNw</t>
  </si>
  <si>
    <t>I Got Transformed Into Margot Robbie | Beauty Evolution | Refinery29</t>
  </si>
  <si>
    <t>jQF5Q3773uk</t>
  </si>
  <si>
    <t>Apple HomePod review</t>
  </si>
  <si>
    <t>2018-02-06T13:30:01.000Z</t>
  </si>
  <si>
    <t>JqfuKsoEEms</t>
  </si>
  <si>
    <t>Hotel Artemis | Official Trailer [HD] | Global Road Entertainment</t>
  </si>
  <si>
    <t>Global Road Entertainment</t>
  </si>
  <si>
    <t>2018-04-16T12:59:59.000Z</t>
  </si>
  <si>
    <t>Jqh-XJovVJg</t>
  </si>
  <si>
    <t>Getting Caught Eating Alone</t>
  </si>
  <si>
    <t>2018-04-02T17:30:00.000Z</t>
  </si>
  <si>
    <t>JqIkzS2wSz8</t>
  </si>
  <si>
    <t>'Call Me by Your Name' star Timothee Chalamet on the time he embarrassed himself with Saoirse Ronan</t>
  </si>
  <si>
    <t>Popcorn with Peter Travers</t>
  </si>
  <si>
    <t>2018-01-26T15:07:16.000Z</t>
  </si>
  <si>
    <t>JQkjAhmvITI</t>
  </si>
  <si>
    <t>Making a Custom GLOWING iPhone Logo - in Shenzhen, China</t>
  </si>
  <si>
    <t>2018-02-20T15:28:32.000Z</t>
  </si>
  <si>
    <t>jQR_Bp66u9w</t>
  </si>
  <si>
    <t>Half Magic - Official Red Band Trailer</t>
  </si>
  <si>
    <t>2018-01-25T22:00:03.000Z</t>
  </si>
  <si>
    <t>jQS_kpH9xfA</t>
  </si>
  <si>
    <t>Where鈥檚 Maria? (Liberation by Christina Aguilera)</t>
  </si>
  <si>
    <t>Christina Aguilera</t>
  </si>
  <si>
    <t>2018-05-04T12:00:04.000Z</t>
  </si>
  <si>
    <t>JR06IhY4C2A</t>
  </si>
  <si>
    <t>Officials give update on shooting at high school in Maryland</t>
  </si>
  <si>
    <t>2018-03-20T15:37:15.000Z</t>
  </si>
  <si>
    <t>JR4oPuV3CWg</t>
  </si>
  <si>
    <t>4 Life Hacks that Will Ruin Your Life</t>
  </si>
  <si>
    <t>2017-12-03T17:00:01.000Z</t>
  </si>
  <si>
    <t>jR5k_1Jgf2Y</t>
  </si>
  <si>
    <t>2017 American Music Awards: Red Carpet Fashion | E! News</t>
  </si>
  <si>
    <t>2017-11-20T06:35:16.000Z</t>
  </si>
  <si>
    <t>jr7W7smqXg4</t>
  </si>
  <si>
    <t>WeatherTech Super Bowl庐 Commercial: American Factory</t>
  </si>
  <si>
    <t>WeatherTech</t>
  </si>
  <si>
    <t>2018-02-01T14:09:46.000Z</t>
  </si>
  <si>
    <t>jr8L_hJcCM4</t>
  </si>
  <si>
    <t>Oprah Shocks Superfan Tiffany Haddish</t>
  </si>
  <si>
    <t>2018-02-22T14:00:13.000Z</t>
  </si>
  <si>
    <t>jr9QtXwC9vc</t>
  </si>
  <si>
    <t>The Greatest Showman | Official Trailer 2 [HD] | 20th Century FOX</t>
  </si>
  <si>
    <t>2017-11-13T14:00:23.000Z</t>
  </si>
  <si>
    <t>JRAOdRq-1lw</t>
  </si>
  <si>
    <t>HOSTILES ON THE HILL 鈥?A Bad Lip Reading of The Empire Strikes Back</t>
  </si>
  <si>
    <t>2017-12-18T15:44:42.000Z</t>
  </si>
  <si>
    <t>JrFiNSueT3Y</t>
  </si>
  <si>
    <t>10 BEST Moments From 2018 SAG Awards</t>
  </si>
  <si>
    <t>2018-01-22T06:55:33.000Z</t>
  </si>
  <si>
    <t>JRocY48P0qA</t>
  </si>
  <si>
    <t>The Toyota Previa Is the Weirdest Minivan Ever</t>
  </si>
  <si>
    <t>Doug DeMuro</t>
  </si>
  <si>
    <t>2018-03-29T15:55:16.000Z</t>
  </si>
  <si>
    <t>jRq7HXR17gI</t>
  </si>
  <si>
    <t>RAT TRAP Trebuchet</t>
  </si>
  <si>
    <t>2018-03-18T14:00:03.000Z</t>
  </si>
  <si>
    <t>JRuC_NoBrM8</t>
  </si>
  <si>
    <t>Shaun White's biggest fans share his heart condition</t>
  </si>
  <si>
    <t>2018-02-14T02:18:42.000Z</t>
  </si>
  <si>
    <t>JRzZl_nq6fk</t>
  </si>
  <si>
    <t>Falcon 9 rocket launch provides spectacular view in Bakersfield</t>
  </si>
  <si>
    <t>KBAK - KBFX - Eyewitness News - BakersfieldNow</t>
  </si>
  <si>
    <t>2017-12-23T02:27:14.000Z</t>
  </si>
  <si>
    <t>Js04hvdVUA8</t>
  </si>
  <si>
    <t>Madden NFL 19 鈥?Official Reveal Trailer</t>
  </si>
  <si>
    <t>EA SPORTS</t>
  </si>
  <si>
    <t>2018-06-09T18:42:53.000Z</t>
  </si>
  <si>
    <t>Js3WIRF595U</t>
  </si>
  <si>
    <t>New Year New MKBHD!</t>
  </si>
  <si>
    <t>2018-01-02T22:35:32.000Z</t>
  </si>
  <si>
    <t>jS9q7Tu_G0o</t>
  </si>
  <si>
    <t>I Tried Following a Jeffree Star Makeup Tutorial</t>
  </si>
  <si>
    <t>2018-02-19T00:30:36.000Z</t>
  </si>
  <si>
    <t>jSh3FFKFH_g</t>
  </si>
  <si>
    <t>PRETTYMUCH - No More (Audio) ft. French Montana</t>
  </si>
  <si>
    <t>PrettyMuchVEVO</t>
  </si>
  <si>
    <t>2017-12-01T05:00:02.000Z</t>
  </si>
  <si>
    <t>jsnyz__pc5M</t>
  </si>
  <si>
    <t>Chloe x Halle - The Kids Are Alright - Official Music Video</t>
  </si>
  <si>
    <t>Chloe x Halle</t>
  </si>
  <si>
    <t>2018-02-09T16:14:59.000Z</t>
  </si>
  <si>
    <t>JSoLPm6a2yo</t>
  </si>
  <si>
    <t>Jemele Hill Talks Tweets About Trump, National Anthem Protests, Suspension From ESPN | The View</t>
  </si>
  <si>
    <t>2018-02-21T16:15:10.000Z</t>
  </si>
  <si>
    <t>JSpnYEOf0A4</t>
  </si>
  <si>
    <t>Can These Chefs Create A Kid's Dream Dessert?</t>
  </si>
  <si>
    <t>2018-06-07T16:00:31.000Z</t>
  </si>
  <si>
    <t>jSQj4lq8ZEg</t>
  </si>
  <si>
    <t>Rep. Nancy Pelosi (D-CA) finds out she's given the longest-continuous speech in the House (C-SPAN)</t>
  </si>
  <si>
    <t>2018-02-07T22:19:24.000Z</t>
  </si>
  <si>
    <t>jTap34G5TFU</t>
  </si>
  <si>
    <t>MY FIRST NIGHT FILMING ALONE IN LA!</t>
  </si>
  <si>
    <t>2018-02-27T18:30:00.000Z</t>
  </si>
  <si>
    <t>JTof-eIChUA</t>
  </si>
  <si>
    <t>Matt the Radar Technician in Star Wars Battlefront 2!  New Battlefront 2 Mod Gameplay!</t>
  </si>
  <si>
    <t>Star Wars HQ</t>
  </si>
  <si>
    <t>2018-01-01T19:59:06.000Z</t>
  </si>
  <si>
    <t>jtVz0qxQM_U</t>
  </si>
  <si>
    <t>BTS Fans Get the Surprise of a Lifetime</t>
  </si>
  <si>
    <t>2017-11-28T19:02:05.000Z</t>
  </si>
  <si>
    <t>jTW5_KvkGoE</t>
  </si>
  <si>
    <t>Top 50 Singles of 2017</t>
  </si>
  <si>
    <t>2017-12-22T20:19:46.000Z</t>
  </si>
  <si>
    <t>ju_inUnrLc4</t>
  </si>
  <si>
    <t>Fifth Harmony - Don't Say You Love Me</t>
  </si>
  <si>
    <t>FifthHarmonyVEVO</t>
  </si>
  <si>
    <t>2018-05-18T07:00:08.000Z</t>
  </si>
  <si>
    <t>Juad74hE6rs</t>
  </si>
  <si>
    <t>Crazy Frosting Recipe: The Best Buttercream Frosting with Endless Flavor Variations!</t>
  </si>
  <si>
    <t>2018-03-01T16:30:25.000Z</t>
  </si>
  <si>
    <t>JuhWVxLtfWQ</t>
  </si>
  <si>
    <t>Marcin Szatanik | Fiat 126p | QUICK OFF &amp; TRUE RALLY FANS | Darvit Walimska Wiosna 2018 | GRB</t>
  </si>
  <si>
    <t>GRB rally</t>
  </si>
  <si>
    <t>2018-03-18T13:56:52.000Z</t>
  </si>
  <si>
    <t>JuP1Z8xpRb8</t>
  </si>
  <si>
    <t>Brian Justin Crum - Wild Side</t>
  </si>
  <si>
    <t>BrianJustinCrum</t>
  </si>
  <si>
    <t>2017-11-09T17:01:01.000Z</t>
  </si>
  <si>
    <t>juTa0fPI22M</t>
  </si>
  <si>
    <t>LeBron James' Dominant Performance &amp; Buzzer Beater vs Toronto</t>
  </si>
  <si>
    <t>2018-05-06T04:16:45.000Z</t>
  </si>
  <si>
    <t>JuUi12XbalE</t>
  </si>
  <si>
    <t>How a $4,550 Bespoke Bicycle is Made</t>
  </si>
  <si>
    <t>Bloomberg</t>
  </si>
  <si>
    <t>2017-12-13T14:54:32.000Z</t>
  </si>
  <si>
    <t>jVbuBGSfLC4</t>
  </si>
  <si>
    <t>How to Make a Workbench Episode 3 | Paul Sellers</t>
  </si>
  <si>
    <t>Paul Sellers</t>
  </si>
  <si>
    <t>2017-12-15T10:00:06.000Z</t>
  </si>
  <si>
    <t>JVHFMBfG-cM</t>
  </si>
  <si>
    <t>Big Bang Recap - The Celebration Reverberation || Mayim Bialik</t>
  </si>
  <si>
    <t>2017-12-15T16:36:23.000Z</t>
  </si>
  <si>
    <t>jVlfNd3fxMY</t>
  </si>
  <si>
    <t>Tomb Raider - Movie Review</t>
  </si>
  <si>
    <t>2018-03-14T21:38:38.000Z</t>
  </si>
  <si>
    <t>jVNepCaqJok</t>
  </si>
  <si>
    <t>My asthmatic kitty cat getting his meds</t>
  </si>
  <si>
    <t>BaconLegs</t>
  </si>
  <si>
    <t>2018-01-14T02:13:20.000Z</t>
  </si>
  <si>
    <t>Jw1Y-zhQURU</t>
  </si>
  <si>
    <t>John Lewis Christmas Ad 2017 - #MozTheMonster</t>
  </si>
  <si>
    <t>John Lewis</t>
  </si>
  <si>
    <t>2017-11-10T07:38:29.000Z</t>
  </si>
  <si>
    <t>jw7q_kcQXO8</t>
  </si>
  <si>
    <t>Electromechanical display rear view</t>
  </si>
  <si>
    <t>negermano</t>
  </si>
  <si>
    <t>2017-12-18T17:10:48.000Z</t>
  </si>
  <si>
    <t>JWa_Lbdl0J0</t>
  </si>
  <si>
    <t>Selma Blair Dreamed of Being a Professional Figure Skater</t>
  </si>
  <si>
    <t>2018-01-23T12:00:03.000Z</t>
  </si>
  <si>
    <t>JwboxqDylgg</t>
  </si>
  <si>
    <t>Canada Soccer's Women's National Team v USA International Friendly LIVE from Avaya Stadium, San Jose</t>
  </si>
  <si>
    <t>Canada Soccer</t>
  </si>
  <si>
    <t>2017-11-13T05:53:49.000Z</t>
  </si>
  <si>
    <t>JWH5KE1atAg</t>
  </si>
  <si>
    <t>[STATION] Siedah Garrett X 氤挫晞 (BoA) 'Man in the Mirror (LIVE)' Live Performance</t>
  </si>
  <si>
    <t>2018-01-16T09:00:02.000Z</t>
  </si>
  <si>
    <t>JwivtxQEmc8</t>
  </si>
  <si>
    <t>Brad Pitt Returns as the Weatherman - The Jim Jefferies Show</t>
  </si>
  <si>
    <t>2018-05-06T15:32:25.000Z</t>
  </si>
  <si>
    <t>jwkNAJBwoEA</t>
  </si>
  <si>
    <t>The Friend Zone | Anwar Jibawi</t>
  </si>
  <si>
    <t>2018-01-17T17:00:13.000Z</t>
  </si>
  <si>
    <t>jWkOwC7vMb4</t>
  </si>
  <si>
    <t>鈥淏onding鈥?with Grandma</t>
  </si>
  <si>
    <t>2018-06-06T21:40:34.000Z</t>
  </si>
  <si>
    <t>jwlW1-vVBjQ</t>
  </si>
  <si>
    <t>DIY CLEAR EGG &amp; The Negg - egg peeler test | Raindrop Egg</t>
  </si>
  <si>
    <t>2018-03-09T01:00:01.000Z</t>
  </si>
  <si>
    <t>JXKb6xtqC3w</t>
  </si>
  <si>
    <t>ADULTS REACT TO (AND MEET!) PENTATONIX</t>
  </si>
  <si>
    <t>2018-04-07T21:00:01.000Z</t>
  </si>
  <si>
    <t>jXoDKhdUvFo</t>
  </si>
  <si>
    <t>I Got Transformed Into Zendaya | Beauty Evolution | Refinery29</t>
  </si>
  <si>
    <t>2017-12-07T16:00:07.000Z</t>
  </si>
  <si>
    <t>jXuAqchqTs8</t>
  </si>
  <si>
    <t>Why are Koreans so obsessed with Bitcoin/Cryptocurrency?</t>
  </si>
  <si>
    <t>DKDKTV</t>
  </si>
  <si>
    <t>2018-01-13T19:31:06.000Z</t>
  </si>
  <si>
    <t>jxWJLs7_doc</t>
  </si>
  <si>
    <t>SUNNY - WAVE ft. Lil Jamez (Official Music Video)</t>
  </si>
  <si>
    <t>2018-05-26T00:16:30.000Z</t>
  </si>
  <si>
    <t>JyG5hdbQpDM</t>
  </si>
  <si>
    <t>FILMING A VIDEO FOR KIM KARDASHIAN'S APP!</t>
  </si>
  <si>
    <t>2018-05-26T00:14:41.000Z</t>
  </si>
  <si>
    <t>JYmejM38vKs</t>
  </si>
  <si>
    <t>Full sequence: LeBron James blocks Victor Oladipo, hits game-winning 3 in Game 5 vs. Pacers | ESPN</t>
  </si>
  <si>
    <t>2018-04-26T03:22:51.000Z</t>
  </si>
  <si>
    <t>jYnEHDHp32E</t>
  </si>
  <si>
    <t>Lightning's Vasilevskiy has potential save-of-the-year candidate against Kings</t>
  </si>
  <si>
    <t>2018-02-11T01:40:09.000Z</t>
  </si>
  <si>
    <t>jyNFL5t2A-U</t>
  </si>
  <si>
    <t>Watch Courtroom Erupt In Applause After Larry Nassar Sentencing | MSNBC</t>
  </si>
  <si>
    <t>2018-01-24T19:02:11.000Z</t>
  </si>
  <si>
    <t>JYnNlHQzYTY</t>
  </si>
  <si>
    <t>DIY CLEAR PUMPKIN PIE</t>
  </si>
  <si>
    <t>2017-11-15T23:00:01.000Z</t>
  </si>
  <si>
    <t>JyUKqUTp9rc</t>
  </si>
  <si>
    <t>NEW WET N WILD 'GOTH-O-GRAPHIC' COLLECTION | HIT OR MISS?!</t>
  </si>
  <si>
    <t>2018-02-21T19:09:41.000Z</t>
  </si>
  <si>
    <t>jyUNW5p8Yno</t>
  </si>
  <si>
    <t>Classic Game Enthusiast's DREAM?</t>
  </si>
  <si>
    <t>2018-01-18T05:34:41.000Z</t>
  </si>
  <si>
    <t>jYuQzAxBVZU</t>
  </si>
  <si>
    <t>Benedict Cumberbatch, Tom Hiddleston and Tom Holland dish on 'Avengers: Infinity War'</t>
  </si>
  <si>
    <t>2018-04-09T14:23:23.000Z</t>
  </si>
  <si>
    <t>JyVzPx4ecHA</t>
  </si>
  <si>
    <t>Matt and Kim - FOREVER - (Official Music Video)</t>
  </si>
  <si>
    <t>Matt and Kim</t>
  </si>
  <si>
    <t>2018-01-12T09:08:54.000Z</t>
  </si>
  <si>
    <t>jYwgqUUx_7s</t>
  </si>
  <si>
    <t>Mila Kunis &amp; Kate McKinnon Play 'Speak Out'</t>
  </si>
  <si>
    <t>2018-03-21T14:05:41.000Z</t>
  </si>
  <si>
    <t>JZ2fRE_nkak</t>
  </si>
  <si>
    <t>Chocolate Expert Guesses Cheap vs. Expensive Chocolate | Price Points | Epicurious</t>
  </si>
  <si>
    <t>2018-05-01T16:00:38.000Z</t>
  </si>
  <si>
    <t>JZ6cvJVULp4</t>
  </si>
  <si>
    <t>Why Do You Get Hangry?</t>
  </si>
  <si>
    <t>2018-03-31T21:00:01.000Z</t>
  </si>
  <si>
    <t>Jze8utzpLhg</t>
  </si>
  <si>
    <t>How To Regrow Everything</t>
  </si>
  <si>
    <t>2017-12-17T23:30:18.000Z</t>
  </si>
  <si>
    <t>jzIE_oKG9PU</t>
  </si>
  <si>
    <t>Spill Your Guts or Fill Your Guts w/ Drew Barrymore &amp; John Boyega</t>
  </si>
  <si>
    <t>2018-03-22T06:03:06.000Z</t>
  </si>
  <si>
    <t>jziRzx_rejw</t>
  </si>
  <si>
    <t>Meet Nathan Chen, the Figure Skater Who Brought Athleticism to Artistry | NYT - Winter Olympics</t>
  </si>
  <si>
    <t>2018-02-16T01:00:05.000Z</t>
  </si>
  <si>
    <t>jzLlsbdrwQk</t>
  </si>
  <si>
    <t>$17 Pet vs. $100,000 Pet</t>
  </si>
  <si>
    <t>2018-05-13T15:00:57.000Z</t>
  </si>
  <si>
    <t>jZoHuMwZwTk</t>
  </si>
  <si>
    <t>1899-1902 British Emergency Ration Field Service Oldest MRE Beef Eaten Survival Food Review Test</t>
  </si>
  <si>
    <t>Steve1989MREInfo</t>
  </si>
  <si>
    <t>2018-04-17T00:18:11.000Z</t>
  </si>
  <si>
    <t>JZoO1Ftj-bM</t>
  </si>
  <si>
    <t>Honest Trailers - Get Out</t>
  </si>
  <si>
    <t>2018-01-23T18:00:02.000Z</t>
  </si>
  <si>
    <t>k_aT3jAK_QU</t>
  </si>
  <si>
    <t>Justin Timberlake And Stephen Harmonize The National Anthem</t>
  </si>
  <si>
    <t>2017-11-30T08:35:00.000Z</t>
  </si>
  <si>
    <t>K_XXXDPODmw</t>
  </si>
  <si>
    <t>Taking Riverdale Quizzes with Camila Mendes and Hart Denton| Madelaine Petsch</t>
  </si>
  <si>
    <t>2018-02-07T20:36:59.000Z</t>
  </si>
  <si>
    <t>k_YtadXMmD4</t>
  </si>
  <si>
    <t>overprotective dog parent 2</t>
  </si>
  <si>
    <t>2017-11-17T01:26:18.000Z</t>
  </si>
  <si>
    <t>k0BqqEMobcY</t>
  </si>
  <si>
    <t>NFC vs. AFC | 2018 NFL Pro Bowl Game Highlights</t>
  </si>
  <si>
    <t>2018-01-28T23:18:08.000Z</t>
  </si>
  <si>
    <t>K0u_kAWLJOA</t>
  </si>
  <si>
    <t>God of War 鈥?Story Trailer | PS4</t>
  </si>
  <si>
    <t>PlayStation</t>
  </si>
  <si>
    <t>2018-01-23T16:00:02.000Z</t>
  </si>
  <si>
    <t>k1cA-Wh3Tc0</t>
  </si>
  <si>
    <t>Peephole Reverser? | 9 Pointless Tech Gadgets!</t>
  </si>
  <si>
    <t>2017-11-15T00:00:03.000Z</t>
  </si>
  <si>
    <t>K1uiJIl614c</t>
  </si>
  <si>
    <t>Billy Eichner Talks Glam Up the Midterms</t>
  </si>
  <si>
    <t>2018-02-06T10:00:00.000Z</t>
  </si>
  <si>
    <t>k1xvol1SCx8</t>
  </si>
  <si>
    <t>Dua Lipa - IDGAF ft. Charli XCX, Zara Larsson, M脴, Alma, in the Live Lounge</t>
  </si>
  <si>
    <t>2018-02-21T08:00:03.000Z</t>
  </si>
  <si>
    <t>k29YnfttqEU</t>
  </si>
  <si>
    <t>Mean Tweets 鈥?Country Music Edition #3</t>
  </si>
  <si>
    <t>2017-11-09T04:58:04.000Z</t>
  </si>
  <si>
    <t>k2NskGo6x40</t>
  </si>
  <si>
    <t>Danielle Bregoli Rejects Logan Paul's Apologies Over Suicide/Hanging Video | TMZ</t>
  </si>
  <si>
    <t>2018-01-03T16:00:04.000Z</t>
  </si>
  <si>
    <t>k2NYfWKx1Vs</t>
  </si>
  <si>
    <t>Kellyanne Conway: Nobody here talks about Clinton</t>
  </si>
  <si>
    <t>2018-01-11T11:50:03.000Z</t>
  </si>
  <si>
    <t>k3tWCZu42PQ</t>
  </si>
  <si>
    <t>Trump pardons Thanksgiving turkey</t>
  </si>
  <si>
    <t>2017-11-21T18:19:47.000Z</t>
  </si>
  <si>
    <t>k3uh0MJeypI</t>
  </si>
  <si>
    <t>Dog Owners Be Like...</t>
  </si>
  <si>
    <t>2018-03-08T21:32:11.000Z</t>
  </si>
  <si>
    <t>K3ZwxsTOD_8</t>
  </si>
  <si>
    <t>Horton Hears a Who - Nostalgia Critic</t>
  </si>
  <si>
    <t>Channel Awesome</t>
  </si>
  <si>
    <t>2018-02-07T23:00:01.000Z</t>
  </si>
  <si>
    <t>K45mFsyZxtU</t>
  </si>
  <si>
    <t>Fox &amp; Friends Cold Open - SNL</t>
  </si>
  <si>
    <t>2018-02-04T08:57:42.000Z</t>
  </si>
  <si>
    <t>k4rpunDMC0s</t>
  </si>
  <si>
    <t>Gerard Butler le declara su amor a Ana Patricia en vivo</t>
  </si>
  <si>
    <t>Despierta Am茅rica</t>
  </si>
  <si>
    <t>2018-01-11T15:24:38.000Z</t>
  </si>
  <si>
    <t>K4STcvndzbE</t>
  </si>
  <si>
    <t>Christmas Inheritance | Official Trailer [HD] | Netflix</t>
  </si>
  <si>
    <t>2017-12-13T20:00:04.000Z</t>
  </si>
  <si>
    <t>k55Hm59emgw</t>
  </si>
  <si>
    <t>Rose Leslie Won't Let Kit Harington Read Game of Thrones Scripts Near Her</t>
  </si>
  <si>
    <t>2018-03-13T10:00:05.000Z</t>
  </si>
  <si>
    <t>K5BoE8eBzoI</t>
  </si>
  <si>
    <t>Unbelievable Myths From The 1950s DEBUNKED!</t>
  </si>
  <si>
    <t>2017-12-28T14:00:03.000Z</t>
  </si>
  <si>
    <t>K5lmXgKi6V0</t>
  </si>
  <si>
    <t>Sandra Bullock, Sarah Paulson &amp; Awkwafina's Secret Skills</t>
  </si>
  <si>
    <t>2018-06-08T08:35:00.000Z</t>
  </si>
  <si>
    <t>k5TqNsr6YuQ</t>
  </si>
  <si>
    <t>Troye Sivan - My My My!</t>
  </si>
  <si>
    <t>2018-01-11T05:00:01.000Z</t>
  </si>
  <si>
    <t>k5wc9V7ggVg</t>
  </si>
  <si>
    <t>Adam Ruins Everything - The Misleading Story of the Cuban Missile Crisis | truTV</t>
  </si>
  <si>
    <t>2018-04-02T16:59:58.000Z</t>
  </si>
  <si>
    <t>K5x_3QzLY0U</t>
  </si>
  <si>
    <t>Are You Tricked By These Optical Illusions?</t>
  </si>
  <si>
    <t>2017-12-18T14:00:03.000Z</t>
  </si>
  <si>
    <t>K5xERXE7pxI</t>
  </si>
  <si>
    <t>The Weeknd, Kendrick Lamar - Pray For Me (Audio)</t>
  </si>
  <si>
    <t>2018-02-02T05:00:01.000Z</t>
  </si>
  <si>
    <t>K62oeVyaC-U</t>
  </si>
  <si>
    <t>When did you stop believing in Santa? (YIAY #386)</t>
  </si>
  <si>
    <t>2017-12-21T01:17:37.000Z</t>
  </si>
  <si>
    <t>k6NTcNFjVjE</t>
  </si>
  <si>
    <t>Shaun White wins halfpipe gold with epic final run</t>
  </si>
  <si>
    <t>2018-02-14T11:38:14.000Z</t>
  </si>
  <si>
    <t>K6xwB8Kkce0</t>
  </si>
  <si>
    <t>Harry Styles - Kiwi (live in studio)</t>
  </si>
  <si>
    <t>2017-11-17T13:00:02.000Z</t>
  </si>
  <si>
    <t>K6Zu3qKhON4</t>
  </si>
  <si>
    <t>Portugal. The Man - Keep On (Official Video)</t>
  </si>
  <si>
    <t>2018-02-06T15:12:41.000Z</t>
  </si>
  <si>
    <t>k7fPYKkt2cQ</t>
  </si>
  <si>
    <t>CoinDaddy - Crypto Life</t>
  </si>
  <si>
    <t>CoinDaddy</t>
  </si>
  <si>
    <t>2017-12-20T21:30:14.000Z</t>
  </si>
  <si>
    <t>K7imG4DYXlM</t>
  </si>
  <si>
    <t>Is this a computer?</t>
  </si>
  <si>
    <t>2018-04-11T15:00:06.000Z</t>
  </si>
  <si>
    <t>K7NE3nfdkgg</t>
  </si>
  <si>
    <t>Creepy Matt lauer</t>
  </si>
  <si>
    <t>Itzztonytony</t>
  </si>
  <si>
    <t>2014-02-24T00:00:28.000Z</t>
  </si>
  <si>
    <t>K7XsnDRtAcw</t>
  </si>
  <si>
    <t>Stray 'Killer' Cat Makes EMS Station Her New Home | The Dodo</t>
  </si>
  <si>
    <t>2017-12-09T19:00:01.000Z</t>
  </si>
  <si>
    <t>k8IEepWOoAQ</t>
  </si>
  <si>
    <t>Korean McDonald's PyeongChang Olympics Burger</t>
  </si>
  <si>
    <t>BenDeen</t>
  </si>
  <si>
    <t>2018-02-18T13:43:13.000Z</t>
  </si>
  <si>
    <t>k8NxqyGcZA4</t>
  </si>
  <si>
    <t>Rosie O鈥橠onnell On Donald Trump鈥檚 Hostility Toward Her | WWHL</t>
  </si>
  <si>
    <t>2017-11-10T12:59:55.000Z</t>
  </si>
  <si>
    <t>k8RSetlPF04</t>
  </si>
  <si>
    <t>MOST PAINFUL LIP PLUMPER EVER ... OMG!!!</t>
  </si>
  <si>
    <t>2017-12-05T18:00:03.000Z</t>
  </si>
  <si>
    <t>K9kVsnTQh-g</t>
  </si>
  <si>
    <t>washing dishes by hand is better than using a dishwasher</t>
  </si>
  <si>
    <t>paul wheaton</t>
  </si>
  <si>
    <t>2010-05-11T01:17:49.000Z</t>
  </si>
  <si>
    <t>k9oMv0JzCn8</t>
  </si>
  <si>
    <t>Cardi B | 'Bodak Yellow' | live performance at the 2017 MOBO Awards</t>
  </si>
  <si>
    <t>MOBO Awards</t>
  </si>
  <si>
    <t>2017-11-29T23:23:09.000Z</t>
  </si>
  <si>
    <t>k9XvXBqhu-E</t>
  </si>
  <si>
    <t>How To Burn Fat in Your Lunch Break in 5 Minutes |  Tom Daley</t>
  </si>
  <si>
    <t>2018-01-21T18:00:03.000Z</t>
  </si>
  <si>
    <t>kA66nAvEEII</t>
  </si>
  <si>
    <t>Stephen A. shares theory on why Spurs' Kawhi Leonard isn't playing this season | First Take | ESPN</t>
  </si>
  <si>
    <t>2018-02-22T15:31:36.000Z</t>
  </si>
  <si>
    <t>KaTr8JC0hFA</t>
  </si>
  <si>
    <t>NEW Tarte Shape Tape Foundation Review &amp; Demo: Is it Inclusive?</t>
  </si>
  <si>
    <t>Makeupshayla</t>
  </si>
  <si>
    <t>2018-01-17T19:58:20.000Z</t>
  </si>
  <si>
    <t>kATuE1S5qk0</t>
  </si>
  <si>
    <t>Drew Barrymore Confronted Sarah Paulson About Her Impression</t>
  </si>
  <si>
    <t>2018-05-23T03:59:04.000Z</t>
  </si>
  <si>
    <t>kavxsXhzD48</t>
  </si>
  <si>
    <t>See With Your Ears: Spielberg And Sound Design</t>
  </si>
  <si>
    <t>2018-01-17T15:00:04.000Z</t>
  </si>
  <si>
    <t>KB_GCuJwPE4</t>
  </si>
  <si>
    <t>iMac Pro, New Apple Store and Star Wars!</t>
  </si>
  <si>
    <t>2017-12-29T22:21:12.000Z</t>
  </si>
  <si>
    <t>KB4_WIPE7vo</t>
  </si>
  <si>
    <t>The 馃崕 Ecosystem: Explained!</t>
  </si>
  <si>
    <t>2018-03-07T23:19:57.000Z</t>
  </si>
  <si>
    <t>kbaMeEcdDfM</t>
  </si>
  <si>
    <t>Game Rewind: Watch Villanova win the 2018 National Championship in 10 minutes</t>
  </si>
  <si>
    <t>2018-04-03T03:56:44.000Z</t>
  </si>
  <si>
    <t>KbbgQsTbQ9Q</t>
  </si>
  <si>
    <t>Vikings vs. Eagles | NFL NFC Championship Game Highlights</t>
  </si>
  <si>
    <t>2018-01-22T02:56:23.000Z</t>
  </si>
  <si>
    <t>KBlmLfHSKFs</t>
  </si>
  <si>
    <t>Inside the Mind of a Dog</t>
  </si>
  <si>
    <t>2018-01-29T07:00:01.000Z</t>
  </si>
  <si>
    <t>kce7M5FJ5GM</t>
  </si>
  <si>
    <t>love</t>
  </si>
  <si>
    <t>Berd</t>
  </si>
  <si>
    <t>2018-02-14T18:31:14.000Z</t>
  </si>
  <si>
    <t>kce9FMxx-04</t>
  </si>
  <si>
    <t>The Twelfth Doctor Regenerates: Peter Capaldi to Jodie Whittaker - Doctor Who Christmas Special 2017</t>
  </si>
  <si>
    <t>2017-12-25T18:28:18.000Z</t>
  </si>
  <si>
    <t>KcFQfFB5LDA</t>
  </si>
  <si>
    <t>82. A Journey</t>
  </si>
  <si>
    <t>Will Darbyshire</t>
  </si>
  <si>
    <t>2017-12-19T18:53:52.000Z</t>
  </si>
  <si>
    <t>kCg5D8KMqk4</t>
  </si>
  <si>
    <t>MY EVERYDAY MAKEUP ROUTINE</t>
  </si>
  <si>
    <t>2018-02-21T23:00:04.000Z</t>
  </si>
  <si>
    <t>kD-_iyS95AQ</t>
  </si>
  <si>
    <t>History of TV Theme Songs with Will Smith</t>
  </si>
  <si>
    <t>2018-03-23T04:08:32.000Z</t>
  </si>
  <si>
    <t>kD06SQtfA5s</t>
  </si>
  <si>
    <t>Why You Don't Actually Want Super Strength! | Because Science w/ Kyle Hill</t>
  </si>
  <si>
    <t>Because Science</t>
  </si>
  <si>
    <t>2018-03-08T16:00:06.000Z</t>
  </si>
  <si>
    <t>kD3XrTz8G8Q</t>
  </si>
  <si>
    <t>Chloe Kim wins Women鈥檚 Snowboard SuperPipe gold | X Games Aspen 2018</t>
  </si>
  <si>
    <t>X Games</t>
  </si>
  <si>
    <t>2018-01-28T06:32:21.000Z</t>
  </si>
  <si>
    <t>KdfCcEnJDlY</t>
  </si>
  <si>
    <t>Amber Explains How Black Women Saved America from Roy Moore</t>
  </si>
  <si>
    <t>2017-12-14T01:28:23.000Z</t>
  </si>
  <si>
    <t>kDiJh8loTOE</t>
  </si>
  <si>
    <t>Falcon Heavy and 9 static fires - What you need to know!</t>
  </si>
  <si>
    <t>Everyday Astronaut</t>
  </si>
  <si>
    <t>2018-01-24T21:07:11.000Z</t>
  </si>
  <si>
    <t>KDPG0YEsD5Q</t>
  </si>
  <si>
    <t>50 FACTS ABOUT ME FROM THE RIVERDALE SET | Madelaine Petsch</t>
  </si>
  <si>
    <t>2017-12-06T19:42:34.000Z</t>
  </si>
  <si>
    <t>kDRRvz4y7ms</t>
  </si>
  <si>
    <t>Floyd Mayweather Talks Potential MMA Fight | SHOWTIME CHAMPIONSHIP BOXING</t>
  </si>
  <si>
    <t>2018-04-08T03:54:11.000Z</t>
  </si>
  <si>
    <t>keD0IJP4Dtw</t>
  </si>
  <si>
    <t>Wallows - Pictures of Girls (Official Video)</t>
  </si>
  <si>
    <t>Wallows</t>
  </si>
  <si>
    <t>2018-02-23T18:00:29.000Z</t>
  </si>
  <si>
    <t>kEEBq1vDTa8</t>
  </si>
  <si>
    <t>鈥淩ealizing A Wrinkle in Time鈥?Behind-the-Scenes Featurette</t>
  </si>
  <si>
    <t>2018-01-16T02:53:41.000Z</t>
  </si>
  <si>
    <t>kehML-RAkd4</t>
  </si>
  <si>
    <t>Magic MAGNETIC Nail Polish?!  (maybe don't wear metal)</t>
  </si>
  <si>
    <t>2017-11-29T21:51:37.000Z</t>
  </si>
  <si>
    <t>Kemqo35m8gk</t>
  </si>
  <si>
    <t>I Tried Making Kinetic Sand!</t>
  </si>
  <si>
    <t>DaveHax</t>
  </si>
  <si>
    <t>2018-04-13T14:09:03.000Z</t>
  </si>
  <si>
    <t>kewIE0Zw6yY</t>
  </si>
  <si>
    <t>A Thirsty Sidewalk</t>
  </si>
  <si>
    <t>2018-03-04T18:33:02.000Z</t>
  </si>
  <si>
    <t>Kf2-86o5S1o</t>
  </si>
  <si>
    <t>Film Theory: The Bee Movie LIED To You!</t>
  </si>
  <si>
    <t>2018-02-27T22:07:31.000Z</t>
  </si>
  <si>
    <t>KFaMZUarksA</t>
  </si>
  <si>
    <t>Demi Lovato - Sorry Not Sorry (Live From The 2017 American Music Awards)</t>
  </si>
  <si>
    <t>DemiLovatoVEVO</t>
  </si>
  <si>
    <t>2017-11-21T22:15:36.000Z</t>
  </si>
  <si>
    <t>kFjq8PX6F7I</t>
  </si>
  <si>
    <t>The Coastline Paradox Explained</t>
  </si>
  <si>
    <t>2018-03-03T15:30:02.000Z</t>
  </si>
  <si>
    <t>KFm7fKqg13E</t>
  </si>
  <si>
    <t>House Speaker Paul Ryan: 鈥楧on鈥檛 Forget This Is A Big Tax Cut For Families As Well鈥?| TODAY</t>
  </si>
  <si>
    <t>2017-12-20T13:19:14.000Z</t>
  </si>
  <si>
    <t>kFMZUxX6K6o</t>
  </si>
  <si>
    <t>Live It Up - Nicky Jam feat. Will Smith &amp; Era Istrefi (2018 FIFA World Cup Russia) (Official Audio)</t>
  </si>
  <si>
    <t>NickyJamTV</t>
  </si>
  <si>
    <t>2018-05-25T04:00:21.000Z</t>
  </si>
  <si>
    <t>kfOeQj7HsCE</t>
  </si>
  <si>
    <t>Chris Evans opens up about 'Avengers: Infinity War'</t>
  </si>
  <si>
    <t>2018-04-23T14:41:13.000Z</t>
  </si>
  <si>
    <t>kfPNxNIDHrA</t>
  </si>
  <si>
    <t>It's not you. Commuting is bad for your health.</t>
  </si>
  <si>
    <t>2018-01-22T13:00:09.000Z</t>
  </si>
  <si>
    <t>kFSm6gany_Q</t>
  </si>
  <si>
    <t>Cut for Time: Star Warriors - SNL</t>
  </si>
  <si>
    <t>2018-03-04T07:18:07.000Z</t>
  </si>
  <si>
    <t>kG41zm8HGSE</t>
  </si>
  <si>
    <t>DIY 16 POUND SUSHI DONUT 馃崳 馃崺 + EATING CHALLENGE!!!</t>
  </si>
  <si>
    <t>2018-05-06T13:00:03.000Z</t>
  </si>
  <si>
    <t>kgaO45SyaO4</t>
  </si>
  <si>
    <t>The New SpotMini</t>
  </si>
  <si>
    <t>2017-11-13T20:09:58.000Z</t>
  </si>
  <si>
    <t>KGBv8oT5lwk</t>
  </si>
  <si>
    <t>Baby Hippo Fiona's Special Moments:  Never-before-seen Videos from Care Team - Cincinnati Zoo</t>
  </si>
  <si>
    <t>The Cincinnati Zoo &amp; Botanical Garden</t>
  </si>
  <si>
    <t>2018-02-14T17:00:05.000Z</t>
  </si>
  <si>
    <t>KGziD2V8Ppw</t>
  </si>
  <si>
    <t>Imagine Dragons, Miss Congeniality - Whatever It Takes (Miss Congeniality Remix/Audio)</t>
  </si>
  <si>
    <t>kh3yIsFuPRw</t>
  </si>
  <si>
    <t>Nick Jonas HEART RATE MONITOR feat. Selena Gomez, Joe Jonas &amp; Jack Black | STRONG LANGUAGE!</t>
  </si>
  <si>
    <t>2018-01-17T08:30:00.000Z</t>
  </si>
  <si>
    <t>KhdecX0qjNA</t>
  </si>
  <si>
    <t>Demi Lovato - Sorry Not Sorry in the Live Lounge</t>
  </si>
  <si>
    <t>2017-11-13T20:11:43.000Z</t>
  </si>
  <si>
    <t>KHeAmpahI08</t>
  </si>
  <si>
    <t>Rita Ora - Proud (Official Audio)</t>
  </si>
  <si>
    <t>Rita Ora</t>
  </si>
  <si>
    <t>2018-01-19T05:04:04.000Z</t>
  </si>
  <si>
    <t>khPLWaBioOs</t>
  </si>
  <si>
    <t>Logan Paul - SANTA DISS TRACK (Official Music Video)</t>
  </si>
  <si>
    <t>2017-12-10T21:32:44.000Z</t>
  </si>
  <si>
    <t>KhxqJzr6FAE</t>
  </si>
  <si>
    <t>TODRICK RETURNS TO BROADWAY</t>
  </si>
  <si>
    <t>2017-11-16T17:23:57.000Z</t>
  </si>
  <si>
    <t>KHyvGmuvIoY</t>
  </si>
  <si>
    <t>The Voice 2018 Blind Audition - Jorge Eduardo: Despacito</t>
  </si>
  <si>
    <t>2018-03-06T05:05:07.000Z</t>
  </si>
  <si>
    <t>KiAdIPw_QCk</t>
  </si>
  <si>
    <t>Keeping Up With the Kardashians Katch-Up S14, EP.11 | E!</t>
  </si>
  <si>
    <t>2017-12-18T02:55:00.000Z</t>
  </si>
  <si>
    <t>KiBS-dbv_x0</t>
  </si>
  <si>
    <t>Cardi B Showed Ellen How She Got Pregnant</t>
  </si>
  <si>
    <t>2018-04-19T13:00:02.000Z</t>
  </si>
  <si>
    <t>kiE71P138rc</t>
  </si>
  <si>
    <t>The Perfect Fit ft. Chris Pratt | Michelob ULTRA Super Bowl</t>
  </si>
  <si>
    <t>Michelob ULTRA</t>
  </si>
  <si>
    <t>2018-01-29T15:30:26.000Z</t>
  </si>
  <si>
    <t>KIEVOMxKWxc</t>
  </si>
  <si>
    <t>Off Camera Secrets | Grand Theft Auto V - Boundary Break</t>
  </si>
  <si>
    <t>Shesez</t>
  </si>
  <si>
    <t>2018-01-28T16:00:52.000Z</t>
  </si>
  <si>
    <t>KIFiLnPHUoM</t>
  </si>
  <si>
    <t>The Engineering and Culture of the Mechanical Keyboard</t>
  </si>
  <si>
    <t>2017-11-22T19:30:01.000Z</t>
  </si>
  <si>
    <t>kIHhVkkHV2k</t>
  </si>
  <si>
    <t>Double Rainbow Unicorn Apple Pie | How To Cook That Ann Reardon</t>
  </si>
  <si>
    <t>2018-02-23T08:30:11.000Z</t>
  </si>
  <si>
    <t>KijVBPwHhio</t>
  </si>
  <si>
    <t>Oscars 2018: Timoth茅e Chalamet and stars arrive on the red carpet</t>
  </si>
  <si>
    <t>ODE</t>
  </si>
  <si>
    <t>2018-03-05T03:24:26.000Z</t>
  </si>
  <si>
    <t>kIUHDwn51y8</t>
  </si>
  <si>
    <t>Evolution of the Jeep 4x4 Utility Vehicle | Donut Media</t>
  </si>
  <si>
    <t>Donut Media</t>
  </si>
  <si>
    <t>2017-11-13T15:00:05.000Z</t>
  </si>
  <si>
    <t>KJ12FVmumeA</t>
  </si>
  <si>
    <t>Stephen A. Smith: Jay Cutler is a 'disease' | First Take | ESPN</t>
  </si>
  <si>
    <t>2017-11-14T16:28:34.000Z</t>
  </si>
  <si>
    <t>kJ18whKduFo</t>
  </si>
  <si>
    <t>Age &amp; Aging: Crash Course Sociology #36</t>
  </si>
  <si>
    <t>CrashCourse</t>
  </si>
  <si>
    <t>2017-12-04T22:13:37.000Z</t>
  </si>
  <si>
    <t>kjbimjCQYdY</t>
  </si>
  <si>
    <t>Annalynne McCord</t>
  </si>
  <si>
    <t>2018-02-06T23:00:02.000Z</t>
  </si>
  <si>
    <t>kjC1zmZo30U</t>
  </si>
  <si>
    <t>TAG - Official Trailer 1</t>
  </si>
  <si>
    <t>2018-03-20T13:00:40.000Z</t>
  </si>
  <si>
    <t>kJFL-P-A14U</t>
  </si>
  <si>
    <t>Surfing LIVE - Volcom Pipe Pro 2018 - Day 1</t>
  </si>
  <si>
    <t>Red Bull</t>
  </si>
  <si>
    <t>2018-01-31T00:49:50.000Z</t>
  </si>
  <si>
    <t>KjHan6D3O3g</t>
  </si>
  <si>
    <t>Sam Smith - Have Yourself A Merry Little Christmas in the Live Lounge</t>
  </si>
  <si>
    <t>2017-12-13T18:00:16.000Z</t>
  </si>
  <si>
    <t>KjICBHj1EzM</t>
  </si>
  <si>
    <t>Guest Host Chris Pratt Interviews Margot Robbie</t>
  </si>
  <si>
    <t>2017-12-05T10:00:01.000Z</t>
  </si>
  <si>
    <t>kJzSzGbfc0k</t>
  </si>
  <si>
    <t>What Is A Paradox?</t>
  </si>
  <si>
    <t>2018-04-24T18:23:06.000Z</t>
  </si>
  <si>
    <t>KKD9DLbRak8</t>
  </si>
  <si>
    <t>Jennifer Garner Doesn't Understand Her Oscars Meme Face Either</t>
  </si>
  <si>
    <t>2018-03-16T13:00:30.000Z</t>
  </si>
  <si>
    <t>kKFNThEiilU</t>
  </si>
  <si>
    <t>Voices</t>
  </si>
  <si>
    <t>Doug Jones for Senate</t>
  </si>
  <si>
    <t>2017-11-21T02:30:47.000Z</t>
  </si>
  <si>
    <t>KkhR9z6pAMs</t>
  </si>
  <si>
    <t>Mali Music and Jennifer Hudson are recording a song!</t>
  </si>
  <si>
    <t>Tamika Hall</t>
  </si>
  <si>
    <t>2013-03-22T22:46:47.000Z</t>
  </si>
  <si>
    <t>kKMNo0QvDrM</t>
  </si>
  <si>
    <t>United Airlines Denies Emotional Support Peacock</t>
  </si>
  <si>
    <t>2018-02-05T14:00:08.000Z</t>
  </si>
  <si>
    <t>KksXbA66RQQ</t>
  </si>
  <si>
    <t>The Voice 2018 Britton Buchanan - Top 11: Perfect</t>
  </si>
  <si>
    <t>2018-05-01T02:31:12.000Z</t>
  </si>
  <si>
    <t>KKwmGuQaMfo</t>
  </si>
  <si>
    <t>EPIC DIY Gingerbread House for Cats!</t>
  </si>
  <si>
    <t>2017-12-12T18:48:24.000Z</t>
  </si>
  <si>
    <t>kl_jxVID3PE</t>
  </si>
  <si>
    <t>Kali Uchis After The Storm Official Lyrics &amp; Meaning | Verified</t>
  </si>
  <si>
    <t>2018-02-16T18:22:38.000Z</t>
  </si>
  <si>
    <t>kl39KHS07Xc</t>
  </si>
  <si>
    <t>Universal Basic Income Explained 鈥?Free Money for Everybody? UBI</t>
  </si>
  <si>
    <t>2017-12-07T14:08:08.000Z</t>
  </si>
  <si>
    <t>klGP5rtA76c</t>
  </si>
  <si>
    <t>2018-01-23T17:55:56.000Z</t>
  </si>
  <si>
    <t>km5FAAQLUT8</t>
  </si>
  <si>
    <t>LEEROY JENKINS ANIMATED</t>
  </si>
  <si>
    <t>Freddie Twenty</t>
  </si>
  <si>
    <t>2018-03-28T23:44:41.000Z</t>
  </si>
  <si>
    <t>KMTJrFPie6w</t>
  </si>
  <si>
    <t>Jimmy Fallon, Anna Kendrick, Darlene Love &amp; The Roots Sing Christmas (Classroom Instruments)</t>
  </si>
  <si>
    <t>2017-12-19T04:54:00.000Z</t>
  </si>
  <si>
    <t>kn073_61fpc</t>
  </si>
  <si>
    <t>SOMETHING TO TELL YOU! TRUTHS I LEARNT IN 2017 ad</t>
  </si>
  <si>
    <t>2018-01-05T21:27:50.000Z</t>
  </si>
  <si>
    <t>kn4kBibdlWA</t>
  </si>
  <si>
    <t>Stand-Up Battle with Jerry Seinfeld</t>
  </si>
  <si>
    <t>2017-11-24T05:59:01.000Z</t>
  </si>
  <si>
    <t>KNEVjhCXZB4</t>
  </si>
  <si>
    <t>New Year Resolutions - Simon's Cat | GUIDE TO</t>
  </si>
  <si>
    <t>2017-12-22T13:00:03.000Z</t>
  </si>
  <si>
    <t>kNg_RFDYpTw</t>
  </si>
  <si>
    <t>MAKEUP ROULETTE with Laura Lee || Kristen Hancher</t>
  </si>
  <si>
    <t>Kristen Hancher</t>
  </si>
  <si>
    <t>2018-03-03T17:00:03.000Z</t>
  </si>
  <si>
    <t>KNxUDJ8_qI0</t>
  </si>
  <si>
    <t>GETTING A CHIPOTLE TATTOO</t>
  </si>
  <si>
    <t>2018-02-19T20:00:02.000Z</t>
  </si>
  <si>
    <t>KobCmaF10vQ</t>
  </si>
  <si>
    <t>BLACK LIGHTNING - Series Premiere Review (Black Nerd)</t>
  </si>
  <si>
    <t>2018-01-18T01:31:18.000Z</t>
  </si>
  <si>
    <t>KObL442PWhQ</t>
  </si>
  <si>
    <t>Fish | Basics with Babish</t>
  </si>
  <si>
    <t>2018-05-17T16:47:42.000Z</t>
  </si>
  <si>
    <t>kOCkne-Bku4</t>
  </si>
  <si>
    <t>Lauv - Paris in the Rain [Official Video]</t>
  </si>
  <si>
    <t>Lauv</t>
  </si>
  <si>
    <t>2017-11-17T05:01:14.000Z</t>
  </si>
  <si>
    <t>KODzih-pYlU</t>
  </si>
  <si>
    <t>BLIND(folded) CAKE DECORATING CONTEST (with Molly Burke) // Grace Helbig</t>
  </si>
  <si>
    <t>2017-11-11T18:08:04.000Z</t>
  </si>
  <si>
    <t>KOJnOCdBr4s</t>
  </si>
  <si>
    <t>The Null Hypothesis</t>
  </si>
  <si>
    <t>2017-12-18T16:00:01.000Z</t>
  </si>
  <si>
    <t>KONe4SNFA64</t>
  </si>
  <si>
    <t>Rihanna's Epic 10-Minute Guide to Going Out Makeup | Beauty Secrets | Vogue</t>
  </si>
  <si>
    <t>2018-05-03T11:00:09.000Z</t>
  </si>
  <si>
    <t>kOnQocd799Y</t>
  </si>
  <si>
    <t>Everything Wrong With Baby Driver In 14 Minutes Or Less</t>
  </si>
  <si>
    <t>2017-11-09T17:14:11.000Z</t>
  </si>
  <si>
    <t>KORiXf-u21Y</t>
  </si>
  <si>
    <t>Henrik Harlaut wins Men鈥檚 Ski Big Air gold | X Games Aspen 2018</t>
  </si>
  <si>
    <t>2018-01-28T06:18:40.000Z</t>
  </si>
  <si>
    <t>kOsl3cmK3zg</t>
  </si>
  <si>
    <t>Google Search Team Answers the Web's Most Searched Questions | WIRED</t>
  </si>
  <si>
    <t>2018-02-28T17:00:33.000Z</t>
  </si>
  <si>
    <t>koUB3vl737c</t>
  </si>
  <si>
    <t>White House pressed on Michael Flynn, Roy Moore</t>
  </si>
  <si>
    <t>2017-12-05T23:34:33.000Z</t>
  </si>
  <si>
    <t>KOUxLhYVgGw</t>
  </si>
  <si>
    <t>Ros茅 Facial in New York City</t>
  </si>
  <si>
    <t>2017-11-16T20:17:25.000Z</t>
  </si>
  <si>
    <t>KozDGo0bsJA</t>
  </si>
  <si>
    <t>The Fastest 40-Yard Dash Times of 2018! | NFL Combine Highlights</t>
  </si>
  <si>
    <t>2018-03-07T01:00:01.000Z</t>
  </si>
  <si>
    <t>KpHP8VmxnBo</t>
  </si>
  <si>
    <t>What causes headaches? - Dan Kwartler</t>
  </si>
  <si>
    <t>2018-04-12T15:01:49.000Z</t>
  </si>
  <si>
    <t>KpL6X856Y2E</t>
  </si>
  <si>
    <t>Tsunami alerts across Pacific Coast following earthquake</t>
  </si>
  <si>
    <t>2018-01-23T11:28:29.000Z</t>
  </si>
  <si>
    <t>Kpxn9nl02qg</t>
  </si>
  <si>
    <t>Melania Trump Sings 'Part of Your World' (Little Mermaid Parody)</t>
  </si>
  <si>
    <t>2018-01-19T06:09:34.000Z</t>
  </si>
  <si>
    <t>KQkkgD2p3Ow</t>
  </si>
  <si>
    <t>U2 - American Soul (Lyric Video)</t>
  </si>
  <si>
    <t>2017-11-20T16:00:02.000Z</t>
  </si>
  <si>
    <t>KQKtSekSi94</t>
  </si>
  <si>
    <t>THE EQUALIZER 2 - International Trailer (HD)</t>
  </si>
  <si>
    <t>2018-04-19T13:01:10.000Z</t>
  </si>
  <si>
    <t>kqmhCaF5_44</t>
  </si>
  <si>
    <t>HANSON - Finally It's Christmas (Official Lyric Video)</t>
  </si>
  <si>
    <t>2017-11-14T16:10:38.000Z</t>
  </si>
  <si>
    <t>kqp6RnQHKR4</t>
  </si>
  <si>
    <t>Vanessa Hudgens Kills and Eats A Rattlesnake! | Running Wild With Bear Grylls</t>
  </si>
  <si>
    <t>2018-04-16T16:45:01.000Z</t>
  </si>
  <si>
    <t>kQQZ2hje42E</t>
  </si>
  <si>
    <t>Cooking With Your Mouth | Christmas Turkey</t>
  </si>
  <si>
    <t>Nathan C</t>
  </si>
  <si>
    <t>2017-12-23T00:23:13.000Z</t>
  </si>
  <si>
    <t>KQRq9FZqNj0</t>
  </si>
  <si>
    <t>John Legend, BloodPop庐 - A Good Night ft. BloodPop庐</t>
  </si>
  <si>
    <t>johnlegendVEVO</t>
  </si>
  <si>
    <t>2018-04-06T14:00:03.000Z</t>
  </si>
  <si>
    <t>KQT32vW61eI</t>
  </si>
  <si>
    <t>鈥淢ystery of Love鈥?by Sufjan Stevens from the Call Me By Your Name Soundtrack</t>
  </si>
  <si>
    <t>Pitchfork</t>
  </si>
  <si>
    <t>2018-01-04T15:00:48.000Z</t>
  </si>
  <si>
    <t>k-qUBZWor4I</t>
  </si>
  <si>
    <t>OU QB Baker Mayfield addresses the punishment given to him</t>
  </si>
  <si>
    <t>Bob Przybylo</t>
  </si>
  <si>
    <t>2017-11-21T00:24:05.000Z</t>
  </si>
  <si>
    <t>kqWQFnH6h-E</t>
  </si>
  <si>
    <t>The Real Reason Tyrese Married His Ex Wife</t>
  </si>
  <si>
    <t>HOTSPOTATL</t>
  </si>
  <si>
    <t>2017-12-04T19:06:26.000Z</t>
  </si>
  <si>
    <t>KrB-ASnFMVQ</t>
  </si>
  <si>
    <t>The 鈥淢ailman鈥?Karl Malone Goes Undercover to Prank Anthony Davis</t>
  </si>
  <si>
    <t>2018-02-21T14:00:05.000Z</t>
  </si>
  <si>
    <t>KRc50VFUsTk</t>
  </si>
  <si>
    <t>FASHION PHOTO RUVIEW: Evil Twin with Raja and Raven</t>
  </si>
  <si>
    <t>2018-06-09T13:00:02.000Z</t>
  </si>
  <si>
    <t>KROef3M9gjk</t>
  </si>
  <si>
    <t>Clean Your Room - Cyanide &amp; Happiness Minis</t>
  </si>
  <si>
    <t>2017-12-13T06:00:01.000Z</t>
  </si>
  <si>
    <t>KrxDhokzEv4</t>
  </si>
  <si>
    <t>Razer Phone Durability test - Scratch BURN and BEND tested!</t>
  </si>
  <si>
    <t>2017-11-27T15:27:42.000Z</t>
  </si>
  <si>
    <t>ksjWPxFPsos</t>
  </si>
  <si>
    <t>Can you Shrek it? (YIAY #414)</t>
  </si>
  <si>
    <t>2018-05-11T19:20:29.000Z</t>
  </si>
  <si>
    <t>kSuaykdvl4I</t>
  </si>
  <si>
    <t>Making the Hulkbuster Part 1-Legs, Huge Hydraulic Legs</t>
  </si>
  <si>
    <t>2018-04-19T15:00:07.000Z</t>
  </si>
  <si>
    <t>KtA3Wp8eNgA</t>
  </si>
  <si>
    <t>Hollywood Stunt Falls in Slow Motion</t>
  </si>
  <si>
    <t>2018-01-24T17:00:30.000Z</t>
  </si>
  <si>
    <t>ktafrbsKeZw</t>
  </si>
  <si>
    <t>Intuit | A Giant Story</t>
  </si>
  <si>
    <t>Intuit</t>
  </si>
  <si>
    <t>2018-02-01T15:44:02.000Z</t>
  </si>
  <si>
    <t>KtlERZ5WnaU</t>
  </si>
  <si>
    <t>I TRIED FOLLOWING A JAMES CHARLES MAKEUP TUTORIAL</t>
  </si>
  <si>
    <t>Ricky Dillon</t>
  </si>
  <si>
    <t>2018-02-15T22:11:10.000Z</t>
  </si>
  <si>
    <t>kTlv5_Bs8aw</t>
  </si>
  <si>
    <t>BTS (氚╉儎靻岆厔雼? 'MIC Drop (Steve Aoki Remix)' Official MV</t>
  </si>
  <si>
    <t>2017-11-24T09:00:02.000Z</t>
  </si>
  <si>
    <t>kton-qrKNLc</t>
  </si>
  <si>
    <t>Meghan Trainor - No Excuses</t>
  </si>
  <si>
    <t>2018-03-01T13:00:05.000Z</t>
  </si>
  <si>
    <t>kUosDBUjq5A</t>
  </si>
  <si>
    <t>LUXURIOUS All You Can Eat BUFFET in Mumbai India!</t>
  </si>
  <si>
    <t>2018-04-15T17:24:17.000Z</t>
  </si>
  <si>
    <t>KUSc7aScV9w</t>
  </si>
  <si>
    <t>The Script - Arms Open (Benny Benassi x MazZz &amp; Rivaz Remix) [Audio]</t>
  </si>
  <si>
    <t>2017-12-08T08:00:03.000Z</t>
  </si>
  <si>
    <t>kuTBea8_-LY</t>
  </si>
  <si>
    <t>7 DAYS IN ENTEBBE - Official Trailer [HD] - In Theaters March 2018</t>
  </si>
  <si>
    <t>2017-12-07T14:00:03.000Z</t>
  </si>
  <si>
    <t>KUUjtUP2CrE</t>
  </si>
  <si>
    <t>Carrie Underwood - Cry Pretty (Official Music Video)</t>
  </si>
  <si>
    <t>2018-05-07T01:45:01.000Z</t>
  </si>
  <si>
    <t>KU-v13ib_1U</t>
  </si>
  <si>
    <t>Puppy Bowl Spot Center: Top 5 Plays</t>
  </si>
  <si>
    <t>Animal Planet</t>
  </si>
  <si>
    <t>2018-02-03T23:00:04.000Z</t>
  </si>
  <si>
    <t>kuw3yQqhe8M</t>
  </si>
  <si>
    <t>Chris Paul gets emotional talking about bringing 2-2 series back to Houston | ESPN</t>
  </si>
  <si>
    <t>2018-05-23T03:50:56.000Z</t>
  </si>
  <si>
    <t>k-Uw58mxLV4</t>
  </si>
  <si>
    <t>#EDGYTOKEI</t>
  </si>
  <si>
    <t>ekaggrat singh kalsi</t>
  </si>
  <si>
    <t>2018-01-07T04:44:42.000Z</t>
  </si>
  <si>
    <t>KUXd7p_vd3w</t>
  </si>
  <si>
    <t>Solo: A Star Wars Story Crew TV Spot (:45)</t>
  </si>
  <si>
    <t>2018-04-15T16:00:03.000Z</t>
  </si>
  <si>
    <t>KVit4vSAMsk</t>
  </si>
  <si>
    <t>TRANSFER PRANK: NFL QB Jared Goff pranks unsuspecting college football team.</t>
  </si>
  <si>
    <t>2018-04-24T12:12:30.000Z</t>
  </si>
  <si>
    <t>kVVtBDaY8i4</t>
  </si>
  <si>
    <t>The Last Jedi: Why Love Never Works in Star Wars #Reylo</t>
  </si>
  <si>
    <t>2017-12-23T20:38:39.000Z</t>
  </si>
  <si>
    <t>KVw7fdB8gXM</t>
  </si>
  <si>
    <t>Tracey Thorn - Queen (Official Video)</t>
  </si>
  <si>
    <t>TraceyThornVEVO</t>
  </si>
  <si>
    <t>2018-01-17T12:00:02.000Z</t>
  </si>
  <si>
    <t>kVWj8lgQvsE</t>
  </si>
  <si>
    <t>Fifth Harmony鈥檚 Ally Brooke is Selena AND J-Lo | Lip Sync Battle Preview</t>
  </si>
  <si>
    <t>2018-01-29T15:00:03.000Z</t>
  </si>
  <si>
    <t>Kw0ih4jPOBo</t>
  </si>
  <si>
    <t>Kacey Musgraves - Space Cowboy (Official Music Video)</t>
  </si>
  <si>
    <t>2018-04-30T09:00:01.000Z</t>
  </si>
  <si>
    <t>k-w8GxCpsCU</t>
  </si>
  <si>
    <t>John Collins' Best Dunks So Far This Season</t>
  </si>
  <si>
    <t>Atlanta Hawks</t>
  </si>
  <si>
    <t>2017-11-09T02:36:09.000Z</t>
  </si>
  <si>
    <t>KwBpwe-LqTc</t>
  </si>
  <si>
    <t>A Reality Show 'Stole' A Crappy Scene From Constance Zimmer's 'UnREAL'</t>
  </si>
  <si>
    <t>2018-02-23T08:35:00.000Z</t>
  </si>
  <si>
    <t>KWDUojLbxn4</t>
  </si>
  <si>
    <t>i did not edit this vlog</t>
  </si>
  <si>
    <t>SHAYTARDS</t>
  </si>
  <si>
    <t>2018-03-22T06:47:08.000Z</t>
  </si>
  <si>
    <t>kWIzjMWmuYk</t>
  </si>
  <si>
    <t>UNISEX TRY ON/CLOTHING HAUL &amp; GIVEAWAY!!!</t>
  </si>
  <si>
    <t>Mark Ferris</t>
  </si>
  <si>
    <t>2017-11-14T17:27:46.000Z</t>
  </si>
  <si>
    <t>kWku5rgaJWM</t>
  </si>
  <si>
    <t>Don鈥檛 Worry, He Won鈥檛 Get Far On Foot - Teaser Trailer [HD] | Amazon Studios</t>
  </si>
  <si>
    <t>2018-01-16T14:59:55.000Z</t>
  </si>
  <si>
    <t>KWM4DVRrdaA</t>
  </si>
  <si>
    <t>My experience with Netflix</t>
  </si>
  <si>
    <t>PsychoSoprano</t>
  </si>
  <si>
    <t>2017-12-31T01:03:57.000Z</t>
  </si>
  <si>
    <t>KWn4JmiM2pM</t>
  </si>
  <si>
    <t>Grammys 2018 Nominations Announced | Billboard News</t>
  </si>
  <si>
    <t>Billboard News</t>
  </si>
  <si>
    <t>2017-11-28T14:52:38.000Z</t>
  </si>
  <si>
    <t>KwnnwRSWz4o</t>
  </si>
  <si>
    <t>What $3,375 Will Get You In NYC | Sweet Digs | Refinery29</t>
  </si>
  <si>
    <t>2018-01-14T16:00:02.000Z</t>
  </si>
  <si>
    <t>kwvbLx9M6-s</t>
  </si>
  <si>
    <t>Nikki Bella and Artem saved the LAST DANCE for 1 MILLION SUBSCRIBERS!</t>
  </si>
  <si>
    <t>The Bella Twins</t>
  </si>
  <si>
    <t>2017-12-19T16:41:39.000Z</t>
  </si>
  <si>
    <t>KX0fOxBVMRc</t>
  </si>
  <si>
    <t>Ritzy Parmesan Chicken Bites | Episode 1220</t>
  </si>
  <si>
    <t>2017-12-30T03:27:12.000Z</t>
  </si>
  <si>
    <t>kX0vO4vlJuU</t>
  </si>
  <si>
    <t>BTS (氚╉儎靻岆厔雼? 'Euphoria : Theme of LOVE YOURSELF 璧?Wonder'</t>
  </si>
  <si>
    <t>2018-04-05T15:00:05.000Z</t>
  </si>
  <si>
    <t>KXBYn9cwl7U</t>
  </si>
  <si>
    <t>Mamma Mia! Here We Go Again - Grammys Spot</t>
  </si>
  <si>
    <t>2018-01-29T01:06:45.000Z</t>
  </si>
  <si>
    <t>KxdXruUUSIM</t>
  </si>
  <si>
    <t>毵愳皑 旯岆垖霠?毵岆摛旮?| 頃滌劯</t>
  </si>
  <si>
    <t>2018-01-13T09:02:26.000Z</t>
  </si>
  <si>
    <t>kXeJFEN4tps</t>
  </si>
  <si>
    <t>SNL Host Chadwick Boseman Does Not Have Any Vibranium</t>
  </si>
  <si>
    <t>2018-04-04T17:18:02.000Z</t>
  </si>
  <si>
    <t>KXHrCBkIxQQ</t>
  </si>
  <si>
    <t>ALL THE MONEY IN THE WORLD - Official Trailer (HD)</t>
  </si>
  <si>
    <t>2017-11-29T20:00:53.000Z</t>
  </si>
  <si>
    <t>kXIF2FQpgjM</t>
  </si>
  <si>
    <t>Meet the Parents Cold Open - SNL</t>
  </si>
  <si>
    <t>2018-04-15T04:47:50.000Z</t>
  </si>
  <si>
    <t>kxkrdLI6e6M</t>
  </si>
  <si>
    <t>How Dark Patterns Trick You Online</t>
  </si>
  <si>
    <t>2018-03-28T22:19:29.000Z</t>
  </si>
  <si>
    <t>kxMC7g_sKjw</t>
  </si>
  <si>
    <t>Jim Carrey Crashes Jeff Daniels' CONAN Interview  - CONAN on TBS</t>
  </si>
  <si>
    <t>2018-04-18T02:51:20.000Z</t>
  </si>
  <si>
    <t>KXPFrjp3yF0</t>
  </si>
  <si>
    <t>What Will A Nuclear Blast Do To Your Body?</t>
  </si>
  <si>
    <t>2018-01-11T14:00:01.000Z</t>
  </si>
  <si>
    <t>KXRYlfjlFLk</t>
  </si>
  <si>
    <t>Tracee Ellis Ross鈥?Children鈥檚 Book for Handsy Men</t>
  </si>
  <si>
    <t>2017-12-06T02:24:49.000Z</t>
  </si>
  <si>
    <t>KxywNVLAf5o</t>
  </si>
  <si>
    <t>Safe Season 1 | Trailer [HD] | Netflix</t>
  </si>
  <si>
    <t>2018-04-20T16:11:11.000Z</t>
  </si>
  <si>
    <t>Ky9aIxiGzfk</t>
  </si>
  <si>
    <t>My Hangry Uber Pool Story</t>
  </si>
  <si>
    <t>2018-04-04T21:50:03.000Z</t>
  </si>
  <si>
    <t>K-yazBBF3gE</t>
  </si>
  <si>
    <t>Popcorn Rice</t>
  </si>
  <si>
    <t>2017-12-15T12:40:44.000Z</t>
  </si>
  <si>
    <t>KyB0zVHm2P0</t>
  </si>
  <si>
    <t>Shawn Mendes Destroys James In a Cover Battle - #LateLateShawn</t>
  </si>
  <si>
    <t>2018-06-07T05:15:24.000Z</t>
  </si>
  <si>
    <t>KyQyz2upSgY</t>
  </si>
  <si>
    <t>Casually Explained: Men's Fashion</t>
  </si>
  <si>
    <t>2018-03-14T13:30:00.000Z</t>
  </si>
  <si>
    <t>kz1xzBYppW8</t>
  </si>
  <si>
    <t>Heartbreaking video of schoolboy Keaton Jones recounting being bullied</t>
  </si>
  <si>
    <t>2017-12-11T08:13:24.000Z</t>
  </si>
  <si>
    <t>kz3MEd1Jr0Q</t>
  </si>
  <si>
    <t>Steve Aoki x Lauren Jauregui - All Night (Lyric Video) [Ultra Music]</t>
  </si>
  <si>
    <t>Ultra Music</t>
  </si>
  <si>
    <t>2017-11-17T15:01:54.000Z</t>
  </si>
  <si>
    <t>kZ3xRQOhpQI</t>
  </si>
  <si>
    <t>How Money Is Made | How Stuff Is Made | Refinery29</t>
  </si>
  <si>
    <t>2017-12-13T16:00:09.000Z</t>
  </si>
  <si>
    <t>Kz7R1i2zFpk</t>
  </si>
  <si>
    <t>Oprah Winfrey on Running for President &amp; Trump</t>
  </si>
  <si>
    <t>2018-02-23T10:00:02.000Z</t>
  </si>
  <si>
    <t>kzFHjyysXr0</t>
  </si>
  <si>
    <t>Embarrassing Vision Boards From Our Past (ft. Jenna Dewan Tatum)</t>
  </si>
  <si>
    <t>2017-12-12T23:44:05.000Z</t>
  </si>
  <si>
    <t>kzk4SId9Ab0</t>
  </si>
  <si>
    <t>WEIRD PRODUCTS | Tati Approved???</t>
  </si>
  <si>
    <t>2018-04-30T16:00:08.000Z</t>
  </si>
  <si>
    <t>kZLBVi_0ENU</t>
  </si>
  <si>
    <t>Chris Stapleton - Midnight Train To Memphis (Live From SNL Studios/2018)</t>
  </si>
  <si>
    <t>2018-01-28T09:47:24.000Z</t>
  </si>
  <si>
    <t>kZYKnREz9Vo</t>
  </si>
  <si>
    <t>How to Start Fire with Hammer!</t>
  </si>
  <si>
    <t>2018-05-02T23:23:59.000Z</t>
  </si>
  <si>
    <t>L_5_slz4ke4</t>
  </si>
  <si>
    <t>Some NFL players call for an end to Thursday night football after 8 players were injured last week</t>
  </si>
  <si>
    <t>2017-11-12T20:26:46.000Z</t>
  </si>
  <si>
    <t>l_eR85kmWbY</t>
  </si>
  <si>
    <t>The Most Toxic Kiss on Earth | Because Science Live</t>
  </si>
  <si>
    <t>2018-02-24T00:06:03.000Z</t>
  </si>
  <si>
    <t>l_IFnDydIeQ</t>
  </si>
  <si>
    <t>PRETTYMUCH Ain鈥檛 Scared Of Nick - They鈥檝e Got Simon Cowell | Wild 'N Out | #Wildstyle</t>
  </si>
  <si>
    <t>2018-03-23T04:00:06.000Z</t>
  </si>
  <si>
    <t>l_lblj8Cq0o</t>
  </si>
  <si>
    <t>G-Eazy - No Limit REMIX ft. A$AP Rocky, Cardi B, French Montana, Juicy J, Belly</t>
  </si>
  <si>
    <t>2017-12-19T20:00:05.000Z</t>
  </si>
  <si>
    <t>L_SyKf-ETlY</t>
  </si>
  <si>
    <t>Charlie Puth - Change (feat. James Taylor) [Official Live Performance]</t>
  </si>
  <si>
    <t>2018-03-27T22:54:28.000Z</t>
  </si>
  <si>
    <t>l_v1h6Zoi-Q</t>
  </si>
  <si>
    <t>What Martin Luther King Actually Thought About Car Commercials</t>
  </si>
  <si>
    <t>Nathan Robinson</t>
  </si>
  <si>
    <t>2018-02-05T02:40:44.000Z</t>
  </si>
  <si>
    <t>l0jGg-MUd-U</t>
  </si>
  <si>
    <t>PRODUCT PHOTOGRAPHY</t>
  </si>
  <si>
    <t>2018-03-02T21:00:37.000Z</t>
  </si>
  <si>
    <t>l0rAEPJoWeE</t>
  </si>
  <si>
    <t>JST Connector Crimp</t>
  </si>
  <si>
    <t>iotexpert</t>
  </si>
  <si>
    <t>2018-01-18T16:54:50.000Z</t>
  </si>
  <si>
    <t>l0VNEl2qw2M</t>
  </si>
  <si>
    <t>Roger Federer press conference (F) | Australian Open 2018</t>
  </si>
  <si>
    <t>2018-01-28T17:09:34.000Z</t>
  </si>
  <si>
    <t>L0xKz5TsYb0</t>
  </si>
  <si>
    <t>Sting, Shaggy - Don't Make Me Wait (Official)</t>
  </si>
  <si>
    <t>StingVEVO</t>
  </si>
  <si>
    <t>2018-02-06T05:00:00.000Z</t>
  </si>
  <si>
    <t>L1d2BJqdywQ</t>
  </si>
  <si>
    <t>Man pouring drinks (Jagerbomb shots) with his amazing trick - Whatsapp Videos</t>
  </si>
  <si>
    <t>WhatsApp Wacky</t>
  </si>
  <si>
    <t>2016-10-13T16:57:52.000Z</t>
  </si>
  <si>
    <t>L29S0JPOrV0</t>
  </si>
  <si>
    <t>BEYONCE'S MAKEUP ARTIST DOES MY MAKEUP! | ft. Sir John</t>
  </si>
  <si>
    <t>2018-04-15T19:44:18.000Z</t>
  </si>
  <si>
    <t>l2HlSkv5T-A</t>
  </si>
  <si>
    <t>SNL Host Donald Glover Is Not Here for Beck Bennett's Tribute</t>
  </si>
  <si>
    <t>2018-05-02T17:14:57.000Z</t>
  </si>
  <si>
    <t>l2P2qbr-_Ps</t>
  </si>
  <si>
    <t>Childish Gambino: This Is America (Live) - SNL</t>
  </si>
  <si>
    <t>2018-05-07T13:00:08.000Z</t>
  </si>
  <si>
    <t>l2StCpw8z-s</t>
  </si>
  <si>
    <t>How this military explosive is poisoning American soil</t>
  </si>
  <si>
    <t>2017-12-28T12:56:24.000Z</t>
  </si>
  <si>
    <t>L2TLzPgqGdI</t>
  </si>
  <si>
    <t>Investigating Concussions in the N.F.L. | The Truth Has a Voice | The New York Times</t>
  </si>
  <si>
    <t>2018-01-30T23:14:07.000Z</t>
  </si>
  <si>
    <t>L34y5NGMQBY</t>
  </si>
  <si>
    <t>'Riverdale' Season 2: Josie Takes Center Stage In The Upcoming 3 Part Episode | Sweetwater Secrets</t>
  </si>
  <si>
    <t>2017-11-29T20:00:04.000Z</t>
  </si>
  <si>
    <t>l35LGiJmXNs</t>
  </si>
  <si>
    <t>Brexit Talks: What does 'regulatory alignment' mean? - BBC News</t>
  </si>
  <si>
    <t>2017-12-05T10:38:03.000Z</t>
  </si>
  <si>
    <t>L3br0klRqF4</t>
  </si>
  <si>
    <t>Watch live: Sessions testifies to the House Judiciary Committee</t>
  </si>
  <si>
    <t>2017-11-14T21:51:20.000Z</t>
  </si>
  <si>
    <t>l3f_1zEEnR0</t>
  </si>
  <si>
    <t>WHAT GIRLS THINK WHEN THEY LOOK IN THE MIRROR</t>
  </si>
  <si>
    <t>2017-12-06T21:00:02.000Z</t>
  </si>
  <si>
    <t>l3vbvF8bQfI</t>
  </si>
  <si>
    <t>Fall Out Boy - Church</t>
  </si>
  <si>
    <t>2018-01-19T05:00:02.000Z</t>
  </si>
  <si>
    <t>l3xmc0pzzJI</t>
  </si>
  <si>
    <t>I Tried Period Yoga Pants</t>
  </si>
  <si>
    <t>2017-11-15T23:46:57.000Z</t>
  </si>
  <si>
    <t>L3ymBk6Vb04</t>
  </si>
  <si>
    <t>Avengers: Infinity War Cast Sings The Marvel Bunch</t>
  </si>
  <si>
    <t>2018-04-26T03:45:00.000Z</t>
  </si>
  <si>
    <t>l4bAoNAx2uo</t>
  </si>
  <si>
    <t>American Things Europeans Find Weird</t>
  </si>
  <si>
    <t>2017-11-13T17:11:30.000Z</t>
  </si>
  <si>
    <t>L4pkD78oKSo</t>
  </si>
  <si>
    <t>Belmont Stakes 2018 I FULL RACE I Justify's Pursuit of the Triple Crown I NBC Sports</t>
  </si>
  <si>
    <t>2018-06-09T23:10:07.000Z</t>
  </si>
  <si>
    <t>l4zbAjDVrns</t>
  </si>
  <si>
    <t>The Greatest Bowler Ever: Bobby Pinz | Anwar Jibawi</t>
  </si>
  <si>
    <t>2018-01-03T20:31:09.000Z</t>
  </si>
  <si>
    <t>L5hl45NIAhc</t>
  </si>
  <si>
    <t>'Big one' knocks out several heavy-hitters, sends Daytona 500 to OT</t>
  </si>
  <si>
    <t>NASCAR</t>
  </si>
  <si>
    <t>2018-02-19T00:35:38.000Z</t>
  </si>
  <si>
    <t>l7ib9Mmkt4Y</t>
  </si>
  <si>
    <t>TIED UP CHALLENGE!!</t>
  </si>
  <si>
    <t>2018-03-11T17:00:06.000Z</t>
  </si>
  <si>
    <t>l7je4VAUvjA</t>
  </si>
  <si>
    <t>World's First Engagement Ring Phone Case</t>
  </si>
  <si>
    <t>Caters Clips</t>
  </si>
  <si>
    <t>l7n58h-Zj3I</t>
  </si>
  <si>
    <t>#57: AM and SSB explained</t>
  </si>
  <si>
    <t>Radio Physics and Electronics</t>
  </si>
  <si>
    <t>2017-12-24T19:15:29.000Z</t>
  </si>
  <si>
    <t>l7VfDVVxiMM</t>
  </si>
  <si>
    <t>Proto-Putty in Liquid Nitrogen &amp; Other Crazy Tests!</t>
  </si>
  <si>
    <t>2017-11-22T12:00:02.000Z</t>
  </si>
  <si>
    <t>l7YnFiAAlxw</t>
  </si>
  <si>
    <t>Climbers on scaling Antarctica mountains, spirit of exploration</t>
  </si>
  <si>
    <t>2018-01-29T14:03:24.000Z</t>
  </si>
  <si>
    <t>L87HuKmGwVQ</t>
  </si>
  <si>
    <t>I Wore Platform Crocs For A Week</t>
  </si>
  <si>
    <t>2018-04-22T00:44:59.000Z</t>
  </si>
  <si>
    <t>l884wKofd54</t>
  </si>
  <si>
    <t>Enrique Iglesias - MOVE TO MIAMI (Official Video) ft. Pitbull</t>
  </si>
  <si>
    <t>2018-05-09T07:00:01.000Z</t>
  </si>
  <si>
    <t>L8gV7LSt6sI</t>
  </si>
  <si>
    <t>Fallout 76 Trailer - E3 2018</t>
  </si>
  <si>
    <t>2018-06-10T20:30:34.000Z</t>
  </si>
  <si>
    <t>L8RxxVYWTIQ</t>
  </si>
  <si>
    <t>Shootout with Ronaldinho at Nicky Jam World Cup Video Shoot</t>
  </si>
  <si>
    <t>2018-06-09T01:01:19.000Z</t>
  </si>
  <si>
    <t>L90R6PtxFKE</t>
  </si>
  <si>
    <t>Are Rich People Worse Humans?</t>
  </si>
  <si>
    <t>2018-04-26T16:00:01.000Z</t>
  </si>
  <si>
    <t>l992Loe-qVc</t>
  </si>
  <si>
    <t>LIVE CHAT Q&amp;A - My Pregnancy, My Bump, Youtube...</t>
  </si>
  <si>
    <t>Jessica Braun | JAMbeauty89</t>
  </si>
  <si>
    <t>2018-02-01T00:07:06.000Z</t>
  </si>
  <si>
    <t>L9eFkmjIIWA</t>
  </si>
  <si>
    <t>The Romantic Lure of Moonlight</t>
  </si>
  <si>
    <t>2017-11-15T16:01:39.000Z</t>
  </si>
  <si>
    <t>L9FA9U4s3Tg</t>
  </si>
  <si>
    <t>Josh Groban - Granted (Official Lyric Video)</t>
  </si>
  <si>
    <t>2018-06-08T04:00:20.000Z</t>
  </si>
  <si>
    <t>L9FBI1kOEHo</t>
  </si>
  <si>
    <t>HomePod Unboxing!</t>
  </si>
  <si>
    <t>2018-02-06T13:30:58.000Z</t>
  </si>
  <si>
    <t>l9jZFwwZQJs</t>
  </si>
  <si>
    <t>I'm the Easter Bunny? | Lele Pons</t>
  </si>
  <si>
    <t>2018-03-30T17:30:01.000Z</t>
  </si>
  <si>
    <t>LALQsqZP1nA</t>
  </si>
  <si>
    <t>The DANKEST Ergonomic Keyboard - Ergodox EZ Review</t>
  </si>
  <si>
    <t>2018-01-02T08:00:37.000Z</t>
  </si>
  <si>
    <t>LaMxS5-4U-c</t>
  </si>
  <si>
    <t>VCV - Open source, FREE modular software. First look and noob tutorial.</t>
  </si>
  <si>
    <t>Benn and Gear</t>
  </si>
  <si>
    <t>2017-09-15T00:55:32.000Z</t>
  </si>
  <si>
    <t>lARpY0nIQx0</t>
  </si>
  <si>
    <t>Is NASA a waste of money?</t>
  </si>
  <si>
    <t>2018-02-14T20:20:02.000Z</t>
  </si>
  <si>
    <t>lb0Ymam2Za0</t>
  </si>
  <si>
    <t>The YIAY Book! (YIAY #378)</t>
  </si>
  <si>
    <t>2017-11-27T23:30:01.000Z</t>
  </si>
  <si>
    <t>lbFzL-0pEeU</t>
  </si>
  <si>
    <t>I Decided to Sleep for 4 Hours a Day, See What Happened</t>
  </si>
  <si>
    <t>BRIGHT SIDE</t>
  </si>
  <si>
    <t>2018-01-25T03:00:04.000Z</t>
  </si>
  <si>
    <t>lBHPVE3AI6Y</t>
  </si>
  <si>
    <t>Iran-Iraq border earthquake is deadliest of 2017 - BBC News</t>
  </si>
  <si>
    <t>2017-11-13T15:03:21.000Z</t>
  </si>
  <si>
    <t>lbOXPpVejJ0</t>
  </si>
  <si>
    <t>Trae Young Oklahoma vs. Wichita State - Full Coverage | 12.16.17 | 29 Pts, 10 Ast, #1 PICK!</t>
  </si>
  <si>
    <t>Frankie Vision</t>
  </si>
  <si>
    <t>2017-12-17T01:45:05.000Z</t>
  </si>
  <si>
    <t>LbW-bMToXqo</t>
  </si>
  <si>
    <t>Kylie Minogue - Dancing (Live Ant &amp; Dec's Saturday Night Takeaway) HD</t>
  </si>
  <si>
    <t>rock on</t>
  </si>
  <si>
    <t>2018-02-24T20:00:39.000Z</t>
  </si>
  <si>
    <t>LC3fWTXZXxE</t>
  </si>
  <si>
    <t>9 Travel Life Hacks + How to Pack for Vacation!!</t>
  </si>
  <si>
    <t>2018-03-25T20:09:27.000Z</t>
  </si>
  <si>
    <t>lcpxLXjYAa8</t>
  </si>
  <si>
    <t>Americans could see tax bill impact in early 2018</t>
  </si>
  <si>
    <t>2017-12-20T14:30:30.000Z</t>
  </si>
  <si>
    <t>lCT0OaVqIQE</t>
  </si>
  <si>
    <t>Jeffrey Tambor Fired From 'Transparent' Following Amazon Investigation Into Sexual Misconduct Allega</t>
  </si>
  <si>
    <t>2018-02-16T02:26:02.000Z</t>
  </si>
  <si>
    <t>lCuewNV_KyQ</t>
  </si>
  <si>
    <t>I Learned to Solve the 2x2x2 Rubik's Cube Blindfolded</t>
  </si>
  <si>
    <t>2018-04-30T15:28:05.000Z</t>
  </si>
  <si>
    <t>lcvOVZ_ILrs</t>
  </si>
  <si>
    <t>High-speed Amtrak train derails in DuPont, Washington</t>
  </si>
  <si>
    <t>2017-12-18T17:36:49.000Z</t>
  </si>
  <si>
    <t>lD0etN63KCg</t>
  </si>
  <si>
    <t>RAINSFORD - Intentions feat. Twin Shadow [Official Music Video]</t>
  </si>
  <si>
    <t>Rainsford</t>
  </si>
  <si>
    <t>2017-11-28T19:00:01.000Z</t>
  </si>
  <si>
    <t>lD1mPectYOM</t>
  </si>
  <si>
    <t>Town of Reston: 鈥淪mall Town, Big Mystery鈥?- Impulse</t>
  </si>
  <si>
    <t>Impulse</t>
  </si>
  <si>
    <t>2018-04-25T17:00:03.000Z</t>
  </si>
  <si>
    <t>Ld57wNXddGU</t>
  </si>
  <si>
    <t>best pirate i've ever seen</t>
  </si>
  <si>
    <t>hwow</t>
  </si>
  <si>
    <t>2018-02-09T14:56:43.000Z</t>
  </si>
  <si>
    <t>LdhQzXHYLZ4</t>
  </si>
  <si>
    <t>Italian Election: Last Week Tonight with John Oliver (HBO)</t>
  </si>
  <si>
    <t>2018-02-26T07:30:00.000Z</t>
  </si>
  <si>
    <t>ldMaZ_7FNDY</t>
  </si>
  <si>
    <t>We Painted Our Living Room Black! | OMG We Bought A House! | Mr. Kate</t>
  </si>
  <si>
    <t>2018-01-18T23:30:03.000Z</t>
  </si>
  <si>
    <t>ldmDBJRARB4</t>
  </si>
  <si>
    <t>Guillermo at 2018 NBA Media Day</t>
  </si>
  <si>
    <t>2018-06-07T04:48:34.000Z</t>
  </si>
  <si>
    <t>LDS8SeO6hyg</t>
  </si>
  <si>
    <t>Westworld Season 2 - Heart-Shaped Box - Ramin Djawadi (OFFICIAL)</t>
  </si>
  <si>
    <t>WaterTower Music</t>
  </si>
  <si>
    <t>2018-03-29T15:44:44.000Z</t>
  </si>
  <si>
    <t>LduRwIc7eBA</t>
  </si>
  <si>
    <t>Kesha - Learn To Let Go in the Live Lounge</t>
  </si>
  <si>
    <t>2017-11-15T18:59:30.000Z</t>
  </si>
  <si>
    <t>LDVXOo_HXKU</t>
  </si>
  <si>
    <t>Best Survivor Series sole survivors - WWE Top 10, Nov. 18, 2017</t>
  </si>
  <si>
    <t>2017-11-18T13:59:59.000Z</t>
  </si>
  <si>
    <t>lDyHwwSMRmM</t>
  </si>
  <si>
    <t>THE SHAPE OF WATER | Human | FOX Searchlight</t>
  </si>
  <si>
    <t>2017-11-28T21:16:52.000Z</t>
  </si>
  <si>
    <t>lE0eWRdSrY4</t>
  </si>
  <si>
    <t>Koreas: A day of historic talks  - BBC News</t>
  </si>
  <si>
    <t>2018-04-27T14:47:05.000Z</t>
  </si>
  <si>
    <t>LE7QEIy-6NE</t>
  </si>
  <si>
    <t>WASHING MY EYEBALLS... OMG 馃檲 TINA TRIES IT</t>
  </si>
  <si>
    <t>Tina Yong</t>
  </si>
  <si>
    <t>2018-04-19T21:12:00.000Z</t>
  </si>
  <si>
    <t>leFNoUJmJ9o</t>
  </si>
  <si>
    <t>Guessing Objects I Got In The Mail #4</t>
  </si>
  <si>
    <t>The Tommy Edison Experience</t>
  </si>
  <si>
    <t>2017-11-22T01:14:10.000Z</t>
  </si>
  <si>
    <t>LeFxjRMv5U8</t>
  </si>
  <si>
    <t>Meet Cora</t>
  </si>
  <si>
    <t>Kitty Hawk</t>
  </si>
  <si>
    <t>2018-03-13T04:53:26.000Z</t>
  </si>
  <si>
    <t>leHtDz4Mj0M</t>
  </si>
  <si>
    <t>China BANS Hip Hop From Television</t>
  </si>
  <si>
    <t>2018-01-24T18:02:12.000Z</t>
  </si>
  <si>
    <t>lEltmPagx6M</t>
  </si>
  <si>
    <t>DEMI LOVATO - YOU DON'T DO IT FOR ME ANYMORE (FLASHBACK)</t>
  </si>
  <si>
    <t>2018-03-16T19:03:13.000Z</t>
  </si>
  <si>
    <t>Len0qLhmhL0</t>
  </si>
  <si>
    <t>Bullet For My Valentine - Letting You Go</t>
  </si>
  <si>
    <t>bulletvalentineVEVO</t>
  </si>
  <si>
    <t>2018-06-03T23:00:01.000Z</t>
  </si>
  <si>
    <t>LeobgOWgJmY</t>
  </si>
  <si>
    <t>How Big Will Black Panther Open This Weekend? - SJU!</t>
  </si>
  <si>
    <t>2018-02-16T20:19:05.000Z</t>
  </si>
  <si>
    <t>leu-cTvMWTA</t>
  </si>
  <si>
    <t>EXO 鞐戩唽 'Universe' MV</t>
  </si>
  <si>
    <t>2017-12-26T09:00:04.000Z</t>
  </si>
  <si>
    <t>LeWtF5y9-6Q</t>
  </si>
  <si>
    <t>Old Movies Used To Just Shoot Real Bullets At People</t>
  </si>
  <si>
    <t>2017-11-28T17:00:03.000Z</t>
  </si>
  <si>
    <t>LfeEu4_vtfQ</t>
  </si>
  <si>
    <t>Trying $1 Makeup From Wish</t>
  </si>
  <si>
    <t>2018-05-31T22:31:36.000Z</t>
  </si>
  <si>
    <t>LFhT6H6pRWg</t>
  </si>
  <si>
    <t>PSA from Chairman of the FCC Ajit Pai</t>
  </si>
  <si>
    <t>Daily Caller</t>
  </si>
  <si>
    <t>2017-12-13T22:52:57.000Z</t>
  </si>
  <si>
    <t>lfIhBu0TZBs</t>
  </si>
  <si>
    <t>Moving on from Beme</t>
  </si>
  <si>
    <t>2018-01-25T14:58:16.000Z</t>
  </si>
  <si>
    <t>lfkYyrhWphE</t>
  </si>
  <si>
    <t>Shawn Mendes - There's Nothing Holdin' Me Back (Live From The 2017 American Music Awards)</t>
  </si>
  <si>
    <t>2017-11-21T17:42:54.000Z</t>
  </si>
  <si>
    <t>Lg5x-YWxpco</t>
  </si>
  <si>
    <t>What Went Wrong With Justice League At The Box Office</t>
  </si>
  <si>
    <t>2017-11-21T19:53:16.000Z</t>
  </si>
  <si>
    <t>lG8fWx982Qs</t>
  </si>
  <si>
    <t>I Got A New Puppy</t>
  </si>
  <si>
    <t>2018-06-02T22:10:36.000Z</t>
  </si>
  <si>
    <t>lgBn6qzMlXw</t>
  </si>
  <si>
    <t>COLLEGE KIDS REACT TO TOP 10 MOST SUBSCRIBED YOUTUBERS OF ALL TIME</t>
  </si>
  <si>
    <t>2018-03-15T21:00:02.000Z</t>
  </si>
  <si>
    <t>Lgdc2t_CldQ</t>
  </si>
  <si>
    <t>Top Stiff Arms &amp; Power Moves of the 2017 Season! | NFL Highlights</t>
  </si>
  <si>
    <t>2018-01-06T05:00:01.000Z</t>
  </si>
  <si>
    <t>lGEY8IulWiA</t>
  </si>
  <si>
    <t>Lucas the Spider - Musical Spider</t>
  </si>
  <si>
    <t>2018-02-10T21:09:34.000Z</t>
  </si>
  <si>
    <t>LgmxMuW6Fsc</t>
  </si>
  <si>
    <t>OK Go - Obsession - Official Video</t>
  </si>
  <si>
    <t>OK Go</t>
  </si>
  <si>
    <t>2017-11-23T20:04:44.000Z</t>
  </si>
  <si>
    <t>lH4WpBbX0oE</t>
  </si>
  <si>
    <t>We recycle so much trash, it鈥檚 created an international crisis</t>
  </si>
  <si>
    <t>Grist</t>
  </si>
  <si>
    <t>2018-01-16T15:35:17.000Z</t>
  </si>
  <si>
    <t>LHLbPgXPnlk</t>
  </si>
  <si>
    <t>Ned Price Says CIA Officer Arrest Is As Serious As It Seems | Velshi &amp; Ruhle | MSNBC</t>
  </si>
  <si>
    <t>2018-01-17T21:16:51.000Z</t>
  </si>
  <si>
    <t>lHNmUUi6LzM</t>
  </si>
  <si>
    <t>Tina Fey Addresses 30 Rock Reboot Rumors</t>
  </si>
  <si>
    <t>2018-04-20T09:00:06.000Z</t>
  </si>
  <si>
    <t>LHUKKrcXfJs</t>
  </si>
  <si>
    <t>CHVRCHES - Get Out (Preview)</t>
  </si>
  <si>
    <t>2018-01-31T19:35:00.000Z</t>
  </si>
  <si>
    <t>lHxZlnj6yKQ</t>
  </si>
  <si>
    <t>Bebe Rexha - 2 Souls on Fire (feat. Quavo) [Official Lyric Video]</t>
  </si>
  <si>
    <t>Bebe Rexha</t>
  </si>
  <si>
    <t>2018-04-13T04:12:53.000Z</t>
  </si>
  <si>
    <t>lHzclTp0-ZY</t>
  </si>
  <si>
    <t>LeBron James Pulls a SWEET Behind-the-Back Move Between Tristan Thompson's Legs!</t>
  </si>
  <si>
    <t>2018-03-02T02:13:30.000Z</t>
  </si>
  <si>
    <t>li5fmOV33hE</t>
  </si>
  <si>
    <t>Best in Show Ceremony | WESTMINSTER DOG SHOW (2018) | FOX SPORTS</t>
  </si>
  <si>
    <t>2018-02-14T06:29:02.000Z</t>
  </si>
  <si>
    <t>li6f_0x0IGE</t>
  </si>
  <si>
    <t>Meet My BABY GIRL! | Fleur De Force</t>
  </si>
  <si>
    <t>2018-01-28T17:00:07.000Z</t>
  </si>
  <si>
    <t>LIEOeqNRikk</t>
  </si>
  <si>
    <t>American vs. Brit</t>
  </si>
  <si>
    <t>Oscar Fury</t>
  </si>
  <si>
    <t>2018-01-26T19:37:39.000Z</t>
  </si>
  <si>
    <t>LiXQFixzqJ4</t>
  </si>
  <si>
    <t>Star Wars: The Last Jedi Interview - Adam Driver</t>
  </si>
  <si>
    <t>SR Trailers and Interviews</t>
  </si>
  <si>
    <t>2017-12-06T21:29:23.000Z</t>
  </si>
  <si>
    <t>Lj6Y6JCu-l4</t>
  </si>
  <si>
    <t>Zedd, Maren Morris, Grey - The Middle (Lyric Video)</t>
  </si>
  <si>
    <t>ZEDDVEVO</t>
  </si>
  <si>
    <t>2018-01-23T15:00:04.000Z</t>
  </si>
  <si>
    <t>LJdfE2Keno8</t>
  </si>
  <si>
    <t>High End vs. Drugstore Cruelty Free Makeup | Beauty With Mi | Refinery29</t>
  </si>
  <si>
    <t>2018-01-08T16:00:02.000Z</t>
  </si>
  <si>
    <t>ljEjBIZ2qCQ</t>
  </si>
  <si>
    <t>Let's Talk about Money</t>
  </si>
  <si>
    <t>2017-11-28T19:22:55.000Z</t>
  </si>
  <si>
    <t>lJFqvRwOiis</t>
  </si>
  <si>
    <t>Walking while black</t>
  </si>
  <si>
    <t>2017-11-16T12:55:39.000Z</t>
  </si>
  <si>
    <t>lJkXbzQPIkM</t>
  </si>
  <si>
    <t>WHAT'S THE BEST HOLIDAY GIFT?/ GABY &amp; ALLISON</t>
  </si>
  <si>
    <t>2017-12-11T16:00:08.000Z</t>
  </si>
  <si>
    <t>lJM8qqEy35c</t>
  </si>
  <si>
    <t>旮措皶頄堧崢 靸來櫓...'韺愲鞝?攴€靾? CCTV路TOD 鞓侅儊 瓿店皽 / YTN</t>
  </si>
  <si>
    <t>YTN NEWS</t>
  </si>
  <si>
    <t>2017-11-22T02:01:28.000Z</t>
  </si>
  <si>
    <t>lJmDmfQOWVw</t>
  </si>
  <si>
    <t>BECOMING ADAM RIPPON // Grace Helbig</t>
  </si>
  <si>
    <t>2018-02-16T06:53:21.000Z</t>
  </si>
  <si>
    <t>LK3Yz9UpP_A</t>
  </si>
  <si>
    <t>Full Face Testing 5 STAR 100+ REVIEWED Makeup from AMAZON || Full Day Wear Test</t>
  </si>
  <si>
    <t>RachhLoves</t>
  </si>
  <si>
    <t>2018-03-15T17:09:49.000Z</t>
  </si>
  <si>
    <t>lk8lozFBXpo</t>
  </si>
  <si>
    <t>EVERY GAME STORE EVER</t>
  </si>
  <si>
    <t>2018-01-22T17:00:05.000Z</t>
  </si>
  <si>
    <t>lklTc_DTE8Q</t>
  </si>
  <si>
    <t>MAC X Patrick Starrr - What's GOOD?! | Jackie Aina</t>
  </si>
  <si>
    <t>2018-01-03T03:33:21.000Z</t>
  </si>
  <si>
    <t>LKnQVCCX8vU</t>
  </si>
  <si>
    <t>Irreplaceable You | Official Trailer [HD] | Netflix</t>
  </si>
  <si>
    <t>2018-02-02T17:00:09.000Z</t>
  </si>
  <si>
    <t>LkpZFd2pZqY</t>
  </si>
  <si>
    <t>This Is Us - Aftershow: Season 2 Episode 14 (Digital Exclusive - Presented by Chevrolet)</t>
  </si>
  <si>
    <t>This Is Us</t>
  </si>
  <si>
    <t>2018-02-05T04:47:31.000Z</t>
  </si>
  <si>
    <t>LLiXwMQW_VQ</t>
  </si>
  <si>
    <t>Is BIGGER BETTER ? - INSANE GIANT LIGHTER Tests</t>
  </si>
  <si>
    <t>BrainfooTV</t>
  </si>
  <si>
    <t>2018-03-09T16:53:19.000Z</t>
  </si>
  <si>
    <t>LLOB5uG6zSQ</t>
  </si>
  <si>
    <t>Everything Wrong With Birdman In 13 Minutes Or Less</t>
  </si>
  <si>
    <t>2018-02-27T17:13:51.000Z</t>
  </si>
  <si>
    <t>LlQdOHakvHg</t>
  </si>
  <si>
    <t>Why do Olympians bite their medals? | Burning Questions</t>
  </si>
  <si>
    <t>Olympic</t>
  </si>
  <si>
    <t>2018-02-10T00:00:00.000Z</t>
  </si>
  <si>
    <t>lM0yu7c6lQk</t>
  </si>
  <si>
    <t>You're not crazy. Apple is slowing down older iPhones. (Apple Byte)</t>
  </si>
  <si>
    <t>2017-12-22T01:16:16.000Z</t>
  </si>
  <si>
    <t>LMCuKltaY3M</t>
  </si>
  <si>
    <t>Elbow - Golden Slumbers (John Lewis Advert 2017)</t>
  </si>
  <si>
    <t>ElbowVEVO</t>
  </si>
  <si>
    <t>LmO1y1ISuak</t>
  </si>
  <si>
    <t>Inside a 22mm digital panel indicator/voltmeter.</t>
  </si>
  <si>
    <t>bigclivedotcom</t>
  </si>
  <si>
    <t>2017-11-20T00:39:48.000Z</t>
  </si>
  <si>
    <t>LnA4DGoihak</t>
  </si>
  <si>
    <t>DUNDEE Official Trailer # 2 (2018) Margot Robbie, Hugh Jackman New Comedy Movie HD</t>
  </si>
  <si>
    <t>2018-01-30T10:34:45.000Z</t>
  </si>
  <si>
    <t>LnA7Au-DLUM</t>
  </si>
  <si>
    <t>Meat Expert Guesses Cheap vs Expensive Deli Meats | Price Points | Epicurious</t>
  </si>
  <si>
    <t>2018-03-15T19:46:58.000Z</t>
  </si>
  <si>
    <t>LnFsp6iM5dg</t>
  </si>
  <si>
    <t>Transforming a Homeless Womans Life... **EXTREMELY EMOTIONAL**</t>
  </si>
  <si>
    <t>2018-04-22T18:38:11.000Z</t>
  </si>
  <si>
    <t>LNHkxOU7zz8</t>
  </si>
  <si>
    <t>French Montana - Famous</t>
  </si>
  <si>
    <t>FrenchMontanaVEVO</t>
  </si>
  <si>
    <t>2018-01-18T13:00:01.000Z</t>
  </si>
  <si>
    <t>LN-m0Ci8MZ8</t>
  </si>
  <si>
    <t>How To Make Geometric Pies by lokokitchen</t>
  </si>
  <si>
    <t>2018-03-14T22:00:02.000Z</t>
  </si>
  <si>
    <t>LNxWTS25Tbk</t>
  </si>
  <si>
    <t>King Princess - 1950</t>
  </si>
  <si>
    <t>King Princess</t>
  </si>
  <si>
    <t>2018-02-23T05:00:28.000Z</t>
  </si>
  <si>
    <t>LO0FwPXJbi0</t>
  </si>
  <si>
    <t>Super Mario Cereal!</t>
  </si>
  <si>
    <t>2017-12-06T16:39:21.000Z</t>
  </si>
  <si>
    <t>Lo52BObqCds</t>
  </si>
  <si>
    <t>Survivor to Rubio: Will you reject NRA money?</t>
  </si>
  <si>
    <t>2018-02-22T03:24:50.000Z</t>
  </si>
  <si>
    <t>lOEI6hYZe6Y</t>
  </si>
  <si>
    <t>3 awkward moments from Hoekstra鈥檚 Dutch news conference</t>
  </si>
  <si>
    <t>2018-01-11T19:29:28.000Z</t>
  </si>
  <si>
    <t>Lok2EvthO-U</t>
  </si>
  <si>
    <t>The Best Love Advice I Can Give. (real adult relationships, self love, and so much more)</t>
  </si>
  <si>
    <t>2018-02-12T18:31:46.000Z</t>
  </si>
  <si>
    <t>Lok8svIS218</t>
  </si>
  <si>
    <t>What Is PREGNANCY Doing To My BODY?!</t>
  </si>
  <si>
    <t>Ellie and Jared</t>
  </si>
  <si>
    <t>2018-01-16T16:00:02.000Z</t>
  </si>
  <si>
    <t>lOT0GOyw2pY</t>
  </si>
  <si>
    <t>The robot-proof job men aren't taking</t>
  </si>
  <si>
    <t>2017-11-27T11:00:02.000Z</t>
  </si>
  <si>
    <t>LotoBix4UDM</t>
  </si>
  <si>
    <t>Will Smith &amp; Joel Edgerton Answer the Web's Most Searched Questions | WIRED</t>
  </si>
  <si>
    <t>2017-12-20T20:01:07.000Z</t>
  </si>
  <si>
    <t>loWpbevW9xg</t>
  </si>
  <si>
    <t>Charmed | Extended First Look | The CW</t>
  </si>
  <si>
    <t>2018-05-17T16:01:37.000Z</t>
  </si>
  <si>
    <t>lOz7cPJQd8E</t>
  </si>
  <si>
    <t>Tesla CEO Elon Musk offers rare look inside Model 3 factory</t>
  </si>
  <si>
    <t>2018-04-13T12:11:27.000Z</t>
  </si>
  <si>
    <t>LPCxBsECSQs</t>
  </si>
  <si>
    <t>Meet Chloe Kim, the Snowboarder Who Makes the Halfpipe Look Easy | NYT - Winter Olympics</t>
  </si>
  <si>
    <t>2018-02-13T00:30:01.000Z</t>
  </si>
  <si>
    <t>lpFEpDPf490</t>
  </si>
  <si>
    <t>MET GALA 2018 FASHION REVIEW // Grace Helbig</t>
  </si>
  <si>
    <t>2018-05-08T09:31:07.000Z</t>
  </si>
  <si>
    <t>lpkRFHSpvGI</t>
  </si>
  <si>
    <t>George W. Bush Returns Cold Open - SNL</t>
  </si>
  <si>
    <t>2018-01-28T06:02:26.000Z</t>
  </si>
  <si>
    <t>lq0WUudJiSM</t>
  </si>
  <si>
    <t>Offset &amp; Metro Boomin Perform Ric Flair Drip with the Real Ric Flair</t>
  </si>
  <si>
    <t>2018-04-18T04:32:51.000Z</t>
  </si>
  <si>
    <t>lQ9EpoaNQRc</t>
  </si>
  <si>
    <t>Timoth茅e Chalamet's first time meeting Andy Cohen</t>
  </si>
  <si>
    <t>2017-11-28T16:25:07.000Z</t>
  </si>
  <si>
    <t>LqF3QRp3VCE</t>
  </si>
  <si>
    <t>Daisy Ridley talks about spending time with Carrie Fisher on the set of 'The Force Awakens'</t>
  </si>
  <si>
    <t>2017-11-28T15:34:06.000Z</t>
  </si>
  <si>
    <t>LQicq60aJaw</t>
  </si>
  <si>
    <t>FULL Interview: Prince Harry and Meghan Markle  - BBC News</t>
  </si>
  <si>
    <t>2017-11-27T19:38:39.000Z</t>
  </si>
  <si>
    <t>lQkc0DcS7O4</t>
  </si>
  <si>
    <t>Baker Mayfield &amp; Josh Allen Put on a Show for Workouts! | NFL Combine Highlights</t>
  </si>
  <si>
    <t>2018-03-03T20:06:38.000Z</t>
  </si>
  <si>
    <t>LqSkYMmyUWU</t>
  </si>
  <si>
    <t>Impressive Kookaburra call</t>
  </si>
  <si>
    <t>Eva Lunde Bentley</t>
  </si>
  <si>
    <t>2015-10-13T08:25:49.000Z</t>
  </si>
  <si>
    <t>lqTKup-wpEU</t>
  </si>
  <si>
    <t>GOOGLE PICKS MY MAKEUP CHALLENGE! | NikkieTutorials</t>
  </si>
  <si>
    <t>2018-04-09T21:15:13.000Z</t>
  </si>
  <si>
    <t>LqU9CdPs6ek</t>
  </si>
  <si>
    <t>I Wore $5 Clothes From Romwe For A Week</t>
  </si>
  <si>
    <t>2018-03-13T22:03:59.000Z</t>
  </si>
  <si>
    <t>lr4MmmWQtZM</t>
  </si>
  <si>
    <t>Why is it so Easy to be Thin in Japan?</t>
  </si>
  <si>
    <t>What I've Learned</t>
  </si>
  <si>
    <t>2018-01-23T15:30:21.000Z</t>
  </si>
  <si>
    <t>Lr8VpJ2GX2E</t>
  </si>
  <si>
    <t>YOUTUBERS REACT TO TOP 10 YOUTUBE VIDEOS OF 2017</t>
  </si>
  <si>
    <t>2017-12-22T22:00:03.000Z</t>
  </si>
  <si>
    <t>lR8ydxAJ_Cg</t>
  </si>
  <si>
    <t>How New York Bagels Are Made | Food Skills</t>
  </si>
  <si>
    <t>2018-01-01T20:00:09.000Z</t>
  </si>
  <si>
    <t>lRdsL1z7Ml4</t>
  </si>
  <si>
    <t>Saoirse Ronan Tries to Pronounce Difficult Celeb Names</t>
  </si>
  <si>
    <t>POPSUGAR</t>
  </si>
  <si>
    <t>2017-11-27T19:56:40.000Z</t>
  </si>
  <si>
    <t>lRj5d35ePvw</t>
  </si>
  <si>
    <t>15-Year-Old Deadpool 2 Actor Julian Dennison Can't See His Own Movie</t>
  </si>
  <si>
    <t>2018-05-22T10:00:05.000Z</t>
  </si>
  <si>
    <t>lRkTgVynmbM</t>
  </si>
  <si>
    <t>Rudy Mancuso &amp; Maia Mitchell - Magic (Official Music Video)</t>
  </si>
  <si>
    <t>2018-03-02T15:00:03.000Z</t>
  </si>
  <si>
    <t>lRlVPAeZTzc</t>
  </si>
  <si>
    <t>DIY GIANT DEVILED EGG (DO NOT ATTEMPT) - TEST KITCHEN</t>
  </si>
  <si>
    <t>2018-03-31T13:00:08.000Z</t>
  </si>
  <si>
    <t>lRmsyFCP-Jw</t>
  </si>
  <si>
    <t>Middle Kids - Mistake (Official Video)</t>
  </si>
  <si>
    <t>MiddleKidsVEVO</t>
  </si>
  <si>
    <t>2018-01-31T12:50:00.000Z</t>
  </si>
  <si>
    <t>lR-oJvKJyUY</t>
  </si>
  <si>
    <t>Cheese Expert Guesses Cheap vs Expensive Cheeses | Epicurious</t>
  </si>
  <si>
    <t>2017-11-20T20:01:07.000Z</t>
  </si>
  <si>
    <t>LRrzLpfdY1g</t>
  </si>
  <si>
    <t>Mary, Did You Know? | Anthem Lights</t>
  </si>
  <si>
    <t>Anthem Lights</t>
  </si>
  <si>
    <t>2017-12-11T20:27:43.000Z</t>
  </si>
  <si>
    <t>lRs72x7Lgtc</t>
  </si>
  <si>
    <t>Silicon Valley Season 5 Official Teaser (2018) | HBO</t>
  </si>
  <si>
    <t>2018-01-10T16:59:41.000Z</t>
  </si>
  <si>
    <t>lrWRy9BBp-c</t>
  </si>
  <si>
    <t>ELDERS REACT TO UGANDAN KNUCKLES MEMES</t>
  </si>
  <si>
    <t>2018-01-19T22:00:02.000Z</t>
  </si>
  <si>
    <t>lRxAWujpMmA</t>
  </si>
  <si>
    <t>Darren Criss Talks The Assassination of Gianni Versace</t>
  </si>
  <si>
    <t>2018-01-30T11:00:06.000Z</t>
  </si>
  <si>
    <t>lRXHd3HNzEo</t>
  </si>
  <si>
    <t>AM Radio Transmitter on ESP32</t>
  </si>
  <si>
    <t>bitluni's lab</t>
  </si>
  <si>
    <t>2018-01-26T16:02:07.000Z</t>
  </si>
  <si>
    <t>LryQJ25CnKU</t>
  </si>
  <si>
    <t>Jennifer Lopez - El Anillo (Official Video)</t>
  </si>
  <si>
    <t>2018-04-27T13:00:06.000Z</t>
  </si>
  <si>
    <t>LS5ZSkHUqBQ</t>
  </si>
  <si>
    <t>Step Up: High Water | OFFICIAL TRAILER</t>
  </si>
  <si>
    <t>Step Up: High Water</t>
  </si>
  <si>
    <t>2017-12-19T18:00:01.000Z</t>
  </si>
  <si>
    <t>lSaGEo3UfBk</t>
  </si>
  <si>
    <t>We found the real Maui!!!</t>
  </si>
  <si>
    <t>Rella On the radio</t>
  </si>
  <si>
    <t>2018-01-10T02:02:02.000Z</t>
  </si>
  <si>
    <t>LSDCUIn33G4</t>
  </si>
  <si>
    <t>Sarah Jessica Parker Wants Ellen to Play Samantha in the 'Sex and the City' Movie</t>
  </si>
  <si>
    <t>2018-01-17T14:01:31.000Z</t>
  </si>
  <si>
    <t>lsfzA7sWlOM</t>
  </si>
  <si>
    <t>L.A. Noire - Nintendo Switch Trailer</t>
  </si>
  <si>
    <t>2017-11-09T19:59:48.000Z</t>
  </si>
  <si>
    <t>LsoLEjrDogU</t>
  </si>
  <si>
    <t>Bruno Mars - Finesse (Remix) [Feat. Cardi B] [Official Video]</t>
  </si>
  <si>
    <t>2018-01-04T04:49:43.000Z</t>
  </si>
  <si>
    <t>lSSFuier7tU</t>
  </si>
  <si>
    <t>MY MAC COSMETICS LAUNCH PARTY VLOG | PatrickStarrr</t>
  </si>
  <si>
    <t>2018-01-14T18:09:29.000Z</t>
  </si>
  <si>
    <t>lSXxEdaOqgU</t>
  </si>
  <si>
    <t>I play the lick for 5 hours straight</t>
  </si>
  <si>
    <t>Adam Neely</t>
  </si>
  <si>
    <t>2017-12-17T05:51:32.000Z</t>
  </si>
  <si>
    <t>lsyXtbi9znw</t>
  </si>
  <si>
    <t>Everything Ellen Knows About #DeepState and Eric Trump</t>
  </si>
  <si>
    <t>2018-01-04T01:48:14.000Z</t>
  </si>
  <si>
    <t>LtBpvxdI1yQ</t>
  </si>
  <si>
    <t>Gabrielle Union Finds James a College Football Team</t>
  </si>
  <si>
    <t>2018-05-11T08:35:02.000Z</t>
  </si>
  <si>
    <t>LtlkeMfbdpM</t>
  </si>
  <si>
    <t>Backstage at the 2018 Puppy Bowl</t>
  </si>
  <si>
    <t>Us Weekly</t>
  </si>
  <si>
    <t>2018-01-31T17:30:27.000Z</t>
  </si>
  <si>
    <t>LTNOYZ44ywM</t>
  </si>
  <si>
    <t>Amtrak Train Derails Near Olympia, Washington | CNBC</t>
  </si>
  <si>
    <t>2017-12-18T17:40:48.000Z</t>
  </si>
  <si>
    <t>LtpqdJkoKm8</t>
  </si>
  <si>
    <t>COLLEGE KIDS REACT TO THIS IS AMERICA - CHILDISH GAMBINO</t>
  </si>
  <si>
    <t>2018-05-11T21:00:03.000Z</t>
  </si>
  <si>
    <t>LTWh-i-iJqM</t>
  </si>
  <si>
    <t>Star Wars The Last Jedi First Reactions And World Premiere Report - The John Campea Show</t>
  </si>
  <si>
    <t>2017-12-10T18:00:41.000Z</t>
  </si>
  <si>
    <t>LTyKOzyqyCM</t>
  </si>
  <si>
    <t>Incubus - No Fun</t>
  </si>
  <si>
    <t>IncubusVEVO</t>
  </si>
  <si>
    <t>ltzy5vRmN8Q</t>
  </si>
  <si>
    <t>Burger King | Whopper Neutrality</t>
  </si>
  <si>
    <t>BURGER KING</t>
  </si>
  <si>
    <t>2018-01-24T14:08:29.000Z</t>
  </si>
  <si>
    <t>LU6xDgpnIyM</t>
  </si>
  <si>
    <t>CONFRONTING MY DAD</t>
  </si>
  <si>
    <t>2017-11-29T20:00:02.000Z</t>
  </si>
  <si>
    <t>LU86T12xBQQ</t>
  </si>
  <si>
    <t>Artist Vs. Designer: DIY Prom Dress</t>
  </si>
  <si>
    <t>2018-05-30T22:00:25.000Z</t>
  </si>
  <si>
    <t>LUuJl490BL0</t>
  </si>
  <si>
    <t>Justin Timberlake covers Prince at Super Bowl half-time show</t>
  </si>
  <si>
    <t>2018-02-05T08:40:02.000Z</t>
  </si>
  <si>
    <t>luZEZgZNFAg</t>
  </si>
  <si>
    <t>Andy Makes Ultra-Creamy Mashed Potatoes | Bon App茅tit</t>
  </si>
  <si>
    <t>2017-11-20T16:01:03.000Z</t>
  </si>
  <si>
    <t>lUZPV3gGXgY</t>
  </si>
  <si>
    <t>Magic Transforming Top Coat?! (does this thing even work)</t>
  </si>
  <si>
    <t>2018-01-20T15:57:00.000Z</t>
  </si>
  <si>
    <t>lV3eV9w0h0U</t>
  </si>
  <si>
    <t>DIY Giant Human Snow Globe!!! - Man Vs Madness</t>
  </si>
  <si>
    <t>2017-12-14T22:17:54.000Z</t>
  </si>
  <si>
    <t>LvC8VzCcI88</t>
  </si>
  <si>
    <t>LaurDIY and Alex Wassabi's Epic Two-Tone Room Makeover!</t>
  </si>
  <si>
    <t>2018-02-15T23:00:00.000Z</t>
  </si>
  <si>
    <t>lVudO9x8fbQ</t>
  </si>
  <si>
    <t>BTS Reveal Their Favorite Movie, Guilty Pleasure &amp; More | Billboard</t>
  </si>
  <si>
    <t>2018-02-15T14:04:12.000Z</t>
  </si>
  <si>
    <t>lw_KFCgcvA4</t>
  </si>
  <si>
    <t>3 EVERYDAY LOOKS | Samantha Maria</t>
  </si>
  <si>
    <t>Samantha Maria</t>
  </si>
  <si>
    <t>2017-12-13T17:00:04.000Z</t>
  </si>
  <si>
    <t>LW43OnmPxIs</t>
  </si>
  <si>
    <t>Russell chats to Emmy award winning host of Last Week Tonight John Oliver</t>
  </si>
  <si>
    <t>Russell Howard</t>
  </si>
  <si>
    <t>2017-12-22T13:17:35.000Z</t>
  </si>
  <si>
    <t>lWDWVDu01P0</t>
  </si>
  <si>
    <t>Cheddar Man: DNA shows early Briton had dark skin - BBC News</t>
  </si>
  <si>
    <t>2018-02-07T11:44:25.000Z</t>
  </si>
  <si>
    <t>Lwfhn_MiTTg</t>
  </si>
  <si>
    <t>DIY ALL OF THE LIGHTS Paper Cut Light Box Art, BEST ART THAT HAS EVER BEEN MADE</t>
  </si>
  <si>
    <t>Corinne Leigh</t>
  </si>
  <si>
    <t>2017-11-30T02:59:20.000Z</t>
  </si>
  <si>
    <t>lWHZKP6xXHU</t>
  </si>
  <si>
    <t>4 Lies That Ruined Christmas</t>
  </si>
  <si>
    <t>2017-12-20T19:13:07.000Z</t>
  </si>
  <si>
    <t>lWyRTOABEq4</t>
  </si>
  <si>
    <t>Wizards of Waverly Place: The Movie - Disneycember</t>
  </si>
  <si>
    <t>2017-12-26T21:00:01.000Z</t>
  </si>
  <si>
    <t>Lx_rI8ACqsc</t>
  </si>
  <si>
    <t>Neil Patrick Harris' Guest Host Monologue on Jimmy Kimmel Live</t>
  </si>
  <si>
    <t>2017-12-07T05:35:09.000Z</t>
  </si>
  <si>
    <t>LX0wFKvticI</t>
  </si>
  <si>
    <t>Young girl overjoyed after receiving puck from Brett Connolly</t>
  </si>
  <si>
    <t>NHL</t>
  </si>
  <si>
    <t>2018-04-16T00:05:21.000Z</t>
  </si>
  <si>
    <t>Lxet1zLBTM8</t>
  </si>
  <si>
    <t>Top 5 OnePlus 5T Features!</t>
  </si>
  <si>
    <t>2017-11-16T17:36:14.000Z</t>
  </si>
  <si>
    <t>lXfHgFRkOqE</t>
  </si>
  <si>
    <t>Kumail Nanjiani Was Very Excited To Be On Pornhub  - CONAN on TBS</t>
  </si>
  <si>
    <t>2018-02-08T03:05:11.000Z</t>
  </si>
  <si>
    <t>LxoGNkLpgZk</t>
  </si>
  <si>
    <t>Iggy Azalea - Savior (Lyric Video) ft. Quavo</t>
  </si>
  <si>
    <t>iggyazaleamusicVEVO</t>
  </si>
  <si>
    <t>lxSWRdgD4Ho</t>
  </si>
  <si>
    <t>Alien Covenant Sequel Cancelled? Mark Hamill's Opinion Of The Last Jedi - The John Campea Show</t>
  </si>
  <si>
    <t>2017-12-27T19:13:05.000Z</t>
  </si>
  <si>
    <t>lXZiKYpRCa0</t>
  </si>
  <si>
    <t>Nintendo Switch 1 Year Anniversary Dev. Talk - ft. Mr. Takahashi</t>
  </si>
  <si>
    <t>lY_0mkYDZDU</t>
  </si>
  <si>
    <t>Foster The People - Sit Next to Me (Official Video)</t>
  </si>
  <si>
    <t>fosterthepeopleVEVO</t>
  </si>
  <si>
    <t>2017-11-10T17:00:05.000Z</t>
  </si>
  <si>
    <t>lyavSkF30Rs</t>
  </si>
  <si>
    <t>Ashanti Speaks on Irv Gotti and Murder Inc | Everyday Struggle</t>
  </si>
  <si>
    <t>2017-11-29T19:00:02.000Z</t>
  </si>
  <si>
    <t>Lydh_saD9EQ</t>
  </si>
  <si>
    <t>Update | Grieving, Future Plans, New Tattoo</t>
  </si>
  <si>
    <t>Erin Noelle</t>
  </si>
  <si>
    <t>2017-12-30T20:05:40.000Z</t>
  </si>
  <si>
    <t>lYEj9snU838</t>
  </si>
  <si>
    <t>Boy speaks out on viral bullying video, mom addresses backlash</t>
  </si>
  <si>
    <t>2017-12-12T12:58:41.000Z</t>
  </si>
  <si>
    <t>LymuZ8abvmc</t>
  </si>
  <si>
    <t>Weekend Update on Senator Al Franken - SNL</t>
  </si>
  <si>
    <t>2017-11-19T07:14:52.000Z</t>
  </si>
  <si>
    <t>lYtllIKb70M</t>
  </si>
  <si>
    <t>The Royals New Season First Look | E!</t>
  </si>
  <si>
    <t>2017-12-28T15:59:51.000Z</t>
  </si>
  <si>
    <t>LYX7CnSiBSM</t>
  </si>
  <si>
    <t>5 Desserts To Share with your BFF at Max Brenner Chocolate Bar</t>
  </si>
  <si>
    <t>2017-11-29T02:00:03.000Z</t>
  </si>
  <si>
    <t>LyyqqECQ1z4</t>
  </si>
  <si>
    <t>When Your Catfish Is Actually a Fish (w/ Sally Hawkins)</t>
  </si>
  <si>
    <t>2018-01-10T06:30:03.000Z</t>
  </si>
  <si>
    <t>lZ68j2J_GOM</t>
  </si>
  <si>
    <t>Using Other People's Showers</t>
  </si>
  <si>
    <t>2017-11-13T14:44:24.000Z</t>
  </si>
  <si>
    <t>Lz7dya576HY</t>
  </si>
  <si>
    <t>Why a New York Ice Cream Shop is Releasing Ham Ice Cream 鈥?The Meat Show</t>
  </si>
  <si>
    <t>LZaANM2Zt-Q</t>
  </si>
  <si>
    <t>Introducing a New Cheetah! 鈥?Day 81 | Safari Live</t>
  </si>
  <si>
    <t>2018-01-02T20:59:45.000Z</t>
  </si>
  <si>
    <t>lzEctvL0vrg</t>
  </si>
  <si>
    <t>The Jet Li Maneuver: Beretta Disassembly at Gunpoint</t>
  </si>
  <si>
    <t>Forgotten Weapons</t>
  </si>
  <si>
    <t>2018-01-23T14:16:38.000Z</t>
  </si>
  <si>
    <t>lzgQrHFDNLE</t>
  </si>
  <si>
    <t>What Does A Cochlear Implant Sound Like?</t>
  </si>
  <si>
    <t>2017-11-14T22:00:01.000Z</t>
  </si>
  <si>
    <t>LzuDyq0-1LM</t>
  </si>
  <si>
    <t>Why it's not a British royal wedding without fancy hats</t>
  </si>
  <si>
    <t>2018-05-18T11:00:03.000Z</t>
  </si>
  <si>
    <t>lzuWvKn80V8</t>
  </si>
  <si>
    <t>If your reflection were honest</t>
  </si>
  <si>
    <t>2017-12-11T16:59:58.000Z</t>
  </si>
  <si>
    <t>lzZadh-D8Tk</t>
  </si>
  <si>
    <t>KUWTK | Khlo茅 Kardashian Sees the Positive in Rob &amp; Chyna's Drama | E!</t>
  </si>
  <si>
    <t>2018-01-11T14:59:49.000Z</t>
  </si>
  <si>
    <t>m0AZ5LKlGyk</t>
  </si>
  <si>
    <t>Man drops magnum of Champagne on the floor in Ibiza's club</t>
  </si>
  <si>
    <t>MN khan</t>
  </si>
  <si>
    <t>2018-01-24T01:46:38.000Z</t>
  </si>
  <si>
    <t>M0kcLjxoYS8</t>
  </si>
  <si>
    <t>ON THE SPOT IMPRESSIONS 3</t>
  </si>
  <si>
    <t>ThatcherJoe</t>
  </si>
  <si>
    <t>2018-04-15T17:00:48.000Z</t>
  </si>
  <si>
    <t>m1-rpd3S-48</t>
  </si>
  <si>
    <t>[OFFICIAL VIDEO] Attention - Pentatonix</t>
  </si>
  <si>
    <t>2018-03-23T13:59:32.000Z</t>
  </si>
  <si>
    <t>M2-IpsWQUWs</t>
  </si>
  <si>
    <t>Katy Perry - Swish Swish (Behind the Scenes with Just Dance)</t>
  </si>
  <si>
    <t>Katy Perry</t>
  </si>
  <si>
    <t>2017-11-09T19:11:16.000Z</t>
  </si>
  <si>
    <t>M2xqMZ6b85w</t>
  </si>
  <si>
    <t>I turned this car into a COMPUTER MOUSE</t>
  </si>
  <si>
    <t>M2YwkAWg0_g</t>
  </si>
  <si>
    <t>Induction Energy Experiments</t>
  </si>
  <si>
    <t>2018-02-26T17:22:06.000Z</t>
  </si>
  <si>
    <t>m3b7A5JLO7I</t>
  </si>
  <si>
    <t>Christian Bale, Rosamund Pike &amp; Wes Studi Speak On Hostiles</t>
  </si>
  <si>
    <t>2017-12-18T22:52:32.000Z</t>
  </si>
  <si>
    <t>M3mJkSqZbX4</t>
  </si>
  <si>
    <t>Zedd, Maren Morris, Grey - The Middle (Official Music Video)</t>
  </si>
  <si>
    <t>2018-01-29T03:07:01.000Z</t>
  </si>
  <si>
    <t>M3W0ELaAOIg</t>
  </si>
  <si>
    <t>MY THOUGHTS ABOUT MAKING THE FORBES LIST</t>
  </si>
  <si>
    <t>2018-01-06T21:10:09.000Z</t>
  </si>
  <si>
    <t>m4faDISwSVo</t>
  </si>
  <si>
    <t>Why I Left Nickelodeon</t>
  </si>
  <si>
    <t>2018-02-08T23:35:41.000Z</t>
  </si>
  <si>
    <t>m4-sL1r9i1I</t>
  </si>
  <si>
    <t>Demi Lovato - Tell Me You Love Me (Acoustic)</t>
  </si>
  <si>
    <t>2018-02-16T05:00:03.000Z</t>
  </si>
  <si>
    <t>M4vnmgZLA8s</t>
  </si>
  <si>
    <t>Justin Timberlake - Supplies (Official Video)</t>
  </si>
  <si>
    <t>2018-01-18T13:00:02.000Z</t>
  </si>
  <si>
    <t>M4ZoCHID9GI</t>
  </si>
  <si>
    <t>The Weeknd - Call Out My Name (Official Video)</t>
  </si>
  <si>
    <t>TheWeekndVEVO</t>
  </si>
  <si>
    <t>2018-04-12T16:00:04.000Z</t>
  </si>
  <si>
    <t>M61Vt1C69JA</t>
  </si>
  <si>
    <t>Breakfast Sandwich Maker Competition</t>
  </si>
  <si>
    <t>2018-03-12T10:00:03.000Z</t>
  </si>
  <si>
    <t>M6LTqtYKDtI</t>
  </si>
  <si>
    <t>[OFFICIAL VIDEO] How Great Thou Art - Pentatonix featuring Jennifer Hudson</t>
  </si>
  <si>
    <t>2017-11-21T15:00:16.000Z</t>
  </si>
  <si>
    <t>m6lY1GXTu5M</t>
  </si>
  <si>
    <t>Ariana Grande, Jimmy &amp; The Roots Sing No Tears Left to Cry w/ Nintendo Labo Instruments</t>
  </si>
  <si>
    <t>2018-05-15T03:44:48.000Z</t>
  </si>
  <si>
    <t>M79o2UejYKo</t>
  </si>
  <si>
    <t>DOLLAR STORE DIY CHALLENGE</t>
  </si>
  <si>
    <t>2018-05-20T16:00:01.000Z</t>
  </si>
  <si>
    <t>m7b8hitvfoE</t>
  </si>
  <si>
    <t>Sade - Flower of the Universe (From Disney's A Wrinkle in Time) [Official Lyric Video]</t>
  </si>
  <si>
    <t>SadeVEVO</t>
  </si>
  <si>
    <t>2018-03-07T00:00:03.000Z</t>
  </si>
  <si>
    <t>m7CtnR47w20</t>
  </si>
  <si>
    <t>Quality Audio Recording for Video</t>
  </si>
  <si>
    <t>2017-11-27T17:18:29.000Z</t>
  </si>
  <si>
    <t>m7Ege1M5Pag</t>
  </si>
  <si>
    <t>Cooking Steak with Molten Salt</t>
  </si>
  <si>
    <t>2018-03-27T14:00:03.000Z</t>
  </si>
  <si>
    <t>M-7Eur0G17Y</t>
  </si>
  <si>
    <t>Quinta Vs. Self-Care</t>
  </si>
  <si>
    <t>2018-04-20T17:00:45.000Z</t>
  </si>
  <si>
    <t>m7lFyINZlBs</t>
  </si>
  <si>
    <t>Cardi B Confirms Pregnancy</t>
  </si>
  <si>
    <t>2018-04-10T01:00:02.000Z</t>
  </si>
  <si>
    <t>M84oouivF7k</t>
  </si>
  <si>
    <t>24 Hours With Camila Cabello: Inside Her First Headlining Tour | Vogue</t>
  </si>
  <si>
    <t>2018-04-18T17:13:16.000Z</t>
  </si>
  <si>
    <t>m8Dqg8iz5Fo</t>
  </si>
  <si>
    <t>MY INSTAGRAM FOLLOWERS PICK MY FULL FACE OF MAKEUP!</t>
  </si>
  <si>
    <t>2018-04-30T00:18:19.000Z</t>
  </si>
  <si>
    <t>m9sR3Z0vVOc</t>
  </si>
  <si>
    <t>The Smallest House In The World</t>
  </si>
  <si>
    <t>2018-05-27T18:18:44.000Z</t>
  </si>
  <si>
    <t>M9VqmPX8m2k</t>
  </si>
  <si>
    <t>Red Sparrow | She's Out of Your League TV Commercial | 20th Century FOX</t>
  </si>
  <si>
    <t>2018-02-04T23:06:35.000Z</t>
  </si>
  <si>
    <t>mA4NVRV1FGU</t>
  </si>
  <si>
    <t>Plastic Surgery, Transgender History &amp; MORE with Amanda Lepore | Gigi</t>
  </si>
  <si>
    <t>2018-01-22T10:39:13.000Z</t>
  </si>
  <si>
    <t>maAa7J3iEM8</t>
  </si>
  <si>
    <t>Lauren London Goes Sneaker Shopping With Complex</t>
  </si>
  <si>
    <t>2017-12-26T15:00:04.000Z</t>
  </si>
  <si>
    <t>maaWSIlDizs</t>
  </si>
  <si>
    <t>Mean Tweets - NFL Edition #3</t>
  </si>
  <si>
    <t>2018-02-02T04:57:17.000Z</t>
  </si>
  <si>
    <t>mAfkkgw_-68</t>
  </si>
  <si>
    <t>We Tried To Re-Create This Giant Cinnamon Roll</t>
  </si>
  <si>
    <t>2018-05-12T15:00:32.000Z</t>
  </si>
  <si>
    <t>MAjY8mCTXWk</t>
  </si>
  <si>
    <t>鍛ㄦ澃鍊?Jay Chou銆愪笉鎰涙垜灏辨媺鍊?If You Don't Love Me, It's Fine銆慜fficial MV 鐧肩噿褰辩墖鑿獮鍦板崁锜伅绗竴 缇庡湅鐩磋鍓嶄簩</t>
  </si>
  <si>
    <t>鏉板▉鐖鹃煶妯?JVR Music</t>
  </si>
  <si>
    <t>2018-05-14T15:59:47.000Z</t>
  </si>
  <si>
    <t>MaTSyJDoxPo</t>
  </si>
  <si>
    <t>Valentine's Day OMBR脡 Heart Cake | Cupcake Jemma</t>
  </si>
  <si>
    <t>2018-02-08T18:30:00.000Z</t>
  </si>
  <si>
    <t>mB2UTIkgY1I</t>
  </si>
  <si>
    <t>Pope Francis stops popemobile to comfort Chilean policewoman who fell from horse</t>
  </si>
  <si>
    <t>2018-01-19T04:42:06.000Z</t>
  </si>
  <si>
    <t>mB7hkJ33044</t>
  </si>
  <si>
    <t>Oklahoma City Thunder vs Utah Jazz Full Game Highlights / Game 3 / 2018 NBA Playoffs</t>
  </si>
  <si>
    <t>2018-04-22T04:40:28.000Z</t>
  </si>
  <si>
    <t>mbAPZq5HFAE</t>
  </si>
  <si>
    <t>THE STRANGEST BOOTH AT CES 2018!!!!</t>
  </si>
  <si>
    <t>2018-01-13T19:40:18.000Z</t>
  </si>
  <si>
    <t>mBbY2axJcWw</t>
  </si>
  <si>
    <t>Joshua Jackson Owes His Career To Jon Stewart</t>
  </si>
  <si>
    <t>2018-04-13T07:35:00.000Z</t>
  </si>
  <si>
    <t>Mb-gOG-RxHc</t>
  </si>
  <si>
    <t>Congress approves spending bill to end brief government shutdown</t>
  </si>
  <si>
    <t>2018-02-09T12:22:47.000Z</t>
  </si>
  <si>
    <t>mBMxFIEub34</t>
  </si>
  <si>
    <t>Jennifer Garner Answers the Web's Most Searched Questions | WIRED</t>
  </si>
  <si>
    <t>2018-03-16T19:00:16.000Z</t>
  </si>
  <si>
    <t>MBR2kxt7RK8</t>
  </si>
  <si>
    <t>Taylor Swift - Delicate (Vertical Version)</t>
  </si>
  <si>
    <t>2018-05-15T21:02:41.000Z</t>
  </si>
  <si>
    <t>mBrdEYW0Vno</t>
  </si>
  <si>
    <t>Charlie Puth - If You Leave Me Now (feat. Boyz II Men) [Official Audio]</t>
  </si>
  <si>
    <t>2018-01-04T18:10:57.000Z</t>
  </si>
  <si>
    <t>MC5bNVTMxyQ</t>
  </si>
  <si>
    <t>Derailed Amtrak train dangles over highway in Washington</t>
  </si>
  <si>
    <t>2017-12-18T17:26:41.000Z</t>
  </si>
  <si>
    <t>mcqWcLDUeag</t>
  </si>
  <si>
    <t>Kim Kardashian Explains Her Family's Rumor Control Rule</t>
  </si>
  <si>
    <t>BTS Videos</t>
  </si>
  <si>
    <t>2017-11-15T10:17:25.000Z</t>
  </si>
  <si>
    <t>McRNSFGwqtY</t>
  </si>
  <si>
    <t>MY 98 YEAR OLD DAD'S REACTION WHEN HE FINDS OUT HOW OLD HE REALLY IS! (WARNING:FOUL LANGUAGE)</t>
  </si>
  <si>
    <t>Pinball Wiz</t>
  </si>
  <si>
    <t>2018-02-08T01:35:13.000Z</t>
  </si>
  <si>
    <t>mcsTWPSMDtg</t>
  </si>
  <si>
    <t>Migos x Tasty Whip Up Stir Fry</t>
  </si>
  <si>
    <t>2018-02-07T16:00:20.000Z</t>
  </si>
  <si>
    <t>MCW5HUkrr-o</t>
  </si>
  <si>
    <t>Impossible Active Audio Noise Cancelling by Muzo</t>
  </si>
  <si>
    <t>2017-11-08T17:16:26.000Z</t>
  </si>
  <si>
    <t>md0K_eRSHAE</t>
  </si>
  <si>
    <t>Falcon Heavy and the Tesla Roadster Orbits, A Prediction</t>
  </si>
  <si>
    <t>Max Fagin</t>
  </si>
  <si>
    <t>2018-02-05T08:19:03.000Z</t>
  </si>
  <si>
    <t>mD4jp2HHu0g</t>
  </si>
  <si>
    <t>I tried to go to Canada but got stuck in Minneapolis</t>
  </si>
  <si>
    <t>2018-04-08T18:05:03.000Z</t>
  </si>
  <si>
    <t>mdaElUyT1Zo</t>
  </si>
  <si>
    <t>Bird Lands On News Anchor's Head (News Blooper)</t>
  </si>
  <si>
    <t>NewsFunnies</t>
  </si>
  <si>
    <t>2018-02-24T00:28:27.000Z</t>
  </si>
  <si>
    <t>MdBr8xh1mrg</t>
  </si>
  <si>
    <t>**Multi-Award-Winning** CGI 3D Animated Short Film: HEY DEER! - by 脰rs B谩rczy</t>
  </si>
  <si>
    <t>The CGBros</t>
  </si>
  <si>
    <t>2018-01-01T17:59:41.000Z</t>
  </si>
  <si>
    <t>mddRihBrWOk</t>
  </si>
  <si>
    <t>Fantasy Glasses | Lele Pons</t>
  </si>
  <si>
    <t>2018-02-09T18:30:50.000Z</t>
  </si>
  <si>
    <t>MDIQBfdmusY</t>
  </si>
  <si>
    <t>Dunk of the Year Candidate: Giannis Antetokounmpo Literally HURDLES For the Slam</t>
  </si>
  <si>
    <t>2018-02-07T03:48:49.000Z</t>
  </si>
  <si>
    <t>mDRifR9HdK8</t>
  </si>
  <si>
    <t>Best Pet Videos of the Year 2017!</t>
  </si>
  <si>
    <t>The Pet Collective</t>
  </si>
  <si>
    <t>2017-12-30T14:00:04.000Z</t>
  </si>
  <si>
    <t>MDsJ9hheH30</t>
  </si>
  <si>
    <t>Vanderpump Rules: Lisa Confronts Sandoval for Talking Crap (Season 6, Episode 1) | Bravo</t>
  </si>
  <si>
    <t>2017-11-30T15:59:55.000Z</t>
  </si>
  <si>
    <t>mdTv3V4ALzg</t>
  </si>
  <si>
    <t>Inside Zachary Quinto鈥檚 $3.2 Million NYC Loft | Open Door | Architectural Digest</t>
  </si>
  <si>
    <t>2018-05-08T16:02:47.000Z</t>
  </si>
  <si>
    <t>mdWcaWBxxcY</t>
  </si>
  <si>
    <t>Rita Ora - Girls ft. Cardi B, Bebe Rexha &amp; Charli XCX (Official Lyric Video)</t>
  </si>
  <si>
    <t>2018-05-11T09:23:16.000Z</t>
  </si>
  <si>
    <t>mdyegeGkdL4</t>
  </si>
  <si>
    <t>Kendrick lamar / U2 / Dave Chappelle  - XXX / DNA Grammy 2018 Performance</t>
  </si>
  <si>
    <t>SaggyJ</t>
  </si>
  <si>
    <t>2018-01-29T00:41:02.000Z</t>
  </si>
  <si>
    <t>MdZmi9HGd9w</t>
  </si>
  <si>
    <t>Carrie Underwood Opens Up About Her Accident, New Music, &amp; Athletic Clothing Line | TODAY</t>
  </si>
  <si>
    <t>2018-05-10T13:22:04.000Z</t>
  </si>
  <si>
    <t>mE5bohQxxx0</t>
  </si>
  <si>
    <t>What Is Love &amp; Will You Ever Fall IN Love?</t>
  </si>
  <si>
    <t>2018-03-27T21:00:01.000Z</t>
  </si>
  <si>
    <t>me5ifeBFaFo</t>
  </si>
  <si>
    <t>Thomas Train Stunts</t>
  </si>
  <si>
    <t>5MadMovieMakers</t>
  </si>
  <si>
    <t>2017-12-04T19:22:01.000Z</t>
  </si>
  <si>
    <t>M-E5wDgptQA</t>
  </si>
  <si>
    <t>How Black Panther's Visual Effects Were Made | WIRED</t>
  </si>
  <si>
    <t>2018-05-15T16:02:53.000Z</t>
  </si>
  <si>
    <t>Me8jYR9Q0kw</t>
  </si>
  <si>
    <t>ASKING STRANGERS IF THEY THINK I'M TRANSGENDER! | Nikita Dragun</t>
  </si>
  <si>
    <t>Nikita Dragun</t>
  </si>
  <si>
    <t>2018-03-31T18:00:59.000Z</t>
  </si>
  <si>
    <t>mE9oqeXj4WY</t>
  </si>
  <si>
    <t>DOMO WILSON REACTED TO MY SONG!!! (REACTION VIDEO)</t>
  </si>
  <si>
    <t>2018-01-09T23:25:37.000Z</t>
  </si>
  <si>
    <t>mEAZB6QEJwQ</t>
  </si>
  <si>
    <t>Do you believe Carmelo Anthony? Stephen A. Smith says 'hell no' | First Take | ESPN</t>
  </si>
  <si>
    <t>2017-12-19T16:11:32.000Z</t>
  </si>
  <si>
    <t>mebZJFd8_Vw</t>
  </si>
  <si>
    <t>Youtube Rewind 2017 - BEHIND THE SCENES</t>
  </si>
  <si>
    <t>Muselk</t>
  </si>
  <si>
    <t>2017-12-06T18:00:04.000Z</t>
  </si>
  <si>
    <t>MEcc8e7WwXg</t>
  </si>
  <si>
    <t>First kiss, epic carriage ride! | Prince Harry and Meghan Markle - The Royal Wedding - BBC</t>
  </si>
  <si>
    <t>2018-05-19T17:09:06.000Z</t>
  </si>
  <si>
    <t>MEcqo5fctxI</t>
  </si>
  <si>
    <t>Tonya and Sasha's Foxtrot 鈥?Dancing with the Stars</t>
  </si>
  <si>
    <t>2018-05-01T04:09:17.000Z</t>
  </si>
  <si>
    <t>MEEj62ZqFYo</t>
  </si>
  <si>
    <t>END OF ZE WORLD ...PROBABLY FOR REAL THIS TIME</t>
  </si>
  <si>
    <t>End of Ze World</t>
  </si>
  <si>
    <t>melV2fR6-T0</t>
  </si>
  <si>
    <t>Best &amp; Worst Dressed Grammys 2018 (Dirty Laundry)</t>
  </si>
  <si>
    <t>2018-01-29T08:34:41.000Z</t>
  </si>
  <si>
    <t>MeNR0guNn70</t>
  </si>
  <si>
    <t>涓栫晫銇т竴鐣垏銈屻倠銉戙偣銈裤伄鍖呬竵銈掍綔銈娿仧銇勶紒</t>
  </si>
  <si>
    <t>鍦у€掔殑涓嶅鑰呫伄妤点伩!</t>
  </si>
  <si>
    <t>2018-03-03T16:16:15.000Z</t>
  </si>
  <si>
    <t>mEtJAblVxxU</t>
  </si>
  <si>
    <t>Talking about my ghost with the PSYCHIC TWINS</t>
  </si>
  <si>
    <t>2018-02-13T19:57:38.000Z</t>
  </si>
  <si>
    <t>mewW_pRSgEc</t>
  </si>
  <si>
    <t>Trump Backs Roy Moore; Charlie Rose Fired for Sexual Harassment: A Closer Look</t>
  </si>
  <si>
    <t>2017-11-22T02:00:01.000Z</t>
  </si>
  <si>
    <t>MeXyRyxCjT4</t>
  </si>
  <si>
    <t>I Let My Dog Walk Me For A Day</t>
  </si>
  <si>
    <t>2018-03-03T19:00:33.000Z</t>
  </si>
  <si>
    <t>mF6vwuGWQZU</t>
  </si>
  <si>
    <t>Beef Pirozhki - Food Wishes - Russian Meat Donuts</t>
  </si>
  <si>
    <t>2018-03-07T01:52:31.000Z</t>
  </si>
  <si>
    <t>MfFFNck87eE</t>
  </si>
  <si>
    <t>NEW YEAR'S EVE | PARIS vs. NYC 馃嵕</t>
  </si>
  <si>
    <t>2018-01-02T19:40:00.000Z</t>
  </si>
  <si>
    <t>Mfiim71QdYQ</t>
  </si>
  <si>
    <t>Obama arrives for jury duty at Daley Center</t>
  </si>
  <si>
    <t>Chicago Sun-Times</t>
  </si>
  <si>
    <t>2017-11-08T18:39:38.000Z</t>
  </si>
  <si>
    <t>MfLcjWq6m9o</t>
  </si>
  <si>
    <t>360掳 Norwegian Kelp Forest Soundscape #OurBluePlanet - BBC Earth</t>
  </si>
  <si>
    <t>2017-11-22T10:00:01.000Z</t>
  </si>
  <si>
    <t>mFtsqERWiCA</t>
  </si>
  <si>
    <t>LeBron James Drops 45 Points in GAME 7!</t>
  </si>
  <si>
    <t>2018-04-29T20:05:24.000Z</t>
  </si>
  <si>
    <t>MfVetou0ERY</t>
  </si>
  <si>
    <t>The Sydney Opera House Illusion</t>
  </si>
  <si>
    <t>DONG</t>
  </si>
  <si>
    <t>2018-04-20T22:19:41.000Z</t>
  </si>
  <si>
    <t>MFWF9dU5Zc0</t>
  </si>
  <si>
    <t>OCEAN'S 8 - Official 1st Trailer</t>
  </si>
  <si>
    <t>2017-12-19T12:00:02.000Z</t>
  </si>
  <si>
    <t>mG9kK9TgxkQ</t>
  </si>
  <si>
    <t>Glam Masters | Official Trailer | New Series Premieres February 28 at 10/9c | Lifetime</t>
  </si>
  <si>
    <t>Lifetime</t>
  </si>
  <si>
    <t>2017-12-05T18:13:45.000Z</t>
  </si>
  <si>
    <t>mGAdg2lB6nQ</t>
  </si>
  <si>
    <t>Poppy 鈥淢oshi Moshi鈥?Official Lyrics &amp; Meaning | Verified</t>
  </si>
  <si>
    <t>2017-11-29T18:11:47.000Z</t>
  </si>
  <si>
    <t>MGanJGGVSrw</t>
  </si>
  <si>
    <t>Mgfe5tIwOj0</t>
  </si>
  <si>
    <t>Dua Lipa - IDGAF (Official Music Video)</t>
  </si>
  <si>
    <t>Dua Lipa</t>
  </si>
  <si>
    <t>2018-01-12T12:00:07.000Z</t>
  </si>
  <si>
    <t>MgMLdq9DnNc</t>
  </si>
  <si>
    <t>February Favorites 2018</t>
  </si>
  <si>
    <t>2018-02-28T18:20:41.000Z</t>
  </si>
  <si>
    <t>mh_hSkw9n_Y</t>
  </si>
  <si>
    <t>Snippet: Listen to an orca imitate a person</t>
  </si>
  <si>
    <t>2018-01-31T00:28:50.000Z</t>
  </si>
  <si>
    <t>mHaJ8xsWD3s</t>
  </si>
  <si>
    <t>5 Days Of Wearing DIY Makeup | Try Living With Lucie | Refinery29</t>
  </si>
  <si>
    <t>2017-11-17T16:00:04.000Z</t>
  </si>
  <si>
    <t>mHbWgIy3wmo</t>
  </si>
  <si>
    <t>Are Jessica Chastain &amp; Bryce Dallas Howard The Same Person!? | The Graham Norton Show</t>
  </si>
  <si>
    <t>2018-05-25T15:53:16.000Z</t>
  </si>
  <si>
    <t>mHd8Ug4ljN4</t>
  </si>
  <si>
    <t>Broadway's 'Frozen' cast performs 'For the First Time in Forever'</t>
  </si>
  <si>
    <t>2018-05-30T13:55:16.000Z</t>
  </si>
  <si>
    <t>MHEYapANYk4</t>
  </si>
  <si>
    <t>Even the 'Scandal' Cast Doesn't Know How the Show Will End</t>
  </si>
  <si>
    <t>2018-02-28T14:00:31.000Z</t>
  </si>
  <si>
    <t>MHh9NWCR_ts</t>
  </si>
  <si>
    <t>What just happened</t>
  </si>
  <si>
    <t>Lenarr Young</t>
  </si>
  <si>
    <t>2018-03-19T02:48:50.000Z</t>
  </si>
  <si>
    <t>MhneJpcGVD8</t>
  </si>
  <si>
    <t>Urus: A Super SUV with Super Sports Car DNA</t>
  </si>
  <si>
    <t>Lamborghini</t>
  </si>
  <si>
    <t>2017-11-24T16:43:25.000Z</t>
  </si>
  <si>
    <t>mhog9LEMCDY</t>
  </si>
  <si>
    <t>Dem Beats (ft. RuPaul) by TODRICK HALL</t>
  </si>
  <si>
    <t>2018-03-22T22:16:17.000Z</t>
  </si>
  <si>
    <t>mH-Sx0lEGjA</t>
  </si>
  <si>
    <t>Camila Mendes Has Twitter Problems</t>
  </si>
  <si>
    <t>2017-11-22T09:35:00.000Z</t>
  </si>
  <si>
    <t>Mhzmc7LRIGo</t>
  </si>
  <si>
    <t>Opposite Twins Swap Lives for a Day!</t>
  </si>
  <si>
    <t>2018-01-24T14:09:15.000Z</t>
  </si>
  <si>
    <t>mi3Uq16_YQg</t>
  </si>
  <si>
    <t>Hands-On with VR OmniDirectional Treadmill!</t>
  </si>
  <si>
    <t>2018-04-13T16:00:08.000Z</t>
  </si>
  <si>
    <t>MICQb4QW448</t>
  </si>
  <si>
    <t>Sriracha Sauce and the Surprisingly Heartwarming Story Behind It</t>
  </si>
  <si>
    <t>MidgYgFwgTI</t>
  </si>
  <si>
    <t>Blind Ice Cream Taste Test</t>
  </si>
  <si>
    <t>2018-06-04T10:00:04.000Z</t>
  </si>
  <si>
    <t>MinKIBZv2-k</t>
  </si>
  <si>
    <t>Patient dumping outside hospitals caught on tape</t>
  </si>
  <si>
    <t>2018-01-11T00:01:39.000Z</t>
  </si>
  <si>
    <t>MIQKlHSD89E</t>
  </si>
  <si>
    <t>Tiny Donkey Thinks He's Actually A Dog  | The Dodo</t>
  </si>
  <si>
    <t>2018-03-23T21:00:01.000Z</t>
  </si>
  <si>
    <t>mIxlvVlOIS0</t>
  </si>
  <si>
    <t>Alan Walker - Faded (Live Performance)</t>
  </si>
  <si>
    <t>2017-12-05T13:14:20.000Z</t>
  </si>
  <si>
    <t>mjBIsBPG1N8</t>
  </si>
  <si>
    <t>Every Snack I'm Packing for the Victoria's Secret Fashion Show | Karlie Kloss</t>
  </si>
  <si>
    <t>2017-11-16T15:23:10.000Z</t>
  </si>
  <si>
    <t>MJGkm0UwNRk</t>
  </si>
  <si>
    <t>Narcos - Season 4 | Teaser [HD] I Netflix</t>
  </si>
  <si>
    <t>2017-12-19T16:30:01.000Z</t>
  </si>
  <si>
    <t>Mjl4OReUX-c</t>
  </si>
  <si>
    <t>When mum gets dad's car wrapped for Valentines Day 馃殫鉂わ笍</t>
  </si>
  <si>
    <t>2018-02-11T21:00:01.000Z</t>
  </si>
  <si>
    <t>mJ-lFt9_uxI</t>
  </si>
  <si>
    <t>Volcano鈥檚 Spectacular Fiery Display Threatens 56K In The Philippines | NBC News</t>
  </si>
  <si>
    <t>2018-01-23T16:00:04.000Z</t>
  </si>
  <si>
    <t>MjLqeKBforY</t>
  </si>
  <si>
    <t>Born with Shortened Limbs and One Eye (Geoff's Handshake)</t>
  </si>
  <si>
    <t>2018-01-04T01:34:20.000Z</t>
  </si>
  <si>
    <t>MJO3FmmFuh4</t>
  </si>
  <si>
    <t>Budweiser - Original Whazzup? ad</t>
  </si>
  <si>
    <t>dannotv</t>
  </si>
  <si>
    <t>2006-07-23T08:24:11.000Z</t>
  </si>
  <si>
    <t>MjSZs_uOWxg</t>
  </si>
  <si>
    <t>Peter and His Heckler - Don't Stop Believin' (with Will Ferrell)</t>
  </si>
  <si>
    <t>2018-01-26T10:30:00.000Z</t>
  </si>
  <si>
    <t>MKc22HuE_94</t>
  </si>
  <si>
    <t>Ellen Looks Back at Her Favorite Pranks</t>
  </si>
  <si>
    <t>2018-04-04T13:00:17.000Z</t>
  </si>
  <si>
    <t>MKLlDnUqho4</t>
  </si>
  <si>
    <t>Dead Beat Sirah ft. Skrillex (official video)</t>
  </si>
  <si>
    <t>SIRAH</t>
  </si>
  <si>
    <t>2017-11-14T16:30:00.000Z</t>
  </si>
  <si>
    <t>mkpINSUnDpA</t>
  </si>
  <si>
    <t>Ramsay Shuts Down Restaurant After Finding RAW Chicken Next to Cooked Chicken! | Kitchen Nightmares</t>
  </si>
  <si>
    <t>2017-12-06T18:00:07.000Z</t>
  </si>
  <si>
    <t>mKpW_rj0tuI</t>
  </si>
  <si>
    <t>MY FAVORITE PRODUCTS OF 2017! | Alissa Ashley</t>
  </si>
  <si>
    <t>Alissa Ashley</t>
  </si>
  <si>
    <t>2017-12-29T20:00:04.000Z</t>
  </si>
  <si>
    <t>MkR8GY2YBAU</t>
  </si>
  <si>
    <t>TIME Person of the Year 2017: The Silence Breakers | POY 2017 | TIME</t>
  </si>
  <si>
    <t>2017-12-06T12:59:12.000Z</t>
  </si>
  <si>
    <t>mkz1zoo15zI</t>
  </si>
  <si>
    <t>Richard Jefferson and Tracy McGrady have strong reactions to Dwane Casey firing | The Jump | ESPN</t>
  </si>
  <si>
    <t>2018-05-11T19:21:53.000Z</t>
  </si>
  <si>
    <t>Ml9v3wHLuWI</t>
  </si>
  <si>
    <t>Will Smith Tries Online Dating</t>
  </si>
  <si>
    <t>2018-03-29T18:10:37.000Z</t>
  </si>
  <si>
    <t>mlCflbej6EM</t>
  </si>
  <si>
    <t>From Dream to Reality</t>
  </si>
  <si>
    <t>Max Joseph</t>
  </si>
  <si>
    <t>2017-12-01T14:33:36.000Z</t>
  </si>
  <si>
    <t>mlJGtSg5oRw</t>
  </si>
  <si>
    <t>SELF FLYING ROBOT DRONE OF THE FUTURE; The Skydio R1</t>
  </si>
  <si>
    <t>2018-02-27T19:26:55.000Z</t>
  </si>
  <si>
    <t>mlpS-ph8-Ec</t>
  </si>
  <si>
    <t>The Loyalty Test - Would you switch Clubs for Big Money?</t>
  </si>
  <si>
    <t>Bundesliga</t>
  </si>
  <si>
    <t>2018-01-04T01:00:01.000Z</t>
  </si>
  <si>
    <t>mLQJgecd5x0</t>
  </si>
  <si>
    <t>Royal wedding:  Meghan and Harry are married! - BBC News</t>
  </si>
  <si>
    <t>2018-05-19T11:48:39.000Z</t>
  </si>
  <si>
    <t>MltuW2kcREI</t>
  </si>
  <si>
    <t>funfetti is extremely fun</t>
  </si>
  <si>
    <t>emma chamberlain</t>
  </si>
  <si>
    <t>2017-11-14T20:28:53.000Z</t>
  </si>
  <si>
    <t>MLTwWIeiA24</t>
  </si>
  <si>
    <t>A Metal Waterfall</t>
  </si>
  <si>
    <t>2018-03-11T20:30:58.000Z</t>
  </si>
  <si>
    <t>mLuzmXLORSg</t>
  </si>
  <si>
    <t>Working as intended</t>
  </si>
  <si>
    <t>blayze999</t>
  </si>
  <si>
    <t>2018-03-26T18:48:47.000Z</t>
  </si>
  <si>
    <t>MLVcmQ62luE</t>
  </si>
  <si>
    <t>I Tried Cutting My Hair Off With A Sword Like Mulan</t>
  </si>
  <si>
    <t>2018-01-19T19:00:38.000Z</t>
  </si>
  <si>
    <t>MMGrzOu1amQ</t>
  </si>
  <si>
    <t>HOLO CAPPUCCINO | DIY Diamond Cappuccino test (maybe don't drink this?)</t>
  </si>
  <si>
    <t>2017-11-15T23:08:18.000Z</t>
  </si>
  <si>
    <t>MmiFNe00SP0</t>
  </si>
  <si>
    <t>HMS Queen Elizabeth's commanding officer: ship 'works very well' despite leak</t>
  </si>
  <si>
    <t>2017-12-19T10:18:49.000Z</t>
  </si>
  <si>
    <t>mMJVmCSuxxo</t>
  </si>
  <si>
    <t>THE 5 ARTISTS YOU MEET IN REAL LIFE</t>
  </si>
  <si>
    <t>LavenderTowne</t>
  </si>
  <si>
    <t>2018-03-02T22:10:41.000Z</t>
  </si>
  <si>
    <t>Mmkf4zYlW4E</t>
  </si>
  <si>
    <t>Runners Music Video | Wong Fu Presents</t>
  </si>
  <si>
    <t>2017-11-16T00:31:44.000Z</t>
  </si>
  <si>
    <t>Mmn0zFalrD4</t>
  </si>
  <si>
    <t>Punching Huge Holes Through Everything with Hydraulic Press | in 4K!</t>
  </si>
  <si>
    <t>2018-02-17T14:52:06.000Z</t>
  </si>
  <si>
    <t>mmP1aHJjJ-U</t>
  </si>
  <si>
    <t>Black Panther's Costume Designer Breaks Down T'Challa's Entrance Scene | Vanity Fair</t>
  </si>
  <si>
    <t>2018-05-08T16:00:43.000Z</t>
  </si>
  <si>
    <t>mMtjGYdJOps</t>
  </si>
  <si>
    <t>We Made Transparent Potato Chips</t>
  </si>
  <si>
    <t>Tyler Williams</t>
  </si>
  <si>
    <t>2018-02-28T23:40:48.000Z</t>
  </si>
  <si>
    <t>MMu-_KRZhwM</t>
  </si>
  <si>
    <t>Tips for a Fun New Year鈥檚 Eve</t>
  </si>
  <si>
    <t>2017-12-30T17:03:47.000Z</t>
  </si>
  <si>
    <t>mMzKvVtrC6U</t>
  </si>
  <si>
    <t>I'm Not A Child, I'm 20 | Living Differently</t>
  </si>
  <si>
    <t>2017-12-21T12:00:03.000Z</t>
  </si>
  <si>
    <t>Mn-3c6of8t8</t>
  </si>
  <si>
    <t>How to be an Aquarius</t>
  </si>
  <si>
    <t>2017-11-15T13:29:28.000Z</t>
  </si>
  <si>
    <t>mN4JWnTOSmg</t>
  </si>
  <si>
    <t>Drake - Virginia Black commercial</t>
  </si>
  <si>
    <t>The Sports King</t>
  </si>
  <si>
    <t>2017-11-19T20:23:56.000Z</t>
  </si>
  <si>
    <t>mNhxFzR25Rs</t>
  </si>
  <si>
    <t>Lin-Manuel Miranda and Macey Hensley Face Off in Historical Trivia</t>
  </si>
  <si>
    <t>2017-11-17T14:00:05.000Z</t>
  </si>
  <si>
    <t>mniFYSyH7HE</t>
  </si>
  <si>
    <t>DIY TACO PIZZA 馃尞馃崟</t>
  </si>
  <si>
    <t>2018-03-04T14:00:04.000Z</t>
  </si>
  <si>
    <t>MNiweoKXwfg</t>
  </si>
  <si>
    <t>Watch Norman Reedus Come Face to Face with his 鈥榃alking Dead鈥?Double</t>
  </si>
  <si>
    <t>2017-11-13T17:00:26.000Z</t>
  </si>
  <si>
    <t>mNj27CgDAhQ</t>
  </si>
  <si>
    <t>The Voice 2017 Keisha Renee - Top 10: All By Myself</t>
  </si>
  <si>
    <t>2017-12-05T02:44:05.000Z</t>
  </si>
  <si>
    <t>MnKbM9Zxtn8</t>
  </si>
  <si>
    <t>Gringo - Official Redband Trailer [HD] | Amazon Studios</t>
  </si>
  <si>
    <t>2017-12-20T15:52:04.000Z</t>
  </si>
  <si>
    <t>mNKwe9k55fs</t>
  </si>
  <si>
    <t>Fahrenheit 451 (2018) Official Trailer ft. Michael B. Jordan &amp; Michael Shannon | HBO</t>
  </si>
  <si>
    <t>2018-04-05T18:59:40.000Z</t>
  </si>
  <si>
    <t>mN-rI2I0HaQ</t>
  </si>
  <si>
    <t>SOFT EVERYDAY WINTER MAKEUP + SKINCARE | Jessica Vu</t>
  </si>
  <si>
    <t>Jessica Vu</t>
  </si>
  <si>
    <t>2017-12-19T23:01:01.000Z</t>
  </si>
  <si>
    <t>mnT4MDdEazs</t>
  </si>
  <si>
    <t>Binging with Babish: The Wire Special</t>
  </si>
  <si>
    <t>2017-12-26T14:00:04.000Z</t>
  </si>
  <si>
    <t>MNzBFgwkU0A</t>
  </si>
  <si>
    <t>Getting Delay, without using any effects...</t>
  </si>
  <si>
    <t>2018-02-26T14:01:34.000Z</t>
  </si>
  <si>
    <t>Mo9Xw_EYDFo</t>
  </si>
  <si>
    <t>GoPro: Record Rope Jump</t>
  </si>
  <si>
    <t>2018-01-03T17:00:03.000Z</t>
  </si>
  <si>
    <t>moc_dHHp4LQ</t>
  </si>
  <si>
    <t>Best Animal Videos of 2017!</t>
  </si>
  <si>
    <t>2017-12-27T12:00:03.000Z</t>
  </si>
  <si>
    <t>Mp_lLZEEXVI</t>
  </si>
  <si>
    <t>I'm A Stupid House Cat And I Want To Eat Your Plants</t>
  </si>
  <si>
    <t>2018-01-04T15:09:49.000Z</t>
  </si>
  <si>
    <t>MpaHR-V_R-o</t>
  </si>
  <si>
    <t>Gotta Catch 鈥楨m All!</t>
  </si>
  <si>
    <t>2018-02-27T15:45:31.000Z</t>
  </si>
  <si>
    <t>mpnshdmtE2Y</t>
  </si>
  <si>
    <t>Carla Makes BA Smashburgers | From the Test Kitchen | Bon App茅tit</t>
  </si>
  <si>
    <t>2018-06-12T16:03:58.000Z</t>
  </si>
  <si>
    <t>mQ055hHdxbE</t>
  </si>
  <si>
    <t>John Mayer - New Light (Premium Content!)</t>
  </si>
  <si>
    <t>John Mayer</t>
  </si>
  <si>
    <t>2018-05-24T13:42:02.000Z</t>
  </si>
  <si>
    <t>mQ8sFRuDyiU</t>
  </si>
  <si>
    <t>How to Take Out AT-ATs - EASY METHOD EXPLAINED!!</t>
  </si>
  <si>
    <t>The Unipiper</t>
  </si>
  <si>
    <t>2017-12-08T16:07:47.000Z</t>
  </si>
  <si>
    <t>Mqaobr6w6_I</t>
  </si>
  <si>
    <t>How Technicolor changed movies</t>
  </si>
  <si>
    <t>2017-12-01T14:03:01.000Z</t>
  </si>
  <si>
    <t>mqbwgqoF64Q</t>
  </si>
  <si>
    <t>Masters Of The Sun: The Zombie Chronicles Augmented Reality Experience Release Date Trailer</t>
  </si>
  <si>
    <t>Masters Of The Sun</t>
  </si>
  <si>
    <t>2017-11-20T06:46:13.000Z</t>
  </si>
  <si>
    <t>mQdBJGlnQYs</t>
  </si>
  <si>
    <t>Ellen Pays Tribute to Her Late Father</t>
  </si>
  <si>
    <t>2018-01-11T23:13:31.000Z</t>
  </si>
  <si>
    <t>mqf0f1h8ZTU</t>
  </si>
  <si>
    <t>RUSH TV Fan Friday: Rush Hulk</t>
  </si>
  <si>
    <t>Saskatchewan Rush</t>
  </si>
  <si>
    <t>2017-10-20T17:03:37.000Z</t>
  </si>
  <si>
    <t>MQSRmx9zS64</t>
  </si>
  <si>
    <t>Top 10 Strangest Things That Happen To Your Body In Space</t>
  </si>
  <si>
    <t>Be Amazed</t>
  </si>
  <si>
    <t>2017-12-02T19:21:13.000Z</t>
  </si>
  <si>
    <t>M-Rl_kUU4vk</t>
  </si>
  <si>
    <t>Festival Outfit Styling for COACHELLA 2018! (Beauty Trippin)</t>
  </si>
  <si>
    <t>2018-04-05T15:00:01.000Z</t>
  </si>
  <si>
    <t>MrMAfMbZOmg</t>
  </si>
  <si>
    <t>Troye Sivan - Dance To This (Official Audio) ft. Ariana Grande</t>
  </si>
  <si>
    <t>2018-06-13T16:00:01.000Z</t>
  </si>
  <si>
    <t>mRo6MnXObuE</t>
  </si>
  <si>
    <t>Camila Cabello Debuts Never Be the Same</t>
  </si>
  <si>
    <t>2018-01-11T05:31:23.000Z</t>
  </si>
  <si>
    <t>mrORbZ2dS08</t>
  </si>
  <si>
    <t>Lecrae - Broke</t>
  </si>
  <si>
    <t>2017-12-05T15:00:05.000Z</t>
  </si>
  <si>
    <t>mrSUROagyDc</t>
  </si>
  <si>
    <t>Hawaii gets false missile strike alert</t>
  </si>
  <si>
    <t>2018-01-13T19:00:56.000Z</t>
  </si>
  <si>
    <t>ms7t4CnjW1k</t>
  </si>
  <si>
    <t>HOW I EDIT MY INSTAGRAMS!</t>
  </si>
  <si>
    <t>FunForLouis</t>
  </si>
  <si>
    <t>2018-02-24T16:07:29.000Z</t>
  </si>
  <si>
    <t>msfPaXGuSbo</t>
  </si>
  <si>
    <t>[BREAKING] SHINee鈥檚 Jonghyun is found dead in his apartment</t>
  </si>
  <si>
    <t>Top Korean News</t>
  </si>
  <si>
    <t>2017-12-18T11:31:58.000Z</t>
  </si>
  <si>
    <t>mSgDg1oiOCs</t>
  </si>
  <si>
    <t>YouTuber Holiday Gift Wrapping (ft. Eva Gutowski &amp; Kyle Krieger)</t>
  </si>
  <si>
    <t>2017-12-12T20:01:09.000Z</t>
  </si>
  <si>
    <t>MsPOzYbEUqo</t>
  </si>
  <si>
    <t>Demi Lovato performs at March for our Lives</t>
  </si>
  <si>
    <t>WUSA9</t>
  </si>
  <si>
    <t>2018-03-24T16:46:26.000Z</t>
  </si>
  <si>
    <t>MsQb18nU2hA</t>
  </si>
  <si>
    <t>MY APARTMENT TOUR!!</t>
  </si>
  <si>
    <t>2018-06-05T22:12:30.000Z</t>
  </si>
  <si>
    <t>mSVkk9lLv1Y</t>
  </si>
  <si>
    <t>Egg Dodgeball Challenge!!</t>
  </si>
  <si>
    <t>2018-01-15T20:00:03.000Z</t>
  </si>
  <si>
    <t>MSzytvDsPfo</t>
  </si>
  <si>
    <t>Cut for Time: Hallmark Channel Christmas Promo (James Franco) - SNL</t>
  </si>
  <si>
    <t>2017-12-21T19:05:06.000Z</t>
  </si>
  <si>
    <t>mt22NvsTRG0</t>
  </si>
  <si>
    <t>The Obama Presidential Center: Where We Are Now</t>
  </si>
  <si>
    <t>Obama Foundation</t>
  </si>
  <si>
    <t>2018-01-12T19:17:22.000Z</t>
  </si>
  <si>
    <t>MT7RQ0gu8ak</t>
  </si>
  <si>
    <t>DO PARENTS KNOW MODERN MUSIC? #17 (REACT: Do They Know It?)</t>
  </si>
  <si>
    <t>2018-05-13T19:00:01.000Z</t>
  </si>
  <si>
    <t>MTf2X6EHyLQ</t>
  </si>
  <si>
    <t>I Tried a $700 Dyson Vacuum...</t>
  </si>
  <si>
    <t>2018-03-06T15:01:40.000Z</t>
  </si>
  <si>
    <t>MtFjRvKfv70</t>
  </si>
  <si>
    <t>NBA Daily Show: Dec. 8 - The Starters</t>
  </si>
  <si>
    <t>2017-12-09T00:46:19.000Z</t>
  </si>
  <si>
    <t>mTHLyCqtLJE</t>
  </si>
  <si>
    <t>BEST OF BEAUTY 2017 | Jaclyn Hill</t>
  </si>
  <si>
    <t>Jaclyn Hill</t>
  </si>
  <si>
    <t>2018-01-13T22:14:06.000Z</t>
  </si>
  <si>
    <t>MtJFuT0KFq4</t>
  </si>
  <si>
    <t>OUR 1 YEAR OLD BABY FINALLY GETS A NAME</t>
  </si>
  <si>
    <t>MAZELEE</t>
  </si>
  <si>
    <t>2018-01-27T15:00:01.000Z</t>
  </si>
  <si>
    <t>mto2mNFbrps</t>
  </si>
  <si>
    <t>1st - Emma | 15 Second Horror Film Challenge 2017</t>
  </si>
  <si>
    <t>TromaMovies</t>
  </si>
  <si>
    <t>2017-12-26T23:31:54.000Z</t>
  </si>
  <si>
    <t>m-Tp8-CAxPI</t>
  </si>
  <si>
    <t>Rony Abovitz, founder of Magic Leap, and Adam Silver, NBA Commissioner | Full interview | Code Media</t>
  </si>
  <si>
    <t>Recode</t>
  </si>
  <si>
    <t>2018-02-14T00:40:48.000Z</t>
  </si>
  <si>
    <t>MU29Wqg_BVo</t>
  </si>
  <si>
    <t>Brazil's Video Game Gray Markets</t>
  </si>
  <si>
    <t>Cloth Map</t>
  </si>
  <si>
    <t>2017-11-22T15:01:16.000Z</t>
  </si>
  <si>
    <t>muAPJiMho2Y</t>
  </si>
  <si>
    <t>DELIT DE FUITE - le Justicier de No毛l</t>
  </si>
  <si>
    <t>CHRIS-RS</t>
  </si>
  <si>
    <t>2017-12-15T16:00:03.000Z</t>
  </si>
  <si>
    <t>MUB-h2NeQYA</t>
  </si>
  <si>
    <t>Funny Rey Song - SECOND TO LAST JEDI - Star Wars Musical</t>
  </si>
  <si>
    <t>Whitney Avalon</t>
  </si>
  <si>
    <t>2017-12-08T17:58:53.000Z</t>
  </si>
  <si>
    <t>mUcUy7SqdS0</t>
  </si>
  <si>
    <t>Glass engineering - designing and making photochromic glass</t>
  </si>
  <si>
    <t>2017-11-26T01:18:45.000Z</t>
  </si>
  <si>
    <t>MuPL-PSMX0Q</t>
  </si>
  <si>
    <t>World's Longest LEGO Walk | Dude Perfect</t>
  </si>
  <si>
    <t>2018-03-05T22:54:42.000Z</t>
  </si>
  <si>
    <t>mUSv8b-V5I4</t>
  </si>
  <si>
    <t>Here鈥檚 Why the 2018 Lincoln Navigator is Worth $100,000</t>
  </si>
  <si>
    <t>2018-01-30T16:58:07.000Z</t>
  </si>
  <si>
    <t>MUWUHf-rzks</t>
  </si>
  <si>
    <t>How to Make an Elephant Explode with Science 鈥撀燭he Size of Life 2</t>
  </si>
  <si>
    <t>2017-12-21T13:38:50.000Z</t>
  </si>
  <si>
    <t>mUYsp5baMXo</t>
  </si>
  <si>
    <t>Maroon 5 - Three Little Birds</t>
  </si>
  <si>
    <t>2018-06-09T07:01:01.000Z</t>
  </si>
  <si>
    <t>mv73u5qHf08</t>
  </si>
  <si>
    <t>Lily James Admits Playing a Young Meryl Streep Is Intimidating</t>
  </si>
  <si>
    <t>2017-12-07T12:00:03.000Z</t>
  </si>
  <si>
    <t>MVes87KrWvs</t>
  </si>
  <si>
    <t>Exposing My Internet Search History</t>
  </si>
  <si>
    <t>2017-11-20T23:15:34.000Z</t>
  </si>
  <si>
    <t>MvIwx0JThsk</t>
  </si>
  <si>
    <t>Taylor Swift, BloodPop庐 - 鈥eady For It? (BloodPop庐 Remix)(Lyric Video)</t>
  </si>
  <si>
    <t>2017-12-14T16:00:02.000Z</t>
  </si>
  <si>
    <t>MVyvV0tOOjw</t>
  </si>
  <si>
    <t>QUADRUPLE NECK BASS SOLO</t>
  </si>
  <si>
    <t>2018-03-18T15:00:02.000Z</t>
  </si>
  <si>
    <t>mW8X2L1lpAo</t>
  </si>
  <si>
    <t>Tide Super Bowl Commercial 2018 David Harbour &amp; Terry Bradshaw</t>
  </si>
  <si>
    <t>Commercials Funny</t>
  </si>
  <si>
    <t>2018-01-31T19:28:35.000Z</t>
  </si>
  <si>
    <t>M-wat3TSQqY</t>
  </si>
  <si>
    <t>Molly Makes Egg-in-a-Hole Sandwich with Bacon and Cheddar | From the Test Kitchen | Bon App茅tit</t>
  </si>
  <si>
    <t>2018-05-09T16:04:02.000Z</t>
  </si>
  <si>
    <t>mWaY32HWjKE</t>
  </si>
  <si>
    <t>QB Luke Falk: Need to show you're a fearless player</t>
  </si>
  <si>
    <t>Cleveland Browns</t>
  </si>
  <si>
    <t>2018-01-24T18:00:09.000Z</t>
  </si>
  <si>
    <t>MWb2vazaD28</t>
  </si>
  <si>
    <t>BTS On Their Favorite Body Parts &amp; Their Fan-Organized Purple Ribbon Army | Access</t>
  </si>
  <si>
    <t>Access</t>
  </si>
  <si>
    <t>2018-05-17T23:35:18.000Z</t>
  </si>
  <si>
    <t>MWbQdgjsvJI</t>
  </si>
  <si>
    <t>MAKING A DRESS OUT OF TRASH BAGS!</t>
  </si>
  <si>
    <t>2018-04-22T15:21:24.000Z</t>
  </si>
  <si>
    <t>mwgUesU1pz4</t>
  </si>
  <si>
    <t>Under the Silver Lake | Official Trailer HD | A24</t>
  </si>
  <si>
    <t>A24</t>
  </si>
  <si>
    <t>2018-03-21T12:59:54.000Z</t>
  </si>
  <si>
    <t>mwiKZ4qmRnQ</t>
  </si>
  <si>
    <t>The Best Ever Vegan Chocolate Chip Cookies</t>
  </si>
  <si>
    <t>2017-12-19T02:00:15.000Z</t>
  </si>
  <si>
    <t>mwpHSMv1pI4</t>
  </si>
  <si>
    <t>Girlfriend Gives Me A Surprise Makeover!? | Hannah Hart</t>
  </si>
  <si>
    <t>2017-11-09T01:27:53.000Z</t>
  </si>
  <si>
    <t>MXdXoQBVFmE</t>
  </si>
  <si>
    <t>APPLE PARK: January 2018 Construction Update</t>
  </si>
  <si>
    <t>Duncan Sinfield</t>
  </si>
  <si>
    <t>2018-01-14T21:49:02.000Z</t>
  </si>
  <si>
    <t>MXFhiN0tM3s</t>
  </si>
  <si>
    <t>Trump delivers remarks regarding his national security strategy</t>
  </si>
  <si>
    <t>2017-12-18T19:39:39.000Z</t>
  </si>
  <si>
    <t>mXiFHDfvn4A</t>
  </si>
  <si>
    <t>Frank Ocean - Moon River</t>
  </si>
  <si>
    <t>Blonded</t>
  </si>
  <si>
    <t>2018-02-15T08:06:35.000Z</t>
  </si>
  <si>
    <t>mXJ7wX6CVDk</t>
  </si>
  <si>
    <t>*SPOILER* 2nd Eliminated Queen RuPaul's All Stars 3: Behind the Scenes</t>
  </si>
  <si>
    <t>2018-02-02T13:00:09.000Z</t>
  </si>
  <si>
    <t>MXpPRTHo5fs</t>
  </si>
  <si>
    <t>Rich Brian Goes Sneaker Shopping With Complex</t>
  </si>
  <si>
    <t>2018-01-08T15:00:02.000Z</t>
  </si>
  <si>
    <t>My4RA5I0FKs</t>
  </si>
  <si>
    <t>Liquid Sand Hot Tub- Fluidized air bed</t>
  </si>
  <si>
    <t>2017-11-28T21:05:56.000Z</t>
  </si>
  <si>
    <t>MyAnv1nY5Vw</t>
  </si>
  <si>
    <t>Keaton Jones, 11: I Hope My Viral Anti-Bullying Video Helps Other Kids | TODAY</t>
  </si>
  <si>
    <t>2017-12-12T15:07:05.000Z</t>
  </si>
  <si>
    <t>MybjFHx_wfc</t>
  </si>
  <si>
    <t>How Smart Are You? (TEST)</t>
  </si>
  <si>
    <t>2018-03-16T00:30:01.000Z</t>
  </si>
  <si>
    <t>MYdqaxZndzE</t>
  </si>
  <si>
    <t>Kendrick Lamar wins International Male Solo Artist | The BRIT Awards 2018</t>
  </si>
  <si>
    <t>BRITs</t>
  </si>
  <si>
    <t>2018-02-22T00:30:51.000Z</t>
  </si>
  <si>
    <t>MyEqfBkzESU</t>
  </si>
  <si>
    <t>EXTREME GOLDEN TAN TRANSFORMATION</t>
  </si>
  <si>
    <t>2017-11-10T20:40:44.000Z</t>
  </si>
  <si>
    <t>MYexYwr5Pz4</t>
  </si>
  <si>
    <t>Lonzo Ball steps in as Julius Randle, Isaiah Thomas get into heated exchange | ESPN</t>
  </si>
  <si>
    <t>2018-03-15T04:28:06.000Z</t>
  </si>
  <si>
    <t>MYmQlBpF5e0</t>
  </si>
  <si>
    <t>UK vs JAPAN School Lunches! with Dan and Phil</t>
  </si>
  <si>
    <t>2017-12-11T19:41:44.000Z</t>
  </si>
  <si>
    <t>mZ2qbwvAVjs</t>
  </si>
  <si>
    <t>In Loving Memory of,</t>
  </si>
  <si>
    <t>CatCreature</t>
  </si>
  <si>
    <t>2018-03-03T18:07:30.000Z</t>
  </si>
  <si>
    <t>MZlakv7Gq3w</t>
  </si>
  <si>
    <t>Ron Burgundy narrates MLS opener between the Seattle Sounders and the Los Angeles FC | ESPN</t>
  </si>
  <si>
    <t>2018-03-05T00:27:15.000Z</t>
  </si>
  <si>
    <t>mZpGOQ7tBKE</t>
  </si>
  <si>
    <t>Google Pixel Buds review</t>
  </si>
  <si>
    <t>2017-11-16T13:00:03.000Z</t>
  </si>
  <si>
    <t>MzrbqsBNh8Q</t>
  </si>
  <si>
    <t>Jimmy Kimmel Goes Undercover on Reddit, Twitter &amp; Wikipedia | Actually Me | GQ</t>
  </si>
  <si>
    <t>2018-01-16T19:57:10.000Z</t>
  </si>
  <si>
    <t>n_S8d_1KVhU</t>
  </si>
  <si>
    <t>How Satellites Capture 400 Megapixel Images Of Earth's Globe - Himawari 8 &amp; GOES-16</t>
  </si>
  <si>
    <t>Scott Manley</t>
  </si>
  <si>
    <t>2018-03-01T18:24:00.000Z</t>
  </si>
  <si>
    <t>n_W54baizX8</t>
  </si>
  <si>
    <t>Daddy Yankee - Hielo (Video Oficial)</t>
  </si>
  <si>
    <t>Daddy Yankee</t>
  </si>
  <si>
    <t>2018-05-18T14:00:04.000Z</t>
  </si>
  <si>
    <t>n_WjhsuLvw8</t>
  </si>
  <si>
    <t>CNN鈥檚 Alisyn Camerota Confronts Literal Nazi Running For GOP Congressional Seat in Insane Interview</t>
  </si>
  <si>
    <t>RealNewsNetworkMedia</t>
  </si>
  <si>
    <t>2018-02-08T13:31:37.000Z</t>
  </si>
  <si>
    <t>n08glcqdMRY</t>
  </si>
  <si>
    <t>How to be a Pisces</t>
  </si>
  <si>
    <t>2018-01-17T23:28:57.000Z</t>
  </si>
  <si>
    <t>N0eu6U9PSbM</t>
  </si>
  <si>
    <t>Slide Into Strength | Kevin Hart: What The Fit | Laugh Out Loud Network</t>
  </si>
  <si>
    <t>2018-03-26T17:00:23.000Z</t>
  </si>
  <si>
    <t>n0j_CX1S2es</t>
  </si>
  <si>
    <t>NOTHING BEATS A LONDONER</t>
  </si>
  <si>
    <t>Nike</t>
  </si>
  <si>
    <t>2018-02-09T13:53:22.000Z</t>
  </si>
  <si>
    <t>N0tmF4j4K6g</t>
  </si>
  <si>
    <t>What Does It Take To Be A Blue Planet II Cameraman? #OurBluePlanet - BBC Earth</t>
  </si>
  <si>
    <t>2017-11-15T10:00:02.000Z</t>
  </si>
  <si>
    <t>n1_Nx4OXnjU</t>
  </si>
  <si>
    <t>The Ed Lover Show: Tyrese Pt. 2</t>
  </si>
  <si>
    <t>edlover4real</t>
  </si>
  <si>
    <t>2017-12-04T14:17:06.000Z</t>
  </si>
  <si>
    <t>n11raFYFfm4</t>
  </si>
  <si>
    <t>'The Four' Cast Plays 'Never Have I Ever'</t>
  </si>
  <si>
    <t>2018-01-03T14:00:49.000Z</t>
  </si>
  <si>
    <t>N1ikySurAP0</t>
  </si>
  <si>
    <t>Parks and Recreation - What's Galentine's Day?! (Episode Highlight)</t>
  </si>
  <si>
    <t>Parks and Recreation</t>
  </si>
  <si>
    <t>2018-02-13T14:00:02.000Z</t>
  </si>
  <si>
    <t>n1PrGpIekYY</t>
  </si>
  <si>
    <t>Niall Horan - On The Loose (Lyric Video)</t>
  </si>
  <si>
    <t>2018-02-12T17:00:07.000Z</t>
  </si>
  <si>
    <t>n-1QWWaRUZI</t>
  </si>
  <si>
    <t>CRUISE SHIP CAUGHT IN A BOMB CYCLONE (Norwegian Breakaway)</t>
  </si>
  <si>
    <t>RedCurtainEnt</t>
  </si>
  <si>
    <t>2018-01-07T21:22:55.000Z</t>
  </si>
  <si>
    <t>n1WpP7iowLc</t>
  </si>
  <si>
    <t>Eminem - Walk On Water (Audio) ft. Beyonc茅</t>
  </si>
  <si>
    <t>2017-11-10T17:00:03.000Z</t>
  </si>
  <si>
    <t>n2wIqXBz4os</t>
  </si>
  <si>
    <t>Waking Up With Ariana Grande | British Vogue</t>
  </si>
  <si>
    <t>British Vogue</t>
  </si>
  <si>
    <t>2018-06-08T14:58:31.000Z</t>
  </si>
  <si>
    <t>n30k5CwLhS4</t>
  </si>
  <si>
    <t>Nick Andopolis: Drummer</t>
  </si>
  <si>
    <t>FaeryInLoveInc</t>
  </si>
  <si>
    <t>2011-05-29T17:03:12.000Z</t>
  </si>
  <si>
    <t>N39uwTykTQk</t>
  </si>
  <si>
    <t>THE BICYCLE OF SPRINGS</t>
  </si>
  <si>
    <t>2018-05-31T15:00:02.000Z</t>
  </si>
  <si>
    <t>N-3NfWJHNhg</t>
  </si>
  <si>
    <t>Seth MacFarlane Doubts Aliens Have Visited Earth</t>
  </si>
  <si>
    <t>2017-12-20T11:00:02.000Z</t>
  </si>
  <si>
    <t>n47bRyBKjsw</t>
  </si>
  <si>
    <t>17 Easy Ways To Have The Best Friendsgiving Ever</t>
  </si>
  <si>
    <t>2017-11-18T20:00:10.000Z</t>
  </si>
  <si>
    <t>n4GynhABYdU</t>
  </si>
  <si>
    <t>SWEET TOFU | 2 Easy Recipes</t>
  </si>
  <si>
    <t>2017-12-15T16:40:08.000Z</t>
  </si>
  <si>
    <t>N4MtzsregT8</t>
  </si>
  <si>
    <t>Ninja On How Drake Made Gaming Cool</t>
  </si>
  <si>
    <t>H3 Podcast Highlights</t>
  </si>
  <si>
    <t>2018-04-23T23:26:46.000Z</t>
  </si>
  <si>
    <t>N54fzGwMybk</t>
  </si>
  <si>
    <t>SCREW DRIVE RC TANK #6 IT WORKS!!!</t>
  </si>
  <si>
    <t>Ivan Miranda</t>
  </si>
  <si>
    <t>2018-02-23T21:00:02.000Z</t>
  </si>
  <si>
    <t>n5IdKE3rhII</t>
  </si>
  <si>
    <t>Queer Eye's Jonathan Van Ness Insta-Stalks the Fab Five</t>
  </si>
  <si>
    <t>2018-04-11T18:00:03.000Z</t>
  </si>
  <si>
    <t>n5LoVcVsiSQ</t>
  </si>
  <si>
    <t>OCEAN'S 8 - Official Main Trailer</t>
  </si>
  <si>
    <t>2018-04-12T16:00:27.000Z</t>
  </si>
  <si>
    <t>n6gD02uqx5Q</t>
  </si>
  <si>
    <t>Ant-Man and The Wasp Trailer Drops + Black Panther First Reactions - Movie Talk</t>
  </si>
  <si>
    <t>2018-01-30T18:27:56.000Z</t>
  </si>
  <si>
    <t>n6xzsLDzyBk</t>
  </si>
  <si>
    <t>Lady Gaga - The Cure (Live at AMA's from Joanne World Tour)</t>
  </si>
  <si>
    <t>ladygagaarraza</t>
  </si>
  <si>
    <t>2017-11-20T02:45:15.000Z</t>
  </si>
  <si>
    <t>N7HFXgyTya0</t>
  </si>
  <si>
    <t>My Dinosaur Is a Service Animal (with Chris Pratt and Bryce Dallas Howard!)</t>
  </si>
  <si>
    <t>2018-05-15T17:30:00.000Z</t>
  </si>
  <si>
    <t>N7xjGJwuu6E</t>
  </si>
  <si>
    <t>James Corden on hosting Grammys, Carpool Karaoke</t>
  </si>
  <si>
    <t>2018-01-24T14:07:20.000Z</t>
  </si>
  <si>
    <t>N7YPLAhjW6g</t>
  </si>
  <si>
    <t>World's Smallest Working Gamecube Controller</t>
  </si>
  <si>
    <t>Madmorda</t>
  </si>
  <si>
    <t>2018-01-27T16:47:27.000Z</t>
  </si>
  <si>
    <t>n9JVbbRBqfY</t>
  </si>
  <si>
    <t>LEGENDARY All You Can Eat Buffet in Manila Philippines - Spiral Buffet Review</t>
  </si>
  <si>
    <t>2018-02-28T02:13:58.000Z</t>
  </si>
  <si>
    <t>Na7VFFnqWVI</t>
  </si>
  <si>
    <t>Lindsey Stirling - Angels We Have Heard on High</t>
  </si>
  <si>
    <t>2017-12-13T18:04:21.000Z</t>
  </si>
  <si>
    <t>naOKPDCngMI</t>
  </si>
  <si>
    <t>宸ㄥぇ銇亞銇曘亷銈掔檼銇欍伃銇撱€?Maru heals the huge rabbit.-</t>
  </si>
  <si>
    <t>2017-12-26T23:06:30.000Z</t>
  </si>
  <si>
    <t>nAsrsMPftOI</t>
  </si>
  <si>
    <t>Making an International Standard Cup of Tea</t>
  </si>
  <si>
    <t>2018-04-09T15:00:08.000Z</t>
  </si>
  <si>
    <t>NaY91YjVbEM</t>
  </si>
  <si>
    <t>Musical Genre Challenge with Ariana Grande</t>
  </si>
  <si>
    <t>2018-05-02T04:15:27.000Z</t>
  </si>
  <si>
    <t>Nb_t6X541yo</t>
  </si>
  <si>
    <t>MY MOM ANSWERS YOUR QUESTIONS</t>
  </si>
  <si>
    <t>2018-02-26T19:53:05.000Z</t>
  </si>
  <si>
    <t>NB3gWkhLkxM</t>
  </si>
  <si>
    <t>The Internet - Come Over (Official Video)</t>
  </si>
  <si>
    <t>TheInternetVEVO</t>
  </si>
  <si>
    <t>2018-06-06T14:00:02.000Z</t>
  </si>
  <si>
    <t>nb42DxagyOE</t>
  </si>
  <si>
    <t>'Call Me By Your Name': Which fruit would Elio try on the sequels?</t>
  </si>
  <si>
    <t>Movie'n'co UK</t>
  </si>
  <si>
    <t>2018-01-28T16:03:14.000Z</t>
  </si>
  <si>
    <t>NBgNCDF4lG8</t>
  </si>
  <si>
    <t>U2 - Get Out Of Your Own Way (LIVE From The 60th GRAMMYs 庐)</t>
  </si>
  <si>
    <t>2018-01-29T03:01:00.000Z</t>
  </si>
  <si>
    <t>nBpxVdpMBZk</t>
  </si>
  <si>
    <t>Loaded Baked Potato - You Suck at Cooking (episode 77)</t>
  </si>
  <si>
    <t>2018-06-12T12:41:58.000Z</t>
  </si>
  <si>
    <t>NBSAQenU2Bk</t>
  </si>
  <si>
    <t>Rooster Teeth Animated Adventures - Millie So Serious</t>
  </si>
  <si>
    <t>2018-05-14T13:00:01.000Z</t>
  </si>
  <si>
    <t>NBupCHcJ914</t>
  </si>
  <si>
    <t>DIY MASTER EP 3: Boho Shibori Tie Dye</t>
  </si>
  <si>
    <t>2018-06-10T16:00:01.000Z</t>
  </si>
  <si>
    <t>NbUtY1RVvn8</t>
  </si>
  <si>
    <t>FCC鈥檚 Guide To Ruining The Internet</t>
  </si>
  <si>
    <t>2017-12-06T22:00:01.000Z</t>
  </si>
  <si>
    <t>NBYL_QwYhjs</t>
  </si>
  <si>
    <t>Coutinho works with the ball at Ciutat Esportiva</t>
  </si>
  <si>
    <t>2018-01-19T12:52:55.000Z</t>
  </si>
  <si>
    <t>nc99ccSXST0</t>
  </si>
  <si>
    <t>5 Ice Cream Gadgets put to the Test</t>
  </si>
  <si>
    <t>2017-11-12T21:50:37.000Z</t>
  </si>
  <si>
    <t>nCMGU846iTI</t>
  </si>
  <si>
    <t>Brad Makes Chocolate: Part 2 | It's Alive | Bon App茅tit</t>
  </si>
  <si>
    <t>2018-02-15T17:00:46.000Z</t>
  </si>
  <si>
    <t>nCPIKP_84qs</t>
  </si>
  <si>
    <t>Skipping in High School</t>
  </si>
  <si>
    <t>sWooZie</t>
  </si>
  <si>
    <t>2018-01-21T19:56:46.000Z</t>
  </si>
  <si>
    <t>NcsGpDFKCgY</t>
  </si>
  <si>
    <t>Milk Is Just Filtered Blood</t>
  </si>
  <si>
    <t>2018-04-12T12:55:31.000Z</t>
  </si>
  <si>
    <t>NC-TF0SPzzM</t>
  </si>
  <si>
    <t>Bill Hader Reveals What Made Him Break on SNL</t>
  </si>
  <si>
    <t>2018-03-20T09:00:04.000Z</t>
  </si>
  <si>
    <t>nCwHHLfxA7g</t>
  </si>
  <si>
    <t>Dating on Valentine's Day | Anwar Jibawi</t>
  </si>
  <si>
    <t>2018-02-13T23:45:02.000Z</t>
  </si>
  <si>
    <t>Nd3zqXro_P0</t>
  </si>
  <si>
    <t>Why 350掳F is the magic number for baking</t>
  </si>
  <si>
    <t>2018-06-07T12:00:02.000Z</t>
  </si>
  <si>
    <t>nd4cLL_MP7M</t>
  </si>
  <si>
    <t>Mamma Mia! Here We Go Again - Final Trailer</t>
  </si>
  <si>
    <t>2018-05-08T12:15:07.000Z</t>
  </si>
  <si>
    <t>ndb7Ez9m2YM</t>
  </si>
  <si>
    <t>Lucy Hale Tries 9 Things She's Never Tried Before | Allure</t>
  </si>
  <si>
    <t>2018-04-10T19:00:35.000Z</t>
  </si>
  <si>
    <t>NDBwsMIXlMk</t>
  </si>
  <si>
    <t>Marvel鈥檚 Agents of S.H.I.E.L.D. | Season 5 Premiere Special Preview</t>
  </si>
  <si>
    <t>2017-11-26T16:00:21.000Z</t>
  </si>
  <si>
    <t>nDoQqQUa9C8</t>
  </si>
  <si>
    <t>OH NO! ALL ANTS DEAD?!</t>
  </si>
  <si>
    <t>2018-01-27T13:00:07.000Z</t>
  </si>
  <si>
    <t>n-DTjpde9-0</t>
  </si>
  <si>
    <t>Spinning a Record to Pieces at 12,500fps - The Slow Mo Guys</t>
  </si>
  <si>
    <t>2018-06-02T21:42:35.000Z</t>
  </si>
  <si>
    <t>nE_TyW-7F4Q</t>
  </si>
  <si>
    <t>Justin Timberlake on His Super Bowl Halftime Show and Prince Tribute</t>
  </si>
  <si>
    <t>2018-02-05T11:30:00.000Z</t>
  </si>
  <si>
    <t>NeH_wFJ8lZc</t>
  </si>
  <si>
    <t>Alison Brie's GLOW Co-Stars Freaked Out Over Her Golden Globe Nomination</t>
  </si>
  <si>
    <t>2017-12-14T12:00:05.000Z</t>
  </si>
  <si>
    <t>NEmFS50lsTw</t>
  </si>
  <si>
    <t>Skittles ))) Possible Super Bowl Ad 鈥?Sandwich</t>
  </si>
  <si>
    <t>2018-01-24T15:31:57.000Z</t>
  </si>
  <si>
    <t>nenhv6uTdmw</t>
  </si>
  <si>
    <t>CEOs Try to Predict the Future in 10 Years | Vanity Fair</t>
  </si>
  <si>
    <t>2017-11-20T17:01:04.000Z</t>
  </si>
  <si>
    <t>NePlddZpNKs</t>
  </si>
  <si>
    <t>Donald Trump audio-animatronic figure at the new Hall of Presidents</t>
  </si>
  <si>
    <t>wdwmagic</t>
  </si>
  <si>
    <t>2017-12-18T22:00:48.000Z</t>
  </si>
  <si>
    <t>nfbwPTsowEA</t>
  </si>
  <si>
    <t>Dont Hurt Me.</t>
  </si>
  <si>
    <t>Rclbeauty101</t>
  </si>
  <si>
    <t>2017-11-17T22:00:03.000Z</t>
  </si>
  <si>
    <t>NfLVVJOuY5M</t>
  </si>
  <si>
    <t>Stunning MTB masterclass: Matt Jones | Frames Of Mind</t>
  </si>
  <si>
    <t>2017-11-14T16:00:04.000Z</t>
  </si>
  <si>
    <t>nFpEuUY-zQ0</t>
  </si>
  <si>
    <t>Draymond Green on his reaction during Fergie's National Anthem, new All Star format &amp; more</t>
  </si>
  <si>
    <t>Swish Daily</t>
  </si>
  <si>
    <t>2018-02-19T05:25:11.000Z</t>
  </si>
  <si>
    <t>nfuXbnmdpRE</t>
  </si>
  <si>
    <t>$40 Gym Vs. $10,000 Gym</t>
  </si>
  <si>
    <t>2018-06-03T15:00:12.000Z</t>
  </si>
  <si>
    <t>NgloGi5xEa8</t>
  </si>
  <si>
    <t>Binging with Babish: Pies from Waitress</t>
  </si>
  <si>
    <t>2018-05-08T13:00:02.000Z</t>
  </si>
  <si>
    <t>ngMbosIcDRo</t>
  </si>
  <si>
    <t>2018 Grammy Nominations ANNOUNCED - Kendrick Lamar, Jay-Z, Bruno &amp; MORE</t>
  </si>
  <si>
    <t>2017-11-28T18:04:26.000Z</t>
  </si>
  <si>
    <t>nGv8FK28g4s</t>
  </si>
  <si>
    <t>KOREAN Beauty Haul - SAILOR MOON Makeup!!</t>
  </si>
  <si>
    <t>2017-11-25T21:00:01.000Z</t>
  </si>
  <si>
    <t>n-H6zIeMiUs</t>
  </si>
  <si>
    <t>Watch what Whipped Cream Does in a Vacuum Chamber</t>
  </si>
  <si>
    <t>2018-03-04T15:00:06.000Z</t>
  </si>
  <si>
    <t>nHaBEgkMQVw</t>
  </si>
  <si>
    <t>Holiday House Tour! | Jackie Aina</t>
  </si>
  <si>
    <t>2017-12-19T22:18:33.000Z</t>
  </si>
  <si>
    <t>nHO50-7l-Vg</t>
  </si>
  <si>
    <t>Slow Mo Belly Flop</t>
  </si>
  <si>
    <t>2018-02-15T17:00:04.000Z</t>
  </si>
  <si>
    <t>NHrwcQQ38bA</t>
  </si>
  <si>
    <t>Candide Thovex - quattro 2</t>
  </si>
  <si>
    <t>Candide Thovex</t>
  </si>
  <si>
    <t>2018-01-22T16:00:56.000Z</t>
  </si>
  <si>
    <t>NHZr6P1csiY</t>
  </si>
  <si>
    <t>and the day goes on</t>
  </si>
  <si>
    <t>2018-04-25T20:25:13.000Z</t>
  </si>
  <si>
    <t>NIf8LjND67Y</t>
  </si>
  <si>
    <t>Updated Everyday Makeup Routine 馃拫</t>
  </si>
  <si>
    <t>2018-04-08T23:55:58.000Z</t>
  </si>
  <si>
    <t>nIne06IQd_U</t>
  </si>
  <si>
    <t>Fishing on SKETCHY Ice 鉂勶笍</t>
  </si>
  <si>
    <t>2018-01-10T18:47:14.000Z</t>
  </si>
  <si>
    <t>NJAtY43vsl8</t>
  </si>
  <si>
    <t>Khlo茅 Kardashian Reveals Pregnancy &amp; Delivery Details</t>
  </si>
  <si>
    <t>2018-01-05T05:39:51.000Z</t>
  </si>
  <si>
    <t>NjCIH1fXT0I</t>
  </si>
  <si>
    <t>Splitting 10 Decks of Playing Cards with Hydraulic Press | in 4K!</t>
  </si>
  <si>
    <t>2018-03-03T14:43:59.000Z</t>
  </si>
  <si>
    <t>NJcShzy0lMM</t>
  </si>
  <si>
    <t>Drag Queen Farrah Moan's Makeup Routine Certifiably Slays | Episode 14 | Cosmopolitan</t>
  </si>
  <si>
    <t>Cosmopolitan.com</t>
  </si>
  <si>
    <t>2018-03-01T20:00:01.000Z</t>
  </si>
  <si>
    <t>njivNmUuFZs</t>
  </si>
  <si>
    <t>PEANUT BUTTER JELLY CAKE! - The Scran Line</t>
  </si>
  <si>
    <t>2018-01-01T14:02:17.000Z</t>
  </si>
  <si>
    <t>NjMd89dggAk</t>
  </si>
  <si>
    <t>Shawn Mendes - In My Blood (Live From The Billboard Music Awards / 2018)</t>
  </si>
  <si>
    <t>2018-05-21T16:40:16.000Z</t>
  </si>
  <si>
    <t>NJu6uMYQWAE</t>
  </si>
  <si>
    <t>We Gave This Mom A Makeover // Presented By Life Of The Party</t>
  </si>
  <si>
    <t>2018-05-09T23:00:31.000Z</t>
  </si>
  <si>
    <t>nk-_RJcWd4M</t>
  </si>
  <si>
    <t>Clownfish That Look like Cows?! (Also, Addressing a Concern...)</t>
  </si>
  <si>
    <t>2017-12-31T00:08:18.000Z</t>
  </si>
  <si>
    <t>nk3a7zq84Co</t>
  </si>
  <si>
    <t>Game Day Artichoke Dip - You Suck at Cooking (episode 71)</t>
  </si>
  <si>
    <t>2018-01-30T14:59:44.000Z</t>
  </si>
  <si>
    <t>Nk5yOFCsNeE</t>
  </si>
  <si>
    <t>$360 KYLIE COSMETICS BRUSHES TESTED! HONEST AF REVIEW!</t>
  </si>
  <si>
    <t>2017-12-12T20:59:48.000Z</t>
  </si>
  <si>
    <t>nkcy2nyPFDE</t>
  </si>
  <si>
    <t>The Storytellers Reading to Cuba鈥檚 Cigar Factory Workers</t>
  </si>
  <si>
    <t>2018-04-19T06:00:01.000Z</t>
  </si>
  <si>
    <t>NkgW3SLLZgU</t>
  </si>
  <si>
    <t>Jason Momoa Struggled to Book Gigs After Game of Thrones</t>
  </si>
  <si>
    <t>2018-01-23T13:00:02.000Z</t>
  </si>
  <si>
    <t>NKin_i1pcFA</t>
  </si>
  <si>
    <t>The Spyker C8 Is the Quirkiest $250,000 Exotic Car in History</t>
  </si>
  <si>
    <t>2017-11-27T17:00:48.000Z</t>
  </si>
  <si>
    <t>Nkl-k_rjn_U</t>
  </si>
  <si>
    <t>Jason Aldean - Rearview Town (Lyric Video)</t>
  </si>
  <si>
    <t>2018-03-16T04:00:01.000Z</t>
  </si>
  <si>
    <t>NKmGVE85GUU</t>
  </si>
  <si>
    <t>Why can't you divide by zero? - TED-Ed</t>
  </si>
  <si>
    <t>2018-04-23T15:00:43.000Z</t>
  </si>
  <si>
    <t>nkXGohB02V0</t>
  </si>
  <si>
    <t>Fast Food (A Thanksgiving Special) - Simon's Cat | BLACK &amp; WHITE</t>
  </si>
  <si>
    <t>2017-11-23T13:04:34.000Z</t>
  </si>
  <si>
    <t>Nl0iGMkxwcc</t>
  </si>
  <si>
    <t>The Sibling Rivalry Behind Adidas Versus Puma</t>
  </si>
  <si>
    <t>2018-02-20T20:21:13.000Z</t>
  </si>
  <si>
    <t>Nl6YEW1s7x8</t>
  </si>
  <si>
    <t>Mariah Carey - Lil Snowman</t>
  </si>
  <si>
    <t>nlHkUuWxDks</t>
  </si>
  <si>
    <t>Yara Shahidi Is Turning 18 And Having A 'Voting Party'</t>
  </si>
  <si>
    <t>2018-02-09T08:35:00.000Z</t>
  </si>
  <si>
    <t>nlIE1I6DxjI</t>
  </si>
  <si>
    <t>David Archuleta - Seasons ft. Madilyn Paige (Official Music Video)</t>
  </si>
  <si>
    <t>David Archuleta</t>
  </si>
  <si>
    <t>2018-01-26T05:49:25.000Z</t>
  </si>
  <si>
    <t>nLXCutcsoKQ</t>
  </si>
  <si>
    <t>'Roseanne' Cast and Crew React to Cancellation News</t>
  </si>
  <si>
    <t>2018-05-30T03:13:23.000Z</t>
  </si>
  <si>
    <t>nMbUA7dghlk</t>
  </si>
  <si>
    <t>IS THIS THE CAMERA OF THE FUTURE?</t>
  </si>
  <si>
    <t>2017-11-29T17:59:50.000Z</t>
  </si>
  <si>
    <t>nn8YGPZdCvA</t>
  </si>
  <si>
    <t>The myth of King Midas and his golden touch - Iseult Gillespie</t>
  </si>
  <si>
    <t>2018-03-05T16:08:59.000Z</t>
  </si>
  <si>
    <t>NNeJR14kgTY</t>
  </si>
  <si>
    <t>Android P first look</t>
  </si>
  <si>
    <t>2018-03-08T01:40:22.000Z</t>
  </si>
  <si>
    <t>NnpyRKfAyik</t>
  </si>
  <si>
    <t>Live Kitten Q&amp;A - Stacy &amp; Pipsqueak</t>
  </si>
  <si>
    <t>stacyvlogs</t>
  </si>
  <si>
    <t>2018-02-08T01:57:36.000Z</t>
  </si>
  <si>
    <t>NNywashg_mw</t>
  </si>
  <si>
    <t>Is Chip Kelly interested in Gators job? | SportsCenter | ESPN</t>
  </si>
  <si>
    <t>2017-11-19T14:10:10.000Z</t>
  </si>
  <si>
    <t>nNZrc_XvF30</t>
  </si>
  <si>
    <t>Meghan Trainor - Can't Dance (Audio)</t>
  </si>
  <si>
    <t>2018-05-10T12:00:07.000Z</t>
  </si>
  <si>
    <t>No35-c4zXjo</t>
  </si>
  <si>
    <t>Are You a Millennial?</t>
  </si>
  <si>
    <t>2018-01-20T17:30:01.000Z</t>
  </si>
  <si>
    <t>NOciiz9WK5Y</t>
  </si>
  <si>
    <t>The Making of Kendrick Lamar's LOVE. With Teddy Walton | Deconstructed</t>
  </si>
  <si>
    <t>2018-01-23T17:32:11.000Z</t>
  </si>
  <si>
    <t>NooW_RbfdWI</t>
  </si>
  <si>
    <t>Jurassic World: Fallen Kingdom - Official Trailer #2 [HD]</t>
  </si>
  <si>
    <t>2018-02-04T23:28:16.000Z</t>
  </si>
  <si>
    <t>noUH5aYUBx4</t>
  </si>
  <si>
    <t>FCC Votes to Repeal Net Neutrality; Omarosa Drama Continues: A Closer Look</t>
  </si>
  <si>
    <t>2017-12-15T02:00:05.000Z</t>
  </si>
  <si>
    <t>Np0LMwqtOVM</t>
  </si>
  <si>
    <t>Brad Makes Sous Vide Steak | Kitchen Basics | Bon Appetit</t>
  </si>
  <si>
    <t>2018-01-24T17:40:16.000Z</t>
  </si>
  <si>
    <t>NP9HAYTK1cU</t>
  </si>
  <si>
    <t>Chili Klaus + Herning Boys Choir 馃敟 wait for it!</t>
  </si>
  <si>
    <t>Chili Klaus</t>
  </si>
  <si>
    <t>2017-12-13T09:59:11.000Z</t>
  </si>
  <si>
    <t>NpciU6AtlJU</t>
  </si>
  <si>
    <t>Minute + a Glass of Wine - Episode Three - I Don't Think About You...Valentines Day!</t>
  </si>
  <si>
    <t>2018-02-15T03:48:00.000Z</t>
  </si>
  <si>
    <t>npCluN5VHF0</t>
  </si>
  <si>
    <t>Let's Talk Money | Everyday Smokey Eye Tutorial | Cruelty Free | Lucy Moon</t>
  </si>
  <si>
    <t>2017-11-26T19:00:04.000Z</t>
  </si>
  <si>
    <t>npcqBt_e4k0</t>
  </si>
  <si>
    <t>Sesame Street: Sharing Things (Stranger Things Parody)</t>
  </si>
  <si>
    <t>Sesame Street</t>
  </si>
  <si>
    <t>2017-11-23T05:00:03.000Z</t>
  </si>
  <si>
    <t>npojBTA-pcQ</t>
  </si>
  <si>
    <t>Lady Gaga - Joanne/Million Reasons (LIVE From The 60th GRAMMYs 庐)</t>
  </si>
  <si>
    <t>EntertainmentVevo</t>
  </si>
  <si>
    <t>2018-01-29T01:17:41.000Z</t>
  </si>
  <si>
    <t>nPtNK9kitO4</t>
  </si>
  <si>
    <t>John Boyega and Oscar Isaac Read Hilarious Thirst Tweets</t>
  </si>
  <si>
    <t>2017-12-14T16:00:11.000Z</t>
  </si>
  <si>
    <t>nQ1aD_3igFE</t>
  </si>
  <si>
    <t>Louis CK dubbed out of Gravity Falls</t>
  </si>
  <si>
    <t>Torm place</t>
  </si>
  <si>
    <t>2017-12-21T04:48:11.000Z</t>
  </si>
  <si>
    <t>NqfJ9wIWX4E</t>
  </si>
  <si>
    <t>Cardi B's So Cold in Minneapolis She Can Barely Talk | TMZ</t>
  </si>
  <si>
    <t>2018-02-05T16:22:20.000Z</t>
  </si>
  <si>
    <t>NqntFonA2iY</t>
  </si>
  <si>
    <t>Jennifer Lawrence: 'I Become Incredibly Rude' to Avoid Fan Encounters in Public</t>
  </si>
  <si>
    <t>2017-11-28T19:26:57.000Z</t>
  </si>
  <si>
    <t>nqP1x8VxrTU</t>
  </si>
  <si>
    <t>I Ran Naked Through The Streets of LA! | Shay Mitchell</t>
  </si>
  <si>
    <t>2018-02-09T21:48:05.000Z</t>
  </si>
  <si>
    <t>nQtcl7kCkzg</t>
  </si>
  <si>
    <t>Every Team's Longest Play of the 2017 Season! | NFL Highlights</t>
  </si>
  <si>
    <t>2018-02-15T03:17:14.000Z</t>
  </si>
  <si>
    <t>nQySbNGu4g0</t>
  </si>
  <si>
    <t>[CHOREOGRAPHY] BTS (氚╉儎靻岆厔雼? 'FAKE LOVE' Dance Practice</t>
  </si>
  <si>
    <t>2018-05-27T11:00:03.000Z</t>
  </si>
  <si>
    <t>nr0PF7PukJw</t>
  </si>
  <si>
    <t>When You Get Stuck in a Conversation</t>
  </si>
  <si>
    <t>2018-01-06T17:30:01.000Z</t>
  </si>
  <si>
    <t>Nr42pNrK5iU</t>
  </si>
  <si>
    <t>Sean Evans, Matty Matheson, and Miss Info Judge a Stunt Burger Showdown | The Burger Show</t>
  </si>
  <si>
    <t>2018-02-27T16:00:03.000Z</t>
  </si>
  <si>
    <t>nr5Pj6GQL2o</t>
  </si>
  <si>
    <t>Tour of the Moon in 4K</t>
  </si>
  <si>
    <t>NASA Goddard</t>
  </si>
  <si>
    <t>2018-04-09T14:05:53.000Z</t>
  </si>
  <si>
    <t>nRafaCcfrcI</t>
  </si>
  <si>
    <t>73 Questions With Liza Koshy | Vogue</t>
  </si>
  <si>
    <t>2017-11-16T13:00:50.000Z</t>
  </si>
  <si>
    <t>nranUeNkXpM</t>
  </si>
  <si>
    <t>CHRISTMAS IS HERE! 鈥?A Bad Lip Reading of Donald Trump</t>
  </si>
  <si>
    <t>2017-12-27T18:07:46.000Z</t>
  </si>
  <si>
    <t>nrB7aqfRzyE</t>
  </si>
  <si>
    <t>Eagles Fan Gets Wrecked by Pole</t>
  </si>
  <si>
    <t>494ta</t>
  </si>
  <si>
    <t>2018-01-22T07:23:29.000Z</t>
  </si>
  <si>
    <t>nRc0kmOYgzQ</t>
  </si>
  <si>
    <t>We built the Infinity Gauntlet with 25,000 magnets!</t>
  </si>
  <si>
    <t>Vat19</t>
  </si>
  <si>
    <t>2018-05-12T11:30:03.000Z</t>
  </si>
  <si>
    <t>NrikvhdYrJE</t>
  </si>
  <si>
    <t>Kevin Hart On What The Fit &amp; Sumo Wrestling With Conan  - CONAN on TBS</t>
  </si>
  <si>
    <t>2018-03-06T18:40:50.000Z</t>
  </si>
  <si>
    <t>nRJuIrO9GaU</t>
  </si>
  <si>
    <t>James Franco Addresses His Sexual Misconduct Allegations</t>
  </si>
  <si>
    <t>2018-01-11T10:00:04.000Z</t>
  </si>
  <si>
    <t>nRLP9BoSQo4</t>
  </si>
  <si>
    <t>Dance in New York City: The New Vogueing Scene</t>
  </si>
  <si>
    <t>2017-12-17T15:00:03.000Z</t>
  </si>
  <si>
    <t>NRrn5oNLcn0</t>
  </si>
  <si>
    <t>Ariana Grande - No Tears Left To Cry - Choreography by Jojo Gomez - #TMillyTV</t>
  </si>
  <si>
    <t>Tim Milgram</t>
  </si>
  <si>
    <t>2018-04-28T19:38:22.000Z</t>
  </si>
  <si>
    <t>NRs3YCJDBAs</t>
  </si>
  <si>
    <t>Woke Up Late Quick Makeup &amp; Hair Tutorial</t>
  </si>
  <si>
    <t>2018-03-08T03:31:25.000Z</t>
  </si>
  <si>
    <t>nSbzyEJ8X9E</t>
  </si>
  <si>
    <t>A STAR IS BORN - Official Trailer 1</t>
  </si>
  <si>
    <t>2018-06-06T16:00:23.000Z</t>
  </si>
  <si>
    <t>NsFna-Z1MjU</t>
  </si>
  <si>
    <t>Nintendo Direct 3.8.2018</t>
  </si>
  <si>
    <t>2018-03-08T22:47:33.000Z</t>
  </si>
  <si>
    <t>Nsg6ZDd4NfQ</t>
  </si>
  <si>
    <t>THE 鈥楤UY NOTHING鈥?EVERYDAY MAKEUP TUTORIAL #buynothing</t>
  </si>
  <si>
    <t>Lisa Eldridge</t>
  </si>
  <si>
    <t>2018-01-18T17:08:37.000Z</t>
  </si>
  <si>
    <t>NSgMcs1KdTI</t>
  </si>
  <si>
    <t>Matoma - Slow (feat. Noah Cyrus)</t>
  </si>
  <si>
    <t>Matoma</t>
  </si>
  <si>
    <t>2017-11-17T15:50:58.000Z</t>
  </si>
  <si>
    <t>NSi-MniOTqI</t>
  </si>
  <si>
    <t>Pantry Essentials | Basics with Babish</t>
  </si>
  <si>
    <t>2018-01-25T15:27:31.000Z</t>
  </si>
  <si>
    <t>NsJkUfrqLzY</t>
  </si>
  <si>
    <t>James Bay - Wild Love (Lyric Video)</t>
  </si>
  <si>
    <t>2018-02-08T19:30:01.000Z</t>
  </si>
  <si>
    <t>nsjPEcRq_0c</t>
  </si>
  <si>
    <t>CELEBRATING 1 MILLION SUBSCRIBERS AT FALLON!!</t>
  </si>
  <si>
    <t>2018-03-23T21:28:09.000Z</t>
  </si>
  <si>
    <t>Nsm8l89x2H4</t>
  </si>
  <si>
    <t>Freezing Acetone in Liquid Nitrogen</t>
  </si>
  <si>
    <t>2018-02-11T15:00:01.000Z</t>
  </si>
  <si>
    <t>NSrNn5LuxxQ</t>
  </si>
  <si>
    <t>Officials provide update after Ohio 7th-grader shoots himself at school</t>
  </si>
  <si>
    <t>2018-02-20T14:59:20.000Z</t>
  </si>
  <si>
    <t>NsUQU3r2nsM</t>
  </si>
  <si>
    <t>Ayrton Little Was ACCEPTED INTO HARVARD UNIVERSITY AT 16 YEARS OLD!</t>
  </si>
  <si>
    <t>ChangeofplanZ</t>
  </si>
  <si>
    <t>2017-12-13T18:33:55.000Z</t>
  </si>
  <si>
    <t>nsZvmFUXkrI</t>
  </si>
  <si>
    <t>Racist Superman | Rudy Mancuso, Alesso &amp; King Bach</t>
  </si>
  <si>
    <t>2018-04-04T16:00:01.000Z</t>
  </si>
  <si>
    <t>nt00QzKuNVY</t>
  </si>
  <si>
    <t>0.38 Second Rubik's Cube Solve</t>
  </si>
  <si>
    <t>Ben Katz</t>
  </si>
  <si>
    <t>2018-03-07T09:23:50.000Z</t>
  </si>
  <si>
    <t>nT39kZDAx_s</t>
  </si>
  <si>
    <t>Hearty Pizza Dip - Retro Recipe Review - brutalfoods</t>
  </si>
  <si>
    <t>brutalmoose</t>
  </si>
  <si>
    <t>2018-03-12T15:00:30.000Z</t>
  </si>
  <si>
    <t>Nt3shY9FGDI</t>
  </si>
  <si>
    <t>Sharon Stone As SATC鈥檚 Samantha Jones? | WWHL</t>
  </si>
  <si>
    <t>2018-02-01T07:42:57.000Z</t>
  </si>
  <si>
    <t>Nt4tJHp27u0</t>
  </si>
  <si>
    <t>THE END! :(</t>
  </si>
  <si>
    <t>2017-11-21T06:49:17.000Z</t>
  </si>
  <si>
    <t>nt7b-Qp34hk</t>
  </si>
  <si>
    <t>YouTube Valentine 2018</t>
  </si>
  <si>
    <t>Evan Edinger</t>
  </si>
  <si>
    <t>2018-02-11T17:00:03.000Z</t>
  </si>
  <si>
    <t>NtFe5PM87BU</t>
  </si>
  <si>
    <t>Top 100 Plays of the 2017 Season! | NFL Highlights</t>
  </si>
  <si>
    <t>2018-02-10T03:00:00.000Z</t>
  </si>
  <si>
    <t>NtKS8YR5ioo</t>
  </si>
  <si>
    <t>Is LeBron James as clutch as Michael Jordan? | The Jump | ESPN</t>
  </si>
  <si>
    <t>2018-04-26T21:04:08.000Z</t>
  </si>
  <si>
    <t>NtmvX1T4cU0</t>
  </si>
  <si>
    <t>We Tried $32 Bottled Air</t>
  </si>
  <si>
    <t>2018-05-26T18:00:16.000Z</t>
  </si>
  <si>
    <t>NTN2gD9LJnU</t>
  </si>
  <si>
    <t>LeBron James and Dwyane Wade鈥檚 Top 25 Plays As Teammates</t>
  </si>
  <si>
    <t>2018-03-27T16:00:05.000Z</t>
  </si>
  <si>
    <t>NtN98IkKxmk</t>
  </si>
  <si>
    <t>Eva Longoria on Pregnancy, Delivery Plans &amp; Desperate Housewives Reboot</t>
  </si>
  <si>
    <t>2018-04-11T10:00:09.000Z</t>
  </si>
  <si>
    <t>n-To9W4AA2k</t>
  </si>
  <si>
    <t>MAKEOVER ON MY MOM | PatrickStarrr</t>
  </si>
  <si>
    <t>2018-02-03T04:07:50.000Z</t>
  </si>
  <si>
    <t>nUDX6OCXEyc</t>
  </si>
  <si>
    <t>MY EPIC NEW FISH POND!</t>
  </si>
  <si>
    <t>Solid Gold Aquatics</t>
  </si>
  <si>
    <t>2018-01-27T22:45:00.000Z</t>
  </si>
  <si>
    <t>nUgMn2ntSh4</t>
  </si>
  <si>
    <t>Lucie Fink Trains Like A Professional Gymnast | Lucie For Hire | Refinery29</t>
  </si>
  <si>
    <t>2018-01-26T16:00:07.000Z</t>
  </si>
  <si>
    <t>NuhhbcLyWWo</t>
  </si>
  <si>
    <t>MY MY MY! TRAILER</t>
  </si>
  <si>
    <t>Troye Sivan</t>
  </si>
  <si>
    <t>2018-01-10T00:14:15.000Z</t>
  </si>
  <si>
    <t>NukmFF__G-g</t>
  </si>
  <si>
    <t>Mason Ramsey - Famous [Lyric Video]</t>
  </si>
  <si>
    <t>Mason Ramsey</t>
  </si>
  <si>
    <t>2018-04-27T04:00:03.000Z</t>
  </si>
  <si>
    <t>nukwmfb8bII</t>
  </si>
  <si>
    <t>Cake Decorator Vs. Artist: Mini Cakes</t>
  </si>
  <si>
    <t>2018-04-13T21:00:13.000Z</t>
  </si>
  <si>
    <t>NUMa0QkPzns</t>
  </si>
  <si>
    <t>It鈥檚 not you. Phones are designed to be addicting.</t>
  </si>
  <si>
    <t>2018-02-23T13:00:03.000Z</t>
  </si>
  <si>
    <t>nUmO7rBMdoU</t>
  </si>
  <si>
    <t>Getting dressed in the 18th century - working woman</t>
  </si>
  <si>
    <t>CrowsEyeProductions</t>
  </si>
  <si>
    <t>2018-01-05T14:36:12.000Z</t>
  </si>
  <si>
    <t>nUnJQWO4YJY</t>
  </si>
  <si>
    <t>The diet that helps fight climate change</t>
  </si>
  <si>
    <t>2017-12-12T13:00:03.000Z</t>
  </si>
  <si>
    <t>nUv22OHdjQU</t>
  </si>
  <si>
    <t>[HD] Christina Aguilera - Whitney Houston TRIBUTE At AMA's 2017</t>
  </si>
  <si>
    <t>Radovan Lazic</t>
  </si>
  <si>
    <t>2017-11-20T03:20:47.000Z</t>
  </si>
  <si>
    <t>NuXHriwQB9g</t>
  </si>
  <si>
    <t>01/24/2018 - Falcon Heavy Test Fire Finally</t>
  </si>
  <si>
    <t>Dennis Kapatos</t>
  </si>
  <si>
    <t>2018-01-24T17:39:31.000Z</t>
  </si>
  <si>
    <t>NuZJQ-YS7_w</t>
  </si>
  <si>
    <t>Former Trump Adviser Rick Gates Is About To Plead Guilty In Robert Mueller's Investigation | TIME</t>
  </si>
  <si>
    <t>2018-02-23T18:36:24.000Z</t>
  </si>
  <si>
    <t>NVe6fC4Af-w</t>
  </si>
  <si>
    <t>Man Gives Drowning Puppy CPR | The Dodo</t>
  </si>
  <si>
    <t>2017-12-14T14:00:01.000Z</t>
  </si>
  <si>
    <t>NvG1FTafzAw</t>
  </si>
  <si>
    <t>Makeup Bag Lets You See All Your Products</t>
  </si>
  <si>
    <t>2017-12-13T17:07:49.000Z</t>
  </si>
  <si>
    <t>nVHcXZK7pKs</t>
  </si>
  <si>
    <t>[2017 MAMA in Hong Kong] BTS_BTS Cypher 4 + MIC DROP(Steve Aoki Remix Ver.)</t>
  </si>
  <si>
    <t>2017-12-01T15:13:06.000Z</t>
  </si>
  <si>
    <t>nVrkQyLS4oE</t>
  </si>
  <si>
    <t>90's Toy Mystery Box (ft. Joe Sugg)</t>
  </si>
  <si>
    <t>2017-11-28T20:01:26.000Z</t>
  </si>
  <si>
    <t>nWC0PkHB8O4</t>
  </si>
  <si>
    <t>[ English ] WS2812 Flexstrip overheating by short circuit. Common error done by people</t>
  </si>
  <si>
    <t>Thomas Sebastian</t>
  </si>
  <si>
    <t>2018-01-28T13:35:03.000Z</t>
  </si>
  <si>
    <t>NWeCToDgdxU</t>
  </si>
  <si>
    <t>Star Wars: The Last Jedi Spoiler Review And Discussion PART 1</t>
  </si>
  <si>
    <t>2017-12-17T22:09:37.000Z</t>
  </si>
  <si>
    <t>NwhkN7Y0WM0</t>
  </si>
  <si>
    <t>Creating The Pandora Conservation Initiative Utility Suit</t>
  </si>
  <si>
    <t>2018-04-10T18:39:57.000Z</t>
  </si>
  <si>
    <t>NWOz3OZ6J9M</t>
  </si>
  <si>
    <t>Men arrested at Starbucks speak out</t>
  </si>
  <si>
    <t>2018-04-19T16:10:52.000Z</t>
  </si>
  <si>
    <t>NWQqJDGo4Z4</t>
  </si>
  <si>
    <t>Christina Aguilera - Whitney Houston Tribute (2017 American Music Awards)</t>
  </si>
  <si>
    <t>2017-11-22T08:00:03.000Z</t>
  </si>
  <si>
    <t>nWzHaRM8jeo</t>
  </si>
  <si>
    <t>How To Talk To Girls At Parties | Official Trailer HD | A24</t>
  </si>
  <si>
    <t>2018-04-03T13:00:08.000Z</t>
  </si>
  <si>
    <t>nWZMfPP34g8</t>
  </si>
  <si>
    <t>BITTEN by a GIANT DESERT CENTIPEDE!</t>
  </si>
  <si>
    <t>2017-12-20T12:00:03.000Z</t>
  </si>
  <si>
    <t>NXkNF-3Sr24</t>
  </si>
  <si>
    <t>鉂わ笍 The Half Off Sale Called Out to Me, and I Went.鉂わ笍</t>
  </si>
  <si>
    <t>2018-01-17T07:15:51.000Z</t>
  </si>
  <si>
    <t>NXpYoiCOuLE</t>
  </si>
  <si>
    <t>Twin Shadow - Saturdays (feat HAIM) [Official HD Audio]</t>
  </si>
  <si>
    <t>Twin Shadow</t>
  </si>
  <si>
    <t>2018-02-22T17:01:23.000Z</t>
  </si>
  <si>
    <t>nxWt9wDOr_0</t>
  </si>
  <si>
    <t>How North and South Korea Came to March Under One Flag</t>
  </si>
  <si>
    <t>2018-02-09T22:12:42.000Z</t>
  </si>
  <si>
    <t>NYizLfEYKuY</t>
  </si>
  <si>
    <t>This Is the Most Expensive Steak in New York City 鈥?The Meat Show</t>
  </si>
  <si>
    <t>2017-11-20T15:00:03.000Z</t>
  </si>
  <si>
    <t>NYMcACJLqJs</t>
  </si>
  <si>
    <t>Bebe Rexha - Ferrari [Official Lyric Video]</t>
  </si>
  <si>
    <t>2018-04-13T04:12:35.000Z</t>
  </si>
  <si>
    <t>NyNQLRhsAsk</t>
  </si>
  <si>
    <t>Al Franken Resigns; Donald Trump Jr. Testifies in Russia Investigation: A Closer Look</t>
  </si>
  <si>
    <t>2017-12-08T02:00:00.000Z</t>
  </si>
  <si>
    <t>NZ0ImXT1FZk</t>
  </si>
  <si>
    <t>ANIMALS BITE ME...a lot.</t>
  </si>
  <si>
    <t>2018-01-24T12:00:02.000Z</t>
  </si>
  <si>
    <t>Nz0qoOgyWSQ</t>
  </si>
  <si>
    <t>The Talk - Eve Reacts to Nicki Minaj's Racy Magazine Cover, 'I just don't think it's right'</t>
  </si>
  <si>
    <t>2017-11-15T21:24:22.000Z</t>
  </si>
  <si>
    <t>N-z9PidYH4E</t>
  </si>
  <si>
    <t>I built a PC out of rope and wood...</t>
  </si>
  <si>
    <t>DIY Perks</t>
  </si>
  <si>
    <t>2018-04-05T01:30:02.000Z</t>
  </si>
  <si>
    <t>NzCSJrxQyQI</t>
  </si>
  <si>
    <t>Joel Embiid ROASTS Russell Westbrook For Shooting 33 Times!!</t>
  </si>
  <si>
    <t>DaHoopSpot Productions</t>
  </si>
  <si>
    <t>2017-12-16T04:29:25.000Z</t>
  </si>
  <si>
    <t>NZFhMSgbKKM</t>
  </si>
  <si>
    <t>Dennis Smith Jr. and LeBron James go back and forth</t>
  </si>
  <si>
    <t>Ben Rohrbach</t>
  </si>
  <si>
    <t>2017-11-13T15:11:00.000Z</t>
  </si>
  <si>
    <t>nZI-zkjhtyg</t>
  </si>
  <si>
    <t>Studio Apartment Makeover for Under $300! | Mr. Kate Decorates</t>
  </si>
  <si>
    <t>2018-03-01T23:00:01.000Z</t>
  </si>
  <si>
    <t>NzJdS6YC9es</t>
  </si>
  <si>
    <t>LIVING BALL OF SPIKES!</t>
  </si>
  <si>
    <t>2018-01-19T12:00:03.000Z</t>
  </si>
  <si>
    <t>nZM9Ko806Bg</t>
  </si>
  <si>
    <t>How I Skinned My Face</t>
  </si>
  <si>
    <t>2017-12-21T14:00:04.000Z</t>
  </si>
  <si>
    <t>nzNGEB1BQuM</t>
  </si>
  <si>
    <t>FREE STUFF BEAUTY GURUS GET | Unboxing PR Packages ... Episode 11</t>
  </si>
  <si>
    <t>2018-03-26T17:00:07.000Z</t>
  </si>
  <si>
    <t>nzO5ViO_y8Y</t>
  </si>
  <si>
    <t>How Do Kids and Artists See While Drawing? | Eye Tracking</t>
  </si>
  <si>
    <t>Function</t>
  </si>
  <si>
    <t>2017-12-20T00:10:17.000Z</t>
  </si>
  <si>
    <t>nzPcwk6O1Ks</t>
  </si>
  <si>
    <t>Angela Bassett Describes The Waterfall Scenes In 'Black Panther'</t>
  </si>
  <si>
    <t>2018-03-14T07:35:00.000Z</t>
  </si>
  <si>
    <t>NZxVghfY6dk</t>
  </si>
  <si>
    <t>Troy: Fall Of A City | Official Trailer [HD] | Netflix</t>
  </si>
  <si>
    <t>2018-03-23T16:00:04.000Z</t>
  </si>
  <si>
    <t>o0a6y9-owCg</t>
  </si>
  <si>
    <t>Pimpin Ain't Easy</t>
  </si>
  <si>
    <t>2018-01-07T18:00:05.000Z</t>
  </si>
  <si>
    <t>o21-6NnDmzY</t>
  </si>
  <si>
    <t>OUR MOMENT. #MYCALVINS</t>
  </si>
  <si>
    <t>2018-02-22T14:37:07.000Z</t>
  </si>
  <si>
    <t>O22GRZgcerA</t>
  </si>
  <si>
    <t>David Chang Breaks Down Ugly Delicious and Bing Bread | Food Skills</t>
  </si>
  <si>
    <t>2018-03-05T20:00:02.000Z</t>
  </si>
  <si>
    <t>o2e2B5wsFsQ</t>
  </si>
  <si>
    <t>2018 Writers Guild Awards - Amber Ruffin Opening Monologue</t>
  </si>
  <si>
    <t>Writers Guild of America East</t>
  </si>
  <si>
    <t>2018-02-12T06:51:19.000Z</t>
  </si>
  <si>
    <t>o2m06SDQJCI</t>
  </si>
  <si>
    <t>A Prelude to Calcinosis Cutis</t>
  </si>
  <si>
    <t>2018-01-09T15:00:03.000Z</t>
  </si>
  <si>
    <t>o2NXapQDLeg</t>
  </si>
  <si>
    <t>Ozil and Monreal combine for Arsenal goal</t>
  </si>
  <si>
    <t>2018-01-30T21:29:30.000Z</t>
  </si>
  <si>
    <t>o3_jM-Ccb9g</t>
  </si>
  <si>
    <t>HOW TO GLASS SKIN: Korean Skincare Routine | #GLASSSKIN</t>
  </si>
  <si>
    <t>2018-02-21T22:30:01.000Z</t>
  </si>
  <si>
    <t>O3bqhRN2thM</t>
  </si>
  <si>
    <t>JUST FAKE IT 'TILL YOU MAKE IT 馃憡馃徏</t>
  </si>
  <si>
    <t>Mr Ben Brown</t>
  </si>
  <si>
    <t>2017-12-08T19:52:39.000Z</t>
  </si>
  <si>
    <t>o3T_o4WM-n8</t>
  </si>
  <si>
    <t>A Crushing Valentine's Day</t>
  </si>
  <si>
    <t>2018-02-09T23:00:04.000Z</t>
  </si>
  <si>
    <t>O3ttybJghsc</t>
  </si>
  <si>
    <t>Raiders vs. Eagles | NFL Week 16 Game Highlights</t>
  </si>
  <si>
    <t>2017-12-26T05:26:03.000Z</t>
  </si>
  <si>
    <t>O4_JNAFClFk</t>
  </si>
  <si>
    <t>NASA Launches InSight to Mars (part 1)</t>
  </si>
  <si>
    <t>2018-05-05T12:44:41.000Z</t>
  </si>
  <si>
    <t>o4fHlldbRHo</t>
  </si>
  <si>
    <t>CHUFFED (DAD SONG) - Music Video #1 / Aunty Donna - The Album</t>
  </si>
  <si>
    <t>Aunty Donna</t>
  </si>
  <si>
    <t>2018-02-08T21:12:07.000Z</t>
  </si>
  <si>
    <t>O4gJFUzmR8E</t>
  </si>
  <si>
    <t>FIRST TIME TO JOLLIBEE, SO LETS ORDER EVERYTHING!!!</t>
  </si>
  <si>
    <t>JP &amp; Julia</t>
  </si>
  <si>
    <t>2018-02-17T00:04:28.000Z</t>
  </si>
  <si>
    <t>O4-j4kwtu9Y</t>
  </si>
  <si>
    <t>BOLTR: Trochoid Pump | Chickadee Enginerding!</t>
  </si>
  <si>
    <t>AvE</t>
  </si>
  <si>
    <t>2018-02-25T04:04:03.000Z</t>
  </si>
  <si>
    <t>O4Kb40pnoOY</t>
  </si>
  <si>
    <t>Mom and Dad - Official Trailer</t>
  </si>
  <si>
    <t>2017-12-28T16:03:03.000Z</t>
  </si>
  <si>
    <t>O5GhCbhGWQ0</t>
  </si>
  <si>
    <t>8 Kitchen Gadgets put to the Test - Part 24</t>
  </si>
  <si>
    <t>2018-04-15T20:48:12.000Z</t>
  </si>
  <si>
    <t>o5kk-Yyz3OY</t>
  </si>
  <si>
    <t>What's In Amanda Steele's Bag | Spill It | Refinery29</t>
  </si>
  <si>
    <t>2018-01-31T16:00:05.000Z</t>
  </si>
  <si>
    <t>O6BODAJVYc8</t>
  </si>
  <si>
    <t>2017, in 7 minutes</t>
  </si>
  <si>
    <t>2017-12-30T13:00:04.000Z</t>
  </si>
  <si>
    <t>O6epKIw7W5M</t>
  </si>
  <si>
    <t>What If You Only Drank Energy Drinks?</t>
  </si>
  <si>
    <t>2018-05-31T16:00:06.000Z</t>
  </si>
  <si>
    <t>O6K0ZPRqzFU</t>
  </si>
  <si>
    <t>M&amp;M鈥檚 Super Bowl Teaser 2018 (featuring Danny DeVito) :15</t>
  </si>
  <si>
    <t>mmschocolate</t>
  </si>
  <si>
    <t>2018-01-23T00:32:54.000Z</t>
  </si>
  <si>
    <t>o6XERmXsP-U</t>
  </si>
  <si>
    <t>Arrested Development: Star Wars with Ron Howard! | The Star Wars Show</t>
  </si>
  <si>
    <t>2018-05-02T19:56:29.000Z</t>
  </si>
  <si>
    <t>o78x918zbFk</t>
  </si>
  <si>
    <t>TOTAL FAIL! NATASHA DENONA HOLIDAY WTF</t>
  </si>
  <si>
    <t>2017-11-08T18:00:05.000Z</t>
  </si>
  <si>
    <t>o7Ax6SRTGks</t>
  </si>
  <si>
    <t>Cake Decorator Vs. Artist</t>
  </si>
  <si>
    <t>2018-01-26T22:00:55.000Z</t>
  </si>
  <si>
    <t>o7f1HVFpRPI</t>
  </si>
  <si>
    <t>Terry Crews - The Resurrection of Brooklyn Nine-Nine &amp; Redefining Masculinity | The Daily Show</t>
  </si>
  <si>
    <t>2018-05-20T13:00:03.000Z</t>
  </si>
  <si>
    <t>o7iL2KzDh38</t>
  </si>
  <si>
    <t>Martin Garrix &amp; David Guetta - So Far Away (feat. Jamie Scott &amp; Romy Dya) (Official Video)</t>
  </si>
  <si>
    <t>Martin Garrix</t>
  </si>
  <si>
    <t>2017-12-01T05:01:33.000Z</t>
  </si>
  <si>
    <t>o7OwzKm8aa0</t>
  </si>
  <si>
    <t>2017 VS 1987 makeover</t>
  </si>
  <si>
    <t>2017-11-27T18:35:39.000Z</t>
  </si>
  <si>
    <t>O8bszsJ0D7I</t>
  </si>
  <si>
    <t>I Bought 5 Knockoff Tech Products From Wish</t>
  </si>
  <si>
    <t>2018-01-12T02:58:03.000Z</t>
  </si>
  <si>
    <t>O8hm2Ml-pA8</t>
  </si>
  <si>
    <t>Khalid - Fast Car (Tracy Chapman cover) in the Live Lounge</t>
  </si>
  <si>
    <t>2018-03-08T13:00:44.000Z</t>
  </si>
  <si>
    <t>o8m2kXgCIMc</t>
  </si>
  <si>
    <t>Brett Young - O Holy Night</t>
  </si>
  <si>
    <t>BrettYoungVEVO</t>
  </si>
  <si>
    <t>2017-12-10T05:00:01.000Z</t>
  </si>
  <si>
    <t>O8pMkVg0O20</t>
  </si>
  <si>
    <t>UFC 223: Namajunas vs Joanna 2 - Jimmy Smith Preview</t>
  </si>
  <si>
    <t>UFC - Ultimate Fighting Championship</t>
  </si>
  <si>
    <t>2018-04-02T21:15:03.000Z</t>
  </si>
  <si>
    <t>O92pekaban8</t>
  </si>
  <si>
    <t>13 Reasons Why: Season 2 | Date Announcement [HD] | Netflix</t>
  </si>
  <si>
    <t>2018-04-30T22:00:09.000Z</t>
  </si>
  <si>
    <t>o9zRQijCN5w</t>
  </si>
  <si>
    <t>Logic &amp; Rag'n'Bone Man - Broken People (from Bright: The Album) [Official Audio]</t>
  </si>
  <si>
    <t>2017-11-29T05:08:34.000Z</t>
  </si>
  <si>
    <t>Oa0tSw2iV5o</t>
  </si>
  <si>
    <t>If Politicians Won't Take Action, These High Schoolers Will</t>
  </si>
  <si>
    <t>2018-02-21T02:48:23.000Z</t>
  </si>
  <si>
    <t>OAGfx7eB3gA</t>
  </si>
  <si>
    <t>How to pick up a cat like a pro - Vet advice on cat handling.</t>
  </si>
  <si>
    <t>Helpful Vancouver Vet</t>
  </si>
  <si>
    <t>2018-05-01T23:13:42.000Z</t>
  </si>
  <si>
    <t>Oapebl0bADA</t>
  </si>
  <si>
    <t>Khalid - Saved (Official Video)</t>
  </si>
  <si>
    <t>2017-12-14T15:00:01.000Z</t>
  </si>
  <si>
    <t>O-aQA1HKctQ</t>
  </si>
  <si>
    <t>Making music without hearing it</t>
  </si>
  <si>
    <t>2018-01-08T18:31:46.000Z</t>
  </si>
  <si>
    <t>oaU82_uGTQg</t>
  </si>
  <si>
    <t>Drop the Mic w/ Helen Mirren</t>
  </si>
  <si>
    <t>2018-01-31T06:36:25.000Z</t>
  </si>
  <si>
    <t>oB3SAI2oCqk</t>
  </si>
  <si>
    <t>Caterham Chris Hoy 60 Second Donut Challenge</t>
  </si>
  <si>
    <t>Caterham Cars</t>
  </si>
  <si>
    <t>2017-11-09T09:59:31.000Z</t>
  </si>
  <si>
    <t>ObDgFUTP0PA</t>
  </si>
  <si>
    <t>Ghosts (Official Video) - Mike Shinoda</t>
  </si>
  <si>
    <t>2018-06-08T04:00:22.000Z</t>
  </si>
  <si>
    <t>ObIQ0s02UHg</t>
  </si>
  <si>
    <t>Jason Derulo - Tip Toe feat. French Montana (Official Lyric Video)</t>
  </si>
  <si>
    <t>2017-11-10T14:40:48.000Z</t>
  </si>
  <si>
    <t>obkLDeO58Wo</t>
  </si>
  <si>
    <t>Watch the ALL-NEW BMW M5 refuel mid-drift to take TWO GUINNESS WORLD RECORDS鈩?titles</t>
  </si>
  <si>
    <t>BMW USA</t>
  </si>
  <si>
    <t>2018-01-08T23:10:57.000Z</t>
  </si>
  <si>
    <t>OBLeg0CvHek</t>
  </si>
  <si>
    <t>The best places to watch a rocket launch in Florida!</t>
  </si>
  <si>
    <t>2018-02-02T21:00:23.000Z</t>
  </si>
  <si>
    <t>OblwxqKPyLg</t>
  </si>
  <si>
    <t>Ref to the Rescue | 2018 Kona | Hyundai NFL Super Bowl LII</t>
  </si>
  <si>
    <t>HyundaiUSA</t>
  </si>
  <si>
    <t>2018-01-30T15:48:51.000Z</t>
  </si>
  <si>
    <t>o-BODsf2T68</t>
  </si>
  <si>
    <t>Lauv - Chasing Fire [Official Audio]</t>
  </si>
  <si>
    <t>2018-03-29T04:00:01.000Z</t>
  </si>
  <si>
    <t>OBOm_jatVCI</t>
  </si>
  <si>
    <t>Blind Fast Food Sub Sandwich Taste Test</t>
  </si>
  <si>
    <t>2018-03-07T11:00:02.000Z</t>
  </si>
  <si>
    <t>obRG-2jurz0</t>
  </si>
  <si>
    <t>Does saving more lives lead to overpopulation?</t>
  </si>
  <si>
    <t>Bill Gates</t>
  </si>
  <si>
    <t>2018-02-13T09:50:47.000Z</t>
  </si>
  <si>
    <t>oBVr0nUC5AA</t>
  </si>
  <si>
    <t>2018 Rock + Metal Grammy Nominees Revealed</t>
  </si>
  <si>
    <t>Loudwire</t>
  </si>
  <si>
    <t>2017-11-28T16:46:38.000Z</t>
  </si>
  <si>
    <t>ObvUP5YxAKg</t>
  </si>
  <si>
    <t>7th-grader shoots himself at Jackson Memorial Middle School in Stark County</t>
  </si>
  <si>
    <t>News 5 Cleveland</t>
  </si>
  <si>
    <t>2018-02-20T14:39:18.000Z</t>
  </si>
  <si>
    <t>Oc27GxSD_bI</t>
  </si>
  <si>
    <t>How I broke a wine glass with my voice (using science!)</t>
  </si>
  <si>
    <t>2018-01-17T17:28:29.000Z</t>
  </si>
  <si>
    <t>oCAbvclXL6I</t>
  </si>
  <si>
    <t>I Tried Following a PatrickStarrr Khloe Kardashian Makeup Tutorial</t>
  </si>
  <si>
    <t>2018-02-24T00:00:02.000Z</t>
  </si>
  <si>
    <t>OcFcdFZQSBo</t>
  </si>
  <si>
    <t>LeBron James gets candy for his daughter midgame | ESPN</t>
  </si>
  <si>
    <t>2017-12-22T03:35:37.000Z</t>
  </si>
  <si>
    <t>OCLaeBAkFAY</t>
  </si>
  <si>
    <t>Faceswapping, Unethical Videos, and Future Shock</t>
  </si>
  <si>
    <t>2018-02-05T16:00:03.000Z</t>
  </si>
  <si>
    <t>Ocq_0Yl1EEk</t>
  </si>
  <si>
    <t>M&amp;M鈥橲 鈥?鈥楳&amp;M鈥橲 Again鈥? :15</t>
  </si>
  <si>
    <t>2018-02-02T17:31:05.000Z</t>
  </si>
  <si>
    <t>OcTw2b0Ho-8</t>
  </si>
  <si>
    <t>FALSE LASHES: Do's and Don'ts | For Beginners!</t>
  </si>
  <si>
    <t>2018-03-21T20:25:14.000Z</t>
  </si>
  <si>
    <t>oCXvPWJClJg</t>
  </si>
  <si>
    <t>Nicki Minaj: Cardi B, Migos &amp; 'MotorSport' | Beats 1 | Apple Music</t>
  </si>
  <si>
    <t>2018-04-13T05:34:06.000Z</t>
  </si>
  <si>
    <t>oD9XpUKD7y4</t>
  </si>
  <si>
    <t>ARCADE Game On Your Watch? | 10 Strange Amazon Products</t>
  </si>
  <si>
    <t>2017-12-13T22:00:02.000Z</t>
  </si>
  <si>
    <t>oddXT5uaRb8</t>
  </si>
  <si>
    <t>[MV] Samuel(靷鞐? _ Candy(旌旊敂)</t>
  </si>
  <si>
    <t>2017-11-16T09:00:02.000Z</t>
  </si>
  <si>
    <t>odHhIVjDgq8</t>
  </si>
  <si>
    <t>My dogs thought on the current howl chain...</t>
  </si>
  <si>
    <t>Chris Turner</t>
  </si>
  <si>
    <t>2018-02-04T12:27:29.000Z</t>
  </si>
  <si>
    <t>OdJh_Q5XY4U</t>
  </si>
  <si>
    <t>MAYWEATHER REVEALS COMEBACK OFFER, FIGHTING IN UFC; POPPIN MAD SH*T: THERE'S ONLY ONE GOAT...ME</t>
  </si>
  <si>
    <t>2017-12-12T17:24:29.000Z</t>
  </si>
  <si>
    <t>ODLwIlXK-9o</t>
  </si>
  <si>
    <t>How Masterchef Hugo Ortega Went from Dishwasher to James Beard Award Winner 鈥?SFA</t>
  </si>
  <si>
    <t>2017-12-17T17:00:04.000Z</t>
  </si>
  <si>
    <t>OdNqWcUdm6I</t>
  </si>
  <si>
    <t>Sukiyaki (Homemade Tofu)</t>
  </si>
  <si>
    <t>2018-02-05T11:33:32.000Z</t>
  </si>
  <si>
    <t>OdpHOc7vqHA</t>
  </si>
  <si>
    <t>Testing Nail Products from Wish Nails Remove Toes Hollow Nail Polish Peel-off Nails Wish Buy Now</t>
  </si>
  <si>
    <t>2017-12-02T15:21:01.000Z</t>
  </si>
  <si>
    <t>oDYoV8-9v10</t>
  </si>
  <si>
    <t>That Time a Guy Parachuted Onto Devils Tower and No One Could Figure Out How to Get Him Down</t>
  </si>
  <si>
    <t>2018-01-20T16:54:52.000Z</t>
  </si>
  <si>
    <t>oe9-_fD55ok</t>
  </si>
  <si>
    <t>Lady Doritos</t>
  </si>
  <si>
    <t>2018-02-06T11:00:07.000Z</t>
  </si>
  <si>
    <t>oeAEuiovVbg</t>
  </si>
  <si>
    <t>Drop the Mic: Michael Bennett vs Vanessa Hudgens - FULL BATTLE | TBS</t>
  </si>
  <si>
    <t>2017-11-28T20:30:42.000Z</t>
  </si>
  <si>
    <t>of_i4P9QwyM</t>
  </si>
  <si>
    <t>We're celebrating... AND WE'RE MORE TERRIFIED</t>
  </si>
  <si>
    <t>2018-01-20T20:02:51.000Z</t>
  </si>
  <si>
    <t>Of9GOMM9HPg</t>
  </si>
  <si>
    <t>Nintendo Labo</t>
  </si>
  <si>
    <t>2018-05-06T19:30:01.000Z</t>
  </si>
  <si>
    <t>oFBuCp19L7M</t>
  </si>
  <si>
    <t>The Cast of Star Wars: The Last Jedi Talk Kylo Ren, Jedi Controversy, Harrison Ford &amp; Secrets</t>
  </si>
  <si>
    <t>2017-12-02T08:30:00.000Z</t>
  </si>
  <si>
    <t>oFfMN6lPnlA</t>
  </si>
  <si>
    <t>LUKE SKYWALKER vs. KYLO REN 16 Bit</t>
  </si>
  <si>
    <t>Mr Sunday Movies</t>
  </si>
  <si>
    <t>2018-01-01T14:21:14.000Z</t>
  </si>
  <si>
    <t>OfHYnyllqec</t>
  </si>
  <si>
    <t>2018 Winter Olympics Recap Part 1 I Day 1 I NBC Sports</t>
  </si>
  <si>
    <t>2018-02-10T11:39:38.000Z</t>
  </si>
  <si>
    <t>oFqHvacY9Kk</t>
  </si>
  <si>
    <t>bj枚rk - the gate deconstructed</t>
  </si>
  <si>
    <t>2017-12-12T21:16:16.000Z</t>
  </si>
  <si>
    <t>ofVf5AuOv6U</t>
  </si>
  <si>
    <t>Russian passenger plane crashes outside Moscow</t>
  </si>
  <si>
    <t>2018-02-11T15:45:39.000Z</t>
  </si>
  <si>
    <t>OG2C2KgtRRU</t>
  </si>
  <si>
    <t>How Zippers Are Made - Part 2 Adding Teeth to the Zipper Tape</t>
  </si>
  <si>
    <t>UCAN Zippers USA</t>
  </si>
  <si>
    <t>2015-07-01T23:18:59.000Z</t>
  </si>
  <si>
    <t>og3aFSeEm94</t>
  </si>
  <si>
    <t>just SMACK IT.</t>
  </si>
  <si>
    <t>2018-04-20T15:47:24.000Z</t>
  </si>
  <si>
    <t>OG6qjAivguw</t>
  </si>
  <si>
    <t>Kelly Clarkson Had an Awkward Moment with Meryl Streep</t>
  </si>
  <si>
    <t>2018-02-28T11:00:01.000Z</t>
  </si>
  <si>
    <t>OgcqNuWfFFA</t>
  </si>
  <si>
    <t>Goodbye Beme</t>
  </si>
  <si>
    <t>Jake Roper</t>
  </si>
  <si>
    <t>2018-02-18T19:46:03.000Z</t>
  </si>
  <si>
    <t>OGdfc7MA_qY</t>
  </si>
  <si>
    <t>L.A. Vlog 鈥?Thrifting with Damon and Jo!</t>
  </si>
  <si>
    <t>2017-12-14T20:00:31.000Z</t>
  </si>
  <si>
    <t>oGmIFXfgPM4</t>
  </si>
  <si>
    <t>Jennifer Lopez &amp; David Dobrik FEAR BOX Challenge | #JLoNOW</t>
  </si>
  <si>
    <t>AT&amp;T</t>
  </si>
  <si>
    <t>2018-01-23T23:09:28.000Z</t>
  </si>
  <si>
    <t>OGPsw2f_HQk</t>
  </si>
  <si>
    <t>Maggie Lindemann - Obsessed [Official Music Video]</t>
  </si>
  <si>
    <t>2018-03-27T16:02:02.000Z</t>
  </si>
  <si>
    <t>OGYASOBiU_E</t>
  </si>
  <si>
    <t>Last Names</t>
  </si>
  <si>
    <t>2018-01-24T02:16:15.000Z</t>
  </si>
  <si>
    <t>ogYum4kWXgk</t>
  </si>
  <si>
    <t>People Are Awesome &amp; The Pet Collective present: Pets are Awesome!</t>
  </si>
  <si>
    <t>2017-11-13T13:00:06.000Z</t>
  </si>
  <si>
    <t>oh0k_4SAXpM</t>
  </si>
  <si>
    <t>Making A Giant Macaron: Behind Tasty</t>
  </si>
  <si>
    <t>2018-04-13T20:00:23.000Z</t>
  </si>
  <si>
    <t>OHOkdEBpwDc</t>
  </si>
  <si>
    <t>The Internet Is UNDER ATTACK, Net Neutrality is Dying, and What You Can Do...</t>
  </si>
  <si>
    <t>2017-11-21T22:17:28.000Z</t>
  </si>
  <si>
    <t>oI42BohDabU</t>
  </si>
  <si>
    <t>Katy Perry Watches Fan Covers On YouTube | Glamour</t>
  </si>
  <si>
    <t>2018-02-06T13:01:03.000Z</t>
  </si>
  <si>
    <t>oiAe-vck-sc</t>
  </si>
  <si>
    <t>GOING TO DISNEYLAND FOR MY FIRST TIME | Madelaine Petsch</t>
  </si>
  <si>
    <t>2017-12-15T19:27:16.000Z</t>
  </si>
  <si>
    <t>oiC_HG3u-nk</t>
  </si>
  <si>
    <t>Starving polar bear video exposes climate change impact</t>
  </si>
  <si>
    <t>2017-12-09T13:25:11.000Z</t>
  </si>
  <si>
    <t>oidnwPIeqsI</t>
  </si>
  <si>
    <t>Brad and Claire Make Sourdough Bread | It's Alive | Bon App茅tit</t>
  </si>
  <si>
    <t>2018-03-15T16:01:54.000Z</t>
  </si>
  <si>
    <t>OImHUNVLlco</t>
  </si>
  <si>
    <t>Mueller Said to Subpoena Trump's Deutsche Bank Records</t>
  </si>
  <si>
    <t>Bloomberg Politics</t>
  </si>
  <si>
    <t>2017-12-05T12:46:57.000Z</t>
  </si>
  <si>
    <t>oipLbJoV9pM</t>
  </si>
  <si>
    <t>$9 Fish Vs. $140 Fish</t>
  </si>
  <si>
    <t>2018-04-08T15:00:52.000Z</t>
  </si>
  <si>
    <t>OitUxz6txUI</t>
  </si>
  <si>
    <t>Amazon, Berkshire Hathaway, And J.P. Morgan To Partner On Health Care | CNBC</t>
  </si>
  <si>
    <t>2018-01-30T14:44:57.000Z</t>
  </si>
  <si>
    <t>oJ2faqXlU1s</t>
  </si>
  <si>
    <t>Mirror-Polished Japanese Foil Ball Challenge Crushed in a Hydraulic Press-What's Inside?</t>
  </si>
  <si>
    <t>2018-04-10T15:42:48.000Z</t>
  </si>
  <si>
    <t>oJ6t7AImTdE</t>
  </si>
  <si>
    <t>CSS Keylogger - old is new again</t>
  </si>
  <si>
    <t>LiveOverflow</t>
  </si>
  <si>
    <t>2018-02-23T19:39:56.000Z</t>
  </si>
  <si>
    <t>oJToMo97UOU</t>
  </si>
  <si>
    <t>Stop Motion CHALLENGE Giant Icecream Sandwich</t>
  </si>
  <si>
    <t>2018-03-09T08:30:06.000Z</t>
  </si>
  <si>
    <t>OJzpoj_NxqQ</t>
  </si>
  <si>
    <t>Stefon Diggs Makes Miracle TD Catch on Last Play, Vikings Win! 馃 | Can't-Miss Play | NFL HLs</t>
  </si>
  <si>
    <t>2018-01-15T01:19:03.000Z</t>
  </si>
  <si>
    <t>OK2y4Z5IkZ0</t>
  </si>
  <si>
    <t>A Real Life Haptic Glove (Ready Player One Technology Today) - Smarter Every Day 190</t>
  </si>
  <si>
    <t>2018-03-01T15:18:15.000Z</t>
  </si>
  <si>
    <t>OK3GJ0WIQ8s</t>
  </si>
  <si>
    <t>j-hope 'Daydream (氚膘澕氇?' MV</t>
  </si>
  <si>
    <t>2018-03-01T15:00:02.000Z</t>
  </si>
  <si>
    <t>oKeF7K2VZtQ</t>
  </si>
  <si>
    <t>Reacting to Your Google Logos - Merrell Twins Live</t>
  </si>
  <si>
    <t>2017-12-08T00:07:33.000Z</t>
  </si>
  <si>
    <t>OkFdqqyI8y4</t>
  </si>
  <si>
    <t>The Elder Scrolls VI 鈥?Official E3 Announcement Teaser</t>
  </si>
  <si>
    <t>Bethesda Softworks</t>
  </si>
  <si>
    <t>2018-06-11T02:54:48.000Z</t>
  </si>
  <si>
    <t>OKgUiBOpsZ4</t>
  </si>
  <si>
    <t>Paul Allen's Radio Call of the Minnesota Vikings' Unbelievable Miracle Touchdown vs. Saints</t>
  </si>
  <si>
    <t>2018-01-15T01:33:11.000Z</t>
  </si>
  <si>
    <t>OKoL852K9uA</t>
  </si>
  <si>
    <t>ICE PRIMER? DOES IT WORK?!</t>
  </si>
  <si>
    <t>mayratouchofglam</t>
  </si>
  <si>
    <t>2017-11-11T05:23:36.000Z</t>
  </si>
  <si>
    <t>oKuPJ7zF0_k</t>
  </si>
  <si>
    <t>Zendaya Talks About Zac Efron's Reaction to Their Onscreen Kiss</t>
  </si>
  <si>
    <t>2017-12-11T19:33:37.000Z</t>
  </si>
  <si>
    <t>OkvNxYMyips</t>
  </si>
  <si>
    <t>Disney Officially to Buy 21st Century Fox for $52.4 Billion - IGN News</t>
  </si>
  <si>
    <t>2017-12-14T14:46:32.000Z</t>
  </si>
  <si>
    <t>OKXLBEvGgTA</t>
  </si>
  <si>
    <t>I Tried Following a Safiya Nygaard Makeup Tutorial...</t>
  </si>
  <si>
    <t>2018-02-19T01:30:53.000Z</t>
  </si>
  <si>
    <t>OL4LNg-iyY4</t>
  </si>
  <si>
    <t>P!nk - Wild Hearts Can't Be Broken (Official Video)</t>
  </si>
  <si>
    <t>2018-01-29T21:30:01.000Z</t>
  </si>
  <si>
    <t>oLDbO545aKQ</t>
  </si>
  <si>
    <t>Terrible Magicians | Rudy Mancuso &amp; Juanpa Zurita</t>
  </si>
  <si>
    <t>2018-05-21T21:00:33.000Z</t>
  </si>
  <si>
    <t>olf9d8JvrA8</t>
  </si>
  <si>
    <t>Seven Seconds I Teaser [HD] I Netflix</t>
  </si>
  <si>
    <t>2017-12-21T17:00:06.000Z</t>
  </si>
  <si>
    <t>OlJykKOuank</t>
  </si>
  <si>
    <t>How to Make Mini Nutella Pies! | Cupcake Jemma</t>
  </si>
  <si>
    <t>2017-11-16T18:30:00.000Z</t>
  </si>
  <si>
    <t>olOdCkYIsrA</t>
  </si>
  <si>
    <t>How to Time Travel</t>
  </si>
  <si>
    <t>2017-12-02T22:00:05.000Z</t>
  </si>
  <si>
    <t>oLrOtjfn1rw</t>
  </si>
  <si>
    <t>Jersey Shore Cast Reacts To Pauly D鈥檚 OG Casting Tape | Jersey Shore: Family Vacation | MTV</t>
  </si>
  <si>
    <t>2018-03-23T19:00:03.000Z</t>
  </si>
  <si>
    <t>Om_zGhJLZ5U</t>
  </si>
  <si>
    <t>TL;DW - Every DCEU Movie Before Justice League</t>
  </si>
  <si>
    <t>2017-11-12T18:00:03.000Z</t>
  </si>
  <si>
    <t>oMCijY1XGlQ</t>
  </si>
  <si>
    <t>Playing Deadpool With Ryan Reynolds!</t>
  </si>
  <si>
    <t>2018-05-12T16:00:09.000Z</t>
  </si>
  <si>
    <t>OmLxYUOgTNs</t>
  </si>
  <si>
    <t>Jalen shuts down Will saying Kevin Durant will surpass LeBron James this season | First Take | ESPN</t>
  </si>
  <si>
    <t>2017-12-27T16:32:56.000Z</t>
  </si>
  <si>
    <t>OmM425PFd3Y</t>
  </si>
  <si>
    <t>How Noah Galvin Makes Evan Hansen His Own</t>
  </si>
  <si>
    <t>2017-12-12T22:51:37.000Z</t>
  </si>
  <si>
    <t>oMOljrWUUXc</t>
  </si>
  <si>
    <t>Official Jeep Super Bowl Commercial | Jeep Jurassic</t>
  </si>
  <si>
    <t>Jeep</t>
  </si>
  <si>
    <t>2018-02-05T02:00:12.000Z</t>
  </si>
  <si>
    <t>oMupq6zB1Tc</t>
  </si>
  <si>
    <t>Should Hillary Clinton Be Impeached?</t>
  </si>
  <si>
    <t>2017-11-15T08:30:01.000Z</t>
  </si>
  <si>
    <t>ondQYFBvk6M</t>
  </si>
  <si>
    <t>Summit of Hawaii's Kilauea volcano erupts</t>
  </si>
  <si>
    <t>2018-05-17T18:53:12.000Z</t>
  </si>
  <si>
    <t>ONI_06wGbsQ</t>
  </si>
  <si>
    <t>THINGS THAT ARE LOWER</t>
  </si>
  <si>
    <t>Amber Liu</t>
  </si>
  <si>
    <t>2018-01-12T03:15:43.000Z</t>
  </si>
  <si>
    <t>oNpzeIdOtlk</t>
  </si>
  <si>
    <t>Who Was the YouTube Shooter? | NYT News</t>
  </si>
  <si>
    <t>2018-04-04T23:00:08.000Z</t>
  </si>
  <si>
    <t>ONviWNYLKME</t>
  </si>
  <si>
    <t>Reviewing Movies We Didn't See</t>
  </si>
  <si>
    <t>2018-03-03T17:30:00.000Z</t>
  </si>
  <si>
    <t>ONZAeOIqsjA</t>
  </si>
  <si>
    <t>Wolfgang Puck鈥檚 Oscar Worthy Dishes</t>
  </si>
  <si>
    <t>2018-03-03T02:00:14.000Z</t>
  </si>
  <si>
    <t>OO5_E0_NAOg</t>
  </si>
  <si>
    <t>Scarlett Johansson Women's March Event Full Speech 2018 James Franco Natalie Portman</t>
  </si>
  <si>
    <t>Sound Bites</t>
  </si>
  <si>
    <t>2018-01-21T15:10:31.000Z</t>
  </si>
  <si>
    <t>oo9JMSiI55M</t>
  </si>
  <si>
    <t>I THREW MY CRUSH HER OWN PROM</t>
  </si>
  <si>
    <t>ElleOfTheMills</t>
  </si>
  <si>
    <t>2017-12-25T20:00:02.000Z</t>
  </si>
  <si>
    <t>oOAohDViea4</t>
  </si>
  <si>
    <t>GIFT GUIDE 2017</t>
  </si>
  <si>
    <t>2017-12-08T18:51:10.000Z</t>
  </si>
  <si>
    <t>OOGWCr4EZRo</t>
  </si>
  <si>
    <t>Jessica Chastain Monologue - SNL</t>
  </si>
  <si>
    <t>2018-01-21T05:44:30.000Z</t>
  </si>
  <si>
    <t>ooWd_9OAAUg</t>
  </si>
  <si>
    <t>Lying on a $150K Bed Made of Horse Hair</t>
  </si>
  <si>
    <t>VICELAND</t>
  </si>
  <si>
    <t>2017-12-27T15:00:02.000Z</t>
  </si>
  <si>
    <t>ooyjaVdt-jA</t>
  </si>
  <si>
    <t>Official Call of Duty庐: Black Ops 4 鈥斅燤ultiplayer Reveal Trailer</t>
  </si>
  <si>
    <t>Call of Duty</t>
  </si>
  <si>
    <t>2018-05-17T17:09:38.000Z</t>
  </si>
  <si>
    <t>oOZ_Q6qzXuw</t>
  </si>
  <si>
    <t>Here's a Tour of a $50,000 Honda Odyssey Minivan</t>
  </si>
  <si>
    <t>2018-02-20T16:58:31.000Z</t>
  </si>
  <si>
    <t>OPaybxgucww</t>
  </si>
  <si>
    <t>The Walking Dead: No Man鈥檚 Land by Hannah Stocking, Anwar Jibawi &amp; Inanna Sarkis</t>
  </si>
  <si>
    <t>OPbtnEXZ1H0</t>
  </si>
  <si>
    <t>Tiffany Haddish thanks her bullies for making her rich, forces George Stephanopoulos to dance</t>
  </si>
  <si>
    <t>2017-12-07T15:20:15.000Z</t>
  </si>
  <si>
    <t>OPdmg58S9ZM</t>
  </si>
  <si>
    <t>Why Justin Bieber Was The Worst SNL Guest | WWHL</t>
  </si>
  <si>
    <t>2018-03-23T12:59:49.000Z</t>
  </si>
  <si>
    <t>OPHbqY9LHCs</t>
  </si>
  <si>
    <t>CRS-13 Hosted Webcast</t>
  </si>
  <si>
    <t>2017-12-15T16:35:18.000Z</t>
  </si>
  <si>
    <t>OPi9nTE70aA</t>
  </si>
  <si>
    <t>Coca-Cola | The Wonder of Us :60</t>
  </si>
  <si>
    <t>Coca-Cola</t>
  </si>
  <si>
    <t>2018-02-01T13:31:19.000Z</t>
  </si>
  <si>
    <t>oPM3jxnoqhk</t>
  </si>
  <si>
    <t>Jennifer Hudson - Burden Down</t>
  </si>
  <si>
    <t>jenniferhudsonVEVO</t>
  </si>
  <si>
    <t>2017-12-12T15:00:03.000Z</t>
  </si>
  <si>
    <t>OpsHLG657lM</t>
  </si>
  <si>
    <t>Fergie says her version of the national anthem 'didn't strike intended tone'</t>
  </si>
  <si>
    <t>2018-02-20T02:31:18.000Z</t>
  </si>
  <si>
    <t>OPtomB--3Ss</t>
  </si>
  <si>
    <t>What Cat People Do When It's Cold Outside</t>
  </si>
  <si>
    <t>2018-01-05T23:03:40.000Z</t>
  </si>
  <si>
    <t>oqbmlVa7Nag</t>
  </si>
  <si>
    <t>Who Is Kim Jong Un's Sister 鈥?Kim Yo Jong?</t>
  </si>
  <si>
    <t>2018-02-07T23:38:46.000Z</t>
  </si>
  <si>
    <t>OQkfDJ2zVNo</t>
  </si>
  <si>
    <t>Trump Calls Non-White Countries S**tholes: The Daily Show</t>
  </si>
  <si>
    <t>2018-01-12T04:30:00.000Z</t>
  </si>
  <si>
    <t>oQxKEtoHygY</t>
  </si>
  <si>
    <t>DJ Earworm Mashup - United State of Pop 2017 (How We Do It)</t>
  </si>
  <si>
    <t>Dj Earworm</t>
  </si>
  <si>
    <t>2017-12-13T17:05:43.000Z</t>
  </si>
  <si>
    <t>oR9gIJjMyis</t>
  </si>
  <si>
    <t>REACTING TO MY FIRST YOUTUBE VIDEO | Jaclyn Hill</t>
  </si>
  <si>
    <t>2018-06-01T22:12:40.000Z</t>
  </si>
  <si>
    <t>oRArmtMA9AI</t>
  </si>
  <si>
    <t>Marshmello - FLY (Official Music Video)</t>
  </si>
  <si>
    <t>2018-03-09T05:01:14.000Z</t>
  </si>
  <si>
    <t>ORDHYULS2NM</t>
  </si>
  <si>
    <t>Saints vs Vikings 2018 (Minnesota Vikings  Miracle) Fans Reactions.</t>
  </si>
  <si>
    <t>See You Yang</t>
  </si>
  <si>
    <t>2018-01-15T03:29:59.000Z</t>
  </si>
  <si>
    <t>oRexsyztGS0</t>
  </si>
  <si>
    <t>Exciting iPhone 11 Leaks &amp; Round Apple Watch!</t>
  </si>
  <si>
    <t>2018-05-13T18:29:09.000Z</t>
  </si>
  <si>
    <t>oRF2-ZloSqg</t>
  </si>
  <si>
    <t>AJ Styles &amp; Daniel Bryan warn Brock Lesnar about what awaits him: SmackDown LIVE, Nov. 14, 2017</t>
  </si>
  <si>
    <t>2017-11-15T02:26:15.000Z</t>
  </si>
  <si>
    <t>ORjqEzrLG-U</t>
  </si>
  <si>
    <t>The Small, but Mighty, Hercules Beetle</t>
  </si>
  <si>
    <t>2018-02-05T07:00:01.000Z</t>
  </si>
  <si>
    <t>OrnpSe4OChM</t>
  </si>
  <si>
    <t>Mean Tweets 鈥?Avengers Edition</t>
  </si>
  <si>
    <t>2018-05-01T03:57:23.000Z</t>
  </si>
  <si>
    <t>oRQ4cTsr3_c</t>
  </si>
  <si>
    <t>Atlanta | Season 2: Official Trailer [HD] | FX</t>
  </si>
  <si>
    <t>2018-02-13T17:29:48.000Z</t>
  </si>
  <si>
    <t>oRSm7DUvykk</t>
  </si>
  <si>
    <t>Film Theory: We Found Neverland! (Disney Peter Pan)</t>
  </si>
  <si>
    <t>2018-05-01T18:06:07.000Z</t>
  </si>
  <si>
    <t>oRSVrtKph_k</t>
  </si>
  <si>
    <t>BTS Exclusive Interview #BTSonBBCR1</t>
  </si>
  <si>
    <t>2018-01-19T05:00:03.000Z</t>
  </si>
  <si>
    <t>Ort8rZdpoXo</t>
  </si>
  <si>
    <t>Miss Universe Crowd Shouts 'Boo!' Not Happy with Ms. Jamaica Just 2nd Runner Up?</t>
  </si>
  <si>
    <t>Technomanila</t>
  </si>
  <si>
    <t>2017-11-27T03:55:10.000Z</t>
  </si>
  <si>
    <t>OrwBc6PwAcY</t>
  </si>
  <si>
    <t>The Michelangelo of Microsoft Excel</t>
  </si>
  <si>
    <t>2017-12-01T07:00:03.000Z</t>
  </si>
  <si>
    <t>oS2MW3YIJew</t>
  </si>
  <si>
    <t>Tinashe - Faded Love (Audio) ft. Future</t>
  </si>
  <si>
    <t>TinasheOfficialVEVO</t>
  </si>
  <si>
    <t>2018-02-12T17:00:08.000Z</t>
  </si>
  <si>
    <t>OSBl32lNGBg</t>
  </si>
  <si>
    <t>5 Socks Gadgets put to the Test!</t>
  </si>
  <si>
    <t>2017-12-27T23:16:58.000Z</t>
  </si>
  <si>
    <t>osBrGeRCVqY</t>
  </si>
  <si>
    <t>Stephen A. and Max debate Rockets' chances to beat Warriors in NBA playoffs | First Take | ESPN</t>
  </si>
  <si>
    <t>2018-04-02T15:29:17.000Z</t>
  </si>
  <si>
    <t>osc1DbNpNXE</t>
  </si>
  <si>
    <t>Chris Stapleton - A Simple Song (Audio)</t>
  </si>
  <si>
    <t>2017-12-01T05:00:03.000Z</t>
  </si>
  <si>
    <t>OScBxa6FpCk</t>
  </si>
  <si>
    <t>Running With Epilepsy</t>
  </si>
  <si>
    <t>2017-11-27T17:08:35.000Z</t>
  </si>
  <si>
    <t>oSEeK9yDNQI</t>
  </si>
  <si>
    <t>Clash Royale: Meet the Rascals! (New Card!)</t>
  </si>
  <si>
    <t>Clash Royale</t>
  </si>
  <si>
    <t>2018-05-10T13:19:23.000Z</t>
  </si>
  <si>
    <t>oSQZ9NiLoxg</t>
  </si>
  <si>
    <t>Generation Gap 鈥?91-Year-Old Woman vs 14-Year-Old Boy</t>
  </si>
  <si>
    <t>2018-05-09T07:30:00.000Z</t>
  </si>
  <si>
    <t>OsSKFlk8oEo</t>
  </si>
  <si>
    <t>Mark Hamill Didn鈥檛 Tell Carrie Fisher the Big Star Wars Secret | The Graham Norton Show</t>
  </si>
  <si>
    <t>2017-12-15T17:16:35.000Z</t>
  </si>
  <si>
    <t>oSZDe6CrfN4</t>
  </si>
  <si>
    <t>Chloe x Halle - Warrior (from A Wrinkle in Time) (Official Music Video)</t>
  </si>
  <si>
    <t>2018-03-08T02:30:01.000Z</t>
  </si>
  <si>
    <t>OTEIbWy8AvY</t>
  </si>
  <si>
    <t>Interstellar Travel with Wendover and Neil Tyson</t>
  </si>
  <si>
    <t>StarTalk</t>
  </si>
  <si>
    <t>2018-03-27T14:30:03.000Z</t>
  </si>
  <si>
    <t>OTHHeIAYfuU</t>
  </si>
  <si>
    <t>MGMT - Me and Michael</t>
  </si>
  <si>
    <t>MGMTVEVO</t>
  </si>
  <si>
    <t>2018-02-07T17:00:02.000Z</t>
  </si>
  <si>
    <t>oTKbyqkAu7s</t>
  </si>
  <si>
    <t>Senator Murphy on the South Florida School Shooting</t>
  </si>
  <si>
    <t>Senator Chris Murphy</t>
  </si>
  <si>
    <t>2018-02-14T20:27:58.000Z</t>
  </si>
  <si>
    <t>OTLw9G1WpC4</t>
  </si>
  <si>
    <t>THE TRIXIE &amp; KATYA SHOW - Introducing Bob</t>
  </si>
  <si>
    <t>2018-02-23T15:01:55.000Z</t>
  </si>
  <si>
    <t>oTObwUiXdYY</t>
  </si>
  <si>
    <t>7.3 Magnitude Earthquake Along Iraq-Iran Border Leaves At Least 400 Dead, 7,200 Injured | TIME</t>
  </si>
  <si>
    <t>2017-11-13T15:44:35.000Z</t>
  </si>
  <si>
    <t>OU21H6-Y6Y8</t>
  </si>
  <si>
    <t>Trevor Chats with a French Audience Member | The Daily Show</t>
  </si>
  <si>
    <t>2018-05-21T19:29:48.000Z</t>
  </si>
  <si>
    <t>OU9IwxU7N78</t>
  </si>
  <si>
    <t>Top 10 Raw moments: WWE Top 10, November 20, 2017</t>
  </si>
  <si>
    <t>2017-11-21T20:24:19.000Z</t>
  </si>
  <si>
    <t>OUBx_raReDw</t>
  </si>
  <si>
    <t>Amanda Nunes vs Raquel Pennington | HIGHLIGHTS | UFC 224</t>
  </si>
  <si>
    <t>UFC ON FOX</t>
  </si>
  <si>
    <t>2018-05-13T06:44:47.000Z</t>
  </si>
  <si>
    <t>ouWuzQb9vNg</t>
  </si>
  <si>
    <t>Introducing: The Players! - Super Smash Bros. Invitational 2018</t>
  </si>
  <si>
    <t>2018-05-09T12:00:08.000Z</t>
  </si>
  <si>
    <t>oV0zkMe1K8s</t>
  </si>
  <si>
    <t>How Black Panther Should Have Ended</t>
  </si>
  <si>
    <t>How It Should Have Ended</t>
  </si>
  <si>
    <t>2018-05-17T17:00:04.000Z</t>
  </si>
  <si>
    <t>OVa-sqcDYZ4</t>
  </si>
  <si>
    <t>Trapped In A Island With Josh Hutcherson</t>
  </si>
  <si>
    <t>2017-12-08T13:40:07.000Z</t>
  </si>
  <si>
    <t>oVbqjIuZgIk</t>
  </si>
  <si>
    <t>Venom:  Tom Hardy Full Brazil Comic Con Panel - IGN First</t>
  </si>
  <si>
    <t>2018-01-11T14:00:03.000Z</t>
  </si>
  <si>
    <t>OvHskUT3XTI</t>
  </si>
  <si>
    <t>FACING DEATH: What Doctors Don鈥檛 Talk About</t>
  </si>
  <si>
    <t>Violin MD</t>
  </si>
  <si>
    <t>2018-02-24T16:32:23.000Z</t>
  </si>
  <si>
    <t>OVnxBcS5qWo</t>
  </si>
  <si>
    <t>The Download - January 2018</t>
  </si>
  <si>
    <t>2018-01-25T21:25:58.000Z</t>
  </si>
  <si>
    <t>oWdLorlbhfU</t>
  </si>
  <si>
    <t>Tia's Goodbye- Bachelor</t>
  </si>
  <si>
    <t>2018-02-20T06:00:01.000Z</t>
  </si>
  <si>
    <t>oWithLP0VlQ</t>
  </si>
  <si>
    <t>#AboveTheNoise feat. Serena Williams, Neymar Jr., Cara Delevingne, Michael K. Williams, and Kris Wu</t>
  </si>
  <si>
    <t>Beats by Dre</t>
  </si>
  <si>
    <t>2017-11-22T17:23:20.000Z</t>
  </si>
  <si>
    <t>oWjxSkJpxFU</t>
  </si>
  <si>
    <t>Suicide: Be Here Tomorrow.</t>
  </si>
  <si>
    <t>2018-01-24T18:30:01.000Z</t>
  </si>
  <si>
    <t>owndUjFYR8o</t>
  </si>
  <si>
    <t>Succulent Wedding Cake FOR JAMES! | Man About Cake with Joshua John Russell</t>
  </si>
  <si>
    <t>2018-01-16T16:42:05.000Z</t>
  </si>
  <si>
    <t>Ow-plaMZHT8</t>
  </si>
  <si>
    <t>old dodge stratus commercial</t>
  </si>
  <si>
    <t>jeremiah johnson</t>
  </si>
  <si>
    <t>2016-05-13T20:47:57.000Z</t>
  </si>
  <si>
    <t>OwrjBiW3suM</t>
  </si>
  <si>
    <t>How Pregnancy Is Like Growing an Alien Inside You</t>
  </si>
  <si>
    <t>2018-02-21T22:01:07.000Z</t>
  </si>
  <si>
    <t>oWw1BcFhk-k</t>
  </si>
  <si>
    <t>Liam Payne &amp; J Balvin - Familiar (Official Video)</t>
  </si>
  <si>
    <t>LiamPayneVEVO</t>
  </si>
  <si>
    <t>2018-05-04T11:00:07.000Z</t>
  </si>
  <si>
    <t>OWYKrIKMO1M</t>
  </si>
  <si>
    <t>WE HAVE BECOME CHARACTERS IN A GAME!!!!</t>
  </si>
  <si>
    <t>2017-12-22T11:40:25.000Z</t>
  </si>
  <si>
    <t>OWz3Fa_qK5Q</t>
  </si>
  <si>
    <t>PRETTYMUCH - 10,000 Hours (Audio)</t>
  </si>
  <si>
    <t>2018-02-14T05:00:01.000Z</t>
  </si>
  <si>
    <t>OX1ssH93th8</t>
  </si>
  <si>
    <t>KIND Presents: Anna Faris Reads Competitor Protein Bar Reviews</t>
  </si>
  <si>
    <t>KIND Snacks</t>
  </si>
  <si>
    <t>2018-01-17T11:00:18.000Z</t>
  </si>
  <si>
    <t>oX4YCoO6tK4</t>
  </si>
  <si>
    <t>15 Toothpaste Life Hacks YOU SHOULD KNOW!</t>
  </si>
  <si>
    <t>Wengie</t>
  </si>
  <si>
    <t>2017-12-02T18:48:02.000Z</t>
  </si>
  <si>
    <t>ox7RsX1Ee34</t>
  </si>
  <si>
    <t>Kendrick Lamar - LOVE. ft. Zacari</t>
  </si>
  <si>
    <t>2017-12-22T05:00:05.000Z</t>
  </si>
  <si>
    <t>oX8-6whswEA</t>
  </si>
  <si>
    <t>Star Wars The Last Jedi Throne Room Scene in LEGO</t>
  </si>
  <si>
    <t>Huxley Berg Studios</t>
  </si>
  <si>
    <t>2017-12-29T18:59:01.000Z</t>
  </si>
  <si>
    <t>oxd0unpN_Hw</t>
  </si>
  <si>
    <t>Kane Brown - Setting the Night On Fire</t>
  </si>
  <si>
    <t>2017-12-15T08:00:10.000Z</t>
  </si>
  <si>
    <t>Ox-DSihhpBM</t>
  </si>
  <si>
    <t>Chloe Kim Photobombs Fans and Finds Out She Made the Cover of Kellogg's Corn Flakes</t>
  </si>
  <si>
    <t>2018-02-22T05:44:55.000Z</t>
  </si>
  <si>
    <t>oXE-ssvbhQA</t>
  </si>
  <si>
    <t>AMERICAN CHRISTMAS BOX SWAP | VLOGMAS</t>
  </si>
  <si>
    <t>MoreZoella</t>
  </si>
  <si>
    <t>2017-12-08T16:00:07.000Z</t>
  </si>
  <si>
    <t>oxSlLYC_Exw</t>
  </si>
  <si>
    <t>2017-12-05T00:12:52.000Z</t>
  </si>
  <si>
    <t>OXVm3fhYsEo</t>
  </si>
  <si>
    <t>KYLIE COSMETICS X KRIS JENNER COLLECTION | SWATCHES &amp; DEMO</t>
  </si>
  <si>
    <t>2018-05-11T22:25:51.000Z</t>
  </si>
  <si>
    <t>oY9GVZKwBhI</t>
  </si>
  <si>
    <t>COPYING MADDIE ZIEGLER'S INSTAGRAM PHOTOS</t>
  </si>
  <si>
    <t>Jess Conte</t>
  </si>
  <si>
    <t>2018-04-26T00:55:12.000Z</t>
  </si>
  <si>
    <t>Oy9R-z7YTRc</t>
  </si>
  <si>
    <t>Tom Hanks And Stephen Argue Christmas Tree Technique</t>
  </si>
  <si>
    <t>2017-12-13T08:35:00.000Z</t>
  </si>
  <si>
    <t>oyC4lLTOyL8</t>
  </si>
  <si>
    <t>A Language Made Of Music</t>
  </si>
  <si>
    <t>2018-01-15T16:00:06.000Z</t>
  </si>
  <si>
    <t>OYcv406J_J4</t>
  </si>
  <si>
    <t>Introducing Bad Joke Detector</t>
  </si>
  <si>
    <t>2018-04-01T04:13:27.000Z</t>
  </si>
  <si>
    <t>oYe-QM8ZimI</t>
  </si>
  <si>
    <t>ASKING MY CRUSH TO FLY TO PARIS FOR DREAM DATE</t>
  </si>
  <si>
    <t>2018-03-18T17:17:49.000Z</t>
  </si>
  <si>
    <t>oYL6kldXWkg</t>
  </si>
  <si>
    <t>WE CAN FINALLY START BUILDING OUR DREAM HOME | VLOGMAS DAY 6</t>
  </si>
  <si>
    <t>Vlogs By DK4L</t>
  </si>
  <si>
    <t>2017-12-07T04:46:56.000Z</t>
  </si>
  <si>
    <t>OylDdm-6ZH0</t>
  </si>
  <si>
    <t>I TRIED FOLLOWING A SIMPLY NAILOGICAL MAKEUP TUTORIAL... WOW!</t>
  </si>
  <si>
    <t>2018-03-10T20:00:15.000Z</t>
  </si>
  <si>
    <t>oyLWPWydvyo</t>
  </si>
  <si>
    <t>THE HOUSE OF TOMORROW Official Trailer (2018) Asa Butterfield, Nick Offerman Movie HD</t>
  </si>
  <si>
    <t>2018-03-07T21:29:42.000Z</t>
  </si>
  <si>
    <t>Oyq8Di01nN8</t>
  </si>
  <si>
    <t>Can Sound Exist In a Vacuum Chamber?</t>
  </si>
  <si>
    <t>2018-02-18T15:00:02.000Z</t>
  </si>
  <si>
    <t>oYvw0GryNs8</t>
  </si>
  <si>
    <t>Really Offensive Video (ft. Shane Dawson)</t>
  </si>
  <si>
    <t>2017-12-18T00:44:11.000Z</t>
  </si>
  <si>
    <t>ozhENW1LDa8</t>
  </si>
  <si>
    <t>Alabama senate election: New poll shows Doug Jones ahead of Roy Moore</t>
  </si>
  <si>
    <t>2017-12-12T09:36:47.000Z</t>
  </si>
  <si>
    <t>OziQ_a3Rpqw</t>
  </si>
  <si>
    <t>Khloe Kardashian Confirms Pregnancy &amp; Reveals Baby Bump | Hollywoodlife</t>
  </si>
  <si>
    <t>HollywoodLife</t>
  </si>
  <si>
    <t>2017-12-21T00:33:36.000Z</t>
  </si>
  <si>
    <t>OzKmR5BLdbQ</t>
  </si>
  <si>
    <t>Heather Locklear arrested for domestic violence</t>
  </si>
  <si>
    <t>2018-02-26T17:38:19.000Z</t>
  </si>
  <si>
    <t>ozkqm2ifMw8</t>
  </si>
  <si>
    <t>2CELLOS - Cinema Paradiso [OFFICIAL VIDEO]</t>
  </si>
  <si>
    <t>2CELLOS</t>
  </si>
  <si>
    <t>2017-11-10T13:24:10.000Z</t>
  </si>
  <si>
    <t>oZm_N6aSU0E</t>
  </si>
  <si>
    <t>Entire Breaking Bad Series in 1 Minute</t>
  </si>
  <si>
    <t>Esther Bellido</t>
  </si>
  <si>
    <t>2018-01-20T20:17:41.000Z</t>
  </si>
  <si>
    <t>OZqsFkJpvj0</t>
  </si>
  <si>
    <t>Ed Sheeran on His Girlfriend and Working with Beyonc茅</t>
  </si>
  <si>
    <t>2017-12-01T14:00:02.000Z</t>
  </si>
  <si>
    <t>OZsYiWBgFOk</t>
  </si>
  <si>
    <t>The Spy Who Dumped Me (2018 Movie) Teaser Trailer 鈥?Mila Kunis, Kate McKinnon, Sam Heughan</t>
  </si>
  <si>
    <t>2018-03-21T18:50:14.000Z</t>
  </si>
  <si>
    <t>OZv7qYZ43xQ</t>
  </si>
  <si>
    <t>MY BOY FRIEND DOES MY MAKEUP!</t>
  </si>
  <si>
    <t>2018-04-21T19:00:00.000Z</t>
  </si>
  <si>
    <t>oZYryYLYIsM</t>
  </si>
  <si>
    <t>READY PLAYER ONE CEREAL COOKIES ft Joey Graceffa! - NERDY NUMMIES</t>
  </si>
  <si>
    <t>2018-03-27T18:49:56.000Z</t>
  </si>
  <si>
    <t>P_If9xMyl10</t>
  </si>
  <si>
    <t>The Voice 2018 Blind Audition - Stephanie Skipper: Piece By Piece</t>
  </si>
  <si>
    <t>2018-03-09T14:00:01.000Z</t>
  </si>
  <si>
    <t>p_IwENcMPOA</t>
  </si>
  <si>
    <t>Thomas Rhett - Marry Me</t>
  </si>
  <si>
    <t>ThomasRhettVEVO</t>
  </si>
  <si>
    <t>2017-12-18T05:01:00.000Z</t>
  </si>
  <si>
    <t>p0xyhCn0Eow</t>
  </si>
  <si>
    <t>Jim Gaffigan Hijacks a Stranger's Tinder | Vanity Fair</t>
  </si>
  <si>
    <t>2018-01-31T17:00:20.000Z</t>
  </si>
  <si>
    <t>p1af9PKM8Eo</t>
  </si>
  <si>
    <t>Jonghyun Lonely (Feat. 韮滌棸) - Piano Cover</t>
  </si>
  <si>
    <t>Smyang Piano</t>
  </si>
  <si>
    <t>2017-12-20T23:53:26.000Z</t>
  </si>
  <si>
    <t>p1jllz43xZE</t>
  </si>
  <si>
    <t>Ellie Kemper and Mindy Kaling Reminisce About The Office</t>
  </si>
  <si>
    <t>2018-05-25T11:00:05.000Z</t>
  </si>
  <si>
    <t>p1tiCgVnCQ0</t>
  </si>
  <si>
    <t>Daniel Kaluuya Hugged Oprah at the Golden Globes | The Graham Norton Show</t>
  </si>
  <si>
    <t>2018-02-16T17:18:21.000Z</t>
  </si>
  <si>
    <t>P1-UTlnjeVg</t>
  </si>
  <si>
    <t>Compressed Air Engine</t>
  </si>
  <si>
    <t>2017-11-17T14:59:45.000Z</t>
  </si>
  <si>
    <t>P21a5Uty-uc</t>
  </si>
  <si>
    <t>What is dust made of? - Michael Marder</t>
  </si>
  <si>
    <t>2018-05-24T15:00:07.000Z</t>
  </si>
  <si>
    <t>p2EY93WfBQk</t>
  </si>
  <si>
    <t>Is the Morphe 3502 Palette Worth the Hype? | Jackie Aina</t>
  </si>
  <si>
    <t>2017-11-14T21:03:47.000Z</t>
  </si>
  <si>
    <t>p2hJxyF7mok</t>
  </si>
  <si>
    <t>New Emirates First Class Suite | Boeing 777 | Emirates</t>
  </si>
  <si>
    <t>Emirates</t>
  </si>
  <si>
    <t>2017-11-12T05:55:42.000Z</t>
  </si>
  <si>
    <t>P2I7hQHOqNI</t>
  </si>
  <si>
    <t>Martin Luther King - A Time to Break Silence</t>
  </si>
  <si>
    <t>FacelesswithEyesOpen</t>
  </si>
  <si>
    <t>2011-03-27T01:52:47.000Z</t>
  </si>
  <si>
    <t>p2JpSCYQKFs</t>
  </si>
  <si>
    <t>How Do Skiers Win Races?</t>
  </si>
  <si>
    <t>2018-02-10T22:00:03.000Z</t>
  </si>
  <si>
    <t>P2kfIRZtTOI</t>
  </si>
  <si>
    <t>'Momsplaining with Kristen Bell' #SparkJoy with Marie Kondo, Ep. 6</t>
  </si>
  <si>
    <t>2018-02-16T14:00:21.000Z</t>
  </si>
  <si>
    <t>p2P5jrcNwY4</t>
  </si>
  <si>
    <t>Stephen A. speculates what LeBron James told Lonzo Ball after Lakers-Cavaliers | First Take | ESPN</t>
  </si>
  <si>
    <t>2017-12-15T15:56:21.000Z</t>
  </si>
  <si>
    <t>P-2r8XEuCII</t>
  </si>
  <si>
    <t>A New App That Fixes Your Love Life (ft. John Legend)</t>
  </si>
  <si>
    <t>2017-12-20T02:11:26.000Z</t>
  </si>
  <si>
    <t>p2ZNmYnx7ds</t>
  </si>
  <si>
    <t>UFC 222: Brian Ortega Octagon Interview</t>
  </si>
  <si>
    <t>2018-03-04T05:32:55.000Z</t>
  </si>
  <si>
    <t>P3Bd3HUMkyU</t>
  </si>
  <si>
    <t>First Look at Nintendo Labo</t>
  </si>
  <si>
    <t>2018-01-17T22:00:05.000Z</t>
  </si>
  <si>
    <t>p3MjsrMNCbU</t>
  </si>
  <si>
    <t>The Secrets Behind Freddie Mercury's Legendary Voice</t>
  </si>
  <si>
    <t>Polyphonic</t>
  </si>
  <si>
    <t>2017-11-16T20:30:00.000Z</t>
  </si>
  <si>
    <t>p3Orma1SddQ</t>
  </si>
  <si>
    <t>MARDI GRAS Mask Cake | Man About Cake with Joshua John Russell</t>
  </si>
  <si>
    <t>2018-02-06T15:09:47.000Z</t>
  </si>
  <si>
    <t>p4qyWei8Kmo</t>
  </si>
  <si>
    <t>Senator Al Franken speaks on Senate floor</t>
  </si>
  <si>
    <t>2017-12-07T17:44:15.000Z</t>
  </si>
  <si>
    <t>P4VipvC54W4</t>
  </si>
  <si>
    <t>coin cell challenge</t>
  </si>
  <si>
    <t>Michael Rigsby</t>
  </si>
  <si>
    <t>2017-12-06T00:56:56.000Z</t>
  </si>
  <si>
    <t>P4YJwy_T9pM</t>
  </si>
  <si>
    <t>I Picked My Girlfriend's Outfit Blindfolded</t>
  </si>
  <si>
    <t>2017-11-09T03:16:36.000Z</t>
  </si>
  <si>
    <t>p5HH2UfZ2wE</t>
  </si>
  <si>
    <t>DOG TRIES TO WAKE UP SLEEPING PIG</t>
  </si>
  <si>
    <t>Newsflare</t>
  </si>
  <si>
    <t>2018-01-23T17:11:43.000Z</t>
  </si>
  <si>
    <t>p6cInZvsPPI</t>
  </si>
  <si>
    <t>THE DIFFERENCE BETWEEN THE USA &amp; NEW ZEALAND</t>
  </si>
  <si>
    <t>2018-04-18T23:31:47.000Z</t>
  </si>
  <si>
    <t>p6E9R9qv1No</t>
  </si>
  <si>
    <t>Jason Derulo - Colors (Official Music Video) The Coca-Cola Anthem for the 2018 FIFA World Cup</t>
  </si>
  <si>
    <t>2018-04-11T13:57:23.000Z</t>
  </si>
  <si>
    <t>P6K9Y6FWo74</t>
  </si>
  <si>
    <t>Jimmy Fallon, Camila Cabello and The Roots Sing Havana (Classroom Instruments)</t>
  </si>
  <si>
    <t>2018-01-18T04:49:43.000Z</t>
  </si>
  <si>
    <t>P6ODTQKhaXk</t>
  </si>
  <si>
    <t>Dunkey's Best of 2017</t>
  </si>
  <si>
    <t>2018-01-09T20:30:01.000Z</t>
  </si>
  <si>
    <t>p7E8g-Ity0k</t>
  </si>
  <si>
    <t>IGNITION 2017 LIVE - Day Two: Morning Session</t>
  </si>
  <si>
    <t>2017-11-30T17:41:07.000Z</t>
  </si>
  <si>
    <t>p7KHGUwqF24</t>
  </si>
  <si>
    <t>Flying the Textron Scorpion</t>
  </si>
  <si>
    <t>FlyFastandLow</t>
  </si>
  <si>
    <t>2017-11-16T13:14:08.000Z</t>
  </si>
  <si>
    <t>P7WRXaxu1u4</t>
  </si>
  <si>
    <t>Kobe Bryant - Oscars 2018 - Best Animated Short - Full Backstage Speech</t>
  </si>
  <si>
    <t>2018-03-05T03:14:54.000Z</t>
  </si>
  <si>
    <t>P7zi6oQ4fPQ</t>
  </si>
  <si>
    <t>#StarOnFox Exclusive Clip for TheYBF.com</t>
  </si>
  <si>
    <t>2017-11-15T20:53:51.000Z</t>
  </si>
  <si>
    <t>P85a37YTsuU</t>
  </si>
  <si>
    <t>Top 10 Plays of the Night: February 3, 2018</t>
  </si>
  <si>
    <t>2018-02-04T08:07:12.000Z</t>
  </si>
  <si>
    <t>p8brfJAULgc</t>
  </si>
  <si>
    <t>Chloe Kim: Road to PyeongChang</t>
  </si>
  <si>
    <t>Samsung Mobile USA</t>
  </si>
  <si>
    <t>2018-02-13T00:43:57.000Z</t>
  </si>
  <si>
    <t>p8npDG2ulKQ</t>
  </si>
  <si>
    <t>BTS (氚╉儎靻岆厔雼? LOVE YOURSELF 杞?Tear 'Singularity' Comeback Trailer</t>
  </si>
  <si>
    <t>2018-05-06T15:00:02.000Z</t>
  </si>
  <si>
    <t>p8t4HQWwDxk</t>
  </si>
  <si>
    <t>Catie Turner Sings Havana by Camila Cabello - Top 10 - American Idol 2018 on ABC</t>
  </si>
  <si>
    <t>2018-04-24T03:33:31.000Z</t>
  </si>
  <si>
    <t>p8XP7A7kvzM</t>
  </si>
  <si>
    <t>Spill Your Guts or Fill Your Guts w/ Kim Kardashian</t>
  </si>
  <si>
    <t>2017-11-16T06:44:16.000Z</t>
  </si>
  <si>
    <t>P9mBXomW1No</t>
  </si>
  <si>
    <t>Recreating Princess Looks with Trendy Clothes!</t>
  </si>
  <si>
    <t>lisbug</t>
  </si>
  <si>
    <t>2018-01-10T20:56:41.000Z</t>
  </si>
  <si>
    <t>p9wE8dyzEJE</t>
  </si>
  <si>
    <t>A Quiet Place (2018) - Official Teaser Trailer - Paramount Pictures</t>
  </si>
  <si>
    <t>2017-11-16T14:00:21.000Z</t>
  </si>
  <si>
    <t>pa_oUisZZy0</t>
  </si>
  <si>
    <t>Mark Ruffalo Reads Hilarious Thirst Tweets</t>
  </si>
  <si>
    <t>2017-11-11T00:30:16.000Z</t>
  </si>
  <si>
    <t>Pa3ao2TVn1A</t>
  </si>
  <si>
    <t>Andy Makes the Crispiest Saffron Rice Cake | From the Test Kitchen | Bon App茅tit</t>
  </si>
  <si>
    <t>2018-03-06T17:00:19.000Z</t>
  </si>
  <si>
    <t>pA5NbgdpRpk</t>
  </si>
  <si>
    <t>Lavar Ball &amp; Sons On Family Business, Discipline, Donald Trump + More</t>
  </si>
  <si>
    <t>2017-12-13T12:59:47.000Z</t>
  </si>
  <si>
    <t>PABlVzeldaM</t>
  </si>
  <si>
    <t>U.S. Navy Three Carrier Formation in Western Pacific Ocean</t>
  </si>
  <si>
    <t>U.S. Navy</t>
  </si>
  <si>
    <t>2017-11-12T13:13:33.000Z</t>
  </si>
  <si>
    <t>PAczA2saYWM</t>
  </si>
  <si>
    <t>Ty Burrell Fears Sudden Death While Eating Spicy Wings | Hot Ones</t>
  </si>
  <si>
    <t>2018-03-01T16:00:03.000Z</t>
  </si>
  <si>
    <t>Padm4JItZPw</t>
  </si>
  <si>
    <t>Beyond the Ghost Stories of the Winchester Mystery House</t>
  </si>
  <si>
    <t>2018-02-01T11:01:42.000Z</t>
  </si>
  <si>
    <t>PAHm7SEhhuw</t>
  </si>
  <si>
    <t>Boxing with Evander Holyfield &amp; Joel McHale | Kevin Hart: What The Fit Ep 8 | Laugh Out Loud Network</t>
  </si>
  <si>
    <t>2018-04-26T17:00:02.000Z</t>
  </si>
  <si>
    <t>PaJCFHXcWmM</t>
  </si>
  <si>
    <t>U2 - The Blackout</t>
  </si>
  <si>
    <t>2017-11-13T17:00:04.000Z</t>
  </si>
  <si>
    <t>paNVYGfGrqI</t>
  </si>
  <si>
    <t>Amtrak Crash: 2 dead, at least 70 injured in S Carolina</t>
  </si>
  <si>
    <t>2018-02-04T12:15:46.000Z</t>
  </si>
  <si>
    <t>PaumoJFmHlY</t>
  </si>
  <si>
    <t>John Newman - Fire In Me (Official Video)</t>
  </si>
  <si>
    <t>JohnNewmanVEVO</t>
  </si>
  <si>
    <t>2018-03-09T10:00:08.000Z</t>
  </si>
  <si>
    <t>paxgKBUK4wQ</t>
  </si>
  <si>
    <t>Honest Trailers - Star Wars: The Last Jedi</t>
  </si>
  <si>
    <t>2018-03-27T17:00:05.000Z</t>
  </si>
  <si>
    <t>PaYvlVR_BEc</t>
  </si>
  <si>
    <t>Janelle Mon谩e - PYNK [Official Video]</t>
  </si>
  <si>
    <t>2018-04-10T16:00:08.000Z</t>
  </si>
  <si>
    <t>PaZsrAi6iJg</t>
  </si>
  <si>
    <t>Alto's Odyssey Trailer 鈥?Launching February 22nd. Pre-order now!</t>
  </si>
  <si>
    <t>Alto's Adventure</t>
  </si>
  <si>
    <t>2018-02-12T13:59:48.000Z</t>
  </si>
  <si>
    <t>pb7CBZ952zs</t>
  </si>
  <si>
    <t>Nailed It I Trailer [HD] I Netflix</t>
  </si>
  <si>
    <t>2018-02-21T20:59:29.000Z</t>
  </si>
  <si>
    <t>p-BA2c8T8vc</t>
  </si>
  <si>
    <t>SNACKAGING: Mexican Snack Taste Test</t>
  </si>
  <si>
    <t>2018-04-02T10:00:45.000Z</t>
  </si>
  <si>
    <t>p-bGJ6W1Im4</t>
  </si>
  <si>
    <t>What Would You Do for a Caramel Apple Pie?</t>
  </si>
  <si>
    <t>littlerobotgirl</t>
  </si>
  <si>
    <t>2018-03-23T03:23:28.000Z</t>
  </si>
  <si>
    <t>PbRmbhdHDDM</t>
  </si>
  <si>
    <t>Marvel Studios' Avengers: Infinity War -- Family Featurette</t>
  </si>
  <si>
    <t>2018-04-11T16:00:06.000Z</t>
  </si>
  <si>
    <t>PC1iHFQ0zEk</t>
  </si>
  <si>
    <t>Daz Watches Worst Kickstarters #9</t>
  </si>
  <si>
    <t>Daz Games</t>
  </si>
  <si>
    <t>2018-01-05T16:43:14.000Z</t>
  </si>
  <si>
    <t>Pc1Obe1BWhc</t>
  </si>
  <si>
    <t>Nina Dobrev Wants to Save Sharks (30s)</t>
  </si>
  <si>
    <t>Oceana</t>
  </si>
  <si>
    <t>2018-01-03T16:01:48.000Z</t>
  </si>
  <si>
    <t>pccxxvvkHQQ</t>
  </si>
  <si>
    <t>Canon 6D MK II vs Sony A7S II - The Best Vlogging Camera??</t>
  </si>
  <si>
    <t>Sara Dietschy</t>
  </si>
  <si>
    <t>2018-01-17T02:30:43.000Z</t>
  </si>
  <si>
    <t>pcEQ5N0qGeM</t>
  </si>
  <si>
    <t>Battle of the Boxes</t>
  </si>
  <si>
    <t>2018-01-10T16:03:41.000Z</t>
  </si>
  <si>
    <t>pCfmsVFCPmY</t>
  </si>
  <si>
    <t>It's OK to not be OK</t>
  </si>
  <si>
    <t>2017-11-30T18:26:11.000Z</t>
  </si>
  <si>
    <t>pcJo0tIWybY</t>
  </si>
  <si>
    <t>SZA - Garden (Say It Like Dat) (Official Video)</t>
  </si>
  <si>
    <t>PCRgGZXDGCY</t>
  </si>
  <si>
    <t>Namestnikov takes brutal hit from behind, Sustr left bloody after fight</t>
  </si>
  <si>
    <t>2018-02-18T01:27:17.000Z</t>
  </si>
  <si>
    <t>PcrVm1qEJyA</t>
  </si>
  <si>
    <t>Full Face First Impressions Makeup Tutorial l New Makeup</t>
  </si>
  <si>
    <t>2018-03-01T03:25:11.000Z</t>
  </si>
  <si>
    <t>pCteBhr4dGY</t>
  </si>
  <si>
    <t>See through Rotary Engine in Slow Motion - (Wankel Engine) 4K</t>
  </si>
  <si>
    <t>Warped Perception</t>
  </si>
  <si>
    <t>2018-03-14T15:17:14.000Z</t>
  </si>
  <si>
    <t>PCTVL5oKlik</t>
  </si>
  <si>
    <t>We Asked Bill Gates: Do You Need To Be Rich To Be Healthy?</t>
  </si>
  <si>
    <t>2018-02-14T14:23:29.000Z</t>
  </si>
  <si>
    <t>pCWH5OW9lDo</t>
  </si>
  <si>
    <t>Watch SpaceX Launch A Tesla Roadster To Mars On The Falcon Heavy Rocket 鈥?And Why It Matters</t>
  </si>
  <si>
    <t>2018-02-06T23:26:09.000Z</t>
  </si>
  <si>
    <t>pcWKpGzhgq4</t>
  </si>
  <si>
    <t>Jason Momoa Shows Off His Aquaman Quindent | The Graham Norton Show</t>
  </si>
  <si>
    <t>2017-11-14T12:13:35.000Z</t>
  </si>
  <si>
    <t>PcYo_bdCvTk</t>
  </si>
  <si>
    <t>Royal Proposals: Prince Harry vs Prince William</t>
  </si>
  <si>
    <t>2017-11-28T19:07:09.000Z</t>
  </si>
  <si>
    <t>PdbJBDNotf8</t>
  </si>
  <si>
    <t>Shannon Sharpe Goes Sneaker Shopping With Complex</t>
  </si>
  <si>
    <t>2018-03-26T14:00:06.000Z</t>
  </si>
  <si>
    <t>pDf5sHgvo0A</t>
  </si>
  <si>
    <t>Ruby Riot, Liv Morgan &amp; Sarah Logan emerge with a surprise attack: SmackDown LIVE, Nov. 21, 2017</t>
  </si>
  <si>
    <t>2017-11-22T02:21:28.000Z</t>
  </si>
  <si>
    <t>pDi7cezk9CA</t>
  </si>
  <si>
    <t>COMING OUT (ELLE MILLS STYLE)</t>
  </si>
  <si>
    <t>2017-11-27T21:00:01.000Z</t>
  </si>
  <si>
    <t>PdWe5ULGy_s</t>
  </si>
  <si>
    <t>Singing Whisper Challenge with Alicia Keys</t>
  </si>
  <si>
    <t>2018-03-02T05:10:46.000Z</t>
  </si>
  <si>
    <t>PDZg4veidX0</t>
  </si>
  <si>
    <t>Scotty McCreery - In Between (Audio)</t>
  </si>
  <si>
    <t>ScottyMcCreeryVEVO</t>
  </si>
  <si>
    <t>2018-02-02T08:00:03.000Z</t>
  </si>
  <si>
    <t>PE5wExUiazo</t>
  </si>
  <si>
    <t>I Gave Myself A Kim Kardashian Hair Makeover 馃拠</t>
  </si>
  <si>
    <t>2018-01-02T15:30:01.000Z</t>
  </si>
  <si>
    <t>PE7ZhHirBFk</t>
  </si>
  <si>
    <t>MATCHA RED BEAN CUPCAKES - The Scran Line</t>
  </si>
  <si>
    <t>2017-11-22T13:34:51.000Z</t>
  </si>
  <si>
    <t>pEN_htHtt_c</t>
  </si>
  <si>
    <t>Deer Meets Snowman And Devours Him | The Dodo</t>
  </si>
  <si>
    <t>2017-12-27T20:00:04.000Z</t>
  </si>
  <si>
    <t>PeYARbPHcvk</t>
  </si>
  <si>
    <t>Solve Mysteries with Detective Pikachu!</t>
  </si>
  <si>
    <t>2018-01-12T14:42:47.000Z</t>
  </si>
  <si>
    <t>Pfat40RFnc4</t>
  </si>
  <si>
    <t>What Are the Chemicals In Our Bread | How to Make Everything</t>
  </si>
  <si>
    <t>How To Make Everything</t>
  </si>
  <si>
    <t>2018-01-01T06:28:19.000Z</t>
  </si>
  <si>
    <t>pFc6I0rgmgY</t>
  </si>
  <si>
    <t>BLACKkKLANSMAN - Official Trailer [HD] - In Theaters August 10</t>
  </si>
  <si>
    <t>2018-05-14T18:59:59.000Z</t>
  </si>
  <si>
    <t>PFH046Fh3ps</t>
  </si>
  <si>
    <t>Impulse | Official Teaser Trailer - YouTube Originals</t>
  </si>
  <si>
    <t>2018-03-22T17:00:08.000Z</t>
  </si>
  <si>
    <t>pfM1F0fBTo8</t>
  </si>
  <si>
    <t>Meet My Dog - Animated</t>
  </si>
  <si>
    <t>2018-03-27T16:00:04.000Z</t>
  </si>
  <si>
    <t>pfX353Wc0GA</t>
  </si>
  <si>
    <t>Spiderman dancing Take on me by A-Ha | DJ IVAN DAVIS</t>
  </si>
  <si>
    <t>PAC ENTRETENIMENTO / DJ IVAN DAVIS</t>
  </si>
  <si>
    <t>2018-01-29T16:10:45.000Z</t>
  </si>
  <si>
    <t>PfZHU8ZT-Uo</t>
  </si>
  <si>
    <t>Early American Woodworking - A Craftsman Talks About his Passion</t>
  </si>
  <si>
    <t>2018-01-18T21:39:25.000Z</t>
  </si>
  <si>
    <t>pGgTkFKfLXE</t>
  </si>
  <si>
    <t>Jamie Dornan on His Wee-Bag &amp; Dakota Johnson</t>
  </si>
  <si>
    <t>2018-02-01T10:00:03.000Z</t>
  </si>
  <si>
    <t>PGH1V_yZq7k</t>
  </si>
  <si>
    <t>Helen Mirren, Donald Sutherland Talk Oscars Honor, #TimesUp Movement, Golden Globes &amp; More</t>
  </si>
  <si>
    <t>2018-01-12T16:57:13.000Z</t>
  </si>
  <si>
    <t>pgjRX9oGF7g</t>
  </si>
  <si>
    <t>2017-11-15T07:55:04.000Z</t>
  </si>
  <si>
    <t>pgkaAzDMEYA</t>
  </si>
  <si>
    <t>Mad Lib Theater with Sarah Jessica Parker</t>
  </si>
  <si>
    <t>2018-02-07T12:00:05.000Z</t>
  </si>
  <si>
    <t>p-GN8WXoiX4</t>
  </si>
  <si>
    <t>The FASTEST Grand Mac Meal Ever Eaten (under 1 Minute!!)</t>
  </si>
  <si>
    <t>2018-03-10T01:05:30.000Z</t>
  </si>
  <si>
    <t>PgNAmWjInGk</t>
  </si>
  <si>
    <t>Overwatch Seasonal Event | Overwatch Archives</t>
  </si>
  <si>
    <t>2018-04-10T17:41:24.000Z</t>
  </si>
  <si>
    <t>PgpOosts_Ms</t>
  </si>
  <si>
    <t>Star Wars: The Last Jedi Cast on Carrie Fisher's Final Performance | E! Live from the Red Carpet</t>
  </si>
  <si>
    <t>2017-12-05T02:24:51.000Z</t>
  </si>
  <si>
    <t>PGRcxXLfWrM</t>
  </si>
  <si>
    <t>SCUBA DIVING IN POND FOR TREASURE!! (I FOUND IT!)</t>
  </si>
  <si>
    <t>Carter Sharer</t>
  </si>
  <si>
    <t>2018-04-15T15:37:52.000Z</t>
  </si>
  <si>
    <t>PGWBA_OzCE4</t>
  </si>
  <si>
    <t>Deadpool 2 Teaser Released - Movie Talk</t>
  </si>
  <si>
    <t>2017-11-15T18:19:50.000Z</t>
  </si>
  <si>
    <t>PH3lTEhNkUk</t>
  </si>
  <si>
    <t>Leslie Odom Jr. Learned The Secret To Success: Trying</t>
  </si>
  <si>
    <t>2018-03-28T07:35:00.000Z</t>
  </si>
  <si>
    <t>Ph54wQG8ynk</t>
  </si>
  <si>
    <t>Camila Cabello - Never Be the Same</t>
  </si>
  <si>
    <t>pH7VfJDq7f4</t>
  </si>
  <si>
    <t>Why Bridges Move...</t>
  </si>
  <si>
    <t>Practical Engineering</t>
  </si>
  <si>
    <t>2018-02-27T12:00:08.000Z</t>
  </si>
  <si>
    <t>phCIKfJY7SU</t>
  </si>
  <si>
    <t>The Undertaker returns: Raw 25, Jan. 22, 2018</t>
  </si>
  <si>
    <t>2018-01-23T03:57:05.000Z</t>
  </si>
  <si>
    <t>phGlo_TNDp0</t>
  </si>
  <si>
    <t>Imperial-class Star Destroyer - TIE Bomber</t>
  </si>
  <si>
    <t>Onur Altu臒 Sever</t>
  </si>
  <si>
    <t>2010-09-25T18:24:45.000Z</t>
  </si>
  <si>
    <t>phiDj5nlF5c</t>
  </si>
  <si>
    <t>Which Country Has The Best Technology?</t>
  </si>
  <si>
    <t>2018-02-15T14:00:03.000Z</t>
  </si>
  <si>
    <t>PHLY4a5fTjU</t>
  </si>
  <si>
    <t>I Bought A Full Face Of Makeup From Facebook Ads</t>
  </si>
  <si>
    <t>2018-03-21T02:46:38.000Z</t>
  </si>
  <si>
    <t>PHWAZNkqwN4</t>
  </si>
  <si>
    <t>bj枚rk: blissing me</t>
  </si>
  <si>
    <t>2017-11-16T10:07:18.000Z</t>
  </si>
  <si>
    <t>phXTecbj6NI</t>
  </si>
  <si>
    <t>Hollywood Medium Connects Me With My Late Mom (360 VR) | Gigi Gorgeous</t>
  </si>
  <si>
    <t>2018-02-21T21:07:52.000Z</t>
  </si>
  <si>
    <t>pi0ePRY7TSc</t>
  </si>
  <si>
    <t>Terry Crews Says He Was Sexually Assaulted</t>
  </si>
  <si>
    <t>2017-11-16T02:00:03.000Z</t>
  </si>
  <si>
    <t>pi2Ri9-K3_E</t>
  </si>
  <si>
    <t>5 Reasons to Buy a $188 Laptop</t>
  </si>
  <si>
    <t>2018-02-18T15:20:53.000Z</t>
  </si>
  <si>
    <t>pihJVwap7iI</t>
  </si>
  <si>
    <t>Nick Jonas - Home (Lyric Video)</t>
  </si>
  <si>
    <t>2017-12-22T05:00:04.000Z</t>
  </si>
  <si>
    <t>pisY6J2Ky6U</t>
  </si>
  <si>
    <t>ADULTS REACT TO KARMA IS A BITCH CHALLENGE</t>
  </si>
  <si>
    <t>2018-02-02T22:00:04.000Z</t>
  </si>
  <si>
    <t>PitE6FVIjgs</t>
  </si>
  <si>
    <t>James Harden and Chris Paul Each Score 28 Pts in Win vs. Spurs | December 15, 2017</t>
  </si>
  <si>
    <t>2017-12-16T06:07:33.000Z</t>
  </si>
  <si>
    <t>PitmObjGur4</t>
  </si>
  <si>
    <t>Dick Enberg dies at 82 | SportsCenter | ESPN</t>
  </si>
  <si>
    <t>2017-12-22T13:07:05.000Z</t>
  </si>
  <si>
    <t>piyds9slayg</t>
  </si>
  <si>
    <t>Nichola Joss's Top 3 Facial Massage Techniques | SUPERSTARS | Feelunique</t>
  </si>
  <si>
    <t>Feelunique</t>
  </si>
  <si>
    <t>2017-03-28T11:13:26.000Z</t>
  </si>
  <si>
    <t>pj6k-EFxqAI</t>
  </si>
  <si>
    <t>Hailee Steinfeld, BloodPop庐 - Capital Letters</t>
  </si>
  <si>
    <t>FiftyShadesVEVO</t>
  </si>
  <si>
    <t>2018-01-31T17:00:04.000Z</t>
  </si>
  <si>
    <t>pJ96Z2PPKI8</t>
  </si>
  <si>
    <t>The Voice 2017 - Team Miley: Man! I Feel Like a Woman</t>
  </si>
  <si>
    <t>2017-11-29T02:10:41.000Z</t>
  </si>
  <si>
    <t>PJ9jj08bR38</t>
  </si>
  <si>
    <t>Grey's Anatomy 14x09 Promo 1-800-799-7233 (HD) Season 14 Episode 9 Promo</t>
  </si>
  <si>
    <t>2018-01-11T15:45:45.000Z</t>
  </si>
  <si>
    <t>pjaEEzjd9iw</t>
  </si>
  <si>
    <t>Legendary Rocker Tom Petty Died From Accidental Overdose Of Medications, Coroner Says</t>
  </si>
  <si>
    <t>2018-01-20T02:10:07.000Z</t>
  </si>
  <si>
    <t>PJBmeqpw3DY</t>
  </si>
  <si>
    <t>Marvel Studios' Black Panther - Rise TV Spot</t>
  </si>
  <si>
    <t>2018-01-09T03:13:21.000Z</t>
  </si>
  <si>
    <t>Pj-D0jc17D0</t>
  </si>
  <si>
    <t>Diner Lobster - SNL</t>
  </si>
  <si>
    <t>2018-04-15T06:56:43.000Z</t>
  </si>
  <si>
    <t>PjqKPHZJgF0</t>
  </si>
  <si>
    <t>Lil Wayne - Family Feud feat. Drake (Official Audio) | Dedication 6</t>
  </si>
  <si>
    <t>Lil Wayne</t>
  </si>
  <si>
    <t>2017-12-29T22:59:01.000Z</t>
  </si>
  <si>
    <t>pjTj-_55WZ8</t>
  </si>
  <si>
    <t>Rudimental - These Days feat. Jess Glynne, Macklemore &amp; Dan Caplen [Official Video]</t>
  </si>
  <si>
    <t>2018-01-25T12:00:16.000Z</t>
  </si>
  <si>
    <t>pjuPpVLXDQg</t>
  </si>
  <si>
    <t>Train Swipes Parked Vehicle</t>
  </si>
  <si>
    <t>2017-11-13T00:46:11.000Z</t>
  </si>
  <si>
    <t>pk0xdl0rRFg</t>
  </si>
  <si>
    <t>WWE鈥檚 20 million subscribers get a special message from the Superstars!</t>
  </si>
  <si>
    <t>2017-12-21T19:00:23.000Z</t>
  </si>
  <si>
    <t>PKf29H2z81w</t>
  </si>
  <si>
    <t>LeBron James teases what his dunk contest might look like during pregame warmups | ESPN</t>
  </si>
  <si>
    <t>2018-03-10T07:05:22.000Z</t>
  </si>
  <si>
    <t>pKFd5rAUM2s</t>
  </si>
  <si>
    <t>BLANK CANVAS... 2017 YEAR IN REVIEW</t>
  </si>
  <si>
    <t>2017-12-28T19:00:22.000Z</t>
  </si>
  <si>
    <t>pKkf2KCc6xo</t>
  </si>
  <si>
    <t>Royal Weddings, Then and Now: Princess Diana, Kate Middleton, and Meghan Markle | The New Yorker</t>
  </si>
  <si>
    <t>2018-05-19T18:30:55.000Z</t>
  </si>
  <si>
    <t>pKkZjjhPCQM</t>
  </si>
  <si>
    <t>Everything Wrong With Spider-Man: Homecoming</t>
  </si>
  <si>
    <t>2017-12-05T16:58:28.000Z</t>
  </si>
  <si>
    <t>PKP8Mimj3QI</t>
  </si>
  <si>
    <t>Frances McDormand: Acceptance Speech | 24th Annual SAG Awards | TNT</t>
  </si>
  <si>
    <t>2018-01-22T03:09:26.000Z</t>
  </si>
  <si>
    <t>PkRBTF6nt4E</t>
  </si>
  <si>
    <t>Tesla's biggest problem is one nobody saw coming</t>
  </si>
  <si>
    <t>2017-11-10T13:00:02.000Z</t>
  </si>
  <si>
    <t>pkwSoJrVWAY</t>
  </si>
  <si>
    <t>Paper Programs Tutorial</t>
  </si>
  <si>
    <t>JanPaul123</t>
  </si>
  <si>
    <t>2018-01-15T18:03:41.000Z</t>
  </si>
  <si>
    <t>pKW-ZgBl9eU</t>
  </si>
  <si>
    <t>Surprising My Dad Super Bowl Tickets!!!</t>
  </si>
  <si>
    <t>Jesse</t>
  </si>
  <si>
    <t>2018-02-05T17:00:02.000Z</t>
  </si>
  <si>
    <t>PLAFNvxDPMw</t>
  </si>
  <si>
    <t>Impossible Rubik's Cubes</t>
  </si>
  <si>
    <t>standupmaths</t>
  </si>
  <si>
    <t>2017-12-21T15:09:12.000Z</t>
  </si>
  <si>
    <t>pl-DjiO8das</t>
  </si>
  <si>
    <t>THE PROPOSAL | Felix &amp; Marzia 馃拲</t>
  </si>
  <si>
    <t>2018-05-05T15:00:12.000Z</t>
  </si>
  <si>
    <t>PliRMGvytnA</t>
  </si>
  <si>
    <t>Drug Store Nail Powders FAIL (what the Sally Hansen?!)</t>
  </si>
  <si>
    <t>2017-11-18T16:43:23.000Z</t>
  </si>
  <si>
    <t>plnzNgtvvJo</t>
  </si>
  <si>
    <t>You'll Shoot Your Eye Out Performance | A CHRISTMAS STORY LIVE</t>
  </si>
  <si>
    <t>2017-12-18T04:03:53.000Z</t>
  </si>
  <si>
    <t>PLTC0h013S0</t>
  </si>
  <si>
    <t>Hoda Kotb Joins Savannah Guthrie As Co-Anchor Of TODAY! | TODAY</t>
  </si>
  <si>
    <t>2018-01-02T16:06:55.000Z</t>
  </si>
  <si>
    <t>PLtyqLPx_8M</t>
  </si>
  <si>
    <t>Top 5 most stunning moments in Olympic Short Track Speed Skating  | Highlights Listicles</t>
  </si>
  <si>
    <t>2018-02-18T22:00:01.000Z</t>
  </si>
  <si>
    <t>PluaPvhkIMU</t>
  </si>
  <si>
    <t>The Greatest Showman | From Now On with Hugh Jackman | 20th Century FOX</t>
  </si>
  <si>
    <t>2017-12-19T13:59:38.000Z</t>
  </si>
  <si>
    <t>pmdVVDkvJXU</t>
  </si>
  <si>
    <t>Saoirse Ronan on Harassment, Need to Know There's Support Here No Matter What | Close Up With THR</t>
  </si>
  <si>
    <t>2017-11-21T15:00:05.000Z</t>
  </si>
  <si>
    <t>pmMjkMtpnTc</t>
  </si>
  <si>
    <t>Wanna One (鞗岆剤鞗? - 'BOOMERANG (攵€氅旊瀾)' M/V</t>
  </si>
  <si>
    <t>CJENMMUSIC Official</t>
  </si>
  <si>
    <t>2018-03-19T09:00:02.000Z</t>
  </si>
  <si>
    <t>pMpQABKlC-I</t>
  </si>
  <si>
    <t>How To Speak Internet 101 (ft. Will Smith)</t>
  </si>
  <si>
    <t>2017-12-23T21:57:30.000Z</t>
  </si>
  <si>
    <t>P-MQBhBwvgM</t>
  </si>
  <si>
    <t>Elton John - His Past, London's Present. A Taste Of The Future.</t>
  </si>
  <si>
    <t>Elton John</t>
  </si>
  <si>
    <t>2018-01-23T23:23:35.000Z</t>
  </si>
  <si>
    <t>pmS2oJQ8SIs</t>
  </si>
  <si>
    <t>J.T. Barrett cuts through the Wolverines' defense, Michigan leads to 14-7 | FOX COLLEGE FOOTBALL</t>
  </si>
  <si>
    <t>2017-11-25T18:32:33.000Z</t>
  </si>
  <si>
    <t>PmUL6wMpMWw</t>
  </si>
  <si>
    <t>Red Sparrow | Official Trailer [HD] | 20th Century FOX</t>
  </si>
  <si>
    <t>2018-01-08T14:00:11.000Z</t>
  </si>
  <si>
    <t>pn6azlyHzuU</t>
  </si>
  <si>
    <t>Getting WIDE Like Kylo Ren</t>
  </si>
  <si>
    <t>Corridor</t>
  </si>
  <si>
    <t>2018-01-20T17:04:37.000Z</t>
  </si>
  <si>
    <t>pnlNqAmCCgw</t>
  </si>
  <si>
    <t>Pesto - You Suck at Cooking (episode 73)</t>
  </si>
  <si>
    <t>2018-03-28T13:02:41.000Z</t>
  </si>
  <si>
    <t>p-OCfiglZRQ</t>
  </si>
  <si>
    <t>Can Light be Black? Mind-Blowing Dark Light Experiments!</t>
  </si>
  <si>
    <t>2018-04-28T16:03:59.000Z</t>
  </si>
  <si>
    <t>POcPgCMwYGE</t>
  </si>
  <si>
    <t>Best Mic'd Up Sounds of Week 14, 2017 | Sound FX | NFL Films</t>
  </si>
  <si>
    <t>2017-12-14T07:00:02.000Z</t>
  </si>
  <si>
    <t>pOEzjT-SED0</t>
  </si>
  <si>
    <t>Remy Ma - Wake Me Up ft. Lil' Kim</t>
  </si>
  <si>
    <t>2017-11-16T15:00:07.000Z</t>
  </si>
  <si>
    <t>PoNWU2cox9w</t>
  </si>
  <si>
    <t>Inside Keanu Reeves' Custom Motorcycle Shop | WIRED</t>
  </si>
  <si>
    <t>2017-11-08T15:00:27.000Z</t>
  </si>
  <si>
    <t>PozbOaVdPp0</t>
  </si>
  <si>
    <t>RuPaul's Drag Race All Stars 3 | Episode 3 Preview</t>
  </si>
  <si>
    <t>Shawn</t>
  </si>
  <si>
    <t>2018-02-02T03:49:48.000Z</t>
  </si>
  <si>
    <t>pP6r2Gy_dTs</t>
  </si>
  <si>
    <t>Fried School Lunch Taste Test Ft. Harley Morenstein | TOO MUCH OF A GOOD THING</t>
  </si>
  <si>
    <t>2018-03-26T10:00:09.000Z</t>
  </si>
  <si>
    <t>PpElRBQ-yGc</t>
  </si>
  <si>
    <t>Melix Plays: JUMPSTART First Grade | 90s Games</t>
  </si>
  <si>
    <t>2018-01-25T16:52:25.000Z</t>
  </si>
  <si>
    <t>PPWDwBrUNyY</t>
  </si>
  <si>
    <t>YouTube Live at E3 2018: Monday with Ninja, Marshmello, PlayStation, Ubisoft, Todd Howard</t>
  </si>
  <si>
    <t>gameslice</t>
  </si>
  <si>
    <t>2018-06-12T04:45:52.000Z</t>
  </si>
  <si>
    <t>pqQrL1K0Z5g</t>
  </si>
  <si>
    <t>Talking Tech with Neil deGrasse Tyson!</t>
  </si>
  <si>
    <t>2018-03-09T23:52:38.000Z</t>
  </si>
  <si>
    <t>pQXwQVaQmGk</t>
  </si>
  <si>
    <t>Tracee Ellis Ross on Cher, Michael Jackson &amp; Diana Ross</t>
  </si>
  <si>
    <t>2017-11-17T10:00:03.000Z</t>
  </si>
  <si>
    <t>pqzopUurZPc</t>
  </si>
  <si>
    <t>Fox and Owl Face Off || ViralHog</t>
  </si>
  <si>
    <t>2018-01-15T18:13:26.000Z</t>
  </si>
  <si>
    <t>Pr6zjrF0Djg</t>
  </si>
  <si>
    <t>Mirai Nagasu describes her mindset in a triple Axel</t>
  </si>
  <si>
    <t>2018-02-12T06:33:40.000Z</t>
  </si>
  <si>
    <t>prmQgSpV3fA</t>
  </si>
  <si>
    <t>BLACK THOUGHT FREESTYLES ON FLEX | #FREESTYLE087</t>
  </si>
  <si>
    <t>HOT 97</t>
  </si>
  <si>
    <t>2017-12-14T16:15:22.000Z</t>
  </si>
  <si>
    <t>pRnCk5QeXdw</t>
  </si>
  <si>
    <t>Black Panther Continues Its Reign, Breaks More Box Office Records - Movie Talk</t>
  </si>
  <si>
    <t>2018-02-26T18:28:18.000Z</t>
  </si>
  <si>
    <t>PrNRtC3XfWk</t>
  </si>
  <si>
    <t>WE TRIED DIY-ING EXPENSIVE WEST ELM DECOR</t>
  </si>
  <si>
    <t>2018-03-27T15:48:34.000Z</t>
  </si>
  <si>
    <t>Prnw-NqXSEY</t>
  </si>
  <si>
    <t>'Storm Chasers' Star Joel Taylor Dies at 38 Aboard Cruise Ship</t>
  </si>
  <si>
    <t>2018-01-24T23:48:01.000Z</t>
  </si>
  <si>
    <t>Ps7GzIV2KP0</t>
  </si>
  <si>
    <t>Which Animal Is The Smartest?</t>
  </si>
  <si>
    <t>2018-02-19T14:00:01.000Z</t>
  </si>
  <si>
    <t>PSA-TnMwK9c</t>
  </si>
  <si>
    <t>Reaction to Hornets making Kemba Walker available for trade talks | The Jump | ESPN</t>
  </si>
  <si>
    <t>2018-01-19T20:46:13.000Z</t>
  </si>
  <si>
    <t>psbdT3kS8mY</t>
  </si>
  <si>
    <t>A Series Of Unfortunate Events - Season 2 | Official Teaser [HD] | Netflix</t>
  </si>
  <si>
    <t>2018-02-12T15:30:01.000Z</t>
  </si>
  <si>
    <t>psnbQ_sF-yE</t>
  </si>
  <si>
    <t>Aladdin &amp; Genisa | Lele Pons &amp; Anwar Jibawi</t>
  </si>
  <si>
    <t>2018-03-23T17:29:45.000Z</t>
  </si>
  <si>
    <t>Ps-nEyvsCKY</t>
  </si>
  <si>
    <t>Kristen Wiig Struggles with 'Hallelujah'</t>
  </si>
  <si>
    <t>2017-12-07T06:28:53.000Z</t>
  </si>
  <si>
    <t>pspGtXW0QYo</t>
  </si>
  <si>
    <t>Cat Mind Control</t>
  </si>
  <si>
    <t>2018-03-10T14:00:04.000Z</t>
  </si>
  <si>
    <t>PSRJfaAYkW4</t>
  </si>
  <si>
    <t>How does your immune system work? - Emma Bryce</t>
  </si>
  <si>
    <t>2018-01-08T15:58:35.000Z</t>
  </si>
  <si>
    <t>PT2fxswWSpQ</t>
  </si>
  <si>
    <t>Shia LaBeouf Has a Poop-Eating Puppy</t>
  </si>
  <si>
    <t>2018-04-13T09:00:03.000Z</t>
  </si>
  <si>
    <t>pT5XvFLmzMU</t>
  </si>
  <si>
    <t>Types of People at Weddings</t>
  </si>
  <si>
    <t>2018-01-09T01:19:44.000Z</t>
  </si>
  <si>
    <t>PtNRJvsLHV0</t>
  </si>
  <si>
    <t>How To Make A Gift Box Out Of Paper Easy</t>
  </si>
  <si>
    <t>AmandaMoor &amp; Craft Ideas</t>
  </si>
  <si>
    <t>2017-11-24T12:02:10.000Z</t>
  </si>
  <si>
    <t>PtPNGls_sUg</t>
  </si>
  <si>
    <t>Most Interesting Electric SUV at CES 2018</t>
  </si>
  <si>
    <t>2018-01-15T15:50:05.000Z</t>
  </si>
  <si>
    <t>PtR_Wzf94C4</t>
  </si>
  <si>
    <t>Mario Batali Celebrates Thanksgiving with Spicy Wings | Hot Ones</t>
  </si>
  <si>
    <t>2017-11-23T16:00:04.000Z</t>
  </si>
  <si>
    <t>pTysrwci0pU</t>
  </si>
  <si>
    <t>I Got A Perfect Makeover Based On My Features</t>
  </si>
  <si>
    <t>2018-05-18T17:30:59.000Z</t>
  </si>
  <si>
    <t>Pubtjn5QIjg</t>
  </si>
  <si>
    <t>Doing A Gift Exchange MY WAY! | Lauren Elizabeth</t>
  </si>
  <si>
    <t>Lauren Elizabeth</t>
  </si>
  <si>
    <t>2017-11-17T02:34:43.000Z</t>
  </si>
  <si>
    <t>PUcS24GuAog</t>
  </si>
  <si>
    <t>BABY | The Weekly #3 | LIFESTYLE</t>
  </si>
  <si>
    <t>2018-01-21T09:00:00.000Z</t>
  </si>
  <si>
    <t>puqaWrEC7tY</t>
  </si>
  <si>
    <t>Nickelback Lyrics: Real or Fake?</t>
  </si>
  <si>
    <t>2017-11-13T11:00:04.000Z</t>
  </si>
  <si>
    <t>puREqwXzyCI</t>
  </si>
  <si>
    <t>I'M GOING TO BROADWAY! (Dear Evan Hansen)</t>
  </si>
  <si>
    <t>2017-11-22T19:30:02.000Z</t>
  </si>
  <si>
    <t>PUvVjWR3zTQ</t>
  </si>
  <si>
    <t>Sufjan Stevens - Tonya Harding (Official Audio)</t>
  </si>
  <si>
    <t>Asthmatic Kitty Records</t>
  </si>
  <si>
    <t>2017-12-06T11:58:45.000Z</t>
  </si>
  <si>
    <t>PV_GHHXy7Po</t>
  </si>
  <si>
    <t>Joey Graceffa's Enchanted Gaming Room Makeover! | OMG We're Coming Over</t>
  </si>
  <si>
    <t>2018-05-24T22:00:05.000Z</t>
  </si>
  <si>
    <t>pvg2cw5oshg</t>
  </si>
  <si>
    <t>Luke Bryan - Hooked On It (Audio)</t>
  </si>
  <si>
    <t>2017-11-17T05:00:02.000Z</t>
  </si>
  <si>
    <t>pVgx8pYpwRE</t>
  </si>
  <si>
    <t>Camila Cabello on THAT Blue Ivy Grammys moment</t>
  </si>
  <si>
    <t>2018-02-19T16:23:00.000Z</t>
  </si>
  <si>
    <t>PVr1BbsOwmQ</t>
  </si>
  <si>
    <t>Binging With Babish Cooks Bob's Burgers For Fans</t>
  </si>
  <si>
    <t>2017-12-27T19:00:17.000Z</t>
  </si>
  <si>
    <t>pVxOVlm_lE8</t>
  </si>
  <si>
    <t>Marvel Studios鈥?Avengers: Infinity War - Big Game Spot</t>
  </si>
  <si>
    <t>2018-02-05T02:12:09.000Z</t>
  </si>
  <si>
    <t>pVypbknP4A8</t>
  </si>
  <si>
    <t>Jon Stewart Hosts Night of Too Many Stars</t>
  </si>
  <si>
    <t>2017-11-19T03:23:32.000Z</t>
  </si>
  <si>
    <t>p-W9SnUM7u8</t>
  </si>
  <si>
    <t>Stephen A. Smith: Dwane Casey rescued DeMar DeRozan by benching him Game 3 | First Take | ESPN</t>
  </si>
  <si>
    <t>2018-05-07T14:47:11.000Z</t>
  </si>
  <si>
    <t>pwGbwYAfSmg</t>
  </si>
  <si>
    <t>5 books worth reading this summer</t>
  </si>
  <si>
    <t>2018-05-21T13:30:33.000Z</t>
  </si>
  <si>
    <t>PWIp2GTZwCQ</t>
  </si>
  <si>
    <t>Introverts vs. Extroverts: What鈥檚 The Difference? Ft. Anthony Padilla</t>
  </si>
  <si>
    <t>2018-02-05T14:00:04.000Z</t>
  </si>
  <si>
    <t>pWqef6cbwzI</t>
  </si>
  <si>
    <t>ANGRY GRANDPA TRIBUTE VIDEO</t>
  </si>
  <si>
    <t>TheAngryGrandpaShow</t>
  </si>
  <si>
    <t>2017-12-12T23:05:56.000Z</t>
  </si>
  <si>
    <t>pWqRw4NfFDA</t>
  </si>
  <si>
    <t>Here And Now Official Trailer (2018) | HBO</t>
  </si>
  <si>
    <t>2018-01-12T17:14:02.000Z</t>
  </si>
  <si>
    <t>PWrsHhAuVZg</t>
  </si>
  <si>
    <t>Queen Biopic Stops Production, Avengers Fighting Alien Cannon Fodder Again - The John Campea Show</t>
  </si>
  <si>
    <t>2017-12-02T17:54:53.000Z</t>
  </si>
  <si>
    <t>pWVrA0WQ3wU</t>
  </si>
  <si>
    <t>I Had A Mommy Moment</t>
  </si>
  <si>
    <t>KKandbabyJ</t>
  </si>
  <si>
    <t>2018-01-06T00:42:03.000Z</t>
  </si>
  <si>
    <t>PW-WgdZctW0</t>
  </si>
  <si>
    <t>WEARING DOLLAR STORE OUTFITS! + DOLLA HAUL!</t>
  </si>
  <si>
    <t>2018-03-05T01:38:25.000Z</t>
  </si>
  <si>
    <t>pwYa2LyCans</t>
  </si>
  <si>
    <t>The Most Underrated Disney Movie EVER!</t>
  </si>
  <si>
    <t>2018-03-29T19:52:35.000Z</t>
  </si>
  <si>
    <t>pWZnhJay0Y8</t>
  </si>
  <si>
    <t>Disney's Live Action Mulan - Liu Yifei aka Crystal Liu Cast - REACTION</t>
  </si>
  <si>
    <t>Beyond The Trailer</t>
  </si>
  <si>
    <t>2017-11-29T18:53:21.000Z</t>
  </si>
  <si>
    <t>PXAZ3KphJz4</t>
  </si>
  <si>
    <t>Adam Rippon Savagely Ranks Olympic Sports | Cosmopolitan</t>
  </si>
  <si>
    <t>2018-03-08T01:30:01.000Z</t>
  </si>
  <si>
    <t>Pxf8Bf1V0is</t>
  </si>
  <si>
    <t>21 Strangest Movie Translations in Japanese</t>
  </si>
  <si>
    <t>Abroad in Japan</t>
  </si>
  <si>
    <t>2018-01-14T16:42:38.000Z</t>
  </si>
  <si>
    <t>PXi4JIklpOs</t>
  </si>
  <si>
    <t>North Korea will send a team to the Winter Olympics</t>
  </si>
  <si>
    <t>2018-01-09T07:38:38.000Z</t>
  </si>
  <si>
    <t>pXpfGJpmhNI</t>
  </si>
  <si>
    <t>How do I stop these tears (YIAY #411)</t>
  </si>
  <si>
    <t>2018-04-30T19:00:10.000Z</t>
  </si>
  <si>
    <t>PXWlnc-Qcwg</t>
  </si>
  <si>
    <t>Google AIY Robot Conversion</t>
  </si>
  <si>
    <t>CIRCUITBEARD</t>
  </si>
  <si>
    <t>2017-11-18T17:49:05.000Z</t>
  </si>
  <si>
    <t>pXxA_8C3HHQ</t>
  </si>
  <si>
    <t>Moving Into a Motorhome</t>
  </si>
  <si>
    <t>2018-02-03T14:00:09.000Z</t>
  </si>
  <si>
    <t>PYDu-q6mFeg</t>
  </si>
  <si>
    <t>Ariana Grande - No Tears Left To Cry (Live From The Billboard Music Awards / 2018)</t>
  </si>
  <si>
    <t>2018-05-21T20:08:33.000Z</t>
  </si>
  <si>
    <t>pylyPL64uxk</t>
  </si>
  <si>
    <t>Team LeBron! Best Plays from Every All-Star on the Team | 2018 NBA All-Star Game</t>
  </si>
  <si>
    <t>2018-01-26T02:20:38.000Z</t>
  </si>
  <si>
    <t>Pymm6cmE9uQ</t>
  </si>
  <si>
    <t>SICARIO 2: SOLDADO - Official Teaser Trailer (HD)</t>
  </si>
  <si>
    <t>2017-12-19T17:06:48.000Z</t>
  </si>
  <si>
    <t>PyXpoGbwGL0</t>
  </si>
  <si>
    <t>Elon Musk: Falcon Heavy will be 'great' launch or 'best fireworks'</t>
  </si>
  <si>
    <t>CNNMoney</t>
  </si>
  <si>
    <t>2018-02-06T04:51:58.000Z</t>
  </si>
  <si>
    <t>pz95u3UVpaM</t>
  </si>
  <si>
    <t>Camila Cabello - Havana (Vertical Video) ft. Young Thug</t>
  </si>
  <si>
    <t>2017-11-10T05:01:00.000Z</t>
  </si>
  <si>
    <t>PzcaR1N0pTI</t>
  </si>
  <si>
    <t>Mary Poppins Returns Official Teaser Trailer</t>
  </si>
  <si>
    <t>2018-03-05T01:22:06.000Z</t>
  </si>
  <si>
    <t>pzD9zGcUNrw</t>
  </si>
  <si>
    <t>THE NUN - Official Teaser Trailer [HD]</t>
  </si>
  <si>
    <t>2018-06-13T12:00:24.000Z</t>
  </si>
  <si>
    <t>pzPtlmzwajA</t>
  </si>
  <si>
    <t>Jay-Z opens up about fighting for his marriage with Beyonce</t>
  </si>
  <si>
    <t>2018-01-28T13:00:12.000Z</t>
  </si>
  <si>
    <t>PZxyNX8J7Y4</t>
  </si>
  <si>
    <t>Liza Koshy &amp; Gabbie Hanna Become Mermaids IRL | Liza Tries It | TRL</t>
  </si>
  <si>
    <t>TRL</t>
  </si>
  <si>
    <t>2018-04-26T13:00:04.000Z</t>
  </si>
  <si>
    <t>pZYJGAWc-R0</t>
  </si>
  <si>
    <t>LeBron James 44 Points &amp; A Game Winner!</t>
  </si>
  <si>
    <t>2018-04-26T03:09:59.000Z</t>
  </si>
  <si>
    <t>q_MmN6-KLXg</t>
  </si>
  <si>
    <t>Chloe x Halle - Grown (Official Music Video)</t>
  </si>
  <si>
    <t>2017-12-29T16:02:53.000Z</t>
  </si>
  <si>
    <t>q_yzyuYDhVw</t>
  </si>
  <si>
    <t>Pia Mia - Off My Feet (Official Audio)</t>
  </si>
  <si>
    <t>PrincessPiaMiaVEVO</t>
  </si>
  <si>
    <t>Q0BIVH-8pwk</t>
  </si>
  <si>
    <t>Saved By The Max LA Ticket Announcement!</t>
  </si>
  <si>
    <t>Saved By The Max</t>
  </si>
  <si>
    <t>2018-01-29T16:59:45.000Z</t>
  </si>
  <si>
    <t>Q0sjw10aEWI</t>
  </si>
  <si>
    <t>3 Million The Musical - Merrell Twins</t>
  </si>
  <si>
    <t>2018-03-13T18:55:25.000Z</t>
  </si>
  <si>
    <t>Q11GPMvTxQE</t>
  </si>
  <si>
    <t>Zimbabwe's ruling party sacks Robert Mugabe as leader - BBC News</t>
  </si>
  <si>
    <t>2017-11-19T12:28:24.000Z</t>
  </si>
  <si>
    <t>q11UD-6XT-8</t>
  </si>
  <si>
    <t>Stephen's Covetton House Meets Gwyneth Paltrow's Goop</t>
  </si>
  <si>
    <t>2018-01-26T08:35:00.000Z</t>
  </si>
  <si>
    <t>Q1CFfU2gXHw</t>
  </si>
  <si>
    <t>Apple HomePod: Everything to know before you buy (Apple Byte)</t>
  </si>
  <si>
    <t>2018-01-24T20:08:16.000Z</t>
  </si>
  <si>
    <t>Q1EgRiVdT5w</t>
  </si>
  <si>
    <t>How I Style Outerwear</t>
  </si>
  <si>
    <t>2017-11-19T18:00:03.000Z</t>
  </si>
  <si>
    <t>Q1INhRBrwKM</t>
  </si>
  <si>
    <t>I Said I Would NEVER Do This To My Truck... BIG MODS INCOMING!</t>
  </si>
  <si>
    <t>Street Speed 717</t>
  </si>
  <si>
    <t>2018-01-02T04:29:12.000Z</t>
  </si>
  <si>
    <t>q1jzwV_s8_Y</t>
  </si>
  <si>
    <t>Christina Aguilera - Twice (Audio)</t>
  </si>
  <si>
    <t>2018-05-11T07:00:01.000Z</t>
  </si>
  <si>
    <t>q1mE6MRHz6U</t>
  </si>
  <si>
    <t>The Girl Next Door (Valentine's Day)</t>
  </si>
  <si>
    <t>2018-02-13T14:00:05.000Z</t>
  </si>
  <si>
    <t>Q1TXk7ZdiQE</t>
  </si>
  <si>
    <t>Zlatan Ibrahimovi膰 on Playing for LA Galaxy, His Nicknames &amp; The World Cup</t>
  </si>
  <si>
    <t>2018-04-18T05:10:19.000Z</t>
  </si>
  <si>
    <t>q20_MVdB31g</t>
  </si>
  <si>
    <t>Snoke's Throne Room Fight - 16 Bit Scenes</t>
  </si>
  <si>
    <t>2018-02-02T13:52:27.000Z</t>
  </si>
  <si>
    <t>q260bjSiyq0</t>
  </si>
  <si>
    <t>The Floppotron: Toto - Africa</t>
  </si>
  <si>
    <t>Pawe艂 Zadro偶niak</t>
  </si>
  <si>
    <t>2018-01-20T19:43:44.000Z</t>
  </si>
  <si>
    <t>Q2hqcPnIWiQ</t>
  </si>
  <si>
    <t>Why does the Hawaii Kilauea volcano keep erupting?</t>
  </si>
  <si>
    <t>2018-05-10T17:24:02.000Z</t>
  </si>
  <si>
    <t>q32oFOjlWh8</t>
  </si>
  <si>
    <t>When your Amish town is frozen</t>
  </si>
  <si>
    <t>Kortney Steury</t>
  </si>
  <si>
    <t>2018-01-13T21:13:26.000Z</t>
  </si>
  <si>
    <t>Q32uEd5KF2k</t>
  </si>
  <si>
    <t>Kris Jenner Grills Scott Disick About Dating Sofia Richie -- Watch!</t>
  </si>
  <si>
    <t>2018-02-09T20:28:00.000Z</t>
  </si>
  <si>
    <t>q3j6708kzEY</t>
  </si>
  <si>
    <t>If Alexa was Southern</t>
  </si>
  <si>
    <t>It's a Southern Thing</t>
  </si>
  <si>
    <t>2018-01-31T00:30:01.000Z</t>
  </si>
  <si>
    <t>Q3pUXLQ5G5U</t>
  </si>
  <si>
    <t>DOOR TO SPACE - 29 Rooms Vlog</t>
  </si>
  <si>
    <t>TiffyQuake</t>
  </si>
  <si>
    <t>2017-12-22T00:30:00.000Z</t>
  </si>
  <si>
    <t>Q48VduIflPk</t>
  </si>
  <si>
    <t>[STATION] SMTOWN 'Dear My Family (Live Concert Ver.)' MV</t>
  </si>
  <si>
    <t>2017-12-29T09:00:02.000Z</t>
  </si>
  <si>
    <t>q57eQqq9-IA</t>
  </si>
  <si>
    <t>The Legend of Zelda: Breath of the Wild DLC Dev. Talk - ft. Mr. Aonuma &amp; Mr. Fujibayashi</t>
  </si>
  <si>
    <t>2018-01-31T18:25:09.000Z</t>
  </si>
  <si>
    <t>Q5KmA3Xbmqo</t>
  </si>
  <si>
    <t>The Spider and The Butterfly - Animated Short</t>
  </si>
  <si>
    <t>Dragonfoxgirl</t>
  </si>
  <si>
    <t>2018-05-15T05:06:07.000Z</t>
  </si>
  <si>
    <t>Q6Usd3_fbq8</t>
  </si>
  <si>
    <t>Improvising in the style of different classical composers | Practice Notes 34</t>
  </si>
  <si>
    <t>Nahre Sol</t>
  </si>
  <si>
    <t>2017-11-10T04:08:31.000Z</t>
  </si>
  <si>
    <t>Q6vfaPuftmE</t>
  </si>
  <si>
    <t>Donald Trump Jr. Says India's Poorest Have Something Special | NBC News</t>
  </si>
  <si>
    <t>2018-02-20T16:55:34.000Z</t>
  </si>
  <si>
    <t>q6xkWA0Qi98</t>
  </si>
  <si>
    <t>Cup Phones - JACK AND DEAN</t>
  </si>
  <si>
    <t>Jack and Dean</t>
  </si>
  <si>
    <t>2017-12-03T17:48:44.000Z</t>
  </si>
  <si>
    <t>q6xYUHb4B1k</t>
  </si>
  <si>
    <t>I Tried to Create Christmas Tree Eyebrows | Vlogmas Day 4</t>
  </si>
  <si>
    <t>Taylor R</t>
  </si>
  <si>
    <t>2017-12-05T13:40:02.000Z</t>
  </si>
  <si>
    <t>q8DkyFH9jXI</t>
  </si>
  <si>
    <t>Stephen A.: 'I'd be shocked' if Cavaliers win more than one game vs. Warriors | SportsCenter | ESPN</t>
  </si>
  <si>
    <t>2018-05-29T04:17:05.000Z</t>
  </si>
  <si>
    <t>q8fuvWLje8M</t>
  </si>
  <si>
    <t>Philippines: Scores dead in landslides</t>
  </si>
  <si>
    <t>2017-12-23T13:02:21.000Z</t>
  </si>
  <si>
    <t>q8kLoRnzgLQ</t>
  </si>
  <si>
    <t>50 AMAZING Facts to Blow Your Mind! #94</t>
  </si>
  <si>
    <t>2018-02-28T19:04:18.000Z</t>
  </si>
  <si>
    <t>Q9B45wXYpzc</t>
  </si>
  <si>
    <t>Television icon Jim Nabors has passed away</t>
  </si>
  <si>
    <t>2017-11-30T20:05:10.000Z</t>
  </si>
  <si>
    <t>q9bGAAYR2MY</t>
  </si>
  <si>
    <t>WHAT MY $1100 LA STUDIO LOOKS LIKE</t>
  </si>
  <si>
    <t>2017-11-28T20:22:30.000Z</t>
  </si>
  <si>
    <t>Q9vZHbcx6cQ</t>
  </si>
  <si>
    <t>David Guetta &amp; Sia - Flames (Lyric Video)</t>
  </si>
  <si>
    <t>2018-03-22T15:59:58.000Z</t>
  </si>
  <si>
    <t>QA2fKoT6Sig</t>
  </si>
  <si>
    <t>Pelican Invades Director's Tent On The Gal谩pagos Islands - Blue Planet II Behind The Scenes</t>
  </si>
  <si>
    <t>2017-12-05T11:52:44.000Z</t>
  </si>
  <si>
    <t>QaASZecxQww</t>
  </si>
  <si>
    <t>[HD] Julia Roberts Interview On Today Show 11/16/2017</t>
  </si>
  <si>
    <t>NARLtv</t>
  </si>
  <si>
    <t>2017-11-16T14:11:06.000Z</t>
  </si>
  <si>
    <t>QaEx2A7p9Dk</t>
  </si>
  <si>
    <t>Seasons (Live) - Hillsong Worship</t>
  </si>
  <si>
    <t>Hillsong Worship</t>
  </si>
  <si>
    <t>2017-12-16T07:23:01.000Z</t>
  </si>
  <si>
    <t>QAgZepiIPH8</t>
  </si>
  <si>
    <t>BREAKING: Meek's Lawyer Fires Back With Proof Judge Favored Old Management</t>
  </si>
  <si>
    <t>The Angie Martinez Show</t>
  </si>
  <si>
    <t>2018-01-31T11:57:09.000Z</t>
  </si>
  <si>
    <t>QAt8kU3TQfQ</t>
  </si>
  <si>
    <t>The Most Mysterious Star in the Universe We Can't Explain</t>
  </si>
  <si>
    <t>2018-02-16T15:53:23.000Z</t>
  </si>
  <si>
    <t>QatPF3Pqhp4</t>
  </si>
  <si>
    <t>January Favorites | 2018</t>
  </si>
  <si>
    <t>2018-01-31T17:30:00.000Z</t>
  </si>
  <si>
    <t>qax_QIFvw_o</t>
  </si>
  <si>
    <t>50 Cent Goes Undercover on Reddit, Twitter &amp; Instagram | Actually Me | GQ</t>
  </si>
  <si>
    <t>2018-01-19T17:15:43.000Z</t>
  </si>
  <si>
    <t>qB24uIe2Q7c</t>
  </si>
  <si>
    <t>HUSBAND PICKS MY MAKEUP</t>
  </si>
  <si>
    <t>2018-04-23T17:00:04.000Z</t>
  </si>
  <si>
    <t>QB6TuFGuxj4</t>
  </si>
  <si>
    <t>Michael Jackson's Dont Stop Till You Get Enough - By Jay</t>
  </si>
  <si>
    <t>JAY</t>
  </si>
  <si>
    <t>2017-11-19T01:10:12.000Z</t>
  </si>
  <si>
    <t>QbDuBTWrU-o</t>
  </si>
  <si>
    <t>My House Burned Down</t>
  </si>
  <si>
    <t>2017-12-06T02:04:58.000Z</t>
  </si>
  <si>
    <t>Qbg2p9PHVo4</t>
  </si>
  <si>
    <t>INDIA LOVE LOCO</t>
  </si>
  <si>
    <t>India Love</t>
  </si>
  <si>
    <t>2018-02-02T06:20:34.000Z</t>
  </si>
  <si>
    <t>QBL8IRJ5yHU</t>
  </si>
  <si>
    <t>Why I'm So Scared (being myself and crying too much)</t>
  </si>
  <si>
    <t>2018-05-14T19:00:01.000Z</t>
  </si>
  <si>
    <t>QBOzHhuTzvw</t>
  </si>
  <si>
    <t>Full Actresses Roundtable: Saoirse Ronan, Jennifer Lawrence, Mary J Blige | Close Up With THR</t>
  </si>
  <si>
    <t>2018-02-07T18:02:23.000Z</t>
  </si>
  <si>
    <t>QBzQeyHh0i8</t>
  </si>
  <si>
    <t>Victoria Beckham Says Yes to a Spice Girls Carpool Karaoke</t>
  </si>
  <si>
    <t>2018-04-13T08:35:00.000Z</t>
  </si>
  <si>
    <t>qC0I5PEhkJo</t>
  </si>
  <si>
    <t>The perfect ice - Ice boats on Lake Geneva</t>
  </si>
  <si>
    <t>MattMasonPhotography</t>
  </si>
  <si>
    <t>2010-01-14T15:56:31.000Z</t>
  </si>
  <si>
    <t>Qc9-dHabR2E</t>
  </si>
  <si>
    <t>HOW I BECAME A MAKEUP ARTIST with pictures</t>
  </si>
  <si>
    <t>2018-01-12T20:16:33.000Z</t>
  </si>
  <si>
    <t>Qcj15vHJTtk</t>
  </si>
  <si>
    <t>Royal Wedding - SNL</t>
  </si>
  <si>
    <t>2018-05-20T04:58:51.000Z</t>
  </si>
  <si>
    <t>QCjk_NPsIqU</t>
  </si>
  <si>
    <t>Trump vs. The World: Last Week Tonight with John Oliver (HBO)</t>
  </si>
  <si>
    <t>2018-02-19T07:30:01.000Z</t>
  </si>
  <si>
    <t>qcP7sS1qZ2M</t>
  </si>
  <si>
    <t>This Week I Learned to Fly Fish - Far Cry 5</t>
  </si>
  <si>
    <t>2018-02-26T14:57:40.000Z</t>
  </si>
  <si>
    <t>qCSu-X_aEvo</t>
  </si>
  <si>
    <t>Priyanka Chopra Dispels a Big Misconception About Bollywood</t>
  </si>
  <si>
    <t>2018-05-03T09:00:02.000Z</t>
  </si>
  <si>
    <t>qD2yyikDcDw</t>
  </si>
  <si>
    <t>Try to Watch This Without Laughing or Grinning #76 (REACT)</t>
  </si>
  <si>
    <t>2018-05-04T19:08:53.000Z</t>
  </si>
  <si>
    <t>qDAxDcjgn-8</t>
  </si>
  <si>
    <t>Taylor Swift - Reputation ALBUM REVIEW</t>
  </si>
  <si>
    <t>2017-11-14T23:06:27.000Z</t>
  </si>
  <si>
    <t>qDDNcyOhqCI</t>
  </si>
  <si>
    <t>Black Panther: 5th Largest Opening of All-Time - Movie Talk</t>
  </si>
  <si>
    <t>2018-02-20T20:25:53.000Z</t>
  </si>
  <si>
    <t>QDHcA33yT0I</t>
  </si>
  <si>
    <t>Eminem - Berzerk on Radio 1</t>
  </si>
  <si>
    <t>2017-12-14T19:30:01.000Z</t>
  </si>
  <si>
    <t>qDI8LnPq3VY</t>
  </si>
  <si>
    <t>MTB Skills - Technical Climb</t>
  </si>
  <si>
    <t>Geoff Mallinson</t>
  </si>
  <si>
    <t>2015-04-02T12:41:47.000Z</t>
  </si>
  <si>
    <t>QDk-xa1oBXw</t>
  </si>
  <si>
    <t>GRAPEFRUIT PEEL STEAK Bistec de Toronja | HARD TIMES - recipes from times of food scarcity</t>
  </si>
  <si>
    <t>2018-05-11T00:00:04.000Z</t>
  </si>
  <si>
    <t>QDqzQwKwvxo</t>
  </si>
  <si>
    <t>Man Creates Snow Plow Out Of TV Box, Lawn Mower</t>
  </si>
  <si>
    <t>CBS Philly</t>
  </si>
  <si>
    <t>2018-01-04T11:58:55.000Z</t>
  </si>
  <si>
    <t>QDr9YTkFNO4</t>
  </si>
  <si>
    <t>Apartment Atrocities</t>
  </si>
  <si>
    <t>shgurr</t>
  </si>
  <si>
    <t>2018-06-07T03:22:06.000Z</t>
  </si>
  <si>
    <t>QDSEpjjavhY</t>
  </si>
  <si>
    <t>TURNING A CAR INTO A COMPUTER MOUSE</t>
  </si>
  <si>
    <t>qE7psdp1jVE</t>
  </si>
  <si>
    <t>CELEBRITY MAKEUP ARTIST DOES MY MAKEUP!</t>
  </si>
  <si>
    <t>2017-12-10T16:19:34.000Z</t>
  </si>
  <si>
    <t>qEEtzzi1EII</t>
  </si>
  <si>
    <t>Birthdays - Simon's Cat | GUIDE TO</t>
  </si>
  <si>
    <t>2017-11-09T13:34:58.000Z</t>
  </si>
  <si>
    <t>QeFwtA3p4Mw</t>
  </si>
  <si>
    <t>Kendrick Lamar, U2, Dave Chappelle - Performance (LIVE From The 60th GRAMMYs 庐)</t>
  </si>
  <si>
    <t>2018-02-04T01:11:29.000Z</t>
  </si>
  <si>
    <t>qEklBC2BQig</t>
  </si>
  <si>
    <t>Joe Keery Swings By To Talk About Stranger Things 2</t>
  </si>
  <si>
    <t>2017-11-29T18:31:44.000Z</t>
  </si>
  <si>
    <t>QerVvvNem1w</t>
  </si>
  <si>
    <t>OCEAN'S 8 - Trailer Teaser</t>
  </si>
  <si>
    <t>2017-12-18T14:35:14.000Z</t>
  </si>
  <si>
    <t>Qesuc8orTUY</t>
  </si>
  <si>
    <t>Kevin Hart is Killing It</t>
  </si>
  <si>
    <t>2018-06-01T04:31:44.000Z</t>
  </si>
  <si>
    <t>qETfaJXx22g</t>
  </si>
  <si>
    <t>Vance Joy  - We're Going Home [Official Video]</t>
  </si>
  <si>
    <t>2018-01-10T21:21:03.000Z</t>
  </si>
  <si>
    <t>qeWvgZLz9yU</t>
  </si>
  <si>
    <t>A Smart... MUG?! - Take apart a Heated Thermos!</t>
  </si>
  <si>
    <t>Qex44E0SywU</t>
  </si>
  <si>
    <t>Unbelievable Myths From The 1920s DEBUNKED!</t>
  </si>
  <si>
    <t>2018-03-26T13:00:03.000Z</t>
  </si>
  <si>
    <t>Qf1xyI_iKWA</t>
  </si>
  <si>
    <t>Why Are Taxes So Complicated? (The Musical?)</t>
  </si>
  <si>
    <t>2017-11-17T18:26:16.000Z</t>
  </si>
  <si>
    <t>Qf24J2Twws4</t>
  </si>
  <si>
    <t>Troye Sivan My My My! Official Lyrics &amp; Meaning | Verified</t>
  </si>
  <si>
    <t>2018-01-26T18:35:20.000Z</t>
  </si>
  <si>
    <t>qF7SRQFd49E</t>
  </si>
  <si>
    <t>Anderson Cooper鈥檚 tribute to his friend Anthony Bourdain</t>
  </si>
  <si>
    <t>2018-06-09T00:28:37.000Z</t>
  </si>
  <si>
    <t>QFfEtKvXMAs</t>
  </si>
  <si>
    <t>Niall Horan - Too Much To Ask (Acoustic)</t>
  </si>
  <si>
    <t>QfNG-YJ3YmU</t>
  </si>
  <si>
    <t>Paige gives an emotional retirement speech: Raw, April 9, 2018</t>
  </si>
  <si>
    <t>2018-04-10T03:14:00.000Z</t>
  </si>
  <si>
    <t>qfqVkEYQ1Ls</t>
  </si>
  <si>
    <t>Breaking down 'This Is America,' Childish Gambino's chilling new video</t>
  </si>
  <si>
    <t>2018-05-07T19:12:46.000Z</t>
  </si>
  <si>
    <t>qFy5XyZsUeo</t>
  </si>
  <si>
    <t>Michael Ketterer: Father Of 6 Scores Golden Buzzer From Simon Cowell - America's Got Talent 2018</t>
  </si>
  <si>
    <t>2018-06-06T01:58:03.000Z</t>
  </si>
  <si>
    <t>QFY79W78ZsY</t>
  </si>
  <si>
    <t>Final Space Official Trailer</t>
  </si>
  <si>
    <t>OlanRogers</t>
  </si>
  <si>
    <t>2018-01-19T19:00:01.000Z</t>
  </si>
  <si>
    <t>qfZcxeqa1g4</t>
  </si>
  <si>
    <t>M&amp;M鈥橲 Super Bowl Commercial 2018 (featuring Danny DeVito) 鈥?鈥楬uman鈥?:30</t>
  </si>
  <si>
    <t>2018-01-29T13:18:47.000Z</t>
  </si>
  <si>
    <t>qg0GdM60syI</t>
  </si>
  <si>
    <t>Huffy Metaloid Bicycle Commercial 1997</t>
  </si>
  <si>
    <t>90s Commercials</t>
  </si>
  <si>
    <t>2017-03-31T21:46:53.000Z</t>
  </si>
  <si>
    <t>QgaYsdnOMiM</t>
  </si>
  <si>
    <t>How To Make A GIANT CANDY CANE Cake w. SURPRISE INSIDE | PEPPERMINT MOCHA | How To Cake It</t>
  </si>
  <si>
    <t>2017-11-28T16:00:38.000Z</t>
  </si>
  <si>
    <t>qgGooEyeNNc</t>
  </si>
  <si>
    <t>Linkin Park &amp; Friends Celebrate Life in Honor of Chester Bennington (Recap Video)</t>
  </si>
  <si>
    <t>2017-11-22T18:12:15.000Z</t>
  </si>
  <si>
    <t>q-giH_ezRTE</t>
  </si>
  <si>
    <t>Kendrick Lamar and Rihanna win Best Rap/Sung Performance at The Grammy Awards 2018</t>
  </si>
  <si>
    <t>RihannaNavyVevo</t>
  </si>
  <si>
    <t>2018-01-29T21:00:21.000Z</t>
  </si>
  <si>
    <t>QgOXIEhHU1Y</t>
  </si>
  <si>
    <t>Diplo, French Montana &amp; Lil Pump ft. Zhavia - Welcome To The Party (Official Video)</t>
  </si>
  <si>
    <t>2018-05-21T14:12:22.000Z</t>
  </si>
  <si>
    <t>qgTtyfgzGc0</t>
  </si>
  <si>
    <t>Black Mirror - U.S.S. Callister | Official Trailer [HD] | Netflix</t>
  </si>
  <si>
    <t>2017-12-05T14:30:43.000Z</t>
  </si>
  <si>
    <t>qgYvfE5PkQI</t>
  </si>
  <si>
    <t>Liza On Demand - Official Trailer</t>
  </si>
  <si>
    <t>2018-06-07T16:00:03.000Z</t>
  </si>
  <si>
    <t>Qh06wlg9RmU</t>
  </si>
  <si>
    <t>BASE jumping into a plane mid-air. (Extended Version) | A Door In  The Sky</t>
  </si>
  <si>
    <t>2017-12-05T15:00:01.000Z</t>
  </si>
  <si>
    <t>qhuKvMRqsk8</t>
  </si>
  <si>
    <t>I Trained Like A Pop Star For 60 Days</t>
  </si>
  <si>
    <t>2018-06-04T15:00:11.000Z</t>
  </si>
  <si>
    <t>QiIlcKiREUU</t>
  </si>
  <si>
    <t>Behind the Aly Raisman interview on 60 Minutes</t>
  </si>
  <si>
    <t>2017-11-12T23:30:00.000Z</t>
  </si>
  <si>
    <t>qIkuNJPtfw4</t>
  </si>
  <si>
    <t>TRYING MEXICAN SNACKS | Roxette Arisa</t>
  </si>
  <si>
    <t>Roxette Arisa</t>
  </si>
  <si>
    <t>2018-03-08T04:26:37.000Z</t>
  </si>
  <si>
    <t>QIN5_tJRiyY</t>
  </si>
  <si>
    <t>[MV] OH MY GIRL(鞓る鞚搓备) _ Secret Garden(牍勲皜鞝曥洂)</t>
  </si>
  <si>
    <t>2018-01-09T09:08:27.000Z</t>
  </si>
  <si>
    <t>qInSq2g4nmk</t>
  </si>
  <si>
    <t>$30,000.00 Camera</t>
  </si>
  <si>
    <t>2018-03-09T20:19:08.000Z</t>
  </si>
  <si>
    <t>Qj7DVNDb7To</t>
  </si>
  <si>
    <t>Weird Things YOU DID As A Child (DON'T DENY)</t>
  </si>
  <si>
    <t>Jessii Vee</t>
  </si>
  <si>
    <t>2017-11-15T22:18:21.000Z</t>
  </si>
  <si>
    <t>QJfL0a3qEKw</t>
  </si>
  <si>
    <t>Word Sports</t>
  </si>
  <si>
    <t>Hot Dad</t>
  </si>
  <si>
    <t>2017-11-15T13:30:01.000Z</t>
  </si>
  <si>
    <t>QjjAjg5aZCI</t>
  </si>
  <si>
    <t>What's In Jeanine Amapola's Bag | Spill It | Refinery29</t>
  </si>
  <si>
    <t>2018-01-10T16:00:03.000Z</t>
  </si>
  <si>
    <t>q-jZm-FUbqs</t>
  </si>
  <si>
    <t>Stephanie McMahon announces the first-ever Women's Royal Rumble Match: Raw, Dec. 18, 2017</t>
  </si>
  <si>
    <t>2017-12-19T04:58:30.000Z</t>
  </si>
  <si>
    <t>QK_iX5cPDhE</t>
  </si>
  <si>
    <t>Marvel's Jessica Jones | Date Announcement: She's Back [HD] | Netflix</t>
  </si>
  <si>
    <t>2017-12-09T21:17:14.000Z</t>
  </si>
  <si>
    <t>QK0s815RTJk</t>
  </si>
  <si>
    <t>ANTI SANTA PROTEST GOES BAD</t>
  </si>
  <si>
    <t>2017-12-13T17:00:02.000Z</t>
  </si>
  <si>
    <t>qK11sSjEM3c</t>
  </si>
  <si>
    <t>Russell Westbrook pushes away Denver Nuggets fan after fan gets in Westbrook's face | ESPN</t>
  </si>
  <si>
    <t>2018-02-02T06:23:32.000Z</t>
  </si>
  <si>
    <t>qK8AcryiniI</t>
  </si>
  <si>
    <t>Donald Trump makes ASEAN handshake photo op go awry</t>
  </si>
  <si>
    <t>Rappler</t>
  </si>
  <si>
    <t>2017-11-13T09:09:53.000Z</t>
  </si>
  <si>
    <t>qKh7JdoPZz4</t>
  </si>
  <si>
    <t>Lesser Known BROADWAY Songs - Mystery Solo | Thomas Sanders</t>
  </si>
  <si>
    <t>2017-11-25T21:07:04.000Z</t>
  </si>
  <si>
    <t>QKwgif8OW1w</t>
  </si>
  <si>
    <t>Vostok Brompton Beach Ride</t>
  </si>
  <si>
    <t>Vostok.bike</t>
  </si>
  <si>
    <t>2017-10-21T15:12:53.000Z</t>
  </si>
  <si>
    <t>qLaGCduQKGM</t>
  </si>
  <si>
    <t>Can You Turn Hair to Stone with Hydraulic Press?</t>
  </si>
  <si>
    <t>2018-04-07T14:01:53.000Z</t>
  </si>
  <si>
    <t>QLFRGj-PPNI</t>
  </si>
  <si>
    <t>Tom Cruise Reacts to Slow-Mo Footage of How He Broke His Ankle | The Graham Norton Show</t>
  </si>
  <si>
    <t>2018-01-26T19:33:08.000Z</t>
  </si>
  <si>
    <t>qLoqdxFqT9A</t>
  </si>
  <si>
    <t>Meghan Markle's full speech at UN Women</t>
  </si>
  <si>
    <t>Charles Chan</t>
  </si>
  <si>
    <t>2017-03-21T23:49:13.000Z</t>
  </si>
  <si>
    <t>qLVZiKDNxtw</t>
  </si>
  <si>
    <t>Is Sam Smith Team Kim Kardashian Or Team Taylor Swift? | Plead The Fifth | WWHL</t>
  </si>
  <si>
    <t>2017-12-06T13:59:53.000Z</t>
  </si>
  <si>
    <t>QmAbpXRNuYA</t>
  </si>
  <si>
    <t>Introducing Lux Lipstick</t>
  </si>
  <si>
    <t>colourpopcosmetics</t>
  </si>
  <si>
    <t>2018-01-20T01:05:07.000Z</t>
  </si>
  <si>
    <t>qmcVlPqy9-o</t>
  </si>
  <si>
    <t>Physical Encoder for an Open Source Braille Embosser</t>
  </si>
  <si>
    <t>Carlos Campos</t>
  </si>
  <si>
    <t>2017-12-28T23:57:04.000Z</t>
  </si>
  <si>
    <t>qmDsgGKHBEo</t>
  </si>
  <si>
    <t>Final full sequence that sent Cavaliers vs. Warriors to OT [Game 1, 2018 NBA Finals] | ESPN</t>
  </si>
  <si>
    <t>2018-06-01T03:43:08.000Z</t>
  </si>
  <si>
    <t>QME3eyBXqpU</t>
  </si>
  <si>
    <t>This Is How a Victoria's Secret Fashion Show 2017 Costume Gets Made</t>
  </si>
  <si>
    <t>2017-11-21T21:17:44.000Z</t>
  </si>
  <si>
    <t>Qmf7p6twbyA</t>
  </si>
  <si>
    <t>My big problem with the iPhone X</t>
  </si>
  <si>
    <t>Sam Sheffer</t>
  </si>
  <si>
    <t>2018-01-03T19:13:39.000Z</t>
  </si>
  <si>
    <t>qMnjdV-eFuM</t>
  </si>
  <si>
    <t>Homemade Vs. Store-bought: Pasta</t>
  </si>
  <si>
    <t>2018-01-14T16:00:12.000Z</t>
  </si>
  <si>
    <t>qmvj7ijV0Q0</t>
  </si>
  <si>
    <t>Anne Hathaway Rewatches Her First Commercial</t>
  </si>
  <si>
    <t>2018-05-25T07:35:01.000Z</t>
  </si>
  <si>
    <t>qmxMAdV6s4U</t>
  </si>
  <si>
    <t>GAME NIGHT - Official Trailer</t>
  </si>
  <si>
    <t>2018-02-01T17:00:24.000Z</t>
  </si>
  <si>
    <t>qmYcbgJBv7s</t>
  </si>
  <si>
    <t>Flower (2018) | Official US Trailer HD</t>
  </si>
  <si>
    <t>2018-01-10T14:00:07.000Z</t>
  </si>
  <si>
    <t>qNl4-y6q5rc</t>
  </si>
  <si>
    <t>Cuomo presses GOP lawmaker on 'immaculate conception' claim</t>
  </si>
  <si>
    <t>2018-01-25T04:13:26.000Z</t>
  </si>
  <si>
    <t>QNNcl2mEHzQ</t>
  </si>
  <si>
    <t>The Outsider | Official Trailer [HD] | Netflix</t>
  </si>
  <si>
    <t>2018-02-22T14:30:05.000Z</t>
  </si>
  <si>
    <t>qNNcSwZAPSE</t>
  </si>
  <si>
    <t>The Voice 2018 Blind Audition - Terrence Cunningham: My Girl</t>
  </si>
  <si>
    <t>2018-03-07T02:00:01.000Z</t>
  </si>
  <si>
    <t>qNYhd5QtAlE</t>
  </si>
  <si>
    <t>Tom Holland Felt Insecure On The Set Of Avengers - The Graham Norton Show</t>
  </si>
  <si>
    <t>BBC America</t>
  </si>
  <si>
    <t>2018-04-06T21:22:47.000Z</t>
  </si>
  <si>
    <t>QNzzJzdgUto</t>
  </si>
  <si>
    <t>Doritos庐</t>
  </si>
  <si>
    <t>2018-01-30T15:10:43.000Z</t>
  </si>
  <si>
    <t>QO9SS1NS6MM</t>
  </si>
  <si>
    <t>Inside the Quest to Make Lab Grown Meat | WIRED</t>
  </si>
  <si>
    <t>2018-02-16T17:01:03.000Z</t>
  </si>
  <si>
    <t>QOdVw75Vbv4</t>
  </si>
  <si>
    <t>The Evolution of the Movie Trailer</t>
  </si>
  <si>
    <t>New York Magazine</t>
  </si>
  <si>
    <t>2017-12-07T20:08:31.000Z</t>
  </si>
  <si>
    <t>Qofj8MKO6mk</t>
  </si>
  <si>
    <t>Frozen The Broadway Musical's Caissie Levy Performs 'Let It Go'</t>
  </si>
  <si>
    <t>2018-05-31T16:05:40.000Z</t>
  </si>
  <si>
    <t>qOioqgPyCwE</t>
  </si>
  <si>
    <t>Adam and Jenna's Cha Cha 鈥?Dancing with the Stars</t>
  </si>
  <si>
    <t>QOksZ8VogRw</t>
  </si>
  <si>
    <t>Bastille - World Gone Mad (from Bright: The Album) [Official Music Video]</t>
  </si>
  <si>
    <t>2017-11-09T17:03:42.000Z</t>
  </si>
  <si>
    <t>Q-oM2BQ8Jow</t>
  </si>
  <si>
    <t>Ansel Elgort - Supernova</t>
  </si>
  <si>
    <t>AnselElgortVEVO</t>
  </si>
  <si>
    <t>qooQd8AA7_M</t>
  </si>
  <si>
    <t>Camila Cabello, Daddy Yankee - Havana (Remix - Audio)</t>
  </si>
  <si>
    <t>2017-11-12T05:01:00.000Z</t>
  </si>
  <si>
    <t>qoPCbB_uGMw</t>
  </si>
  <si>
    <t>How to Do the Invisible Box Challenge</t>
  </si>
  <si>
    <t>2017-12-05T22:14:47.000Z</t>
  </si>
  <si>
    <t>qOvMazijKMA</t>
  </si>
  <si>
    <t>Turning Sugarcane Into Candy Canes | HTME</t>
  </si>
  <si>
    <t>2017-12-22T16:04:49.000Z</t>
  </si>
  <si>
    <t>Qp7QJpLhOs4</t>
  </si>
  <si>
    <t>Creole Crab Noodles - Food Wishes - Spicy Crab Noodles</t>
  </si>
  <si>
    <t>2018-02-10T03:27:54.000Z</t>
  </si>
  <si>
    <t>qpAo_XvCQaQ</t>
  </si>
  <si>
    <t>We have the EXCLUSIVE Super Troopers 2 trailer drop here and MEOW!</t>
  </si>
  <si>
    <t>theCHIVE</t>
  </si>
  <si>
    <t>2018-01-18T22:11:32.000Z</t>
  </si>
  <si>
    <t>qPEIPu0V8GQ</t>
  </si>
  <si>
    <t>Fortnite Celebrity Pro-Am | #FortniteProAm</t>
  </si>
  <si>
    <t>2018-06-13T03:27:30.000Z</t>
  </si>
  <si>
    <t>qpkXi0-XkxI</t>
  </si>
  <si>
    <t>Did Tyler Predict Khloe Kardashian鈥檚 Drama With Tristan? | Hollywood Medium with Tyler Henry | E!</t>
  </si>
  <si>
    <t>2018-04-13T16:53:02.000Z</t>
  </si>
  <si>
    <t>QpyHrQYeoIE</t>
  </si>
  <si>
    <t>$7 Pho Vs. $68 Pho</t>
  </si>
  <si>
    <t>2018-04-22T15:00:30.000Z</t>
  </si>
  <si>
    <t>qPZ38A7nhqY</t>
  </si>
  <si>
    <t>Fantastic Beasts Trailer Quiz</t>
  </si>
  <si>
    <t>2018-03-22T10:01:42.000Z</t>
  </si>
  <si>
    <t>QQ_3S-IQm38</t>
  </si>
  <si>
    <t>Muse - Thought Contagion [Official Music Video]</t>
  </si>
  <si>
    <t>Muse</t>
  </si>
  <si>
    <t>2018-02-15T19:28:57.000Z</t>
  </si>
  <si>
    <t>qQn6TsbYrH8</t>
  </si>
  <si>
    <t>BIG SHAQ - MAN DON'T DANCE (OFFICIAL MUSIC VIDEO)</t>
  </si>
  <si>
    <t>2018-06-10T21:00:18.000Z</t>
  </si>
  <si>
    <t>qqOR3qXyTY0</t>
  </si>
  <si>
    <t>Dodging tumbleweeds on the freeway in Echo, Oregon</t>
  </si>
  <si>
    <t>fuzywazacolin</t>
  </si>
  <si>
    <t>2018-02-19T06:25:18.000Z</t>
  </si>
  <si>
    <t>qqs3fxfmWr4</t>
  </si>
  <si>
    <t>How Pencils Are Made</t>
  </si>
  <si>
    <t>2017-11-15T22:00:02.000Z</t>
  </si>
  <si>
    <t>QRis1pHOhj4</t>
  </si>
  <si>
    <t>Kate Hudson Briefly Dated A 6-Foot-9 Celibate Football Player  - CONAN on TBS</t>
  </si>
  <si>
    <t>2017-12-15T16:30:05.000Z</t>
  </si>
  <si>
    <t>QRl9IO2ORGE</t>
  </si>
  <si>
    <t>The First Day of the Year.</t>
  </si>
  <si>
    <t>2018-01-02T07:31:05.000Z</t>
  </si>
  <si>
    <t>qrPPj3e2M-M</t>
  </si>
  <si>
    <t>Darth Vader Mask Fail</t>
  </si>
  <si>
    <t>Auralnauts</t>
  </si>
  <si>
    <t>2017-11-13T16:39:05.000Z</t>
  </si>
  <si>
    <t>QRq0pkr2TWM</t>
  </si>
  <si>
    <t>Cheap Thrills - Sia / Tina Boo Choreography</t>
  </si>
  <si>
    <t>2018-02-19T12:00:02.000Z</t>
  </si>
  <si>
    <t>QRtBP07gIHY</t>
  </si>
  <si>
    <t>TULLY - Official Teaser Trailer - In Theaters April 20</t>
  </si>
  <si>
    <t>2018-01-11T16:00:28.000Z</t>
  </si>
  <si>
    <t>qS6LoRYUdhw</t>
  </si>
  <si>
    <t>What Is The Most Dangerous Drug In The World? ft. In A Nutshell (Kurzgesagt)</t>
  </si>
  <si>
    <t>2017-11-16T17:38:54.000Z</t>
  </si>
  <si>
    <t>QS8bma7LRX4</t>
  </si>
  <si>
    <t>Natalie's 2nd Rap - SNL</t>
  </si>
  <si>
    <t>2018-02-04T05:57:36.000Z</t>
  </si>
  <si>
    <t>QSFmuI-DAK4</t>
  </si>
  <si>
    <t>Shaquem Griffin reacts to being drafted by the Seattle Seahawks | ESPN</t>
  </si>
  <si>
    <t>2018-04-28T18:49:38.000Z</t>
  </si>
  <si>
    <t>QsK6c2dRhv0</t>
  </si>
  <si>
    <t>Top 5 Plays of the Night | March 18, 2018</t>
  </si>
  <si>
    <t>2018-03-19T06:28:49.000Z</t>
  </si>
  <si>
    <t>qSKOPBVkpJk</t>
  </si>
  <si>
    <t>Tom Hiddleston's spot-on Korg impression.</t>
  </si>
  <si>
    <t>2018-04-30T12:42:40.000Z</t>
  </si>
  <si>
    <t>QsLmJq8cHlA</t>
  </si>
  <si>
    <t>James Franco Reads Bad Video Game Lines as Tommy Wiseau - Up At Noon Live!</t>
  </si>
  <si>
    <t>2017-12-09T20:00:02.000Z</t>
  </si>
  <si>
    <t>QssLKnUk6pg</t>
  </si>
  <si>
    <t>Ray J. and Princess Love鈥檚 Big News!</t>
  </si>
  <si>
    <t>2017-11-27T17:40:44.000Z</t>
  </si>
  <si>
    <t>qT0mpVcH3ZU</t>
  </si>
  <si>
    <t>New Year, New Me | Rudy Mancuso &amp; Stephen Curry</t>
  </si>
  <si>
    <t>2018-01-04T19:50:16.000Z</t>
  </si>
  <si>
    <t>qTJs_9Ckc60</t>
  </si>
  <si>
    <t>CATHY'S Awksome Adventure! ft. Domics</t>
  </si>
  <si>
    <t>2018-05-04T20:55:56.000Z</t>
  </si>
  <si>
    <t>QtNvvWsSsoE</t>
  </si>
  <si>
    <t>Greatest Royal Rumble Kickoff: April 27, 2018</t>
  </si>
  <si>
    <t>2018-04-27T16:08:55.000Z</t>
  </si>
  <si>
    <t>qtW9ornyPIQ</t>
  </si>
  <si>
    <t>Who is Who Challenge - Merrell Twins</t>
  </si>
  <si>
    <t>2018-03-27T17:00:12.000Z</t>
  </si>
  <si>
    <t>QUDYmBTrudU</t>
  </si>
  <si>
    <t>THE TOKYO STOMP (feat. Anna Akana)</t>
  </si>
  <si>
    <t>Mike Diva</t>
  </si>
  <si>
    <t>2017-12-01T18:40:28.000Z</t>
  </si>
  <si>
    <t>qUmfriZoMw0</t>
  </si>
  <si>
    <t>Westworld Season 2 | Official Super Bowl LII Ad | HBO</t>
  </si>
  <si>
    <t>2018-02-05T02:01:07.000Z</t>
  </si>
  <si>
    <t>quouML5-UZI</t>
  </si>
  <si>
    <t>NEW SERVER! 150TB server install with Linus!</t>
  </si>
  <si>
    <t>2017-12-20T20:01:51.000Z</t>
  </si>
  <si>
    <t>QUP8vf18oWA</t>
  </si>
  <si>
    <t>I Tried To Make A Pie With Zero Waste</t>
  </si>
  <si>
    <t>2018-06-08T16:00:19.000Z</t>
  </si>
  <si>
    <t>Q-v4LsbFc5c</t>
  </si>
  <si>
    <t>This Video Is 2D And 3D Simultaneously: the Pulfrich Effect</t>
  </si>
  <si>
    <t>2017-12-26T16:00:02.000Z</t>
  </si>
  <si>
    <t>qv9Gt38LOKQ</t>
  </si>
  <si>
    <t>OnePlus 5T Durability Test! Scratch and Bend tested!</t>
  </si>
  <si>
    <t>2017-11-20T14:00:07.000Z</t>
  </si>
  <si>
    <t>qvLyNeMGdR4</t>
  </si>
  <si>
    <t>Ford Thunderbird SC commercial (1989)</t>
  </si>
  <si>
    <t>John Sellars</t>
  </si>
  <si>
    <t>2016-12-28T05:34:48.000Z</t>
  </si>
  <si>
    <t>QVoleJYgdM8</t>
  </si>
  <si>
    <t>Saoirse Ronan Plays 'Who'd You Rather?'</t>
  </si>
  <si>
    <t>2018-01-18T14:01:18.000Z</t>
  </si>
  <si>
    <t>qVWzDX5NrhQ</t>
  </si>
  <si>
    <t>I BOUGHT A CARDBOARD CUTOUT OF MYSELF</t>
  </si>
  <si>
    <t>2018-02-21T21:18:17.000Z</t>
  </si>
  <si>
    <t>qVYwqepVCY0</t>
  </si>
  <si>
    <t>Star Wars The Last Jedi - Which Audience Score Should We Believe?</t>
  </si>
  <si>
    <t>2017-12-15T23:39:37.000Z</t>
  </si>
  <si>
    <t>qvZybtmE5RY</t>
  </si>
  <si>
    <t>A Message from Wendy</t>
  </si>
  <si>
    <t>2018-02-21T17:57:19.000Z</t>
  </si>
  <si>
    <t>QwievZ1Tx-8</t>
  </si>
  <si>
    <t>Marvel Studios' Avengers: Infinity War - Official Trailer</t>
  </si>
  <si>
    <t>2018-03-16T13:02:41.000Z</t>
  </si>
  <si>
    <t>q-WipZ9p0wk</t>
  </si>
  <si>
    <t>Three meals that cost me $1.50 each</t>
  </si>
  <si>
    <t>Brothers Green Eats</t>
  </si>
  <si>
    <t>2017-11-09T14:00:08.000Z</t>
  </si>
  <si>
    <t>QWz3auJ78ik</t>
  </si>
  <si>
    <t>Bebe Rexha - Meant to Be (feat. Florida Georgia Line) [Fan Video]</t>
  </si>
  <si>
    <t>2018-01-30T15:43:18.000Z</t>
  </si>
  <si>
    <t>QwZT7T-TXT0</t>
  </si>
  <si>
    <t>So Sorry.</t>
  </si>
  <si>
    <t>2018-01-02T16:42:21.000Z</t>
  </si>
  <si>
    <t>Qx54quy9tDQ</t>
  </si>
  <si>
    <t>Macaulay Culkin Responds to Home Alone Conspiracy Theories</t>
  </si>
  <si>
    <t>2018-03-03T11:00:02.000Z</t>
  </si>
  <si>
    <t>qxbS8qbBL0c</t>
  </si>
  <si>
    <t>Ed Sheeran - Perfect in the Live Lounge</t>
  </si>
  <si>
    <t>2017-12-12T16:24:25.000Z</t>
  </si>
  <si>
    <t>QXcbVHFE2bo</t>
  </si>
  <si>
    <t>How-To Make Chocolate Mousse with Matty Matheson</t>
  </si>
  <si>
    <t>2017-12-12T12:00:02.000Z</t>
  </si>
  <si>
    <t>qXivpclxftM</t>
  </si>
  <si>
    <t>Weird Workout Videos - JonTron</t>
  </si>
  <si>
    <t>JonTronShow</t>
  </si>
  <si>
    <t>2017-11-25T19:10:42.000Z</t>
  </si>
  <si>
    <t>qXU2qTRjBKU</t>
  </si>
  <si>
    <t>Michael Wolff, 鈥淔ire and Fury | theSkimm Sip 'n Skimm</t>
  </si>
  <si>
    <t>theSkimm</t>
  </si>
  <si>
    <t>2018-01-31T17:32:26.000Z</t>
  </si>
  <si>
    <t>qxVQ7ZEG1RU</t>
  </si>
  <si>
    <t>New Year's Eve Penske Peel at the 11foot8 bridge</t>
  </si>
  <si>
    <t>yovo68</t>
  </si>
  <si>
    <t>2018-01-04T00:46:33.000Z</t>
  </si>
  <si>
    <t>QY83PJXQYXc</t>
  </si>
  <si>
    <t>SDC GOES BEHIND THE SCENES OF CAVALIERS VS PISTONS GAME!</t>
  </si>
  <si>
    <t>2017-11-22T02:22:03.000Z</t>
  </si>
  <si>
    <t>qYNNT1WIhwM</t>
  </si>
  <si>
    <t>Twins Audition for American Idol With Bruno Mars Hit - American Idol 2018 on ABC</t>
  </si>
  <si>
    <t>2018-03-19T01:37:40.000Z</t>
  </si>
  <si>
    <t>QzfnWcHhdyQ</t>
  </si>
  <si>
    <t>Packers vs. Steelers | NFL Week 12 Game Highlights</t>
  </si>
  <si>
    <t>2017-11-27T05:22:00.000Z</t>
  </si>
  <si>
    <t>Qzgar1P6cn0</t>
  </si>
  <si>
    <t>Space-Saving Stairs for my Loftbed</t>
  </si>
  <si>
    <t>Laura Kampf</t>
  </si>
  <si>
    <t>2018-01-21T11:27:36.000Z</t>
  </si>
  <si>
    <t>qZHycHI3F1Q</t>
  </si>
  <si>
    <t>Football vs Soccer Trick Shots | Dude Perfect</t>
  </si>
  <si>
    <t>2018-02-19T22:56:12.000Z</t>
  </si>
  <si>
    <t>qzLkSAVD8gA</t>
  </si>
  <si>
    <t>Drew Barrymore Fact Checks Beauty Tutorials Based On Her Movies | Glamour</t>
  </si>
  <si>
    <t>2018-03-23T19:00:19.000Z</t>
  </si>
  <si>
    <t>QzQpsHScgHs</t>
  </si>
  <si>
    <t>Dark Colors Room Makeover | Mr. Kate</t>
  </si>
  <si>
    <t>2017-12-14T21:00:02.000Z</t>
  </si>
  <si>
    <t>QzT0lJPLbdQ</t>
  </si>
  <si>
    <t>Mom Who Went Blind When She Was Shot in Las Vegas Massacre Can See Again</t>
  </si>
  <si>
    <t>2018-01-31T22:31:32.000Z</t>
  </si>
  <si>
    <t>QZTExTxX1uA</t>
  </si>
  <si>
    <t>Full Face Using Only Foundation! TINA TRIES IT</t>
  </si>
  <si>
    <t>2018-01-17T15:17:24.000Z</t>
  </si>
  <si>
    <t>R_5Qfc7APQs</t>
  </si>
  <si>
    <t>This is a major problem... but I have a solution.</t>
  </si>
  <si>
    <t>Philly D</t>
  </si>
  <si>
    <t>2018-04-16T15:59:41.000Z</t>
  </si>
  <si>
    <t>r_HGFvrw5nQ</t>
  </si>
  <si>
    <t>AUNTS RANTS: We Need Dates (with Grace Helbig)</t>
  </si>
  <si>
    <t>Mamrie Hart</t>
  </si>
  <si>
    <t>2018-01-09T18:00:08.000Z</t>
  </si>
  <si>
    <t>R_O5x0LNksM</t>
  </si>
  <si>
    <t>The Voice 2018 Battle - Britton Buchanan vs. Jaclyn Lovey: Thinking Out Loud</t>
  </si>
  <si>
    <t>2018-03-27T01:59:56.000Z</t>
  </si>
  <si>
    <t>r_UPEj0er_s</t>
  </si>
  <si>
    <t>James Harden and Chris Paul Lead The Rockets to Their 16th Straight Victory</t>
  </si>
  <si>
    <t>2018-03-07T04:32:41.000Z</t>
  </si>
  <si>
    <t>r04uNjeWHO0</t>
  </si>
  <si>
    <t>This Book is Actually a Lamp</t>
  </si>
  <si>
    <t>2017-12-06T17:00:07.000Z</t>
  </si>
  <si>
    <t>R10qTLfwm8E</t>
  </si>
  <si>
    <t>Christina Aguilera Carpool Karaoke - Extended Cut</t>
  </si>
  <si>
    <t>2018-04-24T02:52:23.000Z</t>
  </si>
  <si>
    <t>r15_6z9xryo</t>
  </si>
  <si>
    <t>Inside The World's Only Private Boeing 787 Dreamliner!</t>
  </si>
  <si>
    <t>Sam Chui</t>
  </si>
  <si>
    <t>2017-11-17T13:01:28.000Z</t>
  </si>
  <si>
    <t>R1TSiB9OuVM</t>
  </si>
  <si>
    <t>Florence + The Machine - Sky Full Of Song</t>
  </si>
  <si>
    <t>2018-04-12T15:47:04.000Z</t>
  </si>
  <si>
    <t>r1x0X5PCYak</t>
  </si>
  <si>
    <t>EXTREME HOLIDAY GLAM TRANSFORMATION!</t>
  </si>
  <si>
    <t>2017-12-16T20:00:32.000Z</t>
  </si>
  <si>
    <t>r2H8Oqm1eQ4</t>
  </si>
  <si>
    <t>Why Expensive Cars Aren't Always Reliable</t>
  </si>
  <si>
    <t>2018-04-08T14:00:07.000Z</t>
  </si>
  <si>
    <t>r2vDabFVj-A</t>
  </si>
  <si>
    <t>Miley Cyrus on Smoking Pot &amp; Liam Hemsworth Scaring Her</t>
  </si>
  <si>
    <t>2018-05-02T07:30:01.000Z</t>
  </si>
  <si>
    <t>r2vpDWS5ky4</t>
  </si>
  <si>
    <t>I GRADUATED FOR FREE! DOLLAR STORE WITH LIZA PART 3!</t>
  </si>
  <si>
    <t>2018-01-04T21:53:47.000Z</t>
  </si>
  <si>
    <t>r2ys-AimNbE</t>
  </si>
  <si>
    <t>鈥淔irst Burn鈥?[Official Video]</t>
  </si>
  <si>
    <t>2018-04-30T14:07:03.000Z</t>
  </si>
  <si>
    <t>r3d2alzgjKc</t>
  </si>
  <si>
    <t>exixe clock in action</t>
  </si>
  <si>
    <t>dekuNukem</t>
  </si>
  <si>
    <t>2017-12-04T14:43:58.000Z</t>
  </si>
  <si>
    <t>r-3iathMo7o</t>
  </si>
  <si>
    <t>The ULTIMATE $30,000 Gaming PC Setup</t>
  </si>
  <si>
    <t>2018-05-13T19:00:25.000Z</t>
  </si>
  <si>
    <t>r3J784MSRyQ</t>
  </si>
  <si>
    <t>馃槺 $1,145 iPhone Case!!</t>
  </si>
  <si>
    <t>2018-02-02T23:33:00.000Z</t>
  </si>
  <si>
    <t>r3W2qepsQe4</t>
  </si>
  <si>
    <t>iPhone X vs 100 Tide Pods EXPERIMENT - Will it Survive?</t>
  </si>
  <si>
    <t>2018-01-05T18:52:40.000Z</t>
  </si>
  <si>
    <t>r4a5ZzHclCs</t>
  </si>
  <si>
    <t>CHERRY CHERRY BOOM BOOM CAKE - The Scran Line</t>
  </si>
  <si>
    <t>2017-11-20T13:47:06.000Z</t>
  </si>
  <si>
    <t>r4ppTbMcFTo</t>
  </si>
  <si>
    <t>Luke Combs - One Number Away (Lyric Video)</t>
  </si>
  <si>
    <t>2017-12-13T14:00:08.000Z</t>
  </si>
  <si>
    <t>r4qSDOHeWjk</t>
  </si>
  <si>
    <t>Binging With Babish Cooks In-N-Out and Shake Shack Clones | The Burger Show</t>
  </si>
  <si>
    <t>2018-02-20T16:00:06.000Z</t>
  </si>
  <si>
    <t>r4VJ8o6yqzM</t>
  </si>
  <si>
    <t>Scott Disick Goes Sneaker Shopping With Complex</t>
  </si>
  <si>
    <t>2017-12-11T15:00:04.000Z</t>
  </si>
  <si>
    <t>r5B5WmzdBKU</t>
  </si>
  <si>
    <t>The Denver Omelet - Food Wishes - American-Style Omelet</t>
  </si>
  <si>
    <t>2018-01-09T23:23:24.000Z</t>
  </si>
  <si>
    <t>r5JK6eEHwIQ</t>
  </si>
  <si>
    <t>Glee Star Mark Salling Dead of Apparent Suicide | TMZ News</t>
  </si>
  <si>
    <t>2018-01-30T18:33:21.000Z</t>
  </si>
  <si>
    <t>r5Kd7ltWS9w</t>
  </si>
  <si>
    <t>Everything Wrong With Ratatouille In 15 Minutes Or Less</t>
  </si>
  <si>
    <t>2018-06-12T15:49:41.000Z</t>
  </si>
  <si>
    <t>r5w4y6GW4U8</t>
  </si>
  <si>
    <t>Trump's FALSE TEETH Come LOOSE During Speech!</t>
  </si>
  <si>
    <t>Confuse News</t>
  </si>
  <si>
    <t>2017-12-06T21:08:12.000Z</t>
  </si>
  <si>
    <t>r-7-bIXETfY</t>
  </si>
  <si>
    <t>Territorial Behaviour! - Simon's Cat | LOGIC</t>
  </si>
  <si>
    <t>2018-02-15T13:39:51.000Z</t>
  </si>
  <si>
    <t>r87aoVq4gZg</t>
  </si>
  <si>
    <t>The C37 鈥?2018 Alfa Romeo Sauber F1 Team Launch</t>
  </si>
  <si>
    <t>Sauber F1 Team</t>
  </si>
  <si>
    <t>2018-02-20T11:31:07.000Z</t>
  </si>
  <si>
    <t>R8C9rZQlcKM</t>
  </si>
  <si>
    <t>Breathe - An 8K storm time-lapse film</t>
  </si>
  <si>
    <t>Mike Olbinski</t>
  </si>
  <si>
    <t>2018-01-09T07:16:45.000Z</t>
  </si>
  <si>
    <t>r8FQ5wUYm9c</t>
  </si>
  <si>
    <t>Don't Talk - Cyanide &amp; Happiness Shorts</t>
  </si>
  <si>
    <t>2017-12-07T06:00:01.000Z</t>
  </si>
  <si>
    <t>R8hccXRk3MI</t>
  </si>
  <si>
    <t>Cooking A Turkey on a Car Engine</t>
  </si>
  <si>
    <t>2017-11-20T11:00:03.000Z</t>
  </si>
  <si>
    <t>r8KvT9pZs7k</t>
  </si>
  <si>
    <t>Watch 鈥楶acific Rim Uprising鈥?Destroy Sydney | Anatomy of a Scene</t>
  </si>
  <si>
    <t>2018-03-23T15:00:04.000Z</t>
  </si>
  <si>
    <t>r-8NzNW6mXs</t>
  </si>
  <si>
    <t>Meet the World鈥檚 Most Terrifying Caterpillar</t>
  </si>
  <si>
    <t>2018-03-24T21:00:03.000Z</t>
  </si>
  <si>
    <t>r8vFZ0HAaz0</t>
  </si>
  <si>
    <t>This New Smartphone Is NOT What It Looks Like...</t>
  </si>
  <si>
    <t>2018-02-27T23:02:01.000Z</t>
  </si>
  <si>
    <t>R8WBN3fJmwM</t>
  </si>
  <si>
    <t>6 DIY Christmas Slimes! How To Holiday Slime!</t>
  </si>
  <si>
    <t>Karina Garcia</t>
  </si>
  <si>
    <t>2017-12-05T02:19:56.000Z</t>
  </si>
  <si>
    <t>r96KpNTcog4</t>
  </si>
  <si>
    <t>THE MOMENTS BETWEEN THE MONTAGE | Chris &amp; Jack</t>
  </si>
  <si>
    <t>Chris and Jack</t>
  </si>
  <si>
    <t>2017-11-09T14:00:17.000Z</t>
  </si>
  <si>
    <t>R9c-_neaxeU</t>
  </si>
  <si>
    <t>MENACE: the pile of matchboxes which can learn</t>
  </si>
  <si>
    <t>2017-11-14T16:29:00.000Z</t>
  </si>
  <si>
    <t>-R9F2_D76TE</t>
  </si>
  <si>
    <t>Scientists Have Detected the First Stars | Space Time</t>
  </si>
  <si>
    <t>PBS Space Time</t>
  </si>
  <si>
    <t>2018-03-22T00:34:42.000Z</t>
  </si>
  <si>
    <t>r9lQggOQGvw</t>
  </si>
  <si>
    <t>Liam Payne Goes Sneaker Shopping With Complex</t>
  </si>
  <si>
    <t>2018-04-16T14:00:03.000Z</t>
  </si>
  <si>
    <t>R9OHn5ZF4Uo</t>
  </si>
  <si>
    <t>How Machines Learn</t>
  </si>
  <si>
    <t>2017-12-18T14:39:33.000Z</t>
  </si>
  <si>
    <t>R9s5_Ji33xY</t>
  </si>
  <si>
    <t>Nomad of Nowhere: Episode 3 - Trouble on Purpose | Rooster Teeth</t>
  </si>
  <si>
    <t>2018-04-06T13:00:02.000Z</t>
  </si>
  <si>
    <t>R9YYmoJjBxI</t>
  </si>
  <si>
    <t>Fast Dance-Off with Jennifer Lopez</t>
  </si>
  <si>
    <t>2018-05-10T04:09:42.000Z</t>
  </si>
  <si>
    <t>Ra7MMVEe_s4</t>
  </si>
  <si>
    <t>Hunter Hayes - This Girl (Part Three Of Pictures)</t>
  </si>
  <si>
    <t>2018-02-14T23:00:50.000Z</t>
  </si>
  <si>
    <t>rAH8qm5oQHg</t>
  </si>
  <si>
    <t>Town Hall 12 Update is Here! (Clash of Clans Official)</t>
  </si>
  <si>
    <t>Clash of Clans</t>
  </si>
  <si>
    <t>2018-06-11T12:08:03.000Z</t>
  </si>
  <si>
    <t>raJMFayG5UA</t>
  </si>
  <si>
    <t>Royal wedding 2018: Lip-reader on what Meghan and Harry said - BBC News</t>
  </si>
  <si>
    <t>2018-05-20T15:42:31.000Z</t>
  </si>
  <si>
    <t>raxxoc_JULA</t>
  </si>
  <si>
    <t>Gwen Stefani Reveals Fun Fact About Blake Shelton's Ex-Girlfriend</t>
  </si>
  <si>
    <t>2018-04-19T07:30:01.000Z</t>
  </si>
  <si>
    <t>razXGgVwSMs</t>
  </si>
  <si>
    <t>Top 10 Plays of the Night | January 3, 2018</t>
  </si>
  <si>
    <t>2018-01-04T06:59:22.000Z</t>
  </si>
  <si>
    <t>RBbkCEHBw_I</t>
  </si>
  <si>
    <t>How to make the KELP SHAKE from Spongebob Squarepants!</t>
  </si>
  <si>
    <t>2018-05-04T21:00:05.000Z</t>
  </si>
  <si>
    <t>rBFyZRQ9Jeg</t>
  </si>
  <si>
    <t>TASTING ICELANDIC CANDIES (ft. Jeanine Amapola) | Collabmas Day 4</t>
  </si>
  <si>
    <t>2017-12-16T19:55:02.000Z</t>
  </si>
  <si>
    <t>rBkLNBRDw5c</t>
  </si>
  <si>
    <t>Paris Hilton ENGAGED to Chris Zylka!</t>
  </si>
  <si>
    <t>2018-01-02T20:02:28.000Z</t>
  </si>
  <si>
    <t>RbNaEwp7hMw</t>
  </si>
  <si>
    <t>Fenty Beauty MATTEMOISELLE Lipstick Swatches! | Alissa Ashley</t>
  </si>
  <si>
    <t>2017-12-23T00:19:00.000Z</t>
  </si>
  <si>
    <t>RBNLxU98svQ</t>
  </si>
  <si>
    <t>Meet America's Oldest Interracial Newlyweds: Edith+Eddie</t>
  </si>
  <si>
    <t>Topic</t>
  </si>
  <si>
    <t>2018-02-08T15:08:28.000Z</t>
  </si>
  <si>
    <t>RBpLVXNN6i0</t>
  </si>
  <si>
    <t>Interlude III - original song | Tessa Violet</t>
  </si>
  <si>
    <t>2017-12-12T20:15:50.000Z</t>
  </si>
  <si>
    <t>rbQLd9Kj2VI</t>
  </si>
  <si>
    <t>UFC 220: Official Weigh-in</t>
  </si>
  <si>
    <t>2018-01-19T23:31:46.000Z</t>
  </si>
  <si>
    <t>rBUjOY12gJA</t>
  </si>
  <si>
    <t>What Happens To Your Body When You Start Exercising Regularly</t>
  </si>
  <si>
    <t>2018-01-24T17:12:59.000Z</t>
  </si>
  <si>
    <t>rcGFrdopXxo</t>
  </si>
  <si>
    <t>Pepsi Generations This is the Pepsi | Pepsi | Extended</t>
  </si>
  <si>
    <t>2018-02-01T16:14:56.000Z</t>
  </si>
  <si>
    <t>RCRVve3V1IY</t>
  </si>
  <si>
    <t>Vet Stays in Freezing Dog House To Show What It's Like For a Dog | The Dodo</t>
  </si>
  <si>
    <t>2018-01-11T14:00:02.000Z</t>
  </si>
  <si>
    <t>RdAJZJd_O2E</t>
  </si>
  <si>
    <t>Big Bang Theory: Wedding Dress Shopping and Emotions || Mayim Bialik</t>
  </si>
  <si>
    <t>2018-04-27T14:49:54.000Z</t>
  </si>
  <si>
    <t>RdAKIVgTKuw</t>
  </si>
  <si>
    <t>Artist Makes the most Intricate Paper Cutouts</t>
  </si>
  <si>
    <t>rdeQT7KkqM8</t>
  </si>
  <si>
    <t>$1 Bagel vs. $1,000 Bagel</t>
  </si>
  <si>
    <t>2018-03-25T15:04:41.000Z</t>
  </si>
  <si>
    <t>rDGt6F3xTcw</t>
  </si>
  <si>
    <t>FIRST LOOK AT FAST AND FURIOUS LIVE (REHEARSALS AND STUNTS)</t>
  </si>
  <si>
    <t>Nicki Shields</t>
  </si>
  <si>
    <t>2017-12-20T10:17:07.000Z</t>
  </si>
  <si>
    <t>rdJdJpwmcKU</t>
  </si>
  <si>
    <t>Avengers: Infinity War - Trailer Review</t>
  </si>
  <si>
    <t>2017-11-30T02:21:34.000Z</t>
  </si>
  <si>
    <t>rdsABjAP8Yg</t>
  </si>
  <si>
    <t>Garry Frank's Weather Rant - 4/10/18</t>
  </si>
  <si>
    <t>FOX 17 WXMI</t>
  </si>
  <si>
    <t>2018-04-12T13:11:58.000Z</t>
  </si>
  <si>
    <t>RE-aVnbJyOU</t>
  </si>
  <si>
    <t>Alicia Vikander Barely Survived Biking Through London</t>
  </si>
  <si>
    <t>2018-03-16T08:35:01.000Z</t>
  </si>
  <si>
    <t>REbjfHF0N0s</t>
  </si>
  <si>
    <t>Meng Jia &amp; Jackson Wang (瀛熶匠 &amp; 鐜嬪槈灏旓級- MOOD Official Music Video</t>
  </si>
  <si>
    <t>Banana Culture Music</t>
  </si>
  <si>
    <t>2017-12-27T12:00:01.000Z</t>
  </si>
  <si>
    <t>rEdl2Uetpvo</t>
  </si>
  <si>
    <t>How To Make Perfect Chocolate Chip Cookies</t>
  </si>
  <si>
    <t>2018-04-29T15:00:19.000Z</t>
  </si>
  <si>
    <t>REt-3P5h4Lo</t>
  </si>
  <si>
    <t>Never Have I Ever with Kylie, Jordyn and Victoria</t>
  </si>
  <si>
    <t>2017-11-29T23:50:14.000Z</t>
  </si>
  <si>
    <t>ReV1rHycYzw</t>
  </si>
  <si>
    <t>One At A Time | Alex Aiono ft T-Pain VR Video</t>
  </si>
  <si>
    <t>Alex Aiono</t>
  </si>
  <si>
    <t>2018-01-05T17:00:05.000Z</t>
  </si>
  <si>
    <t>rew7FoGy1Po</t>
  </si>
  <si>
    <t>Wizards Give Bad Directions</t>
  </si>
  <si>
    <t>2018-01-27T17:30:01.000Z</t>
  </si>
  <si>
    <t>RF_7NIHp6Yo</t>
  </si>
  <si>
    <t>Continuing coverage of Vermilion Parish teacher arrest- KATC</t>
  </si>
  <si>
    <t>KATC</t>
  </si>
  <si>
    <t>2018-01-10T00:53:41.000Z</t>
  </si>
  <si>
    <t>rf3iHqE240I</t>
  </si>
  <si>
    <t>Where babies in movies come from</t>
  </si>
  <si>
    <t>2017-12-20T12:00:09.000Z</t>
  </si>
  <si>
    <t>rFAddL8g8mw</t>
  </si>
  <si>
    <t>I Went To Japan To Make The Most Difficult Omelet</t>
  </si>
  <si>
    <t>2018-06-02T15:00:49.000Z</t>
  </si>
  <si>
    <t>RFeQ_Ul1jB0</t>
  </si>
  <si>
    <t>Jon Gruden Introduced as Raiders Head Coach, I want to win | NFL</t>
  </si>
  <si>
    <t>2018-01-09T21:54:00.000Z</t>
  </si>
  <si>
    <t>RfFcaV5O7SU</t>
  </si>
  <si>
    <t>Blockers - Official Trailer (HD)</t>
  </si>
  <si>
    <t>2018-01-08T16:59:27.000Z</t>
  </si>
  <si>
    <t>RFHH8bSdLr8</t>
  </si>
  <si>
    <t>WHAT'S NEW AT SEPHORA | Hot or Not</t>
  </si>
  <si>
    <t>2018-03-22T17:00:02.000Z</t>
  </si>
  <si>
    <t>RF-Mqs2qC-M</t>
  </si>
  <si>
    <t>Inside Zedd's $16 Million Mansion That Has a Skittles Machine | Open Door | Architectural Digest</t>
  </si>
  <si>
    <t>RgbNxb08jXA</t>
  </si>
  <si>
    <t>Foreigner Surprising Indians with Hindi (WARNING Smiles Galore!)</t>
  </si>
  <si>
    <t>India Survival Guide</t>
  </si>
  <si>
    <t>2018-02-02T03:30:00.000Z</t>
  </si>
  <si>
    <t>RggWMGU2iYw</t>
  </si>
  <si>
    <t>CES 2018 Preview: Honda's New Robotics Concept</t>
  </si>
  <si>
    <t>Honda</t>
  </si>
  <si>
    <t>2017-12-07T11:00:03.000Z</t>
  </si>
  <si>
    <t>RGSgCyQydgc</t>
  </si>
  <si>
    <t>Simply Nailogical's Holoday Hits 2017</t>
  </si>
  <si>
    <t>2017-12-18T23:46:06.000Z</t>
  </si>
  <si>
    <t>rH_sH0jPVTg</t>
  </si>
  <si>
    <t>Gohmert Questions FBI Director Christopher Wray</t>
  </si>
  <si>
    <t>GohmertTX01</t>
  </si>
  <si>
    <t>2017-12-07T17:28:22.000Z</t>
  </si>
  <si>
    <t>rhhQS3ns6HU</t>
  </si>
  <si>
    <t>MOMMY AND DAUGHTER SURPRISE DADDY WITH PREGNANCY ANNOUNCEMENT!!! (SPEECHLESS)</t>
  </si>
  <si>
    <t>The ACE Family</t>
  </si>
  <si>
    <t>2018-02-07T02:42:04.000Z</t>
  </si>
  <si>
    <t>RHpnWg6tdaw</t>
  </si>
  <si>
    <t>Meghan Trainor Watches Fan Covers On YouTube | You Sang My Song | Glamour</t>
  </si>
  <si>
    <t>2018-03-27T16:00:27.000Z</t>
  </si>
  <si>
    <t>RHUxyXZBXY8</t>
  </si>
  <si>
    <t>Migos - Stir Fry (Audio)</t>
  </si>
  <si>
    <t>2017-12-20T11:00:01.000Z</t>
  </si>
  <si>
    <t>RHzylDQ4wKE</t>
  </si>
  <si>
    <t>Bon Jovi - When We Were Us</t>
  </si>
  <si>
    <t>BonJoviVEVO</t>
  </si>
  <si>
    <t>2018-03-05T05:00:02.000Z</t>
  </si>
  <si>
    <t>ri1m5j_yq8A</t>
  </si>
  <si>
    <t>Prince William: Wedding means Harry will stop raiding my fridge!</t>
  </si>
  <si>
    <t>2017-11-29T17:17:32.000Z</t>
  </si>
  <si>
    <t>r-i6XpcL1Fs</t>
  </si>
  <si>
    <t>Exercise Ball Magnus Effect from 200m!!</t>
  </si>
  <si>
    <t>2018-02-23T22:00:02.000Z</t>
  </si>
  <si>
    <t>RIAVKKzOocc</t>
  </si>
  <si>
    <t>Animal electricity - Fingerling Fart Monkey Teardown</t>
  </si>
  <si>
    <t>Josh Levine</t>
  </si>
  <si>
    <t>2017-12-26T07:15:40.000Z</t>
  </si>
  <si>
    <t>RiGFGXd9Xvs</t>
  </si>
  <si>
    <t>Funny Pranks for April Fools!! Roommate Wars</t>
  </si>
  <si>
    <t>2018-03-30T18:27:40.000Z</t>
  </si>
  <si>
    <t>RiVuoe-jaE0</t>
  </si>
  <si>
    <t>Mario Batali taken off The Chew amid sexual harassment claims</t>
  </si>
  <si>
    <t>2017-12-11T16:05:39.000Z</t>
  </si>
  <si>
    <t>rJfFxDQ-8ok</t>
  </si>
  <si>
    <t>Top 10 Plays of the Night | March 05, 2018</t>
  </si>
  <si>
    <t>2018-03-06T07:27:15.000Z</t>
  </si>
  <si>
    <t>rjh6CbETwn8</t>
  </si>
  <si>
    <t>Giant Aluminum Ball Vs Oobleck from 250cm!</t>
  </si>
  <si>
    <t>2018-05-25T20:59:15.000Z</t>
  </si>
  <si>
    <t>rjLVCpE3kuw</t>
  </si>
  <si>
    <t>READY PLAYER ONE - Dreamer Trailer [HD]</t>
  </si>
  <si>
    <t>2018-03-15T15:59:02.000Z</t>
  </si>
  <si>
    <t>rjlxc-vxNBA</t>
  </si>
  <si>
    <t>Goodbye 3 Million Subscribers</t>
  </si>
  <si>
    <t>2018-01-19T03:13:20.000Z</t>
  </si>
  <si>
    <t>rJQYzX6Bgio</t>
  </si>
  <si>
    <t>from this to this real quick... flu 2018</t>
  </si>
  <si>
    <t>Fancy Vlogs By Gab</t>
  </si>
  <si>
    <t>2018-02-17T15:11:09.000Z</t>
  </si>
  <si>
    <t>RjujNLl1jyk</t>
  </si>
  <si>
    <t>How-To: Make a Deadliest Catch Pineapple Bowl with Trap Kitchen</t>
  </si>
  <si>
    <t>2018-01-25T12:00:02.000Z</t>
  </si>
  <si>
    <t>Rjv1NlMiUyI</t>
  </si>
  <si>
    <t>On the Movies</t>
  </si>
  <si>
    <t>2017-12-05T23:16:00.000Z</t>
  </si>
  <si>
    <t>RkHuWjiR-LM</t>
  </si>
  <si>
    <t>Neck Deep - Parachute (Official Music Video)</t>
  </si>
  <si>
    <t>Hopeless Records</t>
  </si>
  <si>
    <t>2017-11-10T18:03:54.000Z</t>
  </si>
  <si>
    <t>RkU4WWEUj-Y</t>
  </si>
  <si>
    <t>Microsoft Bob Experience: Was It Really THAT Bad?</t>
  </si>
  <si>
    <t>LGR</t>
  </si>
  <si>
    <t>2018-01-26T16:27:36.000Z</t>
  </si>
  <si>
    <t>rL4WkebTT_U</t>
  </si>
  <si>
    <t>Where is TOKYO'S GREATEST View?</t>
  </si>
  <si>
    <t>2017-11-09T15:06:34.000Z</t>
  </si>
  <si>
    <t>rll790aP60Q</t>
  </si>
  <si>
    <t>Justin Timberlake and Zane Lowe on Beats 1 [Part 1]</t>
  </si>
  <si>
    <t>2018-01-18T17:19:33.000Z</t>
  </si>
  <si>
    <t>RlSzahonkTk</t>
  </si>
  <si>
    <t>Little Mix - Nothing Else Matters (Glory Days Tour)</t>
  </si>
  <si>
    <t>littlemixVEVO</t>
  </si>
  <si>
    <t>2017-12-20T16:00:03.000Z</t>
  </si>
  <si>
    <t>r-luQokOiBw</t>
  </si>
  <si>
    <t>Infinity War's Directors Break Down the Thor and Guardians of the Galaxy Scene | Vanity Fair</t>
  </si>
  <si>
    <t>2018-05-02T16:00:56.000Z</t>
  </si>
  <si>
    <t>Rm_zQP9JIJI</t>
  </si>
  <si>
    <t>Tablet vs laptop</t>
  </si>
  <si>
    <t>2018-03-22T12:00:02.000Z</t>
  </si>
  <si>
    <t>rM7t9jLrNnE</t>
  </si>
  <si>
    <t>The Science Behind Football's First-Down Line</t>
  </si>
  <si>
    <t>2018-01-01T22:00:02.000Z</t>
  </si>
  <si>
    <t>RmH15TCBvDk</t>
  </si>
  <si>
    <t>iPod SSD hack, weird toothbrush dongles, and iPad accessories</t>
  </si>
  <si>
    <t>2018-02-20T22:04:36.000Z</t>
  </si>
  <si>
    <t>RMWTNik9i_8</t>
  </si>
  <si>
    <t>Film Theory: Is Deadpool Trolling Us? (Deadpool 2)</t>
  </si>
  <si>
    <t>2018-05-08T20:05:21.000Z</t>
  </si>
  <si>
    <t>rN7UMUQorRk</t>
  </si>
  <si>
    <t>DAD TEACHES GAY SON HOW TO SHOOT *emotional*</t>
  </si>
  <si>
    <t>2018-01-06T18:49:36.000Z</t>
  </si>
  <si>
    <t>RNA516fNpuw</t>
  </si>
  <si>
    <t>Alina Zagitova鈥檚 gold medal free skate in PyeongChang</t>
  </si>
  <si>
    <t>2018-02-23T12:21:44.000Z</t>
  </si>
  <si>
    <t>RnaEqiVnad0</t>
  </si>
  <si>
    <t>Dogs Try The Viral Egg Challenge</t>
  </si>
  <si>
    <t>2018-03-14T17:00:02.000Z</t>
  </si>
  <si>
    <t>rNaFB-IoXaA</t>
  </si>
  <si>
    <t>Kehlani - Again [Official Audio]</t>
  </si>
  <si>
    <t>kehlani parrish</t>
  </si>
  <si>
    <t>2018-02-09T04:57:29.000Z</t>
  </si>
  <si>
    <t>rNCT91V5dQU</t>
  </si>
  <si>
    <t>Calum Scott - Come Back Home (Audio)</t>
  </si>
  <si>
    <t>2018-03-09T05:00:03.000Z</t>
  </si>
  <si>
    <t>rO_mAQC9bv0</t>
  </si>
  <si>
    <t>Amazon.com commercial Xmas 1999Magnetic Whale Art</t>
  </si>
  <si>
    <t>astroboy1960</t>
  </si>
  <si>
    <t>2009-03-10T00:27:20.000Z</t>
  </si>
  <si>
    <t>RO41_2cWSXA</t>
  </si>
  <si>
    <t>All Star but it's an Origami</t>
  </si>
  <si>
    <t>It's a small world</t>
  </si>
  <si>
    <t>2017-11-22T01:59:57.000Z</t>
  </si>
  <si>
    <t>RoIJtobSOqc</t>
  </si>
  <si>
    <t>Everything Wrong With Ferdinand In 16 Minutes Or Less</t>
  </si>
  <si>
    <t>2018-04-10T15:58:09.000Z</t>
  </si>
  <si>
    <t>rOoLSRCmd1c</t>
  </si>
  <si>
    <t>Station 19 - Official Trailer</t>
  </si>
  <si>
    <t>2018-02-02T19:35:05.000Z</t>
  </si>
  <si>
    <t>rovAxg5A48Q</t>
  </si>
  <si>
    <t>3D printed explorer robot</t>
  </si>
  <si>
    <t>Taylor Alexander</t>
  </si>
  <si>
    <t>2017-11-07T09:32:06.000Z</t>
  </si>
  <si>
    <t>RP3UsFrDJfY</t>
  </si>
  <si>
    <t>Lady Gaga - The Cure (Live On The American Music Awards - 2017)</t>
  </si>
  <si>
    <t>2017-11-22T00:04:08.000Z</t>
  </si>
  <si>
    <t>RPE3cglo9o0</t>
  </si>
  <si>
    <t>ULTIMATE SEPHORA VIB GUIDE</t>
  </si>
  <si>
    <t>2018-04-19T17:00:03.000Z</t>
  </si>
  <si>
    <t>rplCCSqWXIY</t>
  </si>
  <si>
    <t>Head Over Heels (A Valentines Special) - Simon's Cat | BLACK &amp; WHITE</t>
  </si>
  <si>
    <t>2018-02-08T13:36:12.000Z</t>
  </si>
  <si>
    <t>rpVHq00lOig</t>
  </si>
  <si>
    <t>OUR LIT NEW YEARS EVE!!</t>
  </si>
  <si>
    <t>Daily Davidsons</t>
  </si>
  <si>
    <t>2018-01-01T17:59:47.000Z</t>
  </si>
  <si>
    <t>rQ7yPtJ5Y7I</t>
  </si>
  <si>
    <t>Michelle Williams Recalls Being Mistaken for the Destiny's Child Singer at a Concert (Exclusive)</t>
  </si>
  <si>
    <t>2017-12-26T15:07:02.000Z</t>
  </si>
  <si>
    <t>Rq9-mW6HgQE</t>
  </si>
  <si>
    <t>Sean Astin Knew Nothing About 'Lord Of The Rings' Once Upon A Time</t>
  </si>
  <si>
    <t>2017-11-09T08:35:00.000Z</t>
  </si>
  <si>
    <t>RqAFeV8Bosc</t>
  </si>
  <si>
    <t>Dana White clarifies McGregor's status as lightweight champ, makes predictions for 2018</t>
  </si>
  <si>
    <t>TSN Tube</t>
  </si>
  <si>
    <t>2018-01-20T01:56:15.000Z</t>
  </si>
  <si>
    <t>RQDphL2MVlM</t>
  </si>
  <si>
    <t>Everything I Wore This Week! Outfit Diary 1</t>
  </si>
  <si>
    <t>Dina Tokio</t>
  </si>
  <si>
    <t>2017-11-10T22:22:04.000Z</t>
  </si>
  <si>
    <t>rQEqKZ7CJlk</t>
  </si>
  <si>
    <t>Bangabandhu Satellite-1 Mission</t>
  </si>
  <si>
    <t>2018-05-11T20:56:59.000Z</t>
  </si>
  <si>
    <t>RQm0nKoODo4</t>
  </si>
  <si>
    <t>Take On Me in 20 Styles ft. Seth Everman</t>
  </si>
  <si>
    <t>Ten Second Songs</t>
  </si>
  <si>
    <t>2018-03-05T17:00:40.000Z</t>
  </si>
  <si>
    <t>rQQjjYyZpa4</t>
  </si>
  <si>
    <t>Pouring Diesel in Liquid Nitrogen</t>
  </si>
  <si>
    <t>2018-02-25T15:00:04.000Z</t>
  </si>
  <si>
    <t>RQREeUE9eGI</t>
  </si>
  <si>
    <t>17+ MOMENTS WE鈥橰E LEAVING BEHIND IN 2017 (ft. Kingsley) | Collabmas Day 1</t>
  </si>
  <si>
    <t>2017-12-13T20:31:20.000Z</t>
  </si>
  <si>
    <t>rqTpMCq8uhk</t>
  </si>
  <si>
    <t>The Original Maserati Ghibli Proves Maserati Was Once Great</t>
  </si>
  <si>
    <t>2018-01-18T16:56:08.000Z</t>
  </si>
  <si>
    <t>RQUuqbzQVsY</t>
  </si>
  <si>
    <t>Liam Payne, Rita Ora - For You (Fifty Shades Freed)</t>
  </si>
  <si>
    <t>2018-01-26T14:00:02.000Z</t>
  </si>
  <si>
    <t>rQWZK5U233s</t>
  </si>
  <si>
    <t>The Greatest Showman - Never Enough [Official Lyric Video]</t>
  </si>
  <si>
    <t>2018-01-17T16:04:58.000Z</t>
  </si>
  <si>
    <t>RQZr2NgKPiU</t>
  </si>
  <si>
    <t>携褏褌褘, 芯谢懈谐邪褉褏懈, 写械胁芯褔泻懈: 芯褏芯褌薪懈褑邪 薪邪 屑褍卸褔懈薪 褉邪蟹芯斜谢邪褔邪械褌 胁蟹褟褌芯褔薪懈泻邪</t>
  </si>
  <si>
    <t>袗谢械泻褋械泄 袧邪胁邪谢褜薪褘泄</t>
  </si>
  <si>
    <t>2018-02-08T09:40:57.000Z</t>
  </si>
  <si>
    <t>RrhSJzM8NLE</t>
  </si>
  <si>
    <t>alt-J - Pleader (Official Video)</t>
  </si>
  <si>
    <t>alt-J</t>
  </si>
  <si>
    <t>2017-11-15T13:10:12.000Z</t>
  </si>
  <si>
    <t>rRhzbPW3gzw</t>
  </si>
  <si>
    <t>Marvin Bagley PK80</t>
  </si>
  <si>
    <t>DraftExpress</t>
  </si>
  <si>
    <t>2017-11-28T17:44:24.000Z</t>
  </si>
  <si>
    <t>rRr1qiJRsXk</t>
  </si>
  <si>
    <t>Sanju | Official Teaser | Ranbir Kapoor | Rajkumar Hirani</t>
  </si>
  <si>
    <t>2018-04-24T07:58:08.000Z</t>
  </si>
  <si>
    <t>rRsstfoKQeo</t>
  </si>
  <si>
    <t>Roomba Rodeo</t>
  </si>
  <si>
    <t>2017-11-14T16:51:02.000Z</t>
  </si>
  <si>
    <t>rRuifrLicbI</t>
  </si>
  <si>
    <t>Taraji P. Henson Needs a Stunt Double to Eat Spicy Wings | Hot Ones</t>
  </si>
  <si>
    <t>2018-01-18T16:00:07.000Z</t>
  </si>
  <si>
    <t>rrwd2_UkmNw</t>
  </si>
  <si>
    <t>How To Break Your Bad Habit</t>
  </si>
  <si>
    <t>2018-03-27T17:00:08.000Z</t>
  </si>
  <si>
    <t>rRzxEiBLQCA</t>
  </si>
  <si>
    <t>TWICE Heart Shaker M/V</t>
  </si>
  <si>
    <t>2017-12-11T08:59:59.000Z</t>
  </si>
  <si>
    <t>rsEne1ZiQrk</t>
  </si>
  <si>
    <t>The Weeknd - Call Out My Name (Official Audio)</t>
  </si>
  <si>
    <t>The Weeknd</t>
  </si>
  <si>
    <t>2018-03-30T03:07:19.000Z</t>
  </si>
  <si>
    <t>RsGqQC2tRRM</t>
  </si>
  <si>
    <t>Sushi Masters Explain the Art of Omakase | Food Skills</t>
  </si>
  <si>
    <t>2018-02-12T20:00:00.000Z</t>
  </si>
  <si>
    <t>RsIIT6rXnSM</t>
  </si>
  <si>
    <t>In-N-Out Vs. Shake Shack Taste Test with Tom Segura | Sean in the Wild</t>
  </si>
  <si>
    <t>RskA7MUqpQg</t>
  </si>
  <si>
    <t>The Bella Twins' emotional rollercoaster return to the ring! | Royal Rumble 2018: Part 2</t>
  </si>
  <si>
    <t>2018-02-01T16:48:31.000Z</t>
  </si>
  <si>
    <t>rt7s9ud7uEM</t>
  </si>
  <si>
    <t>Instant Karma: Woman Breaks Her Leg While Stealing A Package From A Porch</t>
  </si>
  <si>
    <t>Whyte Foxx Music Videos &amp; More</t>
  </si>
  <si>
    <t>2018-01-28T04:05:42.000Z</t>
  </si>
  <si>
    <t>RTaDvKMtUeA</t>
  </si>
  <si>
    <t>Larry David Outtakes 鈥?Mean Tweets About Jimmy Kimmel</t>
  </si>
  <si>
    <t>2017-11-15T05:15:45.000Z</t>
  </si>
  <si>
    <t>rtJ7JTApIfM</t>
  </si>
  <si>
    <t>Hillary Clinton On Why She鈥檚 Not Running For President Again | Teen Vogue</t>
  </si>
  <si>
    <t>2017-11-28T10:55:22.000Z</t>
  </si>
  <si>
    <t>rTMgDNpXPto</t>
  </si>
  <si>
    <t>Manhattan Express Big Apple Roller Coaster 4K 60FPS NYNY Las Vegas Hotel Casino Front Seat POV</t>
  </si>
  <si>
    <t>Theme Park Review</t>
  </si>
  <si>
    <t>2017-12-22T22:00:04.000Z</t>
  </si>
  <si>
    <t>rTukZtX_VCg</t>
  </si>
  <si>
    <t>Barge carrying New Year's Eve fireworks explodes during display in eastern Australia</t>
  </si>
  <si>
    <t>2018-01-01T13:33:45.000Z</t>
  </si>
  <si>
    <t>rU1lSmDbRZU</t>
  </si>
  <si>
    <t>2018 Oscars: Keala Settle Cries During Powerful Performance of 'This Is Me'</t>
  </si>
  <si>
    <t>2018-03-05T08:31:35.000Z</t>
  </si>
  <si>
    <t>RUApBid9vnE</t>
  </si>
  <si>
    <t>FEBRUARY HITS AND MISSES! |  Casey Holmes</t>
  </si>
  <si>
    <t>2018-03-07T02:57:22.000Z</t>
  </si>
  <si>
    <t>RUbWdNGaYEg</t>
  </si>
  <si>
    <t>Firefighters make progress in California fires</t>
  </si>
  <si>
    <t>2017-12-10T12:39:34.000Z</t>
  </si>
  <si>
    <t>rutlOmdgqgI</t>
  </si>
  <si>
    <t>FRANKIE - Coping (Official Video)</t>
  </si>
  <si>
    <t>FRANKIEmusicVEVO</t>
  </si>
  <si>
    <t>2017-11-17T08:00:06.000Z</t>
  </si>
  <si>
    <t>RVl35mjfT2A</t>
  </si>
  <si>
    <t>Stephen A. calls benching Malcolm Butler right before game classless and cruel | First Take | ESPN</t>
  </si>
  <si>
    <t>2018-02-05T16:25:29.000Z</t>
  </si>
  <si>
    <t>RVpcL0nL7iE</t>
  </si>
  <si>
    <t>Larry Holder shaves head for doubting Saints</t>
  </si>
  <si>
    <t>2018-01-05T01:03:08.000Z</t>
  </si>
  <si>
    <t>rvskMHn0sqQ</t>
  </si>
  <si>
    <t>A Selfish Argument for Making the World a Better Place 鈥?Egoistic Altruism</t>
  </si>
  <si>
    <t>2018-03-18T13:10:34.000Z</t>
  </si>
  <si>
    <t>rwFfo61fVSY</t>
  </si>
  <si>
    <t>Pouring water down a 50 meter well.</t>
  </si>
  <si>
    <t>Unecht Erfunden</t>
  </si>
  <si>
    <t>2018-03-21T15:12:18.000Z</t>
  </si>
  <si>
    <t>rWHrWuDnReM</t>
  </si>
  <si>
    <t>I'm Poppy - Trailer</t>
  </si>
  <si>
    <t>2018-01-22T15:41:38.000Z</t>
  </si>
  <si>
    <t>rWVLhFdOr_M</t>
  </si>
  <si>
    <t>REPLAY Snowboarding Halfpipe Finals | LAAX Open</t>
  </si>
  <si>
    <t>2018-01-20T18:29:24.000Z</t>
  </si>
  <si>
    <t>RWzZeA2GMsk</t>
  </si>
  <si>
    <t>Bishop Briggs - White Flag (Audio)</t>
  </si>
  <si>
    <t>BishopBriggsVEVO</t>
  </si>
  <si>
    <t>rX61Rpc7zWg</t>
  </si>
  <si>
    <t>ALL I WISH Official Trailer (2018) Sharon Stone Comedy Movie HD</t>
  </si>
  <si>
    <t>2018-02-01T09:37:15.000Z</t>
  </si>
  <si>
    <t>rXbKeHAoA84</t>
  </si>
  <si>
    <t>The Florida Project Should've Been Nominated</t>
  </si>
  <si>
    <t>2018-02-14T19:38:16.000Z</t>
  </si>
  <si>
    <t>RxlSl-kG3qg</t>
  </si>
  <si>
    <t>We Are So Blessed | Acacia Kersey</t>
  </si>
  <si>
    <t>acaciacutie</t>
  </si>
  <si>
    <t>2018-05-02T19:06:02.000Z</t>
  </si>
  <si>
    <t>rxmtHVSVjdo</t>
  </si>
  <si>
    <t>Troye Sivan - Bloom (Lyric Video)</t>
  </si>
  <si>
    <t>2018-05-03T04:00:11.000Z</t>
  </si>
  <si>
    <t>rxUfRhVYeKI</t>
  </si>
  <si>
    <t>When mum puts dad on a January detox 馃馃</t>
  </si>
  <si>
    <t>2018-01-07T21:00:04.000Z</t>
  </si>
  <si>
    <t>RxvcH25WThg</t>
  </si>
  <si>
    <t>Stephen A. Smith: LeBron James 'demoralizes' Raptors every time | SportsCenter | ESPN</t>
  </si>
  <si>
    <t>2018-05-06T03:47:31.000Z</t>
  </si>
  <si>
    <t>RxzZ_OXQApM</t>
  </si>
  <si>
    <t>Carol of the Pugs</t>
  </si>
  <si>
    <t>Maggie Smith K眉hn</t>
  </si>
  <si>
    <t>2017-11-28T20:10:12.000Z</t>
  </si>
  <si>
    <t>rYcnh7hXOjE</t>
  </si>
  <si>
    <t>Why old buildings use the same leaf design</t>
  </si>
  <si>
    <t>2018-03-28T12:31:56.000Z</t>
  </si>
  <si>
    <t>RYGFczNMAMk</t>
  </si>
  <si>
    <t>How Formation Flying Works (feat. the Red Arrows!)</t>
  </si>
  <si>
    <t>2018-03-14T16:00:02.000Z</t>
  </si>
  <si>
    <t>RyH8TWLribw</t>
  </si>
  <si>
    <t>The epic late-night Fortnite stream featuring Drake, JuJu Smith-Schuster, Ninja, Travis Scott | ESPN</t>
  </si>
  <si>
    <t>2018-03-16T19:06:48.000Z</t>
  </si>
  <si>
    <t>rYnmrkMizdc</t>
  </si>
  <si>
    <t>DIY CURLY MOZZARELLA STICKS - VERSUS</t>
  </si>
  <si>
    <t>2018-05-16T21:59:38.000Z</t>
  </si>
  <si>
    <t>RyquDQ5kWSs</t>
  </si>
  <si>
    <t>Judge Faith Jenkins On Syndicated Court TV, Fair Representation For Heinous Crimes  + More</t>
  </si>
  <si>
    <t>2018-03-19T12:23:37.000Z</t>
  </si>
  <si>
    <t>ryqZUqgjvW8</t>
  </si>
  <si>
    <t>Justice League - Movie Review Is It What We've Been Waiting For?</t>
  </si>
  <si>
    <t>2017-11-15T07:51:20.000Z</t>
  </si>
  <si>
    <t>ryr75N0nki0</t>
  </si>
  <si>
    <t>Eminem - Walk On Water (Official Video) ft. Beyonc茅</t>
  </si>
  <si>
    <t>2017-12-24T03:30:08.000Z</t>
  </si>
  <si>
    <t>RYs08kX3Ih4</t>
  </si>
  <si>
    <t>SECRETS REVEALED! HOW I LAY MY LACE WIGS! | AALIYAHJAY</t>
  </si>
  <si>
    <t>MsAaliyahJay</t>
  </si>
  <si>
    <t>2017-11-10T01:30:00.000Z</t>
  </si>
  <si>
    <t>rYzLh2QuraQ</t>
  </si>
  <si>
    <t>Match the Dog to Their Owner - Lineup</t>
  </si>
  <si>
    <t>2018-01-09T13:00:04.000Z</t>
  </si>
  <si>
    <t>rz4Dd1I_fX0</t>
  </si>
  <si>
    <t>The Periodic Table Song (2018 UPDATE!)</t>
  </si>
  <si>
    <t>2018-02-06T19:00:02.000Z</t>
  </si>
  <si>
    <t>rz6-sdiGad8</t>
  </si>
  <si>
    <t>This video shows a man trying to rob a Houston cell phone store.</t>
  </si>
  <si>
    <t>Na So We See Am</t>
  </si>
  <si>
    <t>2018-01-05T21:12:20.000Z</t>
  </si>
  <si>
    <t>RZfqUAZddmk</t>
  </si>
  <si>
    <t>Kimchi Corned Beef - Food Wishes - St. Patrick's Day Recipe</t>
  </si>
  <si>
    <t>2018-03-10T02:29:37.000Z</t>
  </si>
  <si>
    <t>RzK4sqmgimk</t>
  </si>
  <si>
    <t>Tipsy Talk with Anna Kendrick, Anna Camp and Brittany Snow</t>
  </si>
  <si>
    <t>Hazel Hayes</t>
  </si>
  <si>
    <t>2018-01-02T17:56:07.000Z</t>
  </si>
  <si>
    <t>rZQepOFnYi8</t>
  </si>
  <si>
    <t>BEST REACTION EVER! - Mickey and Minnie at Drive-Thru - Valentines Day</t>
  </si>
  <si>
    <t>2018-02-16T17:14:27.000Z</t>
  </si>
  <si>
    <t>RZU5HebzuP4</t>
  </si>
  <si>
    <t>Rocket Powered Birthday Cake [short version]</t>
  </si>
  <si>
    <t>Useless Duck Company</t>
  </si>
  <si>
    <t>2017-11-18T17:56:32.000Z</t>
  </si>
  <si>
    <t>Rzuts_VwAL4</t>
  </si>
  <si>
    <t>Joan Smalls Performs Luis Fonsi鈥檚 鈥淒espacito鈥?| Lip Sync Battle Preview</t>
  </si>
  <si>
    <t>2018-02-28T15:00:51.000Z</t>
  </si>
  <si>
    <t>rzVJrBOsf0M</t>
  </si>
  <si>
    <t>How to Make a Ping Pong Table // Collab with Evan &amp; Katelyn</t>
  </si>
  <si>
    <t>2018-04-12T15:04:09.000Z</t>
  </si>
  <si>
    <t>S_5Q0lNmtFE</t>
  </si>
  <si>
    <t>Nancy Pelosi鈥檚 eight-hour speech, in three minutes</t>
  </si>
  <si>
    <t>2018-02-08T02:10:02.000Z</t>
  </si>
  <si>
    <t>S_5TyDFx6kc</t>
  </si>
  <si>
    <t>MTV EMAs FASHION REVIEW w/KRISTEN MCATEE // Grace Helbig</t>
  </si>
  <si>
    <t>2017-11-16T22:00:01.000Z</t>
  </si>
  <si>
    <t>s_FAjI51LPU</t>
  </si>
  <si>
    <t>Gas Mask Scene | Kong: Skull Island (2017)</t>
  </si>
  <si>
    <t>Adam Whitley</t>
  </si>
  <si>
    <t>2017-08-14T20:33:41.000Z</t>
  </si>
  <si>
    <t>S_HixQBiVH0</t>
  </si>
  <si>
    <t>John Legend And Tony Bennett Sing 'New York, New York'</t>
  </si>
  <si>
    <t>CBS</t>
  </si>
  <si>
    <t>2018-01-29T02:33:04.000Z</t>
  </si>
  <si>
    <t>S_lN0-gtWF4</t>
  </si>
  <si>
    <t>The Last Movie Star | Official Trailer HD | A24</t>
  </si>
  <si>
    <t>2018-02-15T22:59:56.000Z</t>
  </si>
  <si>
    <t>s_LxZx42sIk</t>
  </si>
  <si>
    <t>What are mini brains? - Madeline Lancaster</t>
  </si>
  <si>
    <t>2018-01-16T16:00:49.000Z</t>
  </si>
  <si>
    <t>s_PNdnAwtcc</t>
  </si>
  <si>
    <t>Why MATH Says The PELICANS Can't Beat The WARRIORS</t>
  </si>
  <si>
    <t>BBALLBREAKDOWN</t>
  </si>
  <si>
    <t>2018-04-26T13:39:55.000Z</t>
  </si>
  <si>
    <t>s_SJZSAtLBA</t>
  </si>
  <si>
    <t>Assassin's Creed Odyssey: E3 2018 Official World Premiere Trailer | Ubisoft [NA]</t>
  </si>
  <si>
    <t>Ubisoft North America</t>
  </si>
  <si>
    <t>2018-06-11T21:16:16.000Z</t>
  </si>
  <si>
    <t>S0eLwrrTBlc</t>
  </si>
  <si>
    <t>Oh What a Feeling. Toyota! 1982</t>
  </si>
  <si>
    <t>Kevin Noonan</t>
  </si>
  <si>
    <t>2013-05-28T00:02:49.000Z</t>
  </si>
  <si>
    <t>S0OICOBR19Q</t>
  </si>
  <si>
    <t>Why You Shouldn't Give Ginger To Monkeys (and other animal sayings)</t>
  </si>
  <si>
    <t>2018-04-25T12:27:28.000Z</t>
  </si>
  <si>
    <t>s0QeTtDix80</t>
  </si>
  <si>
    <t>REACTING TO ME IN YOUTUBE REWIND 2017</t>
  </si>
  <si>
    <t>Just Marcus</t>
  </si>
  <si>
    <t>2017-12-08T13:04:18.000Z</t>
  </si>
  <si>
    <t>s0Uxzh1E94U</t>
  </si>
  <si>
    <t>Genetic Select by Lexus</t>
  </si>
  <si>
    <t>2018-03-28T12:00:12.000Z</t>
  </si>
  <si>
    <t>S10azlzvS_8</t>
  </si>
  <si>
    <t>[MV] MAMAMOO (毵堧氍? _ Paint Me (旃犿暣欷?</t>
  </si>
  <si>
    <t>2018-01-04T09:00:05.000Z</t>
  </si>
  <si>
    <t>s1cpCfX-mgo</t>
  </si>
  <si>
    <t>Incubus - Loneliest</t>
  </si>
  <si>
    <t>S1ke1xQ-rmY</t>
  </si>
  <si>
    <t>Model Aircraft Styled 3D Printed Air Engine, Experimental, 10 by 3.8 Propeller at 1PSI</t>
  </si>
  <si>
    <t>gzumwalt</t>
  </si>
  <si>
    <t>2017-12-05T03:57:15.000Z</t>
  </si>
  <si>
    <t>S1O4kia_Iog</t>
  </si>
  <si>
    <t>Royal Wedding: 鈥楽tand By Me鈥?Performed By Karen Gibson And The Kingdom Choir | TODAY</t>
  </si>
  <si>
    <t>2018-05-19T12:23:10.000Z</t>
  </si>
  <si>
    <t>s1RxsMYi2xw</t>
  </si>
  <si>
    <t>A series loss to 鈥楽tar-less Celtics鈥?will tarnish LeBron鈥檚 legacy | NBA | UNDISPUTED</t>
  </si>
  <si>
    <t>2018-05-24T17:44:33.000Z</t>
  </si>
  <si>
    <t>s1yurGsRM_s</t>
  </si>
  <si>
    <t>Anna Camp Takes the Bra Off Her Back for Anna Kendrick</t>
  </si>
  <si>
    <t>2017-12-13T14:01:32.000Z</t>
  </si>
  <si>
    <t>S2Cq_TpNXoQ</t>
  </si>
  <si>
    <t>Zero Mass' solar panels turn air into drinking water</t>
  </si>
  <si>
    <t>2017-11-28T14:00:04.000Z</t>
  </si>
  <si>
    <t>s31XTrGJchQ</t>
  </si>
  <si>
    <t>James Bay - Us</t>
  </si>
  <si>
    <t>2018-04-18T13:00:09.000Z</t>
  </si>
  <si>
    <t>s32C3KAi0Nc</t>
  </si>
  <si>
    <t>How our reporter tracked down the Nazi running for Congress | Chicago.Suntimes.com</t>
  </si>
  <si>
    <t>2018-02-04T17:54:24.000Z</t>
  </si>
  <si>
    <t>s3ChukSDGRU</t>
  </si>
  <si>
    <t>Bellatrix &amp; Credence Are Related?! | Fantastic Beasts Theory</t>
  </si>
  <si>
    <t>2018-03-14T01:04:39.000Z</t>
  </si>
  <si>
    <t>s3oogx4roPI</t>
  </si>
  <si>
    <t>Easy Quick Holiday Glam!</t>
  </si>
  <si>
    <t>2017-12-07T01:12:07.000Z</t>
  </si>
  <si>
    <t>s3tz_mNg6NQ</t>
  </si>
  <si>
    <t>Jennifer Lopez - Dinero (Audio) ft. DJ Khaled, Cardi B</t>
  </si>
  <si>
    <t>2018-05-17T11:58:00.000Z</t>
  </si>
  <si>
    <t>S45Y5WQ4Ucs</t>
  </si>
  <si>
    <t>Clumsy Puppy Steals Lettuce: Cute Puppy Potpie &amp; Funny Dog Maymo</t>
  </si>
  <si>
    <t>Maymo</t>
  </si>
  <si>
    <t>2017-12-29T18:58:17.000Z</t>
  </si>
  <si>
    <t>s4kX4R6T9ms</t>
  </si>
  <si>
    <t>VIRAL INSTAGRAM ONE-SWIPE EYESHADOW Review (finally)</t>
  </si>
  <si>
    <t>2018-04-04T22:00:03.000Z</t>
  </si>
  <si>
    <t>S-4rhjO6xYg</t>
  </si>
  <si>
    <t>STRANGER THINGS: A Bad Lip Reading</t>
  </si>
  <si>
    <t>2017-12-10T00:03:46.000Z</t>
  </si>
  <si>
    <t>S4vKQbpOn5k</t>
  </si>
  <si>
    <t>The Applejack Problem</t>
  </si>
  <si>
    <t>2017-12-27T04:42:08.000Z</t>
  </si>
  <si>
    <t>S4vxoP-IF2M</t>
  </si>
  <si>
    <t>How the Squid Lost Its Shell</t>
  </si>
  <si>
    <t>2018-04-17T21:22:11.000Z</t>
  </si>
  <si>
    <t>S5xFft7kg8Q</t>
  </si>
  <si>
    <t>Adam Scott Hijacks a Stranger's Tinder | Vanity Fair</t>
  </si>
  <si>
    <t>2018-03-16T16:00:14.000Z</t>
  </si>
  <si>
    <t>S6YYun90S8g</t>
  </si>
  <si>
    <t>The $85,000 Range Rover Velar Is the Coolest Range Rover Ever</t>
  </si>
  <si>
    <t>2018-02-06T16:57:44.000Z</t>
  </si>
  <si>
    <t>S74uFJHI6gM</t>
  </si>
  <si>
    <t>56,000 people flee as Philippines volcano spews lava</t>
  </si>
  <si>
    <t>2018-01-24T01:10:24.000Z</t>
  </si>
  <si>
    <t>s7IchhU-o-A</t>
  </si>
  <si>
    <t>Fake Feminist Trudeau Takes Offence At Woman Saying Mankind</t>
  </si>
  <si>
    <t>Steeper33</t>
  </si>
  <si>
    <t>2018-02-04T12:54:39.000Z</t>
  </si>
  <si>
    <t>s7JiyWfGIh8</t>
  </si>
  <si>
    <t>Mikaela Shiffrin wins giant slalom gold medal (FULL RUN)</t>
  </si>
  <si>
    <t>2018-02-15T12:44:25.000Z</t>
  </si>
  <si>
    <t>S7kG641iA_g</t>
  </si>
  <si>
    <t>Cardistry - Virtuoso : RISE feat. the FW17 Virtuoso deck</t>
  </si>
  <si>
    <t>thevirts</t>
  </si>
  <si>
    <t>2017-12-08T16:30:38.000Z</t>
  </si>
  <si>
    <t>s7wLPGmnahE</t>
  </si>
  <si>
    <t>KUWTK | Kris Jenner &amp; Jonathan Cheban Put on Disguises | E!</t>
  </si>
  <si>
    <t>2017-11-22T14:46:57.000Z</t>
  </si>
  <si>
    <t>s7zVYJDj2Ok</t>
  </si>
  <si>
    <t>What Causes 'Old People Smell'?</t>
  </si>
  <si>
    <t>2018-02-06T22:00:06.000Z</t>
  </si>
  <si>
    <t>S8e1yxXiODQ</t>
  </si>
  <si>
    <t>Stranger Things鈥?Noah Schnapp Goes Sneaker Shopping With Complex</t>
  </si>
  <si>
    <t>2018-04-02T14:00:03.000Z</t>
  </si>
  <si>
    <t>s8UglxtkAIs</t>
  </si>
  <si>
    <t>Girl Fits Into Fish Tank ft. Sofie Dossi</t>
  </si>
  <si>
    <t>2018-03-05T11:00:05.000Z</t>
  </si>
  <si>
    <t>s8ZMmgPcO-k</t>
  </si>
  <si>
    <t>Amazon 2018 Super Bowl Commercial | Alexa Loses Her Voice (Cardi B, Gordon Ramsey)</t>
  </si>
  <si>
    <t>TopClips247</t>
  </si>
  <si>
    <t>2018-02-01T19:54:34.000Z</t>
  </si>
  <si>
    <t>s9C8lsOE4ik</t>
  </si>
  <si>
    <t>Pence sits near Kim Jong Un鈥檚 sister, doesn't applaud unified Korean Olympians</t>
  </si>
  <si>
    <t>2018-02-09T17:50:29.000Z</t>
  </si>
  <si>
    <t>S9ibNh16xfs</t>
  </si>
  <si>
    <t>Jhen茅 Aiko &amp; Her Daughter Namiko Love Perform 'Sing To Me' | Dear Mama</t>
  </si>
  <si>
    <t>2018-05-08T02:15:00.000Z</t>
  </si>
  <si>
    <t>S9KxqRUcnCU</t>
  </si>
  <si>
    <t>Boomerang Trick Shots | Dude Perfect</t>
  </si>
  <si>
    <t>2018-03-26T22:01:01.000Z</t>
  </si>
  <si>
    <t>s9STSzi4iPI</t>
  </si>
  <si>
    <t>MOVE OF THE WEEK #5 | Messi鈥檚 amazing goal in training match</t>
  </si>
  <si>
    <t>2018-01-10T15:06:30.000Z</t>
  </si>
  <si>
    <t>S9Xg6iUxYXU</t>
  </si>
  <si>
    <t>Here鈥檚 what you missed at the 2018 Grammy Awards</t>
  </si>
  <si>
    <t>2018-01-29T05:17:09.000Z</t>
  </si>
  <si>
    <t>s9ZQ6VuoN1c</t>
  </si>
  <si>
    <t>What's In My Travel Bag? | Zoella</t>
  </si>
  <si>
    <t>2018-03-26T15:00:10.000Z</t>
  </si>
  <si>
    <t>SA5ZUHsst8s</t>
  </si>
  <si>
    <t>Dog Abandoned On The Street Lives Like A Queen Now | The Dodo</t>
  </si>
  <si>
    <t>2017-12-21T14:00:03.000Z</t>
  </si>
  <si>
    <t>SA7AIQw-7Ms</t>
  </si>
  <si>
    <t>G-Eazy &amp; Halsey - Him &amp; I (Official Video)</t>
  </si>
  <si>
    <t>2017-12-01T16:15:00.000Z</t>
  </si>
  <si>
    <t>SagsqxiVStM</t>
  </si>
  <si>
    <t>BEIRUT | Official Trailer</t>
  </si>
  <si>
    <t>2018-01-11T17:37:08.000Z</t>
  </si>
  <si>
    <t>saPG3E59xeI</t>
  </si>
  <si>
    <t>The 10 Most Valuable Sneakers Of Q4 2017</t>
  </si>
  <si>
    <t>Highsnobiety</t>
  </si>
  <si>
    <t>2018-02-12T12:49:42.000Z</t>
  </si>
  <si>
    <t>Sb_hCbZ80aQ</t>
  </si>
  <si>
    <t>Sumo Wrestling with Conan O鈥橞rien | Kevin Hart: What The Fit Episode 1 | Laugh Out Loud Network</t>
  </si>
  <si>
    <t>2018-03-15T17:00:05.000Z</t>
  </si>
  <si>
    <t>sBC9r4HuKu0</t>
  </si>
  <si>
    <t>Stephen A. sides with Reggie Miller: Magic Johnson should speak up on LaVar Ball | First Take | ESPN</t>
  </si>
  <si>
    <t>2018-01-10T15:24:48.000Z</t>
  </si>
  <si>
    <t>sbcbvuitiTc</t>
  </si>
  <si>
    <t>Stephon Marbury and Jimmer Fredette fight in China</t>
  </si>
  <si>
    <t>NBA Highlights 路 YouTube</t>
  </si>
  <si>
    <t>2017-11-10T18:23:05.000Z</t>
  </si>
  <si>
    <t>SbjnIK6VEjc</t>
  </si>
  <si>
    <t>Yanny or Laurel: Which do you hear?</t>
  </si>
  <si>
    <t>2018-05-16T15:48:39.000Z</t>
  </si>
  <si>
    <t>Sbl4nCcO0qo</t>
  </si>
  <si>
    <t>Honest Trailers - mother!</t>
  </si>
  <si>
    <t>2018-01-09T18:00:02.000Z</t>
  </si>
  <si>
    <t>sBMOXHrXJtI</t>
  </si>
  <si>
    <t>Cuphead DLC Announcement Trailer | Xbox One | Windows 10 | Steam | GOG</t>
  </si>
  <si>
    <t>Studio MDHR</t>
  </si>
  <si>
    <t>2018-06-10T21:14:22.000Z</t>
  </si>
  <si>
    <t>SbnJwF7GrWg</t>
  </si>
  <si>
    <t>STAR WARS - REY'S PORTION BREAD - MUG CAKE RECIPE - NERDY NUMMIES</t>
  </si>
  <si>
    <t>2017-12-12T17:47:40.000Z</t>
  </si>
  <si>
    <t>Sbp8MmSc2kQ</t>
  </si>
  <si>
    <t>15-Year-Old Florida Shooting Victim Peter Wang Buried With Military Honors</t>
  </si>
  <si>
    <t>2018-02-20T22:16:16.000Z</t>
  </si>
  <si>
    <t>SbrOMrjhyvI</t>
  </si>
  <si>
    <t>SERENITY Official Trailer (2018) Matthew McConaughey, Anne Hathaway Movie HD</t>
  </si>
  <si>
    <t>2018-06-07T13:16:17.000Z</t>
  </si>
  <si>
    <t>SC8Eg0odTfY</t>
  </si>
  <si>
    <t>Seeing Allred | Official Trailer [HD] | Netflix</t>
  </si>
  <si>
    <t>2018-01-15T14:00:03.000Z</t>
  </si>
  <si>
    <t>scI7dYdlzuY</t>
  </si>
  <si>
    <t>Paterno (2018) Official Trailer ft. Al Pacino | HBO</t>
  </si>
  <si>
    <t>2018-02-23T18:59:20.000Z</t>
  </si>
  <si>
    <t>sciODVQP43w</t>
  </si>
  <si>
    <t>Can you do the invisible box challenge?</t>
  </si>
  <si>
    <t>2017-12-05T19:35:27.000Z</t>
  </si>
  <si>
    <t>scMSeVaE7Ao</t>
  </si>
  <si>
    <t>The Original JJ Redick Chinese New Year Video- 51's</t>
  </si>
  <si>
    <t>Malik Nabee</t>
  </si>
  <si>
    <t>2018-02-18T19:32:42.000Z</t>
  </si>
  <si>
    <t>SCPkXjwSWCY</t>
  </si>
  <si>
    <t>4 Braided hairstyles for Brunettes / Dark Hair! - KayleyMelissa</t>
  </si>
  <si>
    <t>2018-03-03T19:09:49.000Z</t>
  </si>
  <si>
    <t>SCq8n_hOcN8</t>
  </si>
  <si>
    <t>Nicki Minaj - Chun-Li (Vertical Video)</t>
  </si>
  <si>
    <t>Nicki Minaj</t>
  </si>
  <si>
    <t>2018-04-14T05:44:40.000Z</t>
  </si>
  <si>
    <t>SCR1KeLDZxw</t>
  </si>
  <si>
    <t>$1000 PR Unboxing With Beauty Editor | Beauty With Mi | Refinery29</t>
  </si>
  <si>
    <t>2017-11-27T16:00:02.000Z</t>
  </si>
  <si>
    <t>sD_31GJmhUc</t>
  </si>
  <si>
    <t>Music of Splatoon 2 BTS - Nintendo Switch</t>
  </si>
  <si>
    <t>2017-12-14T21:44:29.000Z</t>
  </si>
  <si>
    <t>sd80ZipTMDE</t>
  </si>
  <si>
    <t>$11.99 FOUNDATION VS. $40 FOUNDATION: Who Wins ???</t>
  </si>
  <si>
    <t>2017-12-26T21:00:12.000Z</t>
  </si>
  <si>
    <t>SDGHRQyZKes</t>
  </si>
  <si>
    <t>Sam Smith Will Only Do Karaoke to Fifth Harmony</t>
  </si>
  <si>
    <t>2018-02-02T13:00:08.000Z</t>
  </si>
  <si>
    <t>sdKWEWu4PnE</t>
  </si>
  <si>
    <t>Shinsuke Wins Rumble | Reaction | WWE Royal Rumble</t>
  </si>
  <si>
    <t>lugeyps3</t>
  </si>
  <si>
    <t>2018-01-29T05:37:32.000Z</t>
  </si>
  <si>
    <t>sdL70wkf_H0</t>
  </si>
  <si>
    <t>Peppermint | Official Trailer | In Theaters September 7th, 2018</t>
  </si>
  <si>
    <t>STX Entertainment</t>
  </si>
  <si>
    <t>2018-05-31T18:00:08.000Z</t>
  </si>
  <si>
    <t>sefscV3GvWM</t>
  </si>
  <si>
    <t>Good Odds | Toyota</t>
  </si>
  <si>
    <t>Toyota Global</t>
  </si>
  <si>
    <t>2018-02-02T13:00:22.000Z</t>
  </si>
  <si>
    <t>SEikcs2SbJA</t>
  </si>
  <si>
    <t>FBI Dep. Director McCabe stepping down</t>
  </si>
  <si>
    <t>2018-01-29T18:13:12.000Z</t>
  </si>
  <si>
    <t>seplheZ6d7M</t>
  </si>
  <si>
    <t>Dogs and Christmas Tree Tug of War - 981575</t>
  </si>
  <si>
    <t>2018-01-15T05:37:40.000Z</t>
  </si>
  <si>
    <t>SETyZLN0UmI</t>
  </si>
  <si>
    <t>The Next Century of Chevy Trucks Starts Here | Chevrolet</t>
  </si>
  <si>
    <t>Chevrolet</t>
  </si>
  <si>
    <t>2017-12-17T03:53:51.000Z</t>
  </si>
  <si>
    <t>SeVYqisjAQk</t>
  </si>
  <si>
    <t>Sheryl Crow - The Dreaming Kind (Official Music Video)</t>
  </si>
  <si>
    <t>Sherylcrow</t>
  </si>
  <si>
    <t>2017-12-11T10:00:01.000Z</t>
  </si>
  <si>
    <t>SFdMa3nk1pk</t>
  </si>
  <si>
    <t>How LaserDisc Ultimately Won the Format Wars</t>
  </si>
  <si>
    <t>2018-01-05T16:47:35.000Z</t>
  </si>
  <si>
    <t>SFdO-19Xdho</t>
  </si>
  <si>
    <t>Clean Bandit - I Miss You feat. Julia Michaels in the Radio 1 Live Lounge</t>
  </si>
  <si>
    <t>2017-11-14T16:23:31.000Z</t>
  </si>
  <si>
    <t>sfj3aX_ed7U</t>
  </si>
  <si>
    <t>[FULL] Dana White goes off on Conor McGregor storming UFC 223 media day | ESPN</t>
  </si>
  <si>
    <t>2018-04-05T20:25:32.000Z</t>
  </si>
  <si>
    <t>sFMehG2tDcA</t>
  </si>
  <si>
    <t>Man risks life to save wild rabbit during SoCal wildfire | ABC7</t>
  </si>
  <si>
    <t>ABC7</t>
  </si>
  <si>
    <t>2017-12-07T08:05:07.000Z</t>
  </si>
  <si>
    <t>sfMwXjNo3Rs</t>
  </si>
  <si>
    <t>What Spring Looks Like Around The World</t>
  </si>
  <si>
    <t>2018-03-17T19:00:04.000Z</t>
  </si>
  <si>
    <t>SFr0fCgrTNQ</t>
  </si>
  <si>
    <t>10 Crazy eBay Items!</t>
  </si>
  <si>
    <t>2017-11-29T23:30:00.000Z</t>
  </si>
  <si>
    <t>sFtLUGa3arU</t>
  </si>
  <si>
    <t>What I Eat In A Day Being Vegan! 馃寛馃尰 | MyLifeAsEva</t>
  </si>
  <si>
    <t>2018-04-07T17:01:52.000Z</t>
  </si>
  <si>
    <t>sfweKCYOPFc</t>
  </si>
  <si>
    <t>7 Things You've Been Using Wrong Your Whole Life</t>
  </si>
  <si>
    <t>2017-11-25T18:00:47.000Z</t>
  </si>
  <si>
    <t>sfxilYIycTc</t>
  </si>
  <si>
    <t>GET READY WITH ME FOR THE MILITARY BALL! | Casey Holmes</t>
  </si>
  <si>
    <t>2018-06-04T01:01:35.000Z</t>
  </si>
  <si>
    <t>SFxZb-GHbrQ</t>
  </si>
  <si>
    <t>Star Wars: The Last Jedi | Becoming Rose</t>
  </si>
  <si>
    <t>2017-12-20T18:00:06.000Z</t>
  </si>
  <si>
    <t>Sg_Gmb0ntfw</t>
  </si>
  <si>
    <t>The Handmaid鈥檚 Tale Season 2 Teaser (Official) 鈥?The Handmaid's Tale on Hulu</t>
  </si>
  <si>
    <t>2018-03-08T18:00:10.000Z</t>
  </si>
  <si>
    <t>SggkMHx4GhQ</t>
  </si>
  <si>
    <t>Honest Trailers - The Oscars (2018)</t>
  </si>
  <si>
    <t>2018-02-27T18:00:02.000Z</t>
  </si>
  <si>
    <t>SGKcrxK9hsg</t>
  </si>
  <si>
    <t>VLOGMAS DAY 1 - Fly Away With Me</t>
  </si>
  <si>
    <t>2017-12-02T19:44:00.000Z</t>
  </si>
  <si>
    <t>SGVbdo2CkgI</t>
  </si>
  <si>
    <t>Victoria Beckham Gives Strangers Fashion Advice for $2 in Central Park | Vanity Fair</t>
  </si>
  <si>
    <t>2017-11-14T13:00:16.000Z</t>
  </si>
  <si>
    <t>sgX_StgXGF0</t>
  </si>
  <si>
    <t>Marvel Studios' Black Panther - Kinetic Energy Film Clip</t>
  </si>
  <si>
    <t>2018-01-24T17:01:18.000Z</t>
  </si>
  <si>
    <t>sH0Agabp3Rs</t>
  </si>
  <si>
    <t>Lord of the Rings TV Series Lands At Amazon &amp; Will Explore New Stories</t>
  </si>
  <si>
    <t>Hybrid Network</t>
  </si>
  <si>
    <t>2017-11-13T19:30:03.000Z</t>
  </si>
  <si>
    <t>shHTYg-rOAg</t>
  </si>
  <si>
    <t>Julia Michaels - Heaven</t>
  </si>
  <si>
    <t>2018-02-06T17:00:03.000Z</t>
  </si>
  <si>
    <t>shiTAXD78Y8</t>
  </si>
  <si>
    <t>Megyn Kelly Escalates Feud With Jane Fonda | The View</t>
  </si>
  <si>
    <t>2018-01-23T16:29:16.000Z</t>
  </si>
  <si>
    <t>sHz6Wlc2MAI</t>
  </si>
  <si>
    <t>Why Frogs Sometimes Fall From the Sky</t>
  </si>
  <si>
    <t>2018-03-08T22:00:04.000Z</t>
  </si>
  <si>
    <t>ShZ978fBl6Y</t>
  </si>
  <si>
    <t>Calum Scott - You Are The Reason (Official)</t>
  </si>
  <si>
    <t>2018-01-05T10:00:01.000Z</t>
  </si>
  <si>
    <t>SI1J2bbbOt4</t>
  </si>
  <si>
    <t>70 People Try 70 Tongue-Twisters From 70 Countries | Cond茅 Nast Traveler</t>
  </si>
  <si>
    <t>2017-12-06T20:42:56.000Z</t>
  </si>
  <si>
    <t>SiDhj1Vq-uQ</t>
  </si>
  <si>
    <t>2017 London Chess Classic: Round 2</t>
  </si>
  <si>
    <t>2017-12-03T19:49:39.000Z</t>
  </si>
  <si>
    <t>sIMChzE_aCo</t>
  </si>
  <si>
    <t>SICARIO, Day of the Soldado - Official Trailer (HD)</t>
  </si>
  <si>
    <t>2018-03-20T00:00:41.000Z</t>
  </si>
  <si>
    <t>SipouoqLyxM</t>
  </si>
  <si>
    <t>Charli XCX - Pop 2 MIXTAPE REVIEW</t>
  </si>
  <si>
    <t>2018-01-05T01:50:17.000Z</t>
  </si>
  <si>
    <t>sirrTXiPFmw</t>
  </si>
  <si>
    <t>I Bought One Snickers Bar From Every Walmart</t>
  </si>
  <si>
    <t>MrBeast</t>
  </si>
  <si>
    <t>2018-01-13T23:15:01.000Z</t>
  </si>
  <si>
    <t>sJGgV3p8JzY</t>
  </si>
  <si>
    <t>Grace VanderWaal - City Song</t>
  </si>
  <si>
    <t>2018-01-31T15:00:04.000Z</t>
  </si>
  <si>
    <t>SJmU2ewFhkg</t>
  </si>
  <si>
    <t>When Will We See The X-Men In the MCU? - SJU</t>
  </si>
  <si>
    <t>2018-01-31T20:14:23.000Z</t>
  </si>
  <si>
    <t>SJNdBNxNGno</t>
  </si>
  <si>
    <t>ALL MY AQUARIUMS - LIVE WITH MY WIFE!!!</t>
  </si>
  <si>
    <t>The king of DIY</t>
  </si>
  <si>
    <t>2018-02-20T22:02:02.000Z</t>
  </si>
  <si>
    <t>sjN-NGsRg9g</t>
  </si>
  <si>
    <t>Crawling (One More Light Live) - Linkin Park</t>
  </si>
  <si>
    <t>2017-12-04T15:00:48.000Z</t>
  </si>
  <si>
    <t>SJsvPv5Q_oY</t>
  </si>
  <si>
    <t>KITTEN and CAT</t>
  </si>
  <si>
    <t>CatPusic</t>
  </si>
  <si>
    <t>2018-01-26T13:30:00.000Z</t>
  </si>
  <si>
    <t>SJUhFjNfaZY</t>
  </si>
  <si>
    <t>How to turn your car crash into a catchy song</t>
  </si>
  <si>
    <t>DreamCastle_629</t>
  </si>
  <si>
    <t>2017-10-17T15:31:08.000Z</t>
  </si>
  <si>
    <t>sjVqDg32_8s</t>
  </si>
  <si>
    <t>Westworld Season 2 | Official Trailer | HBO</t>
  </si>
  <si>
    <t>2018-03-29T14:59:40.000Z</t>
  </si>
  <si>
    <t>SJXXGL_8VcU</t>
  </si>
  <si>
    <t>Keith Urban - Female Acoustic</t>
  </si>
  <si>
    <t>2018-01-29T21:31:34.000Z</t>
  </si>
  <si>
    <t>sJzWZ1yXpek</t>
  </si>
  <si>
    <t>Hot Wheels in the Garden</t>
  </si>
  <si>
    <t>2017-12-26T19:57:56.000Z</t>
  </si>
  <si>
    <t>sK2RoVVxQsA</t>
  </si>
  <si>
    <t>New Apple iPad 2018 hands-on</t>
  </si>
  <si>
    <t>2018-03-27T17:29:02.000Z</t>
  </si>
  <si>
    <t>SkcucKDrbOI</t>
  </si>
  <si>
    <t>HOW TO TRAIN YOUR DRAGON: THE HIDDEN WORLD | Official Trailer</t>
  </si>
  <si>
    <t>DreamWorksTV</t>
  </si>
  <si>
    <t>2018-06-07T14:30:03.000Z</t>
  </si>
  <si>
    <t>sk-DFZh1G1w</t>
  </si>
  <si>
    <t>NEWBORN PETS AND A NEW APARTMENT</t>
  </si>
  <si>
    <t>2017-11-30T16:09:12.000Z</t>
  </si>
  <si>
    <t>skFCPu6elew</t>
  </si>
  <si>
    <t>WOODY WOODPECKER Trailer #1 NEW (2018) Live Action Comedy Movie HD</t>
  </si>
  <si>
    <t>MovieAccessTrailers</t>
  </si>
  <si>
    <t>2017-12-13T17:18:16.000Z</t>
  </si>
  <si>
    <t>sKLREPyI-dY</t>
  </si>
  <si>
    <t>FROZEN The Musical: Official Broadway Trailer</t>
  </si>
  <si>
    <t>Disney On Broadway</t>
  </si>
  <si>
    <t>2018-03-22T09:54:37.000Z</t>
  </si>
  <si>
    <t>SKV6h_5XFbk</t>
  </si>
  <si>
    <t>ROYAL WEDDING 鈥?A Bad Lip Reading</t>
  </si>
  <si>
    <t>2018-05-22T20:02:51.000Z</t>
  </si>
  <si>
    <t>SlbY1tGARUA</t>
  </si>
  <si>
    <t>Official Ram Trucks Super Bowl Commercial | Dr. Martin Luther King, Jr. | Built to Serve</t>
  </si>
  <si>
    <t>2018-02-05T00:45:18.000Z</t>
  </si>
  <si>
    <t>sLFaa6RPJIU</t>
  </si>
  <si>
    <t>Making YBCO superconductor</t>
  </si>
  <si>
    <t>2018-02-26T07:24:14.000Z</t>
  </si>
  <si>
    <t>Sl-NvOZ23m8</t>
  </si>
  <si>
    <t>i was so uncomfortable</t>
  </si>
  <si>
    <t>2017-12-05T00:53:00.000Z</t>
  </si>
  <si>
    <t>SM1w9PEQOE8</t>
  </si>
  <si>
    <t>Demi Lovato - Tell Me You Love Me</t>
  </si>
  <si>
    <t>2017-12-01T15:00:02.000Z</t>
  </si>
  <si>
    <t>sMEmj80EJy8</t>
  </si>
  <si>
    <t>Simple Makeup GRWM x Q&amp;A</t>
  </si>
  <si>
    <t>2017-12-12T23:49:43.000Z</t>
  </si>
  <si>
    <t>smjf3M6-1XE</t>
  </si>
  <si>
    <t>What Happens In One Lifetime?</t>
  </si>
  <si>
    <t>2018-03-08T17:00:04.000Z</t>
  </si>
  <si>
    <t>sMLso2du91U</t>
  </si>
  <si>
    <t>BREAKING: Avicii Dead at 28 | TMZ</t>
  </si>
  <si>
    <t>2018-04-20T18:55:28.000Z</t>
  </si>
  <si>
    <t>SmqLoqByhL0</t>
  </si>
  <si>
    <t>DIY 5 POUND POTATO SKIN - JULIA LEFT JP</t>
  </si>
  <si>
    <t>2018-01-13T16:00:03.000Z</t>
  </si>
  <si>
    <t>SMvZa784oow</t>
  </si>
  <si>
    <t>My Everyday 10 Minute Makeup Tutorial | UPDATED</t>
  </si>
  <si>
    <t>2018-04-15T21:00:19.000Z</t>
  </si>
  <si>
    <t>sNgByUWwFKU</t>
  </si>
  <si>
    <t>Falcon Heavy Demo | Static Fire</t>
  </si>
  <si>
    <t>2018-01-24T22:28:58.000Z</t>
  </si>
  <si>
    <t>SNHc2PxY8lY</t>
  </si>
  <si>
    <t>Black Panther's Director Ryan Coogler Breaks Down a Fight Scene | Notes on a Scene | Vanity Fair</t>
  </si>
  <si>
    <t>2018-02-17T17:00:21.000Z</t>
  </si>
  <si>
    <t>sNTLwCEiIJ4</t>
  </si>
  <si>
    <t>Houston Rockets vs Minnesota Timberwolves - Full Game Highlights  | Game 3 | April 21, 2018 | NBA</t>
  </si>
  <si>
    <t>Rapid Highlights</t>
  </si>
  <si>
    <t>2018-04-22T02:07:49.000Z</t>
  </si>
  <si>
    <t>sNue9fiqUzk</t>
  </si>
  <si>
    <t>Did Kyle Richards See Kylie Jenner鈥檚 Baby Bump? | RHOBH | WWHL</t>
  </si>
  <si>
    <t>2018-01-17T13:59:50.000Z</t>
  </si>
  <si>
    <t>So_guHTJ4Ng</t>
  </si>
  <si>
    <t>Matt Damon and the Hemsworth Brothers Run into Ryan</t>
  </si>
  <si>
    <t>2017-12-12T20:44:40.000Z</t>
  </si>
  <si>
    <t>SO0HTI8QuQU</t>
  </si>
  <si>
    <t>Buying People Presents That Are Really For Yourself</t>
  </si>
  <si>
    <t>2017-12-17T17:08:58.000Z</t>
  </si>
  <si>
    <t>soBb4X5Hb6k</t>
  </si>
  <si>
    <t>Francia Raisa Explains How She Became Selena Gomez's Kidney Donor | Body Stories | SELF</t>
  </si>
  <si>
    <t>SELF</t>
  </si>
  <si>
    <t>2018-03-14T23:50:43.000Z</t>
  </si>
  <si>
    <t>sOIBkZsGb0A</t>
  </si>
  <si>
    <t>Should You Confess Feelings To A Friend? / Gaby &amp; Allison</t>
  </si>
  <si>
    <t>2017-11-27T16:00:06.000Z</t>
  </si>
  <si>
    <t>SoKQzAhXkbw</t>
  </si>
  <si>
    <t>Things Not To Say To Amputees</t>
  </si>
  <si>
    <t>2018-05-08T11:00:04.000Z</t>
  </si>
  <si>
    <t>sOmVqjuUHAM</t>
  </si>
  <si>
    <t>I Tried To Make This Chocolate Crepe Cake</t>
  </si>
  <si>
    <t>2018-05-19T15:00:33.000Z</t>
  </si>
  <si>
    <t>SONGEiVMygg</t>
  </si>
  <si>
    <t>2018 Australian Grand Prix: Race Highlights</t>
  </si>
  <si>
    <t>2018-03-25T10:49:56.000Z</t>
  </si>
  <si>
    <t>sosxR6ZALjc</t>
  </si>
  <si>
    <t>Why Wednesday's Super Blue Blood Moon will be a sight to behold</t>
  </si>
  <si>
    <t>2018-01-31T02:20:28.000Z</t>
  </si>
  <si>
    <t>sottGW1p5os</t>
  </si>
  <si>
    <t>P!nk Carpool Karaoke</t>
  </si>
  <si>
    <t>2017-11-15T06:42:14.000Z</t>
  </si>
  <si>
    <t>sOz90t6gH-8</t>
  </si>
  <si>
    <t>Papal marriage: Pope marries two flight attendants aboard flight</t>
  </si>
  <si>
    <t>ROME REPORTS in English</t>
  </si>
  <si>
    <t>2018-01-18T17:28:29.000Z</t>
  </si>
  <si>
    <t>sP6Z94dDPEw</t>
  </si>
  <si>
    <t>Maze Runner: The Death Cure | Any Ideas Clip | 20th Century FOX</t>
  </si>
  <si>
    <t>2018-01-10T13:59:47.000Z</t>
  </si>
  <si>
    <t>SpC8U30Hnrs</t>
  </si>
  <si>
    <t>What Do Dogs See When They Watch TV?</t>
  </si>
  <si>
    <t>2018-01-09T22:00:01.000Z</t>
  </si>
  <si>
    <t>SPCYaMmPnIQ</t>
  </si>
  <si>
    <t>'I have dad moves': Barack Obama discusses dancing on David Letterman's new Netflix show</t>
  </si>
  <si>
    <t>2018-01-11T15:01:04.000Z</t>
  </si>
  <si>
    <t>SPD1v_8RQUY</t>
  </si>
  <si>
    <t>Getting Recognized at Disneyland</t>
  </si>
  <si>
    <t>2018-02-07T22:18:00.000Z</t>
  </si>
  <si>
    <t>SpdgahDp2Wg</t>
  </si>
  <si>
    <t>The Best Wiper Blades in the World and Why</t>
  </si>
  <si>
    <t>Scotty Kilmer</t>
  </si>
  <si>
    <t>2018-04-02T12:00:02.000Z</t>
  </si>
  <si>
    <t>SphTGtDlhHw</t>
  </si>
  <si>
    <t>DJ Khaled - I Believe (from Disney鈥檚 A WRINKLE IN TIME) ft. Demi Lovato</t>
  </si>
  <si>
    <t>DJKhaledVEVO</t>
  </si>
  <si>
    <t>2018-03-08T04:00:01.000Z</t>
  </si>
  <si>
    <t>SPJsPQBnA2s</t>
  </si>
  <si>
    <t>Kitchen Gadgets for Perfectionists</t>
  </si>
  <si>
    <t>2018-01-03T18:18:52.000Z</t>
  </si>
  <si>
    <t>spUNpyF58BY</t>
  </si>
  <si>
    <t>But what is the Fourier Transform?  A visual introduction.</t>
  </si>
  <si>
    <t>2018-01-26T18:47:48.000Z</t>
  </si>
  <si>
    <t>spuXN0ccRQ8</t>
  </si>
  <si>
    <t>SHOCKING Science with a Leyden Jar</t>
  </si>
  <si>
    <t>2017-12-03T15:00:03.000Z</t>
  </si>
  <si>
    <t>SPYzQplG_YI</t>
  </si>
  <si>
    <t>Freddie Gets A Bedroom Makeover 鈥?Ladylike</t>
  </si>
  <si>
    <t>2018-06-09T18:00:01.000Z</t>
  </si>
  <si>
    <t>sQ0HnQq9IvE</t>
  </si>
  <si>
    <t>Black Panther to Top Justice League's Total in Just Four Days - SJU</t>
  </si>
  <si>
    <t>2018-02-20T20:05:20.000Z</t>
  </si>
  <si>
    <t>sq4hYZlDPec</t>
  </si>
  <si>
    <t>Game Theory: Will the Fortnite Meteor Destroy EVERYTHING? (Fortnite Battle Royale)</t>
  </si>
  <si>
    <t>2018-04-17T19:11:23.000Z</t>
  </si>
  <si>
    <t>Sqbv7cCM5AI</t>
  </si>
  <si>
    <t>bj枚rk: utopia</t>
  </si>
  <si>
    <t>2017-12-08T15:02:33.000Z</t>
  </si>
  <si>
    <t>sQEJ1fZhgUc</t>
  </si>
  <si>
    <t>The Chainsmokers - Sick Boy - Behind the Scenes</t>
  </si>
  <si>
    <t>2018-02-05T15:00:11.000Z</t>
  </si>
  <si>
    <t>sQi0Yu1ApyE</t>
  </si>
  <si>
    <t>KUWTK | Kendall Jenner &amp; Khloe Kardashian Consider Getting a Gun | E!</t>
  </si>
  <si>
    <t>2017-11-29T15:00:06.000Z</t>
  </si>
  <si>
    <t>sqkL6D0ScR0</t>
  </si>
  <si>
    <t>working a day at my first job (McDonalds)</t>
  </si>
  <si>
    <t>2018-04-24T19:01:01.000Z</t>
  </si>
  <si>
    <t>SqNlLDeZcSc</t>
  </si>
  <si>
    <t>Alison Wonderland - Easy</t>
  </si>
  <si>
    <t>AlisonWonderlandVEVO</t>
  </si>
  <si>
    <t>2018-05-01T04:00:05.000Z</t>
  </si>
  <si>
    <t>SQOSX92OjqQ</t>
  </si>
  <si>
    <t>The Dolan Twins &amp; BROCKHAMPTON Today! | TRL Weekdays at 4pm</t>
  </si>
  <si>
    <t>2018-02-01T21:12:28.000Z</t>
  </si>
  <si>
    <t>SQsPvrev_bQ</t>
  </si>
  <si>
    <t>Tyler, The Creator</t>
  </si>
  <si>
    <t>2018-05-22T15:20:56.000Z</t>
  </si>
  <si>
    <t>sqVuypJD7zo</t>
  </si>
  <si>
    <t>Bill Hader's Most Obscure Impressions</t>
  </si>
  <si>
    <t>2018-05-04T10:00:17.000Z</t>
  </si>
  <si>
    <t>SqyPQ5eAgCY</t>
  </si>
  <si>
    <t>Pinarello Nytro e-bike: first ride review</t>
  </si>
  <si>
    <t>CyclingTips</t>
  </si>
  <si>
    <t>2017-12-12T23:38:32.000Z</t>
  </si>
  <si>
    <t>sQzbRulqz3s</t>
  </si>
  <si>
    <t>Mitchell Robbins Microwaves Soup</t>
  </si>
  <si>
    <t>2018-01-07T14:51:17.000Z</t>
  </si>
  <si>
    <t>sRbhD2unwBc</t>
  </si>
  <si>
    <t>Rochdale vs. Tottenham Hotspur | 2017-18 FA Cup Highlights</t>
  </si>
  <si>
    <t>2018-02-18T19:02:53.000Z</t>
  </si>
  <si>
    <t>srkj63VBSHM</t>
  </si>
  <si>
    <t>Marjory Stoneman Douglas High School Students Perform At The 2018 Tony Awards</t>
  </si>
  <si>
    <t>2018-06-11T06:00:04.000Z</t>
  </si>
  <si>
    <t>Srl96IoeWJs</t>
  </si>
  <si>
    <t>Preview of the Peopoly Moai SLA Resin 3D Printer at Matterhackers</t>
  </si>
  <si>
    <t>2018-02-25T14:00:03.000Z</t>
  </si>
  <si>
    <t>SS0ebmCqHxs</t>
  </si>
  <si>
    <t>Don Diablo - People Say ft. Paije | Official Music Video</t>
  </si>
  <si>
    <t>DonDiablo</t>
  </si>
  <si>
    <t>2018-01-24T20:05:08.000Z</t>
  </si>
  <si>
    <t>sS0LCjOiIhc</t>
  </si>
  <si>
    <t>GOT7 Look M/V</t>
  </si>
  <si>
    <t>2018-03-12T09:00:02.000Z</t>
  </si>
  <si>
    <t>ss6qQM054B0</t>
  </si>
  <si>
    <t>Oprah Winfrey Golden Globes Cecil B. DeMille Award Acceptance Speech</t>
  </si>
  <si>
    <t>Pop &amp; Sports HQ</t>
  </si>
  <si>
    <t>2018-01-08T03:24:55.000Z</t>
  </si>
  <si>
    <t>sScTRKljFUs</t>
  </si>
  <si>
    <t>360掳 view of Renault R.S.18</t>
  </si>
  <si>
    <t>Renault Sport</t>
  </si>
  <si>
    <t>2018-02-20T14:55:27.000Z</t>
  </si>
  <si>
    <t>ssk48FCVolk</t>
  </si>
  <si>
    <t>Drop the Mic: Seth Rogen vs Joseph Gordon-Levitt - FULL BATTLE | TBS</t>
  </si>
  <si>
    <t>2018-04-30T05:59:48.000Z</t>
  </si>
  <si>
    <t>SSM4cT0chPU</t>
  </si>
  <si>
    <t>TRYING THE NEW KKW CONCEAL, BAKE &amp; BRIGHTEN</t>
  </si>
  <si>
    <t>2018-03-31T18:26:31.000Z</t>
  </si>
  <si>
    <t>SsmgtO1zAhg</t>
  </si>
  <si>
    <t>Is Eleven the Real Monster in Stranger Things?</t>
  </si>
  <si>
    <t>2017-12-01T17:00:02.000Z</t>
  </si>
  <si>
    <t>sSszA_Ugd1A</t>
  </si>
  <si>
    <t>Floating Death Star</t>
  </si>
  <si>
    <t>XenonJohn</t>
  </si>
  <si>
    <t>2017-12-16T22:09:06.000Z</t>
  </si>
  <si>
    <t>ssVrzoCgr_w</t>
  </si>
  <si>
    <t>Sexual Harassment in Congress: A Closer Look</t>
  </si>
  <si>
    <t>2017-11-17T02:00:01.000Z</t>
  </si>
  <si>
    <t>sTfUSq8-9Jw</t>
  </si>
  <si>
    <t>Homemade Vs. Boxed Chocolate Cake</t>
  </si>
  <si>
    <t>2018-02-14T17:00:40.000Z</t>
  </si>
  <si>
    <t>STI2fI7sKMo</t>
  </si>
  <si>
    <t>WE GOOGLED OURSELVES | Shawn and Andrew</t>
  </si>
  <si>
    <t>2017-11-11T15:00:03.000Z</t>
  </si>
  <si>
    <t>stMM0EsoGwY</t>
  </si>
  <si>
    <t>HOLIDAY GIFT GUIDE 2017 | Jaclyn Hill</t>
  </si>
  <si>
    <t>2017-12-13T00:28:00.000Z</t>
  </si>
  <si>
    <t>sTnCS91HgcE</t>
  </si>
  <si>
    <t>GET READY WITH ME | Chit Chat with Winnie Harlow</t>
  </si>
  <si>
    <t>LaToya Forever</t>
  </si>
  <si>
    <t>2018-01-18T23:03:24.000Z</t>
  </si>
  <si>
    <t>sTVQDJyanco</t>
  </si>
  <si>
    <t>I Spent 9 Months In Space</t>
  </si>
  <si>
    <t>2017-12-22T22:00:41.000Z</t>
  </si>
  <si>
    <t>STVXHhTdjW4</t>
  </si>
  <si>
    <t>How a Met Gown is Made | 2018 | Karlie Kloss</t>
  </si>
  <si>
    <t>2018-05-08T16:36:27.000Z</t>
  </si>
  <si>
    <t>sTvY9Llqtms</t>
  </si>
  <si>
    <t>I Built a FULL SIZE Tie Fighter/Silencer</t>
  </si>
  <si>
    <t>2017-11-30T16:00:03.000Z</t>
  </si>
  <si>
    <t>sTwiDhosVks</t>
  </si>
  <si>
    <t>Emily Blunt and James McAvoy Explain a Typical British Day | Vanity Fair</t>
  </si>
  <si>
    <t>2018-03-28T16:00:43.000Z</t>
  </si>
  <si>
    <t>sTyOtjJyjsg</t>
  </si>
  <si>
    <t>What's inside Apple HomePod?</t>
  </si>
  <si>
    <t>2018-02-12T14:30:00.000Z</t>
  </si>
  <si>
    <t>Su6KVN33Bew</t>
  </si>
  <si>
    <t>Chris Hemsworth Reveals Where He Keeps His Hammer</t>
  </si>
  <si>
    <t>2018-01-11T10:00:02.000Z</t>
  </si>
  <si>
    <t>Su9Mns6fWV8</t>
  </si>
  <si>
    <t>If The Walking Dead Theme Had Lyrics (Parody)</t>
  </si>
  <si>
    <t>The Warp Zone</t>
  </si>
  <si>
    <t>2018-02-22T18:00:02.000Z</t>
  </si>
  <si>
    <t>sUAQS-xDtYs</t>
  </si>
  <si>
    <t>24 STRINGS BASS SOLO... AGAIN</t>
  </si>
  <si>
    <t>2017-12-17T15:00:04.000Z</t>
  </si>
  <si>
    <t>suEeS2v334I</t>
  </si>
  <si>
    <t>K.Flay - Run For Your Life (From The Original Motion Picture 鈥淭omb Raider鈥?Audio)</t>
  </si>
  <si>
    <t>KFlayVEVO</t>
  </si>
  <si>
    <t>2018-02-16T05:00:01.000Z</t>
  </si>
  <si>
    <t>SuFMMvrf4ao</t>
  </si>
  <si>
    <t>Top 10 WORST Movies 2017</t>
  </si>
  <si>
    <t>2017-12-27T14:00:03.000Z</t>
  </si>
  <si>
    <t>SuHVvSsNY2E</t>
  </si>
  <si>
    <t>Instant classic: Relive UMBC鈥檚 incredible win over Virginia in 8 minutes</t>
  </si>
  <si>
    <t>2018-03-17T04:09:03.000Z</t>
  </si>
  <si>
    <t>sujW2qs0DzE</t>
  </si>
  <si>
    <t>VFX Expert Breaks Down The History of Shrinking People in Movies | WIRED</t>
  </si>
  <si>
    <t>2018-01-05T17:31:45.000Z</t>
  </si>
  <si>
    <t>sukhhtHWgko</t>
  </si>
  <si>
    <t>Jennifer Hudson: 鈥淏urden Down鈥?- The Voice 2017</t>
  </si>
  <si>
    <t>2017-12-13T02:23:04.000Z</t>
  </si>
  <si>
    <t>sun1x0ANt-Y</t>
  </si>
  <si>
    <t>BBC reporter mobbed by lemurs - BBC News</t>
  </si>
  <si>
    <t>2018-01-08T20:44:17.000Z</t>
  </si>
  <si>
    <t>suqecwk9pdw</t>
  </si>
  <si>
    <t>Top 10 Plays of the Night: January 6, 2018</t>
  </si>
  <si>
    <t>2018-01-07T07:20:36.000Z</t>
  </si>
  <si>
    <t>SuzlcQc1iks</t>
  </si>
  <si>
    <t>IS IT REAL OR IS IT CHOCOLATE?!</t>
  </si>
  <si>
    <t>Dobre Brothers</t>
  </si>
  <si>
    <t>2018-04-20T20:51:42.000Z</t>
  </si>
  <si>
    <t>SV2sPlDLQtU</t>
  </si>
  <si>
    <t>Belle Movie CLIP - Rare And Exotic (2014) - Tom Felton Movie HD</t>
  </si>
  <si>
    <t>Movieclips Coming Soon</t>
  </si>
  <si>
    <t>2014-06-21T06:36:55.000Z</t>
  </si>
  <si>
    <t>sV7eDd1d7LI</t>
  </si>
  <si>
    <t>Cooking birthday presents for my wife!</t>
  </si>
  <si>
    <t>2018-05-28T10:00:34.000Z</t>
  </si>
  <si>
    <t>sV7QeEJ9daI</t>
  </si>
  <si>
    <t>The French Toast Breakfast Sandwich</t>
  </si>
  <si>
    <t>2018-02-27T00:28:41.000Z</t>
  </si>
  <si>
    <t>sVfTvLm-7Ac</t>
  </si>
  <si>
    <t>HIGHLIGHTS: MK Dons U18s 1-0 Cardiff City U18s</t>
  </si>
  <si>
    <t>MK Dons</t>
  </si>
  <si>
    <t>2017-12-13T16:33:57.000Z</t>
  </si>
  <si>
    <t>svi8VheVPrc</t>
  </si>
  <si>
    <t>iPhone X vs Pixel 2, three months later</t>
  </si>
  <si>
    <t>2018-02-15T13:00:04.000Z</t>
  </si>
  <si>
    <t>SVmuTIQBoio</t>
  </si>
  <si>
    <t>Watch Jordan Peele's Oscar 2018 Acceptance Speech for Best Original Screenplay</t>
  </si>
  <si>
    <t>2018-03-05T03:56:27.000Z</t>
  </si>
  <si>
    <t>svZScJMh4Pg</t>
  </si>
  <si>
    <t>Dua Lipa - Golden Slumbers</t>
  </si>
  <si>
    <t>2017-11-16T17:02:13.000Z</t>
  </si>
  <si>
    <t>SW3X7-gk8q0</t>
  </si>
  <si>
    <t>Fall Out Boy - Yule Shoot Your Eye Out (Audio)</t>
  </si>
  <si>
    <t>2017-11-20T05:00:02.000Z</t>
  </si>
  <si>
    <t>sW5HaEsnuMI</t>
  </si>
  <si>
    <t>8 Water Bottle Gadgets from GearBest</t>
  </si>
  <si>
    <t>2017-12-03T19:01:09.000Z</t>
  </si>
  <si>
    <t>sw7RElt-SvE</t>
  </si>
  <si>
    <t>PADDINGTON 2 - Full US Trailer</t>
  </si>
  <si>
    <t>SwEVxk-jWDo</t>
  </si>
  <si>
    <t>Tour The Brand New Global Headquarters Of Insider Inc.</t>
  </si>
  <si>
    <t>2018-01-29T13:43:30.000Z</t>
  </si>
  <si>
    <t>sw-l5SW5hik</t>
  </si>
  <si>
    <t>David Blaine - David Blaine Live &amp; the Ice Pick Trick | The Daily Show</t>
  </si>
  <si>
    <t>swlpgKzTm2Y</t>
  </si>
  <si>
    <t>Delta is distancing themselves from NRA</t>
  </si>
  <si>
    <t>2018-02-24T15:34:07.000Z</t>
  </si>
  <si>
    <t>SwOZ0Dg_IQs</t>
  </si>
  <si>
    <t>Jordan Peele on Winning Best Original Screenplay for 'Get Out' | Oscars 2018</t>
  </si>
  <si>
    <t>2018-03-05T07:23:17.000Z</t>
  </si>
  <si>
    <t>SwqUpegUT2Q</t>
  </si>
  <si>
    <t>Russo bros FINALLY explain Hawkeye 'absence' for Avengers: Infinity War</t>
  </si>
  <si>
    <t>JOE.ie</t>
  </si>
  <si>
    <t>2018-04-11T13:51:12.000Z</t>
  </si>
  <si>
    <t>SWUrl7FpkAo</t>
  </si>
  <si>
    <t>star wars || war pigs</t>
  </si>
  <si>
    <t>voordeel</t>
  </si>
  <si>
    <t>2017-12-24T18:39:39.000Z</t>
  </si>
  <si>
    <t>Swv1il6PpN4</t>
  </si>
  <si>
    <t>How Tiny Food Videos Are Made</t>
  </si>
  <si>
    <t>2018-04-21T13:00:02.000Z</t>
  </si>
  <si>
    <t>SWVtV59mczk</t>
  </si>
  <si>
    <t>Battlefield 5 Official Multiplayer Trailer</t>
  </si>
  <si>
    <t>Battlefield</t>
  </si>
  <si>
    <t>2018-06-09T18:07:15.000Z</t>
  </si>
  <si>
    <t>SX9mF288Tb8</t>
  </si>
  <si>
    <t>Tom Holland Plays With Puppies While Answering Fan Questions</t>
  </si>
  <si>
    <t>2018-04-26T17:30:20.000Z</t>
  </si>
  <si>
    <t>SxAp27sFaIM</t>
  </si>
  <si>
    <t>Lil Uzi Vert - The Way Life Goes Remix (Feat. Nicki Minaj) [Official Music Video]</t>
  </si>
  <si>
    <t>LIL UZI VERT</t>
  </si>
  <si>
    <t>2017-12-04T22:42:37.000Z</t>
  </si>
  <si>
    <t>sXe2fzd8als</t>
  </si>
  <si>
    <t>'Martin' Cast Reunites, Plays it Coy About TV Reboot | TMZ</t>
  </si>
  <si>
    <t>2018-02-02T13:59:44.000Z</t>
  </si>
  <si>
    <t>SXkxheJ1dQ0</t>
  </si>
  <si>
    <t>MY LIVING ROOM TOUR! | HOME TOUR SERIES</t>
  </si>
  <si>
    <t>2018-04-23T18:23:37.000Z</t>
  </si>
  <si>
    <t>sXP6vliZIHI</t>
  </si>
  <si>
    <t>Cardi B - Bartier Cardi (feat. 21 Savage) [Official Audio]</t>
  </si>
  <si>
    <t>Cardi B</t>
  </si>
  <si>
    <t>2017-12-22T05:00:02.000Z</t>
  </si>
  <si>
    <t>sxQ0onDkFqQ</t>
  </si>
  <si>
    <t>Top 10 Plays of the Night | March 17, 2018</t>
  </si>
  <si>
    <t>2018-03-18T06:09:44.000Z</t>
  </si>
  <si>
    <t>sxS9h8mU2Yk</t>
  </si>
  <si>
    <t>Sabrina Carpenter - Almost Love (Official Lyric Video)</t>
  </si>
  <si>
    <t>2018-06-06T04:00:01.000Z</t>
  </si>
  <si>
    <t>sXv9pTXD2T8</t>
  </si>
  <si>
    <t>The B谩nh M矛</t>
  </si>
  <si>
    <t>2017-12-19T22:11:54.000Z</t>
  </si>
  <si>
    <t>sxxJug2Ob_A</t>
  </si>
  <si>
    <t>Latino Hunger Games | Lele Pons</t>
  </si>
  <si>
    <t>2017-12-02T18:30:25.000Z</t>
  </si>
  <si>
    <t>sxyotaytAS0</t>
  </si>
  <si>
    <t>Hawaii's Kilauea volcano eruption forces evacuations</t>
  </si>
  <si>
    <t>2018-05-04T18:20:13.000Z</t>
  </si>
  <si>
    <t>Sy3ERg7OCWo</t>
  </si>
  <si>
    <t>Stray Kids Grrr 齑濍焿鞚?氩曥箼 Performance Video</t>
  </si>
  <si>
    <t>2018-01-08T03:00:02.000Z</t>
  </si>
  <si>
    <t>Syar32OLFNE</t>
  </si>
  <si>
    <t>CES 2018 - The Thinnest Laptop + MONSTER Displays!</t>
  </si>
  <si>
    <t>2018-01-09T03:17:30.000Z</t>
  </si>
  <si>
    <t>syAXXLxO8tw</t>
  </si>
  <si>
    <t>ranking up your friendship</t>
  </si>
  <si>
    <t>2018-02-26T19:41:41.000Z</t>
  </si>
  <si>
    <t>sYlCztAZ3AA</t>
  </si>
  <si>
    <t>Season Five Hot Sauce Lineup, REVEALED | Hot Ones</t>
  </si>
  <si>
    <t>2018-01-11T16:00:05.000Z</t>
  </si>
  <si>
    <t>symdi5KSJts</t>
  </si>
  <si>
    <t>Model Fei Fei Sun Perform Skin-Care Magic | Beauty Secrets | Vogue</t>
  </si>
  <si>
    <t>sYorT6jRNDc</t>
  </si>
  <si>
    <t>Matt Lauer: 鈥楾here Are No Words To Express My Sorrow And Regret鈥?| TODAY</t>
  </si>
  <si>
    <t>2017-11-30T16:58:26.000Z</t>
  </si>
  <si>
    <t>sYvH7Y16iUM</t>
  </si>
  <si>
    <t>The True All-Screen Smartphone is Here...</t>
  </si>
  <si>
    <t>2018-05-05T17:57:23.000Z</t>
  </si>
  <si>
    <t>SYVSeH6sYYU</t>
  </si>
  <si>
    <t>NBA Meme Team - Top 5</t>
  </si>
  <si>
    <t>2017-12-01T00:05:20.000Z</t>
  </si>
  <si>
    <t>szaJ5aW-LUs</t>
  </si>
  <si>
    <t>Panic! At The Disco - Feels Like Christmas</t>
  </si>
  <si>
    <t>Panic! At The Disco</t>
  </si>
  <si>
    <t>2017-12-20T16:34:30.000Z</t>
  </si>
  <si>
    <t>SzB-tnaU0cM</t>
  </si>
  <si>
    <t>WIENER 500 - Wiener Dogs in Racing Cars</t>
  </si>
  <si>
    <t>Crusoe the Celebrity Dachshund</t>
  </si>
  <si>
    <t>2018-02-16T18:13:20.000Z</t>
  </si>
  <si>
    <t>szFrHKoD1GE</t>
  </si>
  <si>
    <t>70 People from 70 Countries Sing Their Country's National Anthem | Cond茅 Nast Traveler</t>
  </si>
  <si>
    <t>2018-03-20T16:00:22.000Z</t>
  </si>
  <si>
    <t>sZoZryCb0P0</t>
  </si>
  <si>
    <t>Lauv - Getting Over You [Official Audio]</t>
  </si>
  <si>
    <t>2018-02-14T05:01:24.000Z</t>
  </si>
  <si>
    <t>szs2GAYwMHo</t>
  </si>
  <si>
    <t>KUWTK | A Very Kardashian Holiday Sneak Peek | E!</t>
  </si>
  <si>
    <t>2017-11-16T15:10:46.000Z</t>
  </si>
  <si>
    <t>szTpLSf9QhY</t>
  </si>
  <si>
    <t>Animating and junk</t>
  </si>
  <si>
    <t>2017-12-14T04:00:05.000Z</t>
  </si>
  <si>
    <t>sZWmwHjFRPI</t>
  </si>
  <si>
    <t>Charli XCX - Out Of My Head ft. Tove Lo and ALMA [Official Audio]</t>
  </si>
  <si>
    <t>2017-12-08T07:59:22.000Z</t>
  </si>
  <si>
    <t>t_bnyOOFDNM</t>
  </si>
  <si>
    <t>COLLEGE KIDS REACT TO ROSEANNE CANCELED?! (Twitter Controversy)</t>
  </si>
  <si>
    <t>2018-06-01T21:00:02.000Z</t>
  </si>
  <si>
    <t>T_Fskj6ihT4</t>
  </si>
  <si>
    <t>Playing Rudy Giuliani on SNL Came Naturally to Kate McKinnon</t>
  </si>
  <si>
    <t>2018-05-18T09:00:03.000Z</t>
  </si>
  <si>
    <t>T_o9bDu_srU</t>
  </si>
  <si>
    <t>Marshmello - TELL ME</t>
  </si>
  <si>
    <t>2018-06-08T04:00:03.000Z</t>
  </si>
  <si>
    <t>T_Tx4ZF-TkQ</t>
  </si>
  <si>
    <t>I Tried To Pancake Art Vs A Pancake Art Robot (Round 2)</t>
  </si>
  <si>
    <t>2018-03-16T22:17:35.000Z</t>
  </si>
  <si>
    <t>t0N7Vv7bafU</t>
  </si>
  <si>
    <t>Kid Hilariously Steals Baby Jesus From Manger During Live Nativity Scene</t>
  </si>
  <si>
    <t>2017-12-14T22:29:27.000Z</t>
  </si>
  <si>
    <t>T0R9gyvS24o</t>
  </si>
  <si>
    <t>Pretty Purple Delight | How To Cook That Ann Reardon</t>
  </si>
  <si>
    <t>2018-01-05T08:30:00.000Z</t>
  </si>
  <si>
    <t>t0Ro2Yqs6mA</t>
  </si>
  <si>
    <t>See Meghan Markle and Prince Harry's First Official Engagement Photos</t>
  </si>
  <si>
    <t>2017-12-21T15:38:24.000Z</t>
  </si>
  <si>
    <t>t0VsbEqfAvo</t>
  </si>
  <si>
    <t>24 HOUR BOX FORT PRISON ESCAPE ROOM!! 馃摝馃殧 Secret UNDERGROUND Tunnel, SPY GADGETS &amp; More!</t>
  </si>
  <si>
    <t>2018-04-21T20:02:15.000Z</t>
  </si>
  <si>
    <t>T1B1CxmAXLk</t>
  </si>
  <si>
    <t>LIFE OF THE PARTY - Official Trailer 1</t>
  </si>
  <si>
    <t>2018-02-05T23:30:51.000Z</t>
  </si>
  <si>
    <t>T1-k7VYwsHg</t>
  </si>
  <si>
    <t>Alton Brown Rigorously Reviews Spicy Wings | Hot Ones</t>
  </si>
  <si>
    <t>t1Liix4gi7k</t>
  </si>
  <si>
    <t>Gigi Hadid Gives Jimmy the Only Men's Pair of Her EyeLoveMore Mules</t>
  </si>
  <si>
    <t>2017-11-16T05:13:33.000Z</t>
  </si>
  <si>
    <t>t1shnJT8NCY</t>
  </si>
  <si>
    <t>We Can All Do Better Than Roy Moore | November 15, 2017 Act 1 | Full Frontal on TBS</t>
  </si>
  <si>
    <t>2017-11-16T07:00:04.000Z</t>
  </si>
  <si>
    <t>T2aJzwAeA9Y</t>
  </si>
  <si>
    <t>Ronda Rousey demands an apology from Stephanie McMahon: Raw, Feb. 26, 2018</t>
  </si>
  <si>
    <t>2018-02-27T05:58:54.000Z</t>
  </si>
  <si>
    <t>T2LAd43JoP4</t>
  </si>
  <si>
    <t>Why Black Panther鈥檚 box office success matters</t>
  </si>
  <si>
    <t>2018-02-16T12:58:49.000Z</t>
  </si>
  <si>
    <t>t2rpj72GHN0</t>
  </si>
  <si>
    <t>The Talk - Piers Morgan Goes Off on Omarosa, from 'Celebrity Apprentice' to the White House</t>
  </si>
  <si>
    <t>2018-02-14T22:00:05.000Z</t>
  </si>
  <si>
    <t>T2uyIBURMjs</t>
  </si>
  <si>
    <t>Sonic Mania Adventures - Sneak Peek</t>
  </si>
  <si>
    <t>Sonic the Hedgehog</t>
  </si>
  <si>
    <t>2018-03-16T21:05:17.000Z</t>
  </si>
  <si>
    <t>T3-BzlYEhQA</t>
  </si>
  <si>
    <t>Inside FC Barcelona鈥檚 ambitious plan to reinvent the Camp Nou, by Wired and Audifootball</t>
  </si>
  <si>
    <t>2018-03-20T09:38:39.000Z</t>
  </si>
  <si>
    <t>T3hXC5yNZOc</t>
  </si>
  <si>
    <t>Iggy Azalea - Savior ft. Quavo</t>
  </si>
  <si>
    <t>2018-03-01T05:00:01.000Z</t>
  </si>
  <si>
    <t>t3z_pdr6z8w</t>
  </si>
  <si>
    <t>I Don't See Color - A Makeup Tutorial | Jackie Aina</t>
  </si>
  <si>
    <t>2018-01-25T05:05:42.000Z</t>
  </si>
  <si>
    <t>T4FAg5A4wQk</t>
  </si>
  <si>
    <t>Ariana Grande - No Tears Left To Cry (BTS - Part 1)</t>
  </si>
  <si>
    <t>Ariana Grande`</t>
  </si>
  <si>
    <t>2018-04-23T20:14:16.000Z</t>
  </si>
  <si>
    <t>t4NRe5NI5Gc</t>
  </si>
  <si>
    <t>Dame Helen Mirren Finds Out She's Only 72 Years Old</t>
  </si>
  <si>
    <t>2018-01-11T14:00:35.000Z</t>
  </si>
  <si>
    <t>t4pRQ0jn23Q</t>
  </si>
  <si>
    <t>YoungBoy Never Broke Again Goes Sneaker Shopping With Complex</t>
  </si>
  <si>
    <t>2018-05-14T14:00:03.000Z</t>
  </si>
  <si>
    <t>T4sDURQsUTI</t>
  </si>
  <si>
    <t>You guys get to FINALLY meet her.. (SPECIAL ANNOUNCEMENT)</t>
  </si>
  <si>
    <t>2018-04-17T22:57:35.000Z</t>
  </si>
  <si>
    <t>t4YAyT4ihIQ</t>
  </si>
  <si>
    <t>Getting My Driver's License | Lele Pons</t>
  </si>
  <si>
    <t>2017-11-10T18:30:01.000Z</t>
  </si>
  <si>
    <t>t4ZsyO1n-kA</t>
  </si>
  <si>
    <t>Making The Grand Tour: James's Candidate for the Driver</t>
  </si>
  <si>
    <t>2017-11-25T15:05:10.000Z</t>
  </si>
  <si>
    <t>t5_dSCu_mLY</t>
  </si>
  <si>
    <t>RIP ANGRY GRANDPA</t>
  </si>
  <si>
    <t>2017-12-11T00:22:13.000Z</t>
  </si>
  <si>
    <t>t50M1CM7E8s</t>
  </si>
  <si>
    <t>Ew! HAIRY Hotdogs &amp; EVERY food you can get at Shanghai Disneyland | China Vlog Tour</t>
  </si>
  <si>
    <t>2018-02-16T23:00:06.000Z</t>
  </si>
  <si>
    <t>T5ITSG6KGlc</t>
  </si>
  <si>
    <t>No victims as Boeing narrowly avoids plunge into Black Sea</t>
  </si>
  <si>
    <t>2018-01-14T14:30:14.000Z</t>
  </si>
  <si>
    <t>t5Lz14wu1uw</t>
  </si>
  <si>
    <t>ready player one</t>
  </si>
  <si>
    <t>2017-12-11T19:04:05.000Z</t>
  </si>
  <si>
    <t>t5SXnaaOJfY</t>
  </si>
  <si>
    <t>Christina Aguilera's Whitney Houston Tribute At AMAs Is Breathtaking | AMAs 2017 | Access Hollywood</t>
  </si>
  <si>
    <t>2017-11-20T05:46:11.000Z</t>
  </si>
  <si>
    <t>t5uVXqNLMDc</t>
  </si>
  <si>
    <t>Hailey Baldwin鈥檚 5-Step Guide to Faking a California Glow | Beauty Secrets | Vogue</t>
  </si>
  <si>
    <t>2018-04-24T13:05:03.000Z</t>
  </si>
  <si>
    <t>t6rHHnABoT8</t>
  </si>
  <si>
    <t>Astronaut Chris Hadfield Debunks Space Myths | WIRED</t>
  </si>
  <si>
    <t>2018-04-23T16:00:20.000Z</t>
  </si>
  <si>
    <t>t7Fa1GUf-LE</t>
  </si>
  <si>
    <t>#LightTheWorld Christmas Concert with The Piano Guys and Friends</t>
  </si>
  <si>
    <t>ThePianoGuys</t>
  </si>
  <si>
    <t>2017-12-12T23:39:56.000Z</t>
  </si>
  <si>
    <t>T7H7uH2t854</t>
  </si>
  <si>
    <t>RECREATING OUR FAVORITE VINES!</t>
  </si>
  <si>
    <t>2017-12-15T18:26:43.000Z</t>
  </si>
  <si>
    <t>t7klO0p092Y</t>
  </si>
  <si>
    <t>Moving Truck vs Low Bridge in Slow Mo</t>
  </si>
  <si>
    <t>2018-04-03T16:00:09.000Z</t>
  </si>
  <si>
    <t>t8a8EFMAuSU</t>
  </si>
  <si>
    <t>WWE's Vince McMahon announces he will relaunch XFL in 2020 [Press Conference] | ESPN</t>
  </si>
  <si>
    <t>2018-01-25T20:15:47.000Z</t>
  </si>
  <si>
    <t>t8aPNtKYABk</t>
  </si>
  <si>
    <t>Why did young voters pick a 92-year-old? - BBC News</t>
  </si>
  <si>
    <t>2018-05-10T19:19:18.000Z</t>
  </si>
  <si>
    <t>T8lWjQRhQXY</t>
  </si>
  <si>
    <t>Lady Gaga - Your Song (Audio)</t>
  </si>
  <si>
    <t>2018-03-29T23:00:01.000Z</t>
  </si>
  <si>
    <t>t9GNMVfEiG4</t>
  </si>
  <si>
    <t>Gingerbread Cookies - You Suck at Cooking (episode 70)</t>
  </si>
  <si>
    <t>2017-12-23T15:15:22.000Z</t>
  </si>
  <si>
    <t>t9JlSrTH9r0</t>
  </si>
  <si>
    <t>Quentin Tarantino Developing New Star Trek Movie - Movie Talk</t>
  </si>
  <si>
    <t>2017-12-05T18:26:27.000Z</t>
  </si>
  <si>
    <t>T9KTTP7jrBo</t>
  </si>
  <si>
    <t>Kesha - We R Who We R (Live from Honda Stage at Hollywood Palladium)</t>
  </si>
  <si>
    <t>2018-02-22T08:00:00.000Z</t>
  </si>
  <si>
    <t>T9NzhjcPsQQ</t>
  </si>
  <si>
    <t>Liam Neeson's Cupid Audition</t>
  </si>
  <si>
    <t>2018-02-09T20:44:12.000Z</t>
  </si>
  <si>
    <t>t9QtXGirWf0</t>
  </si>
  <si>
    <t>Night School - Official Trailer (HD)</t>
  </si>
  <si>
    <t>2018-04-03T15:00:04.000Z</t>
  </si>
  <si>
    <t>T9UHD30MSGk</t>
  </si>
  <si>
    <t>Knife Expert Guesses Cheap vs. Expensive Knives | Price Points | Epicurious</t>
  </si>
  <si>
    <t>2018-06-06T18:54:38.000Z</t>
  </si>
  <si>
    <t>ta6sV6WrElE</t>
  </si>
  <si>
    <t>Mixing All My Nail Powders Together (for sale if u keep it on the DL)</t>
  </si>
  <si>
    <t>2017-12-09T16:12:57.000Z</t>
  </si>
  <si>
    <t>TaldfjkrHy4</t>
  </si>
  <si>
    <t>TurboTax 2018 Commercial Closet (Official :60) TV ad</t>
  </si>
  <si>
    <t>TurboTax</t>
  </si>
  <si>
    <t>2018-01-01T08:00:01.000Z</t>
  </si>
  <si>
    <t>tAn7wxn2Atk</t>
  </si>
  <si>
    <t>Drop the Mic: Pentatonix vs Bell Biv Devoe - FULL BATTLE | TBS</t>
  </si>
  <si>
    <t>2017-12-27T11:55:39.000Z</t>
  </si>
  <si>
    <t>TaTleo4cOs8</t>
  </si>
  <si>
    <t>SHOPPING FOR NEW FISH!!!</t>
  </si>
  <si>
    <t>2017-11-12T18:30:01.000Z</t>
  </si>
  <si>
    <t>TaVvm0r_gho</t>
  </si>
  <si>
    <t>Everything Wrong With Bee Movie In 15 Minutes Or Less</t>
  </si>
  <si>
    <t>2018-01-04T18:16:59.000Z</t>
  </si>
  <si>
    <t>taxAD2LePy8</t>
  </si>
  <si>
    <t>Full Face of WOMEN OWNED Beauty Brands! | Jackie Aina</t>
  </si>
  <si>
    <t>2017-11-22T04:27:52.000Z</t>
  </si>
  <si>
    <t>TBCD8PVL0Io</t>
  </si>
  <si>
    <t>How Much Damage Can An Earthquake Do?</t>
  </si>
  <si>
    <t>2018-03-05T14:00:03.000Z</t>
  </si>
  <si>
    <t>TBF7eTSTWLA</t>
  </si>
  <si>
    <t>GLOW Slime</t>
  </si>
  <si>
    <t>2018-04-29T14:14:35.000Z</t>
  </si>
  <si>
    <t>tblXEAKO6KA</t>
  </si>
  <si>
    <t>Tony Rizzo Embarrassed by Dan Le Batard and Joe Thomas - Again</t>
  </si>
  <si>
    <t>The Scam On Demand</t>
  </si>
  <si>
    <t>2018-01-24T20:05:58.000Z</t>
  </si>
  <si>
    <t>tBnIH8xPyZA</t>
  </si>
  <si>
    <t>What $2,500 Will Get You In NYC | Sweet Digs Home Tour | Refinery29</t>
  </si>
  <si>
    <t>2017-12-17T16:00:06.000Z</t>
  </si>
  <si>
    <t>tBnWnQrkz7E</t>
  </si>
  <si>
    <t>FORTNITE BOX FORT BATTLE IRL!! 馃摝鉀?Thanos Infinity Gauntlet</t>
  </si>
  <si>
    <t>2018-05-11T20:49:09.000Z</t>
  </si>
  <si>
    <t>tclPO3kOlfM</t>
  </si>
  <si>
    <t>Comedian Tig Notaro Says It's A 'Huge Relief' Louis CK Was 'Removed' From Comedy Industry | The View</t>
  </si>
  <si>
    <t>2017-12-11T16:54:13.000Z</t>
  </si>
  <si>
    <t>tCnbAAgfxH8</t>
  </si>
  <si>
    <t>Jimmy Kimmel's Oscars Monologue 2018</t>
  </si>
  <si>
    <t>2018-03-05T01:47:21.000Z</t>
  </si>
  <si>
    <t>tCXGJQYZ9JA</t>
  </si>
  <si>
    <t>Taylor Swift - Delicate</t>
  </si>
  <si>
    <t>2018-03-12T01:15:10.000Z</t>
  </si>
  <si>
    <t>TdcS2LMQ5Ck</t>
  </si>
  <si>
    <t>Bruno Mars Wins Record Of The Year | Acceptance Speech | 60th GRAMMYs</t>
  </si>
  <si>
    <t>Recording Academy / GRAMMYs</t>
  </si>
  <si>
    <t>2018-01-29T06:40:28.000Z</t>
  </si>
  <si>
    <t>tdfFoSC8_7k</t>
  </si>
  <si>
    <t>Untangling the Devil's Corkscrew</t>
  </si>
  <si>
    <t>2018-01-29T23:20:04.000Z</t>
  </si>
  <si>
    <t>TDqjoaURNOQ</t>
  </si>
  <si>
    <t>I Trained Like Rey From Star Wars For A Month 鈿旓笍</t>
  </si>
  <si>
    <t>2017-12-15T16:00:02.000Z</t>
  </si>
  <si>
    <t>tDT-a7fh5fc</t>
  </si>
  <si>
    <t>Le Batard grills MLB commish on Derek Jeter slashing Marlins' payroll | Dan Le Batard Show | ESPN</t>
  </si>
  <si>
    <t>2017-12-20T18:33:09.000Z</t>
  </si>
  <si>
    <t>TdyllLZeviY</t>
  </si>
  <si>
    <t>Charlie Puth - Done For Me (feat. Kehlani) [Official Video]</t>
  </si>
  <si>
    <t>2018-04-21T14:00:05.000Z</t>
  </si>
  <si>
    <t>teA0Z7ltRSY</t>
  </si>
  <si>
    <t>Apple Sued Over Slowing Down iPhones</t>
  </si>
  <si>
    <t>2017-12-22T04:31:29.000Z</t>
  </si>
  <si>
    <t>tEmodtG8NV0</t>
  </si>
  <si>
    <t>I TOOK A COMPATIBILITY TEST w/ MY SOUL MATE!</t>
  </si>
  <si>
    <t>2018-03-14T23:34:27.000Z</t>
  </si>
  <si>
    <t>tEnCoocmPQM</t>
  </si>
  <si>
    <t>Halsey - Sorry</t>
  </si>
  <si>
    <t>HalseyVEVO</t>
  </si>
  <si>
    <t>2018-02-02T15:00:03.000Z</t>
  </si>
  <si>
    <t>tfaGleA4qYo</t>
  </si>
  <si>
    <t>See Meghan Markle on 鈥?0s Nickelodeon Show After Protesting Sexist Commercial</t>
  </si>
  <si>
    <t>2017-11-30T21:17:17.000Z</t>
  </si>
  <si>
    <t>tFcfZwsbnnE</t>
  </si>
  <si>
    <t>BEST OF 2017 - Black Nerd RANTS</t>
  </si>
  <si>
    <t>2018-01-05T04:25:42.000Z</t>
  </si>
  <si>
    <t>TfHJJeiS-aI</t>
  </si>
  <si>
    <t>Jordan鈥?and鈥?鈥婰indsay鈥檚 - Repeat - Dancing with the Stars</t>
  </si>
  <si>
    <t>2017-11-22T06:18:38.000Z</t>
  </si>
  <si>
    <t>TfiTsqa2LB0</t>
  </si>
  <si>
    <t>HOW WELL DOES MY MOM KNOW ME?</t>
  </si>
  <si>
    <t>2018-05-29T18:41:24.000Z</t>
  </si>
  <si>
    <t>TfiVD2_Quy4</t>
  </si>
  <si>
    <t>LIVE Hosting SpaceX GovSat-1/SES-16</t>
  </si>
  <si>
    <t>2018-01-31T23:23:55.000Z</t>
  </si>
  <si>
    <t>tFLEym5aBzA</t>
  </si>
  <si>
    <t>Judge won't punish father who lunged at Larry Nassar</t>
  </si>
  <si>
    <t>2018-02-02T17:29:37.000Z</t>
  </si>
  <si>
    <t>tfNzMKvoVOU</t>
  </si>
  <si>
    <t>The problem with online charter schools</t>
  </si>
  <si>
    <t>2018-01-29T14:32:49.000Z</t>
  </si>
  <si>
    <t>tfREC-AkX20</t>
  </si>
  <si>
    <t>Why black Americans are getting less sleep</t>
  </si>
  <si>
    <t>2018-04-12T13:55:36.000Z</t>
  </si>
  <si>
    <t>tFUKsthR-Ts</t>
  </si>
  <si>
    <t>Chad and JT Fight for House Parties</t>
  </si>
  <si>
    <t>Chad Kroeger</t>
  </si>
  <si>
    <t>2017-12-07T02:04:08.000Z</t>
  </si>
  <si>
    <t>tfuZKI4sTp8</t>
  </si>
  <si>
    <t>Sen. Kirsten Gillibrand Talks Allegations Against Steve Wynn, Calling For Al Franken To Step Down</t>
  </si>
  <si>
    <t>2018-01-29T16:34:55.000Z</t>
  </si>
  <si>
    <t>tfyNPxM-M-w</t>
  </si>
  <si>
    <t>Neil Young + Promise of The Real - Already Great (Official Music Video)</t>
  </si>
  <si>
    <t>neilyoungchannel</t>
  </si>
  <si>
    <t>tG4Fbj1B1bY</t>
  </si>
  <si>
    <t>A Christmas Prince | Official Trailer [HD] | Netflix</t>
  </si>
  <si>
    <t>2017-11-17T00:39:19.000Z</t>
  </si>
  <si>
    <t>TgA2y-Bgi3c</t>
  </si>
  <si>
    <t>The Mystery That Keeps Neil deGrasse Tyson Up At Night</t>
  </si>
  <si>
    <t>2018-01-06T08:35:00.000Z</t>
  </si>
  <si>
    <t>tgGJhBTVCW0</t>
  </si>
  <si>
    <t>Trying The FRUITARIAN Raw Vegan Diet For A Week 馃崕馃崒馃崓</t>
  </si>
  <si>
    <t>2018-01-10T16:30:03.000Z</t>
  </si>
  <si>
    <t>tgHnvbYlW2k</t>
  </si>
  <si>
    <t>Guinness World Record For World鈥檚 Largest Aerial Firework Shell</t>
  </si>
  <si>
    <t>Red Robot - Intelligent Distribution</t>
  </si>
  <si>
    <t>2017-12-31T23:40:51.000Z</t>
  </si>
  <si>
    <t>tG-IGNvfrg8</t>
  </si>
  <si>
    <t>Emergency goalie steals the show in Chicago</t>
  </si>
  <si>
    <t>2018-03-30T05:02:06.000Z</t>
  </si>
  <si>
    <t>tgMxQ4qCANg</t>
  </si>
  <si>
    <t>YOUTUBERS REACT TO THIS IS AMERICA MEMES</t>
  </si>
  <si>
    <t>2018-05-27T21:00:04.000Z</t>
  </si>
  <si>
    <t>tGRzz0oqgUE</t>
  </si>
  <si>
    <t>Janelle Mon谩e 鈥?Make Me Feel [Official Music Video]</t>
  </si>
  <si>
    <t>2018-02-22T17:00:06.000Z</t>
  </si>
  <si>
    <t>THCVReSmm90</t>
  </si>
  <si>
    <t>Portia de Rossi on Why She Quit Acting</t>
  </si>
  <si>
    <t>2018-05-16T13:00:03.000Z</t>
  </si>
  <si>
    <t>thIRJLsnIxY</t>
  </si>
  <si>
    <t>Dutch reporters tell US ambassador: 'This is the Netherlands, you have to answer questions'</t>
  </si>
  <si>
    <t>2018-01-11T20:16:51.000Z</t>
  </si>
  <si>
    <t>THr_seahKUI</t>
  </si>
  <si>
    <t>2017 Christmas Decorations at the White House</t>
  </si>
  <si>
    <t>2017-11-27T14:17:59.000Z</t>
  </si>
  <si>
    <t>Thvm6dADOms</t>
  </si>
  <si>
    <t>Brett Young - Mercy</t>
  </si>
  <si>
    <t>2018-03-10T05:00:04.000Z</t>
  </si>
  <si>
    <t>TI5bEf-BULU</t>
  </si>
  <si>
    <t>How Michael B. Jordan's Black Panther Makeup Was Done 鈥?Exclusive Behind The Scenes</t>
  </si>
  <si>
    <t>2018-05-04T13:00:03.000Z</t>
  </si>
  <si>
    <t>tiF9SzzzX_o</t>
  </si>
  <si>
    <t>The Voice 2018 Brynn Cartelli - Finale: Skyfall</t>
  </si>
  <si>
    <t>2018-05-22T02:34:39.000Z</t>
  </si>
  <si>
    <t>TIQqb80eg24</t>
  </si>
  <si>
    <t>BTS Sings Camila Cabello's 'Havana' &amp; Shows Off Some Red Carpet Dance Moves! | AMAs 2017</t>
  </si>
  <si>
    <t>2017-11-20T04:45:11.000Z</t>
  </si>
  <si>
    <t>tIYJcjhINqA</t>
  </si>
  <si>
    <t>Potatoes - You Suck at Cooking (episode 74)</t>
  </si>
  <si>
    <t>2018-04-01T22:26:12.000Z</t>
  </si>
  <si>
    <t>tjA7nAHOAww</t>
  </si>
  <si>
    <t>LSD - Audio (Official Video) ft. Sia, Diplo, Labrinth</t>
  </si>
  <si>
    <t>2018-05-10T12:00:03.000Z</t>
  </si>
  <si>
    <t>tJfDBSWYqU8</t>
  </si>
  <si>
    <t>Robin Hood (2018 Movie) Teaser Trailer 鈥?Taron Egerton, Jamie Foxx, Jamie Dornan</t>
  </si>
  <si>
    <t>2018-05-03T12:55:03.000Z</t>
  </si>
  <si>
    <t>tJFk9dPdxO0</t>
  </si>
  <si>
    <t>gays on ice: olympics edition (ft. Adam Rippon)</t>
  </si>
  <si>
    <t>2018-02-06T20:29:55.000Z</t>
  </si>
  <si>
    <t>tJv-xtxKkQY</t>
  </si>
  <si>
    <t>Official Call of Duty庐: Black Ops 4 Teaser</t>
  </si>
  <si>
    <t>2018-03-08T18:02:35.000Z</t>
  </si>
  <si>
    <t>tjwWaUs_OmM</t>
  </si>
  <si>
    <t>SF Museum Groundbreaking Show Survival Research Labs 1992</t>
  </si>
  <si>
    <t>Genuine Survival Research Labs</t>
  </si>
  <si>
    <t>2011-08-19T05:43:51.000Z</t>
  </si>
  <si>
    <t>TjXQzRWmb_I</t>
  </si>
  <si>
    <t>Destination Wedding Trailer #1 (2018) | Movieclips Trailers</t>
  </si>
  <si>
    <t>2018-05-16T20:29:17.000Z</t>
  </si>
  <si>
    <t>Tk338VXcb24</t>
  </si>
  <si>
    <t>Falcon Heavy Animation</t>
  </si>
  <si>
    <t>2018-02-05T19:57:21.000Z</t>
  </si>
  <si>
    <t>TkCcncggO3I</t>
  </si>
  <si>
    <t>Trail Hunter: Heli-Biking BC</t>
  </si>
  <si>
    <t>Specialized Bicycles</t>
  </si>
  <si>
    <t>2017-12-27T18:33:08.000Z</t>
  </si>
  <si>
    <t>TKGA7MhxPWc</t>
  </si>
  <si>
    <t>Thank You!</t>
  </si>
  <si>
    <t>2018-04-16T17:20:26.000Z</t>
  </si>
  <si>
    <t>tKHC0X2EwAs</t>
  </si>
  <si>
    <t>Justin Timberlake - Man of the Woods ALBUM REVIEW</t>
  </si>
  <si>
    <t>2018-02-06T02:28:01.000Z</t>
  </si>
  <si>
    <t>TKMXw1YI5S4</t>
  </si>
  <si>
    <t>UR EEOC Complainants Press Conference (5pm Jan 11, 2018)</t>
  </si>
  <si>
    <t>University of Rochester EEOC Complainants</t>
  </si>
  <si>
    <t>2018-01-11T22:55:37.000Z</t>
  </si>
  <si>
    <t>tl4I1b6cHKc</t>
  </si>
  <si>
    <t>SURPRISING MY BIGGEST FANS AT THEIR HOUSE</t>
  </si>
  <si>
    <t>2018-03-29T20:33:45.000Z</t>
  </si>
  <si>
    <t>tlILlcCE8Sc</t>
  </si>
  <si>
    <t>The Chainsmokers, Drew Love - Somebody (Official Video)</t>
  </si>
  <si>
    <t>2018-04-20T14:00:04.000Z</t>
  </si>
  <si>
    <t>tlqXVsoiwd8</t>
  </si>
  <si>
    <t>PM Netanyahu's Remarks at a Lunch with NATO Member State Ambassadors</t>
  </si>
  <si>
    <t>IsraeliPM</t>
  </si>
  <si>
    <t>2018-01-09T13:07:00.000Z</t>
  </si>
  <si>
    <t>TLS837FaO4Y</t>
  </si>
  <si>
    <t>When you actually don't have spare change.</t>
  </si>
  <si>
    <t>2018-04-04T23:49:56.000Z</t>
  </si>
  <si>
    <t>Tlu-_31CWfY</t>
  </si>
  <si>
    <t>Sabrina Claudio - All To You (Lyric Visual)</t>
  </si>
  <si>
    <t>Sabrina Claudio</t>
  </si>
  <si>
    <t>2018-04-02T19:01:54.000Z</t>
  </si>
  <si>
    <t>TM42O6kYbI8</t>
  </si>
  <si>
    <t>Why the Oscars love method actors</t>
  </si>
  <si>
    <t>2018-03-02T13:15:51.000Z</t>
  </si>
  <si>
    <t>TM8hwHtWSJg</t>
  </si>
  <si>
    <t>REST IN PEACE ANGRY GRANDPA</t>
  </si>
  <si>
    <t>BeOurGuest</t>
  </si>
  <si>
    <t>2017-12-11T00:33:31.000Z</t>
  </si>
  <si>
    <t>tMazN5uH49U</t>
  </si>
  <si>
    <t>$1,500 Rent: New York Vs. Houston</t>
  </si>
  <si>
    <t>2018-04-28T15:00:58.000Z</t>
  </si>
  <si>
    <t>TMfStd3v330</t>
  </si>
  <si>
    <t>How NOT to sexually harass someone - The Mash Report - BBC Two</t>
  </si>
  <si>
    <t>2018-01-24T14:30:01.000Z</t>
  </si>
  <si>
    <t>tMSu3Gyz1jU</t>
  </si>
  <si>
    <t>The Open House | Official Trailer [HD] | Netflix</t>
  </si>
  <si>
    <t>2017-12-28T17:00:05.000Z</t>
  </si>
  <si>
    <t>TMuhw2tLN0I</t>
  </si>
  <si>
    <t>Reese Witherspoon Teaches You Southern Slang | Secret Talent Theatre | Vanity Fair</t>
  </si>
  <si>
    <t>2018-02-01T17:00:38.000Z</t>
  </si>
  <si>
    <t>TmzVBGf6uKk</t>
  </si>
  <si>
    <t>Shawn Mendes - Lost in Japan - Choreography by Jake Kodish ft Sean Lew, Kaycee Rice, Jade Chynoweth</t>
  </si>
  <si>
    <t>2018-05-02T00:13:56.000Z</t>
  </si>
  <si>
    <t>tN_8CwE8ULI</t>
  </si>
  <si>
    <t>Meghan Trainor - Let You Be Right</t>
  </si>
  <si>
    <t>2018-06-04T12:00:08.000Z</t>
  </si>
  <si>
    <t>tn0hCTyj2Kc</t>
  </si>
  <si>
    <t>The Sims 4 Seasons: Official Reveal Trailer</t>
  </si>
  <si>
    <t>The Sims</t>
  </si>
  <si>
    <t>2018-05-24T16:59:24.000Z</t>
  </si>
  <si>
    <t>TN5jzDgORqQ</t>
  </si>
  <si>
    <t>KUWTK | Kris Jenner Brings Her Personal Scribe to Lunch | E!</t>
  </si>
  <si>
    <t>2017-11-15T15:00:05.000Z</t>
  </si>
  <si>
    <t>Tn5OBFgiExQ</t>
  </si>
  <si>
    <t>Joe Rogan and Eddie Bravo on Bob Sapp vs Nogueira (Part 1 of 2)</t>
  </si>
  <si>
    <t>razzark666</t>
  </si>
  <si>
    <t>2012-01-02T23:42:16.000Z</t>
  </si>
  <si>
    <t>TN7LvuEpDIE</t>
  </si>
  <si>
    <t>I tried to recreate my favorite artist's work with makeup | Alex Pardee Inspired Bodypaint Tutorial</t>
  </si>
  <si>
    <t>2018-03-14T20:31:06.000Z</t>
  </si>
  <si>
    <t>Tn8hOPeAnIM</t>
  </si>
  <si>
    <t>Erika Costell - Chitty Bang ft. Jake Paul (Official Music Video)</t>
  </si>
  <si>
    <t>Erika Costell</t>
  </si>
  <si>
    <t>2018-05-29T21:00:01.000Z</t>
  </si>
  <si>
    <t>tN8o_E_f9FQ</t>
  </si>
  <si>
    <t>The Darkest Minds | Official Trailer [HD] | 20th Century FOX</t>
  </si>
  <si>
    <t>2018-03-28T13:00:07.000Z</t>
  </si>
  <si>
    <t>TnCa71iUVxA</t>
  </si>
  <si>
    <t>2018-01-17T17:00:03.000Z</t>
  </si>
  <si>
    <t>TncLBbJ8SZo</t>
  </si>
  <si>
    <t>Does Turkey Make You Sleepy?</t>
  </si>
  <si>
    <t>2017-11-20T17:48:24.000Z</t>
  </si>
  <si>
    <t>tNla9nyRMmQ</t>
  </si>
  <si>
    <t>The real reason American health care is so expensive</t>
  </si>
  <si>
    <t>2017-11-30T13:12:13.000Z</t>
  </si>
  <si>
    <t>tNOkWPYY8No</t>
  </si>
  <si>
    <t>The 10 Great Performers of 2017 (And Why We Chose Them)</t>
  </si>
  <si>
    <t>2017-12-07T18:44:08.000Z</t>
  </si>
  <si>
    <t>TNRrY8m71u4</t>
  </si>
  <si>
    <t>POOL OF SQUISHIES - Japan Vlog</t>
  </si>
  <si>
    <t>2017-11-29T03:23:43.000Z</t>
  </si>
  <si>
    <t>TOdGYZ20oSc</t>
  </si>
  <si>
    <t>I made him fabulous! | Best Friend Makeover Challenge with boyinaband</t>
  </si>
  <si>
    <t>2017-12-13T23:00:27.000Z</t>
  </si>
  <si>
    <t>to-e5edw-X8</t>
  </si>
  <si>
    <t>John Cho - Wild World</t>
  </si>
  <si>
    <t>UJ</t>
  </si>
  <si>
    <t>2014-12-11T07:16:31.000Z</t>
  </si>
  <si>
    <t>tOFkFZbPdnQ</t>
  </si>
  <si>
    <t>Typical audience reaction to a bass solo...</t>
  </si>
  <si>
    <t>Danny Sapko</t>
  </si>
  <si>
    <t>2017-11-09T00:44:51.000Z</t>
  </si>
  <si>
    <t>tojsUHxmOrQ</t>
  </si>
  <si>
    <t>Classic Glazed Donuts</t>
  </si>
  <si>
    <t>2018-01-31T20:00:24.000Z</t>
  </si>
  <si>
    <t>ToQloh3us1E</t>
  </si>
  <si>
    <t>EVERY HOTEL EVER</t>
  </si>
  <si>
    <t>2018-04-30T16:00:02.000Z</t>
  </si>
  <si>
    <t>tP214lJtKlM</t>
  </si>
  <si>
    <t>The 77 Year Old Ballet Dancer Sharing Seven Decades Of Experience | Amazing Humans</t>
  </si>
  <si>
    <t>2017-12-30T18:00:08.000Z</t>
  </si>
  <si>
    <t>tp6wtD9jGyA</t>
  </si>
  <si>
    <t>BEST Pho! TRADITIONAL Noodle Tour of Saigon Vietnam</t>
  </si>
  <si>
    <t>2017-12-31T17:44:53.000Z</t>
  </si>
  <si>
    <t>tpa4kp4lK60</t>
  </si>
  <si>
    <t>I have a brain tumor.</t>
  </si>
  <si>
    <t>2018-04-30T15:28:50.000Z</t>
  </si>
  <si>
    <t>TPcV_3D3V2A</t>
  </si>
  <si>
    <t>THOROUGHBREDS - Official Trailer [HD] - In Theaters March 9, 2018</t>
  </si>
  <si>
    <t>2017-11-30T16:00:33.000Z</t>
  </si>
  <si>
    <t>tPtMP_NAMz0</t>
  </si>
  <si>
    <t>Think Fast! with Dakota Johnson</t>
  </si>
  <si>
    <t>2018-01-30T12:00:04.000Z</t>
  </si>
  <si>
    <t>TQ1O0YdH54M</t>
  </si>
  <si>
    <t>Avengers 4 Title (YIAY #416)</t>
  </si>
  <si>
    <t>2018-05-18T19:25:38.000Z</t>
  </si>
  <si>
    <t>tr7I4vokl78</t>
  </si>
  <si>
    <t>Justin Verlander and Kate Upton Missed Their Wedding Because of the World Series</t>
  </si>
  <si>
    <t>2017-11-18T12:00:04.000Z</t>
  </si>
  <si>
    <t>tRbHXZvVMbM</t>
  </si>
  <si>
    <t>Apple is reportedly buying Shazam</t>
  </si>
  <si>
    <t>2017-12-11T17:39:39.000Z</t>
  </si>
  <si>
    <t>trcditUaQJg</t>
  </si>
  <si>
    <t>Marvel Studios' Avengers: Infinity War | 10-Year Legacy Featurette</t>
  </si>
  <si>
    <t>2018-04-17T21:00:05.000Z</t>
  </si>
  <si>
    <t>trW9rxpSBxA</t>
  </si>
  <si>
    <t>Worlds Record Basketball Shot 200m (660 feet) Guinness World Records</t>
  </si>
  <si>
    <t>2018-01-19T22:00:05.000Z</t>
  </si>
  <si>
    <t>trWLY6NrS2Q</t>
  </si>
  <si>
    <t>Honest Trailers - Every Wes Anderson Movie</t>
  </si>
  <si>
    <t>2018-03-20T17:00:08.000Z</t>
  </si>
  <si>
    <t>TSiwIl_aLT8</t>
  </si>
  <si>
    <t>Normani Kordei of Fifth Harmony Channels Destiny's Child for Bootylicious | Lip Sync Battle</t>
  </si>
  <si>
    <t>2018-02-05T03:00:00.000Z</t>
  </si>
  <si>
    <t>tsM6kq-7nmw</t>
  </si>
  <si>
    <t>Does LeBron need a 4th title to pass Jordan as the GOAT? | NBA | UNDISPUTED</t>
  </si>
  <si>
    <t>2018-05-30T17:01:39.000Z</t>
  </si>
  <si>
    <t>TSqwDQHE1J8</t>
  </si>
  <si>
    <t>Carey Mulligan Doesn't Tell People She's an Actress</t>
  </si>
  <si>
    <t>2017-11-14T10:00:02.000Z</t>
  </si>
  <si>
    <t>TsT5GLWgSkU</t>
  </si>
  <si>
    <t>Reacting to Avengers: Infinity War trailer</t>
  </si>
  <si>
    <t>2017-11-29T23:25:44.000Z</t>
  </si>
  <si>
    <t>TSW9cla5bmw</t>
  </si>
  <si>
    <t>Daveed Diggs Doesn't Always Cry At Movies, Just His Own</t>
  </si>
  <si>
    <t>2017-11-22T08:35:00.000Z</t>
  </si>
  <si>
    <t>TsYGNNPQ3ZU</t>
  </si>
  <si>
    <t>KEEP ME COMING by SUPERFRUIT</t>
  </si>
  <si>
    <t>2017-11-17T17:01:09.000Z</t>
  </si>
  <si>
    <t>TteS6q20VUY</t>
  </si>
  <si>
    <t>LEGO Liebherr LR 11000</t>
  </si>
  <si>
    <t>Dawid Szmandra</t>
  </si>
  <si>
    <t>2017-12-26T09:14:49.000Z</t>
  </si>
  <si>
    <t>ttf_EzEkxBk</t>
  </si>
  <si>
    <t>Roy Halladay Plane Crash Video, Witnesses Say He Was Showboating | TMZ Sports</t>
  </si>
  <si>
    <t>TMZSports</t>
  </si>
  <si>
    <t>2017-11-08T17:29:15.000Z</t>
  </si>
  <si>
    <t>TTio2AvTMKk</t>
  </si>
  <si>
    <t>Inside The Littiest Pre-GRAMMY Party!</t>
  </si>
  <si>
    <t>2018-01-26T20:46:07.000Z</t>
  </si>
  <si>
    <t>tTkOuNrpqWQ</t>
  </si>
  <si>
    <t>Haircut With A 60,000 PSI Waterjet</t>
  </si>
  <si>
    <t>2017-12-16T20:00:03.000Z</t>
  </si>
  <si>
    <t>TTogFxTu_vA</t>
  </si>
  <si>
    <t>This Giant Kielbasa Helped a Michelin-starred Restaurant Start Buying Whole Animals 鈥?Prime Time</t>
  </si>
  <si>
    <t>2018-04-09T14:00:03.000Z</t>
  </si>
  <si>
    <t>tUbky9YzPZY</t>
  </si>
  <si>
    <t>HUGE Pond Jump FAIL!!</t>
  </si>
  <si>
    <t>2018-02-24T20:03:24.000Z</t>
  </si>
  <si>
    <t>tUBLW5bCqfM</t>
  </si>
  <si>
    <t>Peanuts (Riverdale Parody)</t>
  </si>
  <si>
    <t>2017-12-13T04:58:10.000Z</t>
  </si>
  <si>
    <t>TudhYwBrgYg</t>
  </si>
  <si>
    <t>Pastry Chef Attempts To Make Gourmet Skittles | Gourmet Makes | Bon App茅tit</t>
  </si>
  <si>
    <t>2018-06-05T16:03:55.000Z</t>
  </si>
  <si>
    <t>tugFFhML7VY</t>
  </si>
  <si>
    <t>The Nintendoe Paper!</t>
  </si>
  <si>
    <t>2018-03-02T20:08:20.000Z</t>
  </si>
  <si>
    <t>tUg-WLRdRv0</t>
  </si>
  <si>
    <t>Jinx Challenge with Chris Hemsworth</t>
  </si>
  <si>
    <t>2018-01-17T10:00:02.000Z</t>
  </si>
  <si>
    <t>TUmyygCMMGA</t>
  </si>
  <si>
    <t>Why the rise of the robots won鈥檛 mean the end of work</t>
  </si>
  <si>
    <t>2017-11-13T13:45:16.000Z</t>
  </si>
  <si>
    <t>tuONqBMf3XA</t>
  </si>
  <si>
    <t>Alexa Chung Fears for Her Life While Eating Spicy Wings | Hot Ones</t>
  </si>
  <si>
    <t>2017-11-30T16:00:05.000Z</t>
  </si>
  <si>
    <t>TuPT8ZF0Vl4</t>
  </si>
  <si>
    <t>Will the Rockets finally dethrone the Warriors in the West? | NBA | UNDISPUTED</t>
  </si>
  <si>
    <t>2018-05-09T18:22:01.000Z</t>
  </si>
  <si>
    <t>TU-Z4uPnFeg</t>
  </si>
  <si>
    <t>The Funeral - Cyanide &amp; Happiness Shorts</t>
  </si>
  <si>
    <t>2017-12-21T06:00:00.000Z</t>
  </si>
  <si>
    <t>TV42WARem_o</t>
  </si>
  <si>
    <t>Twin Brothers Make Twin Marriage Proposals to Twin Sisters</t>
  </si>
  <si>
    <t>2018-02-14T22:23:19.000Z</t>
  </si>
  <si>
    <t>tVlb8rVs7kU</t>
  </si>
  <si>
    <t>Night-Light-Table (nightstand with automatic light switch)</t>
  </si>
  <si>
    <t>2018-02-04T13:22:33.000Z</t>
  </si>
  <si>
    <t>tvs3yvEcARA</t>
  </si>
  <si>
    <t>3D Printed Monster Spitfire | FLITE TEST</t>
  </si>
  <si>
    <t>2017-12-06T20:30:00.000Z</t>
  </si>
  <si>
    <t>twdauWqqmrc</t>
  </si>
  <si>
    <t>Michael Blackson Goes After Mo'Nique | BET Social Awards</t>
  </si>
  <si>
    <t>2018-02-12T04:33:42.000Z</t>
  </si>
  <si>
    <t>tWDK9rK-f1Q</t>
  </si>
  <si>
    <t>Honest Trailers - Baby Driver</t>
  </si>
  <si>
    <t>2018-04-17T17:00:04.000Z</t>
  </si>
  <si>
    <t>TWpt-ze_cYU</t>
  </si>
  <si>
    <t>You, but in emojis. (YIAY #375)</t>
  </si>
  <si>
    <t>2017-11-15T20:00:02.000Z</t>
  </si>
  <si>
    <t>TX0UsGn0GPc</t>
  </si>
  <si>
    <t>Mini Wedding Cake for Valentine's Day Teeny Weeny Challenge #4</t>
  </si>
  <si>
    <t>2018-02-09T08:30:29.000Z</t>
  </si>
  <si>
    <t>tx-9LkVIdz0</t>
  </si>
  <si>
    <t>How iFixit Became the World's Best iPhone Teardown Team</t>
  </si>
  <si>
    <t>2018-02-15T16:00:03.000Z</t>
  </si>
  <si>
    <t>TxGmy416VRs</t>
  </si>
  <si>
    <t>Camila Cabello - Live from Youtube</t>
  </si>
  <si>
    <t>2018-01-12T20:55:10.000Z</t>
  </si>
  <si>
    <t>txHbh2PAeV4</t>
  </si>
  <si>
    <t>A-Rod Has Hitting Contest with 22-Month-Old Baseball Prodigy</t>
  </si>
  <si>
    <t>2018-01-24T03:37:06.000Z</t>
  </si>
  <si>
    <t>tXlbRhkQaVc</t>
  </si>
  <si>
    <t>A Tribute to Billy Graham</t>
  </si>
  <si>
    <t>Billy Graham Evangelistic Association</t>
  </si>
  <si>
    <t>2018-02-21T19:06:44.000Z</t>
  </si>
  <si>
    <t>Txlk7PiHaGk</t>
  </si>
  <si>
    <t>Imagine Dragons - Next To Me</t>
  </si>
  <si>
    <t>2018-03-13T18:00:05.000Z</t>
  </si>
  <si>
    <t>tXWHO14c88c</t>
  </si>
  <si>
    <t>Natalie Portman speaks at Women's March</t>
  </si>
  <si>
    <t>2018-01-20T20:37:40.000Z</t>
  </si>
  <si>
    <t>TXWkTc5_G4E</t>
  </si>
  <si>
    <t>Ricky Gervais: Hosting The 2018 Golden Globes Would've Ended My Career</t>
  </si>
  <si>
    <t>2018-01-18T08:35:01.000Z</t>
  </si>
  <si>
    <t>TxY10VhmLR4</t>
  </si>
  <si>
    <t>NEW* TOO FACED UNICORN MAKEUP COLLECTION | HIT OR MISS..</t>
  </si>
  <si>
    <t>2018-02-28T22:27:04.000Z</t>
  </si>
  <si>
    <t>TYaf8GbVKXc</t>
  </si>
  <si>
    <t>Shooting Occurs Outside NSA Headquarters | Morning Joe | MSNBC</t>
  </si>
  <si>
    <t>2018-02-14T14:45:24.000Z</t>
  </si>
  <si>
    <t>ty-AFKiiTRA</t>
  </si>
  <si>
    <t>Bleachers - Alfie's Song (Not So Typical Love Song) (Audio)</t>
  </si>
  <si>
    <t>BleachersVEVO</t>
  </si>
  <si>
    <t>2018-01-16T08:00:02.000Z</t>
  </si>
  <si>
    <t>tYF1dQRVS2c</t>
  </si>
  <si>
    <t>SATURDAY MORNING BREAKFAST CEREAL CAKE! - The Scran Line</t>
  </si>
  <si>
    <t>2018-01-17T14:48:58.000Z</t>
  </si>
  <si>
    <t>TYFAkFxeukE</t>
  </si>
  <si>
    <t>Democrats, Republicans reach deal to reopen federal government | ABC News Special Report</t>
  </si>
  <si>
    <t>2018-01-22T18:02:27.000Z</t>
  </si>
  <si>
    <t>tYFYoLEO0dM</t>
  </si>
  <si>
    <t>The Cranberries - Dreams (Music Video HQ)</t>
  </si>
  <si>
    <t>CrossKut316</t>
  </si>
  <si>
    <t>2009-09-18T15:36:33.000Z</t>
  </si>
  <si>
    <t>TyHvyGVs42U</t>
  </si>
  <si>
    <t>Luis Fonsi, Demi Lovato - 脡chame La Culpa</t>
  </si>
  <si>
    <t>LuisFonsiVEVO</t>
  </si>
  <si>
    <t>tyjVu_IFKMc</t>
  </si>
  <si>
    <t>Lauryn Hill: 20 Years Of Relevance</t>
  </si>
  <si>
    <t>2018-04-18T14:00:05.000Z</t>
  </si>
  <si>
    <t>tymvJ8wowG4</t>
  </si>
  <si>
    <t>BROOKS GUESSES MAKEUP PRICES // Grace Helbig</t>
  </si>
  <si>
    <t>2017-12-14T23:31:55.000Z</t>
  </si>
  <si>
    <t>TynRELscK8s</t>
  </si>
  <si>
    <t>When Your Bunny is a Diva</t>
  </si>
  <si>
    <t>Bini the Bunny</t>
  </si>
  <si>
    <t>2018-01-25T19:30:01.000Z</t>
  </si>
  <si>
    <t>tySwY8qXwbQ</t>
  </si>
  <si>
    <t>Never Bet Your Money On Another Man's Game</t>
  </si>
  <si>
    <t>Spinach Dippa</t>
  </si>
  <si>
    <t>2018-01-26T00:48:58.000Z</t>
  </si>
  <si>
    <t>Tz5L-rNWZBs</t>
  </si>
  <si>
    <t>Stephen Goes Live After Trump's State Of The Union</t>
  </si>
  <si>
    <t>2018-01-31T06:43:04.000Z</t>
  </si>
  <si>
    <t>TzMJabl_ykk</t>
  </si>
  <si>
    <t>Reacting to My First Video (try not to cringe compilation)</t>
  </si>
  <si>
    <t>2018-01-06T15:20:58.000Z</t>
  </si>
  <si>
    <t>TzQe4sqjZT8</t>
  </si>
  <si>
    <t>Please Stand By - Official Trailer</t>
  </si>
  <si>
    <t>2017-12-05T17:41:48.000Z</t>
  </si>
  <si>
    <t>TZSVf-yD7N8</t>
  </si>
  <si>
    <t>Crosswalk the Musical on Broadway (w/ Hugh Jackman, Zendaya &amp; Zac Efron)</t>
  </si>
  <si>
    <t>2017-12-15T06:52:55.000Z</t>
  </si>
  <si>
    <t>u_C4onVrr8U</t>
  </si>
  <si>
    <t>Miguel - Come Through and Chill (Official Video) ft. J. Cole, Salaam Remi</t>
  </si>
  <si>
    <t>2018-04-25T16:00:11.000Z</t>
  </si>
  <si>
    <t>u_SA2QkZd24</t>
  </si>
  <si>
    <t>Camila Cabello - Havana (SING OFF vs. My Little Sister)</t>
  </si>
  <si>
    <t>Conor Maynard</t>
  </si>
  <si>
    <t>2017-12-25T19:06:04.000Z</t>
  </si>
  <si>
    <t>U0Az4NHlzfc</t>
  </si>
  <si>
    <t>Getting Fit</t>
  </si>
  <si>
    <t>2017-12-05T18:00:01.000Z</t>
  </si>
  <si>
    <t>u0feM_2mLvo</t>
  </si>
  <si>
    <t>Grilling | Basics with Babish</t>
  </si>
  <si>
    <t>2018-05-03T17:17:50.000Z</t>
  </si>
  <si>
    <t>U0FRd8BbRW4</t>
  </si>
  <si>
    <t>Mulan Hair Cut</t>
  </si>
  <si>
    <t>Aymeric Favard</t>
  </si>
  <si>
    <t>2014-03-15T18:21:22.000Z</t>
  </si>
  <si>
    <t>U0hAC8O7RoI</t>
  </si>
  <si>
    <t>I TOOK THE $3,000,000 LAMBO TO CARMAX! They offered me......</t>
  </si>
  <si>
    <t>hp_overload</t>
  </si>
  <si>
    <t>2017-11-13T01:43:12.000Z</t>
  </si>
  <si>
    <t>u0-pfzKbh2k</t>
  </si>
  <si>
    <t>INSANE! SpaceX Falcon Heavy Side Boosters Landing Simultaneously at Kennedy Space Center</t>
  </si>
  <si>
    <t>Horizon Productions SFL</t>
  </si>
  <si>
    <t>2018-02-06T21:14:16.000Z</t>
  </si>
  <si>
    <t>U0W_rpvm3Ys</t>
  </si>
  <si>
    <t>Huge Sea Lion attacks and eats Penguins - Wild Patagonia - BBC Earth</t>
  </si>
  <si>
    <t>2018-01-14T15:30:00.000Z</t>
  </si>
  <si>
    <t>U0z-x5O_Jpw</t>
  </si>
  <si>
    <t>Elizabeth Olsen's Boyfriend Is Now Her Roommate</t>
  </si>
  <si>
    <t>2018-05-02T08:35:00.000Z</t>
  </si>
  <si>
    <t>U1RASlbIIVc</t>
  </si>
  <si>
    <t>TERRIBLE $900 Party Trick 鈥?Jibo Review</t>
  </si>
  <si>
    <t>2017-12-27T08:31:48.000Z</t>
  </si>
  <si>
    <t>U22EEAK_VLc</t>
  </si>
  <si>
    <t>3 Ingredient Sea Salted Chocolate Pretzel Bark | Episode 1211</t>
  </si>
  <si>
    <t>2017-11-25T17:38:50.000Z</t>
  </si>
  <si>
    <t>u2HVB-9lC3U</t>
  </si>
  <si>
    <t>Hospital fire in South Korea kills at least 41 people</t>
  </si>
  <si>
    <t>2018-01-26T05:46:46.000Z</t>
  </si>
  <si>
    <t>U3wVDJTOzqA</t>
  </si>
  <si>
    <t>Emily VanCamp Is Very, Very, Very Canadian</t>
  </si>
  <si>
    <t>2018-04-20T08:45:01.000Z</t>
  </si>
  <si>
    <t>U41Pm93Ej2c</t>
  </si>
  <si>
    <t>Sega Game Gear Commercial Creamed Spinach - Retro Video Game Commercial / Ad</t>
  </si>
  <si>
    <t>VideoGameAds</t>
  </si>
  <si>
    <t>2012-12-11T11:16:22.000Z</t>
  </si>
  <si>
    <t>u429Qgvoxw4</t>
  </si>
  <si>
    <t>Never Do a Superhero Landing</t>
  </si>
  <si>
    <t>2018-05-31T15:00:04.000Z</t>
  </si>
  <si>
    <t>U44YLdW9AL4</t>
  </si>
  <si>
    <t>The Horrors of Flavored Water</t>
  </si>
  <si>
    <t>2017-11-19T12:35:07.000Z</t>
  </si>
  <si>
    <t>U5EDORs8Jkk</t>
  </si>
  <si>
    <t>Gateway to Sedona DEBUNK</t>
  </si>
  <si>
    <t>2018-01-07T20:00:08.000Z</t>
  </si>
  <si>
    <t>u5Jw7D-c3II</t>
  </si>
  <si>
    <t>Selena Gomez talks going on tour, Instagram plus more!</t>
  </si>
  <si>
    <t>KISS FM UK</t>
  </si>
  <si>
    <t>2017-12-05T14:00:49.000Z</t>
  </si>
  <si>
    <t>U5nrrnAukwI</t>
  </si>
  <si>
    <t>Curiosity at Martian Scenic Overlook</t>
  </si>
  <si>
    <t>2018-01-30T18:58:58.000Z</t>
  </si>
  <si>
    <t>U5sCjnezw4o</t>
  </si>
  <si>
    <t>Jaylen Brown delivers emotional press conference after losing his best friend | Boston Celtics</t>
  </si>
  <si>
    <t>MassLive</t>
  </si>
  <si>
    <t>2017-11-17T04:20:40.000Z</t>
  </si>
  <si>
    <t>u6GnElEnaqQ</t>
  </si>
  <si>
    <t>This Is What I'm Wearing Right Now</t>
  </si>
  <si>
    <t>2018-01-16T18:25:18.000Z</t>
  </si>
  <si>
    <t>u6unJQownW4</t>
  </si>
  <si>
    <t>Stray Kids District 9 M/V</t>
  </si>
  <si>
    <t>2018-03-26T08:59:44.000Z</t>
  </si>
  <si>
    <t>u7KZrt_cHH0</t>
  </si>
  <si>
    <t>UNSANE | Official Trailer | In theaters March 23</t>
  </si>
  <si>
    <t>2018-01-29T17:30:35.000Z</t>
  </si>
  <si>
    <t>u7pV4vxD1bs</t>
  </si>
  <si>
    <t>World's first self-driving shuttle crashes on first day of use</t>
  </si>
  <si>
    <t>KSNV News 3 Las Vegas</t>
  </si>
  <si>
    <t>2017-11-08T20:16:47.000Z</t>
  </si>
  <si>
    <t>U7x9pTb9Lwg</t>
  </si>
  <si>
    <t>Still to Come this Season on Keeping Up With the Kardashians | E!</t>
  </si>
  <si>
    <t>2017-12-18T17:56:30.000Z</t>
  </si>
  <si>
    <t>U9BwWKXjVaI</t>
  </si>
  <si>
    <t>Drake - Nice For What</t>
  </si>
  <si>
    <t>DrakeVEVO</t>
  </si>
  <si>
    <t>2018-04-07T02:46:31.000Z</t>
  </si>
  <si>
    <t>u9Mv98Gr5pY</t>
  </si>
  <si>
    <t>VENOM - Official Trailer (HD)</t>
  </si>
  <si>
    <t>2018-04-24T03:45:03.000Z</t>
  </si>
  <si>
    <t>U9w-yE3SvkY</t>
  </si>
  <si>
    <t>(SPOILERS) Carl's Farewell to The Walking Dead Family</t>
  </si>
  <si>
    <t>2018-02-26T03:30:00.000Z</t>
  </si>
  <si>
    <t>uA8d1Y4K-2w</t>
  </si>
  <si>
    <t>After Show: Patti LaBelle鈥檚 Advice For Mariah Carey | WWHL</t>
  </si>
  <si>
    <t>2017-12-06T17:00:09.000Z</t>
  </si>
  <si>
    <t>uA8GdJJqz_s</t>
  </si>
  <si>
    <t>Physicist Stephen Hawking has died</t>
  </si>
  <si>
    <t>2018-03-14T04:46:28.000Z</t>
  </si>
  <si>
    <t>UaAHl_m_ybk</t>
  </si>
  <si>
    <t>5 Seconds Of Summer - Want You Back (Audio)</t>
  </si>
  <si>
    <t>2018-02-23T00:00:01.000Z</t>
  </si>
  <si>
    <t>UAdJvXMIlXc</t>
  </si>
  <si>
    <t>Datally: A new mobile data-saving app by Google.</t>
  </si>
  <si>
    <t>2017-11-30T03:32:16.000Z</t>
  </si>
  <si>
    <t>UAJDrWVyOoA</t>
  </si>
  <si>
    <t>Instagram Art Show</t>
  </si>
  <si>
    <t>2017-12-09T17:30:00.000Z</t>
  </si>
  <si>
    <t>uAmsViupOa4</t>
  </si>
  <si>
    <t>Andrew McCabe Steps Down As Deputy Director Of The FBI | Andrea Mitchell | MSNBC</t>
  </si>
  <si>
    <t>2018-01-29T18:32:45.000Z</t>
  </si>
  <si>
    <t>UB1cGaIW81I</t>
  </si>
  <si>
    <t>Diana Ross Lost Her Fanny Pack</t>
  </si>
  <si>
    <t>2017-11-17T10:00:01.000Z</t>
  </si>
  <si>
    <t>Ub53c95Soqk</t>
  </si>
  <si>
    <t>Hugh Jackman Celebrates Hot Christmas in Australia</t>
  </si>
  <si>
    <t>2017-12-09T11:00:02.000Z</t>
  </si>
  <si>
    <t>UBGb8jRjK4k</t>
  </si>
  <si>
    <t>Local family discovers hidden room after sinkhole opens in garage</t>
  </si>
  <si>
    <t>East Idaho News</t>
  </si>
  <si>
    <t>2018-01-16T00:48:49.000Z</t>
  </si>
  <si>
    <t>UbmGPOHJYpA</t>
  </si>
  <si>
    <t>Kevin Durant on J.R. Smith Blunder, LeBron James &amp; Partying After Finals Win</t>
  </si>
  <si>
    <t>2018-06-12T07:30:00.000Z</t>
  </si>
  <si>
    <t>uBUnmdd5-iA</t>
  </si>
  <si>
    <t>Mr. Bean Is A Master Of Physical Comedy</t>
  </si>
  <si>
    <t>2018-01-31T21:16:01.000Z</t>
  </si>
  <si>
    <t>uBYzYji4rmE</t>
  </si>
  <si>
    <t>Honest Trailers - Black Panther</t>
  </si>
  <si>
    <t>2018-05-15T17:00:06.000Z</t>
  </si>
  <si>
    <t>UC34HrZhfPM</t>
  </si>
  <si>
    <t>Kyle Kuzma Full Highlights 2017.11.15 vs 76ers - 24 Pts, 7 Rebs!</t>
  </si>
  <si>
    <t>2017-11-16T06:38:42.000Z</t>
  </si>
  <si>
    <t>Ucjgl-4s2nw</t>
  </si>
  <si>
    <t>A Special Message From This Is Us (Promo)</t>
  </si>
  <si>
    <t>2018-02-03T10:53:07.000Z</t>
  </si>
  <si>
    <t>UCKC-QVcVn0</t>
  </si>
  <si>
    <t>The Engineering of the Drinking Bird</t>
  </si>
  <si>
    <t>engineerguy</t>
  </si>
  <si>
    <t>2018-01-30T12:00:02.000Z</t>
  </si>
  <si>
    <t>UCrMn3LLMVU</t>
  </si>
  <si>
    <t>Rudimental - These Days feat. Jess Glynne, Macklemore &amp; Dan Caplen [Live at Abbey Road]</t>
  </si>
  <si>
    <t>2018-02-19T09:13:09.000Z</t>
  </si>
  <si>
    <t>Ud5Lq7D5YvU</t>
  </si>
  <si>
    <t>Live coverage and analysis of the March for Our Lives</t>
  </si>
  <si>
    <t>2018-03-24T20:52:15.000Z</t>
  </si>
  <si>
    <t>UDByuFJ2nDg</t>
  </si>
  <si>
    <t>Stephen A. reacts to Warriors鈥?Game 3 blowout over Rockets | SportsCenter | ESPN</t>
  </si>
  <si>
    <t>2018-05-21T03:22:52.000Z</t>
  </si>
  <si>
    <t>UddlsDsoIWs</t>
  </si>
  <si>
    <t>Fastest Clapper in The World - Bonus Clip</t>
  </si>
  <si>
    <t>2018-03-02T17:00:02.000Z</t>
  </si>
  <si>
    <t>uE_dSIumQ5Q</t>
  </si>
  <si>
    <t>The Pancake Frisbee</t>
  </si>
  <si>
    <t>2018-03-12T16:45:04.000Z</t>
  </si>
  <si>
    <t>UEhsFEgsI5U</t>
  </si>
  <si>
    <t>Fahrenheit 451 (2018) Official Teaser ft. Michael B. Jordan &amp; Michael Shannon | HBO</t>
  </si>
  <si>
    <t>2018-02-26T17:59:20.000Z</t>
  </si>
  <si>
    <t>uEhv-4Eb9ms</t>
  </si>
  <si>
    <t>Tesla Model 3 plus other, smaller gadgets</t>
  </si>
  <si>
    <t>2018-02-13T22:29:03.000Z</t>
  </si>
  <si>
    <t>UE-kaxIiNPQ</t>
  </si>
  <si>
    <t>Rihanna on Her Divine Dress and Co-Hosting With Anna Wintour | Met Gala 2018 With Liza Koshy</t>
  </si>
  <si>
    <t>2018-05-08T01:27:08.000Z</t>
  </si>
  <si>
    <t>UelDrZ1aFeY</t>
  </si>
  <si>
    <t>The Beatles - Something</t>
  </si>
  <si>
    <t>TheBeatlesVEVO</t>
  </si>
  <si>
    <t>2017-12-15T16:14:30.000Z</t>
  </si>
  <si>
    <t>UEu_f6iNfAs</t>
  </si>
  <si>
    <t>RC Chinook Bicopter - Part 3</t>
  </si>
  <si>
    <t>2018-02-02T15:02:28.000Z</t>
  </si>
  <si>
    <t>uexk7jWXYmU</t>
  </si>
  <si>
    <t>[MV] JBJ _ My Flower (杲冹澊鞎?</t>
  </si>
  <si>
    <t>2018-01-17T09:00:07.000Z</t>
  </si>
  <si>
    <t>uFDPLyAWpVg</t>
  </si>
  <si>
    <t>GoPro: Gorilla Tickling at the GRACE Center</t>
  </si>
  <si>
    <t>2017-12-21T17:00:08.000Z</t>
  </si>
  <si>
    <t>UfKmSfgFxi8</t>
  </si>
  <si>
    <t>FORTNITE The Movie (Official Fake Trailer)</t>
  </si>
  <si>
    <t>2018-05-11T21:11:16.000Z</t>
  </si>
  <si>
    <t>ufOnBRXy3Pc</t>
  </si>
  <si>
    <t>Danny MacAskill trial biking in D眉sseldorf. | Straight from the athletes</t>
  </si>
  <si>
    <t>2018-01-13T15:00:03.000Z</t>
  </si>
  <si>
    <t>UFPSIa1cLRQ</t>
  </si>
  <si>
    <t>Phillip Phillips - Magnetic (Audio)</t>
  </si>
  <si>
    <t>PhilPhillipsVEVO</t>
  </si>
  <si>
    <t>2017-11-09T05:00:01.000Z</t>
  </si>
  <si>
    <t>UfR5dKcKJvY</t>
  </si>
  <si>
    <t>Spying on Your Boyfriend | Lele Pons &amp; Hannah Stocking</t>
  </si>
  <si>
    <t>2017-12-29T18:30:20.000Z</t>
  </si>
  <si>
    <t>uFUHjJQIC_4</t>
  </si>
  <si>
    <t>Nihon Nights: Discover Japan's custom supercar culture w/ Mad Mike.</t>
  </si>
  <si>
    <t>2017-12-02T19:00:02.000Z</t>
  </si>
  <si>
    <t>UFXMfh5lKFs</t>
  </si>
  <si>
    <t>This is the 2018 Daytona 500.</t>
  </si>
  <si>
    <t>2018-02-18T16:57:24.000Z</t>
  </si>
  <si>
    <t>UFYCTJlayS4</t>
  </si>
  <si>
    <t>Top 10 iPhone Apps for Productivity &amp; Content Creation</t>
  </si>
  <si>
    <t>2017-11-11T03:56:10.000Z</t>
  </si>
  <si>
    <t>ufynqs_COF4</t>
  </si>
  <si>
    <t>J. Cole - Kevin's Heart</t>
  </si>
  <si>
    <t>J. Cole</t>
  </si>
  <si>
    <t>2018-04-24T15:56:34.000Z</t>
  </si>
  <si>
    <t>UFz3K9ByUqE</t>
  </si>
  <si>
    <t>Ed Sheeran Tattooed Saoirse Ronan鈥檚 Handwriting Onto Himself! | The Graham Norton Show</t>
  </si>
  <si>
    <t>2018-02-09T17:45:50.000Z</t>
  </si>
  <si>
    <t>ug7voYQnUaE</t>
  </si>
  <si>
    <t>Groundhog Day 2018: Punxsutawney Phil's winter prediction live from Gobbler's Knob | ABC News</t>
  </si>
  <si>
    <t>2018-02-02T12:33:22.000Z</t>
  </si>
  <si>
    <t>Ugcz3EaGodE</t>
  </si>
  <si>
    <t>Scared Pregnant Pit Bull Learns to Trust Through Cuddles | The Dodo</t>
  </si>
  <si>
    <t>2018-01-20T14:00:04.000Z</t>
  </si>
  <si>
    <t>ugdgAifIOBA</t>
  </si>
  <si>
    <t>Why Don't We - Trust Fund Baby (Official Audio)</t>
  </si>
  <si>
    <t>2018-02-01T05:01:03.000Z</t>
  </si>
  <si>
    <t>UgpL43chE-E</t>
  </si>
  <si>
    <t>Red Gerard on His Gold Medal Snowboard Run</t>
  </si>
  <si>
    <t>2018-02-15T18:09:51.000Z</t>
  </si>
  <si>
    <t>uGV1YqYAiIM</t>
  </si>
  <si>
    <t>This Phone's Fingerprint Sensor ... Is Its Display</t>
  </si>
  <si>
    <t>MrMobile [Michael Fisher]</t>
  </si>
  <si>
    <t>2018-01-10T01:30:17.000Z</t>
  </si>
  <si>
    <t>UH0nTHb6OdY</t>
  </si>
  <si>
    <t>The Last Jedi Cast Answers the Web's Most Searched Questions | WIRED</t>
  </si>
  <si>
    <t>2017-12-11T18:18:43.000Z</t>
  </si>
  <si>
    <t>Uh4XJjr53vg</t>
  </si>
  <si>
    <t>What's In Madison Beer's Bag | Spill It | Refinery29</t>
  </si>
  <si>
    <t>2018-01-24T16:00:06.000Z</t>
  </si>
  <si>
    <t>Uh5y9hDHq9I</t>
  </si>
  <si>
    <t>The story behind my new Tattoo</t>
  </si>
  <si>
    <t>Helen Anderson</t>
  </si>
  <si>
    <t>UhiXEgqhBWs</t>
  </si>
  <si>
    <t>Lauv - Bracelet [Official Audio]</t>
  </si>
  <si>
    <t>2018-05-24T12:59:43.000Z</t>
  </si>
  <si>
    <t>uHRwMmwbFnA</t>
  </si>
  <si>
    <t>Super Smash Bros. Ultimate - Everyone is Here Trailer (E3 2018)</t>
  </si>
  <si>
    <t>2018-06-12T16:24:41.000Z</t>
  </si>
  <si>
    <t>UhZ56rcWwRQ</t>
  </si>
  <si>
    <t>A Wrinkle in Time Official US Trailer</t>
  </si>
  <si>
    <t>2017-11-20T01:22:15.000Z</t>
  </si>
  <si>
    <t>ui05f6CoIxA</t>
  </si>
  <si>
    <t>WINTER NIGHTTIME ROUTINE W RIVERDALE COSTAR VANESSA MORGAN | Madelaine Petsch</t>
  </si>
  <si>
    <t>2017-12-13T19:48:17.000Z</t>
  </si>
  <si>
    <t>uI5_G-Hiu8U</t>
  </si>
  <si>
    <t>Meeting Mommy</t>
  </si>
  <si>
    <t>2018-02-28T23:10:41.000Z</t>
  </si>
  <si>
    <t>uI9G_fZRLWM</t>
  </si>
  <si>
    <t>Best Of 2017 KKandbabyJ</t>
  </si>
  <si>
    <t>2018-01-11T01:10:15.000Z</t>
  </si>
  <si>
    <t>uiA4B5Y63IQ</t>
  </si>
  <si>
    <t>THE SHAPE OF WATER - Final Trailer</t>
  </si>
  <si>
    <t>2017-11-09T22:00:07.000Z</t>
  </si>
  <si>
    <t>UieloIkLnnw</t>
  </si>
  <si>
    <t>Brushing Baby Ginger Kittens</t>
  </si>
  <si>
    <t>Viral Paws</t>
  </si>
  <si>
    <t>2018-01-13T12:07:49.000Z</t>
  </si>
  <si>
    <t>uikOKrrwsfw</t>
  </si>
  <si>
    <t>This is One of the Smallest Restaurants in New York</t>
  </si>
  <si>
    <t>2018-01-24T07:00:04.000Z</t>
  </si>
  <si>
    <t>UiWGp8dFr5k</t>
  </si>
  <si>
    <t>Krysten Ritter Has Weak Tinder Game</t>
  </si>
  <si>
    <t>2017-11-23T09:35:00.000Z</t>
  </si>
  <si>
    <t>uiZprtMUyCM</t>
  </si>
  <si>
    <t>'Bachelor' Finale: Worst Breakup Ever? | The View</t>
  </si>
  <si>
    <t>2018-03-06T16:15:15.000Z</t>
  </si>
  <si>
    <t>UJIo1AtoTss</t>
  </si>
  <si>
    <t>Foster The People - Sit Next to Me (Around The World)</t>
  </si>
  <si>
    <t>2018-03-15T14:00:04.000Z</t>
  </si>
  <si>
    <t>uJNKApY1Gys</t>
  </si>
  <si>
    <t>the CASEY NEISTAT shoutout</t>
  </si>
  <si>
    <t>2017-12-16T04:12:13.000Z</t>
  </si>
  <si>
    <t>UjtOGPJ0URM</t>
  </si>
  <si>
    <t>Why Alien Life Would be our Doom - The Great Filter</t>
  </si>
  <si>
    <t>2018-02-01T13:00:05.000Z</t>
  </si>
  <si>
    <t>ujyTQNNjjDU</t>
  </si>
  <si>
    <t>G-Eazy - The Plan (Official Video)</t>
  </si>
  <si>
    <t>2017-11-10T05:00:01.000Z</t>
  </si>
  <si>
    <t>UK2OQ67Xr4o</t>
  </si>
  <si>
    <t>Real Madrid players warm up before the Cl谩sico!</t>
  </si>
  <si>
    <t>2017-12-23T12:41:48.000Z</t>
  </si>
  <si>
    <t>uKbtYvJd1Ks</t>
  </si>
  <si>
    <t>President Obama's official portrait unveiled</t>
  </si>
  <si>
    <t>2018-02-12T16:32:02.000Z</t>
  </si>
  <si>
    <t>uKkbfxTHJGI</t>
  </si>
  <si>
    <t>10$ Drum - Faded ( Alan Walker )</t>
  </si>
  <si>
    <t>2018-03-16T22:45:26.000Z</t>
  </si>
  <si>
    <t>UKKYt6fWob8</t>
  </si>
  <si>
    <t>Greenland is melting</t>
  </si>
  <si>
    <t>2017-12-01T12:59:15.000Z</t>
  </si>
  <si>
    <t>ukqJTaHm-xc</t>
  </si>
  <si>
    <t>Worst &amp; Weirdest Beauty Trends of 2017!! (Beauty Break)</t>
  </si>
  <si>
    <t>2017-12-16T16:04:11.000Z</t>
  </si>
  <si>
    <t>UKserM-i0_A</t>
  </si>
  <si>
    <t>Panic! At The Disco: High Hopes (Audio)</t>
  </si>
  <si>
    <t>2018-05-23T18:00:13.000Z</t>
  </si>
  <si>
    <t>ulCdoCfw-bY</t>
  </si>
  <si>
    <t>The Black Hole Bomb and Black Hole Civilizations</t>
  </si>
  <si>
    <t>2018-04-22T12:02:17.000Z</t>
  </si>
  <si>
    <t>uLdNG_axPpg</t>
  </si>
  <si>
    <t>Probably not the first time this happened...</t>
  </si>
  <si>
    <t>Burritoxman</t>
  </si>
  <si>
    <t>2018-03-28T19:39:59.000Z</t>
  </si>
  <si>
    <t>uLHygq6Mm-0</t>
  </si>
  <si>
    <t>Marvel's Agents of SHIELD Season 5 Trailer (HD)</t>
  </si>
  <si>
    <t>2017-11-20T17:08:25.000Z</t>
  </si>
  <si>
    <t>uljtvXrkdbc</t>
  </si>
  <si>
    <t>Future World (2018 Movie) Official Trailer - James Franco, Milla Jovovich, Lucy Liu</t>
  </si>
  <si>
    <t>2018-04-09T14:07:58.000Z</t>
  </si>
  <si>
    <t>ulNswX3If6U</t>
  </si>
  <si>
    <t>Selena Gomez - Back To You (Lyric Video)</t>
  </si>
  <si>
    <t>Selena Gomez</t>
  </si>
  <si>
    <t>2018-05-10T16:00:11.000Z</t>
  </si>
  <si>
    <t>uLWBWUwIx64</t>
  </si>
  <si>
    <t>THIS BRA MAKES YOU STRONGER! (Weird As Seen on TV Products)</t>
  </si>
  <si>
    <t>2018-01-27T21:11:02.000Z</t>
  </si>
  <si>
    <t>uLY6Nypmk1A</t>
  </si>
  <si>
    <t>K. Michelle - Kim K (Official Audio)</t>
  </si>
  <si>
    <t>kmichelle</t>
  </si>
  <si>
    <t>2017-12-01T05:01:44.000Z</t>
  </si>
  <si>
    <t>um-1fAVU1OQ</t>
  </si>
  <si>
    <t>WE GOT INTEL'S PROTOTYPE GRAPHICS CARD!!</t>
  </si>
  <si>
    <t>2018-05-14T19:00:20.000Z</t>
  </si>
  <si>
    <t>UmFS7No3t8Y</t>
  </si>
  <si>
    <t>Bloopers 2017 !</t>
  </si>
  <si>
    <t>2018-01-02T22:54:41.000Z</t>
  </si>
  <si>
    <t>umPDFJkH3_M</t>
  </si>
  <si>
    <t>Will Stress Really Make You Go Gray?</t>
  </si>
  <si>
    <t>2018-03-20T21:00:06.000Z</t>
  </si>
  <si>
    <t>UmXbLTbi8Hg</t>
  </si>
  <si>
    <t>Safe Neighborhood - Cyanide &amp; Happiness Shorts</t>
  </si>
  <si>
    <t>2018-03-22T05:00:02.000Z</t>
  </si>
  <si>
    <t>uN9zBcweN4M</t>
  </si>
  <si>
    <t>NBA Countdown debates if Ben Simmons is the best all-around rookie ever | NBA Countdown | ESPN</t>
  </si>
  <si>
    <t>2017-11-16T03:16:52.000Z</t>
  </si>
  <si>
    <t>UNnHy6Qc5-c</t>
  </si>
  <si>
    <t>MY NEW CAREER. A NEW EPISODE!</t>
  </si>
  <si>
    <t>2018-01-18T20:00:02.000Z</t>
  </si>
  <si>
    <t>uNuOS-qwM0Q</t>
  </si>
  <si>
    <t>Noah Kahan, Julia Michaels - Hurt Somebody (Audio)</t>
  </si>
  <si>
    <t>NoahKahanVEVO</t>
  </si>
  <si>
    <t>2018-01-12T05:05:00.000Z</t>
  </si>
  <si>
    <t>unX4FQqM6vI</t>
  </si>
  <si>
    <t>Matthieu Ricard Leads a Meditation on Altruistic Love and Compassion | Talks at Google</t>
  </si>
  <si>
    <t>Talks at Google</t>
  </si>
  <si>
    <t>2015-06-11T17:41:02.000Z</t>
  </si>
  <si>
    <t>uO_8d1t5Xh4</t>
  </si>
  <si>
    <t>Pitch Perfect 3 x The Voice Freedom! 鈥?0 x Cups</t>
  </si>
  <si>
    <t>2017-11-22T01:25:35.000Z</t>
  </si>
  <si>
    <t>UO5ktwPXsyM</t>
  </si>
  <si>
    <t>The rise and fall of the Inca empire - Gordon McEwan</t>
  </si>
  <si>
    <t>2018-02-12T15:59:16.000Z</t>
  </si>
  <si>
    <t>UOHURuAf5iY</t>
  </si>
  <si>
    <t>Questions about Concrete Answered - The Basics</t>
  </si>
  <si>
    <t>2018-03-27T11:00:04.000Z</t>
  </si>
  <si>
    <t>u-OQ-Zv6PfI</t>
  </si>
  <si>
    <t>2017 BEAUTY FAVOURITES: MAKEUP &amp; SKINCARE | Lily Pebbles</t>
  </si>
  <si>
    <t>Lily Pebbles</t>
  </si>
  <si>
    <t>2018-01-14T09:30:01.000Z</t>
  </si>
  <si>
    <t>uovntV3ZMDc</t>
  </si>
  <si>
    <t>Janelle Mon谩e - I Like That [Official Video]</t>
  </si>
  <si>
    <t>2018-04-23T16:00:03.000Z</t>
  </si>
  <si>
    <t>Up09AUDzLVI</t>
  </si>
  <si>
    <t>I Invented a Real Gravy Train</t>
  </si>
  <si>
    <t>2017-11-22T14:00:05.000Z</t>
  </si>
  <si>
    <t>upC36TCNXvg</t>
  </si>
  <si>
    <t>Mamrie Hart Gets Under The Sheets on Collider Ladies Night</t>
  </si>
  <si>
    <t>upEIZAihcwo</t>
  </si>
  <si>
    <t>Devin Booker has words with Lakers assistant Jesse Mermuys</t>
  </si>
  <si>
    <t>2017-11-15T17:29:26.000Z</t>
  </si>
  <si>
    <t>Upems4CB_ps</t>
  </si>
  <si>
    <t>Chuck Norris - Hunter - World of Warcraft TV Commercial - 2011</t>
  </si>
  <si>
    <t>MrNorrisVideos</t>
  </si>
  <si>
    <t>2011-11-20T22:45:45.000Z</t>
  </si>
  <si>
    <t>UPFo1B81hKM</t>
  </si>
  <si>
    <t>Black Mirror | Featurette: Season 4 | Netflix</t>
  </si>
  <si>
    <t>2018-01-12T15:00:03.000Z</t>
  </si>
  <si>
    <t>UpGPcHrVUZI</t>
  </si>
  <si>
    <t>1991 Pontiac Lineup Commercial - With Patrick Stewart Narrating</t>
  </si>
  <si>
    <t>Car Commercials of the Past</t>
  </si>
  <si>
    <t>2015-09-03T06:01:12.000Z</t>
  </si>
  <si>
    <t>UPPkvPe5WJ8</t>
  </si>
  <si>
    <t>Star Wars: The Last Jedi Review</t>
  </si>
  <si>
    <t>2017-12-12T17:36:06.000Z</t>
  </si>
  <si>
    <t>upt1wHntDws</t>
  </si>
  <si>
    <t>Screen Junkies 2017 Oscar Nominations: Our Academy Awards Picks</t>
  </si>
  <si>
    <t>2018-01-29T23:04:36.000Z</t>
  </si>
  <si>
    <t>uPyLIBSVrMw</t>
  </si>
  <si>
    <t>My Dad Paints My Nails (he doesn't know what YouTube is)</t>
  </si>
  <si>
    <t>2017-11-25T15:12:26.000Z</t>
  </si>
  <si>
    <t>upzmEBwEtpo</t>
  </si>
  <si>
    <t>21 Things that Turned 21 This Year (2017) - mental_floss List Show Ep. 523</t>
  </si>
  <si>
    <t>2017-12-06T15:21:24.000Z</t>
  </si>
  <si>
    <t>UQHSK-kgONk</t>
  </si>
  <si>
    <t>Portugal. The Man - Feel It Still [2017 American Music Awards Performance]</t>
  </si>
  <si>
    <t>2017-11-21T18:50:21.000Z</t>
  </si>
  <si>
    <t>UqItlHUSN-4</t>
  </si>
  <si>
    <t>[OFFICIAL VIDEO] Deck The Halls - Pentatonix</t>
  </si>
  <si>
    <t>2017-11-27T15:00:54.000Z</t>
  </si>
  <si>
    <t>UQkBcHLZOqU</t>
  </si>
  <si>
    <t>Wearing Fashion Nova Outfits For A Week</t>
  </si>
  <si>
    <t>2018-05-11T22:36:56.000Z</t>
  </si>
  <si>
    <t>UQtt9I6c-YM</t>
  </si>
  <si>
    <t>Kramer vs Kramer-Clou Scene</t>
  </si>
  <si>
    <t>Livia Giustiniani</t>
  </si>
  <si>
    <t>2008-04-05T18:22:40.000Z</t>
  </si>
  <si>
    <t>uQWuC7L4_DQ</t>
  </si>
  <si>
    <t>Spectacular and sobering view of Hawaii volcano from above</t>
  </si>
  <si>
    <t>2018-05-17T11:48:02.000Z</t>
  </si>
  <si>
    <t>uRP4nAGMYCY</t>
  </si>
  <si>
    <t>True Facts: Frog Fish</t>
  </si>
  <si>
    <t>2018-04-24T21:26:51.000Z</t>
  </si>
  <si>
    <t>UrSxvUc5R6Q</t>
  </si>
  <si>
    <t>JUSTICE LEAGUE Spoiler Review and Discussion</t>
  </si>
  <si>
    <t>2017-11-18T19:42:33.000Z</t>
  </si>
  <si>
    <t>uSTNyHkde08</t>
  </si>
  <si>
    <t>Why isn't the world covered in poop? - Eleanor Slade and Paul Manning</t>
  </si>
  <si>
    <t>2018-03-26T15:04:03.000Z</t>
  </si>
  <si>
    <t>USXoINPEhoA</t>
  </si>
  <si>
    <t>Let's Talk About Google Duplex!</t>
  </si>
  <si>
    <t>2018-05-10T01:06:34.000Z</t>
  </si>
  <si>
    <t>ut6UYwbt6Xk</t>
  </si>
  <si>
    <t>Honest Trailers - Jumanji: Welcome To The Jungle</t>
  </si>
  <si>
    <t>2018-04-03T17:00:09.000Z</t>
  </si>
  <si>
    <t>Ut7e-0X8lds</t>
  </si>
  <si>
    <t>30-year-old evicted from parents' home speaks to CNN</t>
  </si>
  <si>
    <t>2018-05-23T21:15:59.000Z</t>
  </si>
  <si>
    <t>uTH--XRCGxM</t>
  </si>
  <si>
    <t>5 Strange Things That Happened to Stranger Things鈥?Joe Keery on His GQ Photo Shoot</t>
  </si>
  <si>
    <t>2017-11-10T17:01:04.000Z</t>
  </si>
  <si>
    <t>UTVpWVO4vZU</t>
  </si>
  <si>
    <t>SIDEMEN FC VS YOUTUBE ALLSTARS 2018 (Goals &amp; Highlights)</t>
  </si>
  <si>
    <t>Sidemen</t>
  </si>
  <si>
    <t>2018-06-02T20:00:23.000Z</t>
  </si>
  <si>
    <t>uU3kLBo_ruo</t>
  </si>
  <si>
    <t>The Nuclear Waste Problem</t>
  </si>
  <si>
    <t>2017-11-21T15:30:02.000Z</t>
  </si>
  <si>
    <t>uu99R0zAUEw</t>
  </si>
  <si>
    <t>Roman Reigns vs. Seth Rollins - Seven-Man Gauntlet Match Part 1: Raw, Feb. 19, 2018</t>
  </si>
  <si>
    <t>2018-02-20T02:21:38.000Z</t>
  </si>
  <si>
    <t>UuCq8mtK8J4</t>
  </si>
  <si>
    <t>DJ Snake, Lauv - A Different Way</t>
  </si>
  <si>
    <t>DJSnakeVEVO</t>
  </si>
  <si>
    <t>2017-11-16T05:00:01.000Z</t>
  </si>
  <si>
    <t>UUDaCU3SHqI</t>
  </si>
  <si>
    <t>2018 Winter Olympics Recap Day 4 (Chloe Kim/Shaun White) I Part 1 I NBC Sports</t>
  </si>
  <si>
    <t>2018-02-13T11:33:28.000Z</t>
  </si>
  <si>
    <t>uUEdjGTIB9Y</t>
  </si>
  <si>
    <t>TEACHING KARLIE KLOSS HOW TO READ BRAILLE!</t>
  </si>
  <si>
    <t>2017-12-02T18:30:04.000Z</t>
  </si>
  <si>
    <t>UuETCtbExnM</t>
  </si>
  <si>
    <t>Ansel Elgort Kept the Car From Baby Driver</t>
  </si>
  <si>
    <t>2017-12-21T11:00:04.000Z</t>
  </si>
  <si>
    <t>uui3jdrph5Q</t>
  </si>
  <si>
    <t>notting-hill-movie-clip-last-brownie</t>
  </si>
  <si>
    <t>Tim Barrett</t>
  </si>
  <si>
    <t>2011-11-10T22:02:04.000Z</t>
  </si>
  <si>
    <t>UUkn-enk2RU</t>
  </si>
  <si>
    <t>Marvel Studios' Ant-Man and The Wasp - Official Trailer</t>
  </si>
  <si>
    <t>2018-05-01T14:02:27.000Z</t>
  </si>
  <si>
    <t>UuR8UhMTw5U</t>
  </si>
  <si>
    <t>Mara Justine Sings Run To You by Whitney Houston - Top 24 Solos - American Idol 2018 on ABC</t>
  </si>
  <si>
    <t>2018-04-16T01:23:05.000Z</t>
  </si>
  <si>
    <t>UUreMfN5eNA</t>
  </si>
  <si>
    <t>Rubik's Cube Table Version 2</t>
  </si>
  <si>
    <t>nothorwitzer</t>
  </si>
  <si>
    <t>2017-10-30T01:30:42.000Z</t>
  </si>
  <si>
    <t>uUvgMnzplt4</t>
  </si>
  <si>
    <t>When You Meet Your Ex's New Girlfriend (ft. Karlie Kloss)</t>
  </si>
  <si>
    <t>2017-11-23T21:00:59.000Z</t>
  </si>
  <si>
    <t>uuWrT3jBzrw</t>
  </si>
  <si>
    <t>Why Ikea wants you to pee on this ad</t>
  </si>
  <si>
    <t>WQAD News 8</t>
  </si>
  <si>
    <t>2018-01-10T14:41:44.000Z</t>
  </si>
  <si>
    <t>Uv2LvQ0FEvo</t>
  </si>
  <si>
    <t>Music is Magic</t>
  </si>
  <si>
    <t>2017-12-19T18:27:23.000Z</t>
  </si>
  <si>
    <t>UVaeRX9LybU</t>
  </si>
  <si>
    <t>PREGNANCY ANNOUNCEMENT After Two Miscarriages | Our Baby Has A Heart Beat! 馃懚馃徏</t>
  </si>
  <si>
    <t>2017-11-27T17:42:18.000Z</t>
  </si>
  <si>
    <t>uVcvhKTVZ8g</t>
  </si>
  <si>
    <t>Clash Royale: CLAN WARS IS HERE!</t>
  </si>
  <si>
    <t>2018-04-21T08:19:59.000Z</t>
  </si>
  <si>
    <t>Uvh3v1BkJ-A</t>
  </si>
  <si>
    <t>Smartphone DURABILITY Awards 2017!</t>
  </si>
  <si>
    <t>2018-01-04T18:30:42.000Z</t>
  </si>
  <si>
    <t>UVNIEszp2UQ</t>
  </si>
  <si>
    <t>Live From The Red Carpet Of Star Wars: The Last Jedi</t>
  </si>
  <si>
    <t>2017-12-10T02:40:15.000Z</t>
  </si>
  <si>
    <t>UwdLlnPaRAU</t>
  </si>
  <si>
    <t>Tony Hawk Answers Skateboarding Questions From Twitter | Tech Support | WIRED</t>
  </si>
  <si>
    <t>2017-11-15T17:00:36.000Z</t>
  </si>
  <si>
    <t>uwfIr6flLXk</t>
  </si>
  <si>
    <t>How to Control Your Boyfriend | Hannah Stocking</t>
  </si>
  <si>
    <t>2018-02-17T17:00:03.000Z</t>
  </si>
  <si>
    <t>uwQX7nz0aUs</t>
  </si>
  <si>
    <t>Peeing On The Seat</t>
  </si>
  <si>
    <t>2018-02-21T15:23:25.000Z</t>
  </si>
  <si>
    <t>uwUchGQRXKM</t>
  </si>
  <si>
    <t>MAC X PATRICKSTARRR COLLAB FIRST IMPRESSIONS | DESI PERKINS</t>
  </si>
  <si>
    <t>2017-12-09T01:53:43.000Z</t>
  </si>
  <si>
    <t>UWz4LPyoSw4</t>
  </si>
  <si>
    <t>DOOGEE MIX 4 UNBOXING (PROTOTYPE)!</t>
  </si>
  <si>
    <t>Mrwhosetheboss</t>
  </si>
  <si>
    <t>2018-04-04T12:25:01.000Z</t>
  </si>
  <si>
    <t>Ux7f_eqeLYw</t>
  </si>
  <si>
    <t>At YouTube In New York!! | Vlogmas No.5 | Lucy Moon</t>
  </si>
  <si>
    <t>2017-12-06T18:25:37.000Z</t>
  </si>
  <si>
    <t>uxbQATBAXf8</t>
  </si>
  <si>
    <t>Deadpool 2 | With Apologies to David Beckham</t>
  </si>
  <si>
    <t>2018-05-10T14:24:29.000Z</t>
  </si>
  <si>
    <t>UXm1xHECZu0</t>
  </si>
  <si>
    <t>This Week I Learned to Saber a Champagne Bottle</t>
  </si>
  <si>
    <t>2017-11-28T13:18:25.000Z</t>
  </si>
  <si>
    <t>UXNnAB3ugPU</t>
  </si>
  <si>
    <t>How My Makeup Looks Under a Microscope</t>
  </si>
  <si>
    <t>2018-06-07T23:48:17.000Z</t>
  </si>
  <si>
    <t>uxSAnJsb-SI</t>
  </si>
  <si>
    <t>Casino Tells Jackpot Winners Machine Malfunctioned</t>
  </si>
  <si>
    <t>2018-01-15T22:38:16.000Z</t>
  </si>
  <si>
    <t>uY6lAISZQ0Q</t>
  </si>
  <si>
    <t>Inside The NBA: Cavaliers vs. Raptors Game 2 Analysis</t>
  </si>
  <si>
    <t>2018-05-04T04:09:17.000Z</t>
  </si>
  <si>
    <t>Uy7yJdq1yhg</t>
  </si>
  <si>
    <t>I GOT MY HOARDING ROOM PROFESSIONALLY ORGANIZED!</t>
  </si>
  <si>
    <t>2018-05-17T01:12:32.000Z</t>
  </si>
  <si>
    <t>uYaN4OLxm08</t>
  </si>
  <si>
    <t>Eating Habits - Simon's Cat | GUIDE TO</t>
  </si>
  <si>
    <t>2017-12-29T13:00:09.000Z</t>
  </si>
  <si>
    <t>UYDAgS2Mr6M</t>
  </si>
  <si>
    <t>Mathew Knowles</t>
  </si>
  <si>
    <t>2018-03-29T21:00:03.000Z</t>
  </si>
  <si>
    <t>uyl6WtHEYOQ</t>
  </si>
  <si>
    <t>Fire breathing full twist backflips in one minute - Guinness World Records Day</t>
  </si>
  <si>
    <t>Guinness World Records</t>
  </si>
  <si>
    <t>2017-11-10T20:39:51.000Z</t>
  </si>
  <si>
    <t>UYZ1WjJI1NM</t>
  </si>
  <si>
    <t>Diane Keaton Has Her Eyes on Chris Martin</t>
  </si>
  <si>
    <t>2018-02-20T14:00:25.000Z</t>
  </si>
  <si>
    <t>uz_JyfyowQE</t>
  </si>
  <si>
    <t>Nintendo Labo: Hands-On</t>
  </si>
  <si>
    <t>Kotaku</t>
  </si>
  <si>
    <t>2018-02-02T02:16:16.000Z</t>
  </si>
  <si>
    <t>uZ1M3DkKCEI</t>
  </si>
  <si>
    <t>Pitbull, Fifth Harmony - Por Favor (Official Video)</t>
  </si>
  <si>
    <t>2017-11-27T14:00:43.000Z</t>
  </si>
  <si>
    <t>UZ47aQFp2TQ</t>
  </si>
  <si>
    <t>ELDERS REACT TO WALMART YODEL BOY</t>
  </si>
  <si>
    <t>2018-05-04T21:00:00.000Z</t>
  </si>
  <si>
    <t>uzCxM2qFWeI</t>
  </si>
  <si>
    <t>Lucie Fink Shares Her Secret Nightly Routine | Lucie Fink Vlogs | Refinery29</t>
  </si>
  <si>
    <t>2018-01-12T16:00:02.000Z</t>
  </si>
  <si>
    <t>UzeIb-TZo_I</t>
  </si>
  <si>
    <t>Star Wars: The Last Jedi | Phasma's End - Deleted Scene</t>
  </si>
  <si>
    <t>2018-03-14T01:00:00.000Z</t>
  </si>
  <si>
    <t>UZf9m_x7o88</t>
  </si>
  <si>
    <t>Thomas Fire Destroys Homes</t>
  </si>
  <si>
    <t>2017-12-06T01:29:41.000Z</t>
  </si>
  <si>
    <t>uzK1OmxS4CE</t>
  </si>
  <si>
    <t>2018 Winter Olympics Recap Day 3 I Part 1 (Jamie Anderson/Adam Rippon) I NBC Sports</t>
  </si>
  <si>
    <t>2018-02-12T11:47:28.000Z</t>
  </si>
  <si>
    <t>UzQP7u-IOxg</t>
  </si>
  <si>
    <t>Inside the NBA: Rockets-Clippers Locker Room Drama</t>
  </si>
  <si>
    <t>2018-01-16T07:30:45.000Z</t>
  </si>
  <si>
    <t>uZUOzSMDBjg</t>
  </si>
  <si>
    <t>THE JOKER DOES MY VOICEOVER + Harley &amp; Joker Cosplay Outfit Details</t>
  </si>
  <si>
    <t>2018-02-25T22:00:23.000Z</t>
  </si>
  <si>
    <t>v_0WNLAmSaE</t>
  </si>
  <si>
    <t>Game Theory: FNAF STUMPED Me! (FNAF 6 Ultimate Custom Night)</t>
  </si>
  <si>
    <t>2018-06-03T18:25:05.000Z</t>
  </si>
  <si>
    <t>v_5qKt7M5fM</t>
  </si>
  <si>
    <t>Star Wars The Last Jedi Scores An A Cinemascore And 2nd Largest Opening Ever - The John Campea Show</t>
  </si>
  <si>
    <t>2017-12-16T18:16:33.000Z</t>
  </si>
  <si>
    <t>v_8TF4nv88s</t>
  </si>
  <si>
    <t>Do These Things To Survive If You Get Stranded On an Island</t>
  </si>
  <si>
    <t>2018-03-31T16:42:52.000Z</t>
  </si>
  <si>
    <t>v_CMMWCN5nQ</t>
  </si>
  <si>
    <t>NEVER HAVE I EVER w/ TYLER OAKLEY // Grace Helbig</t>
  </si>
  <si>
    <t>2017-12-05T20:00:04.000Z</t>
  </si>
  <si>
    <t>V_jU_ssWvc4</t>
  </si>
  <si>
    <t>Anderson Cooper and Andy Cohen Met on a Failed Blind Date</t>
  </si>
  <si>
    <t>2017-12-23T12:00:03.000Z</t>
  </si>
  <si>
    <t>v0e9MS26QmA</t>
  </si>
  <si>
    <t>Brad Makes Whole Hog BBQ with Rodney Scott | It's Alive | Bon App茅tit</t>
  </si>
  <si>
    <t>2018-05-21T16:01:51.000Z</t>
  </si>
  <si>
    <t>v0eafGbrSJ8</t>
  </si>
  <si>
    <t>EVERY PUBERTY EVER</t>
  </si>
  <si>
    <t>2018-01-08T17:00:04.000Z</t>
  </si>
  <si>
    <t>V0HCZ4YGqbw</t>
  </si>
  <si>
    <t>La de da de da de da de day oh</t>
  </si>
  <si>
    <t>2018-01-16T20:34:48.000Z</t>
  </si>
  <si>
    <t>v0TiqC_C8wI</t>
  </si>
  <si>
    <t>Seth and Kelly Clarkson Go Day Drinking</t>
  </si>
  <si>
    <t>2018-02-02T05:35:00.000Z</t>
  </si>
  <si>
    <t>V15BYnSr0P8</t>
  </si>
  <si>
    <t>Live It Up (Official Video) - Nicky Jam feat. Will Smith &amp; Era Istrefi (2018 FIFA World Cup Russia)</t>
  </si>
  <si>
    <t>2018-06-08T11:58:38.000Z</t>
  </si>
  <si>
    <t>v1j5ckZwKEQ</t>
  </si>
  <si>
    <t>Samsung Galaxy S9 vs iPhone X Water Test! Secretly Waterproof?</t>
  </si>
  <si>
    <t>2018-03-08T16:43:05.000Z</t>
  </si>
  <si>
    <t>V1LBWKqQpfI</t>
  </si>
  <si>
    <t>Forging a Knife From a Wrench With Hydraulic Press | in 4K</t>
  </si>
  <si>
    <t>2018-01-20T19:04:53.000Z</t>
  </si>
  <si>
    <t>V1oBoGdrVTs</t>
  </si>
  <si>
    <t>What are those curlers actually shouting? | Burning Questions</t>
  </si>
  <si>
    <t>2018-02-18T17:00:03.000Z</t>
  </si>
  <si>
    <t>v1OhsiZjpww</t>
  </si>
  <si>
    <t>'I have taken poison' claims war criminal</t>
  </si>
  <si>
    <t>The Telegraph</t>
  </si>
  <si>
    <t>2017-11-29T11:32:16.000Z</t>
  </si>
  <si>
    <t>V1Pl8CzNzCw</t>
  </si>
  <si>
    <t>Billie Eilish - lovely (with Khalid)</t>
  </si>
  <si>
    <t>BillieEilishVEVO</t>
  </si>
  <si>
    <t>2018-04-26T16:00:02.000Z</t>
  </si>
  <si>
    <t>V1rt0t21vQw</t>
  </si>
  <si>
    <t>Miss Mary鈥檚 House</t>
  </si>
  <si>
    <t>Mitchell Moon</t>
  </si>
  <si>
    <t>2018-03-05T15:45:10.000Z</t>
  </si>
  <si>
    <t>v23_b_V6beI</t>
  </si>
  <si>
    <t>How I Did My Makeup in HIGH SCHOOL</t>
  </si>
  <si>
    <t>Jessica Clements</t>
  </si>
  <si>
    <t>2018-02-28T20:00:05.000Z</t>
  </si>
  <si>
    <t>V2fw7u1epLg</t>
  </si>
  <si>
    <t>Thank you.</t>
  </si>
  <si>
    <t>2018-02-18T16:30:03.000Z</t>
  </si>
  <si>
    <t>v2OTO6UEVAo</t>
  </si>
  <si>
    <t>Another North Korean soldier escapes to South Korea</t>
  </si>
  <si>
    <t>2017-12-22T14:38:13.000Z</t>
  </si>
  <si>
    <t>V3EYjVPRClU</t>
  </si>
  <si>
    <t>Sia - Santa's Coming For Us</t>
  </si>
  <si>
    <t>2017-11-22T16:00:02.000Z</t>
  </si>
  <si>
    <t>v3hGUJJIjzk</t>
  </si>
  <si>
    <t>ALL THE DIY'S WE ACTUALLY KEPT</t>
  </si>
  <si>
    <t>2018-03-15T15:42:54.000Z</t>
  </si>
  <si>
    <t>v3Nv2R9Acec</t>
  </si>
  <si>
    <t>Quentin Tarantino鈥檚 Star Trek (Nerdist Presents)</t>
  </si>
  <si>
    <t>2018-01-22T16:00:08.000Z</t>
  </si>
  <si>
    <t>v3O9vNi-dkA</t>
  </si>
  <si>
    <t>Hear the Otherworldly Sounds of Skating on Thin Ice | National Geographic</t>
  </si>
  <si>
    <t>2018-02-09T18:00:08.000Z</t>
  </si>
  <si>
    <t>v3UrBcJaczQ</t>
  </si>
  <si>
    <t>John Cena vs. Braun Strowman vs. Elias - Winner Enters Elimination Chamber Last: Raw, Feb. 5, 2018</t>
  </si>
  <si>
    <t>2018-02-06T05:10:43.000Z</t>
  </si>
  <si>
    <t>v3y7FE76H7c</t>
  </si>
  <si>
    <t>The Failing Couples Of Facebook</t>
  </si>
  <si>
    <t>2018-02-11T14:52:09.000Z</t>
  </si>
  <si>
    <t>V4dqF7UOspg</t>
  </si>
  <si>
    <t>Women at Yale Use 'Whisper Networks' To Protect Themselves</t>
  </si>
  <si>
    <t>2018-01-19T17:56:22.000Z</t>
  </si>
  <si>
    <t>V4kfrZSejVc</t>
  </si>
  <si>
    <t>Video 小hat. The cat is looking for Daddy</t>
  </si>
  <si>
    <t>2018-03-09T13:00:04.000Z</t>
  </si>
  <si>
    <t>V59YAu9l-gY</t>
  </si>
  <si>
    <t>Andrew Wiggins Dunks on Poeltl Twice! Lowry 40 Points! 2017-18 Season</t>
  </si>
  <si>
    <t>2018-01-21T07:46:55.000Z</t>
  </si>
  <si>
    <t>V5cOvyDpWfM</t>
  </si>
  <si>
    <t>Fergie Performs The U.S. National Anthem / 2018 NBA All-Star Game</t>
  </si>
  <si>
    <t>2018-02-19T01:37:11.000Z</t>
  </si>
  <si>
    <t>v5QCBkrbuy4</t>
  </si>
  <si>
    <t>Raw Superstars visit the National Civil Rights Museum: Raw, Jan. 15, 2018</t>
  </si>
  <si>
    <t>2018-01-16T04:43:55.000Z</t>
  </si>
  <si>
    <t>V69XYIRjKww</t>
  </si>
  <si>
    <t>Tom Clancy鈥檚 Jack Ryan 鈥?Super Bowl Commercial [HD] | Prime Video</t>
  </si>
  <si>
    <t>Prime Video</t>
  </si>
  <si>
    <t>2018-01-30T18:49:51.000Z</t>
  </si>
  <si>
    <t>v6d1rShfyZk</t>
  </si>
  <si>
    <t>YouTube Back on Echo Show</t>
  </si>
  <si>
    <t>Voicebot</t>
  </si>
  <si>
    <t>2017-11-21T16:02:44.000Z</t>
  </si>
  <si>
    <t>V6ElE2xs48c</t>
  </si>
  <si>
    <t>Game of Zones - S5:E5: The Isle of Van Gundy</t>
  </si>
  <si>
    <t>2018-05-10T21:01:22.000Z</t>
  </si>
  <si>
    <t>v6WdrNN9j8w</t>
  </si>
  <si>
    <t>EVERY AIRPORT EVER</t>
  </si>
  <si>
    <t>2018-01-15T17:00:05.000Z</t>
  </si>
  <si>
    <t>V6wWKNij_1M</t>
  </si>
  <si>
    <t>Hereditary | Official Trailer HD | A24</t>
  </si>
  <si>
    <t>2018-01-30T13:59:54.000Z</t>
  </si>
  <si>
    <t>v6xUgawDQB0</t>
  </si>
  <si>
    <t>Justin Timberlake - Pepsi Super Bowl LII Halftime Show</t>
  </si>
  <si>
    <t>2018-02-05T06:00:04.000Z</t>
  </si>
  <si>
    <t>V7E7huN3CPU</t>
  </si>
  <si>
    <t>TechCrunch at SpaceX Falcon Heavy Launch</t>
  </si>
  <si>
    <t>TechCrunch</t>
  </si>
  <si>
    <t>2018-02-06T03:07:53.000Z</t>
  </si>
  <si>
    <t>v7H_Or9Nr5I</t>
  </si>
  <si>
    <t>Lucas the Spider - Giant Spider</t>
  </si>
  <si>
    <t>2018-05-19T14:52:43.000Z</t>
  </si>
  <si>
    <t>V84c6CqZ3dE</t>
  </si>
  <si>
    <t>Meet the new Sugar Pine 7.</t>
  </si>
  <si>
    <t>2018-01-05T19:47:36.000Z</t>
  </si>
  <si>
    <t>v85VNXT0Euk</t>
  </si>
  <si>
    <t>Loyola Chicago vs. Michigan: Wolverines advance to the National Championship</t>
  </si>
  <si>
    <t>2018-04-01T00:23:21.000Z</t>
  </si>
  <si>
    <t>v8aY6AzObYQ</t>
  </si>
  <si>
    <t>How to Make Slime | Hannah Stocking</t>
  </si>
  <si>
    <t>2018-01-08T17:00:34.000Z</t>
  </si>
  <si>
    <t>V8d6oQPQmX0</t>
  </si>
  <si>
    <t>HOW TO MAKE JOLLIBEE - VERSUS</t>
  </si>
  <si>
    <t>2018-02-18T18:00:57.000Z</t>
  </si>
  <si>
    <t>V8-JfSXPDp0</t>
  </si>
  <si>
    <t>What Does a Giant Monster Neodymium Magnet do to a Mouse?</t>
  </si>
  <si>
    <t>2018-01-28T17:23:05.000Z</t>
  </si>
  <si>
    <t>V8OUVHlpnag</t>
  </si>
  <si>
    <t>Marble Demagnetizer - it's Mechanical! / Marble Machine X #24</t>
  </si>
  <si>
    <t>Wintergatan</t>
  </si>
  <si>
    <t>2018-01-31T14:59:38.000Z</t>
  </si>
  <si>
    <t>v8VMdSQL50w</t>
  </si>
  <si>
    <t>Jane Fonda And Lily Tomlin On 鈥楪race And Frankie,鈥?Friendship, Female Equality | TODAY</t>
  </si>
  <si>
    <t>2018-01-16T17:29:51.000Z</t>
  </si>
  <si>
    <t>v9wbMzkVseE</t>
  </si>
  <si>
    <t>Patriots vs. Steelers | NFL Week 15 Game Highlights</t>
  </si>
  <si>
    <t>2017-12-18T00:59:18.000Z</t>
  </si>
  <si>
    <t>VA_P3p7MI98</t>
  </si>
  <si>
    <t>How figure skaters choose their music, explained with Adam Rippon</t>
  </si>
  <si>
    <t>2018-02-15T13:05:47.000Z</t>
  </si>
  <si>
    <t>VA7Y_Psp5l4</t>
  </si>
  <si>
    <t>End Game - Behind The Scenes</t>
  </si>
  <si>
    <t>2018-02-09T16:01:53.000Z</t>
  </si>
  <si>
    <t>VaGcPRMY5UM</t>
  </si>
  <si>
    <t>Tinashe - Me So Bad (Official Video) ft. Ty Dolla $ign, French Montana</t>
  </si>
  <si>
    <t>vAGtarDX544</t>
  </si>
  <si>
    <t>Valentine's Day - Mental Floss Scatterbrained</t>
  </si>
  <si>
    <t>2018-02-14T16:19:00.000Z</t>
  </si>
  <si>
    <t>vAh7jTAkCKc</t>
  </si>
  <si>
    <t>Tinashe - No Drama (Official Video) ft. Offset</t>
  </si>
  <si>
    <t>2018-01-18T21:52:00.000Z</t>
  </si>
  <si>
    <t>vaIN1OLd6kQ</t>
  </si>
  <si>
    <t>This Rare Stick Insect Is Among the Last of Its Kind</t>
  </si>
  <si>
    <t>2018-02-12T07:00:03.000Z</t>
  </si>
  <si>
    <t>VAk6bUhETHM</t>
  </si>
  <si>
    <t>Tedashii - Messenger</t>
  </si>
  <si>
    <t>Reach Records</t>
  </si>
  <si>
    <t>2017-12-18T23:00:46.000Z</t>
  </si>
  <si>
    <t>VAUHZYf_aKY</t>
  </si>
  <si>
    <t>Carol of the Bells</t>
  </si>
  <si>
    <t>Gerry Litwin</t>
  </si>
  <si>
    <t>2017-12-22T03:17:58.000Z</t>
  </si>
  <si>
    <t>vAuO3bHxSpc</t>
  </si>
  <si>
    <t>Primitive Technology: Round hut</t>
  </si>
  <si>
    <t>2018-04-20T21:28:53.000Z</t>
  </si>
  <si>
    <t>vbaDqD_eBug</t>
  </si>
  <si>
    <t>Top 10 Plays of the Night | April 01, 2018</t>
  </si>
  <si>
    <t>2018-04-02T05:18:27.000Z</t>
  </si>
  <si>
    <t>vBdxi7-_HKw</t>
  </si>
  <si>
    <t>Sergei Eisenstein the Father of Montage</t>
  </si>
  <si>
    <t>Ryan Davidson</t>
  </si>
  <si>
    <t>2013-05-20T15:19:37.000Z</t>
  </si>
  <si>
    <t>vbiiik_T3Bo</t>
  </si>
  <si>
    <t>The End of the F**king World | Official Trailer [HD] | Netflix</t>
  </si>
  <si>
    <t>2018-01-01T15:30:03.000Z</t>
  </si>
  <si>
    <t>vBQOVNuSNvI</t>
  </si>
  <si>
    <t>Idris Elba thinks the world is ready for a black James Bond</t>
  </si>
  <si>
    <t>2018-01-22T21:04:44.000Z</t>
  </si>
  <si>
    <t>VbunGI4fryc</t>
  </si>
  <si>
    <t>Rescuing An Emaciated Kitten</t>
  </si>
  <si>
    <t>2018-02-05T18:28:07.000Z</t>
  </si>
  <si>
    <t>vc0fb3xhFHY</t>
  </si>
  <si>
    <t>The Week Of | Official Trailer [HD] | Netflix</t>
  </si>
  <si>
    <t>2018-02-27T15:00:06.000Z</t>
  </si>
  <si>
    <t>vCWrArYJntc</t>
  </si>
  <si>
    <t>Kip Moore - Last Shot</t>
  </si>
  <si>
    <t>KipMooreVEVO</t>
  </si>
  <si>
    <t>2018-01-23T04:59:01.000Z</t>
  </si>
  <si>
    <t>vd4zwINEcLY</t>
  </si>
  <si>
    <t>Live in the now!</t>
  </si>
  <si>
    <t>poofables</t>
  </si>
  <si>
    <t>2011-03-27T04:31:25.000Z</t>
  </si>
  <si>
    <t>v-dfygYIfLs</t>
  </si>
  <si>
    <t>Old School Trick Shots | Dude Perfect</t>
  </si>
  <si>
    <t>2018-06-04T21:55:13.000Z</t>
  </si>
  <si>
    <t>vDtyaRoonx4</t>
  </si>
  <si>
    <t>GIANT ICE BLOCK Vs. TRAMPOLINE from 45m!</t>
  </si>
  <si>
    <t>2018-03-23T22:00:02.000Z</t>
  </si>
  <si>
    <t>VdugkldCx10</t>
  </si>
  <si>
    <t>When We're Together (From Olaf's Frozen Adventure/Official Lyric Video)</t>
  </si>
  <si>
    <t>2017-11-21T20:00:01.000Z</t>
  </si>
  <si>
    <t>vDyYMcjf500</t>
  </si>
  <si>
    <t>The History of Fortnite Battle Royale - Did You Know Gaming? Feat. Remix</t>
  </si>
  <si>
    <t>DidYouKnowGaming?</t>
  </si>
  <si>
    <t>2018-05-24T19:00:24.000Z</t>
  </si>
  <si>
    <t>ve3oQBjcAGI</t>
  </si>
  <si>
    <t>Everything Wrong With Wonder Woman In 14 Minutes Or Less</t>
  </si>
  <si>
    <t>2017-11-14T17:00:07.000Z</t>
  </si>
  <si>
    <t>vecmYltEk30</t>
  </si>
  <si>
    <t>Chris Evans and Scott Evans Test How Well They Know Each Other</t>
  </si>
  <si>
    <t>2018-04-24T10:00:08.000Z</t>
  </si>
  <si>
    <t>vecSVX1QYbQ</t>
  </si>
  <si>
    <t>iKON - 鈥橃偓霝戩潉 頄堧嫟(LOVE SCENARIO)鈥?M/V</t>
  </si>
  <si>
    <t>iKON</t>
  </si>
  <si>
    <t>2018-01-25T09:00:03.000Z</t>
  </si>
  <si>
    <t>VeXoFFxxUyc</t>
  </si>
  <si>
    <t>Arie Luyendyk &amp; Lauren Burnham the Morning After The Bachelor Finale</t>
  </si>
  <si>
    <t>2018-03-07T15:04:00.000Z</t>
  </si>
  <si>
    <t>Vf76O7y-7pk</t>
  </si>
  <si>
    <t>Jack Johnson - Only The Ocean</t>
  </si>
  <si>
    <t>2017-12-14T05:00:01.000Z</t>
  </si>
  <si>
    <t>V-F7tpdPZ-E</t>
  </si>
  <si>
    <t>Faking My Death In Front of My Cat - Mean Kitty Reacts</t>
  </si>
  <si>
    <t>2018-02-08T17:51:42.000Z</t>
  </si>
  <si>
    <t>VfAOl67WcLY</t>
  </si>
  <si>
    <t>The Walking Dead: No Man鈥檚 Land by Anwar Jibawi, Hannah Stocking &amp; Inanna Sarkis</t>
  </si>
  <si>
    <t>vfHd8MF0ExU</t>
  </si>
  <si>
    <t>Dan Harmon Breaks Down the Biggest 'Rick and Morty' Moments Ever | GQ</t>
  </si>
  <si>
    <t>2018-05-30T16:02:29.000Z</t>
  </si>
  <si>
    <t>vFK7oWLWapc</t>
  </si>
  <si>
    <t>Justice League Bad</t>
  </si>
  <si>
    <t>2017-11-22T03:08:55.000Z</t>
  </si>
  <si>
    <t>VFnXRntc9XA</t>
  </si>
  <si>
    <t>Jack White - Corporation (Audio)</t>
  </si>
  <si>
    <t>JackWhiteVEVO</t>
  </si>
  <si>
    <t>2018-01-26T05:01:00.000Z</t>
  </si>
  <si>
    <t>vFQ8hsZsDkA</t>
  </si>
  <si>
    <t>Honest Trailers - Star Wars Spinoffs (Holiday Special &amp; More!)</t>
  </si>
  <si>
    <t>2018-05-22T17:00:09.000Z</t>
  </si>
  <si>
    <t>vfqeeScKVyc</t>
  </si>
  <si>
    <t>19 CHRISTMAS PARTY OUTFITS: ASOS HAUL AND TRY ON</t>
  </si>
  <si>
    <t>Inthefrow</t>
  </si>
  <si>
    <t>2017-12-10T19:00:03.000Z</t>
  </si>
  <si>
    <t>VFreC_yfQqs</t>
  </si>
  <si>
    <t>California wildfires prompt state of emergency</t>
  </si>
  <si>
    <t>The Sydney Morning Herald</t>
  </si>
  <si>
    <t>2017-12-08T02:59:17.000Z</t>
  </si>
  <si>
    <t>Vfugwq2uoa0</t>
  </si>
  <si>
    <t>The Ritual | Official Trailer [HD] | Netflix</t>
  </si>
  <si>
    <t>2018-01-26T18:00:19.000Z</t>
  </si>
  <si>
    <t>vglAsbxMX_Q</t>
  </si>
  <si>
    <t>ATTEMPTING EVERY 2017 TREND</t>
  </si>
  <si>
    <t>2017-12-09T19:00:03.000Z</t>
  </si>
  <si>
    <t>vGTTSdrV37U</t>
  </si>
  <si>
    <t>Camila Cabello WINS Favorite Breakout Artist 馃帳!! | Kids' Choice Awards 2018 | Nick</t>
  </si>
  <si>
    <t>2018-03-25T01:22:15.000Z</t>
  </si>
  <si>
    <t>vgX5M1eVhyw</t>
  </si>
  <si>
    <t>Carla Makes Granola Cluster Cookies | From the Test Kitchen | Bon App茅tit</t>
  </si>
  <si>
    <t>2017-12-06T17:01:10.000Z</t>
  </si>
  <si>
    <t>VGykknw9eCM</t>
  </si>
  <si>
    <t>Made Defiant: The Mixtape ft. Neymar Jr., Kane, 脰zil and Mendy | Beats by Dre</t>
  </si>
  <si>
    <t>2018-06-07T07:01:06.000Z</t>
  </si>
  <si>
    <t>VH4pgiB5xu8</t>
  </si>
  <si>
    <t>WHAT TO LEAVE IN 2017</t>
  </si>
  <si>
    <t>danisnotinteresting</t>
  </si>
  <si>
    <t>2018-01-16T23:02:42.000Z</t>
  </si>
  <si>
    <t>VH-DA0YgHHU</t>
  </si>
  <si>
    <t>Foo Fighters - Everlong/Christmas (Baby Please Come Home)/ Linus And Lucy (Live At SNL)</t>
  </si>
  <si>
    <t>foofightersVEVO</t>
  </si>
  <si>
    <t>2017-12-18T22:12:36.000Z</t>
  </si>
  <si>
    <t>VhexfxLPgTE</t>
  </si>
  <si>
    <t>See you in Russia!</t>
  </si>
  <si>
    <t>FIFATV</t>
  </si>
  <si>
    <t>2017-11-30T07:30:00.000Z</t>
  </si>
  <si>
    <t>VhI2EpAIcm4</t>
  </si>
  <si>
    <t>$10 Cheesesteak Vs. $120 Cheesesteak</t>
  </si>
  <si>
    <t>2018-05-27T15:00:50.000Z</t>
  </si>
  <si>
    <t>VHXPFrOfndg</t>
  </si>
  <si>
    <t>What's In The Box Challenge With Amber Scholl | YouTube Challenges | Refinery29</t>
  </si>
  <si>
    <t>2017-12-26T16:00:03.000Z</t>
  </si>
  <si>
    <t>vI4LHl4yFuo</t>
  </si>
  <si>
    <t>Google - Year In Search 2017</t>
  </si>
  <si>
    <t>2017-12-13T07:59:27.000Z</t>
  </si>
  <si>
    <t>VifQlJit6A0</t>
  </si>
  <si>
    <t>(SPOILERS) 'Shiva Saves the Day' Talked About Scene Ep. 804 | The Walking Dead</t>
  </si>
  <si>
    <t>2017-11-13T03:00:00.000Z</t>
  </si>
  <si>
    <t>VioegwSjypk</t>
  </si>
  <si>
    <t>頃滉淡 旃橂Д 鞕曥鞕曥爠: 鞕戈淡鞚?鞛呺鞐?鞝滌澕 鞛?毵炿姅 頃滉淡 旃橅偍鞚€?!</t>
  </si>
  <si>
    <t>鞓侁淡雮瀽 Korean Englishman</t>
  </si>
  <si>
    <t>2018-01-03T11:31:18.000Z</t>
  </si>
  <si>
    <t>viRVFxvXSss</t>
  </si>
  <si>
    <t>Sign Language Isn't Universal</t>
  </si>
  <si>
    <t>2018-01-08T16:00:08.000Z</t>
  </si>
  <si>
    <t>viyRD5z6ilQ</t>
  </si>
  <si>
    <t>Luke Bryan - O Holy Night (Audio)</t>
  </si>
  <si>
    <t>VjEyUUQP1s8</t>
  </si>
  <si>
    <t>31) Acrylic Bending for Electronics Enclosures</t>
  </si>
  <si>
    <t>The Current Source</t>
  </si>
  <si>
    <t>2017-11-17T21:18:38.000Z</t>
  </si>
  <si>
    <t>vjI4Alon-3Q</t>
  </si>
  <si>
    <t>Maluma - Marinero (Official Video)</t>
  </si>
  <si>
    <t>2018-05-04T10:00:33.000Z</t>
  </si>
  <si>
    <t>VJlSq6h0LNg</t>
  </si>
  <si>
    <t>HOL HD: Mike Riley Monday Press Conference</t>
  </si>
  <si>
    <t>Gregg Peterson</t>
  </si>
  <si>
    <t>2017-11-13T18:41:18.000Z</t>
  </si>
  <si>
    <t>vjnqABgxfO0</t>
  </si>
  <si>
    <t>The Grinch - Official Trailer (HD)</t>
  </si>
  <si>
    <t>Illumination</t>
  </si>
  <si>
    <t>2018-03-08T16:00:08.000Z</t>
  </si>
  <si>
    <t>vjSohj-Iclc</t>
  </si>
  <si>
    <t>Getting some air, Atlas?</t>
  </si>
  <si>
    <t>2018-05-10T19:56:28.000Z</t>
  </si>
  <si>
    <t>vKbyfdJXoDg</t>
  </si>
  <si>
    <t>Jordan Peele Crashed A 'Get Out' College Course</t>
  </si>
  <si>
    <t>2017-11-16T08:35:00.000Z</t>
  </si>
  <si>
    <t>vkHGedqmIPc</t>
  </si>
  <si>
    <t>Two Love Stories</t>
  </si>
  <si>
    <t>2017-11-21T20:25:18.000Z</t>
  </si>
  <si>
    <t>Vk-HI3SDoH0</t>
  </si>
  <si>
    <t>See 130 Years of National Geographic Covers in Under 2 Minutes | National Geographic</t>
  </si>
  <si>
    <t>2018-01-16T21:00:01.000Z</t>
  </si>
  <si>
    <t>Vkuj0IaeH3s</t>
  </si>
  <si>
    <t>Kyle Stephens the first victim to address Larry Nassar at sentencing</t>
  </si>
  <si>
    <t>2018-01-16T16:41:24.000Z</t>
  </si>
  <si>
    <t>vKuy3NdLhlE</t>
  </si>
  <si>
    <t>Dovetails for Drawers 鈥?the European Way</t>
  </si>
  <si>
    <t>Popular Woodworking</t>
  </si>
  <si>
    <t>2018-01-04T12:57:55.000Z</t>
  </si>
  <si>
    <t>VKW64fQwzRc</t>
  </si>
  <si>
    <t>CFL 105th Grey Cup - Calgary Stampeders vs Toronto Argonauts Full Highlights</t>
  </si>
  <si>
    <t>CFL Insider</t>
  </si>
  <si>
    <t>2017-11-27T11:57:50.000Z</t>
  </si>
  <si>
    <t>vL2-H_0V7nw</t>
  </si>
  <si>
    <t>You're Not Edgy, You're Just Lazy</t>
  </si>
  <si>
    <t>2018-05-31T17:30:01.000Z</t>
  </si>
  <si>
    <t>vll33KEoCcc</t>
  </si>
  <si>
    <t>Baby goat making the cutest noise</t>
  </si>
  <si>
    <t>Barn Sanctuary</t>
  </si>
  <si>
    <t>2018-02-13T13:47:05.000Z</t>
  </si>
  <si>
    <t>VllA1V5M38E</t>
  </si>
  <si>
    <t>Republicans Praise Trump; Trump Claims He Repealed Obamacare: A Closer Look</t>
  </si>
  <si>
    <t>2017-12-22T02:00:01.000Z</t>
  </si>
  <si>
    <t>VlOq_4lmpzE</t>
  </si>
  <si>
    <t>Miz Cracker鈥檚 Drag Transformation Tutorial | Allure</t>
  </si>
  <si>
    <t>vlrywa519No</t>
  </si>
  <si>
    <t>Sean Penn's Favorite Thing About Writing: No Collaboration</t>
  </si>
  <si>
    <t>2018-03-27T07:35:00.000Z</t>
  </si>
  <si>
    <t>VLxl1UeuwHY</t>
  </si>
  <si>
    <t>GOD LEVEL Street Food in Mexico - Sandwich NINJA with SUPER FAST Cutting Skills + Mexican Chicken</t>
  </si>
  <si>
    <t>2018-02-10T15:00:03.000Z</t>
  </si>
  <si>
    <t>VlZ1SWLBfPE</t>
  </si>
  <si>
    <t>The Truth About Where Hair Extensions Come From | Shady | Refinery29</t>
  </si>
  <si>
    <t>2018-06-09T15:01:13.000Z</t>
  </si>
  <si>
    <t>vm3_34a5D_s</t>
  </si>
  <si>
    <t>Royal Blood - Look Like You Know (Official Video)</t>
  </si>
  <si>
    <t>Royal Blood</t>
  </si>
  <si>
    <t>2018-02-14T16:57:57.000Z</t>
  </si>
  <si>
    <t>Vm4Xn5vjqRA</t>
  </si>
  <si>
    <t>CRISTIANO RONALDO E FRED, O GRANDE ENCONTRO</t>
  </si>
  <si>
    <t>Desimpedidos</t>
  </si>
  <si>
    <t>2018-02-25T21:59:30.000Z</t>
  </si>
  <si>
    <t>VMRIc4ayRlM</t>
  </si>
  <si>
    <t>JUSTICE LEAGUE A Box Office Disaster - Box Office Report</t>
  </si>
  <si>
    <t>2017-11-19T19:48:04.000Z</t>
  </si>
  <si>
    <t>vn9mMeWcgoM</t>
  </si>
  <si>
    <t>Jurassic World: Fallen Kingdom - Official Trailer [HD]</t>
  </si>
  <si>
    <t>2017-12-08T01:44:25.000Z</t>
  </si>
  <si>
    <t>vNfkwsj8RpQ</t>
  </si>
  <si>
    <t>Milo Ventimiglia Defends the Crock-Pot</t>
  </si>
  <si>
    <t>2018-02-07T14:00:12.000Z</t>
  </si>
  <si>
    <t>VNigGwmovdA</t>
  </si>
  <si>
    <t>Walmart is closing Sam's Club stores</t>
  </si>
  <si>
    <t>2018-01-11T23:21:30.000Z</t>
  </si>
  <si>
    <t>Vnn1FhYULrA</t>
  </si>
  <si>
    <t>Black Panther Scores Second Largest 2nd Weekend Box Office In History - The John Campea Show</t>
  </si>
  <si>
    <t>2018-02-26T16:52:37.000Z</t>
  </si>
  <si>
    <t>VNqrILFD5h0</t>
  </si>
  <si>
    <t>Macklemore鈥檚 Naked Justin Bieber Painting | WWHL</t>
  </si>
  <si>
    <t>2017-11-17T12:59:51.000Z</t>
  </si>
  <si>
    <t>vnuk6bbPXeY</t>
  </si>
  <si>
    <t>Kim Kardashian鈥檚 Makeup Artist Mario Breaks Down Her Makeup Looks | Allure</t>
  </si>
  <si>
    <t>2018-03-01T17:00:52.000Z</t>
  </si>
  <si>
    <t>vNya04dlC4I</t>
  </si>
  <si>
    <t>Highlights from the 2017 American Music Awards</t>
  </si>
  <si>
    <t>2017-11-20T15:38:58.000Z</t>
  </si>
  <si>
    <t>VoAzRs3sE70</t>
  </si>
  <si>
    <t>11 Products That Will Make Mornings So Much Easier</t>
  </si>
  <si>
    <t>2017-11-25T16:00:02.000Z</t>
  </si>
  <si>
    <t>vOEaiQ2d6Mo</t>
  </si>
  <si>
    <t>David Dobrik Crashes Liza and Gabbie's Q&amp;A</t>
  </si>
  <si>
    <t>VidCon</t>
  </si>
  <si>
    <t>voG07pt-KYI</t>
  </si>
  <si>
    <t>ZAYN - Entertainer (Official Video)</t>
  </si>
  <si>
    <t>2018-05-23T16:00:03.000Z</t>
  </si>
  <si>
    <t>vOKOamXsXYE</t>
  </si>
  <si>
    <t>The Script - Arms Open (Official Video)</t>
  </si>
  <si>
    <t>2017-12-01T08:00:07.000Z</t>
  </si>
  <si>
    <t>VonJ4ASDO40</t>
  </si>
  <si>
    <t>Remy Ma is on Top of the World</t>
  </si>
  <si>
    <t>2017-11-13T18:49:30.000Z</t>
  </si>
  <si>
    <t>vOodS7E-SNc</t>
  </si>
  <si>
    <t>Eagles Fans Flood Streets In Philly For Super Bowl Celebration | NBC News</t>
  </si>
  <si>
    <t>2018-02-05T07:54:36.000Z</t>
  </si>
  <si>
    <t>voozHXadYYE</t>
  </si>
  <si>
    <t>The Gene Patent Question</t>
  </si>
  <si>
    <t>2017-12-19T15:30:01.000Z</t>
  </si>
  <si>
    <t>vorkmWa7He8</t>
  </si>
  <si>
    <t>We Stole Tampons from the Cashier-less Amazon Go Store</t>
  </si>
  <si>
    <t>2018-01-27T20:04:08.000Z</t>
  </si>
  <si>
    <t>Vp40y-048MA</t>
  </si>
  <si>
    <t>Top 10 Plays of the Night | March 21, 2018</t>
  </si>
  <si>
    <t>2018-03-22T05:12:09.000Z</t>
  </si>
  <si>
    <t>VPJ7BcVsOUU</t>
  </si>
  <si>
    <t>The Best of Holiday Hair Accessories - KayleyMelissa</t>
  </si>
  <si>
    <t>2017-12-05T03:00:01.000Z</t>
  </si>
  <si>
    <t>Vq5cYJ4vtvk</t>
  </si>
  <si>
    <t>Hailee Steinfeld, BloodPop庐 - Capital Letters (Audio)</t>
  </si>
  <si>
    <t>VQbYbElYjK4</t>
  </si>
  <si>
    <t>2 Wounded In Shooting At LA Middle School, Suspect In Custody</t>
  </si>
  <si>
    <t>2018-02-01T18:07:39.000Z</t>
  </si>
  <si>
    <t>VqcHUdHQ1u8</t>
  </si>
  <si>
    <t>IT'S CHRISTMAS! - Topi the Corgi</t>
  </si>
  <si>
    <t>2017-12-23T22:35:07.000Z</t>
  </si>
  <si>
    <t>VQdKe6_3PAU</t>
  </si>
  <si>
    <t>Drawing MatPat in the Fairly OddParents Style &amp; Talking Theories with MATPAT!</t>
  </si>
  <si>
    <t>2017-11-25T02:51:47.000Z</t>
  </si>
  <si>
    <t>VQhIUzPJi8o</t>
  </si>
  <si>
    <t>Camila Cabello - Never Be The Same</t>
  </si>
  <si>
    <t>2017-12-29T17:50:58.000Z</t>
  </si>
  <si>
    <t>vQiiNGllGQo</t>
  </si>
  <si>
    <t>Elderly man making sure his dog won't get wet</t>
  </si>
  <si>
    <t>Rock me, Joey Santiago.</t>
  </si>
  <si>
    <t>2018-02-26T11:09:32.000Z</t>
  </si>
  <si>
    <t>VQm_Y7wEzGQ</t>
  </si>
  <si>
    <t>The Cult of the Jersey Diner Burger, with Padma Lakshmi | The Burger Show</t>
  </si>
  <si>
    <t>2018-03-06T16:00:02.000Z</t>
  </si>
  <si>
    <t>vqX6fkty-WQ</t>
  </si>
  <si>
    <t>FLOSSING EACH OTHER with Grace Helbig &amp; Mamrie Hart</t>
  </si>
  <si>
    <t>This Might Get</t>
  </si>
  <si>
    <t>2018-03-05T11:30:01.000Z</t>
  </si>
  <si>
    <t>vRf3azp1pak</t>
  </si>
  <si>
    <t>Ariana Grande - No Tears Left To Cry (Live On The Tonight Show Starring Jimmy Fallon)</t>
  </si>
  <si>
    <t>2018-05-25T04:00:08.000Z</t>
  </si>
  <si>
    <t>VRHhT9f6e0k</t>
  </si>
  <si>
    <t>Saoirse Ronan pronounces her name in every interview</t>
  </si>
  <si>
    <t>Owen Harvey</t>
  </si>
  <si>
    <t>2018-02-25T04:53:25.000Z</t>
  </si>
  <si>
    <t>VRiJHZU0Fxg</t>
  </si>
  <si>
    <t>Surprising Facts About Your Period</t>
  </si>
  <si>
    <t>2017-12-07T18:00:14.000Z</t>
  </si>
  <si>
    <t>VRJmcxCrAOA</t>
  </si>
  <si>
    <t>Real Life Trick Shots 2 | Dude Perfect</t>
  </si>
  <si>
    <t>2018-01-22T22:55:24.000Z</t>
  </si>
  <si>
    <t>vRN-32VKEHE</t>
  </si>
  <si>
    <t>TEENS REACT TO MIRROR-POLISHED JAPANESE FOIL BALL CHALLENGE</t>
  </si>
  <si>
    <t>2018-04-17T21:00:46.000Z</t>
  </si>
  <si>
    <t>vRWH9GQ2J90</t>
  </si>
  <si>
    <t>100 LAYERS OF DEEP FRIED PIZZA 馃崟CHALLENGE!!!</t>
  </si>
  <si>
    <t>2018-06-03T14:22:17.000Z</t>
  </si>
  <si>
    <t>vsA_L1t4vXY</t>
  </si>
  <si>
    <t>The Warehouses That (Sort Of) Aren't in Any Country</t>
  </si>
  <si>
    <t>2018-02-22T15:37:25.000Z</t>
  </si>
  <si>
    <t>VSJ0STT8JRw</t>
  </si>
  <si>
    <t>Stop Pitching Sketches About Other Cast Members</t>
  </si>
  <si>
    <t>2017-11-25T17:30:01.000Z</t>
  </si>
  <si>
    <t>vsPTqR5778Q</t>
  </si>
  <si>
    <t>Bella Thorne - Burn so Bright from the Midnight Sun Original Motion Picture Soundtrack</t>
  </si>
  <si>
    <t>BellaThorneVEVO</t>
  </si>
  <si>
    <t>2018-02-14T05:00:03.000Z</t>
  </si>
  <si>
    <t>vSRAOvhFF1I</t>
  </si>
  <si>
    <t>Volunteering with YouTubers</t>
  </si>
  <si>
    <t>2017-11-21T19:59:24.000Z</t>
  </si>
  <si>
    <t>VSVXhc5LlII</t>
  </si>
  <si>
    <t>The Crazy 5,000hp Devel Sixteen is REAL! | FIRST LOOK</t>
  </si>
  <si>
    <t>Shmee150</t>
  </si>
  <si>
    <t>2017-11-14T18:00:02.000Z</t>
  </si>
  <si>
    <t>VsY00LXLa0k</t>
  </si>
  <si>
    <t>How Ice Cubes are Cut</t>
  </si>
  <si>
    <t>2018-03-06T20:00:04.000Z</t>
  </si>
  <si>
    <t>VsYmwBOYfW8</t>
  </si>
  <si>
    <t>Mean Tweets 鈥?Jimmy Kimmel Edition</t>
  </si>
  <si>
    <t>2017-11-14T08:30:01.000Z</t>
  </si>
  <si>
    <t>vTJKosHxYtM</t>
  </si>
  <si>
    <t>Apple Dessert that looks like a real apple!  No mold challenge</t>
  </si>
  <si>
    <t>2018-04-20T09:30:24.000Z</t>
  </si>
  <si>
    <t>VTVLcK2zybM</t>
  </si>
  <si>
    <t>Kiss You This Christmas - Why Don't We [Official Music Video]</t>
  </si>
  <si>
    <t>Why Don't We</t>
  </si>
  <si>
    <t>2017-11-25T18:00:04.000Z</t>
  </si>
  <si>
    <t>VTVQUw1SJ2U</t>
  </si>
  <si>
    <t>Weitsprung: Alyn Camara im T-Rex Kost眉m | Teil 2 | Beginner gegen Gewinner | ProSieben</t>
  </si>
  <si>
    <t>Circus HalliGalli</t>
  </si>
  <si>
    <t>2018-02-15T15:00:04.000Z</t>
  </si>
  <si>
    <t>vU14JY3x81A</t>
  </si>
  <si>
    <t>How Can You Control Your Dreams?</t>
  </si>
  <si>
    <t>2017-11-13T14:00:03.000Z</t>
  </si>
  <si>
    <t>vU7v5A5P8BM</t>
  </si>
  <si>
    <t>Tapper cuts off Trump adviser interview: I've wasted enough of my viewers' time</t>
  </si>
  <si>
    <t>2018-01-07T15:34:15.000Z</t>
  </si>
  <si>
    <t>VUbsFtLkGN8</t>
  </si>
  <si>
    <t>Road signs suck. What if we got rid of them all?</t>
  </si>
  <si>
    <t>2017-11-24T13:00:06.000Z</t>
  </si>
  <si>
    <t>VUBxPuyUD7w</t>
  </si>
  <si>
    <t>Lindsey and鈥?Mark鈥檚 - Freestyle - Dancing with the Stars</t>
  </si>
  <si>
    <t>2017-11-21T03:42:08.000Z</t>
  </si>
  <si>
    <t>vug4bROR79I</t>
  </si>
  <si>
    <t>Cleveland Cavaliers vs Toronto Raptors Full Game Highlights / Game 4 / 2018 NBA Playoffs</t>
  </si>
  <si>
    <t>2018-05-08T03:15:16.000Z</t>
  </si>
  <si>
    <t>vUiE_0GPqKE</t>
  </si>
  <si>
    <t>B脴RNS, Lana Del Rey - God Save Our Young Blood (Audio)</t>
  </si>
  <si>
    <t>B脴RNSmusicVEVO</t>
  </si>
  <si>
    <t>2018-01-02T17:00:06.000Z</t>
  </si>
  <si>
    <t>vus2jCm8H0U</t>
  </si>
  <si>
    <t>BEST DRUGSTORE MAKEUP UNDER $6</t>
  </si>
  <si>
    <t>2018-03-19T17:00:08.000Z</t>
  </si>
  <si>
    <t>VuyaBA4h4uk</t>
  </si>
  <si>
    <t>Fair Maiden - Epic NPC Man - VLDL</t>
  </si>
  <si>
    <t>Viva La Dirt League</t>
  </si>
  <si>
    <t>2018-01-15T11:08:55.000Z</t>
  </si>
  <si>
    <t>VvEGctiW7io</t>
  </si>
  <si>
    <t>Sophie Turner Tests Her Knowledge of Game of Thrones vs. the Runway | Harper's BAZAAR</t>
  </si>
  <si>
    <t>2018-03-09T18:27:54.000Z</t>
  </si>
  <si>
    <t>VVMCz04CmlA</t>
  </si>
  <si>
    <t>SIDEMEN TOTAL WIPEOUT FOOTBALL CHALLENGE</t>
  </si>
  <si>
    <t>2018-03-25T17:00:30.000Z</t>
  </si>
  <si>
    <t>vvUe5hNEXwE</t>
  </si>
  <si>
    <t>Stephen A. Smith reacts to Tyronn Lue stepping away from Cavaliers | First Take | ESPN</t>
  </si>
  <si>
    <t>2018-03-19T15:24:39.000Z</t>
  </si>
  <si>
    <t>vvuj7-xspns</t>
  </si>
  <si>
    <t>JuJu Smith-Schuster Pranks Steelers Fans - Undercover News Interview</t>
  </si>
  <si>
    <t>JuJu Smith-Schuster</t>
  </si>
  <si>
    <t>2018-01-05T18:59:22.000Z</t>
  </si>
  <si>
    <t>v-vx6GpTBkc</t>
  </si>
  <si>
    <t>DIY NO BAKE ZEBRA CAKE - VERSUS</t>
  </si>
  <si>
    <t>2018-03-18T13:01:00.000Z</t>
  </si>
  <si>
    <t>VVxQ9HC2aeY</t>
  </si>
  <si>
    <t>Demi Lovato, Unfiltered: A Pop Star Removes Her Makeup | Vogue</t>
  </si>
  <si>
    <t>2018-03-08T14:00:52.000Z</t>
  </si>
  <si>
    <t>Vvya3yofDY4</t>
  </si>
  <si>
    <t>Guillermo del Toro on Winning Oscars &amp; After Parties</t>
  </si>
  <si>
    <t>2018-03-06T11:00:02.000Z</t>
  </si>
  <si>
    <t>VW2xRR75lKE</t>
  </si>
  <si>
    <t>Lunar Eclipse 101 | National Geographic</t>
  </si>
  <si>
    <t>2018-01-30T21:00:01.000Z</t>
  </si>
  <si>
    <t>VW-5B_g8CrY</t>
  </si>
  <si>
    <t>Aaron Hernandez was a chameleon says NFL sportswriter</t>
  </si>
  <si>
    <t>2018-01-20T21:26:16.000Z</t>
  </si>
  <si>
    <t>vW7H-DKivX8</t>
  </si>
  <si>
    <t>Take a Break: The Forum General Manager</t>
  </si>
  <si>
    <t>2017-12-08T05:44:20.000Z</t>
  </si>
  <si>
    <t>VwAnsAUYnw4</t>
  </si>
  <si>
    <t>Jay Rock, Kendrick Lamar, Future, James Blake - King's Dead</t>
  </si>
  <si>
    <t>JayRockVEVO</t>
  </si>
  <si>
    <t>2018-02-15T20:00:02.000Z</t>
  </si>
  <si>
    <t>VWFoCcbXqAw</t>
  </si>
  <si>
    <t>Greg talks with  the school shooter who killed his son 25 years ago | StoryCorps</t>
  </si>
  <si>
    <t>StoryCorps</t>
  </si>
  <si>
    <t>2017-12-12T19:00:02.000Z</t>
  </si>
  <si>
    <t>vWYyZMH_QjA</t>
  </si>
  <si>
    <t>Casey Neistat made a video about me</t>
  </si>
  <si>
    <t>Shantell Martin</t>
  </si>
  <si>
    <t>2017-11-13T17:26:03.000Z</t>
  </si>
  <si>
    <t>vXBfwgwT1nQ</t>
  </si>
  <si>
    <t>ARCADE SCAM SCIENCE (not clickbait)</t>
  </si>
  <si>
    <t>2018-01-03T20:57:20.000Z</t>
  </si>
  <si>
    <t>vxfJbW6KDp4</t>
  </si>
  <si>
    <t>Making Artificial Earthquakes with a Four-Tonne Steel Ball</t>
  </si>
  <si>
    <t>2018-02-12T16:00:04.000Z</t>
  </si>
  <si>
    <t>VXFQWu55vO8</t>
  </si>
  <si>
    <t>I'm so done with these...</t>
  </si>
  <si>
    <t>2017-11-28T02:38:03.000Z</t>
  </si>
  <si>
    <t>vXi-FfoJsxQ</t>
  </si>
  <si>
    <t>DIY Chipotle Bowl - LIVE - Merrell Twins</t>
  </si>
  <si>
    <t>2018-02-02T00:16:29.000Z</t>
  </si>
  <si>
    <t>VXQ1FD77egw</t>
  </si>
  <si>
    <t>DIY SUPER LONG FRENCH FRY - VERSUS</t>
  </si>
  <si>
    <t>2018-02-11T14:03:50.000Z</t>
  </si>
  <si>
    <t>VxWhgFU7nWE</t>
  </si>
  <si>
    <t>Olympic Ice Dancers Maia &amp; Alex Shibutani Play The Newlywed Game | Cosmopolitan</t>
  </si>
  <si>
    <t>Vxww9Ap3DdM</t>
  </si>
  <si>
    <t>SPORCLE WORLD RECORD - Typing Every Country in Under 3 Minutes</t>
  </si>
  <si>
    <t>Vat19Nvjds</t>
  </si>
  <si>
    <t>2017-12-10T17:02:32.000Z</t>
  </si>
  <si>
    <t>vY_5EvoL1Is</t>
  </si>
  <si>
    <t>NEW AMSTERDAM | Official Trailer | NBC Fall Shows 2018</t>
  </si>
  <si>
    <t>New Amsterdam</t>
  </si>
  <si>
    <t>2018-05-13T16:29:57.000Z</t>
  </si>
  <si>
    <t>VY_77F8TXe8</t>
  </si>
  <si>
    <t>Stephen A.: Kyrie Irving was tired of being treated like less than a superstar | First Take | ESPN</t>
  </si>
  <si>
    <t>2018-05-31T15:38:19.000Z</t>
  </si>
  <si>
    <t>VY1eFxgRR-k</t>
  </si>
  <si>
    <t>Selena Gomez - Back To You</t>
  </si>
  <si>
    <t>2018-06-05T14:00:07.000Z</t>
  </si>
  <si>
    <t>vYb4_ARPNfo</t>
  </si>
  <si>
    <t>David Cross Walks Out Of His Interview</t>
  </si>
  <si>
    <t>2018-05-23T07:35:02.000Z</t>
  </si>
  <si>
    <t>VYmfEx3taAM</t>
  </si>
  <si>
    <t>Ready Player One: 138 Easter Eggs and References in the Movie</t>
  </si>
  <si>
    <t>2018-03-30T00:39:41.000Z</t>
  </si>
  <si>
    <t>VYOjWnS4cMY</t>
  </si>
  <si>
    <t>Childish Gambino - This Is America (Official Video)</t>
  </si>
  <si>
    <t>ChildishGambinoVEVO</t>
  </si>
  <si>
    <t>2018-05-06T04:00:07.000Z</t>
  </si>
  <si>
    <t>vyqCSzFZyXg</t>
  </si>
  <si>
    <t>Shawn Mendes: The Album</t>
  </si>
  <si>
    <t>2018-04-26T06:02:51.000Z</t>
  </si>
  <si>
    <t>vZJXXguLysI</t>
  </si>
  <si>
    <t>The Bachelor Returns Janu-Arie 1</t>
  </si>
  <si>
    <t>2017-12-12T07:00:05.000Z</t>
  </si>
  <si>
    <t>vZzIS17HexE</t>
  </si>
  <si>
    <t>Taylor Swift Instagram Story - Target 11/14/17</t>
  </si>
  <si>
    <t>reputationswift</t>
  </si>
  <si>
    <t>2017-11-15T03:11:17.000Z</t>
  </si>
  <si>
    <t>w_b63zETbSs</t>
  </si>
  <si>
    <t>Kris Jenner would Love to Live with Kim Kardashian &amp; Kanye West again</t>
  </si>
  <si>
    <t>Steve TV Show</t>
  </si>
  <si>
    <t>2017-11-28T06:03:26.000Z</t>
  </si>
  <si>
    <t>W_pH4u5-NhE</t>
  </si>
  <si>
    <t>S130 280ZX CM</t>
  </si>
  <si>
    <t>Kita Osaka</t>
  </si>
  <si>
    <t>2013-09-08T13:56:17.000Z</t>
  </si>
  <si>
    <t>W0Anp0wmXek</t>
  </si>
  <si>
    <t>EXTREME Mexican Street Food! BLOOD + CACTUS Tacos and SPICY Street Market TACO Tour in Mexico City</t>
  </si>
  <si>
    <t>2018-02-03T15:00:03.000Z</t>
  </si>
  <si>
    <t>w0XYVssCKjw</t>
  </si>
  <si>
    <t>JaVale McGee's Parking Lot Chronicles: Episode 3</t>
  </si>
  <si>
    <t>Kevin Durant</t>
  </si>
  <si>
    <t>2017-11-11T20:00:02.000Z</t>
  </si>
  <si>
    <t>w16w7CYwGbE</t>
  </si>
  <si>
    <t>What $850 Will Get You In L.A. | Sweet Digs Home Tour | Refinery29</t>
  </si>
  <si>
    <t>2017-12-24T16:00:06.000Z</t>
  </si>
  <si>
    <t>w1zwGLBpULs</t>
  </si>
  <si>
    <t>Interview with Clarice Lispector - S茫o Paulo, 1977 (English subtitles)</t>
  </si>
  <si>
    <t>Penguin Books UK</t>
  </si>
  <si>
    <t>2014-01-24T15:59:43.000Z</t>
  </si>
  <si>
    <t>w2A8q3XIhu0</t>
  </si>
  <si>
    <t>Why Hold Music Sounds Worse Now</t>
  </si>
  <si>
    <t>2017-11-27T16:00:04.000Z</t>
  </si>
  <si>
    <t>w2Es7-c9GAk</t>
  </si>
  <si>
    <t>Selena Gomez Delivers Emotional First Performance of 'Wolves' at the AMAs -- Watch!</t>
  </si>
  <si>
    <t>2017-11-20T04:59:46.000Z</t>
  </si>
  <si>
    <t>w2QTDd1sT1E</t>
  </si>
  <si>
    <t>I Tried Magnetic Face Mask For The First Time</t>
  </si>
  <si>
    <t>2018-04-07T16:17:10.000Z</t>
  </si>
  <si>
    <t>W3FH1scDhfA</t>
  </si>
  <si>
    <t>Super Bowl 2018 Commercial | Make It With Keanu Reeves</t>
  </si>
  <si>
    <t>Squarespace</t>
  </si>
  <si>
    <t>2018-01-31T16:11:56.000Z</t>
  </si>
  <si>
    <t>w4C4aSHUtE0</t>
  </si>
  <si>
    <t>KUWTK | Kourtney Kardashian Accidentally Snapchats From Friend's Phone! | E!</t>
  </si>
  <si>
    <t>2018-02-19T06:00:03.000Z</t>
  </si>
  <si>
    <t>w4lcP5ZA4wg</t>
  </si>
  <si>
    <t>Special Dog Finds Family Who Loves All His Differences | The Dodo</t>
  </si>
  <si>
    <t>2017-12-04T01:00:02.000Z</t>
  </si>
  <si>
    <t>w6rzRBHy1tk</t>
  </si>
  <si>
    <t>Chloe Grace Moretz on Louis C.K. and the #MeToo movement</t>
  </si>
  <si>
    <t>2018-01-27T00:37:01.000Z</t>
  </si>
  <si>
    <t>w77zPAtVTuI</t>
  </si>
  <si>
    <t>Bean Time-Lapse - 25 days | Soil cross section</t>
  </si>
  <si>
    <t>GPhase</t>
  </si>
  <si>
    <t>2018-03-07T15:53:12.000Z</t>
  </si>
  <si>
    <t>W7a8qyJ5W74</t>
  </si>
  <si>
    <t>Funniest One Chip Challenge Ever (World's Hottest Chip)</t>
  </si>
  <si>
    <t>2018-02-07T16:31:51.000Z</t>
  </si>
  <si>
    <t>w7HJZPlJn_U</t>
  </si>
  <si>
    <t>Choir! Choir! Choir! Epic! Nights: David Byrne + NYC sing HEROES</t>
  </si>
  <si>
    <t>Choir! Choir! Choir!</t>
  </si>
  <si>
    <t>2018-01-30T17:00:02.000Z</t>
  </si>
  <si>
    <t>W7SZmMW6Ow0</t>
  </si>
  <si>
    <t>Melissa Benoist Reveals Best Part About Playing Supergirl</t>
  </si>
  <si>
    <t>2018-01-16T12:00:04.000Z</t>
  </si>
  <si>
    <t>W7Vf8NiqSu8</t>
  </si>
  <si>
    <t>Ikigai: The Japanese secret to a long and happy life</t>
  </si>
  <si>
    <t>Penguin Books South Africa</t>
  </si>
  <si>
    <t>2017-10-08T07:00:01.000Z</t>
  </si>
  <si>
    <t>w7WsuNNLcNw</t>
  </si>
  <si>
    <t>Wild Patagonian horse is masterfully tamed - Wild Patagonia - BBC Earth</t>
  </si>
  <si>
    <t>2018-01-07T10:00:04.000Z</t>
  </si>
  <si>
    <t>W8_T7MMywcs</t>
  </si>
  <si>
    <t>Honest Trailer Commentaries - The Room</t>
  </si>
  <si>
    <t>2017-11-28T18:37:33.000Z</t>
  </si>
  <si>
    <t>W86cTIoMv2U</t>
  </si>
  <si>
    <t>World's smallest cat - Big Cats: Preview - BBC One</t>
  </si>
  <si>
    <t>2018-01-05T18:00:03.000Z</t>
  </si>
  <si>
    <t>w8AJBlmLMZM</t>
  </si>
  <si>
    <t>So This is Basically Fire Emblem</t>
  </si>
  <si>
    <t>2018-05-25T17:14:47.000Z</t>
  </si>
  <si>
    <t>W8mkksk1Ouc</t>
  </si>
  <si>
    <t>HIGH PROTEIN VEGAN MEAL PREP 禄 + printable guide</t>
  </si>
  <si>
    <t>Pick Up Limes</t>
  </si>
  <si>
    <t>2018-03-06T13:51:25.000Z</t>
  </si>
  <si>
    <t>w8UI8r9Ccwk</t>
  </si>
  <si>
    <t>8 Kitchen Gadgets put to the Test - Part 23</t>
  </si>
  <si>
    <t>2018-03-04T22:34:38.000Z</t>
  </si>
  <si>
    <t>w8VHZAeItno</t>
  </si>
  <si>
    <t>'The Walking Dead'  Andrew Lincoln serenades Chandler Riggs</t>
  </si>
  <si>
    <t>BowlFullofAwesome</t>
  </si>
  <si>
    <t>2018-02-23T17:08:17.000Z</t>
  </si>
  <si>
    <t>w8vsuOXZBXc</t>
  </si>
  <si>
    <t>Paramore: Fake Happy [OFFICIAL VIDEO]</t>
  </si>
  <si>
    <t>2017-11-17T15:00:16.000Z</t>
  </si>
  <si>
    <t>W8vXDp7NuFs</t>
  </si>
  <si>
    <t>MOTOR SPORT - Cardi B x Migos x Nicki Minaj Dance | Matt Steffanina cover</t>
  </si>
  <si>
    <t>Matt Steffanina</t>
  </si>
  <si>
    <t>2017-11-15T19:07:27.000Z</t>
  </si>
  <si>
    <t>w9JrUVI_h4I</t>
  </si>
  <si>
    <t>Crow - Simon's Cat | SHORTS</t>
  </si>
  <si>
    <t>2018-05-27T12:45:00.000Z</t>
  </si>
  <si>
    <t>wa5eXqjEewE</t>
  </si>
  <si>
    <t>Conor McGregor's FULL court appearance</t>
  </si>
  <si>
    <t>Global News</t>
  </si>
  <si>
    <t>2018-04-06T19:57:37.000Z</t>
  </si>
  <si>
    <t>wA6_Z2X-ut8</t>
  </si>
  <si>
    <t>Mad Lib Theater with Kerry Washington</t>
  </si>
  <si>
    <t>2018-04-12T04:11:44.000Z</t>
  </si>
  <si>
    <t>wa9ZyarpM2U</t>
  </si>
  <si>
    <t>TEENS READ 10 FUNNY FRIEND ZONE TEXTS (REACT)</t>
  </si>
  <si>
    <t>2017-11-27T20:00:09.000Z</t>
  </si>
  <si>
    <t>WACO9TqZEh0</t>
  </si>
  <si>
    <t>CHEESEBURGER 馃崝 INSIDE OF 馃崯 FRENCH FRIES</t>
  </si>
  <si>
    <t>2018-04-08T13:00:02.000Z</t>
  </si>
  <si>
    <t>wamF2KUQKLA</t>
  </si>
  <si>
    <t>Tina Fey Returns to SNL</t>
  </si>
  <si>
    <t>2018-05-16T18:14:46.000Z</t>
  </si>
  <si>
    <t>wAQ7autd61g</t>
  </si>
  <si>
    <t>The Final Countdown - Europe (Vintage Cabaret Cover) ft. Gunhild Carling</t>
  </si>
  <si>
    <t>2018-03-15T17:36:12.000Z</t>
  </si>
  <si>
    <t>WArjc_PF2b4</t>
  </si>
  <si>
    <t>Stock market plunges, but it's not time to panic</t>
  </si>
  <si>
    <t>2018-02-05T21:26:11.000Z</t>
  </si>
  <si>
    <t>waRVWv_UDCk</t>
  </si>
  <si>
    <t>Nikki Haley: 'We will never accept a nuclear North Korea'</t>
  </si>
  <si>
    <t>2018-01-02T20:34:43.000Z</t>
  </si>
  <si>
    <t>WAwRrtH-4Lg</t>
  </si>
  <si>
    <t>My Horibal Speling</t>
  </si>
  <si>
    <t>TheOdd1sOut</t>
  </si>
  <si>
    <t>2018-01-20T17:15:48.000Z</t>
  </si>
  <si>
    <t>WAX8tyQnTpU</t>
  </si>
  <si>
    <t>CURRENT GO TO MAKEUP ROUTINE  (No Foundation)</t>
  </si>
  <si>
    <t>2018-03-20T04:00:01.000Z</t>
  </si>
  <si>
    <t>wb49-oV0F78</t>
  </si>
  <si>
    <t>Mission: Impossible - Fallout (2018) - Official Trailer - Paramount Pictures</t>
  </si>
  <si>
    <t>2018-02-05T00:16:37.000Z</t>
  </si>
  <si>
    <t>WB8ozD7l02w</t>
  </si>
  <si>
    <t>FIFA 18 - FUT Champions Cup Barcelona - Day 1</t>
  </si>
  <si>
    <t>EA SPORTS FIFA</t>
  </si>
  <si>
    <t>2018-01-27T00:50:20.000Z</t>
  </si>
  <si>
    <t>WbgIREVg2JU</t>
  </si>
  <si>
    <t>PHYSICIANS FORMULA BUTTER PALETTE | REVIEW + DEMO</t>
  </si>
  <si>
    <t>2018-05-09T13:00:03.000Z</t>
  </si>
  <si>
    <t>WbOuZDPU7iI</t>
  </si>
  <si>
    <t>Weak Guy Learns How to Rip a Phonebook In Half</t>
  </si>
  <si>
    <t>52 Skillz</t>
  </si>
  <si>
    <t>2017-12-16T16:13:59.000Z</t>
  </si>
  <si>
    <t>WbQUT3vNUtE</t>
  </si>
  <si>
    <t>REAL LIFE MORNING ROUTINE</t>
  </si>
  <si>
    <t>Kristin Johns</t>
  </si>
  <si>
    <t>2018-04-05T00:36:38.000Z</t>
  </si>
  <si>
    <t>wbSwFU6tY1c</t>
  </si>
  <si>
    <t>Falcon Heavy Test Flight</t>
  </si>
  <si>
    <t>2018-02-06T21:03:04.000Z</t>
  </si>
  <si>
    <t>wbxblKFtGCg</t>
  </si>
  <si>
    <t>Don Diablo - Higher ft  Betty Who | Official Music Video</t>
  </si>
  <si>
    <t>Don Diablo</t>
  </si>
  <si>
    <t>2018-03-05T18:43:22.000Z</t>
  </si>
  <si>
    <t>WBxwX1myxqc</t>
  </si>
  <si>
    <t>Fifa World Cup 2018 launch trailer - BBC Sport</t>
  </si>
  <si>
    <t>BBC Sport</t>
  </si>
  <si>
    <t>2018-05-19T17:09:22.000Z</t>
  </si>
  <si>
    <t>WbYqfpnw7sE</t>
  </si>
  <si>
    <t>The greatest best man speech from 10 year old son.</t>
  </si>
  <si>
    <t>Kevin Rabatin</t>
  </si>
  <si>
    <t>2017-11-15T03:34:28.000Z</t>
  </si>
  <si>
    <t>wc4v9uT6GWc</t>
  </si>
  <si>
    <t>Country Music Hall of Famer Mel Tillis has died</t>
  </si>
  <si>
    <t>2017-11-19T17:22:39.000Z</t>
  </si>
  <si>
    <t>WcjPlOmDtKw</t>
  </si>
  <si>
    <t>TARTE SHAPE TAPE FOUNDATION?! First Impressions + Demo</t>
  </si>
  <si>
    <t>2018-01-16T22:35:32.000Z</t>
  </si>
  <si>
    <t>WCKG9J1d5iE</t>
  </si>
  <si>
    <t>Major bank ends long-time partnership with NRA</t>
  </si>
  <si>
    <t>Fox Business</t>
  </si>
  <si>
    <t>2018-02-23T16:06:15.000Z</t>
  </si>
  <si>
    <t>wCMHJ8bbTQs</t>
  </si>
  <si>
    <t>hooded tops with special powers</t>
  </si>
  <si>
    <t>Davey Swatpaz</t>
  </si>
  <si>
    <t>2017-12-12T21:00:53.000Z</t>
  </si>
  <si>
    <t>wcy08U4FC-Y</t>
  </si>
  <si>
    <t>Northwestern University Trombone Choir performs the National Anthem  2/6/18</t>
  </si>
  <si>
    <t>Christopher Davis</t>
  </si>
  <si>
    <t>2018-02-07T18:01:29.000Z</t>
  </si>
  <si>
    <t>wd_JwfXgFHk</t>
  </si>
  <si>
    <t>Daniel Kaluuya: 'Get Out' Shows How White People Say Weird Stuff</t>
  </si>
  <si>
    <t>2018-01-17T08:35:00.000Z</t>
  </si>
  <si>
    <t>wD5YzBDSXv8</t>
  </si>
  <si>
    <t>Bearded Men Try Going Clean-Shaven</t>
  </si>
  <si>
    <t>2018-03-23T21:00:20.000Z</t>
  </si>
  <si>
    <t>WD6ZMcLxCO0</t>
  </si>
  <si>
    <t>Debating the Western Conference All-Star starters | NBA Countdown | ESPN</t>
  </si>
  <si>
    <t>2018-01-18T05:29:15.000Z</t>
  </si>
  <si>
    <t>wd8h1iND_ys</t>
  </si>
  <si>
    <t>My House is Still Burned Down</t>
  </si>
  <si>
    <t>2017-12-12T17:32:25.000Z</t>
  </si>
  <si>
    <t>wDl6MlgL8PM</t>
  </si>
  <si>
    <t>Jacques Pepin Reacts To My Omelet Video !</t>
  </si>
  <si>
    <t>Alex French Guy Cooking</t>
  </si>
  <si>
    <t>2018-04-09T17:00:05.000Z</t>
  </si>
  <si>
    <t>WdOGSNQP9b4</t>
  </si>
  <si>
    <t>This is me - The Greatest Showman OST / Jun Liu Choreography</t>
  </si>
  <si>
    <t>2018-03-07T12:00:04.000Z</t>
  </si>
  <si>
    <t>wDrx1pxh-Po</t>
  </si>
  <si>
    <t>Metro Boomin Shows Off His Insane Jewelry Collection | GQ</t>
  </si>
  <si>
    <t>2018-01-25T17:00:31.000Z</t>
  </si>
  <si>
    <t>we_Cs4Q0P2A</t>
  </si>
  <si>
    <t>Ride With an Olympic Bobsledder</t>
  </si>
  <si>
    <t>2018-02-13T07:00:06.000Z</t>
  </si>
  <si>
    <t>we2XODhx-CM</t>
  </si>
  <si>
    <t>Chelsea Handler Questions Whether She's Cut Out for a Relationship</t>
  </si>
  <si>
    <t>2017-11-30T14:00:07.000Z</t>
  </si>
  <si>
    <t>we5djgQwK9w</t>
  </si>
  <si>
    <t>Whats In My HUGE Fridge?</t>
  </si>
  <si>
    <t>2018-04-21T14:58:08.000Z</t>
  </si>
  <si>
    <t>weebcQPRGUE</t>
  </si>
  <si>
    <t>MAINE COON 鈥?Characteristics, Character and Care</t>
  </si>
  <si>
    <t>2018-04-14T21:00:08.000Z</t>
  </si>
  <si>
    <t>WemDKlmMAIs</t>
  </si>
  <si>
    <t>Wildlife - Official Teaser I HD I IFC Films</t>
  </si>
  <si>
    <t>2018-05-23T14:00:01.000Z</t>
  </si>
  <si>
    <t>Wen6VQS6NG4</t>
  </si>
  <si>
    <t>Giant Mousetrap powered Car</t>
  </si>
  <si>
    <t>TheBackyardScientist</t>
  </si>
  <si>
    <t>2017-11-23T02:47:34.000Z</t>
  </si>
  <si>
    <t>wENhHnJI1ys</t>
  </si>
  <si>
    <t>Map of Biology</t>
  </si>
  <si>
    <t>Domain of Science</t>
  </si>
  <si>
    <t>2017-12-09T15:32:58.000Z</t>
  </si>
  <si>
    <t>WeOwqu6gOPs</t>
  </si>
  <si>
    <t>Last Workout Before the Victoria's Secret Fashion Show | Karlie Kloss</t>
  </si>
  <si>
    <t>2017-11-20T10:23:00.000Z</t>
  </si>
  <si>
    <t>wextSFa6rmI</t>
  </si>
  <si>
    <t>Having a Picnic</t>
  </si>
  <si>
    <t>2018-02-05T18:00:06.000Z</t>
  </si>
  <si>
    <t>WeyLEe1T0yo</t>
  </si>
  <si>
    <t>Why cities are full of uncomfortable benches</t>
  </si>
  <si>
    <t>2017-11-29T12:30:01.000Z</t>
  </si>
  <si>
    <t>WF82ABLw8s4</t>
  </si>
  <si>
    <t>Gabby Barrett Sings I Have Nothing by Whitney Houston - Top 5 - American Idol 2018 on ABC</t>
  </si>
  <si>
    <t>2018-05-14T02:23:01.000Z</t>
  </si>
  <si>
    <t>wFEAoF7RC7Y</t>
  </si>
  <si>
    <t>Behind The Sounds: That's Not Me</t>
  </si>
  <si>
    <t>BehindTheSounds</t>
  </si>
  <si>
    <t>2008-06-17T00:07:56.000Z</t>
  </si>
  <si>
    <t>Wff1pf2EdS4</t>
  </si>
  <si>
    <t>Liam Payne - Bedroom Floor (Live Acoustic)</t>
  </si>
  <si>
    <t>2017-12-08T00:01:01.000Z</t>
  </si>
  <si>
    <t>wfkZ2gXl2ak</t>
  </si>
  <si>
    <t>Zach Quinto Was Busted for His Fake Starbucks Name</t>
  </si>
  <si>
    <t>2018-03-27T08:35:00.000Z</t>
  </si>
  <si>
    <t>Wfoy_OvNDvw</t>
  </si>
  <si>
    <t>Action Cam Footage From October 2017 Spacewalk</t>
  </si>
  <si>
    <t>NASA</t>
  </si>
  <si>
    <t>2017-11-28T20:41:30.000Z</t>
  </si>
  <si>
    <t>WfPu9Jrcpuk</t>
  </si>
  <si>
    <t>David Guetta, Martin Garrix &amp; Brooks - Like I Do (Lyric Video)</t>
  </si>
  <si>
    <t>2018-02-22T18:45:22.000Z</t>
  </si>
  <si>
    <t>wfWIs2gFTAM</t>
  </si>
  <si>
    <t>Eminem - River ft. Ed Sheeran</t>
  </si>
  <si>
    <t>2018-02-14T15:00:06.000Z</t>
  </si>
  <si>
    <t>W-FxnLAnlGg</t>
  </si>
  <si>
    <t>Nevada comes back from 22 points down to knock off Cincinnati</t>
  </si>
  <si>
    <t>2018-03-19T00:24:40.000Z</t>
  </si>
  <si>
    <t>wG7byaLSmFU</t>
  </si>
  <si>
    <t>Why Can't We Live On The Moon?</t>
  </si>
  <si>
    <t>2017-11-30T14:00:06.000Z</t>
  </si>
  <si>
    <t>WG8JK-cPu-g</t>
  </si>
  <si>
    <t>At Home with Amy Sedaris - Amy's Not-So Holiday Special | truTV</t>
  </si>
  <si>
    <t>2017-11-27T20:30:03.000Z</t>
  </si>
  <si>
    <t>wgiW1uFZYr8</t>
  </si>
  <si>
    <t>Top 5 Programming Languages to Learn to Get a Job at Google, Facebook, Microsoft, etc.</t>
  </si>
  <si>
    <t>CS Dojo</t>
  </si>
  <si>
    <t>2017-11-25T22:44:41.000Z</t>
  </si>
  <si>
    <t>wGjplV12k10</t>
  </si>
  <si>
    <t>Floyd Mayweather Grades His MMA Skills, 'I'm Serious About This' | TMZ Sports</t>
  </si>
  <si>
    <t>2018-03-15T13:29:20.000Z</t>
  </si>
  <si>
    <t>wgqY-ojvNUQ</t>
  </si>
  <si>
    <t>Bomb Cyclone | VicDibitetto.net</t>
  </si>
  <si>
    <t>Vic Dibitetto</t>
  </si>
  <si>
    <t>2018-01-04T22:09:53.000Z</t>
  </si>
  <si>
    <t>wgW2z_wXyOA</t>
  </si>
  <si>
    <t>Prince Death Scene Video Released by Cops | TMZ</t>
  </si>
  <si>
    <t>2018-04-19T22:30:01.000Z</t>
  </si>
  <si>
    <t>Wh1L0rOaa88</t>
  </si>
  <si>
    <t>March Madness Stereotypes</t>
  </si>
  <si>
    <t>2018-03-13T00:45:57.000Z</t>
  </si>
  <si>
    <t>wH-by1ydBTM</t>
  </si>
  <si>
    <t>Fall Out Boy - Wilson (Expensive Mistakes)</t>
  </si>
  <si>
    <t>wHedpg7buow</t>
  </si>
  <si>
    <t>Why We  Should Not Watch Quite so Much News</t>
  </si>
  <si>
    <t>2017-12-19T14:00:12.000Z</t>
  </si>
  <si>
    <t>WhJIUtMK1tU</t>
  </si>
  <si>
    <t>The Rock鈥檚 Make a Wish Surprise</t>
  </si>
  <si>
    <t>The Rock</t>
  </si>
  <si>
    <t>2017-12-22T11:30:01.000Z</t>
  </si>
  <si>
    <t>whNT1a3igGo</t>
  </si>
  <si>
    <t>Why Calzones Deserve More Love | Food Skills</t>
  </si>
  <si>
    <t>2017-12-18T20:00:03.000Z</t>
  </si>
  <si>
    <t>whwUlzuLfs4</t>
  </si>
  <si>
    <t>Carrie Underwood Stops By Bobby Bones Show For First Interview Since Return</t>
  </si>
  <si>
    <t>Bobby Bones</t>
  </si>
  <si>
    <t>2018-04-19T13:57:49.000Z</t>
  </si>
  <si>
    <t>WI06POju7UQ</t>
  </si>
  <si>
    <t>Jimmy Kimmel monologue - Jan 11, 2018 | Trump Slurs Immigrants from 'sh*thole countries'</t>
  </si>
  <si>
    <t>Donald J. Trump Topic</t>
  </si>
  <si>
    <t>2018-01-12T05:08:28.000Z</t>
  </si>
  <si>
    <t>wI6a1t-M_48</t>
  </si>
  <si>
    <t>Yale Graduation Speaker Breaks Up with Boyfriend During Speech | Rebecca Shaw and Ben Kronengold</t>
  </si>
  <si>
    <t>Ben Kronengold</t>
  </si>
  <si>
    <t>2018-05-21T19:37:09.000Z</t>
  </si>
  <si>
    <t>wI89nVn6LHk</t>
  </si>
  <si>
    <t>Maddie Poppe Wins American Idol 2018 - Finale - American Idol 2018 on ABC</t>
  </si>
  <si>
    <t>2018-05-22T04:08:24.000Z</t>
  </si>
  <si>
    <t>wIimU5-UEPc</t>
  </si>
  <si>
    <t>Can Selena Gomez remember her own lyrics?</t>
  </si>
  <si>
    <t>2018-02-15T08:00:02.000Z</t>
  </si>
  <si>
    <t>WIkBvAmXyGU</t>
  </si>
  <si>
    <t>2018 Golden Globes: Who Should Win, Who Will Win | THR</t>
  </si>
  <si>
    <t>2018-01-05T23:57:49.000Z</t>
  </si>
  <si>
    <t>WIp-QvvbsEw</t>
  </si>
  <si>
    <t>How Much Money Could We Sell The Earth For?</t>
  </si>
  <si>
    <t>2018-02-26T17:13:18.000Z</t>
  </si>
  <si>
    <t>Wiq7z_HS5DY</t>
  </si>
  <si>
    <t>Give Yourself a GLOW JOB</t>
  </si>
  <si>
    <t>toofacedcosmetics</t>
  </si>
  <si>
    <t>2017-11-22T22:22:36.000Z</t>
  </si>
  <si>
    <t>WiQeLGqBfcs</t>
  </si>
  <si>
    <t>Team USA defeats Sweden 10-7 for first curling gold</t>
  </si>
  <si>
    <t>2018-02-24T11:46:44.000Z</t>
  </si>
  <si>
    <t>WIV3xNz8NoM</t>
  </si>
  <si>
    <t>Cobra Kai Season 2</t>
  </si>
  <si>
    <t>2018-05-10T17:02:55.000Z</t>
  </si>
  <si>
    <t>wJ5bOg46D7Y</t>
  </si>
  <si>
    <t>CHRISTMAS PAVLOVA MACARONS - The Scran Line</t>
  </si>
  <si>
    <t>2017-12-11T14:14:27.000Z</t>
  </si>
  <si>
    <t>wjj2upnfBI0</t>
  </si>
  <si>
    <t>Billie Eilish - lovely (with Khalid) Audio</t>
  </si>
  <si>
    <t>Billie Eilish</t>
  </si>
  <si>
    <t>2018-04-19T18:10:46.000Z</t>
  </si>
  <si>
    <t>wJJqGh2HLM8</t>
  </si>
  <si>
    <t>Hope Detector | Hyundai NFL Super Bowl LII</t>
  </si>
  <si>
    <t>2018-02-04T23:31:40.000Z</t>
  </si>
  <si>
    <t>wjOK-U2GhIs</t>
  </si>
  <si>
    <t>DOING NICOLE RICHIE'S MAKEUP?!</t>
  </si>
  <si>
    <t>2018-02-07T21:00:01.000Z</t>
  </si>
  <si>
    <t>wJYE0sFOteE</t>
  </si>
  <si>
    <t>Inside the Cheese-Aging Caves 30 Feet Under Brooklyn | I Got a Guy | Bon App茅tit</t>
  </si>
  <si>
    <t>2017-11-10T16:01:04.000Z</t>
  </si>
  <si>
    <t>Wk6Z7HLpx8s</t>
  </si>
  <si>
    <t>Magnitude 8.2 earthquake strikes Alaska, tsunami watch issued for US West Coast</t>
  </si>
  <si>
    <t>2018-01-23T10:26:31.000Z</t>
  </si>
  <si>
    <t>WKcYTvyoidw</t>
  </si>
  <si>
    <t>Parenting Habits That Could Keep Children From Succeeding In Life</t>
  </si>
  <si>
    <t>2017-11-21T20:00:02.000Z</t>
  </si>
  <si>
    <t>WKdt-UxuPxM</t>
  </si>
  <si>
    <t>I Bought a TESLA!!</t>
  </si>
  <si>
    <t>2018-01-12T14:00:04.000Z</t>
  </si>
  <si>
    <t>W-KEuvd3S-Q</t>
  </si>
  <si>
    <t>Introducing Communist Amazon Echo</t>
  </si>
  <si>
    <t>grandayy</t>
  </si>
  <si>
    <t>2017-12-16T18:33:30.000Z</t>
  </si>
  <si>
    <t>WKfVxoPO_Qc</t>
  </si>
  <si>
    <t>Iran's massive protests, explained in 4 minutes</t>
  </si>
  <si>
    <t>2018-01-05T18:43:34.000Z</t>
  </si>
  <si>
    <t>WknsomB28mE</t>
  </si>
  <si>
    <t>TRYING A DRUGSTORE MAGNETIC MASK! 鈿★笍</t>
  </si>
  <si>
    <t>2018-03-14T14:18:28.000Z</t>
  </si>
  <si>
    <t>WKPIEWcGoVo</t>
  </si>
  <si>
    <t>Airplane Dad: Part 2 - Cyanide &amp; Happiness Shorts</t>
  </si>
  <si>
    <t>2018-02-01T06:00:01.000Z</t>
  </si>
  <si>
    <t>WKrnYjpmcpE</t>
  </si>
  <si>
    <t>philbert's pet</t>
  </si>
  <si>
    <t>2018-01-12T21:26:39.000Z</t>
  </si>
  <si>
    <t>WkZVm_o3Sy4</t>
  </si>
  <si>
    <t>Camila Cabello - Havana ( cover by Big Marvel )</t>
  </si>
  <si>
    <t>2018-01-01T12:33:16.000Z</t>
  </si>
  <si>
    <t>Wl7V4LwkfQE</t>
  </si>
  <si>
    <t>The Perfect iMac Pro Setup!</t>
  </si>
  <si>
    <t>2017-12-12T14:08:36.000Z</t>
  </si>
  <si>
    <t>WLagbArQsuE</t>
  </si>
  <si>
    <t>Imagine Dragons - Thunder (Live On The Ellen DeGeneres Show/2017)</t>
  </si>
  <si>
    <t>2017-11-27T19:57:14.000Z</t>
  </si>
  <si>
    <t>WLeUt-jBE4Y</t>
  </si>
  <si>
    <t>Aubrey Plaza Is More Famous Than Joe Biden  - CONAN on TBS</t>
  </si>
  <si>
    <t>2018-05-03T02:03:56.000Z</t>
  </si>
  <si>
    <t>WlN04DM8ol0</t>
  </si>
  <si>
    <t>ATV attempt to pull out the car 鈹傗攤 Any Rubbish</t>
  </si>
  <si>
    <t>Any rubbish</t>
  </si>
  <si>
    <t>2018-01-15T10:23:42.000Z</t>
  </si>
  <si>
    <t>Wm8QlNCk-wg</t>
  </si>
  <si>
    <t>Casting Mirror Polished Japanese Foil Ball from Molten Aluminium</t>
  </si>
  <si>
    <t>PressTube</t>
  </si>
  <si>
    <t>2018-04-14T23:30:28.000Z</t>
  </si>
  <si>
    <t>WMefea9aYNA</t>
  </si>
  <si>
    <t>U.S. Will Move Embassy To Jerusalem Next Year, Vows Vice President Pence In Israel | TIME</t>
  </si>
  <si>
    <t>2018-01-22T17:08:16.000Z</t>
  </si>
  <si>
    <t>WmNGq56WMLE</t>
  </si>
  <si>
    <t>ISIS defeated in Iraq, officials say</t>
  </si>
  <si>
    <t>2017-12-09T19:07:11.000Z</t>
  </si>
  <si>
    <t>WmQR7X9SdeU</t>
  </si>
  <si>
    <t>Cardi B wants a Grammy</t>
  </si>
  <si>
    <t>Associated Press</t>
  </si>
  <si>
    <t>2018-01-27T16:17:51.000Z</t>
  </si>
  <si>
    <t>WMs3NOW1TDs</t>
  </si>
  <si>
    <t>World's Biggest Jelly in Slow Motion</t>
  </si>
  <si>
    <t>WmYCUljsrDg</t>
  </si>
  <si>
    <t>Log Cabin TIMELAPSE Built By ONE MAN In The Forest (Real Life Minecraft)</t>
  </si>
  <si>
    <t>My Self Reliance</t>
  </si>
  <si>
    <t>2018-01-10T18:06:24.000Z</t>
  </si>
  <si>
    <t>wNhYCsu3WWk</t>
  </si>
  <si>
    <t>My baby boy dancing to MGMT</t>
  </si>
  <si>
    <t>Johnny Jansen</t>
  </si>
  <si>
    <t>2018-02-26T01:59:56.000Z</t>
  </si>
  <si>
    <t>WNs7fkbANM8</t>
  </si>
  <si>
    <t>NEW Tarte Shape Tape Foundation..Are They Serious?</t>
  </si>
  <si>
    <t>2018-01-17T04:51:13.000Z</t>
  </si>
  <si>
    <t>wnwF1FHybDQ</t>
  </si>
  <si>
    <t>Mark Wahlberg's Kids Use Him for His Celeb Connections</t>
  </si>
  <si>
    <t>2017-11-10T11:00:04.000Z</t>
  </si>
  <si>
    <t>Wo5XO8Y8lzE</t>
  </si>
  <si>
    <t>The Kids in 鈥業t鈥?Couldn鈥檛 Stop Crying During the Movie鈥檚 Final Emotional Scenes</t>
  </si>
  <si>
    <t>2017-12-19T18:00:02.000Z</t>
  </si>
  <si>
    <t>WOAIo9G9rIY</t>
  </si>
  <si>
    <t>Rose Namajunas vs Joanna J臋drzejczyk | HIGHLIGHTS | UFC 223</t>
  </si>
  <si>
    <t>2018-04-08T09:08:05.000Z</t>
  </si>
  <si>
    <t>WOAvDQNNaCA</t>
  </si>
  <si>
    <t>M脴 - Nostalgia (Lyric Video)</t>
  </si>
  <si>
    <t>2018-03-29T04:00:02.000Z</t>
  </si>
  <si>
    <t>woDDGmpV2KE</t>
  </si>
  <si>
    <t>Who's Performing at the 2018 GRAMMYs?</t>
  </si>
  <si>
    <t>2018-01-27T02:46:21.000Z</t>
  </si>
  <si>
    <t>WoFqmF9GHWg</t>
  </si>
  <si>
    <t>Bright | Leaked Orc Auditions Confirm Sequel Rumors | Netflix</t>
  </si>
  <si>
    <t>2018-01-03T15:08:27.000Z</t>
  </si>
  <si>
    <t>wOFuVNiAJQQ</t>
  </si>
  <si>
    <t>What Is Being Bipolar Like?</t>
  </si>
  <si>
    <t>2018-01-18T14:00:06.000Z</t>
  </si>
  <si>
    <t>wOUTtsIp6tw</t>
  </si>
  <si>
    <t>Life Observations: Dogs</t>
  </si>
  <si>
    <t>Mustache Wax</t>
  </si>
  <si>
    <t>2018-01-05T22:18:31.000Z</t>
  </si>
  <si>
    <t>WOUZxG1JcGI</t>
  </si>
  <si>
    <t>What It's Like To Be Absolutely Obsessed With Bitcoin (HBO)</t>
  </si>
  <si>
    <t>2017-12-12T01:11:58.000Z</t>
  </si>
  <si>
    <t>wowAOdTYqw8</t>
  </si>
  <si>
    <t>BIGBANG - 杲?旮?(Flower Road) (ENG SUB ADDED)</t>
  </si>
  <si>
    <t>K-MUSIC</t>
  </si>
  <si>
    <t>2018-03-13T09:04:45.000Z</t>
  </si>
  <si>
    <t>wPE9SdE7X_Q</t>
  </si>
  <si>
    <t>The Olympics - Mental Floss Scatterbrained</t>
  </si>
  <si>
    <t>2018-01-31T17:00:08.000Z</t>
  </si>
  <si>
    <t>wPib0uRFmC0</t>
  </si>
  <si>
    <t>The Thegn Thrand Sword Challenge: My Take!</t>
  </si>
  <si>
    <t>JoergSprave</t>
  </si>
  <si>
    <t>2017-11-18T20:42:04.000Z</t>
  </si>
  <si>
    <t>WPkIJ5qlEhU</t>
  </si>
  <si>
    <t>CAN WE DIY EXPENSIVE URBAN OUTFITTERS DECOR?!</t>
  </si>
  <si>
    <t>2018-01-16T16:04:16.000Z</t>
  </si>
  <si>
    <t>Wpm07-BGJnE</t>
  </si>
  <si>
    <t>Nicki Minaj - Chun-Li</t>
  </si>
  <si>
    <t>2018-05-04T16:00:08.000Z</t>
  </si>
  <si>
    <t>wppAQ8uZpfQ</t>
  </si>
  <si>
    <t>How Millennials Are Killing the Diamond Industry</t>
  </si>
  <si>
    <t>2017-11-26T17:00:06.000Z</t>
  </si>
  <si>
    <t>Wpr2WvQn-kg</t>
  </si>
  <si>
    <t>Adam Driver And Stephen Act Out A 'Star Wars' Scene Using Dolls</t>
  </si>
  <si>
    <t>2017-12-15T08:35:00.000Z</t>
  </si>
  <si>
    <t>WPZfIKy7LWo</t>
  </si>
  <si>
    <t>EVERY LATE NIGHT TALK SHOW EVER</t>
  </si>
  <si>
    <t>2018-04-09T16:00:03.000Z</t>
  </si>
  <si>
    <t>WQd6x4KmVhA</t>
  </si>
  <si>
    <t>Where Were You When You Found Out You Hit No. 1? | Cardi B</t>
  </si>
  <si>
    <t>2017-12-22T15:58:16.000Z</t>
  </si>
  <si>
    <t>wqEknnPadMA</t>
  </si>
  <si>
    <t>Clarabelle Flirted with Me?! - Disneyland Impressions</t>
  </si>
  <si>
    <t>2017-12-22T16:00:04.000Z</t>
  </si>
  <si>
    <t>wQFsKrYLd10</t>
  </si>
  <si>
    <t>My Everyday Makeup Routine!</t>
  </si>
  <si>
    <t>Lindsay Webster</t>
  </si>
  <si>
    <t>2018-03-15T17:00:56.000Z</t>
  </si>
  <si>
    <t>wqS9QwOIH3s</t>
  </si>
  <si>
    <t>Natural Defined Instagram Makeup | Jessica Clements</t>
  </si>
  <si>
    <t>2018-01-24T22:00:05.000Z</t>
  </si>
  <si>
    <t>wQZ95eZQtBE</t>
  </si>
  <si>
    <t>Adam &amp; Bree's Story | How Couples Sleep</t>
  </si>
  <si>
    <t>2018-01-15T13:00:09.000Z</t>
  </si>
  <si>
    <t>wRGldR_SQAA</t>
  </si>
  <si>
    <t>Apple Clips sample</t>
  </si>
  <si>
    <t>Steve Kovach</t>
  </si>
  <si>
    <t>2017-11-09T18:01:04.000Z</t>
  </si>
  <si>
    <t>wRNYoWFjmEc</t>
  </si>
  <si>
    <t>I Bought An Entire Outfit From Instagram Ads</t>
  </si>
  <si>
    <t>2018-02-15T20:41:29.000Z</t>
  </si>
  <si>
    <t>wrpeEitIEpA</t>
  </si>
  <si>
    <t>Last Week Tonight: Season 5 Official Trailer (HBO)</t>
  </si>
  <si>
    <t>2018-01-22T17:05:24.000Z</t>
  </si>
  <si>
    <t>wrPEjEqURJg</t>
  </si>
  <si>
    <t>How did teeth evolve? - Peter S. Ungar</t>
  </si>
  <si>
    <t>2018-02-05T16:01:04.000Z</t>
  </si>
  <si>
    <t>WS7f5xpGYn8</t>
  </si>
  <si>
    <t>Katy Perry - Hey Hey Hey (Official)</t>
  </si>
  <si>
    <t>2017-12-20T20:00:02.000Z</t>
  </si>
  <si>
    <t>wSwewlSkIXU</t>
  </si>
  <si>
    <t>Five Finger Death Punch - Gone Away (Lyric Video)</t>
  </si>
  <si>
    <t>2017-12-01T05:00:05.000Z</t>
  </si>
  <si>
    <t>wT_yPn3LfNA</t>
  </si>
  <si>
    <t>We Wore Hoopskirts For A Day 鈥?Ladylike</t>
  </si>
  <si>
    <t>2018-04-18T21:00:27.000Z</t>
  </si>
  <si>
    <t>wtegEB9lvaA</t>
  </si>
  <si>
    <t>The Aces - Fake Nice</t>
  </si>
  <si>
    <t>Red Bull Records</t>
  </si>
  <si>
    <t>2018-01-24T21:11:46.000Z</t>
  </si>
  <si>
    <t>wTiDluJ4Yd0</t>
  </si>
  <si>
    <t>TWO SELENA GOMEZES MEET FOR THE FIRST TIME (FBE)</t>
  </si>
  <si>
    <t>2017-12-13T22:00:06.000Z</t>
  </si>
  <si>
    <t>w-TSI1O4yGM</t>
  </si>
  <si>
    <t>Top 10 Plays of the Night: December 16, 2017</t>
  </si>
  <si>
    <t>2017-12-17T08:30:26.000Z</t>
  </si>
  <si>
    <t>wtTmLBfIiG4</t>
  </si>
  <si>
    <t>The Legend of Zelda: Breath of the Wild Expansion Pass - The Champions鈥?Ballad Trailer</t>
  </si>
  <si>
    <t>2017-12-13T15:10:38.000Z</t>
  </si>
  <si>
    <t>WTyNJOXycQk</t>
  </si>
  <si>
    <t>Male or Female? How to Tell the Sex of a Kitten!</t>
  </si>
  <si>
    <t>2018-02-18T18:40:06.000Z</t>
  </si>
  <si>
    <t>wuEKwkTqdw4</t>
  </si>
  <si>
    <t>LaToya Cantrell elected mayor of New Orleans</t>
  </si>
  <si>
    <t>NOLA.com</t>
  </si>
  <si>
    <t>2017-11-19T05:07:23.000Z</t>
  </si>
  <si>
    <t>WUFpGGe8U_E</t>
  </si>
  <si>
    <t>Brantley Gilbert - The Ones That Like Me</t>
  </si>
  <si>
    <t>BrantleyGilbertVEVO</t>
  </si>
  <si>
    <t>2018-02-01T05:01:00.000Z</t>
  </si>
  <si>
    <t>Wv0MKHbtcQQ</t>
  </si>
  <si>
    <t>EATING DISCONTINUED SNACKS *EMOTIONAL*</t>
  </si>
  <si>
    <t>2018-02-17T19:00:01.000Z</t>
  </si>
  <si>
    <t>wV7RsaTY228</t>
  </si>
  <si>
    <t>Humongous Turkey Lollipop</t>
  </si>
  <si>
    <t>2017-11-23T12:00:08.000Z</t>
  </si>
  <si>
    <t>WvV5TbJc9tQ</t>
  </si>
  <si>
    <t>Lil Peep - Save That Shit (Official Video)</t>
  </si>
  <si>
    <t>Lil Peep</t>
  </si>
  <si>
    <t>2017-12-20T15:01:12.000Z</t>
  </si>
  <si>
    <t>wW4JB9tjlik</t>
  </si>
  <si>
    <t>24 HOUR BOX FORT PRISON ESCAPE ROOM!! 馃摝馃殧 UNDERWATER PRISON, Scuba &amp; More!</t>
  </si>
  <si>
    <t>2018-06-03T18:08:35.000Z</t>
  </si>
  <si>
    <t>wwVOmTImfLA</t>
  </si>
  <si>
    <t>GLOW - Maniac | Season 2 Date Announcement [HD] | Netflix</t>
  </si>
  <si>
    <t>2018-04-18T14:00:10.000Z</t>
  </si>
  <si>
    <t>wwX-RSqxEXc</t>
  </si>
  <si>
    <t>17 of 2017: The Year in Pop Culture (ft. Damon and Jo) | Kingsley</t>
  </si>
  <si>
    <t>Kingsley</t>
  </si>
  <si>
    <t>2017-12-13T20:30:03.000Z</t>
  </si>
  <si>
    <t>WwyqQ-o6zHA</t>
  </si>
  <si>
    <t>Pop Culture Typography</t>
  </si>
  <si>
    <t>Izac Less</t>
  </si>
  <si>
    <t>2018-01-30T11:28:24.000Z</t>
  </si>
  <si>
    <t>Wwyxaow1wWg</t>
  </si>
  <si>
    <t>Inventing The Wheel</t>
  </si>
  <si>
    <t>J Gasser</t>
  </si>
  <si>
    <t>2017-11-08T22:27:53.000Z</t>
  </si>
  <si>
    <t>wwZ-T_WQ03A</t>
  </si>
  <si>
    <t>Rick and Morty: Why Morty Matters</t>
  </si>
  <si>
    <t>2017-11-12T16:46:33.000Z</t>
  </si>
  <si>
    <t>wxd-5OIngDw</t>
  </si>
  <si>
    <t>Jennifer Lopez and Alex Rodriguez bring hope and relief to storm-ravaged Puerto Rico</t>
  </si>
  <si>
    <t>2018-01-08T15:47:01.000Z</t>
  </si>
  <si>
    <t>WXlr35jV3cw</t>
  </si>
  <si>
    <t>P!nk presentation on AMAs 2017</t>
  </si>
  <si>
    <t>mvt.ias</t>
  </si>
  <si>
    <t>2017-11-20T03:10:33.000Z</t>
  </si>
  <si>
    <t>wx-M8sxcOp8</t>
  </si>
  <si>
    <t>Eagles vs. Cowboys | NFL Week 11 Game Highlights</t>
  </si>
  <si>
    <t>2017-11-20T04:57:26.000Z</t>
  </si>
  <si>
    <t>WXTNngJsBrI</t>
  </si>
  <si>
    <t>Power | Season 5 Official Trailer | STARZ</t>
  </si>
  <si>
    <t>STARZ</t>
  </si>
  <si>
    <t>2018-05-04T04:01:26.000Z</t>
  </si>
  <si>
    <t>WXyLdg4mJxo</t>
  </si>
  <si>
    <t>James Arthur - Naked</t>
  </si>
  <si>
    <t>JamesAVEVO</t>
  </si>
  <si>
    <t>2017-12-01T08:00:02.000Z</t>
  </si>
  <si>
    <t>wYeMe6_ISKc</t>
  </si>
  <si>
    <t>One Bit, Noah Cyrus - My Way (Official Video)</t>
  </si>
  <si>
    <t>OneBitMusicVEVO</t>
  </si>
  <si>
    <t>2018-01-08T14:00:04.000Z</t>
  </si>
  <si>
    <t>wylMwU1wEOM</t>
  </si>
  <si>
    <t>Diplo - Color Blind (feat. Lil Xan) (Official Music Video)</t>
  </si>
  <si>
    <t>2018-04-10T13:59:24.000Z</t>
  </si>
  <si>
    <t>WyuPSLj_6aw</t>
  </si>
  <si>
    <t>Christina Aguilera - Fall In Line (Lyric Video) ft. Demi Lovato</t>
  </si>
  <si>
    <t>2018-05-16T12:00:02.000Z</t>
  </si>
  <si>
    <t>WyWqEFeKX2E</t>
  </si>
  <si>
    <t>Jack White - Connected By Love</t>
  </si>
  <si>
    <t>2018-01-10T17:00:07.000Z</t>
  </si>
  <si>
    <t>WyZz9muaKFc</t>
  </si>
  <si>
    <t>I Got 99 Problems But Being A Girl Ain't One! DIY Girls Hacks and More by Blossom</t>
  </si>
  <si>
    <t>Blossom</t>
  </si>
  <si>
    <t>2018-04-21T12:28:17.000Z</t>
  </si>
  <si>
    <t>Wz_YwUpNOcw</t>
  </si>
  <si>
    <t>Wouldn't Leave</t>
  </si>
  <si>
    <t>2018-06-01T15:29:54.000Z</t>
  </si>
  <si>
    <t>wzKL-bQKcgA</t>
  </si>
  <si>
    <t>Anitta &amp; J Balvin - Downtown (Official Lyric Video) ft. Lele Pons &amp; Juanpa Zurita</t>
  </si>
  <si>
    <t>2017-12-14T18:30:08.000Z</t>
  </si>
  <si>
    <t>Wzq4qbNRFrw</t>
  </si>
  <si>
    <t>HIGH SCHOOL IN 2008 VS 2018</t>
  </si>
  <si>
    <t>2018-05-30T16:00:05.000Z</t>
  </si>
  <si>
    <t>Wzvr_rtI82w</t>
  </si>
  <si>
    <t>The $1000 Smartphone Giveaway!</t>
  </si>
  <si>
    <t>2017-11-28T00:58:09.000Z</t>
  </si>
  <si>
    <t>x_IG4DeedB4</t>
  </si>
  <si>
    <t>what working tech support is REALLY like</t>
  </si>
  <si>
    <t>Alex Meyers</t>
  </si>
  <si>
    <t>2018-02-13T12:00:06.000Z</t>
  </si>
  <si>
    <t>x_joMJBrT34</t>
  </si>
  <si>
    <t>10 of the World's Smallest Working Products!</t>
  </si>
  <si>
    <t>2018-05-08T16:53:29.000Z</t>
  </si>
  <si>
    <t>X_tYrnv_o6A</t>
  </si>
  <si>
    <t>Your Amazing Molecular Machines</t>
  </si>
  <si>
    <t>Veritasium</t>
  </si>
  <si>
    <t>2017-11-20T15:00:02.000Z</t>
  </si>
  <si>
    <t>x1l-HRvwnB4</t>
  </si>
  <si>
    <t>First Look | Mean Girls on Broadway</t>
  </si>
  <si>
    <t>Mean Girls on Broadway</t>
  </si>
  <si>
    <t>2018-04-06T15:06:34.000Z</t>
  </si>
  <si>
    <t>X212iTIMfYU</t>
  </si>
  <si>
    <t>10 Hour Wear Test On Drugstore Makeup | Beauty With Mi | Refinery29</t>
  </si>
  <si>
    <t>2017-12-04T16:00:05.000Z</t>
  </si>
  <si>
    <t>x25k_-Katf4</t>
  </si>
  <si>
    <t>Ugly history: The 1937 Haitian Massacre - Edward Paulino</t>
  </si>
  <si>
    <t>2018-01-25T15:55:18.000Z</t>
  </si>
  <si>
    <t>X26e3rK5SSM</t>
  </si>
  <si>
    <t>Cam'ron - Dinner Time (Mase Diss Track - Official Audio)</t>
  </si>
  <si>
    <t>Cam'ron</t>
  </si>
  <si>
    <t>2017-11-26T03:30:23.000Z</t>
  </si>
  <si>
    <t>X2BfTXIwABo</t>
  </si>
  <si>
    <t>MARVEL COMICS 2018: A Fresh Start</t>
  </si>
  <si>
    <t>2018-02-20T15:00:05.000Z</t>
  </si>
  <si>
    <t>x2KAYep8FwI</t>
  </si>
  <si>
    <t>TRUTH OR DARE (2018) Ending Explained</t>
  </si>
  <si>
    <t>FoundFlix</t>
  </si>
  <si>
    <t>2018-04-17T20:00:04.000Z</t>
  </si>
  <si>
    <t>x2u-KEex34A</t>
  </si>
  <si>
    <t>Stephen Curry 2018 All-Star Captain | Best Highlights 2017-2018</t>
  </si>
  <si>
    <t>2018-01-18T23:19:04.000Z</t>
  </si>
  <si>
    <t>x3ch1ajtwbc</t>
  </si>
  <si>
    <t>Jimmy Kimmel on Florida Shooting Survivors Being Called Fake News</t>
  </si>
  <si>
    <t>2018-02-22T03:41:17.000Z</t>
  </si>
  <si>
    <t>X3gKYTc6lbw</t>
  </si>
  <si>
    <t>INFINITY WAR QUOTES (YIAY #382)</t>
  </si>
  <si>
    <t>2017-12-09T23:31:50.000Z</t>
  </si>
  <si>
    <t>x3zQELlrY6A</t>
  </si>
  <si>
    <t>$8 Toast Vs. $20 Toast</t>
  </si>
  <si>
    <t>2018-05-06T15:00:19.000Z</t>
  </si>
  <si>
    <t>X41ArlJVNYc</t>
  </si>
  <si>
    <t>How to be a Hufflepuff</t>
  </si>
  <si>
    <t>2018-01-22T22:43:25.000Z</t>
  </si>
  <si>
    <t>x4TZEVqKIvs</t>
  </si>
  <si>
    <t>Film Theory: Disney LIED to You! (High School Musical)</t>
  </si>
  <si>
    <t>2017-12-30T20:15:11.000Z</t>
  </si>
  <si>
    <t>X4Ul5vTJ-uk</t>
  </si>
  <si>
    <t>Recreating The Look | Dramatic Blue smokey Eye Makeup Tutorial</t>
  </si>
  <si>
    <t>2018-03-27T16:47:21.000Z</t>
  </si>
  <si>
    <t>X58fcXjR-pg</t>
  </si>
  <si>
    <t>Alex, Inc. - Official Trailer</t>
  </si>
  <si>
    <t>2018-01-09T00:49:49.000Z</t>
  </si>
  <si>
    <t>X5DWRXTOUD0</t>
  </si>
  <si>
    <t>THINGS PARENTS DO ON CHRISTMAS | MYLIFEASEVA</t>
  </si>
  <si>
    <t>2017-11-21T23:32:56.000Z</t>
  </si>
  <si>
    <t>X5YJU6_Mfpg</t>
  </si>
  <si>
    <t>looking back</t>
  </si>
  <si>
    <t>2018-02-15T16:00:02.000Z</t>
  </si>
  <si>
    <t>X-5yy4ETxlQ</t>
  </si>
  <si>
    <t>Harper Grace Auditions for American Idol With Down-home Original Tune - American Idol 2018 on ABC</t>
  </si>
  <si>
    <t>2018-03-12T00:41:19.000Z</t>
  </si>
  <si>
    <t>X6h2BE8-w0M</t>
  </si>
  <si>
    <t>Kristen Bell鈥檚 Dumb Fight with Dax Shepard</t>
  </si>
  <si>
    <t>2018-01-17T11:00:04.000Z</t>
  </si>
  <si>
    <t>X6iJ0hPpGec</t>
  </si>
  <si>
    <t>Learn to Break a Glass with Your Voice || Learn Quick</t>
  </si>
  <si>
    <t>2017-12-04T12:00:03.000Z</t>
  </si>
  <si>
    <t>X7flefV8tec</t>
  </si>
  <si>
    <t>President Bill Clinton On Dictators, Democracy, &amp; Why We Need Immigrants More Than Ever</t>
  </si>
  <si>
    <t>2017-11-09T02:37:49.000Z</t>
  </si>
  <si>
    <t>x7sagGvoRI0</t>
  </si>
  <si>
    <t>What is Gigabit LTE, Why You Need It, &amp; How to Get It</t>
  </si>
  <si>
    <t>TheUnlockr</t>
  </si>
  <si>
    <t>2017-12-20T20:30:01.000Z</t>
  </si>
  <si>
    <t>x8eLIJAM58M</t>
  </si>
  <si>
    <t>KUWTK | Scott Gets Upset Over Being Uninvited to Khloe K.'s Party | E!</t>
  </si>
  <si>
    <t>2017-11-08T14:00:05.000Z</t>
  </si>
  <si>
    <t>X8XHLakfV5U</t>
  </si>
  <si>
    <t>The Early Animated Films</t>
  </si>
  <si>
    <t>The Royal Ocean Film Society</t>
  </si>
  <si>
    <t>2018-02-22T17:57:39.000Z</t>
  </si>
  <si>
    <t>x9e_8zRuuO8</t>
  </si>
  <si>
    <t>Kali Uchis - Isolation ALBUM REVIEW</t>
  </si>
  <si>
    <t>2018-04-13T19:34:51.000Z</t>
  </si>
  <si>
    <t>X9fHoWLf1w0</t>
  </si>
  <si>
    <t>The Best BBQ Meat | Great Taste</t>
  </si>
  <si>
    <t>All Def Digital</t>
  </si>
  <si>
    <t>2018-05-26T16:00:04.000Z</t>
  </si>
  <si>
    <t>x9mh-SwSKas</t>
  </si>
  <si>
    <t>Surprise After Surprise | October Vlog</t>
  </si>
  <si>
    <t>2017-11-10T18:42:55.000Z</t>
  </si>
  <si>
    <t>X9Qh8vsSE-c</t>
  </si>
  <si>
    <t>I Filled My Swimming Pool with 10,000 Water Balloons!</t>
  </si>
  <si>
    <t>2018-05-27T16:45:02.000Z</t>
  </si>
  <si>
    <t>X9QiHlEC22U</t>
  </si>
  <si>
    <t>The Last Jedi SPOILER PARTY Don't Watch</t>
  </si>
  <si>
    <t>2017-12-15T02:31:44.000Z</t>
  </si>
  <si>
    <t>XaKDp3ijSx0</t>
  </si>
  <si>
    <t>What is the BEST Fruit?</t>
  </si>
  <si>
    <t>GingerPale</t>
  </si>
  <si>
    <t>2018-04-18T16:41:49.000Z</t>
  </si>
  <si>
    <t>xArN1yUcXXc</t>
  </si>
  <si>
    <t>FAIL COMPILATION - MASSIVE Chain Reaction goes UP the Stairs! ft. berlagawesome</t>
  </si>
  <si>
    <t>xAXh7vSmjRk</t>
  </si>
  <si>
    <t>Bebe Rexha - Meant To Be (Acoustic)</t>
  </si>
  <si>
    <t>2018-04-06T12:22:20.000Z</t>
  </si>
  <si>
    <t>XAzqBDFs418</t>
  </si>
  <si>
    <t>Battle with Charlie Puth | Rudy Mancuso</t>
  </si>
  <si>
    <t>2017-11-27T21:17:31.000Z</t>
  </si>
  <si>
    <t>xBiB4CIq9FE</t>
  </si>
  <si>
    <t>100-Layer Lasagna Challenge: Behind Tasty</t>
  </si>
  <si>
    <t>2018-04-18T22:00:44.000Z</t>
  </si>
  <si>
    <t>XblV5A1PlDo</t>
  </si>
  <si>
    <t>Three Days Grace - The Mountain (Official Video)</t>
  </si>
  <si>
    <t>ThreeDaysGraceVEVO</t>
  </si>
  <si>
    <t>2018-01-25T15:00:02.000Z</t>
  </si>
  <si>
    <t>XbuQAbG2AZ0</t>
  </si>
  <si>
    <t>Jay-Z and Dean Baquet, in Conversation</t>
  </si>
  <si>
    <t>2017-11-30T14:30:00.000Z</t>
  </si>
  <si>
    <t>XbxRqlHtKUE</t>
  </si>
  <si>
    <t>Catching a SHARK by HAND!</t>
  </si>
  <si>
    <t>2018-05-25T11:00:03.000Z</t>
  </si>
  <si>
    <t>Xc675sarBYc</t>
  </si>
  <si>
    <t>Watch My Orphaned Kitten Grow up (Also, Some Sad News..)</t>
  </si>
  <si>
    <t>2017-12-20T02:16:30.000Z</t>
  </si>
  <si>
    <t>XcdLVKYsHHU</t>
  </si>
  <si>
    <t>EXO 'Electric Kiss' Dance Practice</t>
  </si>
  <si>
    <t>2018-01-13T03:00:01.000Z</t>
  </si>
  <si>
    <t>XcqS9okipTU</t>
  </si>
  <si>
    <t>Playing electric shock games with Adam Savage</t>
  </si>
  <si>
    <t>2018-02-25T17:03:19.000Z</t>
  </si>
  <si>
    <t>XCrJ3NflOpE</t>
  </si>
  <si>
    <t>A New View of the Moon</t>
  </si>
  <si>
    <t>To Scale:</t>
  </si>
  <si>
    <t>2018-03-13T06:50:36.000Z</t>
  </si>
  <si>
    <t>XcSMdhfKga4</t>
  </si>
  <si>
    <t>Mamma Mia! Here We Go Again - Trailer</t>
  </si>
  <si>
    <t>2017-12-21T08:30:22.000Z</t>
  </si>
  <si>
    <t>XcUiOyKclOI</t>
  </si>
  <si>
    <t>Kelly Clarkson - Miss Independent / Love So Soft [2017 American Music Awards Performance]</t>
  </si>
  <si>
    <t>2017-11-21T15:56:31.000Z</t>
  </si>
  <si>
    <t>XCz66YlNbPQ</t>
  </si>
  <si>
    <t>Trump - S**thole Countries - shithole statement by NAMIBIA馃挬馃挬</t>
  </si>
  <si>
    <t>Gondwana Collection Namibia</t>
  </si>
  <si>
    <t>2018-01-12T22:14:10.000Z</t>
  </si>
  <si>
    <t>XdNOI-q70q4</t>
  </si>
  <si>
    <t>GIANT Bowl of Lucky Charms CHALLENGE (5,000+ Calories)</t>
  </si>
  <si>
    <t>2018-05-23T00:15:30.000Z</t>
  </si>
  <si>
    <t>xDsMX18qSfE</t>
  </si>
  <si>
    <t>10 Ancient Languages that Disappeared!</t>
  </si>
  <si>
    <t>2018-04-02T13:13:17.000Z</t>
  </si>
  <si>
    <t>xe5tXZs-iWw</t>
  </si>
  <si>
    <t>Pressing Non-Newtonian Fluid Through Small Holes with Hydraulic Press | in 4K</t>
  </si>
  <si>
    <t>2018-04-28T14:44:26.000Z</t>
  </si>
  <si>
    <t>xe6o4ex7-YA</t>
  </si>
  <si>
    <t>Jimmy Kimmel on His Reaction to Fergie's National Anthem</t>
  </si>
  <si>
    <t>2018-02-21T08:30:01.000Z</t>
  </si>
  <si>
    <t>xe8Id7pDNOM</t>
  </si>
  <si>
    <t>Anti-Soggy Cereal Spoon</t>
  </si>
  <si>
    <t>xegUPsJaUKc</t>
  </si>
  <si>
    <t>WE MADE A JEWELRY LINE // Grace Helbig</t>
  </si>
  <si>
    <t>2017-11-29T18:00:05.000Z</t>
  </si>
  <si>
    <t>xejjA2AFO5I</t>
  </si>
  <si>
    <t>Black Mirror - Metalhead | Official Trailer [HD] | Netflix</t>
  </si>
  <si>
    <t>2017-12-03T11:00:04.000Z</t>
  </si>
  <si>
    <t>XeLIvgsYdFI</t>
  </si>
  <si>
    <t>i went to the olympics!!</t>
  </si>
  <si>
    <t>2018-03-06T20:02:37.000Z</t>
  </si>
  <si>
    <t>X-eRc9PF3TU</t>
  </si>
  <si>
    <t>Set It Up | Official Trailer [HD] | Netflix</t>
  </si>
  <si>
    <t>2018-05-15T14:30:09.000Z</t>
  </si>
  <si>
    <t>xf4iv4ic70M</t>
  </si>
  <si>
    <t>GOOGLE PICKS MY MAKEUP CHALLENGE! Carli Bybel</t>
  </si>
  <si>
    <t>2018-05-06T15:17:08.000Z</t>
  </si>
  <si>
    <t>xF99M6Zilac</t>
  </si>
  <si>
    <t>17 Weird Ways To Survive School / Back To School Life Hacks</t>
  </si>
  <si>
    <t>Troom Troom</t>
  </si>
  <si>
    <t>2017-12-26T20:00:04.000Z</t>
  </si>
  <si>
    <t>xfdUIY8rEmA</t>
  </si>
  <si>
    <t>So It Begins...</t>
  </si>
  <si>
    <t>2018-03-26T16:00:05.000Z</t>
  </si>
  <si>
    <t>xf-dywd3zx0</t>
  </si>
  <si>
    <t>Official Trailer | BTS: Burn The Stage</t>
  </si>
  <si>
    <t>2018-03-14T12:17:34.000Z</t>
  </si>
  <si>
    <t>xffS8n-M0Jg</t>
  </si>
  <si>
    <t>How To Be Petty 101</t>
  </si>
  <si>
    <t>2018-05-01T00:35:14.000Z</t>
  </si>
  <si>
    <t>xfi2eRAokc8</t>
  </si>
  <si>
    <t>How Nail Polish is Made and Tested</t>
  </si>
  <si>
    <t>2018-02-23T20:00:04.000Z</t>
  </si>
  <si>
    <t>xfmipNU4Odc</t>
  </si>
  <si>
    <t>Edna's registered owner thought she was dead for 2 years!!!</t>
  </si>
  <si>
    <t>2017-11-10T18:02:04.000Z</t>
  </si>
  <si>
    <t>xg9ebVTL9yE</t>
  </si>
  <si>
    <t>Empire Of The Sun - Way To Go</t>
  </si>
  <si>
    <t>empireofthesunvevo</t>
  </si>
  <si>
    <t>2017-11-10T05:00:06.000Z</t>
  </si>
  <si>
    <t>XgbFJUpbk8A</t>
  </si>
  <si>
    <t>After Show: Would Iggy Azalea Collaborate With Cardi B? | WWHL</t>
  </si>
  <si>
    <t>2018-03-19T05:30:33.000Z</t>
  </si>
  <si>
    <t>xGCnZ-9dPc0</t>
  </si>
  <si>
    <t>Very Cool Conversation Between F 22 Pilots And Boom Operator</t>
  </si>
  <si>
    <t>The Joint Forces Channel</t>
  </si>
  <si>
    <t>2018-02-28T16:35:25.000Z</t>
  </si>
  <si>
    <t>xGcrvGTMgkg</t>
  </si>
  <si>
    <t>Siri in the '80s</t>
  </si>
  <si>
    <t>Squirrel Monkey</t>
  </si>
  <si>
    <t>2018-02-11T05:39:21.000Z</t>
  </si>
  <si>
    <t>XGd1dq1BatM</t>
  </si>
  <si>
    <t>Halsey - Alone (Audio) ft. Big Sean, Stefflon Don</t>
  </si>
  <si>
    <t>2018-03-15T22:00:01.000Z</t>
  </si>
  <si>
    <t>xgKyh00g6y8</t>
  </si>
  <si>
    <t>California mudslides: At least 13 killed, thousands evacuated 馃嚭馃嚫</t>
  </si>
  <si>
    <t>2018-01-10T05:27:03.000Z</t>
  </si>
  <si>
    <t>xgo7SDyFqvc</t>
  </si>
  <si>
    <t>KEKE - BOSSY (Explicit)</t>
  </si>
  <si>
    <t>2018-01-12T12:50:37.000Z</t>
  </si>
  <si>
    <t>xgtLKeCkCiw</t>
  </si>
  <si>
    <t>The ketogenic diet, explained</t>
  </si>
  <si>
    <t>2018-03-13T15:06:35.000Z</t>
  </si>
  <si>
    <t>xGz_FZ0ePwE</t>
  </si>
  <si>
    <t>Mase - The Oracle (Cam'Ron Diss)</t>
  </si>
  <si>
    <t>RAP DAILY</t>
  </si>
  <si>
    <t>2017-11-24T16:04:33.000Z</t>
  </si>
  <si>
    <t>xhBMUFDdiok</t>
  </si>
  <si>
    <t>Gin Wigmore - Cabrona</t>
  </si>
  <si>
    <t>GinWigmoreVEVO</t>
  </si>
  <si>
    <t>2017-11-16T13:05:00.000Z</t>
  </si>
  <si>
    <t>XHkAjUVoQME</t>
  </si>
  <si>
    <t>My Birth Father in Russia didn't know I existed - This is our bond</t>
  </si>
  <si>
    <t>Alex Gilbert</t>
  </si>
  <si>
    <t>2017-11-15T08:02:08.000Z</t>
  </si>
  <si>
    <t>xhs8tf1v__w</t>
  </si>
  <si>
    <t>Terry Crews Answers the Web's Most Searched Questions | WIRED</t>
  </si>
  <si>
    <t>2018-05-14T16:00:29.000Z</t>
  </si>
  <si>
    <t>XI1tgzimsRc</t>
  </si>
  <si>
    <t>Making a Solar Cell From (Almost) Scratch</t>
  </si>
  <si>
    <t>Voltfolio</t>
  </si>
  <si>
    <t>2018-01-01T03:41:39.000Z</t>
  </si>
  <si>
    <t>xi8u9DcC0_Q</t>
  </si>
  <si>
    <t>If Tampon Ads Were Honest (Also Maxi Pads &amp; Other Feminine Products)</t>
  </si>
  <si>
    <t>2017-12-04T17:00:06.000Z</t>
  </si>
  <si>
    <t>xIbQZpwVweE</t>
  </si>
  <si>
    <t>My Bachelor Audition Tape // Grace Helbig</t>
  </si>
  <si>
    <t>2018-01-26T04:21:40.000Z</t>
  </si>
  <si>
    <t>XiHiW4N7-bo</t>
  </si>
  <si>
    <t>2018-05-16T06:59:59.000Z</t>
  </si>
  <si>
    <t>XiIShINrftE</t>
  </si>
  <si>
    <t>Taylor Swift - 鈥楲ook What You Made Me Do鈥?(Live At Capital鈥檚 Jingle Bell Ball 2017)</t>
  </si>
  <si>
    <t>2017-12-10T23:11:07.000Z</t>
  </si>
  <si>
    <t>XisRqF3ympA</t>
  </si>
  <si>
    <t>2017 Holiday Eyeshadow Palette Review | Beauty With Mi | Refinery29</t>
  </si>
  <si>
    <t>2017-11-20T16:00:01.000Z</t>
  </si>
  <si>
    <t>XIxZLrruFpg</t>
  </si>
  <si>
    <t>DIY JAPANESE FLUFFY PANCAKES</t>
  </si>
  <si>
    <t>2018-01-21T14:00:02.000Z</t>
  </si>
  <si>
    <t>XIZmIl9SsXk</t>
  </si>
  <si>
    <t>People Try The New Diet Coke Flavors</t>
  </si>
  <si>
    <t>2018-01-25T02:00:01.000Z</t>
  </si>
  <si>
    <t>XJBvP-NZJ9U</t>
  </si>
  <si>
    <t>Matt Lauer &amp; Garrison Keillor Accused of Sexual Harassment</t>
  </si>
  <si>
    <t>2017-11-30T03:24:39.000Z</t>
  </si>
  <si>
    <t>xJrOUJpCxOE</t>
  </si>
  <si>
    <t>Dating the Popular Guy | Lele Pons</t>
  </si>
  <si>
    <t>2018-01-26T18:30:01.000Z</t>
  </si>
  <si>
    <t>Xk_Gv89jzas</t>
  </si>
  <si>
    <t>Dominoes Pizza Delivery on Bike</t>
  </si>
  <si>
    <t>2017-11-20T20:33:38.000Z</t>
  </si>
  <si>
    <t>xkgcvfbzuqo</t>
  </si>
  <si>
    <t>Jimmy Kimmel Interviews Bekah M from The Bachelor</t>
  </si>
  <si>
    <t>2018-02-13T05:18:00.000Z</t>
  </si>
  <si>
    <t>XkGTE4WMMko</t>
  </si>
  <si>
    <t>A BANANA PHONE?! - What the Fruit?</t>
  </si>
  <si>
    <t>2018-04-01T14:00:03.000Z</t>
  </si>
  <si>
    <t>XKl8Wg25DrM</t>
  </si>
  <si>
    <t>Joga O Bum Bum Tam Tam - MC Fioti / Rikimaru Choreography</t>
  </si>
  <si>
    <t>2018-04-10T12:00:05.000Z</t>
  </si>
  <si>
    <t>XKQa1vx-oNY</t>
  </si>
  <si>
    <t>blackbear - anxiety ft. FRND</t>
  </si>
  <si>
    <t>blackbearVEVO</t>
  </si>
  <si>
    <t>2018-01-10T17:00:04.000Z</t>
  </si>
  <si>
    <t>XKrV_JqZX1Q</t>
  </si>
  <si>
    <t>Name That Song Challenge with Blake Shelton</t>
  </si>
  <si>
    <t>2018-03-20T10:30:00.000Z</t>
  </si>
  <si>
    <t>XKSHDDBAd1w</t>
  </si>
  <si>
    <t>Top 5 Plays of the Night | January 23, 2018</t>
  </si>
  <si>
    <t>2018-01-24T09:25:46.000Z</t>
  </si>
  <si>
    <t>XkVwqEdYlNA</t>
  </si>
  <si>
    <t>The Last Jedi Cast Touches Bearded Dragons &amp; Other Weird Stuff | Fear Box | Vanity Fair</t>
  </si>
  <si>
    <t>2017-12-13T17:01:43.000Z</t>
  </si>
  <si>
    <t>xkYpO9ATUT0</t>
  </si>
  <si>
    <t>Riverdale | Mad World | The CW</t>
  </si>
  <si>
    <t>xL_qpDkF5A8</t>
  </si>
  <si>
    <t>American Crime Story Season 2: The Assassination of Gianni Versace Trailer (HD)</t>
  </si>
  <si>
    <t>2017-11-15T01:25:18.000Z</t>
  </si>
  <si>
    <t>Xl38SuxyrgM</t>
  </si>
  <si>
    <t>STEPH CURRY and OMRI CASSPI, postgame GSW (9-3) vs MIN: peaking?, turnovers, Casspi role</t>
  </si>
  <si>
    <t>LetsGoWarriors</t>
  </si>
  <si>
    <t>2017-11-09T07:27:32.000Z</t>
  </si>
  <si>
    <t>xl3HhY2BTuU</t>
  </si>
  <si>
    <t>Eagles vs. Seahawks | NFL Week 13 Game Highlights</t>
  </si>
  <si>
    <t>2017-12-04T04:55:56.000Z</t>
  </si>
  <si>
    <t>xLkHEZTSeoU</t>
  </si>
  <si>
    <t>Casey Neistat Melts His Face Off While Eating Spicy Wings | Hot Ones</t>
  </si>
  <si>
    <t>2017-12-14T16:00:05.000Z</t>
  </si>
  <si>
    <t>xlQLyAOQXjQ</t>
  </si>
  <si>
    <t>The FULL COLLECTION of 7-ELEVEN MAKEUP TESTED - Hits &amp; Misses</t>
  </si>
  <si>
    <t>2017-12-06T18:00:11.000Z</t>
  </si>
  <si>
    <t>XltvwqBZIPc</t>
  </si>
  <si>
    <t>Tourism Australia Dundee Super Bowl Ad 2018 w/ Chris Hemsworth and Danny McBride</t>
  </si>
  <si>
    <t>Australia</t>
  </si>
  <si>
    <t>2018-02-05T00:50:08.000Z</t>
  </si>
  <si>
    <t>xLtYmhj-0Kg</t>
  </si>
  <si>
    <t>Official Cobra Kai Teaser Trailer - The Karate Kid saga continues</t>
  </si>
  <si>
    <t>2018-02-15T17:00:01.000Z</t>
  </si>
  <si>
    <t>xLvkFer6aOY</t>
  </si>
  <si>
    <t>THOR RAGNAROK Short Film - Grandmaster Moves To Earth (2017) Jeff Goldblum Movie HD</t>
  </si>
  <si>
    <t>2018-02-16T17:30:15.000Z</t>
  </si>
  <si>
    <t>XMdBA8KkQiY</t>
  </si>
  <si>
    <t>Can you Text and Drive a Tesla at the Same Time?</t>
  </si>
  <si>
    <t>xnBtEib-H9E</t>
  </si>
  <si>
    <t>What $2,250 Will Get You In NYC | Sweet Digs Home Tour | Refinery29</t>
  </si>
  <si>
    <t>2017-11-19T16:00:05.000Z</t>
  </si>
  <si>
    <t>xNGFSEcRSZI</t>
  </si>
  <si>
    <t>Kids Pitch A New TV Show: 'Strangest Things: The Golden Mysteries'</t>
  </si>
  <si>
    <t>2018-05-17T07:35:00.000Z</t>
  </si>
  <si>
    <t>xNkLDa3_nnk</t>
  </si>
  <si>
    <t>Why I've Been Lying About My Life.</t>
  </si>
  <si>
    <t>2018-05-10T19:00:02.000Z</t>
  </si>
  <si>
    <t>xNvlaa5-vtI</t>
  </si>
  <si>
    <t>Zendaya's Lip Sync Battle Impersonation Caught Bruno Mars' Attention</t>
  </si>
  <si>
    <t>2017-12-12T11:00:04.000Z</t>
  </si>
  <si>
    <t>XoAf_I3ULwE</t>
  </si>
  <si>
    <t>Deputy Attorney General Rosenstein: The indictment charges 13 Russian nationals... (C-SPAN)</t>
  </si>
  <si>
    <t>2018-02-16T18:58:16.000Z</t>
  </si>
  <si>
    <t>xoeObnVyBug</t>
  </si>
  <si>
    <t>Castro son 'kills himself' after 'battle with depression'</t>
  </si>
  <si>
    <t>2018-02-02T05:42:11.000Z</t>
  </si>
  <si>
    <t>xOFdHUv0zrQ</t>
  </si>
  <si>
    <t>Jamie Dornan Used to Live with 'Desperate' Eddie Redmayne</t>
  </si>
  <si>
    <t>2018-02-02T09:35:00.000Z</t>
  </si>
  <si>
    <t>XOxB-WE3R7U</t>
  </si>
  <si>
    <t>The Most Difficult Decision Ever</t>
  </si>
  <si>
    <t>2018-03-05T23:23:37.000Z</t>
  </si>
  <si>
    <t>xp0m08eOD5U</t>
  </si>
  <si>
    <t>Moby - Like A Motherless Child (Official Video)</t>
  </si>
  <si>
    <t>Moby</t>
  </si>
  <si>
    <t>2017-12-11T15:01:25.000Z</t>
  </si>
  <si>
    <t>XP32nDUMYS8</t>
  </si>
  <si>
    <t>George Ezra - Pretty Shining People (Lyric Video)</t>
  </si>
  <si>
    <t>2018-03-02T08:00:02.000Z</t>
  </si>
  <si>
    <t>XPrHD-7jjUs</t>
  </si>
  <si>
    <t>This Hidden 300 Foot Stretch Of The Berlin Wall Is Still Standing (HBO)</t>
  </si>
  <si>
    <t>2018-02-05T17:15:48.000Z</t>
  </si>
  <si>
    <t>xPsEiZAOb_I</t>
  </si>
  <si>
    <t>GIVING AWAY MY YOUTUBE ADSENSE</t>
  </si>
  <si>
    <t>Caspar</t>
  </si>
  <si>
    <t>2018-01-22T17:09:00.000Z</t>
  </si>
  <si>
    <t>xptpXSTtgSY</t>
  </si>
  <si>
    <t>How does hibernation work? - Sheena Lee Faherty</t>
  </si>
  <si>
    <t>2018-05-03T15:02:02.000Z</t>
  </si>
  <si>
    <t>Xpv-sEKl1B4</t>
  </si>
  <si>
    <t>Why You Should Wake Up at 4:30 AM Every Day, According To A Navy SEAL</t>
  </si>
  <si>
    <t>2018-05-13T20:00:02.000Z</t>
  </si>
  <si>
    <t>XPVxL-YUOwk</t>
  </si>
  <si>
    <t>Not sure if I could take LEGO Zombies seriously...</t>
  </si>
  <si>
    <t>NIXOLAS</t>
  </si>
  <si>
    <t>2018-02-08T16:04:47.000Z</t>
  </si>
  <si>
    <t>Xpw0ts8RTfk</t>
  </si>
  <si>
    <t>What Would A Quentin Tarantino Star Trek Movie Look Like? - SJU</t>
  </si>
  <si>
    <t>2017-12-05T20:06:57.000Z</t>
  </si>
  <si>
    <t>xqj7XOv9mC8</t>
  </si>
  <si>
    <t>PAPILLON | Official Trailer</t>
  </si>
  <si>
    <t>2018-05-22T16:30:39.000Z</t>
  </si>
  <si>
    <t>XQmI7hTE4Jw</t>
  </si>
  <si>
    <t>Deadpool 2 | Behind The Scenes of Ashes with C茅line Dion | 20th Century FOX</t>
  </si>
  <si>
    <t>2018-05-07T13:00:04.000Z</t>
  </si>
  <si>
    <t>XQSvN2Wd5MQ</t>
  </si>
  <si>
    <t>International Dunkin Donuts Taste Test</t>
  </si>
  <si>
    <t>2018-06-11T10:00:02.000Z</t>
  </si>
  <si>
    <t>Xqy62kBAiLk</t>
  </si>
  <si>
    <t>Dazed &amp; Confused - LIVIN Speech</t>
  </si>
  <si>
    <t>Navenanthen Gepardieu</t>
  </si>
  <si>
    <t>2013-10-28T11:39:41.000Z</t>
  </si>
  <si>
    <t>Xr2rgT9uEnA</t>
  </si>
  <si>
    <t>LIE DETECTOR TEST WITH MY GIRLFRIEND!</t>
  </si>
  <si>
    <t>miniminter</t>
  </si>
  <si>
    <t>2018-05-20T18:00:02.000Z</t>
  </si>
  <si>
    <t>XrDlDj9DfZs</t>
  </si>
  <si>
    <t>Lindsey and鈥?Mark鈥檚 - Iconic Dance - Dancing with the Stars</t>
  </si>
  <si>
    <t>2017-11-14T06:08:58.000Z</t>
  </si>
  <si>
    <t>xrMfUeOPWto</t>
  </si>
  <si>
    <t>EVERY MUSEUM EVER</t>
  </si>
  <si>
    <t>2018-05-07T16:00:09.000Z</t>
  </si>
  <si>
    <t>XrvedhkDN5A</t>
  </si>
  <si>
    <t>[ASMR?] Accent Tag Challenge - American vs. English</t>
  </si>
  <si>
    <t>Gibi ASMR</t>
  </si>
  <si>
    <t>2018-03-13T22:55:38.000Z</t>
  </si>
  <si>
    <t>XSg9Xc3ie_A</t>
  </si>
  <si>
    <t>Rosie Huntington-Whiteley's Guide to Perfect Baby Skin | Beauty Secrets | Vogue</t>
  </si>
  <si>
    <t>2018-03-13T13:00:19.000Z</t>
  </si>
  <si>
    <t>XSP5yHZN1I4</t>
  </si>
  <si>
    <t>Zendaya stops interview to fix reporters hair</t>
  </si>
  <si>
    <t>FILMWEBTV</t>
  </si>
  <si>
    <t>2017-12-05T15:10:37.000Z</t>
  </si>
  <si>
    <t>XspEs1x9cPU</t>
  </si>
  <si>
    <t>The real reason Amelia Earhart is so famous</t>
  </si>
  <si>
    <t>2018-01-10T13:42:16.000Z</t>
  </si>
  <si>
    <t>XsVy4ImgM0o</t>
  </si>
  <si>
    <t>Have Yourself A Merry Little Christmas (ft. Tori Kelly) - Jacob Collier</t>
  </si>
  <si>
    <t>Jacob Collier</t>
  </si>
  <si>
    <t>2017-12-12T20:15:51.000Z</t>
  </si>
  <si>
    <t>XT3gEidTKAc</t>
  </si>
  <si>
    <t>Just a Couple Friends - Acoustic (MUSIC VIDEO)</t>
  </si>
  <si>
    <t>2018-01-24T21:01:10.000Z</t>
  </si>
  <si>
    <t>XtlLI_pBC3s</t>
  </si>
  <si>
    <t>My Dogs Meet A Cat</t>
  </si>
  <si>
    <t>2018-01-18T05:52:30.000Z</t>
  </si>
  <si>
    <t>xTlNMmZKwpA</t>
  </si>
  <si>
    <t>Cardi B, Bad Bunny &amp; J Balvin - I Like It [Official Music Video]</t>
  </si>
  <si>
    <t>2018-05-29T14:05:10.000Z</t>
  </si>
  <si>
    <t>xtR7m-Fl-F0</t>
  </si>
  <si>
    <t>I Went to a Butler Cafe.</t>
  </si>
  <si>
    <t>akidearest</t>
  </si>
  <si>
    <t>2018-03-02T23:00:02.000Z</t>
  </si>
  <si>
    <t>xTrwT0jSUg0</t>
  </si>
  <si>
    <t>Mother Knows Best - SNL</t>
  </si>
  <si>
    <t>2018-05-13T05:06:11.000Z</t>
  </si>
  <si>
    <t>x-uBFJLY8Ow</t>
  </si>
  <si>
    <t>Designing for Small Batch Low Volume Manufacturing: Vacuum forming</t>
  </si>
  <si>
    <t>2017-11-08T17:00:03.000Z</t>
  </si>
  <si>
    <t>XUIwpXq_jBo</t>
  </si>
  <si>
    <t>TOMB RAIDER TEMPLE CAKE - NERDY NUMMIES</t>
  </si>
  <si>
    <t>2018-03-06T18:45:38.000Z</t>
  </si>
  <si>
    <t>XUqRem0W8L8</t>
  </si>
  <si>
    <t>Drake - God's Plan (Official Music Video)</t>
  </si>
  <si>
    <t>OVO Sound</t>
  </si>
  <si>
    <t>2018-02-16T16:03:41.000Z</t>
  </si>
  <si>
    <t>xutm6oMTBw8</t>
  </si>
  <si>
    <t>Measuring RPM with a spectrum analyzer mobile app</t>
  </si>
  <si>
    <t>2018-02-06T13:00:05.000Z</t>
  </si>
  <si>
    <t>xvaCIbcM2-I</t>
  </si>
  <si>
    <t>Keri Hilson Has Emotional Meeting with Psychic Medium Reginald Lewis</t>
  </si>
  <si>
    <t>2018-01-09T02:14:26.000Z</t>
  </si>
  <si>
    <t>XvHgyZYz2LY</t>
  </si>
  <si>
    <t>How Lush's Popular Shampoo Bars Are Made | How Stuff Is Made | Refinery29</t>
  </si>
  <si>
    <t>2017-11-29T16:00:04.000Z</t>
  </si>
  <si>
    <t>XvHSlHhh1gk</t>
  </si>
  <si>
    <t>The LEGO Movie 2: The Second Part 鈥?Official Teaser Trailer [HD]</t>
  </si>
  <si>
    <t>2018-06-05T12:46:05.000Z</t>
  </si>
  <si>
    <t>XVKg8uPSb5s</t>
  </si>
  <si>
    <t>Robert Wagner called person of interest in mysterious Natalie Wood death</t>
  </si>
  <si>
    <t>2018-02-01T12:56:26.000Z</t>
  </si>
  <si>
    <t>xvmTr6S00Aw</t>
  </si>
  <si>
    <t>MY PARENTS DO MY MAKEUP</t>
  </si>
  <si>
    <t>2018-02-27T22:02:48.000Z</t>
  </si>
  <si>
    <t>xVU8nEIsapY</t>
  </si>
  <si>
    <t>You're Too Good To Date My Friends | Hardly Working</t>
  </si>
  <si>
    <t>2018-04-21T17:30:03.000Z</t>
  </si>
  <si>
    <t>xVYmcVgfDNA</t>
  </si>
  <si>
    <t>Jordan Schlansky Lectures Conan About Coffee In Naples  - CONAN on TBS</t>
  </si>
  <si>
    <t>2018-04-14T22:24:49.000Z</t>
  </si>
  <si>
    <t>XwDTzD75fT4</t>
  </si>
  <si>
    <t>Kesha - This Is Me (from The Greatest Showman Soundtrack) [Official Audio]</t>
  </si>
  <si>
    <t>2017-12-22T05:01:12.000Z</t>
  </si>
  <si>
    <t>XWrB4qOF_UA</t>
  </si>
  <si>
    <t>*NEW* FENTY BEAUTY BODY LAVA &amp; FAIRY BOMB | HIT OR MISS?!</t>
  </si>
  <si>
    <t>2018-04-08T17:15:51.000Z</t>
  </si>
  <si>
    <t>xwXP7vB4mlY</t>
  </si>
  <si>
    <t>She Ruined The Surprise Gender Reveal</t>
  </si>
  <si>
    <t>2018-02-28T20:43:50.000Z</t>
  </si>
  <si>
    <t>Xx1tK0RyZxs</t>
  </si>
  <si>
    <t>James Corden Almost Named His Daughter Beyonc茅</t>
  </si>
  <si>
    <t>2018-01-24T20:48:29.000Z</t>
  </si>
  <si>
    <t>XxBr02E3C0k</t>
  </si>
  <si>
    <t>Dakota Johnson Talks Fifty Shades Freed</t>
  </si>
  <si>
    <t>2018-02-01T10:00:02.000Z</t>
  </si>
  <si>
    <t>xXf2ct7C2fQ</t>
  </si>
  <si>
    <t>Burger King | Chocolate Whopper</t>
  </si>
  <si>
    <t>2018-03-30T15:08:51.000Z</t>
  </si>
  <si>
    <t>xxQhWrAcQnE</t>
  </si>
  <si>
    <t>The Handmaid鈥檚 Tale Season 2 First Look (Official) 鈥?Only on Hulu</t>
  </si>
  <si>
    <t>2018-01-14T17:00:18.000Z</t>
  </si>
  <si>
    <t>XXRBLyQQ78A</t>
  </si>
  <si>
    <t>Only Slightly Exaggerated | Travel Oregon</t>
  </si>
  <si>
    <t>oregon</t>
  </si>
  <si>
    <t>2018-03-12T11:43:33.000Z</t>
  </si>
  <si>
    <t>XxvQIaCJ9Xw</t>
  </si>
  <si>
    <t>Wix.com Official 2018 Big Game Ad with Rhett &amp; Link</t>
  </si>
  <si>
    <t>Wix.com</t>
  </si>
  <si>
    <t>2018-02-02T20:15:04.000Z</t>
  </si>
  <si>
    <t>XXXqaYls50o</t>
  </si>
  <si>
    <t>Riverdale | Chapter Twenty-Three: The Blackboard Jungle Trailer | The CW</t>
  </si>
  <si>
    <t>2017-12-14T06:00:01.000Z</t>
  </si>
  <si>
    <t>XY5OYFc1tzU</t>
  </si>
  <si>
    <t>If Hand Turkeys Were Real</t>
  </si>
  <si>
    <t>2017-11-18T17:30:00.000Z</t>
  </si>
  <si>
    <t>Xyb1fsPG-Xk</t>
  </si>
  <si>
    <t>Hawaii residents flee after Kilauea volcano eruptions</t>
  </si>
  <si>
    <t>2018-05-05T17:01:16.000Z</t>
  </si>
  <si>
    <t>xYb9HeucPf0</t>
  </si>
  <si>
    <t>Steve Brown Says Attacker Was Laughing Before He Stormed Stage | TMZ</t>
  </si>
  <si>
    <t>2018-01-23T01:00:01.000Z</t>
  </si>
  <si>
    <t>XYfulkXyDHU</t>
  </si>
  <si>
    <t>Lisa Kudrow Heard Lindsay Lohan Wants to Do 'The Comeback'</t>
  </si>
  <si>
    <t>2018-02-01T09:35:00.000Z</t>
  </si>
  <si>
    <t>xYShiXMGULE</t>
  </si>
  <si>
    <t>Living under a bridge doesn't stop this homeless woman from staying positive.</t>
  </si>
  <si>
    <t>Invisible People</t>
  </si>
  <si>
    <t>2017-12-17T06:10:08.000Z</t>
  </si>
  <si>
    <t>xYtsL9znopI</t>
  </si>
  <si>
    <t>Khalid &amp; Normani - Love Lies (Official Video)</t>
  </si>
  <si>
    <t>2018-02-16T14:00:09.000Z</t>
  </si>
  <si>
    <t>xyXscDJSHD0</t>
  </si>
  <si>
    <t>J.J. Abrams Has The Script For 'Star Wars: Episode IX'</t>
  </si>
  <si>
    <t>2018-02-22T08:35:00.000Z</t>
  </si>
  <si>
    <t>xZNBFcwd7zc</t>
  </si>
  <si>
    <t>Deadpool, Meet Cable</t>
  </si>
  <si>
    <t>2018-02-07T14:05:58.000Z</t>
  </si>
  <si>
    <t>XZo5o1Y0h9o</t>
  </si>
  <si>
    <t>How To Make a Mega Metal Foundry</t>
  </si>
  <si>
    <t>2017-12-28T15:00:03.000Z</t>
  </si>
  <si>
    <t>X-zPrXJpiAw</t>
  </si>
  <si>
    <t>Film Theory: Is SAO the MOST EXPENSIVE GAME EVER? (Sword Art Online)</t>
  </si>
  <si>
    <t>2018-01-09T19:00:15.000Z</t>
  </si>
  <si>
    <t>XzvHSMEBFjE</t>
  </si>
  <si>
    <t>NBA All-Star Celebrity Game 2018! Justin Bieber, Quavo MVP, Rachel 2K</t>
  </si>
  <si>
    <t>2018-02-17T06:23:55.000Z</t>
  </si>
  <si>
    <t>XzzQL96yAwE</t>
  </si>
  <si>
    <t>Love at First Sight</t>
  </si>
  <si>
    <t>2018-04-24T22:00:05.000Z</t>
  </si>
  <si>
    <t>Y_8PXU6_BR4</t>
  </si>
  <si>
    <t>Luke Evans Shared an Awkward Meal with Helen Mirren</t>
  </si>
  <si>
    <t>2018-01-18T11:00:05.000Z</t>
  </si>
  <si>
    <t>Y_VQkw9MJA4</t>
  </si>
  <si>
    <t>Dakota Fanning dishes on new psychological thriller 'The Alienist'</t>
  </si>
  <si>
    <t>2018-01-16T15:47:44.000Z</t>
  </si>
  <si>
    <t>y_WoOYybCro</t>
  </si>
  <si>
    <t>How I Became The Fresh Prince of Bel-Air | STORYTIME</t>
  </si>
  <si>
    <t>2018-05-10T16:08:58.000Z</t>
  </si>
  <si>
    <t>y00fPzC-xiA</t>
  </si>
  <si>
    <t>ULTIMATE DIY electric motor using ONLY A WIRE</t>
  </si>
  <si>
    <t>Plasma Channel</t>
  </si>
  <si>
    <t>2018-01-26T18:00:06.000Z</t>
  </si>
  <si>
    <t>y0BlGqwLLGQ</t>
  </si>
  <si>
    <t>Foot Locker x Jordan - 鈥?BoldLikeKawhi鈥?feat. Kawhi Leonard</t>
  </si>
  <si>
    <t>Foot Locker</t>
  </si>
  <si>
    <t>2017-12-20T16:54:03.000Z</t>
  </si>
  <si>
    <t>Y0D0s9eIKuw</t>
  </si>
  <si>
    <t>Mixing All My Tea Together *warning: some tea was spilled*</t>
  </si>
  <si>
    <t>2017-12-14T00:20:06.000Z</t>
  </si>
  <si>
    <t>Y0KgYB3wIGo</t>
  </si>
  <si>
    <t>James Corden Explains His Resting Royal Wedding Face</t>
  </si>
  <si>
    <t>2018-05-22T05:12:54.000Z</t>
  </si>
  <si>
    <t>Y1IMfvF8aQ0</t>
  </si>
  <si>
    <t>Enth E Nd (Official Video) - Linkin Park</t>
  </si>
  <si>
    <t>2017-12-27T18:01:02.000Z</t>
  </si>
  <si>
    <t>Y1n8F4uClUU</t>
  </si>
  <si>
    <t>FIA GT World Cup 2017. Qualification Race Macau Grand Prix. Huge Pile Up</t>
  </si>
  <si>
    <t>CrashRacing</t>
  </si>
  <si>
    <t>2017-11-18T04:57:43.000Z</t>
  </si>
  <si>
    <t>Y26pMy4jf8U</t>
  </si>
  <si>
    <t>SINGING MY MAKEUP ROUTINE (CHRISTMAS EDITION!)</t>
  </si>
  <si>
    <t>2017-12-08T21:00:54.000Z</t>
  </si>
  <si>
    <t>Y2-JjnW3w2g</t>
  </si>
  <si>
    <t>Who Matt Reeves Wants As Batman, Is Basmati Blues Culturally Insensitive? The John Campe Show</t>
  </si>
  <si>
    <t>2017-11-16T16:47:12.000Z</t>
  </si>
  <si>
    <t>y2l7bhf5fJo</t>
  </si>
  <si>
    <t>Cat Trapped in Newly Built Staircase || Viralhog</t>
  </si>
  <si>
    <t>2018-01-22T11:17:25.000Z</t>
  </si>
  <si>
    <t>y3qfeoqErtY</t>
  </si>
  <si>
    <t>How Overnight Shipping Works</t>
  </si>
  <si>
    <t>2018-02-13T15:30:05.000Z</t>
  </si>
  <si>
    <t>Y3TmKEeBUMM</t>
  </si>
  <si>
    <t>Jodie Foster Says Big Budget Films Ruin Viewing Habits - Movie Talk</t>
  </si>
  <si>
    <t>2018-01-02T18:25:47.000Z</t>
  </si>
  <si>
    <t>Y4357OXULfc</t>
  </si>
  <si>
    <t>NERF Pick Your Path Challenge!</t>
  </si>
  <si>
    <t>2018-01-17T22:00:02.000Z</t>
  </si>
  <si>
    <t>y4EbUvQ4a5s</t>
  </si>
  <si>
    <t>Sailor moon Makeup Tutorial</t>
  </si>
  <si>
    <t>Kelly Eden</t>
  </si>
  <si>
    <t>2018-01-13T15:00:04.000Z</t>
  </si>
  <si>
    <t>Y62ExbHI4Yk</t>
  </si>
  <si>
    <t>What Is The Most Common Crime In Different Countries?</t>
  </si>
  <si>
    <t>2017-12-12T16:00:04.000Z</t>
  </si>
  <si>
    <t>Y6eKxjMA9ek</t>
  </si>
  <si>
    <t>Dropping And CATCHING A Paper Airplane At 2,000 Feet!</t>
  </si>
  <si>
    <t>Tucker Gott</t>
  </si>
  <si>
    <t>2017-11-09T16:00:09.000Z</t>
  </si>
  <si>
    <t>y6KYFcta4SE</t>
  </si>
  <si>
    <t>1 dead, others injured after Ky. school shooting</t>
  </si>
  <si>
    <t>2018-01-23T15:30:01.000Z</t>
  </si>
  <si>
    <t>Y6sVQu-6uL0</t>
  </si>
  <si>
    <t>Alexis Sky &amp; Fetty Wap Speaks On Alexis Delivering Baby PREMATURE 3 MONTHS Early</t>
  </si>
  <si>
    <t>2018-01-03T17:02:00.000Z</t>
  </si>
  <si>
    <t>Y6zucdAzNi4</t>
  </si>
  <si>
    <t>Thank You Peter Capaldi | Doctor Who Christmas | Christmas Night @ 9/8c on BBC America</t>
  </si>
  <si>
    <t>2017-12-19T20:00:06.000Z</t>
  </si>
  <si>
    <t>y7QjFRtt-sg</t>
  </si>
  <si>
    <t>BOYFRIEND TAG w Travelaine | Madelaine Petsch</t>
  </si>
  <si>
    <t>2017-11-29T19:49:56.000Z</t>
  </si>
  <si>
    <t>Y7u45kMINgE</t>
  </si>
  <si>
    <t>Boston Celtics vs Milwaukee Bucks Full Game Highlights / Game 3 / 2018 NBA Playoffs</t>
  </si>
  <si>
    <t>2018-04-21T04:03:01.000Z</t>
  </si>
  <si>
    <t>y86ymJNswlE</t>
  </si>
  <si>
    <t>AMAs FASHION REVIEW w/ KINGSLEY // Grace Helbig</t>
  </si>
  <si>
    <t>2017-11-21T03:59:12.000Z</t>
  </si>
  <si>
    <t>Y8JGfi4MJ8k</t>
  </si>
  <si>
    <t>SAOIRSE RONAN - MORONIC (IRONIC)</t>
  </si>
  <si>
    <t>flirppy242</t>
  </si>
  <si>
    <t>2008-08-07T12:16:58.000Z</t>
  </si>
  <si>
    <t>y8lFgF_IjPw</t>
  </si>
  <si>
    <t>Eighth Grade | Official Trailer HD | A24</t>
  </si>
  <si>
    <t>2018-03-14T13:00:05.000Z</t>
  </si>
  <si>
    <t>Y9nDagqKL7Q</t>
  </si>
  <si>
    <t>venting online about a hard part in a video game</t>
  </si>
  <si>
    <t>2017-11-13T20:47:49.000Z</t>
  </si>
  <si>
    <t>Ya_trIAWIXA</t>
  </si>
  <si>
    <t>Real Doctor Reacts to THE GOOD DOCTOR | Medical Drama Review | Doctor Mike</t>
  </si>
  <si>
    <t>2018-04-15T15:00:02.000Z</t>
  </si>
  <si>
    <t>yA4xvRkZYjs</t>
  </si>
  <si>
    <t>Von Miller Geeks Out Over Spicy Wings | Hot Ones</t>
  </si>
  <si>
    <t>2018-02-01T16:00:04.000Z</t>
  </si>
  <si>
    <t>ya6CQrFacIY</t>
  </si>
  <si>
    <t>Beck - Fix Me</t>
  </si>
  <si>
    <t>BeckVEVO</t>
  </si>
  <si>
    <t>2018-01-16T18:00:04.000Z</t>
  </si>
  <si>
    <t>YA9DiShszX8</t>
  </si>
  <si>
    <t>24 HOUR BOX FORT PRISON ESCAPE ROOM!! 馃摝馃殧 Secret Tunnel, SPY GADGETS &amp; More!</t>
  </si>
  <si>
    <t>2018-04-17T20:20:52.000Z</t>
  </si>
  <si>
    <t>yAqHUwjnue4</t>
  </si>
  <si>
    <t>Roma vs. Liverpool | 2017-18 UEFA Champions League Highlights</t>
  </si>
  <si>
    <t>2018-05-02T21:58:41.000Z</t>
  </si>
  <si>
    <t>yArprk0q9eE</t>
  </si>
  <si>
    <t>This Particle Breaks Time Symmetry</t>
  </si>
  <si>
    <t>2017-12-12T15:00:07.000Z</t>
  </si>
  <si>
    <t>yawznhmT8x8</t>
  </si>
  <si>
    <t>People Try Tiny Baking</t>
  </si>
  <si>
    <t>2018-02-21T19:00:39.000Z</t>
  </si>
  <si>
    <t>Yb2YuC7UbwI</t>
  </si>
  <si>
    <t>How Does Smoke Behave in a Vacuum?</t>
  </si>
  <si>
    <t>2017-12-19T15:00:03.000Z</t>
  </si>
  <si>
    <t>YBgabneSziQ</t>
  </si>
  <si>
    <t>Snoop Dogg - One More Day (Audio) ft. Charlie Wilson</t>
  </si>
  <si>
    <t>2018-02-23T08:00:02.000Z</t>
  </si>
  <si>
    <t>YbHdBoHMxK4</t>
  </si>
  <si>
    <t>Parson James - Only You (Lyric Video)</t>
  </si>
  <si>
    <t>2017-11-17T08:00:02.000Z</t>
  </si>
  <si>
    <t>YBpdL9hSac4</t>
  </si>
  <si>
    <t>Incredibles 2 - Olympics Sneak Peek</t>
  </si>
  <si>
    <t>2018-02-15T03:34:44.000Z</t>
  </si>
  <si>
    <t>YbQ-NgaCntk</t>
  </si>
  <si>
    <t>Kathy Bates Slides Into 鈥淭hat鈥檚 What I Like鈥?by Bruno Mars | Lip Sync Battle Preview</t>
  </si>
  <si>
    <t>2018-02-19T15:00:18.000Z</t>
  </si>
  <si>
    <t>yBXcNcBnImc</t>
  </si>
  <si>
    <t>The Most Expensive Countries To Buy Cool Used Cars</t>
  </si>
  <si>
    <t>Car Throttle</t>
  </si>
  <si>
    <t>2018-01-17T19:28:07.000Z</t>
  </si>
  <si>
    <t>yc0kcGgg3o0</t>
  </si>
  <si>
    <t>Michelle Obama Talks with Birthday Girl Ellen About Post-White House Life</t>
  </si>
  <si>
    <t>2018-02-01T14:01:50.000Z</t>
  </si>
  <si>
    <t>yc2m1LLa9l4</t>
  </si>
  <si>
    <t>grown-ish | grown-ish x b-fast club | Freeform</t>
  </si>
  <si>
    <t>Freeform</t>
  </si>
  <si>
    <t>2017-11-16T17:38:43.000Z</t>
  </si>
  <si>
    <t>YcCrw6d3UX4</t>
  </si>
  <si>
    <t>President Donald Trump Pardons His First Thanksgiving Turkey At White House Ceremony | NBC News</t>
  </si>
  <si>
    <t>2017-11-21T19:18:02.000Z</t>
  </si>
  <si>
    <t>yc-iu4MjK1g</t>
  </si>
  <si>
    <t>Macaulay Culkin Reflects on the Most '90s Photo You've Ever Seen</t>
  </si>
  <si>
    <t>2018-04-23T13:00:10.000Z</t>
  </si>
  <si>
    <t>ycuMyyqBWQY</t>
  </si>
  <si>
    <t>Interviewing the Head of YouTube Business</t>
  </si>
  <si>
    <t>2018-02-12T15:06:57.000Z</t>
  </si>
  <si>
    <t>ycy30LIbq4w</t>
  </si>
  <si>
    <t>Shawn Mendes Lost In Japan (Audio)</t>
  </si>
  <si>
    <t>2018-03-23T04:30:01.000Z</t>
  </si>
  <si>
    <t>yDiXQl7grPQ</t>
  </si>
  <si>
    <t>Do You Hear Yanny or Laurel? (SOLVED with SCIENCE)</t>
  </si>
  <si>
    <t>2018-05-16T18:16:26.000Z</t>
  </si>
  <si>
    <t>ydNCj-866_Q</t>
  </si>
  <si>
    <t>How Claymation Movies are Made</t>
  </si>
  <si>
    <t>2018-02-11T15:00:05.000Z</t>
  </si>
  <si>
    <t>ydPYNo8o-lI</t>
  </si>
  <si>
    <t>Imagine Dragons, Khalid - Thunder / Young Dumb &amp; Broke (Medley/Audio)</t>
  </si>
  <si>
    <t>2017-12-20T05:00:02.000Z</t>
  </si>
  <si>
    <t>ydRw4zylmbw</t>
  </si>
  <si>
    <t>SNL Host John Mulaney Gets Hit with Budget Cuts</t>
  </si>
  <si>
    <t>2018-04-11T17:50:38.000Z</t>
  </si>
  <si>
    <t>YDyqnYhxTTw</t>
  </si>
  <si>
    <t>KUWTK | Katch the Two Night Kardashian Event this Sunday and Monday | E!</t>
  </si>
  <si>
    <t>2018-01-08T02:59:57.000Z</t>
  </si>
  <si>
    <t>Ye4z35i1b2Q</t>
  </si>
  <si>
    <t>9 Weird Things To Do When You Are Bored</t>
  </si>
  <si>
    <t>2018-01-07T15:00:04.000Z</t>
  </si>
  <si>
    <t>yef_HfQoBd8</t>
  </si>
  <si>
    <t>Black Mirror - Arkangel | Official Trailer [HD] | Netflix</t>
  </si>
  <si>
    <t>2017-11-25T14:30:01.000Z</t>
  </si>
  <si>
    <t>YEGhKwpEKEw</t>
  </si>
  <si>
    <t>TITANIC TRANSFORMATION! THE ROSE LOOK FEAT. GUEST MAKEUP ARTIST TINA EARNSHAW</t>
  </si>
  <si>
    <t>2017-12-21T17:03:31.000Z</t>
  </si>
  <si>
    <t>yejbi6aD8IA</t>
  </si>
  <si>
    <t>Leslie Jones Almost Vomited on SNL</t>
  </si>
  <si>
    <t>yExDk_Re0Kw</t>
  </si>
  <si>
    <t>Dum Dum's Guide To Driving</t>
  </si>
  <si>
    <t>2018-01-10T23:46:02.000Z</t>
  </si>
  <si>
    <t>yF_EbNjQq3E</t>
  </si>
  <si>
    <t>Melissa Benoist Sings Running Home To You | Crisis On Earth X | Supergirl S3x8</t>
  </si>
  <si>
    <t>legofreedom1</t>
  </si>
  <si>
    <t>2017-11-28T05:40:49.000Z</t>
  </si>
  <si>
    <t>YF6xzqOfCD8</t>
  </si>
  <si>
    <t>Batman's Village of Fools: Gotham, England</t>
  </si>
  <si>
    <t>2017-12-04T16:00:02.000Z</t>
  </si>
  <si>
    <t>YF8415hDtEg</t>
  </si>
  <si>
    <t>Silverdome successfully imploded on second attempt | ESPN</t>
  </si>
  <si>
    <t>2017-12-04T22:03:29.000Z</t>
  </si>
  <si>
    <t>YFHHGETsxkE</t>
  </si>
  <si>
    <t>PAPERS, PLEASE - The Short Film (2018) 4K SUBS</t>
  </si>
  <si>
    <t>袧懈泻懈褌邪 袨褉写褘薪褋泻懈泄</t>
  </si>
  <si>
    <t>2018-02-24T15:59:25.000Z</t>
  </si>
  <si>
    <t>YfOHh5mt9SM</t>
  </si>
  <si>
    <t>i have a condition that makes me feel like i'm dreaming all the time</t>
  </si>
  <si>
    <t>doddlevloggle</t>
  </si>
  <si>
    <t>2017-12-14T00:27:19.000Z</t>
  </si>
  <si>
    <t>yFRPhi0jhGc</t>
  </si>
  <si>
    <t>Why this skateboarding trick should be IMPOSSIBLE ft. Rodney Mullen</t>
  </si>
  <si>
    <t>2018-05-31T17:03:15.000Z</t>
  </si>
  <si>
    <t>yfxJHGhaECA</t>
  </si>
  <si>
    <t>Marvin Lewis leaving the Cincinnati Bengals | NFL Countdown | ESPN</t>
  </si>
  <si>
    <t>2017-12-17T18:26:26.000Z</t>
  </si>
  <si>
    <t>Yg8jdBLTtfo</t>
  </si>
  <si>
    <t>Try to Watch This Without Laughing or Grinning #78 (ft. Laurie Hernandez) (REACT)</t>
  </si>
  <si>
    <t>2018-05-25T19:00:06.000Z</t>
  </si>
  <si>
    <t>YGOesyoKLI4</t>
  </si>
  <si>
    <t>Marcellus Wiley has officially lost it after the Clippers trade Blake Griffin to the Pistons | ESPN</t>
  </si>
  <si>
    <t>2018-01-30T01:20:00.000Z</t>
  </si>
  <si>
    <t>yh1NAMi2oLg</t>
  </si>
  <si>
    <t>Thank you, Paloma</t>
  </si>
  <si>
    <t>Lyft</t>
  </si>
  <si>
    <t>2017-12-20T14:00:57.000Z</t>
  </si>
  <si>
    <t>YHDbsyyjld0</t>
  </si>
  <si>
    <t>A Tropical Island with 500 CATS!</t>
  </si>
  <si>
    <t>2017-11-09T23:44:18.000Z</t>
  </si>
  <si>
    <t>YHdOh90kGHQ</t>
  </si>
  <si>
    <t>Kittens</t>
  </si>
  <si>
    <t>2018-03-29T16:00:02.000Z</t>
  </si>
  <si>
    <t>Yhea380bYp0</t>
  </si>
  <si>
    <t>Green Day - 2000 Light Years Away</t>
  </si>
  <si>
    <t>2017-11-21T19:02:57.000Z</t>
  </si>
  <si>
    <t>yHHnywiSwIE</t>
  </si>
  <si>
    <t>The Top Dan Memes of 2017</t>
  </si>
  <si>
    <t>Daniel Howell</t>
  </si>
  <si>
    <t>2018-01-14T23:15:00.000Z</t>
  </si>
  <si>
    <t>YHTnun3zpNk</t>
  </si>
  <si>
    <t>Oscars 2018 Fashion Round-Up | E! Live from the Red Carpet</t>
  </si>
  <si>
    <t>2018-03-05T05:16:50.000Z</t>
  </si>
  <si>
    <t>yI2k6OKsSVw</t>
  </si>
  <si>
    <t>NURSERY Tour! | Fleur De Force</t>
  </si>
  <si>
    <t>2017-12-13T17:00:06.000Z</t>
  </si>
  <si>
    <t>YI3tsmFsrOg</t>
  </si>
  <si>
    <t>The Deadliest Being on Planet Earth 鈥?The Bacteriophage</t>
  </si>
  <si>
    <t>2018-05-13T12:00:22.000Z</t>
  </si>
  <si>
    <t>yI7qQ85DTZY</t>
  </si>
  <si>
    <t>Ralphie To The Rescue Performance | A CHRISTMAS STORY LIVE</t>
  </si>
  <si>
    <t>2017-12-18T04:05:54.000Z</t>
  </si>
  <si>
    <t>Y-iFgDK_D5s</t>
  </si>
  <si>
    <t>The Smallest Bird you have ever seen</t>
  </si>
  <si>
    <t>A Chick Called Albert</t>
  </si>
  <si>
    <t>2018-01-21T00:10:07.000Z</t>
  </si>
  <si>
    <t>yigx1EjB85s</t>
  </si>
  <si>
    <t>Den of Thieves | Alpha Males Featurette | Now Playing</t>
  </si>
  <si>
    <t>2018-01-17T22:00:13.000Z</t>
  </si>
  <si>
    <t>Yiq8YjQC6Rw</t>
  </si>
  <si>
    <t>Density Ball</t>
  </si>
  <si>
    <t>2018-05-01T23:17:26.000Z</t>
  </si>
  <si>
    <t>yirvgC-kMq0</t>
  </si>
  <si>
    <t>Hugh Jackman On Keeping His 21-Year Marriage Strong: The Crazy Ups &amp; Crazy Downs | PeopleTV</t>
  </si>
  <si>
    <t>2017-12-21T14:41:56.000Z</t>
  </si>
  <si>
    <t>YiSsAjNtsFc</t>
  </si>
  <si>
    <t>Checking Out the New McDonald鈥檚 Dollar Menu</t>
  </si>
  <si>
    <t>2018-01-06T00:32:36.000Z</t>
  </si>
  <si>
    <t>YJ25apqV-C8</t>
  </si>
  <si>
    <t>Charli XCX Transforms Into Ed Sheeran for 鈥淪hape of You鈥?| Lip Sync Battle Preview</t>
  </si>
  <si>
    <t>2018-03-26T18:24:01.000Z</t>
  </si>
  <si>
    <t>YjBB89qsupM</t>
  </si>
  <si>
    <t>Diplo - Get It Right (Feat. M脴) (Official Lyric Video)</t>
  </si>
  <si>
    <t>2017-11-15T18:27:28.000Z</t>
  </si>
  <si>
    <t>yJqsPBWbtjk</t>
  </si>
  <si>
    <t>SPOILERS! The Twelfth Doctor Regenerates 鈥?Peter Capaldi to Jodie Whittaker - Doctor Who - BBC</t>
  </si>
  <si>
    <t>Doctor Who</t>
  </si>
  <si>
    <t>2017-12-25T18:28:32.000Z</t>
  </si>
  <si>
    <t>YkfsQKs659k</t>
  </si>
  <si>
    <t>How To Make A PEPPERMINT CHOCOLATE MEGA CAKE | Yolanda Gampp | How To Cake It</t>
  </si>
  <si>
    <t>2018-01-16T16:00:12.000Z</t>
  </si>
  <si>
    <t>ykHeGtN4m94</t>
  </si>
  <si>
    <t>Love, Simon | Official Trailer [HD] | 20th Century FOX</t>
  </si>
  <si>
    <t>2017-11-28T21:28:53.000Z</t>
  </si>
  <si>
    <t>YKkp4jZlIfQ</t>
  </si>
  <si>
    <t>PARENTS REACT TO 6IX9INE (Tekashi69)</t>
  </si>
  <si>
    <t>2018-05-24T22:30:01.000Z</t>
  </si>
  <si>
    <t>YkLzdHTv3G0</t>
  </si>
  <si>
    <t>Explosm Presents: Channelate - Thankful</t>
  </si>
  <si>
    <t>2017-11-20T06:00:01.000Z</t>
  </si>
  <si>
    <t>yko-YmuDm7E</t>
  </si>
  <si>
    <t>Hashtags: #MyWeirdRoommate</t>
  </si>
  <si>
    <t>2018-04-06T03:55:03.000Z</t>
  </si>
  <si>
    <t>yKVAhDbSito</t>
  </si>
  <si>
    <t>BLOOD SUGAR 鉂わ笍 PALETTE &amp; LOVE SICK COLLECTION REVEAL | Jeffree Star Cosmetics</t>
  </si>
  <si>
    <t>2018-01-26T17:48:13.000Z</t>
  </si>
  <si>
    <t>YKWGQyz-oLw</t>
  </si>
  <si>
    <t>Top 10 Insanely Racist Moments In Disney Movies That You Totally Forgot About</t>
  </si>
  <si>
    <t>WatchMojo.com</t>
  </si>
  <si>
    <t>2018-04-22T14:30:01.000Z</t>
  </si>
  <si>
    <t>YL9sNrOlK-I</t>
  </si>
  <si>
    <t>2 wingsuit flyers BASE jump into a plane in mid-air. | A Door In The Sky</t>
  </si>
  <si>
    <t>2017-11-28T16:00:03.000Z</t>
  </si>
  <si>
    <t>yLdav-8af6g</t>
  </si>
  <si>
    <t>Master &amp; Apprentice: Star Wars - Custom Lightsabers | Rooster Teeth</t>
  </si>
  <si>
    <t>2018-01-19T21:00:03.000Z</t>
  </si>
  <si>
    <t>yleuZbY8rKk</t>
  </si>
  <si>
    <t>Superstar: Brandon Victor Dixon - Jesus Christ Superstar Live in Concert</t>
  </si>
  <si>
    <t>2018-04-02T03:04:10.000Z</t>
  </si>
  <si>
    <t>YLPNjaAOrBw</t>
  </si>
  <si>
    <t>Did Alexa Lose Her Voice? - Teaser - Amazon Super Bowl Commercial LII</t>
  </si>
  <si>
    <t>amazon</t>
  </si>
  <si>
    <t>2018-01-26T21:42:18.000Z</t>
  </si>
  <si>
    <t>YlpXoQEqBWI</t>
  </si>
  <si>
    <t>10 Ridiculous Tech Gadgets!</t>
  </si>
  <si>
    <t>2017-12-12T01:30:01.000Z</t>
  </si>
  <si>
    <t>YlvCVbfS9M0</t>
  </si>
  <si>
    <t>Alan Walker - All Falls Down (Behind The Scenes)</t>
  </si>
  <si>
    <t>2017-11-11T15:11:18.000Z</t>
  </si>
  <si>
    <t>ym4MWosKD6M</t>
  </si>
  <si>
    <t>Reese Witherspoon Meets Her Olympic Hero Adam Rippon</t>
  </si>
  <si>
    <t>2018-03-08T08:35:00.000Z</t>
  </si>
  <si>
    <t>YMdo_0H1thU</t>
  </si>
  <si>
    <t>Unbreakable Kimmy Schmidt: Season 4 | Official Trailer [HD] | Netflix</t>
  </si>
  <si>
    <t>2018-05-16T18:00:01.000Z</t>
  </si>
  <si>
    <t>yMf3dvNzXbU</t>
  </si>
  <si>
    <t>The Birth of Superman</t>
  </si>
  <si>
    <t>2018-03-27T22:00:02.000Z</t>
  </si>
  <si>
    <t>YML2DM0K8DQ</t>
  </si>
  <si>
    <t>Keith Urban - Coming Home (Lyric Video) ft. Julia Michaels</t>
  </si>
  <si>
    <t>2018-03-21T04:00:01.000Z</t>
  </si>
  <si>
    <t>yMl68dEcOAg</t>
  </si>
  <si>
    <t>SRAM DUB鈩?Technology | A Single Solution</t>
  </si>
  <si>
    <t>SRAM MTB</t>
  </si>
  <si>
    <t>2018-01-16T14:54:32.000Z</t>
  </si>
  <si>
    <t>yMvpbrJ1CWQ</t>
  </si>
  <si>
    <t>Sad Larry's Sad New Year - Cyanide &amp; Happiness Shorts</t>
  </si>
  <si>
    <t>2017-12-28T06:00:04.000Z</t>
  </si>
  <si>
    <t>yN0O8UaTnRA</t>
  </si>
  <si>
    <t>John Cena's Epic Response to Dwayne Johnson's Threat</t>
  </si>
  <si>
    <t>2018-04-05T09:00:03.000Z</t>
  </si>
  <si>
    <t>yN7N0P2TxHQ</t>
  </si>
  <si>
    <t>Thirty Seconds To Mars - Dangerous Night (Audio)</t>
  </si>
  <si>
    <t>2018-01-25T17:00:07.000Z</t>
  </si>
  <si>
    <t>yNfI81Am8YM</t>
  </si>
  <si>
    <t>What Is Stone Man Syndrome?</t>
  </si>
  <si>
    <t>2018-03-04T17:00:05.000Z</t>
  </si>
  <si>
    <t>YNpCXG66_PA</t>
  </si>
  <si>
    <t>We Share Our Home With 14 Bears | BEAST BUDDIES</t>
  </si>
  <si>
    <t>2018-01-23T00:00:03.000Z</t>
  </si>
  <si>
    <t>yO9snUMvRuU</t>
  </si>
  <si>
    <t>TOP POP, VOL. I  MEDLEY - Pentatonix</t>
  </si>
  <si>
    <t>2018-04-19T20:01:51.000Z</t>
  </si>
  <si>
    <t>YOrIZowHR5I</t>
  </si>
  <si>
    <t>HOW TO PICK THE CORRECT HAIRCUT FOR YOUR FACE SHAPE! | bradmondo</t>
  </si>
  <si>
    <t>2018-01-09T22:54:02.000Z</t>
  </si>
  <si>
    <t>YOxo2IUFnr4</t>
  </si>
  <si>
    <t>Dan Stevens Can Make Malt Balls Levitate</t>
  </si>
  <si>
    <t>2018-02-09T09:35:00.000Z</t>
  </si>
  <si>
    <t>yOZf7zIf6fM</t>
  </si>
  <si>
    <t>Olivia Munn &amp; Niecy Nash Hilariously Stole The Show At The 2018 SAG Awards | Access</t>
  </si>
  <si>
    <t>2018-01-22T04:29:30.000Z</t>
  </si>
  <si>
    <t>YPHDFdk_BW8</t>
  </si>
  <si>
    <t>Danny Masterson Fired From Netflix Series 'The Ranch' Amid Rape Allegations | Access Hollywood</t>
  </si>
  <si>
    <t>2017-12-05T18:36:45.000Z</t>
  </si>
  <si>
    <t>YpnV0M6XTc8</t>
  </si>
  <si>
    <t>鈧?0 IN PARIS vs $20 IN NY</t>
  </si>
  <si>
    <t>2018-01-16T18:09:06.000Z</t>
  </si>
  <si>
    <t>YpUDblEURdY</t>
  </si>
  <si>
    <t>We Tried To Make The Most Intimidating Pasta Dish (Timpano)</t>
  </si>
  <si>
    <t>2018-05-26T15:00:09.000Z</t>
  </si>
  <si>
    <t>YQ1cEC6FZRg</t>
  </si>
  <si>
    <t>8 Easy Ways To Make Kitchen Staples Last Longer</t>
  </si>
  <si>
    <t>2018-02-24T18:00:52.000Z</t>
  </si>
  <si>
    <t>Yq4_YocuVeg</t>
  </si>
  <si>
    <t>The Crown - Season 2 | Trailer: Philip [HD] | Netflix</t>
  </si>
  <si>
    <t>2017-11-22T16:01:20.000Z</t>
  </si>
  <si>
    <t>yq4mgb1PDTI</t>
  </si>
  <si>
    <t>1980 toyota corolla liftback commercial</t>
  </si>
  <si>
    <t>Amarullah Rizky</t>
  </si>
  <si>
    <t>2013-10-25T02:10:03.000Z</t>
  </si>
  <si>
    <t>YqC5loCFMtk</t>
  </si>
  <si>
    <t>THE KATE BOSWORTH MAKEUP LOOK TUTORIAL</t>
  </si>
  <si>
    <t>2018-03-15T19:28:49.000Z</t>
  </si>
  <si>
    <t>YqH4eWR7jDQ</t>
  </si>
  <si>
    <t>The Oak Beams of New College, Oxford</t>
  </si>
  <si>
    <t>Stewart Brand</t>
  </si>
  <si>
    <t>2012-06-10T19:24:38.000Z</t>
  </si>
  <si>
    <t>yqnr91FFV4U</t>
  </si>
  <si>
    <t>Hawaii on red alert as Kilauea volcano eruption plumes of ash grounds planes</t>
  </si>
  <si>
    <t>2018-05-16T13:41:02.000Z</t>
  </si>
  <si>
    <t>yQR3OCRZqTk</t>
  </si>
  <si>
    <t>Tom Brady Describes The Day After Losing A Super Bowl</t>
  </si>
  <si>
    <t>2018-03-13T07:35:01.000Z</t>
  </si>
  <si>
    <t>yqulWPljawo</t>
  </si>
  <si>
    <t>Jimmy Kimmel Returns with Baby Billy After Heart Surgery</t>
  </si>
  <si>
    <t>2017-12-12T03:13:25.000Z</t>
  </si>
  <si>
    <t>Y-R3QdTGeLg</t>
  </si>
  <si>
    <t>BODYARMOR Sports Drink | James Harden Thanks...</t>
  </si>
  <si>
    <t>DrinkBODYARMOR</t>
  </si>
  <si>
    <t>2018-04-18T11:44:23.000Z</t>
  </si>
  <si>
    <t>yRCsqCC7PFg</t>
  </si>
  <si>
    <t>BUYING VIDEO SHOUTOUTS FROM CELEBRITIES &amp; YOUTUBERS #2</t>
  </si>
  <si>
    <t>2018-01-12T21:25:30.000Z</t>
  </si>
  <si>
    <t>YRRczTwopgA</t>
  </si>
  <si>
    <t>My Favorite Thanksgiving Recipe || Mayim Bialik</t>
  </si>
  <si>
    <t>2017-11-20T16:31:23.000Z</t>
  </si>
  <si>
    <t>YrVTJd6mvpE</t>
  </si>
  <si>
    <t>Adam Scott Goes Undercover on Reddit, Instagram, and Twitter | Actually Me | GQ</t>
  </si>
  <si>
    <t>2018-03-15T19:00:20.000Z</t>
  </si>
  <si>
    <t>YrzxVhbDc-4</t>
  </si>
  <si>
    <t>TurboTax 2018 Big Game Commercial The Thing Under the Bed (Official :30) TV ad</t>
  </si>
  <si>
    <t>2018-02-04T18:54:11.000Z</t>
  </si>
  <si>
    <t>ys2x8oOK7wE</t>
  </si>
  <si>
    <t>Steve Aoki x Lauren Jauregui - All Night (Official Video) Ultra Music</t>
  </si>
  <si>
    <t>2018-01-08T16:30:51.000Z</t>
  </si>
  <si>
    <t>YS2y_12IWlA</t>
  </si>
  <si>
    <t>Jet Engine VS FACE (Flying Like Iron Man Update)</t>
  </si>
  <si>
    <t>2018-02-08T17:30:00.000Z</t>
  </si>
  <si>
    <t>ys6KVWA4okw</t>
  </si>
  <si>
    <t>Will It Slip-N-Slide? (EXPERIMENT)</t>
  </si>
  <si>
    <t>2018-05-28T10:00:12.000Z</t>
  </si>
  <si>
    <t>ySBjb4_JGtY</t>
  </si>
  <si>
    <t>How to Make Christmas Tree Meringues | Cupcake Jemma</t>
  </si>
  <si>
    <t>2017-12-09T18:00:06.000Z</t>
  </si>
  <si>
    <t>ySFJtla2LY4</t>
  </si>
  <si>
    <t>Riverdale's Casey Cott Reviews Riverdale Memes | Teen Vogue</t>
  </si>
  <si>
    <t>2018-01-11T17:00:25.000Z</t>
  </si>
  <si>
    <t>Ysh3Z_rOa_U</t>
  </si>
  <si>
    <t>Dogs See Their Brother After 10 Months  - 980323</t>
  </si>
  <si>
    <t>2017-12-30T00:32:45.000Z</t>
  </si>
  <si>
    <t>YskVs5VyqHk</t>
  </si>
  <si>
    <t>Splitting Bullets in 4K</t>
  </si>
  <si>
    <t>2018-02-27T17:00:06.000Z</t>
  </si>
  <si>
    <t>YsufMtUOXtI</t>
  </si>
  <si>
    <t>NPR Podcast | Portlandia | IFC</t>
  </si>
  <si>
    <t>IFC</t>
  </si>
  <si>
    <t>2017-12-26T15:08:00.000Z</t>
  </si>
  <si>
    <t>YSVLsQ6VBdM</t>
  </si>
  <si>
    <t>Golden Globes 2018: The Most Memorable Moments | THR News</t>
  </si>
  <si>
    <t>2018-01-08T08:49:00.000Z</t>
  </si>
  <si>
    <t>ySy8mcceTno</t>
  </si>
  <si>
    <t>SLENDER MAN - Official Trailer (HD)</t>
  </si>
  <si>
    <t>2018-01-03T16:00:17.000Z</t>
  </si>
  <si>
    <t>YtbArdw9oHc</t>
  </si>
  <si>
    <t>2 planes collide on tarmac at Pearson, forcing evacuations</t>
  </si>
  <si>
    <t>CityNews Toronto</t>
  </si>
  <si>
    <t>2018-01-06T04:53:30.000Z</t>
  </si>
  <si>
    <t>ytsZFYMGl0w</t>
  </si>
  <si>
    <t>childish gambino grammy awards performance 2018</t>
  </si>
  <si>
    <t>Shyrynne</t>
  </si>
  <si>
    <t>2018-01-29T01:44:05.000Z</t>
  </si>
  <si>
    <t>yTyLXFAIfOI</t>
  </si>
  <si>
    <t>I Got Transformed Into Katy Perry | Beauty Evolution | Refinery29</t>
  </si>
  <si>
    <t>2017-11-23T16:00:05.000Z</t>
  </si>
  <si>
    <t>yuBqWcSKrCk</t>
  </si>
  <si>
    <t>Owen Wilson on Meeting Julia Roberts, and Tandem Biking</t>
  </si>
  <si>
    <t>2017-11-10T14:00:10.000Z</t>
  </si>
  <si>
    <t>yUMalTN2OvM</t>
  </si>
  <si>
    <t>IoT kit robot #3</t>
  </si>
  <si>
    <t>eba era</t>
  </si>
  <si>
    <t>2014-03-07T22:39:36.000Z</t>
  </si>
  <si>
    <t>YvcIeSfaB3c</t>
  </si>
  <si>
    <t>Billy Bush Believes The Women Accusing Trump Of Sexual Assault</t>
  </si>
  <si>
    <t>2017-12-05T08:35:01.000Z</t>
  </si>
  <si>
    <t>YvEGAcgpwqQ</t>
  </si>
  <si>
    <t>Grab Your Partner | Kevin Hart: What The Fit | Laugh Out Loud Network</t>
  </si>
  <si>
    <t>2018-04-02T17:00:10.000Z</t>
  </si>
  <si>
    <t>YvfYK0EEhK4</t>
  </si>
  <si>
    <t>Brent Pella - Why You Shouldn't Fly on Spirit Airlines</t>
  </si>
  <si>
    <t>Brent Pella</t>
  </si>
  <si>
    <t>2017-11-14T15:32:51.000Z</t>
  </si>
  <si>
    <t>YVfyYrEmzgM</t>
  </si>
  <si>
    <t>How does your body know you're full? - Hilary Coller</t>
  </si>
  <si>
    <t>2017-11-13T16:00:07.000Z</t>
  </si>
  <si>
    <t>yvicqMrAHvQ</t>
  </si>
  <si>
    <t>Turkish Airlines - 5 Senses with Dr. Oz</t>
  </si>
  <si>
    <t>Turkish Airlines</t>
  </si>
  <si>
    <t>2018-02-04T23:55:21.000Z</t>
  </si>
  <si>
    <t>YvjhDjUbFyU</t>
  </si>
  <si>
    <t>The Voice 2018 Kyla Jade - Semi-Finals: Let It Be</t>
  </si>
  <si>
    <t>2018-05-15T01:47:29.000Z</t>
  </si>
  <si>
    <t>yW6ORWYn3g0</t>
  </si>
  <si>
    <t>Charlamagne Defends Ginuwine After Being Labeled Transphobic By Twitter Stampede</t>
  </si>
  <si>
    <t>2018-01-09T18:57:43.000Z</t>
  </si>
  <si>
    <t>ywcNsJb2v2U</t>
  </si>
  <si>
    <t>Rescue of a Scared Homeless Dog with a Broken Heart</t>
  </si>
  <si>
    <t>Howl Of A Dog</t>
  </si>
  <si>
    <t>2018-01-26T18:18:18.000Z</t>
  </si>
  <si>
    <t>yWjRvhfjpI8</t>
  </si>
  <si>
    <t>Talking Kitty Cat - World's Most Spoiled Cat</t>
  </si>
  <si>
    <t>Talking Kitty Cat</t>
  </si>
  <si>
    <t>2018-03-19T03:44:27.000Z</t>
  </si>
  <si>
    <t>ywm84JNihIg</t>
  </si>
  <si>
    <t>Andre The Giant Official Trailer #2 ft. Vince McMahon, Hulk Hogan, Arnold Schwarzenegger | HBO</t>
  </si>
  <si>
    <t>2018-03-09T17:59:40.000Z</t>
  </si>
  <si>
    <t>YWVylysTNIA</t>
  </si>
  <si>
    <t>German Shepherd being a great attack dog</t>
  </si>
  <si>
    <t>Pomegranate Sunshine</t>
  </si>
  <si>
    <t>2018-01-23T22:55:42.000Z</t>
  </si>
  <si>
    <t>yxFdue1dCtE</t>
  </si>
  <si>
    <t>NBA Daily Show: Nov. 14 - The Starters</t>
  </si>
  <si>
    <t>2017-11-15T01:10:19.000Z</t>
  </si>
  <si>
    <t>yXLo4iOb3GU</t>
  </si>
  <si>
    <t>Things I'm Changing About Myself</t>
  </si>
  <si>
    <t>2018-01-29T22:27:22.000Z</t>
  </si>
  <si>
    <t>YXTzMOmmEfE</t>
  </si>
  <si>
    <t>Hayley Kiyoko - Curious [Official Video]</t>
  </si>
  <si>
    <t>Hayley Kiyoko</t>
  </si>
  <si>
    <t>2018-01-11T21:28:39.000Z</t>
  </si>
  <si>
    <t>Yxv5EY-JwmU</t>
  </si>
  <si>
    <t>At Home with Amy Sedaris - Astronaut Relationship Jokes (ft. Justin Theroux) | truTV</t>
  </si>
  <si>
    <t>2017-12-04T19:22:14.000Z</t>
  </si>
  <si>
    <t>yYeSzy30h5k</t>
  </si>
  <si>
    <t>LaVar Ball Performs Hate Me Now by Nas ft. Puff Daddy | Lip Sync Battle Preview</t>
  </si>
  <si>
    <t>2018-02-14T15:26:41.000Z</t>
  </si>
  <si>
    <t>YyGq2vjv7Qs</t>
  </si>
  <si>
    <t>Sharon Stone Is Proof That Women Can Play Roles Written For Men</t>
  </si>
  <si>
    <t>2018-01-19T08:35:00.000Z</t>
  </si>
  <si>
    <t>YYLzss58CLs</t>
  </si>
  <si>
    <t>The 'duck curve' is solar energy's greatest challenge</t>
  </si>
  <si>
    <t>2018-05-09T16:41:37.000Z</t>
  </si>
  <si>
    <t>yyr51Kznab4</t>
  </si>
  <si>
    <t>MUST WATCH!! Viewer calls News Anchor the NWORD LIVE: How the news anchor responds priceless!</t>
  </si>
  <si>
    <t>MoorInfo</t>
  </si>
  <si>
    <t>2017-12-06T17:11:10.000Z</t>
  </si>
  <si>
    <t>YywJykbEllU</t>
  </si>
  <si>
    <t>Avicii In Memoriam: 1989-2018 | Billboard</t>
  </si>
  <si>
    <t>2018-04-20T22:03:17.000Z</t>
  </si>
  <si>
    <t>Yz_VzJ4_OOo</t>
  </si>
  <si>
    <t>10 Mythical Heroes that Actually Existed</t>
  </si>
  <si>
    <t>2018-05-21T19:48:30.000Z</t>
  </si>
  <si>
    <t>YZ1UN5gvLjQ</t>
  </si>
  <si>
    <t>Marvel Studios' Avengers: Infinity War - All of Them TV Spot</t>
  </si>
  <si>
    <t>2018-03-27T19:00:07.000Z</t>
  </si>
  <si>
    <t>yz7Xq3T0YPs</t>
  </si>
  <si>
    <t>Katherine Langford on 13 Reasons Why, Australia &amp; Doctor Parents</t>
  </si>
  <si>
    <t>2018-06-13T09:00:06.000Z</t>
  </si>
  <si>
    <t>yZC5DH7VScY</t>
  </si>
  <si>
    <t>Anthony Davis 53 Pts, 17 Rebs, 5 Blks! 2018.02.26 New Orleans Pelicans vs Phoenix Suns | FreeDawkins</t>
  </si>
  <si>
    <t>2018-02-27T03:41:25.000Z</t>
  </si>
  <si>
    <t>yZG0wggoEqI</t>
  </si>
  <si>
    <t>Royal Wedding: Prince Harry and Meghan Markle Exchange First Kiss as Husband and Wife</t>
  </si>
  <si>
    <t>2018-05-19T12:50:39.000Z</t>
  </si>
  <si>
    <t>yZGSIpcAfEo</t>
  </si>
  <si>
    <t>Willie Reed and Joel Embiid Fight锛丒mbiid saying HE CANT FUCKIN GUARD ME!</t>
  </si>
  <si>
    <t>2017-11-14T04:26:46.000Z</t>
  </si>
  <si>
    <t>yzJtC835sio</t>
  </si>
  <si>
    <t>Google Translate Songs with Kelly Clarkson</t>
  </si>
  <si>
    <t>2018-02-27T11:00:05.000Z</t>
  </si>
  <si>
    <t>yZMRXTmFzPs</t>
  </si>
  <si>
    <t>FIFTY SHADES OF GREY LOOKBOOK!</t>
  </si>
  <si>
    <t>2018-02-15T02:11:24.000Z</t>
  </si>
  <si>
    <t>YzTWzK2Ke5Q</t>
  </si>
  <si>
    <t>2018 Billboard Music Awards Live Nominations Announcement</t>
  </si>
  <si>
    <t>2018-04-17T14:43:09.000Z</t>
  </si>
  <si>
    <t>Yzx_tSlifIw</t>
  </si>
  <si>
    <t>The Legend of Red Hand | Short Movie EN</t>
  </si>
  <si>
    <t>Campari</t>
  </si>
  <si>
    <t>2018-01-30T11:56:48.000Z</t>
  </si>
  <si>
    <t>Z_kfM-BmVzQ</t>
  </si>
  <si>
    <t>FALCON HEAVY LANDING 02/06/2018</t>
  </si>
  <si>
    <t>Chilly Willy</t>
  </si>
  <si>
    <t>2018-02-07T02:28:02.000Z</t>
  </si>
  <si>
    <t>Z00-9MhEw5o</t>
  </si>
  <si>
    <t>Vegan Mystery Meat Taste Test w/ Christine Sydelko!</t>
  </si>
  <si>
    <t>2018-01-24T21:09:48.000Z</t>
  </si>
  <si>
    <t>z05WIkCvgjU</t>
  </si>
  <si>
    <t>Falcons vs. Eagles | NFL Divisional Round Game Highlights</t>
  </si>
  <si>
    <t>2018-01-14T01:05:42.000Z</t>
  </si>
  <si>
    <t>Z0JupszeKIo</t>
  </si>
  <si>
    <t>This Is What Happens When The U.S. Government Shuts Down | CNBC</t>
  </si>
  <si>
    <t>2018-01-19T15:24:55.000Z</t>
  </si>
  <si>
    <t>z0UNp33SUTE</t>
  </si>
  <si>
    <t>Amazon Echo Spot review</t>
  </si>
  <si>
    <t>2017-12-18T17:00:05.000Z</t>
  </si>
  <si>
    <t>Z0vLiQLpsc8</t>
  </si>
  <si>
    <t>Jimmy Kimmel on School Shooting in Parkland, Florida</t>
  </si>
  <si>
    <t>2018-02-16T03:24:33.000Z</t>
  </si>
  <si>
    <t>z1FfOwjlqxU</t>
  </si>
  <si>
    <t>Steelers vs. Bengals | NFL Week 13 Game Highlights</t>
  </si>
  <si>
    <t>2017-12-05T05:37:07.000Z</t>
  </si>
  <si>
    <t>z1Fvrmf4BXc</t>
  </si>
  <si>
    <t>MY GIRLFRIEND IS MOVING INTO OUR NEW HOUSE?!</t>
  </si>
  <si>
    <t>2018-03-18T21:48:51.000Z</t>
  </si>
  <si>
    <t>Z1rZAT2GtmI</t>
  </si>
  <si>
    <t>Expiration Dates Don't Mean What You Think</t>
  </si>
  <si>
    <t>2017-11-22T18:30:01.000Z</t>
  </si>
  <si>
    <t>z2kEKZ6jyQQ</t>
  </si>
  <si>
    <t>JAY-Z - Family Feud ft. Beyonc茅</t>
  </si>
  <si>
    <t>JayZVEVO</t>
  </si>
  <si>
    <t>2018-01-05T05:00:06.000Z</t>
  </si>
  <si>
    <t>Z2ttpo7c95s</t>
  </si>
  <si>
    <t>Officials Warn Largest Hawaii Volcano Eruption Is 鈥業mminent鈥?| NBC Nightly News</t>
  </si>
  <si>
    <t>2018-05-15T00:44:16.000Z</t>
  </si>
  <si>
    <t>Z2Y8jGrkrDc</t>
  </si>
  <si>
    <t>The Invention Of Chapstick</t>
  </si>
  <si>
    <t>2017-12-03T14:48:37.000Z</t>
  </si>
  <si>
    <t>z3EN0dyR7W0</t>
  </si>
  <si>
    <t>The exact moment the Eagles won Super Bowl 2018</t>
  </si>
  <si>
    <t>2018-02-05T03:27:40.000Z</t>
  </si>
  <si>
    <t>Z3OZyb2iWqQ</t>
  </si>
  <si>
    <t>Colin Farrell Dishes on Rendezvous with Girlfriend</t>
  </si>
  <si>
    <t>2017-11-14T14:00:32.000Z</t>
  </si>
  <si>
    <t>Z48OG9917mg</t>
  </si>
  <si>
    <t>How to Actually Finish Something, for Once</t>
  </si>
  <si>
    <t>2017-12-02T17:30:01.000Z</t>
  </si>
  <si>
    <t>Z4qNw1dPuNI</t>
  </si>
  <si>
    <t>How I Get Ready With My Disability</t>
  </si>
  <si>
    <t>2018-03-20T18:00:58.000Z</t>
  </si>
  <si>
    <t>z5JQMBcVFns</t>
  </si>
  <si>
    <t>Rita Ora Owns 鈥淚鈥檓 Too Sexy鈥?by Right Said Fred | Lip Sync Battle Preview</t>
  </si>
  <si>
    <t>2018-03-28T14:14:46.000Z</t>
  </si>
  <si>
    <t>z6A2LHGx8_A</t>
  </si>
  <si>
    <t>Sigrid - High Five (Official Video)</t>
  </si>
  <si>
    <t>2018-05-17T12:00:04.000Z</t>
  </si>
  <si>
    <t>z7BOWQihC7M</t>
  </si>
  <si>
    <t>CNN's Anthony Bourdain dead at 61</t>
  </si>
  <si>
    <t>2018-06-08T11:42:37.000Z</t>
  </si>
  <si>
    <t>Z7GkGeZrb2Y</t>
  </si>
  <si>
    <t>Make your own crude Cocktail Machine</t>
  </si>
  <si>
    <t>2017-12-10T15:49:10.000Z</t>
  </si>
  <si>
    <t>z7WjD5G5ZuY</t>
  </si>
  <si>
    <t>Revlon Live Boldly | Anthem with Ashley Graham, Adwoa Aboah, Imaan Hammam, Raquel Zimmerman | Revlon</t>
  </si>
  <si>
    <t>revlon</t>
  </si>
  <si>
    <t>2018-01-24T15:59:58.000Z</t>
  </si>
  <si>
    <t>z91xQ5u-_wY</t>
  </si>
  <si>
    <t>ROCKET JUMP RC CAR - Worlds highest vertical jump with an RC car! (probably)</t>
  </si>
  <si>
    <t>David Windestal</t>
  </si>
  <si>
    <t>2018-01-22T21:08:26.000Z</t>
  </si>
  <si>
    <t>Z9cB0TjfIkM</t>
  </si>
  <si>
    <t>Honest Trailers - The Room</t>
  </si>
  <si>
    <t>2017-11-28T18:00:02.000Z</t>
  </si>
  <si>
    <t>Z9Mscw3O2XA</t>
  </si>
  <si>
    <t>Lester Holt Reports From North Korea On Rogue Nation鈥檚 Olympic Ambitions | Sunday TODAY</t>
  </si>
  <si>
    <t>2018-01-21T16:31:34.000Z</t>
  </si>
  <si>
    <t>ZAD3JJvMWjA</t>
  </si>
  <si>
    <t>The Kissing Booth Cast Kisses A Hairless Cat &amp; Other Weird Stuff | Kiss &amp; Tell | Netflix</t>
  </si>
  <si>
    <t>2018-05-28T15:00:09.000Z</t>
  </si>
  <si>
    <t>ZANqw73F9Pw</t>
  </si>
  <si>
    <t>Harper Grace Sings Original Tune R.I.P. for Her Solo Performance - American Idol 2018 on ABC</t>
  </si>
  <si>
    <t>2018-04-02T00:19:28.000Z</t>
  </si>
  <si>
    <t>ZAQs-ctOqXQ</t>
  </si>
  <si>
    <t>One Change That Would Make Pacific Rim a Classic</t>
  </si>
  <si>
    <t>2017-11-12T17:00:05.000Z</t>
  </si>
  <si>
    <t>ZAzk_L70t1s</t>
  </si>
  <si>
    <t>Sean Hayes Kicks Off the Show with an Amazing Dance</t>
  </si>
  <si>
    <t>Zb0wnYnrMHg</t>
  </si>
  <si>
    <t>Will it Slice? SLICER 5 000 000 Vs. Frying pan and Paper!</t>
  </si>
  <si>
    <t>2018-01-27T15:17:02.000Z</t>
  </si>
  <si>
    <t>Zb1ShTFP198</t>
  </si>
  <si>
    <t>Donald Trump's Valentine's Day Card To Melania Trump</t>
  </si>
  <si>
    <t>2018-02-13T21:40:20.000Z</t>
  </si>
  <si>
    <t>ZB7_1CoKntI</t>
  </si>
  <si>
    <t>Giving Myself Tape In Hair Extensions</t>
  </si>
  <si>
    <t>2017-12-21T14:14:16.000Z</t>
  </si>
  <si>
    <t>zBovkx07epw</t>
  </si>
  <si>
    <t>Jonny Brenns Sings Georgia by Vance Joy - Top 24 Solos - American Idol 2018 on ABC</t>
  </si>
  <si>
    <t>2018-04-09T01:10:41.000Z</t>
  </si>
  <si>
    <t>zbtyaKAMDdk</t>
  </si>
  <si>
    <t>Bullet Racing</t>
  </si>
  <si>
    <t>zbV1zyg_4qU</t>
  </si>
  <si>
    <t>DIY 3 volt tesla coil MUSEUM QUALITY</t>
  </si>
  <si>
    <t>2017-11-02T13:09:36.000Z</t>
  </si>
  <si>
    <t>ZBXZojt6dpM</t>
  </si>
  <si>
    <t>How to Parent Yourself</t>
  </si>
  <si>
    <t>2017-11-30T14:00:04.000Z</t>
  </si>
  <si>
    <t>ZcCp7488puc</t>
  </si>
  <si>
    <t>Grace VanderWaal - Clearly</t>
  </si>
  <si>
    <t>2018-03-30T14:00:03.000Z</t>
  </si>
  <si>
    <t>zcEE8J2Bqa8</t>
  </si>
  <si>
    <t>The Goblin - JACK AND DEAN</t>
  </si>
  <si>
    <t>2018-05-11T18:27:01.000Z</t>
  </si>
  <si>
    <t>ZCEgDAYzyRw</t>
  </si>
  <si>
    <t>On Duty | Inanna Sarkis &amp; King Bach</t>
  </si>
  <si>
    <t>2018-04-04T18:03:26.000Z</t>
  </si>
  <si>
    <t>ZCNyOsPh2ng</t>
  </si>
  <si>
    <t>Kardashian Vs West! Let's meet the teams! | Celebrity Family Feud</t>
  </si>
  <si>
    <t>FamilyFeud</t>
  </si>
  <si>
    <t>2018-06-11T00:59:50.000Z</t>
  </si>
  <si>
    <t>ZCPwpcurYns</t>
  </si>
  <si>
    <t>How To Make Mumble Rap</t>
  </si>
  <si>
    <t>2018-03-17T20:58:36.000Z</t>
  </si>
  <si>
    <t>zDbq7y20wpw</t>
  </si>
  <si>
    <t>Why ships used this camouflage in World War I</t>
  </si>
  <si>
    <t>2018-02-27T13:00:09.000Z</t>
  </si>
  <si>
    <t>ZDk03lHV47Q</t>
  </si>
  <si>
    <t>Clever Bookshelf  (Holds IPad)</t>
  </si>
  <si>
    <t>2018-01-28T12:26:37.000Z</t>
  </si>
  <si>
    <t>Z-dLdCXhapc</t>
  </si>
  <si>
    <t>The best hairstyle at lax</t>
  </si>
  <si>
    <t>tonyvera1902</t>
  </si>
  <si>
    <t>2018-01-12T06:01:28.000Z</t>
  </si>
  <si>
    <t>zDz9s2AOTVE</t>
  </si>
  <si>
    <t>Brock Lesnar steps into the fire with Kane: Raw, Jan. 1, 2018</t>
  </si>
  <si>
    <t>2018-01-02T04:40:34.000Z</t>
  </si>
  <si>
    <t>zEf423kYfqk</t>
  </si>
  <si>
    <t>Becky G, Natti Natasha - Sin Pijama (Official Video)</t>
  </si>
  <si>
    <t>BeckyGVEVO</t>
  </si>
  <si>
    <t>2018-04-20T10:40:51.000Z</t>
  </si>
  <si>
    <t>ZeGNvhAsUW8</t>
  </si>
  <si>
    <t>Ellie Goulding - O Holy Night (Audio)</t>
  </si>
  <si>
    <t>2017-12-13T00:01:00.000Z</t>
  </si>
  <si>
    <t>zEHRNS-Scrs</t>
  </si>
  <si>
    <t>How Star Wars was saved in the edit</t>
  </si>
  <si>
    <t>RocketJump Film School</t>
  </si>
  <si>
    <t>2017-12-11T22:57:31.000Z</t>
  </si>
  <si>
    <t>ZEkImgh--PE</t>
  </si>
  <si>
    <t>Halsey - Alone ft. Big Sean, Stefflon Don</t>
  </si>
  <si>
    <t>2018-04-06T13:00:03.000Z</t>
  </si>
  <si>
    <t>zeO4C8e4pjw</t>
  </si>
  <si>
    <t>How Miz鈥檚 disastrous TV debut led him to Maryse: WWE Photo Shoot!</t>
  </si>
  <si>
    <t>2017-12-23T16:30:01.000Z</t>
  </si>
  <si>
    <t>ZEqWh6fl_sA</t>
  </si>
  <si>
    <t>Man scales building to save dangling child</t>
  </si>
  <si>
    <t>2018-05-28T18:36:47.000Z</t>
  </si>
  <si>
    <t>ZEWi-0Q_bpg</t>
  </si>
  <si>
    <t>Cavs players reportedly upset with LeBron; did Magic quietly snub Luke? | SportsNation | ESPN</t>
  </si>
  <si>
    <t>2018-01-15T23:28:13.000Z</t>
  </si>
  <si>
    <t>zF5Q4OhCVsI</t>
  </si>
  <si>
    <t>MINI SUPREME PIZZA!</t>
  </si>
  <si>
    <t>Walking With Giants</t>
  </si>
  <si>
    <t>2018-01-11T19:39:57.000Z</t>
  </si>
  <si>
    <t>zfeN12n3fxk</t>
  </si>
  <si>
    <t>Polished Foil Ball Challenge, Corinne VS Pin</t>
  </si>
  <si>
    <t>2018-04-16T00:57:24.000Z</t>
  </si>
  <si>
    <t>ZfHiw_LFNGw</t>
  </si>
  <si>
    <t>Kylie Jenner Pregnancy Reveal On Keeping Up With The Kardashians</t>
  </si>
  <si>
    <t>2017-11-29T00:35:32.000Z</t>
  </si>
  <si>
    <t>zFPEOG1Yxvw</t>
  </si>
  <si>
    <t>Kilauea volcano lava cuts off key escape route in Hawaii, man injured</t>
  </si>
  <si>
    <t>2018-05-20T16:09:06.000Z</t>
  </si>
  <si>
    <t>Zfpf5dnYA4Q</t>
  </si>
  <si>
    <t>This Roller Makes Plain Concrete Look Like Brickwork</t>
  </si>
  <si>
    <t>2018-02-23T10:58:17.000Z</t>
  </si>
  <si>
    <t>zFuOksI6AVg</t>
  </si>
  <si>
    <t>The Shape of Water - Movie Review</t>
  </si>
  <si>
    <t>2017-12-18T14:22:09.000Z</t>
  </si>
  <si>
    <t>ZFwylDNpgFc</t>
  </si>
  <si>
    <t>Anthem Official Cinematic Trailer (2018)</t>
  </si>
  <si>
    <t>Anthem Game</t>
  </si>
  <si>
    <t>2018-06-09T18:58:37.000Z</t>
  </si>
  <si>
    <t>zFYFHQq6dgs</t>
  </si>
  <si>
    <t>5 Ways To Use The Last Bit Of Everything</t>
  </si>
  <si>
    <t>2018-02-14T18:00:20.000Z</t>
  </si>
  <si>
    <t>zG3PLW534Wg</t>
  </si>
  <si>
    <t>How to Heat an Off Grid Log Cabin with Wood, Thermal Imaging Scan (infrared)</t>
  </si>
  <si>
    <t>2018-02-12T12:10:44.000Z</t>
  </si>
  <si>
    <t>zg4Xg7_u3sE</t>
  </si>
  <si>
    <t>Do Surgical Masks Really Protect You from the Flu?</t>
  </si>
  <si>
    <t>2018-04-28T21:00:06.000Z</t>
  </si>
  <si>
    <t>zg5lIBmmeRc</t>
  </si>
  <si>
    <t>Oil tanker ablaze following collision with ship off coast of China</t>
  </si>
  <si>
    <t>2018-01-07T12:05:37.000Z</t>
  </si>
  <si>
    <t>zGD3Qvb04gc</t>
  </si>
  <si>
    <t>Hilary Swank And Stephen Have An 'Act Off'</t>
  </si>
  <si>
    <t>2018-03-21T07:35:00.000Z</t>
  </si>
  <si>
    <t>ZGmmiuiVEnU</t>
  </si>
  <si>
    <t>Margot Robbie's Date Tonya Harding Owned the Globes</t>
  </si>
  <si>
    <t>2018-02-06T09:35:00.000Z</t>
  </si>
  <si>
    <t>zGoE6Hco4jE</t>
  </si>
  <si>
    <t>Phantom AI L2 ADAS feature accident</t>
  </si>
  <si>
    <t>2018-02-01T15:37:07.000Z</t>
  </si>
  <si>
    <t>Zh4c5IrllBg</t>
  </si>
  <si>
    <t>Film Theory: Jurassic World Was An INSIDE JOB! (Jurassic World)</t>
  </si>
  <si>
    <t>2017-12-05T19:09:12.000Z</t>
  </si>
  <si>
    <t>ZHbT3LWwsQ0</t>
  </si>
  <si>
    <t>Film Theory: How To SAVE Jurassic Park (Jurassic World)</t>
  </si>
  <si>
    <t>2018-06-12T18:09:35.000Z</t>
  </si>
  <si>
    <t>ZhEz1cvC1rc</t>
  </si>
  <si>
    <t>Game Theory: How RICH is a Pokemon Master?</t>
  </si>
  <si>
    <t>2018-05-19T18:04:47.000Z</t>
  </si>
  <si>
    <t>ZhSk8mPSWCg</t>
  </si>
  <si>
    <t>'Lord of the Rings' TV Series Gets Multi-Season Order At Amazon | News Flash | Entertainment Weekly</t>
  </si>
  <si>
    <t>2017-11-13T20:51:31.000Z</t>
  </si>
  <si>
    <t>ZhtQAeRH8XE</t>
  </si>
  <si>
    <t>New Gear for the NYC Office!! (+ How I Organize Footage)</t>
  </si>
  <si>
    <t>2018-01-05T01:32:04.000Z</t>
  </si>
  <si>
    <t>zHxHdNOuxgY</t>
  </si>
  <si>
    <t>B脴RNS - I Don't Want U Back</t>
  </si>
  <si>
    <t>2018-02-14T14:00:04.000Z</t>
  </si>
  <si>
    <t>zi_6oaQyckM</t>
  </si>
  <si>
    <t>TWICE Merry &amp; Happy M/V</t>
  </si>
  <si>
    <t>2017-12-22T03:00:02.000Z</t>
  </si>
  <si>
    <t>Zi9MkiQzl20</t>
  </si>
  <si>
    <t>Rebel Wilson's does her Pitch Perfect audition - The Graham Norton Show: 2017 - BBC One</t>
  </si>
  <si>
    <t>2017-12-08T18:56:37.000Z</t>
  </si>
  <si>
    <t>ZIbI0ekrrZU</t>
  </si>
  <si>
    <t>Open Workout 18.2 Standards</t>
  </si>
  <si>
    <t>CrossFit庐</t>
  </si>
  <si>
    <t>2018-03-02T01:10:17.000Z</t>
  </si>
  <si>
    <t>zIiIcjfA2-I</t>
  </si>
  <si>
    <t>2017 London Chess Classic: Round 9</t>
  </si>
  <si>
    <t>2017-12-11T23:00:31.000Z</t>
  </si>
  <si>
    <t>ziLNTsTPL4k</t>
  </si>
  <si>
    <t>2 bros chillin in a bath tub</t>
  </si>
  <si>
    <t>2018-01-08T17:08:03.000Z</t>
  </si>
  <si>
    <t>zJ9kMg08Yds</t>
  </si>
  <si>
    <t>Women Who Never Went To Prom Choose Prom Dresses</t>
  </si>
  <si>
    <t>2018-05-26T15:00:16.000Z</t>
  </si>
  <si>
    <t>ZJDMWVZta3M</t>
  </si>
  <si>
    <t>Incredibles 2 Official Teaser Trailer</t>
  </si>
  <si>
    <t>2017-11-18T15:43:11.000Z</t>
  </si>
  <si>
    <t>zjgZuuE8OVc</t>
  </si>
  <si>
    <t>MY GOOD MORNING HABITS | heyclaire</t>
  </si>
  <si>
    <t>Claire Marshall</t>
  </si>
  <si>
    <t>2018-03-01T16:09:55.000Z</t>
  </si>
  <si>
    <t>ZJkc_C5-Cd8</t>
  </si>
  <si>
    <t>What Even Matters Anymore - SNL</t>
  </si>
  <si>
    <t>2018-01-21T06:06:04.000Z</t>
  </si>
  <si>
    <t>Zjp0mdMeIPU</t>
  </si>
  <si>
    <t>[STATION] 鞐犽矂 (AMBER) X 耄倶 (LUNA) 'Lower' MV</t>
  </si>
  <si>
    <t>2018-01-05T09:00:02.000Z</t>
  </si>
  <si>
    <t>zJP-CSFgb_s</t>
  </si>
  <si>
    <t>CDC head resigns amid tobacco stock controversy</t>
  </si>
  <si>
    <t>2018-01-31T16:51:11.000Z</t>
  </si>
  <si>
    <t>zJUtRGrvkqM</t>
  </si>
  <si>
    <t>Flynn Promised 'Full Cooperation' To Mueller Team, Prepared To Testify | The View</t>
  </si>
  <si>
    <t>2017-12-01T16:42:00.000Z</t>
  </si>
  <si>
    <t>zkG4Xpz6t68</t>
  </si>
  <si>
    <t>Shakira - Trap (Official Video) ft. Maluma</t>
  </si>
  <si>
    <t>shakiraVEVO</t>
  </si>
  <si>
    <t>2018-01-26T14:00:05.000Z</t>
  </si>
  <si>
    <t>ZkPSbp3zTfo</t>
  </si>
  <si>
    <t>Come Back, Barack - SNL</t>
  </si>
  <si>
    <t>2017-11-19T07:13:11.000Z</t>
  </si>
  <si>
    <t>ZKUerb6IH4Y</t>
  </si>
  <si>
    <t>COME CHRISTMAS SHOPPING WITH ME! + GIFT GUIDE | AD</t>
  </si>
  <si>
    <t>2017-12-10T09:00:04.000Z</t>
  </si>
  <si>
    <t>ZKWDCyVbnoM</t>
  </si>
  <si>
    <t>ADRIFT Official Trailer (2018) Shailene Woodley, Sam Claflin Movie HD</t>
  </si>
  <si>
    <t>2018-03-14T14:57:12.000Z</t>
  </si>
  <si>
    <t>ZKZwrlNHMkk</t>
  </si>
  <si>
    <t>TRY NOT TO LAUGH CHALLENGE!! - KNOCK KNOCK DAD JOKES EDITION</t>
  </si>
  <si>
    <t>Eh Bee Family</t>
  </si>
  <si>
    <t>2018-05-26T14:00:06.000Z</t>
  </si>
  <si>
    <t>ZLFak6N04GY</t>
  </si>
  <si>
    <t>NEW: RECKLESS LOVE (ACOUSTIC VERSION) - Cory Asbury</t>
  </si>
  <si>
    <t>Bethel Music</t>
  </si>
  <si>
    <t>2017-12-13T16:59:00.000Z</t>
  </si>
  <si>
    <t>ZLgE9FBOtTY</t>
  </si>
  <si>
    <t>We Demand $1 Fries on the New McDonald's Dollar Menu</t>
  </si>
  <si>
    <t>2017-12-14T11:00:05.000Z</t>
  </si>
  <si>
    <t>zLJsJR0O6VI</t>
  </si>
  <si>
    <t>2016 vs 2017</t>
  </si>
  <si>
    <t>2017-12-20T17:00:07.000Z</t>
  </si>
  <si>
    <t>zLuhCfBqf5U</t>
  </si>
  <si>
    <t>Coconut Macaroons - You Suck at Cooking (episode 76)</t>
  </si>
  <si>
    <t>2018-05-16T12:39:20.000Z</t>
  </si>
  <si>
    <t>zMKI64iY2CY</t>
  </si>
  <si>
    <t>Falcon Heavy Makes History - Cheaper Spaceflight</t>
  </si>
  <si>
    <t>ColdFusion</t>
  </si>
  <si>
    <t>2018-02-08T10:02:35.000Z</t>
  </si>
  <si>
    <t>Zn99TMv0vac</t>
  </si>
  <si>
    <t>Answering the Call</t>
  </si>
  <si>
    <t>Verizon</t>
  </si>
  <si>
    <t>2018-02-05T01:40:15.000Z</t>
  </si>
  <si>
    <t>ZnkiHQLI0w0</t>
  </si>
  <si>
    <t>Results of ACNE LASER TREATMENT! Before + After!</t>
  </si>
  <si>
    <t>2018-02-05T02:22:18.000Z</t>
  </si>
  <si>
    <t>zNL_kGO6lQ8</t>
  </si>
  <si>
    <t>[ASMR] SLOW Tapping &amp; Whispered Trigger Assortment</t>
  </si>
  <si>
    <t>2018-03-01T23:10:11.000Z</t>
  </si>
  <si>
    <t>zNqCVTs38nU</t>
  </si>
  <si>
    <t>Heidelberg's nifty hook-and-lateral to the left tackle</t>
  </si>
  <si>
    <t>D3sports.com</t>
  </si>
  <si>
    <t>2017-11-13T02:15:30.000Z</t>
  </si>
  <si>
    <t>ZnQGzfrEpsc</t>
  </si>
  <si>
    <t>Dwayne Johnson Has Exciting Baby News!</t>
  </si>
  <si>
    <t>2017-12-12T14:00:12.000Z</t>
  </si>
  <si>
    <t>zNqSvg5qwGw</t>
  </si>
  <si>
    <t>Sharon Stone on second chances</t>
  </si>
  <si>
    <t>2018-01-14T15:18:05.000Z</t>
  </si>
  <si>
    <t>ZnvGy6pcGxs</t>
  </si>
  <si>
    <t>Top 5 Plays of the Night | May 06, 2018</t>
  </si>
  <si>
    <t>2018-05-07T04:13:45.000Z</t>
  </si>
  <si>
    <t>zNZJNlx4P80</t>
  </si>
  <si>
    <t>WE TRIED TO MAKE TASTY'S GIANT MACARON (VERSUS)</t>
  </si>
  <si>
    <t>2018-05-30T23:59:24.000Z</t>
  </si>
  <si>
    <t>Zo_mpwmashg</t>
  </si>
  <si>
    <t>TRUMP ANTHEM 鈥?A Bad Lip Reading of Donald Trump</t>
  </si>
  <si>
    <t>2018-01-09T20:30:30.000Z</t>
  </si>
  <si>
    <t>zO0dIgvpmfw</t>
  </si>
  <si>
    <t>10 Things Shawn Mendes Can't Live Without | GQ</t>
  </si>
  <si>
    <t>ZO4CMPCmFDE</t>
  </si>
  <si>
    <t>I Followed My Dad Around With a Confetti Cannon.... // Tank Top Moy</t>
  </si>
  <si>
    <t>Kylie Moy</t>
  </si>
  <si>
    <t>2018-02-22T00:50:24.000Z</t>
  </si>
  <si>
    <t>Zo9rgbn0SMs</t>
  </si>
  <si>
    <t>The Moment I Threw Your Toothbrush Away</t>
  </si>
  <si>
    <t>2018-04-05T16:00:08.000Z</t>
  </si>
  <si>
    <t>ZOBvRs4btvE</t>
  </si>
  <si>
    <t>Ed Sheeran &amp; Anne-Marie - Fairytale Of New York in the Live Lounge</t>
  </si>
  <si>
    <t>2017-12-12T16:30:33.000Z</t>
  </si>
  <si>
    <t>zOgle88sKro</t>
  </si>
  <si>
    <t>The German Town That's Literally Breaking Apart</t>
  </si>
  <si>
    <t>2017-11-20T16:00:04.000Z</t>
  </si>
  <si>
    <t>zOLbPvwK7-Q</t>
  </si>
  <si>
    <t>Stephen A. and Max ask Steph Curry about injury and Warriors vs. Rockets | First Take | ESPN</t>
  </si>
  <si>
    <t>2018-03-30T15:54:08.000Z</t>
  </si>
  <si>
    <t>ZoYVZmKSYFg</t>
  </si>
  <si>
    <t>Lucas The Spider Creator Explains How He Makes People Fall In Love With Spiders | The Dodo</t>
  </si>
  <si>
    <t>2018-02-12T20:30:00.000Z</t>
  </si>
  <si>
    <t>ZP57Kn9eAAQ</t>
  </si>
  <si>
    <t>SNL鈥檚 Kate McKinnon and Beth Kobliner talk money with kids. Fun with financial literacy!</t>
  </si>
  <si>
    <t>Beth Kobliner</t>
  </si>
  <si>
    <t>2018-03-26T21:24:34.000Z</t>
  </si>
  <si>
    <t>ZPgh9uKSva8</t>
  </si>
  <si>
    <t>Is Thai Fried Chicken The Best In The World?</t>
  </si>
  <si>
    <t>2018-03-10T16:00:50.000Z</t>
  </si>
  <si>
    <t>zPJl2e38S4g</t>
  </si>
  <si>
    <t>Walk it like I talk it - Wocket in my pocket - Migos vs Dr Suess</t>
  </si>
  <si>
    <t>ScatterBrain News</t>
  </si>
  <si>
    <t>2018-03-31T23:19:10.000Z</t>
  </si>
  <si>
    <t>zPm4rR1cmzU</t>
  </si>
  <si>
    <t>I THREW MYSELF A GRADUATION CEREMONY</t>
  </si>
  <si>
    <t>2018-01-28T22:38:44.000Z</t>
  </si>
  <si>
    <t>ZpMNJbt3QDE</t>
  </si>
  <si>
    <t>鈥楽hape of You鈥? How Ed Sheeran Made 2017鈥檚 Biggest Track</t>
  </si>
  <si>
    <t>2017-12-20T22:06:00.000Z</t>
  </si>
  <si>
    <t>ZpS-w6BxN-U</t>
  </si>
  <si>
    <t>Search Party with Tim McGraw and Faith Hill</t>
  </si>
  <si>
    <t>zq0T7ye-Pn4</t>
  </si>
  <si>
    <t>RuPaul And Stephen Share A Secret Language</t>
  </si>
  <si>
    <t>2018-01-25T08:35:02.000Z</t>
  </si>
  <si>
    <t>Zq5ESvmKagc</t>
  </si>
  <si>
    <t>BTS So Happy Challenge with Brent Rivera | Radio Disney Music Awards</t>
  </si>
  <si>
    <t>radiodisney</t>
  </si>
  <si>
    <t>2018-06-03T00:45:00.000Z</t>
  </si>
  <si>
    <t>ZQcaYYHqrUY</t>
  </si>
  <si>
    <t>Parkland Shooting Survivors School Congress on Gun Violence: The Daily Show</t>
  </si>
  <si>
    <t>2018-02-21T04:30:00.000Z</t>
  </si>
  <si>
    <t>ZqOtqz8bSDk</t>
  </si>
  <si>
    <t>10 Things Jimmy Butler Can't Live Without | GQ</t>
  </si>
  <si>
    <t>2018-03-06T18:00:19.000Z</t>
  </si>
  <si>
    <t>ZQ-YX-5bAs0</t>
  </si>
  <si>
    <t>CRAZY RICH ASIANS - Official Trailer 1</t>
  </si>
  <si>
    <t>2018-04-23T16:00:13.000Z</t>
  </si>
  <si>
    <t>ZR47jsUqUzo</t>
  </si>
  <si>
    <t>The Confession --  MatPat's VidCon 2018 Speech</t>
  </si>
  <si>
    <t>2018-04-06T20:11:51.000Z</t>
  </si>
  <si>
    <t>Zr4md5OqL60</t>
  </si>
  <si>
    <t>Bud Light - The Bud Knight</t>
  </si>
  <si>
    <t>Bud Light</t>
  </si>
  <si>
    <t>2018-02-01T13:38:42.000Z</t>
  </si>
  <si>
    <t>ZrhKHytNLqY</t>
  </si>
  <si>
    <t>Janelle Monae Introduces Kesha With a Powerful Message About the #MeToo Movement</t>
  </si>
  <si>
    <t>Catch-Up TV</t>
  </si>
  <si>
    <t>2018-01-29T05:51:16.000Z</t>
  </si>
  <si>
    <t>ZrP0Mqj9U_c</t>
  </si>
  <si>
    <t>The 1940s Mermaid Show That's Still Pulling Crowds</t>
  </si>
  <si>
    <t>2018-03-26T15:00:02.000Z</t>
  </si>
  <si>
    <t>zS5-hxARjJo</t>
  </si>
  <si>
    <t>Galaxy Mirror Glaze Cake: Behind Tasty</t>
  </si>
  <si>
    <t>2018-02-02T17:00:15.000Z</t>
  </si>
  <si>
    <t>zsbT6NMUrSk</t>
  </si>
  <si>
    <t>Judge Aquilina Delivers Powerful Statement Before Sentencing Larry Nassar | TIME</t>
  </si>
  <si>
    <t>2018-01-24T20:24:08.000Z</t>
  </si>
  <si>
    <t>zslYmBRhdOM</t>
  </si>
  <si>
    <t>It's Ok To Feel Sad At Christmas // Vlogmas Day 7</t>
  </si>
  <si>
    <t>Jessica Kellgren-Fozard</t>
  </si>
  <si>
    <t>2017-12-07T19:15:06.000Z</t>
  </si>
  <si>
    <t>ZsN1V9Hjfvg</t>
  </si>
  <si>
    <t>Margot Robbie: How Hollywood's Horrible Situation Brings Actresses Together | Close Up With THR</t>
  </si>
  <si>
    <t>2017-12-22T15:00:02.000Z</t>
  </si>
  <si>
    <t>zsoh0Y_VXdY</t>
  </si>
  <si>
    <t>A year off grid in my roundhouse</t>
  </si>
  <si>
    <t>Kris Harbour</t>
  </si>
  <si>
    <t>2018-02-24T15:05:13.000Z</t>
  </si>
  <si>
    <t>ZsvViZgVXL8</t>
  </si>
  <si>
    <t>Sarah Jessica Parker On Kim Cattrall鈥檚 Diss | WWHL</t>
  </si>
  <si>
    <t>2018-02-01T13:59:48.000Z</t>
  </si>
  <si>
    <t>ZT0CCaKDxjg</t>
  </si>
  <si>
    <t>Welcome to Iowa</t>
  </si>
  <si>
    <t>DuckSoss</t>
  </si>
  <si>
    <t>2018-04-02T22:30:31.000Z</t>
  </si>
  <si>
    <t>zT4DJKkN_Do</t>
  </si>
  <si>
    <t>Teeny Weeny Challenge #3 How Small Can I Bake a Gingerbread House? How To Cook That Ann Reardon</t>
  </si>
  <si>
    <t>2017-12-22T08:30:39.000Z</t>
  </si>
  <si>
    <t>ZtiCq8S0hq4</t>
  </si>
  <si>
    <t>Conor McGregor talks about Floyd Mayweather in UFC, his future, Ronda Rousey on 1/31/18</t>
  </si>
  <si>
    <t>Adam's Apple</t>
  </si>
  <si>
    <t>2018-02-01T14:23:40.000Z</t>
  </si>
  <si>
    <t>ztLELdQDadE</t>
  </si>
  <si>
    <t>Police: One man dead after explosion in Stockholm</t>
  </si>
  <si>
    <t>2018-01-07T15:36:19.000Z</t>
  </si>
  <si>
    <t>ZTwOsL-pVzU</t>
  </si>
  <si>
    <t>5 Days Of Hygge | Try Living With Lucie | Refinery29</t>
  </si>
  <si>
    <t>2017-12-15T16:00:05.000Z</t>
  </si>
  <si>
    <t>zTY7dvFJbXY</t>
  </si>
  <si>
    <t>Don Diablo ft. Ansel Elgort - Believe | Lyric Video</t>
  </si>
  <si>
    <t>2018-04-01T16:16:31.000Z</t>
  </si>
  <si>
    <t>zUDcGDK_bRw</t>
  </si>
  <si>
    <t>Black Cat Predicts Super Bowl 2018 WINNERS!</t>
  </si>
  <si>
    <t>2018-02-03T19:09:26.000Z</t>
  </si>
  <si>
    <t>ZUFRInhV4YE</t>
  </si>
  <si>
    <t>Dua Lipa - New Rules</t>
  </si>
  <si>
    <t>2018-03-20T17:48:28.000Z</t>
  </si>
  <si>
    <t>zUKVLp4RzJA</t>
  </si>
  <si>
    <t>How Prosthetics are Made for Movies</t>
  </si>
  <si>
    <t>2018-03-09T22:00:03.000Z</t>
  </si>
  <si>
    <t>zuMkDVbThVw</t>
  </si>
  <si>
    <t>Will Netflix Help or Hurt Natalie Portman's Annihilation? - SJU</t>
  </si>
  <si>
    <t>2018-02-21T20:20:20.000Z</t>
  </si>
  <si>
    <t>zuRd_Eneuk8</t>
  </si>
  <si>
    <t>Photo A Day For 10 Years</t>
  </si>
  <si>
    <t>Jordan Wilson</t>
  </si>
  <si>
    <t>2017-12-26T18:19:43.000Z</t>
  </si>
  <si>
    <t>zUrDUxh5xS0</t>
  </si>
  <si>
    <t>10 Letters We Dropped From The Alphabet</t>
  </si>
  <si>
    <t>2018-01-11T16:30:01.000Z</t>
  </si>
  <si>
    <t>zUrib9ZbraY</t>
  </si>
  <si>
    <t>Couple Tours A $4 Million Dollar Dream House 鈥?Ned &amp; Ariel</t>
  </si>
  <si>
    <t>2018-03-14T15:06:48.000Z</t>
  </si>
  <si>
    <t>ZurW-Uc6Lc0</t>
  </si>
  <si>
    <t>HORMONES | The Weekly #4 | LIFESTYLE</t>
  </si>
  <si>
    <t>2018-01-28T09:00:03.000Z</t>
  </si>
  <si>
    <t>ZUSPD9zOyJs</t>
  </si>
  <si>
    <t>鈥淚nfinity War鈥?Cast Reacts To Fan Tweets</t>
  </si>
  <si>
    <t>2018-05-01T18:38:34.000Z</t>
  </si>
  <si>
    <t>ZUV53Nn3PhA</t>
  </si>
  <si>
    <t>Replay of New Shepard Mission 8 Livestream</t>
  </si>
  <si>
    <t>2018-04-29T19:13:26.000Z</t>
  </si>
  <si>
    <t>zuVxgSvyffk</t>
  </si>
  <si>
    <t>This Might Get...(Official Trailer)</t>
  </si>
  <si>
    <t>2018-03-03T22:00:52.000Z</t>
  </si>
  <si>
    <t>zUzBfBqbSmc</t>
  </si>
  <si>
    <t>The 1975 - Give Yourself A Try</t>
  </si>
  <si>
    <t>The1975VEVO</t>
  </si>
  <si>
    <t>2018-05-31T22:57:07.000Z</t>
  </si>
  <si>
    <t>zV9XlOw0Dyw</t>
  </si>
  <si>
    <t>Bayern Munich vs. Real Madrid | 2017-18 UEFA Champions League Highlights</t>
  </si>
  <si>
    <t>2018-04-25T22:12:02.000Z</t>
  </si>
  <si>
    <t>ZvdTNDMru78</t>
  </si>
  <si>
    <t>I Tried The Tom Brady Diet And Nutrition Plan</t>
  </si>
  <si>
    <t>2017-11-20T00:00:01.000Z</t>
  </si>
  <si>
    <t>zvFQWPEuNJA</t>
  </si>
  <si>
    <t>Taco Bell Pop-Tart Taste Test</t>
  </si>
  <si>
    <t>2018-04-09T10:00:39.000Z</t>
  </si>
  <si>
    <t>Zvg6b6q1s-Y</t>
  </si>
  <si>
    <t>Patriots vs. Eagles: Super Bowl XXXIX Full Highlights | NFL</t>
  </si>
  <si>
    <t>2018-01-23T01:00:03.000Z</t>
  </si>
  <si>
    <t>zvjqcoiOPbE</t>
  </si>
  <si>
    <t>Breaking Benjamin - Red Cold River (Audio Only)</t>
  </si>
  <si>
    <t>BreakingBenjaminVEVO</t>
  </si>
  <si>
    <t>2018-01-05T05:00:03.000Z</t>
  </si>
  <si>
    <t>ZWAkzvL5Ho4</t>
  </si>
  <si>
    <t>Bleach Blonde Baby Teaser</t>
  </si>
  <si>
    <t>2017-12-10T01:53:29.000Z</t>
  </si>
  <si>
    <t>zwEn-ambXLw</t>
  </si>
  <si>
    <t>This Is Me - Cover by Shoshana Bean Featuring Travis Wall</t>
  </si>
  <si>
    <t>2018-03-22T08:30:07.000Z</t>
  </si>
  <si>
    <t>ZWGh7si0Y50</t>
  </si>
  <si>
    <t>The Polka King | Official Trailer [HD] | Netflix</t>
  </si>
  <si>
    <t>2017-12-15T15:00:03.000Z</t>
  </si>
  <si>
    <t>ZWllUdFLzXU</t>
  </si>
  <si>
    <t>Inside the locker room after the Patriots clinch the AFC East</t>
  </si>
  <si>
    <t>New England Patriots</t>
  </si>
  <si>
    <t>2017-12-19T13:34:09.000Z</t>
  </si>
  <si>
    <t>ZWMp9BpWODk</t>
  </si>
  <si>
    <t>Dragon Ball FighterZ Video Review</t>
  </si>
  <si>
    <t>2018-01-22T14:00:03.000Z</t>
  </si>
  <si>
    <t>ZwoDYJWWXW0</t>
  </si>
  <si>
    <t>Alan Walker, Keala Settle &amp; The Greatest Showman Ensemble - This Is Me (Alan Walker Relift)</t>
  </si>
  <si>
    <t>2018-03-23T08:05:27.000Z</t>
  </si>
  <si>
    <t>zWrMvW7S3tg</t>
  </si>
  <si>
    <t>The Infinity War trailer but I just name characters as they appear</t>
  </si>
  <si>
    <t>2018-03-16T17:16:53.000Z</t>
  </si>
  <si>
    <t>Zxag9p-63RU</t>
  </si>
  <si>
    <t>12 STRONG - Official Trailer 2</t>
  </si>
  <si>
    <t>2017-11-22T14:08:18.000Z</t>
  </si>
  <si>
    <t>ZXEmAGAV8kA</t>
  </si>
  <si>
    <t>Detroit Auto Show 2018: Press Day 1 - World debuts of new cars</t>
  </si>
  <si>
    <t>Roadshow</t>
  </si>
  <si>
    <t>2018-01-15T22:48:11.000Z</t>
  </si>
  <si>
    <t>Zxj4WT40yLM</t>
  </si>
  <si>
    <t>Can you name 3 characters from Avatar? (YIAY #417)</t>
  </si>
  <si>
    <t>2018-05-25T00:04:22.000Z</t>
  </si>
  <si>
    <t>zxUwbflE1SY</t>
  </si>
  <si>
    <t>100 People Hold Their Breath for as Long as They Can</t>
  </si>
  <si>
    <t>2017-11-13T13:00:10.000Z</t>
  </si>
  <si>
    <t>zxwfDlhJIpw</t>
  </si>
  <si>
    <t>kanye west / charlamagne interview</t>
  </si>
  <si>
    <t>Kanye West</t>
  </si>
  <si>
    <t>2018-05-01T15:57:06.000Z</t>
  </si>
  <si>
    <t>zy0b9e40tK8</t>
  </si>
  <si>
    <t>Dark | Official Trailer [HD] | Netflix</t>
  </si>
  <si>
    <t>2017-11-09T09:00:07.000Z</t>
  </si>
  <si>
    <t>ZYCDNf1a-kY</t>
  </si>
  <si>
    <t>James Franco Audience Questions Monologue - SNL</t>
  </si>
  <si>
    <t>2017-12-10T06:14:05.000Z</t>
  </si>
  <si>
    <t>ZYKUXMAou3Q</t>
  </si>
  <si>
    <t>Rose McGowan Shares Her Thoughts On 'Time's Up' Movement | The View</t>
  </si>
  <si>
    <t>2018-01-30T16:50:26.000Z</t>
  </si>
  <si>
    <t>zYlW81GZYug</t>
  </si>
  <si>
    <t>When Your BF Acts Different Around His Friends (ft. The Rock)</t>
  </si>
  <si>
    <t>2017-12-07T23:45:50.000Z</t>
  </si>
  <si>
    <t>zYWt2mnalP8</t>
  </si>
  <si>
    <t>How To Do Thanksgiving Makeup That Has Nothing To Do With The 566 Federally Recognized Tribes</t>
  </si>
  <si>
    <t>2017-11-08T00:03:47.000Z</t>
  </si>
  <si>
    <t>ZYXIAzqOgoY</t>
  </si>
  <si>
    <t>TARTE COSMETICS SHAPE TAPE FOUNDATION REVIEW</t>
  </si>
  <si>
    <t>2018-01-16T23:39:05.000Z</t>
  </si>
  <si>
    <t>zZ9FciUx6gs</t>
  </si>
  <si>
    <t>Nickelback - The Betrayal Act III [Official Video]</t>
  </si>
  <si>
    <t>Nickelback</t>
  </si>
  <si>
    <t>2017-11-13T15:31:44.000Z</t>
  </si>
  <si>
    <t>ZZE1_maXiAI</t>
  </si>
  <si>
    <t>WAGS Atlanta First Look | E!</t>
  </si>
  <si>
    <t>2017-12-07T22:43:26.000Z</t>
  </si>
  <si>
    <t>ZzefeQ0v5wg</t>
  </si>
  <si>
    <t>Samsung Galaxy S9 Camera: What's New!</t>
  </si>
  <si>
    <t>2018-02-28T22:27:59.000Z</t>
  </si>
  <si>
    <t>ZzGqFF1IXgc</t>
  </si>
  <si>
    <t>Amateur Chef Vs Professional Chef: Raid The Fridge Challenge</t>
  </si>
  <si>
    <t>2018-02-07T22:00:18.000Z</t>
  </si>
  <si>
    <t>Zzi4EQKBbOY</t>
  </si>
  <si>
    <t>How Do You Weigh Things in Space?</t>
  </si>
  <si>
    <t>2017-12-09T22:00:01.000Z</t>
  </si>
  <si>
    <t>ZZIq3bSOD_g</t>
  </si>
  <si>
    <t>Rams vs. Titans: The Super Bowl that was Decided by an Inch | Grudge Match | NFL Highlights</t>
  </si>
  <si>
    <t>2017-12-22T01:27:19.000Z</t>
  </si>
  <si>
    <t>ZzO8VAOJs4U</t>
  </si>
  <si>
    <t>Kiefer Sutherland's Mom Has An Impersonation Of Stephen</t>
  </si>
  <si>
    <t>2018-02-28T08:35:00.000Z</t>
  </si>
  <si>
    <t>ZzO9skEYqwY</t>
  </si>
  <si>
    <t>Important upgrades for the EleksMaker PCB laser CNC machine</t>
  </si>
  <si>
    <t>2017-12-20T01:49:47.000Z</t>
  </si>
  <si>
    <t>zzQsGL_F9_c</t>
  </si>
  <si>
    <t>Budweiser | Beer Country | :60</t>
  </si>
  <si>
    <t>Budweiser</t>
  </si>
  <si>
    <t>2018-01-30T18:30:04.000Z</t>
  </si>
  <si>
    <t>zZTyHHxJAzw</t>
  </si>
  <si>
    <t>Casting Mirror Polished Brass Ball from Molten Brass (Japanese Aluminium Foil Ball Sequel)</t>
  </si>
  <si>
    <t>2018-04-18T22:39:58.000Z</t>
  </si>
  <si>
    <t>5y-tCo_v7pk</t>
  </si>
  <si>
    <t>Paris Hilton - 鈥淚 Need You鈥?(Official Music Video)</t>
  </si>
  <si>
    <t>Paris Hilton</t>
  </si>
  <si>
    <t>2018-02-14T18:14:24.000Z</t>
  </si>
  <si>
    <t>7Bq_H1ci9ec</t>
  </si>
  <si>
    <t>MassMutual 鈥淚'll Stand By You鈥?2018 Commercial</t>
  </si>
  <si>
    <t>MassMutual</t>
  </si>
  <si>
    <t>2018-01-31T20:25:02.000Z</t>
  </si>
  <si>
    <t>8qW6fjiMhgo</t>
  </si>
  <si>
    <t>Carolyn's RV Life Spots A Fluffy Kitty In Blythe</t>
  </si>
  <si>
    <t>Caravan Carolyn</t>
  </si>
  <si>
    <t>2018-01-27T22:12:08.000Z</t>
  </si>
  <si>
    <t>8WbxbqwdWog</t>
  </si>
  <si>
    <t>Camera Goes on Japanese Sushi Conveyor Belt Shows Beautiful Slice of Japanese Life</t>
  </si>
  <si>
    <t>TkyoSam</t>
  </si>
  <si>
    <t>2018-03-06T16:18:30.000Z</t>
  </si>
  <si>
    <t>9TUBf6l7FBg</t>
  </si>
  <si>
    <t>Coachella 2018 LIVE Channel 1</t>
  </si>
  <si>
    <t>Coachella</t>
  </si>
  <si>
    <t>2018-04-05T06:48:28.000Z</t>
  </si>
  <si>
    <t>aBL027wEtg8</t>
  </si>
  <si>
    <t>Mariah Carey - Live At Dick Clark's New Year's Rockin' Eve 2018!</t>
  </si>
  <si>
    <t>mariahxlambily</t>
  </si>
  <si>
    <t>2018-01-01T05:30:01.000Z</t>
  </si>
  <si>
    <t>csqXekWeBYo</t>
  </si>
  <si>
    <t>Dan Le Batard Breaks Down On Air After John Skipper Resigns From ESPN</t>
  </si>
  <si>
    <t>Sports Lovers n1</t>
  </si>
  <si>
    <t>2017-12-18T19:02:21.000Z</t>
  </si>
  <si>
    <t>kjkw7rKhPfc</t>
  </si>
  <si>
    <t>PK Inventor ASM V1 0</t>
  </si>
  <si>
    <t>PK Inventor</t>
  </si>
  <si>
    <t>2017-02-10T22:20:03.000Z</t>
  </si>
  <si>
    <t>LR2edIotyE8</t>
  </si>
  <si>
    <t>Did Beyonce Have To Check An Actress Talking To JAY-Z? | Uncensored</t>
  </si>
  <si>
    <t>TV One</t>
  </si>
  <si>
    <t>2018-02-09T23:29:30.000Z</t>
  </si>
  <si>
    <t>P6Ys3PMJ3WY</t>
  </si>
  <si>
    <t>I Like Beer (:60) | Michelob ULTRA Super Bowl</t>
  </si>
  <si>
    <t>2018-01-31T14:16:10.000Z</t>
  </si>
  <si>
    <t>uGwcNjWrgaU</t>
  </si>
  <si>
    <t>Why Are Fat People a Joke?</t>
  </si>
  <si>
    <t>LoeyLane</t>
  </si>
  <si>
    <t>2018-01-23T14:00:04.000Z</t>
  </si>
  <si>
    <t>VoUEz9yQJ8w</t>
  </si>
  <si>
    <t>RAPID EYE MOVEMENT鈳狾fficial Teaser Trailer</t>
  </si>
  <si>
    <t>Tentmaker Pictures</t>
  </si>
  <si>
    <t>2018-01-16T14:12:35.000Z</t>
  </si>
  <si>
    <t>WIWb8f1WIyQ</t>
  </si>
  <si>
    <t>PART 1 | Gwen Stefani with Blake Shelton | Instagram | December 24, 2017 | Christmas Eve with family</t>
  </si>
  <si>
    <t>Famous Celebrities Snaps</t>
  </si>
  <si>
    <t>2017-12-25T03:08:33.000Z</t>
  </si>
  <si>
    <t>zkrq7Kpd1so</t>
  </si>
  <si>
    <t>ULTRA LIVE presents Ultra Music Festival 2018 - DAY1</t>
  </si>
  <si>
    <t>UMF TV</t>
  </si>
  <si>
    <t>2018-03-24T07:55:21.000Z</t>
  </si>
  <si>
    <t>_rPgJ_CgiZM</t>
  </si>
  <si>
    <t>Funeral For Former First Lady Barbara Bush | NBC News</t>
  </si>
  <si>
    <t>2018-04-21T18:10:07.000Z</t>
  </si>
  <si>
    <t>0cZLo3AAan4</t>
  </si>
  <si>
    <t>DJ Khaled, Rihanna - Wild Thoughts (2018 Live Performance)</t>
  </si>
  <si>
    <t>Super Netvid</t>
  </si>
  <si>
    <t>2018-01-29T03:11:56.000Z</t>
  </si>
  <si>
    <t>0doVNhCyoA4</t>
  </si>
  <si>
    <t>PBS NewsHour Weekend full episode Dec. 2, 2017</t>
  </si>
  <si>
    <t>2017-12-02T22:29:20.000Z</t>
  </si>
  <si>
    <t>0IaG9oM4O4s</t>
  </si>
  <si>
    <t>Speechless Thoughts with Charles Barkley - Closed Captioned</t>
  </si>
  <si>
    <t>McDonald's</t>
  </si>
  <si>
    <t>2018-05-06T03:02:12.000Z</t>
  </si>
  <si>
    <t>0Nip-J6u8C0</t>
  </si>
  <si>
    <t>Wallaby on Harbour Bridge</t>
  </si>
  <si>
    <t>Business InsiderAu</t>
  </si>
  <si>
    <t>2018-01-15T21:19:55.000Z</t>
  </si>
  <si>
    <t>1JNxKJnPDAs</t>
  </si>
  <si>
    <t>Southwest Florida Eagle Cam</t>
  </si>
  <si>
    <t>2018-01-09T13:33:06.000Z</t>
  </si>
  <si>
    <t>1lGHZ5NMHRY</t>
  </si>
  <si>
    <t>Holiday 鈥?Sway 鈥?Apple</t>
  </si>
  <si>
    <t>Apple</t>
  </si>
  <si>
    <t>2017-11-22T20:00:01.000Z</t>
  </si>
  <si>
    <t>2omJBSQcm5g</t>
  </si>
  <si>
    <t>A Magical Holiday</t>
  </si>
  <si>
    <t>H&amp;M</t>
  </si>
  <si>
    <t>2017-11-28T06:59:15.000Z</t>
  </si>
  <si>
    <t>2WHcBwq2wHc</t>
  </si>
  <si>
    <t>Mo Salah bursts through wall to surprise kids | KOP KIDS PRANK</t>
  </si>
  <si>
    <t>Liverpool FC</t>
  </si>
  <si>
    <t>2018-03-28T10:57:56.000Z</t>
  </si>
  <si>
    <t>305ryPvU6A8</t>
  </si>
  <si>
    <t>HomePod 鈥?Welcome Home by Spike Jonze 鈥?Apple</t>
  </si>
  <si>
    <t>2018-03-06T05:00:32.000Z</t>
  </si>
  <si>
    <t>3BHcVPSD4p0</t>
  </si>
  <si>
    <t>WATCH LIVE: Florida Gov. Rick Scott announcing major action plan to keep Florida students safe</t>
  </si>
  <si>
    <t>2018-02-23T17:17:29.000Z</t>
  </si>
  <si>
    <t>3HXIkBeKQ14</t>
  </si>
  <si>
    <t>Jessica Biel and Chelsea Handler Take a Little Look-See (Full Video)</t>
  </si>
  <si>
    <t>Tryst Network</t>
  </si>
  <si>
    <t>2018-02-07T04:51:36.000Z</t>
  </si>
  <si>
    <t>3j4ay18xokg</t>
  </si>
  <si>
    <t>State of the Union Address 2018 and Democratic response: Coverage and live stream from CBSN</t>
  </si>
  <si>
    <t>2018-01-31T06:22:04.000Z</t>
  </si>
  <si>
    <t>4Ek6UCI0YQs</t>
  </si>
  <si>
    <t>Dan Quayle Speech About Murphy Brown and Family Values</t>
  </si>
  <si>
    <t>Kevin Stein</t>
  </si>
  <si>
    <t>2015-09-21T21:46:40.000Z</t>
  </si>
  <si>
    <t>6Q0AazVu1Tc</t>
  </si>
  <si>
    <t>Donchez bags a GOLDEN BUZZER with his Wiggle and Wine! | Auditions | BGT 2018</t>
  </si>
  <si>
    <t>Britain's Got Talent</t>
  </si>
  <si>
    <t>2018-05-05T19:29:19.000Z</t>
  </si>
  <si>
    <t>6vbFe6F48Uo</t>
  </si>
  <si>
    <t>iPhone X 鈥?Selfies on iPhone X 鈥?Apple</t>
  </si>
  <si>
    <t>2018-01-21T18:00:46.000Z</t>
  </si>
  <si>
    <t>77McSTzTgg8</t>
  </si>
  <si>
    <t>President Donald Trump Makes Statement From White House On Asia Trip (Full) | NBC News</t>
  </si>
  <si>
    <t>2017-11-15T21:05:13.000Z</t>
  </si>
  <si>
    <t>7s71D2kQrFE</t>
  </si>
  <si>
    <t>LA vs NY Kids 鈥?Who's Smarter?</t>
  </si>
  <si>
    <t>2018-03-13T04:17:13.000Z</t>
  </si>
  <si>
    <t>7uvxjNut1gk</t>
  </si>
  <si>
    <t>QUARTZ 鈥?The World's First Self-Cleaning Water Bottle</t>
  </si>
  <si>
    <t>QUARTZ</t>
  </si>
  <si>
    <t>2017-11-07T07:09:01.000Z</t>
  </si>
  <si>
    <t>8I_NkJ8VTEI</t>
  </si>
  <si>
    <t>Judge Roy Moore Campaign Statement</t>
  </si>
  <si>
    <t>Roy Moore for Senate</t>
  </si>
  <si>
    <t>2017-12-14T03:04:05.000Z</t>
  </si>
  <si>
    <t>8jp3SxojXpU</t>
  </si>
  <si>
    <t>Portland-bound Amtrak train derails in Washington; at least 3 reported dead</t>
  </si>
  <si>
    <t>The Oregonian</t>
  </si>
  <si>
    <t>2017-12-18T23:24:26.000Z</t>
  </si>
  <si>
    <t>8pffcngJJq0</t>
  </si>
  <si>
    <t>Relay attack Solihull</t>
  </si>
  <si>
    <t>West Midlands Police</t>
  </si>
  <si>
    <t>2017-11-26T10:13:26.000Z</t>
  </si>
  <si>
    <t>9oFP-pOMNwE</t>
  </si>
  <si>
    <t>H&amp;M Holiday 2017 starring Nicki Minaj 鈥?official teaser</t>
  </si>
  <si>
    <t>2017-11-09T08:01:40.000Z</t>
  </si>
  <si>
    <t>A6-P1-xxF9Y</t>
  </si>
  <si>
    <t>American Influencer Awards 2017</t>
  </si>
  <si>
    <t>AIA awards</t>
  </si>
  <si>
    <t>2017-11-19T07:05:06.000Z</t>
  </si>
  <si>
    <t>AjMBDpRXsYA</t>
  </si>
  <si>
    <t>Sheriff: Deputy Never Entered School in Shooting</t>
  </si>
  <si>
    <t>2018-02-23T01:27:54.000Z</t>
  </si>
  <si>
    <t>BfawmhUVXVo</t>
  </si>
  <si>
    <t>鈥楢 Change Is Gonna Come鈥?for Lifford after he gets a GOLDEN BUZZER! | Auditions | BGT 2018</t>
  </si>
  <si>
    <t>2018-05-12T19:46:33.000Z</t>
  </si>
  <si>
    <t>CBVGjS_EJok</t>
  </si>
  <si>
    <t>Amazon Christmas Advert 2017 - Toys &amp; Games</t>
  </si>
  <si>
    <t>Amazon.co.uk</t>
  </si>
  <si>
    <t>2017-11-06T17:52:50.000Z</t>
  </si>
  <si>
    <t>ceJcHUoO734</t>
  </si>
  <si>
    <t>In the Valley of Gods Announcement Trailer</t>
  </si>
  <si>
    <t>Campo Santo Productions</t>
  </si>
  <si>
    <t>2017-12-08T02:10:51.000Z</t>
  </si>
  <si>
    <t>cFeDbPWPyJM</t>
  </si>
  <si>
    <t>Elimination Chamber Kickoff: Feb. 25, 2018</t>
  </si>
  <si>
    <t>2018-02-26T01:08:05.000Z</t>
  </si>
  <si>
    <t>cIkEjFiUqwU</t>
  </si>
  <si>
    <t>Reverend Billy Graham's Funeral | NBC News</t>
  </si>
  <si>
    <t>2018-03-02T20:24:58.000Z</t>
  </si>
  <si>
    <t>CRnCh-Y-kwM</t>
  </si>
  <si>
    <t>California Fire Forces Thousands to Evacuate</t>
  </si>
  <si>
    <t>2017-12-05T12:02:40.000Z</t>
  </si>
  <si>
    <t>d-73-Cr0tQs</t>
  </si>
  <si>
    <t>LIVE 馃敶 - PyeongChang 2018 Olympic Winter Games</t>
  </si>
  <si>
    <t>2018-02-06T15:53:27.000Z</t>
  </si>
  <si>
    <t>dN1FTF3HF6c</t>
  </si>
  <si>
    <t>Rediscover the Love: Big Mac庐 Trio | McDonald's</t>
  </si>
  <si>
    <t>2018-02-05T01:43:07.000Z</t>
  </si>
  <si>
    <t>doP7xKdGOKs</t>
  </si>
  <si>
    <t>Tide | Super Bowl LII 2018 Commercial | It's a Tide Ad</t>
  </si>
  <si>
    <t>Tide</t>
  </si>
  <si>
    <t>2018-02-05T00:10:40.000Z</t>
  </si>
  <si>
    <t>e77J4g0LMOk</t>
  </si>
  <si>
    <t>Little Mix bring the Power &amp; CNCO to The X Factor Final! | Final | The X Factor 2017</t>
  </si>
  <si>
    <t>The X Factor UK</t>
  </si>
  <si>
    <t>2017-12-03T19:47:01.000Z</t>
  </si>
  <si>
    <t>efNXlVeeLIw</t>
  </si>
  <si>
    <t>Waffle House Hero James Shaw Jr. Meets His NBA Idol Dwyane Wade</t>
  </si>
  <si>
    <t>2018-05-02T13:00:03.000Z</t>
  </si>
  <si>
    <t>f3mOQCjL10g</t>
  </si>
  <si>
    <t>Ellen Scrolls Through Fans' Instagram Accounts</t>
  </si>
  <si>
    <t>2018-03-28T13:00:04.000Z</t>
  </si>
  <si>
    <t>FchkqXEg0qs</t>
  </si>
  <si>
    <t>Nintendo @ E3 2018: Day 1</t>
  </si>
  <si>
    <t>2018-06-13T01:18:57.000Z</t>
  </si>
  <si>
    <t>GAkkKjds00o</t>
  </si>
  <si>
    <t>Livestream Day 1: Amphitheater (Google I/O '18)</t>
  </si>
  <si>
    <t>Google Developers</t>
  </si>
  <si>
    <t>2018-05-09T06:14:25.000Z</t>
  </si>
  <si>
    <t>Hq89wYzOjfs</t>
  </si>
  <si>
    <t>Amazon CEO Jeff Bezos and brother Mark give a rare interview about growing up and secrets to success</t>
  </si>
  <si>
    <t>Summit</t>
  </si>
  <si>
    <t>2017-11-14T17:37:20.000Z</t>
  </si>
  <si>
    <t>i6mQAdU646o</t>
  </si>
  <si>
    <t>Monster Storm Forecast to Move Up East Coast</t>
  </si>
  <si>
    <t>2018-01-03T08:45:28.000Z</t>
  </si>
  <si>
    <t>IB8_pdzWy6Q</t>
  </si>
  <si>
    <t>Ellen Sets Up an Unforgettable Promposal for Two Best Friends</t>
  </si>
  <si>
    <t>2018-05-07T13:00:01.000Z</t>
  </si>
  <si>
    <t>iES66zqOl64</t>
  </si>
  <si>
    <t>CA Twins Born Minutes Apart, in Different Years</t>
  </si>
  <si>
    <t>2018-01-02T23:25:23.000Z</t>
  </si>
  <si>
    <t>IjTBcqpl2kc</t>
  </si>
  <si>
    <t>The Queen's Christmas Broadcast 2017</t>
  </si>
  <si>
    <t>The Royal Family</t>
  </si>
  <si>
    <t>2017-12-25T15:02:43.000Z</t>
  </si>
  <si>
    <t>iXFApdQKYnc</t>
  </si>
  <si>
    <t>Khloe Kardashian Is Continuing to Workout During Her Pregnancy | Lorraine</t>
  </si>
  <si>
    <t>Lorraine</t>
  </si>
  <si>
    <t>2018-02-08T14:23:57.000Z</t>
  </si>
  <si>
    <t>J2m7EUwnqGg</t>
  </si>
  <si>
    <t>iPhone X 鈥?Animoji: Taxi Driver 鈥?Apple</t>
  </si>
  <si>
    <t>2018-06-04T04:00:00.000Z</t>
  </si>
  <si>
    <t>J6Tc4iyefe0</t>
  </si>
  <si>
    <t>Broward County Authorities Hold Briefing On Florida School Shooting | NBC News</t>
  </si>
  <si>
    <t>2018-02-15T16:57:07.000Z</t>
  </si>
  <si>
    <t>JzA097DmNTI</t>
  </si>
  <si>
    <t>Rescued Chimp Helps Out on Flight over Africa</t>
  </si>
  <si>
    <t>2018-03-01T16:48:11.000Z</t>
  </si>
  <si>
    <t>K8rE3XR9z8Q</t>
  </si>
  <si>
    <t>Deyshia Hargrave Speaks Out About Being Arrested at School Board Meeting</t>
  </si>
  <si>
    <t>4given4ever1</t>
  </si>
  <si>
    <t>2018-01-10T23:03:09.000Z</t>
  </si>
  <si>
    <t>KLZl_sxSN_g</t>
  </si>
  <si>
    <t>WWSB Channel 7:   Sarasota Police stepping up pedestrian and bicyclist safety enforcement</t>
  </si>
  <si>
    <t>Sarasota Police Department</t>
  </si>
  <si>
    <t>2017-11-08T19:23:52.000Z</t>
  </si>
  <si>
    <t>kUZlz6VbMCg</t>
  </si>
  <si>
    <t>WATCH: The super blue blood moon makes first appearance since 1866</t>
  </si>
  <si>
    <t>2018-01-31T17:44:20.000Z</t>
  </si>
  <si>
    <t>lAaSh9DogM8</t>
  </si>
  <si>
    <t>GENDER REVEAL!!</t>
  </si>
  <si>
    <t>Nikki Glamour</t>
  </si>
  <si>
    <t>2018-04-19T23:52:14.000Z</t>
  </si>
  <si>
    <t>lBbSzQXQknw</t>
  </si>
  <si>
    <t>And the WINNER of Britain鈥檚 Got Talent 2018 is... LOST VOICE GUY! | The Final | BGT 2018</t>
  </si>
  <si>
    <t>2018-06-03T21:11:48.000Z</t>
  </si>
  <si>
    <t>lRlp6e2Bam8</t>
  </si>
  <si>
    <t>Delaware Linemen Help Get The Power On in Puerto Rico</t>
  </si>
  <si>
    <t>N W</t>
  </si>
  <si>
    <t>2018-03-01T00:43:04.000Z</t>
  </si>
  <si>
    <t>MvFcY9rTPx8</t>
  </si>
  <si>
    <t>Michigan Meteor Jan 16 2018</t>
  </si>
  <si>
    <t>Mike Austin</t>
  </si>
  <si>
    <t>2018-01-17T01:35:40.000Z</t>
  </si>
  <si>
    <t>N4LQuwSjc34</t>
  </si>
  <si>
    <t>WATCH: Trump sexual misconduct accusers hold news briefing</t>
  </si>
  <si>
    <t>2017-12-11T16:11:28.000Z</t>
  </si>
  <si>
    <t>NyNtWpDnT0Y</t>
  </si>
  <si>
    <t>Peter Bone to Trump: Delete Your Account</t>
  </si>
  <si>
    <t>Ross Kempsell</t>
  </si>
  <si>
    <t>2017-11-30T11:40:37.000Z</t>
  </si>
  <si>
    <t>o495cZqcvAQ</t>
  </si>
  <si>
    <t>Live: Amtrak Train Derailment in Washington State</t>
  </si>
  <si>
    <t>2017-12-18T19:18:27.000Z</t>
  </si>
  <si>
    <t>Ob48twC1yf8</t>
  </si>
  <si>
    <t>Parkland Shooting Survivors on the 'March for Our Lives'</t>
  </si>
  <si>
    <t>2018-02-23T14:01:11.000Z</t>
  </si>
  <si>
    <t>ogfYd705cRs</t>
  </si>
  <si>
    <t>Keynote (Google I/O '18)</t>
  </si>
  <si>
    <t>2018-05-10T03:41:45.000Z</t>
  </si>
  <si>
    <t>ovgMFFBV8X4</t>
  </si>
  <si>
    <t>Shameer Rayes brings ALL of the moves to our stage! | Auditions | BGT 2018</t>
  </si>
  <si>
    <t>2018-05-26T19:42:06.000Z</t>
  </si>
  <si>
    <t>oWXR-6YdJ_s</t>
  </si>
  <si>
    <t>Jamie Dornan's Wife Still Hasn't Seen Any of the 'Fifty Shades' Films! | Lorraine</t>
  </si>
  <si>
    <t>2018-02-05T11:42:44.000Z</t>
  </si>
  <si>
    <t>PKa01AvSATE</t>
  </si>
  <si>
    <t>WATCH: AL Democratic Senate candidate Doug Jones speaks on election night</t>
  </si>
  <si>
    <t>2017-12-13T04:19:15.000Z</t>
  </si>
  <si>
    <t>pojXEFDFMw8</t>
  </si>
  <si>
    <t>2018 FIFA World Cup | Forget | ITV</t>
  </si>
  <si>
    <t>ITV</t>
  </si>
  <si>
    <t>2018-05-11T11:00:09.000Z</t>
  </si>
  <si>
    <t>PTQMog9u2Zo</t>
  </si>
  <si>
    <t>Gruffydd wows with OUT OF THIS WORLD vocals and bags a GOLDEN BUZZER! | Auditions | BGT 2018</t>
  </si>
  <si>
    <t>2018-05-19T20:15:25.000Z</t>
  </si>
  <si>
    <t>Q3jege0p0dQ</t>
  </si>
  <si>
    <t>Marc Spelmann gets the first Golden Buzzer of 2018 | Auditions Week 1 | Britain鈥檚 Got Talent 2018</t>
  </si>
  <si>
    <t>2018-04-14T19:53:33.000Z</t>
  </si>
  <si>
    <t>qaivW5joQrk</t>
  </si>
  <si>
    <t>Prince Harry and Meghan Markle Get the Alison Hammond Experience! | This Morning</t>
  </si>
  <si>
    <t>This Morning</t>
  </si>
  <si>
    <t>2017-12-01T13:33:16.000Z</t>
  </si>
  <si>
    <t>RFywfHsFpQM</t>
  </si>
  <si>
    <t>Jack and Tim receive GOLDEN BUZZER from Simon Cowell! | Auditions | BGT 2018</t>
  </si>
  <si>
    <t>2018-04-28T20:14:56.000Z</t>
  </si>
  <si>
    <t>rgcE2lMa0Kw</t>
  </si>
  <si>
    <t>2017 Takes Second Place for Hottest Year</t>
  </si>
  <si>
    <t>2018-01-18T15:32:21.000Z</t>
  </si>
  <si>
    <t>RQOgG4MLh1I</t>
  </si>
  <si>
    <t>Ed Sheeran delivers a Perfect performance | Live Shows | The X Factor 2017</t>
  </si>
  <si>
    <t>2017-11-26T21:11:11.000Z</t>
  </si>
  <si>
    <t>s1yV1kTrVGA</t>
  </si>
  <si>
    <t>Rivers of fast-moving lava flow from Hawaii's volcano</t>
  </si>
  <si>
    <t>ABC News (Australia)</t>
  </si>
  <si>
    <t>2018-05-20T21:57:04.000Z</t>
  </si>
  <si>
    <t>tE5C3O71Xqo</t>
  </si>
  <si>
    <t>SpaceX Iridium 4 Launch from Alhambra, CA</t>
  </si>
  <si>
    <t>Doug Ellison</t>
  </si>
  <si>
    <t>2017-12-23T02:02:34.000Z</t>
  </si>
  <si>
    <t>TgSDDY0b1tU</t>
  </si>
  <si>
    <t>Lost Voice Guy brings ALL the laughs to the BGT Semi鈥檚! | Semi-Finals | BGT 2018</t>
  </si>
  <si>
    <t>2018-05-28T19:45:21.000Z</t>
  </si>
  <si>
    <t>TKhRjduXFEM</t>
  </si>
  <si>
    <t>Women's March Rallies From Around The U.S. | NBC News</t>
  </si>
  <si>
    <t>2018-01-21T07:27:41.000Z</t>
  </si>
  <si>
    <t>tKX8nUCSBjM</t>
  </si>
  <si>
    <t>Bannon Arrives to Testify on Capitol Hill</t>
  </si>
  <si>
    <t>2018-01-16T15:16:11.000Z</t>
  </si>
  <si>
    <t>tT-lTxhW7pY</t>
  </si>
  <si>
    <t>Roy Moore Delivers Concession Speech From Alabama (Full) | NBC News</t>
  </si>
  <si>
    <t>2017-12-13T04:37:41.000Z</t>
  </si>
  <si>
    <t>Vn-l53PbEIQ</t>
  </si>
  <si>
    <t>President Donald Trump Honors Billy Graham As Body Lies In State At U.S. Capitol | NBC News</t>
  </si>
  <si>
    <t>2018-02-28T17:22:47.000Z</t>
  </si>
  <si>
    <t>w4n1XcBdwFk</t>
  </si>
  <si>
    <t>Strong Santa Ana Wind and Extreme Fire Danger - NWS San Diego</t>
  </si>
  <si>
    <t>NWSSanDiego</t>
  </si>
  <si>
    <t>2017-12-06T00:07:53.000Z</t>
  </si>
  <si>
    <t>wJh-jurxmGQ</t>
  </si>
  <si>
    <t>Will Ferrell Left Speechless as Mark Wahlberg Reveals He Has a Third Nipple! | Good Morning Britain</t>
  </si>
  <si>
    <t>Good Morning Britain</t>
  </si>
  <si>
    <t>2017-11-17T11:22:12.000Z</t>
  </si>
  <si>
    <t>WpTjFhA09kQ</t>
  </si>
  <si>
    <t>鈥淲hy can鈥檛 i stop dreaming about waffles鈥?馃ぃ馃槀馃ぃ</t>
  </si>
  <si>
    <t>Andrew Rowland</t>
  </si>
  <si>
    <t>2018-01-09T17:47:22.000Z</t>
  </si>
  <si>
    <t>XHpEJRsHefM</t>
  </si>
  <si>
    <t>Sprint Super Bowl Commercial 2018: Evelyn</t>
  </si>
  <si>
    <t>Sprint</t>
  </si>
  <si>
    <t>2018-02-01T13:30:38.000Z</t>
  </si>
  <si>
    <t>xsqInns6LXQ</t>
  </si>
  <si>
    <t>Lost Voice Guy has the audience ROARING with unique comedy routine | Auditions | BGT 2018</t>
  </si>
  <si>
    <t>2018-04-21T19:47:52.000Z</t>
  </si>
  <si>
    <t>YrlVffqU7sY</t>
  </si>
  <si>
    <t>When will Kilauea stop erupting? | Hawaii volcano science Q&amp;A</t>
  </si>
  <si>
    <t>2018-05-07T20:07:59.000Z</t>
  </si>
  <si>
    <t>YXNeKeROiXA</t>
  </si>
  <si>
    <t>Gretchen Carlson says it's time to modernize the Miss America pageant</t>
  </si>
  <si>
    <t>2018-01-06T00:01:42.000Z</t>
  </si>
  <si>
    <t>zeQaJGkFyqQ</t>
  </si>
  <si>
    <t>Raw: 3 South Carolina Deputies, 1 Officer Shot</t>
  </si>
  <si>
    <t>2018-01-16T12:16:44.000Z</t>
  </si>
  <si>
    <t>ZoMB_4a7LOY</t>
  </si>
  <si>
    <t>WATCH: Winner of tied Virginia House race chosen by random drawing</t>
  </si>
  <si>
    <t>2018-01-04T16:26:14.000Z</t>
  </si>
  <si>
    <t>Zx7p_tmWlq0</t>
  </si>
  <si>
    <t>White House Press Briefing - November 30, 2017 | NBC News</t>
  </si>
  <si>
    <t>2017-11-30T20:41:21.000Z</t>
  </si>
  <si>
    <t>zYX1bgxEAhw</t>
  </si>
  <si>
    <t>The happiest day of my life</t>
  </si>
  <si>
    <t>Carla Resendiz</t>
  </si>
  <si>
    <t>2017-11-22T03:30:23.000Z</t>
  </si>
  <si>
    <t>_EMxJMU1dCo</t>
  </si>
  <si>
    <t>GET READY WITH ME | Halo Beauty Launch Day</t>
  </si>
  <si>
    <t>2018-03-02T18:00:04.000Z</t>
  </si>
  <si>
    <t>4HSul1NBFes</t>
  </si>
  <si>
    <t>Trader Green Room: All Evening Long</t>
  </si>
  <si>
    <t>TDAmeritrade</t>
  </si>
  <si>
    <t>2018-02-04T23:54:08.000Z</t>
  </si>
  <si>
    <t>6oIWl1jLE20</t>
  </si>
  <si>
    <t>Slooh's Blue Supermoon Total Lunar Eclipse</t>
  </si>
  <si>
    <t>Slooh</t>
  </si>
  <si>
    <t>2018-01-31T16:25:47.000Z</t>
  </si>
  <si>
    <t>a3Z3HAdHFdo</t>
  </si>
  <si>
    <t>DJI Live - Adventure Unfolds</t>
  </si>
  <si>
    <t>DJI</t>
  </si>
  <si>
    <t>2018-01-23T16:30:38.000Z</t>
  </si>
  <si>
    <t>aLSG3178eD4</t>
  </si>
  <si>
    <t>Tell Hollywood to stand with immigrants</t>
  </si>
  <si>
    <t>Define American</t>
  </si>
  <si>
    <t>2017-11-28T13:00:35.000Z</t>
  </si>
  <si>
    <t>AWgfOND2y68</t>
  </si>
  <si>
    <t>The ocean currents brought us in a lovely gift today...</t>
  </si>
  <si>
    <t>cheeseandjamsandwich</t>
  </si>
  <si>
    <t>2018-03-04T03:06:16.000Z</t>
  </si>
  <si>
    <t>BhIEIO0vaBE</t>
  </si>
  <si>
    <t>To Our Daughter</t>
  </si>
  <si>
    <t>Kylie Jenner</t>
  </si>
  <si>
    <t>2018-02-04T20:27:38.000Z</t>
  </si>
  <si>
    <t>C-rumHvmqCA</t>
  </si>
  <si>
    <t>T-Mobile | #LittleOnes | 2018 Big Game Ad</t>
  </si>
  <si>
    <t>2018-02-05T02:12:26.000Z</t>
  </si>
  <si>
    <t>JWAvRIpuj1U</t>
  </si>
  <si>
    <t>Official XFL Announcement with Vince McMahon</t>
  </si>
  <si>
    <t>Alpha Entertainment</t>
  </si>
  <si>
    <t>2018-01-25T20:30:17.000Z</t>
  </si>
  <si>
    <t>Kn5UgGQukYQ</t>
  </si>
  <si>
    <t>Breaking Bad's Bryan Cranston on Meeting Charles Manson</t>
  </si>
  <si>
    <t>hudsonunionsociety</t>
  </si>
  <si>
    <t>2016-10-14T21:14:51.000Z</t>
  </si>
  <si>
    <t>l5S5DM564O8</t>
  </si>
  <si>
    <t>Arizona State introductory press conference of Herm Edwards</t>
  </si>
  <si>
    <t>Pac-12 Networks</t>
  </si>
  <si>
    <t>2017-12-04T18:32:36.000Z</t>
  </si>
  <si>
    <t>nx1R-eHSkfM</t>
  </si>
  <si>
    <t>The New Snapchat in 60 Seconds</t>
  </si>
  <si>
    <t>Snapchat</t>
  </si>
  <si>
    <t>PRHVfIbeGpQ</t>
  </si>
  <si>
    <t>How to Write-In for the Alabama Special Election, Roll Tide!</t>
  </si>
  <si>
    <t>American Bridge 21st Century</t>
  </si>
  <si>
    <t>2017-12-11T14:54:32.000Z</t>
  </si>
  <si>
    <t>tj3EKWwIulQ</t>
  </si>
  <si>
    <t>Sarah Michelle Gellar Vs. Sarah Michelle Prinze</t>
  </si>
  <si>
    <t>HARRY</t>
  </si>
  <si>
    <t>2017-11-22T19:00:16.000Z</t>
  </si>
  <si>
    <t>UwbO_xb1-Xo</t>
  </si>
  <si>
    <t>KKW BEAUTY: Conceal, Bake, Brighten with Mario Dedivanovic</t>
  </si>
  <si>
    <t>Kim Kardashian West</t>
  </si>
  <si>
    <t>2018-03-21T18:42:04.000Z</t>
  </si>
  <si>
    <t>v4DFeT9z7yY</t>
  </si>
  <si>
    <t>Camila Cabello Performs 'Never Be the Same' | Dancing On Ice 2018</t>
  </si>
  <si>
    <t>Dancing On Ice</t>
  </si>
  <si>
    <t>2018-02-18T19:57:11.000Z</t>
  </si>
  <si>
    <t>1Aoc-cd9eYs</t>
  </si>
  <si>
    <t>Cobra Kai Ep 2 - Strike First - The Karate Kid Saga Continues</t>
  </si>
  <si>
    <t>2018-05-02T16:02:35.000Z</t>
  </si>
  <si>
    <t>kZete48ZtsY</t>
  </si>
  <si>
    <t>Deleted video</t>
  </si>
  <si>
    <t>q8v9MvManKE</t>
  </si>
  <si>
    <t>Earth Day 2018 Google Doodle</t>
  </si>
  <si>
    <t>googledoodles</t>
  </si>
  <si>
    <t>2018-04-21T15:00:50.000Z</t>
  </si>
  <si>
    <t>RK_B4Ez4_5Q</t>
  </si>
  <si>
    <t>Verizon 360 Live: The Macy鈥檚 Thanksgiving Day Parade</t>
  </si>
  <si>
    <t>2017-11-23T19:51:07.000Z</t>
  </si>
  <si>
    <t>保有情况</t>
    <phoneticPr fontId="18" type="noConversion"/>
  </si>
  <si>
    <t>基本信息</t>
    <phoneticPr fontId="18" type="noConversion"/>
  </si>
  <si>
    <t>互动力</t>
    <phoneticPr fontId="18" type="noConversion"/>
  </si>
  <si>
    <t>总和</t>
    <phoneticPr fontId="18" type="noConversion"/>
  </si>
  <si>
    <t>浏览量</t>
    <phoneticPr fontId="18" type="noConversion"/>
  </si>
  <si>
    <t>12 News 计数</t>
  </si>
  <si>
    <t>1MILLION Dance Studio 计数</t>
  </si>
  <si>
    <t>1theK (鞗愲崝旒€鞚? 计数</t>
  </si>
  <si>
    <t>20th Century Fox 计数</t>
  </si>
  <si>
    <t>2CELLOS 计数</t>
  </si>
  <si>
    <t>3Blue1Brown 计数</t>
  </si>
  <si>
    <t>3D Printing Nerd 计数</t>
  </si>
  <si>
    <t>42Fab - Metalworking and Multi-Medium Fabrication 计数</t>
  </si>
  <si>
    <t>494ta 计数</t>
  </si>
  <si>
    <t>4given4ever1 计数</t>
  </si>
  <si>
    <t>52 Skillz 计数</t>
  </si>
  <si>
    <t>5FDPVEVO 计数</t>
  </si>
  <si>
    <t>5MadMovieMakers 计数</t>
  </si>
  <si>
    <t>5-Minute Crafts 计数</t>
  </si>
  <si>
    <t>5SOSVEVO 计数</t>
  </si>
  <si>
    <t>60 Minutes 计数</t>
  </si>
  <si>
    <t>730 WVFN 计数</t>
  </si>
  <si>
    <t>90s Commercials 计数</t>
  </si>
  <si>
    <t>9-1-1 on FOX 计数</t>
  </si>
  <si>
    <t>A Chick Called Albert 计数</t>
  </si>
  <si>
    <t>A&amp;E 计数</t>
  </si>
  <si>
    <t>A24 计数</t>
  </si>
  <si>
    <t>AaronsAnimals 计数</t>
  </si>
  <si>
    <t>ABC Action News 计数</t>
  </si>
  <si>
    <t>ABC News 计数</t>
  </si>
  <si>
    <t>ABC News (Australia) 计数</t>
  </si>
  <si>
    <t>ABC Television Network 计数</t>
  </si>
  <si>
    <t>ABC7 计数</t>
  </si>
  <si>
    <t>Abhishek Singh 计数</t>
  </si>
  <si>
    <t>AbrahamMateoVEVO 计数</t>
  </si>
  <si>
    <t>Abroad in Japan 计数</t>
  </si>
  <si>
    <t>Absolut 计数</t>
  </si>
  <si>
    <t>acaciacutie 计数</t>
  </si>
  <si>
    <t>Access 计数</t>
  </si>
  <si>
    <t>Access Hollywood 计数</t>
  </si>
  <si>
    <t>Adam Neely 计数</t>
  </si>
  <si>
    <t>Adam Smith 计数</t>
  </si>
  <si>
    <t>Adam Whitley 计数</t>
  </si>
  <si>
    <t>Adam's Apple 计数</t>
  </si>
  <si>
    <t>AdelaineMorin 计数</t>
  </si>
  <si>
    <t>adidas Football 计数</t>
  </si>
  <si>
    <t>Adult Swim 计数</t>
  </si>
  <si>
    <t>Adult Swim UK 计数</t>
  </si>
  <si>
    <t>Aerie 计数</t>
  </si>
  <si>
    <t>AFP news agency 计数</t>
  </si>
  <si>
    <t>AIA awards 计数</t>
  </si>
  <si>
    <t>AirPano 计数</t>
  </si>
  <si>
    <t>akidearest 计数</t>
  </si>
  <si>
    <t>Al Jazeera English 计数</t>
  </si>
  <si>
    <t>Alabama Crimson Tide on AL.com 计数</t>
  </si>
  <si>
    <t>Alan Walker 计数</t>
  </si>
  <si>
    <t>Alec Steele 计数</t>
  </si>
  <si>
    <t>Alesso 计数</t>
  </si>
  <si>
    <t>Alex Aiono 计数</t>
  </si>
  <si>
    <t>Alex French Guy Cooking 计数</t>
  </si>
  <si>
    <t>Alex Gilbert 计数</t>
  </si>
  <si>
    <t>Alex Meyers 计数</t>
  </si>
  <si>
    <t>Alicia Keys 计数</t>
  </si>
  <si>
    <t>AlishaMarie 计数</t>
  </si>
  <si>
    <t>AlishaMarieVlogs 计数</t>
  </si>
  <si>
    <t>AlisonWonderlandVEVO 计数</t>
  </si>
  <si>
    <t>Alissa Ashley 计数</t>
  </si>
  <si>
    <t>All Def Digital 计数</t>
  </si>
  <si>
    <t>All is Art 计数</t>
  </si>
  <si>
    <t>ALL URBAN CENTRAL 计数</t>
  </si>
  <si>
    <t>Allie Glines 计数</t>
  </si>
  <si>
    <t>Allure 计数</t>
  </si>
  <si>
    <t>AlmazanKitchen 计数</t>
  </si>
  <si>
    <t>Alpha Entertainment 计数</t>
  </si>
  <si>
    <t>alt-J 计数</t>
  </si>
  <si>
    <t>Alto's Adventure 计数</t>
  </si>
  <si>
    <t>Amanda Palmer 计数</t>
  </si>
  <si>
    <t>AmandaMoor &amp; Craft Ideas 计数</t>
  </si>
  <si>
    <t>Amarullah Rizky 计数</t>
  </si>
  <si>
    <t>AmazingPhil 计数</t>
  </si>
  <si>
    <t>amazon 计数</t>
  </si>
  <si>
    <t>Amazon Studios 计数</t>
  </si>
  <si>
    <t>Amazon.co.uk 计数</t>
  </si>
  <si>
    <t>Amber Liu 计数</t>
  </si>
  <si>
    <t>Amber Scholl 计数</t>
  </si>
  <si>
    <t>amc 计数</t>
  </si>
  <si>
    <t>Amelia Liana 计数</t>
  </si>
  <si>
    <t>American Bridge 21st Century 计数</t>
  </si>
  <si>
    <t>American Idol 计数</t>
  </si>
  <si>
    <t>America's Got Talent 计数</t>
  </si>
  <si>
    <t>Anaki Abo 计数</t>
  </si>
  <si>
    <t>Andre Black Nerd 计数</t>
  </si>
  <si>
    <t>Andre Will Do It 计数</t>
  </si>
  <si>
    <t>ANDREW HUANG 计数</t>
  </si>
  <si>
    <t>Andrew Lowe 计数</t>
  </si>
  <si>
    <t>Andrew Rowland 计数</t>
  </si>
  <si>
    <t>Andy Grammer 计数</t>
  </si>
  <si>
    <t>Anew Start 计数</t>
  </si>
  <si>
    <t>Animal Adventure Park 计数</t>
  </si>
  <si>
    <t>Animal Planet 计数</t>
  </si>
  <si>
    <t>AnimalWised 计数</t>
  </si>
  <si>
    <t>Anna Akana 计数</t>
  </si>
  <si>
    <t>Anna Saccone 计数</t>
  </si>
  <si>
    <t>Annapurna Channel 计数</t>
  </si>
  <si>
    <t>AnselElgortVEVO 计数</t>
  </si>
  <si>
    <t>Anthem Game 计数</t>
  </si>
  <si>
    <t>Anthem Lights 计数</t>
  </si>
  <si>
    <t>AnthonyPadilla 计数</t>
  </si>
  <si>
    <t>AntsCanada 计数</t>
  </si>
  <si>
    <t>Anwar Jibawi 计数</t>
  </si>
  <si>
    <t>Any rubbish 计数</t>
  </si>
  <si>
    <t>Apple 计数</t>
  </si>
  <si>
    <t>Apple Support 计数</t>
  </si>
  <si>
    <t>Applied Science 计数</t>
  </si>
  <si>
    <t>Architectural Digest 计数</t>
  </si>
  <si>
    <t>Arden Rose 计数</t>
  </si>
  <si>
    <t>Ariana Grande` 计数</t>
  </si>
  <si>
    <t>ArianaGrandeVevo 计数</t>
  </si>
  <si>
    <t>ARIKITCHEN (鞎勲Μ韨れ箿) 计数</t>
  </si>
  <si>
    <t>As/Is 计数</t>
  </si>
  <si>
    <t>AsapSCIENCE 计数</t>
  </si>
  <si>
    <t>Asian Boss 计数</t>
  </si>
  <si>
    <t>ASMR Darling 计数</t>
  </si>
  <si>
    <t>Associated Press 计数</t>
  </si>
  <si>
    <t>Asthmatic Kitty Records 计数</t>
  </si>
  <si>
    <t>astroboy1960 计数</t>
  </si>
  <si>
    <t>AT&amp;T 计数</t>
  </si>
  <si>
    <t>Atlanta Hawks 计数</t>
  </si>
  <si>
    <t>Atlantic Records 计数</t>
  </si>
  <si>
    <t>Attaullah Malik 计数</t>
  </si>
  <si>
    <t>Audience Network 计数</t>
  </si>
  <si>
    <t>Aunty Donna 计数</t>
  </si>
  <si>
    <t>Auralnauts 计数</t>
  </si>
  <si>
    <t>AusAntarctic 计数</t>
  </si>
  <si>
    <t>Austin Burk 计数</t>
  </si>
  <si>
    <t>Austin Evans 计数</t>
  </si>
  <si>
    <t>austinmcconnell 计数</t>
  </si>
  <si>
    <t>Australia 计数</t>
  </si>
  <si>
    <t>Australian Open TV 计数</t>
  </si>
  <si>
    <t>AutoGuide.com 计数</t>
  </si>
  <si>
    <t>automotivemaster1972 计数</t>
  </si>
  <si>
    <t>AvE 计数</t>
  </si>
  <si>
    <t>AviciiOfficialVEVO 计数</t>
  </si>
  <si>
    <t>Avocado 计数</t>
  </si>
  <si>
    <t>Avocados From Mexico 计数</t>
  </si>
  <si>
    <t>Awkward Puppets 计数</t>
  </si>
  <si>
    <t>Aymeric Favard 计数</t>
  </si>
  <si>
    <t>AzealiaBanksVEVO 计数</t>
  </si>
  <si>
    <t>AzzyLand 计数</t>
  </si>
  <si>
    <t>Bachelor Nation on ABC 计数</t>
  </si>
  <si>
    <t>BachelorsPadTv 计数</t>
  </si>
  <si>
    <t>BackstreetBoysVEVO 计数</t>
  </si>
  <si>
    <t>BaconLegs 计数</t>
  </si>
  <si>
    <t>Bad Lip Reading 计数</t>
  </si>
  <si>
    <t>BAFTA 计数</t>
  </si>
  <si>
    <t>Banana Culture Music 计数</t>
  </si>
  <si>
    <t>BANGTANTV 计数</t>
  </si>
  <si>
    <t>Barcroft Animals 计数</t>
  </si>
  <si>
    <t>Barn Sanctuary 计数</t>
  </si>
  <si>
    <t>barnabydixon 计数</t>
  </si>
  <si>
    <t>Barstool Sports 计数</t>
  </si>
  <si>
    <t>Battle Universe 计数</t>
  </si>
  <si>
    <t>Battle Universe! 计数</t>
  </si>
  <si>
    <t>Battlefield 计数</t>
  </si>
  <si>
    <t>BBALLBREAKDOWN 计数</t>
  </si>
  <si>
    <t>BBC 计数</t>
  </si>
  <si>
    <t>BBC America 计数</t>
  </si>
  <si>
    <t>BBC Earth 计数</t>
  </si>
  <si>
    <t>BBC Music 计数</t>
  </si>
  <si>
    <t>BBC News 计数</t>
  </si>
  <si>
    <t>BBC Radio 1 计数</t>
  </si>
  <si>
    <t>BBC Sport 计数</t>
  </si>
  <si>
    <t>BBC Three 计数</t>
  </si>
  <si>
    <t>BBCRadio1VEVO 计数</t>
  </si>
  <si>
    <t>Be Amazed 计数</t>
  </si>
  <si>
    <t>Beats 1 on Apple Music 计数</t>
  </si>
  <si>
    <t>Beats 1 Radio 计数</t>
  </si>
  <si>
    <t>Beats by Dre 计数</t>
  </si>
  <si>
    <t>Bebe Rexha 计数</t>
  </si>
  <si>
    <t>Because Science 计数</t>
  </si>
  <si>
    <t>BeckVEVO 计数</t>
  </si>
  <si>
    <t>BeckyGVEVO 计数</t>
  </si>
  <si>
    <t>Bee Ly TV 计数</t>
  </si>
  <si>
    <t>BehindTheSounds 计数</t>
  </si>
  <si>
    <t>BellaThorneVEVO 计数</t>
  </si>
  <si>
    <t>BellatorMMA 计数</t>
  </si>
  <si>
    <t>Beme News 计数</t>
  </si>
  <si>
    <t>Ben Actis 计数</t>
  </si>
  <si>
    <t>Ben Katz 计数</t>
  </si>
  <si>
    <t>Ben Kronengold 计数</t>
  </si>
  <si>
    <t>Ben Pluimer 计数</t>
  </si>
  <si>
    <t>Ben Rohrbach 计数</t>
  </si>
  <si>
    <t>BenDeen 计数</t>
  </si>
  <si>
    <t>Benn and Gear 计数</t>
  </si>
  <si>
    <t>BenTheBondsman 计数</t>
  </si>
  <si>
    <t>BeOurGuest 计数</t>
  </si>
  <si>
    <t>Berd 计数</t>
  </si>
  <si>
    <t>BerkleyLovesTori 计数</t>
  </si>
  <si>
    <t>Beth Kobliner 计数</t>
  </si>
  <si>
    <t>Bethany Mota 计数</t>
  </si>
  <si>
    <t>Bethany Wilhelm 计数</t>
  </si>
  <si>
    <t>Bethel Music 计数</t>
  </si>
  <si>
    <t>Bethesda Softworks 计数</t>
  </si>
  <si>
    <t>BETNetworks 计数</t>
  </si>
  <si>
    <t>Beyonce 计数</t>
  </si>
  <si>
    <t>Beyond The Trailer 计数</t>
  </si>
  <si>
    <t>BeyondSlowMotion 计数</t>
  </si>
  <si>
    <t>Big Cat Rescue 计数</t>
  </si>
  <si>
    <t>Big Marvel 计数</t>
  </si>
  <si>
    <t>Big Ten Network 计数</t>
  </si>
  <si>
    <t>bigclivedotcom 计数</t>
  </si>
  <si>
    <t>Bill Gates 计数</t>
  </si>
  <si>
    <t>bill wurtz 计数</t>
  </si>
  <si>
    <t>Billboard 计数</t>
  </si>
  <si>
    <t>Billboard News 计数</t>
  </si>
  <si>
    <t>Billie Eilish 计数</t>
  </si>
  <si>
    <t>BillieEilishVEVO 计数</t>
  </si>
  <si>
    <t>Billions 计数</t>
  </si>
  <si>
    <t>Billy Graham Evangelistic Association 计数</t>
  </si>
  <si>
    <t>BillyCrammer 计数</t>
  </si>
  <si>
    <t>Binging with Babish 计数</t>
  </si>
  <si>
    <t>Bini the Bunny 计数</t>
  </si>
  <si>
    <t>Birdbox Studio 计数</t>
  </si>
  <si>
    <t>BishopBriggsVEVO 计数</t>
  </si>
  <si>
    <t>bitluni's lab 计数</t>
  </si>
  <si>
    <t>Bj枚rk 计数</t>
  </si>
  <si>
    <t>Bkav Corp 计数</t>
  </si>
  <si>
    <t>blackbearVEVO 计数</t>
  </si>
  <si>
    <t>BLACKPINK 计数</t>
  </si>
  <si>
    <t>Blake Shelton 计数</t>
  </si>
  <si>
    <t>blayze999 计数</t>
  </si>
  <si>
    <t>Bleacher Report 计数</t>
  </si>
  <si>
    <t>BleachersVEVO 计数</t>
  </si>
  <si>
    <t>Bleecker Street 计数</t>
  </si>
  <si>
    <t>Blockbuster 计数</t>
  </si>
  <si>
    <t>Blonded 计数</t>
  </si>
  <si>
    <t>Bloomberg 计数</t>
  </si>
  <si>
    <t>Bloomberg Politics 计数</t>
  </si>
  <si>
    <t>Blossom 计数</t>
  </si>
  <si>
    <t>Blue Origin 计数</t>
  </si>
  <si>
    <t>Blurred Culture 计数</t>
  </si>
  <si>
    <t>blvck King 计数</t>
  </si>
  <si>
    <t>BMW USA 计数</t>
  </si>
  <si>
    <t>Bob Przybylo 计数</t>
  </si>
  <si>
    <t>Bobby Bones 计数</t>
  </si>
  <si>
    <t>Bobby Duke Arts 计数</t>
  </si>
  <si>
    <t>Boldly 计数</t>
  </si>
  <si>
    <t>Bon App茅tit 计数</t>
  </si>
  <si>
    <t>BonJoviVEVO 计数</t>
  </si>
  <si>
    <t>boogie2988 计数</t>
  </si>
  <si>
    <t>BostonDynamics 计数</t>
  </si>
  <si>
    <t>BowlFullofAwesome 计数</t>
  </si>
  <si>
    <t>Brad Mondo 计数</t>
  </si>
  <si>
    <t>Braille Skateboarding 计数</t>
  </si>
  <si>
    <t>BrainfooTV 计数</t>
  </si>
  <si>
    <t>Bramty Juliette 计数</t>
  </si>
  <si>
    <t>BrantleyGilbertVEVO 计数</t>
  </si>
  <si>
    <t>BrasherN 计数</t>
  </si>
  <si>
    <t>Brat 计数</t>
  </si>
  <si>
    <t>Brave Wilderness 计数</t>
  </si>
  <si>
    <t>Bravo 计数</t>
  </si>
  <si>
    <t>Braxen McConnell 计数</t>
  </si>
  <si>
    <t>Breakfast Club Power 105.1 FM 计数</t>
  </si>
  <si>
    <t>BreakingBenjaminVEVO 计数</t>
  </si>
  <si>
    <t>Brent Pella 计数</t>
  </si>
  <si>
    <t>Bret Baier 计数</t>
  </si>
  <si>
    <t>BrettYoungVEVO 计数</t>
  </si>
  <si>
    <t>Brian Hull 计数</t>
  </si>
  <si>
    <t>Brian Klug 计数</t>
  </si>
  <si>
    <t>BrianJustinCrum 计数</t>
  </si>
  <si>
    <t>BRIGHT SIDE 计数</t>
  </si>
  <si>
    <t>Britain's Got Talent 计数</t>
  </si>
  <si>
    <t>British Vogue 计数</t>
  </si>
  <si>
    <t>BRITs 计数</t>
  </si>
  <si>
    <t>Brothers Green Eats 计数</t>
  </si>
  <si>
    <t>Bruce Land 计数</t>
  </si>
  <si>
    <t>Bruno Mars 计数</t>
  </si>
  <si>
    <t>brutalmoose 计数</t>
  </si>
  <si>
    <t>BT Sport 计数</t>
  </si>
  <si>
    <t>BTS Videos 计数</t>
  </si>
  <si>
    <t>Bud Light 计数</t>
  </si>
  <si>
    <t>Budweiser 计数</t>
  </si>
  <si>
    <t>BUILD Series 计数</t>
  </si>
  <si>
    <t>bulletvalentineVEVO 计数</t>
  </si>
  <si>
    <t>Bundesliga 计数</t>
  </si>
  <si>
    <t>BURGER KING 计数</t>
  </si>
  <si>
    <t>Burritoxman 计数</t>
  </si>
  <si>
    <t>Business Insider 计数</t>
  </si>
  <si>
    <t>Business Insider UK 计数</t>
  </si>
  <si>
    <t>Business InsiderAu 计数</t>
  </si>
  <si>
    <t>But First, Coffee 计数</t>
  </si>
  <si>
    <t>Butch Hartman 计数</t>
  </si>
  <si>
    <t>Buttered Side Down 计数</t>
  </si>
  <si>
    <t>BuzzFeed Celeb 计数</t>
  </si>
  <si>
    <t>BuzzFeed Nifty 计数</t>
  </si>
  <si>
    <t>BuzzFeedBlue 计数</t>
  </si>
  <si>
    <t>BuzzFeedVideo 计数</t>
  </si>
  <si>
    <t>ByronTalbott 计数</t>
  </si>
  <si>
    <t>B脴RNSmusicVEVO 计数</t>
  </si>
  <si>
    <t>CAguileraVEVO 计数</t>
  </si>
  <si>
    <t>CalebCity 计数</t>
  </si>
  <si>
    <t>Call of Duty 计数</t>
  </si>
  <si>
    <t>CalumScottVEVO 计数</t>
  </si>
  <si>
    <t>Calvin Klein 计数</t>
  </si>
  <si>
    <t>CalvinHarrisVEVO 计数</t>
  </si>
  <si>
    <t>camelsandfriends 计数</t>
  </si>
  <si>
    <t>Camila Cabello 计数</t>
  </si>
  <si>
    <t>CamilaCabelloVEVO 计数</t>
  </si>
  <si>
    <t>Cammie Scott 计数</t>
  </si>
  <si>
    <t>Campari 计数</t>
  </si>
  <si>
    <t>Campo Santo Productions 计数</t>
  </si>
  <si>
    <t>Cam'ron 计数</t>
  </si>
  <si>
    <t>CamVEVO 计数</t>
  </si>
  <si>
    <t>Canada Soccer 计数</t>
  </si>
  <si>
    <t>Candide Thovex 计数</t>
  </si>
  <si>
    <t>Capital FM 计数</t>
  </si>
  <si>
    <t>CaptainDisillusion 计数</t>
  </si>
  <si>
    <t>Car Commercials of the Past 计数</t>
  </si>
  <si>
    <t>Car Throttle 计数</t>
  </si>
  <si>
    <t>Caravan Carolyn 计数</t>
  </si>
  <si>
    <t>Cardi B 计数</t>
  </si>
  <si>
    <t>Cards Against Humanity 计数</t>
  </si>
  <si>
    <t>Carla Resendiz 计数</t>
  </si>
  <si>
    <t>Carli Bybel 计数</t>
  </si>
  <si>
    <t>Carlos Campos 计数</t>
  </si>
  <si>
    <t>Carly and Erin 计数</t>
  </si>
  <si>
    <t>Carrie Underwood 计数</t>
  </si>
  <si>
    <t>carrieunderwoodVEVO 计数</t>
  </si>
  <si>
    <t>Carter Sharer 计数</t>
  </si>
  <si>
    <t>Cartoon Hangover 计数</t>
  </si>
  <si>
    <t>Casey Holmes 计数</t>
  </si>
  <si>
    <t>CaseyNeistat 计数</t>
  </si>
  <si>
    <t>Caspar 计数</t>
  </si>
  <si>
    <t>Casually Explained 计数</t>
  </si>
  <si>
    <t>Cat Man Chris 计数</t>
  </si>
  <si>
    <t>Catch-Up TV 计数</t>
  </si>
  <si>
    <t>CatCreature 计数</t>
  </si>
  <si>
    <t>Caterham Cars 计数</t>
  </si>
  <si>
    <t>Caters Clips 计数</t>
  </si>
  <si>
    <t>CatPusic 计数</t>
  </si>
  <si>
    <t>CBC News 计数</t>
  </si>
  <si>
    <t>CBS 计数</t>
  </si>
  <si>
    <t>CBS Chicago 计数</t>
  </si>
  <si>
    <t>CBS Evening News 计数</t>
  </si>
  <si>
    <t>CBS Films 计数</t>
  </si>
  <si>
    <t>CBS Los Angeles 计数</t>
  </si>
  <si>
    <t>CBS Miami 计数</t>
  </si>
  <si>
    <t>CBS New York 计数</t>
  </si>
  <si>
    <t>CBS News 计数</t>
  </si>
  <si>
    <t>CBS Philly 计数</t>
  </si>
  <si>
    <t>CBS Sunday Morning 计数</t>
  </si>
  <si>
    <t>CBS This Morning 计数</t>
  </si>
  <si>
    <t>CelineDionVEVO 计数</t>
  </si>
  <si>
    <t>CFL Insider 计数</t>
  </si>
  <si>
    <t>CGP Grey 计数</t>
  </si>
  <si>
    <t>cgriesemer 计数</t>
  </si>
  <si>
    <t>Chad Kroeger 计数</t>
  </si>
  <si>
    <t>ChainsmokersVEVO 计数</t>
  </si>
  <si>
    <t>ChangeofplanZ 计数</t>
  </si>
  <si>
    <t>Channel 4 计数</t>
  </si>
  <si>
    <t>Channel Awesome 计数</t>
  </si>
  <si>
    <t>Channon Rose Vlogs 计数</t>
  </si>
  <si>
    <t>Chappell Roan 计数</t>
  </si>
  <si>
    <t>Charles Chan 计数</t>
  </si>
  <si>
    <t>Charlie Corts 计数</t>
  </si>
  <si>
    <t>Charlie Puth 计数</t>
  </si>
  <si>
    <t>CHauserable 计数</t>
  </si>
  <si>
    <t>Check It Out 计数</t>
  </si>
  <si>
    <t>cheeseandjamsandwich 计数</t>
  </si>
  <si>
    <t>Chevrolet 计数</t>
  </si>
  <si>
    <t>Chicago Sun-Times 计数</t>
  </si>
  <si>
    <t>ChildishGambinoVEVO 计数</t>
  </si>
  <si>
    <t>Chili Klaus 计数</t>
  </si>
  <si>
    <t>Chilly Willy 计数</t>
  </si>
  <si>
    <t>Chloe x Halle 计数</t>
  </si>
  <si>
    <t>ChloexHalleVEVO 计数</t>
  </si>
  <si>
    <t>Choir! Choir! Choir! 计数</t>
  </si>
  <si>
    <t>Chris and Jack 计数</t>
  </si>
  <si>
    <t>Chris Hadfield's Rare Earth 计数</t>
  </si>
  <si>
    <t>Chris Lee 计数</t>
  </si>
  <si>
    <t>Chris Reinacher 计数</t>
  </si>
  <si>
    <t>Chris Rosa 计数</t>
  </si>
  <si>
    <t>Chris Smoove 计数</t>
  </si>
  <si>
    <t>Chris Stuckmann 计数</t>
  </si>
  <si>
    <t>Chris Sturgeon 计数</t>
  </si>
  <si>
    <t>Chris Turner 计数</t>
  </si>
  <si>
    <t>ChrisBrownVEVO 计数</t>
  </si>
  <si>
    <t>Chriselle Lim 计数</t>
  </si>
  <si>
    <t>CHRIS-RS 计数</t>
  </si>
  <si>
    <t>ChrisStapletonVEVO 计数</t>
  </si>
  <si>
    <t>Christen Dominique 计数</t>
  </si>
  <si>
    <t>Christina Aguilera 计数</t>
  </si>
  <si>
    <t>Christine Sydelko 计数</t>
  </si>
  <si>
    <t>Christopher Davis 计数</t>
  </si>
  <si>
    <t>ChrisYoungVEVO 计数</t>
  </si>
  <si>
    <t>Chubbyemu 计数</t>
  </si>
  <si>
    <t>ChvrchesVEVO 计数</t>
  </si>
  <si>
    <t>cicigoodies2011 计数</t>
  </si>
  <si>
    <t>Cimorelli 计数</t>
  </si>
  <si>
    <t>CinemaSins 计数</t>
  </si>
  <si>
    <t>cineytele 计数</t>
  </si>
  <si>
    <t>CIRCUITBEARD 计数</t>
  </si>
  <si>
    <t>Circus HalliGalli 计数</t>
  </si>
  <si>
    <t>CityNews Toronto 计数</t>
  </si>
  <si>
    <t>CJENMMUSIC Official 计数</t>
  </si>
  <si>
    <t>Claire Marshall 计数</t>
  </si>
  <si>
    <t>Clark Zhu 计数</t>
  </si>
  <si>
    <t>Clash of Clans 计数</t>
  </si>
  <si>
    <t>Clash Royale 计数</t>
  </si>
  <si>
    <t>Clean Bandit 计数</t>
  </si>
  <si>
    <t>Cleveland Browns 计数</t>
  </si>
  <si>
    <t>Cleveland Cavaliers on cleveland.com 计数</t>
  </si>
  <si>
    <t>Clevver News 计数</t>
  </si>
  <si>
    <t>Clevver Style 计数</t>
  </si>
  <si>
    <t>Clicknetwork 计数</t>
  </si>
  <si>
    <t>Cloth Map 计数</t>
  </si>
  <si>
    <t>clothesencounters 计数</t>
  </si>
  <si>
    <t>ClovesVEVO 计数</t>
  </si>
  <si>
    <t>CMAVEVO 计数</t>
  </si>
  <si>
    <t>CMT 计数</t>
  </si>
  <si>
    <t>CNBC 计数</t>
  </si>
  <si>
    <t>CNET 计数</t>
  </si>
  <si>
    <t>CNLohr 计数</t>
  </si>
  <si>
    <t>CNN 计数</t>
  </si>
  <si>
    <t>CNNMoney 计数</t>
  </si>
  <si>
    <t>Coachella 计数</t>
  </si>
  <si>
    <t>Cobra Kai 计数</t>
  </si>
  <si>
    <t>Coca-Cola 计数</t>
  </si>
  <si>
    <t>cocheusadoooo 计数</t>
  </si>
  <si>
    <t>Cody'sBLab 计数</t>
  </si>
  <si>
    <t>Cody'sLab 计数</t>
  </si>
  <si>
    <t>Cody'sLab Backup 计数</t>
  </si>
  <si>
    <t>CoinDaddy 计数</t>
  </si>
  <si>
    <t>ColdFusion 计数</t>
  </si>
  <si>
    <t>Cole and Marmalade 计数</t>
  </si>
  <si>
    <t>colinfurze 计数</t>
  </si>
  <si>
    <t>Colleen Ballinger 计数</t>
  </si>
  <si>
    <t>Colleen Vlogs 计数</t>
  </si>
  <si>
    <t>CollegeHumor 计数</t>
  </si>
  <si>
    <t>ColliderVideos 计数</t>
  </si>
  <si>
    <t>Collins Key 计数</t>
  </si>
  <si>
    <t>colourpopcosmetics 计数</t>
  </si>
  <si>
    <t>Comedy Central 计数</t>
  </si>
  <si>
    <t>Comicbook.com 计数</t>
  </si>
  <si>
    <t>Commercials Funny 计数</t>
  </si>
  <si>
    <t>communitychannel 计数</t>
  </si>
  <si>
    <t>Complex 计数</t>
  </si>
  <si>
    <t>Conan Gray 计数</t>
  </si>
  <si>
    <t>Cond茅 Nast Traveler 计数</t>
  </si>
  <si>
    <t>Confuse News 计数</t>
  </si>
  <si>
    <t>ConnorFranta 计数</t>
  </si>
  <si>
    <t>Conor Maynard 计数</t>
  </si>
  <si>
    <t>Context Information Security 计数</t>
  </si>
  <si>
    <t>Corinne Leigh 计数</t>
  </si>
  <si>
    <t>Corridor 计数</t>
  </si>
  <si>
    <t>Cosmopolitan.com 计数</t>
  </si>
  <si>
    <t>COVERGIRL 计数</t>
  </si>
  <si>
    <t>Cracked 计数</t>
  </si>
  <si>
    <t>Crafty Panda 计数</t>
  </si>
  <si>
    <t>CrashCourse 计数</t>
  </si>
  <si>
    <t>CrashRacing 计数</t>
  </si>
  <si>
    <t>CrazyLaughAction 计数</t>
  </si>
  <si>
    <t>CrazyRussianHacker 计数</t>
  </si>
  <si>
    <t>Cristi Cristian 计数</t>
  </si>
  <si>
    <t>CrossFit庐 计数</t>
  </si>
  <si>
    <t>CrossKut316 计数</t>
  </si>
  <si>
    <t>CrowsEyeProductions 计数</t>
  </si>
  <si>
    <t>Crusoe the Celebrity Dachshund 计数</t>
  </si>
  <si>
    <t>CS Dojo 计数</t>
  </si>
  <si>
    <t>C-SPAN 计数</t>
  </si>
  <si>
    <t>Cultaholic 计数</t>
  </si>
  <si>
    <t>CupcakeJemma 计数</t>
  </si>
  <si>
    <t>Cut 计数</t>
  </si>
  <si>
    <t>Cyberpunk 2077 计数</t>
  </si>
  <si>
    <t>CyclingTips 计数</t>
  </si>
  <si>
    <t>CYNVEVO 计数</t>
  </si>
  <si>
    <t>Cyprus Air Heating, Cooling and Fireplaces 计数</t>
  </si>
  <si>
    <t>D3sports.com 计数</t>
  </si>
  <si>
    <t>Daddy Yankee 计数</t>
  </si>
  <si>
    <t>Daelric 计数</t>
  </si>
  <si>
    <t>DaHoopSpot Productions 计数</t>
  </si>
  <si>
    <t>Daily Caller 计数</t>
  </si>
  <si>
    <t>Daily Davidsons 计数</t>
  </si>
  <si>
    <t>Daily Dose Of Internet 计数</t>
  </si>
  <si>
    <t>Daisy Marquez 计数</t>
  </si>
  <si>
    <t>DALLMYD 计数</t>
  </si>
  <si>
    <t>DamonAndJo 计数</t>
  </si>
  <si>
    <t>Dan And Shay 计数</t>
  </si>
  <si>
    <t>DanAndPhilGAMES 计数</t>
  </si>
  <si>
    <t>Dancing On Ice 计数</t>
  </si>
  <si>
    <t>Dancing With The Stars 计数</t>
  </si>
  <si>
    <t>Dani Ochoa 计数</t>
  </si>
  <si>
    <t>Daniel Howell 计数</t>
  </si>
  <si>
    <t>danisnotinteresting 计数</t>
  </si>
  <si>
    <t>dannotv 计数</t>
  </si>
  <si>
    <t>Danny Sapko 计数</t>
  </si>
  <si>
    <t>DanTDM 计数</t>
  </si>
  <si>
    <t>daronjay 计数</t>
  </si>
  <si>
    <t>Darren Criss 计数</t>
  </si>
  <si>
    <t>Dave Lee 计数</t>
  </si>
  <si>
    <t>DaveHax 计数</t>
  </si>
  <si>
    <t>davematthewsbandVEVO 计数</t>
  </si>
  <si>
    <t>Davey Swatpaz 计数</t>
  </si>
  <si>
    <t>David Archuleta 计数</t>
  </si>
  <si>
    <t>David Dobrik 计数</t>
  </si>
  <si>
    <t>David Guetta 计数</t>
  </si>
  <si>
    <t>David Jardine 计数</t>
  </si>
  <si>
    <t>David Seymour 计数</t>
  </si>
  <si>
    <t>David Sistaro 计数</t>
  </si>
  <si>
    <t>David Steuer 计数</t>
  </si>
  <si>
    <t>David Windestal 计数</t>
  </si>
  <si>
    <t>Davie504 计数</t>
  </si>
  <si>
    <t>Dawid Szmandra 计数</t>
  </si>
  <si>
    <t>Daz Games 计数</t>
  </si>
  <si>
    <t>Dean Anderson 计数</t>
  </si>
  <si>
    <t>Deep Look 计数</t>
  </si>
  <si>
    <t>Define American 计数</t>
  </si>
  <si>
    <t>dekuNukem 计数</t>
  </si>
  <si>
    <t>Demi Lovato 计数</t>
  </si>
  <si>
    <t>DemiLovatoVEVO 计数</t>
  </si>
  <si>
    <t>Denitslava Makeup 计数</t>
  </si>
  <si>
    <t>Dennis Kapatos 计数</t>
  </si>
  <si>
    <t>Derek Hough 计数</t>
  </si>
  <si>
    <t>Desi Perkins 计数</t>
  </si>
  <si>
    <t>Desimpedidos 计数</t>
  </si>
  <si>
    <t>Desktop Makes 计数</t>
  </si>
  <si>
    <t>Despierta Am茅rica 计数</t>
  </si>
  <si>
    <t>Desus &amp; Mero 计数</t>
  </si>
  <si>
    <t>devinsupertramp 计数</t>
  </si>
  <si>
    <t>DidYouKnowGaming? 计数</t>
  </si>
  <si>
    <t>Diet Coke 计数</t>
  </si>
  <si>
    <t>Dina Tokio 计数</t>
  </si>
  <si>
    <t>Diplo 计数</t>
  </si>
  <si>
    <t>Discovery UK 计数</t>
  </si>
  <si>
    <t>Dish Nation 计数</t>
  </si>
  <si>
    <t>Disney Descendants 计数</t>
  </si>
  <si>
    <t>Disney Movie Trailers 计数</t>
  </si>
  <si>
    <t>Disney On Broadway 计数</t>
  </si>
  <si>
    <t>Disney Parks 计数</t>
  </si>
  <si>
    <t>Disneyland Experience 计数</t>
  </si>
  <si>
    <t>DisneyMusicVEVO 计数</t>
  </si>
  <si>
    <t>Disney鈥ixar 计数</t>
  </si>
  <si>
    <t>DIY Perks 计数</t>
  </si>
  <si>
    <t>Dj Earworm 计数</t>
  </si>
  <si>
    <t>DJI 计数</t>
  </si>
  <si>
    <t>DJKhaledVEVO 计数</t>
  </si>
  <si>
    <t>DJSnakeVEVO 计数</t>
  </si>
  <si>
    <t>DKDKTV 计数</t>
  </si>
  <si>
    <t>Dobre Brothers 计数</t>
  </si>
  <si>
    <t>Doctor Mike 计数</t>
  </si>
  <si>
    <t>Doctor Who 计数</t>
  </si>
  <si>
    <t>doddleoddle 计数</t>
  </si>
  <si>
    <t>doddlevloggle 计数</t>
  </si>
  <si>
    <t>dodieVEVO 计数</t>
  </si>
  <si>
    <t>Dolan Twins 计数</t>
  </si>
  <si>
    <t>Domain of Science 计数</t>
  </si>
  <si>
    <t>Domics 计数</t>
  </si>
  <si>
    <t>Don Diablo 计数</t>
  </si>
  <si>
    <t>Donald J. Trump Topic 计数</t>
  </si>
  <si>
    <t>DonDiablo 计数</t>
  </si>
  <si>
    <t>DONG 计数</t>
  </si>
  <si>
    <t>Donut Media 计数</t>
  </si>
  <si>
    <t>DoodleChaos 计数</t>
  </si>
  <si>
    <t>dope2111 计数</t>
  </si>
  <si>
    <t>DopeBoyTroy 计数</t>
  </si>
  <si>
    <t>Doritos庐 计数</t>
  </si>
  <si>
    <t>Dorkly 计数</t>
  </si>
  <si>
    <t>Doug DeMuro 计数</t>
  </si>
  <si>
    <t>Doug Ellison 计数</t>
  </si>
  <si>
    <t>Doug Jones for Senate 计数</t>
  </si>
  <si>
    <t>Dr. Sandra Lee (aka Dr. Pimple Popper) 计数</t>
  </si>
  <si>
    <t>DraftExpress 计数</t>
  </si>
  <si>
    <t>Dragonfoxgirl 计数</t>
  </si>
  <si>
    <t>DragTimes 计数</t>
  </si>
  <si>
    <t>DrakeBellVEVO 计数</t>
  </si>
  <si>
    <t>DrakeVEVO 计数</t>
  </si>
  <si>
    <t>DreamCastle_629 计数</t>
  </si>
  <si>
    <t>DreamWorksTV 计数</t>
  </si>
  <si>
    <t>Drew Lynch 计数</t>
  </si>
  <si>
    <t>DrinkBODYARMOR 计数</t>
  </si>
  <si>
    <t>DrMachakil 计数</t>
  </si>
  <si>
    <t>Dua Lipa 计数</t>
  </si>
  <si>
    <t>Duan Mackenzie 计数</t>
  </si>
  <si>
    <t>DuckSoss 计数</t>
  </si>
  <si>
    <t>Dude Perfect 计数</t>
  </si>
  <si>
    <t>Duncan Sinfield 计数</t>
  </si>
  <si>
    <t>DunkFest 计数</t>
  </si>
  <si>
    <t>Dustin Penner 计数</t>
  </si>
  <si>
    <t>Duston Ward 计数</t>
  </si>
  <si>
    <t>Dwarf Mamba 计数</t>
  </si>
  <si>
    <t>Dylan Locke 计数</t>
  </si>
  <si>
    <t>E! Entertainment 计数</t>
  </si>
  <si>
    <t>E! Live from the Red Carpet 计数</t>
  </si>
  <si>
    <t>E! News 计数</t>
  </si>
  <si>
    <t>EA SPORTS 计数</t>
  </si>
  <si>
    <t>EA SPORTS FIFA 计数</t>
  </si>
  <si>
    <t>East Idaho News 计数</t>
  </si>
  <si>
    <t>Eater 计数</t>
  </si>
  <si>
    <t>eba era 计数</t>
  </si>
  <si>
    <t>Ed Sheeran 计数</t>
  </si>
  <si>
    <t>edlover4real 计数</t>
  </si>
  <si>
    <t>Edward Avila 计数</t>
  </si>
  <si>
    <t>Eh Bee Family 计数</t>
  </si>
  <si>
    <t>ekaggrat singh kalsi 计数</t>
  </si>
  <si>
    <t>ElbowVEVO 计数</t>
  </si>
  <si>
    <t>ElectroBOOM 计数</t>
  </si>
  <si>
    <t>Electron Dust 计数</t>
  </si>
  <si>
    <t>eLL cartoons 计数</t>
  </si>
  <si>
    <t>ELLE 计数</t>
  </si>
  <si>
    <t>ElleOfTheMills 计数</t>
  </si>
  <si>
    <t>ELLEUKTV 计数</t>
  </si>
  <si>
    <t>Ellie and Jared 计数</t>
  </si>
  <si>
    <t>EllieGouldingVEVO 计数</t>
  </si>
  <si>
    <t>Elton John 计数</t>
  </si>
  <si>
    <t>EltonJohnVEVO 计数</t>
  </si>
  <si>
    <t>Elvis Duran Show 计数</t>
  </si>
  <si>
    <t>EminemVEVO 计数</t>
  </si>
  <si>
    <t>Emirates 计数</t>
  </si>
  <si>
    <t>emma chamberlain 计数</t>
  </si>
  <si>
    <t>Emma Massingale 计数</t>
  </si>
  <si>
    <t>emmymadeinjapan 计数</t>
  </si>
  <si>
    <t>Empire 计数</t>
  </si>
  <si>
    <t>empireofthesunvevo 计数</t>
  </si>
  <si>
    <t>End of Ze World 计数</t>
  </si>
  <si>
    <t>engineerguy 计数</t>
  </si>
  <si>
    <t>Engineering Explained 计数</t>
  </si>
  <si>
    <t>EnriqueIglesiasVEVO 计数</t>
  </si>
  <si>
    <t>Enter Shikari 计数</t>
  </si>
  <si>
    <t>Entertainment Tonight 计数</t>
  </si>
  <si>
    <t>Entertainment Weekly 计数</t>
  </si>
  <si>
    <t>EntertainmentVevo 计数</t>
  </si>
  <si>
    <t>Epicurious 计数</t>
  </si>
  <si>
    <t>Eric Strebel 计数</t>
  </si>
  <si>
    <t>Erika Costell 计数</t>
  </si>
  <si>
    <t>Erin Noelle 计数</t>
  </si>
  <si>
    <t>Errant Signal 计数</t>
  </si>
  <si>
    <t>ESPN 计数</t>
  </si>
  <si>
    <t>ESPN UK 计数</t>
  </si>
  <si>
    <t>Esther Bellido 计数</t>
  </si>
  <si>
    <t>Est茅e Lalonde 计数</t>
  </si>
  <si>
    <t>ET Canada 计数</t>
  </si>
  <si>
    <t>euronews (in English) 计数</t>
  </si>
  <si>
    <t>European Space Agency, ESA 计数</t>
  </si>
  <si>
    <t>Eva Lunde Bentley 计数</t>
  </si>
  <si>
    <t>Evan Edinger 计数</t>
  </si>
  <si>
    <t>EvanescenceVEVO 计数</t>
  </si>
  <si>
    <t>Everyday Astronaut 计数</t>
  </si>
  <si>
    <t>EverythingApplePro 计数</t>
  </si>
  <si>
    <t>EVNautilus 计数</t>
  </si>
  <si>
    <t>Exploring Alternatives 计数</t>
  </si>
  <si>
    <t>ExplosmEntertainment 计数</t>
  </si>
  <si>
    <t>Extra Credits 计数</t>
  </si>
  <si>
    <t>F Milburn 计数</t>
  </si>
  <si>
    <t>Facelesstech 计数</t>
  </si>
  <si>
    <t>FacelesswithEyesOpen 计数</t>
  </si>
  <si>
    <t>FaeryInLoveInc 计数</t>
  </si>
  <si>
    <t>FailArmy 计数</t>
  </si>
  <si>
    <t>FallOutBoyVEVO 计数</t>
  </si>
  <si>
    <t>FamilyFeud 计数</t>
  </si>
  <si>
    <t>Famous Celebrities Snaps 计数</t>
  </si>
  <si>
    <t>Fancy Vlogs By Gab 计数</t>
  </si>
  <si>
    <t>fantano 计数</t>
  </si>
  <si>
    <t>FaZe Rug 计数</t>
  </si>
  <si>
    <t>FBE 计数</t>
  </si>
  <si>
    <t>FC Barcelona 计数</t>
  </si>
  <si>
    <t>Feast Of Fiction 计数</t>
  </si>
  <si>
    <t>Feelunique 计数</t>
  </si>
  <si>
    <t>FerrasVEVO 计数</t>
  </si>
  <si>
    <t>FIFATV 计数</t>
  </si>
  <si>
    <t>FifthHarmonyVEVO 计数</t>
  </si>
  <si>
    <t>Fifty Shades 计数</t>
  </si>
  <si>
    <t>FiftyShadesVEVO 计数</t>
  </si>
  <si>
    <t>FightHype.com 计数</t>
  </si>
  <si>
    <t>Film Independent 计数</t>
  </si>
  <si>
    <t>FILMWEBTV 计数</t>
  </si>
  <si>
    <t>First Aid Kit 计数</t>
  </si>
  <si>
    <t>First We Feast 计数</t>
  </si>
  <si>
    <t>Flash Rahbbit 计数</t>
  </si>
  <si>
    <t>Fleur DeForce 计数</t>
  </si>
  <si>
    <t>flirppy242 计数</t>
  </si>
  <si>
    <t>FliteTest 计数</t>
  </si>
  <si>
    <t>FlorenceMachineVEVO 计数</t>
  </si>
  <si>
    <t>FloSports 计数</t>
  </si>
  <si>
    <t>FlyFastandLow 计数</t>
  </si>
  <si>
    <t>Focus Features 计数</t>
  </si>
  <si>
    <t>Fontgod 计数</t>
  </si>
  <si>
    <t>FOOD INSIDER 计数</t>
  </si>
  <si>
    <t>Food Wishes 计数</t>
  </si>
  <si>
    <t>foofightersVEVO 计数</t>
  </si>
  <si>
    <t>Foot Locker 计数</t>
  </si>
  <si>
    <t>Ford Europe 计数</t>
  </si>
  <si>
    <t>Ford Motor Company 计数</t>
  </si>
  <si>
    <t>Forgotten Weapons 计数</t>
  </si>
  <si>
    <t>FORMULA 1 计数</t>
  </si>
  <si>
    <t>Fortnite 计数</t>
  </si>
  <si>
    <t>fosterthepeopleVEVO 计数</t>
  </si>
  <si>
    <t>FoundFlix 计数</t>
  </si>
  <si>
    <t>FOX 计数</t>
  </si>
  <si>
    <t>FOX 17 WXMI 计数</t>
  </si>
  <si>
    <t>Fox Business 计数</t>
  </si>
  <si>
    <t>Fox News 计数</t>
  </si>
  <si>
    <t>FOX Soccer 计数</t>
  </si>
  <si>
    <t>FOX Sports 计数</t>
  </si>
  <si>
    <t>FoxSearchlight 计数</t>
  </si>
  <si>
    <t>FoxStarHindi 计数</t>
  </si>
  <si>
    <t>Frank May 计数</t>
  </si>
  <si>
    <t>Frankie Vision 计数</t>
  </si>
  <si>
    <t>FRANKIEmusicVEVO 计数</t>
  </si>
  <si>
    <t>Freddie Lister 计数</t>
  </si>
  <si>
    <t>Freddie Twenty 计数</t>
  </si>
  <si>
    <t>FreeDawkins 计数</t>
  </si>
  <si>
    <t>Freedom of the Press Foundation 计数</t>
  </si>
  <si>
    <t>Freeform 计数</t>
  </si>
  <si>
    <t>Freemeo 计数</t>
  </si>
  <si>
    <t>FrenchMontanaVEVO 计数</t>
  </si>
  <si>
    <t>Frog The Rooster 计数</t>
  </si>
  <si>
    <t>FrownsUpsideDown 计数</t>
  </si>
  <si>
    <t>Fueled By Ramen 计数</t>
  </si>
  <si>
    <t>Full Frontal with Samantha Bee 计数</t>
  </si>
  <si>
    <t>Function 计数</t>
  </si>
  <si>
    <t>FundingCircleUK 计数</t>
  </si>
  <si>
    <t>FunForLouis 计数</t>
  </si>
  <si>
    <t>Funny Commercials 计数</t>
  </si>
  <si>
    <t>Funny New Videos 计数</t>
  </si>
  <si>
    <t>Funny Or Die 计数</t>
  </si>
  <si>
    <t>fuzywazacolin 计数</t>
  </si>
  <si>
    <t>FX Networks 计数</t>
  </si>
  <si>
    <t>Gabbie Hanna 计数</t>
  </si>
  <si>
    <t>Galantis 计数</t>
  </si>
  <si>
    <t>Gallant 计数</t>
  </si>
  <si>
    <t>gamelovercommercials 计数</t>
  </si>
  <si>
    <t>gameslice 计数</t>
  </si>
  <si>
    <t>GameXplain 计数</t>
  </si>
  <si>
    <t>GamingWithJen 计数</t>
  </si>
  <si>
    <t>Gatorade 计数</t>
  </si>
  <si>
    <t>Gcincorp Ecommerce and Real Estate 计数</t>
  </si>
  <si>
    <t>G-Eazy 计数</t>
  </si>
  <si>
    <t>GEazyMusicVEVO 计数</t>
  </si>
  <si>
    <t>geicocaveman2012 计数</t>
  </si>
  <si>
    <t>Gemma Stafford 计数</t>
  </si>
  <si>
    <t>Genius 计数</t>
  </si>
  <si>
    <t>Gentle Whispering ASMR 计数</t>
  </si>
  <si>
    <t>Genuine Survival Research Labs 计数</t>
  </si>
  <si>
    <t>Geoff Mallinson 计数</t>
  </si>
  <si>
    <t>GeorgeEzraVEVO 计数</t>
  </si>
  <si>
    <t>Gerry Litwin 计数</t>
  </si>
  <si>
    <t>Gibi ASMR 计数</t>
  </si>
  <si>
    <t>Gigi Gorgeous 计数</t>
  </si>
  <si>
    <t>GingerPale 计数</t>
  </si>
  <si>
    <t>GinWigmoreVEVO 计数</t>
  </si>
  <si>
    <t>Glam&amp;Gore 计数</t>
  </si>
  <si>
    <t>Glamour Magazine 计数</t>
  </si>
  <si>
    <t>Global News 计数</t>
  </si>
  <si>
    <t>Global Road Entertainment 计数</t>
  </si>
  <si>
    <t>GoDucksdotcom 计数</t>
  </si>
  <si>
    <t>GohmertTX01 计数</t>
  </si>
  <si>
    <t>Golden State Warriors 计数</t>
  </si>
  <si>
    <t>Gondwana Collection Namibia 计数</t>
  </si>
  <si>
    <t>Good Morning America 计数</t>
  </si>
  <si>
    <t>Good Morning Britain 计数</t>
  </si>
  <si>
    <t>Good Mythical MORE 计数</t>
  </si>
  <si>
    <t>Good Mythical Morning 计数</t>
  </si>
  <si>
    <t>Goodwillsandusky 计数</t>
  </si>
  <si>
    <t>Google 计数</t>
  </si>
  <si>
    <t>Google Developers 计数</t>
  </si>
  <si>
    <t>googledoodles 计数</t>
  </si>
  <si>
    <t>GoPro 计数</t>
  </si>
  <si>
    <t>Gordon Ramsay 计数</t>
  </si>
  <si>
    <t>Gorillaz 计数</t>
  </si>
  <si>
    <t>GPhase 计数</t>
  </si>
  <si>
    <t>GQ 计数</t>
  </si>
  <si>
    <t>Grace Helbig 计数</t>
  </si>
  <si>
    <t>GraceVanderWaalVEVO 计数</t>
  </si>
  <si>
    <t>Graham The Christian 计数</t>
  </si>
  <si>
    <t>grandayy 计数</t>
  </si>
  <si>
    <t>Grandpa Kitchen 计数</t>
  </si>
  <si>
    <t>grav3yardgirl 计数</t>
  </si>
  <si>
    <t>GRB rally 计数</t>
  </si>
  <si>
    <t>GrDrtube 计数</t>
  </si>
  <si>
    <t>Great Big Story 计数</t>
  </si>
  <si>
    <t>GreatScott! 计数</t>
  </si>
  <si>
    <t>greeenpro 计数</t>
  </si>
  <si>
    <t>Green Day 计数</t>
  </si>
  <si>
    <t>Gregg Peterson 计数</t>
  </si>
  <si>
    <t>greyson97 计数</t>
  </si>
  <si>
    <t>Grist 计数</t>
  </si>
  <si>
    <t>Groupon 计数</t>
  </si>
  <si>
    <t>Guardian News 计数</t>
  </si>
  <si>
    <t>Guava Juice 计数</t>
  </si>
  <si>
    <t>Guinness World Records 计数</t>
  </si>
  <si>
    <t>Guldies 计数</t>
  </si>
  <si>
    <t>Gus Johnson 计数</t>
  </si>
  <si>
    <t>Gustawny 计数</t>
  </si>
  <si>
    <t>Guy Tang 计数</t>
  </si>
  <si>
    <t>GwenStefaniVEVO 计数</t>
  </si>
  <si>
    <t>gzumwalt 计数</t>
  </si>
  <si>
    <t>H O N N E 计数</t>
  </si>
  <si>
    <t>H&amp;M 计数</t>
  </si>
  <si>
    <t>H3 Podcast Highlights 计数</t>
  </si>
  <si>
    <t>HACKADAY 计数</t>
  </si>
  <si>
    <t>HaileeSteinfeldVEVO 计数</t>
  </si>
  <si>
    <t>HaimVEVO 计数</t>
  </si>
  <si>
    <t>Hak5 计数</t>
  </si>
  <si>
    <t>Half as Interesting 计数</t>
  </si>
  <si>
    <t>Halfway Anywhere 计数</t>
  </si>
  <si>
    <t>HALO 计数</t>
  </si>
  <si>
    <t>HalseyVEVO 计数</t>
  </si>
  <si>
    <t>Hamilton: An American Musical 计数</t>
  </si>
  <si>
    <t>Hannah Meloche 计数</t>
  </si>
  <si>
    <t>Hannah Stocking 计数</t>
  </si>
  <si>
    <t>Hannah Witton 计数</t>
  </si>
  <si>
    <t>HANSE 頃滌劯 计数</t>
  </si>
  <si>
    <t>HANSON 计数</t>
  </si>
  <si>
    <t>Harper's BAZAAR 计数</t>
  </si>
  <si>
    <t>HARRY 计数</t>
  </si>
  <si>
    <t>HarryStylesVEVO 计数</t>
  </si>
  <si>
    <t>Haru the Shiba Inu 计数</t>
  </si>
  <si>
    <t>Hayley Kiyoko 计数</t>
  </si>
  <si>
    <t>Hazel Hayes 计数</t>
  </si>
  <si>
    <t>HBO 计数</t>
  </si>
  <si>
    <t>Healthcare Triage 计数</t>
  </si>
  <si>
    <t>Helen Anderson 计数</t>
  </si>
  <si>
    <t>HellthyJunkFood 计数</t>
  </si>
  <si>
    <t>Helpful Vancouver Vet 计数</t>
  </si>
  <si>
    <t>Henry Prince Mak 计数</t>
  </si>
  <si>
    <t>heroedelahistoria 计数</t>
  </si>
  <si>
    <t>Hevesh5 计数</t>
  </si>
  <si>
    <t>heyitsfeiii 计数</t>
  </si>
  <si>
    <t>Highlight Heaven 计数</t>
  </si>
  <si>
    <t>Highsnobiety 计数</t>
  </si>
  <si>
    <t>HiHo Kids 计数</t>
  </si>
  <si>
    <t>Hillsong Worship 计数</t>
  </si>
  <si>
    <t>Hollyscoop 计数</t>
  </si>
  <si>
    <t>HollywoodLife 计数</t>
  </si>
  <si>
    <t>Hometalk 计数</t>
  </si>
  <si>
    <t>Honda 计数</t>
  </si>
  <si>
    <t>Hope For Paws - Official Rescue Channel 计数</t>
  </si>
  <si>
    <t>Hopeless Records 计数</t>
  </si>
  <si>
    <t>Horizon Productions SFL 计数</t>
  </si>
  <si>
    <t>HOT 97 计数</t>
  </si>
  <si>
    <t>Hot Dad 计数</t>
  </si>
  <si>
    <t>HOTSPOTATL 计数</t>
  </si>
  <si>
    <t>HouzzTV 计数</t>
  </si>
  <si>
    <t>How It Should Have Ended 计数</t>
  </si>
  <si>
    <t>How Ridiculous 计数</t>
  </si>
  <si>
    <t>How To Cake It 计数</t>
  </si>
  <si>
    <t>How To Cook That 计数</t>
  </si>
  <si>
    <t>How to DAD 计数</t>
  </si>
  <si>
    <t>How To Make Everything 计数</t>
  </si>
  <si>
    <t>Howl Of A Dog 计数</t>
  </si>
  <si>
    <t>HowToBasic 计数</t>
  </si>
  <si>
    <t>hp_overload 计数</t>
  </si>
  <si>
    <t>HQVideoDude 计数</t>
  </si>
  <si>
    <t>Hudson Moore 计数</t>
  </si>
  <si>
    <t>hudsonunionsociety 计数</t>
  </si>
  <si>
    <t>Hulu 计数</t>
  </si>
  <si>
    <t>Humble Design 计数</t>
  </si>
  <si>
    <t>Hunter Hayes 计数</t>
  </si>
  <si>
    <t>Hush Kit 计数</t>
  </si>
  <si>
    <t>Huw Parkinson 计数</t>
  </si>
  <si>
    <t>Huxley Berg Studios 计数</t>
  </si>
  <si>
    <t>HvdH-Plane-Spotter 计数</t>
  </si>
  <si>
    <t>hwow 计数</t>
  </si>
  <si>
    <t>Hybrid Network 计数</t>
  </si>
  <si>
    <t>Hydraulic Press Channel 计数</t>
  </si>
  <si>
    <t>HyundaiUSA 计数</t>
  </si>
  <si>
    <t>I Like To Make Stuff 计数</t>
  </si>
  <si>
    <t>I.T. Channel 计数</t>
  </si>
  <si>
    <t>IAmAnneMarie 计数</t>
  </si>
  <si>
    <t>iamAURORAVEVO 计数</t>
  </si>
  <si>
    <t>ibighit 计数</t>
  </si>
  <si>
    <t>iDB 计数</t>
  </si>
  <si>
    <t>IFC 计数</t>
  </si>
  <si>
    <t>IFC Films 计数</t>
  </si>
  <si>
    <t>iggyazaleamusicVEVO 计数</t>
  </si>
  <si>
    <t>IGN 计数</t>
  </si>
  <si>
    <t>IGN News 计数</t>
  </si>
  <si>
    <t>ignoramusky 计数</t>
  </si>
  <si>
    <t>iHasCupquake 计数</t>
  </si>
  <si>
    <t>IISuperwomanII 计数</t>
  </si>
  <si>
    <t>iJustine 计数</t>
  </si>
  <si>
    <t>iKON 计数</t>
  </si>
  <si>
    <t>ilikeweylie 计数</t>
  </si>
  <si>
    <t>Illumination 计数</t>
  </si>
  <si>
    <t>I'm With Her 计数</t>
  </si>
  <si>
    <t>ImagineDragonsVEVO 计数</t>
  </si>
  <si>
    <t>Impulse 计数</t>
  </si>
  <si>
    <t>In Case You Missed It 计数</t>
  </si>
  <si>
    <t>Inanna Sarkis 计数</t>
  </si>
  <si>
    <t>IncubusVEVO 计数</t>
  </si>
  <si>
    <t>India Love 计数</t>
  </si>
  <si>
    <t>India Survival Guide 计数</t>
  </si>
  <si>
    <t>Ingrid Nilsen 计数</t>
  </si>
  <si>
    <t>INQUIRER.net 计数</t>
  </si>
  <si>
    <t>Inside Edition 计数</t>
  </si>
  <si>
    <t>Inside the Magic 计数</t>
  </si>
  <si>
    <t>INSIDER 计数</t>
  </si>
  <si>
    <t>Interscope Records 计数</t>
  </si>
  <si>
    <t>Inthefrow 计数</t>
  </si>
  <si>
    <t>Intuit 计数</t>
  </si>
  <si>
    <t>Invisible People 计数</t>
  </si>
  <si>
    <t>iotexpert 计数</t>
  </si>
  <si>
    <t>Iris 计数</t>
  </si>
  <si>
    <t>IsraeliPM 计数</t>
  </si>
  <si>
    <t>It's a small world 计数</t>
  </si>
  <si>
    <t>It's a Southern Thing 计数</t>
  </si>
  <si>
    <t>It's Okay To Be Smart 计数</t>
  </si>
  <si>
    <t>itsAlexClark 计数</t>
  </si>
  <si>
    <t>ITV 计数</t>
  </si>
  <si>
    <t>Itzztonytony 计数</t>
  </si>
  <si>
    <t>Ivan Miranda 计数</t>
  </si>
  <si>
    <t>Izac Less 计数</t>
  </si>
  <si>
    <t>J Gasser 计数</t>
  </si>
  <si>
    <t>J S 计数</t>
  </si>
  <si>
    <t>J. Cole 计数</t>
  </si>
  <si>
    <t>J.J. McCullough 计数</t>
  </si>
  <si>
    <t>Jack and Dean 计数</t>
  </si>
  <si>
    <t>Jack Coyne 计数</t>
  </si>
  <si>
    <t>Jackie Aina 计数</t>
  </si>
  <si>
    <t>JackJohnsonVEVO 计数</t>
  </si>
  <si>
    <t>jacksepticeye 计数</t>
  </si>
  <si>
    <t>jacksfilms 计数</t>
  </si>
  <si>
    <t>JackWhiteVEVO 计数</t>
  </si>
  <si>
    <t>Jaclyn Hill 计数</t>
  </si>
  <si>
    <t>Jacob Collier 计数</t>
  </si>
  <si>
    <t>Jaiden Animations 计数</t>
  </si>
  <si>
    <t>Jake Paul 计数</t>
  </si>
  <si>
    <t>Jake Roper 计数</t>
  </si>
  <si>
    <t>Jalopnik 计数</t>
  </si>
  <si>
    <t>James Charles 计数</t>
  </si>
  <si>
    <t>James Veitch 计数</t>
  </si>
  <si>
    <t>JamesAVEVO 计数</t>
  </si>
  <si>
    <t>JamesBayVEVO 计数</t>
  </si>
  <si>
    <t>JamesBlakeVEVO 计数</t>
  </si>
  <si>
    <t>Jamie Demeter 计数</t>
  </si>
  <si>
    <t>Janelle Mon谩e 计数</t>
  </si>
  <si>
    <t>JanPaul123 计数</t>
  </si>
  <si>
    <t>JarJar Abrams 计数</t>
  </si>
  <si>
    <t>Jason Derulo 计数</t>
  </si>
  <si>
    <t>Jason Mraz 计数</t>
  </si>
  <si>
    <t>Jason Yu 计数</t>
  </si>
  <si>
    <t>JasonAldeanVEVO 计数</t>
  </si>
  <si>
    <t>JAY 计数</t>
  </si>
  <si>
    <t>JayRockVEVO 计数</t>
  </si>
  <si>
    <t>JayZVEVO 计数</t>
  </si>
  <si>
    <t>jbalvinVEVO 计数</t>
  </si>
  <si>
    <t>Jeep 计数</t>
  </si>
  <si>
    <t>jeffreestar 计数</t>
  </si>
  <si>
    <t>JelloApocalypse 计数</t>
  </si>
  <si>
    <t>Jenn Im 计数</t>
  </si>
  <si>
    <t>JennaMarbles 计数</t>
  </si>
  <si>
    <t>jenniferhudsonVEVO 计数</t>
  </si>
  <si>
    <t>JenniferLopezVEVO 计数</t>
  </si>
  <si>
    <t>jennxpenn 计数</t>
  </si>
  <si>
    <t>Jenny Hanell 计数</t>
  </si>
  <si>
    <t>Jenny Nicholson 计数</t>
  </si>
  <si>
    <t>Jeopardy! 计数</t>
  </si>
  <si>
    <t>jeremiah johnson 计数</t>
  </si>
  <si>
    <t>Jeremy Jahns 计数</t>
  </si>
  <si>
    <t>JerryRigEverything 计数</t>
  </si>
  <si>
    <t>Jess Conte 计数</t>
  </si>
  <si>
    <t>Jess Glynne 计数</t>
  </si>
  <si>
    <t>Jesse 计数</t>
  </si>
  <si>
    <t>Jessica Braun | JAMbeauty89 计数</t>
  </si>
  <si>
    <t>Jessica Clements 计数</t>
  </si>
  <si>
    <t>Jessica Kellgren-Fozard 计数</t>
  </si>
  <si>
    <t>Jessica Vu 计数</t>
  </si>
  <si>
    <t>JessieJVEVO 计数</t>
  </si>
  <si>
    <t>jessiepaege 计数</t>
  </si>
  <si>
    <t>Jessii Vee 计数</t>
  </si>
  <si>
    <t>JheneAikoVEVO 计数</t>
  </si>
  <si>
    <t>JimBrowski 96HourNews 计数</t>
  </si>
  <si>
    <t>Jimmy Built 计数</t>
  </si>
  <si>
    <t>Jimmy Kimmel Live 计数</t>
  </si>
  <si>
    <t>JK Brickworks 计数</t>
  </si>
  <si>
    <t>Joan Kim 计数</t>
  </si>
  <si>
    <t>JOE.ie 计数</t>
  </si>
  <si>
    <t>JoergSprave 计数</t>
  </si>
  <si>
    <t>Joey Graceffa 计数</t>
  </si>
  <si>
    <t>John Campea 计数</t>
  </si>
  <si>
    <t>John Lewis 计数</t>
  </si>
  <si>
    <t>John Maclean 计数</t>
  </si>
  <si>
    <t>John Mayer 计数</t>
  </si>
  <si>
    <t>John Sellars 计数</t>
  </si>
  <si>
    <t>John Varvatos 计数</t>
  </si>
  <si>
    <t>johnlegendVEVO 计数</t>
  </si>
  <si>
    <t>johnmayerVEVO 计数</t>
  </si>
  <si>
    <t>JohnNewmanVEVO 计数</t>
  </si>
  <si>
    <t>Johnny Jansen 计数</t>
  </si>
  <si>
    <t>JohnnyQ90 计数</t>
  </si>
  <si>
    <t>JOLLY 计数</t>
  </si>
  <si>
    <t>Jon B. 计数</t>
  </si>
  <si>
    <t>Jon Olsson 计数</t>
  </si>
  <si>
    <t>Jonathan Morrison 计数</t>
  </si>
  <si>
    <t>JonTronShow 计数</t>
  </si>
  <si>
    <t>Jordan Wilson 计数</t>
  </si>
  <si>
    <t>Josh Groban 计数</t>
  </si>
  <si>
    <t>Josh Levine 计数</t>
  </si>
  <si>
    <t>Joshua Levin 计数</t>
  </si>
  <si>
    <t>joyner lucas 计数</t>
  </si>
  <si>
    <t>JP &amp; Julia 计数</t>
  </si>
  <si>
    <t>JuJu Smith-Schuster 计数</t>
  </si>
  <si>
    <t>JuliaMichaelsVEVO 计数</t>
  </si>
  <si>
    <t>Julien Solomita 计数</t>
  </si>
  <si>
    <t>JunsKitchen 计数</t>
  </si>
  <si>
    <t>Just Between Us 计数</t>
  </si>
  <si>
    <t>Just Jared Jr 计数</t>
  </si>
  <si>
    <t>Just Marcus 计数</t>
  </si>
  <si>
    <t>Just Wow me 计数</t>
  </si>
  <si>
    <t>justintimberlakeVEVO 计数</t>
  </si>
  <si>
    <t>jypentertainment 计数</t>
  </si>
  <si>
    <t>J谩n Ilavsk媒 计数</t>
  </si>
  <si>
    <t>K Yuen 计数</t>
  </si>
  <si>
    <t>Kacey Musgraves - Topic 计数</t>
  </si>
  <si>
    <t>KaceyMusgravesVEVO 计数</t>
  </si>
  <si>
    <t>Kandee Johnson 计数</t>
  </si>
  <si>
    <t>KaneBrownVEVO 计数</t>
  </si>
  <si>
    <t>Kanimuna Kisaka 计数</t>
  </si>
  <si>
    <t>Kanye West 计数</t>
  </si>
  <si>
    <t>Kanye West - Topic 计数</t>
  </si>
  <si>
    <t>Kaplamino 计数</t>
  </si>
  <si>
    <t>Karim Jovian 计数</t>
  </si>
  <si>
    <t>Karina Garcia 计数</t>
  </si>
  <si>
    <t>Kat Cunning 计数</t>
  </si>
  <si>
    <t>KATC 计数</t>
  </si>
  <si>
    <t>KathleenLights 计数</t>
  </si>
  <si>
    <t>Katy Perry 计数</t>
  </si>
  <si>
    <t>KatyPerryVEVO 计数</t>
  </si>
  <si>
    <t>Katzun 计数</t>
  </si>
  <si>
    <t>kawaiisweetworld 计数</t>
  </si>
  <si>
    <t>Kayley Melissa 计数</t>
  </si>
  <si>
    <t>KBAK - KBFX - Eyewitness News - BakersfieldNow 计数</t>
  </si>
  <si>
    <t>KBS World TV 计数</t>
  </si>
  <si>
    <t>KBSKpop 计数</t>
  </si>
  <si>
    <t>kehlani parrish 计数</t>
  </si>
  <si>
    <t>Keith Urban 计数</t>
  </si>
  <si>
    <t>KeithUrbanVEVO 计数</t>
  </si>
  <si>
    <t>Keke Palmer 计数</t>
  </si>
  <si>
    <t>Kelly Clarkson 计数</t>
  </si>
  <si>
    <t>Kelly Eden 计数</t>
  </si>
  <si>
    <t>KendrickLamarVEVO 计数</t>
  </si>
  <si>
    <t>Kensuke Koike 计数</t>
  </si>
  <si>
    <t>Kerry Wong 计数</t>
  </si>
  <si>
    <t>keshaVEVO 计数</t>
  </si>
  <si>
    <t>Kevin Durant 计数</t>
  </si>
  <si>
    <t>Kevin Noonan 计数</t>
  </si>
  <si>
    <t>Kevin Rabatin 计数</t>
  </si>
  <si>
    <t>Kevin Stein 计数</t>
  </si>
  <si>
    <t>Keyboard Cat 计数</t>
  </si>
  <si>
    <t>KFC 计数</t>
  </si>
  <si>
    <t>KFlayVEVO 计数</t>
  </si>
  <si>
    <t>KhalidVEVO 计数</t>
  </si>
  <si>
    <t>Kia Motors America 计数</t>
  </si>
  <si>
    <t>KickThePj 计数</t>
  </si>
  <si>
    <t>Kid Rock 计数</t>
  </si>
  <si>
    <t>Kim Kardashian West 计数</t>
  </si>
  <si>
    <t>kimbramusic 计数</t>
  </si>
  <si>
    <t>KIND Snacks 计数</t>
  </si>
  <si>
    <t>King Princess 计数</t>
  </si>
  <si>
    <t>Kingdom Hearts 计数</t>
  </si>
  <si>
    <t>Kingsley 计数</t>
  </si>
  <si>
    <t>KipMooreVEVO 计数</t>
  </si>
  <si>
    <t>KISS FM UK 计数</t>
  </si>
  <si>
    <t>Kita Osaka 计数</t>
  </si>
  <si>
    <t>Kitchen Nightmares 计数</t>
  </si>
  <si>
    <t>Kitten Lady 计数</t>
  </si>
  <si>
    <t>Kitty Hawk 计数</t>
  </si>
  <si>
    <t>KKandbabyJ 计数</t>
  </si>
  <si>
    <t>Klossy 计数</t>
  </si>
  <si>
    <t>kmichelle 计数</t>
  </si>
  <si>
    <t>K-MUSIC 计数</t>
  </si>
  <si>
    <t>Kortney Steury 计数</t>
  </si>
  <si>
    <t>Kotaku 计数</t>
  </si>
  <si>
    <t>Kraft Brand 计数</t>
  </si>
  <si>
    <t>Kris Harbour 计数</t>
  </si>
  <si>
    <t>Kristen Hancher 计数</t>
  </si>
  <si>
    <t>Kristin Johns 计数</t>
  </si>
  <si>
    <t>KSNV News 3 Las Vegas 计数</t>
  </si>
  <si>
    <t>KTVU 计数</t>
  </si>
  <si>
    <t>Kurzgesagt 鈥?In a Nutshell 计数</t>
  </si>
  <si>
    <t>KygoOfficialVEVO 计数</t>
  </si>
  <si>
    <t>Kyle Gunderson 计数</t>
  </si>
  <si>
    <t>KYLE HANAGAMI 计数</t>
  </si>
  <si>
    <t>Kyle Jennermann 计数</t>
  </si>
  <si>
    <t>Kylie Cosmetics 计数</t>
  </si>
  <si>
    <t>Kylie Jenner 计数</t>
  </si>
  <si>
    <t>Kylie Minogue 计数</t>
  </si>
  <si>
    <t>Kylie Moy 计数</t>
  </si>
  <si>
    <t>KylieMinogueOnVEVO 计数</t>
  </si>
  <si>
    <t>LadBaby Official 计数</t>
  </si>
  <si>
    <t>ladygagaarraza 计数</t>
  </si>
  <si>
    <t>LadyGagaVEVO 计数</t>
  </si>
  <si>
    <t>Ladylike 计数</t>
  </si>
  <si>
    <t>LaMadelynn 计数</t>
  </si>
  <si>
    <t>Lamborghini 计数</t>
  </si>
  <si>
    <t>Lame Videos 计数</t>
  </si>
  <si>
    <t>Land Rover 计数</t>
  </si>
  <si>
    <t>lara6683 计数</t>
  </si>
  <si>
    <t>LastWeekTonight 计数</t>
  </si>
  <si>
    <t>Late Night with Seth Meyers 计数</t>
  </si>
  <si>
    <t>Late Show with David Letterman 计数</t>
  </si>
  <si>
    <t>LaToya Forever 计数</t>
  </si>
  <si>
    <t>Laura in the Kitchen 计数</t>
  </si>
  <si>
    <t>Laura Kampf 计数</t>
  </si>
  <si>
    <t>Laura Lee 计数</t>
  </si>
  <si>
    <t>LaurDIY 计数</t>
  </si>
  <si>
    <t>Lauren Elizabeth 计数</t>
  </si>
  <si>
    <t>Lauv 计数</t>
  </si>
  <si>
    <t>LavenderTowne 计数</t>
  </si>
  <si>
    <t>Lawrence Livermore National Laboratory 计数</t>
  </si>
  <si>
    <t>LD Entertainment 计数</t>
  </si>
  <si>
    <t>League of Legends 计数</t>
  </si>
  <si>
    <t>LecraeVEVO 计数</t>
  </si>
  <si>
    <t>Legendary 计数</t>
  </si>
  <si>
    <t>legofreedom1 计数</t>
  </si>
  <si>
    <t>Lele Pons 计数</t>
  </si>
  <si>
    <t>Lenarr Young 计数</t>
  </si>
  <si>
    <t>leonalewis 计数</t>
  </si>
  <si>
    <t>Leroy Sanchez 计数</t>
  </si>
  <si>
    <t>Let Me Explain Studios 计数</t>
  </si>
  <si>
    <t>LetsGoWarriors 计数</t>
  </si>
  <si>
    <t>LewisCapaldiVEVO 计数</t>
  </si>
  <si>
    <t>LexusVehicles 计数</t>
  </si>
  <si>
    <t>LGR 计数</t>
  </si>
  <si>
    <t>Liam Gallagher 计数</t>
  </si>
  <si>
    <t>LiamPayneVEVO 计数</t>
  </si>
  <si>
    <t>Life Noggin 计数</t>
  </si>
  <si>
    <t>LifeAccordingToJimmy 计数</t>
  </si>
  <si>
    <t>Lifetime 计数</t>
  </si>
  <si>
    <t>Like Stories of Old 计数</t>
  </si>
  <si>
    <t>Lil Peep 计数</t>
  </si>
  <si>
    <t>LIL UZI VERT 计数</t>
  </si>
  <si>
    <t>Lil Wayne 计数</t>
  </si>
  <si>
    <t>Lily Pebbles 计数</t>
  </si>
  <si>
    <t>Lindsay Webster 计数</t>
  </si>
  <si>
    <t>Lindsey Stirling 计数</t>
  </si>
  <si>
    <t>Linkin Park 计数</t>
  </si>
  <si>
    <t>Linus Tech Tips 计数</t>
  </si>
  <si>
    <t>Lionsgate Movies 计数</t>
  </si>
  <si>
    <t>Lip Sync Battle 计数</t>
  </si>
  <si>
    <t>Lisa Eldridge 计数</t>
  </si>
  <si>
    <t>lisbug 计数</t>
  </si>
  <si>
    <t>LissieVEVO 计数</t>
  </si>
  <si>
    <t>littleBits Electronics 计数</t>
  </si>
  <si>
    <t>littlemixVEVO 计数</t>
  </si>
  <si>
    <t>littlerobotgirl 计数</t>
  </si>
  <si>
    <t>LIVEKellyandRyan 计数</t>
  </si>
  <si>
    <t>LiveOverflow 计数</t>
  </si>
  <si>
    <t>Liverpool FC 计数</t>
  </si>
  <si>
    <t>Livia Giustiniani 计数</t>
  </si>
  <si>
    <t>Living Big In A Tiny House 计数</t>
  </si>
  <si>
    <t>Liza Koshy 计数</t>
  </si>
  <si>
    <t>Liza Koshy Too 计数</t>
  </si>
  <si>
    <t>LoeyLane 计数</t>
  </si>
  <si>
    <t>LOFTON SHAW 计数</t>
  </si>
  <si>
    <t>Lofty Pursuits 计数</t>
  </si>
  <si>
    <t>Logan Paul Vlogs 计数</t>
  </si>
  <si>
    <t>LOL Network 计数</t>
  </si>
  <si>
    <t>LOOK MUM NO COMPUTER 计数</t>
  </si>
  <si>
    <t>Looper 计数</t>
  </si>
  <si>
    <t>Lorraine 计数</t>
  </si>
  <si>
    <t>Los Angeles Times 计数</t>
  </si>
  <si>
    <t>Lotto New Zealand 计数</t>
  </si>
  <si>
    <t>Loudwire 计数</t>
  </si>
  <si>
    <t>LouisTomlinsonVEVO 计数</t>
  </si>
  <si>
    <t>Lucas 计数</t>
  </si>
  <si>
    <t>Lucas and Marcus 计数</t>
  </si>
  <si>
    <t>Lucas the Spider 计数</t>
  </si>
  <si>
    <t>Lucy Moon 计数</t>
  </si>
  <si>
    <t>lugeyps3 计数</t>
  </si>
  <si>
    <t>lugnutsoldcrap 计数</t>
  </si>
  <si>
    <t>LuisFonsiVEVO 计数</t>
  </si>
  <si>
    <t>Luke Korns 计数</t>
  </si>
  <si>
    <t>LukeBryanVEVO 计数</t>
  </si>
  <si>
    <t>LukeCombsVEVO 计数</t>
  </si>
  <si>
    <t>LustreLux 计数</t>
  </si>
  <si>
    <t>Lyft 计数</t>
  </si>
  <si>
    <t>MaccabeatsVideos 计数</t>
  </si>
  <si>
    <t>Macklemore LLC 计数</t>
  </si>
  <si>
    <t>Maddie Lymburner 计数</t>
  </si>
  <si>
    <t>Maddie Ziegler 计数</t>
  </si>
  <si>
    <t>Madelaine Petsch 计数</t>
  </si>
  <si>
    <t>Madmorda 计数</t>
  </si>
  <si>
    <t>Maggie Lindemann 计数</t>
  </si>
  <si>
    <t>Maggie Smith K眉hn 计数</t>
  </si>
  <si>
    <t>MaggieRogersVEVO 计数</t>
  </si>
  <si>
    <t>Magnolia Pictures &amp; Magnet Releasing 计数</t>
  </si>
  <si>
    <t>Major Lazer 计数</t>
  </si>
  <si>
    <t>Major League Soccer 计数</t>
  </si>
  <si>
    <t>Maker's Box 计数</t>
  </si>
  <si>
    <t>Makeupshayla 计数</t>
  </si>
  <si>
    <t>Malik Nabee 计数</t>
  </si>
  <si>
    <t>MalumaVEVO 计数</t>
  </si>
  <si>
    <t>MamaMiaMakeup 计数</t>
  </si>
  <si>
    <t>Mamrie Hart 计数</t>
  </si>
  <si>
    <t>Man About Cake 计数</t>
  </si>
  <si>
    <t>MandisaVEVO 计数</t>
  </si>
  <si>
    <t>Manifest 计数</t>
  </si>
  <si>
    <t>Manny Mua 计数</t>
  </si>
  <si>
    <t>Marco Reps 计数</t>
  </si>
  <si>
    <t>Marcos Horacio 计数</t>
  </si>
  <si>
    <t>MariahCareyVEVO 计数</t>
  </si>
  <si>
    <t>mariahxlambily 计数</t>
  </si>
  <si>
    <t>Marie McGann 计数</t>
  </si>
  <si>
    <t>MARIO TESTINO 计数</t>
  </si>
  <si>
    <t>marjolijn2 计数</t>
  </si>
  <si>
    <t>Mark Ferris 计数</t>
  </si>
  <si>
    <t>Mark Linsangan 计数</t>
  </si>
  <si>
    <t>Mark Rober 计数</t>
  </si>
  <si>
    <t>Mark Sales 计数</t>
  </si>
  <si>
    <t>Mark Wiens 计数</t>
  </si>
  <si>
    <t>Markiplier 计数</t>
  </si>
  <si>
    <t>Maroon5VEVO 计数</t>
  </si>
  <si>
    <t>Marques Brownlee 计数</t>
  </si>
  <si>
    <t>Marshmello 计数</t>
  </si>
  <si>
    <t>Marteen Estevez 计数</t>
  </si>
  <si>
    <t>Martin Garrix 计数</t>
  </si>
  <si>
    <t>Marvel Entertainment 计数</t>
  </si>
  <si>
    <t>Mary Giannone 计数</t>
  </si>
  <si>
    <t>Marzia 计数</t>
  </si>
  <si>
    <t>Mashable Daily 计数</t>
  </si>
  <si>
    <t>Mashed 计数</t>
  </si>
  <si>
    <t>Mason Ramsey 计数</t>
  </si>
  <si>
    <t>MassLive 计数</t>
  </si>
  <si>
    <t>MassMutual 计数</t>
  </si>
  <si>
    <t>MasterClass 计数</t>
  </si>
  <si>
    <t>Masters Of The Sun 计数</t>
  </si>
  <si>
    <t>Matoma 计数</t>
  </si>
  <si>
    <t>matt 计数</t>
  </si>
  <si>
    <t>Matt and Kim 计数</t>
  </si>
  <si>
    <t>Matt Bentkowski 计数</t>
  </si>
  <si>
    <t>Matt Steffanina 计数</t>
  </si>
  <si>
    <t>Matt Stonie 计数</t>
  </si>
  <si>
    <t>MatthewSantoro 计数</t>
  </si>
  <si>
    <t>Matthias 计数</t>
  </si>
  <si>
    <t>Matthias Wandel 计数</t>
  </si>
  <si>
    <t>MattMasonPhotography 计数</t>
  </si>
  <si>
    <t>Max Fagin 计数</t>
  </si>
  <si>
    <t>Max Hertan 计数</t>
  </si>
  <si>
    <t>Max Joseph 计数</t>
  </si>
  <si>
    <t>Max Skipper 计数</t>
  </si>
  <si>
    <t>Mayim Bialik 计数</t>
  </si>
  <si>
    <t>Maymo 计数</t>
  </si>
  <si>
    <t>Mayo Clinic 计数</t>
  </si>
  <si>
    <t>mayratouchofglam 计数</t>
  </si>
  <si>
    <t>MAZELEE 计数</t>
  </si>
  <si>
    <t>MBCentertainment 计数</t>
  </si>
  <si>
    <t>McDonald's 计数</t>
  </si>
  <si>
    <t>MDNA SKIN 计数</t>
  </si>
  <si>
    <t>Mean Girls on Broadway 计数</t>
  </si>
  <si>
    <t>Mecum Auctions 计数</t>
  </si>
  <si>
    <t>MeganBatoon 计数</t>
  </si>
  <si>
    <t>MeghanTrainorVEVO 计数</t>
  </si>
  <si>
    <t>melodysheep 计数</t>
  </si>
  <si>
    <t>Mental Floss 计数</t>
  </si>
  <si>
    <t>Mercedes-AMG Petronas Motorsport 计数</t>
  </si>
  <si>
    <t>Mercedes-Benz 计数</t>
  </si>
  <si>
    <t>Merrell Twins Live 计数</t>
  </si>
  <si>
    <t>merrelltwins 计数</t>
  </si>
  <si>
    <t>MGM 计数</t>
  </si>
  <si>
    <t>MGMTVEVO 计数</t>
  </si>
  <si>
    <t>Michael Bubl茅 计数</t>
  </si>
  <si>
    <t>Michael Callaghan 计数</t>
  </si>
  <si>
    <t>Michael Dapaah 计数</t>
  </si>
  <si>
    <t>Michael Rigsby 计数</t>
  </si>
  <si>
    <t>Michelle Khare 计数</t>
  </si>
  <si>
    <t>Michelob ULTRA 计数</t>
  </si>
  <si>
    <t>MickMake 计数</t>
  </si>
  <si>
    <t>Microsoft Surface 计数</t>
  </si>
  <si>
    <t>MiddleKidsVEVO 计数</t>
  </si>
  <si>
    <t>Midnight Video 计数</t>
  </si>
  <si>
    <t>MigosVEVO 计数</t>
  </si>
  <si>
    <t>MiguelVEVO 计数</t>
  </si>
  <si>
    <t>Mike Austin 计数</t>
  </si>
  <si>
    <t>Mike Boyd 计数</t>
  </si>
  <si>
    <t>Mike Diva 计数</t>
  </si>
  <si>
    <t>Mike H 计数</t>
  </si>
  <si>
    <t>mike m 计数</t>
  </si>
  <si>
    <t>Mike Olbinski 计数</t>
  </si>
  <si>
    <t>Mike Shinoda 计数</t>
  </si>
  <si>
    <t>Mikey Murphy 计数</t>
  </si>
  <si>
    <t>MILCK 计数</t>
  </si>
  <si>
    <t>Milkmen Design 计数</t>
  </si>
  <si>
    <t>Millie T 计数</t>
  </si>
  <si>
    <t>miniminter 计数</t>
  </si>
  <si>
    <t>MinuteEarth 计数</t>
  </si>
  <si>
    <t>Miranda Sings 计数</t>
  </si>
  <si>
    <t>misleadingsilhouette 计数</t>
  </si>
  <si>
    <t>Miss Universe 计数</t>
  </si>
  <si>
    <t>Missguided 计数</t>
  </si>
  <si>
    <t>Missouri Star Quilt Company 计数</t>
  </si>
  <si>
    <t>MisterWivesVEVO 计数</t>
  </si>
  <si>
    <t>Mitchell Moon 计数</t>
  </si>
  <si>
    <t>MITCHELL WIGGS 计数</t>
  </si>
  <si>
    <t>mittromney 计数</t>
  </si>
  <si>
    <t>MK Dons 计数</t>
  </si>
  <si>
    <t>MLB 计数</t>
  </si>
  <si>
    <t>MLG Highlights 计数</t>
  </si>
  <si>
    <t>MLive 计数</t>
  </si>
  <si>
    <t>mmschocolate 计数</t>
  </si>
  <si>
    <t>MN khan 计数</t>
  </si>
  <si>
    <t>MNEKVEVO 计数</t>
  </si>
  <si>
    <t>Mnet K-POP 计数</t>
  </si>
  <si>
    <t>MOBO Awards 计数</t>
  </si>
  <si>
    <t>Moby 计数</t>
  </si>
  <si>
    <t>MODSUN 计数</t>
  </si>
  <si>
    <t>Molly Burke 计数</t>
  </si>
  <si>
    <t>Mom Will Be Proud 计数</t>
  </si>
  <si>
    <t>Momentum Pictures 计数</t>
  </si>
  <si>
    <t>MOMOMOYOUTHVEVO 计数</t>
  </si>
  <si>
    <t>monatheband 计数</t>
  </si>
  <si>
    <t>monday.com, formerly dapulse 计数</t>
  </si>
  <si>
    <t>Monster Cable Products 计数</t>
  </si>
  <si>
    <t>Monster Energy 计数</t>
  </si>
  <si>
    <t>MoorInfo 计数</t>
  </si>
  <si>
    <t>MoreZoella 计数</t>
  </si>
  <si>
    <t>Morgan Adams 计数</t>
  </si>
  <si>
    <t>Motherboard 计数</t>
  </si>
  <si>
    <t>Motion Station 计数</t>
  </si>
  <si>
    <t>Moulin Rouge! the Musical 计数</t>
  </si>
  <si>
    <t>Mountain Dew 计数</t>
  </si>
  <si>
    <t>MovieAccessTrailers 计数</t>
  </si>
  <si>
    <t>Movieclips Coming Soon 计数</t>
  </si>
  <si>
    <t>Movieclips Film Festivals &amp; Indie Films 计数</t>
  </si>
  <si>
    <t>Movieclips Trailers 计数</t>
  </si>
  <si>
    <t>Movie'n'co UK 计数</t>
  </si>
  <si>
    <t>Mr Ben Brown 计数</t>
  </si>
  <si>
    <t>Mr Sunday Movies 计数</t>
  </si>
  <si>
    <t>Mr. Kate 计数</t>
  </si>
  <si>
    <t>MrBeast 计数</t>
  </si>
  <si>
    <t>MrMobile [Michael Fisher] 计数</t>
  </si>
  <si>
    <t>MrNorrisVideos 计数</t>
  </si>
  <si>
    <t>MrTreknation 计数</t>
  </si>
  <si>
    <t>Mrwhosetheboss 计数</t>
  </si>
  <si>
    <t>MsAaliyahJay 计数</t>
  </si>
  <si>
    <t>MSNBC 计数</t>
  </si>
  <si>
    <t>MTV 计数</t>
  </si>
  <si>
    <t>MTV International 计数</t>
  </si>
  <si>
    <t>mugumogu 计数</t>
  </si>
  <si>
    <t>Munchies 计数</t>
  </si>
  <si>
    <t>Muse 计数</t>
  </si>
  <si>
    <t>Muselk 计数</t>
  </si>
  <si>
    <t>Must Love Science 计数</t>
  </si>
  <si>
    <t>Mustache Wax 计数</t>
  </si>
  <si>
    <t>MustardVEVO 计数</t>
  </si>
  <si>
    <t>mvt.ias 计数</t>
  </si>
  <si>
    <t>My Self Reliance 计数</t>
  </si>
  <si>
    <t>My Virgin Kitchen 计数</t>
  </si>
  <si>
    <t>MyHarto 计数</t>
  </si>
  <si>
    <t>MyLifeAsEva 计数</t>
  </si>
  <si>
    <t>MYSTERY SCIENCE THEATER 3000 计数</t>
  </si>
  <si>
    <t>M谩quina Voadora 计数</t>
  </si>
  <si>
    <t>N W 计数</t>
  </si>
  <si>
    <t>Na So We See Am 计数</t>
  </si>
  <si>
    <t>Nahre Sol 计数</t>
  </si>
  <si>
    <t>NARLtv 计数</t>
  </si>
  <si>
    <t>NASA 计数</t>
  </si>
  <si>
    <t>NASA Goddard 计数</t>
  </si>
  <si>
    <t>NASA Jet Propulsion Laboratory 计数</t>
  </si>
  <si>
    <t>NASCAR 计数</t>
  </si>
  <si>
    <t>Nat Geo WILD 计数</t>
  </si>
  <si>
    <t>Natalies Outlet 计数</t>
  </si>
  <si>
    <t>Nathan C 计数</t>
  </si>
  <si>
    <t>Nathan Robinson 计数</t>
  </si>
  <si>
    <t>National Geographic 计数</t>
  </si>
  <si>
    <t>National Safety Council 计数</t>
  </si>
  <si>
    <t>Navenanthen Gepardieu 计数</t>
  </si>
  <si>
    <t>NBA 计数</t>
  </si>
  <si>
    <t>NBA Highlights 路 YouTube 计数</t>
  </si>
  <si>
    <t>NBA on ESPN 计数</t>
  </si>
  <si>
    <t>NBA on TNT 计数</t>
  </si>
  <si>
    <t>NBA Stats All Seasons 计数</t>
  </si>
  <si>
    <t>NBC 计数</t>
  </si>
  <si>
    <t>NBC News 计数</t>
  </si>
  <si>
    <t>NBC Sports 计数</t>
  </si>
  <si>
    <t>NCAA March Madness 计数</t>
  </si>
  <si>
    <t>negermano 计数</t>
  </si>
  <si>
    <t>Neil Fraser 计数</t>
  </si>
  <si>
    <t>neilyoungchannel 计数</t>
  </si>
  <si>
    <t>Nerdist 计数</t>
  </si>
  <si>
    <t>Nerdwriter1 计数</t>
  </si>
  <si>
    <t>Netflix 计数</t>
  </si>
  <si>
    <t>Netflix Asia 计数</t>
  </si>
  <si>
    <t>New Amsterdam 计数</t>
  </si>
  <si>
    <t>New England Patriots 计数</t>
  </si>
  <si>
    <t>New Orleans Saints on NOLA.com 计数</t>
  </si>
  <si>
    <t>New Scientist 计数</t>
  </si>
  <si>
    <t>New York Daily News 计数</t>
  </si>
  <si>
    <t>New York Magazine 计数</t>
  </si>
  <si>
    <t>News 5 Cleveland 计数</t>
  </si>
  <si>
    <t>Newsflare 计数</t>
  </si>
  <si>
    <t>NewsFunnies 计数</t>
  </si>
  <si>
    <t>Newsy 计数</t>
  </si>
  <si>
    <t>NFL 计数</t>
  </si>
  <si>
    <t>NFL Network 计数</t>
  </si>
  <si>
    <t>NFL World 计数</t>
  </si>
  <si>
    <t>NFVEVO 计数</t>
  </si>
  <si>
    <t>NHL 计数</t>
  </si>
  <si>
    <t>NiallHoranVEVO 计数</t>
  </si>
  <si>
    <t>Nick Ramos 计数</t>
  </si>
  <si>
    <t>Nickelback 计数</t>
  </si>
  <si>
    <t>Nickelodeon 计数</t>
  </si>
  <si>
    <t>Nicki Minaj 计数</t>
  </si>
  <si>
    <t>Nicki Shields 计数</t>
  </si>
  <si>
    <t>NickiMinajAtVEVO 计数</t>
  </si>
  <si>
    <t>nickjonas 计数</t>
  </si>
  <si>
    <t>NickJonasVEVO 计数</t>
  </si>
  <si>
    <t>NickyJamTV 计数</t>
  </si>
  <si>
    <t>Nicol Concilio 计数</t>
  </si>
  <si>
    <t>Nicole Guerriero 计数</t>
  </si>
  <si>
    <t>nigahiga 计数</t>
  </si>
  <si>
    <t>Nike 计数</t>
  </si>
  <si>
    <t>Niki and Gabi 计数</t>
  </si>
  <si>
    <t>Nikita Dragun 计数</t>
  </si>
  <si>
    <t>Nikki Glamour 计数</t>
  </si>
  <si>
    <t>NikkieTutorials 计数</t>
  </si>
  <si>
    <t>Nile Wilson 计数</t>
  </si>
  <si>
    <t>NinaNesbittMusicVEVO 计数</t>
  </si>
  <si>
    <t>Nintendo 计数</t>
  </si>
  <si>
    <t>NitroV2 计数</t>
  </si>
  <si>
    <t>NIXOLAS 计数</t>
  </si>
  <si>
    <t>NJ.com 计数</t>
  </si>
  <si>
    <t>Noah Nicholls 计数</t>
  </si>
  <si>
    <t>NoahCyrusVEVO 计数</t>
  </si>
  <si>
    <t>NoahKahanVEVO 计数</t>
  </si>
  <si>
    <t>Nobrand 计数</t>
  </si>
  <si>
    <t>NOLA.com 计数</t>
  </si>
  <si>
    <t>nothorwitzer 计数</t>
  </si>
  <si>
    <t>notnotryan 计数</t>
  </si>
  <si>
    <t>NOVA's Secret Life of Scientists and Engineers 计数</t>
  </si>
  <si>
    <t>Now You See It 计数</t>
  </si>
  <si>
    <t>NowThis World 计数</t>
  </si>
  <si>
    <t>Numberphile 计数</t>
  </si>
  <si>
    <t>NWSSanDiego 计数</t>
  </si>
  <si>
    <t>Nyma Tang 计数</t>
  </si>
  <si>
    <t>NZPoliceRecruitment 计数</t>
  </si>
  <si>
    <t>Obama Foundation 计数</t>
  </si>
  <si>
    <t>Oceana 计数</t>
  </si>
  <si>
    <t>ODE 计数</t>
  </si>
  <si>
    <t>officer401 计数</t>
  </si>
  <si>
    <t>Official Charts 计数</t>
  </si>
  <si>
    <t>officialcharlixcx 计数</t>
  </si>
  <si>
    <t>OjO Commuter Scooter by OjO Electric 计数</t>
  </si>
  <si>
    <t>OK Go 计数</t>
  </si>
  <si>
    <t>OlanRogers 计数</t>
  </si>
  <si>
    <t>Olivia Jade 计数</t>
  </si>
  <si>
    <t>Olympic 计数</t>
  </si>
  <si>
    <t>OmarGoshTV 计数</t>
  </si>
  <si>
    <t>Omaze 计数</t>
  </si>
  <si>
    <t>ombremor 计数</t>
  </si>
  <si>
    <t>Omeleto 计数</t>
  </si>
  <si>
    <t>One List , One Life 计数</t>
  </si>
  <si>
    <t>ONE Media 计数</t>
  </si>
  <si>
    <t>OneBitMusicVEVO 计数</t>
  </si>
  <si>
    <t>onsetfacilities.com 计数</t>
  </si>
  <si>
    <t>Onur Altu臒 Sever 计数</t>
  </si>
  <si>
    <t>Open Road Films 计数</t>
  </si>
  <si>
    <t>oregon 计数</t>
  </si>
  <si>
    <t>Orion Pictures 计数</t>
  </si>
  <si>
    <t>Oscar Fury 计数</t>
  </si>
  <si>
    <t>Oscars 计数</t>
  </si>
  <si>
    <t>Outback Steakhouse 计数</t>
  </si>
  <si>
    <t>OVO Sound 计数</t>
  </si>
  <si>
    <t>Owen Harvey 计数</t>
  </si>
  <si>
    <t>OWN 计数</t>
  </si>
  <si>
    <t>Ozuna 计数</t>
  </si>
  <si>
    <t>PAC ENTRETENIMENTO / DJ IVAN DAVIS 计数</t>
  </si>
  <si>
    <t>Pac-12 Networks 计数</t>
  </si>
  <si>
    <t>Palo Alto Online 计数</t>
  </si>
  <si>
    <t>Panic! At The Disco 计数</t>
  </si>
  <si>
    <t>Papa Jake 计数</t>
  </si>
  <si>
    <t>Paramount Network 计数</t>
  </si>
  <si>
    <t>Paramount Pictures 计数</t>
  </si>
  <si>
    <t>Paris Hilton 计数</t>
  </si>
  <si>
    <t>Parks and Recreation 计数</t>
  </si>
  <si>
    <t>ParsonJamesVEVO 计数</t>
  </si>
  <si>
    <t>Passenger 计数</t>
  </si>
  <si>
    <t>Patricia Bright 计数</t>
  </si>
  <si>
    <t>Patrick Nan 计数</t>
  </si>
  <si>
    <t>PatrickStarrr 计数</t>
  </si>
  <si>
    <t>Paul Sellers 计数</t>
  </si>
  <si>
    <t>paul wheaton 计数</t>
  </si>
  <si>
    <t>Pawe艂 Zadro偶niak 计数</t>
  </si>
  <si>
    <t>PB Comps 计数</t>
  </si>
  <si>
    <t>PBS Eons 计数</t>
  </si>
  <si>
    <t>PBS NewsHour 计数</t>
  </si>
  <si>
    <t>PBS Space Time 计数</t>
  </si>
  <si>
    <t>PekingDukVEVO 计数</t>
  </si>
  <si>
    <t>Penguin Books South Africa 计数</t>
  </si>
  <si>
    <t>Penguin Books UK 计数</t>
  </si>
  <si>
    <t>People are Awesome 计数</t>
  </si>
  <si>
    <t>PeopleTV 计数</t>
  </si>
  <si>
    <t>Pepsi 计数</t>
  </si>
  <si>
    <t>Pero Like 计数</t>
  </si>
  <si>
    <t>Persil ProClean 计数</t>
  </si>
  <si>
    <t>PESfilm 计数</t>
  </si>
  <si>
    <t>PetaPixel 计数</t>
  </si>
  <si>
    <t>Peter Brown 计数</t>
  </si>
  <si>
    <t>Peter Caine Dog Training 计数</t>
  </si>
  <si>
    <t>Peter McKinnon 计数</t>
  </si>
  <si>
    <t>PeterSripol 计数</t>
  </si>
  <si>
    <t>PewDiePie 计数</t>
  </si>
  <si>
    <t>PhakeNam 计数</t>
  </si>
  <si>
    <t>Philadelphia 76ers 计数</t>
  </si>
  <si>
    <t>Philadelphia Eagles 计数</t>
  </si>
  <si>
    <t>Philip DeFranco 计数</t>
  </si>
  <si>
    <t>Philly D 计数</t>
  </si>
  <si>
    <t>PhilPhillipsVEVO 计数</t>
  </si>
  <si>
    <t>PHP 计数</t>
  </si>
  <si>
    <t>Physics Girl 计数</t>
  </si>
  <si>
    <t>Pick Up Limes 计数</t>
  </si>
  <si>
    <t>Piece Of Me Tour Planet Hollywood 计数</t>
  </si>
  <si>
    <t>Pies Are Awesome 计数</t>
  </si>
  <si>
    <t>Pinball Wiz 计数</t>
  </si>
  <si>
    <t>PinkVEVO 计数</t>
  </si>
  <si>
    <t>PitbullVEVO 计数</t>
  </si>
  <si>
    <t>Pitch Perfect 计数</t>
  </si>
  <si>
    <t>Pitchfork 计数</t>
  </si>
  <si>
    <t>Pittsburgh Dad 计数</t>
  </si>
  <si>
    <t>Pixielocks 计数</t>
  </si>
  <si>
    <t>pjmorton 计数</t>
  </si>
  <si>
    <t>PK Inventor 计数</t>
  </si>
  <si>
    <t>Plasma Channel 计数</t>
  </si>
  <si>
    <t>PLAYERUNKNOWN'S BATTLEGROUNDS 计数</t>
  </si>
  <si>
    <t>PlayOverwatch 计数</t>
  </si>
  <si>
    <t>PlayStation 计数</t>
  </si>
  <si>
    <t>PointlessBlogVlogs 计数</t>
  </si>
  <si>
    <t>Pok茅mon GO 计数</t>
  </si>
  <si>
    <t>PolyMatter 计数</t>
  </si>
  <si>
    <t>Polyphonic 计数</t>
  </si>
  <si>
    <t>Pomegranate Sunshine 计数</t>
  </si>
  <si>
    <t>poofables 计数</t>
  </si>
  <si>
    <t>Pop &amp; Sports HQ 计数</t>
  </si>
  <si>
    <t>Popcorn with Peter Travers 计数</t>
  </si>
  <si>
    <t>Poppy 计数</t>
  </si>
  <si>
    <t>POPSUGAR 计数</t>
  </si>
  <si>
    <t>Popular Woodworking 计数</t>
  </si>
  <si>
    <t>Portugal. The Man 计数</t>
  </si>
  <si>
    <t>PostmodernJukebox 计数</t>
  </si>
  <si>
    <t>Practical Engineering 计数</t>
  </si>
  <si>
    <t>PressTube 计数</t>
  </si>
  <si>
    <t>PrettyMuchVEVO 计数</t>
  </si>
  <si>
    <t>Prime Video 计数</t>
  </si>
  <si>
    <t>Primitive Survival Tool 计数</t>
  </si>
  <si>
    <t>Primitive Technology 计数</t>
  </si>
  <si>
    <t>Prince 计数</t>
  </si>
  <si>
    <t>Prince Marcus 计数</t>
  </si>
  <si>
    <t>PrincessPiaMiaVEVO 计数</t>
  </si>
  <si>
    <t>ProZD 计数</t>
  </si>
  <si>
    <t>PsychoSoprano 计数</t>
  </si>
  <si>
    <t>PTXofficial 计数</t>
  </si>
  <si>
    <t>Quad9 DNS 计数</t>
  </si>
  <si>
    <t>QUARTZ 计数</t>
  </si>
  <si>
    <t>Queen Naija 计数</t>
  </si>
  <si>
    <t>Quicken Loans 计数</t>
  </si>
  <si>
    <t>R3HAB 计数</t>
  </si>
  <si>
    <t>Rachel and Jun 计数</t>
  </si>
  <si>
    <t>Rachelleea 计数</t>
  </si>
  <si>
    <t>RachelPlattenVEVO 计数</t>
  </si>
  <si>
    <t>RachhLoves 计数</t>
  </si>
  <si>
    <t>RackaRacka 计数</t>
  </si>
  <si>
    <t>Radio Andy 计数</t>
  </si>
  <si>
    <t>Radio Physics and Electronics 计数</t>
  </si>
  <si>
    <t>radiodisney 计数</t>
  </si>
  <si>
    <t>Radovan Lazic 计数</t>
  </si>
  <si>
    <t>RagnBoneManVEVO 计数</t>
  </si>
  <si>
    <t>Rainer Hilland 计数</t>
  </si>
  <si>
    <t>Rainsford 计数</t>
  </si>
  <si>
    <t>Ram Trucks 计数</t>
  </si>
  <si>
    <t>Ranz Kyle 计数</t>
  </si>
  <si>
    <t>RAP DAILY 计数</t>
  </si>
  <si>
    <t>Rapid Highlights 计数</t>
  </si>
  <si>
    <t>Rapid Trailer 计数</t>
  </si>
  <si>
    <t>Rappler 计数</t>
  </si>
  <si>
    <t>RawBeautyKristi 计数</t>
  </si>
  <si>
    <t>razzark666 计数</t>
  </si>
  <si>
    <t>Rclbeauty101 计数</t>
  </si>
  <si>
    <t>Reach Records 计数</t>
  </si>
  <si>
    <t>REACT 计数</t>
  </si>
  <si>
    <t>Reaction Time 计数</t>
  </si>
  <si>
    <t>Real Engineering 计数</t>
  </si>
  <si>
    <t>Real Madrid C.F. 计数</t>
  </si>
  <si>
    <t>Real World Records 计数</t>
  </si>
  <si>
    <t>RealLifeLore 计数</t>
  </si>
  <si>
    <t>RealNewsNetworkMedia 计数</t>
  </si>
  <si>
    <t>Rebel Wilson 计数</t>
  </si>
  <si>
    <t>Recanto Ecol贸gico Rio da Prata 计数</t>
  </si>
  <si>
    <t>Recode 计数</t>
  </si>
  <si>
    <t>Recording Academy / GRAMMYs 计数</t>
  </si>
  <si>
    <t>Red Bull 计数</t>
  </si>
  <si>
    <t>Red Bull Records 计数</t>
  </si>
  <si>
    <t>Red Robot - Intelligent Distribution 计数</t>
  </si>
  <si>
    <t>RedCurtainEnt 计数</t>
  </si>
  <si>
    <t>Redline Reviews 计数</t>
  </si>
  <si>
    <t>Refinery29 计数</t>
  </si>
  <si>
    <t>Rella On the radio 计数</t>
  </si>
  <si>
    <t>RemyMaVEVO 计数</t>
  </si>
  <si>
    <t>Renault Sport 计数</t>
  </si>
  <si>
    <t>Represent.Us 计数</t>
  </si>
  <si>
    <t>Republican News Watch 计数</t>
  </si>
  <si>
    <t>reputationswift 计数</t>
  </si>
  <si>
    <t>RESSENCE WATCHES 计数</t>
  </si>
  <si>
    <t>RetroManCave 计数</t>
  </si>
  <si>
    <t>revlon 计数</t>
  </si>
  <si>
    <t>Revolt TV 计数</t>
  </si>
  <si>
    <t>RiceGum 计数</t>
  </si>
  <si>
    <t>Ricky Dillon 计数</t>
  </si>
  <si>
    <t>RickyMartinVEVO 计数</t>
  </si>
  <si>
    <t>RihannaNavyVevo 计数</t>
  </si>
  <si>
    <t>Rise 计数</t>
  </si>
  <si>
    <t>Rita Ora 计数</t>
  </si>
  <si>
    <t>Riverdale 计数</t>
  </si>
  <si>
    <t>RM Videos 计数</t>
  </si>
  <si>
    <t>Roadshow 计数</t>
  </si>
  <si>
    <t>RoadsideFlix 计数</t>
  </si>
  <si>
    <t>Rob Andretti 计数</t>
  </si>
  <si>
    <t>Rob Bliss 计数</t>
  </si>
  <si>
    <t>Rob Scallon 计数</t>
  </si>
  <si>
    <t>Rock &amp; Roll Hall of Fame 计数</t>
  </si>
  <si>
    <t>Rock me, Joey Santiago. 计数</t>
  </si>
  <si>
    <t>rock on 计数</t>
  </si>
  <si>
    <t>RocketJump Film School 计数</t>
  </si>
  <si>
    <t>RomanAtwoodVlogs 计数</t>
  </si>
  <si>
    <t>ROME REPORTS in English 计数</t>
  </si>
  <si>
    <t>Rooster Teeth 计数</t>
  </si>
  <si>
    <t>Rosanna Pansino 计数</t>
  </si>
  <si>
    <t>Ross Kempsell 计数</t>
  </si>
  <si>
    <t>Roxette Arisa 计数</t>
  </si>
  <si>
    <t>Roy Moore for Senate 计数</t>
  </si>
  <si>
    <t>Royal Academy of Arts 计数</t>
  </si>
  <si>
    <t>Royal Blood 计数</t>
  </si>
  <si>
    <t>Rudimental 计数</t>
  </si>
  <si>
    <t>Rudy Mancuso 计数</t>
  </si>
  <si>
    <t>Russell Howard 计数</t>
  </si>
  <si>
    <t>Ryan Calme 计数</t>
  </si>
  <si>
    <t>Ryan Canty 计数</t>
  </si>
  <si>
    <t>Ryan Davidson 计数</t>
  </si>
  <si>
    <t>Ryan Is Driving 计数</t>
  </si>
  <si>
    <t>Ryan Northover 计数</t>
  </si>
  <si>
    <t>Ryan Williams 计数</t>
  </si>
  <si>
    <t>Ryland Adams 计数</t>
  </si>
  <si>
    <t>RZSS Highland Wildlife Park 计数</t>
  </si>
  <si>
    <t>Sabrina Claudio 计数</t>
  </si>
  <si>
    <t>SabrinaCarpenterVEVO 计数</t>
  </si>
  <si>
    <t>SadeVEVO 计数</t>
  </si>
  <si>
    <t>Safiya Nygaard 计数</t>
  </si>
  <si>
    <t>SaggyJ 计数</t>
  </si>
  <si>
    <t>Sailing La Vagabonde 计数</t>
  </si>
  <si>
    <t>Sailor J 计数</t>
  </si>
  <si>
    <t>Saint Louis Chess Club 计数</t>
  </si>
  <si>
    <t>Sam Chui 计数</t>
  </si>
  <si>
    <t>Sam O'Nella Academy 计数</t>
  </si>
  <si>
    <t>Sam Sheffer 计数</t>
  </si>
  <si>
    <t>Samantha Maria 计数</t>
  </si>
  <si>
    <t>samfryltd 计数</t>
  </si>
  <si>
    <t>SamSmithWorldVEVO 计数</t>
  </si>
  <si>
    <t>Samsung 计数</t>
  </si>
  <si>
    <t>Samsung Mobile USA 计数</t>
  </si>
  <si>
    <t>Sara Dietschy 计数</t>
  </si>
  <si>
    <t>Sarasota Police Department 计数</t>
  </si>
  <si>
    <t>Saskatchewan Rush 计数</t>
  </si>
  <si>
    <t>Saturday Night Live 计数</t>
  </si>
  <si>
    <t>Sauber F1 Team 计数</t>
  </si>
  <si>
    <t>Saved By The Max 计数</t>
  </si>
  <si>
    <t>SB Nation 计数</t>
  </si>
  <si>
    <t>SB-LII Commercials 计数</t>
  </si>
  <si>
    <t>ScatterBrain News 计数</t>
  </si>
  <si>
    <t>Science Magazine 计数</t>
  </si>
  <si>
    <t>Science vs Cinema 计数</t>
  </si>
  <si>
    <t>SciShow 计数</t>
  </si>
  <si>
    <t>Scott Manley 计数</t>
  </si>
  <si>
    <t>Scotty Kilmer 计数</t>
  </si>
  <si>
    <t>Scotty Sire 计数</t>
  </si>
  <si>
    <t>ScottyMcCreeryVEVO 计数</t>
  </si>
  <si>
    <t>Screen Junkies 计数</t>
  </si>
  <si>
    <t>ScreenJunkies News 计数</t>
  </si>
  <si>
    <t>ScreenPrism 计数</t>
  </si>
  <si>
    <t>SeanPaulVEVO 计数</t>
  </si>
  <si>
    <t>See You Yang 计数</t>
  </si>
  <si>
    <t>Selena Gomez 计数</t>
  </si>
  <si>
    <t>SelenaGomezVEVO 计数</t>
  </si>
  <si>
    <t>SELF 计数</t>
  </si>
  <si>
    <t>Senator Chris Murphy 计数</t>
  </si>
  <si>
    <t>Seonkyoung Longest 计数</t>
  </si>
  <si>
    <t>Sesame Street 计数</t>
  </si>
  <si>
    <t>Seth's Bike Hacks 计数</t>
  </si>
  <si>
    <t>Sevdaliza 计数</t>
  </si>
  <si>
    <t>Shaaanxo 计数</t>
  </si>
  <si>
    <t>Shade 45 计数</t>
  </si>
  <si>
    <t>shakiraVEVO 计数</t>
  </si>
  <si>
    <t>Shameless Maya 计数</t>
  </si>
  <si>
    <t>shane 计数</t>
  </si>
  <si>
    <t>Shantell Martin 计数</t>
  </si>
  <si>
    <t>Shawn 计数</t>
  </si>
  <si>
    <t>Shawn Johnson East 计数</t>
  </si>
  <si>
    <t>Shawn Mendes 计数</t>
  </si>
  <si>
    <t>ShawnMendesVEVO 计数</t>
  </si>
  <si>
    <t>Shay Mitchell 计数</t>
  </si>
  <si>
    <t>SHAYTARDS 计数</t>
  </si>
  <si>
    <t>Sherylcrow 计数</t>
  </si>
  <si>
    <t>Shesez 计数</t>
  </si>
  <si>
    <t>shgurr 计数</t>
  </si>
  <si>
    <t>ShibSibs 计数</t>
  </si>
  <si>
    <t>Shmee150 计数</t>
  </si>
  <si>
    <t>shoaib246 计数</t>
  </si>
  <si>
    <t>Shoshana Bean 计数</t>
  </si>
  <si>
    <t>SHOWTIME 计数</t>
  </si>
  <si>
    <t>SHOWTIME Sports 计数</t>
  </si>
  <si>
    <t>shurap 计数</t>
  </si>
  <si>
    <t>Shyrynne 计数</t>
  </si>
  <si>
    <t>SiaVEVO 计数</t>
  </si>
  <si>
    <t>Sidemen 计数</t>
  </si>
  <si>
    <t>Sieuwe Elferink 计数</t>
  </si>
  <si>
    <t>SigridVEVO 计数</t>
  </si>
  <si>
    <t>Simon and Martina 计数</t>
  </si>
  <si>
    <t>Simone Giertz 计数</t>
  </si>
  <si>
    <t>Simon's Cat 计数</t>
  </si>
  <si>
    <t>Simply Nailogical 计数</t>
  </si>
  <si>
    <t>Simply Not Logical 计数</t>
  </si>
  <si>
    <t>Single Shot 计数</t>
  </si>
  <si>
    <t>SIRAH 计数</t>
  </si>
  <si>
    <t>SiriusXM 计数</t>
  </si>
  <si>
    <t>Sister Circle Live 计数</t>
  </si>
  <si>
    <t>Skelly Robot 计数</t>
  </si>
  <si>
    <t>Skip and Shannon: UNDISPUTED 计数</t>
  </si>
  <si>
    <t>SKITTLESbrand 计数</t>
  </si>
  <si>
    <t>slaymeclarkson c: 计数</t>
  </si>
  <si>
    <t>Slednecks 计数</t>
  </si>
  <si>
    <t>Slooh 计数</t>
  </si>
  <si>
    <t>SmarterEveryDay 计数</t>
  </si>
  <si>
    <t>Smequle 计数</t>
  </si>
  <si>
    <t>smoothiethecat 计数</t>
  </si>
  <si>
    <t>Smosh 计数</t>
  </si>
  <si>
    <t>SMTOWN 计数</t>
  </si>
  <si>
    <t>Smyang Piano 计数</t>
  </si>
  <si>
    <t>Snapchat 计数</t>
  </si>
  <si>
    <t>SnekTek 计数</t>
  </si>
  <si>
    <t>SnoopDoggVEVO 计数</t>
  </si>
  <si>
    <t>SnowPatrolVEVO 计数</t>
  </si>
  <si>
    <t>So I Had This Idea... 计数</t>
  </si>
  <si>
    <t>SodaStream 计数</t>
  </si>
  <si>
    <t>Solid Gold Aquatics 计数</t>
  </si>
  <si>
    <t>SomeThingElseYT 计数</t>
  </si>
  <si>
    <t>Song Of Style 计数</t>
  </si>
  <si>
    <t>Sonic the Hedgehog 计数</t>
  </si>
  <si>
    <t>Sony Pictures Entertainment 计数</t>
  </si>
  <si>
    <t>Sound Bites 计数</t>
  </si>
  <si>
    <t>Southwest Florida Eagle Cam 计数</t>
  </si>
  <si>
    <t>souviendra 计数</t>
  </si>
  <si>
    <t>SpaceX 计数</t>
  </si>
  <si>
    <t>Sparkee Music 计数</t>
  </si>
  <si>
    <t>Special Books by Special Kids 计数</t>
  </si>
  <si>
    <t>Specialized Bicycles 计数</t>
  </si>
  <si>
    <t>Spectrum Haleskarth 计数</t>
  </si>
  <si>
    <t>Speks 计数</t>
  </si>
  <si>
    <t>Spinach Dippa 计数</t>
  </si>
  <si>
    <t>Sport Hub 计数</t>
  </si>
  <si>
    <t>Sports Illustrated 计数</t>
  </si>
  <si>
    <t>Sports Lovers n1 计数</t>
  </si>
  <si>
    <t>SPORTSNET 计数</t>
  </si>
  <si>
    <t>Spotify 计数</t>
  </si>
  <si>
    <t>Sprinkleofglitter 计数</t>
  </si>
  <si>
    <t>Sprint 计数</t>
  </si>
  <si>
    <t>Squarespace 计数</t>
  </si>
  <si>
    <t>Squirrel Monkey 计数</t>
  </si>
  <si>
    <t>SR Trailers and Interviews 计数</t>
  </si>
  <si>
    <t>SRAM MTB 计数</t>
  </si>
  <si>
    <t>Srinath .S 计数</t>
  </si>
  <si>
    <t>Sriram Murali 计数</t>
  </si>
  <si>
    <t>stacyvlogs 计数</t>
  </si>
  <si>
    <t>StanDrawsSpaceships 计数</t>
  </si>
  <si>
    <t>standupmaths 计数</t>
  </si>
  <si>
    <t>Star Wars 计数</t>
  </si>
  <si>
    <t>Star Wars Coffee 计数</t>
  </si>
  <si>
    <t>Star Wars HQ 计数</t>
  </si>
  <si>
    <t>StarTalk 计数</t>
  </si>
  <si>
    <t>startelegramvideo 计数</t>
  </si>
  <si>
    <t>STARZ 计数</t>
  </si>
  <si>
    <t>Steeper33 计数</t>
  </si>
  <si>
    <t>Stefany Gonzalez 计数</t>
  </si>
  <si>
    <t>Step Up: High Water 计数</t>
  </si>
  <si>
    <t>Steve Kovach 计数</t>
  </si>
  <si>
    <t>Steve TV Show 计数</t>
  </si>
  <si>
    <t>Steve1989MREInfo 计数</t>
  </si>
  <si>
    <t>Stewart Brand 计数</t>
  </si>
  <si>
    <t>StingVEVO 计数</t>
  </si>
  <si>
    <t>StorrorBlog 计数</t>
  </si>
  <si>
    <t>StoryCorps 计数</t>
  </si>
  <si>
    <t>Storyful News 计数</t>
  </si>
  <si>
    <t>Strange incident 计数</t>
  </si>
  <si>
    <t>Strange Parts 计数</t>
  </si>
  <si>
    <t>Stratolaunch 计数</t>
  </si>
  <si>
    <t>Street Speed 717 计数</t>
  </si>
  <si>
    <t>Strictly Dumpling 计数</t>
  </si>
  <si>
    <t>Studio C 计数</t>
  </si>
  <si>
    <t>Studio MDHR 计数</t>
  </si>
  <si>
    <t>StudiocanalUK 计数</t>
  </si>
  <si>
    <t>STX Entertainment 计数</t>
  </si>
  <si>
    <t>Sufficiently Advanced 计数</t>
  </si>
  <si>
    <t>Sugar Pine 7 计数</t>
  </si>
  <si>
    <t>SugarlandVEVO 计数</t>
  </si>
  <si>
    <t>SUMERIAN 计数</t>
  </si>
  <si>
    <t>Summit 计数</t>
  </si>
  <si>
    <t>Summoning Salt 计数</t>
  </si>
  <si>
    <t>Super Netvid 计数</t>
  </si>
  <si>
    <t>SuperCarlinBrothers 计数</t>
  </si>
  <si>
    <t>SUPERFRUIT 计数</t>
  </si>
  <si>
    <t>SuperwomanVlogs 计数</t>
  </si>
  <si>
    <t>SupremeSounds 计数</t>
  </si>
  <si>
    <t>Swish Daily 计数</t>
  </si>
  <si>
    <t>sWooZie 计数</t>
  </si>
  <si>
    <t>Sylvia Gani 计数</t>
  </si>
  <si>
    <t>Symon 计数</t>
  </si>
  <si>
    <t>Syracuse Orange 计数</t>
  </si>
  <si>
    <t>SZAVEVO 计数</t>
  </si>
  <si>
    <t>taalk com 计数</t>
  </si>
  <si>
    <t>Talking Kitty Cat 计数</t>
  </si>
  <si>
    <t>Talks at Google 计数</t>
  </si>
  <si>
    <t>Tamar Chronicles 计数</t>
  </si>
  <si>
    <t>Tamika Hall 计数</t>
  </si>
  <si>
    <t>Tanner Braungardt 计数</t>
  </si>
  <si>
    <t>Tanner Fox 计数</t>
  </si>
  <si>
    <t>Tanya Burr 计数</t>
  </si>
  <si>
    <t>Taras Malyar 计数</t>
  </si>
  <si>
    <t>Tasty 计数</t>
  </si>
  <si>
    <t>Tati 计数</t>
  </si>
  <si>
    <t>Taylor Alexander 计数</t>
  </si>
  <si>
    <t>Taylor Nicole Dean 计数</t>
  </si>
  <si>
    <t>Taylor R 计数</t>
  </si>
  <si>
    <t>Taylor Swift 计数</t>
  </si>
  <si>
    <t>TaylorSwiftVEVO 计数</t>
  </si>
  <si>
    <t>TBS 计数</t>
  </si>
  <si>
    <t>TDAmeritrade 计数</t>
  </si>
  <si>
    <t>Team Coco 计数</t>
  </si>
  <si>
    <t>Team Edge 计数</t>
  </si>
  <si>
    <t>Tech Insider 计数</t>
  </si>
  <si>
    <t>TechCrunch 计数</t>
  </si>
  <si>
    <t>Techmoan 计数</t>
  </si>
  <si>
    <t>Technology Connections 计数</t>
  </si>
  <si>
    <t>Technomanila 计数</t>
  </si>
  <si>
    <t>Techquickie 计数</t>
  </si>
  <si>
    <t>TechRax 计数</t>
  </si>
  <si>
    <t>TechSmartt 计数</t>
  </si>
  <si>
    <t>TED 计数</t>
  </si>
  <si>
    <t>TED-Ed 计数</t>
  </si>
  <si>
    <t>Teen Vogue 计数</t>
  </si>
  <si>
    <t>Tegan and Sara 计数</t>
  </si>
  <si>
    <t>Ten Second Songs 计数</t>
  </si>
  <si>
    <t>Tentmaker Pictures 计数</t>
  </si>
  <si>
    <t>Terrormink 计数</t>
  </si>
  <si>
    <t>Tesla 计数</t>
  </si>
  <si>
    <t>Tessa Violet 计数</t>
  </si>
  <si>
    <t>Tested 计数</t>
  </si>
  <si>
    <t>That Japanese Man Yuta 计数</t>
  </si>
  <si>
    <t>thataylaa 计数</t>
  </si>
  <si>
    <t>ThatcherJoe 计数</t>
  </si>
  <si>
    <t>The 2x Family 计数</t>
  </si>
  <si>
    <t>The ACE Family 计数</t>
  </si>
  <si>
    <t>The Action Lab 计数</t>
  </si>
  <si>
    <t>The Alex Jones Channel 计数</t>
  </si>
  <si>
    <t>The Angie Martinez Show 计数</t>
  </si>
  <si>
    <t>The Anna Edit 计数</t>
  </si>
  <si>
    <t>The Atlantic 计数</t>
  </si>
  <si>
    <t>The Bachelor Insider 计数</t>
  </si>
  <si>
    <t>The Bella Twins 计数</t>
  </si>
  <si>
    <t>The CGBros 计数</t>
  </si>
  <si>
    <t>The Cincinnati Zoo &amp; Botanical Garden 计数</t>
  </si>
  <si>
    <t>The Cuddle Squad 计数</t>
  </si>
  <si>
    <t>The Current Source 计数</t>
  </si>
  <si>
    <t>The CW Television Network 计数</t>
  </si>
  <si>
    <t>The Daily Show with Trevor Noah 计数</t>
  </si>
  <si>
    <t>The Deal Guy 计数</t>
  </si>
  <si>
    <t>The Dodo 计数</t>
  </si>
  <si>
    <t>The Film Theorists 计数</t>
  </si>
  <si>
    <t>The Food Ranger 计数</t>
  </si>
  <si>
    <t>The Game Theorists 计数</t>
  </si>
  <si>
    <t>The Graham Norton Show 计数</t>
  </si>
  <si>
    <t>The Grand Tour 计数</t>
  </si>
  <si>
    <t>the Hacksmith 计数</t>
  </si>
  <si>
    <t>The Hollywood Reporter 计数</t>
  </si>
  <si>
    <t>The Inertia 计数</t>
  </si>
  <si>
    <t>The Infographics Show 计数</t>
  </si>
  <si>
    <t>The Joint Forces Channel 计数</t>
  </si>
  <si>
    <t>The Key of Awesome 计数</t>
  </si>
  <si>
    <t>The king of DIY 计数</t>
  </si>
  <si>
    <t>The King of Random 计数</t>
  </si>
  <si>
    <t>The Late Late Show with James Corden 计数</t>
  </si>
  <si>
    <t>The Late Show with Stephen Colbert 计数</t>
  </si>
  <si>
    <t>The Lore Master 计数</t>
  </si>
  <si>
    <t>The Modern Rogue 计数</t>
  </si>
  <si>
    <t>The New York Times 计数</t>
  </si>
  <si>
    <t>The New Yorker 计数</t>
  </si>
  <si>
    <t>The Nocturnal Alchemist 计数</t>
  </si>
  <si>
    <t>The Office US 计数</t>
  </si>
  <si>
    <t>The Official Pok茅mon YouTube channel 计数</t>
  </si>
  <si>
    <t>The Ohana Adventure 计数</t>
  </si>
  <si>
    <t>The Orchard Movies 计数</t>
  </si>
  <si>
    <t>The Oregonian 计数</t>
  </si>
  <si>
    <t>The Pet Collective 计数</t>
  </si>
  <si>
    <t>The Players' Tribune 计数</t>
  </si>
  <si>
    <t>The Real Daytime 计数</t>
  </si>
  <si>
    <t>The Ringer 计数</t>
  </si>
  <si>
    <t>The Rock 计数</t>
  </si>
  <si>
    <t>The Royal Family 计数</t>
  </si>
  <si>
    <t>The Royal Family Channel 计数</t>
  </si>
  <si>
    <t>The Royal Ocean Film Society 计数</t>
  </si>
  <si>
    <t>The Scam On Demand 计数</t>
  </si>
  <si>
    <t>The School of Life 计数</t>
  </si>
  <si>
    <t>The Scran Line 计数</t>
  </si>
  <si>
    <t>The Sims 计数</t>
  </si>
  <si>
    <t>The Slow Mo Guys 计数</t>
  </si>
  <si>
    <t>The Sports King 计数</t>
  </si>
  <si>
    <t>The Square to Spare 计数</t>
  </si>
  <si>
    <t>The Sydney Morning Herald 计数</t>
  </si>
  <si>
    <t>The Talk 计数</t>
  </si>
  <si>
    <t>The Telegraph 计数</t>
  </si>
  <si>
    <t>The Thought Emporium 计数</t>
  </si>
  <si>
    <t>The Tommy Edison Experience 计数</t>
  </si>
  <si>
    <t>The Tonight Show Starring Jimmy Fallon 计数</t>
  </si>
  <si>
    <t>The Unipiper 计数</t>
  </si>
  <si>
    <t>The University of Chicago 计数</t>
  </si>
  <si>
    <t>The Valleyfolk 计数</t>
  </si>
  <si>
    <t>The Verge 计数</t>
  </si>
  <si>
    <t>The View 计数</t>
  </si>
  <si>
    <t>The Voice 计数</t>
  </si>
  <si>
    <t>The Warp Zone 计数</t>
  </si>
  <si>
    <t>The Weather Channel 计数</t>
  </si>
  <si>
    <t>The Weeknd 计数</t>
  </si>
  <si>
    <t>The Wendy Williams Show 计数</t>
  </si>
  <si>
    <t>The White House 计数</t>
  </si>
  <si>
    <t>The X Factor UK 计数</t>
  </si>
  <si>
    <t>The1975VEVO 计数</t>
  </si>
  <si>
    <t>TheAngryGrandpaShow 计数</t>
  </si>
  <si>
    <t>TheBackyardScientist 计数</t>
  </si>
  <si>
    <t>TheBeatlesVEVO 计数</t>
  </si>
  <si>
    <t>theCHIVE 计数</t>
  </si>
  <si>
    <t>TheCubician 计数</t>
  </si>
  <si>
    <t>TheEllenShow 计数</t>
  </si>
  <si>
    <t>thegameawards 计数</t>
  </si>
  <si>
    <t>TheGracieC 计数</t>
  </si>
  <si>
    <t>TheHoonigans 计数</t>
  </si>
  <si>
    <t>TheInternetVEVO 计数</t>
  </si>
  <si>
    <t>TheJuicyJVEVO 计数</t>
  </si>
  <si>
    <t>TheKillersVEVO 计数</t>
  </si>
  <si>
    <t>Theme Park Review 计数</t>
  </si>
  <si>
    <t>TheMeanKitty 计数</t>
  </si>
  <si>
    <t>theneedledrop 计数</t>
  </si>
  <si>
    <t>TheOdd1sOut 计数</t>
  </si>
  <si>
    <t>TheOdd2sOut 计数</t>
  </si>
  <si>
    <t>ThePianoGuys 计数</t>
  </si>
  <si>
    <t>TheReportOfTheWeek 计数</t>
  </si>
  <si>
    <t>TheScriptVEVO 计数</t>
  </si>
  <si>
    <t>theSkimm 计数</t>
  </si>
  <si>
    <t>TheSorryGirls 计数</t>
  </si>
  <si>
    <t>TheTimTracker 计数</t>
  </si>
  <si>
    <t>TheUnlockr 计数</t>
  </si>
  <si>
    <t>TheVampsVEVO 计数</t>
  </si>
  <si>
    <t>thevirts 计数</t>
  </si>
  <si>
    <t>TheWeekndVEVO 计数</t>
  </si>
  <si>
    <t>Third Leg Studios 计数</t>
  </si>
  <si>
    <t>ThirtySecondsToMarsVEVO 计数</t>
  </si>
  <si>
    <t>This Is Us 计数</t>
  </si>
  <si>
    <t>This Might Get 计数</t>
  </si>
  <si>
    <t>This Morning 计数</t>
  </si>
  <si>
    <t>ThisDustIn 计数</t>
  </si>
  <si>
    <t>Thomas Sanders 计数</t>
  </si>
  <si>
    <t>Thomas Sebastian 计数</t>
  </si>
  <si>
    <t>ThomasRhettVEVO 计数</t>
  </si>
  <si>
    <t>ThreadBanger 计数</t>
  </si>
  <si>
    <t>ThreeDaysGraceVEVO 计数</t>
  </si>
  <si>
    <t>Tia Mowry's Quick Fix 计数</t>
  </si>
  <si>
    <t>Tide 计数</t>
  </si>
  <si>
    <t>Tiffany Day 计数</t>
  </si>
  <si>
    <t>TiffyQuake 计数</t>
  </si>
  <si>
    <t>Tim Barrett 计数</t>
  </si>
  <si>
    <t>Tim Gray 计数</t>
  </si>
  <si>
    <t>Tim Milgram 计数</t>
  </si>
  <si>
    <t>TimandFaithVEVO 计数</t>
  </si>
  <si>
    <t>TIME 计数</t>
  </si>
  <si>
    <t>Tina Nguyen 计数</t>
  </si>
  <si>
    <t>Tina Yong 计数</t>
  </si>
  <si>
    <t>TinasheOfficialVEVO 计数</t>
  </si>
  <si>
    <t>TkyoSam 计数</t>
  </si>
  <si>
    <t>TmarTn2 计数</t>
  </si>
  <si>
    <t>T-Mobile 计数</t>
  </si>
  <si>
    <t>TMZ 计数</t>
  </si>
  <si>
    <t>TMZSports 计数</t>
  </si>
  <si>
    <t>TNT 计数</t>
  </si>
  <si>
    <t>To Scale: 计数</t>
  </si>
  <si>
    <t>TobyMacVEVO 计数</t>
  </si>
  <si>
    <t>TODAY 计数</t>
  </si>
  <si>
    <t>Today I Found Out 计数</t>
  </si>
  <si>
    <t>todrickhall 计数</t>
  </si>
  <si>
    <t>Tom Daley 计数</t>
  </si>
  <si>
    <t>Tom Harlock 计数</t>
  </si>
  <si>
    <t>Tom Scott 计数</t>
  </si>
  <si>
    <t>Tom Stanton 计数</t>
  </si>
  <si>
    <t>Tom Thum 计数</t>
  </si>
  <si>
    <t>ToniBraxtonVEVO 计数</t>
  </si>
  <si>
    <t>Tony Baker Comedy 计数</t>
  </si>
  <si>
    <t>Tony Berza 计数</t>
  </si>
  <si>
    <t>tonyvera1902 计数</t>
  </si>
  <si>
    <t>toofacedcosmetics 计数</t>
  </si>
  <si>
    <t>Top Korean News 计数</t>
  </si>
  <si>
    <t>TopClips247 计数</t>
  </si>
  <si>
    <t>Topi The Corgi 计数</t>
  </si>
  <si>
    <t>Topic 计数</t>
  </si>
  <si>
    <t>ToriKellyVEVO 计数</t>
  </si>
  <si>
    <t>Torm place 计数</t>
  </si>
  <si>
    <t>Total Combat 计数</t>
  </si>
  <si>
    <t>tovestyrkeVEVO 计数</t>
  </si>
  <si>
    <t>Townsends 计数</t>
  </si>
  <si>
    <t>Toyota Global 计数</t>
  </si>
  <si>
    <t>Toyota USA 计数</t>
  </si>
  <si>
    <t>Tpindell 计数</t>
  </si>
  <si>
    <t>Trace Cyrus 计数</t>
  </si>
  <si>
    <t>TraceyThornVEVO 计数</t>
  </si>
  <si>
    <t>Trailers Promos Teasers 计数</t>
  </si>
  <si>
    <t>TrainVEVO 计数</t>
  </si>
  <si>
    <t>Trevor Moran 计数</t>
  </si>
  <si>
    <t>Trevor Wallace 计数</t>
  </si>
  <si>
    <t>TRL 计数</t>
  </si>
  <si>
    <t>TromaMovies 计数</t>
  </si>
  <si>
    <t>Troom Troom 计数</t>
  </si>
  <si>
    <t>Troye Sivan 计数</t>
  </si>
  <si>
    <t>TroyeSivanVEVO 计数</t>
  </si>
  <si>
    <t>truTV 计数</t>
  </si>
  <si>
    <t>TRYANGLE FILMS 计数</t>
  </si>
  <si>
    <t>Tryst Network 计数</t>
  </si>
  <si>
    <t>TSN Tube 计数</t>
  </si>
  <si>
    <t>Tu Fan 计数</t>
  </si>
  <si>
    <t>Tucker Gott 计数</t>
  </si>
  <si>
    <t>Turbo Conquering Mega Eagle 计数</t>
  </si>
  <si>
    <t>TurboTax 计数</t>
  </si>
  <si>
    <t>Turkish Airlines 计数</t>
  </si>
  <si>
    <t>Turn10Studios 计数</t>
  </si>
  <si>
    <t>TV One 计数</t>
  </si>
  <si>
    <t>TV Promos 计数</t>
  </si>
  <si>
    <t>TWICE JAPAN OFFICIAL YouTube Channel 计数</t>
  </si>
  <si>
    <t>Twin Shadow 计数</t>
  </si>
  <si>
    <t>Tyler Oakley 计数</t>
  </si>
  <si>
    <t>Tyler Stalman 计数</t>
  </si>
  <si>
    <t>Tyler Williams 计数</t>
  </si>
  <si>
    <t>Tyler, The Creator 计数</t>
  </si>
  <si>
    <t>U.S. Navy 计数</t>
  </si>
  <si>
    <t>U2VEVO 计数</t>
  </si>
  <si>
    <t>Ubisoft North America 计数</t>
  </si>
  <si>
    <t>UCAN Zippers USA 计数</t>
  </si>
  <si>
    <t>UEFA.tv 计数</t>
  </si>
  <si>
    <t>UFC - Ultimate Fighting Championship 计数</t>
  </si>
  <si>
    <t>UFC ON FOX 计数</t>
  </si>
  <si>
    <t>UJ 计数</t>
  </si>
  <si>
    <t>Ultra Music 计数</t>
  </si>
  <si>
    <t>UMF TV 计数</t>
  </si>
  <si>
    <t>Unbox Therapy 计数</t>
  </si>
  <si>
    <t>Unecht Erfunden 计数</t>
  </si>
  <si>
    <t>Unique Vibes 计数</t>
  </si>
  <si>
    <t>United Launch Alliance 计数</t>
  </si>
  <si>
    <t>Universal Pictures 计数</t>
  </si>
  <si>
    <t>University of Rochester EEOC Complainants 计数</t>
  </si>
  <si>
    <t>UrAvgConsumer 计数</t>
  </si>
  <si>
    <t>Us Weekly 计数</t>
  </si>
  <si>
    <t>USA Gymnastics 计数</t>
  </si>
  <si>
    <t>USA TODAY 计数</t>
  </si>
  <si>
    <t>Useless Duck Company 计数</t>
  </si>
  <si>
    <t>Valk Aviation 计数</t>
  </si>
  <si>
    <t>Vance Joy 计数</t>
  </si>
  <si>
    <t>Vanity Fair 计数</t>
  </si>
  <si>
    <t>Variety 计数</t>
  </si>
  <si>
    <t>Vat19 计数</t>
  </si>
  <si>
    <t>Vat19Nvjds 计数</t>
  </si>
  <si>
    <t>Veritasium 计数</t>
  </si>
  <si>
    <t>Verizon 计数</t>
  </si>
  <si>
    <t>Vet Ranch 计数</t>
  </si>
  <si>
    <t>Vevo 计数</t>
  </si>
  <si>
    <t>VH1 计数</t>
  </si>
  <si>
    <t>Vic Dibitetto 计数</t>
  </si>
  <si>
    <t>VICE 计数</t>
  </si>
  <si>
    <t>VICE News 计数</t>
  </si>
  <si>
    <t>VICELAND 计数</t>
  </si>
  <si>
    <t>Victoria's Secret 计数</t>
  </si>
  <si>
    <t>VidCon 计数</t>
  </si>
  <si>
    <t>Video Library 计数</t>
  </si>
  <si>
    <t>VideoGameAds 计数</t>
  </si>
  <si>
    <t>videogamedunkey 计数</t>
  </si>
  <si>
    <t>Vinheteiro 计数</t>
  </si>
  <si>
    <t>Violin MD 计数</t>
  </si>
  <si>
    <t>Viral Paws 计数</t>
  </si>
  <si>
    <t>ViralHog 计数</t>
  </si>
  <si>
    <t>Viva La Dirt League 计数</t>
  </si>
  <si>
    <t>vlogbrothers 计数</t>
  </si>
  <si>
    <t>Vlogs By DK4L 计数</t>
  </si>
  <si>
    <t>vnbreyes 计数</t>
  </si>
  <si>
    <t>Vogue 计数</t>
  </si>
  <si>
    <t>Voicebot 计数</t>
  </si>
  <si>
    <t>Voltfolio 计数</t>
  </si>
  <si>
    <t>voordeel 计数</t>
  </si>
  <si>
    <t>VOsprey22 计数</t>
  </si>
  <si>
    <t>Vostok.bike 计数</t>
  </si>
  <si>
    <t>Vote The Process 计数</t>
  </si>
  <si>
    <t>Vox 计数</t>
  </si>
  <si>
    <t>Vsauce2 计数</t>
  </si>
  <si>
    <t>Walking With Giants 计数</t>
  </si>
  <si>
    <t>Wall Street Journal 计数</t>
  </si>
  <si>
    <t>Wallows 计数</t>
  </si>
  <si>
    <t>Walt Disney Animation Studios 计数</t>
  </si>
  <si>
    <t>Warner Bros. Pictures 计数</t>
  </si>
  <si>
    <t>Warner Bros. UK 计数</t>
  </si>
  <si>
    <t>Warped Perception 计数</t>
  </si>
  <si>
    <t>Washington Post 计数</t>
  </si>
  <si>
    <t>Wassabi Productions 计数</t>
  </si>
  <si>
    <t>Watch What Happens Live with Andy Cohen 计数</t>
  </si>
  <si>
    <t>WatchMojo.com 计数</t>
  </si>
  <si>
    <t>Waterjet Channel 计数</t>
  </si>
  <si>
    <t>WaterTower Music 计数</t>
  </si>
  <si>
    <t>Waymo 计数</t>
  </si>
  <si>
    <t>wdwmagic 计数</t>
  </si>
  <si>
    <t>WE tv 计数</t>
  </si>
  <si>
    <t>WeatherTech 计数</t>
  </si>
  <si>
    <t>weezer 计数</t>
  </si>
  <si>
    <t>Wendover Productions 计数</t>
  </si>
  <si>
    <t>Wendy Williams 计数</t>
  </si>
  <si>
    <t>Wendy's 计数</t>
  </si>
  <si>
    <t>Wengie 计数</t>
  </si>
  <si>
    <t>West Midlands Police 计数</t>
  </si>
  <si>
    <t>WFLA News Channel 8 计数</t>
  </si>
  <si>
    <t>WGA West 计数</t>
  </si>
  <si>
    <t>What I've Learned 计数</t>
  </si>
  <si>
    <t>WhatCulture Wrestling 计数</t>
  </si>
  <si>
    <t>What's Inside? 计数</t>
  </si>
  <si>
    <t>WHAT'S INSIDE? FAMILY 计数</t>
  </si>
  <si>
    <t>WhatsApp Wacky 计数</t>
  </si>
  <si>
    <t>WhatsUpMoms 计数</t>
  </si>
  <si>
    <t>Whistle Sports 计数</t>
  </si>
  <si>
    <t>Whitney Avalon 计数</t>
  </si>
  <si>
    <t>Whitney Port 计数</t>
  </si>
  <si>
    <t>Why Don't We 计数</t>
  </si>
  <si>
    <t>Whyte Foxx Music Videos &amp; More 计数</t>
  </si>
  <si>
    <t>WildTurkeyBourbon 计数</t>
  </si>
  <si>
    <t>Will Darbyshire 计数</t>
  </si>
  <si>
    <t>Will Smith 计数</t>
  </si>
  <si>
    <t>William Osman 计数</t>
  </si>
  <si>
    <t>WINNER 计数</t>
  </si>
  <si>
    <t>Wintergatan 计数</t>
  </si>
  <si>
    <t>WIRED 计数</t>
  </si>
  <si>
    <t>Wix.com 计数</t>
  </si>
  <si>
    <t>WLKY News Louisville 计数</t>
  </si>
  <si>
    <t>Wong Fu Productions 计数</t>
  </si>
  <si>
    <t>World Eyes 计数</t>
  </si>
  <si>
    <t>Wouldn't Change a Thing 计数</t>
  </si>
  <si>
    <t>WOWPresents 计数</t>
  </si>
  <si>
    <t>WQAD News 8 计数</t>
  </si>
  <si>
    <t>Writers Guild of America East 计数</t>
  </si>
  <si>
    <t>WTHR 计数</t>
  </si>
  <si>
    <t>WUSA9 计数</t>
  </si>
  <si>
    <t>WWE 计数</t>
  </si>
  <si>
    <t>WXYZ-TV Detroit | Channel 7 计数</t>
  </si>
  <si>
    <t>X Factor Italia 计数</t>
  </si>
  <si>
    <t>X Games 计数</t>
  </si>
  <si>
    <t>XAmbassadorsVEVO 计数</t>
  </si>
  <si>
    <t>Xbox 计数</t>
  </si>
  <si>
    <t>XenonJohn 计数</t>
  </si>
  <si>
    <t>XFL 计数</t>
  </si>
  <si>
    <t>Xscape - Topic 计数</t>
  </si>
  <si>
    <t>YBF Chic 计数</t>
  </si>
  <si>
    <t>yeokm1 计数</t>
  </si>
  <si>
    <t>Yes Theory 计数</t>
  </si>
  <si>
    <t>Yoga With Adriene 计数</t>
  </si>
  <si>
    <t>You Suck At Cooking 计数</t>
  </si>
  <si>
    <t>YouTube Spotlight 计数</t>
  </si>
  <si>
    <t>Youtube Tea 计数</t>
  </si>
  <si>
    <t>yovo68 计数</t>
  </si>
  <si>
    <t>YTN NEWS 计数</t>
  </si>
  <si>
    <t>Zach King 计数</t>
  </si>
  <si>
    <t>Zach Simmons 计数</t>
  </si>
  <si>
    <t>ZaynVEVO 计数</t>
  </si>
  <si>
    <t>Zebra Corner 计数</t>
  </si>
  <si>
    <t>ZEDDVEVO 计数</t>
  </si>
  <si>
    <t>zefrank1 计数</t>
  </si>
  <si>
    <t>Zendaya 计数</t>
  </si>
  <si>
    <t>Zero Media 计数</t>
  </si>
  <si>
    <t>Zoella 计数</t>
  </si>
  <si>
    <t>袧懈泻懈褌邪 袨褉写褘薪褋泻懈泄 计数</t>
  </si>
  <si>
    <t>鍦у€掔殑涓嶅鑰呫伄妤点伩! 计数</t>
  </si>
  <si>
    <t>鏉板▉鐖鹃煶妯?JVR Music 计数</t>
  </si>
  <si>
    <t>鞓侁淡雮瀽 Korean Englishman 计数</t>
  </si>
  <si>
    <t>孝小袧 计数</t>
  </si>
  <si>
    <t>袗谢械泻褋械泄 袧邪胁邪谢褜薪褘泄 计数</t>
  </si>
  <si>
    <t>总计数</t>
  </si>
  <si>
    <t>12 News 汇总</t>
  </si>
  <si>
    <t>1MILLION Dance Studio 汇总</t>
  </si>
  <si>
    <t>1theK (鞗愲崝旒€鞚? 汇总</t>
  </si>
  <si>
    <t>20th Century Fox 汇总</t>
  </si>
  <si>
    <t>2CELLOS 汇总</t>
  </si>
  <si>
    <t>3Blue1Brown 汇总</t>
  </si>
  <si>
    <t>3D Printing Nerd 汇总</t>
  </si>
  <si>
    <t>42Fab - Metalworking and Multi-Medium Fabrication 汇总</t>
  </si>
  <si>
    <t>494ta 汇总</t>
  </si>
  <si>
    <t>4given4ever1 汇总</t>
  </si>
  <si>
    <t>52 Skillz 汇总</t>
  </si>
  <si>
    <t>5FDPVEVO 汇总</t>
  </si>
  <si>
    <t>5MadMovieMakers 汇总</t>
  </si>
  <si>
    <t>5-Minute Crafts 汇总</t>
  </si>
  <si>
    <t>5SOSVEVO 汇总</t>
  </si>
  <si>
    <t>60 Minutes 汇总</t>
  </si>
  <si>
    <t>730 WVFN 汇总</t>
  </si>
  <si>
    <t>90s Commercials 汇总</t>
  </si>
  <si>
    <t>9-1-1 on FOX 汇总</t>
  </si>
  <si>
    <t>A Chick Called Albert 汇总</t>
  </si>
  <si>
    <t>A&amp;E 汇总</t>
  </si>
  <si>
    <t>A24 汇总</t>
  </si>
  <si>
    <t>AaronsAnimals 汇总</t>
  </si>
  <si>
    <t>ABC Action News 汇总</t>
  </si>
  <si>
    <t>ABC News 汇总</t>
  </si>
  <si>
    <t>ABC News (Australia) 汇总</t>
  </si>
  <si>
    <t>ABC Television Network 汇总</t>
  </si>
  <si>
    <t>ABC7 汇总</t>
  </si>
  <si>
    <t>Abhishek Singh 汇总</t>
  </si>
  <si>
    <t>AbrahamMateoVEVO 汇总</t>
  </si>
  <si>
    <t>Abroad in Japan 汇总</t>
  </si>
  <si>
    <t>Absolut 汇总</t>
  </si>
  <si>
    <t>acaciacutie 汇总</t>
  </si>
  <si>
    <t>Access 汇总</t>
  </si>
  <si>
    <t>Access Hollywood 汇总</t>
  </si>
  <si>
    <t>Adam Neely 汇总</t>
  </si>
  <si>
    <t>Adam Smith 汇总</t>
  </si>
  <si>
    <t>Adam Whitley 汇总</t>
  </si>
  <si>
    <t>Adam's Apple 汇总</t>
  </si>
  <si>
    <t>AdelaineMorin 汇总</t>
  </si>
  <si>
    <t>adidas Football 汇总</t>
  </si>
  <si>
    <t>Adult Swim 汇总</t>
  </si>
  <si>
    <t>Adult Swim UK 汇总</t>
  </si>
  <si>
    <t>Aerie 汇总</t>
  </si>
  <si>
    <t>AFP news agency 汇总</t>
  </si>
  <si>
    <t>AIA awards 汇总</t>
  </si>
  <si>
    <t>AirPano 汇总</t>
  </si>
  <si>
    <t>akidearest 汇总</t>
  </si>
  <si>
    <t>Al Jazeera English 汇总</t>
  </si>
  <si>
    <t>Alabama Crimson Tide on AL.com 汇总</t>
  </si>
  <si>
    <t>Alan Walker 汇总</t>
  </si>
  <si>
    <t>Alec Steele 汇总</t>
  </si>
  <si>
    <t>Alesso 汇总</t>
  </si>
  <si>
    <t>Alex Aiono 汇总</t>
  </si>
  <si>
    <t>Alex French Guy Cooking 汇总</t>
  </si>
  <si>
    <t>Alex Gilbert 汇总</t>
  </si>
  <si>
    <t>Alex Meyers 汇总</t>
  </si>
  <si>
    <t>Alicia Keys 汇总</t>
  </si>
  <si>
    <t>AlishaMarie 汇总</t>
  </si>
  <si>
    <t>AlishaMarieVlogs 汇总</t>
  </si>
  <si>
    <t>AlisonWonderlandVEVO 汇总</t>
  </si>
  <si>
    <t>Alissa Ashley 汇总</t>
  </si>
  <si>
    <t>All Def Digital 汇总</t>
  </si>
  <si>
    <t>All is Art 汇总</t>
  </si>
  <si>
    <t>ALL URBAN CENTRAL 汇总</t>
  </si>
  <si>
    <t>Allie Glines 汇总</t>
  </si>
  <si>
    <t>Allure 汇总</t>
  </si>
  <si>
    <t>AlmazanKitchen 汇总</t>
  </si>
  <si>
    <t>Alpha Entertainment 汇总</t>
  </si>
  <si>
    <t>alt-J 汇总</t>
  </si>
  <si>
    <t>Alto's Adventure 汇总</t>
  </si>
  <si>
    <t>Amanda Palmer 汇总</t>
  </si>
  <si>
    <t>AmandaMoor &amp; Craft Ideas 汇总</t>
  </si>
  <si>
    <t>Amarullah Rizky 汇总</t>
  </si>
  <si>
    <t>AmazingPhil 汇总</t>
  </si>
  <si>
    <t>amazon 汇总</t>
  </si>
  <si>
    <t>Amazon Studios 汇总</t>
  </si>
  <si>
    <t>Amazon.co.uk 汇总</t>
  </si>
  <si>
    <t>Amber Liu 汇总</t>
  </si>
  <si>
    <t>Amber Scholl 汇总</t>
  </si>
  <si>
    <t>amc 汇总</t>
  </si>
  <si>
    <t>Amelia Liana 汇总</t>
  </si>
  <si>
    <t>American Bridge 21st Century 汇总</t>
  </si>
  <si>
    <t>American Idol 汇总</t>
  </si>
  <si>
    <t>America's Got Talent 汇总</t>
  </si>
  <si>
    <t>Anaki Abo 汇总</t>
  </si>
  <si>
    <t>Andre Black Nerd 汇总</t>
  </si>
  <si>
    <t>Andre Will Do It 汇总</t>
  </si>
  <si>
    <t>ANDREW HUANG 汇总</t>
  </si>
  <si>
    <t>Andrew Lowe 汇总</t>
  </si>
  <si>
    <t>Andrew Rowland 汇总</t>
  </si>
  <si>
    <t>Andy Grammer 汇总</t>
  </si>
  <si>
    <t>Anew Start 汇总</t>
  </si>
  <si>
    <t>Animal Adventure Park 汇总</t>
  </si>
  <si>
    <t>Animal Planet 汇总</t>
  </si>
  <si>
    <t>AnimalWised 汇总</t>
  </si>
  <si>
    <t>Anna Akana 汇总</t>
  </si>
  <si>
    <t>Anna Saccone 汇总</t>
  </si>
  <si>
    <t>Annapurna Channel 汇总</t>
  </si>
  <si>
    <t>AnselElgortVEVO 汇总</t>
  </si>
  <si>
    <t>Anthem Game 汇总</t>
  </si>
  <si>
    <t>Anthem Lights 汇总</t>
  </si>
  <si>
    <t>AnthonyPadilla 汇总</t>
  </si>
  <si>
    <t>AntsCanada 汇总</t>
  </si>
  <si>
    <t>Anwar Jibawi 汇总</t>
  </si>
  <si>
    <t>Any rubbish 汇总</t>
  </si>
  <si>
    <t>Apple 汇总</t>
  </si>
  <si>
    <t>Apple Support 汇总</t>
  </si>
  <si>
    <t>Applied Science 汇总</t>
  </si>
  <si>
    <t>Architectural Digest 汇总</t>
  </si>
  <si>
    <t>Arden Rose 汇总</t>
  </si>
  <si>
    <t>Ariana Grande` 汇总</t>
  </si>
  <si>
    <t>ArianaGrandeVevo 汇总</t>
  </si>
  <si>
    <t>ARIKITCHEN (鞎勲Μ韨れ箿) 汇总</t>
  </si>
  <si>
    <t>As/Is 汇总</t>
  </si>
  <si>
    <t>AsapSCIENCE 汇总</t>
  </si>
  <si>
    <t>Asian Boss 汇总</t>
  </si>
  <si>
    <t>ASMR Darling 汇总</t>
  </si>
  <si>
    <t>Associated Press 汇总</t>
  </si>
  <si>
    <t>Asthmatic Kitty Records 汇总</t>
  </si>
  <si>
    <t>astroboy1960 汇总</t>
  </si>
  <si>
    <t>AT&amp;T 汇总</t>
  </si>
  <si>
    <t>Atlanta Hawks 汇总</t>
  </si>
  <si>
    <t>Atlantic Records 汇总</t>
  </si>
  <si>
    <t>Attaullah Malik 汇总</t>
  </si>
  <si>
    <t>Audience Network 汇总</t>
  </si>
  <si>
    <t>Aunty Donna 汇总</t>
  </si>
  <si>
    <t>Auralnauts 汇总</t>
  </si>
  <si>
    <t>AusAntarctic 汇总</t>
  </si>
  <si>
    <t>Austin Burk 汇总</t>
  </si>
  <si>
    <t>Austin Evans 汇总</t>
  </si>
  <si>
    <t>austinmcconnell 汇总</t>
  </si>
  <si>
    <t>Australia 汇总</t>
  </si>
  <si>
    <t>Australian Open TV 汇总</t>
  </si>
  <si>
    <t>AutoGuide.com 汇总</t>
  </si>
  <si>
    <t>automotivemaster1972 汇总</t>
  </si>
  <si>
    <t>AvE 汇总</t>
  </si>
  <si>
    <t>AviciiOfficialVEVO 汇总</t>
  </si>
  <si>
    <t>Avocado 汇总</t>
  </si>
  <si>
    <t>Avocados From Mexico 汇总</t>
  </si>
  <si>
    <t>Awkward Puppets 汇总</t>
  </si>
  <si>
    <t>Aymeric Favard 汇总</t>
  </si>
  <si>
    <t>AzealiaBanksVEVO 汇总</t>
  </si>
  <si>
    <t>AzzyLand 汇总</t>
  </si>
  <si>
    <t>Bachelor Nation on ABC 汇总</t>
  </si>
  <si>
    <t>BachelorsPadTv 汇总</t>
  </si>
  <si>
    <t>BackstreetBoysVEVO 汇总</t>
  </si>
  <si>
    <t>BaconLegs 汇总</t>
  </si>
  <si>
    <t>Bad Lip Reading 汇总</t>
  </si>
  <si>
    <t>BAFTA 汇总</t>
  </si>
  <si>
    <t>Banana Culture Music 汇总</t>
  </si>
  <si>
    <t>BANGTANTV 汇总</t>
  </si>
  <si>
    <t>Barcroft Animals 汇总</t>
  </si>
  <si>
    <t>Barn Sanctuary 汇总</t>
  </si>
  <si>
    <t>barnabydixon 汇总</t>
  </si>
  <si>
    <t>Barstool Sports 汇总</t>
  </si>
  <si>
    <t>Battle Universe 汇总</t>
  </si>
  <si>
    <t>Battle Universe! 汇总</t>
  </si>
  <si>
    <t>Battlefield 汇总</t>
  </si>
  <si>
    <t>BBALLBREAKDOWN 汇总</t>
  </si>
  <si>
    <t>BBC 汇总</t>
  </si>
  <si>
    <t>BBC America 汇总</t>
  </si>
  <si>
    <t>BBC Earth 汇总</t>
  </si>
  <si>
    <t>BBC Music 汇总</t>
  </si>
  <si>
    <t>BBC News 汇总</t>
  </si>
  <si>
    <t>BBC Radio 1 汇总</t>
  </si>
  <si>
    <t>BBC Sport 汇总</t>
  </si>
  <si>
    <t>BBC Three 汇总</t>
  </si>
  <si>
    <t>BBCRadio1VEVO 汇总</t>
  </si>
  <si>
    <t>Be Amazed 汇总</t>
  </si>
  <si>
    <t>Beats 1 on Apple Music 汇总</t>
  </si>
  <si>
    <t>Beats 1 Radio 汇总</t>
  </si>
  <si>
    <t>Beats by Dre 汇总</t>
  </si>
  <si>
    <t>Bebe Rexha 汇总</t>
  </si>
  <si>
    <t>Because Science 汇总</t>
  </si>
  <si>
    <t>BeckVEVO 汇总</t>
  </si>
  <si>
    <t>BeckyGVEVO 汇总</t>
  </si>
  <si>
    <t>Bee Ly TV 汇总</t>
  </si>
  <si>
    <t>BehindTheSounds 汇总</t>
  </si>
  <si>
    <t>BellaThorneVEVO 汇总</t>
  </si>
  <si>
    <t>BellatorMMA 汇总</t>
  </si>
  <si>
    <t>Beme News 汇总</t>
  </si>
  <si>
    <t>Ben Actis 汇总</t>
  </si>
  <si>
    <t>Ben Katz 汇总</t>
  </si>
  <si>
    <t>Ben Kronengold 汇总</t>
  </si>
  <si>
    <t>Ben Pluimer 汇总</t>
  </si>
  <si>
    <t>Ben Rohrbach 汇总</t>
  </si>
  <si>
    <t>BenDeen 汇总</t>
  </si>
  <si>
    <t>Benn and Gear 汇总</t>
  </si>
  <si>
    <t>BenTheBondsman 汇总</t>
  </si>
  <si>
    <t>BeOurGuest 汇总</t>
  </si>
  <si>
    <t>Berd 汇总</t>
  </si>
  <si>
    <t>BerkleyLovesTori 汇总</t>
  </si>
  <si>
    <t>Beth Kobliner 汇总</t>
  </si>
  <si>
    <t>Bethany Mota 汇总</t>
  </si>
  <si>
    <t>Bethany Wilhelm 汇总</t>
  </si>
  <si>
    <t>Bethel Music 汇总</t>
  </si>
  <si>
    <t>Bethesda Softworks 汇总</t>
  </si>
  <si>
    <t>BETNetworks 汇总</t>
  </si>
  <si>
    <t>Beyonce 汇总</t>
  </si>
  <si>
    <t>Beyond The Trailer 汇总</t>
  </si>
  <si>
    <t>BeyondSlowMotion 汇总</t>
  </si>
  <si>
    <t>Big Cat Rescue 汇总</t>
  </si>
  <si>
    <t>Big Marvel 汇总</t>
  </si>
  <si>
    <t>Big Ten Network 汇总</t>
  </si>
  <si>
    <t>bigclivedotcom 汇总</t>
  </si>
  <si>
    <t>Bill Gates 汇总</t>
  </si>
  <si>
    <t>bill wurtz 汇总</t>
  </si>
  <si>
    <t>Billboard 汇总</t>
  </si>
  <si>
    <t>Billboard News 汇总</t>
  </si>
  <si>
    <t>Billie Eilish 汇总</t>
  </si>
  <si>
    <t>BillieEilishVEVO 汇总</t>
  </si>
  <si>
    <t>Billions 汇总</t>
  </si>
  <si>
    <t>Billy Graham Evangelistic Association 汇总</t>
  </si>
  <si>
    <t>BillyCrammer 汇总</t>
  </si>
  <si>
    <t>Binging with Babish 汇总</t>
  </si>
  <si>
    <t>Bini the Bunny 汇总</t>
  </si>
  <si>
    <t>Birdbox Studio 汇总</t>
  </si>
  <si>
    <t>BishopBriggsVEVO 汇总</t>
  </si>
  <si>
    <t>bitluni's lab 汇总</t>
  </si>
  <si>
    <t>Bj枚rk 汇总</t>
  </si>
  <si>
    <t>Bkav Corp 汇总</t>
  </si>
  <si>
    <t>blackbearVEVO 汇总</t>
  </si>
  <si>
    <t>BLACKPINK 汇总</t>
  </si>
  <si>
    <t>Blake Shelton 汇总</t>
  </si>
  <si>
    <t>blayze999 汇总</t>
  </si>
  <si>
    <t>Bleacher Report 汇总</t>
  </si>
  <si>
    <t>BleachersVEVO 汇总</t>
  </si>
  <si>
    <t>Bleecker Street 汇总</t>
  </si>
  <si>
    <t>Blockbuster 汇总</t>
  </si>
  <si>
    <t>Blonded 汇总</t>
  </si>
  <si>
    <t>Bloomberg 汇总</t>
  </si>
  <si>
    <t>Bloomberg Politics 汇总</t>
  </si>
  <si>
    <t>Blossom 汇总</t>
  </si>
  <si>
    <t>Blue Origin 汇总</t>
  </si>
  <si>
    <t>Blurred Culture 汇总</t>
  </si>
  <si>
    <t>blvck King 汇总</t>
  </si>
  <si>
    <t>BMW USA 汇总</t>
  </si>
  <si>
    <t>Bob Przybylo 汇总</t>
  </si>
  <si>
    <t>Bobby Bones 汇总</t>
  </si>
  <si>
    <t>Bobby Duke Arts 汇总</t>
  </si>
  <si>
    <t>Boldly 汇总</t>
  </si>
  <si>
    <t>Bon App茅tit 汇总</t>
  </si>
  <si>
    <t>BonJoviVEVO 汇总</t>
  </si>
  <si>
    <t>boogie2988 汇总</t>
  </si>
  <si>
    <t>BostonDynamics 汇总</t>
  </si>
  <si>
    <t>BowlFullofAwesome 汇总</t>
  </si>
  <si>
    <t>Brad Mondo 汇总</t>
  </si>
  <si>
    <t>Braille Skateboarding 汇总</t>
  </si>
  <si>
    <t>BrainfooTV 汇总</t>
  </si>
  <si>
    <t>Bramty Juliette 汇总</t>
  </si>
  <si>
    <t>BrantleyGilbertVEVO 汇总</t>
  </si>
  <si>
    <t>BrasherN 汇总</t>
  </si>
  <si>
    <t>Brat 汇总</t>
  </si>
  <si>
    <t>Brave Wilderness 汇总</t>
  </si>
  <si>
    <t>Bravo 汇总</t>
  </si>
  <si>
    <t>Braxen McConnell 汇总</t>
  </si>
  <si>
    <t>Breakfast Club Power 105.1 FM 汇总</t>
  </si>
  <si>
    <t>BreakingBenjaminVEVO 汇总</t>
  </si>
  <si>
    <t>Brent Pella 汇总</t>
  </si>
  <si>
    <t>Bret Baier 汇总</t>
  </si>
  <si>
    <t>BrettYoungVEVO 汇总</t>
  </si>
  <si>
    <t>Brian Hull 汇总</t>
  </si>
  <si>
    <t>Brian Klug 汇总</t>
  </si>
  <si>
    <t>BrianJustinCrum 汇总</t>
  </si>
  <si>
    <t>BRIGHT SIDE 汇总</t>
  </si>
  <si>
    <t>Britain's Got Talent 汇总</t>
  </si>
  <si>
    <t>British Vogue 汇总</t>
  </si>
  <si>
    <t>BRITs 汇总</t>
  </si>
  <si>
    <t>Brothers Green Eats 汇总</t>
  </si>
  <si>
    <t>Bruce Land 汇总</t>
  </si>
  <si>
    <t>Bruno Mars 汇总</t>
  </si>
  <si>
    <t>brutalmoose 汇总</t>
  </si>
  <si>
    <t>BT Sport 汇总</t>
  </si>
  <si>
    <t>BTS Videos 汇总</t>
  </si>
  <si>
    <t>Bud Light 汇总</t>
  </si>
  <si>
    <t>Budweiser 汇总</t>
  </si>
  <si>
    <t>BUILD Series 汇总</t>
  </si>
  <si>
    <t>bulletvalentineVEVO 汇总</t>
  </si>
  <si>
    <t>Bundesliga 汇总</t>
  </si>
  <si>
    <t>BURGER KING 汇总</t>
  </si>
  <si>
    <t>Burritoxman 汇总</t>
  </si>
  <si>
    <t>Business Insider 汇总</t>
  </si>
  <si>
    <t>Business Insider UK 汇总</t>
  </si>
  <si>
    <t>Business InsiderAu 汇总</t>
  </si>
  <si>
    <t>But First, Coffee 汇总</t>
  </si>
  <si>
    <t>Butch Hartman 汇总</t>
  </si>
  <si>
    <t>Buttered Side Down 汇总</t>
  </si>
  <si>
    <t>BuzzFeed Celeb 汇总</t>
  </si>
  <si>
    <t>BuzzFeed Nifty 汇总</t>
  </si>
  <si>
    <t>BuzzFeedBlue 汇总</t>
  </si>
  <si>
    <t>BuzzFeedVideo 汇总</t>
  </si>
  <si>
    <t>ByronTalbott 汇总</t>
  </si>
  <si>
    <t>B脴RNSmusicVEVO 汇总</t>
  </si>
  <si>
    <t>CAguileraVEVO 汇总</t>
  </si>
  <si>
    <t>CalebCity 汇总</t>
  </si>
  <si>
    <t>Call of Duty 汇总</t>
  </si>
  <si>
    <t>CalumScottVEVO 汇总</t>
  </si>
  <si>
    <t>Calvin Klein 汇总</t>
  </si>
  <si>
    <t>CalvinHarrisVEVO 汇总</t>
  </si>
  <si>
    <t>camelsandfriends 汇总</t>
  </si>
  <si>
    <t>Camila Cabello 汇总</t>
  </si>
  <si>
    <t>CamilaCabelloVEVO 汇总</t>
  </si>
  <si>
    <t>Cammie Scott 汇总</t>
  </si>
  <si>
    <t>Campari 汇总</t>
  </si>
  <si>
    <t>Campo Santo Productions 汇总</t>
  </si>
  <si>
    <t>Cam'ron 汇总</t>
  </si>
  <si>
    <t>CamVEVO 汇总</t>
  </si>
  <si>
    <t>Canada Soccer 汇总</t>
  </si>
  <si>
    <t>Candide Thovex 汇总</t>
  </si>
  <si>
    <t>Capital FM 汇总</t>
  </si>
  <si>
    <t>CaptainDisillusion 汇总</t>
  </si>
  <si>
    <t>Car Commercials of the Past 汇总</t>
  </si>
  <si>
    <t>Car Throttle 汇总</t>
  </si>
  <si>
    <t>Caravan Carolyn 汇总</t>
  </si>
  <si>
    <t>Cardi B 汇总</t>
  </si>
  <si>
    <t>Cards Against Humanity 汇总</t>
  </si>
  <si>
    <t>Carla Resendiz 汇总</t>
  </si>
  <si>
    <t>Carli Bybel 汇总</t>
  </si>
  <si>
    <t>Carlos Campos 汇总</t>
  </si>
  <si>
    <t>Carly and Erin 汇总</t>
  </si>
  <si>
    <t>Carrie Underwood 汇总</t>
  </si>
  <si>
    <t>carrieunderwoodVEVO 汇总</t>
  </si>
  <si>
    <t>Carter Sharer 汇总</t>
  </si>
  <si>
    <t>Cartoon Hangover 汇总</t>
  </si>
  <si>
    <t>Casey Holmes 汇总</t>
  </si>
  <si>
    <t>CaseyNeistat 汇总</t>
  </si>
  <si>
    <t>Caspar 汇总</t>
  </si>
  <si>
    <t>Casually Explained 汇总</t>
  </si>
  <si>
    <t>Cat Man Chris 汇总</t>
  </si>
  <si>
    <t>Catch-Up TV 汇总</t>
  </si>
  <si>
    <t>CatCreature 汇总</t>
  </si>
  <si>
    <t>Caterham Cars 汇总</t>
  </si>
  <si>
    <t>Caters Clips 汇总</t>
  </si>
  <si>
    <t>CatPusic 汇总</t>
  </si>
  <si>
    <t>CBC News 汇总</t>
  </si>
  <si>
    <t>CBS 汇总</t>
  </si>
  <si>
    <t>CBS Chicago 汇总</t>
  </si>
  <si>
    <t>CBS Evening News 汇总</t>
  </si>
  <si>
    <t>CBS Films 汇总</t>
  </si>
  <si>
    <t>CBS Los Angeles 汇总</t>
  </si>
  <si>
    <t>CBS Miami 汇总</t>
  </si>
  <si>
    <t>CBS New York 汇总</t>
  </si>
  <si>
    <t>CBS News 汇总</t>
  </si>
  <si>
    <t>CBS Philly 汇总</t>
  </si>
  <si>
    <t>CBS Sunday Morning 汇总</t>
  </si>
  <si>
    <t>CBS This Morning 汇总</t>
  </si>
  <si>
    <t>CelineDionVEVO 汇总</t>
  </si>
  <si>
    <t>CFL Insider 汇总</t>
  </si>
  <si>
    <t>CGP Grey 汇总</t>
  </si>
  <si>
    <t>cgriesemer 汇总</t>
  </si>
  <si>
    <t>Chad Kroeger 汇总</t>
  </si>
  <si>
    <t>ChainsmokersVEVO 汇总</t>
  </si>
  <si>
    <t>ChangeofplanZ 汇总</t>
  </si>
  <si>
    <t>Channel 4 汇总</t>
  </si>
  <si>
    <t>Channel Awesome 汇总</t>
  </si>
  <si>
    <t>Channon Rose Vlogs 汇总</t>
  </si>
  <si>
    <t>Chappell Roan 汇总</t>
  </si>
  <si>
    <t>Charles Chan 汇总</t>
  </si>
  <si>
    <t>Charlie Corts 汇总</t>
  </si>
  <si>
    <t>Charlie Puth 汇总</t>
  </si>
  <si>
    <t>CHauserable 汇总</t>
  </si>
  <si>
    <t>Check It Out 汇总</t>
  </si>
  <si>
    <t>cheeseandjamsandwich 汇总</t>
  </si>
  <si>
    <t>Chevrolet 汇总</t>
  </si>
  <si>
    <t>Chicago Sun-Times 汇总</t>
  </si>
  <si>
    <t>ChildishGambinoVEVO 汇总</t>
  </si>
  <si>
    <t>Chili Klaus 汇总</t>
  </si>
  <si>
    <t>Chilly Willy 汇总</t>
  </si>
  <si>
    <t>Chloe x Halle 汇总</t>
  </si>
  <si>
    <t>ChloexHalleVEVO 汇总</t>
  </si>
  <si>
    <t>Choir! Choir! Choir! 汇总</t>
  </si>
  <si>
    <t>Chris and Jack 汇总</t>
  </si>
  <si>
    <t>Chris Hadfield's Rare Earth 汇总</t>
  </si>
  <si>
    <t>Chris Lee 汇总</t>
  </si>
  <si>
    <t>Chris Reinacher 汇总</t>
  </si>
  <si>
    <t>Chris Rosa 汇总</t>
  </si>
  <si>
    <t>Chris Smoove 汇总</t>
  </si>
  <si>
    <t>Chris Stuckmann 汇总</t>
  </si>
  <si>
    <t>Chris Sturgeon 汇总</t>
  </si>
  <si>
    <t>Chris Turner 汇总</t>
  </si>
  <si>
    <t>ChrisBrownVEVO 汇总</t>
  </si>
  <si>
    <t>Chriselle Lim 汇总</t>
  </si>
  <si>
    <t>CHRIS-RS 汇总</t>
  </si>
  <si>
    <t>ChrisStapletonVEVO 汇总</t>
  </si>
  <si>
    <t>Christen Dominique 汇总</t>
  </si>
  <si>
    <t>Christina Aguilera 汇总</t>
  </si>
  <si>
    <t>Christine Sydelko 汇总</t>
  </si>
  <si>
    <t>Christopher Davis 汇总</t>
  </si>
  <si>
    <t>ChrisYoungVEVO 汇总</t>
  </si>
  <si>
    <t>Chubbyemu 汇总</t>
  </si>
  <si>
    <t>ChvrchesVEVO 汇总</t>
  </si>
  <si>
    <t>cicigoodies2011 汇总</t>
  </si>
  <si>
    <t>Cimorelli 汇总</t>
  </si>
  <si>
    <t>CinemaSins 汇总</t>
  </si>
  <si>
    <t>cineytele 汇总</t>
  </si>
  <si>
    <t>CIRCUITBEARD 汇总</t>
  </si>
  <si>
    <t>Circus HalliGalli 汇总</t>
  </si>
  <si>
    <t>CityNews Toronto 汇总</t>
  </si>
  <si>
    <t>CJENMMUSIC Official 汇总</t>
  </si>
  <si>
    <t>Claire Marshall 汇总</t>
  </si>
  <si>
    <t>Clark Zhu 汇总</t>
  </si>
  <si>
    <t>Clash of Clans 汇总</t>
  </si>
  <si>
    <t>Clash Royale 汇总</t>
  </si>
  <si>
    <t>Clean Bandit 汇总</t>
  </si>
  <si>
    <t>Cleveland Browns 汇总</t>
  </si>
  <si>
    <t>Cleveland Cavaliers on cleveland.com 汇总</t>
  </si>
  <si>
    <t>Clevver News 汇总</t>
  </si>
  <si>
    <t>Clevver Style 汇总</t>
  </si>
  <si>
    <t>Clicknetwork 汇总</t>
  </si>
  <si>
    <t>Cloth Map 汇总</t>
  </si>
  <si>
    <t>clothesencounters 汇总</t>
  </si>
  <si>
    <t>ClovesVEVO 汇总</t>
  </si>
  <si>
    <t>CMAVEVO 汇总</t>
  </si>
  <si>
    <t>CMT 汇总</t>
  </si>
  <si>
    <t>CNBC 汇总</t>
  </si>
  <si>
    <t>CNET 汇总</t>
  </si>
  <si>
    <t>CNLohr 汇总</t>
  </si>
  <si>
    <t>CNN 汇总</t>
  </si>
  <si>
    <t>CNNMoney 汇总</t>
  </si>
  <si>
    <t>Coachella 汇总</t>
  </si>
  <si>
    <t>Cobra Kai 汇总</t>
  </si>
  <si>
    <t>Coca-Cola 汇总</t>
  </si>
  <si>
    <t>cocheusadoooo 汇总</t>
  </si>
  <si>
    <t>Cody'sBLab 汇总</t>
  </si>
  <si>
    <t>Cody'sLab 汇总</t>
  </si>
  <si>
    <t>Cody'sLab Backup 汇总</t>
  </si>
  <si>
    <t>CoinDaddy 汇总</t>
  </si>
  <si>
    <t>ColdFusion 汇总</t>
  </si>
  <si>
    <t>Cole and Marmalade 汇总</t>
  </si>
  <si>
    <t>colinfurze 汇总</t>
  </si>
  <si>
    <t>Colleen Ballinger 汇总</t>
  </si>
  <si>
    <t>Colleen Vlogs 汇总</t>
  </si>
  <si>
    <t>CollegeHumor 汇总</t>
  </si>
  <si>
    <t>ColliderVideos 汇总</t>
  </si>
  <si>
    <t>Collins Key 汇总</t>
  </si>
  <si>
    <t>colourpopcosmetics 汇总</t>
  </si>
  <si>
    <t>Comedy Central 汇总</t>
  </si>
  <si>
    <t>Comicbook.com 汇总</t>
  </si>
  <si>
    <t>Commercials Funny 汇总</t>
  </si>
  <si>
    <t>communitychannel 汇总</t>
  </si>
  <si>
    <t>Complex 汇总</t>
  </si>
  <si>
    <t>Conan Gray 汇总</t>
  </si>
  <si>
    <t>Cond茅 Nast Traveler 汇总</t>
  </si>
  <si>
    <t>Confuse News 汇总</t>
  </si>
  <si>
    <t>ConnorFranta 汇总</t>
  </si>
  <si>
    <t>Conor Maynard 汇总</t>
  </si>
  <si>
    <t>Context Information Security 汇总</t>
  </si>
  <si>
    <t>Corinne Leigh 汇总</t>
  </si>
  <si>
    <t>Corridor 汇总</t>
  </si>
  <si>
    <t>Cosmopolitan.com 汇总</t>
  </si>
  <si>
    <t>COVERGIRL 汇总</t>
  </si>
  <si>
    <t>Cracked 汇总</t>
  </si>
  <si>
    <t>Crafty Panda 汇总</t>
  </si>
  <si>
    <t>CrashCourse 汇总</t>
  </si>
  <si>
    <t>CrashRacing 汇总</t>
  </si>
  <si>
    <t>CrazyLaughAction 汇总</t>
  </si>
  <si>
    <t>CrazyRussianHacker 汇总</t>
  </si>
  <si>
    <t>Cristi Cristian 汇总</t>
  </si>
  <si>
    <t>CrossFit庐 汇总</t>
  </si>
  <si>
    <t>CrossKut316 汇总</t>
  </si>
  <si>
    <t>CrowsEyeProductions 汇总</t>
  </si>
  <si>
    <t>Crusoe the Celebrity Dachshund 汇总</t>
  </si>
  <si>
    <t>CS Dojo 汇总</t>
  </si>
  <si>
    <t>C-SPAN 汇总</t>
  </si>
  <si>
    <t>Cultaholic 汇总</t>
  </si>
  <si>
    <t>CupcakeJemma 汇总</t>
  </si>
  <si>
    <t>Cut 汇总</t>
  </si>
  <si>
    <t>Cyberpunk 2077 汇总</t>
  </si>
  <si>
    <t>CyclingTips 汇总</t>
  </si>
  <si>
    <t>CYNVEVO 汇总</t>
  </si>
  <si>
    <t>Cyprus Air Heating, Cooling and Fireplaces 汇总</t>
  </si>
  <si>
    <t>D3sports.com 汇总</t>
  </si>
  <si>
    <t>Daddy Yankee 汇总</t>
  </si>
  <si>
    <t>Daelric 汇总</t>
  </si>
  <si>
    <t>DaHoopSpot Productions 汇总</t>
  </si>
  <si>
    <t>Daily Caller 汇总</t>
  </si>
  <si>
    <t>Daily Davidsons 汇总</t>
  </si>
  <si>
    <t>Daily Dose Of Internet 汇总</t>
  </si>
  <si>
    <t>Daisy Marquez 汇总</t>
  </si>
  <si>
    <t>DALLMYD 汇总</t>
  </si>
  <si>
    <t>DamonAndJo 汇总</t>
  </si>
  <si>
    <t>Dan And Shay 汇总</t>
  </si>
  <si>
    <t>DanAndPhilGAMES 汇总</t>
  </si>
  <si>
    <t>Dancing On Ice 汇总</t>
  </si>
  <si>
    <t>Dancing With The Stars 汇总</t>
  </si>
  <si>
    <t>Dani Ochoa 汇总</t>
  </si>
  <si>
    <t>Daniel Howell 汇总</t>
  </si>
  <si>
    <t>danisnotinteresting 汇总</t>
  </si>
  <si>
    <t>dannotv 汇总</t>
  </si>
  <si>
    <t>Danny Sapko 汇总</t>
  </si>
  <si>
    <t>DanTDM 汇总</t>
  </si>
  <si>
    <t>daronjay 汇总</t>
  </si>
  <si>
    <t>Darren Criss 汇总</t>
  </si>
  <si>
    <t>Dave Lee 汇总</t>
  </si>
  <si>
    <t>DaveHax 汇总</t>
  </si>
  <si>
    <t>davematthewsbandVEVO 汇总</t>
  </si>
  <si>
    <t>Davey Swatpaz 汇总</t>
  </si>
  <si>
    <t>David Archuleta 汇总</t>
  </si>
  <si>
    <t>David Dobrik 汇总</t>
  </si>
  <si>
    <t>David Guetta 汇总</t>
  </si>
  <si>
    <t>David Jardine 汇总</t>
  </si>
  <si>
    <t>David Seymour 汇总</t>
  </si>
  <si>
    <t>David Sistaro 汇总</t>
  </si>
  <si>
    <t>David Steuer 汇总</t>
  </si>
  <si>
    <t>David Windestal 汇总</t>
  </si>
  <si>
    <t>Davie504 汇总</t>
  </si>
  <si>
    <t>Dawid Szmandra 汇总</t>
  </si>
  <si>
    <t>Daz Games 汇总</t>
  </si>
  <si>
    <t>Dean Anderson 汇总</t>
  </si>
  <si>
    <t>Deep Look 汇总</t>
  </si>
  <si>
    <t>Define American 汇总</t>
  </si>
  <si>
    <t>dekuNukem 汇总</t>
  </si>
  <si>
    <t>Demi Lovato 汇总</t>
  </si>
  <si>
    <t>DemiLovatoVEVO 汇总</t>
  </si>
  <si>
    <t>Denitslava Makeup 汇总</t>
  </si>
  <si>
    <t>Dennis Kapatos 汇总</t>
  </si>
  <si>
    <t>Derek Hough 汇总</t>
  </si>
  <si>
    <t>Desi Perkins 汇总</t>
  </si>
  <si>
    <t>Desimpedidos 汇总</t>
  </si>
  <si>
    <t>Desktop Makes 汇总</t>
  </si>
  <si>
    <t>Despierta Am茅rica 汇总</t>
  </si>
  <si>
    <t>Desus &amp; Mero 汇总</t>
  </si>
  <si>
    <t>devinsupertramp 汇总</t>
  </si>
  <si>
    <t>DidYouKnowGaming? 汇总</t>
  </si>
  <si>
    <t>Diet Coke 汇总</t>
  </si>
  <si>
    <t>Dina Tokio 汇总</t>
  </si>
  <si>
    <t>Diplo 汇总</t>
  </si>
  <si>
    <t>Discovery UK 汇总</t>
  </si>
  <si>
    <t>Dish Nation 汇总</t>
  </si>
  <si>
    <t>Disney Descendants 汇总</t>
  </si>
  <si>
    <t>Disney Movie Trailers 汇总</t>
  </si>
  <si>
    <t>Disney On Broadway 汇总</t>
  </si>
  <si>
    <t>Disney Parks 汇总</t>
  </si>
  <si>
    <t>Disneyland Experience 汇总</t>
  </si>
  <si>
    <t>DisneyMusicVEVO 汇总</t>
  </si>
  <si>
    <t>Disney鈥ixar 汇总</t>
  </si>
  <si>
    <t>DIY Perks 汇总</t>
  </si>
  <si>
    <t>Dj Earworm 汇总</t>
  </si>
  <si>
    <t>DJI 汇总</t>
  </si>
  <si>
    <t>DJKhaledVEVO 汇总</t>
  </si>
  <si>
    <t>DJSnakeVEVO 汇总</t>
  </si>
  <si>
    <t>DKDKTV 汇总</t>
  </si>
  <si>
    <t>Dobre Brothers 汇总</t>
  </si>
  <si>
    <t>Doctor Mike 汇总</t>
  </si>
  <si>
    <t>Doctor Who 汇总</t>
  </si>
  <si>
    <t>doddleoddle 汇总</t>
  </si>
  <si>
    <t>doddlevloggle 汇总</t>
  </si>
  <si>
    <t>dodieVEVO 汇总</t>
  </si>
  <si>
    <t>Dolan Twins 汇总</t>
  </si>
  <si>
    <t>Domain of Science 汇总</t>
  </si>
  <si>
    <t>Domics 汇总</t>
  </si>
  <si>
    <t>Don Diablo 汇总</t>
  </si>
  <si>
    <t>Donald J. Trump Topic 汇总</t>
  </si>
  <si>
    <t>DonDiablo 汇总</t>
  </si>
  <si>
    <t>DONG 汇总</t>
  </si>
  <si>
    <t>Donut Media 汇总</t>
  </si>
  <si>
    <t>DoodleChaos 汇总</t>
  </si>
  <si>
    <t>dope2111 汇总</t>
  </si>
  <si>
    <t>DopeBoyTroy 汇总</t>
  </si>
  <si>
    <t>Doritos庐 汇总</t>
  </si>
  <si>
    <t>Dorkly 汇总</t>
  </si>
  <si>
    <t>Doug DeMuro 汇总</t>
  </si>
  <si>
    <t>Doug Ellison 汇总</t>
  </si>
  <si>
    <t>Doug Jones for Senate 汇总</t>
  </si>
  <si>
    <t>Dr. Sandra Lee (aka Dr. Pimple Popper) 汇总</t>
  </si>
  <si>
    <t>DraftExpress 汇总</t>
  </si>
  <si>
    <t>Dragonfoxgirl 汇总</t>
  </si>
  <si>
    <t>DragTimes 汇总</t>
  </si>
  <si>
    <t>DrakeBellVEVO 汇总</t>
  </si>
  <si>
    <t>DrakeVEVO 汇总</t>
  </si>
  <si>
    <t>DreamCastle_629 汇总</t>
  </si>
  <si>
    <t>DreamWorksTV 汇总</t>
  </si>
  <si>
    <t>Drew Lynch 汇总</t>
  </si>
  <si>
    <t>DrinkBODYARMOR 汇总</t>
  </si>
  <si>
    <t>DrMachakil 汇总</t>
  </si>
  <si>
    <t>Dua Lipa 汇总</t>
  </si>
  <si>
    <t>Duan Mackenzie 汇总</t>
  </si>
  <si>
    <t>DuckSoss 汇总</t>
  </si>
  <si>
    <t>Dude Perfect 汇总</t>
  </si>
  <si>
    <t>Duncan Sinfield 汇总</t>
  </si>
  <si>
    <t>DunkFest 汇总</t>
  </si>
  <si>
    <t>Dustin Penner 汇总</t>
  </si>
  <si>
    <t>Duston Ward 汇总</t>
  </si>
  <si>
    <t>Dwarf Mamba 汇总</t>
  </si>
  <si>
    <t>Dylan Locke 汇总</t>
  </si>
  <si>
    <t>E! Entertainment 汇总</t>
  </si>
  <si>
    <t>E! Live from the Red Carpet 汇总</t>
  </si>
  <si>
    <t>E! News 汇总</t>
  </si>
  <si>
    <t>EA SPORTS 汇总</t>
  </si>
  <si>
    <t>EA SPORTS FIFA 汇总</t>
  </si>
  <si>
    <t>East Idaho News 汇总</t>
  </si>
  <si>
    <t>Eater 汇总</t>
  </si>
  <si>
    <t>eba era 汇总</t>
  </si>
  <si>
    <t>Ed Sheeran 汇总</t>
  </si>
  <si>
    <t>edlover4real 汇总</t>
  </si>
  <si>
    <t>Edward Avila 汇总</t>
  </si>
  <si>
    <t>Eh Bee Family 汇总</t>
  </si>
  <si>
    <t>ekaggrat singh kalsi 汇总</t>
  </si>
  <si>
    <t>ElbowVEVO 汇总</t>
  </si>
  <si>
    <t>ElectroBOOM 汇总</t>
  </si>
  <si>
    <t>Electron Dust 汇总</t>
  </si>
  <si>
    <t>eLL cartoons 汇总</t>
  </si>
  <si>
    <t>ELLE 汇总</t>
  </si>
  <si>
    <t>ElleOfTheMills 汇总</t>
  </si>
  <si>
    <t>ELLEUKTV 汇总</t>
  </si>
  <si>
    <t>Ellie and Jared 汇总</t>
  </si>
  <si>
    <t>EllieGouldingVEVO 汇总</t>
  </si>
  <si>
    <t>Elton John 汇总</t>
  </si>
  <si>
    <t>EltonJohnVEVO 汇总</t>
  </si>
  <si>
    <t>Elvis Duran Show 汇总</t>
  </si>
  <si>
    <t>EminemVEVO 汇总</t>
  </si>
  <si>
    <t>Emirates 汇总</t>
  </si>
  <si>
    <t>emma chamberlain 汇总</t>
  </si>
  <si>
    <t>Emma Massingale 汇总</t>
  </si>
  <si>
    <t>emmymadeinjapan 汇总</t>
  </si>
  <si>
    <t>Empire 汇总</t>
  </si>
  <si>
    <t>empireofthesunvevo 汇总</t>
  </si>
  <si>
    <t>End of Ze World 汇总</t>
  </si>
  <si>
    <t>engineerguy 汇总</t>
  </si>
  <si>
    <t>Engineering Explained 汇总</t>
  </si>
  <si>
    <t>EnriqueIglesiasVEVO 汇总</t>
  </si>
  <si>
    <t>Enter Shikari 汇总</t>
  </si>
  <si>
    <t>Entertainment Tonight 汇总</t>
  </si>
  <si>
    <t>Entertainment Weekly 汇总</t>
  </si>
  <si>
    <t>EntertainmentVevo 汇总</t>
  </si>
  <si>
    <t>Epicurious 汇总</t>
  </si>
  <si>
    <t>Eric Strebel 汇总</t>
  </si>
  <si>
    <t>Erika Costell 汇总</t>
  </si>
  <si>
    <t>Erin Noelle 汇总</t>
  </si>
  <si>
    <t>Errant Signal 汇总</t>
  </si>
  <si>
    <t>ESPN 汇总</t>
  </si>
  <si>
    <t>ESPN UK 汇总</t>
  </si>
  <si>
    <t>Esther Bellido 汇总</t>
  </si>
  <si>
    <t>Est茅e Lalonde 汇总</t>
  </si>
  <si>
    <t>ET Canada 汇总</t>
  </si>
  <si>
    <t>euronews (in English) 汇总</t>
  </si>
  <si>
    <t>European Space Agency, ESA 汇总</t>
  </si>
  <si>
    <t>Eva Lunde Bentley 汇总</t>
  </si>
  <si>
    <t>Evan Edinger 汇总</t>
  </si>
  <si>
    <t>EvanescenceVEVO 汇总</t>
  </si>
  <si>
    <t>Everyday Astronaut 汇总</t>
  </si>
  <si>
    <t>EverythingApplePro 汇总</t>
  </si>
  <si>
    <t>EVNautilus 汇总</t>
  </si>
  <si>
    <t>Exploring Alternatives 汇总</t>
  </si>
  <si>
    <t>ExplosmEntertainment 汇总</t>
  </si>
  <si>
    <t>Extra Credits 汇总</t>
  </si>
  <si>
    <t>F Milburn 汇总</t>
  </si>
  <si>
    <t>Facelesstech 汇总</t>
  </si>
  <si>
    <t>FacelesswithEyesOpen 汇总</t>
  </si>
  <si>
    <t>FaeryInLoveInc 汇总</t>
  </si>
  <si>
    <t>FailArmy 汇总</t>
  </si>
  <si>
    <t>FallOutBoyVEVO 汇总</t>
  </si>
  <si>
    <t>FamilyFeud 汇总</t>
  </si>
  <si>
    <t>Famous Celebrities Snaps 汇总</t>
  </si>
  <si>
    <t>Fancy Vlogs By Gab 汇总</t>
  </si>
  <si>
    <t>fantano 汇总</t>
  </si>
  <si>
    <t>FaZe Rug 汇总</t>
  </si>
  <si>
    <t>FBE 汇总</t>
  </si>
  <si>
    <t>FC Barcelona 汇总</t>
  </si>
  <si>
    <t>Feast Of Fiction 汇总</t>
  </si>
  <si>
    <t>Feelunique 汇总</t>
  </si>
  <si>
    <t>FerrasVEVO 汇总</t>
  </si>
  <si>
    <t>FIFATV 汇总</t>
  </si>
  <si>
    <t>FifthHarmonyVEVO 汇总</t>
  </si>
  <si>
    <t>Fifty Shades 汇总</t>
  </si>
  <si>
    <t>FiftyShadesVEVO 汇总</t>
  </si>
  <si>
    <t>FightHype.com 汇总</t>
  </si>
  <si>
    <t>Film Independent 汇总</t>
  </si>
  <si>
    <t>FILMWEBTV 汇总</t>
  </si>
  <si>
    <t>First Aid Kit 汇总</t>
  </si>
  <si>
    <t>First We Feast 汇总</t>
  </si>
  <si>
    <t>Flash Rahbbit 汇总</t>
  </si>
  <si>
    <t>Fleur DeForce 汇总</t>
  </si>
  <si>
    <t>flirppy242 汇总</t>
  </si>
  <si>
    <t>FliteTest 汇总</t>
  </si>
  <si>
    <t>FlorenceMachineVEVO 汇总</t>
  </si>
  <si>
    <t>FloSports 汇总</t>
  </si>
  <si>
    <t>FlyFastandLow 汇总</t>
  </si>
  <si>
    <t>Focus Features 汇总</t>
  </si>
  <si>
    <t>Fontgod 汇总</t>
  </si>
  <si>
    <t>FOOD INSIDER 汇总</t>
  </si>
  <si>
    <t>Food Wishes 汇总</t>
  </si>
  <si>
    <t>foofightersVEVO 汇总</t>
  </si>
  <si>
    <t>Foot Locker 汇总</t>
  </si>
  <si>
    <t>Ford Europe 汇总</t>
  </si>
  <si>
    <t>Ford Motor Company 汇总</t>
  </si>
  <si>
    <t>Forgotten Weapons 汇总</t>
  </si>
  <si>
    <t>FORMULA 1 汇总</t>
  </si>
  <si>
    <t>Fortnite 汇总</t>
  </si>
  <si>
    <t>fosterthepeopleVEVO 汇总</t>
  </si>
  <si>
    <t>FoundFlix 汇总</t>
  </si>
  <si>
    <t>FOX 汇总</t>
  </si>
  <si>
    <t>FOX 17 WXMI 汇总</t>
  </si>
  <si>
    <t>Fox Business 汇总</t>
  </si>
  <si>
    <t>Fox News 汇总</t>
  </si>
  <si>
    <t>FOX Soccer 汇总</t>
  </si>
  <si>
    <t>FOX Sports 汇总</t>
  </si>
  <si>
    <t>FoxSearchlight 汇总</t>
  </si>
  <si>
    <t>FoxStarHindi 汇总</t>
  </si>
  <si>
    <t>Frank May 汇总</t>
  </si>
  <si>
    <t>Frankie Vision 汇总</t>
  </si>
  <si>
    <t>FRANKIEmusicVEVO 汇总</t>
  </si>
  <si>
    <t>Freddie Lister 汇总</t>
  </si>
  <si>
    <t>Freddie Twenty 汇总</t>
  </si>
  <si>
    <t>FreeDawkins 汇总</t>
  </si>
  <si>
    <t>Freedom of the Press Foundation 汇总</t>
  </si>
  <si>
    <t>Freeform 汇总</t>
  </si>
  <si>
    <t>Freemeo 汇总</t>
  </si>
  <si>
    <t>FrenchMontanaVEVO 汇总</t>
  </si>
  <si>
    <t>Frog The Rooster 汇总</t>
  </si>
  <si>
    <t>FrownsUpsideDown 汇总</t>
  </si>
  <si>
    <t>Fueled By Ramen 汇总</t>
  </si>
  <si>
    <t>Full Frontal with Samantha Bee 汇总</t>
  </si>
  <si>
    <t>Function 汇总</t>
  </si>
  <si>
    <t>FundingCircleUK 汇总</t>
  </si>
  <si>
    <t>FunForLouis 汇总</t>
  </si>
  <si>
    <t>Funny Commercials 汇总</t>
  </si>
  <si>
    <t>Funny New Videos 汇总</t>
  </si>
  <si>
    <t>Funny Or Die 汇总</t>
  </si>
  <si>
    <t>fuzywazacolin 汇总</t>
  </si>
  <si>
    <t>FX Networks 汇总</t>
  </si>
  <si>
    <t>Gabbie Hanna 汇总</t>
  </si>
  <si>
    <t>Galantis 汇总</t>
  </si>
  <si>
    <t>Gallant 汇总</t>
  </si>
  <si>
    <t>gamelovercommercials 汇总</t>
  </si>
  <si>
    <t>gameslice 汇总</t>
  </si>
  <si>
    <t>GameXplain 汇总</t>
  </si>
  <si>
    <t>GamingWithJen 汇总</t>
  </si>
  <si>
    <t>Gatorade 汇总</t>
  </si>
  <si>
    <t>Gcincorp Ecommerce and Real Estate 汇总</t>
  </si>
  <si>
    <t>G-Eazy 汇总</t>
  </si>
  <si>
    <t>GEazyMusicVEVO 汇总</t>
  </si>
  <si>
    <t>geicocaveman2012 汇总</t>
  </si>
  <si>
    <t>Gemma Stafford 汇总</t>
  </si>
  <si>
    <t>Genius 汇总</t>
  </si>
  <si>
    <t>Gentle Whispering ASMR 汇总</t>
  </si>
  <si>
    <t>Genuine Survival Research Labs 汇总</t>
  </si>
  <si>
    <t>Geoff Mallinson 汇总</t>
  </si>
  <si>
    <t>GeorgeEzraVEVO 汇总</t>
  </si>
  <si>
    <t>Gerry Litwin 汇总</t>
  </si>
  <si>
    <t>Gibi ASMR 汇总</t>
  </si>
  <si>
    <t>Gigi Gorgeous 汇总</t>
  </si>
  <si>
    <t>GingerPale 汇总</t>
  </si>
  <si>
    <t>GinWigmoreVEVO 汇总</t>
  </si>
  <si>
    <t>Glam&amp;Gore 汇总</t>
  </si>
  <si>
    <t>Glamour Magazine 汇总</t>
  </si>
  <si>
    <t>Global News 汇总</t>
  </si>
  <si>
    <t>Global Road Entertainment 汇总</t>
  </si>
  <si>
    <t>GoDucksdotcom 汇总</t>
  </si>
  <si>
    <t>GohmertTX01 汇总</t>
  </si>
  <si>
    <t>Golden State Warriors 汇总</t>
  </si>
  <si>
    <t>Gondwana Collection Namibia 汇总</t>
  </si>
  <si>
    <t>Good Morning America 汇总</t>
  </si>
  <si>
    <t>Good Morning Britain 汇总</t>
  </si>
  <si>
    <t>Good Mythical MORE 汇总</t>
  </si>
  <si>
    <t>Good Mythical Morning 汇总</t>
  </si>
  <si>
    <t>Goodwillsandusky 汇总</t>
  </si>
  <si>
    <t>Google 汇总</t>
  </si>
  <si>
    <t>Google Developers 汇总</t>
  </si>
  <si>
    <t>googledoodles 汇总</t>
  </si>
  <si>
    <t>GoPro 汇总</t>
  </si>
  <si>
    <t>Gordon Ramsay 汇总</t>
  </si>
  <si>
    <t>Gorillaz 汇总</t>
  </si>
  <si>
    <t>GPhase 汇总</t>
  </si>
  <si>
    <t>GQ 汇总</t>
  </si>
  <si>
    <t>Grace Helbig 汇总</t>
  </si>
  <si>
    <t>GraceVanderWaalVEVO 汇总</t>
  </si>
  <si>
    <t>Graham The Christian 汇总</t>
  </si>
  <si>
    <t>grandayy 汇总</t>
  </si>
  <si>
    <t>Grandpa Kitchen 汇总</t>
  </si>
  <si>
    <t>grav3yardgirl 汇总</t>
  </si>
  <si>
    <t>GRB rally 汇总</t>
  </si>
  <si>
    <t>GrDrtube 汇总</t>
  </si>
  <si>
    <t>Great Big Story 汇总</t>
  </si>
  <si>
    <t>GreatScott! 汇总</t>
  </si>
  <si>
    <t>greeenpro 汇总</t>
  </si>
  <si>
    <t>Green Day 汇总</t>
  </si>
  <si>
    <t>Gregg Peterson 汇总</t>
  </si>
  <si>
    <t>greyson97 汇总</t>
  </si>
  <si>
    <t>Grist 汇总</t>
  </si>
  <si>
    <t>Groupon 汇总</t>
  </si>
  <si>
    <t>Guardian News 汇总</t>
  </si>
  <si>
    <t>Guava Juice 汇总</t>
  </si>
  <si>
    <t>Guinness World Records 汇总</t>
  </si>
  <si>
    <t>Guldies 汇总</t>
  </si>
  <si>
    <t>Gus Johnson 汇总</t>
  </si>
  <si>
    <t>Gustawny 汇总</t>
  </si>
  <si>
    <t>Guy Tang 汇总</t>
  </si>
  <si>
    <t>GwenStefaniVEVO 汇总</t>
  </si>
  <si>
    <t>gzumwalt 汇总</t>
  </si>
  <si>
    <t>H O N N E 汇总</t>
  </si>
  <si>
    <t>H&amp;M 汇总</t>
  </si>
  <si>
    <t>H3 Podcast Highlights 汇总</t>
  </si>
  <si>
    <t>HACKADAY 汇总</t>
  </si>
  <si>
    <t>HaileeSteinfeldVEVO 汇总</t>
  </si>
  <si>
    <t>HaimVEVO 汇总</t>
  </si>
  <si>
    <t>Hak5 汇总</t>
  </si>
  <si>
    <t>Half as Interesting 汇总</t>
  </si>
  <si>
    <t>Halfway Anywhere 汇总</t>
  </si>
  <si>
    <t>HALO 汇总</t>
  </si>
  <si>
    <t>HalseyVEVO 汇总</t>
  </si>
  <si>
    <t>Hamilton: An American Musical 汇总</t>
  </si>
  <si>
    <t>Hannah Meloche 汇总</t>
  </si>
  <si>
    <t>Hannah Stocking 汇总</t>
  </si>
  <si>
    <t>Hannah Witton 汇总</t>
  </si>
  <si>
    <t>HANSE 頃滌劯 汇总</t>
  </si>
  <si>
    <t>HANSON 汇总</t>
  </si>
  <si>
    <t>Harper's BAZAAR 汇总</t>
  </si>
  <si>
    <t>HARRY 汇总</t>
  </si>
  <si>
    <t>HarryStylesVEVO 汇总</t>
  </si>
  <si>
    <t>Haru the Shiba Inu 汇总</t>
  </si>
  <si>
    <t>Hayley Kiyoko 汇总</t>
  </si>
  <si>
    <t>Hazel Hayes 汇总</t>
  </si>
  <si>
    <t>HBO 汇总</t>
  </si>
  <si>
    <t>Healthcare Triage 汇总</t>
  </si>
  <si>
    <t>Helen Anderson 汇总</t>
  </si>
  <si>
    <t>HellthyJunkFood 汇总</t>
  </si>
  <si>
    <t>Helpful Vancouver Vet 汇总</t>
  </si>
  <si>
    <t>Henry Prince Mak 汇总</t>
  </si>
  <si>
    <t>heroedelahistoria 汇总</t>
  </si>
  <si>
    <t>Hevesh5 汇总</t>
  </si>
  <si>
    <t>heyitsfeiii 汇总</t>
  </si>
  <si>
    <t>Highlight Heaven 汇总</t>
  </si>
  <si>
    <t>Highsnobiety 汇总</t>
  </si>
  <si>
    <t>HiHo Kids 汇总</t>
  </si>
  <si>
    <t>Hillsong Worship 汇总</t>
  </si>
  <si>
    <t>Hollyscoop 汇总</t>
  </si>
  <si>
    <t>HollywoodLife 汇总</t>
  </si>
  <si>
    <t>Hometalk 汇总</t>
  </si>
  <si>
    <t>Honda 汇总</t>
  </si>
  <si>
    <t>Hope For Paws - Official Rescue Channel 汇总</t>
  </si>
  <si>
    <t>Hopeless Records 汇总</t>
  </si>
  <si>
    <t>Horizon Productions SFL 汇总</t>
  </si>
  <si>
    <t>HOT 97 汇总</t>
  </si>
  <si>
    <t>Hot Dad 汇总</t>
  </si>
  <si>
    <t>HOTSPOTATL 汇总</t>
  </si>
  <si>
    <t>HouzzTV 汇总</t>
  </si>
  <si>
    <t>How It Should Have Ended 汇总</t>
  </si>
  <si>
    <t>How Ridiculous 汇总</t>
  </si>
  <si>
    <t>How To Cake It 汇总</t>
  </si>
  <si>
    <t>How To Cook That 汇总</t>
  </si>
  <si>
    <t>How to DAD 汇总</t>
  </si>
  <si>
    <t>How To Make Everything 汇总</t>
  </si>
  <si>
    <t>Howl Of A Dog 汇总</t>
  </si>
  <si>
    <t>HowToBasic 汇总</t>
  </si>
  <si>
    <t>hp_overload 汇总</t>
  </si>
  <si>
    <t>HQVideoDude 汇总</t>
  </si>
  <si>
    <t>Hudson Moore 汇总</t>
  </si>
  <si>
    <t>hudsonunionsociety 汇总</t>
  </si>
  <si>
    <t>Hulu 汇总</t>
  </si>
  <si>
    <t>Humble Design 汇总</t>
  </si>
  <si>
    <t>Hunter Hayes 汇总</t>
  </si>
  <si>
    <t>Hush Kit 汇总</t>
  </si>
  <si>
    <t>Huw Parkinson 汇总</t>
  </si>
  <si>
    <t>Huxley Berg Studios 汇总</t>
  </si>
  <si>
    <t>HvdH-Plane-Spotter 汇总</t>
  </si>
  <si>
    <t>hwow 汇总</t>
  </si>
  <si>
    <t>Hybrid Network 汇总</t>
  </si>
  <si>
    <t>Hydraulic Press Channel 汇总</t>
  </si>
  <si>
    <t>HyundaiUSA 汇总</t>
  </si>
  <si>
    <t>I Like To Make Stuff 汇总</t>
  </si>
  <si>
    <t>I.T. Channel 汇总</t>
  </si>
  <si>
    <t>IAmAnneMarie 汇总</t>
  </si>
  <si>
    <t>iamAURORAVEVO 汇总</t>
  </si>
  <si>
    <t>ibighit 汇总</t>
  </si>
  <si>
    <t>iDB 汇总</t>
  </si>
  <si>
    <t>IFC 汇总</t>
  </si>
  <si>
    <t>IFC Films 汇总</t>
  </si>
  <si>
    <t>iggyazaleamusicVEVO 汇总</t>
  </si>
  <si>
    <t>IGN 汇总</t>
  </si>
  <si>
    <t>IGN News 汇总</t>
  </si>
  <si>
    <t>ignoramusky 汇总</t>
  </si>
  <si>
    <t>iHasCupquake 汇总</t>
  </si>
  <si>
    <t>IISuperwomanII 汇总</t>
  </si>
  <si>
    <t>iJustine 汇总</t>
  </si>
  <si>
    <t>iKON 汇总</t>
  </si>
  <si>
    <t>ilikeweylie 汇总</t>
  </si>
  <si>
    <t>Illumination 汇总</t>
  </si>
  <si>
    <t>I'm With Her 汇总</t>
  </si>
  <si>
    <t>ImagineDragonsVEVO 汇总</t>
  </si>
  <si>
    <t>Impulse 汇总</t>
  </si>
  <si>
    <t>In Case You Missed It 汇总</t>
  </si>
  <si>
    <t>Inanna Sarkis 汇总</t>
  </si>
  <si>
    <t>IncubusVEVO 汇总</t>
  </si>
  <si>
    <t>India Love 汇总</t>
  </si>
  <si>
    <t>India Survival Guide 汇总</t>
  </si>
  <si>
    <t>Ingrid Nilsen 汇总</t>
  </si>
  <si>
    <t>INQUIRER.net 汇总</t>
  </si>
  <si>
    <t>Inside Edition 汇总</t>
  </si>
  <si>
    <t>Inside the Magic 汇总</t>
  </si>
  <si>
    <t>INSIDER 汇总</t>
  </si>
  <si>
    <t>Interscope Records 汇总</t>
  </si>
  <si>
    <t>Inthefrow 汇总</t>
  </si>
  <si>
    <t>Intuit 汇总</t>
  </si>
  <si>
    <t>Invisible People 汇总</t>
  </si>
  <si>
    <t>iotexpert 汇总</t>
  </si>
  <si>
    <t>Iris 汇总</t>
  </si>
  <si>
    <t>IsraeliPM 汇总</t>
  </si>
  <si>
    <t>It's a small world 汇总</t>
  </si>
  <si>
    <t>It's a Southern Thing 汇总</t>
  </si>
  <si>
    <t>It's Okay To Be Smart 汇总</t>
  </si>
  <si>
    <t>itsAlexClark 汇总</t>
  </si>
  <si>
    <t>ITV 汇总</t>
  </si>
  <si>
    <t>Itzztonytony 汇总</t>
  </si>
  <si>
    <t>Ivan Miranda 汇总</t>
  </si>
  <si>
    <t>Izac Less 汇总</t>
  </si>
  <si>
    <t>J Gasser 汇总</t>
  </si>
  <si>
    <t>J S 汇总</t>
  </si>
  <si>
    <t>J. Cole 汇总</t>
  </si>
  <si>
    <t>J.J. McCullough 汇总</t>
  </si>
  <si>
    <t>Jack and Dean 汇总</t>
  </si>
  <si>
    <t>Jack Coyne 汇总</t>
  </si>
  <si>
    <t>Jackie Aina 汇总</t>
  </si>
  <si>
    <t>JackJohnsonVEVO 汇总</t>
  </si>
  <si>
    <t>jacksepticeye 汇总</t>
  </si>
  <si>
    <t>jacksfilms 汇总</t>
  </si>
  <si>
    <t>JackWhiteVEVO 汇总</t>
  </si>
  <si>
    <t>Jaclyn Hill 汇总</t>
  </si>
  <si>
    <t>Jacob Collier 汇总</t>
  </si>
  <si>
    <t>Jaiden Animations 汇总</t>
  </si>
  <si>
    <t>Jake Paul 汇总</t>
  </si>
  <si>
    <t>Jake Roper 汇总</t>
  </si>
  <si>
    <t>Jalopnik 汇总</t>
  </si>
  <si>
    <t>James Charles 汇总</t>
  </si>
  <si>
    <t>James Veitch 汇总</t>
  </si>
  <si>
    <t>JamesAVEVO 汇总</t>
  </si>
  <si>
    <t>JamesBayVEVO 汇总</t>
  </si>
  <si>
    <t>JamesBlakeVEVO 汇总</t>
  </si>
  <si>
    <t>Jamie Demeter 汇总</t>
  </si>
  <si>
    <t>Janelle Mon谩e 汇总</t>
  </si>
  <si>
    <t>JanPaul123 汇总</t>
  </si>
  <si>
    <t>JarJar Abrams 汇总</t>
  </si>
  <si>
    <t>Jason Derulo 汇总</t>
  </si>
  <si>
    <t>Jason Mraz 汇总</t>
  </si>
  <si>
    <t>Jason Yu 汇总</t>
  </si>
  <si>
    <t>JasonAldeanVEVO 汇总</t>
  </si>
  <si>
    <t>JAY 汇总</t>
  </si>
  <si>
    <t>JayRockVEVO 汇总</t>
  </si>
  <si>
    <t>JayZVEVO 汇总</t>
  </si>
  <si>
    <t>jbalvinVEVO 汇总</t>
  </si>
  <si>
    <t>Jeep 汇总</t>
  </si>
  <si>
    <t>jeffreestar 汇总</t>
  </si>
  <si>
    <t>JelloApocalypse 汇总</t>
  </si>
  <si>
    <t>Jenn Im 汇总</t>
  </si>
  <si>
    <t>JennaMarbles 汇总</t>
  </si>
  <si>
    <t>jenniferhudsonVEVO 汇总</t>
  </si>
  <si>
    <t>JenniferLopezVEVO 汇总</t>
  </si>
  <si>
    <t>jennxpenn 汇总</t>
  </si>
  <si>
    <t>Jenny Hanell 汇总</t>
  </si>
  <si>
    <t>Jenny Nicholson 汇总</t>
  </si>
  <si>
    <t>Jeopardy! 汇总</t>
  </si>
  <si>
    <t>jeremiah johnson 汇总</t>
  </si>
  <si>
    <t>Jeremy Jahns 汇总</t>
  </si>
  <si>
    <t>JerryRigEverything 汇总</t>
  </si>
  <si>
    <t>Jess Conte 汇总</t>
  </si>
  <si>
    <t>Jess Glynne 汇总</t>
  </si>
  <si>
    <t>Jesse 汇总</t>
  </si>
  <si>
    <t>Jessica Braun | JAMbeauty89 汇总</t>
  </si>
  <si>
    <t>Jessica Clements 汇总</t>
  </si>
  <si>
    <t>Jessica Kellgren-Fozard 汇总</t>
  </si>
  <si>
    <t>Jessica Vu 汇总</t>
  </si>
  <si>
    <t>JessieJVEVO 汇总</t>
  </si>
  <si>
    <t>jessiepaege 汇总</t>
  </si>
  <si>
    <t>Jessii Vee 汇总</t>
  </si>
  <si>
    <t>JheneAikoVEVO 汇总</t>
  </si>
  <si>
    <t>JimBrowski 96HourNews 汇总</t>
  </si>
  <si>
    <t>Jimmy Built 汇总</t>
  </si>
  <si>
    <t>Jimmy Kimmel Live 汇总</t>
  </si>
  <si>
    <t>JK Brickworks 汇总</t>
  </si>
  <si>
    <t>Joan Kim 汇总</t>
  </si>
  <si>
    <t>JOE.ie 汇总</t>
  </si>
  <si>
    <t>JoergSprave 汇总</t>
  </si>
  <si>
    <t>Joey Graceffa 汇总</t>
  </si>
  <si>
    <t>John Campea 汇总</t>
  </si>
  <si>
    <t>John Lewis 汇总</t>
  </si>
  <si>
    <t>John Maclean 汇总</t>
  </si>
  <si>
    <t>John Mayer 汇总</t>
  </si>
  <si>
    <t>John Sellars 汇总</t>
  </si>
  <si>
    <t>John Varvatos 汇总</t>
  </si>
  <si>
    <t>johnlegendVEVO 汇总</t>
  </si>
  <si>
    <t>johnmayerVEVO 汇总</t>
  </si>
  <si>
    <t>JohnNewmanVEVO 汇总</t>
  </si>
  <si>
    <t>Johnny Jansen 汇总</t>
  </si>
  <si>
    <t>JohnnyQ90 汇总</t>
  </si>
  <si>
    <t>JOLLY 汇总</t>
  </si>
  <si>
    <t>Jon B. 汇总</t>
  </si>
  <si>
    <t>Jon Olsson 汇总</t>
  </si>
  <si>
    <t>Jonathan Morrison 汇总</t>
  </si>
  <si>
    <t>JonTronShow 汇总</t>
  </si>
  <si>
    <t>Jordan Wilson 汇总</t>
  </si>
  <si>
    <t>Josh Groban 汇总</t>
  </si>
  <si>
    <t>Josh Levine 汇总</t>
  </si>
  <si>
    <t>Joshua Levin 汇总</t>
  </si>
  <si>
    <t>joyner lucas 汇总</t>
  </si>
  <si>
    <t>JP &amp; Julia 汇总</t>
  </si>
  <si>
    <t>JuJu Smith-Schuster 汇总</t>
  </si>
  <si>
    <t>JuliaMichaelsVEVO 汇总</t>
  </si>
  <si>
    <t>Julien Solomita 汇总</t>
  </si>
  <si>
    <t>JunsKitchen 汇总</t>
  </si>
  <si>
    <t>Just Between Us 汇总</t>
  </si>
  <si>
    <t>Just Jared Jr 汇总</t>
  </si>
  <si>
    <t>Just Marcus 汇总</t>
  </si>
  <si>
    <t>Just Wow me 汇总</t>
  </si>
  <si>
    <t>justintimberlakeVEVO 汇总</t>
  </si>
  <si>
    <t>jypentertainment 汇总</t>
  </si>
  <si>
    <t>J谩n Ilavsk媒 汇总</t>
  </si>
  <si>
    <t>K Yuen 汇总</t>
  </si>
  <si>
    <t>Kacey Musgraves - Topic 汇总</t>
  </si>
  <si>
    <t>KaceyMusgravesVEVO 汇总</t>
  </si>
  <si>
    <t>Kandee Johnson 汇总</t>
  </si>
  <si>
    <t>KaneBrownVEVO 汇总</t>
  </si>
  <si>
    <t>Kanimuna Kisaka 汇总</t>
  </si>
  <si>
    <t>Kanye West 汇总</t>
  </si>
  <si>
    <t>Kanye West - Topic 汇总</t>
  </si>
  <si>
    <t>Kaplamino 汇总</t>
  </si>
  <si>
    <t>Karim Jovian 汇总</t>
  </si>
  <si>
    <t>Karina Garcia 汇总</t>
  </si>
  <si>
    <t>Kat Cunning 汇总</t>
  </si>
  <si>
    <t>KATC 汇总</t>
  </si>
  <si>
    <t>KathleenLights 汇总</t>
  </si>
  <si>
    <t>Katy Perry 汇总</t>
  </si>
  <si>
    <t>KatyPerryVEVO 汇总</t>
  </si>
  <si>
    <t>Katzun 汇总</t>
  </si>
  <si>
    <t>kawaiisweetworld 汇总</t>
  </si>
  <si>
    <t>Kayley Melissa 汇总</t>
  </si>
  <si>
    <t>KBAK - KBFX - Eyewitness News - BakersfieldNow 汇总</t>
  </si>
  <si>
    <t>KBS World TV 汇总</t>
  </si>
  <si>
    <t>KBSKpop 汇总</t>
  </si>
  <si>
    <t>kehlani parrish 汇总</t>
  </si>
  <si>
    <t>Keith Urban 汇总</t>
  </si>
  <si>
    <t>KeithUrbanVEVO 汇总</t>
  </si>
  <si>
    <t>Keke Palmer 汇总</t>
  </si>
  <si>
    <t>Kelly Clarkson 汇总</t>
  </si>
  <si>
    <t>Kelly Eden 汇总</t>
  </si>
  <si>
    <t>KendrickLamarVEVO 汇总</t>
  </si>
  <si>
    <t>Kensuke Koike 汇总</t>
  </si>
  <si>
    <t>Kerry Wong 汇总</t>
  </si>
  <si>
    <t>keshaVEVO 汇总</t>
  </si>
  <si>
    <t>Kevin Durant 汇总</t>
  </si>
  <si>
    <t>Kevin Noonan 汇总</t>
  </si>
  <si>
    <t>Kevin Rabatin 汇总</t>
  </si>
  <si>
    <t>Kevin Stein 汇总</t>
  </si>
  <si>
    <t>Keyboard Cat 汇总</t>
  </si>
  <si>
    <t>KFC 汇总</t>
  </si>
  <si>
    <t>KFlayVEVO 汇总</t>
  </si>
  <si>
    <t>KhalidVEVO 汇总</t>
  </si>
  <si>
    <t>Kia Motors America 汇总</t>
  </si>
  <si>
    <t>KickThePj 汇总</t>
  </si>
  <si>
    <t>Kid Rock 汇总</t>
  </si>
  <si>
    <t>Kim Kardashian West 汇总</t>
  </si>
  <si>
    <t>kimbramusic 汇总</t>
  </si>
  <si>
    <t>KIND Snacks 汇总</t>
  </si>
  <si>
    <t>King Princess 汇总</t>
  </si>
  <si>
    <t>Kingdom Hearts 汇总</t>
  </si>
  <si>
    <t>Kingsley 汇总</t>
  </si>
  <si>
    <t>KipMooreVEVO 汇总</t>
  </si>
  <si>
    <t>KISS FM UK 汇总</t>
  </si>
  <si>
    <t>Kita Osaka 汇总</t>
  </si>
  <si>
    <t>Kitchen Nightmares 汇总</t>
  </si>
  <si>
    <t>Kitten Lady 汇总</t>
  </si>
  <si>
    <t>Kitty Hawk 汇总</t>
  </si>
  <si>
    <t>KKandbabyJ 汇总</t>
  </si>
  <si>
    <t>Klossy 汇总</t>
  </si>
  <si>
    <t>kmichelle 汇总</t>
  </si>
  <si>
    <t>K-MUSIC 汇总</t>
  </si>
  <si>
    <t>Kortney Steury 汇总</t>
  </si>
  <si>
    <t>Kotaku 汇总</t>
  </si>
  <si>
    <t>Kraft Brand 汇总</t>
  </si>
  <si>
    <t>Kris Harbour 汇总</t>
  </si>
  <si>
    <t>Kristen Hancher 汇总</t>
  </si>
  <si>
    <t>Kristin Johns 汇总</t>
  </si>
  <si>
    <t>KSNV News 3 Las Vegas 汇总</t>
  </si>
  <si>
    <t>KTVU 汇总</t>
  </si>
  <si>
    <t>Kurzgesagt 鈥?In a Nutshell 汇总</t>
  </si>
  <si>
    <t>KygoOfficialVEVO 汇总</t>
  </si>
  <si>
    <t>Kyle Gunderson 汇总</t>
  </si>
  <si>
    <t>KYLE HANAGAMI 汇总</t>
  </si>
  <si>
    <t>Kyle Jennermann 汇总</t>
  </si>
  <si>
    <t>Kylie Cosmetics 汇总</t>
  </si>
  <si>
    <t>Kylie Jenner 汇总</t>
  </si>
  <si>
    <t>Kylie Minogue 汇总</t>
  </si>
  <si>
    <t>Kylie Moy 汇总</t>
  </si>
  <si>
    <t>KylieMinogueOnVEVO 汇总</t>
  </si>
  <si>
    <t>LadBaby Official 汇总</t>
  </si>
  <si>
    <t>ladygagaarraza 汇总</t>
  </si>
  <si>
    <t>LadyGagaVEVO 汇总</t>
  </si>
  <si>
    <t>Ladylike 汇总</t>
  </si>
  <si>
    <t>LaMadelynn 汇总</t>
  </si>
  <si>
    <t>Lamborghini 汇总</t>
  </si>
  <si>
    <t>Lame Videos 汇总</t>
  </si>
  <si>
    <t>Land Rover 汇总</t>
  </si>
  <si>
    <t>lara6683 汇总</t>
  </si>
  <si>
    <t>LastWeekTonight 汇总</t>
  </si>
  <si>
    <t>Late Night with Seth Meyers 汇总</t>
  </si>
  <si>
    <t>Late Show with David Letterman 汇总</t>
  </si>
  <si>
    <t>LaToya Forever 汇总</t>
  </si>
  <si>
    <t>Laura in the Kitchen 汇总</t>
  </si>
  <si>
    <t>Laura Kampf 汇总</t>
  </si>
  <si>
    <t>Laura Lee 汇总</t>
  </si>
  <si>
    <t>LaurDIY 汇总</t>
  </si>
  <si>
    <t>Lauren Elizabeth 汇总</t>
  </si>
  <si>
    <t>Lauv 汇总</t>
  </si>
  <si>
    <t>LavenderTowne 汇总</t>
  </si>
  <si>
    <t>Lawrence Livermore National Laboratory 汇总</t>
  </si>
  <si>
    <t>LD Entertainment 汇总</t>
  </si>
  <si>
    <t>League of Legends 汇总</t>
  </si>
  <si>
    <t>LecraeVEVO 汇总</t>
  </si>
  <si>
    <t>Legendary 汇总</t>
  </si>
  <si>
    <t>legofreedom1 汇总</t>
  </si>
  <si>
    <t>Lele Pons 汇总</t>
  </si>
  <si>
    <t>Lenarr Young 汇总</t>
  </si>
  <si>
    <t>leonalewis 汇总</t>
  </si>
  <si>
    <t>Leroy Sanchez 汇总</t>
  </si>
  <si>
    <t>Let Me Explain Studios 汇总</t>
  </si>
  <si>
    <t>LetsGoWarriors 汇总</t>
  </si>
  <si>
    <t>LewisCapaldiVEVO 汇总</t>
  </si>
  <si>
    <t>LexusVehicles 汇总</t>
  </si>
  <si>
    <t>LGR 汇总</t>
  </si>
  <si>
    <t>Liam Gallagher 汇总</t>
  </si>
  <si>
    <t>LiamPayneVEVO 汇总</t>
  </si>
  <si>
    <t>Life Noggin 汇总</t>
  </si>
  <si>
    <t>LifeAccordingToJimmy 汇总</t>
  </si>
  <si>
    <t>Lifetime 汇总</t>
  </si>
  <si>
    <t>Like Stories of Old 汇总</t>
  </si>
  <si>
    <t>Lil Peep 汇总</t>
  </si>
  <si>
    <t>LIL UZI VERT 汇总</t>
  </si>
  <si>
    <t>Lil Wayne 汇总</t>
  </si>
  <si>
    <t>Lily Pebbles 汇总</t>
  </si>
  <si>
    <t>Lindsay Webster 汇总</t>
  </si>
  <si>
    <t>Lindsey Stirling 汇总</t>
  </si>
  <si>
    <t>Linkin Park 汇总</t>
  </si>
  <si>
    <t>Linus Tech Tips 汇总</t>
  </si>
  <si>
    <t>Lionsgate Movies 汇总</t>
  </si>
  <si>
    <t>Lip Sync Battle 汇总</t>
  </si>
  <si>
    <t>Lisa Eldridge 汇总</t>
  </si>
  <si>
    <t>lisbug 汇总</t>
  </si>
  <si>
    <t>LissieVEVO 汇总</t>
  </si>
  <si>
    <t>littleBits Electronics 汇总</t>
  </si>
  <si>
    <t>littlemixVEVO 汇总</t>
  </si>
  <si>
    <t>littlerobotgirl 汇总</t>
  </si>
  <si>
    <t>LIVEKellyandRyan 汇总</t>
  </si>
  <si>
    <t>LiveOverflow 汇总</t>
  </si>
  <si>
    <t>Liverpool FC 汇总</t>
  </si>
  <si>
    <t>Livia Giustiniani 汇总</t>
  </si>
  <si>
    <t>Living Big In A Tiny House 汇总</t>
  </si>
  <si>
    <t>Liza Koshy 汇总</t>
  </si>
  <si>
    <t>Liza Koshy Too 汇总</t>
  </si>
  <si>
    <t>LoeyLane 汇总</t>
  </si>
  <si>
    <t>LOFTON SHAW 汇总</t>
  </si>
  <si>
    <t>Lofty Pursuits 汇总</t>
  </si>
  <si>
    <t>Logan Paul Vlogs 汇总</t>
  </si>
  <si>
    <t>LOL Network 汇总</t>
  </si>
  <si>
    <t>LOOK MUM NO COMPUTER 汇总</t>
  </si>
  <si>
    <t>Looper 汇总</t>
  </si>
  <si>
    <t>Lorraine 汇总</t>
  </si>
  <si>
    <t>Los Angeles Times 汇总</t>
  </si>
  <si>
    <t>Lotto New Zealand 汇总</t>
  </si>
  <si>
    <t>Loudwire 汇总</t>
  </si>
  <si>
    <t>LouisTomlinsonVEVO 汇总</t>
  </si>
  <si>
    <t>Lucas 汇总</t>
  </si>
  <si>
    <t>Lucas and Marcus 汇总</t>
  </si>
  <si>
    <t>Lucas the Spider 汇总</t>
  </si>
  <si>
    <t>Lucy Moon 汇总</t>
  </si>
  <si>
    <t>lugeyps3 汇总</t>
  </si>
  <si>
    <t>lugnutsoldcrap 汇总</t>
  </si>
  <si>
    <t>LuisFonsiVEVO 汇总</t>
  </si>
  <si>
    <t>Luke Korns 汇总</t>
  </si>
  <si>
    <t>LukeBryanVEVO 汇总</t>
  </si>
  <si>
    <t>LukeCombsVEVO 汇总</t>
  </si>
  <si>
    <t>LustreLux 汇总</t>
  </si>
  <si>
    <t>Lyft 汇总</t>
  </si>
  <si>
    <t>MaccabeatsVideos 汇总</t>
  </si>
  <si>
    <t>Macklemore LLC 汇总</t>
  </si>
  <si>
    <t>Maddie Lymburner 汇总</t>
  </si>
  <si>
    <t>Maddie Ziegler 汇总</t>
  </si>
  <si>
    <t>Madelaine Petsch 汇总</t>
  </si>
  <si>
    <t>Madmorda 汇总</t>
  </si>
  <si>
    <t>Maggie Lindemann 汇总</t>
  </si>
  <si>
    <t>Maggie Smith K眉hn 汇总</t>
  </si>
  <si>
    <t>MaggieRogersVEVO 汇总</t>
  </si>
  <si>
    <t>Magnolia Pictures &amp; Magnet Releasing 汇总</t>
  </si>
  <si>
    <t>Major Lazer 汇总</t>
  </si>
  <si>
    <t>Major League Soccer 汇总</t>
  </si>
  <si>
    <t>Maker's Box 汇总</t>
  </si>
  <si>
    <t>Makeupshayla 汇总</t>
  </si>
  <si>
    <t>Malik Nabee 汇总</t>
  </si>
  <si>
    <t>MalumaVEVO 汇总</t>
  </si>
  <si>
    <t>MamaMiaMakeup 汇总</t>
  </si>
  <si>
    <t>Mamrie Hart 汇总</t>
  </si>
  <si>
    <t>Man About Cake 汇总</t>
  </si>
  <si>
    <t>MandisaVEVO 汇总</t>
  </si>
  <si>
    <t>Manifest 汇总</t>
  </si>
  <si>
    <t>Manny Mua 汇总</t>
  </si>
  <si>
    <t>Marco Reps 汇总</t>
  </si>
  <si>
    <t>Marcos Horacio 汇总</t>
  </si>
  <si>
    <t>MariahCareyVEVO 汇总</t>
  </si>
  <si>
    <t>mariahxlambily 汇总</t>
  </si>
  <si>
    <t>Marie McGann 汇总</t>
  </si>
  <si>
    <t>MARIO TESTINO 汇总</t>
  </si>
  <si>
    <t>marjolijn2 汇总</t>
  </si>
  <si>
    <t>Mark Ferris 汇总</t>
  </si>
  <si>
    <t>Mark Linsangan 汇总</t>
  </si>
  <si>
    <t>Mark Rober 汇总</t>
  </si>
  <si>
    <t>Mark Sales 汇总</t>
  </si>
  <si>
    <t>Mark Wiens 汇总</t>
  </si>
  <si>
    <t>Markiplier 汇总</t>
  </si>
  <si>
    <t>Maroon5VEVO 汇总</t>
  </si>
  <si>
    <t>Marques Brownlee 汇总</t>
  </si>
  <si>
    <t>Marshmello 汇总</t>
  </si>
  <si>
    <t>Marteen Estevez 汇总</t>
  </si>
  <si>
    <t>Martin Garrix 汇总</t>
  </si>
  <si>
    <t>Marvel Entertainment 汇总</t>
  </si>
  <si>
    <t>Mary Giannone 汇总</t>
  </si>
  <si>
    <t>Marzia 汇总</t>
  </si>
  <si>
    <t>Mashable Daily 汇总</t>
  </si>
  <si>
    <t>Mashed 汇总</t>
  </si>
  <si>
    <t>Mason Ramsey 汇总</t>
  </si>
  <si>
    <t>MassLive 汇总</t>
  </si>
  <si>
    <t>MassMutual 汇总</t>
  </si>
  <si>
    <t>MasterClass 汇总</t>
  </si>
  <si>
    <t>Masters Of The Sun 汇总</t>
  </si>
  <si>
    <t>Matoma 汇总</t>
  </si>
  <si>
    <t>matt 汇总</t>
  </si>
  <si>
    <t>Matt and Kim 汇总</t>
  </si>
  <si>
    <t>Matt Bentkowski 汇总</t>
  </si>
  <si>
    <t>Matt Steffanina 汇总</t>
  </si>
  <si>
    <t>Matt Stonie 汇总</t>
  </si>
  <si>
    <t>MatthewSantoro 汇总</t>
  </si>
  <si>
    <t>Matthias 汇总</t>
  </si>
  <si>
    <t>Matthias Wandel 汇总</t>
  </si>
  <si>
    <t>MattMasonPhotography 汇总</t>
  </si>
  <si>
    <t>Max Fagin 汇总</t>
  </si>
  <si>
    <t>Max Hertan 汇总</t>
  </si>
  <si>
    <t>Max Joseph 汇总</t>
  </si>
  <si>
    <t>Max Skipper 汇总</t>
  </si>
  <si>
    <t>Mayim Bialik 汇总</t>
  </si>
  <si>
    <t>Maymo 汇总</t>
  </si>
  <si>
    <t>Mayo Clinic 汇总</t>
  </si>
  <si>
    <t>mayratouchofglam 汇总</t>
  </si>
  <si>
    <t>MAZELEE 汇总</t>
  </si>
  <si>
    <t>MBCentertainment 汇总</t>
  </si>
  <si>
    <t>McDonald's 汇总</t>
  </si>
  <si>
    <t>MDNA SKIN 汇总</t>
  </si>
  <si>
    <t>Mean Girls on Broadway 汇总</t>
  </si>
  <si>
    <t>Mecum Auctions 汇总</t>
  </si>
  <si>
    <t>MeganBatoon 汇总</t>
  </si>
  <si>
    <t>MeghanTrainorVEVO 汇总</t>
  </si>
  <si>
    <t>melodysheep 汇总</t>
  </si>
  <si>
    <t>Mental Floss 汇总</t>
  </si>
  <si>
    <t>Mercedes-AMG Petronas Motorsport 汇总</t>
  </si>
  <si>
    <t>Mercedes-Benz 汇总</t>
  </si>
  <si>
    <t>Merrell Twins Live 汇总</t>
  </si>
  <si>
    <t>merrelltwins 汇总</t>
  </si>
  <si>
    <t>MGM 汇总</t>
  </si>
  <si>
    <t>MGMTVEVO 汇总</t>
  </si>
  <si>
    <t>Michael Bubl茅 汇总</t>
  </si>
  <si>
    <t>Michael Callaghan 汇总</t>
  </si>
  <si>
    <t>Michael Dapaah 汇总</t>
  </si>
  <si>
    <t>Michael Rigsby 汇总</t>
  </si>
  <si>
    <t>Michelle Khare 汇总</t>
  </si>
  <si>
    <t>Michelob ULTRA 汇总</t>
  </si>
  <si>
    <t>MickMake 汇总</t>
  </si>
  <si>
    <t>Microsoft Surface 汇总</t>
  </si>
  <si>
    <t>MiddleKidsVEVO 汇总</t>
  </si>
  <si>
    <t>Midnight Video 汇总</t>
  </si>
  <si>
    <t>MigosVEVO 汇总</t>
  </si>
  <si>
    <t>MiguelVEVO 汇总</t>
  </si>
  <si>
    <t>Mike Austin 汇总</t>
  </si>
  <si>
    <t>Mike Boyd 汇总</t>
  </si>
  <si>
    <t>Mike Diva 汇总</t>
  </si>
  <si>
    <t>Mike H 汇总</t>
  </si>
  <si>
    <t>mike m 汇总</t>
  </si>
  <si>
    <t>Mike Olbinski 汇总</t>
  </si>
  <si>
    <t>Mike Shinoda 汇总</t>
  </si>
  <si>
    <t>Mikey Murphy 汇总</t>
  </si>
  <si>
    <t>MILCK 汇总</t>
  </si>
  <si>
    <t>Milkmen Design 汇总</t>
  </si>
  <si>
    <t>Millie T 汇总</t>
  </si>
  <si>
    <t>miniminter 汇总</t>
  </si>
  <si>
    <t>MinuteEarth 汇总</t>
  </si>
  <si>
    <t>Miranda Sings 汇总</t>
  </si>
  <si>
    <t>misleadingsilhouette 汇总</t>
  </si>
  <si>
    <t>Miss Universe 汇总</t>
  </si>
  <si>
    <t>Missguided 汇总</t>
  </si>
  <si>
    <t>Missouri Star Quilt Company 汇总</t>
  </si>
  <si>
    <t>MisterWivesVEVO 汇总</t>
  </si>
  <si>
    <t>Mitchell Moon 汇总</t>
  </si>
  <si>
    <t>MITCHELL WIGGS 汇总</t>
  </si>
  <si>
    <t>mittromney 汇总</t>
  </si>
  <si>
    <t>MK Dons 汇总</t>
  </si>
  <si>
    <t>MLB 汇总</t>
  </si>
  <si>
    <t>MLG Highlights 汇总</t>
  </si>
  <si>
    <t>MLive 汇总</t>
  </si>
  <si>
    <t>mmschocolate 汇总</t>
  </si>
  <si>
    <t>MN khan 汇总</t>
  </si>
  <si>
    <t>MNEKVEVO 汇总</t>
  </si>
  <si>
    <t>Mnet K-POP 汇总</t>
  </si>
  <si>
    <t>MOBO Awards 汇总</t>
  </si>
  <si>
    <t>Moby 汇总</t>
  </si>
  <si>
    <t>MODSUN 汇总</t>
  </si>
  <si>
    <t>Molly Burke 汇总</t>
  </si>
  <si>
    <t>Mom Will Be Proud 汇总</t>
  </si>
  <si>
    <t>Momentum Pictures 汇总</t>
  </si>
  <si>
    <t>MOMOMOYOUTHVEVO 汇总</t>
  </si>
  <si>
    <t>monatheband 汇总</t>
  </si>
  <si>
    <t>monday.com, formerly dapulse 汇总</t>
  </si>
  <si>
    <t>Monster Cable Products 汇总</t>
  </si>
  <si>
    <t>Monster Energy 汇总</t>
  </si>
  <si>
    <t>MoorInfo 汇总</t>
  </si>
  <si>
    <t>MoreZoella 汇总</t>
  </si>
  <si>
    <t>Morgan Adams 汇总</t>
  </si>
  <si>
    <t>Motherboard 汇总</t>
  </si>
  <si>
    <t>Motion Station 汇总</t>
  </si>
  <si>
    <t>Moulin Rouge! the Musical 汇总</t>
  </si>
  <si>
    <t>Mountain Dew 汇总</t>
  </si>
  <si>
    <t>MovieAccessTrailers 汇总</t>
  </si>
  <si>
    <t>Movieclips Coming Soon 汇总</t>
  </si>
  <si>
    <t>Movieclips Film Festivals &amp; Indie Films 汇总</t>
  </si>
  <si>
    <t>Movieclips Trailers 汇总</t>
  </si>
  <si>
    <t>Movie'n'co UK 汇总</t>
  </si>
  <si>
    <t>Mr Ben Brown 汇总</t>
  </si>
  <si>
    <t>Mr Sunday Movies 汇总</t>
  </si>
  <si>
    <t>Mr. Kate 汇总</t>
  </si>
  <si>
    <t>MrBeast 汇总</t>
  </si>
  <si>
    <t>MrMobile [Michael Fisher] 汇总</t>
  </si>
  <si>
    <t>MrNorrisVideos 汇总</t>
  </si>
  <si>
    <t>MrTreknation 汇总</t>
  </si>
  <si>
    <t>Mrwhosetheboss 汇总</t>
  </si>
  <si>
    <t>MsAaliyahJay 汇总</t>
  </si>
  <si>
    <t>MSNBC 汇总</t>
  </si>
  <si>
    <t>MTV 汇总</t>
  </si>
  <si>
    <t>MTV International 汇总</t>
  </si>
  <si>
    <t>mugumogu 汇总</t>
  </si>
  <si>
    <t>Munchies 汇总</t>
  </si>
  <si>
    <t>Muse 汇总</t>
  </si>
  <si>
    <t>Muselk 汇总</t>
  </si>
  <si>
    <t>Must Love Science 汇总</t>
  </si>
  <si>
    <t>Mustache Wax 汇总</t>
  </si>
  <si>
    <t>MustardVEVO 汇总</t>
  </si>
  <si>
    <t>mvt.ias 汇总</t>
  </si>
  <si>
    <t>My Self Reliance 汇总</t>
  </si>
  <si>
    <t>My Virgin Kitchen 汇总</t>
  </si>
  <si>
    <t>MyHarto 汇总</t>
  </si>
  <si>
    <t>MyLifeAsEva 汇总</t>
  </si>
  <si>
    <t>MYSTERY SCIENCE THEATER 3000 汇总</t>
  </si>
  <si>
    <t>M谩quina Voadora 汇总</t>
  </si>
  <si>
    <t>N W 汇总</t>
  </si>
  <si>
    <t>Na So We See Am 汇总</t>
  </si>
  <si>
    <t>Nahre Sol 汇总</t>
  </si>
  <si>
    <t>NARLtv 汇总</t>
  </si>
  <si>
    <t>NASA 汇总</t>
  </si>
  <si>
    <t>NASA Goddard 汇总</t>
  </si>
  <si>
    <t>NASA Jet Propulsion Laboratory 汇总</t>
  </si>
  <si>
    <t>NASCAR 汇总</t>
  </si>
  <si>
    <t>Nat Geo WILD 汇总</t>
  </si>
  <si>
    <t>Natalies Outlet 汇总</t>
  </si>
  <si>
    <t>Nathan C 汇总</t>
  </si>
  <si>
    <t>Nathan Robinson 汇总</t>
  </si>
  <si>
    <t>National Geographic 汇总</t>
  </si>
  <si>
    <t>National Safety Council 汇总</t>
  </si>
  <si>
    <t>Navenanthen Gepardieu 汇总</t>
  </si>
  <si>
    <t>NBA 汇总</t>
  </si>
  <si>
    <t>NBA Highlights 路 YouTube 汇总</t>
  </si>
  <si>
    <t>NBA on ESPN 汇总</t>
  </si>
  <si>
    <t>NBA on TNT 汇总</t>
  </si>
  <si>
    <t>NBA Stats All Seasons 汇总</t>
  </si>
  <si>
    <t>NBC 汇总</t>
  </si>
  <si>
    <t>NBC News 汇总</t>
  </si>
  <si>
    <t>NBC Sports 汇总</t>
  </si>
  <si>
    <t>NCAA March Madness 汇总</t>
  </si>
  <si>
    <t>negermano 汇总</t>
  </si>
  <si>
    <t>Neil Fraser 汇总</t>
  </si>
  <si>
    <t>neilyoungchannel 汇总</t>
  </si>
  <si>
    <t>Nerdist 汇总</t>
  </si>
  <si>
    <t>Nerdwriter1 汇总</t>
  </si>
  <si>
    <t>Netflix 汇总</t>
  </si>
  <si>
    <t>Netflix Asia 汇总</t>
  </si>
  <si>
    <t>New Amsterdam 汇总</t>
  </si>
  <si>
    <t>New England Patriots 汇总</t>
  </si>
  <si>
    <t>New Orleans Saints on NOLA.com 汇总</t>
  </si>
  <si>
    <t>New Scientist 汇总</t>
  </si>
  <si>
    <t>New York Daily News 汇总</t>
  </si>
  <si>
    <t>New York Magazine 汇总</t>
  </si>
  <si>
    <t>News 5 Cleveland 汇总</t>
  </si>
  <si>
    <t>Newsflare 汇总</t>
  </si>
  <si>
    <t>NewsFunnies 汇总</t>
  </si>
  <si>
    <t>Newsy 汇总</t>
  </si>
  <si>
    <t>NFL 汇总</t>
  </si>
  <si>
    <t>NFL Network 汇总</t>
  </si>
  <si>
    <t>NFL World 汇总</t>
  </si>
  <si>
    <t>NFVEVO 汇总</t>
  </si>
  <si>
    <t>NHL 汇总</t>
  </si>
  <si>
    <t>NiallHoranVEVO 汇总</t>
  </si>
  <si>
    <t>Nick Ramos 汇总</t>
  </si>
  <si>
    <t>Nickelback 汇总</t>
  </si>
  <si>
    <t>Nickelodeon 汇总</t>
  </si>
  <si>
    <t>Nicki Minaj 汇总</t>
  </si>
  <si>
    <t>Nicki Shields 汇总</t>
  </si>
  <si>
    <t>NickiMinajAtVEVO 汇总</t>
  </si>
  <si>
    <t>nickjonas 汇总</t>
  </si>
  <si>
    <t>NickJonasVEVO 汇总</t>
  </si>
  <si>
    <t>NickyJamTV 汇总</t>
  </si>
  <si>
    <t>Nicol Concilio 汇总</t>
  </si>
  <si>
    <t>Nicole Guerriero 汇总</t>
  </si>
  <si>
    <t>nigahiga 汇总</t>
  </si>
  <si>
    <t>Nike 汇总</t>
  </si>
  <si>
    <t>Niki and Gabi 汇总</t>
  </si>
  <si>
    <t>Nikita Dragun 汇总</t>
  </si>
  <si>
    <t>Nikki Glamour 汇总</t>
  </si>
  <si>
    <t>NikkieTutorials 汇总</t>
  </si>
  <si>
    <t>Nile Wilson 汇总</t>
  </si>
  <si>
    <t>NinaNesbittMusicVEVO 汇总</t>
  </si>
  <si>
    <t>Nintendo 汇总</t>
  </si>
  <si>
    <t>NitroV2 汇总</t>
  </si>
  <si>
    <t>NIXOLAS 汇总</t>
  </si>
  <si>
    <t>NJ.com 汇总</t>
  </si>
  <si>
    <t>Noah Nicholls 汇总</t>
  </si>
  <si>
    <t>NoahCyrusVEVO 汇总</t>
  </si>
  <si>
    <t>NoahKahanVEVO 汇总</t>
  </si>
  <si>
    <t>Nobrand 汇总</t>
  </si>
  <si>
    <t>NOLA.com 汇总</t>
  </si>
  <si>
    <t>nothorwitzer 汇总</t>
  </si>
  <si>
    <t>notnotryan 汇总</t>
  </si>
  <si>
    <t>NOVA's Secret Life of Scientists and Engineers 汇总</t>
  </si>
  <si>
    <t>Now You See It 汇总</t>
  </si>
  <si>
    <t>NowThis World 汇总</t>
  </si>
  <si>
    <t>Numberphile 汇总</t>
  </si>
  <si>
    <t>NWSSanDiego 汇总</t>
  </si>
  <si>
    <t>Nyma Tang 汇总</t>
  </si>
  <si>
    <t>NZPoliceRecruitment 汇总</t>
  </si>
  <si>
    <t>Obama Foundation 汇总</t>
  </si>
  <si>
    <t>Oceana 汇总</t>
  </si>
  <si>
    <t>ODE 汇总</t>
  </si>
  <si>
    <t>officer401 汇总</t>
  </si>
  <si>
    <t>Official Charts 汇总</t>
  </si>
  <si>
    <t>officialcharlixcx 汇总</t>
  </si>
  <si>
    <t>OjO Commuter Scooter by OjO Electric 汇总</t>
  </si>
  <si>
    <t>OK Go 汇总</t>
  </si>
  <si>
    <t>OlanRogers 汇总</t>
  </si>
  <si>
    <t>Olivia Jade 汇总</t>
  </si>
  <si>
    <t>Olympic 汇总</t>
  </si>
  <si>
    <t>OmarGoshTV 汇总</t>
  </si>
  <si>
    <t>Omaze 汇总</t>
  </si>
  <si>
    <t>ombremor 汇总</t>
  </si>
  <si>
    <t>Omeleto 汇总</t>
  </si>
  <si>
    <t>One List , One Life 汇总</t>
  </si>
  <si>
    <t>ONE Media 汇总</t>
  </si>
  <si>
    <t>OneBitMusicVEVO 汇总</t>
  </si>
  <si>
    <t>onsetfacilities.com 汇总</t>
  </si>
  <si>
    <t>Onur Altu臒 Sever 汇总</t>
  </si>
  <si>
    <t>Open Road Films 汇总</t>
  </si>
  <si>
    <t>oregon 汇总</t>
  </si>
  <si>
    <t>Orion Pictures 汇总</t>
  </si>
  <si>
    <t>Oscar Fury 汇总</t>
  </si>
  <si>
    <t>Oscars 汇总</t>
  </si>
  <si>
    <t>Outback Steakhouse 汇总</t>
  </si>
  <si>
    <t>OVO Sound 汇总</t>
  </si>
  <si>
    <t>Owen Harvey 汇总</t>
  </si>
  <si>
    <t>OWN 汇总</t>
  </si>
  <si>
    <t>Ozuna 汇总</t>
  </si>
  <si>
    <t>PAC ENTRETENIMENTO / DJ IVAN DAVIS 汇总</t>
  </si>
  <si>
    <t>Pac-12 Networks 汇总</t>
  </si>
  <si>
    <t>Palo Alto Online 汇总</t>
  </si>
  <si>
    <t>Panic! At The Disco 汇总</t>
  </si>
  <si>
    <t>Papa Jake 汇总</t>
  </si>
  <si>
    <t>Paramount Network 汇总</t>
  </si>
  <si>
    <t>Paramount Pictures 汇总</t>
  </si>
  <si>
    <t>Paris Hilton 汇总</t>
  </si>
  <si>
    <t>Parks and Recreation 汇总</t>
  </si>
  <si>
    <t>ParsonJamesVEVO 汇总</t>
  </si>
  <si>
    <t>Passenger 汇总</t>
  </si>
  <si>
    <t>Patricia Bright 汇总</t>
  </si>
  <si>
    <t>Patrick Nan 汇总</t>
  </si>
  <si>
    <t>PatrickStarrr 汇总</t>
  </si>
  <si>
    <t>Paul Sellers 汇总</t>
  </si>
  <si>
    <t>paul wheaton 汇总</t>
  </si>
  <si>
    <t>Pawe艂 Zadro偶niak 汇总</t>
  </si>
  <si>
    <t>PB Comps 汇总</t>
  </si>
  <si>
    <t>PBS Eons 汇总</t>
  </si>
  <si>
    <t>PBS NewsHour 汇总</t>
  </si>
  <si>
    <t>PBS Space Time 汇总</t>
  </si>
  <si>
    <t>PekingDukVEVO 汇总</t>
  </si>
  <si>
    <t>Penguin Books South Africa 汇总</t>
  </si>
  <si>
    <t>Penguin Books UK 汇总</t>
  </si>
  <si>
    <t>People are Awesome 汇总</t>
  </si>
  <si>
    <t>PeopleTV 汇总</t>
  </si>
  <si>
    <t>Pepsi 汇总</t>
  </si>
  <si>
    <t>Pero Like 汇总</t>
  </si>
  <si>
    <t>Persil ProClean 汇总</t>
  </si>
  <si>
    <t>PESfilm 汇总</t>
  </si>
  <si>
    <t>PetaPixel 汇总</t>
  </si>
  <si>
    <t>Peter Brown 汇总</t>
  </si>
  <si>
    <t>Peter Caine Dog Training 汇总</t>
  </si>
  <si>
    <t>Peter McKinnon 汇总</t>
  </si>
  <si>
    <t>PeterSripol 汇总</t>
  </si>
  <si>
    <t>PewDiePie 汇总</t>
  </si>
  <si>
    <t>PhakeNam 汇总</t>
  </si>
  <si>
    <t>Philadelphia 76ers 汇总</t>
  </si>
  <si>
    <t>Philadelphia Eagles 汇总</t>
  </si>
  <si>
    <t>Philip DeFranco 汇总</t>
  </si>
  <si>
    <t>Philly D 汇总</t>
  </si>
  <si>
    <t>PhilPhillipsVEVO 汇总</t>
  </si>
  <si>
    <t>PHP 汇总</t>
  </si>
  <si>
    <t>Physics Girl 汇总</t>
  </si>
  <si>
    <t>Pick Up Limes 汇总</t>
  </si>
  <si>
    <t>Piece Of Me Tour Planet Hollywood 汇总</t>
  </si>
  <si>
    <t>Pies Are Awesome 汇总</t>
  </si>
  <si>
    <t>Pinball Wiz 汇总</t>
  </si>
  <si>
    <t>PinkVEVO 汇总</t>
  </si>
  <si>
    <t>PitbullVEVO 汇总</t>
  </si>
  <si>
    <t>Pitch Perfect 汇总</t>
  </si>
  <si>
    <t>Pitchfork 汇总</t>
  </si>
  <si>
    <t>Pittsburgh Dad 汇总</t>
  </si>
  <si>
    <t>Pixielocks 汇总</t>
  </si>
  <si>
    <t>pjmorton 汇总</t>
  </si>
  <si>
    <t>PK Inventor 汇总</t>
  </si>
  <si>
    <t>Plasma Channel 汇总</t>
  </si>
  <si>
    <t>PLAYERUNKNOWN'S BATTLEGROUNDS 汇总</t>
  </si>
  <si>
    <t>PlayOverwatch 汇总</t>
  </si>
  <si>
    <t>PlayStation 汇总</t>
  </si>
  <si>
    <t>PointlessBlogVlogs 汇总</t>
  </si>
  <si>
    <t>Pok茅mon GO 汇总</t>
  </si>
  <si>
    <t>PolyMatter 汇总</t>
  </si>
  <si>
    <t>Polyphonic 汇总</t>
  </si>
  <si>
    <t>Pomegranate Sunshine 汇总</t>
  </si>
  <si>
    <t>poofables 汇总</t>
  </si>
  <si>
    <t>Pop &amp; Sports HQ 汇总</t>
  </si>
  <si>
    <t>Popcorn with Peter Travers 汇总</t>
  </si>
  <si>
    <t>Poppy 汇总</t>
  </si>
  <si>
    <t>POPSUGAR 汇总</t>
  </si>
  <si>
    <t>Popular Woodworking 汇总</t>
  </si>
  <si>
    <t>Portugal. The Man 汇总</t>
  </si>
  <si>
    <t>PostmodernJukebox 汇总</t>
  </si>
  <si>
    <t>Practical Engineering 汇总</t>
  </si>
  <si>
    <t>PressTube 汇总</t>
  </si>
  <si>
    <t>PrettyMuchVEVO 汇总</t>
  </si>
  <si>
    <t>Prime Video 汇总</t>
  </si>
  <si>
    <t>Primitive Survival Tool 汇总</t>
  </si>
  <si>
    <t>Primitive Technology 汇总</t>
  </si>
  <si>
    <t>Prince 汇总</t>
  </si>
  <si>
    <t>Prince Marcus 汇总</t>
  </si>
  <si>
    <t>PrincessPiaMiaVEVO 汇总</t>
  </si>
  <si>
    <t>ProZD 汇总</t>
  </si>
  <si>
    <t>PsychoSoprano 汇总</t>
  </si>
  <si>
    <t>PTXofficial 汇总</t>
  </si>
  <si>
    <t>Quad9 DNS 汇总</t>
  </si>
  <si>
    <t>QUARTZ 汇总</t>
  </si>
  <si>
    <t>Queen Naija 汇总</t>
  </si>
  <si>
    <t>Quicken Loans 汇总</t>
  </si>
  <si>
    <t>R3HAB 汇总</t>
  </si>
  <si>
    <t>Rachel and Jun 汇总</t>
  </si>
  <si>
    <t>Rachelleea 汇总</t>
  </si>
  <si>
    <t>RachelPlattenVEVO 汇总</t>
  </si>
  <si>
    <t>RachhLoves 汇总</t>
  </si>
  <si>
    <t>RackaRacka 汇总</t>
  </si>
  <si>
    <t>Radio Andy 汇总</t>
  </si>
  <si>
    <t>Radio Physics and Electronics 汇总</t>
  </si>
  <si>
    <t>radiodisney 汇总</t>
  </si>
  <si>
    <t>Radovan Lazic 汇总</t>
  </si>
  <si>
    <t>RagnBoneManVEVO 汇总</t>
  </si>
  <si>
    <t>Rainer Hilland 汇总</t>
  </si>
  <si>
    <t>Rainsford 汇总</t>
  </si>
  <si>
    <t>Ram Trucks 汇总</t>
  </si>
  <si>
    <t>Ranz Kyle 汇总</t>
  </si>
  <si>
    <t>RAP DAILY 汇总</t>
  </si>
  <si>
    <t>Rapid Highlights 汇总</t>
  </si>
  <si>
    <t>Rapid Trailer 汇总</t>
  </si>
  <si>
    <t>Rappler 汇总</t>
  </si>
  <si>
    <t>RawBeautyKristi 汇总</t>
  </si>
  <si>
    <t>razzark666 汇总</t>
  </si>
  <si>
    <t>Rclbeauty101 汇总</t>
  </si>
  <si>
    <t>Reach Records 汇总</t>
  </si>
  <si>
    <t>REACT 汇总</t>
  </si>
  <si>
    <t>Reaction Time 汇总</t>
  </si>
  <si>
    <t>Real Engineering 汇总</t>
  </si>
  <si>
    <t>Real Madrid C.F. 汇总</t>
  </si>
  <si>
    <t>Real World Records 汇总</t>
  </si>
  <si>
    <t>RealLifeLore 汇总</t>
  </si>
  <si>
    <t>RealNewsNetworkMedia 汇总</t>
  </si>
  <si>
    <t>Rebel Wilson 汇总</t>
  </si>
  <si>
    <t>Recanto Ecol贸gico Rio da Prata 汇总</t>
  </si>
  <si>
    <t>Recode 汇总</t>
  </si>
  <si>
    <t>Recording Academy / GRAMMYs 汇总</t>
  </si>
  <si>
    <t>Red Bull 汇总</t>
  </si>
  <si>
    <t>Red Bull Records 汇总</t>
  </si>
  <si>
    <t>Red Robot - Intelligent Distribution 汇总</t>
  </si>
  <si>
    <t>RedCurtainEnt 汇总</t>
  </si>
  <si>
    <t>Redline Reviews 汇总</t>
  </si>
  <si>
    <t>Refinery29 汇总</t>
  </si>
  <si>
    <t>Rella On the radio 汇总</t>
  </si>
  <si>
    <t>RemyMaVEVO 汇总</t>
  </si>
  <si>
    <t>Renault Sport 汇总</t>
  </si>
  <si>
    <t>Represent.Us 汇总</t>
  </si>
  <si>
    <t>Republican News Watch 汇总</t>
  </si>
  <si>
    <t>reputationswift 汇总</t>
  </si>
  <si>
    <t>RESSENCE WATCHES 汇总</t>
  </si>
  <si>
    <t>RetroManCave 汇总</t>
  </si>
  <si>
    <t>revlon 汇总</t>
  </si>
  <si>
    <t>Revolt TV 汇总</t>
  </si>
  <si>
    <t>RiceGum 汇总</t>
  </si>
  <si>
    <t>Ricky Dillon 汇总</t>
  </si>
  <si>
    <t>RickyMartinVEVO 汇总</t>
  </si>
  <si>
    <t>RihannaNavyVevo 汇总</t>
  </si>
  <si>
    <t>Rise 汇总</t>
  </si>
  <si>
    <t>Rita Ora 汇总</t>
  </si>
  <si>
    <t>Riverdale 汇总</t>
  </si>
  <si>
    <t>RM Videos 汇总</t>
  </si>
  <si>
    <t>Roadshow 汇总</t>
  </si>
  <si>
    <t>RoadsideFlix 汇总</t>
  </si>
  <si>
    <t>Rob Andretti 汇总</t>
  </si>
  <si>
    <t>Rob Bliss 汇总</t>
  </si>
  <si>
    <t>Rob Scallon 汇总</t>
  </si>
  <si>
    <t>Rock &amp; Roll Hall of Fame 汇总</t>
  </si>
  <si>
    <t>Rock me, Joey Santiago. 汇总</t>
  </si>
  <si>
    <t>rock on 汇总</t>
  </si>
  <si>
    <t>RocketJump Film School 汇总</t>
  </si>
  <si>
    <t>RomanAtwoodVlogs 汇总</t>
  </si>
  <si>
    <t>ROME REPORTS in English 汇总</t>
  </si>
  <si>
    <t>Rooster Teeth 汇总</t>
  </si>
  <si>
    <t>Rosanna Pansino 汇总</t>
  </si>
  <si>
    <t>Ross Kempsell 汇总</t>
  </si>
  <si>
    <t>Roxette Arisa 汇总</t>
  </si>
  <si>
    <t>Roy Moore for Senate 汇总</t>
  </si>
  <si>
    <t>Royal Academy of Arts 汇总</t>
  </si>
  <si>
    <t>Royal Blood 汇总</t>
  </si>
  <si>
    <t>Rudimental 汇总</t>
  </si>
  <si>
    <t>Rudy Mancuso 汇总</t>
  </si>
  <si>
    <t>Russell Howard 汇总</t>
  </si>
  <si>
    <t>Ryan Calme 汇总</t>
  </si>
  <si>
    <t>Ryan Canty 汇总</t>
  </si>
  <si>
    <t>Ryan Davidson 汇总</t>
  </si>
  <si>
    <t>Ryan Is Driving 汇总</t>
  </si>
  <si>
    <t>Ryan Northover 汇总</t>
  </si>
  <si>
    <t>Ryan Williams 汇总</t>
  </si>
  <si>
    <t>Ryland Adams 汇总</t>
  </si>
  <si>
    <t>RZSS Highland Wildlife Park 汇总</t>
  </si>
  <si>
    <t>Sabrina Claudio 汇总</t>
  </si>
  <si>
    <t>SabrinaCarpenterVEVO 汇总</t>
  </si>
  <si>
    <t>SadeVEVO 汇总</t>
  </si>
  <si>
    <t>Safiya Nygaard 汇总</t>
  </si>
  <si>
    <t>SaggyJ 汇总</t>
  </si>
  <si>
    <t>Sailing La Vagabonde 汇总</t>
  </si>
  <si>
    <t>Sailor J 汇总</t>
  </si>
  <si>
    <t>Saint Louis Chess Club 汇总</t>
  </si>
  <si>
    <t>Sam Chui 汇总</t>
  </si>
  <si>
    <t>Sam O'Nella Academy 汇总</t>
  </si>
  <si>
    <t>Sam Sheffer 汇总</t>
  </si>
  <si>
    <t>Samantha Maria 汇总</t>
  </si>
  <si>
    <t>samfryltd 汇总</t>
  </si>
  <si>
    <t>SamSmithWorldVEVO 汇总</t>
  </si>
  <si>
    <t>Samsung 汇总</t>
  </si>
  <si>
    <t>Samsung Mobile USA 汇总</t>
  </si>
  <si>
    <t>Sara Dietschy 汇总</t>
  </si>
  <si>
    <t>Sarasota Police Department 汇总</t>
  </si>
  <si>
    <t>Saskatchewan Rush 汇总</t>
  </si>
  <si>
    <t>Saturday Night Live 汇总</t>
  </si>
  <si>
    <t>Sauber F1 Team 汇总</t>
  </si>
  <si>
    <t>Saved By The Max 汇总</t>
  </si>
  <si>
    <t>SB Nation 汇总</t>
  </si>
  <si>
    <t>SB-LII Commercials 汇总</t>
  </si>
  <si>
    <t>ScatterBrain News 汇总</t>
  </si>
  <si>
    <t>Science Magazine 汇总</t>
  </si>
  <si>
    <t>Science vs Cinema 汇总</t>
  </si>
  <si>
    <t>SciShow 汇总</t>
  </si>
  <si>
    <t>Scott Manley 汇总</t>
  </si>
  <si>
    <t>Scotty Kilmer 汇总</t>
  </si>
  <si>
    <t>Scotty Sire 汇总</t>
  </si>
  <si>
    <t>ScottyMcCreeryVEVO 汇总</t>
  </si>
  <si>
    <t>Screen Junkies 汇总</t>
  </si>
  <si>
    <t>ScreenJunkies News 汇总</t>
  </si>
  <si>
    <t>ScreenPrism 汇总</t>
  </si>
  <si>
    <t>SeanPaulVEVO 汇总</t>
  </si>
  <si>
    <t>See You Yang 汇总</t>
  </si>
  <si>
    <t>Selena Gomez 汇总</t>
  </si>
  <si>
    <t>SelenaGomezVEVO 汇总</t>
  </si>
  <si>
    <t>SELF 汇总</t>
  </si>
  <si>
    <t>Senator Chris Murphy 汇总</t>
  </si>
  <si>
    <t>Seonkyoung Longest 汇总</t>
  </si>
  <si>
    <t>Sesame Street 汇总</t>
  </si>
  <si>
    <t>Seth's Bike Hacks 汇总</t>
  </si>
  <si>
    <t>Sevdaliza 汇总</t>
  </si>
  <si>
    <t>Shaaanxo 汇总</t>
  </si>
  <si>
    <t>Shade 45 汇总</t>
  </si>
  <si>
    <t>shakiraVEVO 汇总</t>
  </si>
  <si>
    <t>Shameless Maya 汇总</t>
  </si>
  <si>
    <t>shane 汇总</t>
  </si>
  <si>
    <t>Shantell Martin 汇总</t>
  </si>
  <si>
    <t>Shawn 汇总</t>
  </si>
  <si>
    <t>Shawn Johnson East 汇总</t>
  </si>
  <si>
    <t>Shawn Mendes 汇总</t>
  </si>
  <si>
    <t>ShawnMendesVEVO 汇总</t>
  </si>
  <si>
    <t>Shay Mitchell 汇总</t>
  </si>
  <si>
    <t>SHAYTARDS 汇总</t>
  </si>
  <si>
    <t>Sherylcrow 汇总</t>
  </si>
  <si>
    <t>Shesez 汇总</t>
  </si>
  <si>
    <t>shgurr 汇总</t>
  </si>
  <si>
    <t>ShibSibs 汇总</t>
  </si>
  <si>
    <t>Shmee150 汇总</t>
  </si>
  <si>
    <t>shoaib246 汇总</t>
  </si>
  <si>
    <t>Shoshana Bean 汇总</t>
  </si>
  <si>
    <t>SHOWTIME 汇总</t>
  </si>
  <si>
    <t>SHOWTIME Sports 汇总</t>
  </si>
  <si>
    <t>shurap 汇总</t>
  </si>
  <si>
    <t>Shyrynne 汇总</t>
  </si>
  <si>
    <t>SiaVEVO 汇总</t>
  </si>
  <si>
    <t>Sidemen 汇总</t>
  </si>
  <si>
    <t>Sieuwe Elferink 汇总</t>
  </si>
  <si>
    <t>SigridVEVO 汇总</t>
  </si>
  <si>
    <t>Simon and Martina 汇总</t>
  </si>
  <si>
    <t>Simone Giertz 汇总</t>
  </si>
  <si>
    <t>Simon's Cat 汇总</t>
  </si>
  <si>
    <t>Simply Nailogical 汇总</t>
  </si>
  <si>
    <t>Simply Not Logical 汇总</t>
  </si>
  <si>
    <t>Single Shot 汇总</t>
  </si>
  <si>
    <t>SIRAH 汇总</t>
  </si>
  <si>
    <t>SiriusXM 汇总</t>
  </si>
  <si>
    <t>Sister Circle Live 汇总</t>
  </si>
  <si>
    <t>Skelly Robot 汇总</t>
  </si>
  <si>
    <t>Skip and Shannon: UNDISPUTED 汇总</t>
  </si>
  <si>
    <t>SKITTLESbrand 汇总</t>
  </si>
  <si>
    <t>slaymeclarkson c: 汇总</t>
  </si>
  <si>
    <t>Slednecks 汇总</t>
  </si>
  <si>
    <t>Slooh 汇总</t>
  </si>
  <si>
    <t>SmarterEveryDay 汇总</t>
  </si>
  <si>
    <t>Smequle 汇总</t>
  </si>
  <si>
    <t>smoothiethecat 汇总</t>
  </si>
  <si>
    <t>Smosh 汇总</t>
  </si>
  <si>
    <t>SMTOWN 汇总</t>
  </si>
  <si>
    <t>Smyang Piano 汇总</t>
  </si>
  <si>
    <t>Snapchat 汇总</t>
  </si>
  <si>
    <t>SnekTek 汇总</t>
  </si>
  <si>
    <t>SnoopDoggVEVO 汇总</t>
  </si>
  <si>
    <t>SnowPatrolVEVO 汇总</t>
  </si>
  <si>
    <t>So I Had This Idea... 汇总</t>
  </si>
  <si>
    <t>SodaStream 汇总</t>
  </si>
  <si>
    <t>Solid Gold Aquatics 汇总</t>
  </si>
  <si>
    <t>SomeThingElseYT 汇总</t>
  </si>
  <si>
    <t>Song Of Style 汇总</t>
  </si>
  <si>
    <t>Sonic the Hedgehog 汇总</t>
  </si>
  <si>
    <t>Sony Pictures Entertainment 汇总</t>
  </si>
  <si>
    <t>Sound Bites 汇总</t>
  </si>
  <si>
    <t>Southwest Florida Eagle Cam 汇总</t>
  </si>
  <si>
    <t>souviendra 汇总</t>
  </si>
  <si>
    <t>SpaceX 汇总</t>
  </si>
  <si>
    <t>Sparkee Music 汇总</t>
  </si>
  <si>
    <t>Special Books by Special Kids 汇总</t>
  </si>
  <si>
    <t>Specialized Bicycles 汇总</t>
  </si>
  <si>
    <t>Spectrum Haleskarth 汇总</t>
  </si>
  <si>
    <t>Speks 汇总</t>
  </si>
  <si>
    <t>Spinach Dippa 汇总</t>
  </si>
  <si>
    <t>Sport Hub 汇总</t>
  </si>
  <si>
    <t>Sports Illustrated 汇总</t>
  </si>
  <si>
    <t>Sports Lovers n1 汇总</t>
  </si>
  <si>
    <t>SPORTSNET 汇总</t>
  </si>
  <si>
    <t>Spotify 汇总</t>
  </si>
  <si>
    <t>Sprinkleofglitter 汇总</t>
  </si>
  <si>
    <t>Sprint 汇总</t>
  </si>
  <si>
    <t>Squarespace 汇总</t>
  </si>
  <si>
    <t>Squirrel Monkey 汇总</t>
  </si>
  <si>
    <t>SR Trailers and Interviews 汇总</t>
  </si>
  <si>
    <t>SRAM MTB 汇总</t>
  </si>
  <si>
    <t>Srinath .S 汇总</t>
  </si>
  <si>
    <t>Sriram Murali 汇总</t>
  </si>
  <si>
    <t>stacyvlogs 汇总</t>
  </si>
  <si>
    <t>StanDrawsSpaceships 汇总</t>
  </si>
  <si>
    <t>standupmaths 汇总</t>
  </si>
  <si>
    <t>Star Wars 汇总</t>
  </si>
  <si>
    <t>Star Wars Coffee 汇总</t>
  </si>
  <si>
    <t>Star Wars HQ 汇总</t>
  </si>
  <si>
    <t>StarTalk 汇总</t>
  </si>
  <si>
    <t>startelegramvideo 汇总</t>
  </si>
  <si>
    <t>STARZ 汇总</t>
  </si>
  <si>
    <t>Steeper33 汇总</t>
  </si>
  <si>
    <t>Stefany Gonzalez 汇总</t>
  </si>
  <si>
    <t>Step Up: High Water 汇总</t>
  </si>
  <si>
    <t>Steve Kovach 汇总</t>
  </si>
  <si>
    <t>Steve TV Show 汇总</t>
  </si>
  <si>
    <t>Steve1989MREInfo 汇总</t>
  </si>
  <si>
    <t>Stewart Brand 汇总</t>
  </si>
  <si>
    <t>StingVEVO 汇总</t>
  </si>
  <si>
    <t>StorrorBlog 汇总</t>
  </si>
  <si>
    <t>StoryCorps 汇总</t>
  </si>
  <si>
    <t>Storyful News 汇总</t>
  </si>
  <si>
    <t>Strange incident 汇总</t>
  </si>
  <si>
    <t>Strange Parts 汇总</t>
  </si>
  <si>
    <t>Stratolaunch 汇总</t>
  </si>
  <si>
    <t>Street Speed 717 汇总</t>
  </si>
  <si>
    <t>Strictly Dumpling 汇总</t>
  </si>
  <si>
    <t>Studio C 汇总</t>
  </si>
  <si>
    <t>Studio MDHR 汇总</t>
  </si>
  <si>
    <t>StudiocanalUK 汇总</t>
  </si>
  <si>
    <t>STX Entertainment 汇总</t>
  </si>
  <si>
    <t>Sufficiently Advanced 汇总</t>
  </si>
  <si>
    <t>Sugar Pine 7 汇总</t>
  </si>
  <si>
    <t>SugarlandVEVO 汇总</t>
  </si>
  <si>
    <t>SUMERIAN 汇总</t>
  </si>
  <si>
    <t>Summit 汇总</t>
  </si>
  <si>
    <t>Summoning Salt 汇总</t>
  </si>
  <si>
    <t>Super Netvid 汇总</t>
  </si>
  <si>
    <t>SuperCarlinBrothers 汇总</t>
  </si>
  <si>
    <t>SUPERFRUIT 汇总</t>
  </si>
  <si>
    <t>SuperwomanVlogs 汇总</t>
  </si>
  <si>
    <t>SupremeSounds 汇总</t>
  </si>
  <si>
    <t>Swish Daily 汇总</t>
  </si>
  <si>
    <t>sWooZie 汇总</t>
  </si>
  <si>
    <t>Sylvia Gani 汇总</t>
  </si>
  <si>
    <t>Symon 汇总</t>
  </si>
  <si>
    <t>Syracuse Orange 汇总</t>
  </si>
  <si>
    <t>SZAVEVO 汇总</t>
  </si>
  <si>
    <t>taalk com 汇总</t>
  </si>
  <si>
    <t>Talking Kitty Cat 汇总</t>
  </si>
  <si>
    <t>Talks at Google 汇总</t>
  </si>
  <si>
    <t>Tamar Chronicles 汇总</t>
  </si>
  <si>
    <t>Tamika Hall 汇总</t>
  </si>
  <si>
    <t>Tanner Braungardt 汇总</t>
  </si>
  <si>
    <t>Tanner Fox 汇总</t>
  </si>
  <si>
    <t>Tanya Burr 汇总</t>
  </si>
  <si>
    <t>Taras Malyar 汇总</t>
  </si>
  <si>
    <t>Tasty 汇总</t>
  </si>
  <si>
    <t>Tati 汇总</t>
  </si>
  <si>
    <t>Taylor Alexander 汇总</t>
  </si>
  <si>
    <t>Taylor Nicole Dean 汇总</t>
  </si>
  <si>
    <t>Taylor R 汇总</t>
  </si>
  <si>
    <t>Taylor Swift 汇总</t>
  </si>
  <si>
    <t>TaylorSwiftVEVO 汇总</t>
  </si>
  <si>
    <t>TBS 汇总</t>
  </si>
  <si>
    <t>TDAmeritrade 汇总</t>
  </si>
  <si>
    <t>Team Coco 汇总</t>
  </si>
  <si>
    <t>Team Edge 汇总</t>
  </si>
  <si>
    <t>Tech Insider 汇总</t>
  </si>
  <si>
    <t>TechCrunch 汇总</t>
  </si>
  <si>
    <t>Techmoan 汇总</t>
  </si>
  <si>
    <t>Technology Connections 汇总</t>
  </si>
  <si>
    <t>Technomanila 汇总</t>
  </si>
  <si>
    <t>Techquickie 汇总</t>
  </si>
  <si>
    <t>TechRax 汇总</t>
  </si>
  <si>
    <t>TechSmartt 汇总</t>
  </si>
  <si>
    <t>TED 汇总</t>
  </si>
  <si>
    <t>TED-Ed 汇总</t>
  </si>
  <si>
    <t>Teen Vogue 汇总</t>
  </si>
  <si>
    <t>Tegan and Sara 汇总</t>
  </si>
  <si>
    <t>Ten Second Songs 汇总</t>
  </si>
  <si>
    <t>Tentmaker Pictures 汇总</t>
  </si>
  <si>
    <t>Terrormink 汇总</t>
  </si>
  <si>
    <t>Tesla 汇总</t>
  </si>
  <si>
    <t>Tessa Violet 汇总</t>
  </si>
  <si>
    <t>Tested 汇总</t>
  </si>
  <si>
    <t>That Japanese Man Yuta 汇总</t>
  </si>
  <si>
    <t>thataylaa 汇总</t>
  </si>
  <si>
    <t>ThatcherJoe 汇总</t>
  </si>
  <si>
    <t>The 2x Family 汇总</t>
  </si>
  <si>
    <t>The ACE Family 汇总</t>
  </si>
  <si>
    <t>The Action Lab 汇总</t>
  </si>
  <si>
    <t>The Alex Jones Channel 汇总</t>
  </si>
  <si>
    <t>The Angie Martinez Show 汇总</t>
  </si>
  <si>
    <t>The Anna Edit 汇总</t>
  </si>
  <si>
    <t>The Atlantic 汇总</t>
  </si>
  <si>
    <t>The Bachelor Insider 汇总</t>
  </si>
  <si>
    <t>The Bella Twins 汇总</t>
  </si>
  <si>
    <t>The CGBros 汇总</t>
  </si>
  <si>
    <t>The Cincinnati Zoo &amp; Botanical Garden 汇总</t>
  </si>
  <si>
    <t>The Cuddle Squad 汇总</t>
  </si>
  <si>
    <t>The Current Source 汇总</t>
  </si>
  <si>
    <t>The CW Television Network 汇总</t>
  </si>
  <si>
    <t>The Daily Show with Trevor Noah 汇总</t>
  </si>
  <si>
    <t>The Deal Guy 汇总</t>
  </si>
  <si>
    <t>The Dodo 汇总</t>
  </si>
  <si>
    <t>The Film Theorists 汇总</t>
  </si>
  <si>
    <t>The Food Ranger 汇总</t>
  </si>
  <si>
    <t>The Game Theorists 汇总</t>
  </si>
  <si>
    <t>The Graham Norton Show 汇总</t>
  </si>
  <si>
    <t>The Grand Tour 汇总</t>
  </si>
  <si>
    <t>the Hacksmith 汇总</t>
  </si>
  <si>
    <t>The Hollywood Reporter 汇总</t>
  </si>
  <si>
    <t>The Inertia 汇总</t>
  </si>
  <si>
    <t>The Infographics Show 汇总</t>
  </si>
  <si>
    <t>The Joint Forces Channel 汇总</t>
  </si>
  <si>
    <t>The Key of Awesome 汇总</t>
  </si>
  <si>
    <t>The king of DIY 汇总</t>
  </si>
  <si>
    <t>The King of Random 汇总</t>
  </si>
  <si>
    <t>The Late Late Show with James Corden 汇总</t>
  </si>
  <si>
    <t>The Late Show with Stephen Colbert 汇总</t>
  </si>
  <si>
    <t>The Lore Master 汇总</t>
  </si>
  <si>
    <t>The Modern Rogue 汇总</t>
  </si>
  <si>
    <t>The New York Times 汇总</t>
  </si>
  <si>
    <t>The New Yorker 汇总</t>
  </si>
  <si>
    <t>The Nocturnal Alchemist 汇总</t>
  </si>
  <si>
    <t>The Office US 汇总</t>
  </si>
  <si>
    <t>The Official Pok茅mon YouTube channel 汇总</t>
  </si>
  <si>
    <t>The Ohana Adventure 汇总</t>
  </si>
  <si>
    <t>The Orchard Movies 汇总</t>
  </si>
  <si>
    <t>The Oregonian 汇总</t>
  </si>
  <si>
    <t>The Pet Collective 汇总</t>
  </si>
  <si>
    <t>The Players' Tribune 汇总</t>
  </si>
  <si>
    <t>The Real Daytime 汇总</t>
  </si>
  <si>
    <t>The Ringer 汇总</t>
  </si>
  <si>
    <t>The Rock 汇总</t>
  </si>
  <si>
    <t>The Royal Family 汇总</t>
  </si>
  <si>
    <t>The Royal Family Channel 汇总</t>
  </si>
  <si>
    <t>The Royal Ocean Film Society 汇总</t>
  </si>
  <si>
    <t>The Scam On Demand 汇总</t>
  </si>
  <si>
    <t>The School of Life 汇总</t>
  </si>
  <si>
    <t>The Scran Line 汇总</t>
  </si>
  <si>
    <t>The Sims 汇总</t>
  </si>
  <si>
    <t>The Slow Mo Guys 汇总</t>
  </si>
  <si>
    <t>The Sports King 汇总</t>
  </si>
  <si>
    <t>The Square to Spare 汇总</t>
  </si>
  <si>
    <t>The Sydney Morning Herald 汇总</t>
  </si>
  <si>
    <t>The Talk 汇总</t>
  </si>
  <si>
    <t>The Telegraph 汇总</t>
  </si>
  <si>
    <t>The Thought Emporium 汇总</t>
  </si>
  <si>
    <t>The Tommy Edison Experience 汇总</t>
  </si>
  <si>
    <t>The Tonight Show Starring Jimmy Fallon 汇总</t>
  </si>
  <si>
    <t>The Unipiper 汇总</t>
  </si>
  <si>
    <t>The University of Chicago 汇总</t>
  </si>
  <si>
    <t>The Valleyfolk 汇总</t>
  </si>
  <si>
    <t>The Verge 汇总</t>
  </si>
  <si>
    <t>The View 汇总</t>
  </si>
  <si>
    <t>The Voice 汇总</t>
  </si>
  <si>
    <t>The Warp Zone 汇总</t>
  </si>
  <si>
    <t>The Weather Channel 汇总</t>
  </si>
  <si>
    <t>The Weeknd 汇总</t>
  </si>
  <si>
    <t>The Wendy Williams Show 汇总</t>
  </si>
  <si>
    <t>The White House 汇总</t>
  </si>
  <si>
    <t>The X Factor UK 汇总</t>
  </si>
  <si>
    <t>The1975VEVO 汇总</t>
  </si>
  <si>
    <t>TheAngryGrandpaShow 汇总</t>
  </si>
  <si>
    <t>TheBackyardScientist 汇总</t>
  </si>
  <si>
    <t>TheBeatlesVEVO 汇总</t>
  </si>
  <si>
    <t>theCHIVE 汇总</t>
  </si>
  <si>
    <t>TheCubician 汇总</t>
  </si>
  <si>
    <t>TheEllenShow 汇总</t>
  </si>
  <si>
    <t>thegameawards 汇总</t>
  </si>
  <si>
    <t>TheGracieC 汇总</t>
  </si>
  <si>
    <t>TheHoonigans 汇总</t>
  </si>
  <si>
    <t>TheInternetVEVO 汇总</t>
  </si>
  <si>
    <t>TheJuicyJVEVO 汇总</t>
  </si>
  <si>
    <t>TheKillersVEVO 汇总</t>
  </si>
  <si>
    <t>Theme Park Review 汇总</t>
  </si>
  <si>
    <t>TheMeanKitty 汇总</t>
  </si>
  <si>
    <t>theneedledrop 汇总</t>
  </si>
  <si>
    <t>TheOdd1sOut 汇总</t>
  </si>
  <si>
    <t>TheOdd2sOut 汇总</t>
  </si>
  <si>
    <t>ThePianoGuys 汇总</t>
  </si>
  <si>
    <t>TheReportOfTheWeek 汇总</t>
  </si>
  <si>
    <t>TheScriptVEVO 汇总</t>
  </si>
  <si>
    <t>theSkimm 汇总</t>
  </si>
  <si>
    <t>TheSorryGirls 汇总</t>
  </si>
  <si>
    <t>TheTimTracker 汇总</t>
  </si>
  <si>
    <t>TheUnlockr 汇总</t>
  </si>
  <si>
    <t>TheVampsVEVO 汇总</t>
  </si>
  <si>
    <t>thevirts 汇总</t>
  </si>
  <si>
    <t>TheWeekndVEVO 汇总</t>
  </si>
  <si>
    <t>Third Leg Studios 汇总</t>
  </si>
  <si>
    <t>ThirtySecondsToMarsVEVO 汇总</t>
  </si>
  <si>
    <t>This Is Us 汇总</t>
  </si>
  <si>
    <t>This Might Get 汇总</t>
  </si>
  <si>
    <t>This Morning 汇总</t>
  </si>
  <si>
    <t>ThisDustIn 汇总</t>
  </si>
  <si>
    <t>Thomas Sanders 汇总</t>
  </si>
  <si>
    <t>Thomas Sebastian 汇总</t>
  </si>
  <si>
    <t>ThomasRhettVEVO 汇总</t>
  </si>
  <si>
    <t>ThreadBanger 汇总</t>
  </si>
  <si>
    <t>ThreeDaysGraceVEVO 汇总</t>
  </si>
  <si>
    <t>Tia Mowry's Quick Fix 汇总</t>
  </si>
  <si>
    <t>Tide 汇总</t>
  </si>
  <si>
    <t>Tiffany Day 汇总</t>
  </si>
  <si>
    <t>TiffyQuake 汇总</t>
  </si>
  <si>
    <t>Tim Barrett 汇总</t>
  </si>
  <si>
    <t>Tim Gray 汇总</t>
  </si>
  <si>
    <t>Tim Milgram 汇总</t>
  </si>
  <si>
    <t>TimandFaithVEVO 汇总</t>
  </si>
  <si>
    <t>TIME 汇总</t>
  </si>
  <si>
    <t>Tina Nguyen 汇总</t>
  </si>
  <si>
    <t>Tina Yong 汇总</t>
  </si>
  <si>
    <t>TinasheOfficialVEVO 汇总</t>
  </si>
  <si>
    <t>TkyoSam 汇总</t>
  </si>
  <si>
    <t>TmarTn2 汇总</t>
  </si>
  <si>
    <t>T-Mobile 汇总</t>
  </si>
  <si>
    <t>TMZ 汇总</t>
  </si>
  <si>
    <t>TMZSports 汇总</t>
  </si>
  <si>
    <t>TNT 汇总</t>
  </si>
  <si>
    <t>To Scale: 汇总</t>
  </si>
  <si>
    <t>TobyMacVEVO 汇总</t>
  </si>
  <si>
    <t>TODAY 汇总</t>
  </si>
  <si>
    <t>Today I Found Out 汇总</t>
  </si>
  <si>
    <t>todrickhall 汇总</t>
  </si>
  <si>
    <t>Tom Daley 汇总</t>
  </si>
  <si>
    <t>Tom Harlock 汇总</t>
  </si>
  <si>
    <t>Tom Scott 汇总</t>
  </si>
  <si>
    <t>Tom Stanton 汇总</t>
  </si>
  <si>
    <t>Tom Thum 汇总</t>
  </si>
  <si>
    <t>ToniBraxtonVEVO 汇总</t>
  </si>
  <si>
    <t>Tony Baker Comedy 汇总</t>
  </si>
  <si>
    <t>Tony Berza 汇总</t>
  </si>
  <si>
    <t>tonyvera1902 汇总</t>
  </si>
  <si>
    <t>toofacedcosmetics 汇总</t>
  </si>
  <si>
    <t>Top Korean News 汇总</t>
  </si>
  <si>
    <t>TopClips247 汇总</t>
  </si>
  <si>
    <t>Topi The Corgi 汇总</t>
  </si>
  <si>
    <t>Topic 汇总</t>
  </si>
  <si>
    <t>ToriKellyVEVO 汇总</t>
  </si>
  <si>
    <t>Torm place 汇总</t>
  </si>
  <si>
    <t>Total Combat 汇总</t>
  </si>
  <si>
    <t>tovestyrkeVEVO 汇总</t>
  </si>
  <si>
    <t>Townsends 汇总</t>
  </si>
  <si>
    <t>Toyota Global 汇总</t>
  </si>
  <si>
    <t>Toyota USA 汇总</t>
  </si>
  <si>
    <t>Tpindell 汇总</t>
  </si>
  <si>
    <t>Trace Cyrus 汇总</t>
  </si>
  <si>
    <t>TraceyThornVEVO 汇总</t>
  </si>
  <si>
    <t>Trailers Promos Teasers 汇总</t>
  </si>
  <si>
    <t>TrainVEVO 汇总</t>
  </si>
  <si>
    <t>Trevor Moran 汇总</t>
  </si>
  <si>
    <t>Trevor Wallace 汇总</t>
  </si>
  <si>
    <t>TRL 汇总</t>
  </si>
  <si>
    <t>TromaMovies 汇总</t>
  </si>
  <si>
    <t>Troom Troom 汇总</t>
  </si>
  <si>
    <t>Troye Sivan 汇总</t>
  </si>
  <si>
    <t>TroyeSivanVEVO 汇总</t>
  </si>
  <si>
    <t>truTV 汇总</t>
  </si>
  <si>
    <t>TRYANGLE FILMS 汇总</t>
  </si>
  <si>
    <t>Tryst Network 汇总</t>
  </si>
  <si>
    <t>TSN Tube 汇总</t>
  </si>
  <si>
    <t>Tu Fan 汇总</t>
  </si>
  <si>
    <t>Tucker Gott 汇总</t>
  </si>
  <si>
    <t>Turbo Conquering Mega Eagle 汇总</t>
  </si>
  <si>
    <t>TurboTax 汇总</t>
  </si>
  <si>
    <t>Turkish Airlines 汇总</t>
  </si>
  <si>
    <t>Turn10Studios 汇总</t>
  </si>
  <si>
    <t>TV One 汇总</t>
  </si>
  <si>
    <t>TV Promos 汇总</t>
  </si>
  <si>
    <t>TWICE JAPAN OFFICIAL YouTube Channel 汇总</t>
  </si>
  <si>
    <t>Twin Shadow 汇总</t>
  </si>
  <si>
    <t>Tyler Oakley 汇总</t>
  </si>
  <si>
    <t>Tyler Stalman 汇总</t>
  </si>
  <si>
    <t>Tyler Williams 汇总</t>
  </si>
  <si>
    <t>Tyler, The Creator 汇总</t>
  </si>
  <si>
    <t>U.S. Navy 汇总</t>
  </si>
  <si>
    <t>U2VEVO 汇总</t>
  </si>
  <si>
    <t>Ubisoft North America 汇总</t>
  </si>
  <si>
    <t>UCAN Zippers USA 汇总</t>
  </si>
  <si>
    <t>UEFA.tv 汇总</t>
  </si>
  <si>
    <t>UFC - Ultimate Fighting Championship 汇总</t>
  </si>
  <si>
    <t>UFC ON FOX 汇总</t>
  </si>
  <si>
    <t>UJ 汇总</t>
  </si>
  <si>
    <t>Ultra Music 汇总</t>
  </si>
  <si>
    <t>UMF TV 汇总</t>
  </si>
  <si>
    <t>Unbox Therapy 汇总</t>
  </si>
  <si>
    <t>Unecht Erfunden 汇总</t>
  </si>
  <si>
    <t>Unique Vibes 汇总</t>
  </si>
  <si>
    <t>United Launch Alliance 汇总</t>
  </si>
  <si>
    <t>Universal Pictures 汇总</t>
  </si>
  <si>
    <t>University of Rochester EEOC Complainants 汇总</t>
  </si>
  <si>
    <t>UrAvgConsumer 汇总</t>
  </si>
  <si>
    <t>Us Weekly 汇总</t>
  </si>
  <si>
    <t>USA Gymnastics 汇总</t>
  </si>
  <si>
    <t>USA TODAY 汇总</t>
  </si>
  <si>
    <t>Useless Duck Company 汇总</t>
  </si>
  <si>
    <t>Valk Aviation 汇总</t>
  </si>
  <si>
    <t>Vance Joy 汇总</t>
  </si>
  <si>
    <t>Vanity Fair 汇总</t>
  </si>
  <si>
    <t>Variety 汇总</t>
  </si>
  <si>
    <t>Vat19 汇总</t>
  </si>
  <si>
    <t>Vat19Nvjds 汇总</t>
  </si>
  <si>
    <t>Veritasium 汇总</t>
  </si>
  <si>
    <t>Verizon 汇总</t>
  </si>
  <si>
    <t>Vet Ranch 汇总</t>
  </si>
  <si>
    <t>Vevo 汇总</t>
  </si>
  <si>
    <t>VH1 汇总</t>
  </si>
  <si>
    <t>Vic Dibitetto 汇总</t>
  </si>
  <si>
    <t>VICE 汇总</t>
  </si>
  <si>
    <t>VICE News 汇总</t>
  </si>
  <si>
    <t>VICELAND 汇总</t>
  </si>
  <si>
    <t>Victoria's Secret 汇总</t>
  </si>
  <si>
    <t>VidCon 汇总</t>
  </si>
  <si>
    <t>Video Library 汇总</t>
  </si>
  <si>
    <t>VideoGameAds 汇总</t>
  </si>
  <si>
    <t>videogamedunkey 汇总</t>
  </si>
  <si>
    <t>Vinheteiro 汇总</t>
  </si>
  <si>
    <t>Violin MD 汇总</t>
  </si>
  <si>
    <t>Viral Paws 汇总</t>
  </si>
  <si>
    <t>ViralHog 汇总</t>
  </si>
  <si>
    <t>Viva La Dirt League 汇总</t>
  </si>
  <si>
    <t>vlogbrothers 汇总</t>
  </si>
  <si>
    <t>Vlogs By DK4L 汇总</t>
  </si>
  <si>
    <t>vnbreyes 汇总</t>
  </si>
  <si>
    <t>Vogue 汇总</t>
  </si>
  <si>
    <t>Voicebot 汇总</t>
  </si>
  <si>
    <t>Voltfolio 汇总</t>
  </si>
  <si>
    <t>voordeel 汇总</t>
  </si>
  <si>
    <t>VOsprey22 汇总</t>
  </si>
  <si>
    <t>Vostok.bike 汇总</t>
  </si>
  <si>
    <t>Vote The Process 汇总</t>
  </si>
  <si>
    <t>Vox 汇总</t>
  </si>
  <si>
    <t>Vsauce2 汇总</t>
  </si>
  <si>
    <t>Walking With Giants 汇总</t>
  </si>
  <si>
    <t>Wall Street Journal 汇总</t>
  </si>
  <si>
    <t>Wallows 汇总</t>
  </si>
  <si>
    <t>Walt Disney Animation Studios 汇总</t>
  </si>
  <si>
    <t>Warner Bros. Pictures 汇总</t>
  </si>
  <si>
    <t>Warner Bros. UK 汇总</t>
  </si>
  <si>
    <t>Warped Perception 汇总</t>
  </si>
  <si>
    <t>Washington Post 汇总</t>
  </si>
  <si>
    <t>Wassabi Productions 汇总</t>
  </si>
  <si>
    <t>Watch What Happens Live with Andy Cohen 汇总</t>
  </si>
  <si>
    <t>WatchMojo.com 汇总</t>
  </si>
  <si>
    <t>Waterjet Channel 汇总</t>
  </si>
  <si>
    <t>WaterTower Music 汇总</t>
  </si>
  <si>
    <t>Waymo 汇总</t>
  </si>
  <si>
    <t>wdwmagic 汇总</t>
  </si>
  <si>
    <t>WE tv 汇总</t>
  </si>
  <si>
    <t>WeatherTech 汇总</t>
  </si>
  <si>
    <t>weezer 汇总</t>
  </si>
  <si>
    <t>Wendover Productions 汇总</t>
  </si>
  <si>
    <t>Wendy Williams 汇总</t>
  </si>
  <si>
    <t>Wendy's 汇总</t>
  </si>
  <si>
    <t>Wengie 汇总</t>
  </si>
  <si>
    <t>West Midlands Police 汇总</t>
  </si>
  <si>
    <t>WFLA News Channel 8 汇总</t>
  </si>
  <si>
    <t>WGA West 汇总</t>
  </si>
  <si>
    <t>What I've Learned 汇总</t>
  </si>
  <si>
    <t>WhatCulture Wrestling 汇总</t>
  </si>
  <si>
    <t>What's Inside? 汇总</t>
  </si>
  <si>
    <t>WHAT'S INSIDE? FAMILY 汇总</t>
  </si>
  <si>
    <t>WhatsApp Wacky 汇总</t>
  </si>
  <si>
    <t>WhatsUpMoms 汇总</t>
  </si>
  <si>
    <t>Whistle Sports 汇总</t>
  </si>
  <si>
    <t>Whitney Avalon 汇总</t>
  </si>
  <si>
    <t>Whitney Port 汇总</t>
  </si>
  <si>
    <t>Why Don't We 汇总</t>
  </si>
  <si>
    <t>Whyte Foxx Music Videos &amp; More 汇总</t>
  </si>
  <si>
    <t>WildTurkeyBourbon 汇总</t>
  </si>
  <si>
    <t>Will Darbyshire 汇总</t>
  </si>
  <si>
    <t>Will Smith 汇总</t>
  </si>
  <si>
    <t>William Osman 汇总</t>
  </si>
  <si>
    <t>WINNER 汇总</t>
  </si>
  <si>
    <t>Wintergatan 汇总</t>
  </si>
  <si>
    <t>WIRED 汇总</t>
  </si>
  <si>
    <t>Wix.com 汇总</t>
  </si>
  <si>
    <t>WLKY News Louisville 汇总</t>
  </si>
  <si>
    <t>Wong Fu Productions 汇总</t>
  </si>
  <si>
    <t>World Eyes 汇总</t>
  </si>
  <si>
    <t>Wouldn't Change a Thing 汇总</t>
  </si>
  <si>
    <t>WOWPresents 汇总</t>
  </si>
  <si>
    <t>WQAD News 8 汇总</t>
  </si>
  <si>
    <t>Writers Guild of America East 汇总</t>
  </si>
  <si>
    <t>WTHR 汇总</t>
  </si>
  <si>
    <t>WUSA9 汇总</t>
  </si>
  <si>
    <t>WWE 汇总</t>
  </si>
  <si>
    <t>WXYZ-TV Detroit | Channel 7 汇总</t>
  </si>
  <si>
    <t>X Factor Italia 汇总</t>
  </si>
  <si>
    <t>X Games 汇总</t>
  </si>
  <si>
    <t>XAmbassadorsVEVO 汇总</t>
  </si>
  <si>
    <t>Xbox 汇总</t>
  </si>
  <si>
    <t>XenonJohn 汇总</t>
  </si>
  <si>
    <t>XFL 汇总</t>
  </si>
  <si>
    <t>Xscape - Topic 汇总</t>
  </si>
  <si>
    <t>YBF Chic 汇总</t>
  </si>
  <si>
    <t>yeokm1 汇总</t>
  </si>
  <si>
    <t>Yes Theory 汇总</t>
  </si>
  <si>
    <t>Yoga With Adriene 汇总</t>
  </si>
  <si>
    <t>You Suck At Cooking 汇总</t>
  </si>
  <si>
    <t>YouTube Spotlight 汇总</t>
  </si>
  <si>
    <t>Youtube Tea 汇总</t>
  </si>
  <si>
    <t>yovo68 汇总</t>
  </si>
  <si>
    <t>YTN NEWS 汇总</t>
  </si>
  <si>
    <t>Zach King 汇总</t>
  </si>
  <si>
    <t>Zach Simmons 汇总</t>
  </si>
  <si>
    <t>ZaynVEVO 汇总</t>
  </si>
  <si>
    <t>Zebra Corner 汇总</t>
  </si>
  <si>
    <t>ZEDDVEVO 汇总</t>
  </si>
  <si>
    <t>zefrank1 汇总</t>
  </si>
  <si>
    <t>Zendaya 汇总</t>
  </si>
  <si>
    <t>Zero Media 汇总</t>
  </si>
  <si>
    <t>Zoella 汇总</t>
  </si>
  <si>
    <t>袧懈泻懈褌邪 袨褉写褘薪褋泻懈泄 汇总</t>
  </si>
  <si>
    <t>鍦у€掔殑涓嶅鑰呫伄妤点伩! 汇总</t>
  </si>
  <si>
    <t>鏉板▉鐖鹃煶妯?JVR Music 汇总</t>
  </si>
  <si>
    <t>鞓侁淡雮瀽 Korean Englishman 汇总</t>
  </si>
  <si>
    <t>孝小袧 汇总</t>
  </si>
  <si>
    <t>袗谢械泻褋械泄 袧邪胁邪谢褜薪褘泄 汇总</t>
  </si>
  <si>
    <t>总计</t>
  </si>
  <si>
    <t>上榜个数</t>
    <phoneticPr fontId="18" type="noConversion"/>
  </si>
  <si>
    <t>总成绩</t>
    <phoneticPr fontId="18" type="noConversion"/>
  </si>
  <si>
    <t xml:space="preserve">ESPN </t>
  </si>
  <si>
    <t xml:space="preserve">TheEllenShow </t>
  </si>
  <si>
    <t xml:space="preserve">The Tonight Show Starring Jimmy Fallon </t>
  </si>
  <si>
    <t xml:space="preserve">Jimmy Kimmel Live </t>
  </si>
  <si>
    <t xml:space="preserve">Netflix </t>
  </si>
  <si>
    <t xml:space="preserve">The Late Show with Stephen Colbert </t>
  </si>
  <si>
    <t xml:space="preserve">NBA </t>
  </si>
  <si>
    <t xml:space="preserve">CNN </t>
  </si>
  <si>
    <t xml:space="preserve">Vox </t>
  </si>
  <si>
    <t xml:space="preserve">The Late Late Show with James Corden </t>
  </si>
  <si>
    <t xml:space="preserve">BuzzFeedVideo </t>
  </si>
  <si>
    <t xml:space="preserve">Refinery29 </t>
  </si>
  <si>
    <t xml:space="preserve">Late Night with Seth Meyers </t>
  </si>
  <si>
    <t xml:space="preserve">Saturday Night Live </t>
  </si>
  <si>
    <t xml:space="preserve">WWE </t>
  </si>
  <si>
    <t xml:space="preserve">INSIDER </t>
  </si>
  <si>
    <t xml:space="preserve">First We Feast </t>
  </si>
  <si>
    <t xml:space="preserve">Tasty </t>
  </si>
  <si>
    <t xml:space="preserve">Washington Post </t>
  </si>
  <si>
    <t xml:space="preserve">WIRED </t>
  </si>
  <si>
    <t xml:space="preserve">SciShow </t>
  </si>
  <si>
    <t xml:space="preserve">Great Big Story </t>
  </si>
  <si>
    <t xml:space="preserve">Screen Junkies </t>
  </si>
  <si>
    <t xml:space="preserve">FBE </t>
  </si>
  <si>
    <t xml:space="preserve">CollegeHumor </t>
  </si>
  <si>
    <t xml:space="preserve">Vogue </t>
  </si>
  <si>
    <t xml:space="preserve">Life Noggin </t>
  </si>
  <si>
    <t xml:space="preserve">Warner Bros. Pictures </t>
  </si>
  <si>
    <t xml:space="preserve">Tom Scott </t>
  </si>
  <si>
    <t xml:space="preserve">jacksfilms </t>
  </si>
  <si>
    <t xml:space="preserve">Bon App茅tit </t>
  </si>
  <si>
    <t xml:space="preserve">Good Mythical Morning </t>
  </si>
  <si>
    <t xml:space="preserve">TED-Ed </t>
  </si>
  <si>
    <t xml:space="preserve">Marques Brownlee </t>
  </si>
  <si>
    <t xml:space="preserve">HellthyJunkFood </t>
  </si>
  <si>
    <t xml:space="preserve">Vanity Fair </t>
  </si>
  <si>
    <t xml:space="preserve">ABC News </t>
  </si>
  <si>
    <t xml:space="preserve">The King of Random </t>
  </si>
  <si>
    <t xml:space="preserve">NBC News </t>
  </si>
  <si>
    <t xml:space="preserve">Watch What Happens Live with Andy Cohen </t>
  </si>
  <si>
    <t xml:space="preserve">BBC Radio 1 </t>
  </si>
  <si>
    <t xml:space="preserve">TODAY </t>
  </si>
  <si>
    <t xml:space="preserve">BBC News </t>
  </si>
  <si>
    <t xml:space="preserve">NBC Sports </t>
  </si>
  <si>
    <t xml:space="preserve">Safiya Nygaard </t>
  </si>
  <si>
    <t xml:space="preserve">The Slow Mo Guys </t>
  </si>
  <si>
    <t xml:space="preserve">IISuperwomanII </t>
  </si>
  <si>
    <t xml:space="preserve">E! Entertainment </t>
  </si>
  <si>
    <t xml:space="preserve">The Verge </t>
  </si>
  <si>
    <t xml:space="preserve">The Dodo </t>
  </si>
  <si>
    <t xml:space="preserve">The View </t>
  </si>
  <si>
    <t xml:space="preserve">20th Century Fox </t>
  </si>
  <si>
    <t xml:space="preserve">Marvel Entertainment </t>
  </si>
  <si>
    <t xml:space="preserve">CBS This Morning </t>
  </si>
  <si>
    <t xml:space="preserve">The New York Times </t>
  </si>
  <si>
    <t xml:space="preserve">ColliderVideos </t>
  </si>
  <si>
    <t xml:space="preserve">John Campea </t>
  </si>
  <si>
    <t xml:space="preserve">Smosh </t>
  </si>
  <si>
    <t xml:space="preserve">The Voice </t>
  </si>
  <si>
    <t xml:space="preserve">Team Coco </t>
  </si>
  <si>
    <t xml:space="preserve">Star Wars </t>
  </si>
  <si>
    <t xml:space="preserve">CrazyRussianHacker </t>
  </si>
  <si>
    <t xml:space="preserve">Tati </t>
  </si>
  <si>
    <t xml:space="preserve">The Graham Norton Show </t>
  </si>
  <si>
    <t xml:space="preserve">Universal Pictures </t>
  </si>
  <si>
    <t xml:space="preserve">James Charles </t>
  </si>
  <si>
    <t xml:space="preserve">CBS News </t>
  </si>
  <si>
    <t xml:space="preserve">CinemaSins </t>
  </si>
  <si>
    <t xml:space="preserve">Complex </t>
  </si>
  <si>
    <t xml:space="preserve">REACT </t>
  </si>
  <si>
    <t xml:space="preserve">Nintendo </t>
  </si>
  <si>
    <t xml:space="preserve">Inside Edition </t>
  </si>
  <si>
    <t xml:space="preserve">Guardian News </t>
  </si>
  <si>
    <t xml:space="preserve">ViralHog </t>
  </si>
  <si>
    <t xml:space="preserve">AsapSCIENCE </t>
  </si>
  <si>
    <t xml:space="preserve">Dude Perfect </t>
  </si>
  <si>
    <t xml:space="preserve">Brave Wilderness </t>
  </si>
  <si>
    <t xml:space="preserve">Simon's Cat </t>
  </si>
  <si>
    <t xml:space="preserve">HBO </t>
  </si>
  <si>
    <t xml:space="preserve">iJustine </t>
  </si>
  <si>
    <t xml:space="preserve">American Idol </t>
  </si>
  <si>
    <t xml:space="preserve">Entertainment Tonight </t>
  </si>
  <si>
    <t xml:space="preserve">Lip Sync Battle </t>
  </si>
  <si>
    <t xml:space="preserve">Hannah Stocking </t>
  </si>
  <si>
    <t xml:space="preserve">The Film Theorists </t>
  </si>
  <si>
    <t xml:space="preserve">NikkieTutorials </t>
  </si>
  <si>
    <t xml:space="preserve">CaseyNeistat </t>
  </si>
  <si>
    <t xml:space="preserve">Rosanna Pansino </t>
  </si>
  <si>
    <t xml:space="preserve">ExplosmEntertainment </t>
  </si>
  <si>
    <t xml:space="preserve">Simply Nailogical </t>
  </si>
  <si>
    <t xml:space="preserve">Grace Helbig </t>
  </si>
  <si>
    <t xml:space="preserve">TIME </t>
  </si>
  <si>
    <t xml:space="preserve">Good Morning America </t>
  </si>
  <si>
    <t xml:space="preserve">National Geographic </t>
  </si>
  <si>
    <t xml:space="preserve">RM Videos </t>
  </si>
  <si>
    <t xml:space="preserve">SMTOWN </t>
  </si>
  <si>
    <t xml:space="preserve">itsAlexClark </t>
  </si>
  <si>
    <t xml:space="preserve">William Osman </t>
  </si>
  <si>
    <t xml:space="preserve">vlogbrothers </t>
  </si>
  <si>
    <t xml:space="preserve">Breakfast Club Power 105.1 FM </t>
  </si>
  <si>
    <t xml:space="preserve">TMZ </t>
  </si>
  <si>
    <t xml:space="preserve">Business Insider </t>
  </si>
  <si>
    <t xml:space="preserve">ScreenJunkies News </t>
  </si>
  <si>
    <t xml:space="preserve">Sony Pictures Entertainment </t>
  </si>
  <si>
    <t xml:space="preserve">ibighit </t>
  </si>
  <si>
    <t xml:space="preserve">Lele Pons </t>
  </si>
  <si>
    <t xml:space="preserve">Binging with Babish </t>
  </si>
  <si>
    <t xml:space="preserve">You Suck At Cooking </t>
  </si>
  <si>
    <t xml:space="preserve">SpaceX </t>
  </si>
  <si>
    <t xml:space="preserve">BuzzFeedBlue </t>
  </si>
  <si>
    <t xml:space="preserve">FOX Soccer </t>
  </si>
  <si>
    <t xml:space="preserve">Half as Interesting </t>
  </si>
  <si>
    <t xml:space="preserve">The Daily Show with Trevor Noah </t>
  </si>
  <si>
    <t xml:space="preserve">IGN </t>
  </si>
  <si>
    <t xml:space="preserve">The Infographics Show </t>
  </si>
  <si>
    <t xml:space="preserve">Kurzgesagt 鈥?In a Nutshell </t>
  </si>
  <si>
    <t xml:space="preserve">Bad Lip Reading </t>
  </si>
  <si>
    <t xml:space="preserve">Charlie Puth </t>
  </si>
  <si>
    <t xml:space="preserve">Unbox Therapy </t>
  </si>
  <si>
    <t xml:space="preserve">Britain's Got Talent </t>
  </si>
  <si>
    <t xml:space="preserve">LOL Network </t>
  </si>
  <si>
    <t xml:space="preserve">Amber Scholl </t>
  </si>
  <si>
    <t xml:space="preserve">ThreadBanger </t>
  </si>
  <si>
    <t xml:space="preserve">Guava Juice </t>
  </si>
  <si>
    <t xml:space="preserve">Gus Johnson </t>
  </si>
  <si>
    <t xml:space="preserve">WOWPresents </t>
  </si>
  <si>
    <t xml:space="preserve">Austin Evans </t>
  </si>
  <si>
    <t xml:space="preserve">AnthonyPadilla </t>
  </si>
  <si>
    <t xml:space="preserve">Jenny Nicholson </t>
  </si>
  <si>
    <t xml:space="preserve">The School of Life </t>
  </si>
  <si>
    <t xml:space="preserve">Full Frontal with Samantha Bee </t>
  </si>
  <si>
    <t xml:space="preserve">GQ </t>
  </si>
  <si>
    <t xml:space="preserve">FC Barcelona </t>
  </si>
  <si>
    <t xml:space="preserve">Red Bull </t>
  </si>
  <si>
    <t xml:space="preserve">JerryRigEverything </t>
  </si>
  <si>
    <t xml:space="preserve">PTXofficial </t>
  </si>
  <si>
    <t xml:space="preserve">Laura Lee </t>
  </si>
  <si>
    <t xml:space="preserve">Rudy Mancuso </t>
  </si>
  <si>
    <t xml:space="preserve">How To Cake It </t>
  </si>
  <si>
    <t xml:space="preserve">As/Is </t>
  </si>
  <si>
    <t xml:space="preserve">Billboard </t>
  </si>
  <si>
    <t xml:space="preserve">Will Smith </t>
  </si>
  <si>
    <t xml:space="preserve">Jackie Aina </t>
  </si>
  <si>
    <t xml:space="preserve">MLG Highlights </t>
  </si>
  <si>
    <t xml:space="preserve">KathleenLights </t>
  </si>
  <si>
    <t xml:space="preserve">Atlantic Records </t>
  </si>
  <si>
    <t xml:space="preserve">Cut </t>
  </si>
  <si>
    <t xml:space="preserve">Michelle Khare </t>
  </si>
  <si>
    <t xml:space="preserve">Nerdwriter1 </t>
  </si>
  <si>
    <t xml:space="preserve">EverythingApplePro </t>
  </si>
  <si>
    <t xml:space="preserve">Wendy Williams </t>
  </si>
  <si>
    <t xml:space="preserve">CBS Los Angeles </t>
  </si>
  <si>
    <t xml:space="preserve">USA TODAY </t>
  </si>
  <si>
    <t xml:space="preserve">jypentertainment </t>
  </si>
  <si>
    <t xml:space="preserve">MSNBC </t>
  </si>
  <si>
    <t xml:space="preserve">The Scran Line </t>
  </si>
  <si>
    <t xml:space="preserve">LIVEKellyandRyan </t>
  </si>
  <si>
    <t xml:space="preserve">Tech Insider </t>
  </si>
  <si>
    <t xml:space="preserve">BuzzFeed Nifty </t>
  </si>
  <si>
    <t xml:space="preserve">Associated Press </t>
  </si>
  <si>
    <t xml:space="preserve">PBS NewsHour </t>
  </si>
  <si>
    <t xml:space="preserve">nigahiga </t>
  </si>
  <si>
    <t xml:space="preserve">Paramount Pictures </t>
  </si>
  <si>
    <t xml:space="preserve">Domics </t>
  </si>
  <si>
    <t xml:space="preserve">SiaVEVO </t>
  </si>
  <si>
    <t xml:space="preserve">Focus Features </t>
  </si>
  <si>
    <t xml:space="preserve">TroyeSivanVEVO </t>
  </si>
  <si>
    <t xml:space="preserve">Disney Movie Trailers </t>
  </si>
  <si>
    <t xml:space="preserve">Matthias </t>
  </si>
  <si>
    <t xml:space="preserve">Simone Giertz </t>
  </si>
  <si>
    <t xml:space="preserve">colinfurze </t>
  </si>
  <si>
    <t xml:space="preserve">Linus Tech Tips </t>
  </si>
  <si>
    <t xml:space="preserve">What's Inside? </t>
  </si>
  <si>
    <t xml:space="preserve">Tyler Oakley </t>
  </si>
  <si>
    <t xml:space="preserve">Mr. Kate </t>
  </si>
  <si>
    <t xml:space="preserve">Anwar Jibawi </t>
  </si>
  <si>
    <t xml:space="preserve">Mike Boyd </t>
  </si>
  <si>
    <t xml:space="preserve">How To Cook That </t>
  </si>
  <si>
    <t xml:space="preserve">Hydraulic Press Channel </t>
  </si>
  <si>
    <t xml:space="preserve">Wendover Productions </t>
  </si>
  <si>
    <t xml:space="preserve">Teen Vogue </t>
  </si>
  <si>
    <t xml:space="preserve">Anna Akana </t>
  </si>
  <si>
    <t xml:space="preserve">DamonAndJo </t>
  </si>
  <si>
    <t xml:space="preserve">Cole and Marmalade </t>
  </si>
  <si>
    <t xml:space="preserve">Fox News </t>
  </si>
  <si>
    <t xml:space="preserve">The Hollywood Reporter </t>
  </si>
  <si>
    <t xml:space="preserve">Madelaine Petsch </t>
  </si>
  <si>
    <t xml:space="preserve">BBC Earth </t>
  </si>
  <si>
    <t xml:space="preserve">Clevver News </t>
  </si>
  <si>
    <t xml:space="preserve">Dancing With The Stars </t>
  </si>
  <si>
    <t xml:space="preserve">CNBC </t>
  </si>
  <si>
    <t xml:space="preserve">Cracked </t>
  </si>
  <si>
    <t xml:space="preserve">How Ridiculous </t>
  </si>
  <si>
    <t xml:space="preserve">Matt Stonie </t>
  </si>
  <si>
    <t xml:space="preserve">LaurDIY </t>
  </si>
  <si>
    <t xml:space="preserve">Marshmello </t>
  </si>
  <si>
    <t xml:space="preserve">justintimberlakeVEVO </t>
  </si>
  <si>
    <t xml:space="preserve">CamilaCabelloVEVO </t>
  </si>
  <si>
    <t xml:space="preserve">Liza Koshy </t>
  </si>
  <si>
    <t xml:space="preserve">Markiplier </t>
  </si>
  <si>
    <t xml:space="preserve">Marzia </t>
  </si>
  <si>
    <t xml:space="preserve">Studio C </t>
  </si>
  <si>
    <t xml:space="preserve">Team Edge </t>
  </si>
  <si>
    <t xml:space="preserve">TheReportOfTheWeek </t>
  </si>
  <si>
    <t xml:space="preserve">Papa Jake </t>
  </si>
  <si>
    <t xml:space="preserve">emmymadeinjapan </t>
  </si>
  <si>
    <t xml:space="preserve">Alan Walker </t>
  </si>
  <si>
    <t xml:space="preserve">MatthewSantoro </t>
  </si>
  <si>
    <t xml:space="preserve">Glam&amp;Gore </t>
  </si>
  <si>
    <t xml:space="preserve">Doug DeMuro </t>
  </si>
  <si>
    <t xml:space="preserve">ONE Media </t>
  </si>
  <si>
    <t xml:space="preserve">Hulu </t>
  </si>
  <si>
    <t xml:space="preserve">Wong Fu Productions </t>
  </si>
  <si>
    <t xml:space="preserve">Zoella </t>
  </si>
  <si>
    <t xml:space="preserve">MyHarto </t>
  </si>
  <si>
    <t xml:space="preserve">The Food Ranger </t>
  </si>
  <si>
    <t xml:space="preserve">Fueled By Ramen </t>
  </si>
  <si>
    <t xml:space="preserve">theneedledrop </t>
  </si>
  <si>
    <t xml:space="preserve">ConnorFranta </t>
  </si>
  <si>
    <t xml:space="preserve">Food Wishes </t>
  </si>
  <si>
    <t xml:space="preserve">Sailor J </t>
  </si>
  <si>
    <t xml:space="preserve">Jeremy Jahns </t>
  </si>
  <si>
    <t xml:space="preserve">BBC </t>
  </si>
  <si>
    <t xml:space="preserve">CNET </t>
  </si>
  <si>
    <t xml:space="preserve">The CW Television Network </t>
  </si>
  <si>
    <t xml:space="preserve">Variety </t>
  </si>
  <si>
    <t xml:space="preserve">CBC News </t>
  </si>
  <si>
    <t xml:space="preserve">C-SPAN </t>
  </si>
  <si>
    <t xml:space="preserve">Genius </t>
  </si>
  <si>
    <t xml:space="preserve">Eater </t>
  </si>
  <si>
    <t xml:space="preserve">Ed Sheeran </t>
  </si>
  <si>
    <t xml:space="preserve">NCAA March Madness </t>
  </si>
  <si>
    <t xml:space="preserve">FreeDawkins </t>
  </si>
  <si>
    <t xml:space="preserve">Maroon5VEVO </t>
  </si>
  <si>
    <t xml:space="preserve">ShawnMendesVEVO </t>
  </si>
  <si>
    <t xml:space="preserve">ChainsmokersVEVO </t>
  </si>
  <si>
    <t xml:space="preserve">Lucas the Spider </t>
  </si>
  <si>
    <t xml:space="preserve">BostonDynamics </t>
  </si>
  <si>
    <t xml:space="preserve">CAguileraVEVO </t>
  </si>
  <si>
    <t xml:space="preserve">CalumScottVEVO </t>
  </si>
  <si>
    <t xml:space="preserve">Lionsgate Movies </t>
  </si>
  <si>
    <t xml:space="preserve">BuzzFeed Celeb </t>
  </si>
  <si>
    <t xml:space="preserve">Jaiden Animations </t>
  </si>
  <si>
    <t xml:space="preserve">FaZe Rug </t>
  </si>
  <si>
    <t xml:space="preserve">Strictly Dumpling </t>
  </si>
  <si>
    <t xml:space="preserve">JunsKitchen </t>
  </si>
  <si>
    <t xml:space="preserve">The Official Pok茅mon YouTube channel </t>
  </si>
  <si>
    <t xml:space="preserve">AaronsAnimals </t>
  </si>
  <si>
    <t xml:space="preserve">ImagineDragonsVEVO </t>
  </si>
  <si>
    <t xml:space="preserve">Movieclips Trailers </t>
  </si>
  <si>
    <t xml:space="preserve">The Game Theorists </t>
  </si>
  <si>
    <t xml:space="preserve">KendrickLamarVEVO </t>
  </si>
  <si>
    <t xml:space="preserve">Carli Bybel </t>
  </si>
  <si>
    <t xml:space="preserve">Cobra Kai </t>
  </si>
  <si>
    <t xml:space="preserve">Daily Dose Of Internet </t>
  </si>
  <si>
    <t xml:space="preserve">Kandee Johnson </t>
  </si>
  <si>
    <t xml:space="preserve">Casey Holmes </t>
  </si>
  <si>
    <t xml:space="preserve">ANDREW HUANG </t>
  </si>
  <si>
    <t xml:space="preserve">Epicurious </t>
  </si>
  <si>
    <t xml:space="preserve">Glamour Magazine </t>
  </si>
  <si>
    <t xml:space="preserve">MinuteEarth </t>
  </si>
  <si>
    <t xml:space="preserve">Amazon Studios </t>
  </si>
  <si>
    <t xml:space="preserve">BBCRadio1VEVO </t>
  </si>
  <si>
    <t xml:space="preserve">A24 </t>
  </si>
  <si>
    <t xml:space="preserve">Numberphile </t>
  </si>
  <si>
    <t xml:space="preserve">Big Marvel </t>
  </si>
  <si>
    <t xml:space="preserve">Christen Dominique </t>
  </si>
  <si>
    <t xml:space="preserve">jennxpenn </t>
  </si>
  <si>
    <t xml:space="preserve">Hevesh5 </t>
  </si>
  <si>
    <t xml:space="preserve">The Real Daytime </t>
  </si>
  <si>
    <t xml:space="preserve">Davie504 </t>
  </si>
  <si>
    <t xml:space="preserve">Klossy </t>
  </si>
  <si>
    <t xml:space="preserve">Lindsey Stirling </t>
  </si>
  <si>
    <t xml:space="preserve">Janelle Mon谩e </t>
  </si>
  <si>
    <t xml:space="preserve">Clevver Style </t>
  </si>
  <si>
    <t xml:space="preserve">Desi Perkins </t>
  </si>
  <si>
    <t xml:space="preserve">1theK (鞗愲崝旒€鞚? </t>
  </si>
  <si>
    <t xml:space="preserve">ELLE </t>
  </si>
  <si>
    <t xml:space="preserve">GoPro </t>
  </si>
  <si>
    <t xml:space="preserve">Hope For Paws - Official Rescue Channel </t>
  </si>
  <si>
    <t xml:space="preserve">truTV </t>
  </si>
  <si>
    <t xml:space="preserve">Google </t>
  </si>
  <si>
    <t xml:space="preserve">Mental Floss </t>
  </si>
  <si>
    <t xml:space="preserve">The Royal Family Channel </t>
  </si>
  <si>
    <t xml:space="preserve">Al Jazeera English </t>
  </si>
  <si>
    <t xml:space="preserve">euronews (in English) </t>
  </si>
  <si>
    <t xml:space="preserve">CupcakeJemma </t>
  </si>
  <si>
    <t xml:space="preserve">Sara Dietschy </t>
  </si>
  <si>
    <t xml:space="preserve">Today I Found Out </t>
  </si>
  <si>
    <t xml:space="preserve">TV Promos </t>
  </si>
  <si>
    <t xml:space="preserve">Australian Open TV </t>
  </si>
  <si>
    <t xml:space="preserve">TaylorSwiftVEVO </t>
  </si>
  <si>
    <t xml:space="preserve">JenniferLopezVEVO </t>
  </si>
  <si>
    <t xml:space="preserve">Logan Paul Vlogs </t>
  </si>
  <si>
    <t xml:space="preserve">EminemVEVO </t>
  </si>
  <si>
    <t xml:space="preserve">Diplo </t>
  </si>
  <si>
    <t xml:space="preserve">GEazyMusicVEVO </t>
  </si>
  <si>
    <t xml:space="preserve">MeghanTrainorVEVO </t>
  </si>
  <si>
    <t xml:space="preserve">JennaMarbles </t>
  </si>
  <si>
    <t xml:space="preserve">David Guetta </t>
  </si>
  <si>
    <t xml:space="preserve">BANGTANTV </t>
  </si>
  <si>
    <t xml:space="preserve">Gabbie Hanna </t>
  </si>
  <si>
    <t xml:space="preserve">Kelly Clarkson </t>
  </si>
  <si>
    <t xml:space="preserve">Rooster Teeth </t>
  </si>
  <si>
    <t xml:space="preserve">Shawn Mendes </t>
  </si>
  <si>
    <t xml:space="preserve">The Action Lab </t>
  </si>
  <si>
    <t xml:space="preserve">Apple </t>
  </si>
  <si>
    <t xml:space="preserve">Jaclyn Hill </t>
  </si>
  <si>
    <t xml:space="preserve">bill wurtz </t>
  </si>
  <si>
    <t xml:space="preserve">grav3yardgirl </t>
  </si>
  <si>
    <t xml:space="preserve">PBS Eons </t>
  </si>
  <si>
    <t xml:space="preserve">jeffreestar </t>
  </si>
  <si>
    <t xml:space="preserve">Lauv </t>
  </si>
  <si>
    <t xml:space="preserve">ProZD </t>
  </si>
  <si>
    <t xml:space="preserve">Liza Koshy Too </t>
  </si>
  <si>
    <t xml:space="preserve">FiftyShadesVEVO </t>
  </si>
  <si>
    <t xml:space="preserve">Skip and Shannon: UNDISPUTED </t>
  </si>
  <si>
    <t xml:space="preserve">SigridVEVO </t>
  </si>
  <si>
    <t xml:space="preserve">Mark Rober </t>
  </si>
  <si>
    <t xml:space="preserve">TBS </t>
  </si>
  <si>
    <t xml:space="preserve">KeithUrbanVEVO </t>
  </si>
  <si>
    <t xml:space="preserve">merrelltwins </t>
  </si>
  <si>
    <t xml:space="preserve">LastWeekTonight </t>
  </si>
  <si>
    <t xml:space="preserve">ElleOfTheMills </t>
  </si>
  <si>
    <t xml:space="preserve">Thomas Sanders </t>
  </si>
  <si>
    <t xml:space="preserve">Allure </t>
  </si>
  <si>
    <t xml:space="preserve">AlishaMarie </t>
  </si>
  <si>
    <t xml:space="preserve">Kitchen Nightmares </t>
  </si>
  <si>
    <t xml:space="preserve">Chris Stuckmann </t>
  </si>
  <si>
    <t xml:space="preserve">BBC Three </t>
  </si>
  <si>
    <t xml:space="preserve">Simon and Martina </t>
  </si>
  <si>
    <t xml:space="preserve">1MILLION Dance Studio </t>
  </si>
  <si>
    <t xml:space="preserve">FallOutBoyVEVO </t>
  </si>
  <si>
    <t xml:space="preserve">Peter McKinnon </t>
  </si>
  <si>
    <t xml:space="preserve">Taylor Nicole Dean </t>
  </si>
  <si>
    <t xml:space="preserve">RemyMaVEVO </t>
  </si>
  <si>
    <t xml:space="preserve">Molly Burke </t>
  </si>
  <si>
    <t xml:space="preserve">Alissa Ashley </t>
  </si>
  <si>
    <t xml:space="preserve">TheSorryGirls </t>
  </si>
  <si>
    <t xml:space="preserve">ChrisStapletonVEVO </t>
  </si>
  <si>
    <t xml:space="preserve">U2VEVO </t>
  </si>
  <si>
    <t xml:space="preserve">VICE News </t>
  </si>
  <si>
    <t xml:space="preserve">Matthias Wandel </t>
  </si>
  <si>
    <t xml:space="preserve">Bleecker Street </t>
  </si>
  <si>
    <t xml:space="preserve">NBC </t>
  </si>
  <si>
    <t xml:space="preserve">Cond茅 Nast Traveler </t>
  </si>
  <si>
    <t xml:space="preserve">Miranda Sings </t>
  </si>
  <si>
    <t xml:space="preserve">Poppy </t>
  </si>
  <si>
    <t xml:space="preserve">Linkin Park </t>
  </si>
  <si>
    <t xml:space="preserve">ElectroBOOM </t>
  </si>
  <si>
    <t xml:space="preserve">Bebe Rexha </t>
  </si>
  <si>
    <t xml:space="preserve">Mayim Bialik </t>
  </si>
  <si>
    <t xml:space="preserve">FX Networks </t>
  </si>
  <si>
    <t xml:space="preserve">Laura in the Kitchen </t>
  </si>
  <si>
    <t xml:space="preserve">ABC Television Network </t>
  </si>
  <si>
    <t xml:space="preserve">todrickhall </t>
  </si>
  <si>
    <t xml:space="preserve">ScreenPrism </t>
  </si>
  <si>
    <t xml:space="preserve">Bj枚rk </t>
  </si>
  <si>
    <t xml:space="preserve">NickJonasVEVO </t>
  </si>
  <si>
    <t xml:space="preserve">The Talk </t>
  </si>
  <si>
    <t xml:space="preserve">The Grand Tour </t>
  </si>
  <si>
    <t xml:space="preserve">RealLifeLore </t>
  </si>
  <si>
    <t xml:space="preserve">Boldly </t>
  </si>
  <si>
    <t xml:space="preserve">Andre Black Nerd </t>
  </si>
  <si>
    <t xml:space="preserve">E! Live from the Red Carpet </t>
  </si>
  <si>
    <t xml:space="preserve">Jonathan Morrison </t>
  </si>
  <si>
    <t xml:space="preserve">Waterjet Channel </t>
  </si>
  <si>
    <t xml:space="preserve">FOX Sports </t>
  </si>
  <si>
    <t xml:space="preserve">Fleur DeForce </t>
  </si>
  <si>
    <t xml:space="preserve">clothesencounters </t>
  </si>
  <si>
    <t xml:space="preserve">Disney Parks </t>
  </si>
  <si>
    <t xml:space="preserve">HACKADAY </t>
  </si>
  <si>
    <t xml:space="preserve">Access Hollywood </t>
  </si>
  <si>
    <t xml:space="preserve">Olympic </t>
  </si>
  <si>
    <t xml:space="preserve">ArianaGrandeVevo </t>
  </si>
  <si>
    <t xml:space="preserve">BUILD Series </t>
  </si>
  <si>
    <t xml:space="preserve">YBF Chic </t>
  </si>
  <si>
    <t xml:space="preserve">YouTube Spotlight </t>
  </si>
  <si>
    <t xml:space="preserve">CalvinHarrisVEVO </t>
  </si>
  <si>
    <t xml:space="preserve">Disney鈥ixar </t>
  </si>
  <si>
    <t xml:space="preserve">SelenaGomezVEVO </t>
  </si>
  <si>
    <t xml:space="preserve">5-Minute Crafts </t>
  </si>
  <si>
    <t xml:space="preserve">SamSmithWorldVEVO </t>
  </si>
  <si>
    <t xml:space="preserve">DemiLovatoVEVO </t>
  </si>
  <si>
    <t xml:space="preserve">zefrank1 </t>
  </si>
  <si>
    <t xml:space="preserve">carrieunderwoodVEVO </t>
  </si>
  <si>
    <t xml:space="preserve">HalseyVEVO </t>
  </si>
  <si>
    <t xml:space="preserve">videogamedunkey </t>
  </si>
  <si>
    <t xml:space="preserve">SZAVEVO </t>
  </si>
  <si>
    <t xml:space="preserve">VH1 </t>
  </si>
  <si>
    <t xml:space="preserve">Jason Derulo </t>
  </si>
  <si>
    <t xml:space="preserve">Bleacher Report </t>
  </si>
  <si>
    <t xml:space="preserve">JamesBayVEVO </t>
  </si>
  <si>
    <t xml:space="preserve">Primitive Technology </t>
  </si>
  <si>
    <t xml:space="preserve">Architectural Digest </t>
  </si>
  <si>
    <t xml:space="preserve">5SOSVEVO </t>
  </si>
  <si>
    <t xml:space="preserve">Queen Naija </t>
  </si>
  <si>
    <t xml:space="preserve">jacksepticeye </t>
  </si>
  <si>
    <t xml:space="preserve">DanTDM </t>
  </si>
  <si>
    <t xml:space="preserve">Ladylike </t>
  </si>
  <si>
    <t xml:space="preserve">PinkVEVO </t>
  </si>
  <si>
    <t xml:space="preserve">Fortnite </t>
  </si>
  <si>
    <t xml:space="preserve">Camila Cabello </t>
  </si>
  <si>
    <t xml:space="preserve">Because Science </t>
  </si>
  <si>
    <t xml:space="preserve">Brad Mondo </t>
  </si>
  <si>
    <t xml:space="preserve">TinasheOfficialVEVO </t>
  </si>
  <si>
    <t xml:space="preserve">Feast Of Fiction </t>
  </si>
  <si>
    <t xml:space="preserve">LadyGagaVEVO </t>
  </si>
  <si>
    <t xml:space="preserve">Doctor Mike </t>
  </si>
  <si>
    <t xml:space="preserve">Sylvia Gani </t>
  </si>
  <si>
    <t xml:space="preserve">DALLMYD </t>
  </si>
  <si>
    <t xml:space="preserve">DisneyMusicVEVO </t>
  </si>
  <si>
    <t xml:space="preserve">MiguelVEVO </t>
  </si>
  <si>
    <t xml:space="preserve">How to DAD </t>
  </si>
  <si>
    <t xml:space="preserve">GraceVanderWaalVEVO </t>
  </si>
  <si>
    <t xml:space="preserve">Brian Hull </t>
  </si>
  <si>
    <t xml:space="preserve">Tina Yong </t>
  </si>
  <si>
    <t xml:space="preserve">TED </t>
  </si>
  <si>
    <t xml:space="preserve">SB Nation </t>
  </si>
  <si>
    <t xml:space="preserve">Lisa Eldridge </t>
  </si>
  <si>
    <t xml:space="preserve">Yes Theory </t>
  </si>
  <si>
    <t xml:space="preserve">KhalidVEVO </t>
  </si>
  <si>
    <t xml:space="preserve">MyLifeAsEva </t>
  </si>
  <si>
    <t xml:space="preserve">Joey Graceffa </t>
  </si>
  <si>
    <t xml:space="preserve">Morgan Adams </t>
  </si>
  <si>
    <t xml:space="preserve">Rob Scallon </t>
  </si>
  <si>
    <t xml:space="preserve">Nerdist </t>
  </si>
  <si>
    <t xml:space="preserve">Taylor Swift </t>
  </si>
  <si>
    <t xml:space="preserve">Butch Hartman </t>
  </si>
  <si>
    <t xml:space="preserve">SuperCarlinBrothers </t>
  </si>
  <si>
    <t xml:space="preserve">CatCreature </t>
  </si>
  <si>
    <t xml:space="preserve">PlayOverwatch </t>
  </si>
  <si>
    <t xml:space="preserve">America's Got Talent </t>
  </si>
  <si>
    <t xml:space="preserve">NiallHoranVEVO </t>
  </si>
  <si>
    <t xml:space="preserve">IFC Films </t>
  </si>
  <si>
    <t xml:space="preserve">PatrickStarrr </t>
  </si>
  <si>
    <t xml:space="preserve">Bachelor Nation on ABC </t>
  </si>
  <si>
    <t xml:space="preserve">MTV </t>
  </si>
  <si>
    <t xml:space="preserve">amc </t>
  </si>
  <si>
    <t xml:space="preserve">Physics Girl </t>
  </si>
  <si>
    <t xml:space="preserve">NBA on TNT </t>
  </si>
  <si>
    <t xml:space="preserve">Rudimental </t>
  </si>
  <si>
    <t xml:space="preserve">AmazingPhil </t>
  </si>
  <si>
    <t xml:space="preserve">JOLLY </t>
  </si>
  <si>
    <t xml:space="preserve">Chris Smoove </t>
  </si>
  <si>
    <t xml:space="preserve">ByronTalbott </t>
  </si>
  <si>
    <t xml:space="preserve">Simply Not Logical </t>
  </si>
  <si>
    <t xml:space="preserve">It's Okay To Be Smart </t>
  </si>
  <si>
    <t xml:space="preserve">TechSmartt </t>
  </si>
  <si>
    <t xml:space="preserve">heyitsfeiii </t>
  </si>
  <si>
    <t xml:space="preserve">Munchies </t>
  </si>
  <si>
    <t xml:space="preserve">Kayley Melissa </t>
  </si>
  <si>
    <t xml:space="preserve">Josh Groban </t>
  </si>
  <si>
    <t xml:space="preserve">SUPERFRUIT </t>
  </si>
  <si>
    <t xml:space="preserve">Beme News </t>
  </si>
  <si>
    <t xml:space="preserve">KKandbabyJ </t>
  </si>
  <si>
    <t xml:space="preserve">Lucas </t>
  </si>
  <si>
    <t xml:space="preserve">Ranz Kyle </t>
  </si>
  <si>
    <t xml:space="preserve">SmarterEveryDay </t>
  </si>
  <si>
    <t xml:space="preserve">Hunter Hayes </t>
  </si>
  <si>
    <t xml:space="preserve">Ingrid Nilsen </t>
  </si>
  <si>
    <t xml:space="preserve">Tested </t>
  </si>
  <si>
    <t xml:space="preserve">NJ.com </t>
  </si>
  <si>
    <t xml:space="preserve">UFC - Ultimate Fighting Championship </t>
  </si>
  <si>
    <t xml:space="preserve">ABC Action News </t>
  </si>
  <si>
    <t xml:space="preserve">fantano </t>
  </si>
  <si>
    <t xml:space="preserve">Sprinkleofglitter </t>
  </si>
  <si>
    <t xml:space="preserve">Buttered Side Down </t>
  </si>
  <si>
    <t xml:space="preserve">Portugal. The Man </t>
  </si>
  <si>
    <t xml:space="preserve">Joan Kim </t>
  </si>
  <si>
    <t xml:space="preserve">Laura Kampf </t>
  </si>
  <si>
    <t xml:space="preserve">Blue Origin </t>
  </si>
  <si>
    <t xml:space="preserve">Tyler Stalman </t>
  </si>
  <si>
    <t xml:space="preserve">Jenn Im </t>
  </si>
  <si>
    <t xml:space="preserve">MLive </t>
  </si>
  <si>
    <t xml:space="preserve">FightHype.com </t>
  </si>
  <si>
    <t xml:space="preserve">SuperwomanVlogs </t>
  </si>
  <si>
    <t xml:space="preserve">Man About Cake </t>
  </si>
  <si>
    <t xml:space="preserve">Merrell Twins Live </t>
  </si>
  <si>
    <t xml:space="preserve">Sugar Pine 7 </t>
  </si>
  <si>
    <t xml:space="preserve">Topi The Corgi </t>
  </si>
  <si>
    <t xml:space="preserve">NASA Jet Propulsion Laboratory </t>
  </si>
  <si>
    <t xml:space="preserve">Gigi Gorgeous </t>
  </si>
  <si>
    <t xml:space="preserve">Cosmopolitan.com </t>
  </si>
  <si>
    <t xml:space="preserve">SPORTSNET </t>
  </si>
  <si>
    <t xml:space="preserve">GreatScott! </t>
  </si>
  <si>
    <t xml:space="preserve">LukeBryanVEVO </t>
  </si>
  <si>
    <t xml:space="preserve">FliteTest </t>
  </si>
  <si>
    <t xml:space="preserve">LaMadelynn </t>
  </si>
  <si>
    <t xml:space="preserve">mmschocolate </t>
  </si>
  <si>
    <t xml:space="preserve">TechRax </t>
  </si>
  <si>
    <t xml:space="preserve">Lucy Moon </t>
  </si>
  <si>
    <t xml:space="preserve">3Blue1Brown </t>
  </si>
  <si>
    <t xml:space="preserve">Comicbook.com </t>
  </si>
  <si>
    <t xml:space="preserve">E! News </t>
  </si>
  <si>
    <t xml:space="preserve">TheTimTracker </t>
  </si>
  <si>
    <t xml:space="preserve">FoxSearchlight </t>
  </si>
  <si>
    <t xml:space="preserve">Everyday Astronaut </t>
  </si>
  <si>
    <t xml:space="preserve">Just Between Us </t>
  </si>
  <si>
    <t xml:space="preserve">TheScriptVEVO </t>
  </si>
  <si>
    <t xml:space="preserve">Business Insider UK </t>
  </si>
  <si>
    <t xml:space="preserve">CBS Sunday Morning </t>
  </si>
  <si>
    <t xml:space="preserve">Funny Or Die </t>
  </si>
  <si>
    <t xml:space="preserve">Applied Science </t>
  </si>
  <si>
    <t xml:space="preserve">Saint Louis Chess Club </t>
  </si>
  <si>
    <t xml:space="preserve">The Atlantic </t>
  </si>
  <si>
    <t xml:space="preserve">Kitten Lady </t>
  </si>
  <si>
    <t xml:space="preserve">FOX </t>
  </si>
  <si>
    <t xml:space="preserve">CBS Evening News </t>
  </si>
  <si>
    <t xml:space="preserve">LadBaby Official </t>
  </si>
  <si>
    <t xml:space="preserve">Tom Stanton </t>
  </si>
  <si>
    <t xml:space="preserve">Momentum Pictures </t>
  </si>
  <si>
    <t xml:space="preserve">Eric Strebel </t>
  </si>
  <si>
    <t xml:space="preserve">MalumaVEVO </t>
  </si>
  <si>
    <t xml:space="preserve">Cardi B </t>
  </si>
  <si>
    <t xml:space="preserve">FoxStarHindi </t>
  </si>
  <si>
    <t xml:space="preserve">ZaynVEVO </t>
  </si>
  <si>
    <t xml:space="preserve">NickiMinajAtVEVO </t>
  </si>
  <si>
    <t xml:space="preserve">Bruno Mars </t>
  </si>
  <si>
    <t xml:space="preserve">Clash Royale </t>
  </si>
  <si>
    <t xml:space="preserve">LiamPayneVEVO </t>
  </si>
  <si>
    <t xml:space="preserve">Lucas and Marcus </t>
  </si>
  <si>
    <t xml:space="preserve">Walt Disney Animation Studios </t>
  </si>
  <si>
    <t xml:space="preserve">Call of Duty </t>
  </si>
  <si>
    <t xml:space="preserve">ChildishGambinoVEVO </t>
  </si>
  <si>
    <t xml:space="preserve">Rita Ora </t>
  </si>
  <si>
    <t xml:space="preserve">NickyJamTV </t>
  </si>
  <si>
    <t xml:space="preserve">EnriqueIglesiasVEVO </t>
  </si>
  <si>
    <t xml:space="preserve">FlorenceMachineVEVO </t>
  </si>
  <si>
    <t xml:space="preserve">KatyPerryVEVO </t>
  </si>
  <si>
    <t xml:space="preserve">Panic! At The Disco </t>
  </si>
  <si>
    <t xml:space="preserve">MigosVEVO </t>
  </si>
  <si>
    <t xml:space="preserve">JelloApocalypse </t>
  </si>
  <si>
    <t xml:space="preserve">Dua Lipa </t>
  </si>
  <si>
    <t xml:space="preserve">Kanye West - Topic </t>
  </si>
  <si>
    <t xml:space="preserve">Sidemen </t>
  </si>
  <si>
    <t xml:space="preserve">Ryland Adams </t>
  </si>
  <si>
    <t xml:space="preserve">Primitive Survival Tool </t>
  </si>
  <si>
    <t xml:space="preserve">Good Mythical MORE </t>
  </si>
  <si>
    <t xml:space="preserve">CGP Grey </t>
  </si>
  <si>
    <t xml:space="preserve">SugarlandVEVO </t>
  </si>
  <si>
    <t xml:space="preserve">Impulse </t>
  </si>
  <si>
    <t xml:space="preserve">Ram Trucks </t>
  </si>
  <si>
    <t xml:space="preserve">The New Yorker </t>
  </si>
  <si>
    <t xml:space="preserve">Discovery UK </t>
  </si>
  <si>
    <t xml:space="preserve">Gordon Ramsay </t>
  </si>
  <si>
    <t xml:space="preserve">RomanAtwoodVlogs </t>
  </si>
  <si>
    <t xml:space="preserve">DONG </t>
  </si>
  <si>
    <t xml:space="preserve">T-Mobile </t>
  </si>
  <si>
    <t xml:space="preserve">KaceyMusgravesVEVO </t>
  </si>
  <si>
    <t xml:space="preserve">Casually Explained </t>
  </si>
  <si>
    <t xml:space="preserve">NHL </t>
  </si>
  <si>
    <t xml:space="preserve">Practical Engineering </t>
  </si>
  <si>
    <t xml:space="preserve">Don Diablo </t>
  </si>
  <si>
    <t xml:space="preserve">AntsCanada </t>
  </si>
  <si>
    <t xml:space="preserve">UFC ON FOX </t>
  </si>
  <si>
    <t xml:space="preserve">Jake Paul </t>
  </si>
  <si>
    <t xml:space="preserve">Natalies Outlet </t>
  </si>
  <si>
    <t xml:space="preserve">Philip DeFranco </t>
  </si>
  <si>
    <t xml:space="preserve">PressTube </t>
  </si>
  <si>
    <t xml:space="preserve">HyundaiUSA </t>
  </si>
  <si>
    <t xml:space="preserve">Kaplamino </t>
  </si>
  <si>
    <t xml:space="preserve">Gibi ASMR </t>
  </si>
  <si>
    <t xml:space="preserve">FORMULA 1 </t>
  </si>
  <si>
    <t xml:space="preserve">Jack and Dean </t>
  </si>
  <si>
    <t xml:space="preserve">HollywoodLife </t>
  </si>
  <si>
    <t xml:space="preserve">5FDPVEVO </t>
  </si>
  <si>
    <t xml:space="preserve">The White House </t>
  </si>
  <si>
    <t xml:space="preserve">Vsauce2 </t>
  </si>
  <si>
    <t xml:space="preserve">BURGER KING </t>
  </si>
  <si>
    <t xml:space="preserve">Real Madrid C.F. </t>
  </si>
  <si>
    <t xml:space="preserve">Harper's BAZAAR </t>
  </si>
  <si>
    <t xml:space="preserve">TRL </t>
  </si>
  <si>
    <t xml:space="preserve">Hamilton: An American Musical </t>
  </si>
  <si>
    <t xml:space="preserve">Jeopardy! </t>
  </si>
  <si>
    <t xml:space="preserve">Colleen Ballinger </t>
  </si>
  <si>
    <t xml:space="preserve">Calvin Klein </t>
  </si>
  <si>
    <t xml:space="preserve">Julien Solomita </t>
  </si>
  <si>
    <t xml:space="preserve">5MadMovieMakers </t>
  </si>
  <si>
    <t xml:space="preserve">keshaVEVO </t>
  </si>
  <si>
    <t xml:space="preserve">Tia Mowry's Quick Fix </t>
  </si>
  <si>
    <t xml:space="preserve">HowToBasic </t>
  </si>
  <si>
    <t xml:space="preserve">Troom Troom </t>
  </si>
  <si>
    <t xml:space="preserve">SnoopDoggVEVO </t>
  </si>
  <si>
    <t xml:space="preserve">Wassabi Productions </t>
  </si>
  <si>
    <t xml:space="preserve">Kylie Cosmetics </t>
  </si>
  <si>
    <t xml:space="preserve">GeorgeEzraVEVO </t>
  </si>
  <si>
    <t xml:space="preserve">Nat Geo WILD </t>
  </si>
  <si>
    <t xml:space="preserve">Comedy Central </t>
  </si>
  <si>
    <t xml:space="preserve">Nicol Concilio </t>
  </si>
  <si>
    <t xml:space="preserve">Colleen Vlogs </t>
  </si>
  <si>
    <t xml:space="preserve">Dani Ochoa </t>
  </si>
  <si>
    <t xml:space="preserve">TheAngryGrandpaShow </t>
  </si>
  <si>
    <t xml:space="preserve">My Virgin Kitchen </t>
  </si>
  <si>
    <t xml:space="preserve">Mike Shinoda </t>
  </si>
  <si>
    <t xml:space="preserve">iHasCupquake </t>
  </si>
  <si>
    <t xml:space="preserve">Tim Milgram </t>
  </si>
  <si>
    <t xml:space="preserve">CalebCity </t>
  </si>
  <si>
    <t xml:space="preserve">Inanna Sarkis </t>
  </si>
  <si>
    <t xml:space="preserve">fosterthepeopleVEVO </t>
  </si>
  <si>
    <t xml:space="preserve">Major Lazer </t>
  </si>
  <si>
    <t xml:space="preserve">JasonAldeanVEVO </t>
  </si>
  <si>
    <t xml:space="preserve">Tanya Burr </t>
  </si>
  <si>
    <t xml:space="preserve">STX Entertainment </t>
  </si>
  <si>
    <t xml:space="preserve">SabrinaCarpenterVEVO </t>
  </si>
  <si>
    <t xml:space="preserve">shane </t>
  </si>
  <si>
    <t xml:space="preserve">Michael Dapaah </t>
  </si>
  <si>
    <t xml:space="preserve">ZEDDVEVO </t>
  </si>
  <si>
    <t xml:space="preserve">Shoshana Bean </t>
  </si>
  <si>
    <t xml:space="preserve">ChloexHalleVEVO </t>
  </si>
  <si>
    <t xml:space="preserve">ChvrchesVEVO </t>
  </si>
  <si>
    <t xml:space="preserve">EllieGouldingVEVO </t>
  </si>
  <si>
    <t xml:space="preserve">Channel Awesome </t>
  </si>
  <si>
    <t xml:space="preserve">BrettYoungVEVO </t>
  </si>
  <si>
    <t xml:space="preserve">Dolan Twins </t>
  </si>
  <si>
    <t xml:space="preserve">Peter Brown </t>
  </si>
  <si>
    <t xml:space="preserve">CBS Miami </t>
  </si>
  <si>
    <t xml:space="preserve">Chloe x Halle </t>
  </si>
  <si>
    <t xml:space="preserve">ToniBraxtonVEVO </t>
  </si>
  <si>
    <t xml:space="preserve">Shay Mitchell </t>
  </si>
  <si>
    <t xml:space="preserve">Engineering Explained </t>
  </si>
  <si>
    <t xml:space="preserve">HarryStylesVEVO </t>
  </si>
  <si>
    <t xml:space="preserve">Special Books by Special Kids </t>
  </si>
  <si>
    <t xml:space="preserve">Townsends </t>
  </si>
  <si>
    <t xml:space="preserve">Chubbyemu </t>
  </si>
  <si>
    <t xml:space="preserve">The Bella Twins </t>
  </si>
  <si>
    <t xml:space="preserve">PrettyMuchVEVO </t>
  </si>
  <si>
    <t xml:space="preserve">Asian Boss </t>
  </si>
  <si>
    <t xml:space="preserve">Berd </t>
  </si>
  <si>
    <t xml:space="preserve">Tyler Williams </t>
  </si>
  <si>
    <t xml:space="preserve">Bobby Duke Arts </t>
  </si>
  <si>
    <t xml:space="preserve">Denitslava Makeup </t>
  </si>
  <si>
    <t xml:space="preserve">McDonald's </t>
  </si>
  <si>
    <t xml:space="preserve">Science Magazine </t>
  </si>
  <si>
    <t xml:space="preserve">I Like To Make Stuff </t>
  </si>
  <si>
    <t xml:space="preserve">How To Make Everything </t>
  </si>
  <si>
    <t xml:space="preserve">dodieVEVO </t>
  </si>
  <si>
    <t xml:space="preserve">Highlight Heaven </t>
  </si>
  <si>
    <t xml:space="preserve">Ultra Music </t>
  </si>
  <si>
    <t xml:space="preserve">Strange Parts </t>
  </si>
  <si>
    <t xml:space="preserve">Google Developers </t>
  </si>
  <si>
    <t xml:space="preserve">The X Factor UK </t>
  </si>
  <si>
    <t xml:space="preserve">B脴RNSmusicVEVO </t>
  </si>
  <si>
    <t xml:space="preserve">standupmaths </t>
  </si>
  <si>
    <t xml:space="preserve">Veritasium </t>
  </si>
  <si>
    <t xml:space="preserve">Access </t>
  </si>
  <si>
    <t xml:space="preserve">Mr Sunday Movies </t>
  </si>
  <si>
    <t xml:space="preserve">Omeleto </t>
  </si>
  <si>
    <t xml:space="preserve">Omaze </t>
  </si>
  <si>
    <t xml:space="preserve">Magnolia Pictures &amp; Magnet Releasing </t>
  </si>
  <si>
    <t xml:space="preserve">KaneBrownVEVO </t>
  </si>
  <si>
    <t xml:space="preserve">Mnet K-POP </t>
  </si>
  <si>
    <t xml:space="preserve">PitbullVEVO </t>
  </si>
  <si>
    <t xml:space="preserve">TiffyQuake </t>
  </si>
  <si>
    <t xml:space="preserve">KylieMinogueOnVEVO </t>
  </si>
  <si>
    <t xml:space="preserve">austinmcconnell </t>
  </si>
  <si>
    <t xml:space="preserve">MeganBatoon </t>
  </si>
  <si>
    <t xml:space="preserve">Leroy Sanchez </t>
  </si>
  <si>
    <t xml:space="preserve">the Hacksmith </t>
  </si>
  <si>
    <t xml:space="preserve">Ellie and Jared </t>
  </si>
  <si>
    <t xml:space="preserve">SiriusXM </t>
  </si>
  <si>
    <t xml:space="preserve">Nicole Guerriero </t>
  </si>
  <si>
    <t xml:space="preserve">Keke Palmer </t>
  </si>
  <si>
    <t xml:space="preserve">NASA Goddard </t>
  </si>
  <si>
    <t xml:space="preserve">Wall Street Journal </t>
  </si>
  <si>
    <t xml:space="preserve">Living Big In A Tiny House </t>
  </si>
  <si>
    <t xml:space="preserve">Mamrie Hart </t>
  </si>
  <si>
    <t xml:space="preserve">Bill Gates </t>
  </si>
  <si>
    <t xml:space="preserve">jessiepaege </t>
  </si>
  <si>
    <t xml:space="preserve">BBC America </t>
  </si>
  <si>
    <t xml:space="preserve">NFVEVO </t>
  </si>
  <si>
    <t xml:space="preserve">LecraeVEVO </t>
  </si>
  <si>
    <t xml:space="preserve">GameXplain </t>
  </si>
  <si>
    <t xml:space="preserve">Nickelodeon </t>
  </si>
  <si>
    <t xml:space="preserve">Extra Credits </t>
  </si>
  <si>
    <t xml:space="preserve">XAmbassadorsVEVO </t>
  </si>
  <si>
    <t xml:space="preserve">Manny Mua </t>
  </si>
  <si>
    <t xml:space="preserve">PostmodernJukebox </t>
  </si>
  <si>
    <t xml:space="preserve">CNNMoney </t>
  </si>
  <si>
    <t xml:space="preserve">PsychoSoprano </t>
  </si>
  <si>
    <t xml:space="preserve">Niki and Gabi </t>
  </si>
  <si>
    <t xml:space="preserve">Looper </t>
  </si>
  <si>
    <t xml:space="preserve">MariahCareyVEVO </t>
  </si>
  <si>
    <t xml:space="preserve">Michelob ULTRA </t>
  </si>
  <si>
    <t xml:space="preserve">Vance Joy </t>
  </si>
  <si>
    <t xml:space="preserve">Third Leg Studios </t>
  </si>
  <si>
    <t xml:space="preserve">Green Day </t>
  </si>
  <si>
    <t xml:space="preserve">Pepsi </t>
  </si>
  <si>
    <t xml:space="preserve">Beats 1 on Apple Music </t>
  </si>
  <si>
    <t xml:space="preserve">Trailers Promos Teasers </t>
  </si>
  <si>
    <t xml:space="preserve">Cat Man Chris </t>
  </si>
  <si>
    <t xml:space="preserve">officialcharlixcx </t>
  </si>
  <si>
    <t xml:space="preserve">United Launch Alliance </t>
  </si>
  <si>
    <t xml:space="preserve">Daisy Marquez </t>
  </si>
  <si>
    <t xml:space="preserve">LukeCombsVEVO </t>
  </si>
  <si>
    <t xml:space="preserve">iggyazaleamusicVEVO </t>
  </si>
  <si>
    <t xml:space="preserve">Maddie Ziegler </t>
  </si>
  <si>
    <t xml:space="preserve">JackWhiteVEVO </t>
  </si>
  <si>
    <t xml:space="preserve">Jessica Clements </t>
  </si>
  <si>
    <t xml:space="preserve">Drew Lynch </t>
  </si>
  <si>
    <t xml:space="preserve">devinsupertramp </t>
  </si>
  <si>
    <t xml:space="preserve">The king of DIY </t>
  </si>
  <si>
    <t xml:space="preserve">Patricia Bright </t>
  </si>
  <si>
    <t xml:space="preserve">Jon B. </t>
  </si>
  <si>
    <t xml:space="preserve">The Valleyfolk </t>
  </si>
  <si>
    <t xml:space="preserve">WHAT'S INSIDE? FAMILY </t>
  </si>
  <si>
    <t xml:space="preserve">WE tv </t>
  </si>
  <si>
    <t xml:space="preserve">TMZSports </t>
  </si>
  <si>
    <t xml:space="preserve">CBS New York </t>
  </si>
  <si>
    <t xml:space="preserve">The Deal Guy </t>
  </si>
  <si>
    <t xml:space="preserve">IGN News </t>
  </si>
  <si>
    <t xml:space="preserve">CaptainDisillusion </t>
  </si>
  <si>
    <t xml:space="preserve">My Self Reliance </t>
  </si>
  <si>
    <t xml:space="preserve">stacyvlogs </t>
  </si>
  <si>
    <t xml:space="preserve">VICELAND </t>
  </si>
  <si>
    <t xml:space="preserve">Tessa Violet </t>
  </si>
  <si>
    <t xml:space="preserve">Jack Coyne </t>
  </si>
  <si>
    <t xml:space="preserve">Pitch Perfect </t>
  </si>
  <si>
    <t xml:space="preserve">LexusVehicles </t>
  </si>
  <si>
    <t xml:space="preserve">Nile Wilson </t>
  </si>
  <si>
    <t xml:space="preserve">Shameless Maya </t>
  </si>
  <si>
    <t xml:space="preserve">TheMeanKitty </t>
  </si>
  <si>
    <t xml:space="preserve">PeopleTV </t>
  </si>
  <si>
    <t xml:space="preserve">Battle Universe! </t>
  </si>
  <si>
    <t xml:space="preserve">Tom Daley </t>
  </si>
  <si>
    <t xml:space="preserve">VICE </t>
  </si>
  <si>
    <t xml:space="preserve">RetroManCave </t>
  </si>
  <si>
    <t xml:space="preserve">CatPusic </t>
  </si>
  <si>
    <t xml:space="preserve">Capital FM </t>
  </si>
  <si>
    <t xml:space="preserve">CBS </t>
  </si>
  <si>
    <t xml:space="preserve">Katzun </t>
  </si>
  <si>
    <t xml:space="preserve">HANSE 頃滌劯 </t>
  </si>
  <si>
    <t xml:space="preserve">TurboTax </t>
  </si>
  <si>
    <t xml:space="preserve">Pixielocks </t>
  </si>
  <si>
    <t xml:space="preserve">Dave Lee </t>
  </si>
  <si>
    <t xml:space="preserve">IncubusVEVO </t>
  </si>
  <si>
    <t xml:space="preserve">SHOWTIME Sports </t>
  </si>
  <si>
    <t xml:space="preserve">TechCrunch </t>
  </si>
  <si>
    <t xml:space="preserve">Maggie Lindemann </t>
  </si>
  <si>
    <t xml:space="preserve">Arden Rose </t>
  </si>
  <si>
    <t xml:space="preserve">Beats 1 Radio </t>
  </si>
  <si>
    <t xml:space="preserve">JackJohnsonVEVO </t>
  </si>
  <si>
    <t xml:space="preserve">HANSON </t>
  </si>
  <si>
    <t xml:space="preserve">ThirtySecondsToMarsVEVO </t>
  </si>
  <si>
    <t xml:space="preserve">Shawn Johnson East </t>
  </si>
  <si>
    <t xml:space="preserve">mugumogu </t>
  </si>
  <si>
    <t xml:space="preserve">The Orchard Movies </t>
  </si>
  <si>
    <t xml:space="preserve">R3HAB </t>
  </si>
  <si>
    <t xml:space="preserve">Cody'sLab </t>
  </si>
  <si>
    <t xml:space="preserve">Beats by Dre </t>
  </si>
  <si>
    <t xml:space="preserve">People are Awesome </t>
  </si>
  <si>
    <t xml:space="preserve">Animal Adventure Park </t>
  </si>
  <si>
    <t xml:space="preserve">AnimalWised </t>
  </si>
  <si>
    <t xml:space="preserve">sWooZie </t>
  </si>
  <si>
    <t xml:space="preserve">Lorraine </t>
  </si>
  <si>
    <t xml:space="preserve">Gemma Stafford </t>
  </si>
  <si>
    <t xml:space="preserve">New Orleans Saints on NOLA.com </t>
  </si>
  <si>
    <t xml:space="preserve">The Ohana Adventure </t>
  </si>
  <si>
    <t xml:space="preserve">Los Angeles Times </t>
  </si>
  <si>
    <t xml:space="preserve">Missouri Star Quilt Company </t>
  </si>
  <si>
    <t xml:space="preserve">Samantha Maria </t>
  </si>
  <si>
    <t xml:space="preserve">Barcroft Animals </t>
  </si>
  <si>
    <t xml:space="preserve">Motherboard </t>
  </si>
  <si>
    <t xml:space="preserve">NASCAR </t>
  </si>
  <si>
    <t xml:space="preserve">Healthcare Triage </t>
  </si>
  <si>
    <t xml:space="preserve">Verizon </t>
  </si>
  <si>
    <t xml:space="preserve">This Is Us </t>
  </si>
  <si>
    <t xml:space="preserve">Recording Academy / GRAMMYs </t>
  </si>
  <si>
    <t xml:space="preserve">Steve TV Show </t>
  </si>
  <si>
    <t xml:space="preserve">The Cuddle Squad </t>
  </si>
  <si>
    <t xml:space="preserve">MOMOMOYOUTHVEVO </t>
  </si>
  <si>
    <t xml:space="preserve">ParsonJamesVEVO </t>
  </si>
  <si>
    <t xml:space="preserve">Paramount Network </t>
  </si>
  <si>
    <t xml:space="preserve">New York Daily News </t>
  </si>
  <si>
    <t xml:space="preserve">John Maclean </t>
  </si>
  <si>
    <t xml:space="preserve">NewsFunnies </t>
  </si>
  <si>
    <t xml:space="preserve">Youtube Tea </t>
  </si>
  <si>
    <t xml:space="preserve">H&amp;M </t>
  </si>
  <si>
    <t xml:space="preserve">TNT </t>
  </si>
  <si>
    <t xml:space="preserve">Marco Reps </t>
  </si>
  <si>
    <t xml:space="preserve">BETNetworks </t>
  </si>
  <si>
    <t xml:space="preserve">3D Printing Nerd </t>
  </si>
  <si>
    <t xml:space="preserve">Newsy </t>
  </si>
  <si>
    <t xml:space="preserve">Chicago Sun-Times </t>
  </si>
  <si>
    <t xml:space="preserve">The Alex Jones Channel </t>
  </si>
  <si>
    <t xml:space="preserve">SKITTLESbrand </t>
  </si>
  <si>
    <t xml:space="preserve">NBA Highlights 路 YouTube </t>
  </si>
  <si>
    <t xml:space="preserve">Abroad in Japan </t>
  </si>
  <si>
    <t xml:space="preserve">Rapid Trailer </t>
  </si>
  <si>
    <t xml:space="preserve">HouzzTV </t>
  </si>
  <si>
    <t xml:space="preserve">Entertainment Weekly </t>
  </si>
  <si>
    <t xml:space="preserve">Dr. Sandra Lee (aka Dr. Pimple Popper) </t>
  </si>
  <si>
    <t xml:space="preserve">Keith Urban </t>
  </si>
  <si>
    <t xml:space="preserve">X Games </t>
  </si>
  <si>
    <t xml:space="preserve">DunkFest </t>
  </si>
  <si>
    <t xml:space="preserve">Apple Support </t>
  </si>
  <si>
    <t xml:space="preserve">Bravo </t>
  </si>
  <si>
    <t xml:space="preserve">HiHo Kids </t>
  </si>
  <si>
    <t xml:space="preserve">60 Minutes </t>
  </si>
  <si>
    <t xml:space="preserve">QUARTZ </t>
  </si>
  <si>
    <t xml:space="preserve">Plasma Channel </t>
  </si>
  <si>
    <t xml:space="preserve">DaHoopSpot Productions </t>
  </si>
  <si>
    <t xml:space="preserve">BeckyGVEVO </t>
  </si>
  <si>
    <t xml:space="preserve">TheWeekndVEVO </t>
  </si>
  <si>
    <t xml:space="preserve">LuisFonsiVEVO </t>
  </si>
  <si>
    <t xml:space="preserve">Selena Gomez </t>
  </si>
  <si>
    <t xml:space="preserve">DrakeVEVO </t>
  </si>
  <si>
    <t xml:space="preserve">Daddy Yankee </t>
  </si>
  <si>
    <t xml:space="preserve">Kylie Jenner </t>
  </si>
  <si>
    <t xml:space="preserve">The Weeknd </t>
  </si>
  <si>
    <t xml:space="preserve">鏉板▉鐖鹃煶妯?JVR Music </t>
  </si>
  <si>
    <t xml:space="preserve">FifthHarmonyVEVO </t>
  </si>
  <si>
    <t xml:space="preserve">CelineDionVEVO </t>
  </si>
  <si>
    <t xml:space="preserve">BackstreetBoysVEVO </t>
  </si>
  <si>
    <t xml:space="preserve">MLB </t>
  </si>
  <si>
    <t xml:space="preserve">AbrahamMateoVEVO </t>
  </si>
  <si>
    <t xml:space="preserve">David Dobrik </t>
  </si>
  <si>
    <t xml:space="preserve">Gorillaz </t>
  </si>
  <si>
    <t xml:space="preserve">Blossom </t>
  </si>
  <si>
    <t xml:space="preserve">J. Cole </t>
  </si>
  <si>
    <t xml:space="preserve">Clean Bandit </t>
  </si>
  <si>
    <t xml:space="preserve">Nicki Minaj </t>
  </si>
  <si>
    <t xml:space="preserve">johnmayerVEVO </t>
  </si>
  <si>
    <t xml:space="preserve">Vat19 </t>
  </si>
  <si>
    <t xml:space="preserve">Kanye West </t>
  </si>
  <si>
    <t xml:space="preserve">Dragonfoxgirl </t>
  </si>
  <si>
    <t xml:space="preserve">TheOdd2sOut </t>
  </si>
  <si>
    <t xml:space="preserve">shakiraVEVO </t>
  </si>
  <si>
    <t xml:space="preserve">PewDiePie </t>
  </si>
  <si>
    <t xml:space="preserve">OVO Sound </t>
  </si>
  <si>
    <t xml:space="preserve">miniminter </t>
  </si>
  <si>
    <t xml:space="preserve">Dan And Shay </t>
  </si>
  <si>
    <t xml:space="preserve">Turkish Airlines </t>
  </si>
  <si>
    <t xml:space="preserve">Jess Glynne </t>
  </si>
  <si>
    <t xml:space="preserve">OmarGoshTV </t>
  </si>
  <si>
    <t xml:space="preserve">Illumination </t>
  </si>
  <si>
    <t xml:space="preserve">John Mayer </t>
  </si>
  <si>
    <t xml:space="preserve">Mason Ramsey </t>
  </si>
  <si>
    <t xml:space="preserve">camelsandfriends </t>
  </si>
  <si>
    <t xml:space="preserve">Helpful Vancouver Vet </t>
  </si>
  <si>
    <t xml:space="preserve">TWICE JAPAN OFFICIAL YouTube Channel </t>
  </si>
  <si>
    <t xml:space="preserve">BillieEilishVEVO </t>
  </si>
  <si>
    <t xml:space="preserve">Tyler, The Creator </t>
  </si>
  <si>
    <t xml:space="preserve">Vevo </t>
  </si>
  <si>
    <t xml:space="preserve">Global Road Entertainment </t>
  </si>
  <si>
    <t xml:space="preserve">Bud Light </t>
  </si>
  <si>
    <t xml:space="preserve">Olivia Jade </t>
  </si>
  <si>
    <t xml:space="preserve">Gallant </t>
  </si>
  <si>
    <t xml:space="preserve">AzealiaBanksVEVO </t>
  </si>
  <si>
    <t xml:space="preserve">CJENMMUSIC Official </t>
  </si>
  <si>
    <t xml:space="preserve">davematthewsbandVEVO </t>
  </si>
  <si>
    <t xml:space="preserve">WINNER </t>
  </si>
  <si>
    <t xml:space="preserve">JayRockVEVO </t>
  </si>
  <si>
    <t xml:space="preserve">The Sims </t>
  </si>
  <si>
    <t xml:space="preserve">Battle Universe </t>
  </si>
  <si>
    <t xml:space="preserve">Erika Costell </t>
  </si>
  <si>
    <t xml:space="preserve">Ariana Grande` </t>
  </si>
  <si>
    <t xml:space="preserve">Coachella </t>
  </si>
  <si>
    <t xml:space="preserve">MustardVEVO </t>
  </si>
  <si>
    <t xml:space="preserve">Billie Eilish </t>
  </si>
  <si>
    <t xml:space="preserve">Prince </t>
  </si>
  <si>
    <t xml:space="preserve">jbalvinVEVO </t>
  </si>
  <si>
    <t xml:space="preserve">Eh Bee Family </t>
  </si>
  <si>
    <t xml:space="preserve">weezer </t>
  </si>
  <si>
    <t xml:space="preserve">Dobre Brothers </t>
  </si>
  <si>
    <t xml:space="preserve">DidYouKnowGaming? </t>
  </si>
  <si>
    <t xml:space="preserve">Samsung </t>
  </si>
  <si>
    <t xml:space="preserve">Collins Key </t>
  </si>
  <si>
    <t xml:space="preserve">DJKhaledVEVO </t>
  </si>
  <si>
    <t xml:space="preserve">Jess Conte </t>
  </si>
  <si>
    <t xml:space="preserve">Carrie Underwood </t>
  </si>
  <si>
    <t xml:space="preserve">Jeep </t>
  </si>
  <si>
    <t xml:space="preserve">MamaMiaMakeup </t>
  </si>
  <si>
    <t xml:space="preserve">K-MUSIC </t>
  </si>
  <si>
    <t xml:space="preserve">WatchMojo.com </t>
  </si>
  <si>
    <t xml:space="preserve">H O N N E </t>
  </si>
  <si>
    <t xml:space="preserve">MBCentertainment </t>
  </si>
  <si>
    <t xml:space="preserve">The ACE Family </t>
  </si>
  <si>
    <t xml:space="preserve">JuliaMichaelsVEVO </t>
  </si>
  <si>
    <t xml:space="preserve">ThomasRhettVEVO </t>
  </si>
  <si>
    <t xml:space="preserve">GingerPale </t>
  </si>
  <si>
    <t xml:space="preserve">AlishaMarieVlogs </t>
  </si>
  <si>
    <t xml:space="preserve">SomeThingElseYT </t>
  </si>
  <si>
    <t xml:space="preserve">Microsoft Surface </t>
  </si>
  <si>
    <t xml:space="preserve">Reaction Time </t>
  </si>
  <si>
    <t xml:space="preserve">Matt Bentkowski </t>
  </si>
  <si>
    <t xml:space="preserve">Nikki Glamour </t>
  </si>
  <si>
    <t xml:space="preserve">LIL UZI VERT </t>
  </si>
  <si>
    <t xml:space="preserve">ChrisYoungVEVO </t>
  </si>
  <si>
    <t xml:space="preserve">Macklemore LLC </t>
  </si>
  <si>
    <t xml:space="preserve">Blake Shelton </t>
  </si>
  <si>
    <t xml:space="preserve">Carter Sharer </t>
  </si>
  <si>
    <t xml:space="preserve">Hometalk </t>
  </si>
  <si>
    <t xml:space="preserve">Ben Katz </t>
  </si>
  <si>
    <t xml:space="preserve">SUMERIAN </t>
  </si>
  <si>
    <t xml:space="preserve">Cammie Scott </t>
  </si>
  <si>
    <t xml:space="preserve">Ben Pluimer </t>
  </si>
  <si>
    <t xml:space="preserve">Charlie Corts </t>
  </si>
  <si>
    <t xml:space="preserve">boogie2988 </t>
  </si>
  <si>
    <t xml:space="preserve">Gentle Whispering ASMR </t>
  </si>
  <si>
    <t xml:space="preserve">USA Gymnastics </t>
  </si>
  <si>
    <t xml:space="preserve">STARZ </t>
  </si>
  <si>
    <t xml:space="preserve">iamAURORAVEVO </t>
  </si>
  <si>
    <t xml:space="preserve">FoundFlix </t>
  </si>
  <si>
    <t xml:space="preserve">Jason Mraz </t>
  </si>
  <si>
    <t xml:space="preserve">PolyMatter </t>
  </si>
  <si>
    <t xml:space="preserve">Kensuke Koike </t>
  </si>
  <si>
    <t xml:space="preserve">袧懈泻懈褌邪 袨褉写褘薪褋泻懈泄 </t>
  </si>
  <si>
    <t xml:space="preserve">HaileeSteinfeldVEVO </t>
  </si>
  <si>
    <t xml:space="preserve">FOX 17 WXMI </t>
  </si>
  <si>
    <t xml:space="preserve">Sam O'Nella Academy </t>
  </si>
  <si>
    <t xml:space="preserve">Major League Soccer </t>
  </si>
  <si>
    <t xml:space="preserve">Lenarr Young </t>
  </si>
  <si>
    <t xml:space="preserve">Gerry Litwin </t>
  </si>
  <si>
    <t xml:space="preserve">SHAYTARDS </t>
  </si>
  <si>
    <t xml:space="preserve">Deep Look </t>
  </si>
  <si>
    <t xml:space="preserve">AzzyLand </t>
  </si>
  <si>
    <t xml:space="preserve">Bobby Bones </t>
  </si>
  <si>
    <t xml:space="preserve">League of Legends </t>
  </si>
  <si>
    <t xml:space="preserve">FOOD INSIDER </t>
  </si>
  <si>
    <t xml:space="preserve">notnotryan </t>
  </si>
  <si>
    <t xml:space="preserve">Talking Kitty Cat </t>
  </si>
  <si>
    <t xml:space="preserve">samfryltd </t>
  </si>
  <si>
    <t xml:space="preserve">AdelaineMorin </t>
  </si>
  <si>
    <t xml:space="preserve">acaciacutie </t>
  </si>
  <si>
    <t xml:space="preserve">Unecht Erfunden </t>
  </si>
  <si>
    <t xml:space="preserve">Sonic the Hedgehog </t>
  </si>
  <si>
    <t xml:space="preserve">Doug Ellison </t>
  </si>
  <si>
    <t xml:space="preserve">Ten Second Songs </t>
  </si>
  <si>
    <t xml:space="preserve">TRYANGLE FILMS </t>
  </si>
  <si>
    <t xml:space="preserve">The Wendy Williams Show </t>
  </si>
  <si>
    <t xml:space="preserve">DaveHax </t>
  </si>
  <si>
    <t xml:space="preserve">Disney On Broadway </t>
  </si>
  <si>
    <t xml:space="preserve">RoadsideFlix </t>
  </si>
  <si>
    <t xml:space="preserve">Dwarf Mamba </t>
  </si>
  <si>
    <t xml:space="preserve">TheOdd1sOut </t>
  </si>
  <si>
    <t xml:space="preserve">The1975VEVO </t>
  </si>
  <si>
    <t xml:space="preserve">radiodisney </t>
  </si>
  <si>
    <t xml:space="preserve">Prime Video </t>
  </si>
  <si>
    <t xml:space="preserve">Rock me, Joey Santiago. </t>
  </si>
  <si>
    <t xml:space="preserve">Intuit </t>
  </si>
  <si>
    <t xml:space="preserve">Lil Wayne </t>
  </si>
  <si>
    <t xml:space="preserve">Tide </t>
  </si>
  <si>
    <t xml:space="preserve">Whistle Sports </t>
  </si>
  <si>
    <t xml:space="preserve">RachhLoves </t>
  </si>
  <si>
    <t xml:space="preserve">Sister Circle Live </t>
  </si>
  <si>
    <t xml:space="preserve">Mike Austin </t>
  </si>
  <si>
    <t xml:space="preserve">TmarTn2 </t>
  </si>
  <si>
    <t xml:space="preserve">Zach King </t>
  </si>
  <si>
    <t xml:space="preserve">doddleoddle </t>
  </si>
  <si>
    <t xml:space="preserve">Warped Perception </t>
  </si>
  <si>
    <t xml:space="preserve">Nikita Dragun </t>
  </si>
  <si>
    <t xml:space="preserve">SELF </t>
  </si>
  <si>
    <t xml:space="preserve">ThatcherJoe </t>
  </si>
  <si>
    <t xml:space="preserve">SnowPatrolVEVO </t>
  </si>
  <si>
    <t xml:space="preserve">oregon </t>
  </si>
  <si>
    <t xml:space="preserve">Bramty Juliette </t>
  </si>
  <si>
    <t xml:space="preserve">Tanner Fox </t>
  </si>
  <si>
    <t xml:space="preserve">OK Go </t>
  </si>
  <si>
    <t xml:space="preserve">All is Art </t>
  </si>
  <si>
    <t xml:space="preserve">Conor Maynard </t>
  </si>
  <si>
    <t xml:space="preserve">iKON </t>
  </si>
  <si>
    <t xml:space="preserve">Bethany Wilhelm </t>
  </si>
  <si>
    <t xml:space="preserve">G-Eazy </t>
  </si>
  <si>
    <t xml:space="preserve">Kris Harbour </t>
  </si>
  <si>
    <t xml:space="preserve">Clicknetwork </t>
  </si>
  <si>
    <t xml:space="preserve">ignoramusky </t>
  </si>
  <si>
    <t xml:space="preserve">Adult Swim </t>
  </si>
  <si>
    <t xml:space="preserve">Recanto Ecol贸gico Rio da Prata </t>
  </si>
  <si>
    <t xml:space="preserve">CrossFit庐 </t>
  </si>
  <si>
    <t xml:space="preserve">Legendary </t>
  </si>
  <si>
    <t xml:space="preserve">News 5 Cleveland </t>
  </si>
  <si>
    <t xml:space="preserve">DuckSoss </t>
  </si>
  <si>
    <t xml:space="preserve">Pinball Wiz </t>
  </si>
  <si>
    <t xml:space="preserve">Film Independent </t>
  </si>
  <si>
    <t xml:space="preserve">johnlegendVEVO </t>
  </si>
  <si>
    <t xml:space="preserve">Step Up: High Water </t>
  </si>
  <si>
    <t xml:space="preserve">JohnNewmanVEVO </t>
  </si>
  <si>
    <t xml:space="preserve">Martin Garrix </t>
  </si>
  <si>
    <t xml:space="preserve">Kim Kardashian West </t>
  </si>
  <si>
    <t xml:space="preserve">Billy Graham Evangelistic Association </t>
  </si>
  <si>
    <t xml:space="preserve">鍦у€掔殑涓嶅鑰呫伄妤点伩! </t>
  </si>
  <si>
    <t xml:space="preserve">Annapurna Channel </t>
  </si>
  <si>
    <t xml:space="preserve">ShibSibs </t>
  </si>
  <si>
    <t xml:space="preserve">Iris </t>
  </si>
  <si>
    <t xml:space="preserve">LewisCapaldiVEVO </t>
  </si>
  <si>
    <t xml:space="preserve">Groupon </t>
  </si>
  <si>
    <t xml:space="preserve">Seonkyoung Longest </t>
  </si>
  <si>
    <t xml:space="preserve">littlemixVEVO </t>
  </si>
  <si>
    <t xml:space="preserve">Cimorelli </t>
  </si>
  <si>
    <t xml:space="preserve">Claire Marshall </t>
  </si>
  <si>
    <t xml:space="preserve">Kid Rock </t>
  </si>
  <si>
    <t xml:space="preserve">Nike </t>
  </si>
  <si>
    <t xml:space="preserve">SadeVEVO </t>
  </si>
  <si>
    <t xml:space="preserve">Roxette Arisa </t>
  </si>
  <si>
    <t xml:space="preserve">Disney Descendants </t>
  </si>
  <si>
    <t xml:space="preserve">J.J. McCullough </t>
  </si>
  <si>
    <t xml:space="preserve">googledoodles </t>
  </si>
  <si>
    <t xml:space="preserve">JOE.ie </t>
  </si>
  <si>
    <t xml:space="preserve">Christina Aguilera </t>
  </si>
  <si>
    <t xml:space="preserve">Mark Wiens </t>
  </si>
  <si>
    <t xml:space="preserve">Freedom of the Press Foundation </t>
  </si>
  <si>
    <t xml:space="preserve">Kitty Hawk </t>
  </si>
  <si>
    <t xml:space="preserve">Liverpool FC </t>
  </si>
  <si>
    <t xml:space="preserve">Kia Motors America </t>
  </si>
  <si>
    <t xml:space="preserve">Muse </t>
  </si>
  <si>
    <t xml:space="preserve">LOOK MUM NO COMPUTER </t>
  </si>
  <si>
    <t xml:space="preserve">PBS Space Time </t>
  </si>
  <si>
    <t xml:space="preserve">Clash of Clans </t>
  </si>
  <si>
    <t xml:space="preserve">GRB rally </t>
  </si>
  <si>
    <t xml:space="preserve">Zebra Corner </t>
  </si>
  <si>
    <t xml:space="preserve">MaggieRogersVEVO </t>
  </si>
  <si>
    <t xml:space="preserve">brutalmoose </t>
  </si>
  <si>
    <t xml:space="preserve">thataylaa </t>
  </si>
  <si>
    <t xml:space="preserve">BrainfooTV </t>
  </si>
  <si>
    <t xml:space="preserve">Tiffany Day </t>
  </si>
  <si>
    <t xml:space="preserve">Riverdale </t>
  </si>
  <si>
    <t xml:space="preserve">The Rock </t>
  </si>
  <si>
    <t xml:space="preserve">Blonded </t>
  </si>
  <si>
    <t xml:space="preserve">DJSnakeVEVO </t>
  </si>
  <si>
    <t xml:space="preserve">Desimpedidos </t>
  </si>
  <si>
    <t xml:space="preserve">SeanPaulVEVO </t>
  </si>
  <si>
    <t xml:space="preserve">Kyle Jennermann </t>
  </si>
  <si>
    <t xml:space="preserve">Famous Celebrities Snaps </t>
  </si>
  <si>
    <t xml:space="preserve">LouisTomlinsonVEVO </t>
  </si>
  <si>
    <t xml:space="preserve">Foot Locker </t>
  </si>
  <si>
    <t xml:space="preserve">FrenchMontanaVEVO </t>
  </si>
  <si>
    <t xml:space="preserve">New Amsterdam </t>
  </si>
  <si>
    <t xml:space="preserve">Alex French Guy Cooking </t>
  </si>
  <si>
    <t xml:space="preserve">Maymo </t>
  </si>
  <si>
    <t xml:space="preserve">KygoOfficialVEVO </t>
  </si>
  <si>
    <t xml:space="preserve">KYLE HANAGAMI </t>
  </si>
  <si>
    <t xml:space="preserve">DreamWorksTV </t>
  </si>
  <si>
    <t xml:space="preserve">Kristen Hancher </t>
  </si>
  <si>
    <t xml:space="preserve">The Royal Family </t>
  </si>
  <si>
    <t xml:space="preserve">AlisonWonderlandVEVO </t>
  </si>
  <si>
    <t xml:space="preserve">wdwmagic </t>
  </si>
  <si>
    <t xml:space="preserve">A Chick Called Albert </t>
  </si>
  <si>
    <t xml:space="preserve">bulletvalentineVEVO </t>
  </si>
  <si>
    <t xml:space="preserve">CrashRacing </t>
  </si>
  <si>
    <t xml:space="preserve">A&amp;E </t>
  </si>
  <si>
    <t xml:space="preserve">NoahCyrusVEVO </t>
  </si>
  <si>
    <t xml:space="preserve">Wouldn't Change a Thing </t>
  </si>
  <si>
    <t xml:space="preserve">Snapchat </t>
  </si>
  <si>
    <t xml:space="preserve">DragTimes </t>
  </si>
  <si>
    <t xml:space="preserve">Kacey Musgraves - Topic </t>
  </si>
  <si>
    <t xml:space="preserve">Theme Park Review </t>
  </si>
  <si>
    <t xml:space="preserve">Jordan Wilson </t>
  </si>
  <si>
    <t xml:space="preserve">MrBeast </t>
  </si>
  <si>
    <t xml:space="preserve">Philly D </t>
  </si>
  <si>
    <t xml:space="preserve">Doctor Who </t>
  </si>
  <si>
    <t xml:space="preserve">The Key of Awesome </t>
  </si>
  <si>
    <t xml:space="preserve">Braille Skateboarding </t>
  </si>
  <si>
    <t xml:space="preserve">This Might Get </t>
  </si>
  <si>
    <t xml:space="preserve">Horizon Productions SFL </t>
  </si>
  <si>
    <t xml:space="preserve">KBSKpop </t>
  </si>
  <si>
    <t xml:space="preserve">WUSA9 </t>
  </si>
  <si>
    <t xml:space="preserve">AusAntarctic </t>
  </si>
  <si>
    <t xml:space="preserve">BenTheBondsman </t>
  </si>
  <si>
    <t xml:space="preserve">BBC Sport </t>
  </si>
  <si>
    <t xml:space="preserve">Cyberpunk 2077 </t>
  </si>
  <si>
    <t xml:space="preserve">ScatterBrain News </t>
  </si>
  <si>
    <t xml:space="preserve">Lyft </t>
  </si>
  <si>
    <t xml:space="preserve">N W </t>
  </si>
  <si>
    <t xml:space="preserve">BT Sport </t>
  </si>
  <si>
    <t xml:space="preserve">Motion Station </t>
  </si>
  <si>
    <t xml:space="preserve">NFL Network </t>
  </si>
  <si>
    <t xml:space="preserve">Waymo </t>
  </si>
  <si>
    <t xml:space="preserve">GPhase </t>
  </si>
  <si>
    <t xml:space="preserve">ABC News (Australia) </t>
  </si>
  <si>
    <t xml:space="preserve">Swish Daily </t>
  </si>
  <si>
    <t xml:space="preserve">kehlani parrish </t>
  </si>
  <si>
    <t xml:space="preserve">Monster Cable Products </t>
  </si>
  <si>
    <t xml:space="preserve">Violin MD </t>
  </si>
  <si>
    <t xml:space="preserve">TheInternetVEVO </t>
  </si>
  <si>
    <t xml:space="preserve">John Lewis </t>
  </si>
  <si>
    <t xml:space="preserve">Moulin Rouge! the Musical </t>
  </si>
  <si>
    <t xml:space="preserve">Techquickie </t>
  </si>
  <si>
    <t xml:space="preserve">LifeAccordingToJimmy </t>
  </si>
  <si>
    <t xml:space="preserve">ESPN UK </t>
  </si>
  <si>
    <t xml:space="preserve">JonTronShow </t>
  </si>
  <si>
    <t xml:space="preserve">LustreLux </t>
  </si>
  <si>
    <t xml:space="preserve">MYSTERY SCIENCE THEATER 3000 </t>
  </si>
  <si>
    <t xml:space="preserve">Chilly Willy </t>
  </si>
  <si>
    <t xml:space="preserve">Brat </t>
  </si>
  <si>
    <t xml:space="preserve">Just Wow me </t>
  </si>
  <si>
    <t xml:space="preserve">SB-LII Commercials </t>
  </si>
  <si>
    <t xml:space="preserve">Conan Gray </t>
  </si>
  <si>
    <t xml:space="preserve">Australia </t>
  </si>
  <si>
    <t xml:space="preserve">The Weather Channel </t>
  </si>
  <si>
    <t xml:space="preserve">Attaullah Malik </t>
  </si>
  <si>
    <t xml:space="preserve">Tesla </t>
  </si>
  <si>
    <t xml:space="preserve">The Pet Collective </t>
  </si>
  <si>
    <t xml:space="preserve">Ryan Is Driving </t>
  </si>
  <si>
    <t xml:space="preserve">Wengie </t>
  </si>
  <si>
    <t xml:space="preserve">BonJoviVEVO </t>
  </si>
  <si>
    <t xml:space="preserve">Mean Girls on Broadway </t>
  </si>
  <si>
    <t xml:space="preserve">Oscars </t>
  </si>
  <si>
    <t xml:space="preserve">Quicken Loans </t>
  </si>
  <si>
    <t xml:space="preserve">Graham The Christian </t>
  </si>
  <si>
    <t xml:space="preserve">Open Road Films </t>
  </si>
  <si>
    <t xml:space="preserve">Huxley Berg Studios </t>
  </si>
  <si>
    <t xml:space="preserve">Jesse </t>
  </si>
  <si>
    <t xml:space="preserve">JayZVEVO </t>
  </si>
  <si>
    <t xml:space="preserve">Nyma Tang </t>
  </si>
  <si>
    <t xml:space="preserve">shgurr </t>
  </si>
  <si>
    <t xml:space="preserve">Rebel Wilson </t>
  </si>
  <si>
    <t xml:space="preserve">Mark Sales </t>
  </si>
  <si>
    <t xml:space="preserve">Keyboard Cat </t>
  </si>
  <si>
    <t xml:space="preserve">nickjonas </t>
  </si>
  <si>
    <t xml:space="preserve">Official Charts </t>
  </si>
  <si>
    <t xml:space="preserve">Brent Pella </t>
  </si>
  <si>
    <t xml:space="preserve">ColdFusion </t>
  </si>
  <si>
    <t xml:space="preserve">Rapid Highlights </t>
  </si>
  <si>
    <t xml:space="preserve">blayze999 </t>
  </si>
  <si>
    <t xml:space="preserve">Inside the Magic </t>
  </si>
  <si>
    <t xml:space="preserve">Ben Actis </t>
  </si>
  <si>
    <t xml:space="preserve">BrasherN </t>
  </si>
  <si>
    <t xml:space="preserve">Scotty Sire </t>
  </si>
  <si>
    <t xml:space="preserve">amazon </t>
  </si>
  <si>
    <t xml:space="preserve">Allie Glines </t>
  </si>
  <si>
    <t xml:space="preserve">Crusoe the Celebrity Dachshund </t>
  </si>
  <si>
    <t xml:space="preserve">joyner lucas </t>
  </si>
  <si>
    <t xml:space="preserve">Spotify </t>
  </si>
  <si>
    <t xml:space="preserve">CamVEVO </t>
  </si>
  <si>
    <t xml:space="preserve">Rclbeauty101 </t>
  </si>
  <si>
    <t xml:space="preserve">ThreeDaysGraceVEVO </t>
  </si>
  <si>
    <t xml:space="preserve">Kylie Minogue </t>
  </si>
  <si>
    <t xml:space="preserve">ToriKellyVEVO </t>
  </si>
  <si>
    <t xml:space="preserve">Jimmy Built </t>
  </si>
  <si>
    <t xml:space="preserve">Carla Resendiz </t>
  </si>
  <si>
    <t xml:space="preserve">Luke Korns </t>
  </si>
  <si>
    <t xml:space="preserve">Revolt TV </t>
  </si>
  <si>
    <t xml:space="preserve">Edward Avila </t>
  </si>
  <si>
    <t xml:space="preserve">Pok茅mon GO </t>
  </si>
  <si>
    <t xml:space="preserve">adidas Football </t>
  </si>
  <si>
    <t xml:space="preserve">MNEKVEVO </t>
  </si>
  <si>
    <t xml:space="preserve">StingVEVO </t>
  </si>
  <si>
    <t xml:space="preserve">Lil Peep </t>
  </si>
  <si>
    <t xml:space="preserve">The Oregonian </t>
  </si>
  <si>
    <t xml:space="preserve">ChrisBrownVEVO </t>
  </si>
  <si>
    <t xml:space="preserve">Alex Meyers </t>
  </si>
  <si>
    <t xml:space="preserve">Cards Against Humanity </t>
  </si>
  <si>
    <t xml:space="preserve">INQUIRER.net </t>
  </si>
  <si>
    <t xml:space="preserve">theCHIVE </t>
  </si>
  <si>
    <t xml:space="preserve">Duston Ward </t>
  </si>
  <si>
    <t xml:space="preserve">Tpindell </t>
  </si>
  <si>
    <t xml:space="preserve">Corinne Leigh </t>
  </si>
  <si>
    <t xml:space="preserve">Jessica Kellgren-Fozard </t>
  </si>
  <si>
    <t xml:space="preserve">Land Rover </t>
  </si>
  <si>
    <t xml:space="preserve">cheeseandjamsandwich </t>
  </si>
  <si>
    <t xml:space="preserve">UrAvgConsumer </t>
  </si>
  <si>
    <t xml:space="preserve">matt </t>
  </si>
  <si>
    <t xml:space="preserve">littlerobotgirl </t>
  </si>
  <si>
    <t xml:space="preserve">JheneAikoVEVO </t>
  </si>
  <si>
    <t xml:space="preserve">Rob Bliss </t>
  </si>
  <si>
    <t xml:space="preserve">DrinkBODYARMOR </t>
  </si>
  <si>
    <t xml:space="preserve">Battlefield </t>
  </si>
  <si>
    <t xml:space="preserve">Royal Blood </t>
  </si>
  <si>
    <t xml:space="preserve">ASMR Darling </t>
  </si>
  <si>
    <t xml:space="preserve">Andrew Lowe </t>
  </si>
  <si>
    <t xml:space="preserve">hp_overload </t>
  </si>
  <si>
    <t xml:space="preserve">Senator Chris Murphy </t>
  </si>
  <si>
    <t xml:space="preserve">AnselElgortVEVO </t>
  </si>
  <si>
    <t xml:space="preserve">Fox Business </t>
  </si>
  <si>
    <t xml:space="preserve">Hayley Kiyoko </t>
  </si>
  <si>
    <t xml:space="preserve">Just Jared Jr </t>
  </si>
  <si>
    <t xml:space="preserve">Will Darbyshire </t>
  </si>
  <si>
    <t xml:space="preserve">Kylie Moy </t>
  </si>
  <si>
    <t xml:space="preserve">HvdH-Plane-Spotter </t>
  </si>
  <si>
    <t xml:space="preserve">Vinheteiro </t>
  </si>
  <si>
    <t xml:space="preserve">PlayStation </t>
  </si>
  <si>
    <t xml:space="preserve">Global News </t>
  </si>
  <si>
    <t xml:space="preserve">Orion Pictures </t>
  </si>
  <si>
    <t xml:space="preserve">Tom Harlock </t>
  </si>
  <si>
    <t xml:space="preserve">Derek Hough </t>
  </si>
  <si>
    <t xml:space="preserve">DanAndPhilGAMES </t>
  </si>
  <si>
    <t xml:space="preserve">TromaMovies </t>
  </si>
  <si>
    <t xml:space="preserve">Let Me Explain Studios </t>
  </si>
  <si>
    <t xml:space="preserve">Adam Smith </t>
  </si>
  <si>
    <t xml:space="preserve">Turn10Studios </t>
  </si>
  <si>
    <t xml:space="preserve">Top Korean News </t>
  </si>
  <si>
    <t xml:space="preserve">ALL URBAN CENTRAL </t>
  </si>
  <si>
    <t xml:space="preserve">BLACKPINK </t>
  </si>
  <si>
    <t xml:space="preserve">Alesso </t>
  </si>
  <si>
    <t xml:space="preserve">Henry Prince Mak </t>
  </si>
  <si>
    <t xml:space="preserve">foofightersVEVO </t>
  </si>
  <si>
    <t xml:space="preserve">The Telegraph </t>
  </si>
  <si>
    <t xml:space="preserve">GamingWithJen </t>
  </si>
  <si>
    <t xml:space="preserve">Karina Garcia </t>
  </si>
  <si>
    <t xml:space="preserve">Zendaya </t>
  </si>
  <si>
    <t xml:space="preserve">Star Wars Coffee </t>
  </si>
  <si>
    <t xml:space="preserve">RAP DAILY </t>
  </si>
  <si>
    <t xml:space="preserve">AviciiOfficialVEVO </t>
  </si>
  <si>
    <t xml:space="preserve">CHRIS-RS </t>
  </si>
  <si>
    <t xml:space="preserve">Bethany Mota </t>
  </si>
  <si>
    <t xml:space="preserve">Trace Cyrus </t>
  </si>
  <si>
    <t xml:space="preserve">Cody'sBLab </t>
  </si>
  <si>
    <t xml:space="preserve">ABC7 </t>
  </si>
  <si>
    <t xml:space="preserve">doddlevloggle </t>
  </si>
  <si>
    <t xml:space="preserve">slaymeclarkson c: </t>
  </si>
  <si>
    <t xml:space="preserve">Dawid Szmandra </t>
  </si>
  <si>
    <t xml:space="preserve">Demi Lovato </t>
  </si>
  <si>
    <t xml:space="preserve">Yoga With Adriene </t>
  </si>
  <si>
    <t xml:space="preserve">Reach Records </t>
  </si>
  <si>
    <t xml:space="preserve">The 2x Family </t>
  </si>
  <si>
    <t xml:space="preserve">Sufficiently Advanced </t>
  </si>
  <si>
    <t xml:space="preserve">YTN NEWS </t>
  </si>
  <si>
    <t xml:space="preserve">NIXOLAS </t>
  </si>
  <si>
    <t xml:space="preserve">Chris Reinacher </t>
  </si>
  <si>
    <t xml:space="preserve">Smyang Piano </t>
  </si>
  <si>
    <t xml:space="preserve">Amber Liu </t>
  </si>
  <si>
    <t xml:space="preserve">Guy Tang </t>
  </si>
  <si>
    <t xml:space="preserve">HOT 97 </t>
  </si>
  <si>
    <t xml:space="preserve">KBAK - KBFX - Eyewitness News - BakersfieldNow </t>
  </si>
  <si>
    <t xml:space="preserve">Piece Of Me Tour Planet Hollywood </t>
  </si>
  <si>
    <t xml:space="preserve">WXYZ-TV Detroit | Channel 7 </t>
  </si>
  <si>
    <t xml:space="preserve">Doug Jones for Senate </t>
  </si>
  <si>
    <t xml:space="preserve">WildTurkeyBourbon </t>
  </si>
  <si>
    <t xml:space="preserve">EvanescenceVEVO </t>
  </si>
  <si>
    <t xml:space="preserve">Squirrel Monkey </t>
  </si>
  <si>
    <t xml:space="preserve">IFC </t>
  </si>
  <si>
    <t xml:space="preserve">NOLA.com </t>
  </si>
  <si>
    <t xml:space="preserve">TheUnlockr </t>
  </si>
  <si>
    <t xml:space="preserve">Hudson Moore </t>
  </si>
  <si>
    <t xml:space="preserve">Sabrina Claudio </t>
  </si>
  <si>
    <t xml:space="preserve">TheBackyardScientist </t>
  </si>
  <si>
    <t xml:space="preserve">Millie T </t>
  </si>
  <si>
    <t xml:space="preserve">Strange incident </t>
  </si>
  <si>
    <t xml:space="preserve">The Joint Forces Channel </t>
  </si>
  <si>
    <t xml:space="preserve">Pawe艂 Zadro偶niak </t>
  </si>
  <si>
    <t xml:space="preserve">Shade 45 </t>
  </si>
  <si>
    <t xml:space="preserve">Diet Coke </t>
  </si>
  <si>
    <t xml:space="preserve">Freddie Lister </t>
  </si>
  <si>
    <t xml:space="preserve">Tanner Braungardt </t>
  </si>
  <si>
    <t xml:space="preserve">WFLA News Channel 8 </t>
  </si>
  <si>
    <t xml:space="preserve">jenniferhudsonVEVO </t>
  </si>
  <si>
    <t xml:space="preserve">H3 Podcast Highlights </t>
  </si>
  <si>
    <t xml:space="preserve">Tony Baker Comedy </t>
  </si>
  <si>
    <t xml:space="preserve">Pick Up Limes </t>
  </si>
  <si>
    <t xml:space="preserve">Bethesda Softworks </t>
  </si>
  <si>
    <t xml:space="preserve">Nickelback </t>
  </si>
  <si>
    <t xml:space="preserve">Warner Bros. UK </t>
  </si>
  <si>
    <t xml:space="preserve">Persil ProClean </t>
  </si>
  <si>
    <t xml:space="preserve">Dj Earworm </t>
  </si>
  <si>
    <t xml:space="preserve">Grandpa Kitchen </t>
  </si>
  <si>
    <t xml:space="preserve">Scotty Kilmer </t>
  </si>
  <si>
    <t xml:space="preserve">Malik Nabee </t>
  </si>
  <si>
    <t xml:space="preserve">Jessica Vu </t>
  </si>
  <si>
    <t xml:space="preserve">Mary Giannone </t>
  </si>
  <si>
    <t xml:space="preserve">alt-J </t>
  </si>
  <si>
    <t xml:space="preserve">MGM </t>
  </si>
  <si>
    <t xml:space="preserve">Steve1989MREInfo </t>
  </si>
  <si>
    <t xml:space="preserve">BrantleyGilbertVEVO </t>
  </si>
  <si>
    <t xml:space="preserve">Mitchell Moon </t>
  </si>
  <si>
    <t xml:space="preserve">Candide Thovex </t>
  </si>
  <si>
    <t xml:space="preserve">lara6683 </t>
  </si>
  <si>
    <t xml:space="preserve">Toyota Global </t>
  </si>
  <si>
    <t xml:space="preserve">Caspar </t>
  </si>
  <si>
    <t xml:space="preserve">Sam Chui </t>
  </si>
  <si>
    <t xml:space="preserve">Netflix Asia </t>
  </si>
  <si>
    <t xml:space="preserve">Dancing On Ice </t>
  </si>
  <si>
    <t xml:space="preserve">communitychannel </t>
  </si>
  <si>
    <t xml:space="preserve">Daniel Howell </t>
  </si>
  <si>
    <t xml:space="preserve">KFC </t>
  </si>
  <si>
    <t xml:space="preserve">Darren Criss </t>
  </si>
  <si>
    <t xml:space="preserve">MoreZoella </t>
  </si>
  <si>
    <t xml:space="preserve">mariahxlambily </t>
  </si>
  <si>
    <t xml:space="preserve">ELLEUKTV </t>
  </si>
  <si>
    <t xml:space="preserve">RawBeautyKristi </t>
  </si>
  <si>
    <t xml:space="preserve">Kristin Johns </t>
  </si>
  <si>
    <t xml:space="preserve">BeckVEVO </t>
  </si>
  <si>
    <t xml:space="preserve">Passenger </t>
  </si>
  <si>
    <t xml:space="preserve">TheVampsVEVO </t>
  </si>
  <si>
    <t xml:space="preserve">Bethel Music </t>
  </si>
  <si>
    <t xml:space="preserve">Vlogs By DK4L </t>
  </si>
  <si>
    <t xml:space="preserve">MGMTVEVO </t>
  </si>
  <si>
    <t xml:space="preserve">SodaStream </t>
  </si>
  <si>
    <t xml:space="preserve">Whitney Avalon </t>
  </si>
  <si>
    <t xml:space="preserve">BachelorsPadTv </t>
  </si>
  <si>
    <t xml:space="preserve">OlanRogers </t>
  </si>
  <si>
    <t xml:space="preserve">Chris Rosa </t>
  </si>
  <si>
    <t xml:space="preserve">grandayy </t>
  </si>
  <si>
    <t xml:space="preserve">PeterSripol </t>
  </si>
  <si>
    <t xml:space="preserve">The Tommy Edison Experience </t>
  </si>
  <si>
    <t xml:space="preserve">Victoria's Secret </t>
  </si>
  <si>
    <t xml:space="preserve">OWN </t>
  </si>
  <si>
    <t xml:space="preserve">thegameawards </t>
  </si>
  <si>
    <t xml:space="preserve">LavenderTowne </t>
  </si>
  <si>
    <t xml:space="preserve">Beyond The Trailer </t>
  </si>
  <si>
    <t xml:space="preserve">Jessii Vee </t>
  </si>
  <si>
    <t xml:space="preserve">akidearest </t>
  </si>
  <si>
    <t xml:space="preserve">Campo Santo Productions </t>
  </si>
  <si>
    <t xml:space="preserve">CYNVEVO </t>
  </si>
  <si>
    <t xml:space="preserve">Anthem Game </t>
  </si>
  <si>
    <t xml:space="preserve">Mashed </t>
  </si>
  <si>
    <t xml:space="preserve">Alec Steele </t>
  </si>
  <si>
    <t xml:space="preserve">MrTreknation </t>
  </si>
  <si>
    <t xml:space="preserve">UEFA.tv </t>
  </si>
  <si>
    <t xml:space="preserve">Ryan Canty </t>
  </si>
  <si>
    <t xml:space="preserve">Makeupshayla </t>
  </si>
  <si>
    <t xml:space="preserve">MassLive </t>
  </si>
  <si>
    <t xml:space="preserve">FunForLouis </t>
  </si>
  <si>
    <t xml:space="preserve">MAZELEE </t>
  </si>
  <si>
    <t xml:space="preserve">Christine Sydelko </t>
  </si>
  <si>
    <t xml:space="preserve">Johnny Jansen </t>
  </si>
  <si>
    <t xml:space="preserve">Troye Sivan </t>
  </si>
  <si>
    <t xml:space="preserve">Bret Baier </t>
  </si>
  <si>
    <t xml:space="preserve">WTHR </t>
  </si>
  <si>
    <t xml:space="preserve">Dorkly </t>
  </si>
  <si>
    <t xml:space="preserve">Awkward Puppets </t>
  </si>
  <si>
    <t xml:space="preserve">Max Skipper </t>
  </si>
  <si>
    <t xml:space="preserve">JP &amp; Julia </t>
  </si>
  <si>
    <t xml:space="preserve">Lindsay Webster </t>
  </si>
  <si>
    <t xml:space="preserve">鞓侁淡雮瀽 Korean Englishman </t>
  </si>
  <si>
    <t xml:space="preserve">ScottyMcCreeryVEVO </t>
  </si>
  <si>
    <t xml:space="preserve">Muselk </t>
  </si>
  <si>
    <t xml:space="preserve">Jacob Collier </t>
  </si>
  <si>
    <t xml:space="preserve">Mercedes-AMG Petronas Motorsport </t>
  </si>
  <si>
    <t xml:space="preserve">Sauber F1 Team </t>
  </si>
  <si>
    <t xml:space="preserve">LissieVEVO </t>
  </si>
  <si>
    <t xml:space="preserve">CMT </t>
  </si>
  <si>
    <t xml:space="preserve">JamesAVEVO </t>
  </si>
  <si>
    <t xml:space="preserve">David Sistaro </t>
  </si>
  <si>
    <t xml:space="preserve">EA SPORTS FIFA </t>
  </si>
  <si>
    <t xml:space="preserve">Mikey Murphy </t>
  </si>
  <si>
    <t xml:space="preserve">danisnotinteresting </t>
  </si>
  <si>
    <t xml:space="preserve">Mark Ferris </t>
  </si>
  <si>
    <t xml:space="preserve">Roy Moore for Senate </t>
  </si>
  <si>
    <t xml:space="preserve">Summoning Salt </t>
  </si>
  <si>
    <t xml:space="preserve">LoeyLane </t>
  </si>
  <si>
    <t xml:space="preserve">Alto's Adventure </t>
  </si>
  <si>
    <t xml:space="preserve">Mike Diva </t>
  </si>
  <si>
    <t xml:space="preserve">gameslice </t>
  </si>
  <si>
    <t xml:space="preserve">hwow </t>
  </si>
  <si>
    <t xml:space="preserve">BishopBriggsVEVO </t>
  </si>
  <si>
    <t xml:space="preserve">Barstool Sports </t>
  </si>
  <si>
    <t xml:space="preserve">Wallows </t>
  </si>
  <si>
    <t xml:space="preserve">mittromney </t>
  </si>
  <si>
    <t xml:space="preserve">British Vogue </t>
  </si>
  <si>
    <t xml:space="preserve">Max Fagin </t>
  </si>
  <si>
    <t xml:space="preserve">Parks and Recreation </t>
  </si>
  <si>
    <t xml:space="preserve">Samsung Mobile USA </t>
  </si>
  <si>
    <t xml:space="preserve">Function </t>
  </si>
  <si>
    <t xml:space="preserve">Animal Planet </t>
  </si>
  <si>
    <t xml:space="preserve">StudiocanalUK </t>
  </si>
  <si>
    <t xml:space="preserve">Alpha Entertainment </t>
  </si>
  <si>
    <t xml:space="preserve">KFlayVEVO </t>
  </si>
  <si>
    <t xml:space="preserve">Carly and Erin </t>
  </si>
  <si>
    <t xml:space="preserve">DIY Perks </t>
  </si>
  <si>
    <t xml:space="preserve">ET Canada </t>
  </si>
  <si>
    <t xml:space="preserve">New England Patriots </t>
  </si>
  <si>
    <t xml:space="preserve">emma chamberlain </t>
  </si>
  <si>
    <t xml:space="preserve">BaconLegs </t>
  </si>
  <si>
    <t xml:space="preserve">leonalewis </t>
  </si>
  <si>
    <t xml:space="preserve">Christopher Davis </t>
  </si>
  <si>
    <t xml:space="preserve">AIA awards </t>
  </si>
  <si>
    <t xml:space="preserve">ITV </t>
  </si>
  <si>
    <t xml:space="preserve">Rella On the radio </t>
  </si>
  <si>
    <t xml:space="preserve">I.T. Channel </t>
  </si>
  <si>
    <t xml:space="preserve">RickyMartinVEVO </t>
  </si>
  <si>
    <t xml:space="preserve">XenonJohn </t>
  </si>
  <si>
    <t xml:space="preserve">Solid Gold Aquatics </t>
  </si>
  <si>
    <t xml:space="preserve">RagnBoneManVEVO </t>
  </si>
  <si>
    <t xml:space="preserve">AvE </t>
  </si>
  <si>
    <t xml:space="preserve">NZPoliceRecruitment </t>
  </si>
  <si>
    <t xml:space="preserve">Toyota USA </t>
  </si>
  <si>
    <t xml:space="preserve">JamesBlakeVEVO </t>
  </si>
  <si>
    <t xml:space="preserve">BerkleyLovesTori </t>
  </si>
  <si>
    <t xml:space="preserve">Aunty Donna </t>
  </si>
  <si>
    <t xml:space="preserve">Mashable Daily </t>
  </si>
  <si>
    <t xml:space="preserve">greyson97 </t>
  </si>
  <si>
    <t xml:space="preserve">Good Morning Britain </t>
  </si>
  <si>
    <t xml:space="preserve">Blurred Culture </t>
  </si>
  <si>
    <t xml:space="preserve">David Archuleta </t>
  </si>
  <si>
    <t xml:space="preserve">Miss Universe </t>
  </si>
  <si>
    <t xml:space="preserve">PB Comps </t>
  </si>
  <si>
    <t xml:space="preserve">Hazel Hayes </t>
  </si>
  <si>
    <t xml:space="preserve">Bloomberg Politics </t>
  </si>
  <si>
    <t xml:space="preserve">Howl Of A Dog </t>
  </si>
  <si>
    <t xml:space="preserve">The Thought Emporium </t>
  </si>
  <si>
    <t xml:space="preserve">Kingsley </t>
  </si>
  <si>
    <t xml:space="preserve">The Square to Spare </t>
  </si>
  <si>
    <t xml:space="preserve">LD Entertainment </t>
  </si>
  <si>
    <t xml:space="preserve">CBS Films </t>
  </si>
  <si>
    <t xml:space="preserve">Funny New Videos </t>
  </si>
  <si>
    <t xml:space="preserve">NFL World </t>
  </si>
  <si>
    <t xml:space="preserve">Patrick Nan </t>
  </si>
  <si>
    <t xml:space="preserve">Seth's Bike Hacks </t>
  </si>
  <si>
    <t xml:space="preserve">India Love </t>
  </si>
  <si>
    <t xml:space="preserve">Elvis Duran Show </t>
  </si>
  <si>
    <t xml:space="preserve">The Warp Zone </t>
  </si>
  <si>
    <t xml:space="preserve">Moby </t>
  </si>
  <si>
    <t xml:space="preserve">PHP </t>
  </si>
  <si>
    <t xml:space="preserve">BellaThorneVEVO </t>
  </si>
  <si>
    <t xml:space="preserve">Freddie Twenty </t>
  </si>
  <si>
    <t xml:space="preserve">MoorInfo </t>
  </si>
  <si>
    <t xml:space="preserve">Jason Yu </t>
  </si>
  <si>
    <t xml:space="preserve">Lame Videos </t>
  </si>
  <si>
    <t xml:space="preserve">tonyvera1902 </t>
  </si>
  <si>
    <t xml:space="preserve">Rachelleea </t>
  </si>
  <si>
    <t xml:space="preserve">MisterWivesVEVO </t>
  </si>
  <si>
    <t xml:space="preserve">ThePianoGuys </t>
  </si>
  <si>
    <t xml:space="preserve">BleachersVEVO </t>
  </si>
  <si>
    <t xml:space="preserve">PLAYERUNKNOWN'S BATTLEGROUNDS </t>
  </si>
  <si>
    <t xml:space="preserve">WaterTower Music </t>
  </si>
  <si>
    <t xml:space="preserve">FIFATV </t>
  </si>
  <si>
    <t xml:space="preserve">Circus HalliGalli </t>
  </si>
  <si>
    <t xml:space="preserve">Lofty Pursuits </t>
  </si>
  <si>
    <t xml:space="preserve">TheCubician </t>
  </si>
  <si>
    <t xml:space="preserve">Walking With Giants </t>
  </si>
  <si>
    <t xml:space="preserve">Cody'sLab Backup </t>
  </si>
  <si>
    <t xml:space="preserve">Chris Turner </t>
  </si>
  <si>
    <t xml:space="preserve">Matt and Kim </t>
  </si>
  <si>
    <t xml:space="preserve">Ricky Dillon </t>
  </si>
  <si>
    <t xml:space="preserve">WhatCulture Wrestling </t>
  </si>
  <si>
    <t xml:space="preserve">SIRAH </t>
  </si>
  <si>
    <t xml:space="preserve">BRIGHT SIDE </t>
  </si>
  <si>
    <t xml:space="preserve">KipMooreVEVO </t>
  </si>
  <si>
    <t xml:space="preserve">EltonJohnVEVO </t>
  </si>
  <si>
    <t xml:space="preserve">MTV International </t>
  </si>
  <si>
    <t xml:space="preserve">CrashCourse </t>
  </si>
  <si>
    <t xml:space="preserve">4given4ever1 </t>
  </si>
  <si>
    <t xml:space="preserve">Newsflare </t>
  </si>
  <si>
    <t xml:space="preserve">KISS FM UK </t>
  </si>
  <si>
    <t xml:space="preserve">lisbug </t>
  </si>
  <si>
    <t xml:space="preserve">Technomanila </t>
  </si>
  <si>
    <t xml:space="preserve">GwenStefaniVEVO </t>
  </si>
  <si>
    <t xml:space="preserve">reputationswift </t>
  </si>
  <si>
    <t xml:space="preserve">LaToya Forever </t>
  </si>
  <si>
    <t xml:space="preserve">KIND Snacks </t>
  </si>
  <si>
    <t xml:space="preserve">JK Brickworks </t>
  </si>
  <si>
    <t xml:space="preserve">Jake Roper </t>
  </si>
  <si>
    <t xml:space="preserve">FamilyFeud </t>
  </si>
  <si>
    <t xml:space="preserve">It's a Southern Thing </t>
  </si>
  <si>
    <t xml:space="preserve">DonDiablo </t>
  </si>
  <si>
    <t xml:space="preserve">Car Throttle </t>
  </si>
  <si>
    <t xml:space="preserve">One List , One Life </t>
  </si>
  <si>
    <t xml:space="preserve">cicigoodies2011 </t>
  </si>
  <si>
    <t xml:space="preserve">ChangeofplanZ </t>
  </si>
  <si>
    <t xml:space="preserve">See You Yang </t>
  </si>
  <si>
    <t xml:space="preserve">BreakingBenjaminVEVO </t>
  </si>
  <si>
    <t xml:space="preserve">Errant Signal </t>
  </si>
  <si>
    <t xml:space="preserve">Fifty Shades </t>
  </si>
  <si>
    <t xml:space="preserve">Sound Bites </t>
  </si>
  <si>
    <t xml:space="preserve">Anew Start </t>
  </si>
  <si>
    <t xml:space="preserve">Pittsburgh Dad </t>
  </si>
  <si>
    <t xml:space="preserve">Sport Hub </t>
  </si>
  <si>
    <t xml:space="preserve">voordeel </t>
  </si>
  <si>
    <t xml:space="preserve">NitroV2 </t>
  </si>
  <si>
    <t xml:space="preserve">Kotaku </t>
  </si>
  <si>
    <t xml:space="preserve">Slooh </t>
  </si>
  <si>
    <t xml:space="preserve">Philadelphia Eagles </t>
  </si>
  <si>
    <t xml:space="preserve">Evan Edinger </t>
  </si>
  <si>
    <t xml:space="preserve">Asthmatic Kitty Records </t>
  </si>
  <si>
    <t xml:space="preserve">Avocado </t>
  </si>
  <si>
    <t xml:space="preserve">engineerguy </t>
  </si>
  <si>
    <t xml:space="preserve">Despierta Am茅rica </t>
  </si>
  <si>
    <t xml:space="preserve">Cam'ron </t>
  </si>
  <si>
    <t xml:space="preserve">Recode </t>
  </si>
  <si>
    <t xml:space="preserve">Jessica Braun | JAMbeauty89 </t>
  </si>
  <si>
    <t xml:space="preserve">CBS Chicago </t>
  </si>
  <si>
    <t xml:space="preserve">Trevor Wallace </t>
  </si>
  <si>
    <t xml:space="preserve">melodysheep </t>
  </si>
  <si>
    <t xml:space="preserve">Pero Like </t>
  </si>
  <si>
    <t xml:space="preserve">Kelly Eden </t>
  </si>
  <si>
    <t xml:space="preserve">Sports Illustrated </t>
  </si>
  <si>
    <t xml:space="preserve">Corridor </t>
  </si>
  <si>
    <t xml:space="preserve">BTS Videos </t>
  </si>
  <si>
    <t xml:space="preserve">Sam Sheffer </t>
  </si>
  <si>
    <t xml:space="preserve">Chris Hadfield's Rare Earth </t>
  </si>
  <si>
    <t xml:space="preserve">Dennis Kapatos </t>
  </si>
  <si>
    <t xml:space="preserve">MaccabeatsVideos </t>
  </si>
  <si>
    <t xml:space="preserve">Big Cat Rescue </t>
  </si>
  <si>
    <t xml:space="preserve">NinaNesbittMusicVEVO </t>
  </si>
  <si>
    <t xml:space="preserve">EA SPORTS </t>
  </si>
  <si>
    <t xml:space="preserve">Cleveland Cavaliers on cleveland.com </t>
  </si>
  <si>
    <t xml:space="preserve">East Idaho News </t>
  </si>
  <si>
    <t xml:space="preserve">MN khan </t>
  </si>
  <si>
    <t xml:space="preserve">AT&amp;T </t>
  </si>
  <si>
    <t xml:space="preserve">Honda </t>
  </si>
  <si>
    <t xml:space="preserve">BeOurGuest </t>
  </si>
  <si>
    <t xml:space="preserve">HQVideoDude </t>
  </si>
  <si>
    <t xml:space="preserve">Pac-12 Networks </t>
  </si>
  <si>
    <t xml:space="preserve">World Eyes </t>
  </si>
  <si>
    <t xml:space="preserve">Bob Przybylo </t>
  </si>
  <si>
    <t xml:space="preserve">Beyonce </t>
  </si>
  <si>
    <t xml:space="preserve">Elton John </t>
  </si>
  <si>
    <t xml:space="preserve">Loudwire </t>
  </si>
  <si>
    <t xml:space="preserve">Brian Klug </t>
  </si>
  <si>
    <t xml:space="preserve">M谩quina Voadora </t>
  </si>
  <si>
    <t xml:space="preserve">Radio Andy </t>
  </si>
  <si>
    <t xml:space="preserve">GohmertTX01 </t>
  </si>
  <si>
    <t xml:space="preserve">Adam Neely </t>
  </si>
  <si>
    <t xml:space="preserve">HALO </t>
  </si>
  <si>
    <t xml:space="preserve">ilikeweylie </t>
  </si>
  <si>
    <t xml:space="preserve">Smequle </t>
  </si>
  <si>
    <t xml:space="preserve">Lauren Elizabeth </t>
  </si>
  <si>
    <t xml:space="preserve">Austin Burk </t>
  </si>
  <si>
    <t xml:space="preserve">TheKillersVEVO </t>
  </si>
  <si>
    <t xml:space="preserve">IAmAnneMarie </t>
  </si>
  <si>
    <t xml:space="preserve">Alex Gilbert </t>
  </si>
  <si>
    <t xml:space="preserve">Guldies </t>
  </si>
  <si>
    <t xml:space="preserve">Michael Callaghan </t>
  </si>
  <si>
    <t xml:space="preserve">Now You See It </t>
  </si>
  <si>
    <t xml:space="preserve">Anna Saccone </t>
  </si>
  <si>
    <t xml:space="preserve">Forgotten Weapons </t>
  </si>
  <si>
    <t xml:space="preserve">Vet Ranch </t>
  </si>
  <si>
    <t xml:space="preserve">Paris Hilton </t>
  </si>
  <si>
    <t xml:space="preserve">Shantell Martin </t>
  </si>
  <si>
    <t xml:space="preserve">Why Don't We </t>
  </si>
  <si>
    <t xml:space="preserve">MasterClass </t>
  </si>
  <si>
    <t xml:space="preserve">Nick Ramos </t>
  </si>
  <si>
    <t xml:space="preserve">Chris Lee </t>
  </si>
  <si>
    <t xml:space="preserve">dope2111 </t>
  </si>
  <si>
    <t xml:space="preserve">Galantis </t>
  </si>
  <si>
    <t xml:space="preserve">Cultaholic </t>
  </si>
  <si>
    <t xml:space="preserve">CFL Insider </t>
  </si>
  <si>
    <t xml:space="preserve">Song Of Style </t>
  </si>
  <si>
    <t xml:space="preserve">NowThis World </t>
  </si>
  <si>
    <t xml:space="preserve">Shesez </t>
  </si>
  <si>
    <t xml:space="preserve">Scott Manley </t>
  </si>
  <si>
    <t xml:space="preserve">Anthem Lights </t>
  </si>
  <si>
    <t xml:space="preserve">cgriesemer </t>
  </si>
  <si>
    <t xml:space="preserve">officer401 </t>
  </si>
  <si>
    <t xml:space="preserve">David Windestal </t>
  </si>
  <si>
    <t xml:space="preserve">Rainer Hilland </t>
  </si>
  <si>
    <t xml:space="preserve">West Midlands Police </t>
  </si>
  <si>
    <t xml:space="preserve">Popcorn with Peter Travers </t>
  </si>
  <si>
    <t xml:space="preserve">Ryan Northover </t>
  </si>
  <si>
    <t xml:space="preserve">Ryan Williams </t>
  </si>
  <si>
    <t xml:space="preserve">COVERGIRL </t>
  </si>
  <si>
    <t xml:space="preserve">HaimVEVO </t>
  </si>
  <si>
    <t xml:space="preserve">Pomegranate Sunshine </t>
  </si>
  <si>
    <t xml:space="preserve">Hannah Meloche </t>
  </si>
  <si>
    <t xml:space="preserve">JoergSprave </t>
  </si>
  <si>
    <t xml:space="preserve">MandisaVEVO </t>
  </si>
  <si>
    <t xml:space="preserve">rock on </t>
  </si>
  <si>
    <t xml:space="preserve">TobyMacVEVO </t>
  </si>
  <si>
    <t xml:space="preserve">WhatsUpMoms </t>
  </si>
  <si>
    <t xml:space="preserve">blackbearVEVO </t>
  </si>
  <si>
    <t xml:space="preserve">Studio MDHR </t>
  </si>
  <si>
    <t xml:space="preserve">KTVU </t>
  </si>
  <si>
    <t xml:space="preserve">FILMWEBTV </t>
  </si>
  <si>
    <t xml:space="preserve">RachelPlattenVEVO </t>
  </si>
  <si>
    <t xml:space="preserve">TimandFaithVEVO </t>
  </si>
  <si>
    <t xml:space="preserve">Street Speed 717 </t>
  </si>
  <si>
    <t xml:space="preserve">TraceyThornVEVO </t>
  </si>
  <si>
    <t xml:space="preserve">legofreedom1 </t>
  </si>
  <si>
    <t xml:space="preserve">Huw Parkinson </t>
  </si>
  <si>
    <t xml:space="preserve">souviendra </t>
  </si>
  <si>
    <t xml:space="preserve">The Unipiper </t>
  </si>
  <si>
    <t xml:space="preserve">DoodleChaos </t>
  </si>
  <si>
    <t xml:space="preserve">Karim Jovian </t>
  </si>
  <si>
    <t xml:space="preserve">TheHoonigans </t>
  </si>
  <si>
    <t xml:space="preserve">Andre Will Do It </t>
  </si>
  <si>
    <t xml:space="preserve">Emirates </t>
  </si>
  <si>
    <t xml:space="preserve">Marteen Estevez </t>
  </si>
  <si>
    <t xml:space="preserve">Adult Swim UK </t>
  </si>
  <si>
    <t xml:space="preserve">eLL cartoons </t>
  </si>
  <si>
    <t xml:space="preserve">Tom Thum </t>
  </si>
  <si>
    <t xml:space="preserve">Sprint </t>
  </si>
  <si>
    <t xml:space="preserve">袗谢械泻褋械泄 袧邪胁邪谢褜薪褘泄 </t>
  </si>
  <si>
    <t xml:space="preserve">barnabydixon </t>
  </si>
  <si>
    <t xml:space="preserve">Adam's Apple </t>
  </si>
  <si>
    <t xml:space="preserve">PESfilm </t>
  </si>
  <si>
    <t xml:space="preserve">KATC </t>
  </si>
  <si>
    <t xml:space="preserve">ARIKITCHEN (鞎勲Μ韨れ箿) </t>
  </si>
  <si>
    <t xml:space="preserve">CrowsEyeProductions </t>
  </si>
  <si>
    <t xml:space="preserve">Erin Noelle </t>
  </si>
  <si>
    <t xml:space="preserve">Summit </t>
  </si>
  <si>
    <t xml:space="preserve">The Ringer </t>
  </si>
  <si>
    <t xml:space="preserve">DopeBoyTroy </t>
  </si>
  <si>
    <t xml:space="preserve">Philadelphia 76ers </t>
  </si>
  <si>
    <t xml:space="preserve">It's a small world </t>
  </si>
  <si>
    <t xml:space="preserve">Fontgod </t>
  </si>
  <si>
    <t xml:space="preserve">NBA on ESPN </t>
  </si>
  <si>
    <t xml:space="preserve">RocketJump Film School </t>
  </si>
  <si>
    <t xml:space="preserve">Be Amazed </t>
  </si>
  <si>
    <t xml:space="preserve">Wintergatan </t>
  </si>
  <si>
    <t xml:space="preserve">Jalopnik </t>
  </si>
  <si>
    <t xml:space="preserve">Inthefrow </t>
  </si>
  <si>
    <t xml:space="preserve">End of Ze World </t>
  </si>
  <si>
    <t xml:space="preserve">StoryCorps </t>
  </si>
  <si>
    <t xml:space="preserve">Avocados From Mexico </t>
  </si>
  <si>
    <t xml:space="preserve">Techmoan </t>
  </si>
  <si>
    <t xml:space="preserve">Tim Gray </t>
  </si>
  <si>
    <t xml:space="preserve">NBA Stats All Seasons </t>
  </si>
  <si>
    <t xml:space="preserve">European Space Agency, ESA </t>
  </si>
  <si>
    <t xml:space="preserve">Highsnobiety </t>
  </si>
  <si>
    <t xml:space="preserve">tovestyrkeVEVO </t>
  </si>
  <si>
    <t xml:space="preserve">D3sports.com </t>
  </si>
  <si>
    <t xml:space="preserve">Daily Davidsons </t>
  </si>
  <si>
    <t xml:space="preserve">Sports Lovers n1 </t>
  </si>
  <si>
    <t xml:space="preserve">Sparkee Music </t>
  </si>
  <si>
    <t xml:space="preserve">Ben Rohrbach </t>
  </si>
  <si>
    <t xml:space="preserve">Syracuse Orange </t>
  </si>
  <si>
    <t xml:space="preserve">The Sydney Morning Herald </t>
  </si>
  <si>
    <t xml:space="preserve">Josh Levine </t>
  </si>
  <si>
    <t xml:space="preserve">Alabama Crimson Tide on AL.com </t>
  </si>
  <si>
    <t xml:space="preserve">Zach Simmons </t>
  </si>
  <si>
    <t xml:space="preserve">ODE </t>
  </si>
  <si>
    <t xml:space="preserve">Kingdom Hearts </t>
  </si>
  <si>
    <t xml:space="preserve">Billboard News </t>
  </si>
  <si>
    <t xml:space="preserve">Symon </t>
  </si>
  <si>
    <t xml:space="preserve">The Angie Martinez Show </t>
  </si>
  <si>
    <t xml:space="preserve">Unique Vibes </t>
  </si>
  <si>
    <t xml:space="preserve">JohnnyQ90 </t>
  </si>
  <si>
    <t xml:space="preserve">Kraft Brand </t>
  </si>
  <si>
    <t xml:space="preserve">Twin Shadow </t>
  </si>
  <si>
    <t xml:space="preserve">But First, Coffee </t>
  </si>
  <si>
    <t xml:space="preserve">This Morning </t>
  </si>
  <si>
    <t xml:space="preserve">Matt Steffanina </t>
  </si>
  <si>
    <t xml:space="preserve">Viva La Dirt League </t>
  </si>
  <si>
    <t xml:space="preserve">Caravan Carolyn </t>
  </si>
  <si>
    <t xml:space="preserve">Big Ten Network </t>
  </si>
  <si>
    <t xml:space="preserve">Alex Aiono </t>
  </si>
  <si>
    <t xml:space="preserve">Lifetime </t>
  </si>
  <si>
    <t xml:space="preserve">To Scale: </t>
  </si>
  <si>
    <t xml:space="preserve">Esther Bellido </t>
  </si>
  <si>
    <t xml:space="preserve">The Modern Rogue </t>
  </si>
  <si>
    <t xml:space="preserve">Pitchfork </t>
  </si>
  <si>
    <t xml:space="preserve">Hush Kit </t>
  </si>
  <si>
    <t xml:space="preserve">Business InsiderAu </t>
  </si>
  <si>
    <t xml:space="preserve">730 WVFN </t>
  </si>
  <si>
    <t xml:space="preserve">Oceana </t>
  </si>
  <si>
    <t xml:space="preserve">Wix.com </t>
  </si>
  <si>
    <t xml:space="preserve">Voicebot </t>
  </si>
  <si>
    <t xml:space="preserve">Movie'n'co UK </t>
  </si>
  <si>
    <t xml:space="preserve">MrMobile [Michael Fisher] </t>
  </si>
  <si>
    <t xml:space="preserve">Renault Sport </t>
  </si>
  <si>
    <t xml:space="preserve">Dustin Penner </t>
  </si>
  <si>
    <t xml:space="preserve">WGA West </t>
  </si>
  <si>
    <t xml:space="preserve">J谩n Ilavsk媒 </t>
  </si>
  <si>
    <t xml:space="preserve">StarTalk </t>
  </si>
  <si>
    <t xml:space="preserve">Mr Ben Brown </t>
  </si>
  <si>
    <t xml:space="preserve">BAFTA </t>
  </si>
  <si>
    <t xml:space="preserve">Xscape - Topic </t>
  </si>
  <si>
    <t xml:space="preserve">Daz Games </t>
  </si>
  <si>
    <t xml:space="preserve">The Lore Master </t>
  </si>
  <si>
    <t xml:space="preserve">Tryst Network </t>
  </si>
  <si>
    <t xml:space="preserve">RackaRacka </t>
  </si>
  <si>
    <t xml:space="preserve">Kyle Gunderson </t>
  </si>
  <si>
    <t xml:space="preserve">Redline Reviews </t>
  </si>
  <si>
    <t xml:space="preserve">TheBeatlesVEVO </t>
  </si>
  <si>
    <t xml:space="preserve">The Sports King </t>
  </si>
  <si>
    <t xml:space="preserve">Terrormink </t>
  </si>
  <si>
    <t xml:space="preserve">MARIO TESTINO </t>
  </si>
  <si>
    <t xml:space="preserve">Hillsong Worship </t>
  </si>
  <si>
    <t xml:space="preserve">CS Dojo </t>
  </si>
  <si>
    <t xml:space="preserve">Gustawny </t>
  </si>
  <si>
    <t xml:space="preserve">Cyprus Air Heating, Cooling and Fireplaces </t>
  </si>
  <si>
    <t xml:space="preserve">BBALLBREAKDOWN </t>
  </si>
  <si>
    <t xml:space="preserve">Vic Dibitetto </t>
  </si>
  <si>
    <t xml:space="preserve">MITCHELL WIGGS </t>
  </si>
  <si>
    <t xml:space="preserve">Hannah Witton </t>
  </si>
  <si>
    <t xml:space="preserve">thevirts </t>
  </si>
  <si>
    <t xml:space="preserve">Rise </t>
  </si>
  <si>
    <t xml:space="preserve">Rainsford </t>
  </si>
  <si>
    <t xml:space="preserve">colourpopcosmetics </t>
  </si>
  <si>
    <t xml:space="preserve">Shmee150 </t>
  </si>
  <si>
    <t xml:space="preserve">RedCurtainEnt </t>
  </si>
  <si>
    <t xml:space="preserve">OneBitMusicVEVO </t>
  </si>
  <si>
    <t xml:space="preserve">JuJu Smith-Schuster </t>
  </si>
  <si>
    <t xml:space="preserve">42Fab - Metalworking and Multi-Medium Fabrication </t>
  </si>
  <si>
    <t xml:space="preserve">Midnight Video </t>
  </si>
  <si>
    <t xml:space="preserve">Donut Media </t>
  </si>
  <si>
    <t xml:space="preserve">First Aid Kit </t>
  </si>
  <si>
    <t xml:space="preserve">David Jardine </t>
  </si>
  <si>
    <t xml:space="preserve">Kevin Durant </t>
  </si>
  <si>
    <t xml:space="preserve">FerrasVEVO </t>
  </si>
  <si>
    <t xml:space="preserve">Popular Woodworking </t>
  </si>
  <si>
    <t xml:space="preserve">Marcos Horacio </t>
  </si>
  <si>
    <t xml:space="preserve">Desus &amp; Mero </t>
  </si>
  <si>
    <t xml:space="preserve">Exploring Alternatives </t>
  </si>
  <si>
    <t xml:space="preserve">Interscope Records </t>
  </si>
  <si>
    <t xml:space="preserve">Frank May </t>
  </si>
  <si>
    <t xml:space="preserve">Maddie Lymburner </t>
  </si>
  <si>
    <t xml:space="preserve">TopClips247 </t>
  </si>
  <si>
    <t xml:space="preserve">Billions </t>
  </si>
  <si>
    <t xml:space="preserve">Zero Media </t>
  </si>
  <si>
    <t xml:space="preserve">Chevrolet </t>
  </si>
  <si>
    <t xml:space="preserve">BRITs </t>
  </si>
  <si>
    <t xml:space="preserve">DKDKTV </t>
  </si>
  <si>
    <t xml:space="preserve">The Bachelor Insider </t>
  </si>
  <si>
    <t xml:space="preserve">Noah Nicholls </t>
  </si>
  <si>
    <t xml:space="preserve">Technology Connections </t>
  </si>
  <si>
    <t xml:space="preserve">Sherylcrow </t>
  </si>
  <si>
    <t xml:space="preserve">U.S. Navy </t>
  </si>
  <si>
    <t xml:space="preserve">Roadshow </t>
  </si>
  <si>
    <t xml:space="preserve">Sailing La Vagabonde </t>
  </si>
  <si>
    <t xml:space="preserve">Choir! Choir! Choir! </t>
  </si>
  <si>
    <t xml:space="preserve">TV One </t>
  </si>
  <si>
    <t xml:space="preserve">JessieJVEVO </t>
  </si>
  <si>
    <t xml:space="preserve">Sesame Street </t>
  </si>
  <si>
    <t xml:space="preserve">Coca-Cola </t>
  </si>
  <si>
    <t xml:space="preserve">Southwest Florida Eagle Cam </t>
  </si>
  <si>
    <t xml:space="preserve">The Current Source </t>
  </si>
  <si>
    <t xml:space="preserve">kawaiisweetworld </t>
  </si>
  <si>
    <t xml:space="preserve">SR Trailers and Interviews </t>
  </si>
  <si>
    <t xml:space="preserve">AmandaMoor &amp; Craft Ideas </t>
  </si>
  <si>
    <t xml:space="preserve">KBS World TV </t>
  </si>
  <si>
    <t xml:space="preserve">RealNewsNetworkMedia </t>
  </si>
  <si>
    <t xml:space="preserve">Super Netvid </t>
  </si>
  <si>
    <t xml:space="preserve">Manifest </t>
  </si>
  <si>
    <t xml:space="preserve">The CGBros </t>
  </si>
  <si>
    <t xml:space="preserve">SaggyJ </t>
  </si>
  <si>
    <t xml:space="preserve">WeatherTech </t>
  </si>
  <si>
    <t xml:space="preserve">Torm place </t>
  </si>
  <si>
    <t xml:space="preserve">startelegramvideo </t>
  </si>
  <si>
    <t xml:space="preserve">Kortney Steury </t>
  </si>
  <si>
    <t xml:space="preserve">mvt.ias </t>
  </si>
  <si>
    <t xml:space="preserve">Radovan Lazic </t>
  </si>
  <si>
    <t xml:space="preserve">The Cincinnati Zoo &amp; Botanical Garden </t>
  </si>
  <si>
    <t xml:space="preserve">NWSSanDiego </t>
  </si>
  <si>
    <t xml:space="preserve">AFP news agency </t>
  </si>
  <si>
    <t xml:space="preserve">Define American </t>
  </si>
  <si>
    <t xml:space="preserve">Star Wars HQ </t>
  </si>
  <si>
    <t xml:space="preserve">Matoma </t>
  </si>
  <si>
    <t xml:space="preserve">Duan Mackenzie </t>
  </si>
  <si>
    <t xml:space="preserve">Donald J. Trump Topic </t>
  </si>
  <si>
    <t xml:space="preserve">Tegan and Sara </t>
  </si>
  <si>
    <t xml:space="preserve">POPSUGAR </t>
  </si>
  <si>
    <t xml:space="preserve">52 Skillz </t>
  </si>
  <si>
    <t xml:space="preserve">XFL </t>
  </si>
  <si>
    <t xml:space="preserve">Oscar Fury </t>
  </si>
  <si>
    <t xml:space="preserve">TheJuicyJVEVO </t>
  </si>
  <si>
    <t xml:space="preserve">Clark Zhu </t>
  </si>
  <si>
    <t xml:space="preserve">Squarespace </t>
  </si>
  <si>
    <t xml:space="preserve">University of Rochester EEOC Complainants </t>
  </si>
  <si>
    <t xml:space="preserve">Mustache Wax </t>
  </si>
  <si>
    <t xml:space="preserve">KickThePj </t>
  </si>
  <si>
    <t xml:space="preserve">Ivan Miranda </t>
  </si>
  <si>
    <t xml:space="preserve">Nathan Robinson </t>
  </si>
  <si>
    <t xml:space="preserve">DJI </t>
  </si>
  <si>
    <t xml:space="preserve">LGR </t>
  </si>
  <si>
    <t xml:space="preserve">RiceGum </t>
  </si>
  <si>
    <t xml:space="preserve">NoahKahanVEVO </t>
  </si>
  <si>
    <t xml:space="preserve">lugeyps3 </t>
  </si>
  <si>
    <t xml:space="preserve">Abhishek Singh </t>
  </si>
  <si>
    <t xml:space="preserve">Max Joseph </t>
  </si>
  <si>
    <t xml:space="preserve">Obama Foundation </t>
  </si>
  <si>
    <t xml:space="preserve">Hopeless Records </t>
  </si>
  <si>
    <t xml:space="preserve">RZSS Highland Wildlife Park </t>
  </si>
  <si>
    <t xml:space="preserve">Vote The Process </t>
  </si>
  <si>
    <t xml:space="preserve">StanDrawsSpaceships </t>
  </si>
  <si>
    <t xml:space="preserve">Golden State Warriors </t>
  </si>
  <si>
    <t xml:space="preserve">BMW USA </t>
  </si>
  <si>
    <t xml:space="preserve">MOBO Awards </t>
  </si>
  <si>
    <t xml:space="preserve">BBC Music </t>
  </si>
  <si>
    <t xml:space="preserve">Helen Anderson </t>
  </si>
  <si>
    <t xml:space="preserve">FrownsUpsideDown </t>
  </si>
  <si>
    <t xml:space="preserve">Jon Olsson </t>
  </si>
  <si>
    <t xml:space="preserve">Specialized Bicycles </t>
  </si>
  <si>
    <t xml:space="preserve">CrazyLaughAction </t>
  </si>
  <si>
    <t xml:space="preserve">Amazon.co.uk </t>
  </si>
  <si>
    <t xml:space="preserve">Useless Duck Company </t>
  </si>
  <si>
    <t xml:space="preserve">Cloth Map </t>
  </si>
  <si>
    <t xml:space="preserve">Domain of Science </t>
  </si>
  <si>
    <t xml:space="preserve">Prince Marcus </t>
  </si>
  <si>
    <t xml:space="preserve">HARRY </t>
  </si>
  <si>
    <t xml:space="preserve">NASA </t>
  </si>
  <si>
    <t xml:space="preserve">Chriselle Lim </t>
  </si>
  <si>
    <t xml:space="preserve">Braxen McConnell </t>
  </si>
  <si>
    <t xml:space="preserve">Trevor Moran </t>
  </si>
  <si>
    <t xml:space="preserve">Red Bull Records </t>
  </si>
  <si>
    <t xml:space="preserve">Real Engineering </t>
  </si>
  <si>
    <t xml:space="preserve">Goodwillsandusky </t>
  </si>
  <si>
    <t xml:space="preserve">kmichelle </t>
  </si>
  <si>
    <t xml:space="preserve">smoothiethecat </t>
  </si>
  <si>
    <t xml:space="preserve">Steeper33 </t>
  </si>
  <si>
    <t xml:space="preserve">Liam Gallagher </t>
  </si>
  <si>
    <t xml:space="preserve">Est茅e Lalonde </t>
  </si>
  <si>
    <t xml:space="preserve">kimbramusic </t>
  </si>
  <si>
    <t xml:space="preserve">mayratouchofglam </t>
  </si>
  <si>
    <t xml:space="preserve">Taylor R </t>
  </si>
  <si>
    <t xml:space="preserve">The Scam On Demand </t>
  </si>
  <si>
    <t xml:space="preserve">Izac Less </t>
  </si>
  <si>
    <t xml:space="preserve">Disneyland Experience </t>
  </si>
  <si>
    <t xml:space="preserve">ladygagaarraza </t>
  </si>
  <si>
    <t xml:space="preserve">Funny Commercials </t>
  </si>
  <si>
    <t xml:space="preserve">Channon Rose Vlogs </t>
  </si>
  <si>
    <t xml:space="preserve">BowlFullofAwesome </t>
  </si>
  <si>
    <t xml:space="preserve">MassMutual </t>
  </si>
  <si>
    <t xml:space="preserve">Dish Nation </t>
  </si>
  <si>
    <t xml:space="preserve">Russell Howard </t>
  </si>
  <si>
    <t xml:space="preserve">John Varvatos </t>
  </si>
  <si>
    <t xml:space="preserve">Chili Klaus </t>
  </si>
  <si>
    <t xml:space="preserve">Tentmaker Pictures </t>
  </si>
  <si>
    <t xml:space="preserve">VidCon </t>
  </si>
  <si>
    <t xml:space="preserve">India Survival Guide </t>
  </si>
  <si>
    <t xml:space="preserve">blvck King </t>
  </si>
  <si>
    <t xml:space="preserve">Canada Soccer </t>
  </si>
  <si>
    <t xml:space="preserve">Channel 4 </t>
  </si>
  <si>
    <t xml:space="preserve">ROME REPORTS in English </t>
  </si>
  <si>
    <t xml:space="preserve">Gregg Peterson </t>
  </si>
  <si>
    <t xml:space="preserve">9-1-1 on FOX </t>
  </si>
  <si>
    <t xml:space="preserve">Ubisoft North America </t>
  </si>
  <si>
    <t xml:space="preserve">Hybrid Network </t>
  </si>
  <si>
    <t xml:space="preserve">Rock &amp; Roll Hall of Fame </t>
  </si>
  <si>
    <t xml:space="preserve">FailArmy </t>
  </si>
  <si>
    <t xml:space="preserve">Hollyscoop </t>
  </si>
  <si>
    <t xml:space="preserve">StorrorBlog </t>
  </si>
  <si>
    <t xml:space="preserve">Invisible People </t>
  </si>
  <si>
    <t xml:space="preserve">Amelia Liana </t>
  </si>
  <si>
    <t xml:space="preserve">Mark Linsangan </t>
  </si>
  <si>
    <t xml:space="preserve">LiveOverflow </t>
  </si>
  <si>
    <t xml:space="preserve">That Japanese Man Yuta </t>
  </si>
  <si>
    <t xml:space="preserve">The Office US </t>
  </si>
  <si>
    <t xml:space="preserve">JimBrowski 96HourNews </t>
  </si>
  <si>
    <t xml:space="preserve">monday.com, formerly dapulse </t>
  </si>
  <si>
    <t xml:space="preserve">Doritos庐 </t>
  </si>
  <si>
    <t xml:space="preserve">ThisDustIn </t>
  </si>
  <si>
    <t xml:space="preserve">BenDeen </t>
  </si>
  <si>
    <t xml:space="preserve">Rachel and Jun </t>
  </si>
  <si>
    <t xml:space="preserve">SRAM MTB </t>
  </si>
  <si>
    <t xml:space="preserve">GinWigmoreVEVO </t>
  </si>
  <si>
    <t xml:space="preserve">AutoGuide.com </t>
  </si>
  <si>
    <t xml:space="preserve">IsraeliPM </t>
  </si>
  <si>
    <t xml:space="preserve">Chappell Roan </t>
  </si>
  <si>
    <t xml:space="preserve">MovieAccessTrailers </t>
  </si>
  <si>
    <t xml:space="preserve">UMF TV </t>
  </si>
  <si>
    <t xml:space="preserve">Vat19Nvjds </t>
  </si>
  <si>
    <t xml:space="preserve">Represent.Us </t>
  </si>
  <si>
    <t xml:space="preserve">Quad9 DNS </t>
  </si>
  <si>
    <t xml:space="preserve">National Safety Council </t>
  </si>
  <si>
    <t xml:space="preserve">Bee Ly TV </t>
  </si>
  <si>
    <t xml:space="preserve">littleBits Electronics </t>
  </si>
  <si>
    <t xml:space="preserve">Pies Are Awesome </t>
  </si>
  <si>
    <t xml:space="preserve">SnekTek </t>
  </si>
  <si>
    <t xml:space="preserve">Valk Aviation </t>
  </si>
  <si>
    <t xml:space="preserve">Desktop Makes </t>
  </si>
  <si>
    <t xml:space="preserve">Campari </t>
  </si>
  <si>
    <t xml:space="preserve">Empire </t>
  </si>
  <si>
    <t xml:space="preserve">shurap </t>
  </si>
  <si>
    <t xml:space="preserve">PAC ENTRETENIMENTO / DJ IVAN DAVIS </t>
  </si>
  <si>
    <t xml:space="preserve">TkyoSam </t>
  </si>
  <si>
    <t xml:space="preserve">Rappler </t>
  </si>
  <si>
    <t xml:space="preserve">Ford Motor Company </t>
  </si>
  <si>
    <t xml:space="preserve">CBS Philly </t>
  </si>
  <si>
    <t xml:space="preserve">Kat Cunning </t>
  </si>
  <si>
    <t xml:space="preserve">Hot Dad </t>
  </si>
  <si>
    <t xml:space="preserve">MK Dons </t>
  </si>
  <si>
    <t xml:space="preserve">Video Library </t>
  </si>
  <si>
    <t xml:space="preserve">WQAD News 8 </t>
  </si>
  <si>
    <t xml:space="preserve">Banana Culture Music </t>
  </si>
  <si>
    <t xml:space="preserve">FlyFastandLow </t>
  </si>
  <si>
    <t xml:space="preserve">MsAaliyahJay </t>
  </si>
  <si>
    <t xml:space="preserve">Saved By The Max </t>
  </si>
  <si>
    <t xml:space="preserve">Single Shot </t>
  </si>
  <si>
    <t xml:space="preserve">WLKY News Louisville </t>
  </si>
  <si>
    <t xml:space="preserve">Turbo Conquering Mega Eagle </t>
  </si>
  <si>
    <t xml:space="preserve">Like Stories of Old </t>
  </si>
  <si>
    <t xml:space="preserve">EntertainmentVevo </t>
  </si>
  <si>
    <t xml:space="preserve">Topic </t>
  </si>
  <si>
    <t xml:space="preserve">greeenpro </t>
  </si>
  <si>
    <t xml:space="preserve">bigclivedotcom </t>
  </si>
  <si>
    <t xml:space="preserve">Masters Of The Sun </t>
  </si>
  <si>
    <t xml:space="preserve">Katy Perry </t>
  </si>
  <si>
    <t xml:space="preserve">PrincessPiaMiaVEVO </t>
  </si>
  <si>
    <t xml:space="preserve">2CELLOS </t>
  </si>
  <si>
    <t xml:space="preserve">PointlessBlogVlogs </t>
  </si>
  <si>
    <t xml:space="preserve">What I've Learned </t>
  </si>
  <si>
    <t xml:space="preserve">MILCK </t>
  </si>
  <si>
    <t xml:space="preserve">Flash Rahbbit </t>
  </si>
  <si>
    <t xml:space="preserve">Radio Physics and Electronics </t>
  </si>
  <si>
    <t xml:space="preserve">Davey Swatpaz </t>
  </si>
  <si>
    <t xml:space="preserve">Viral Paws </t>
  </si>
  <si>
    <t xml:space="preserve">DrakeBellVEVO </t>
  </si>
  <si>
    <t xml:space="preserve">empireofthesunvevo </t>
  </si>
  <si>
    <t xml:space="preserve">Michael Bubl茅 </t>
  </si>
  <si>
    <t xml:space="preserve">Outback Steakhouse </t>
  </si>
  <si>
    <t xml:space="preserve">Shyrynne </t>
  </si>
  <si>
    <t xml:space="preserve">HOTSPOTATL </t>
  </si>
  <si>
    <t xml:space="preserve">toofacedcosmetics </t>
  </si>
  <si>
    <t xml:space="preserve">How It Should Have Ended </t>
  </si>
  <si>
    <t xml:space="preserve">CMAVEVO </t>
  </si>
  <si>
    <t xml:space="preserve">Us Weekly </t>
  </si>
  <si>
    <t xml:space="preserve">yovo68 </t>
  </si>
  <si>
    <t xml:space="preserve">Dina Tokio </t>
  </si>
  <si>
    <t xml:space="preserve">CNLohr </t>
  </si>
  <si>
    <t xml:space="preserve">The Players' Tribune </t>
  </si>
  <si>
    <t xml:space="preserve">Auralnauts </t>
  </si>
  <si>
    <t xml:space="preserve">Dylan Locke </t>
  </si>
  <si>
    <t xml:space="preserve">The Royal Ocean Film Society </t>
  </si>
  <si>
    <t xml:space="preserve">Stratolaunch </t>
  </si>
  <si>
    <t xml:space="preserve">Chris and Jack </t>
  </si>
  <si>
    <t xml:space="preserve">GoDucksdotcom </t>
  </si>
  <si>
    <t xml:space="preserve">Red Robot - Intelligent Distribution </t>
  </si>
  <si>
    <t xml:space="preserve">Kerry Wong </t>
  </si>
  <si>
    <t xml:space="preserve">JarJar Abrams </t>
  </si>
  <si>
    <t xml:space="preserve">Amanda Palmer </t>
  </si>
  <si>
    <t xml:space="preserve">Mountain Dew </t>
  </si>
  <si>
    <t xml:space="preserve">Bundesliga </t>
  </si>
  <si>
    <t xml:space="preserve">X Factor Italia </t>
  </si>
  <si>
    <t xml:space="preserve">SupremeSounds </t>
  </si>
  <si>
    <t xml:space="preserve">Nathan C </t>
  </si>
  <si>
    <t xml:space="preserve">cineytele </t>
  </si>
  <si>
    <t xml:space="preserve">FRANKIEmusicVEVO </t>
  </si>
  <si>
    <t xml:space="preserve">iDB </t>
  </si>
  <si>
    <t xml:space="preserve">fuzywazacolin </t>
  </si>
  <si>
    <t xml:space="preserve">Bkav Corp </t>
  </si>
  <si>
    <t xml:space="preserve">Polyphonic </t>
  </si>
  <si>
    <t xml:space="preserve">Carlos Campos </t>
  </si>
  <si>
    <t xml:space="preserve">daronjay </t>
  </si>
  <si>
    <t xml:space="preserve">iotexpert </t>
  </si>
  <si>
    <t xml:space="preserve">Kevin Rabatin </t>
  </si>
  <si>
    <t xml:space="preserve">Paul Sellers </t>
  </si>
  <si>
    <t xml:space="preserve">Hak5 </t>
  </si>
  <si>
    <t xml:space="preserve">Voltfolio </t>
  </si>
  <si>
    <t xml:space="preserve">Mrwhosetheboss </t>
  </si>
  <si>
    <t xml:space="preserve">Mercedes-Benz </t>
  </si>
  <si>
    <t xml:space="preserve">Bloomberg </t>
  </si>
  <si>
    <t xml:space="preserve">Pop &amp; Sports HQ </t>
  </si>
  <si>
    <t xml:space="preserve">Catch-Up TV </t>
  </si>
  <si>
    <t xml:space="preserve">BellatorMMA </t>
  </si>
  <si>
    <t xml:space="preserve">MODSUN </t>
  </si>
  <si>
    <t xml:space="preserve">DrMachakil </t>
  </si>
  <si>
    <t xml:space="preserve">MiddleKidsVEVO </t>
  </si>
  <si>
    <t xml:space="preserve">Bini the Bunny </t>
  </si>
  <si>
    <t xml:space="preserve">Shaaanxo </t>
  </si>
  <si>
    <t xml:space="preserve">Ozuna </t>
  </si>
  <si>
    <t xml:space="preserve">Michael Rigsby </t>
  </si>
  <si>
    <t xml:space="preserve">Mike Olbinski </t>
  </si>
  <si>
    <t xml:space="preserve">Andy Grammer </t>
  </si>
  <si>
    <t xml:space="preserve">Halfway Anywhere </t>
  </si>
  <si>
    <t xml:space="preserve">Tucker Gott </t>
  </si>
  <si>
    <t xml:space="preserve">pjmorton </t>
  </si>
  <si>
    <t xml:space="preserve">Writers Guild of America East </t>
  </si>
  <si>
    <t xml:space="preserve">Haru the Shiba Inu </t>
  </si>
  <si>
    <t xml:space="preserve">NARLtv </t>
  </si>
  <si>
    <t xml:space="preserve">DraftExpress </t>
  </si>
  <si>
    <t xml:space="preserve">bitluni's lab </t>
  </si>
  <si>
    <t xml:space="preserve">PetaPixel </t>
  </si>
  <si>
    <t xml:space="preserve">Danny Sapko </t>
  </si>
  <si>
    <t xml:space="preserve">Must Love Science </t>
  </si>
  <si>
    <t xml:space="preserve">ElbowVEVO </t>
  </si>
  <si>
    <t xml:space="preserve">Lotto New Zealand </t>
  </si>
  <si>
    <t xml:space="preserve">Nahre Sol </t>
  </si>
  <si>
    <t xml:space="preserve">BrianJustinCrum </t>
  </si>
  <si>
    <t xml:space="preserve">Milkmen Design </t>
  </si>
  <si>
    <t xml:space="preserve">dekuNukem </t>
  </si>
  <si>
    <t xml:space="preserve">mike m </t>
  </si>
  <si>
    <t xml:space="preserve">Gatorade </t>
  </si>
  <si>
    <t xml:space="preserve">Ford Europe </t>
  </si>
  <si>
    <t xml:space="preserve">Cartoon Hangover </t>
  </si>
  <si>
    <t xml:space="preserve">CyclingTips </t>
  </si>
  <si>
    <t xml:space="preserve">Atlanta Hawks </t>
  </si>
  <si>
    <t xml:space="preserve">New York Magazine </t>
  </si>
  <si>
    <t xml:space="preserve">Cleveland Browns </t>
  </si>
  <si>
    <t xml:space="preserve">neilyoungchannel </t>
  </si>
  <si>
    <t xml:space="preserve">Fancy Vlogs By Gab </t>
  </si>
  <si>
    <t xml:space="preserve">Spinach Dippa </t>
  </si>
  <si>
    <t xml:space="preserve">Lamborghini </t>
  </si>
  <si>
    <t xml:space="preserve">RihannaNavyVevo </t>
  </si>
  <si>
    <t xml:space="preserve">Xbox </t>
  </si>
  <si>
    <t xml:space="preserve">taalk com </t>
  </si>
  <si>
    <t xml:space="preserve">Mecum Auctions </t>
  </si>
  <si>
    <t xml:space="preserve">12 News </t>
  </si>
  <si>
    <t xml:space="preserve">ClovesVEVO </t>
  </si>
  <si>
    <t xml:space="preserve">MickMake </t>
  </si>
  <si>
    <t xml:space="preserve">James Veitch </t>
  </si>
  <si>
    <t xml:space="preserve">Just Marcus </t>
  </si>
  <si>
    <t xml:space="preserve">Duncan Sinfield </t>
  </si>
  <si>
    <t xml:space="preserve">negermano </t>
  </si>
  <si>
    <t xml:space="preserve">Facelesstech </t>
  </si>
  <si>
    <t xml:space="preserve">Ross Kempsell </t>
  </si>
  <si>
    <t xml:space="preserve">In Case You Missed It </t>
  </si>
  <si>
    <t xml:space="preserve">AlmazanKitchen </t>
  </si>
  <si>
    <t xml:space="preserve">MDNA SKIN </t>
  </si>
  <si>
    <t xml:space="preserve">Daelric </t>
  </si>
  <si>
    <t xml:space="preserve">monatheband </t>
  </si>
  <si>
    <t xml:space="preserve">PekingDukVEVO </t>
  </si>
  <si>
    <t xml:space="preserve">Budweiser </t>
  </si>
  <si>
    <t xml:space="preserve">PhilPhillipsVEVO </t>
  </si>
  <si>
    <t xml:space="preserve">Peter Caine Dog Training </t>
  </si>
  <si>
    <t xml:space="preserve">Whyte Foxx Music Videos &amp; More </t>
  </si>
  <si>
    <t xml:space="preserve">theSkimm </t>
  </si>
  <si>
    <t xml:space="preserve">Crafty Panda </t>
  </si>
  <si>
    <t xml:space="preserve">ekaggrat singh kalsi </t>
  </si>
  <si>
    <t xml:space="preserve">TDAmeritrade </t>
  </si>
  <si>
    <t xml:space="preserve">Frog The Rooster </t>
  </si>
  <si>
    <t xml:space="preserve">King Princess </t>
  </si>
  <si>
    <t xml:space="preserve">Madmorda </t>
  </si>
  <si>
    <t xml:space="preserve">J S </t>
  </si>
  <si>
    <t xml:space="preserve">Emma Massingale </t>
  </si>
  <si>
    <t xml:space="preserve">Maker's Box </t>
  </si>
  <si>
    <t xml:space="preserve">Max Hertan </t>
  </si>
  <si>
    <t xml:space="preserve">Birdbox Studio </t>
  </si>
  <si>
    <t xml:space="preserve">BeyondSlowMotion </t>
  </si>
  <si>
    <t xml:space="preserve">Whitney Port </t>
  </si>
  <si>
    <t xml:space="preserve">Confuse News </t>
  </si>
  <si>
    <t xml:space="preserve">Sevdaliza </t>
  </si>
  <si>
    <t xml:space="preserve">Enter Shikari </t>
  </si>
  <si>
    <t xml:space="preserve">Lily Pebbles </t>
  </si>
  <si>
    <t xml:space="preserve">Ben Kronengold </t>
  </si>
  <si>
    <t xml:space="preserve">yeokm1 </t>
  </si>
  <si>
    <t xml:space="preserve">Humble Design </t>
  </si>
  <si>
    <t xml:space="preserve">Monster Energy </t>
  </si>
  <si>
    <t xml:space="preserve">edlover4real </t>
  </si>
  <si>
    <t xml:space="preserve">Shawn </t>
  </si>
  <si>
    <t xml:space="preserve">Republican News Watch </t>
  </si>
  <si>
    <t xml:space="preserve">Grist </t>
  </si>
  <si>
    <t xml:space="preserve">Na So We See Am </t>
  </si>
  <si>
    <t xml:space="preserve">All Def Digital </t>
  </si>
  <si>
    <t xml:space="preserve">Mayo Clinic </t>
  </si>
  <si>
    <t xml:space="preserve">Guinness World Records </t>
  </si>
  <si>
    <t xml:space="preserve">The Anna Edit </t>
  </si>
  <si>
    <t xml:space="preserve">revlon </t>
  </si>
  <si>
    <t xml:space="preserve">Brothers Green Eats </t>
  </si>
  <si>
    <t xml:space="preserve">Burritoxman </t>
  </si>
  <si>
    <t xml:space="preserve">494ta </t>
  </si>
  <si>
    <t xml:space="preserve">Chad Kroeger </t>
  </si>
  <si>
    <t xml:space="preserve">Check It Out </t>
  </si>
  <si>
    <t xml:space="preserve">Freeform </t>
  </si>
  <si>
    <t xml:space="preserve">CityNews Toronto </t>
  </si>
  <si>
    <t xml:space="preserve">Lawrence Livermore National Laboratory </t>
  </si>
  <si>
    <t xml:space="preserve">David Steuer </t>
  </si>
  <si>
    <t xml:space="preserve">孝小袧 </t>
  </si>
  <si>
    <t xml:space="preserve">American Bridge 21st Century </t>
  </si>
  <si>
    <t xml:space="preserve">Absolut </t>
  </si>
  <si>
    <t xml:space="preserve">Aerie </t>
  </si>
  <si>
    <t xml:space="preserve">Any rubbish </t>
  </si>
  <si>
    <t xml:space="preserve">David Seymour </t>
  </si>
  <si>
    <t xml:space="preserve">VOsprey22 </t>
  </si>
  <si>
    <t xml:space="preserve">Chris Sturgeon </t>
  </si>
  <si>
    <t xml:space="preserve">SHOWTIME </t>
  </si>
  <si>
    <t xml:space="preserve">Barn Sanctuary </t>
  </si>
  <si>
    <t xml:space="preserve">TrainVEVO </t>
  </si>
  <si>
    <t xml:space="preserve">Frankie Vision </t>
  </si>
  <si>
    <t xml:space="preserve">Wendy's </t>
  </si>
  <si>
    <t xml:space="preserve">I'm With Her </t>
  </si>
  <si>
    <t xml:space="preserve">Owen Harvey </t>
  </si>
  <si>
    <t xml:space="preserve">Tamar Chronicles </t>
  </si>
  <si>
    <t xml:space="preserve">TSN Tube </t>
  </si>
  <si>
    <t xml:space="preserve">Alicia Keys </t>
  </si>
  <si>
    <t xml:space="preserve">F Milburn </t>
  </si>
  <si>
    <t xml:space="preserve">Sarasota Police Department </t>
  </si>
  <si>
    <t xml:space="preserve">The Nocturnal Alchemist </t>
  </si>
  <si>
    <t xml:space="preserve">Mom Will Be Proud </t>
  </si>
  <si>
    <t xml:space="preserve">LetsGoWarriors </t>
  </si>
  <si>
    <t xml:space="preserve">Science vs Cinema </t>
  </si>
  <si>
    <t xml:space="preserve">Thomas Sebastian </t>
  </si>
  <si>
    <t xml:space="preserve">Maggie Smith K眉hn </t>
  </si>
  <si>
    <t xml:space="preserve">Gondwana Collection Namibia </t>
  </si>
  <si>
    <t xml:space="preserve">Caters Clips </t>
  </si>
  <si>
    <t xml:space="preserve">BillyCrammer </t>
  </si>
  <si>
    <t xml:space="preserve">The Inertia </t>
  </si>
  <si>
    <t xml:space="preserve">gzumwalt </t>
  </si>
  <si>
    <t xml:space="preserve">Caterham Cars </t>
  </si>
  <si>
    <t xml:space="preserve">Missguided </t>
  </si>
  <si>
    <t xml:space="preserve">Steve Kovach </t>
  </si>
  <si>
    <t xml:space="preserve">Tu Fan </t>
  </si>
  <si>
    <t xml:space="preserve">New Scientist </t>
  </si>
  <si>
    <t xml:space="preserve">KSNV News 3 Las Vegas </t>
  </si>
  <si>
    <t xml:space="preserve">Andrew Rowland </t>
  </si>
  <si>
    <t xml:space="preserve">Anaki Abo </t>
  </si>
  <si>
    <t xml:space="preserve">Commercials Funny </t>
  </si>
  <si>
    <t xml:space="preserve">Neil Fraser </t>
  </si>
  <si>
    <t xml:space="preserve">Storyful News </t>
  </si>
  <si>
    <t xml:space="preserve">EVNautilus </t>
  </si>
  <si>
    <t xml:space="preserve">So I Had This Idea... </t>
  </si>
  <si>
    <t xml:space="preserve">Movieclips Film Festivals &amp; Indie Films </t>
  </si>
  <si>
    <t xml:space="preserve">AirPano </t>
  </si>
  <si>
    <t xml:space="preserve">Electron Dust </t>
  </si>
  <si>
    <t xml:space="preserve">Taras Malyar </t>
  </si>
  <si>
    <t xml:space="preserve">Palo Alto Online </t>
  </si>
  <si>
    <t xml:space="preserve">Daily Caller </t>
  </si>
  <si>
    <t xml:space="preserve">Skelly Robot </t>
  </si>
  <si>
    <t xml:space="preserve">Jenny Hanell </t>
  </si>
  <si>
    <t xml:space="preserve">JanPaul123 </t>
  </si>
  <si>
    <t xml:space="preserve">Context Information Security </t>
  </si>
  <si>
    <t xml:space="preserve">Bruce Land </t>
  </si>
  <si>
    <t xml:space="preserve">Audience Network </t>
  </si>
  <si>
    <t xml:space="preserve">Gcincorp Ecommerce and Real Estate </t>
  </si>
  <si>
    <t xml:space="preserve">Beth Kobliner </t>
  </si>
  <si>
    <t xml:space="preserve">Sieuwe Elferink </t>
  </si>
  <si>
    <t xml:space="preserve">Taylor Alexander </t>
  </si>
  <si>
    <t xml:space="preserve">onsetfacilities.com </t>
  </si>
  <si>
    <t xml:space="preserve">RESSENCE WATCHES </t>
  </si>
  <si>
    <t xml:space="preserve">DreamCastle_629 </t>
  </si>
  <si>
    <t xml:space="preserve">CHauserable </t>
  </si>
  <si>
    <t xml:space="preserve">LOFTON SHAW </t>
  </si>
  <si>
    <t xml:space="preserve">cocheusadoooo </t>
  </si>
  <si>
    <t xml:space="preserve">Rob Andretti </t>
  </si>
  <si>
    <t xml:space="preserve">CIRCUITBEARD </t>
  </si>
  <si>
    <t xml:space="preserve">Vostok.bike </t>
  </si>
  <si>
    <t xml:space="preserve">Nicki Shields </t>
  </si>
  <si>
    <t xml:space="preserve">CoinDaddy </t>
  </si>
  <si>
    <t xml:space="preserve">nothorwitzer </t>
  </si>
  <si>
    <t xml:space="preserve">Blockbuster </t>
  </si>
  <si>
    <t xml:space="preserve">Cristi Cristian </t>
  </si>
  <si>
    <t xml:space="preserve">JAY </t>
  </si>
  <si>
    <t xml:space="preserve">Speks </t>
  </si>
  <si>
    <t xml:space="preserve">J Gasser </t>
  </si>
  <si>
    <t xml:space="preserve">Dean Anderson </t>
  </si>
  <si>
    <t xml:space="preserve">OjO Commuter Scooter by OjO Electric </t>
  </si>
  <si>
    <t xml:space="preserve">Real World Records </t>
  </si>
  <si>
    <t xml:space="preserve">automotivemaster1972 </t>
  </si>
  <si>
    <t xml:space="preserve">Saskatchewan Rush </t>
  </si>
  <si>
    <t xml:space="preserve">Penguin Books South Africa </t>
  </si>
  <si>
    <t xml:space="preserve">Sriram Murali </t>
  </si>
  <si>
    <t xml:space="preserve">Benn and Gear </t>
  </si>
  <si>
    <t xml:space="preserve">FundingCircleUK </t>
  </si>
  <si>
    <t xml:space="preserve">Adam Whitley </t>
  </si>
  <si>
    <t xml:space="preserve">Nobrand </t>
  </si>
  <si>
    <t xml:space="preserve">Ryan Calme </t>
  </si>
  <si>
    <t xml:space="preserve">90s Commercials </t>
  </si>
  <si>
    <t xml:space="preserve">Feelunique </t>
  </si>
  <si>
    <t xml:space="preserve">Total Combat </t>
  </si>
  <si>
    <t xml:space="preserve">Charles Chan </t>
  </si>
  <si>
    <t xml:space="preserve">Tony Berza </t>
  </si>
  <si>
    <t xml:space="preserve">gamelovercommercials </t>
  </si>
  <si>
    <t xml:space="preserve">John Sellars </t>
  </si>
  <si>
    <t xml:space="preserve">PK Inventor </t>
  </si>
  <si>
    <t xml:space="preserve">Royal Academy of Arts </t>
  </si>
  <si>
    <t xml:space="preserve">hudsonunionsociety </t>
  </si>
  <si>
    <t xml:space="preserve">Slednecks </t>
  </si>
  <si>
    <t xml:space="preserve">WhatsApp Wacky </t>
  </si>
  <si>
    <t xml:space="preserve">K Yuen </t>
  </si>
  <si>
    <t xml:space="preserve">Marie McGann </t>
  </si>
  <si>
    <t xml:space="preserve">jeremiah johnson </t>
  </si>
  <si>
    <t xml:space="preserve">Eva Lunde Bentley </t>
  </si>
  <si>
    <t xml:space="preserve">Spectrum Haleskarth </t>
  </si>
  <si>
    <t xml:space="preserve">Car Commercials of the Past </t>
  </si>
  <si>
    <t xml:space="preserve">Kevin Stein </t>
  </si>
  <si>
    <t xml:space="preserve">Late Show with David Letterman </t>
  </si>
  <si>
    <t xml:space="preserve">UCAN Zippers USA </t>
  </si>
  <si>
    <t xml:space="preserve">Talks at Google </t>
  </si>
  <si>
    <t xml:space="preserve">Geoff Mallinson </t>
  </si>
  <si>
    <t xml:space="preserve">marjolijn2 </t>
  </si>
  <si>
    <t xml:space="preserve">Mike H </t>
  </si>
  <si>
    <t xml:space="preserve">UJ </t>
  </si>
  <si>
    <t xml:space="preserve">PhakeNam </t>
  </si>
  <si>
    <t xml:space="preserve">Movieclips Coming Soon </t>
  </si>
  <si>
    <t xml:space="preserve">Itzztonytony </t>
  </si>
  <si>
    <t xml:space="preserve">Aymeric Favard </t>
  </si>
  <si>
    <t xml:space="preserve">eba era </t>
  </si>
  <si>
    <t xml:space="preserve">Penguin Books UK </t>
  </si>
  <si>
    <t xml:space="preserve">NOVA's Secret Life of Scientists and Engineers </t>
  </si>
  <si>
    <t xml:space="preserve">Navenanthen Gepardieu </t>
  </si>
  <si>
    <t xml:space="preserve">Kita Osaka </t>
  </si>
  <si>
    <t xml:space="preserve">Amarullah Rizky </t>
  </si>
  <si>
    <t xml:space="preserve">Joshua Levin </t>
  </si>
  <si>
    <t xml:space="preserve">Freemeo </t>
  </si>
  <si>
    <t xml:space="preserve">FloSports </t>
  </si>
  <si>
    <t xml:space="preserve">Kevin Noonan </t>
  </si>
  <si>
    <t xml:space="preserve">Ryan Davidson </t>
  </si>
  <si>
    <t xml:space="preserve">Stefany Gonzalez </t>
  </si>
  <si>
    <t xml:space="preserve">Tamika Hall </t>
  </si>
  <si>
    <t xml:space="preserve">Kanimuna Kisaka </t>
  </si>
  <si>
    <t xml:space="preserve">lugnutsoldcrap </t>
  </si>
  <si>
    <t xml:space="preserve">The University of Chicago </t>
  </si>
  <si>
    <t xml:space="preserve">ombremor </t>
  </si>
  <si>
    <t xml:space="preserve">VideoGameAds </t>
  </si>
  <si>
    <t xml:space="preserve">TheGracieC </t>
  </si>
  <si>
    <t xml:space="preserve">Stewart Brand </t>
  </si>
  <si>
    <t xml:space="preserve">geicocaveman2012 </t>
  </si>
  <si>
    <t xml:space="preserve">Srinath .S </t>
  </si>
  <si>
    <t xml:space="preserve">razzark666 </t>
  </si>
  <si>
    <t xml:space="preserve">MrNorrisVideos </t>
  </si>
  <si>
    <t xml:space="preserve">Tim Barrett </t>
  </si>
  <si>
    <t xml:space="preserve">Genuine Survival Research Labs </t>
  </si>
  <si>
    <t xml:space="preserve">FaeryInLoveInc </t>
  </si>
  <si>
    <t xml:space="preserve">poofables </t>
  </si>
  <si>
    <t xml:space="preserve">Tina Nguyen </t>
  </si>
  <si>
    <t xml:space="preserve">FacelesswithEyesOpen </t>
  </si>
  <si>
    <t xml:space="preserve">Onur Altu臒 Sever </t>
  </si>
  <si>
    <t xml:space="preserve">heroedelahistoria </t>
  </si>
  <si>
    <t xml:space="preserve">paul wheaton </t>
  </si>
  <si>
    <t xml:space="preserve">shoaib246 </t>
  </si>
  <si>
    <t xml:space="preserve">Jamie Demeter </t>
  </si>
  <si>
    <t xml:space="preserve">MattMasonPhotography </t>
  </si>
  <si>
    <t xml:space="preserve">vnbreyes </t>
  </si>
  <si>
    <t xml:space="preserve">GrDrtube </t>
  </si>
  <si>
    <t xml:space="preserve">CrossKut316 </t>
  </si>
  <si>
    <t xml:space="preserve">misleadingsilhouette </t>
  </si>
  <si>
    <t xml:space="preserve">astroboy1960 </t>
  </si>
  <si>
    <t xml:space="preserve">flirppy242 </t>
  </si>
  <si>
    <t xml:space="preserve">BehindTheSounds </t>
  </si>
  <si>
    <t xml:space="preserve">Livia Giustiniani </t>
  </si>
  <si>
    <t xml:space="preserve">dannotv </t>
  </si>
  <si>
    <t xml:space="preserve">NFL </t>
    <phoneticPr fontId="18" type="noConversion"/>
  </si>
  <si>
    <t>频道</t>
    <phoneticPr fontId="18" type="noConversion"/>
  </si>
  <si>
    <t>排名</t>
    <phoneticPr fontId="18" type="noConversion"/>
  </si>
  <si>
    <t>单项排名</t>
    <phoneticPr fontId="18" type="noConversion"/>
  </si>
  <si>
    <t>排名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</si>
</sst>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16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'USvideos 数据清洗'!$I$1</c:f>
              <c:strCache>
                <c:ptCount val="1"/>
                <c:pt idx="0">
                  <c:v>likes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'USvideos 数据清洗'!$H$2:$H$6322</c:f>
              <c:numCache>
                <c:formatCode>General</c:formatCode>
                <c:ptCount val="6321"/>
                <c:pt idx="0">
                  <c:v>1578774</c:v>
                </c:pt>
                <c:pt idx="1">
                  <c:v>270838</c:v>
                </c:pt>
                <c:pt idx="2">
                  <c:v>3645622</c:v>
                </c:pt>
                <c:pt idx="3">
                  <c:v>1757705</c:v>
                </c:pt>
                <c:pt idx="4">
                  <c:v>2507969</c:v>
                </c:pt>
                <c:pt idx="5">
                  <c:v>213618</c:v>
                </c:pt>
                <c:pt idx="6">
                  <c:v>9595</c:v>
                </c:pt>
                <c:pt idx="7">
                  <c:v>2138878</c:v>
                </c:pt>
                <c:pt idx="8">
                  <c:v>1925345</c:v>
                </c:pt>
                <c:pt idx="9">
                  <c:v>1171174</c:v>
                </c:pt>
                <c:pt idx="10">
                  <c:v>888329</c:v>
                </c:pt>
                <c:pt idx="11">
                  <c:v>14161833</c:v>
                </c:pt>
                <c:pt idx="12">
                  <c:v>402402</c:v>
                </c:pt>
                <c:pt idx="13">
                  <c:v>1281002</c:v>
                </c:pt>
                <c:pt idx="14">
                  <c:v>577212</c:v>
                </c:pt>
                <c:pt idx="15">
                  <c:v>4209089</c:v>
                </c:pt>
                <c:pt idx="16">
                  <c:v>1649348</c:v>
                </c:pt>
                <c:pt idx="17">
                  <c:v>73253</c:v>
                </c:pt>
                <c:pt idx="18">
                  <c:v>54155921</c:v>
                </c:pt>
                <c:pt idx="19">
                  <c:v>338085</c:v>
                </c:pt>
                <c:pt idx="20">
                  <c:v>135928</c:v>
                </c:pt>
                <c:pt idx="21">
                  <c:v>307975</c:v>
                </c:pt>
                <c:pt idx="22">
                  <c:v>437549</c:v>
                </c:pt>
                <c:pt idx="23">
                  <c:v>12976087</c:v>
                </c:pt>
                <c:pt idx="24">
                  <c:v>533940</c:v>
                </c:pt>
                <c:pt idx="25">
                  <c:v>1559974</c:v>
                </c:pt>
                <c:pt idx="26">
                  <c:v>388955</c:v>
                </c:pt>
                <c:pt idx="27">
                  <c:v>146505</c:v>
                </c:pt>
                <c:pt idx="28">
                  <c:v>655073</c:v>
                </c:pt>
                <c:pt idx="29">
                  <c:v>207678</c:v>
                </c:pt>
                <c:pt idx="30">
                  <c:v>52964</c:v>
                </c:pt>
                <c:pt idx="31">
                  <c:v>159145</c:v>
                </c:pt>
                <c:pt idx="32">
                  <c:v>392482</c:v>
                </c:pt>
                <c:pt idx="33">
                  <c:v>930151</c:v>
                </c:pt>
                <c:pt idx="34">
                  <c:v>13025011</c:v>
                </c:pt>
                <c:pt idx="35">
                  <c:v>186722</c:v>
                </c:pt>
                <c:pt idx="36">
                  <c:v>576001</c:v>
                </c:pt>
                <c:pt idx="37">
                  <c:v>1189824</c:v>
                </c:pt>
                <c:pt idx="38">
                  <c:v>97882</c:v>
                </c:pt>
                <c:pt idx="39">
                  <c:v>3079</c:v>
                </c:pt>
                <c:pt idx="40">
                  <c:v>850683</c:v>
                </c:pt>
                <c:pt idx="41">
                  <c:v>31015</c:v>
                </c:pt>
                <c:pt idx="42">
                  <c:v>13418200</c:v>
                </c:pt>
                <c:pt idx="43">
                  <c:v>3019735</c:v>
                </c:pt>
                <c:pt idx="44">
                  <c:v>485881</c:v>
                </c:pt>
                <c:pt idx="45">
                  <c:v>1150554</c:v>
                </c:pt>
                <c:pt idx="46">
                  <c:v>1373683</c:v>
                </c:pt>
                <c:pt idx="47">
                  <c:v>3254707</c:v>
                </c:pt>
                <c:pt idx="48">
                  <c:v>58135</c:v>
                </c:pt>
                <c:pt idx="49">
                  <c:v>792814</c:v>
                </c:pt>
                <c:pt idx="50">
                  <c:v>125001</c:v>
                </c:pt>
                <c:pt idx="51">
                  <c:v>7662</c:v>
                </c:pt>
                <c:pt idx="52">
                  <c:v>29352</c:v>
                </c:pt>
                <c:pt idx="53">
                  <c:v>3622209</c:v>
                </c:pt>
                <c:pt idx="54">
                  <c:v>1108618</c:v>
                </c:pt>
                <c:pt idx="55">
                  <c:v>896317</c:v>
                </c:pt>
                <c:pt idx="56">
                  <c:v>5224</c:v>
                </c:pt>
                <c:pt idx="57">
                  <c:v>2846563</c:v>
                </c:pt>
                <c:pt idx="58">
                  <c:v>1823566</c:v>
                </c:pt>
                <c:pt idx="59">
                  <c:v>2776665</c:v>
                </c:pt>
                <c:pt idx="60">
                  <c:v>3105286</c:v>
                </c:pt>
                <c:pt idx="61">
                  <c:v>650940</c:v>
                </c:pt>
                <c:pt idx="62">
                  <c:v>3598</c:v>
                </c:pt>
                <c:pt idx="63">
                  <c:v>2017280</c:v>
                </c:pt>
                <c:pt idx="64">
                  <c:v>1273300</c:v>
                </c:pt>
                <c:pt idx="65">
                  <c:v>323504</c:v>
                </c:pt>
                <c:pt idx="66">
                  <c:v>514568</c:v>
                </c:pt>
                <c:pt idx="67">
                  <c:v>878560</c:v>
                </c:pt>
                <c:pt idx="68">
                  <c:v>215775</c:v>
                </c:pt>
                <c:pt idx="69">
                  <c:v>5564576</c:v>
                </c:pt>
                <c:pt idx="70">
                  <c:v>2616555</c:v>
                </c:pt>
                <c:pt idx="71">
                  <c:v>769805</c:v>
                </c:pt>
                <c:pt idx="72">
                  <c:v>7627332</c:v>
                </c:pt>
                <c:pt idx="73">
                  <c:v>464699</c:v>
                </c:pt>
                <c:pt idx="74">
                  <c:v>397776</c:v>
                </c:pt>
                <c:pt idx="75">
                  <c:v>26898</c:v>
                </c:pt>
                <c:pt idx="76">
                  <c:v>61665</c:v>
                </c:pt>
                <c:pt idx="77">
                  <c:v>107053</c:v>
                </c:pt>
                <c:pt idx="78">
                  <c:v>437541</c:v>
                </c:pt>
                <c:pt idx="79">
                  <c:v>1479970</c:v>
                </c:pt>
                <c:pt idx="80">
                  <c:v>284574</c:v>
                </c:pt>
                <c:pt idx="81">
                  <c:v>856802</c:v>
                </c:pt>
                <c:pt idx="82">
                  <c:v>28256</c:v>
                </c:pt>
                <c:pt idx="83">
                  <c:v>488888</c:v>
                </c:pt>
                <c:pt idx="84">
                  <c:v>398699</c:v>
                </c:pt>
                <c:pt idx="85">
                  <c:v>30021</c:v>
                </c:pt>
                <c:pt idx="86">
                  <c:v>447473</c:v>
                </c:pt>
                <c:pt idx="87">
                  <c:v>2957935</c:v>
                </c:pt>
                <c:pt idx="88">
                  <c:v>799870</c:v>
                </c:pt>
                <c:pt idx="89">
                  <c:v>2431398</c:v>
                </c:pt>
                <c:pt idx="90">
                  <c:v>992294</c:v>
                </c:pt>
                <c:pt idx="91">
                  <c:v>1095519</c:v>
                </c:pt>
                <c:pt idx="92">
                  <c:v>458154</c:v>
                </c:pt>
                <c:pt idx="93">
                  <c:v>1130995</c:v>
                </c:pt>
                <c:pt idx="94">
                  <c:v>1120978</c:v>
                </c:pt>
                <c:pt idx="95">
                  <c:v>1452367</c:v>
                </c:pt>
                <c:pt idx="96">
                  <c:v>7518982</c:v>
                </c:pt>
                <c:pt idx="97">
                  <c:v>714665</c:v>
                </c:pt>
                <c:pt idx="98">
                  <c:v>724556</c:v>
                </c:pt>
                <c:pt idx="99">
                  <c:v>26117</c:v>
                </c:pt>
                <c:pt idx="100">
                  <c:v>628234</c:v>
                </c:pt>
                <c:pt idx="101">
                  <c:v>833977</c:v>
                </c:pt>
                <c:pt idx="102">
                  <c:v>1217872</c:v>
                </c:pt>
                <c:pt idx="103">
                  <c:v>275180</c:v>
                </c:pt>
                <c:pt idx="104">
                  <c:v>586498</c:v>
                </c:pt>
                <c:pt idx="105">
                  <c:v>1199750</c:v>
                </c:pt>
                <c:pt idx="106">
                  <c:v>54340</c:v>
                </c:pt>
                <c:pt idx="107">
                  <c:v>219193</c:v>
                </c:pt>
                <c:pt idx="108">
                  <c:v>1155622</c:v>
                </c:pt>
                <c:pt idx="109">
                  <c:v>729500</c:v>
                </c:pt>
                <c:pt idx="110">
                  <c:v>89872</c:v>
                </c:pt>
                <c:pt idx="111">
                  <c:v>1509716</c:v>
                </c:pt>
                <c:pt idx="112">
                  <c:v>461945</c:v>
                </c:pt>
                <c:pt idx="113">
                  <c:v>6647081</c:v>
                </c:pt>
                <c:pt idx="114">
                  <c:v>584861</c:v>
                </c:pt>
                <c:pt idx="115">
                  <c:v>651036</c:v>
                </c:pt>
                <c:pt idx="116">
                  <c:v>4625928</c:v>
                </c:pt>
                <c:pt idx="117">
                  <c:v>2757653</c:v>
                </c:pt>
                <c:pt idx="118">
                  <c:v>320792</c:v>
                </c:pt>
                <c:pt idx="119">
                  <c:v>17732</c:v>
                </c:pt>
                <c:pt idx="120">
                  <c:v>708572</c:v>
                </c:pt>
                <c:pt idx="121">
                  <c:v>817094</c:v>
                </c:pt>
                <c:pt idx="122">
                  <c:v>4585563</c:v>
                </c:pt>
                <c:pt idx="123">
                  <c:v>661984</c:v>
                </c:pt>
                <c:pt idx="124">
                  <c:v>32558</c:v>
                </c:pt>
                <c:pt idx="125">
                  <c:v>800359</c:v>
                </c:pt>
                <c:pt idx="126">
                  <c:v>3014847</c:v>
                </c:pt>
                <c:pt idx="127">
                  <c:v>1381</c:v>
                </c:pt>
                <c:pt idx="128">
                  <c:v>22186</c:v>
                </c:pt>
                <c:pt idx="129">
                  <c:v>690533</c:v>
                </c:pt>
                <c:pt idx="130">
                  <c:v>557538</c:v>
                </c:pt>
                <c:pt idx="131">
                  <c:v>126986</c:v>
                </c:pt>
                <c:pt idx="132">
                  <c:v>385997</c:v>
                </c:pt>
                <c:pt idx="133">
                  <c:v>530299</c:v>
                </c:pt>
                <c:pt idx="134">
                  <c:v>2958978</c:v>
                </c:pt>
                <c:pt idx="135">
                  <c:v>198160</c:v>
                </c:pt>
                <c:pt idx="136">
                  <c:v>685653</c:v>
                </c:pt>
                <c:pt idx="137">
                  <c:v>1426321</c:v>
                </c:pt>
                <c:pt idx="138">
                  <c:v>6570</c:v>
                </c:pt>
                <c:pt idx="139">
                  <c:v>159410</c:v>
                </c:pt>
                <c:pt idx="140">
                  <c:v>1086734</c:v>
                </c:pt>
                <c:pt idx="141">
                  <c:v>1744302</c:v>
                </c:pt>
                <c:pt idx="142">
                  <c:v>574412</c:v>
                </c:pt>
                <c:pt idx="143">
                  <c:v>952677</c:v>
                </c:pt>
                <c:pt idx="144">
                  <c:v>299561</c:v>
                </c:pt>
                <c:pt idx="145">
                  <c:v>736276</c:v>
                </c:pt>
                <c:pt idx="146">
                  <c:v>389158</c:v>
                </c:pt>
                <c:pt idx="147">
                  <c:v>2141439</c:v>
                </c:pt>
                <c:pt idx="148">
                  <c:v>366652</c:v>
                </c:pt>
                <c:pt idx="149">
                  <c:v>1675909</c:v>
                </c:pt>
                <c:pt idx="150">
                  <c:v>113169</c:v>
                </c:pt>
                <c:pt idx="151">
                  <c:v>2492</c:v>
                </c:pt>
                <c:pt idx="152">
                  <c:v>3462190</c:v>
                </c:pt>
                <c:pt idx="153">
                  <c:v>30914</c:v>
                </c:pt>
                <c:pt idx="154">
                  <c:v>691515</c:v>
                </c:pt>
                <c:pt idx="155">
                  <c:v>850341</c:v>
                </c:pt>
                <c:pt idx="156">
                  <c:v>6841622</c:v>
                </c:pt>
                <c:pt idx="157">
                  <c:v>51143</c:v>
                </c:pt>
                <c:pt idx="158">
                  <c:v>1752464</c:v>
                </c:pt>
                <c:pt idx="159">
                  <c:v>277184</c:v>
                </c:pt>
                <c:pt idx="160">
                  <c:v>185891</c:v>
                </c:pt>
                <c:pt idx="161">
                  <c:v>1034272</c:v>
                </c:pt>
                <c:pt idx="162">
                  <c:v>122634</c:v>
                </c:pt>
                <c:pt idx="163">
                  <c:v>374012</c:v>
                </c:pt>
                <c:pt idx="164">
                  <c:v>13458</c:v>
                </c:pt>
                <c:pt idx="165">
                  <c:v>142281</c:v>
                </c:pt>
                <c:pt idx="166">
                  <c:v>619478</c:v>
                </c:pt>
                <c:pt idx="167">
                  <c:v>526710</c:v>
                </c:pt>
                <c:pt idx="168">
                  <c:v>700096</c:v>
                </c:pt>
                <c:pt idx="169">
                  <c:v>563746</c:v>
                </c:pt>
                <c:pt idx="170">
                  <c:v>720203</c:v>
                </c:pt>
                <c:pt idx="171">
                  <c:v>1033482</c:v>
                </c:pt>
                <c:pt idx="172">
                  <c:v>2083918</c:v>
                </c:pt>
                <c:pt idx="173">
                  <c:v>150117</c:v>
                </c:pt>
                <c:pt idx="174">
                  <c:v>970204</c:v>
                </c:pt>
                <c:pt idx="175">
                  <c:v>425185</c:v>
                </c:pt>
                <c:pt idx="176">
                  <c:v>32336</c:v>
                </c:pt>
                <c:pt idx="177">
                  <c:v>291502</c:v>
                </c:pt>
                <c:pt idx="178">
                  <c:v>121157</c:v>
                </c:pt>
                <c:pt idx="179">
                  <c:v>1152361</c:v>
                </c:pt>
                <c:pt idx="180">
                  <c:v>906304</c:v>
                </c:pt>
                <c:pt idx="181">
                  <c:v>352742</c:v>
                </c:pt>
                <c:pt idx="182">
                  <c:v>1688171</c:v>
                </c:pt>
                <c:pt idx="183">
                  <c:v>2788162</c:v>
                </c:pt>
                <c:pt idx="184">
                  <c:v>1875878</c:v>
                </c:pt>
                <c:pt idx="185">
                  <c:v>393265</c:v>
                </c:pt>
                <c:pt idx="186">
                  <c:v>238483</c:v>
                </c:pt>
                <c:pt idx="187">
                  <c:v>10070</c:v>
                </c:pt>
                <c:pt idx="188">
                  <c:v>6095300</c:v>
                </c:pt>
                <c:pt idx="189">
                  <c:v>4029821</c:v>
                </c:pt>
                <c:pt idx="190">
                  <c:v>633524</c:v>
                </c:pt>
                <c:pt idx="191">
                  <c:v>1535652</c:v>
                </c:pt>
                <c:pt idx="192">
                  <c:v>128412</c:v>
                </c:pt>
                <c:pt idx="193">
                  <c:v>35467</c:v>
                </c:pt>
                <c:pt idx="194">
                  <c:v>1339943</c:v>
                </c:pt>
                <c:pt idx="195">
                  <c:v>132580</c:v>
                </c:pt>
                <c:pt idx="196">
                  <c:v>162087</c:v>
                </c:pt>
                <c:pt idx="197">
                  <c:v>6760593</c:v>
                </c:pt>
                <c:pt idx="198">
                  <c:v>2883649</c:v>
                </c:pt>
                <c:pt idx="199">
                  <c:v>319104</c:v>
                </c:pt>
                <c:pt idx="200">
                  <c:v>6345613</c:v>
                </c:pt>
                <c:pt idx="201">
                  <c:v>52395</c:v>
                </c:pt>
                <c:pt idx="202">
                  <c:v>63780</c:v>
                </c:pt>
                <c:pt idx="203">
                  <c:v>1116764</c:v>
                </c:pt>
                <c:pt idx="204">
                  <c:v>2877877</c:v>
                </c:pt>
                <c:pt idx="205">
                  <c:v>1411987</c:v>
                </c:pt>
                <c:pt idx="206">
                  <c:v>1023827</c:v>
                </c:pt>
                <c:pt idx="207">
                  <c:v>2771982</c:v>
                </c:pt>
                <c:pt idx="208">
                  <c:v>176811</c:v>
                </c:pt>
                <c:pt idx="209">
                  <c:v>45899</c:v>
                </c:pt>
                <c:pt idx="210">
                  <c:v>310140</c:v>
                </c:pt>
                <c:pt idx="211">
                  <c:v>890881</c:v>
                </c:pt>
                <c:pt idx="212">
                  <c:v>18001</c:v>
                </c:pt>
                <c:pt idx="213">
                  <c:v>268343</c:v>
                </c:pt>
                <c:pt idx="214">
                  <c:v>493066</c:v>
                </c:pt>
                <c:pt idx="215">
                  <c:v>358597</c:v>
                </c:pt>
                <c:pt idx="216">
                  <c:v>2368518</c:v>
                </c:pt>
                <c:pt idx="217">
                  <c:v>2032821</c:v>
                </c:pt>
                <c:pt idx="218">
                  <c:v>503121</c:v>
                </c:pt>
                <c:pt idx="219">
                  <c:v>1074385</c:v>
                </c:pt>
                <c:pt idx="220">
                  <c:v>921689</c:v>
                </c:pt>
                <c:pt idx="221">
                  <c:v>412054</c:v>
                </c:pt>
                <c:pt idx="222">
                  <c:v>22795</c:v>
                </c:pt>
                <c:pt idx="223">
                  <c:v>1062499</c:v>
                </c:pt>
                <c:pt idx="224">
                  <c:v>600980</c:v>
                </c:pt>
                <c:pt idx="225">
                  <c:v>8154</c:v>
                </c:pt>
                <c:pt idx="226">
                  <c:v>452749</c:v>
                </c:pt>
                <c:pt idx="227">
                  <c:v>2248120</c:v>
                </c:pt>
                <c:pt idx="228">
                  <c:v>849499</c:v>
                </c:pt>
                <c:pt idx="229">
                  <c:v>679280</c:v>
                </c:pt>
                <c:pt idx="230">
                  <c:v>611625</c:v>
                </c:pt>
                <c:pt idx="231">
                  <c:v>536775</c:v>
                </c:pt>
                <c:pt idx="232">
                  <c:v>279714</c:v>
                </c:pt>
                <c:pt idx="233">
                  <c:v>396970</c:v>
                </c:pt>
                <c:pt idx="234">
                  <c:v>4743</c:v>
                </c:pt>
                <c:pt idx="235">
                  <c:v>130817</c:v>
                </c:pt>
                <c:pt idx="236">
                  <c:v>61315</c:v>
                </c:pt>
                <c:pt idx="237">
                  <c:v>14723484</c:v>
                </c:pt>
                <c:pt idx="238">
                  <c:v>1064798</c:v>
                </c:pt>
                <c:pt idx="239">
                  <c:v>389465</c:v>
                </c:pt>
                <c:pt idx="240">
                  <c:v>425866</c:v>
                </c:pt>
                <c:pt idx="241">
                  <c:v>2410536</c:v>
                </c:pt>
                <c:pt idx="242">
                  <c:v>2058516</c:v>
                </c:pt>
                <c:pt idx="243">
                  <c:v>364273</c:v>
                </c:pt>
                <c:pt idx="244">
                  <c:v>103478</c:v>
                </c:pt>
                <c:pt idx="245">
                  <c:v>235293</c:v>
                </c:pt>
                <c:pt idx="246">
                  <c:v>5722</c:v>
                </c:pt>
                <c:pt idx="247">
                  <c:v>3561593</c:v>
                </c:pt>
                <c:pt idx="248">
                  <c:v>40714581</c:v>
                </c:pt>
                <c:pt idx="249">
                  <c:v>258887</c:v>
                </c:pt>
                <c:pt idx="250">
                  <c:v>1143211</c:v>
                </c:pt>
                <c:pt idx="251">
                  <c:v>295571</c:v>
                </c:pt>
                <c:pt idx="252">
                  <c:v>414854</c:v>
                </c:pt>
                <c:pt idx="253">
                  <c:v>331121</c:v>
                </c:pt>
                <c:pt idx="254">
                  <c:v>8715</c:v>
                </c:pt>
                <c:pt idx="255">
                  <c:v>4440269</c:v>
                </c:pt>
                <c:pt idx="256">
                  <c:v>597586</c:v>
                </c:pt>
                <c:pt idx="257">
                  <c:v>4979612</c:v>
                </c:pt>
                <c:pt idx="258">
                  <c:v>2130602</c:v>
                </c:pt>
                <c:pt idx="259">
                  <c:v>141473</c:v>
                </c:pt>
                <c:pt idx="260">
                  <c:v>1756102</c:v>
                </c:pt>
                <c:pt idx="261">
                  <c:v>322747</c:v>
                </c:pt>
                <c:pt idx="262">
                  <c:v>948294</c:v>
                </c:pt>
                <c:pt idx="263">
                  <c:v>364182</c:v>
                </c:pt>
                <c:pt idx="264">
                  <c:v>986977</c:v>
                </c:pt>
                <c:pt idx="265">
                  <c:v>1309380</c:v>
                </c:pt>
                <c:pt idx="266">
                  <c:v>372465</c:v>
                </c:pt>
                <c:pt idx="267">
                  <c:v>12591</c:v>
                </c:pt>
                <c:pt idx="268">
                  <c:v>8259128</c:v>
                </c:pt>
                <c:pt idx="269">
                  <c:v>1236919</c:v>
                </c:pt>
                <c:pt idx="270">
                  <c:v>2251104</c:v>
                </c:pt>
                <c:pt idx="271">
                  <c:v>307093</c:v>
                </c:pt>
                <c:pt idx="272">
                  <c:v>9947</c:v>
                </c:pt>
                <c:pt idx="273">
                  <c:v>3633365</c:v>
                </c:pt>
                <c:pt idx="274">
                  <c:v>148659</c:v>
                </c:pt>
                <c:pt idx="275">
                  <c:v>361852</c:v>
                </c:pt>
                <c:pt idx="276">
                  <c:v>1195009</c:v>
                </c:pt>
                <c:pt idx="277">
                  <c:v>60574</c:v>
                </c:pt>
                <c:pt idx="278">
                  <c:v>340791</c:v>
                </c:pt>
                <c:pt idx="279">
                  <c:v>6848484</c:v>
                </c:pt>
                <c:pt idx="280">
                  <c:v>1093889</c:v>
                </c:pt>
                <c:pt idx="281">
                  <c:v>365394</c:v>
                </c:pt>
                <c:pt idx="282">
                  <c:v>58643</c:v>
                </c:pt>
                <c:pt idx="283">
                  <c:v>132889</c:v>
                </c:pt>
                <c:pt idx="284">
                  <c:v>70177</c:v>
                </c:pt>
                <c:pt idx="285">
                  <c:v>214900</c:v>
                </c:pt>
                <c:pt idx="286">
                  <c:v>36476</c:v>
                </c:pt>
                <c:pt idx="287">
                  <c:v>6801</c:v>
                </c:pt>
                <c:pt idx="288">
                  <c:v>41251</c:v>
                </c:pt>
                <c:pt idx="289">
                  <c:v>855708</c:v>
                </c:pt>
                <c:pt idx="290">
                  <c:v>123452</c:v>
                </c:pt>
                <c:pt idx="291">
                  <c:v>9046</c:v>
                </c:pt>
                <c:pt idx="292">
                  <c:v>1685312</c:v>
                </c:pt>
                <c:pt idx="293">
                  <c:v>1402067</c:v>
                </c:pt>
                <c:pt idx="294">
                  <c:v>12468</c:v>
                </c:pt>
                <c:pt idx="295">
                  <c:v>231341</c:v>
                </c:pt>
                <c:pt idx="296">
                  <c:v>6109402</c:v>
                </c:pt>
                <c:pt idx="297">
                  <c:v>4631209</c:v>
                </c:pt>
                <c:pt idx="298">
                  <c:v>1421293</c:v>
                </c:pt>
                <c:pt idx="299">
                  <c:v>256018</c:v>
                </c:pt>
                <c:pt idx="300">
                  <c:v>2295275</c:v>
                </c:pt>
                <c:pt idx="301">
                  <c:v>13044</c:v>
                </c:pt>
                <c:pt idx="302">
                  <c:v>905126</c:v>
                </c:pt>
                <c:pt idx="303">
                  <c:v>18875</c:v>
                </c:pt>
                <c:pt idx="304">
                  <c:v>24152049</c:v>
                </c:pt>
                <c:pt idx="305">
                  <c:v>11383684</c:v>
                </c:pt>
                <c:pt idx="306">
                  <c:v>582629</c:v>
                </c:pt>
                <c:pt idx="307">
                  <c:v>2183863</c:v>
                </c:pt>
                <c:pt idx="308">
                  <c:v>986554</c:v>
                </c:pt>
                <c:pt idx="309">
                  <c:v>223245</c:v>
                </c:pt>
                <c:pt idx="310">
                  <c:v>57192</c:v>
                </c:pt>
                <c:pt idx="311">
                  <c:v>546964</c:v>
                </c:pt>
                <c:pt idx="312">
                  <c:v>7080039</c:v>
                </c:pt>
                <c:pt idx="313">
                  <c:v>683434</c:v>
                </c:pt>
                <c:pt idx="314">
                  <c:v>1286392</c:v>
                </c:pt>
                <c:pt idx="315">
                  <c:v>156114</c:v>
                </c:pt>
                <c:pt idx="316">
                  <c:v>386234</c:v>
                </c:pt>
                <c:pt idx="317">
                  <c:v>2232</c:v>
                </c:pt>
                <c:pt idx="318">
                  <c:v>770714</c:v>
                </c:pt>
                <c:pt idx="319">
                  <c:v>422979</c:v>
                </c:pt>
                <c:pt idx="320">
                  <c:v>3640120</c:v>
                </c:pt>
                <c:pt idx="321">
                  <c:v>176006</c:v>
                </c:pt>
                <c:pt idx="322">
                  <c:v>1207635</c:v>
                </c:pt>
                <c:pt idx="323">
                  <c:v>2390558</c:v>
                </c:pt>
                <c:pt idx="324">
                  <c:v>102834</c:v>
                </c:pt>
                <c:pt idx="325">
                  <c:v>291653</c:v>
                </c:pt>
                <c:pt idx="326">
                  <c:v>22942</c:v>
                </c:pt>
                <c:pt idx="327">
                  <c:v>1066607</c:v>
                </c:pt>
                <c:pt idx="328">
                  <c:v>321277</c:v>
                </c:pt>
                <c:pt idx="329">
                  <c:v>1120227</c:v>
                </c:pt>
                <c:pt idx="330">
                  <c:v>648993</c:v>
                </c:pt>
                <c:pt idx="331">
                  <c:v>1887277</c:v>
                </c:pt>
                <c:pt idx="332">
                  <c:v>1085036</c:v>
                </c:pt>
                <c:pt idx="333">
                  <c:v>85484</c:v>
                </c:pt>
                <c:pt idx="334">
                  <c:v>769773</c:v>
                </c:pt>
                <c:pt idx="335">
                  <c:v>275455</c:v>
                </c:pt>
                <c:pt idx="336">
                  <c:v>1097258</c:v>
                </c:pt>
                <c:pt idx="337">
                  <c:v>5068126</c:v>
                </c:pt>
                <c:pt idx="338">
                  <c:v>72739</c:v>
                </c:pt>
                <c:pt idx="339">
                  <c:v>2239708</c:v>
                </c:pt>
                <c:pt idx="340">
                  <c:v>642382</c:v>
                </c:pt>
                <c:pt idx="341">
                  <c:v>319303</c:v>
                </c:pt>
                <c:pt idx="342">
                  <c:v>25601</c:v>
                </c:pt>
                <c:pt idx="343">
                  <c:v>1787925</c:v>
                </c:pt>
                <c:pt idx="344">
                  <c:v>575274</c:v>
                </c:pt>
                <c:pt idx="345">
                  <c:v>4737883</c:v>
                </c:pt>
                <c:pt idx="346">
                  <c:v>3747210</c:v>
                </c:pt>
                <c:pt idx="347">
                  <c:v>264632</c:v>
                </c:pt>
                <c:pt idx="348">
                  <c:v>4945185</c:v>
                </c:pt>
                <c:pt idx="349">
                  <c:v>1271072</c:v>
                </c:pt>
                <c:pt idx="350">
                  <c:v>59070</c:v>
                </c:pt>
                <c:pt idx="351">
                  <c:v>127055</c:v>
                </c:pt>
                <c:pt idx="352">
                  <c:v>773673</c:v>
                </c:pt>
                <c:pt idx="353">
                  <c:v>3065887</c:v>
                </c:pt>
                <c:pt idx="354">
                  <c:v>570053</c:v>
                </c:pt>
                <c:pt idx="355">
                  <c:v>2564903</c:v>
                </c:pt>
                <c:pt idx="356">
                  <c:v>65481</c:v>
                </c:pt>
                <c:pt idx="357">
                  <c:v>204915</c:v>
                </c:pt>
                <c:pt idx="358">
                  <c:v>95486</c:v>
                </c:pt>
                <c:pt idx="359">
                  <c:v>2303131</c:v>
                </c:pt>
                <c:pt idx="360">
                  <c:v>386697</c:v>
                </c:pt>
                <c:pt idx="361">
                  <c:v>1547962</c:v>
                </c:pt>
                <c:pt idx="362">
                  <c:v>117924</c:v>
                </c:pt>
                <c:pt idx="363">
                  <c:v>4450664</c:v>
                </c:pt>
                <c:pt idx="364">
                  <c:v>534291</c:v>
                </c:pt>
                <c:pt idx="365">
                  <c:v>156669</c:v>
                </c:pt>
                <c:pt idx="366">
                  <c:v>114865</c:v>
                </c:pt>
                <c:pt idx="367">
                  <c:v>3613243</c:v>
                </c:pt>
                <c:pt idx="368">
                  <c:v>3509600</c:v>
                </c:pt>
                <c:pt idx="369">
                  <c:v>4318</c:v>
                </c:pt>
                <c:pt idx="370">
                  <c:v>199604</c:v>
                </c:pt>
                <c:pt idx="371">
                  <c:v>318181</c:v>
                </c:pt>
                <c:pt idx="372">
                  <c:v>1438398</c:v>
                </c:pt>
                <c:pt idx="373">
                  <c:v>1912737</c:v>
                </c:pt>
                <c:pt idx="374">
                  <c:v>952970</c:v>
                </c:pt>
                <c:pt idx="375">
                  <c:v>1360509</c:v>
                </c:pt>
                <c:pt idx="376">
                  <c:v>452811</c:v>
                </c:pt>
                <c:pt idx="377">
                  <c:v>71089</c:v>
                </c:pt>
                <c:pt idx="378">
                  <c:v>22871</c:v>
                </c:pt>
                <c:pt idx="379">
                  <c:v>124022</c:v>
                </c:pt>
                <c:pt idx="380">
                  <c:v>5001009</c:v>
                </c:pt>
                <c:pt idx="381">
                  <c:v>326955</c:v>
                </c:pt>
                <c:pt idx="382">
                  <c:v>1487010</c:v>
                </c:pt>
                <c:pt idx="383">
                  <c:v>8753550</c:v>
                </c:pt>
                <c:pt idx="384">
                  <c:v>398250</c:v>
                </c:pt>
                <c:pt idx="385">
                  <c:v>4280876</c:v>
                </c:pt>
                <c:pt idx="386">
                  <c:v>4040</c:v>
                </c:pt>
                <c:pt idx="387">
                  <c:v>110339</c:v>
                </c:pt>
                <c:pt idx="388">
                  <c:v>2736265</c:v>
                </c:pt>
                <c:pt idx="389">
                  <c:v>1069014</c:v>
                </c:pt>
                <c:pt idx="390">
                  <c:v>3483</c:v>
                </c:pt>
                <c:pt idx="391">
                  <c:v>155533</c:v>
                </c:pt>
                <c:pt idx="392">
                  <c:v>45096</c:v>
                </c:pt>
                <c:pt idx="393">
                  <c:v>43449654</c:v>
                </c:pt>
                <c:pt idx="394">
                  <c:v>254309</c:v>
                </c:pt>
                <c:pt idx="395">
                  <c:v>4544350</c:v>
                </c:pt>
                <c:pt idx="396">
                  <c:v>1088185</c:v>
                </c:pt>
                <c:pt idx="397">
                  <c:v>1036300</c:v>
                </c:pt>
                <c:pt idx="398">
                  <c:v>172027</c:v>
                </c:pt>
                <c:pt idx="399">
                  <c:v>451309</c:v>
                </c:pt>
                <c:pt idx="400">
                  <c:v>1354030</c:v>
                </c:pt>
                <c:pt idx="401">
                  <c:v>4862</c:v>
                </c:pt>
                <c:pt idx="402">
                  <c:v>475678</c:v>
                </c:pt>
                <c:pt idx="403">
                  <c:v>284743</c:v>
                </c:pt>
                <c:pt idx="404">
                  <c:v>164062</c:v>
                </c:pt>
                <c:pt idx="405">
                  <c:v>620118</c:v>
                </c:pt>
                <c:pt idx="406">
                  <c:v>1415484</c:v>
                </c:pt>
                <c:pt idx="407">
                  <c:v>216939</c:v>
                </c:pt>
                <c:pt idx="408">
                  <c:v>41761</c:v>
                </c:pt>
                <c:pt idx="409">
                  <c:v>11154250</c:v>
                </c:pt>
                <c:pt idx="410">
                  <c:v>313927</c:v>
                </c:pt>
                <c:pt idx="411">
                  <c:v>2016536</c:v>
                </c:pt>
                <c:pt idx="412">
                  <c:v>65277</c:v>
                </c:pt>
                <c:pt idx="413">
                  <c:v>7365395</c:v>
                </c:pt>
                <c:pt idx="414">
                  <c:v>709274</c:v>
                </c:pt>
                <c:pt idx="415">
                  <c:v>320858</c:v>
                </c:pt>
                <c:pt idx="416">
                  <c:v>6450</c:v>
                </c:pt>
                <c:pt idx="417">
                  <c:v>61584</c:v>
                </c:pt>
                <c:pt idx="418">
                  <c:v>23910</c:v>
                </c:pt>
                <c:pt idx="419">
                  <c:v>160571</c:v>
                </c:pt>
                <c:pt idx="420">
                  <c:v>3721</c:v>
                </c:pt>
                <c:pt idx="421">
                  <c:v>4026262</c:v>
                </c:pt>
                <c:pt idx="422">
                  <c:v>257992</c:v>
                </c:pt>
                <c:pt idx="423">
                  <c:v>64771</c:v>
                </c:pt>
                <c:pt idx="424">
                  <c:v>2425578</c:v>
                </c:pt>
                <c:pt idx="425">
                  <c:v>32284</c:v>
                </c:pt>
                <c:pt idx="426">
                  <c:v>933283</c:v>
                </c:pt>
                <c:pt idx="427">
                  <c:v>3647441</c:v>
                </c:pt>
                <c:pt idx="428">
                  <c:v>16146848</c:v>
                </c:pt>
                <c:pt idx="429">
                  <c:v>519485</c:v>
                </c:pt>
                <c:pt idx="430">
                  <c:v>3170</c:v>
                </c:pt>
                <c:pt idx="431">
                  <c:v>533622</c:v>
                </c:pt>
                <c:pt idx="432">
                  <c:v>45934</c:v>
                </c:pt>
                <c:pt idx="433">
                  <c:v>160892</c:v>
                </c:pt>
                <c:pt idx="434">
                  <c:v>88560</c:v>
                </c:pt>
                <c:pt idx="435">
                  <c:v>788112</c:v>
                </c:pt>
                <c:pt idx="436">
                  <c:v>57143</c:v>
                </c:pt>
                <c:pt idx="437">
                  <c:v>2688797</c:v>
                </c:pt>
                <c:pt idx="438">
                  <c:v>385104</c:v>
                </c:pt>
                <c:pt idx="439">
                  <c:v>19859</c:v>
                </c:pt>
                <c:pt idx="440">
                  <c:v>938538</c:v>
                </c:pt>
                <c:pt idx="441">
                  <c:v>1380632</c:v>
                </c:pt>
                <c:pt idx="442">
                  <c:v>11692</c:v>
                </c:pt>
                <c:pt idx="443">
                  <c:v>11188382</c:v>
                </c:pt>
                <c:pt idx="444">
                  <c:v>3445502</c:v>
                </c:pt>
                <c:pt idx="445">
                  <c:v>451464</c:v>
                </c:pt>
                <c:pt idx="446">
                  <c:v>4188327</c:v>
                </c:pt>
                <c:pt idx="447">
                  <c:v>65678</c:v>
                </c:pt>
                <c:pt idx="448">
                  <c:v>66068</c:v>
                </c:pt>
                <c:pt idx="449">
                  <c:v>7862567</c:v>
                </c:pt>
                <c:pt idx="450">
                  <c:v>3442</c:v>
                </c:pt>
                <c:pt idx="451">
                  <c:v>935511</c:v>
                </c:pt>
                <c:pt idx="452">
                  <c:v>55318</c:v>
                </c:pt>
                <c:pt idx="453">
                  <c:v>35112</c:v>
                </c:pt>
                <c:pt idx="454">
                  <c:v>1424952</c:v>
                </c:pt>
                <c:pt idx="455">
                  <c:v>713748</c:v>
                </c:pt>
                <c:pt idx="456">
                  <c:v>1649128</c:v>
                </c:pt>
                <c:pt idx="457">
                  <c:v>264956</c:v>
                </c:pt>
                <c:pt idx="458">
                  <c:v>276170</c:v>
                </c:pt>
                <c:pt idx="459">
                  <c:v>66367</c:v>
                </c:pt>
                <c:pt idx="460">
                  <c:v>373184</c:v>
                </c:pt>
                <c:pt idx="461">
                  <c:v>1598439</c:v>
                </c:pt>
                <c:pt idx="462">
                  <c:v>400997</c:v>
                </c:pt>
                <c:pt idx="463">
                  <c:v>59200</c:v>
                </c:pt>
                <c:pt idx="464">
                  <c:v>219585</c:v>
                </c:pt>
                <c:pt idx="465">
                  <c:v>93254</c:v>
                </c:pt>
                <c:pt idx="466">
                  <c:v>909247</c:v>
                </c:pt>
                <c:pt idx="467">
                  <c:v>3713832</c:v>
                </c:pt>
                <c:pt idx="468">
                  <c:v>626833</c:v>
                </c:pt>
                <c:pt idx="469">
                  <c:v>592859</c:v>
                </c:pt>
                <c:pt idx="470">
                  <c:v>27207</c:v>
                </c:pt>
                <c:pt idx="471">
                  <c:v>93494</c:v>
                </c:pt>
                <c:pt idx="472">
                  <c:v>6149</c:v>
                </c:pt>
                <c:pt idx="473">
                  <c:v>3203154</c:v>
                </c:pt>
                <c:pt idx="474">
                  <c:v>98780</c:v>
                </c:pt>
                <c:pt idx="475">
                  <c:v>36535</c:v>
                </c:pt>
                <c:pt idx="476">
                  <c:v>622855</c:v>
                </c:pt>
                <c:pt idx="477">
                  <c:v>28448</c:v>
                </c:pt>
                <c:pt idx="478">
                  <c:v>930576</c:v>
                </c:pt>
                <c:pt idx="479">
                  <c:v>607415</c:v>
                </c:pt>
                <c:pt idx="480">
                  <c:v>8493</c:v>
                </c:pt>
                <c:pt idx="481">
                  <c:v>99732</c:v>
                </c:pt>
                <c:pt idx="482">
                  <c:v>122396</c:v>
                </c:pt>
                <c:pt idx="483">
                  <c:v>130546</c:v>
                </c:pt>
                <c:pt idx="484">
                  <c:v>5443</c:v>
                </c:pt>
                <c:pt idx="485">
                  <c:v>266142</c:v>
                </c:pt>
                <c:pt idx="486">
                  <c:v>2019746</c:v>
                </c:pt>
                <c:pt idx="487">
                  <c:v>12507</c:v>
                </c:pt>
                <c:pt idx="488">
                  <c:v>1112617</c:v>
                </c:pt>
                <c:pt idx="489">
                  <c:v>446482</c:v>
                </c:pt>
                <c:pt idx="490">
                  <c:v>122710</c:v>
                </c:pt>
                <c:pt idx="491">
                  <c:v>16777231</c:v>
                </c:pt>
                <c:pt idx="492">
                  <c:v>708372</c:v>
                </c:pt>
                <c:pt idx="493">
                  <c:v>1426</c:v>
                </c:pt>
                <c:pt idx="494">
                  <c:v>954743</c:v>
                </c:pt>
                <c:pt idx="495">
                  <c:v>1140097</c:v>
                </c:pt>
                <c:pt idx="496">
                  <c:v>527651</c:v>
                </c:pt>
                <c:pt idx="497">
                  <c:v>450201</c:v>
                </c:pt>
                <c:pt idx="498">
                  <c:v>2898292</c:v>
                </c:pt>
                <c:pt idx="499">
                  <c:v>1027805</c:v>
                </c:pt>
                <c:pt idx="500">
                  <c:v>430591</c:v>
                </c:pt>
                <c:pt idx="501">
                  <c:v>2066897</c:v>
                </c:pt>
                <c:pt idx="502">
                  <c:v>667346</c:v>
                </c:pt>
                <c:pt idx="503">
                  <c:v>7214750</c:v>
                </c:pt>
                <c:pt idx="504">
                  <c:v>26225</c:v>
                </c:pt>
                <c:pt idx="505">
                  <c:v>294003</c:v>
                </c:pt>
                <c:pt idx="506">
                  <c:v>931064</c:v>
                </c:pt>
                <c:pt idx="507">
                  <c:v>2199149</c:v>
                </c:pt>
                <c:pt idx="508">
                  <c:v>515555</c:v>
                </c:pt>
                <c:pt idx="509">
                  <c:v>709773</c:v>
                </c:pt>
                <c:pt idx="510">
                  <c:v>299038</c:v>
                </c:pt>
                <c:pt idx="511">
                  <c:v>756331</c:v>
                </c:pt>
                <c:pt idx="512">
                  <c:v>12494</c:v>
                </c:pt>
                <c:pt idx="513">
                  <c:v>30075</c:v>
                </c:pt>
                <c:pt idx="514">
                  <c:v>931841</c:v>
                </c:pt>
                <c:pt idx="515">
                  <c:v>1170696</c:v>
                </c:pt>
                <c:pt idx="516">
                  <c:v>162868</c:v>
                </c:pt>
                <c:pt idx="517">
                  <c:v>287733</c:v>
                </c:pt>
                <c:pt idx="518">
                  <c:v>7628116</c:v>
                </c:pt>
                <c:pt idx="519">
                  <c:v>139989</c:v>
                </c:pt>
                <c:pt idx="520">
                  <c:v>443354</c:v>
                </c:pt>
                <c:pt idx="521">
                  <c:v>791080</c:v>
                </c:pt>
                <c:pt idx="522">
                  <c:v>253623</c:v>
                </c:pt>
                <c:pt idx="523">
                  <c:v>60568</c:v>
                </c:pt>
                <c:pt idx="524">
                  <c:v>223433</c:v>
                </c:pt>
                <c:pt idx="525">
                  <c:v>1584221</c:v>
                </c:pt>
                <c:pt idx="526">
                  <c:v>146487</c:v>
                </c:pt>
                <c:pt idx="527">
                  <c:v>3245471</c:v>
                </c:pt>
                <c:pt idx="528">
                  <c:v>47402</c:v>
                </c:pt>
                <c:pt idx="529">
                  <c:v>7714606</c:v>
                </c:pt>
                <c:pt idx="530">
                  <c:v>2029938</c:v>
                </c:pt>
                <c:pt idx="531">
                  <c:v>1908298</c:v>
                </c:pt>
                <c:pt idx="532">
                  <c:v>945936</c:v>
                </c:pt>
                <c:pt idx="533">
                  <c:v>1905487</c:v>
                </c:pt>
                <c:pt idx="534">
                  <c:v>568142</c:v>
                </c:pt>
                <c:pt idx="535">
                  <c:v>1147297</c:v>
                </c:pt>
                <c:pt idx="536">
                  <c:v>174504</c:v>
                </c:pt>
                <c:pt idx="537">
                  <c:v>1346784</c:v>
                </c:pt>
                <c:pt idx="538">
                  <c:v>575476</c:v>
                </c:pt>
                <c:pt idx="539">
                  <c:v>276125</c:v>
                </c:pt>
                <c:pt idx="540">
                  <c:v>202920</c:v>
                </c:pt>
                <c:pt idx="541">
                  <c:v>595820</c:v>
                </c:pt>
                <c:pt idx="542">
                  <c:v>298642</c:v>
                </c:pt>
                <c:pt idx="543">
                  <c:v>2286134</c:v>
                </c:pt>
                <c:pt idx="544">
                  <c:v>769347</c:v>
                </c:pt>
                <c:pt idx="545">
                  <c:v>912215</c:v>
                </c:pt>
                <c:pt idx="546">
                  <c:v>210400</c:v>
                </c:pt>
                <c:pt idx="547">
                  <c:v>2036792</c:v>
                </c:pt>
                <c:pt idx="548">
                  <c:v>1057485</c:v>
                </c:pt>
                <c:pt idx="549">
                  <c:v>220164</c:v>
                </c:pt>
                <c:pt idx="550">
                  <c:v>92301</c:v>
                </c:pt>
                <c:pt idx="551">
                  <c:v>393366</c:v>
                </c:pt>
                <c:pt idx="552">
                  <c:v>23222</c:v>
                </c:pt>
                <c:pt idx="553">
                  <c:v>736193</c:v>
                </c:pt>
                <c:pt idx="554">
                  <c:v>419538</c:v>
                </c:pt>
                <c:pt idx="555">
                  <c:v>1144298</c:v>
                </c:pt>
                <c:pt idx="556">
                  <c:v>1547819</c:v>
                </c:pt>
                <c:pt idx="557">
                  <c:v>2568313</c:v>
                </c:pt>
                <c:pt idx="558">
                  <c:v>1827</c:v>
                </c:pt>
                <c:pt idx="559">
                  <c:v>1629053</c:v>
                </c:pt>
                <c:pt idx="560">
                  <c:v>704426</c:v>
                </c:pt>
                <c:pt idx="561">
                  <c:v>457181</c:v>
                </c:pt>
                <c:pt idx="562">
                  <c:v>94234</c:v>
                </c:pt>
                <c:pt idx="563">
                  <c:v>2452</c:v>
                </c:pt>
                <c:pt idx="564">
                  <c:v>542462</c:v>
                </c:pt>
                <c:pt idx="565">
                  <c:v>2228287</c:v>
                </c:pt>
                <c:pt idx="566">
                  <c:v>375897</c:v>
                </c:pt>
                <c:pt idx="567">
                  <c:v>448077</c:v>
                </c:pt>
                <c:pt idx="568">
                  <c:v>51981</c:v>
                </c:pt>
                <c:pt idx="569">
                  <c:v>330553</c:v>
                </c:pt>
                <c:pt idx="570">
                  <c:v>36414</c:v>
                </c:pt>
                <c:pt idx="571">
                  <c:v>301593</c:v>
                </c:pt>
                <c:pt idx="572">
                  <c:v>247049</c:v>
                </c:pt>
                <c:pt idx="573">
                  <c:v>514107</c:v>
                </c:pt>
                <c:pt idx="574">
                  <c:v>395698</c:v>
                </c:pt>
                <c:pt idx="575">
                  <c:v>3831</c:v>
                </c:pt>
                <c:pt idx="576">
                  <c:v>6106813</c:v>
                </c:pt>
                <c:pt idx="577">
                  <c:v>1255581</c:v>
                </c:pt>
                <c:pt idx="578">
                  <c:v>3305225</c:v>
                </c:pt>
                <c:pt idx="579">
                  <c:v>185260</c:v>
                </c:pt>
                <c:pt idx="580">
                  <c:v>91213</c:v>
                </c:pt>
                <c:pt idx="581">
                  <c:v>96082</c:v>
                </c:pt>
                <c:pt idx="582">
                  <c:v>4203879</c:v>
                </c:pt>
                <c:pt idx="583">
                  <c:v>180919</c:v>
                </c:pt>
                <c:pt idx="584">
                  <c:v>40026</c:v>
                </c:pt>
                <c:pt idx="585">
                  <c:v>1099860</c:v>
                </c:pt>
                <c:pt idx="586">
                  <c:v>2668355</c:v>
                </c:pt>
                <c:pt idx="587">
                  <c:v>29178096</c:v>
                </c:pt>
                <c:pt idx="588">
                  <c:v>492953</c:v>
                </c:pt>
                <c:pt idx="589">
                  <c:v>141287</c:v>
                </c:pt>
                <c:pt idx="590">
                  <c:v>1543548</c:v>
                </c:pt>
                <c:pt idx="591">
                  <c:v>447916</c:v>
                </c:pt>
                <c:pt idx="592">
                  <c:v>1367332</c:v>
                </c:pt>
                <c:pt idx="593">
                  <c:v>885363</c:v>
                </c:pt>
                <c:pt idx="594">
                  <c:v>98683</c:v>
                </c:pt>
                <c:pt idx="595">
                  <c:v>746658</c:v>
                </c:pt>
                <c:pt idx="596">
                  <c:v>8411</c:v>
                </c:pt>
                <c:pt idx="597">
                  <c:v>3564336</c:v>
                </c:pt>
                <c:pt idx="598">
                  <c:v>3183826</c:v>
                </c:pt>
                <c:pt idx="599">
                  <c:v>1989746</c:v>
                </c:pt>
                <c:pt idx="600">
                  <c:v>1702293</c:v>
                </c:pt>
                <c:pt idx="601">
                  <c:v>43012</c:v>
                </c:pt>
                <c:pt idx="602">
                  <c:v>893170</c:v>
                </c:pt>
                <c:pt idx="603">
                  <c:v>628330</c:v>
                </c:pt>
                <c:pt idx="604">
                  <c:v>24311</c:v>
                </c:pt>
                <c:pt idx="605">
                  <c:v>82052</c:v>
                </c:pt>
                <c:pt idx="606">
                  <c:v>437732</c:v>
                </c:pt>
                <c:pt idx="607">
                  <c:v>82048</c:v>
                </c:pt>
                <c:pt idx="608">
                  <c:v>753119</c:v>
                </c:pt>
                <c:pt idx="609">
                  <c:v>1501322</c:v>
                </c:pt>
                <c:pt idx="610">
                  <c:v>20545</c:v>
                </c:pt>
                <c:pt idx="611">
                  <c:v>443969</c:v>
                </c:pt>
                <c:pt idx="612">
                  <c:v>231632</c:v>
                </c:pt>
                <c:pt idx="613">
                  <c:v>79667</c:v>
                </c:pt>
                <c:pt idx="614">
                  <c:v>713285</c:v>
                </c:pt>
                <c:pt idx="615">
                  <c:v>3020358</c:v>
                </c:pt>
                <c:pt idx="616">
                  <c:v>2297105</c:v>
                </c:pt>
                <c:pt idx="617">
                  <c:v>18312570</c:v>
                </c:pt>
                <c:pt idx="618">
                  <c:v>147003</c:v>
                </c:pt>
                <c:pt idx="619">
                  <c:v>300601</c:v>
                </c:pt>
                <c:pt idx="620">
                  <c:v>934728</c:v>
                </c:pt>
                <c:pt idx="621">
                  <c:v>330457</c:v>
                </c:pt>
                <c:pt idx="622">
                  <c:v>308082</c:v>
                </c:pt>
                <c:pt idx="623">
                  <c:v>1595752</c:v>
                </c:pt>
                <c:pt idx="624">
                  <c:v>418311</c:v>
                </c:pt>
                <c:pt idx="625">
                  <c:v>2940750</c:v>
                </c:pt>
                <c:pt idx="626">
                  <c:v>199547</c:v>
                </c:pt>
                <c:pt idx="627">
                  <c:v>687759</c:v>
                </c:pt>
                <c:pt idx="628">
                  <c:v>188322</c:v>
                </c:pt>
                <c:pt idx="629">
                  <c:v>928027</c:v>
                </c:pt>
                <c:pt idx="630">
                  <c:v>3309</c:v>
                </c:pt>
                <c:pt idx="631">
                  <c:v>7676863</c:v>
                </c:pt>
                <c:pt idx="632">
                  <c:v>869422</c:v>
                </c:pt>
                <c:pt idx="633">
                  <c:v>1390440</c:v>
                </c:pt>
                <c:pt idx="634">
                  <c:v>4046720</c:v>
                </c:pt>
                <c:pt idx="635">
                  <c:v>286155</c:v>
                </c:pt>
                <c:pt idx="636">
                  <c:v>162834</c:v>
                </c:pt>
                <c:pt idx="637">
                  <c:v>319017</c:v>
                </c:pt>
                <c:pt idx="638">
                  <c:v>3494232</c:v>
                </c:pt>
                <c:pt idx="639">
                  <c:v>72999</c:v>
                </c:pt>
                <c:pt idx="640">
                  <c:v>883575</c:v>
                </c:pt>
                <c:pt idx="641">
                  <c:v>2096929</c:v>
                </c:pt>
                <c:pt idx="642">
                  <c:v>2635367</c:v>
                </c:pt>
                <c:pt idx="643">
                  <c:v>3083469</c:v>
                </c:pt>
                <c:pt idx="644">
                  <c:v>8617757</c:v>
                </c:pt>
                <c:pt idx="645">
                  <c:v>688114</c:v>
                </c:pt>
                <c:pt idx="646">
                  <c:v>3457520</c:v>
                </c:pt>
                <c:pt idx="647">
                  <c:v>1445729</c:v>
                </c:pt>
                <c:pt idx="648">
                  <c:v>1168351</c:v>
                </c:pt>
                <c:pt idx="649">
                  <c:v>216743</c:v>
                </c:pt>
                <c:pt idx="650">
                  <c:v>706629</c:v>
                </c:pt>
                <c:pt idx="651">
                  <c:v>2598</c:v>
                </c:pt>
                <c:pt idx="652">
                  <c:v>237766</c:v>
                </c:pt>
                <c:pt idx="653">
                  <c:v>3259936</c:v>
                </c:pt>
                <c:pt idx="654">
                  <c:v>757991</c:v>
                </c:pt>
                <c:pt idx="655">
                  <c:v>241476</c:v>
                </c:pt>
                <c:pt idx="656">
                  <c:v>1022658</c:v>
                </c:pt>
                <c:pt idx="657">
                  <c:v>5468928</c:v>
                </c:pt>
                <c:pt idx="658">
                  <c:v>519197</c:v>
                </c:pt>
                <c:pt idx="659">
                  <c:v>2500743</c:v>
                </c:pt>
                <c:pt idx="660">
                  <c:v>847817</c:v>
                </c:pt>
                <c:pt idx="661">
                  <c:v>2686026</c:v>
                </c:pt>
                <c:pt idx="662">
                  <c:v>616440</c:v>
                </c:pt>
                <c:pt idx="663">
                  <c:v>1309130</c:v>
                </c:pt>
                <c:pt idx="664">
                  <c:v>895507</c:v>
                </c:pt>
                <c:pt idx="665">
                  <c:v>9534322</c:v>
                </c:pt>
                <c:pt idx="666">
                  <c:v>25235767</c:v>
                </c:pt>
                <c:pt idx="667">
                  <c:v>404058</c:v>
                </c:pt>
                <c:pt idx="668">
                  <c:v>209442</c:v>
                </c:pt>
                <c:pt idx="669">
                  <c:v>366048</c:v>
                </c:pt>
                <c:pt idx="670">
                  <c:v>1776352</c:v>
                </c:pt>
                <c:pt idx="671">
                  <c:v>2367</c:v>
                </c:pt>
                <c:pt idx="672">
                  <c:v>130481</c:v>
                </c:pt>
                <c:pt idx="673">
                  <c:v>6447</c:v>
                </c:pt>
                <c:pt idx="674">
                  <c:v>569902</c:v>
                </c:pt>
                <c:pt idx="675">
                  <c:v>891152</c:v>
                </c:pt>
                <c:pt idx="676">
                  <c:v>137034</c:v>
                </c:pt>
                <c:pt idx="677">
                  <c:v>54811</c:v>
                </c:pt>
                <c:pt idx="678">
                  <c:v>2449920</c:v>
                </c:pt>
                <c:pt idx="679">
                  <c:v>224031</c:v>
                </c:pt>
                <c:pt idx="680">
                  <c:v>95379</c:v>
                </c:pt>
                <c:pt idx="681">
                  <c:v>4923</c:v>
                </c:pt>
                <c:pt idx="682">
                  <c:v>219523</c:v>
                </c:pt>
                <c:pt idx="683">
                  <c:v>6438646</c:v>
                </c:pt>
                <c:pt idx="684">
                  <c:v>57309</c:v>
                </c:pt>
                <c:pt idx="685">
                  <c:v>431137</c:v>
                </c:pt>
                <c:pt idx="686">
                  <c:v>341118</c:v>
                </c:pt>
                <c:pt idx="687">
                  <c:v>1300011</c:v>
                </c:pt>
                <c:pt idx="688">
                  <c:v>367012</c:v>
                </c:pt>
                <c:pt idx="689">
                  <c:v>2175978</c:v>
                </c:pt>
                <c:pt idx="690">
                  <c:v>3149536</c:v>
                </c:pt>
                <c:pt idx="691">
                  <c:v>155176</c:v>
                </c:pt>
                <c:pt idx="692">
                  <c:v>4763664</c:v>
                </c:pt>
                <c:pt idx="693">
                  <c:v>612279</c:v>
                </c:pt>
                <c:pt idx="694">
                  <c:v>1101782</c:v>
                </c:pt>
                <c:pt idx="695">
                  <c:v>245308</c:v>
                </c:pt>
                <c:pt idx="696">
                  <c:v>151563</c:v>
                </c:pt>
                <c:pt idx="697">
                  <c:v>535232</c:v>
                </c:pt>
                <c:pt idx="698">
                  <c:v>5315471</c:v>
                </c:pt>
                <c:pt idx="699">
                  <c:v>17106</c:v>
                </c:pt>
                <c:pt idx="700">
                  <c:v>700096</c:v>
                </c:pt>
                <c:pt idx="701">
                  <c:v>1429023</c:v>
                </c:pt>
                <c:pt idx="702">
                  <c:v>41760</c:v>
                </c:pt>
                <c:pt idx="703">
                  <c:v>11161971</c:v>
                </c:pt>
                <c:pt idx="704">
                  <c:v>508376</c:v>
                </c:pt>
                <c:pt idx="705">
                  <c:v>451356</c:v>
                </c:pt>
                <c:pt idx="706">
                  <c:v>102105</c:v>
                </c:pt>
                <c:pt idx="707">
                  <c:v>142380</c:v>
                </c:pt>
                <c:pt idx="708">
                  <c:v>2626381</c:v>
                </c:pt>
                <c:pt idx="709">
                  <c:v>32477</c:v>
                </c:pt>
                <c:pt idx="710">
                  <c:v>3322855</c:v>
                </c:pt>
                <c:pt idx="711">
                  <c:v>645449</c:v>
                </c:pt>
                <c:pt idx="712">
                  <c:v>52100</c:v>
                </c:pt>
                <c:pt idx="713">
                  <c:v>10836</c:v>
                </c:pt>
                <c:pt idx="714">
                  <c:v>379172</c:v>
                </c:pt>
                <c:pt idx="715">
                  <c:v>121892</c:v>
                </c:pt>
                <c:pt idx="716">
                  <c:v>196285</c:v>
                </c:pt>
                <c:pt idx="717">
                  <c:v>278795</c:v>
                </c:pt>
                <c:pt idx="718">
                  <c:v>22695</c:v>
                </c:pt>
                <c:pt idx="719">
                  <c:v>40993</c:v>
                </c:pt>
                <c:pt idx="720">
                  <c:v>95944</c:v>
                </c:pt>
                <c:pt idx="721">
                  <c:v>3055492</c:v>
                </c:pt>
                <c:pt idx="722">
                  <c:v>215237</c:v>
                </c:pt>
                <c:pt idx="723">
                  <c:v>157975</c:v>
                </c:pt>
                <c:pt idx="724">
                  <c:v>282736</c:v>
                </c:pt>
                <c:pt idx="725">
                  <c:v>360432</c:v>
                </c:pt>
                <c:pt idx="726">
                  <c:v>1900142</c:v>
                </c:pt>
                <c:pt idx="727">
                  <c:v>276711</c:v>
                </c:pt>
                <c:pt idx="728">
                  <c:v>301706</c:v>
                </c:pt>
                <c:pt idx="729">
                  <c:v>352319</c:v>
                </c:pt>
                <c:pt idx="730">
                  <c:v>4478472</c:v>
                </c:pt>
                <c:pt idx="731">
                  <c:v>719123</c:v>
                </c:pt>
                <c:pt idx="732">
                  <c:v>703631</c:v>
                </c:pt>
                <c:pt idx="733">
                  <c:v>537545</c:v>
                </c:pt>
                <c:pt idx="734">
                  <c:v>17968</c:v>
                </c:pt>
                <c:pt idx="735">
                  <c:v>629166</c:v>
                </c:pt>
                <c:pt idx="736">
                  <c:v>17129</c:v>
                </c:pt>
                <c:pt idx="737">
                  <c:v>106781</c:v>
                </c:pt>
                <c:pt idx="738">
                  <c:v>248200</c:v>
                </c:pt>
                <c:pt idx="739">
                  <c:v>1431462</c:v>
                </c:pt>
                <c:pt idx="740">
                  <c:v>235830</c:v>
                </c:pt>
                <c:pt idx="741">
                  <c:v>3902</c:v>
                </c:pt>
                <c:pt idx="742">
                  <c:v>127623</c:v>
                </c:pt>
                <c:pt idx="743">
                  <c:v>2085977</c:v>
                </c:pt>
                <c:pt idx="744">
                  <c:v>215732</c:v>
                </c:pt>
                <c:pt idx="745">
                  <c:v>121344</c:v>
                </c:pt>
                <c:pt idx="746">
                  <c:v>373594</c:v>
                </c:pt>
                <c:pt idx="747">
                  <c:v>55901</c:v>
                </c:pt>
                <c:pt idx="748">
                  <c:v>188158</c:v>
                </c:pt>
                <c:pt idx="749">
                  <c:v>10661</c:v>
                </c:pt>
                <c:pt idx="750">
                  <c:v>7399</c:v>
                </c:pt>
                <c:pt idx="751">
                  <c:v>1235417</c:v>
                </c:pt>
                <c:pt idx="752">
                  <c:v>173330</c:v>
                </c:pt>
                <c:pt idx="753">
                  <c:v>198076</c:v>
                </c:pt>
                <c:pt idx="754">
                  <c:v>1429113</c:v>
                </c:pt>
                <c:pt idx="755">
                  <c:v>971657</c:v>
                </c:pt>
                <c:pt idx="756">
                  <c:v>317542</c:v>
                </c:pt>
                <c:pt idx="757">
                  <c:v>556558</c:v>
                </c:pt>
                <c:pt idx="758">
                  <c:v>350069</c:v>
                </c:pt>
                <c:pt idx="759">
                  <c:v>372823</c:v>
                </c:pt>
                <c:pt idx="760">
                  <c:v>864189</c:v>
                </c:pt>
                <c:pt idx="761">
                  <c:v>24296</c:v>
                </c:pt>
                <c:pt idx="762">
                  <c:v>88582</c:v>
                </c:pt>
                <c:pt idx="763">
                  <c:v>467531</c:v>
                </c:pt>
                <c:pt idx="764">
                  <c:v>130778</c:v>
                </c:pt>
                <c:pt idx="765">
                  <c:v>1444978</c:v>
                </c:pt>
                <c:pt idx="766">
                  <c:v>507170</c:v>
                </c:pt>
                <c:pt idx="767">
                  <c:v>280065</c:v>
                </c:pt>
                <c:pt idx="768">
                  <c:v>286804</c:v>
                </c:pt>
                <c:pt idx="769">
                  <c:v>874883</c:v>
                </c:pt>
                <c:pt idx="770">
                  <c:v>1073561</c:v>
                </c:pt>
                <c:pt idx="771">
                  <c:v>5389292</c:v>
                </c:pt>
                <c:pt idx="772">
                  <c:v>123990</c:v>
                </c:pt>
                <c:pt idx="773">
                  <c:v>16948</c:v>
                </c:pt>
                <c:pt idx="774">
                  <c:v>2204925</c:v>
                </c:pt>
                <c:pt idx="775">
                  <c:v>366172</c:v>
                </c:pt>
                <c:pt idx="776">
                  <c:v>755748</c:v>
                </c:pt>
                <c:pt idx="777">
                  <c:v>1112006</c:v>
                </c:pt>
                <c:pt idx="778">
                  <c:v>718220</c:v>
                </c:pt>
                <c:pt idx="779">
                  <c:v>386819</c:v>
                </c:pt>
                <c:pt idx="780">
                  <c:v>1002131</c:v>
                </c:pt>
                <c:pt idx="781">
                  <c:v>193832</c:v>
                </c:pt>
                <c:pt idx="782">
                  <c:v>1642644</c:v>
                </c:pt>
                <c:pt idx="783">
                  <c:v>18241671</c:v>
                </c:pt>
                <c:pt idx="784">
                  <c:v>322998</c:v>
                </c:pt>
                <c:pt idx="785">
                  <c:v>180711</c:v>
                </c:pt>
                <c:pt idx="786">
                  <c:v>85251</c:v>
                </c:pt>
                <c:pt idx="787">
                  <c:v>40775</c:v>
                </c:pt>
                <c:pt idx="788">
                  <c:v>7957820</c:v>
                </c:pt>
                <c:pt idx="789">
                  <c:v>3140961</c:v>
                </c:pt>
                <c:pt idx="790">
                  <c:v>13619534</c:v>
                </c:pt>
                <c:pt idx="791">
                  <c:v>88857</c:v>
                </c:pt>
                <c:pt idx="792">
                  <c:v>6215935</c:v>
                </c:pt>
                <c:pt idx="793">
                  <c:v>382766</c:v>
                </c:pt>
                <c:pt idx="794">
                  <c:v>18658825</c:v>
                </c:pt>
                <c:pt idx="795">
                  <c:v>279585</c:v>
                </c:pt>
                <c:pt idx="796">
                  <c:v>1970963</c:v>
                </c:pt>
                <c:pt idx="797">
                  <c:v>534677</c:v>
                </c:pt>
                <c:pt idx="798">
                  <c:v>12969561</c:v>
                </c:pt>
                <c:pt idx="799">
                  <c:v>3596</c:v>
                </c:pt>
                <c:pt idx="800">
                  <c:v>68699</c:v>
                </c:pt>
                <c:pt idx="801">
                  <c:v>55398</c:v>
                </c:pt>
                <c:pt idx="802">
                  <c:v>498874</c:v>
                </c:pt>
                <c:pt idx="803">
                  <c:v>151902</c:v>
                </c:pt>
                <c:pt idx="804">
                  <c:v>343273</c:v>
                </c:pt>
                <c:pt idx="805">
                  <c:v>390622</c:v>
                </c:pt>
                <c:pt idx="806">
                  <c:v>533004</c:v>
                </c:pt>
                <c:pt idx="807">
                  <c:v>191344</c:v>
                </c:pt>
                <c:pt idx="808">
                  <c:v>315694</c:v>
                </c:pt>
                <c:pt idx="809">
                  <c:v>1190828</c:v>
                </c:pt>
                <c:pt idx="810">
                  <c:v>84450</c:v>
                </c:pt>
                <c:pt idx="811">
                  <c:v>211258</c:v>
                </c:pt>
                <c:pt idx="812">
                  <c:v>81011</c:v>
                </c:pt>
                <c:pt idx="813">
                  <c:v>296207</c:v>
                </c:pt>
                <c:pt idx="814">
                  <c:v>1929441</c:v>
                </c:pt>
                <c:pt idx="815">
                  <c:v>7767</c:v>
                </c:pt>
                <c:pt idx="816">
                  <c:v>7049534</c:v>
                </c:pt>
                <c:pt idx="817">
                  <c:v>271281</c:v>
                </c:pt>
                <c:pt idx="818">
                  <c:v>2894540</c:v>
                </c:pt>
                <c:pt idx="819">
                  <c:v>91933007</c:v>
                </c:pt>
                <c:pt idx="820">
                  <c:v>432285</c:v>
                </c:pt>
                <c:pt idx="821">
                  <c:v>3046</c:v>
                </c:pt>
                <c:pt idx="822">
                  <c:v>291980</c:v>
                </c:pt>
                <c:pt idx="823">
                  <c:v>56819</c:v>
                </c:pt>
                <c:pt idx="824">
                  <c:v>3510260</c:v>
                </c:pt>
                <c:pt idx="825">
                  <c:v>1445949</c:v>
                </c:pt>
                <c:pt idx="826">
                  <c:v>965264</c:v>
                </c:pt>
                <c:pt idx="827">
                  <c:v>774407</c:v>
                </c:pt>
                <c:pt idx="828">
                  <c:v>254521</c:v>
                </c:pt>
                <c:pt idx="829">
                  <c:v>1467165</c:v>
                </c:pt>
                <c:pt idx="830">
                  <c:v>3290</c:v>
                </c:pt>
                <c:pt idx="831">
                  <c:v>131431</c:v>
                </c:pt>
                <c:pt idx="832">
                  <c:v>163780</c:v>
                </c:pt>
                <c:pt idx="833">
                  <c:v>144225</c:v>
                </c:pt>
                <c:pt idx="834">
                  <c:v>73344</c:v>
                </c:pt>
                <c:pt idx="835">
                  <c:v>213341</c:v>
                </c:pt>
                <c:pt idx="836">
                  <c:v>2085</c:v>
                </c:pt>
                <c:pt idx="837">
                  <c:v>39799</c:v>
                </c:pt>
                <c:pt idx="838">
                  <c:v>665478</c:v>
                </c:pt>
                <c:pt idx="839">
                  <c:v>5966226</c:v>
                </c:pt>
                <c:pt idx="840">
                  <c:v>593557</c:v>
                </c:pt>
                <c:pt idx="841">
                  <c:v>253263</c:v>
                </c:pt>
                <c:pt idx="842">
                  <c:v>186548</c:v>
                </c:pt>
                <c:pt idx="843">
                  <c:v>7308023</c:v>
                </c:pt>
                <c:pt idx="844">
                  <c:v>119519</c:v>
                </c:pt>
                <c:pt idx="845">
                  <c:v>2317727</c:v>
                </c:pt>
                <c:pt idx="846">
                  <c:v>59068</c:v>
                </c:pt>
                <c:pt idx="847">
                  <c:v>123010920</c:v>
                </c:pt>
                <c:pt idx="848">
                  <c:v>976652</c:v>
                </c:pt>
                <c:pt idx="849">
                  <c:v>30156</c:v>
                </c:pt>
                <c:pt idx="850">
                  <c:v>1755038</c:v>
                </c:pt>
                <c:pt idx="851">
                  <c:v>40840</c:v>
                </c:pt>
                <c:pt idx="852">
                  <c:v>802455</c:v>
                </c:pt>
                <c:pt idx="853">
                  <c:v>1828586</c:v>
                </c:pt>
                <c:pt idx="854">
                  <c:v>426322</c:v>
                </c:pt>
                <c:pt idx="855">
                  <c:v>14079</c:v>
                </c:pt>
                <c:pt idx="856">
                  <c:v>7189</c:v>
                </c:pt>
                <c:pt idx="857">
                  <c:v>29202</c:v>
                </c:pt>
                <c:pt idx="858">
                  <c:v>410327</c:v>
                </c:pt>
                <c:pt idx="859">
                  <c:v>155006</c:v>
                </c:pt>
                <c:pt idx="860">
                  <c:v>146536</c:v>
                </c:pt>
                <c:pt idx="861">
                  <c:v>726422</c:v>
                </c:pt>
                <c:pt idx="862">
                  <c:v>91776</c:v>
                </c:pt>
                <c:pt idx="863">
                  <c:v>299370</c:v>
                </c:pt>
                <c:pt idx="864">
                  <c:v>78662</c:v>
                </c:pt>
                <c:pt idx="865">
                  <c:v>3132527</c:v>
                </c:pt>
                <c:pt idx="866">
                  <c:v>389945</c:v>
                </c:pt>
                <c:pt idx="867">
                  <c:v>117464</c:v>
                </c:pt>
                <c:pt idx="868">
                  <c:v>6535720</c:v>
                </c:pt>
                <c:pt idx="869">
                  <c:v>1580705</c:v>
                </c:pt>
                <c:pt idx="870">
                  <c:v>53469</c:v>
                </c:pt>
                <c:pt idx="871">
                  <c:v>143097</c:v>
                </c:pt>
                <c:pt idx="872">
                  <c:v>4344751</c:v>
                </c:pt>
                <c:pt idx="873">
                  <c:v>189594</c:v>
                </c:pt>
                <c:pt idx="874">
                  <c:v>5069042</c:v>
                </c:pt>
                <c:pt idx="875">
                  <c:v>249314</c:v>
                </c:pt>
                <c:pt idx="876">
                  <c:v>43221</c:v>
                </c:pt>
                <c:pt idx="877">
                  <c:v>3820</c:v>
                </c:pt>
                <c:pt idx="878">
                  <c:v>3708663</c:v>
                </c:pt>
                <c:pt idx="879">
                  <c:v>6148</c:v>
                </c:pt>
                <c:pt idx="880">
                  <c:v>531907</c:v>
                </c:pt>
                <c:pt idx="881">
                  <c:v>149801</c:v>
                </c:pt>
                <c:pt idx="882">
                  <c:v>1698230</c:v>
                </c:pt>
                <c:pt idx="883">
                  <c:v>37376</c:v>
                </c:pt>
                <c:pt idx="884">
                  <c:v>1475727</c:v>
                </c:pt>
                <c:pt idx="885">
                  <c:v>399657</c:v>
                </c:pt>
                <c:pt idx="886">
                  <c:v>2084</c:v>
                </c:pt>
                <c:pt idx="887">
                  <c:v>86721</c:v>
                </c:pt>
                <c:pt idx="888">
                  <c:v>2494584</c:v>
                </c:pt>
                <c:pt idx="889">
                  <c:v>1669974</c:v>
                </c:pt>
                <c:pt idx="890">
                  <c:v>3319</c:v>
                </c:pt>
                <c:pt idx="891">
                  <c:v>437294</c:v>
                </c:pt>
                <c:pt idx="892">
                  <c:v>2524578</c:v>
                </c:pt>
                <c:pt idx="893">
                  <c:v>548892</c:v>
                </c:pt>
                <c:pt idx="894">
                  <c:v>5534278</c:v>
                </c:pt>
                <c:pt idx="895">
                  <c:v>65821</c:v>
                </c:pt>
                <c:pt idx="896">
                  <c:v>2620061</c:v>
                </c:pt>
                <c:pt idx="897">
                  <c:v>364741</c:v>
                </c:pt>
                <c:pt idx="898">
                  <c:v>436619</c:v>
                </c:pt>
                <c:pt idx="899">
                  <c:v>1467369</c:v>
                </c:pt>
                <c:pt idx="900">
                  <c:v>3424478</c:v>
                </c:pt>
                <c:pt idx="901">
                  <c:v>2358</c:v>
                </c:pt>
                <c:pt idx="902">
                  <c:v>180238</c:v>
                </c:pt>
                <c:pt idx="903">
                  <c:v>27666</c:v>
                </c:pt>
                <c:pt idx="904">
                  <c:v>118025</c:v>
                </c:pt>
                <c:pt idx="905">
                  <c:v>8842980</c:v>
                </c:pt>
                <c:pt idx="906">
                  <c:v>734594</c:v>
                </c:pt>
                <c:pt idx="907">
                  <c:v>406703</c:v>
                </c:pt>
                <c:pt idx="908">
                  <c:v>196434</c:v>
                </c:pt>
                <c:pt idx="909">
                  <c:v>36101955</c:v>
                </c:pt>
                <c:pt idx="910">
                  <c:v>543968</c:v>
                </c:pt>
                <c:pt idx="911">
                  <c:v>396791</c:v>
                </c:pt>
                <c:pt idx="912">
                  <c:v>207902</c:v>
                </c:pt>
                <c:pt idx="913">
                  <c:v>92030</c:v>
                </c:pt>
                <c:pt idx="914">
                  <c:v>71276</c:v>
                </c:pt>
                <c:pt idx="915">
                  <c:v>592480</c:v>
                </c:pt>
                <c:pt idx="916">
                  <c:v>226283</c:v>
                </c:pt>
                <c:pt idx="917">
                  <c:v>65745</c:v>
                </c:pt>
                <c:pt idx="918">
                  <c:v>2090172</c:v>
                </c:pt>
                <c:pt idx="919">
                  <c:v>377704</c:v>
                </c:pt>
                <c:pt idx="920">
                  <c:v>945446</c:v>
                </c:pt>
                <c:pt idx="921">
                  <c:v>1040659</c:v>
                </c:pt>
                <c:pt idx="922">
                  <c:v>1875053</c:v>
                </c:pt>
                <c:pt idx="923">
                  <c:v>5376583</c:v>
                </c:pt>
                <c:pt idx="924">
                  <c:v>1134859</c:v>
                </c:pt>
                <c:pt idx="925">
                  <c:v>716164</c:v>
                </c:pt>
                <c:pt idx="926">
                  <c:v>7227939</c:v>
                </c:pt>
                <c:pt idx="927">
                  <c:v>27945</c:v>
                </c:pt>
                <c:pt idx="928">
                  <c:v>27178</c:v>
                </c:pt>
                <c:pt idx="929">
                  <c:v>619443</c:v>
                </c:pt>
                <c:pt idx="930">
                  <c:v>2504920</c:v>
                </c:pt>
                <c:pt idx="931">
                  <c:v>511047</c:v>
                </c:pt>
                <c:pt idx="932">
                  <c:v>1575608</c:v>
                </c:pt>
                <c:pt idx="933">
                  <c:v>165337</c:v>
                </c:pt>
                <c:pt idx="934">
                  <c:v>28271</c:v>
                </c:pt>
                <c:pt idx="935">
                  <c:v>12382809</c:v>
                </c:pt>
                <c:pt idx="936">
                  <c:v>631310</c:v>
                </c:pt>
                <c:pt idx="937">
                  <c:v>1263104</c:v>
                </c:pt>
                <c:pt idx="938">
                  <c:v>74582</c:v>
                </c:pt>
                <c:pt idx="939">
                  <c:v>223020</c:v>
                </c:pt>
                <c:pt idx="940">
                  <c:v>110750</c:v>
                </c:pt>
                <c:pt idx="941">
                  <c:v>1449022</c:v>
                </c:pt>
                <c:pt idx="942">
                  <c:v>1503192</c:v>
                </c:pt>
                <c:pt idx="943">
                  <c:v>4376750</c:v>
                </c:pt>
                <c:pt idx="944">
                  <c:v>7127666</c:v>
                </c:pt>
                <c:pt idx="945">
                  <c:v>220181</c:v>
                </c:pt>
                <c:pt idx="946">
                  <c:v>295995</c:v>
                </c:pt>
                <c:pt idx="947">
                  <c:v>360896</c:v>
                </c:pt>
                <c:pt idx="948">
                  <c:v>468838</c:v>
                </c:pt>
                <c:pt idx="949">
                  <c:v>40499</c:v>
                </c:pt>
                <c:pt idx="950">
                  <c:v>316014</c:v>
                </c:pt>
                <c:pt idx="951">
                  <c:v>703909</c:v>
                </c:pt>
                <c:pt idx="952">
                  <c:v>1559003</c:v>
                </c:pt>
                <c:pt idx="953">
                  <c:v>20934803</c:v>
                </c:pt>
                <c:pt idx="954">
                  <c:v>22974</c:v>
                </c:pt>
                <c:pt idx="955">
                  <c:v>356063</c:v>
                </c:pt>
                <c:pt idx="956">
                  <c:v>789818</c:v>
                </c:pt>
                <c:pt idx="957">
                  <c:v>615784</c:v>
                </c:pt>
                <c:pt idx="958">
                  <c:v>67802</c:v>
                </c:pt>
                <c:pt idx="959">
                  <c:v>957052</c:v>
                </c:pt>
                <c:pt idx="960">
                  <c:v>581288</c:v>
                </c:pt>
                <c:pt idx="961">
                  <c:v>130998</c:v>
                </c:pt>
                <c:pt idx="962">
                  <c:v>1043209</c:v>
                </c:pt>
                <c:pt idx="963">
                  <c:v>98413</c:v>
                </c:pt>
                <c:pt idx="964">
                  <c:v>21250349</c:v>
                </c:pt>
                <c:pt idx="965">
                  <c:v>362345</c:v>
                </c:pt>
                <c:pt idx="966">
                  <c:v>722812</c:v>
                </c:pt>
                <c:pt idx="967">
                  <c:v>856874</c:v>
                </c:pt>
                <c:pt idx="968">
                  <c:v>1316002</c:v>
                </c:pt>
                <c:pt idx="969">
                  <c:v>1088828</c:v>
                </c:pt>
                <c:pt idx="970">
                  <c:v>1440724</c:v>
                </c:pt>
                <c:pt idx="971">
                  <c:v>4416051</c:v>
                </c:pt>
                <c:pt idx="972">
                  <c:v>5356548</c:v>
                </c:pt>
                <c:pt idx="973">
                  <c:v>118930</c:v>
                </c:pt>
                <c:pt idx="974">
                  <c:v>2382878</c:v>
                </c:pt>
                <c:pt idx="975">
                  <c:v>836530</c:v>
                </c:pt>
                <c:pt idx="976">
                  <c:v>3031863</c:v>
                </c:pt>
                <c:pt idx="977">
                  <c:v>15043210</c:v>
                </c:pt>
                <c:pt idx="978">
                  <c:v>518359</c:v>
                </c:pt>
                <c:pt idx="979">
                  <c:v>1496225</c:v>
                </c:pt>
                <c:pt idx="980">
                  <c:v>3742064</c:v>
                </c:pt>
                <c:pt idx="981">
                  <c:v>12163782</c:v>
                </c:pt>
                <c:pt idx="982">
                  <c:v>899675</c:v>
                </c:pt>
                <c:pt idx="983">
                  <c:v>1820569</c:v>
                </c:pt>
                <c:pt idx="984">
                  <c:v>1549110</c:v>
                </c:pt>
                <c:pt idx="985">
                  <c:v>1078851</c:v>
                </c:pt>
                <c:pt idx="986">
                  <c:v>933117</c:v>
                </c:pt>
                <c:pt idx="987">
                  <c:v>639997</c:v>
                </c:pt>
                <c:pt idx="988">
                  <c:v>1039254</c:v>
                </c:pt>
                <c:pt idx="989">
                  <c:v>24737</c:v>
                </c:pt>
                <c:pt idx="990">
                  <c:v>713784</c:v>
                </c:pt>
                <c:pt idx="991">
                  <c:v>223475</c:v>
                </c:pt>
                <c:pt idx="992">
                  <c:v>41523</c:v>
                </c:pt>
                <c:pt idx="993">
                  <c:v>1916015</c:v>
                </c:pt>
                <c:pt idx="994">
                  <c:v>836483</c:v>
                </c:pt>
                <c:pt idx="995">
                  <c:v>605918</c:v>
                </c:pt>
                <c:pt idx="996">
                  <c:v>226800</c:v>
                </c:pt>
                <c:pt idx="997">
                  <c:v>2949050</c:v>
                </c:pt>
                <c:pt idx="998">
                  <c:v>486826</c:v>
                </c:pt>
                <c:pt idx="999">
                  <c:v>120802</c:v>
                </c:pt>
                <c:pt idx="1000">
                  <c:v>1267977</c:v>
                </c:pt>
                <c:pt idx="1001">
                  <c:v>1145464</c:v>
                </c:pt>
                <c:pt idx="1002">
                  <c:v>125806</c:v>
                </c:pt>
                <c:pt idx="1003">
                  <c:v>418749</c:v>
                </c:pt>
                <c:pt idx="1004">
                  <c:v>3745968</c:v>
                </c:pt>
                <c:pt idx="1005">
                  <c:v>2044300</c:v>
                </c:pt>
                <c:pt idx="1006">
                  <c:v>349965</c:v>
                </c:pt>
                <c:pt idx="1007">
                  <c:v>110985</c:v>
                </c:pt>
                <c:pt idx="1008">
                  <c:v>3322130</c:v>
                </c:pt>
                <c:pt idx="1009">
                  <c:v>1808784</c:v>
                </c:pt>
                <c:pt idx="1010">
                  <c:v>91193</c:v>
                </c:pt>
                <c:pt idx="1011">
                  <c:v>639517</c:v>
                </c:pt>
                <c:pt idx="1012">
                  <c:v>9893438</c:v>
                </c:pt>
                <c:pt idx="1013">
                  <c:v>3052453</c:v>
                </c:pt>
                <c:pt idx="1014">
                  <c:v>1987241</c:v>
                </c:pt>
                <c:pt idx="1015">
                  <c:v>29075706</c:v>
                </c:pt>
                <c:pt idx="1016">
                  <c:v>3074263</c:v>
                </c:pt>
                <c:pt idx="1017">
                  <c:v>252542</c:v>
                </c:pt>
                <c:pt idx="1018">
                  <c:v>237310</c:v>
                </c:pt>
                <c:pt idx="1019">
                  <c:v>986538</c:v>
                </c:pt>
                <c:pt idx="1020">
                  <c:v>13124176</c:v>
                </c:pt>
                <c:pt idx="1021">
                  <c:v>48526</c:v>
                </c:pt>
                <c:pt idx="1022">
                  <c:v>494907</c:v>
                </c:pt>
                <c:pt idx="1023">
                  <c:v>15127</c:v>
                </c:pt>
                <c:pt idx="1024">
                  <c:v>107907</c:v>
                </c:pt>
                <c:pt idx="1025">
                  <c:v>366408</c:v>
                </c:pt>
                <c:pt idx="1026">
                  <c:v>1386699</c:v>
                </c:pt>
                <c:pt idx="1027">
                  <c:v>784820</c:v>
                </c:pt>
                <c:pt idx="1028">
                  <c:v>802184</c:v>
                </c:pt>
                <c:pt idx="1029">
                  <c:v>458664</c:v>
                </c:pt>
                <c:pt idx="1030">
                  <c:v>531285</c:v>
                </c:pt>
                <c:pt idx="1031">
                  <c:v>154363</c:v>
                </c:pt>
                <c:pt idx="1032">
                  <c:v>2310794</c:v>
                </c:pt>
                <c:pt idx="1033">
                  <c:v>4167</c:v>
                </c:pt>
                <c:pt idx="1034">
                  <c:v>370481</c:v>
                </c:pt>
                <c:pt idx="1035">
                  <c:v>37891</c:v>
                </c:pt>
                <c:pt idx="1036">
                  <c:v>8021</c:v>
                </c:pt>
                <c:pt idx="1037">
                  <c:v>1825705</c:v>
                </c:pt>
                <c:pt idx="1038">
                  <c:v>89132</c:v>
                </c:pt>
                <c:pt idx="1039">
                  <c:v>2192738</c:v>
                </c:pt>
                <c:pt idx="1040">
                  <c:v>176448</c:v>
                </c:pt>
                <c:pt idx="1041">
                  <c:v>719133</c:v>
                </c:pt>
                <c:pt idx="1042">
                  <c:v>1732872</c:v>
                </c:pt>
                <c:pt idx="1043">
                  <c:v>575537</c:v>
                </c:pt>
                <c:pt idx="1044">
                  <c:v>552694</c:v>
                </c:pt>
                <c:pt idx="1045">
                  <c:v>225107</c:v>
                </c:pt>
                <c:pt idx="1046">
                  <c:v>432552</c:v>
                </c:pt>
                <c:pt idx="1047">
                  <c:v>302656</c:v>
                </c:pt>
                <c:pt idx="1048">
                  <c:v>548658</c:v>
                </c:pt>
                <c:pt idx="1049">
                  <c:v>444366</c:v>
                </c:pt>
                <c:pt idx="1050">
                  <c:v>1292218</c:v>
                </c:pt>
                <c:pt idx="1051">
                  <c:v>7138640</c:v>
                </c:pt>
                <c:pt idx="1052">
                  <c:v>571347</c:v>
                </c:pt>
                <c:pt idx="1053">
                  <c:v>1666684</c:v>
                </c:pt>
                <c:pt idx="1054">
                  <c:v>2114478</c:v>
                </c:pt>
                <c:pt idx="1055">
                  <c:v>9992803</c:v>
                </c:pt>
                <c:pt idx="1056">
                  <c:v>1533488</c:v>
                </c:pt>
                <c:pt idx="1057">
                  <c:v>92327</c:v>
                </c:pt>
                <c:pt idx="1058">
                  <c:v>25796</c:v>
                </c:pt>
                <c:pt idx="1059">
                  <c:v>16371326</c:v>
                </c:pt>
                <c:pt idx="1060">
                  <c:v>912295</c:v>
                </c:pt>
                <c:pt idx="1061">
                  <c:v>5985284</c:v>
                </c:pt>
                <c:pt idx="1062">
                  <c:v>512293</c:v>
                </c:pt>
                <c:pt idx="1063">
                  <c:v>156712</c:v>
                </c:pt>
                <c:pt idx="1064">
                  <c:v>150991</c:v>
                </c:pt>
                <c:pt idx="1065">
                  <c:v>981439</c:v>
                </c:pt>
                <c:pt idx="1066">
                  <c:v>502917</c:v>
                </c:pt>
                <c:pt idx="1067">
                  <c:v>1371506</c:v>
                </c:pt>
                <c:pt idx="1068">
                  <c:v>271685</c:v>
                </c:pt>
                <c:pt idx="1069">
                  <c:v>664377</c:v>
                </c:pt>
                <c:pt idx="1070">
                  <c:v>15300</c:v>
                </c:pt>
                <c:pt idx="1071">
                  <c:v>8930421</c:v>
                </c:pt>
                <c:pt idx="1072">
                  <c:v>676692</c:v>
                </c:pt>
                <c:pt idx="1073">
                  <c:v>514888</c:v>
                </c:pt>
                <c:pt idx="1074">
                  <c:v>1339587</c:v>
                </c:pt>
                <c:pt idx="1075">
                  <c:v>185388</c:v>
                </c:pt>
                <c:pt idx="1076">
                  <c:v>268248</c:v>
                </c:pt>
                <c:pt idx="1077">
                  <c:v>293295</c:v>
                </c:pt>
                <c:pt idx="1078">
                  <c:v>39210</c:v>
                </c:pt>
                <c:pt idx="1079">
                  <c:v>460046</c:v>
                </c:pt>
                <c:pt idx="1080">
                  <c:v>2149621</c:v>
                </c:pt>
                <c:pt idx="1081">
                  <c:v>155126</c:v>
                </c:pt>
                <c:pt idx="1082">
                  <c:v>864149</c:v>
                </c:pt>
                <c:pt idx="1083">
                  <c:v>296615</c:v>
                </c:pt>
                <c:pt idx="1084">
                  <c:v>736748</c:v>
                </c:pt>
                <c:pt idx="1085">
                  <c:v>2182197</c:v>
                </c:pt>
                <c:pt idx="1086">
                  <c:v>395783</c:v>
                </c:pt>
                <c:pt idx="1087">
                  <c:v>684913</c:v>
                </c:pt>
                <c:pt idx="1088">
                  <c:v>2408682</c:v>
                </c:pt>
                <c:pt idx="1089">
                  <c:v>4005642</c:v>
                </c:pt>
                <c:pt idx="1090">
                  <c:v>2580817</c:v>
                </c:pt>
                <c:pt idx="1091">
                  <c:v>17679753</c:v>
                </c:pt>
                <c:pt idx="1092">
                  <c:v>88952</c:v>
                </c:pt>
                <c:pt idx="1093">
                  <c:v>352048</c:v>
                </c:pt>
                <c:pt idx="1094">
                  <c:v>6247</c:v>
                </c:pt>
                <c:pt idx="1095">
                  <c:v>24004779</c:v>
                </c:pt>
                <c:pt idx="1096">
                  <c:v>584892</c:v>
                </c:pt>
                <c:pt idx="1097">
                  <c:v>13832</c:v>
                </c:pt>
                <c:pt idx="1098">
                  <c:v>106333</c:v>
                </c:pt>
                <c:pt idx="1099">
                  <c:v>3791</c:v>
                </c:pt>
                <c:pt idx="1100">
                  <c:v>1041847</c:v>
                </c:pt>
                <c:pt idx="1101">
                  <c:v>23575103</c:v>
                </c:pt>
                <c:pt idx="1102">
                  <c:v>475702</c:v>
                </c:pt>
                <c:pt idx="1103">
                  <c:v>184579</c:v>
                </c:pt>
                <c:pt idx="1104">
                  <c:v>10692</c:v>
                </c:pt>
                <c:pt idx="1105">
                  <c:v>764936</c:v>
                </c:pt>
                <c:pt idx="1106">
                  <c:v>1855559</c:v>
                </c:pt>
                <c:pt idx="1107">
                  <c:v>9632678</c:v>
                </c:pt>
                <c:pt idx="1108">
                  <c:v>81377</c:v>
                </c:pt>
                <c:pt idx="1109">
                  <c:v>14657</c:v>
                </c:pt>
                <c:pt idx="1110">
                  <c:v>37199</c:v>
                </c:pt>
                <c:pt idx="1111">
                  <c:v>1034276</c:v>
                </c:pt>
                <c:pt idx="1112">
                  <c:v>1045168</c:v>
                </c:pt>
                <c:pt idx="1113">
                  <c:v>36859</c:v>
                </c:pt>
                <c:pt idx="1114">
                  <c:v>312769</c:v>
                </c:pt>
                <c:pt idx="1115">
                  <c:v>1769864</c:v>
                </c:pt>
                <c:pt idx="1116">
                  <c:v>298298</c:v>
                </c:pt>
                <c:pt idx="1117">
                  <c:v>99619</c:v>
                </c:pt>
                <c:pt idx="1118">
                  <c:v>31228</c:v>
                </c:pt>
                <c:pt idx="1119">
                  <c:v>417092</c:v>
                </c:pt>
                <c:pt idx="1120">
                  <c:v>26983</c:v>
                </c:pt>
                <c:pt idx="1121">
                  <c:v>243102</c:v>
                </c:pt>
                <c:pt idx="1122">
                  <c:v>740043</c:v>
                </c:pt>
                <c:pt idx="1123">
                  <c:v>2447</c:v>
                </c:pt>
                <c:pt idx="1124">
                  <c:v>3224847</c:v>
                </c:pt>
                <c:pt idx="1125">
                  <c:v>5013</c:v>
                </c:pt>
                <c:pt idx="1126">
                  <c:v>3291206</c:v>
                </c:pt>
                <c:pt idx="1127">
                  <c:v>812300</c:v>
                </c:pt>
                <c:pt idx="1128">
                  <c:v>1153783</c:v>
                </c:pt>
                <c:pt idx="1129">
                  <c:v>176548</c:v>
                </c:pt>
                <c:pt idx="1130">
                  <c:v>165175</c:v>
                </c:pt>
                <c:pt idx="1131">
                  <c:v>1237208</c:v>
                </c:pt>
                <c:pt idx="1132">
                  <c:v>66239</c:v>
                </c:pt>
                <c:pt idx="1133">
                  <c:v>150229</c:v>
                </c:pt>
                <c:pt idx="1134">
                  <c:v>47614</c:v>
                </c:pt>
                <c:pt idx="1135">
                  <c:v>56495</c:v>
                </c:pt>
                <c:pt idx="1136">
                  <c:v>90365</c:v>
                </c:pt>
                <c:pt idx="1137">
                  <c:v>666861</c:v>
                </c:pt>
                <c:pt idx="1138">
                  <c:v>2314081</c:v>
                </c:pt>
                <c:pt idx="1139">
                  <c:v>60794</c:v>
                </c:pt>
                <c:pt idx="1140">
                  <c:v>12027</c:v>
                </c:pt>
                <c:pt idx="1141">
                  <c:v>311989</c:v>
                </c:pt>
                <c:pt idx="1142">
                  <c:v>29305</c:v>
                </c:pt>
                <c:pt idx="1143">
                  <c:v>83369</c:v>
                </c:pt>
                <c:pt idx="1144">
                  <c:v>633226</c:v>
                </c:pt>
                <c:pt idx="1145">
                  <c:v>2193778</c:v>
                </c:pt>
                <c:pt idx="1146">
                  <c:v>5875258</c:v>
                </c:pt>
                <c:pt idx="1147">
                  <c:v>1789817</c:v>
                </c:pt>
                <c:pt idx="1148">
                  <c:v>2935898</c:v>
                </c:pt>
                <c:pt idx="1149">
                  <c:v>84428</c:v>
                </c:pt>
                <c:pt idx="1150">
                  <c:v>115838</c:v>
                </c:pt>
                <c:pt idx="1151">
                  <c:v>6122</c:v>
                </c:pt>
                <c:pt idx="1152">
                  <c:v>537822</c:v>
                </c:pt>
                <c:pt idx="1153">
                  <c:v>526982</c:v>
                </c:pt>
                <c:pt idx="1154">
                  <c:v>530315</c:v>
                </c:pt>
                <c:pt idx="1155">
                  <c:v>3611833</c:v>
                </c:pt>
                <c:pt idx="1156">
                  <c:v>251338</c:v>
                </c:pt>
                <c:pt idx="1157">
                  <c:v>129318</c:v>
                </c:pt>
                <c:pt idx="1158">
                  <c:v>9020</c:v>
                </c:pt>
                <c:pt idx="1159">
                  <c:v>3132</c:v>
                </c:pt>
                <c:pt idx="1160">
                  <c:v>149257</c:v>
                </c:pt>
                <c:pt idx="1161">
                  <c:v>204083</c:v>
                </c:pt>
                <c:pt idx="1162">
                  <c:v>349326</c:v>
                </c:pt>
                <c:pt idx="1163">
                  <c:v>319454</c:v>
                </c:pt>
                <c:pt idx="1164">
                  <c:v>45236</c:v>
                </c:pt>
                <c:pt idx="1165">
                  <c:v>1216232</c:v>
                </c:pt>
                <c:pt idx="1166">
                  <c:v>25393</c:v>
                </c:pt>
                <c:pt idx="1167">
                  <c:v>3922298</c:v>
                </c:pt>
                <c:pt idx="1168">
                  <c:v>183106</c:v>
                </c:pt>
                <c:pt idx="1169">
                  <c:v>260410</c:v>
                </c:pt>
                <c:pt idx="1170">
                  <c:v>1187812</c:v>
                </c:pt>
                <c:pt idx="1171">
                  <c:v>927831</c:v>
                </c:pt>
                <c:pt idx="1172">
                  <c:v>839839</c:v>
                </c:pt>
                <c:pt idx="1173">
                  <c:v>415263</c:v>
                </c:pt>
                <c:pt idx="1174">
                  <c:v>1528291</c:v>
                </c:pt>
                <c:pt idx="1175">
                  <c:v>4371</c:v>
                </c:pt>
                <c:pt idx="1176">
                  <c:v>2841864</c:v>
                </c:pt>
                <c:pt idx="1177">
                  <c:v>154224</c:v>
                </c:pt>
                <c:pt idx="1178">
                  <c:v>405688</c:v>
                </c:pt>
                <c:pt idx="1179">
                  <c:v>121390</c:v>
                </c:pt>
                <c:pt idx="1180">
                  <c:v>36064</c:v>
                </c:pt>
                <c:pt idx="1181">
                  <c:v>2721</c:v>
                </c:pt>
                <c:pt idx="1182">
                  <c:v>73214</c:v>
                </c:pt>
                <c:pt idx="1183">
                  <c:v>315116</c:v>
                </c:pt>
                <c:pt idx="1184">
                  <c:v>392184</c:v>
                </c:pt>
                <c:pt idx="1185">
                  <c:v>30599645</c:v>
                </c:pt>
                <c:pt idx="1186">
                  <c:v>2181296</c:v>
                </c:pt>
                <c:pt idx="1187">
                  <c:v>808361</c:v>
                </c:pt>
                <c:pt idx="1188">
                  <c:v>3640</c:v>
                </c:pt>
                <c:pt idx="1189">
                  <c:v>1520884</c:v>
                </c:pt>
                <c:pt idx="1190">
                  <c:v>1165339</c:v>
                </c:pt>
                <c:pt idx="1191">
                  <c:v>455015</c:v>
                </c:pt>
                <c:pt idx="1192">
                  <c:v>762616</c:v>
                </c:pt>
                <c:pt idx="1193">
                  <c:v>3105328</c:v>
                </c:pt>
                <c:pt idx="1194">
                  <c:v>3680427</c:v>
                </c:pt>
                <c:pt idx="1195">
                  <c:v>28434</c:v>
                </c:pt>
                <c:pt idx="1196">
                  <c:v>1357584</c:v>
                </c:pt>
                <c:pt idx="1197">
                  <c:v>470191</c:v>
                </c:pt>
                <c:pt idx="1198">
                  <c:v>4807512</c:v>
                </c:pt>
                <c:pt idx="1199">
                  <c:v>42034</c:v>
                </c:pt>
                <c:pt idx="1200">
                  <c:v>196212</c:v>
                </c:pt>
                <c:pt idx="1201">
                  <c:v>10511</c:v>
                </c:pt>
                <c:pt idx="1202">
                  <c:v>281678</c:v>
                </c:pt>
                <c:pt idx="1203">
                  <c:v>647516</c:v>
                </c:pt>
                <c:pt idx="1204">
                  <c:v>81267</c:v>
                </c:pt>
                <c:pt idx="1205">
                  <c:v>49462</c:v>
                </c:pt>
                <c:pt idx="1206">
                  <c:v>61652</c:v>
                </c:pt>
                <c:pt idx="1207">
                  <c:v>108116</c:v>
                </c:pt>
                <c:pt idx="1208">
                  <c:v>5454</c:v>
                </c:pt>
                <c:pt idx="1209">
                  <c:v>129071</c:v>
                </c:pt>
                <c:pt idx="1210">
                  <c:v>1539089</c:v>
                </c:pt>
                <c:pt idx="1211">
                  <c:v>3896</c:v>
                </c:pt>
                <c:pt idx="1212">
                  <c:v>4096699</c:v>
                </c:pt>
                <c:pt idx="1213">
                  <c:v>435210</c:v>
                </c:pt>
                <c:pt idx="1214">
                  <c:v>6988208</c:v>
                </c:pt>
                <c:pt idx="1215">
                  <c:v>1139279</c:v>
                </c:pt>
                <c:pt idx="1216">
                  <c:v>8999134</c:v>
                </c:pt>
                <c:pt idx="1217">
                  <c:v>356075</c:v>
                </c:pt>
                <c:pt idx="1218">
                  <c:v>25373</c:v>
                </c:pt>
                <c:pt idx="1219">
                  <c:v>4297582</c:v>
                </c:pt>
                <c:pt idx="1220">
                  <c:v>437764</c:v>
                </c:pt>
                <c:pt idx="1221">
                  <c:v>34293</c:v>
                </c:pt>
                <c:pt idx="1222">
                  <c:v>264912</c:v>
                </c:pt>
                <c:pt idx="1223">
                  <c:v>6185841</c:v>
                </c:pt>
                <c:pt idx="1224">
                  <c:v>410282</c:v>
                </c:pt>
                <c:pt idx="1225">
                  <c:v>65973</c:v>
                </c:pt>
                <c:pt idx="1226">
                  <c:v>114518</c:v>
                </c:pt>
                <c:pt idx="1227">
                  <c:v>35235</c:v>
                </c:pt>
                <c:pt idx="1228">
                  <c:v>65758</c:v>
                </c:pt>
                <c:pt idx="1229">
                  <c:v>10806</c:v>
                </c:pt>
                <c:pt idx="1230">
                  <c:v>66529577</c:v>
                </c:pt>
                <c:pt idx="1231">
                  <c:v>92983</c:v>
                </c:pt>
                <c:pt idx="1232">
                  <c:v>439441</c:v>
                </c:pt>
                <c:pt idx="1233">
                  <c:v>172587</c:v>
                </c:pt>
                <c:pt idx="1234">
                  <c:v>1478064</c:v>
                </c:pt>
                <c:pt idx="1235">
                  <c:v>622331</c:v>
                </c:pt>
                <c:pt idx="1236">
                  <c:v>810444</c:v>
                </c:pt>
                <c:pt idx="1237">
                  <c:v>2659593</c:v>
                </c:pt>
                <c:pt idx="1238">
                  <c:v>265260</c:v>
                </c:pt>
                <c:pt idx="1239">
                  <c:v>136788</c:v>
                </c:pt>
                <c:pt idx="1240">
                  <c:v>71849</c:v>
                </c:pt>
                <c:pt idx="1241">
                  <c:v>387382</c:v>
                </c:pt>
                <c:pt idx="1242">
                  <c:v>171554</c:v>
                </c:pt>
                <c:pt idx="1243">
                  <c:v>239592</c:v>
                </c:pt>
                <c:pt idx="1244">
                  <c:v>194902</c:v>
                </c:pt>
                <c:pt idx="1245">
                  <c:v>24371</c:v>
                </c:pt>
                <c:pt idx="1246">
                  <c:v>720749</c:v>
                </c:pt>
                <c:pt idx="1247">
                  <c:v>2093</c:v>
                </c:pt>
                <c:pt idx="1248">
                  <c:v>41254</c:v>
                </c:pt>
                <c:pt idx="1249">
                  <c:v>188155</c:v>
                </c:pt>
                <c:pt idx="1250">
                  <c:v>327211</c:v>
                </c:pt>
                <c:pt idx="1251">
                  <c:v>6492425</c:v>
                </c:pt>
                <c:pt idx="1252">
                  <c:v>150908</c:v>
                </c:pt>
                <c:pt idx="1253">
                  <c:v>2309633</c:v>
                </c:pt>
                <c:pt idx="1254">
                  <c:v>588133</c:v>
                </c:pt>
                <c:pt idx="1255">
                  <c:v>7325</c:v>
                </c:pt>
                <c:pt idx="1256">
                  <c:v>144967</c:v>
                </c:pt>
                <c:pt idx="1257">
                  <c:v>583281</c:v>
                </c:pt>
                <c:pt idx="1258">
                  <c:v>3280332</c:v>
                </c:pt>
                <c:pt idx="1259">
                  <c:v>187585</c:v>
                </c:pt>
                <c:pt idx="1260">
                  <c:v>658110</c:v>
                </c:pt>
                <c:pt idx="1261">
                  <c:v>3856726</c:v>
                </c:pt>
                <c:pt idx="1262">
                  <c:v>747391</c:v>
                </c:pt>
                <c:pt idx="1263">
                  <c:v>123804</c:v>
                </c:pt>
                <c:pt idx="1264">
                  <c:v>606048</c:v>
                </c:pt>
                <c:pt idx="1265">
                  <c:v>1152468</c:v>
                </c:pt>
                <c:pt idx="1266">
                  <c:v>2122601</c:v>
                </c:pt>
                <c:pt idx="1267">
                  <c:v>1554433</c:v>
                </c:pt>
                <c:pt idx="1268">
                  <c:v>3845553</c:v>
                </c:pt>
                <c:pt idx="1269">
                  <c:v>282389</c:v>
                </c:pt>
                <c:pt idx="1270">
                  <c:v>599176</c:v>
                </c:pt>
                <c:pt idx="1271">
                  <c:v>293630</c:v>
                </c:pt>
                <c:pt idx="1272">
                  <c:v>554706</c:v>
                </c:pt>
                <c:pt idx="1273">
                  <c:v>321076</c:v>
                </c:pt>
                <c:pt idx="1274">
                  <c:v>499527</c:v>
                </c:pt>
                <c:pt idx="1275">
                  <c:v>131141</c:v>
                </c:pt>
                <c:pt idx="1276">
                  <c:v>931253</c:v>
                </c:pt>
                <c:pt idx="1277">
                  <c:v>471945</c:v>
                </c:pt>
                <c:pt idx="1278">
                  <c:v>464544</c:v>
                </c:pt>
                <c:pt idx="1279">
                  <c:v>467994</c:v>
                </c:pt>
                <c:pt idx="1280">
                  <c:v>326110</c:v>
                </c:pt>
                <c:pt idx="1281">
                  <c:v>1233722</c:v>
                </c:pt>
                <c:pt idx="1282">
                  <c:v>53198</c:v>
                </c:pt>
                <c:pt idx="1283">
                  <c:v>212075</c:v>
                </c:pt>
                <c:pt idx="1284">
                  <c:v>2651325</c:v>
                </c:pt>
                <c:pt idx="1285">
                  <c:v>633790</c:v>
                </c:pt>
                <c:pt idx="1286">
                  <c:v>239043</c:v>
                </c:pt>
                <c:pt idx="1287">
                  <c:v>86380</c:v>
                </c:pt>
                <c:pt idx="1288">
                  <c:v>257584</c:v>
                </c:pt>
                <c:pt idx="1289">
                  <c:v>2384671</c:v>
                </c:pt>
                <c:pt idx="1290">
                  <c:v>597308</c:v>
                </c:pt>
                <c:pt idx="1291">
                  <c:v>842514</c:v>
                </c:pt>
                <c:pt idx="1292">
                  <c:v>295841</c:v>
                </c:pt>
                <c:pt idx="1293">
                  <c:v>3153075</c:v>
                </c:pt>
                <c:pt idx="1294">
                  <c:v>704424</c:v>
                </c:pt>
                <c:pt idx="1295">
                  <c:v>1088653</c:v>
                </c:pt>
                <c:pt idx="1296">
                  <c:v>302719</c:v>
                </c:pt>
                <c:pt idx="1297">
                  <c:v>32307</c:v>
                </c:pt>
                <c:pt idx="1298">
                  <c:v>1073831</c:v>
                </c:pt>
                <c:pt idx="1299">
                  <c:v>900305</c:v>
                </c:pt>
                <c:pt idx="1300">
                  <c:v>1551300</c:v>
                </c:pt>
                <c:pt idx="1301">
                  <c:v>2611836</c:v>
                </c:pt>
                <c:pt idx="1302">
                  <c:v>386991</c:v>
                </c:pt>
                <c:pt idx="1303">
                  <c:v>5963</c:v>
                </c:pt>
                <c:pt idx="1304">
                  <c:v>1722</c:v>
                </c:pt>
                <c:pt idx="1305">
                  <c:v>357299</c:v>
                </c:pt>
                <c:pt idx="1306">
                  <c:v>1340395</c:v>
                </c:pt>
                <c:pt idx="1307">
                  <c:v>145213</c:v>
                </c:pt>
                <c:pt idx="1308">
                  <c:v>576861</c:v>
                </c:pt>
                <c:pt idx="1309">
                  <c:v>5696</c:v>
                </c:pt>
                <c:pt idx="1310">
                  <c:v>610581</c:v>
                </c:pt>
                <c:pt idx="1311">
                  <c:v>234260</c:v>
                </c:pt>
                <c:pt idx="1312">
                  <c:v>170075</c:v>
                </c:pt>
                <c:pt idx="1313">
                  <c:v>99432</c:v>
                </c:pt>
                <c:pt idx="1314">
                  <c:v>1062124</c:v>
                </c:pt>
                <c:pt idx="1315">
                  <c:v>346931</c:v>
                </c:pt>
                <c:pt idx="1316">
                  <c:v>17716</c:v>
                </c:pt>
                <c:pt idx="1317">
                  <c:v>819692</c:v>
                </c:pt>
                <c:pt idx="1318">
                  <c:v>921465</c:v>
                </c:pt>
                <c:pt idx="1319">
                  <c:v>158778</c:v>
                </c:pt>
                <c:pt idx="1320">
                  <c:v>3770744</c:v>
                </c:pt>
                <c:pt idx="1321">
                  <c:v>12963</c:v>
                </c:pt>
                <c:pt idx="1322">
                  <c:v>23798</c:v>
                </c:pt>
                <c:pt idx="1323">
                  <c:v>251710</c:v>
                </c:pt>
                <c:pt idx="1324">
                  <c:v>590444</c:v>
                </c:pt>
                <c:pt idx="1325">
                  <c:v>1590640</c:v>
                </c:pt>
                <c:pt idx="1326">
                  <c:v>1552066</c:v>
                </c:pt>
                <c:pt idx="1327">
                  <c:v>86011</c:v>
                </c:pt>
                <c:pt idx="1328">
                  <c:v>784937</c:v>
                </c:pt>
                <c:pt idx="1329">
                  <c:v>20960</c:v>
                </c:pt>
                <c:pt idx="1330">
                  <c:v>1052662</c:v>
                </c:pt>
                <c:pt idx="1331">
                  <c:v>1141627</c:v>
                </c:pt>
                <c:pt idx="1332">
                  <c:v>1359328</c:v>
                </c:pt>
                <c:pt idx="1333">
                  <c:v>846278</c:v>
                </c:pt>
                <c:pt idx="1334">
                  <c:v>34953</c:v>
                </c:pt>
                <c:pt idx="1335">
                  <c:v>316194</c:v>
                </c:pt>
                <c:pt idx="1336">
                  <c:v>308720</c:v>
                </c:pt>
                <c:pt idx="1337">
                  <c:v>120441</c:v>
                </c:pt>
                <c:pt idx="1338">
                  <c:v>20100</c:v>
                </c:pt>
                <c:pt idx="1339">
                  <c:v>1800483</c:v>
                </c:pt>
                <c:pt idx="1340">
                  <c:v>1550527</c:v>
                </c:pt>
                <c:pt idx="1341">
                  <c:v>2058270</c:v>
                </c:pt>
                <c:pt idx="1342">
                  <c:v>2840</c:v>
                </c:pt>
                <c:pt idx="1343">
                  <c:v>940127</c:v>
                </c:pt>
                <c:pt idx="1344">
                  <c:v>665791</c:v>
                </c:pt>
                <c:pt idx="1345">
                  <c:v>194288</c:v>
                </c:pt>
                <c:pt idx="1346">
                  <c:v>352299</c:v>
                </c:pt>
                <c:pt idx="1347">
                  <c:v>1018308</c:v>
                </c:pt>
                <c:pt idx="1348">
                  <c:v>13127</c:v>
                </c:pt>
                <c:pt idx="1349">
                  <c:v>392500</c:v>
                </c:pt>
                <c:pt idx="1350">
                  <c:v>2255876</c:v>
                </c:pt>
                <c:pt idx="1351">
                  <c:v>7952</c:v>
                </c:pt>
                <c:pt idx="1352">
                  <c:v>1087394</c:v>
                </c:pt>
                <c:pt idx="1353">
                  <c:v>79306</c:v>
                </c:pt>
                <c:pt idx="1354">
                  <c:v>268148</c:v>
                </c:pt>
                <c:pt idx="1355">
                  <c:v>2291077</c:v>
                </c:pt>
                <c:pt idx="1356">
                  <c:v>48907</c:v>
                </c:pt>
                <c:pt idx="1357">
                  <c:v>147586</c:v>
                </c:pt>
                <c:pt idx="1358">
                  <c:v>286577</c:v>
                </c:pt>
                <c:pt idx="1359">
                  <c:v>1225591</c:v>
                </c:pt>
                <c:pt idx="1360">
                  <c:v>1233075</c:v>
                </c:pt>
                <c:pt idx="1361">
                  <c:v>1106</c:v>
                </c:pt>
                <c:pt idx="1362">
                  <c:v>248330</c:v>
                </c:pt>
                <c:pt idx="1363">
                  <c:v>129538</c:v>
                </c:pt>
                <c:pt idx="1364">
                  <c:v>1228275</c:v>
                </c:pt>
                <c:pt idx="1365">
                  <c:v>556976</c:v>
                </c:pt>
                <c:pt idx="1366">
                  <c:v>444997</c:v>
                </c:pt>
                <c:pt idx="1367">
                  <c:v>153186</c:v>
                </c:pt>
                <c:pt idx="1368">
                  <c:v>412649</c:v>
                </c:pt>
                <c:pt idx="1369">
                  <c:v>1438726</c:v>
                </c:pt>
                <c:pt idx="1370">
                  <c:v>672329</c:v>
                </c:pt>
                <c:pt idx="1371">
                  <c:v>193223</c:v>
                </c:pt>
                <c:pt idx="1372">
                  <c:v>890843</c:v>
                </c:pt>
                <c:pt idx="1373">
                  <c:v>8470806</c:v>
                </c:pt>
                <c:pt idx="1374">
                  <c:v>3729425</c:v>
                </c:pt>
                <c:pt idx="1375">
                  <c:v>425904</c:v>
                </c:pt>
                <c:pt idx="1376">
                  <c:v>92355</c:v>
                </c:pt>
                <c:pt idx="1377">
                  <c:v>6217292</c:v>
                </c:pt>
                <c:pt idx="1378">
                  <c:v>4787793</c:v>
                </c:pt>
                <c:pt idx="1379">
                  <c:v>93102</c:v>
                </c:pt>
                <c:pt idx="1380">
                  <c:v>302153</c:v>
                </c:pt>
                <c:pt idx="1381">
                  <c:v>491205</c:v>
                </c:pt>
                <c:pt idx="1382">
                  <c:v>57650</c:v>
                </c:pt>
                <c:pt idx="1383">
                  <c:v>733923</c:v>
                </c:pt>
                <c:pt idx="1384">
                  <c:v>549371</c:v>
                </c:pt>
                <c:pt idx="1385">
                  <c:v>61931</c:v>
                </c:pt>
                <c:pt idx="1386">
                  <c:v>2275999</c:v>
                </c:pt>
                <c:pt idx="1387">
                  <c:v>318840</c:v>
                </c:pt>
                <c:pt idx="1388">
                  <c:v>1028031</c:v>
                </c:pt>
                <c:pt idx="1389">
                  <c:v>75279</c:v>
                </c:pt>
                <c:pt idx="1390">
                  <c:v>471266</c:v>
                </c:pt>
                <c:pt idx="1391">
                  <c:v>268430</c:v>
                </c:pt>
                <c:pt idx="1392">
                  <c:v>344358</c:v>
                </c:pt>
                <c:pt idx="1393">
                  <c:v>2144958</c:v>
                </c:pt>
                <c:pt idx="1394">
                  <c:v>518578</c:v>
                </c:pt>
                <c:pt idx="1395">
                  <c:v>2095026</c:v>
                </c:pt>
                <c:pt idx="1396">
                  <c:v>281340</c:v>
                </c:pt>
                <c:pt idx="1397">
                  <c:v>1628628</c:v>
                </c:pt>
                <c:pt idx="1398">
                  <c:v>365455</c:v>
                </c:pt>
                <c:pt idx="1399">
                  <c:v>4609321</c:v>
                </c:pt>
                <c:pt idx="1400">
                  <c:v>8924</c:v>
                </c:pt>
                <c:pt idx="1401">
                  <c:v>178765</c:v>
                </c:pt>
                <c:pt idx="1402">
                  <c:v>1375</c:v>
                </c:pt>
                <c:pt idx="1403">
                  <c:v>255806</c:v>
                </c:pt>
                <c:pt idx="1404">
                  <c:v>480569</c:v>
                </c:pt>
                <c:pt idx="1405">
                  <c:v>56111957</c:v>
                </c:pt>
                <c:pt idx="1406">
                  <c:v>320395</c:v>
                </c:pt>
                <c:pt idx="1407">
                  <c:v>12609</c:v>
                </c:pt>
                <c:pt idx="1408">
                  <c:v>2666775</c:v>
                </c:pt>
                <c:pt idx="1409">
                  <c:v>276563</c:v>
                </c:pt>
                <c:pt idx="1410">
                  <c:v>125227</c:v>
                </c:pt>
                <c:pt idx="1411">
                  <c:v>1851372</c:v>
                </c:pt>
                <c:pt idx="1412">
                  <c:v>3602906</c:v>
                </c:pt>
                <c:pt idx="1413">
                  <c:v>294668</c:v>
                </c:pt>
                <c:pt idx="1414">
                  <c:v>518516</c:v>
                </c:pt>
                <c:pt idx="1415">
                  <c:v>138890</c:v>
                </c:pt>
                <c:pt idx="1416">
                  <c:v>3953945</c:v>
                </c:pt>
                <c:pt idx="1417">
                  <c:v>64261</c:v>
                </c:pt>
                <c:pt idx="1418">
                  <c:v>315429</c:v>
                </c:pt>
                <c:pt idx="1419">
                  <c:v>847523</c:v>
                </c:pt>
                <c:pt idx="1420">
                  <c:v>2003048</c:v>
                </c:pt>
                <c:pt idx="1421">
                  <c:v>150691</c:v>
                </c:pt>
                <c:pt idx="1422">
                  <c:v>6688</c:v>
                </c:pt>
                <c:pt idx="1423">
                  <c:v>104674</c:v>
                </c:pt>
                <c:pt idx="1424">
                  <c:v>5053825</c:v>
                </c:pt>
                <c:pt idx="1425">
                  <c:v>154250</c:v>
                </c:pt>
                <c:pt idx="1426">
                  <c:v>1836595</c:v>
                </c:pt>
                <c:pt idx="1427">
                  <c:v>977753</c:v>
                </c:pt>
                <c:pt idx="1428">
                  <c:v>583346</c:v>
                </c:pt>
                <c:pt idx="1429">
                  <c:v>284888</c:v>
                </c:pt>
                <c:pt idx="1430">
                  <c:v>49313</c:v>
                </c:pt>
                <c:pt idx="1431">
                  <c:v>376291</c:v>
                </c:pt>
                <c:pt idx="1432">
                  <c:v>2027943</c:v>
                </c:pt>
                <c:pt idx="1433">
                  <c:v>493451</c:v>
                </c:pt>
                <c:pt idx="1434">
                  <c:v>76450</c:v>
                </c:pt>
                <c:pt idx="1435">
                  <c:v>543067</c:v>
                </c:pt>
                <c:pt idx="1436">
                  <c:v>104480</c:v>
                </c:pt>
                <c:pt idx="1437">
                  <c:v>311748</c:v>
                </c:pt>
                <c:pt idx="1438">
                  <c:v>30061253</c:v>
                </c:pt>
                <c:pt idx="1439">
                  <c:v>75756</c:v>
                </c:pt>
                <c:pt idx="1440">
                  <c:v>781858</c:v>
                </c:pt>
                <c:pt idx="1441">
                  <c:v>475296</c:v>
                </c:pt>
                <c:pt idx="1442">
                  <c:v>4423680</c:v>
                </c:pt>
                <c:pt idx="1443">
                  <c:v>125045</c:v>
                </c:pt>
                <c:pt idx="1444">
                  <c:v>1082634</c:v>
                </c:pt>
                <c:pt idx="1445">
                  <c:v>1358775</c:v>
                </c:pt>
                <c:pt idx="1446">
                  <c:v>435451</c:v>
                </c:pt>
                <c:pt idx="1447">
                  <c:v>460673</c:v>
                </c:pt>
                <c:pt idx="1448">
                  <c:v>10107</c:v>
                </c:pt>
                <c:pt idx="1449">
                  <c:v>645532</c:v>
                </c:pt>
                <c:pt idx="1450">
                  <c:v>23851</c:v>
                </c:pt>
                <c:pt idx="1451">
                  <c:v>913811</c:v>
                </c:pt>
                <c:pt idx="1452">
                  <c:v>151767</c:v>
                </c:pt>
                <c:pt idx="1453">
                  <c:v>1199560</c:v>
                </c:pt>
                <c:pt idx="1454">
                  <c:v>18471</c:v>
                </c:pt>
                <c:pt idx="1455">
                  <c:v>109733</c:v>
                </c:pt>
                <c:pt idx="1456">
                  <c:v>241441</c:v>
                </c:pt>
                <c:pt idx="1457">
                  <c:v>115949</c:v>
                </c:pt>
                <c:pt idx="1458">
                  <c:v>369007</c:v>
                </c:pt>
                <c:pt idx="1459">
                  <c:v>2714802</c:v>
                </c:pt>
                <c:pt idx="1460">
                  <c:v>3237</c:v>
                </c:pt>
                <c:pt idx="1461">
                  <c:v>3598002</c:v>
                </c:pt>
                <c:pt idx="1462">
                  <c:v>921172</c:v>
                </c:pt>
                <c:pt idx="1463">
                  <c:v>522265</c:v>
                </c:pt>
                <c:pt idx="1464">
                  <c:v>176709</c:v>
                </c:pt>
                <c:pt idx="1465">
                  <c:v>8076063</c:v>
                </c:pt>
                <c:pt idx="1466">
                  <c:v>19177871</c:v>
                </c:pt>
                <c:pt idx="1467">
                  <c:v>303174</c:v>
                </c:pt>
                <c:pt idx="1468">
                  <c:v>536419</c:v>
                </c:pt>
                <c:pt idx="1469">
                  <c:v>3021666</c:v>
                </c:pt>
                <c:pt idx="1470">
                  <c:v>467230</c:v>
                </c:pt>
                <c:pt idx="1471">
                  <c:v>227162</c:v>
                </c:pt>
                <c:pt idx="1472">
                  <c:v>335365</c:v>
                </c:pt>
                <c:pt idx="1473">
                  <c:v>96463</c:v>
                </c:pt>
                <c:pt idx="1474">
                  <c:v>838711</c:v>
                </c:pt>
                <c:pt idx="1475">
                  <c:v>483082</c:v>
                </c:pt>
                <c:pt idx="1476">
                  <c:v>12039</c:v>
                </c:pt>
                <c:pt idx="1477">
                  <c:v>1594965</c:v>
                </c:pt>
                <c:pt idx="1478">
                  <c:v>1422262</c:v>
                </c:pt>
                <c:pt idx="1479">
                  <c:v>1277105</c:v>
                </c:pt>
                <c:pt idx="1480">
                  <c:v>1500852</c:v>
                </c:pt>
                <c:pt idx="1481">
                  <c:v>338709</c:v>
                </c:pt>
                <c:pt idx="1482">
                  <c:v>1251402</c:v>
                </c:pt>
                <c:pt idx="1483">
                  <c:v>330955</c:v>
                </c:pt>
                <c:pt idx="1484">
                  <c:v>32079687</c:v>
                </c:pt>
                <c:pt idx="1485">
                  <c:v>2421584</c:v>
                </c:pt>
                <c:pt idx="1486">
                  <c:v>152062</c:v>
                </c:pt>
                <c:pt idx="1487">
                  <c:v>1807</c:v>
                </c:pt>
                <c:pt idx="1488">
                  <c:v>1215945</c:v>
                </c:pt>
                <c:pt idx="1489">
                  <c:v>5190938</c:v>
                </c:pt>
                <c:pt idx="1490">
                  <c:v>3962616</c:v>
                </c:pt>
                <c:pt idx="1491">
                  <c:v>26735</c:v>
                </c:pt>
                <c:pt idx="1492">
                  <c:v>882501</c:v>
                </c:pt>
                <c:pt idx="1493">
                  <c:v>161456</c:v>
                </c:pt>
                <c:pt idx="1494">
                  <c:v>161060</c:v>
                </c:pt>
                <c:pt idx="1495">
                  <c:v>721821</c:v>
                </c:pt>
                <c:pt idx="1496">
                  <c:v>1756608</c:v>
                </c:pt>
                <c:pt idx="1497">
                  <c:v>1283073</c:v>
                </c:pt>
                <c:pt idx="1498">
                  <c:v>432140</c:v>
                </c:pt>
                <c:pt idx="1499">
                  <c:v>1402868</c:v>
                </c:pt>
                <c:pt idx="1500">
                  <c:v>31612</c:v>
                </c:pt>
                <c:pt idx="1501">
                  <c:v>598317</c:v>
                </c:pt>
                <c:pt idx="1502">
                  <c:v>444092</c:v>
                </c:pt>
                <c:pt idx="1503">
                  <c:v>96485</c:v>
                </c:pt>
                <c:pt idx="1504">
                  <c:v>629744</c:v>
                </c:pt>
                <c:pt idx="1505">
                  <c:v>593679</c:v>
                </c:pt>
                <c:pt idx="1506">
                  <c:v>883599</c:v>
                </c:pt>
                <c:pt idx="1507">
                  <c:v>749223</c:v>
                </c:pt>
                <c:pt idx="1508">
                  <c:v>1856410</c:v>
                </c:pt>
                <c:pt idx="1509">
                  <c:v>483707</c:v>
                </c:pt>
                <c:pt idx="1510">
                  <c:v>272859</c:v>
                </c:pt>
                <c:pt idx="1511">
                  <c:v>3068</c:v>
                </c:pt>
                <c:pt idx="1512">
                  <c:v>165099</c:v>
                </c:pt>
                <c:pt idx="1513">
                  <c:v>49115</c:v>
                </c:pt>
                <c:pt idx="1514">
                  <c:v>1107554</c:v>
                </c:pt>
                <c:pt idx="1515">
                  <c:v>283313</c:v>
                </c:pt>
                <c:pt idx="1516">
                  <c:v>19722</c:v>
                </c:pt>
                <c:pt idx="1517">
                  <c:v>298927</c:v>
                </c:pt>
                <c:pt idx="1518">
                  <c:v>5144</c:v>
                </c:pt>
                <c:pt idx="1519">
                  <c:v>563127</c:v>
                </c:pt>
                <c:pt idx="1520">
                  <c:v>2579421</c:v>
                </c:pt>
                <c:pt idx="1521">
                  <c:v>5760</c:v>
                </c:pt>
                <c:pt idx="1522">
                  <c:v>636653</c:v>
                </c:pt>
                <c:pt idx="1523">
                  <c:v>462594</c:v>
                </c:pt>
                <c:pt idx="1524">
                  <c:v>1544312</c:v>
                </c:pt>
                <c:pt idx="1525">
                  <c:v>737415</c:v>
                </c:pt>
                <c:pt idx="1526">
                  <c:v>1685609</c:v>
                </c:pt>
                <c:pt idx="1527">
                  <c:v>1430545</c:v>
                </c:pt>
                <c:pt idx="1528">
                  <c:v>283808</c:v>
                </c:pt>
                <c:pt idx="1529">
                  <c:v>68719</c:v>
                </c:pt>
                <c:pt idx="1530">
                  <c:v>14289</c:v>
                </c:pt>
                <c:pt idx="1531">
                  <c:v>23987</c:v>
                </c:pt>
                <c:pt idx="1532">
                  <c:v>1144940</c:v>
                </c:pt>
                <c:pt idx="1533">
                  <c:v>1527300</c:v>
                </c:pt>
                <c:pt idx="1534">
                  <c:v>8004</c:v>
                </c:pt>
                <c:pt idx="1535">
                  <c:v>17342</c:v>
                </c:pt>
                <c:pt idx="1536">
                  <c:v>2028512</c:v>
                </c:pt>
                <c:pt idx="1537">
                  <c:v>483009</c:v>
                </c:pt>
                <c:pt idx="1538">
                  <c:v>75289</c:v>
                </c:pt>
                <c:pt idx="1539">
                  <c:v>739428</c:v>
                </c:pt>
                <c:pt idx="1540">
                  <c:v>5576</c:v>
                </c:pt>
                <c:pt idx="1541">
                  <c:v>758052</c:v>
                </c:pt>
                <c:pt idx="1542">
                  <c:v>10541</c:v>
                </c:pt>
                <c:pt idx="1543">
                  <c:v>1873164</c:v>
                </c:pt>
                <c:pt idx="1544">
                  <c:v>484287</c:v>
                </c:pt>
                <c:pt idx="1545">
                  <c:v>894787</c:v>
                </c:pt>
                <c:pt idx="1546">
                  <c:v>603868</c:v>
                </c:pt>
                <c:pt idx="1547">
                  <c:v>21701</c:v>
                </c:pt>
                <c:pt idx="1548">
                  <c:v>834586</c:v>
                </c:pt>
                <c:pt idx="1549">
                  <c:v>195363</c:v>
                </c:pt>
                <c:pt idx="1550">
                  <c:v>10083696</c:v>
                </c:pt>
                <c:pt idx="1551">
                  <c:v>1587545</c:v>
                </c:pt>
                <c:pt idx="1552">
                  <c:v>1025505</c:v>
                </c:pt>
                <c:pt idx="1553">
                  <c:v>801597</c:v>
                </c:pt>
                <c:pt idx="1554">
                  <c:v>24611</c:v>
                </c:pt>
                <c:pt idx="1555">
                  <c:v>299105</c:v>
                </c:pt>
                <c:pt idx="1556">
                  <c:v>43651</c:v>
                </c:pt>
                <c:pt idx="1557">
                  <c:v>7349435</c:v>
                </c:pt>
                <c:pt idx="1558">
                  <c:v>9078</c:v>
                </c:pt>
                <c:pt idx="1559">
                  <c:v>91982</c:v>
                </c:pt>
                <c:pt idx="1560">
                  <c:v>432969</c:v>
                </c:pt>
                <c:pt idx="1561">
                  <c:v>138073</c:v>
                </c:pt>
                <c:pt idx="1562">
                  <c:v>1612824</c:v>
                </c:pt>
                <c:pt idx="1563">
                  <c:v>2174369</c:v>
                </c:pt>
                <c:pt idx="1564">
                  <c:v>4227252</c:v>
                </c:pt>
                <c:pt idx="1565">
                  <c:v>140887</c:v>
                </c:pt>
                <c:pt idx="1566">
                  <c:v>114280</c:v>
                </c:pt>
                <c:pt idx="1567">
                  <c:v>253965</c:v>
                </c:pt>
                <c:pt idx="1568">
                  <c:v>108297</c:v>
                </c:pt>
                <c:pt idx="1569">
                  <c:v>1486236</c:v>
                </c:pt>
                <c:pt idx="1570">
                  <c:v>3673170</c:v>
                </c:pt>
                <c:pt idx="1571">
                  <c:v>82713</c:v>
                </c:pt>
                <c:pt idx="1572">
                  <c:v>1262601</c:v>
                </c:pt>
                <c:pt idx="1573">
                  <c:v>142414</c:v>
                </c:pt>
                <c:pt idx="1574">
                  <c:v>394153</c:v>
                </c:pt>
                <c:pt idx="1575">
                  <c:v>4233</c:v>
                </c:pt>
                <c:pt idx="1576">
                  <c:v>29188</c:v>
                </c:pt>
                <c:pt idx="1577">
                  <c:v>1710398</c:v>
                </c:pt>
                <c:pt idx="1578">
                  <c:v>392655</c:v>
                </c:pt>
                <c:pt idx="1579">
                  <c:v>1084820</c:v>
                </c:pt>
                <c:pt idx="1580">
                  <c:v>4789480</c:v>
                </c:pt>
                <c:pt idx="1581">
                  <c:v>181929</c:v>
                </c:pt>
                <c:pt idx="1582">
                  <c:v>347988</c:v>
                </c:pt>
                <c:pt idx="1583">
                  <c:v>2505168</c:v>
                </c:pt>
                <c:pt idx="1584">
                  <c:v>1776291</c:v>
                </c:pt>
                <c:pt idx="1585">
                  <c:v>2235021</c:v>
                </c:pt>
                <c:pt idx="1586">
                  <c:v>1734377</c:v>
                </c:pt>
                <c:pt idx="1587">
                  <c:v>28378</c:v>
                </c:pt>
                <c:pt idx="1588">
                  <c:v>391174</c:v>
                </c:pt>
                <c:pt idx="1589">
                  <c:v>83200</c:v>
                </c:pt>
                <c:pt idx="1590">
                  <c:v>4409293</c:v>
                </c:pt>
                <c:pt idx="1591">
                  <c:v>855404</c:v>
                </c:pt>
                <c:pt idx="1592">
                  <c:v>389613</c:v>
                </c:pt>
                <c:pt idx="1593">
                  <c:v>656029</c:v>
                </c:pt>
                <c:pt idx="1594">
                  <c:v>20752341</c:v>
                </c:pt>
                <c:pt idx="1595">
                  <c:v>5950405</c:v>
                </c:pt>
                <c:pt idx="1596">
                  <c:v>241991</c:v>
                </c:pt>
                <c:pt idx="1597">
                  <c:v>331575</c:v>
                </c:pt>
                <c:pt idx="1598">
                  <c:v>376264</c:v>
                </c:pt>
                <c:pt idx="1599">
                  <c:v>539715</c:v>
                </c:pt>
                <c:pt idx="1600">
                  <c:v>1273082</c:v>
                </c:pt>
                <c:pt idx="1601">
                  <c:v>421341</c:v>
                </c:pt>
                <c:pt idx="1602">
                  <c:v>839162</c:v>
                </c:pt>
                <c:pt idx="1603">
                  <c:v>24186</c:v>
                </c:pt>
                <c:pt idx="1604">
                  <c:v>472551</c:v>
                </c:pt>
                <c:pt idx="1605">
                  <c:v>624894</c:v>
                </c:pt>
                <c:pt idx="1606">
                  <c:v>619936</c:v>
                </c:pt>
                <c:pt idx="1607">
                  <c:v>491613</c:v>
                </c:pt>
                <c:pt idx="1608">
                  <c:v>1175168</c:v>
                </c:pt>
                <c:pt idx="1609">
                  <c:v>20068</c:v>
                </c:pt>
                <c:pt idx="1610">
                  <c:v>3323467</c:v>
                </c:pt>
                <c:pt idx="1611">
                  <c:v>169130</c:v>
                </c:pt>
                <c:pt idx="1612">
                  <c:v>635182</c:v>
                </c:pt>
                <c:pt idx="1613">
                  <c:v>4007147</c:v>
                </c:pt>
                <c:pt idx="1614">
                  <c:v>2997289</c:v>
                </c:pt>
                <c:pt idx="1615">
                  <c:v>1093385</c:v>
                </c:pt>
                <c:pt idx="1616">
                  <c:v>554250</c:v>
                </c:pt>
                <c:pt idx="1617">
                  <c:v>3311448</c:v>
                </c:pt>
                <c:pt idx="1618">
                  <c:v>290344</c:v>
                </c:pt>
                <c:pt idx="1619">
                  <c:v>898422</c:v>
                </c:pt>
                <c:pt idx="1620">
                  <c:v>17737</c:v>
                </c:pt>
                <c:pt idx="1621">
                  <c:v>5569216</c:v>
                </c:pt>
                <c:pt idx="1622">
                  <c:v>83499</c:v>
                </c:pt>
                <c:pt idx="1623">
                  <c:v>892676</c:v>
                </c:pt>
                <c:pt idx="1624">
                  <c:v>2433987</c:v>
                </c:pt>
                <c:pt idx="1625">
                  <c:v>931571</c:v>
                </c:pt>
                <c:pt idx="1626">
                  <c:v>319297</c:v>
                </c:pt>
                <c:pt idx="1627">
                  <c:v>193794</c:v>
                </c:pt>
                <c:pt idx="1628">
                  <c:v>41714</c:v>
                </c:pt>
                <c:pt idx="1629">
                  <c:v>157137</c:v>
                </c:pt>
                <c:pt idx="1630">
                  <c:v>244532</c:v>
                </c:pt>
                <c:pt idx="1631">
                  <c:v>235020</c:v>
                </c:pt>
                <c:pt idx="1632">
                  <c:v>1497519</c:v>
                </c:pt>
                <c:pt idx="1633">
                  <c:v>3552320</c:v>
                </c:pt>
                <c:pt idx="1634">
                  <c:v>330162</c:v>
                </c:pt>
                <c:pt idx="1635">
                  <c:v>15104666</c:v>
                </c:pt>
                <c:pt idx="1636">
                  <c:v>1025010</c:v>
                </c:pt>
                <c:pt idx="1637">
                  <c:v>272576</c:v>
                </c:pt>
                <c:pt idx="1638">
                  <c:v>309062</c:v>
                </c:pt>
                <c:pt idx="1639">
                  <c:v>4996413</c:v>
                </c:pt>
                <c:pt idx="1640">
                  <c:v>2093619</c:v>
                </c:pt>
                <c:pt idx="1641">
                  <c:v>776037</c:v>
                </c:pt>
                <c:pt idx="1642">
                  <c:v>4550598</c:v>
                </c:pt>
                <c:pt idx="1643">
                  <c:v>1474452</c:v>
                </c:pt>
                <c:pt idx="1644">
                  <c:v>458155</c:v>
                </c:pt>
                <c:pt idx="1645">
                  <c:v>820955</c:v>
                </c:pt>
                <c:pt idx="1646">
                  <c:v>3318782</c:v>
                </c:pt>
                <c:pt idx="1647">
                  <c:v>25244097</c:v>
                </c:pt>
                <c:pt idx="1648">
                  <c:v>45548</c:v>
                </c:pt>
                <c:pt idx="1649">
                  <c:v>2612315</c:v>
                </c:pt>
                <c:pt idx="1650">
                  <c:v>4444686</c:v>
                </c:pt>
                <c:pt idx="1651">
                  <c:v>134436</c:v>
                </c:pt>
                <c:pt idx="1652">
                  <c:v>1042805</c:v>
                </c:pt>
                <c:pt idx="1653">
                  <c:v>179948</c:v>
                </c:pt>
                <c:pt idx="1654">
                  <c:v>122669</c:v>
                </c:pt>
                <c:pt idx="1655">
                  <c:v>1757685</c:v>
                </c:pt>
                <c:pt idx="1656">
                  <c:v>16210</c:v>
                </c:pt>
                <c:pt idx="1657">
                  <c:v>782535</c:v>
                </c:pt>
                <c:pt idx="1658">
                  <c:v>2237519</c:v>
                </c:pt>
                <c:pt idx="1659">
                  <c:v>15045586</c:v>
                </c:pt>
                <c:pt idx="1660">
                  <c:v>81932</c:v>
                </c:pt>
                <c:pt idx="1661">
                  <c:v>1333624</c:v>
                </c:pt>
                <c:pt idx="1662">
                  <c:v>1203351</c:v>
                </c:pt>
                <c:pt idx="1663">
                  <c:v>9523267</c:v>
                </c:pt>
                <c:pt idx="1664">
                  <c:v>35916</c:v>
                </c:pt>
                <c:pt idx="1665">
                  <c:v>996503</c:v>
                </c:pt>
                <c:pt idx="1666">
                  <c:v>1531538</c:v>
                </c:pt>
                <c:pt idx="1667">
                  <c:v>1016525</c:v>
                </c:pt>
                <c:pt idx="1668">
                  <c:v>399851</c:v>
                </c:pt>
                <c:pt idx="1669">
                  <c:v>2335156</c:v>
                </c:pt>
                <c:pt idx="1670">
                  <c:v>2810983</c:v>
                </c:pt>
                <c:pt idx="1671">
                  <c:v>1831572</c:v>
                </c:pt>
                <c:pt idx="1672">
                  <c:v>932859</c:v>
                </c:pt>
                <c:pt idx="1673">
                  <c:v>97879</c:v>
                </c:pt>
                <c:pt idx="1674">
                  <c:v>9001804</c:v>
                </c:pt>
                <c:pt idx="1675">
                  <c:v>159168</c:v>
                </c:pt>
                <c:pt idx="1676">
                  <c:v>21650</c:v>
                </c:pt>
                <c:pt idx="1677">
                  <c:v>391639</c:v>
                </c:pt>
                <c:pt idx="1678">
                  <c:v>1067802</c:v>
                </c:pt>
                <c:pt idx="1679">
                  <c:v>3085</c:v>
                </c:pt>
                <c:pt idx="1680">
                  <c:v>196811</c:v>
                </c:pt>
                <c:pt idx="1681">
                  <c:v>282309</c:v>
                </c:pt>
                <c:pt idx="1682">
                  <c:v>2082</c:v>
                </c:pt>
                <c:pt idx="1683">
                  <c:v>2665</c:v>
                </c:pt>
                <c:pt idx="1684">
                  <c:v>602591</c:v>
                </c:pt>
                <c:pt idx="1685">
                  <c:v>2319218</c:v>
                </c:pt>
                <c:pt idx="1686">
                  <c:v>111950</c:v>
                </c:pt>
                <c:pt idx="1687">
                  <c:v>1380940</c:v>
                </c:pt>
                <c:pt idx="1688">
                  <c:v>973396</c:v>
                </c:pt>
                <c:pt idx="1689">
                  <c:v>151742</c:v>
                </c:pt>
                <c:pt idx="1690">
                  <c:v>1606993</c:v>
                </c:pt>
                <c:pt idx="1691">
                  <c:v>612653</c:v>
                </c:pt>
                <c:pt idx="1692">
                  <c:v>27039153</c:v>
                </c:pt>
                <c:pt idx="1693">
                  <c:v>479201</c:v>
                </c:pt>
                <c:pt idx="1694">
                  <c:v>758192</c:v>
                </c:pt>
                <c:pt idx="1695">
                  <c:v>1365087</c:v>
                </c:pt>
                <c:pt idx="1696">
                  <c:v>482005</c:v>
                </c:pt>
                <c:pt idx="1697">
                  <c:v>60464</c:v>
                </c:pt>
                <c:pt idx="1698">
                  <c:v>15208321</c:v>
                </c:pt>
                <c:pt idx="1699">
                  <c:v>3042679</c:v>
                </c:pt>
                <c:pt idx="1700">
                  <c:v>155923</c:v>
                </c:pt>
                <c:pt idx="1701">
                  <c:v>1456636</c:v>
                </c:pt>
                <c:pt idx="1702">
                  <c:v>863852</c:v>
                </c:pt>
                <c:pt idx="1703">
                  <c:v>1504263</c:v>
                </c:pt>
                <c:pt idx="1704">
                  <c:v>3052072</c:v>
                </c:pt>
                <c:pt idx="1705">
                  <c:v>304700</c:v>
                </c:pt>
                <c:pt idx="1706">
                  <c:v>2495467</c:v>
                </c:pt>
                <c:pt idx="1707">
                  <c:v>55611</c:v>
                </c:pt>
                <c:pt idx="1708">
                  <c:v>1542531</c:v>
                </c:pt>
                <c:pt idx="1709">
                  <c:v>250260</c:v>
                </c:pt>
                <c:pt idx="1710">
                  <c:v>951276</c:v>
                </c:pt>
                <c:pt idx="1711">
                  <c:v>1361969</c:v>
                </c:pt>
                <c:pt idx="1712">
                  <c:v>27191</c:v>
                </c:pt>
                <c:pt idx="1713">
                  <c:v>681439</c:v>
                </c:pt>
                <c:pt idx="1714">
                  <c:v>7701371</c:v>
                </c:pt>
                <c:pt idx="1715">
                  <c:v>2819213</c:v>
                </c:pt>
                <c:pt idx="1716">
                  <c:v>313187</c:v>
                </c:pt>
                <c:pt idx="1717">
                  <c:v>220120</c:v>
                </c:pt>
                <c:pt idx="1718">
                  <c:v>2563098</c:v>
                </c:pt>
                <c:pt idx="1719">
                  <c:v>1388170</c:v>
                </c:pt>
                <c:pt idx="1720">
                  <c:v>12709520</c:v>
                </c:pt>
                <c:pt idx="1721">
                  <c:v>1179451</c:v>
                </c:pt>
                <c:pt idx="1722">
                  <c:v>2953664</c:v>
                </c:pt>
                <c:pt idx="1723">
                  <c:v>250193</c:v>
                </c:pt>
                <c:pt idx="1724">
                  <c:v>1516733</c:v>
                </c:pt>
                <c:pt idx="1725">
                  <c:v>212416</c:v>
                </c:pt>
                <c:pt idx="1726">
                  <c:v>4005064</c:v>
                </c:pt>
                <c:pt idx="1727">
                  <c:v>15552885</c:v>
                </c:pt>
                <c:pt idx="1728">
                  <c:v>788372</c:v>
                </c:pt>
                <c:pt idx="1729">
                  <c:v>218721</c:v>
                </c:pt>
                <c:pt idx="1730">
                  <c:v>870225</c:v>
                </c:pt>
                <c:pt idx="1731">
                  <c:v>426969</c:v>
                </c:pt>
                <c:pt idx="1732">
                  <c:v>357439</c:v>
                </c:pt>
                <c:pt idx="1733">
                  <c:v>94683</c:v>
                </c:pt>
                <c:pt idx="1734">
                  <c:v>2819118</c:v>
                </c:pt>
                <c:pt idx="1735">
                  <c:v>297405</c:v>
                </c:pt>
                <c:pt idx="1736">
                  <c:v>992396</c:v>
                </c:pt>
                <c:pt idx="1737">
                  <c:v>711676</c:v>
                </c:pt>
                <c:pt idx="1738">
                  <c:v>94432</c:v>
                </c:pt>
                <c:pt idx="1739">
                  <c:v>252729</c:v>
                </c:pt>
                <c:pt idx="1740">
                  <c:v>218903</c:v>
                </c:pt>
                <c:pt idx="1741">
                  <c:v>1861355</c:v>
                </c:pt>
                <c:pt idx="1742">
                  <c:v>565798</c:v>
                </c:pt>
                <c:pt idx="1743">
                  <c:v>330372</c:v>
                </c:pt>
                <c:pt idx="1744">
                  <c:v>538587</c:v>
                </c:pt>
                <c:pt idx="1745">
                  <c:v>176914</c:v>
                </c:pt>
                <c:pt idx="1746">
                  <c:v>167556</c:v>
                </c:pt>
                <c:pt idx="1747">
                  <c:v>240187</c:v>
                </c:pt>
                <c:pt idx="1748">
                  <c:v>1066451</c:v>
                </c:pt>
                <c:pt idx="1749">
                  <c:v>1065512</c:v>
                </c:pt>
                <c:pt idx="1750">
                  <c:v>11042</c:v>
                </c:pt>
                <c:pt idx="1751">
                  <c:v>348783</c:v>
                </c:pt>
                <c:pt idx="1752">
                  <c:v>2591777</c:v>
                </c:pt>
                <c:pt idx="1753">
                  <c:v>3601697</c:v>
                </c:pt>
                <c:pt idx="1754">
                  <c:v>357054</c:v>
                </c:pt>
                <c:pt idx="1755">
                  <c:v>938879</c:v>
                </c:pt>
                <c:pt idx="1756">
                  <c:v>369487</c:v>
                </c:pt>
                <c:pt idx="1757">
                  <c:v>15693</c:v>
                </c:pt>
                <c:pt idx="1758">
                  <c:v>494173</c:v>
                </c:pt>
                <c:pt idx="1759">
                  <c:v>267761</c:v>
                </c:pt>
                <c:pt idx="1760">
                  <c:v>1018706</c:v>
                </c:pt>
                <c:pt idx="1761">
                  <c:v>2982517</c:v>
                </c:pt>
                <c:pt idx="1762">
                  <c:v>299820</c:v>
                </c:pt>
                <c:pt idx="1763">
                  <c:v>36457</c:v>
                </c:pt>
                <c:pt idx="1764">
                  <c:v>575364</c:v>
                </c:pt>
                <c:pt idx="1765">
                  <c:v>1505292</c:v>
                </c:pt>
                <c:pt idx="1766">
                  <c:v>1077108</c:v>
                </c:pt>
                <c:pt idx="1767">
                  <c:v>8261252</c:v>
                </c:pt>
                <c:pt idx="1768">
                  <c:v>168103</c:v>
                </c:pt>
                <c:pt idx="1769">
                  <c:v>495854</c:v>
                </c:pt>
                <c:pt idx="1770">
                  <c:v>49947</c:v>
                </c:pt>
                <c:pt idx="1771">
                  <c:v>1639042</c:v>
                </c:pt>
                <c:pt idx="1772">
                  <c:v>188210</c:v>
                </c:pt>
                <c:pt idx="1773">
                  <c:v>1014163</c:v>
                </c:pt>
                <c:pt idx="1774">
                  <c:v>900285</c:v>
                </c:pt>
                <c:pt idx="1775">
                  <c:v>35123</c:v>
                </c:pt>
                <c:pt idx="1776">
                  <c:v>48112</c:v>
                </c:pt>
                <c:pt idx="1777">
                  <c:v>887451</c:v>
                </c:pt>
                <c:pt idx="1778">
                  <c:v>17404158</c:v>
                </c:pt>
                <c:pt idx="1779">
                  <c:v>57462</c:v>
                </c:pt>
                <c:pt idx="1780">
                  <c:v>1694330</c:v>
                </c:pt>
                <c:pt idx="1781">
                  <c:v>572775</c:v>
                </c:pt>
                <c:pt idx="1782">
                  <c:v>715011</c:v>
                </c:pt>
                <c:pt idx="1783">
                  <c:v>1769200</c:v>
                </c:pt>
                <c:pt idx="1784">
                  <c:v>21416</c:v>
                </c:pt>
                <c:pt idx="1785">
                  <c:v>1188002</c:v>
                </c:pt>
                <c:pt idx="1786">
                  <c:v>91161</c:v>
                </c:pt>
                <c:pt idx="1787">
                  <c:v>1225593</c:v>
                </c:pt>
                <c:pt idx="1788">
                  <c:v>13831320</c:v>
                </c:pt>
                <c:pt idx="1789">
                  <c:v>913756</c:v>
                </c:pt>
                <c:pt idx="1790">
                  <c:v>29723</c:v>
                </c:pt>
                <c:pt idx="1791">
                  <c:v>54813</c:v>
                </c:pt>
                <c:pt idx="1792">
                  <c:v>59365</c:v>
                </c:pt>
                <c:pt idx="1793">
                  <c:v>16387</c:v>
                </c:pt>
                <c:pt idx="1794">
                  <c:v>2042378</c:v>
                </c:pt>
                <c:pt idx="1795">
                  <c:v>35862</c:v>
                </c:pt>
                <c:pt idx="1796">
                  <c:v>451921</c:v>
                </c:pt>
                <c:pt idx="1797">
                  <c:v>814243</c:v>
                </c:pt>
                <c:pt idx="1798">
                  <c:v>598483</c:v>
                </c:pt>
                <c:pt idx="1799">
                  <c:v>14183631</c:v>
                </c:pt>
                <c:pt idx="1800">
                  <c:v>45141770</c:v>
                </c:pt>
                <c:pt idx="1801">
                  <c:v>827249</c:v>
                </c:pt>
                <c:pt idx="1802">
                  <c:v>581030</c:v>
                </c:pt>
                <c:pt idx="1803">
                  <c:v>41375</c:v>
                </c:pt>
                <c:pt idx="1804">
                  <c:v>20631</c:v>
                </c:pt>
                <c:pt idx="1805">
                  <c:v>303101</c:v>
                </c:pt>
                <c:pt idx="1806">
                  <c:v>77966</c:v>
                </c:pt>
                <c:pt idx="1807">
                  <c:v>2889410</c:v>
                </c:pt>
                <c:pt idx="1808">
                  <c:v>2408990</c:v>
                </c:pt>
                <c:pt idx="1809">
                  <c:v>507121</c:v>
                </c:pt>
                <c:pt idx="1810">
                  <c:v>3842533</c:v>
                </c:pt>
                <c:pt idx="1811">
                  <c:v>18108</c:v>
                </c:pt>
                <c:pt idx="1812">
                  <c:v>4986664</c:v>
                </c:pt>
                <c:pt idx="1813">
                  <c:v>2128508</c:v>
                </c:pt>
                <c:pt idx="1814">
                  <c:v>22893</c:v>
                </c:pt>
                <c:pt idx="1815">
                  <c:v>872663</c:v>
                </c:pt>
                <c:pt idx="1816">
                  <c:v>699104</c:v>
                </c:pt>
                <c:pt idx="1817">
                  <c:v>55599</c:v>
                </c:pt>
                <c:pt idx="1818">
                  <c:v>4307840</c:v>
                </c:pt>
                <c:pt idx="1819">
                  <c:v>474858</c:v>
                </c:pt>
                <c:pt idx="1820">
                  <c:v>160409</c:v>
                </c:pt>
                <c:pt idx="1821">
                  <c:v>11439</c:v>
                </c:pt>
                <c:pt idx="1822">
                  <c:v>22546976</c:v>
                </c:pt>
                <c:pt idx="1823">
                  <c:v>637400</c:v>
                </c:pt>
                <c:pt idx="1824">
                  <c:v>1280410</c:v>
                </c:pt>
                <c:pt idx="1825">
                  <c:v>104773</c:v>
                </c:pt>
                <c:pt idx="1826">
                  <c:v>1262652</c:v>
                </c:pt>
                <c:pt idx="1827">
                  <c:v>2393894</c:v>
                </c:pt>
                <c:pt idx="1828">
                  <c:v>593001</c:v>
                </c:pt>
                <c:pt idx="1829">
                  <c:v>1278977</c:v>
                </c:pt>
                <c:pt idx="1830">
                  <c:v>265096</c:v>
                </c:pt>
                <c:pt idx="1831">
                  <c:v>36515</c:v>
                </c:pt>
                <c:pt idx="1832">
                  <c:v>202550</c:v>
                </c:pt>
                <c:pt idx="1833">
                  <c:v>33260</c:v>
                </c:pt>
                <c:pt idx="1834">
                  <c:v>39926</c:v>
                </c:pt>
                <c:pt idx="1835">
                  <c:v>483029</c:v>
                </c:pt>
                <c:pt idx="1836">
                  <c:v>405781</c:v>
                </c:pt>
                <c:pt idx="1837">
                  <c:v>624212</c:v>
                </c:pt>
                <c:pt idx="1838">
                  <c:v>166906</c:v>
                </c:pt>
                <c:pt idx="1839">
                  <c:v>1469630</c:v>
                </c:pt>
                <c:pt idx="1840">
                  <c:v>45684</c:v>
                </c:pt>
                <c:pt idx="1841">
                  <c:v>71017021</c:v>
                </c:pt>
                <c:pt idx="1842">
                  <c:v>57516</c:v>
                </c:pt>
                <c:pt idx="1843">
                  <c:v>9020750</c:v>
                </c:pt>
                <c:pt idx="1844">
                  <c:v>15088622</c:v>
                </c:pt>
                <c:pt idx="1845">
                  <c:v>78674</c:v>
                </c:pt>
                <c:pt idx="1846">
                  <c:v>331638</c:v>
                </c:pt>
                <c:pt idx="1847">
                  <c:v>1090128</c:v>
                </c:pt>
                <c:pt idx="1848">
                  <c:v>206873</c:v>
                </c:pt>
                <c:pt idx="1849">
                  <c:v>111619</c:v>
                </c:pt>
                <c:pt idx="1850">
                  <c:v>322244</c:v>
                </c:pt>
                <c:pt idx="1851">
                  <c:v>206199</c:v>
                </c:pt>
                <c:pt idx="1852">
                  <c:v>805277</c:v>
                </c:pt>
                <c:pt idx="1853">
                  <c:v>1224103</c:v>
                </c:pt>
                <c:pt idx="1854">
                  <c:v>2374251</c:v>
                </c:pt>
                <c:pt idx="1855">
                  <c:v>400593</c:v>
                </c:pt>
                <c:pt idx="1856">
                  <c:v>79591</c:v>
                </c:pt>
                <c:pt idx="1857">
                  <c:v>542957</c:v>
                </c:pt>
                <c:pt idx="1858">
                  <c:v>335613</c:v>
                </c:pt>
                <c:pt idx="1859">
                  <c:v>709764</c:v>
                </c:pt>
                <c:pt idx="1860">
                  <c:v>702334</c:v>
                </c:pt>
                <c:pt idx="1861">
                  <c:v>22383</c:v>
                </c:pt>
                <c:pt idx="1862">
                  <c:v>486240</c:v>
                </c:pt>
                <c:pt idx="1863">
                  <c:v>1651715</c:v>
                </c:pt>
                <c:pt idx="1864">
                  <c:v>639685</c:v>
                </c:pt>
                <c:pt idx="1865">
                  <c:v>9328292</c:v>
                </c:pt>
                <c:pt idx="1866">
                  <c:v>135325</c:v>
                </c:pt>
                <c:pt idx="1867">
                  <c:v>61475</c:v>
                </c:pt>
                <c:pt idx="1868">
                  <c:v>2457408</c:v>
                </c:pt>
                <c:pt idx="1869">
                  <c:v>4799533</c:v>
                </c:pt>
                <c:pt idx="1870">
                  <c:v>902928</c:v>
                </c:pt>
                <c:pt idx="1871">
                  <c:v>93865</c:v>
                </c:pt>
                <c:pt idx="1872">
                  <c:v>1392693</c:v>
                </c:pt>
                <c:pt idx="1873">
                  <c:v>560687</c:v>
                </c:pt>
                <c:pt idx="1874">
                  <c:v>3662495</c:v>
                </c:pt>
                <c:pt idx="1875">
                  <c:v>5827999</c:v>
                </c:pt>
                <c:pt idx="1876">
                  <c:v>129466</c:v>
                </c:pt>
                <c:pt idx="1877">
                  <c:v>1207578</c:v>
                </c:pt>
                <c:pt idx="1878">
                  <c:v>229332</c:v>
                </c:pt>
                <c:pt idx="1879">
                  <c:v>544511</c:v>
                </c:pt>
                <c:pt idx="1880">
                  <c:v>380031</c:v>
                </c:pt>
                <c:pt idx="1881">
                  <c:v>745</c:v>
                </c:pt>
                <c:pt idx="1882">
                  <c:v>2787618</c:v>
                </c:pt>
                <c:pt idx="1883">
                  <c:v>28484</c:v>
                </c:pt>
                <c:pt idx="1884">
                  <c:v>900779</c:v>
                </c:pt>
                <c:pt idx="1885">
                  <c:v>287677</c:v>
                </c:pt>
                <c:pt idx="1886">
                  <c:v>47525</c:v>
                </c:pt>
                <c:pt idx="1887">
                  <c:v>339517</c:v>
                </c:pt>
                <c:pt idx="1888">
                  <c:v>1005811</c:v>
                </c:pt>
                <c:pt idx="1889">
                  <c:v>75433</c:v>
                </c:pt>
                <c:pt idx="1890">
                  <c:v>324024</c:v>
                </c:pt>
                <c:pt idx="1891">
                  <c:v>1053583</c:v>
                </c:pt>
                <c:pt idx="1892">
                  <c:v>1745260</c:v>
                </c:pt>
                <c:pt idx="1893">
                  <c:v>2210090</c:v>
                </c:pt>
                <c:pt idx="1894">
                  <c:v>61977</c:v>
                </c:pt>
                <c:pt idx="1895">
                  <c:v>41944</c:v>
                </c:pt>
                <c:pt idx="1896">
                  <c:v>607422</c:v>
                </c:pt>
                <c:pt idx="1897">
                  <c:v>334148</c:v>
                </c:pt>
                <c:pt idx="1898">
                  <c:v>8538280</c:v>
                </c:pt>
                <c:pt idx="1899">
                  <c:v>6037731</c:v>
                </c:pt>
                <c:pt idx="1900">
                  <c:v>2606093</c:v>
                </c:pt>
                <c:pt idx="1901">
                  <c:v>243553</c:v>
                </c:pt>
                <c:pt idx="1902">
                  <c:v>458952</c:v>
                </c:pt>
                <c:pt idx="1903">
                  <c:v>300715</c:v>
                </c:pt>
                <c:pt idx="1904">
                  <c:v>1011136</c:v>
                </c:pt>
                <c:pt idx="1905">
                  <c:v>524384</c:v>
                </c:pt>
                <c:pt idx="1906">
                  <c:v>59486</c:v>
                </c:pt>
                <c:pt idx="1907">
                  <c:v>1132118</c:v>
                </c:pt>
                <c:pt idx="1908">
                  <c:v>2227708</c:v>
                </c:pt>
                <c:pt idx="1909">
                  <c:v>1043202</c:v>
                </c:pt>
                <c:pt idx="1910">
                  <c:v>182200</c:v>
                </c:pt>
                <c:pt idx="1911">
                  <c:v>277281</c:v>
                </c:pt>
                <c:pt idx="1912">
                  <c:v>1810234</c:v>
                </c:pt>
                <c:pt idx="1913">
                  <c:v>216921</c:v>
                </c:pt>
                <c:pt idx="1914">
                  <c:v>2490503</c:v>
                </c:pt>
                <c:pt idx="1915">
                  <c:v>566512</c:v>
                </c:pt>
                <c:pt idx="1916">
                  <c:v>5790135</c:v>
                </c:pt>
                <c:pt idx="1917">
                  <c:v>1650078</c:v>
                </c:pt>
                <c:pt idx="1918">
                  <c:v>111077</c:v>
                </c:pt>
                <c:pt idx="1919">
                  <c:v>79205</c:v>
                </c:pt>
                <c:pt idx="1920">
                  <c:v>107255</c:v>
                </c:pt>
                <c:pt idx="1921">
                  <c:v>639391</c:v>
                </c:pt>
                <c:pt idx="1922">
                  <c:v>1017803</c:v>
                </c:pt>
                <c:pt idx="1923">
                  <c:v>24577</c:v>
                </c:pt>
                <c:pt idx="1924">
                  <c:v>226192</c:v>
                </c:pt>
                <c:pt idx="1925">
                  <c:v>297209</c:v>
                </c:pt>
                <c:pt idx="1926">
                  <c:v>2061448</c:v>
                </c:pt>
                <c:pt idx="1927">
                  <c:v>521883</c:v>
                </c:pt>
                <c:pt idx="1928">
                  <c:v>220398</c:v>
                </c:pt>
                <c:pt idx="1929">
                  <c:v>909623</c:v>
                </c:pt>
                <c:pt idx="1930">
                  <c:v>2600608</c:v>
                </c:pt>
                <c:pt idx="1931">
                  <c:v>533134</c:v>
                </c:pt>
                <c:pt idx="1932">
                  <c:v>205870</c:v>
                </c:pt>
                <c:pt idx="1933">
                  <c:v>2676610</c:v>
                </c:pt>
                <c:pt idx="1934">
                  <c:v>293591</c:v>
                </c:pt>
                <c:pt idx="1935">
                  <c:v>614692</c:v>
                </c:pt>
                <c:pt idx="1936">
                  <c:v>1833398</c:v>
                </c:pt>
                <c:pt idx="1937">
                  <c:v>402804</c:v>
                </c:pt>
                <c:pt idx="1938">
                  <c:v>2503011</c:v>
                </c:pt>
                <c:pt idx="1939">
                  <c:v>1565382</c:v>
                </c:pt>
                <c:pt idx="1940">
                  <c:v>602127</c:v>
                </c:pt>
                <c:pt idx="1941">
                  <c:v>756023</c:v>
                </c:pt>
                <c:pt idx="1942">
                  <c:v>403844</c:v>
                </c:pt>
                <c:pt idx="1943">
                  <c:v>392119</c:v>
                </c:pt>
                <c:pt idx="1944">
                  <c:v>14738111</c:v>
                </c:pt>
                <c:pt idx="1945">
                  <c:v>112866</c:v>
                </c:pt>
                <c:pt idx="1946">
                  <c:v>122054</c:v>
                </c:pt>
                <c:pt idx="1947">
                  <c:v>244088</c:v>
                </c:pt>
                <c:pt idx="1948">
                  <c:v>784713</c:v>
                </c:pt>
                <c:pt idx="1949">
                  <c:v>4126161</c:v>
                </c:pt>
                <c:pt idx="1950">
                  <c:v>45777</c:v>
                </c:pt>
                <c:pt idx="1951">
                  <c:v>1779855</c:v>
                </c:pt>
                <c:pt idx="1952">
                  <c:v>2005054</c:v>
                </c:pt>
                <c:pt idx="1953">
                  <c:v>1209601</c:v>
                </c:pt>
                <c:pt idx="1954">
                  <c:v>709406</c:v>
                </c:pt>
                <c:pt idx="1955">
                  <c:v>404417</c:v>
                </c:pt>
                <c:pt idx="1956">
                  <c:v>562303</c:v>
                </c:pt>
                <c:pt idx="1957">
                  <c:v>1838296</c:v>
                </c:pt>
                <c:pt idx="1958">
                  <c:v>264158</c:v>
                </c:pt>
                <c:pt idx="1959">
                  <c:v>4682557</c:v>
                </c:pt>
                <c:pt idx="1960">
                  <c:v>226659</c:v>
                </c:pt>
                <c:pt idx="1961">
                  <c:v>243232</c:v>
                </c:pt>
                <c:pt idx="1962">
                  <c:v>1769069</c:v>
                </c:pt>
                <c:pt idx="1963">
                  <c:v>3845880</c:v>
                </c:pt>
                <c:pt idx="1964">
                  <c:v>478259</c:v>
                </c:pt>
                <c:pt idx="1965">
                  <c:v>413615</c:v>
                </c:pt>
                <c:pt idx="1966">
                  <c:v>25016614</c:v>
                </c:pt>
                <c:pt idx="1967">
                  <c:v>2910609</c:v>
                </c:pt>
                <c:pt idx="1968">
                  <c:v>575264</c:v>
                </c:pt>
                <c:pt idx="1969">
                  <c:v>4695293</c:v>
                </c:pt>
                <c:pt idx="1970">
                  <c:v>1283991</c:v>
                </c:pt>
                <c:pt idx="1971">
                  <c:v>1122458</c:v>
                </c:pt>
                <c:pt idx="1972">
                  <c:v>578611</c:v>
                </c:pt>
                <c:pt idx="1973">
                  <c:v>430321</c:v>
                </c:pt>
                <c:pt idx="1974">
                  <c:v>9762</c:v>
                </c:pt>
                <c:pt idx="1975">
                  <c:v>377621</c:v>
                </c:pt>
                <c:pt idx="1976">
                  <c:v>806607</c:v>
                </c:pt>
                <c:pt idx="1977">
                  <c:v>1249005</c:v>
                </c:pt>
                <c:pt idx="1978">
                  <c:v>26379</c:v>
                </c:pt>
                <c:pt idx="1979">
                  <c:v>25145</c:v>
                </c:pt>
                <c:pt idx="1980">
                  <c:v>16219716</c:v>
                </c:pt>
                <c:pt idx="1981">
                  <c:v>215603</c:v>
                </c:pt>
                <c:pt idx="1982">
                  <c:v>5817</c:v>
                </c:pt>
                <c:pt idx="1983">
                  <c:v>7061203</c:v>
                </c:pt>
                <c:pt idx="1984">
                  <c:v>448835</c:v>
                </c:pt>
                <c:pt idx="1985">
                  <c:v>434036</c:v>
                </c:pt>
                <c:pt idx="1986">
                  <c:v>1250022</c:v>
                </c:pt>
                <c:pt idx="1987">
                  <c:v>293147</c:v>
                </c:pt>
                <c:pt idx="1988">
                  <c:v>132724</c:v>
                </c:pt>
                <c:pt idx="1989">
                  <c:v>2462285</c:v>
                </c:pt>
                <c:pt idx="1990">
                  <c:v>21545253</c:v>
                </c:pt>
                <c:pt idx="1991">
                  <c:v>447310</c:v>
                </c:pt>
                <c:pt idx="1992">
                  <c:v>330565</c:v>
                </c:pt>
                <c:pt idx="1993">
                  <c:v>1426823</c:v>
                </c:pt>
                <c:pt idx="1994">
                  <c:v>617155</c:v>
                </c:pt>
                <c:pt idx="1995">
                  <c:v>340348</c:v>
                </c:pt>
                <c:pt idx="1996">
                  <c:v>18739</c:v>
                </c:pt>
                <c:pt idx="1997">
                  <c:v>1080873</c:v>
                </c:pt>
                <c:pt idx="1998">
                  <c:v>140354</c:v>
                </c:pt>
                <c:pt idx="1999">
                  <c:v>732055</c:v>
                </c:pt>
                <c:pt idx="2000">
                  <c:v>1390497</c:v>
                </c:pt>
                <c:pt idx="2001">
                  <c:v>1249486</c:v>
                </c:pt>
                <c:pt idx="2002">
                  <c:v>1792082</c:v>
                </c:pt>
                <c:pt idx="2003">
                  <c:v>134806</c:v>
                </c:pt>
                <c:pt idx="2004">
                  <c:v>937309</c:v>
                </c:pt>
                <c:pt idx="2005">
                  <c:v>296476</c:v>
                </c:pt>
                <c:pt idx="2006">
                  <c:v>3185320</c:v>
                </c:pt>
                <c:pt idx="2007">
                  <c:v>3523564</c:v>
                </c:pt>
                <c:pt idx="2008">
                  <c:v>1059189</c:v>
                </c:pt>
                <c:pt idx="2009">
                  <c:v>317963</c:v>
                </c:pt>
                <c:pt idx="2010">
                  <c:v>760827</c:v>
                </c:pt>
                <c:pt idx="2011">
                  <c:v>194946</c:v>
                </c:pt>
                <c:pt idx="2012">
                  <c:v>45037</c:v>
                </c:pt>
                <c:pt idx="2013">
                  <c:v>810080</c:v>
                </c:pt>
                <c:pt idx="2014">
                  <c:v>1073134</c:v>
                </c:pt>
                <c:pt idx="2015">
                  <c:v>109740</c:v>
                </c:pt>
                <c:pt idx="2016">
                  <c:v>157037</c:v>
                </c:pt>
                <c:pt idx="2017">
                  <c:v>8025153</c:v>
                </c:pt>
                <c:pt idx="2018">
                  <c:v>540857</c:v>
                </c:pt>
                <c:pt idx="2019">
                  <c:v>27350528</c:v>
                </c:pt>
                <c:pt idx="2020">
                  <c:v>12461</c:v>
                </c:pt>
                <c:pt idx="2021">
                  <c:v>26033</c:v>
                </c:pt>
                <c:pt idx="2022">
                  <c:v>9747</c:v>
                </c:pt>
                <c:pt idx="2023">
                  <c:v>11736</c:v>
                </c:pt>
                <c:pt idx="2024">
                  <c:v>4174131</c:v>
                </c:pt>
                <c:pt idx="2025">
                  <c:v>1564769</c:v>
                </c:pt>
                <c:pt idx="2026">
                  <c:v>59043</c:v>
                </c:pt>
                <c:pt idx="2027">
                  <c:v>643117</c:v>
                </c:pt>
                <c:pt idx="2028">
                  <c:v>3411173</c:v>
                </c:pt>
                <c:pt idx="2029">
                  <c:v>2835009</c:v>
                </c:pt>
                <c:pt idx="2030">
                  <c:v>1005215</c:v>
                </c:pt>
                <c:pt idx="2031">
                  <c:v>11156</c:v>
                </c:pt>
                <c:pt idx="2032">
                  <c:v>3010746</c:v>
                </c:pt>
                <c:pt idx="2033">
                  <c:v>12955997</c:v>
                </c:pt>
                <c:pt idx="2034">
                  <c:v>4289238</c:v>
                </c:pt>
                <c:pt idx="2035">
                  <c:v>292609</c:v>
                </c:pt>
                <c:pt idx="2036">
                  <c:v>4355869</c:v>
                </c:pt>
                <c:pt idx="2037">
                  <c:v>474712</c:v>
                </c:pt>
                <c:pt idx="2038">
                  <c:v>2181976</c:v>
                </c:pt>
                <c:pt idx="2039">
                  <c:v>969307</c:v>
                </c:pt>
                <c:pt idx="2040">
                  <c:v>1904633</c:v>
                </c:pt>
                <c:pt idx="2041">
                  <c:v>9537066</c:v>
                </c:pt>
                <c:pt idx="2042">
                  <c:v>54141</c:v>
                </c:pt>
                <c:pt idx="2043">
                  <c:v>1240044</c:v>
                </c:pt>
                <c:pt idx="2044">
                  <c:v>2186003</c:v>
                </c:pt>
                <c:pt idx="2045">
                  <c:v>2959424</c:v>
                </c:pt>
                <c:pt idx="2046">
                  <c:v>403229</c:v>
                </c:pt>
                <c:pt idx="2047">
                  <c:v>380990</c:v>
                </c:pt>
                <c:pt idx="2048">
                  <c:v>2095289</c:v>
                </c:pt>
                <c:pt idx="2049">
                  <c:v>1059366</c:v>
                </c:pt>
                <c:pt idx="2050">
                  <c:v>90268</c:v>
                </c:pt>
                <c:pt idx="2051">
                  <c:v>429830</c:v>
                </c:pt>
                <c:pt idx="2052">
                  <c:v>360158</c:v>
                </c:pt>
                <c:pt idx="2053">
                  <c:v>161543</c:v>
                </c:pt>
                <c:pt idx="2054">
                  <c:v>88425</c:v>
                </c:pt>
                <c:pt idx="2055">
                  <c:v>2016029</c:v>
                </c:pt>
                <c:pt idx="2056">
                  <c:v>152533</c:v>
                </c:pt>
                <c:pt idx="2057">
                  <c:v>209343</c:v>
                </c:pt>
                <c:pt idx="2058">
                  <c:v>548993</c:v>
                </c:pt>
                <c:pt idx="2059">
                  <c:v>244593</c:v>
                </c:pt>
                <c:pt idx="2060">
                  <c:v>1342038</c:v>
                </c:pt>
                <c:pt idx="2061">
                  <c:v>76956</c:v>
                </c:pt>
                <c:pt idx="2062">
                  <c:v>2828138</c:v>
                </c:pt>
                <c:pt idx="2063">
                  <c:v>26668</c:v>
                </c:pt>
                <c:pt idx="2064">
                  <c:v>7941440</c:v>
                </c:pt>
                <c:pt idx="2065">
                  <c:v>172367</c:v>
                </c:pt>
                <c:pt idx="2066">
                  <c:v>321688</c:v>
                </c:pt>
                <c:pt idx="2067">
                  <c:v>1566455</c:v>
                </c:pt>
                <c:pt idx="2068">
                  <c:v>1004615</c:v>
                </c:pt>
                <c:pt idx="2069">
                  <c:v>11995</c:v>
                </c:pt>
                <c:pt idx="2070">
                  <c:v>931823</c:v>
                </c:pt>
                <c:pt idx="2071">
                  <c:v>981884</c:v>
                </c:pt>
                <c:pt idx="2072">
                  <c:v>898717</c:v>
                </c:pt>
                <c:pt idx="2073">
                  <c:v>852543</c:v>
                </c:pt>
                <c:pt idx="2074">
                  <c:v>3735</c:v>
                </c:pt>
                <c:pt idx="2075">
                  <c:v>901229</c:v>
                </c:pt>
                <c:pt idx="2076">
                  <c:v>68487</c:v>
                </c:pt>
                <c:pt idx="2077">
                  <c:v>319546</c:v>
                </c:pt>
                <c:pt idx="2078">
                  <c:v>117072</c:v>
                </c:pt>
                <c:pt idx="2079">
                  <c:v>938623</c:v>
                </c:pt>
                <c:pt idx="2080">
                  <c:v>93903</c:v>
                </c:pt>
                <c:pt idx="2081">
                  <c:v>1259565</c:v>
                </c:pt>
                <c:pt idx="2082">
                  <c:v>1794696</c:v>
                </c:pt>
                <c:pt idx="2083">
                  <c:v>527531</c:v>
                </c:pt>
                <c:pt idx="2084">
                  <c:v>695269</c:v>
                </c:pt>
                <c:pt idx="2085">
                  <c:v>524619</c:v>
                </c:pt>
                <c:pt idx="2086">
                  <c:v>2238723</c:v>
                </c:pt>
                <c:pt idx="2087">
                  <c:v>23634</c:v>
                </c:pt>
                <c:pt idx="2088">
                  <c:v>886348</c:v>
                </c:pt>
                <c:pt idx="2089">
                  <c:v>380230</c:v>
                </c:pt>
                <c:pt idx="2090">
                  <c:v>1678623</c:v>
                </c:pt>
                <c:pt idx="2091">
                  <c:v>2272385</c:v>
                </c:pt>
                <c:pt idx="2092">
                  <c:v>114967</c:v>
                </c:pt>
                <c:pt idx="2093">
                  <c:v>2357705</c:v>
                </c:pt>
                <c:pt idx="2094">
                  <c:v>6320</c:v>
                </c:pt>
                <c:pt idx="2095">
                  <c:v>5358351</c:v>
                </c:pt>
                <c:pt idx="2096">
                  <c:v>2143706</c:v>
                </c:pt>
                <c:pt idx="2097">
                  <c:v>54360</c:v>
                </c:pt>
                <c:pt idx="2098">
                  <c:v>3290220</c:v>
                </c:pt>
                <c:pt idx="2099">
                  <c:v>1247515</c:v>
                </c:pt>
                <c:pt idx="2100">
                  <c:v>2627504</c:v>
                </c:pt>
                <c:pt idx="2101">
                  <c:v>1339289</c:v>
                </c:pt>
                <c:pt idx="2102">
                  <c:v>2396459</c:v>
                </c:pt>
                <c:pt idx="2103">
                  <c:v>179374</c:v>
                </c:pt>
                <c:pt idx="2104">
                  <c:v>719145</c:v>
                </c:pt>
                <c:pt idx="2105">
                  <c:v>1375345</c:v>
                </c:pt>
                <c:pt idx="2106">
                  <c:v>2305543</c:v>
                </c:pt>
                <c:pt idx="2107">
                  <c:v>1717225</c:v>
                </c:pt>
                <c:pt idx="2108">
                  <c:v>495194</c:v>
                </c:pt>
                <c:pt idx="2109">
                  <c:v>512726</c:v>
                </c:pt>
                <c:pt idx="2110">
                  <c:v>1089707</c:v>
                </c:pt>
                <c:pt idx="2111">
                  <c:v>46430</c:v>
                </c:pt>
                <c:pt idx="2112">
                  <c:v>1430025</c:v>
                </c:pt>
                <c:pt idx="2113">
                  <c:v>78344</c:v>
                </c:pt>
                <c:pt idx="2114">
                  <c:v>814925</c:v>
                </c:pt>
                <c:pt idx="2115">
                  <c:v>26673</c:v>
                </c:pt>
                <c:pt idx="2116">
                  <c:v>1131500</c:v>
                </c:pt>
                <c:pt idx="2117">
                  <c:v>514150</c:v>
                </c:pt>
                <c:pt idx="2118">
                  <c:v>65353</c:v>
                </c:pt>
                <c:pt idx="2119">
                  <c:v>688306</c:v>
                </c:pt>
                <c:pt idx="2120">
                  <c:v>65211</c:v>
                </c:pt>
                <c:pt idx="2121">
                  <c:v>1799618</c:v>
                </c:pt>
                <c:pt idx="2122">
                  <c:v>652798</c:v>
                </c:pt>
                <c:pt idx="2123">
                  <c:v>1335741</c:v>
                </c:pt>
                <c:pt idx="2124">
                  <c:v>41378</c:v>
                </c:pt>
                <c:pt idx="2125">
                  <c:v>582785</c:v>
                </c:pt>
                <c:pt idx="2126">
                  <c:v>2721342</c:v>
                </c:pt>
                <c:pt idx="2127">
                  <c:v>308352</c:v>
                </c:pt>
                <c:pt idx="2128">
                  <c:v>194294</c:v>
                </c:pt>
                <c:pt idx="2129">
                  <c:v>224115</c:v>
                </c:pt>
                <c:pt idx="2130">
                  <c:v>506698</c:v>
                </c:pt>
                <c:pt idx="2131">
                  <c:v>3386859</c:v>
                </c:pt>
                <c:pt idx="2132">
                  <c:v>1002263</c:v>
                </c:pt>
                <c:pt idx="2133">
                  <c:v>367974</c:v>
                </c:pt>
                <c:pt idx="2134">
                  <c:v>1301742</c:v>
                </c:pt>
                <c:pt idx="2135">
                  <c:v>2249743</c:v>
                </c:pt>
                <c:pt idx="2136">
                  <c:v>27779</c:v>
                </c:pt>
                <c:pt idx="2137">
                  <c:v>1150274</c:v>
                </c:pt>
                <c:pt idx="2138">
                  <c:v>102804</c:v>
                </c:pt>
                <c:pt idx="2139">
                  <c:v>494709</c:v>
                </c:pt>
                <c:pt idx="2140">
                  <c:v>106973</c:v>
                </c:pt>
                <c:pt idx="2141">
                  <c:v>701874</c:v>
                </c:pt>
                <c:pt idx="2142">
                  <c:v>254424</c:v>
                </c:pt>
                <c:pt idx="2143">
                  <c:v>1421026</c:v>
                </c:pt>
                <c:pt idx="2144">
                  <c:v>3848009</c:v>
                </c:pt>
                <c:pt idx="2145">
                  <c:v>1620153</c:v>
                </c:pt>
                <c:pt idx="2146">
                  <c:v>2684509</c:v>
                </c:pt>
                <c:pt idx="2147">
                  <c:v>9391</c:v>
                </c:pt>
                <c:pt idx="2148">
                  <c:v>41025</c:v>
                </c:pt>
                <c:pt idx="2149">
                  <c:v>1042282</c:v>
                </c:pt>
                <c:pt idx="2150">
                  <c:v>107390</c:v>
                </c:pt>
                <c:pt idx="2151">
                  <c:v>351519</c:v>
                </c:pt>
                <c:pt idx="2152">
                  <c:v>4403389</c:v>
                </c:pt>
                <c:pt idx="2153">
                  <c:v>502681</c:v>
                </c:pt>
                <c:pt idx="2154">
                  <c:v>302440</c:v>
                </c:pt>
                <c:pt idx="2155">
                  <c:v>159384</c:v>
                </c:pt>
                <c:pt idx="2156">
                  <c:v>1800130</c:v>
                </c:pt>
                <c:pt idx="2157">
                  <c:v>5969</c:v>
                </c:pt>
                <c:pt idx="2158">
                  <c:v>7964424</c:v>
                </c:pt>
                <c:pt idx="2159">
                  <c:v>11133</c:v>
                </c:pt>
                <c:pt idx="2160">
                  <c:v>890541</c:v>
                </c:pt>
                <c:pt idx="2161">
                  <c:v>3963050</c:v>
                </c:pt>
                <c:pt idx="2162">
                  <c:v>822530</c:v>
                </c:pt>
                <c:pt idx="2163">
                  <c:v>156242</c:v>
                </c:pt>
                <c:pt idx="2164">
                  <c:v>129124</c:v>
                </c:pt>
                <c:pt idx="2165">
                  <c:v>1080069</c:v>
                </c:pt>
                <c:pt idx="2166">
                  <c:v>1593449</c:v>
                </c:pt>
                <c:pt idx="2167">
                  <c:v>718026</c:v>
                </c:pt>
                <c:pt idx="2168">
                  <c:v>466497</c:v>
                </c:pt>
                <c:pt idx="2169">
                  <c:v>965328</c:v>
                </c:pt>
                <c:pt idx="2170">
                  <c:v>65990</c:v>
                </c:pt>
                <c:pt idx="2171">
                  <c:v>2164363</c:v>
                </c:pt>
                <c:pt idx="2172">
                  <c:v>90168</c:v>
                </c:pt>
                <c:pt idx="2173">
                  <c:v>19864779</c:v>
                </c:pt>
                <c:pt idx="2174">
                  <c:v>186119</c:v>
                </c:pt>
                <c:pt idx="2175">
                  <c:v>659476</c:v>
                </c:pt>
                <c:pt idx="2176">
                  <c:v>227226</c:v>
                </c:pt>
                <c:pt idx="2177">
                  <c:v>246989</c:v>
                </c:pt>
                <c:pt idx="2178">
                  <c:v>128309</c:v>
                </c:pt>
                <c:pt idx="2179">
                  <c:v>437061</c:v>
                </c:pt>
                <c:pt idx="2180">
                  <c:v>543596</c:v>
                </c:pt>
                <c:pt idx="2181">
                  <c:v>2185367</c:v>
                </c:pt>
                <c:pt idx="2182">
                  <c:v>200610</c:v>
                </c:pt>
                <c:pt idx="2183">
                  <c:v>1248469</c:v>
                </c:pt>
                <c:pt idx="2184">
                  <c:v>4029646</c:v>
                </c:pt>
                <c:pt idx="2185">
                  <c:v>43171</c:v>
                </c:pt>
                <c:pt idx="2186">
                  <c:v>3238183</c:v>
                </c:pt>
                <c:pt idx="2187">
                  <c:v>1185773</c:v>
                </c:pt>
                <c:pt idx="2188">
                  <c:v>263464</c:v>
                </c:pt>
                <c:pt idx="2189">
                  <c:v>188957</c:v>
                </c:pt>
                <c:pt idx="2190">
                  <c:v>1838042</c:v>
                </c:pt>
                <c:pt idx="2191">
                  <c:v>1895867</c:v>
                </c:pt>
                <c:pt idx="2192">
                  <c:v>6553</c:v>
                </c:pt>
                <c:pt idx="2193">
                  <c:v>4043273</c:v>
                </c:pt>
                <c:pt idx="2194">
                  <c:v>90206</c:v>
                </c:pt>
                <c:pt idx="2195">
                  <c:v>100264</c:v>
                </c:pt>
                <c:pt idx="2196">
                  <c:v>1044836</c:v>
                </c:pt>
                <c:pt idx="2197">
                  <c:v>1251416</c:v>
                </c:pt>
                <c:pt idx="2198">
                  <c:v>48037</c:v>
                </c:pt>
                <c:pt idx="2199">
                  <c:v>1370158</c:v>
                </c:pt>
                <c:pt idx="2200">
                  <c:v>18040000</c:v>
                </c:pt>
                <c:pt idx="2201">
                  <c:v>1881309</c:v>
                </c:pt>
                <c:pt idx="2202">
                  <c:v>3337072</c:v>
                </c:pt>
                <c:pt idx="2203">
                  <c:v>588502</c:v>
                </c:pt>
                <c:pt idx="2204">
                  <c:v>1587062</c:v>
                </c:pt>
                <c:pt idx="2205">
                  <c:v>473198</c:v>
                </c:pt>
                <c:pt idx="2206">
                  <c:v>66369</c:v>
                </c:pt>
                <c:pt idx="2207">
                  <c:v>755522</c:v>
                </c:pt>
                <c:pt idx="2208">
                  <c:v>889056</c:v>
                </c:pt>
                <c:pt idx="2209">
                  <c:v>8718657</c:v>
                </c:pt>
                <c:pt idx="2210">
                  <c:v>90870</c:v>
                </c:pt>
                <c:pt idx="2211">
                  <c:v>148689896</c:v>
                </c:pt>
                <c:pt idx="2212">
                  <c:v>268145</c:v>
                </c:pt>
                <c:pt idx="2213">
                  <c:v>1225340</c:v>
                </c:pt>
                <c:pt idx="2214">
                  <c:v>172879</c:v>
                </c:pt>
                <c:pt idx="2215">
                  <c:v>5318</c:v>
                </c:pt>
                <c:pt idx="2216">
                  <c:v>639815</c:v>
                </c:pt>
                <c:pt idx="2217">
                  <c:v>21776</c:v>
                </c:pt>
                <c:pt idx="2218">
                  <c:v>173562</c:v>
                </c:pt>
                <c:pt idx="2219">
                  <c:v>800306</c:v>
                </c:pt>
                <c:pt idx="2220">
                  <c:v>7645235</c:v>
                </c:pt>
                <c:pt idx="2221">
                  <c:v>3174393</c:v>
                </c:pt>
                <c:pt idx="2222">
                  <c:v>78433</c:v>
                </c:pt>
                <c:pt idx="2223">
                  <c:v>957937</c:v>
                </c:pt>
                <c:pt idx="2224">
                  <c:v>1249677</c:v>
                </c:pt>
                <c:pt idx="2225">
                  <c:v>632115</c:v>
                </c:pt>
                <c:pt idx="2226">
                  <c:v>285437</c:v>
                </c:pt>
                <c:pt idx="2227">
                  <c:v>4497</c:v>
                </c:pt>
                <c:pt idx="2228">
                  <c:v>18573</c:v>
                </c:pt>
                <c:pt idx="2229">
                  <c:v>6810173</c:v>
                </c:pt>
                <c:pt idx="2230">
                  <c:v>476389</c:v>
                </c:pt>
                <c:pt idx="2231">
                  <c:v>5414339</c:v>
                </c:pt>
                <c:pt idx="2232">
                  <c:v>2302182</c:v>
                </c:pt>
                <c:pt idx="2233">
                  <c:v>168910</c:v>
                </c:pt>
                <c:pt idx="2234">
                  <c:v>955104</c:v>
                </c:pt>
                <c:pt idx="2235">
                  <c:v>702317</c:v>
                </c:pt>
                <c:pt idx="2236">
                  <c:v>69795</c:v>
                </c:pt>
                <c:pt idx="2237">
                  <c:v>1405318</c:v>
                </c:pt>
                <c:pt idx="2238">
                  <c:v>73611</c:v>
                </c:pt>
                <c:pt idx="2239">
                  <c:v>101082</c:v>
                </c:pt>
                <c:pt idx="2240">
                  <c:v>156176</c:v>
                </c:pt>
                <c:pt idx="2241">
                  <c:v>607765</c:v>
                </c:pt>
                <c:pt idx="2242">
                  <c:v>3951217</c:v>
                </c:pt>
                <c:pt idx="2243">
                  <c:v>113213</c:v>
                </c:pt>
                <c:pt idx="2244">
                  <c:v>341276</c:v>
                </c:pt>
                <c:pt idx="2245">
                  <c:v>842721</c:v>
                </c:pt>
                <c:pt idx="2246">
                  <c:v>2412639</c:v>
                </c:pt>
                <c:pt idx="2247">
                  <c:v>149376127</c:v>
                </c:pt>
                <c:pt idx="2248">
                  <c:v>735708</c:v>
                </c:pt>
                <c:pt idx="2249">
                  <c:v>2089947</c:v>
                </c:pt>
                <c:pt idx="2250">
                  <c:v>14381</c:v>
                </c:pt>
                <c:pt idx="2251">
                  <c:v>285469</c:v>
                </c:pt>
                <c:pt idx="2252">
                  <c:v>741558</c:v>
                </c:pt>
                <c:pt idx="2253">
                  <c:v>2557709</c:v>
                </c:pt>
                <c:pt idx="2254">
                  <c:v>792189</c:v>
                </c:pt>
                <c:pt idx="2255">
                  <c:v>8795</c:v>
                </c:pt>
                <c:pt idx="2256">
                  <c:v>1604421</c:v>
                </c:pt>
                <c:pt idx="2257">
                  <c:v>13970</c:v>
                </c:pt>
                <c:pt idx="2258">
                  <c:v>1838876</c:v>
                </c:pt>
                <c:pt idx="2259">
                  <c:v>3329</c:v>
                </c:pt>
                <c:pt idx="2260">
                  <c:v>8159690</c:v>
                </c:pt>
                <c:pt idx="2261">
                  <c:v>1134166</c:v>
                </c:pt>
                <c:pt idx="2262">
                  <c:v>2122489</c:v>
                </c:pt>
                <c:pt idx="2263">
                  <c:v>4878311</c:v>
                </c:pt>
                <c:pt idx="2264">
                  <c:v>283505</c:v>
                </c:pt>
                <c:pt idx="2265">
                  <c:v>27898</c:v>
                </c:pt>
                <c:pt idx="2266">
                  <c:v>1848104</c:v>
                </c:pt>
                <c:pt idx="2267">
                  <c:v>316907</c:v>
                </c:pt>
                <c:pt idx="2268">
                  <c:v>1974031</c:v>
                </c:pt>
                <c:pt idx="2269">
                  <c:v>89365</c:v>
                </c:pt>
                <c:pt idx="2270">
                  <c:v>246393</c:v>
                </c:pt>
                <c:pt idx="2271">
                  <c:v>291258</c:v>
                </c:pt>
                <c:pt idx="2272">
                  <c:v>387328</c:v>
                </c:pt>
                <c:pt idx="2273">
                  <c:v>141954</c:v>
                </c:pt>
                <c:pt idx="2274">
                  <c:v>175400</c:v>
                </c:pt>
                <c:pt idx="2275">
                  <c:v>1249972</c:v>
                </c:pt>
                <c:pt idx="2276">
                  <c:v>7436</c:v>
                </c:pt>
                <c:pt idx="2277">
                  <c:v>1667408</c:v>
                </c:pt>
                <c:pt idx="2278">
                  <c:v>67185</c:v>
                </c:pt>
                <c:pt idx="2279">
                  <c:v>491967</c:v>
                </c:pt>
                <c:pt idx="2280">
                  <c:v>140520</c:v>
                </c:pt>
                <c:pt idx="2281">
                  <c:v>1523236</c:v>
                </c:pt>
                <c:pt idx="2282">
                  <c:v>110338</c:v>
                </c:pt>
                <c:pt idx="2283">
                  <c:v>836305</c:v>
                </c:pt>
                <c:pt idx="2284">
                  <c:v>481100</c:v>
                </c:pt>
                <c:pt idx="2285">
                  <c:v>809389</c:v>
                </c:pt>
                <c:pt idx="2286">
                  <c:v>274761</c:v>
                </c:pt>
                <c:pt idx="2287">
                  <c:v>176838</c:v>
                </c:pt>
                <c:pt idx="2288">
                  <c:v>10775416</c:v>
                </c:pt>
                <c:pt idx="2289">
                  <c:v>3892</c:v>
                </c:pt>
                <c:pt idx="2290">
                  <c:v>70828</c:v>
                </c:pt>
                <c:pt idx="2291">
                  <c:v>1202228</c:v>
                </c:pt>
                <c:pt idx="2292">
                  <c:v>47313</c:v>
                </c:pt>
                <c:pt idx="2293">
                  <c:v>196755</c:v>
                </c:pt>
                <c:pt idx="2294">
                  <c:v>163472</c:v>
                </c:pt>
                <c:pt idx="2295">
                  <c:v>23393</c:v>
                </c:pt>
                <c:pt idx="2296">
                  <c:v>93534</c:v>
                </c:pt>
                <c:pt idx="2297">
                  <c:v>5319685</c:v>
                </c:pt>
                <c:pt idx="2298">
                  <c:v>336861</c:v>
                </c:pt>
                <c:pt idx="2299">
                  <c:v>2186681</c:v>
                </c:pt>
                <c:pt idx="2300">
                  <c:v>321872</c:v>
                </c:pt>
                <c:pt idx="2301">
                  <c:v>8258089</c:v>
                </c:pt>
                <c:pt idx="2302">
                  <c:v>55814</c:v>
                </c:pt>
                <c:pt idx="2303">
                  <c:v>1310832</c:v>
                </c:pt>
                <c:pt idx="2304">
                  <c:v>63846</c:v>
                </c:pt>
                <c:pt idx="2305">
                  <c:v>22768</c:v>
                </c:pt>
                <c:pt idx="2306">
                  <c:v>13659</c:v>
                </c:pt>
                <c:pt idx="2307">
                  <c:v>18330</c:v>
                </c:pt>
                <c:pt idx="2308">
                  <c:v>198051</c:v>
                </c:pt>
                <c:pt idx="2309">
                  <c:v>648598</c:v>
                </c:pt>
                <c:pt idx="2310">
                  <c:v>3306586</c:v>
                </c:pt>
                <c:pt idx="2311">
                  <c:v>1060807</c:v>
                </c:pt>
                <c:pt idx="2312">
                  <c:v>141579</c:v>
                </c:pt>
                <c:pt idx="2313">
                  <c:v>804049</c:v>
                </c:pt>
                <c:pt idx="2314">
                  <c:v>2822715</c:v>
                </c:pt>
                <c:pt idx="2315">
                  <c:v>79254</c:v>
                </c:pt>
                <c:pt idx="2316">
                  <c:v>311280</c:v>
                </c:pt>
                <c:pt idx="2317">
                  <c:v>832832</c:v>
                </c:pt>
                <c:pt idx="2318">
                  <c:v>134146</c:v>
                </c:pt>
                <c:pt idx="2319">
                  <c:v>211419</c:v>
                </c:pt>
                <c:pt idx="2320">
                  <c:v>190140</c:v>
                </c:pt>
                <c:pt idx="2321">
                  <c:v>731180</c:v>
                </c:pt>
                <c:pt idx="2322">
                  <c:v>247114</c:v>
                </c:pt>
                <c:pt idx="2323">
                  <c:v>90179</c:v>
                </c:pt>
                <c:pt idx="2324">
                  <c:v>1369854</c:v>
                </c:pt>
                <c:pt idx="2325">
                  <c:v>49915</c:v>
                </c:pt>
                <c:pt idx="2326">
                  <c:v>128287</c:v>
                </c:pt>
                <c:pt idx="2327">
                  <c:v>355131</c:v>
                </c:pt>
                <c:pt idx="2328">
                  <c:v>93250</c:v>
                </c:pt>
                <c:pt idx="2329">
                  <c:v>149770</c:v>
                </c:pt>
                <c:pt idx="2330">
                  <c:v>2929814</c:v>
                </c:pt>
                <c:pt idx="2331">
                  <c:v>1349950</c:v>
                </c:pt>
                <c:pt idx="2332">
                  <c:v>56002</c:v>
                </c:pt>
                <c:pt idx="2333">
                  <c:v>453170</c:v>
                </c:pt>
                <c:pt idx="2334">
                  <c:v>651781</c:v>
                </c:pt>
                <c:pt idx="2335">
                  <c:v>318557</c:v>
                </c:pt>
                <c:pt idx="2336">
                  <c:v>177892</c:v>
                </c:pt>
                <c:pt idx="2337">
                  <c:v>55910</c:v>
                </c:pt>
                <c:pt idx="2338">
                  <c:v>372894</c:v>
                </c:pt>
                <c:pt idx="2339">
                  <c:v>194964</c:v>
                </c:pt>
                <c:pt idx="2340">
                  <c:v>79124</c:v>
                </c:pt>
                <c:pt idx="2341">
                  <c:v>3617347</c:v>
                </c:pt>
                <c:pt idx="2342">
                  <c:v>354509</c:v>
                </c:pt>
                <c:pt idx="2343">
                  <c:v>31872</c:v>
                </c:pt>
                <c:pt idx="2344">
                  <c:v>1032</c:v>
                </c:pt>
                <c:pt idx="2345">
                  <c:v>1499698</c:v>
                </c:pt>
                <c:pt idx="2346">
                  <c:v>22713067</c:v>
                </c:pt>
                <c:pt idx="2347">
                  <c:v>3741812</c:v>
                </c:pt>
                <c:pt idx="2348">
                  <c:v>355961</c:v>
                </c:pt>
                <c:pt idx="2349">
                  <c:v>1161732</c:v>
                </c:pt>
                <c:pt idx="2350">
                  <c:v>287081</c:v>
                </c:pt>
                <c:pt idx="2351">
                  <c:v>506930</c:v>
                </c:pt>
                <c:pt idx="2352">
                  <c:v>465893</c:v>
                </c:pt>
                <c:pt idx="2353">
                  <c:v>121445</c:v>
                </c:pt>
                <c:pt idx="2354">
                  <c:v>1111255</c:v>
                </c:pt>
                <c:pt idx="2355">
                  <c:v>2472</c:v>
                </c:pt>
                <c:pt idx="2356">
                  <c:v>41253</c:v>
                </c:pt>
                <c:pt idx="2357">
                  <c:v>2693629</c:v>
                </c:pt>
                <c:pt idx="2358">
                  <c:v>407199</c:v>
                </c:pt>
                <c:pt idx="2359">
                  <c:v>1156041</c:v>
                </c:pt>
                <c:pt idx="2360">
                  <c:v>165223</c:v>
                </c:pt>
                <c:pt idx="2361">
                  <c:v>18871288</c:v>
                </c:pt>
                <c:pt idx="2362">
                  <c:v>280009</c:v>
                </c:pt>
                <c:pt idx="2363">
                  <c:v>44448</c:v>
                </c:pt>
                <c:pt idx="2364">
                  <c:v>381190</c:v>
                </c:pt>
                <c:pt idx="2365">
                  <c:v>169022</c:v>
                </c:pt>
                <c:pt idx="2366">
                  <c:v>1704711</c:v>
                </c:pt>
                <c:pt idx="2367">
                  <c:v>4440991</c:v>
                </c:pt>
                <c:pt idx="2368">
                  <c:v>112160</c:v>
                </c:pt>
                <c:pt idx="2369">
                  <c:v>1247065</c:v>
                </c:pt>
                <c:pt idx="2370">
                  <c:v>827814</c:v>
                </c:pt>
                <c:pt idx="2371">
                  <c:v>30803</c:v>
                </c:pt>
                <c:pt idx="2372">
                  <c:v>386090</c:v>
                </c:pt>
                <c:pt idx="2373">
                  <c:v>22695</c:v>
                </c:pt>
                <c:pt idx="2374">
                  <c:v>24660</c:v>
                </c:pt>
                <c:pt idx="2375">
                  <c:v>3944791</c:v>
                </c:pt>
                <c:pt idx="2376">
                  <c:v>560358</c:v>
                </c:pt>
                <c:pt idx="2377">
                  <c:v>7753</c:v>
                </c:pt>
                <c:pt idx="2378">
                  <c:v>4566973</c:v>
                </c:pt>
                <c:pt idx="2379">
                  <c:v>6225124</c:v>
                </c:pt>
                <c:pt idx="2380">
                  <c:v>448585</c:v>
                </c:pt>
                <c:pt idx="2381">
                  <c:v>1842120</c:v>
                </c:pt>
                <c:pt idx="2382">
                  <c:v>2720774</c:v>
                </c:pt>
                <c:pt idx="2383">
                  <c:v>295189</c:v>
                </c:pt>
                <c:pt idx="2384">
                  <c:v>1556997</c:v>
                </c:pt>
                <c:pt idx="2385">
                  <c:v>168913</c:v>
                </c:pt>
                <c:pt idx="2386">
                  <c:v>1370</c:v>
                </c:pt>
                <c:pt idx="2387">
                  <c:v>1536897</c:v>
                </c:pt>
                <c:pt idx="2388">
                  <c:v>5263337</c:v>
                </c:pt>
                <c:pt idx="2389">
                  <c:v>149550</c:v>
                </c:pt>
                <c:pt idx="2390">
                  <c:v>331981</c:v>
                </c:pt>
                <c:pt idx="2391">
                  <c:v>791659</c:v>
                </c:pt>
                <c:pt idx="2392">
                  <c:v>832097</c:v>
                </c:pt>
                <c:pt idx="2393">
                  <c:v>309319</c:v>
                </c:pt>
                <c:pt idx="2394">
                  <c:v>4100981</c:v>
                </c:pt>
                <c:pt idx="2395">
                  <c:v>711576</c:v>
                </c:pt>
                <c:pt idx="2396">
                  <c:v>789594</c:v>
                </c:pt>
                <c:pt idx="2397">
                  <c:v>881729</c:v>
                </c:pt>
                <c:pt idx="2398">
                  <c:v>443202</c:v>
                </c:pt>
                <c:pt idx="2399">
                  <c:v>248880</c:v>
                </c:pt>
                <c:pt idx="2400">
                  <c:v>2592896</c:v>
                </c:pt>
                <c:pt idx="2401">
                  <c:v>300769</c:v>
                </c:pt>
                <c:pt idx="2402">
                  <c:v>219460</c:v>
                </c:pt>
                <c:pt idx="2403">
                  <c:v>834067</c:v>
                </c:pt>
                <c:pt idx="2404">
                  <c:v>1038365</c:v>
                </c:pt>
                <c:pt idx="2405">
                  <c:v>402418</c:v>
                </c:pt>
                <c:pt idx="2406">
                  <c:v>783414</c:v>
                </c:pt>
                <c:pt idx="2407">
                  <c:v>207308</c:v>
                </c:pt>
                <c:pt idx="2408">
                  <c:v>97795</c:v>
                </c:pt>
                <c:pt idx="2409">
                  <c:v>279522</c:v>
                </c:pt>
                <c:pt idx="2410">
                  <c:v>745254</c:v>
                </c:pt>
                <c:pt idx="2411">
                  <c:v>8790</c:v>
                </c:pt>
                <c:pt idx="2412">
                  <c:v>5712641</c:v>
                </c:pt>
                <c:pt idx="2413">
                  <c:v>2593188</c:v>
                </c:pt>
                <c:pt idx="2414">
                  <c:v>254142</c:v>
                </c:pt>
                <c:pt idx="2415">
                  <c:v>114266</c:v>
                </c:pt>
                <c:pt idx="2416">
                  <c:v>1752139</c:v>
                </c:pt>
                <c:pt idx="2417">
                  <c:v>2223948</c:v>
                </c:pt>
                <c:pt idx="2418">
                  <c:v>199206</c:v>
                </c:pt>
                <c:pt idx="2419">
                  <c:v>5179255</c:v>
                </c:pt>
                <c:pt idx="2420">
                  <c:v>1080992</c:v>
                </c:pt>
                <c:pt idx="2421">
                  <c:v>190199</c:v>
                </c:pt>
                <c:pt idx="2422">
                  <c:v>406220</c:v>
                </c:pt>
                <c:pt idx="2423">
                  <c:v>261429</c:v>
                </c:pt>
                <c:pt idx="2424">
                  <c:v>685944</c:v>
                </c:pt>
                <c:pt idx="2425">
                  <c:v>566497</c:v>
                </c:pt>
                <c:pt idx="2426">
                  <c:v>1314784</c:v>
                </c:pt>
                <c:pt idx="2427">
                  <c:v>186453</c:v>
                </c:pt>
                <c:pt idx="2428">
                  <c:v>430191</c:v>
                </c:pt>
                <c:pt idx="2429">
                  <c:v>525210</c:v>
                </c:pt>
                <c:pt idx="2430">
                  <c:v>83121</c:v>
                </c:pt>
                <c:pt idx="2431">
                  <c:v>6855630</c:v>
                </c:pt>
                <c:pt idx="2432">
                  <c:v>47178</c:v>
                </c:pt>
                <c:pt idx="2433">
                  <c:v>184312</c:v>
                </c:pt>
                <c:pt idx="2434">
                  <c:v>74210</c:v>
                </c:pt>
                <c:pt idx="2435">
                  <c:v>12847</c:v>
                </c:pt>
                <c:pt idx="2436">
                  <c:v>1321434</c:v>
                </c:pt>
                <c:pt idx="2437">
                  <c:v>202523</c:v>
                </c:pt>
                <c:pt idx="2438">
                  <c:v>1820485</c:v>
                </c:pt>
                <c:pt idx="2439">
                  <c:v>1341344</c:v>
                </c:pt>
                <c:pt idx="2440">
                  <c:v>596467</c:v>
                </c:pt>
                <c:pt idx="2441">
                  <c:v>1329391</c:v>
                </c:pt>
                <c:pt idx="2442">
                  <c:v>1175192</c:v>
                </c:pt>
                <c:pt idx="2443">
                  <c:v>1136757</c:v>
                </c:pt>
                <c:pt idx="2444">
                  <c:v>438025</c:v>
                </c:pt>
                <c:pt idx="2445">
                  <c:v>216380</c:v>
                </c:pt>
                <c:pt idx="2446">
                  <c:v>87215</c:v>
                </c:pt>
                <c:pt idx="2447">
                  <c:v>90521</c:v>
                </c:pt>
                <c:pt idx="2448">
                  <c:v>53833</c:v>
                </c:pt>
                <c:pt idx="2449">
                  <c:v>272661</c:v>
                </c:pt>
                <c:pt idx="2450">
                  <c:v>1778470</c:v>
                </c:pt>
                <c:pt idx="2451">
                  <c:v>2087376</c:v>
                </c:pt>
                <c:pt idx="2452">
                  <c:v>34785</c:v>
                </c:pt>
                <c:pt idx="2453">
                  <c:v>75363</c:v>
                </c:pt>
                <c:pt idx="2454">
                  <c:v>344518</c:v>
                </c:pt>
                <c:pt idx="2455">
                  <c:v>28804</c:v>
                </c:pt>
                <c:pt idx="2456">
                  <c:v>5829270</c:v>
                </c:pt>
                <c:pt idx="2457">
                  <c:v>1453609</c:v>
                </c:pt>
                <c:pt idx="2458">
                  <c:v>14100194</c:v>
                </c:pt>
                <c:pt idx="2459">
                  <c:v>124893</c:v>
                </c:pt>
                <c:pt idx="2460">
                  <c:v>1159497</c:v>
                </c:pt>
                <c:pt idx="2461">
                  <c:v>34600</c:v>
                </c:pt>
                <c:pt idx="2462">
                  <c:v>8395058</c:v>
                </c:pt>
                <c:pt idx="2463">
                  <c:v>213423</c:v>
                </c:pt>
                <c:pt idx="2464">
                  <c:v>1635301</c:v>
                </c:pt>
                <c:pt idx="2465">
                  <c:v>979732</c:v>
                </c:pt>
                <c:pt idx="2466">
                  <c:v>2019235</c:v>
                </c:pt>
                <c:pt idx="2467">
                  <c:v>403941</c:v>
                </c:pt>
                <c:pt idx="2468">
                  <c:v>927416</c:v>
                </c:pt>
                <c:pt idx="2469">
                  <c:v>1691844</c:v>
                </c:pt>
                <c:pt idx="2470">
                  <c:v>1399244</c:v>
                </c:pt>
                <c:pt idx="2471">
                  <c:v>1065389</c:v>
                </c:pt>
                <c:pt idx="2472">
                  <c:v>299897</c:v>
                </c:pt>
                <c:pt idx="2473">
                  <c:v>2384</c:v>
                </c:pt>
                <c:pt idx="2474">
                  <c:v>227384</c:v>
                </c:pt>
                <c:pt idx="2475">
                  <c:v>357946</c:v>
                </c:pt>
                <c:pt idx="2476">
                  <c:v>507753</c:v>
                </c:pt>
                <c:pt idx="2477">
                  <c:v>166418</c:v>
                </c:pt>
                <c:pt idx="2478">
                  <c:v>116925</c:v>
                </c:pt>
                <c:pt idx="2479">
                  <c:v>65371</c:v>
                </c:pt>
                <c:pt idx="2480">
                  <c:v>1295774</c:v>
                </c:pt>
                <c:pt idx="2481">
                  <c:v>1507254</c:v>
                </c:pt>
                <c:pt idx="2482">
                  <c:v>97217</c:v>
                </c:pt>
                <c:pt idx="2483">
                  <c:v>615686</c:v>
                </c:pt>
                <c:pt idx="2484">
                  <c:v>213764</c:v>
                </c:pt>
                <c:pt idx="2485">
                  <c:v>106731</c:v>
                </c:pt>
                <c:pt idx="2486">
                  <c:v>2032507</c:v>
                </c:pt>
                <c:pt idx="2487">
                  <c:v>184348</c:v>
                </c:pt>
                <c:pt idx="2488">
                  <c:v>1969654</c:v>
                </c:pt>
                <c:pt idx="2489">
                  <c:v>1366939</c:v>
                </c:pt>
                <c:pt idx="2490">
                  <c:v>2127874</c:v>
                </c:pt>
                <c:pt idx="2491">
                  <c:v>376877</c:v>
                </c:pt>
                <c:pt idx="2492">
                  <c:v>1339443</c:v>
                </c:pt>
                <c:pt idx="2493">
                  <c:v>21513</c:v>
                </c:pt>
                <c:pt idx="2494">
                  <c:v>1480442</c:v>
                </c:pt>
                <c:pt idx="2495">
                  <c:v>979466</c:v>
                </c:pt>
                <c:pt idx="2496">
                  <c:v>38316</c:v>
                </c:pt>
                <c:pt idx="2497">
                  <c:v>2250165</c:v>
                </c:pt>
                <c:pt idx="2498">
                  <c:v>480162</c:v>
                </c:pt>
                <c:pt idx="2499">
                  <c:v>669500</c:v>
                </c:pt>
                <c:pt idx="2500">
                  <c:v>316763</c:v>
                </c:pt>
                <c:pt idx="2501">
                  <c:v>2695414</c:v>
                </c:pt>
                <c:pt idx="2502">
                  <c:v>243623</c:v>
                </c:pt>
                <c:pt idx="2503">
                  <c:v>2303558</c:v>
                </c:pt>
                <c:pt idx="2504">
                  <c:v>839813</c:v>
                </c:pt>
                <c:pt idx="2505">
                  <c:v>746417</c:v>
                </c:pt>
                <c:pt idx="2506">
                  <c:v>299632</c:v>
                </c:pt>
                <c:pt idx="2507">
                  <c:v>8806173</c:v>
                </c:pt>
                <c:pt idx="2508">
                  <c:v>1064653</c:v>
                </c:pt>
                <c:pt idx="2509">
                  <c:v>30260</c:v>
                </c:pt>
                <c:pt idx="2510">
                  <c:v>27710</c:v>
                </c:pt>
                <c:pt idx="2511">
                  <c:v>324324</c:v>
                </c:pt>
                <c:pt idx="2512">
                  <c:v>252623</c:v>
                </c:pt>
                <c:pt idx="2513">
                  <c:v>828227</c:v>
                </c:pt>
                <c:pt idx="2514">
                  <c:v>2305537</c:v>
                </c:pt>
                <c:pt idx="2515">
                  <c:v>4804118</c:v>
                </c:pt>
                <c:pt idx="2516">
                  <c:v>1879</c:v>
                </c:pt>
                <c:pt idx="2517">
                  <c:v>49407</c:v>
                </c:pt>
                <c:pt idx="2518">
                  <c:v>3797</c:v>
                </c:pt>
                <c:pt idx="2519">
                  <c:v>902489</c:v>
                </c:pt>
                <c:pt idx="2520">
                  <c:v>1410716</c:v>
                </c:pt>
                <c:pt idx="2521">
                  <c:v>816594</c:v>
                </c:pt>
                <c:pt idx="2522">
                  <c:v>1694595</c:v>
                </c:pt>
                <c:pt idx="2523">
                  <c:v>1390895</c:v>
                </c:pt>
                <c:pt idx="2524">
                  <c:v>398429</c:v>
                </c:pt>
                <c:pt idx="2525">
                  <c:v>16590</c:v>
                </c:pt>
                <c:pt idx="2526">
                  <c:v>1678782</c:v>
                </c:pt>
                <c:pt idx="2527">
                  <c:v>436472</c:v>
                </c:pt>
                <c:pt idx="2528">
                  <c:v>250852</c:v>
                </c:pt>
                <c:pt idx="2529">
                  <c:v>4623012</c:v>
                </c:pt>
                <c:pt idx="2530">
                  <c:v>311438</c:v>
                </c:pt>
                <c:pt idx="2531">
                  <c:v>9912584</c:v>
                </c:pt>
                <c:pt idx="2532">
                  <c:v>150990</c:v>
                </c:pt>
                <c:pt idx="2533">
                  <c:v>378924</c:v>
                </c:pt>
                <c:pt idx="2534">
                  <c:v>236079</c:v>
                </c:pt>
                <c:pt idx="2535">
                  <c:v>1122148</c:v>
                </c:pt>
                <c:pt idx="2536">
                  <c:v>810921</c:v>
                </c:pt>
                <c:pt idx="2537">
                  <c:v>36007</c:v>
                </c:pt>
                <c:pt idx="2538">
                  <c:v>241661</c:v>
                </c:pt>
                <c:pt idx="2539">
                  <c:v>303274</c:v>
                </c:pt>
                <c:pt idx="2540">
                  <c:v>2798497</c:v>
                </c:pt>
                <c:pt idx="2541">
                  <c:v>1898228</c:v>
                </c:pt>
                <c:pt idx="2542">
                  <c:v>1747746</c:v>
                </c:pt>
                <c:pt idx="2543">
                  <c:v>244228</c:v>
                </c:pt>
                <c:pt idx="2544">
                  <c:v>95044</c:v>
                </c:pt>
                <c:pt idx="2545">
                  <c:v>576742</c:v>
                </c:pt>
                <c:pt idx="2546">
                  <c:v>431052</c:v>
                </c:pt>
                <c:pt idx="2547">
                  <c:v>351765</c:v>
                </c:pt>
                <c:pt idx="2548">
                  <c:v>373332</c:v>
                </c:pt>
                <c:pt idx="2549">
                  <c:v>102639</c:v>
                </c:pt>
                <c:pt idx="2550">
                  <c:v>1666296</c:v>
                </c:pt>
                <c:pt idx="2551">
                  <c:v>978124</c:v>
                </c:pt>
                <c:pt idx="2552">
                  <c:v>12168</c:v>
                </c:pt>
                <c:pt idx="2553">
                  <c:v>411736</c:v>
                </c:pt>
                <c:pt idx="2554">
                  <c:v>1585496</c:v>
                </c:pt>
                <c:pt idx="2555">
                  <c:v>39310</c:v>
                </c:pt>
                <c:pt idx="2556">
                  <c:v>247227</c:v>
                </c:pt>
                <c:pt idx="2557">
                  <c:v>553866</c:v>
                </c:pt>
                <c:pt idx="2558">
                  <c:v>906941</c:v>
                </c:pt>
                <c:pt idx="2559">
                  <c:v>113493</c:v>
                </c:pt>
                <c:pt idx="2560">
                  <c:v>1358990</c:v>
                </c:pt>
                <c:pt idx="2561">
                  <c:v>1371236</c:v>
                </c:pt>
                <c:pt idx="2562">
                  <c:v>2792376</c:v>
                </c:pt>
                <c:pt idx="2563">
                  <c:v>653820</c:v>
                </c:pt>
                <c:pt idx="2564">
                  <c:v>312793</c:v>
                </c:pt>
                <c:pt idx="2565">
                  <c:v>5816067</c:v>
                </c:pt>
                <c:pt idx="2566">
                  <c:v>234280</c:v>
                </c:pt>
                <c:pt idx="2567">
                  <c:v>1547238</c:v>
                </c:pt>
                <c:pt idx="2568">
                  <c:v>144521</c:v>
                </c:pt>
                <c:pt idx="2569">
                  <c:v>72305</c:v>
                </c:pt>
                <c:pt idx="2570">
                  <c:v>396857</c:v>
                </c:pt>
                <c:pt idx="2571">
                  <c:v>10882</c:v>
                </c:pt>
                <c:pt idx="2572">
                  <c:v>2454563</c:v>
                </c:pt>
                <c:pt idx="2573">
                  <c:v>10325</c:v>
                </c:pt>
                <c:pt idx="2574">
                  <c:v>258110</c:v>
                </c:pt>
                <c:pt idx="2575">
                  <c:v>29769</c:v>
                </c:pt>
                <c:pt idx="2576">
                  <c:v>73861</c:v>
                </c:pt>
                <c:pt idx="2577">
                  <c:v>2766173</c:v>
                </c:pt>
                <c:pt idx="2578">
                  <c:v>107574</c:v>
                </c:pt>
                <c:pt idx="2579">
                  <c:v>7441922</c:v>
                </c:pt>
                <c:pt idx="2580">
                  <c:v>714359</c:v>
                </c:pt>
                <c:pt idx="2581">
                  <c:v>262100</c:v>
                </c:pt>
                <c:pt idx="2582">
                  <c:v>1845803</c:v>
                </c:pt>
                <c:pt idx="2583">
                  <c:v>185620</c:v>
                </c:pt>
                <c:pt idx="2584">
                  <c:v>2653229</c:v>
                </c:pt>
                <c:pt idx="2585">
                  <c:v>704492</c:v>
                </c:pt>
                <c:pt idx="2586">
                  <c:v>41165</c:v>
                </c:pt>
                <c:pt idx="2587">
                  <c:v>573567</c:v>
                </c:pt>
                <c:pt idx="2588">
                  <c:v>1836620</c:v>
                </c:pt>
                <c:pt idx="2589">
                  <c:v>5160</c:v>
                </c:pt>
                <c:pt idx="2590">
                  <c:v>726277</c:v>
                </c:pt>
                <c:pt idx="2591">
                  <c:v>2277907</c:v>
                </c:pt>
                <c:pt idx="2592">
                  <c:v>86049</c:v>
                </c:pt>
                <c:pt idx="2593">
                  <c:v>3793527</c:v>
                </c:pt>
                <c:pt idx="2594">
                  <c:v>153263</c:v>
                </c:pt>
                <c:pt idx="2595">
                  <c:v>167038</c:v>
                </c:pt>
                <c:pt idx="2596">
                  <c:v>73066</c:v>
                </c:pt>
                <c:pt idx="2597">
                  <c:v>210114</c:v>
                </c:pt>
                <c:pt idx="2598">
                  <c:v>220118</c:v>
                </c:pt>
                <c:pt idx="2599">
                  <c:v>1561955</c:v>
                </c:pt>
                <c:pt idx="2600">
                  <c:v>378901</c:v>
                </c:pt>
                <c:pt idx="2601">
                  <c:v>1319340</c:v>
                </c:pt>
                <c:pt idx="2602">
                  <c:v>1877905</c:v>
                </c:pt>
                <c:pt idx="2603">
                  <c:v>152388</c:v>
                </c:pt>
                <c:pt idx="2604">
                  <c:v>65874</c:v>
                </c:pt>
                <c:pt idx="2605">
                  <c:v>240430</c:v>
                </c:pt>
                <c:pt idx="2606">
                  <c:v>17345023</c:v>
                </c:pt>
                <c:pt idx="2607">
                  <c:v>838508</c:v>
                </c:pt>
                <c:pt idx="2608">
                  <c:v>2699114</c:v>
                </c:pt>
                <c:pt idx="2609">
                  <c:v>520636</c:v>
                </c:pt>
                <c:pt idx="2610">
                  <c:v>788301</c:v>
                </c:pt>
                <c:pt idx="2611">
                  <c:v>38307</c:v>
                </c:pt>
                <c:pt idx="2612">
                  <c:v>75312</c:v>
                </c:pt>
                <c:pt idx="2613">
                  <c:v>154432</c:v>
                </c:pt>
                <c:pt idx="2614">
                  <c:v>539805</c:v>
                </c:pt>
                <c:pt idx="2615">
                  <c:v>3331450</c:v>
                </c:pt>
                <c:pt idx="2616">
                  <c:v>54392</c:v>
                </c:pt>
                <c:pt idx="2617">
                  <c:v>1235860</c:v>
                </c:pt>
                <c:pt idx="2618">
                  <c:v>182783</c:v>
                </c:pt>
                <c:pt idx="2619">
                  <c:v>643097</c:v>
                </c:pt>
                <c:pt idx="2620">
                  <c:v>1013084</c:v>
                </c:pt>
                <c:pt idx="2621">
                  <c:v>818533</c:v>
                </c:pt>
                <c:pt idx="2622">
                  <c:v>201015</c:v>
                </c:pt>
                <c:pt idx="2623">
                  <c:v>168909</c:v>
                </c:pt>
                <c:pt idx="2624">
                  <c:v>1092708</c:v>
                </c:pt>
                <c:pt idx="2625">
                  <c:v>340750</c:v>
                </c:pt>
                <c:pt idx="2626">
                  <c:v>298421</c:v>
                </c:pt>
                <c:pt idx="2627">
                  <c:v>1676887</c:v>
                </c:pt>
                <c:pt idx="2628">
                  <c:v>71715</c:v>
                </c:pt>
                <c:pt idx="2629">
                  <c:v>71767</c:v>
                </c:pt>
                <c:pt idx="2630">
                  <c:v>786781</c:v>
                </c:pt>
                <c:pt idx="2631">
                  <c:v>1220106</c:v>
                </c:pt>
                <c:pt idx="2632">
                  <c:v>226088</c:v>
                </c:pt>
                <c:pt idx="2633">
                  <c:v>90730</c:v>
                </c:pt>
                <c:pt idx="2634">
                  <c:v>172551</c:v>
                </c:pt>
                <c:pt idx="2635">
                  <c:v>1687203</c:v>
                </c:pt>
                <c:pt idx="2636">
                  <c:v>734851</c:v>
                </c:pt>
                <c:pt idx="2637">
                  <c:v>875577</c:v>
                </c:pt>
                <c:pt idx="2638">
                  <c:v>305833</c:v>
                </c:pt>
                <c:pt idx="2639">
                  <c:v>177269</c:v>
                </c:pt>
                <c:pt idx="2640">
                  <c:v>41602</c:v>
                </c:pt>
                <c:pt idx="2641">
                  <c:v>700692</c:v>
                </c:pt>
                <c:pt idx="2642">
                  <c:v>175545</c:v>
                </c:pt>
                <c:pt idx="2643">
                  <c:v>1235835</c:v>
                </c:pt>
                <c:pt idx="2644">
                  <c:v>1194979</c:v>
                </c:pt>
                <c:pt idx="2645">
                  <c:v>3817594</c:v>
                </c:pt>
                <c:pt idx="2646">
                  <c:v>232787</c:v>
                </c:pt>
                <c:pt idx="2647">
                  <c:v>909177</c:v>
                </c:pt>
                <c:pt idx="2648">
                  <c:v>2758</c:v>
                </c:pt>
                <c:pt idx="2649">
                  <c:v>31319</c:v>
                </c:pt>
                <c:pt idx="2650">
                  <c:v>133030</c:v>
                </c:pt>
                <c:pt idx="2651">
                  <c:v>11812</c:v>
                </c:pt>
                <c:pt idx="2652">
                  <c:v>2126462</c:v>
                </c:pt>
                <c:pt idx="2653">
                  <c:v>1426393</c:v>
                </c:pt>
                <c:pt idx="2654">
                  <c:v>37185</c:v>
                </c:pt>
                <c:pt idx="2655">
                  <c:v>104249</c:v>
                </c:pt>
                <c:pt idx="2656">
                  <c:v>27997</c:v>
                </c:pt>
                <c:pt idx="2657">
                  <c:v>58933</c:v>
                </c:pt>
                <c:pt idx="2658">
                  <c:v>749621</c:v>
                </c:pt>
                <c:pt idx="2659">
                  <c:v>1790555</c:v>
                </c:pt>
                <c:pt idx="2660">
                  <c:v>36110</c:v>
                </c:pt>
                <c:pt idx="2661">
                  <c:v>3920987</c:v>
                </c:pt>
                <c:pt idx="2662">
                  <c:v>1371599</c:v>
                </c:pt>
                <c:pt idx="2663">
                  <c:v>1222270</c:v>
                </c:pt>
                <c:pt idx="2664">
                  <c:v>198195</c:v>
                </c:pt>
                <c:pt idx="2665">
                  <c:v>754817</c:v>
                </c:pt>
                <c:pt idx="2666">
                  <c:v>2375055</c:v>
                </c:pt>
                <c:pt idx="2667">
                  <c:v>112510</c:v>
                </c:pt>
                <c:pt idx="2668">
                  <c:v>1396551</c:v>
                </c:pt>
                <c:pt idx="2669">
                  <c:v>21107</c:v>
                </c:pt>
                <c:pt idx="2670">
                  <c:v>1485868</c:v>
                </c:pt>
                <c:pt idx="2671">
                  <c:v>458649</c:v>
                </c:pt>
                <c:pt idx="2672">
                  <c:v>869519</c:v>
                </c:pt>
                <c:pt idx="2673">
                  <c:v>580591</c:v>
                </c:pt>
                <c:pt idx="2674">
                  <c:v>258850</c:v>
                </c:pt>
                <c:pt idx="2675">
                  <c:v>2405120</c:v>
                </c:pt>
                <c:pt idx="2676">
                  <c:v>1632855</c:v>
                </c:pt>
                <c:pt idx="2677">
                  <c:v>98422</c:v>
                </c:pt>
                <c:pt idx="2678">
                  <c:v>2300863</c:v>
                </c:pt>
                <c:pt idx="2679">
                  <c:v>2028315</c:v>
                </c:pt>
                <c:pt idx="2680">
                  <c:v>402706</c:v>
                </c:pt>
                <c:pt idx="2681">
                  <c:v>1781966</c:v>
                </c:pt>
                <c:pt idx="2682">
                  <c:v>165494</c:v>
                </c:pt>
                <c:pt idx="2683">
                  <c:v>114424</c:v>
                </c:pt>
                <c:pt idx="2684">
                  <c:v>1246192</c:v>
                </c:pt>
                <c:pt idx="2685">
                  <c:v>955486</c:v>
                </c:pt>
                <c:pt idx="2686">
                  <c:v>223959</c:v>
                </c:pt>
                <c:pt idx="2687">
                  <c:v>1722483</c:v>
                </c:pt>
                <c:pt idx="2688">
                  <c:v>778338</c:v>
                </c:pt>
                <c:pt idx="2689">
                  <c:v>234583</c:v>
                </c:pt>
                <c:pt idx="2690">
                  <c:v>481550</c:v>
                </c:pt>
                <c:pt idx="2691">
                  <c:v>1319753</c:v>
                </c:pt>
                <c:pt idx="2692">
                  <c:v>519220</c:v>
                </c:pt>
                <c:pt idx="2693">
                  <c:v>752354</c:v>
                </c:pt>
                <c:pt idx="2694">
                  <c:v>1399674</c:v>
                </c:pt>
                <c:pt idx="2695">
                  <c:v>1672881</c:v>
                </c:pt>
                <c:pt idx="2696">
                  <c:v>1214600</c:v>
                </c:pt>
                <c:pt idx="2697">
                  <c:v>1941169</c:v>
                </c:pt>
                <c:pt idx="2698">
                  <c:v>401330</c:v>
                </c:pt>
                <c:pt idx="2699">
                  <c:v>63208</c:v>
                </c:pt>
                <c:pt idx="2700">
                  <c:v>175106</c:v>
                </c:pt>
                <c:pt idx="2701">
                  <c:v>82087</c:v>
                </c:pt>
                <c:pt idx="2702">
                  <c:v>51961</c:v>
                </c:pt>
                <c:pt idx="2703">
                  <c:v>71610</c:v>
                </c:pt>
                <c:pt idx="2704">
                  <c:v>1507123</c:v>
                </c:pt>
                <c:pt idx="2705">
                  <c:v>371677</c:v>
                </c:pt>
                <c:pt idx="2706">
                  <c:v>47236</c:v>
                </c:pt>
                <c:pt idx="2707">
                  <c:v>633103</c:v>
                </c:pt>
                <c:pt idx="2708">
                  <c:v>44216</c:v>
                </c:pt>
                <c:pt idx="2709">
                  <c:v>159322</c:v>
                </c:pt>
                <c:pt idx="2710">
                  <c:v>15261429</c:v>
                </c:pt>
                <c:pt idx="2711">
                  <c:v>154559</c:v>
                </c:pt>
                <c:pt idx="2712">
                  <c:v>1127673</c:v>
                </c:pt>
                <c:pt idx="2713">
                  <c:v>1261723</c:v>
                </c:pt>
                <c:pt idx="2714">
                  <c:v>147851</c:v>
                </c:pt>
                <c:pt idx="2715">
                  <c:v>3689210</c:v>
                </c:pt>
                <c:pt idx="2716">
                  <c:v>142548</c:v>
                </c:pt>
                <c:pt idx="2717">
                  <c:v>1458061</c:v>
                </c:pt>
                <c:pt idx="2718">
                  <c:v>1108807</c:v>
                </c:pt>
                <c:pt idx="2719">
                  <c:v>809063</c:v>
                </c:pt>
                <c:pt idx="2720">
                  <c:v>44328</c:v>
                </c:pt>
                <c:pt idx="2721">
                  <c:v>3770674</c:v>
                </c:pt>
                <c:pt idx="2722">
                  <c:v>1233</c:v>
                </c:pt>
                <c:pt idx="2723">
                  <c:v>888717</c:v>
                </c:pt>
                <c:pt idx="2724">
                  <c:v>69295519</c:v>
                </c:pt>
                <c:pt idx="2725">
                  <c:v>154731</c:v>
                </c:pt>
                <c:pt idx="2726">
                  <c:v>834208</c:v>
                </c:pt>
                <c:pt idx="2727">
                  <c:v>1014407</c:v>
                </c:pt>
                <c:pt idx="2728">
                  <c:v>2235991</c:v>
                </c:pt>
                <c:pt idx="2729">
                  <c:v>172205</c:v>
                </c:pt>
                <c:pt idx="2730">
                  <c:v>2937449</c:v>
                </c:pt>
                <c:pt idx="2731">
                  <c:v>363488</c:v>
                </c:pt>
                <c:pt idx="2732">
                  <c:v>1167646</c:v>
                </c:pt>
                <c:pt idx="2733">
                  <c:v>71707</c:v>
                </c:pt>
                <c:pt idx="2734">
                  <c:v>1691529</c:v>
                </c:pt>
                <c:pt idx="2735">
                  <c:v>25274694</c:v>
                </c:pt>
                <c:pt idx="2736">
                  <c:v>493621</c:v>
                </c:pt>
                <c:pt idx="2737">
                  <c:v>13532</c:v>
                </c:pt>
                <c:pt idx="2738">
                  <c:v>2319083</c:v>
                </c:pt>
                <c:pt idx="2739">
                  <c:v>1413550</c:v>
                </c:pt>
                <c:pt idx="2740">
                  <c:v>2168569</c:v>
                </c:pt>
                <c:pt idx="2741">
                  <c:v>52124</c:v>
                </c:pt>
                <c:pt idx="2742">
                  <c:v>1354670</c:v>
                </c:pt>
                <c:pt idx="2743">
                  <c:v>930513</c:v>
                </c:pt>
                <c:pt idx="2744">
                  <c:v>2311760</c:v>
                </c:pt>
                <c:pt idx="2745">
                  <c:v>1949</c:v>
                </c:pt>
                <c:pt idx="2746">
                  <c:v>217531</c:v>
                </c:pt>
                <c:pt idx="2747">
                  <c:v>141741</c:v>
                </c:pt>
                <c:pt idx="2748">
                  <c:v>2275359</c:v>
                </c:pt>
                <c:pt idx="2749">
                  <c:v>1339398</c:v>
                </c:pt>
                <c:pt idx="2750">
                  <c:v>364914</c:v>
                </c:pt>
                <c:pt idx="2751">
                  <c:v>1960238</c:v>
                </c:pt>
                <c:pt idx="2752">
                  <c:v>932020</c:v>
                </c:pt>
                <c:pt idx="2753">
                  <c:v>3154859</c:v>
                </c:pt>
                <c:pt idx="2754">
                  <c:v>1430059</c:v>
                </c:pt>
                <c:pt idx="2755">
                  <c:v>957071</c:v>
                </c:pt>
                <c:pt idx="2756">
                  <c:v>30361</c:v>
                </c:pt>
                <c:pt idx="2757">
                  <c:v>218630</c:v>
                </c:pt>
                <c:pt idx="2758">
                  <c:v>11509602</c:v>
                </c:pt>
                <c:pt idx="2759">
                  <c:v>114696</c:v>
                </c:pt>
                <c:pt idx="2760">
                  <c:v>976530</c:v>
                </c:pt>
                <c:pt idx="2761">
                  <c:v>967640</c:v>
                </c:pt>
                <c:pt idx="2762">
                  <c:v>244014</c:v>
                </c:pt>
                <c:pt idx="2763">
                  <c:v>1883291</c:v>
                </c:pt>
                <c:pt idx="2764">
                  <c:v>5143350</c:v>
                </c:pt>
                <c:pt idx="2765">
                  <c:v>10228</c:v>
                </c:pt>
                <c:pt idx="2766">
                  <c:v>26129</c:v>
                </c:pt>
                <c:pt idx="2767">
                  <c:v>58278</c:v>
                </c:pt>
                <c:pt idx="2768">
                  <c:v>635714</c:v>
                </c:pt>
                <c:pt idx="2769">
                  <c:v>690478</c:v>
                </c:pt>
                <c:pt idx="2770">
                  <c:v>912815</c:v>
                </c:pt>
                <c:pt idx="2771">
                  <c:v>479182</c:v>
                </c:pt>
                <c:pt idx="2772">
                  <c:v>30739</c:v>
                </c:pt>
                <c:pt idx="2773">
                  <c:v>484353</c:v>
                </c:pt>
                <c:pt idx="2774">
                  <c:v>8486</c:v>
                </c:pt>
                <c:pt idx="2775">
                  <c:v>14265</c:v>
                </c:pt>
                <c:pt idx="2776">
                  <c:v>237307</c:v>
                </c:pt>
                <c:pt idx="2777">
                  <c:v>226262</c:v>
                </c:pt>
                <c:pt idx="2778">
                  <c:v>104929</c:v>
                </c:pt>
                <c:pt idx="2779">
                  <c:v>364986</c:v>
                </c:pt>
                <c:pt idx="2780">
                  <c:v>181238</c:v>
                </c:pt>
                <c:pt idx="2781">
                  <c:v>508710</c:v>
                </c:pt>
                <c:pt idx="2782">
                  <c:v>296518</c:v>
                </c:pt>
                <c:pt idx="2783">
                  <c:v>31831</c:v>
                </c:pt>
                <c:pt idx="2784">
                  <c:v>437979</c:v>
                </c:pt>
                <c:pt idx="2785">
                  <c:v>996065</c:v>
                </c:pt>
                <c:pt idx="2786">
                  <c:v>4610501</c:v>
                </c:pt>
                <c:pt idx="2787">
                  <c:v>534570</c:v>
                </c:pt>
                <c:pt idx="2788">
                  <c:v>788036</c:v>
                </c:pt>
                <c:pt idx="2789">
                  <c:v>1648675</c:v>
                </c:pt>
                <c:pt idx="2790">
                  <c:v>11445</c:v>
                </c:pt>
                <c:pt idx="2791">
                  <c:v>341347</c:v>
                </c:pt>
                <c:pt idx="2792">
                  <c:v>3016262</c:v>
                </c:pt>
                <c:pt idx="2793">
                  <c:v>2998498</c:v>
                </c:pt>
                <c:pt idx="2794">
                  <c:v>180184</c:v>
                </c:pt>
                <c:pt idx="2795">
                  <c:v>21180</c:v>
                </c:pt>
                <c:pt idx="2796">
                  <c:v>267685</c:v>
                </c:pt>
                <c:pt idx="2797">
                  <c:v>8977497</c:v>
                </c:pt>
                <c:pt idx="2798">
                  <c:v>2284631</c:v>
                </c:pt>
                <c:pt idx="2799">
                  <c:v>10565823</c:v>
                </c:pt>
                <c:pt idx="2800">
                  <c:v>1357946</c:v>
                </c:pt>
                <c:pt idx="2801">
                  <c:v>625574</c:v>
                </c:pt>
                <c:pt idx="2802">
                  <c:v>835472</c:v>
                </c:pt>
                <c:pt idx="2803">
                  <c:v>618966</c:v>
                </c:pt>
                <c:pt idx="2804">
                  <c:v>87403</c:v>
                </c:pt>
                <c:pt idx="2805">
                  <c:v>522522</c:v>
                </c:pt>
                <c:pt idx="2806">
                  <c:v>89923</c:v>
                </c:pt>
                <c:pt idx="2807">
                  <c:v>141308</c:v>
                </c:pt>
                <c:pt idx="2808">
                  <c:v>306095</c:v>
                </c:pt>
                <c:pt idx="2809">
                  <c:v>327912</c:v>
                </c:pt>
                <c:pt idx="2810">
                  <c:v>2226333</c:v>
                </c:pt>
                <c:pt idx="2811">
                  <c:v>510268</c:v>
                </c:pt>
                <c:pt idx="2812">
                  <c:v>2522343</c:v>
                </c:pt>
                <c:pt idx="2813">
                  <c:v>2242992</c:v>
                </c:pt>
                <c:pt idx="2814">
                  <c:v>1843404</c:v>
                </c:pt>
                <c:pt idx="2815">
                  <c:v>918115</c:v>
                </c:pt>
                <c:pt idx="2816">
                  <c:v>567037</c:v>
                </c:pt>
                <c:pt idx="2817">
                  <c:v>650564</c:v>
                </c:pt>
                <c:pt idx="2818">
                  <c:v>136012</c:v>
                </c:pt>
                <c:pt idx="2819">
                  <c:v>1803187</c:v>
                </c:pt>
                <c:pt idx="2820">
                  <c:v>450865</c:v>
                </c:pt>
                <c:pt idx="2821">
                  <c:v>69199</c:v>
                </c:pt>
                <c:pt idx="2822">
                  <c:v>1524569</c:v>
                </c:pt>
                <c:pt idx="2823">
                  <c:v>59285</c:v>
                </c:pt>
                <c:pt idx="2824">
                  <c:v>334148</c:v>
                </c:pt>
                <c:pt idx="2825">
                  <c:v>1037561</c:v>
                </c:pt>
                <c:pt idx="2826">
                  <c:v>4321512</c:v>
                </c:pt>
                <c:pt idx="2827">
                  <c:v>2020895</c:v>
                </c:pt>
                <c:pt idx="2828">
                  <c:v>177098</c:v>
                </c:pt>
                <c:pt idx="2829">
                  <c:v>1142163</c:v>
                </c:pt>
                <c:pt idx="2830">
                  <c:v>197888</c:v>
                </c:pt>
                <c:pt idx="2831">
                  <c:v>688577</c:v>
                </c:pt>
                <c:pt idx="2832">
                  <c:v>1124072</c:v>
                </c:pt>
                <c:pt idx="2833">
                  <c:v>1634519</c:v>
                </c:pt>
                <c:pt idx="2834">
                  <c:v>197963</c:v>
                </c:pt>
                <c:pt idx="2835">
                  <c:v>63323</c:v>
                </c:pt>
                <c:pt idx="2836">
                  <c:v>57738</c:v>
                </c:pt>
                <c:pt idx="2837">
                  <c:v>474495</c:v>
                </c:pt>
                <c:pt idx="2838">
                  <c:v>8403143</c:v>
                </c:pt>
                <c:pt idx="2839">
                  <c:v>1498866</c:v>
                </c:pt>
                <c:pt idx="2840">
                  <c:v>376858</c:v>
                </c:pt>
                <c:pt idx="2841">
                  <c:v>451523</c:v>
                </c:pt>
                <c:pt idx="2842">
                  <c:v>3765264</c:v>
                </c:pt>
                <c:pt idx="2843">
                  <c:v>519161</c:v>
                </c:pt>
                <c:pt idx="2844">
                  <c:v>535094</c:v>
                </c:pt>
                <c:pt idx="2845">
                  <c:v>1548962</c:v>
                </c:pt>
                <c:pt idx="2846">
                  <c:v>573094</c:v>
                </c:pt>
                <c:pt idx="2847">
                  <c:v>3621505</c:v>
                </c:pt>
                <c:pt idx="2848">
                  <c:v>478030</c:v>
                </c:pt>
                <c:pt idx="2849">
                  <c:v>1071466</c:v>
                </c:pt>
                <c:pt idx="2850">
                  <c:v>1921167</c:v>
                </c:pt>
                <c:pt idx="2851">
                  <c:v>2908064</c:v>
                </c:pt>
                <c:pt idx="2852">
                  <c:v>332114</c:v>
                </c:pt>
                <c:pt idx="2853">
                  <c:v>9617950</c:v>
                </c:pt>
                <c:pt idx="2854">
                  <c:v>185870</c:v>
                </c:pt>
                <c:pt idx="2855">
                  <c:v>131168</c:v>
                </c:pt>
                <c:pt idx="2856">
                  <c:v>2464874</c:v>
                </c:pt>
                <c:pt idx="2857">
                  <c:v>1604697</c:v>
                </c:pt>
                <c:pt idx="2858">
                  <c:v>2023348</c:v>
                </c:pt>
                <c:pt idx="2859">
                  <c:v>11503</c:v>
                </c:pt>
                <c:pt idx="2860">
                  <c:v>245735</c:v>
                </c:pt>
                <c:pt idx="2861">
                  <c:v>582693</c:v>
                </c:pt>
                <c:pt idx="2862">
                  <c:v>537921</c:v>
                </c:pt>
                <c:pt idx="2863">
                  <c:v>1973349</c:v>
                </c:pt>
                <c:pt idx="2864">
                  <c:v>5605621</c:v>
                </c:pt>
                <c:pt idx="2865">
                  <c:v>1213178</c:v>
                </c:pt>
                <c:pt idx="2866">
                  <c:v>4513621</c:v>
                </c:pt>
                <c:pt idx="2867">
                  <c:v>3798127</c:v>
                </c:pt>
                <c:pt idx="2868">
                  <c:v>368166</c:v>
                </c:pt>
                <c:pt idx="2869">
                  <c:v>473593</c:v>
                </c:pt>
                <c:pt idx="2870">
                  <c:v>3095325</c:v>
                </c:pt>
                <c:pt idx="2871">
                  <c:v>136047</c:v>
                </c:pt>
                <c:pt idx="2872">
                  <c:v>3202879</c:v>
                </c:pt>
                <c:pt idx="2873">
                  <c:v>157819</c:v>
                </c:pt>
                <c:pt idx="2874">
                  <c:v>236971</c:v>
                </c:pt>
                <c:pt idx="2875">
                  <c:v>521943</c:v>
                </c:pt>
                <c:pt idx="2876">
                  <c:v>188949</c:v>
                </c:pt>
                <c:pt idx="2877">
                  <c:v>1414271</c:v>
                </c:pt>
                <c:pt idx="2878">
                  <c:v>10579</c:v>
                </c:pt>
                <c:pt idx="2879">
                  <c:v>55054077</c:v>
                </c:pt>
                <c:pt idx="2880">
                  <c:v>829768</c:v>
                </c:pt>
                <c:pt idx="2881">
                  <c:v>1201914</c:v>
                </c:pt>
                <c:pt idx="2882">
                  <c:v>527683</c:v>
                </c:pt>
                <c:pt idx="2883">
                  <c:v>1203464</c:v>
                </c:pt>
                <c:pt idx="2884">
                  <c:v>208228</c:v>
                </c:pt>
                <c:pt idx="2885">
                  <c:v>410909</c:v>
                </c:pt>
                <c:pt idx="2886">
                  <c:v>84968</c:v>
                </c:pt>
                <c:pt idx="2887">
                  <c:v>123174</c:v>
                </c:pt>
                <c:pt idx="2888">
                  <c:v>3053922</c:v>
                </c:pt>
                <c:pt idx="2889">
                  <c:v>7475081</c:v>
                </c:pt>
                <c:pt idx="2890">
                  <c:v>402081</c:v>
                </c:pt>
                <c:pt idx="2891">
                  <c:v>287615</c:v>
                </c:pt>
                <c:pt idx="2892">
                  <c:v>258521</c:v>
                </c:pt>
                <c:pt idx="2893">
                  <c:v>384050</c:v>
                </c:pt>
                <c:pt idx="2894">
                  <c:v>173210</c:v>
                </c:pt>
                <c:pt idx="2895">
                  <c:v>44856</c:v>
                </c:pt>
                <c:pt idx="2896">
                  <c:v>1973925</c:v>
                </c:pt>
                <c:pt idx="2897">
                  <c:v>245217</c:v>
                </c:pt>
                <c:pt idx="2898">
                  <c:v>238791</c:v>
                </c:pt>
                <c:pt idx="2899">
                  <c:v>1208627</c:v>
                </c:pt>
                <c:pt idx="2900">
                  <c:v>20263</c:v>
                </c:pt>
                <c:pt idx="2901">
                  <c:v>1056406</c:v>
                </c:pt>
                <c:pt idx="2902">
                  <c:v>2164847</c:v>
                </c:pt>
                <c:pt idx="2903">
                  <c:v>458830</c:v>
                </c:pt>
                <c:pt idx="2904">
                  <c:v>31505</c:v>
                </c:pt>
                <c:pt idx="2905">
                  <c:v>983181</c:v>
                </c:pt>
                <c:pt idx="2906">
                  <c:v>462063</c:v>
                </c:pt>
                <c:pt idx="2907">
                  <c:v>21594339</c:v>
                </c:pt>
                <c:pt idx="2908">
                  <c:v>29124</c:v>
                </c:pt>
                <c:pt idx="2909">
                  <c:v>1882868</c:v>
                </c:pt>
                <c:pt idx="2910">
                  <c:v>2950319</c:v>
                </c:pt>
                <c:pt idx="2911">
                  <c:v>50593</c:v>
                </c:pt>
                <c:pt idx="2912">
                  <c:v>5270335</c:v>
                </c:pt>
                <c:pt idx="2913">
                  <c:v>632051</c:v>
                </c:pt>
                <c:pt idx="2914">
                  <c:v>1995496</c:v>
                </c:pt>
                <c:pt idx="2915">
                  <c:v>2700</c:v>
                </c:pt>
                <c:pt idx="2916">
                  <c:v>33627806</c:v>
                </c:pt>
                <c:pt idx="2917">
                  <c:v>128997</c:v>
                </c:pt>
                <c:pt idx="2918">
                  <c:v>8916546</c:v>
                </c:pt>
                <c:pt idx="2919">
                  <c:v>89218</c:v>
                </c:pt>
                <c:pt idx="2920">
                  <c:v>89311</c:v>
                </c:pt>
                <c:pt idx="2921">
                  <c:v>7200045</c:v>
                </c:pt>
                <c:pt idx="2922">
                  <c:v>10381263</c:v>
                </c:pt>
                <c:pt idx="2923">
                  <c:v>96521</c:v>
                </c:pt>
                <c:pt idx="2924">
                  <c:v>41159</c:v>
                </c:pt>
                <c:pt idx="2925">
                  <c:v>349102</c:v>
                </c:pt>
                <c:pt idx="2926">
                  <c:v>6554859</c:v>
                </c:pt>
                <c:pt idx="2927">
                  <c:v>63358</c:v>
                </c:pt>
                <c:pt idx="2928">
                  <c:v>649785</c:v>
                </c:pt>
                <c:pt idx="2929">
                  <c:v>7915761</c:v>
                </c:pt>
                <c:pt idx="2930">
                  <c:v>62415</c:v>
                </c:pt>
                <c:pt idx="2931">
                  <c:v>827210</c:v>
                </c:pt>
                <c:pt idx="2932">
                  <c:v>139186</c:v>
                </c:pt>
                <c:pt idx="2933">
                  <c:v>1462747</c:v>
                </c:pt>
                <c:pt idx="2934">
                  <c:v>11887</c:v>
                </c:pt>
                <c:pt idx="2935">
                  <c:v>3103982</c:v>
                </c:pt>
                <c:pt idx="2936">
                  <c:v>1042283</c:v>
                </c:pt>
                <c:pt idx="2937">
                  <c:v>10655</c:v>
                </c:pt>
                <c:pt idx="2938">
                  <c:v>1646057</c:v>
                </c:pt>
                <c:pt idx="2939">
                  <c:v>9560</c:v>
                </c:pt>
                <c:pt idx="2940">
                  <c:v>2952730</c:v>
                </c:pt>
                <c:pt idx="2941">
                  <c:v>1057014</c:v>
                </c:pt>
                <c:pt idx="2942">
                  <c:v>586875</c:v>
                </c:pt>
                <c:pt idx="2943">
                  <c:v>2618541</c:v>
                </c:pt>
                <c:pt idx="2944">
                  <c:v>620204</c:v>
                </c:pt>
                <c:pt idx="2945">
                  <c:v>1088804</c:v>
                </c:pt>
                <c:pt idx="2946">
                  <c:v>906699</c:v>
                </c:pt>
                <c:pt idx="2947">
                  <c:v>783794</c:v>
                </c:pt>
                <c:pt idx="2948">
                  <c:v>237111</c:v>
                </c:pt>
                <c:pt idx="2949">
                  <c:v>1180077</c:v>
                </c:pt>
                <c:pt idx="2950">
                  <c:v>1918478</c:v>
                </c:pt>
                <c:pt idx="2951">
                  <c:v>1728219</c:v>
                </c:pt>
                <c:pt idx="2952">
                  <c:v>12018779</c:v>
                </c:pt>
                <c:pt idx="2953">
                  <c:v>6450575</c:v>
                </c:pt>
                <c:pt idx="2954">
                  <c:v>436041</c:v>
                </c:pt>
                <c:pt idx="2955">
                  <c:v>182333</c:v>
                </c:pt>
                <c:pt idx="2956">
                  <c:v>5456838</c:v>
                </c:pt>
                <c:pt idx="2957">
                  <c:v>87620</c:v>
                </c:pt>
                <c:pt idx="2958">
                  <c:v>96835</c:v>
                </c:pt>
                <c:pt idx="2959">
                  <c:v>307934</c:v>
                </c:pt>
                <c:pt idx="2960">
                  <c:v>348104</c:v>
                </c:pt>
                <c:pt idx="2961">
                  <c:v>3695752</c:v>
                </c:pt>
                <c:pt idx="2962">
                  <c:v>167733</c:v>
                </c:pt>
                <c:pt idx="2963">
                  <c:v>4767</c:v>
                </c:pt>
                <c:pt idx="2964">
                  <c:v>44782227</c:v>
                </c:pt>
                <c:pt idx="2965">
                  <c:v>483048</c:v>
                </c:pt>
                <c:pt idx="2966">
                  <c:v>2974188</c:v>
                </c:pt>
                <c:pt idx="2967">
                  <c:v>311971</c:v>
                </c:pt>
                <c:pt idx="2968">
                  <c:v>464076</c:v>
                </c:pt>
                <c:pt idx="2969">
                  <c:v>1680396</c:v>
                </c:pt>
                <c:pt idx="2970">
                  <c:v>1394264</c:v>
                </c:pt>
                <c:pt idx="2971">
                  <c:v>1318729</c:v>
                </c:pt>
                <c:pt idx="2972">
                  <c:v>2403767</c:v>
                </c:pt>
                <c:pt idx="2973">
                  <c:v>3821846</c:v>
                </c:pt>
                <c:pt idx="2974">
                  <c:v>96625</c:v>
                </c:pt>
                <c:pt idx="2975">
                  <c:v>174569</c:v>
                </c:pt>
                <c:pt idx="2976">
                  <c:v>1946</c:v>
                </c:pt>
                <c:pt idx="2977">
                  <c:v>260902</c:v>
                </c:pt>
                <c:pt idx="2978">
                  <c:v>923602</c:v>
                </c:pt>
                <c:pt idx="2979">
                  <c:v>812832</c:v>
                </c:pt>
                <c:pt idx="2980">
                  <c:v>1969648</c:v>
                </c:pt>
                <c:pt idx="2981">
                  <c:v>811577</c:v>
                </c:pt>
                <c:pt idx="2982">
                  <c:v>21046</c:v>
                </c:pt>
                <c:pt idx="2983">
                  <c:v>840651</c:v>
                </c:pt>
                <c:pt idx="2984">
                  <c:v>2927970</c:v>
                </c:pt>
                <c:pt idx="2985">
                  <c:v>123828</c:v>
                </c:pt>
                <c:pt idx="2986">
                  <c:v>863560</c:v>
                </c:pt>
                <c:pt idx="2987">
                  <c:v>655002</c:v>
                </c:pt>
                <c:pt idx="2988">
                  <c:v>649426</c:v>
                </c:pt>
                <c:pt idx="2989">
                  <c:v>518107</c:v>
                </c:pt>
                <c:pt idx="2990">
                  <c:v>77763</c:v>
                </c:pt>
                <c:pt idx="2991">
                  <c:v>386062</c:v>
                </c:pt>
                <c:pt idx="2992">
                  <c:v>238661</c:v>
                </c:pt>
                <c:pt idx="2993">
                  <c:v>1151</c:v>
                </c:pt>
                <c:pt idx="2994">
                  <c:v>782123</c:v>
                </c:pt>
                <c:pt idx="2995">
                  <c:v>525261</c:v>
                </c:pt>
                <c:pt idx="2996">
                  <c:v>108591</c:v>
                </c:pt>
                <c:pt idx="2997">
                  <c:v>416921</c:v>
                </c:pt>
                <c:pt idx="2998">
                  <c:v>1963752</c:v>
                </c:pt>
                <c:pt idx="2999">
                  <c:v>77850</c:v>
                </c:pt>
                <c:pt idx="3000">
                  <c:v>325082</c:v>
                </c:pt>
                <c:pt idx="3001">
                  <c:v>309109</c:v>
                </c:pt>
                <c:pt idx="3002">
                  <c:v>850092</c:v>
                </c:pt>
                <c:pt idx="3003">
                  <c:v>1713021</c:v>
                </c:pt>
                <c:pt idx="3004">
                  <c:v>24397</c:v>
                </c:pt>
                <c:pt idx="3005">
                  <c:v>4110136</c:v>
                </c:pt>
                <c:pt idx="3006">
                  <c:v>2051675</c:v>
                </c:pt>
                <c:pt idx="3007">
                  <c:v>540553</c:v>
                </c:pt>
                <c:pt idx="3008">
                  <c:v>746691</c:v>
                </c:pt>
                <c:pt idx="3009">
                  <c:v>89049</c:v>
                </c:pt>
                <c:pt idx="3010">
                  <c:v>41722</c:v>
                </c:pt>
                <c:pt idx="3011">
                  <c:v>1181190</c:v>
                </c:pt>
                <c:pt idx="3012">
                  <c:v>41264</c:v>
                </c:pt>
                <c:pt idx="3013">
                  <c:v>168863</c:v>
                </c:pt>
                <c:pt idx="3014">
                  <c:v>1111674</c:v>
                </c:pt>
                <c:pt idx="3015">
                  <c:v>917</c:v>
                </c:pt>
                <c:pt idx="3016">
                  <c:v>843024</c:v>
                </c:pt>
                <c:pt idx="3017">
                  <c:v>3388958</c:v>
                </c:pt>
                <c:pt idx="3018">
                  <c:v>1821926</c:v>
                </c:pt>
                <c:pt idx="3019">
                  <c:v>6908017</c:v>
                </c:pt>
                <c:pt idx="3020">
                  <c:v>173088</c:v>
                </c:pt>
                <c:pt idx="3021">
                  <c:v>642935</c:v>
                </c:pt>
                <c:pt idx="3022">
                  <c:v>1903783</c:v>
                </c:pt>
                <c:pt idx="3023">
                  <c:v>42101</c:v>
                </c:pt>
                <c:pt idx="3024">
                  <c:v>3680540</c:v>
                </c:pt>
                <c:pt idx="3025">
                  <c:v>10271274</c:v>
                </c:pt>
                <c:pt idx="3026">
                  <c:v>404986</c:v>
                </c:pt>
                <c:pt idx="3027">
                  <c:v>90923</c:v>
                </c:pt>
                <c:pt idx="3028">
                  <c:v>147740</c:v>
                </c:pt>
                <c:pt idx="3029">
                  <c:v>371531</c:v>
                </c:pt>
                <c:pt idx="3030">
                  <c:v>2723593</c:v>
                </c:pt>
                <c:pt idx="3031">
                  <c:v>607251</c:v>
                </c:pt>
                <c:pt idx="3032">
                  <c:v>16354826</c:v>
                </c:pt>
                <c:pt idx="3033">
                  <c:v>15400</c:v>
                </c:pt>
                <c:pt idx="3034">
                  <c:v>374333</c:v>
                </c:pt>
                <c:pt idx="3035">
                  <c:v>14118990</c:v>
                </c:pt>
                <c:pt idx="3036">
                  <c:v>680776</c:v>
                </c:pt>
                <c:pt idx="3037">
                  <c:v>112034</c:v>
                </c:pt>
                <c:pt idx="3038">
                  <c:v>335194</c:v>
                </c:pt>
                <c:pt idx="3039">
                  <c:v>3519</c:v>
                </c:pt>
                <c:pt idx="3040">
                  <c:v>871184</c:v>
                </c:pt>
                <c:pt idx="3041">
                  <c:v>1018634</c:v>
                </c:pt>
                <c:pt idx="3042">
                  <c:v>239226</c:v>
                </c:pt>
                <c:pt idx="3043">
                  <c:v>8798</c:v>
                </c:pt>
                <c:pt idx="3044">
                  <c:v>607467</c:v>
                </c:pt>
                <c:pt idx="3045">
                  <c:v>1696551</c:v>
                </c:pt>
                <c:pt idx="3046">
                  <c:v>2671756</c:v>
                </c:pt>
                <c:pt idx="3047">
                  <c:v>1727840</c:v>
                </c:pt>
                <c:pt idx="3048">
                  <c:v>414562</c:v>
                </c:pt>
                <c:pt idx="3049">
                  <c:v>1549098</c:v>
                </c:pt>
                <c:pt idx="3050">
                  <c:v>630945</c:v>
                </c:pt>
                <c:pt idx="3051">
                  <c:v>39181</c:v>
                </c:pt>
                <c:pt idx="3052">
                  <c:v>1074082</c:v>
                </c:pt>
                <c:pt idx="3053">
                  <c:v>1045841</c:v>
                </c:pt>
                <c:pt idx="3054">
                  <c:v>1044905</c:v>
                </c:pt>
                <c:pt idx="3055">
                  <c:v>1115398</c:v>
                </c:pt>
                <c:pt idx="3056">
                  <c:v>271277</c:v>
                </c:pt>
                <c:pt idx="3057">
                  <c:v>449565</c:v>
                </c:pt>
                <c:pt idx="3058">
                  <c:v>195473</c:v>
                </c:pt>
                <c:pt idx="3059">
                  <c:v>888646</c:v>
                </c:pt>
                <c:pt idx="3060">
                  <c:v>19422</c:v>
                </c:pt>
                <c:pt idx="3061">
                  <c:v>79262</c:v>
                </c:pt>
                <c:pt idx="3062">
                  <c:v>168969</c:v>
                </c:pt>
                <c:pt idx="3063">
                  <c:v>774304</c:v>
                </c:pt>
                <c:pt idx="3064">
                  <c:v>520319</c:v>
                </c:pt>
                <c:pt idx="3065">
                  <c:v>23502572</c:v>
                </c:pt>
                <c:pt idx="3066">
                  <c:v>63461</c:v>
                </c:pt>
                <c:pt idx="3067">
                  <c:v>327251</c:v>
                </c:pt>
                <c:pt idx="3068">
                  <c:v>27010</c:v>
                </c:pt>
                <c:pt idx="3069">
                  <c:v>634137</c:v>
                </c:pt>
                <c:pt idx="3070">
                  <c:v>28308</c:v>
                </c:pt>
                <c:pt idx="3071">
                  <c:v>35038</c:v>
                </c:pt>
                <c:pt idx="3072">
                  <c:v>44879</c:v>
                </c:pt>
                <c:pt idx="3073">
                  <c:v>506035</c:v>
                </c:pt>
                <c:pt idx="3074">
                  <c:v>263061</c:v>
                </c:pt>
                <c:pt idx="3075">
                  <c:v>8041928</c:v>
                </c:pt>
                <c:pt idx="3076">
                  <c:v>2717</c:v>
                </c:pt>
                <c:pt idx="3077">
                  <c:v>36526</c:v>
                </c:pt>
                <c:pt idx="3078">
                  <c:v>139068</c:v>
                </c:pt>
                <c:pt idx="3079">
                  <c:v>43426</c:v>
                </c:pt>
                <c:pt idx="3080">
                  <c:v>302226</c:v>
                </c:pt>
                <c:pt idx="3081">
                  <c:v>489735</c:v>
                </c:pt>
                <c:pt idx="3082">
                  <c:v>2524775</c:v>
                </c:pt>
                <c:pt idx="3083">
                  <c:v>1004181</c:v>
                </c:pt>
                <c:pt idx="3084">
                  <c:v>285462</c:v>
                </c:pt>
                <c:pt idx="3085">
                  <c:v>1188770</c:v>
                </c:pt>
                <c:pt idx="3086">
                  <c:v>92538</c:v>
                </c:pt>
                <c:pt idx="3087">
                  <c:v>6883</c:v>
                </c:pt>
                <c:pt idx="3088">
                  <c:v>3464680</c:v>
                </c:pt>
                <c:pt idx="3089">
                  <c:v>982363</c:v>
                </c:pt>
                <c:pt idx="3090">
                  <c:v>945920</c:v>
                </c:pt>
                <c:pt idx="3091">
                  <c:v>222862</c:v>
                </c:pt>
                <c:pt idx="3092">
                  <c:v>250056</c:v>
                </c:pt>
                <c:pt idx="3093">
                  <c:v>373105</c:v>
                </c:pt>
                <c:pt idx="3094">
                  <c:v>2309169</c:v>
                </c:pt>
                <c:pt idx="3095">
                  <c:v>264153</c:v>
                </c:pt>
                <c:pt idx="3096">
                  <c:v>1270251</c:v>
                </c:pt>
                <c:pt idx="3097">
                  <c:v>203710</c:v>
                </c:pt>
                <c:pt idx="3098">
                  <c:v>960599</c:v>
                </c:pt>
                <c:pt idx="3099">
                  <c:v>3335656</c:v>
                </c:pt>
                <c:pt idx="3100">
                  <c:v>228568</c:v>
                </c:pt>
                <c:pt idx="3101">
                  <c:v>313708</c:v>
                </c:pt>
                <c:pt idx="3102">
                  <c:v>37102</c:v>
                </c:pt>
                <c:pt idx="3103">
                  <c:v>2712798</c:v>
                </c:pt>
                <c:pt idx="3104">
                  <c:v>951271</c:v>
                </c:pt>
                <c:pt idx="3105">
                  <c:v>5613561</c:v>
                </c:pt>
                <c:pt idx="3106">
                  <c:v>588121</c:v>
                </c:pt>
                <c:pt idx="3107">
                  <c:v>2091534</c:v>
                </c:pt>
                <c:pt idx="3108">
                  <c:v>372262</c:v>
                </c:pt>
                <c:pt idx="3109">
                  <c:v>1600770</c:v>
                </c:pt>
                <c:pt idx="3110">
                  <c:v>149005</c:v>
                </c:pt>
                <c:pt idx="3111">
                  <c:v>1824082</c:v>
                </c:pt>
                <c:pt idx="3112">
                  <c:v>2568366</c:v>
                </c:pt>
                <c:pt idx="3113">
                  <c:v>930403</c:v>
                </c:pt>
                <c:pt idx="3114">
                  <c:v>57035</c:v>
                </c:pt>
                <c:pt idx="3115">
                  <c:v>2559730</c:v>
                </c:pt>
                <c:pt idx="3116">
                  <c:v>1315873</c:v>
                </c:pt>
                <c:pt idx="3117">
                  <c:v>5869057</c:v>
                </c:pt>
                <c:pt idx="3118">
                  <c:v>253075</c:v>
                </c:pt>
                <c:pt idx="3119">
                  <c:v>7576</c:v>
                </c:pt>
                <c:pt idx="3120">
                  <c:v>1669402</c:v>
                </c:pt>
                <c:pt idx="3121">
                  <c:v>850594</c:v>
                </c:pt>
                <c:pt idx="3122">
                  <c:v>2613507</c:v>
                </c:pt>
                <c:pt idx="3123">
                  <c:v>54990</c:v>
                </c:pt>
                <c:pt idx="3124">
                  <c:v>75685</c:v>
                </c:pt>
                <c:pt idx="3125">
                  <c:v>368135</c:v>
                </c:pt>
                <c:pt idx="3126">
                  <c:v>989307</c:v>
                </c:pt>
                <c:pt idx="3127">
                  <c:v>688984</c:v>
                </c:pt>
                <c:pt idx="3128">
                  <c:v>8335017</c:v>
                </c:pt>
                <c:pt idx="3129">
                  <c:v>693408</c:v>
                </c:pt>
                <c:pt idx="3130">
                  <c:v>307494</c:v>
                </c:pt>
                <c:pt idx="3131">
                  <c:v>5786038</c:v>
                </c:pt>
                <c:pt idx="3132">
                  <c:v>1292782</c:v>
                </c:pt>
                <c:pt idx="3133">
                  <c:v>1515901</c:v>
                </c:pt>
                <c:pt idx="3134">
                  <c:v>1024814</c:v>
                </c:pt>
                <c:pt idx="3135">
                  <c:v>307027</c:v>
                </c:pt>
                <c:pt idx="3136">
                  <c:v>9577</c:v>
                </c:pt>
                <c:pt idx="3137">
                  <c:v>321078</c:v>
                </c:pt>
                <c:pt idx="3138">
                  <c:v>339306</c:v>
                </c:pt>
                <c:pt idx="3139">
                  <c:v>277389</c:v>
                </c:pt>
                <c:pt idx="3140">
                  <c:v>50066</c:v>
                </c:pt>
                <c:pt idx="3141">
                  <c:v>277614</c:v>
                </c:pt>
                <c:pt idx="3142">
                  <c:v>247280</c:v>
                </c:pt>
                <c:pt idx="3143">
                  <c:v>779056</c:v>
                </c:pt>
                <c:pt idx="3144">
                  <c:v>73902</c:v>
                </c:pt>
                <c:pt idx="3145">
                  <c:v>37022</c:v>
                </c:pt>
                <c:pt idx="3146">
                  <c:v>36591</c:v>
                </c:pt>
                <c:pt idx="3147">
                  <c:v>707341</c:v>
                </c:pt>
                <c:pt idx="3148">
                  <c:v>368276</c:v>
                </c:pt>
                <c:pt idx="3149">
                  <c:v>644853</c:v>
                </c:pt>
                <c:pt idx="3150">
                  <c:v>437193</c:v>
                </c:pt>
                <c:pt idx="3151">
                  <c:v>553818</c:v>
                </c:pt>
                <c:pt idx="3152">
                  <c:v>1483502</c:v>
                </c:pt>
                <c:pt idx="3153">
                  <c:v>778479</c:v>
                </c:pt>
                <c:pt idx="3154">
                  <c:v>2321144</c:v>
                </c:pt>
                <c:pt idx="3155">
                  <c:v>242805</c:v>
                </c:pt>
                <c:pt idx="3156">
                  <c:v>343756</c:v>
                </c:pt>
                <c:pt idx="3157">
                  <c:v>1461207</c:v>
                </c:pt>
                <c:pt idx="3158">
                  <c:v>47752</c:v>
                </c:pt>
                <c:pt idx="3159">
                  <c:v>1006188</c:v>
                </c:pt>
                <c:pt idx="3160">
                  <c:v>5386126</c:v>
                </c:pt>
                <c:pt idx="3161">
                  <c:v>1323176</c:v>
                </c:pt>
                <c:pt idx="3162">
                  <c:v>14513</c:v>
                </c:pt>
                <c:pt idx="3163">
                  <c:v>540998</c:v>
                </c:pt>
                <c:pt idx="3164">
                  <c:v>207272</c:v>
                </c:pt>
                <c:pt idx="3165">
                  <c:v>305141</c:v>
                </c:pt>
                <c:pt idx="3166">
                  <c:v>332511</c:v>
                </c:pt>
                <c:pt idx="3167">
                  <c:v>162864</c:v>
                </c:pt>
                <c:pt idx="3168">
                  <c:v>18006</c:v>
                </c:pt>
                <c:pt idx="3169">
                  <c:v>1790918</c:v>
                </c:pt>
                <c:pt idx="3170">
                  <c:v>1739399</c:v>
                </c:pt>
                <c:pt idx="3171">
                  <c:v>6183923</c:v>
                </c:pt>
                <c:pt idx="3172">
                  <c:v>5142139</c:v>
                </c:pt>
                <c:pt idx="3173">
                  <c:v>3873702</c:v>
                </c:pt>
                <c:pt idx="3174">
                  <c:v>1312978</c:v>
                </c:pt>
                <c:pt idx="3175">
                  <c:v>290706</c:v>
                </c:pt>
                <c:pt idx="3176">
                  <c:v>17045761</c:v>
                </c:pt>
                <c:pt idx="3177">
                  <c:v>1108183</c:v>
                </c:pt>
                <c:pt idx="3178">
                  <c:v>1030347</c:v>
                </c:pt>
                <c:pt idx="3179">
                  <c:v>1708199</c:v>
                </c:pt>
                <c:pt idx="3180">
                  <c:v>500395</c:v>
                </c:pt>
                <c:pt idx="3181">
                  <c:v>5531707</c:v>
                </c:pt>
                <c:pt idx="3182">
                  <c:v>68885</c:v>
                </c:pt>
                <c:pt idx="3183">
                  <c:v>617406</c:v>
                </c:pt>
                <c:pt idx="3184">
                  <c:v>989065</c:v>
                </c:pt>
                <c:pt idx="3185">
                  <c:v>157522</c:v>
                </c:pt>
                <c:pt idx="3186">
                  <c:v>388048</c:v>
                </c:pt>
                <c:pt idx="3187">
                  <c:v>18938867</c:v>
                </c:pt>
                <c:pt idx="3188">
                  <c:v>56969</c:v>
                </c:pt>
                <c:pt idx="3189">
                  <c:v>918519</c:v>
                </c:pt>
                <c:pt idx="3190">
                  <c:v>343524</c:v>
                </c:pt>
                <c:pt idx="3191">
                  <c:v>10523399</c:v>
                </c:pt>
                <c:pt idx="3192">
                  <c:v>6427726</c:v>
                </c:pt>
                <c:pt idx="3193">
                  <c:v>387223</c:v>
                </c:pt>
                <c:pt idx="3194">
                  <c:v>2805</c:v>
                </c:pt>
                <c:pt idx="3195">
                  <c:v>347257</c:v>
                </c:pt>
                <c:pt idx="3196">
                  <c:v>68011</c:v>
                </c:pt>
                <c:pt idx="3197">
                  <c:v>136837</c:v>
                </c:pt>
                <c:pt idx="3198">
                  <c:v>281868</c:v>
                </c:pt>
                <c:pt idx="3199">
                  <c:v>48033</c:v>
                </c:pt>
                <c:pt idx="3200">
                  <c:v>351717</c:v>
                </c:pt>
                <c:pt idx="3201">
                  <c:v>5224737</c:v>
                </c:pt>
                <c:pt idx="3202">
                  <c:v>58290</c:v>
                </c:pt>
                <c:pt idx="3203">
                  <c:v>279571</c:v>
                </c:pt>
                <c:pt idx="3204">
                  <c:v>1365999</c:v>
                </c:pt>
                <c:pt idx="3205">
                  <c:v>5509</c:v>
                </c:pt>
                <c:pt idx="3206">
                  <c:v>1844008</c:v>
                </c:pt>
                <c:pt idx="3207">
                  <c:v>1612248</c:v>
                </c:pt>
                <c:pt idx="3208">
                  <c:v>163043</c:v>
                </c:pt>
                <c:pt idx="3209">
                  <c:v>5464</c:v>
                </c:pt>
                <c:pt idx="3210">
                  <c:v>80935</c:v>
                </c:pt>
                <c:pt idx="3211">
                  <c:v>790388</c:v>
                </c:pt>
                <c:pt idx="3212">
                  <c:v>99681</c:v>
                </c:pt>
                <c:pt idx="3213">
                  <c:v>369260</c:v>
                </c:pt>
                <c:pt idx="3214">
                  <c:v>1882972</c:v>
                </c:pt>
                <c:pt idx="3215">
                  <c:v>41096</c:v>
                </c:pt>
                <c:pt idx="3216">
                  <c:v>1431</c:v>
                </c:pt>
                <c:pt idx="3217">
                  <c:v>769382</c:v>
                </c:pt>
                <c:pt idx="3218">
                  <c:v>24032</c:v>
                </c:pt>
                <c:pt idx="3219">
                  <c:v>237862</c:v>
                </c:pt>
                <c:pt idx="3220">
                  <c:v>784451</c:v>
                </c:pt>
                <c:pt idx="3221">
                  <c:v>37346</c:v>
                </c:pt>
                <c:pt idx="3222">
                  <c:v>324996</c:v>
                </c:pt>
                <c:pt idx="3223">
                  <c:v>410257</c:v>
                </c:pt>
                <c:pt idx="3224">
                  <c:v>1959703</c:v>
                </c:pt>
                <c:pt idx="3225">
                  <c:v>77452</c:v>
                </c:pt>
                <c:pt idx="3226">
                  <c:v>1259904</c:v>
                </c:pt>
                <c:pt idx="3227">
                  <c:v>795683</c:v>
                </c:pt>
                <c:pt idx="3228">
                  <c:v>218186</c:v>
                </c:pt>
                <c:pt idx="3229">
                  <c:v>331126</c:v>
                </c:pt>
                <c:pt idx="3230">
                  <c:v>9233435</c:v>
                </c:pt>
                <c:pt idx="3231">
                  <c:v>2844271</c:v>
                </c:pt>
                <c:pt idx="3232">
                  <c:v>128236</c:v>
                </c:pt>
                <c:pt idx="3233">
                  <c:v>453506</c:v>
                </c:pt>
                <c:pt idx="3234">
                  <c:v>105911</c:v>
                </c:pt>
                <c:pt idx="3235">
                  <c:v>6582</c:v>
                </c:pt>
                <c:pt idx="3236">
                  <c:v>522854</c:v>
                </c:pt>
                <c:pt idx="3237">
                  <c:v>771720</c:v>
                </c:pt>
                <c:pt idx="3238">
                  <c:v>269181</c:v>
                </c:pt>
                <c:pt idx="3239">
                  <c:v>425995</c:v>
                </c:pt>
                <c:pt idx="3240">
                  <c:v>410133</c:v>
                </c:pt>
                <c:pt idx="3241">
                  <c:v>1288201</c:v>
                </c:pt>
                <c:pt idx="3242">
                  <c:v>72940</c:v>
                </c:pt>
                <c:pt idx="3243">
                  <c:v>1237869</c:v>
                </c:pt>
                <c:pt idx="3244">
                  <c:v>60697</c:v>
                </c:pt>
                <c:pt idx="3245">
                  <c:v>2817973</c:v>
                </c:pt>
                <c:pt idx="3246">
                  <c:v>375663</c:v>
                </c:pt>
                <c:pt idx="3247">
                  <c:v>13016</c:v>
                </c:pt>
                <c:pt idx="3248">
                  <c:v>3286</c:v>
                </c:pt>
                <c:pt idx="3249">
                  <c:v>1570411</c:v>
                </c:pt>
                <c:pt idx="3250">
                  <c:v>427242</c:v>
                </c:pt>
                <c:pt idx="3251">
                  <c:v>1020652</c:v>
                </c:pt>
                <c:pt idx="3252">
                  <c:v>759274</c:v>
                </c:pt>
                <c:pt idx="3253">
                  <c:v>1663506</c:v>
                </c:pt>
                <c:pt idx="3254">
                  <c:v>1604545</c:v>
                </c:pt>
                <c:pt idx="3255">
                  <c:v>1127588</c:v>
                </c:pt>
                <c:pt idx="3256">
                  <c:v>13312573</c:v>
                </c:pt>
                <c:pt idx="3257">
                  <c:v>460847</c:v>
                </c:pt>
                <c:pt idx="3258">
                  <c:v>36857298</c:v>
                </c:pt>
                <c:pt idx="3259">
                  <c:v>19998243</c:v>
                </c:pt>
                <c:pt idx="3260">
                  <c:v>1447882</c:v>
                </c:pt>
                <c:pt idx="3261">
                  <c:v>50979</c:v>
                </c:pt>
                <c:pt idx="3262">
                  <c:v>3508169</c:v>
                </c:pt>
                <c:pt idx="3263">
                  <c:v>4808435</c:v>
                </c:pt>
                <c:pt idx="3264">
                  <c:v>240318</c:v>
                </c:pt>
                <c:pt idx="3265">
                  <c:v>312386</c:v>
                </c:pt>
                <c:pt idx="3266">
                  <c:v>7977</c:v>
                </c:pt>
                <c:pt idx="3267">
                  <c:v>775924</c:v>
                </c:pt>
                <c:pt idx="3268">
                  <c:v>5625319</c:v>
                </c:pt>
                <c:pt idx="3269">
                  <c:v>4551606</c:v>
                </c:pt>
                <c:pt idx="3270">
                  <c:v>129207</c:v>
                </c:pt>
                <c:pt idx="3271">
                  <c:v>28638</c:v>
                </c:pt>
                <c:pt idx="3272">
                  <c:v>313962</c:v>
                </c:pt>
                <c:pt idx="3273">
                  <c:v>920289</c:v>
                </c:pt>
                <c:pt idx="3274">
                  <c:v>3491</c:v>
                </c:pt>
                <c:pt idx="3275">
                  <c:v>252785</c:v>
                </c:pt>
                <c:pt idx="3276">
                  <c:v>998311</c:v>
                </c:pt>
                <c:pt idx="3277">
                  <c:v>52416</c:v>
                </c:pt>
                <c:pt idx="3278">
                  <c:v>1526404</c:v>
                </c:pt>
                <c:pt idx="3279">
                  <c:v>1002679</c:v>
                </c:pt>
                <c:pt idx="3280">
                  <c:v>4010</c:v>
                </c:pt>
                <c:pt idx="3281">
                  <c:v>146578</c:v>
                </c:pt>
                <c:pt idx="3282">
                  <c:v>298314</c:v>
                </c:pt>
                <c:pt idx="3283">
                  <c:v>220550</c:v>
                </c:pt>
                <c:pt idx="3284">
                  <c:v>17624672</c:v>
                </c:pt>
                <c:pt idx="3285">
                  <c:v>1122381</c:v>
                </c:pt>
                <c:pt idx="3286">
                  <c:v>48026</c:v>
                </c:pt>
                <c:pt idx="3287">
                  <c:v>534696</c:v>
                </c:pt>
                <c:pt idx="3288">
                  <c:v>1257362</c:v>
                </c:pt>
                <c:pt idx="3289">
                  <c:v>4009915</c:v>
                </c:pt>
                <c:pt idx="3290">
                  <c:v>659212</c:v>
                </c:pt>
                <c:pt idx="3291">
                  <c:v>3786691</c:v>
                </c:pt>
                <c:pt idx="3292">
                  <c:v>485733</c:v>
                </c:pt>
                <c:pt idx="3293">
                  <c:v>187987</c:v>
                </c:pt>
                <c:pt idx="3294">
                  <c:v>802483</c:v>
                </c:pt>
                <c:pt idx="3295">
                  <c:v>1154360</c:v>
                </c:pt>
                <c:pt idx="3296">
                  <c:v>1121109</c:v>
                </c:pt>
                <c:pt idx="3297">
                  <c:v>1365473</c:v>
                </c:pt>
                <c:pt idx="3298">
                  <c:v>2411761</c:v>
                </c:pt>
                <c:pt idx="3299">
                  <c:v>1364148</c:v>
                </c:pt>
                <c:pt idx="3300">
                  <c:v>1888088</c:v>
                </c:pt>
                <c:pt idx="3301">
                  <c:v>9625</c:v>
                </c:pt>
                <c:pt idx="3302">
                  <c:v>1129249</c:v>
                </c:pt>
                <c:pt idx="3303">
                  <c:v>2620</c:v>
                </c:pt>
                <c:pt idx="3304">
                  <c:v>1310346</c:v>
                </c:pt>
                <c:pt idx="3305">
                  <c:v>833772</c:v>
                </c:pt>
                <c:pt idx="3306">
                  <c:v>317779</c:v>
                </c:pt>
                <c:pt idx="3307">
                  <c:v>427822</c:v>
                </c:pt>
                <c:pt idx="3308">
                  <c:v>11156</c:v>
                </c:pt>
                <c:pt idx="3309">
                  <c:v>78528</c:v>
                </c:pt>
                <c:pt idx="3310">
                  <c:v>586633</c:v>
                </c:pt>
                <c:pt idx="3311">
                  <c:v>45938392</c:v>
                </c:pt>
                <c:pt idx="3312">
                  <c:v>1095765</c:v>
                </c:pt>
                <c:pt idx="3313">
                  <c:v>268393</c:v>
                </c:pt>
                <c:pt idx="3314">
                  <c:v>350202</c:v>
                </c:pt>
                <c:pt idx="3315">
                  <c:v>3467</c:v>
                </c:pt>
                <c:pt idx="3316">
                  <c:v>296001</c:v>
                </c:pt>
                <c:pt idx="3317">
                  <c:v>1114465</c:v>
                </c:pt>
                <c:pt idx="3318">
                  <c:v>2585</c:v>
                </c:pt>
                <c:pt idx="3319">
                  <c:v>2334865</c:v>
                </c:pt>
                <c:pt idx="3320">
                  <c:v>674636</c:v>
                </c:pt>
                <c:pt idx="3321">
                  <c:v>3103985</c:v>
                </c:pt>
                <c:pt idx="3322">
                  <c:v>426790</c:v>
                </c:pt>
                <c:pt idx="3323">
                  <c:v>14972</c:v>
                </c:pt>
                <c:pt idx="3324">
                  <c:v>11661</c:v>
                </c:pt>
                <c:pt idx="3325">
                  <c:v>173696</c:v>
                </c:pt>
                <c:pt idx="3326">
                  <c:v>166097</c:v>
                </c:pt>
                <c:pt idx="3327">
                  <c:v>345869</c:v>
                </c:pt>
                <c:pt idx="3328">
                  <c:v>1912665</c:v>
                </c:pt>
                <c:pt idx="3329">
                  <c:v>1524361</c:v>
                </c:pt>
                <c:pt idx="3330">
                  <c:v>8408515</c:v>
                </c:pt>
                <c:pt idx="3331">
                  <c:v>877102</c:v>
                </c:pt>
                <c:pt idx="3332">
                  <c:v>1146392</c:v>
                </c:pt>
                <c:pt idx="3333">
                  <c:v>2443384</c:v>
                </c:pt>
                <c:pt idx="3334">
                  <c:v>58234</c:v>
                </c:pt>
                <c:pt idx="3335">
                  <c:v>36929</c:v>
                </c:pt>
                <c:pt idx="3336">
                  <c:v>2679373</c:v>
                </c:pt>
                <c:pt idx="3337">
                  <c:v>90454</c:v>
                </c:pt>
                <c:pt idx="3338">
                  <c:v>3635</c:v>
                </c:pt>
                <c:pt idx="3339">
                  <c:v>589827</c:v>
                </c:pt>
                <c:pt idx="3340">
                  <c:v>8493</c:v>
                </c:pt>
                <c:pt idx="3341">
                  <c:v>4269447</c:v>
                </c:pt>
                <c:pt idx="3342">
                  <c:v>21980138</c:v>
                </c:pt>
                <c:pt idx="3343">
                  <c:v>2102111</c:v>
                </c:pt>
                <c:pt idx="3344">
                  <c:v>1313348</c:v>
                </c:pt>
                <c:pt idx="3345">
                  <c:v>874634</c:v>
                </c:pt>
                <c:pt idx="3346">
                  <c:v>78175</c:v>
                </c:pt>
                <c:pt idx="3347">
                  <c:v>95520</c:v>
                </c:pt>
                <c:pt idx="3348">
                  <c:v>189038</c:v>
                </c:pt>
                <c:pt idx="3349">
                  <c:v>1036632</c:v>
                </c:pt>
                <c:pt idx="3350">
                  <c:v>3780194</c:v>
                </c:pt>
                <c:pt idx="3351">
                  <c:v>260697</c:v>
                </c:pt>
                <c:pt idx="3352">
                  <c:v>543711</c:v>
                </c:pt>
                <c:pt idx="3353">
                  <c:v>28781</c:v>
                </c:pt>
                <c:pt idx="3354">
                  <c:v>620687</c:v>
                </c:pt>
                <c:pt idx="3355">
                  <c:v>1329350</c:v>
                </c:pt>
                <c:pt idx="3356">
                  <c:v>4678751</c:v>
                </c:pt>
                <c:pt idx="3357">
                  <c:v>1908094</c:v>
                </c:pt>
                <c:pt idx="3358">
                  <c:v>112077</c:v>
                </c:pt>
                <c:pt idx="3359">
                  <c:v>220548</c:v>
                </c:pt>
                <c:pt idx="3360">
                  <c:v>147383</c:v>
                </c:pt>
                <c:pt idx="3361">
                  <c:v>1244190</c:v>
                </c:pt>
                <c:pt idx="3362">
                  <c:v>285483</c:v>
                </c:pt>
                <c:pt idx="3363">
                  <c:v>1464</c:v>
                </c:pt>
                <c:pt idx="3364">
                  <c:v>401423</c:v>
                </c:pt>
                <c:pt idx="3365">
                  <c:v>377906</c:v>
                </c:pt>
                <c:pt idx="3366">
                  <c:v>7746</c:v>
                </c:pt>
                <c:pt idx="3367">
                  <c:v>741548</c:v>
                </c:pt>
                <c:pt idx="3368">
                  <c:v>205209</c:v>
                </c:pt>
                <c:pt idx="3369">
                  <c:v>3848607</c:v>
                </c:pt>
                <c:pt idx="3370">
                  <c:v>719340</c:v>
                </c:pt>
                <c:pt idx="3371">
                  <c:v>2047272</c:v>
                </c:pt>
                <c:pt idx="3372">
                  <c:v>617505</c:v>
                </c:pt>
                <c:pt idx="3373">
                  <c:v>42658</c:v>
                </c:pt>
                <c:pt idx="3374">
                  <c:v>1927025</c:v>
                </c:pt>
                <c:pt idx="3375">
                  <c:v>349743</c:v>
                </c:pt>
                <c:pt idx="3376">
                  <c:v>689597</c:v>
                </c:pt>
                <c:pt idx="3377">
                  <c:v>432620</c:v>
                </c:pt>
                <c:pt idx="3378">
                  <c:v>26940</c:v>
                </c:pt>
                <c:pt idx="3379">
                  <c:v>758927</c:v>
                </c:pt>
                <c:pt idx="3380">
                  <c:v>93591</c:v>
                </c:pt>
                <c:pt idx="3381">
                  <c:v>846124</c:v>
                </c:pt>
                <c:pt idx="3382">
                  <c:v>1096158</c:v>
                </c:pt>
                <c:pt idx="3383">
                  <c:v>42239</c:v>
                </c:pt>
                <c:pt idx="3384">
                  <c:v>5739252</c:v>
                </c:pt>
                <c:pt idx="3385">
                  <c:v>434727</c:v>
                </c:pt>
                <c:pt idx="3386">
                  <c:v>5558317</c:v>
                </c:pt>
                <c:pt idx="3387">
                  <c:v>1205682</c:v>
                </c:pt>
                <c:pt idx="3388">
                  <c:v>2480934</c:v>
                </c:pt>
                <c:pt idx="3389">
                  <c:v>2230715</c:v>
                </c:pt>
                <c:pt idx="3390">
                  <c:v>1199114</c:v>
                </c:pt>
                <c:pt idx="3391">
                  <c:v>765096</c:v>
                </c:pt>
                <c:pt idx="3392">
                  <c:v>3326832</c:v>
                </c:pt>
                <c:pt idx="3393">
                  <c:v>118865</c:v>
                </c:pt>
                <c:pt idx="3394">
                  <c:v>7999926</c:v>
                </c:pt>
                <c:pt idx="3395">
                  <c:v>7967275</c:v>
                </c:pt>
                <c:pt idx="3396">
                  <c:v>3133</c:v>
                </c:pt>
                <c:pt idx="3397">
                  <c:v>55419</c:v>
                </c:pt>
                <c:pt idx="3398">
                  <c:v>396832</c:v>
                </c:pt>
                <c:pt idx="3399">
                  <c:v>435619</c:v>
                </c:pt>
                <c:pt idx="3400">
                  <c:v>577937</c:v>
                </c:pt>
                <c:pt idx="3401">
                  <c:v>285769</c:v>
                </c:pt>
                <c:pt idx="3402">
                  <c:v>100291</c:v>
                </c:pt>
                <c:pt idx="3403">
                  <c:v>657043</c:v>
                </c:pt>
                <c:pt idx="3404">
                  <c:v>21199</c:v>
                </c:pt>
                <c:pt idx="3405">
                  <c:v>33459</c:v>
                </c:pt>
                <c:pt idx="3406">
                  <c:v>2705268</c:v>
                </c:pt>
                <c:pt idx="3407">
                  <c:v>26967</c:v>
                </c:pt>
                <c:pt idx="3408">
                  <c:v>329129</c:v>
                </c:pt>
                <c:pt idx="3409">
                  <c:v>505886</c:v>
                </c:pt>
                <c:pt idx="3410">
                  <c:v>66190</c:v>
                </c:pt>
                <c:pt idx="3411">
                  <c:v>225463</c:v>
                </c:pt>
                <c:pt idx="3412">
                  <c:v>139884</c:v>
                </c:pt>
                <c:pt idx="3413">
                  <c:v>371510</c:v>
                </c:pt>
                <c:pt idx="3414">
                  <c:v>1996355</c:v>
                </c:pt>
                <c:pt idx="3415">
                  <c:v>595836</c:v>
                </c:pt>
                <c:pt idx="3416">
                  <c:v>316756</c:v>
                </c:pt>
                <c:pt idx="3417">
                  <c:v>213409</c:v>
                </c:pt>
                <c:pt idx="3418">
                  <c:v>1962973</c:v>
                </c:pt>
                <c:pt idx="3419">
                  <c:v>1089753</c:v>
                </c:pt>
                <c:pt idx="3420">
                  <c:v>128413</c:v>
                </c:pt>
                <c:pt idx="3421">
                  <c:v>179723</c:v>
                </c:pt>
                <c:pt idx="3422">
                  <c:v>180606</c:v>
                </c:pt>
                <c:pt idx="3423">
                  <c:v>51186</c:v>
                </c:pt>
                <c:pt idx="3424">
                  <c:v>361432</c:v>
                </c:pt>
                <c:pt idx="3425">
                  <c:v>2234419</c:v>
                </c:pt>
                <c:pt idx="3426">
                  <c:v>2519858</c:v>
                </c:pt>
                <c:pt idx="3427">
                  <c:v>4594686</c:v>
                </c:pt>
                <c:pt idx="3428">
                  <c:v>2451830</c:v>
                </c:pt>
                <c:pt idx="3429">
                  <c:v>23506</c:v>
                </c:pt>
                <c:pt idx="3430">
                  <c:v>210808</c:v>
                </c:pt>
                <c:pt idx="3431">
                  <c:v>1311014</c:v>
                </c:pt>
                <c:pt idx="3432">
                  <c:v>24772</c:v>
                </c:pt>
                <c:pt idx="3433">
                  <c:v>151626</c:v>
                </c:pt>
                <c:pt idx="3434">
                  <c:v>171518</c:v>
                </c:pt>
                <c:pt idx="3435">
                  <c:v>695072</c:v>
                </c:pt>
                <c:pt idx="3436">
                  <c:v>641055</c:v>
                </c:pt>
                <c:pt idx="3437">
                  <c:v>702374</c:v>
                </c:pt>
                <c:pt idx="3438">
                  <c:v>857855</c:v>
                </c:pt>
                <c:pt idx="3439">
                  <c:v>584074</c:v>
                </c:pt>
                <c:pt idx="3440">
                  <c:v>435462</c:v>
                </c:pt>
                <c:pt idx="3441">
                  <c:v>5398142</c:v>
                </c:pt>
                <c:pt idx="3442">
                  <c:v>612091</c:v>
                </c:pt>
                <c:pt idx="3443">
                  <c:v>49017</c:v>
                </c:pt>
                <c:pt idx="3444">
                  <c:v>423039</c:v>
                </c:pt>
                <c:pt idx="3445">
                  <c:v>1218771</c:v>
                </c:pt>
                <c:pt idx="3446">
                  <c:v>1108366</c:v>
                </c:pt>
                <c:pt idx="3447">
                  <c:v>500154</c:v>
                </c:pt>
                <c:pt idx="3448">
                  <c:v>3232536</c:v>
                </c:pt>
                <c:pt idx="3449">
                  <c:v>4134994</c:v>
                </c:pt>
                <c:pt idx="3450">
                  <c:v>202879</c:v>
                </c:pt>
                <c:pt idx="3451">
                  <c:v>277229</c:v>
                </c:pt>
                <c:pt idx="3452">
                  <c:v>814603</c:v>
                </c:pt>
                <c:pt idx="3453">
                  <c:v>278510</c:v>
                </c:pt>
                <c:pt idx="3454">
                  <c:v>344534</c:v>
                </c:pt>
                <c:pt idx="3455">
                  <c:v>3742740</c:v>
                </c:pt>
                <c:pt idx="3456">
                  <c:v>3148434</c:v>
                </c:pt>
                <c:pt idx="3457">
                  <c:v>299365</c:v>
                </c:pt>
                <c:pt idx="3458">
                  <c:v>308787</c:v>
                </c:pt>
                <c:pt idx="3459">
                  <c:v>17594</c:v>
                </c:pt>
                <c:pt idx="3460">
                  <c:v>1273655</c:v>
                </c:pt>
                <c:pt idx="3461">
                  <c:v>169750</c:v>
                </c:pt>
                <c:pt idx="3462">
                  <c:v>682383</c:v>
                </c:pt>
                <c:pt idx="3463">
                  <c:v>3748683</c:v>
                </c:pt>
                <c:pt idx="3464">
                  <c:v>47455</c:v>
                </c:pt>
                <c:pt idx="3465">
                  <c:v>10891</c:v>
                </c:pt>
                <c:pt idx="3466">
                  <c:v>41446137</c:v>
                </c:pt>
                <c:pt idx="3467">
                  <c:v>4829710</c:v>
                </c:pt>
                <c:pt idx="3468">
                  <c:v>2839406</c:v>
                </c:pt>
                <c:pt idx="3469">
                  <c:v>318801</c:v>
                </c:pt>
                <c:pt idx="3470">
                  <c:v>161231</c:v>
                </c:pt>
                <c:pt idx="3471">
                  <c:v>57951412</c:v>
                </c:pt>
                <c:pt idx="3472">
                  <c:v>261872</c:v>
                </c:pt>
                <c:pt idx="3473">
                  <c:v>286299</c:v>
                </c:pt>
                <c:pt idx="3474">
                  <c:v>1001742</c:v>
                </c:pt>
                <c:pt idx="3475">
                  <c:v>143619</c:v>
                </c:pt>
                <c:pt idx="3476">
                  <c:v>39595</c:v>
                </c:pt>
                <c:pt idx="3477">
                  <c:v>144773</c:v>
                </c:pt>
                <c:pt idx="3478">
                  <c:v>4919175</c:v>
                </c:pt>
                <c:pt idx="3479">
                  <c:v>100786</c:v>
                </c:pt>
                <c:pt idx="3480">
                  <c:v>144594</c:v>
                </c:pt>
                <c:pt idx="3481">
                  <c:v>4003530</c:v>
                </c:pt>
                <c:pt idx="3482">
                  <c:v>4605055</c:v>
                </c:pt>
                <c:pt idx="3483">
                  <c:v>820885</c:v>
                </c:pt>
                <c:pt idx="3484">
                  <c:v>208678</c:v>
                </c:pt>
                <c:pt idx="3485">
                  <c:v>123251</c:v>
                </c:pt>
                <c:pt idx="3486">
                  <c:v>2203618</c:v>
                </c:pt>
                <c:pt idx="3487">
                  <c:v>937914</c:v>
                </c:pt>
                <c:pt idx="3488">
                  <c:v>2480760</c:v>
                </c:pt>
                <c:pt idx="3489">
                  <c:v>1954026</c:v>
                </c:pt>
                <c:pt idx="3490">
                  <c:v>65631</c:v>
                </c:pt>
                <c:pt idx="3491">
                  <c:v>587204</c:v>
                </c:pt>
                <c:pt idx="3492">
                  <c:v>286574</c:v>
                </c:pt>
                <c:pt idx="3493">
                  <c:v>487593</c:v>
                </c:pt>
                <c:pt idx="3494">
                  <c:v>1536968</c:v>
                </c:pt>
                <c:pt idx="3495">
                  <c:v>438129</c:v>
                </c:pt>
                <c:pt idx="3496">
                  <c:v>385734</c:v>
                </c:pt>
                <c:pt idx="3497">
                  <c:v>423043</c:v>
                </c:pt>
                <c:pt idx="3498">
                  <c:v>1666003</c:v>
                </c:pt>
                <c:pt idx="3499">
                  <c:v>393170</c:v>
                </c:pt>
                <c:pt idx="3500">
                  <c:v>2839135</c:v>
                </c:pt>
                <c:pt idx="3501">
                  <c:v>47701</c:v>
                </c:pt>
                <c:pt idx="3502">
                  <c:v>275982</c:v>
                </c:pt>
                <c:pt idx="3503">
                  <c:v>403887</c:v>
                </c:pt>
                <c:pt idx="3504">
                  <c:v>57465</c:v>
                </c:pt>
                <c:pt idx="3505">
                  <c:v>294310</c:v>
                </c:pt>
                <c:pt idx="3506">
                  <c:v>1363711</c:v>
                </c:pt>
                <c:pt idx="3507">
                  <c:v>1675419</c:v>
                </c:pt>
                <c:pt idx="3508">
                  <c:v>94373</c:v>
                </c:pt>
                <c:pt idx="3509">
                  <c:v>333820</c:v>
                </c:pt>
                <c:pt idx="3510">
                  <c:v>362180</c:v>
                </c:pt>
                <c:pt idx="3511">
                  <c:v>152001</c:v>
                </c:pt>
                <c:pt idx="3512">
                  <c:v>35125</c:v>
                </c:pt>
                <c:pt idx="3513">
                  <c:v>22371</c:v>
                </c:pt>
                <c:pt idx="3514">
                  <c:v>244518</c:v>
                </c:pt>
                <c:pt idx="3515">
                  <c:v>177648</c:v>
                </c:pt>
                <c:pt idx="3516">
                  <c:v>488133</c:v>
                </c:pt>
                <c:pt idx="3517">
                  <c:v>267038</c:v>
                </c:pt>
                <c:pt idx="3518">
                  <c:v>416772</c:v>
                </c:pt>
                <c:pt idx="3519">
                  <c:v>1791693</c:v>
                </c:pt>
                <c:pt idx="3520">
                  <c:v>1695926</c:v>
                </c:pt>
                <c:pt idx="3521">
                  <c:v>6804554</c:v>
                </c:pt>
                <c:pt idx="3522">
                  <c:v>56012</c:v>
                </c:pt>
                <c:pt idx="3523">
                  <c:v>309971</c:v>
                </c:pt>
                <c:pt idx="3524">
                  <c:v>469432</c:v>
                </c:pt>
                <c:pt idx="3525">
                  <c:v>8697</c:v>
                </c:pt>
                <c:pt idx="3526">
                  <c:v>5578495</c:v>
                </c:pt>
                <c:pt idx="3527">
                  <c:v>298003</c:v>
                </c:pt>
                <c:pt idx="3528">
                  <c:v>5107601</c:v>
                </c:pt>
                <c:pt idx="3529">
                  <c:v>1581379</c:v>
                </c:pt>
                <c:pt idx="3530">
                  <c:v>9164600</c:v>
                </c:pt>
                <c:pt idx="3531">
                  <c:v>122544931</c:v>
                </c:pt>
                <c:pt idx="3532">
                  <c:v>498613</c:v>
                </c:pt>
                <c:pt idx="3533">
                  <c:v>1420335</c:v>
                </c:pt>
                <c:pt idx="3534">
                  <c:v>2015271</c:v>
                </c:pt>
                <c:pt idx="3535">
                  <c:v>2763416</c:v>
                </c:pt>
                <c:pt idx="3536">
                  <c:v>1136277</c:v>
                </c:pt>
                <c:pt idx="3537">
                  <c:v>311117</c:v>
                </c:pt>
                <c:pt idx="3538">
                  <c:v>1156807</c:v>
                </c:pt>
                <c:pt idx="3539">
                  <c:v>200246</c:v>
                </c:pt>
                <c:pt idx="3540">
                  <c:v>1240985</c:v>
                </c:pt>
                <c:pt idx="3541">
                  <c:v>435338</c:v>
                </c:pt>
                <c:pt idx="3542">
                  <c:v>890803</c:v>
                </c:pt>
                <c:pt idx="3543">
                  <c:v>2688144</c:v>
                </c:pt>
                <c:pt idx="3544">
                  <c:v>292413</c:v>
                </c:pt>
                <c:pt idx="3545">
                  <c:v>216179</c:v>
                </c:pt>
                <c:pt idx="3546">
                  <c:v>1166324</c:v>
                </c:pt>
                <c:pt idx="3547">
                  <c:v>2275306</c:v>
                </c:pt>
                <c:pt idx="3548">
                  <c:v>1422235</c:v>
                </c:pt>
                <c:pt idx="3549">
                  <c:v>21957640</c:v>
                </c:pt>
                <c:pt idx="3550">
                  <c:v>186750</c:v>
                </c:pt>
                <c:pt idx="3551">
                  <c:v>61309</c:v>
                </c:pt>
                <c:pt idx="3552">
                  <c:v>2283685</c:v>
                </c:pt>
                <c:pt idx="3553">
                  <c:v>292375</c:v>
                </c:pt>
                <c:pt idx="3554">
                  <c:v>241832</c:v>
                </c:pt>
                <c:pt idx="3555">
                  <c:v>215345</c:v>
                </c:pt>
                <c:pt idx="3556">
                  <c:v>479587</c:v>
                </c:pt>
                <c:pt idx="3557">
                  <c:v>2276613</c:v>
                </c:pt>
                <c:pt idx="3558">
                  <c:v>3976296</c:v>
                </c:pt>
                <c:pt idx="3559">
                  <c:v>473026</c:v>
                </c:pt>
                <c:pt idx="3560">
                  <c:v>153341</c:v>
                </c:pt>
                <c:pt idx="3561">
                  <c:v>4719807</c:v>
                </c:pt>
                <c:pt idx="3562">
                  <c:v>2226074</c:v>
                </c:pt>
                <c:pt idx="3563">
                  <c:v>560569</c:v>
                </c:pt>
                <c:pt idx="3564">
                  <c:v>472575</c:v>
                </c:pt>
                <c:pt idx="3565">
                  <c:v>3948004</c:v>
                </c:pt>
                <c:pt idx="3566">
                  <c:v>8659</c:v>
                </c:pt>
                <c:pt idx="3567">
                  <c:v>28630</c:v>
                </c:pt>
                <c:pt idx="3568">
                  <c:v>5122352</c:v>
                </c:pt>
                <c:pt idx="3569">
                  <c:v>533815</c:v>
                </c:pt>
                <c:pt idx="3570">
                  <c:v>834551</c:v>
                </c:pt>
                <c:pt idx="3571">
                  <c:v>53415</c:v>
                </c:pt>
                <c:pt idx="3572">
                  <c:v>602362</c:v>
                </c:pt>
                <c:pt idx="3573">
                  <c:v>21888660</c:v>
                </c:pt>
                <c:pt idx="3574">
                  <c:v>853242</c:v>
                </c:pt>
                <c:pt idx="3575">
                  <c:v>529088</c:v>
                </c:pt>
                <c:pt idx="3576">
                  <c:v>184794</c:v>
                </c:pt>
                <c:pt idx="3577">
                  <c:v>5952094</c:v>
                </c:pt>
                <c:pt idx="3578">
                  <c:v>1725355</c:v>
                </c:pt>
                <c:pt idx="3579">
                  <c:v>1656235</c:v>
                </c:pt>
                <c:pt idx="3580">
                  <c:v>1381198</c:v>
                </c:pt>
                <c:pt idx="3581">
                  <c:v>498117</c:v>
                </c:pt>
                <c:pt idx="3582">
                  <c:v>543491</c:v>
                </c:pt>
                <c:pt idx="3583">
                  <c:v>3558834</c:v>
                </c:pt>
                <c:pt idx="3584">
                  <c:v>268035</c:v>
                </c:pt>
                <c:pt idx="3585">
                  <c:v>323471</c:v>
                </c:pt>
                <c:pt idx="3586">
                  <c:v>622235</c:v>
                </c:pt>
                <c:pt idx="3587">
                  <c:v>1353109</c:v>
                </c:pt>
                <c:pt idx="3588">
                  <c:v>922301</c:v>
                </c:pt>
                <c:pt idx="3589">
                  <c:v>1558898</c:v>
                </c:pt>
                <c:pt idx="3590">
                  <c:v>1559583</c:v>
                </c:pt>
                <c:pt idx="3591">
                  <c:v>317658</c:v>
                </c:pt>
                <c:pt idx="3592">
                  <c:v>88663</c:v>
                </c:pt>
                <c:pt idx="3593">
                  <c:v>33768</c:v>
                </c:pt>
                <c:pt idx="3594">
                  <c:v>29725</c:v>
                </c:pt>
                <c:pt idx="3595">
                  <c:v>221906</c:v>
                </c:pt>
                <c:pt idx="3596">
                  <c:v>1477735</c:v>
                </c:pt>
                <c:pt idx="3597">
                  <c:v>9039407</c:v>
                </c:pt>
                <c:pt idx="3598">
                  <c:v>65197</c:v>
                </c:pt>
                <c:pt idx="3599">
                  <c:v>131240</c:v>
                </c:pt>
                <c:pt idx="3600">
                  <c:v>1046154</c:v>
                </c:pt>
                <c:pt idx="3601">
                  <c:v>27335197</c:v>
                </c:pt>
                <c:pt idx="3602">
                  <c:v>281689</c:v>
                </c:pt>
                <c:pt idx="3603">
                  <c:v>474318</c:v>
                </c:pt>
                <c:pt idx="3604">
                  <c:v>99495</c:v>
                </c:pt>
                <c:pt idx="3605">
                  <c:v>1009538</c:v>
                </c:pt>
                <c:pt idx="3606">
                  <c:v>735189</c:v>
                </c:pt>
                <c:pt idx="3607">
                  <c:v>315148</c:v>
                </c:pt>
                <c:pt idx="3608">
                  <c:v>689858</c:v>
                </c:pt>
                <c:pt idx="3609">
                  <c:v>25839</c:v>
                </c:pt>
                <c:pt idx="3610">
                  <c:v>1537417</c:v>
                </c:pt>
                <c:pt idx="3611">
                  <c:v>461918</c:v>
                </c:pt>
                <c:pt idx="3612">
                  <c:v>3343908</c:v>
                </c:pt>
                <c:pt idx="3613">
                  <c:v>292087</c:v>
                </c:pt>
                <c:pt idx="3614">
                  <c:v>328687</c:v>
                </c:pt>
                <c:pt idx="3615">
                  <c:v>1933415</c:v>
                </c:pt>
                <c:pt idx="3616">
                  <c:v>78783</c:v>
                </c:pt>
                <c:pt idx="3617">
                  <c:v>4218040</c:v>
                </c:pt>
                <c:pt idx="3618">
                  <c:v>1352763</c:v>
                </c:pt>
                <c:pt idx="3619">
                  <c:v>156892</c:v>
                </c:pt>
                <c:pt idx="3620">
                  <c:v>141000</c:v>
                </c:pt>
                <c:pt idx="3621">
                  <c:v>352667</c:v>
                </c:pt>
                <c:pt idx="3622">
                  <c:v>2664</c:v>
                </c:pt>
                <c:pt idx="3623">
                  <c:v>38479</c:v>
                </c:pt>
                <c:pt idx="3624">
                  <c:v>258506</c:v>
                </c:pt>
                <c:pt idx="3625">
                  <c:v>458494</c:v>
                </c:pt>
                <c:pt idx="3626">
                  <c:v>720317</c:v>
                </c:pt>
                <c:pt idx="3627">
                  <c:v>39720</c:v>
                </c:pt>
                <c:pt idx="3628">
                  <c:v>2426345</c:v>
                </c:pt>
                <c:pt idx="3629">
                  <c:v>246944</c:v>
                </c:pt>
                <c:pt idx="3630">
                  <c:v>88560</c:v>
                </c:pt>
                <c:pt idx="3631">
                  <c:v>480552</c:v>
                </c:pt>
                <c:pt idx="3632">
                  <c:v>8734726</c:v>
                </c:pt>
                <c:pt idx="3633">
                  <c:v>895352</c:v>
                </c:pt>
                <c:pt idx="3634">
                  <c:v>1553598</c:v>
                </c:pt>
                <c:pt idx="3635">
                  <c:v>132029</c:v>
                </c:pt>
                <c:pt idx="3636">
                  <c:v>573028</c:v>
                </c:pt>
                <c:pt idx="3637">
                  <c:v>207465</c:v>
                </c:pt>
                <c:pt idx="3638">
                  <c:v>2337251</c:v>
                </c:pt>
                <c:pt idx="3639">
                  <c:v>260580</c:v>
                </c:pt>
                <c:pt idx="3640">
                  <c:v>7965486</c:v>
                </c:pt>
                <c:pt idx="3641">
                  <c:v>2259888</c:v>
                </c:pt>
                <c:pt idx="3642">
                  <c:v>1593</c:v>
                </c:pt>
                <c:pt idx="3643">
                  <c:v>282348</c:v>
                </c:pt>
                <c:pt idx="3644">
                  <c:v>105270</c:v>
                </c:pt>
                <c:pt idx="3645">
                  <c:v>345371</c:v>
                </c:pt>
                <c:pt idx="3646">
                  <c:v>460011</c:v>
                </c:pt>
                <c:pt idx="3647">
                  <c:v>3087952</c:v>
                </c:pt>
                <c:pt idx="3648">
                  <c:v>792979</c:v>
                </c:pt>
                <c:pt idx="3649">
                  <c:v>1294681</c:v>
                </c:pt>
                <c:pt idx="3650">
                  <c:v>146752</c:v>
                </c:pt>
                <c:pt idx="3651">
                  <c:v>27571</c:v>
                </c:pt>
                <c:pt idx="3652">
                  <c:v>391853</c:v>
                </c:pt>
                <c:pt idx="3653">
                  <c:v>356012</c:v>
                </c:pt>
                <c:pt idx="3654">
                  <c:v>20529</c:v>
                </c:pt>
                <c:pt idx="3655">
                  <c:v>456543</c:v>
                </c:pt>
                <c:pt idx="3656">
                  <c:v>107735</c:v>
                </c:pt>
                <c:pt idx="3657">
                  <c:v>1372300</c:v>
                </c:pt>
                <c:pt idx="3658">
                  <c:v>184982</c:v>
                </c:pt>
                <c:pt idx="3659">
                  <c:v>1180413</c:v>
                </c:pt>
                <c:pt idx="3660">
                  <c:v>1322797</c:v>
                </c:pt>
                <c:pt idx="3661">
                  <c:v>292015</c:v>
                </c:pt>
                <c:pt idx="3662">
                  <c:v>876890</c:v>
                </c:pt>
                <c:pt idx="3663">
                  <c:v>379449</c:v>
                </c:pt>
                <c:pt idx="3664">
                  <c:v>813414</c:v>
                </c:pt>
                <c:pt idx="3665">
                  <c:v>540149</c:v>
                </c:pt>
                <c:pt idx="3666">
                  <c:v>5948415</c:v>
                </c:pt>
                <c:pt idx="3667">
                  <c:v>100896</c:v>
                </c:pt>
                <c:pt idx="3668">
                  <c:v>554069</c:v>
                </c:pt>
                <c:pt idx="3669">
                  <c:v>5169</c:v>
                </c:pt>
                <c:pt idx="3670">
                  <c:v>1266647</c:v>
                </c:pt>
                <c:pt idx="3671">
                  <c:v>2078</c:v>
                </c:pt>
                <c:pt idx="3672">
                  <c:v>79736</c:v>
                </c:pt>
                <c:pt idx="3673">
                  <c:v>438733</c:v>
                </c:pt>
                <c:pt idx="3674">
                  <c:v>1473589</c:v>
                </c:pt>
                <c:pt idx="3675">
                  <c:v>953710</c:v>
                </c:pt>
                <c:pt idx="3676">
                  <c:v>556347</c:v>
                </c:pt>
                <c:pt idx="3677">
                  <c:v>624237</c:v>
                </c:pt>
                <c:pt idx="3678">
                  <c:v>64294</c:v>
                </c:pt>
                <c:pt idx="3679">
                  <c:v>246835</c:v>
                </c:pt>
                <c:pt idx="3680">
                  <c:v>56894</c:v>
                </c:pt>
                <c:pt idx="3681">
                  <c:v>799878</c:v>
                </c:pt>
                <c:pt idx="3682">
                  <c:v>5420474</c:v>
                </c:pt>
                <c:pt idx="3683">
                  <c:v>1037921</c:v>
                </c:pt>
                <c:pt idx="3684">
                  <c:v>1546967</c:v>
                </c:pt>
                <c:pt idx="3685">
                  <c:v>73649</c:v>
                </c:pt>
                <c:pt idx="3686">
                  <c:v>1071848</c:v>
                </c:pt>
                <c:pt idx="3687">
                  <c:v>511315</c:v>
                </c:pt>
                <c:pt idx="3688">
                  <c:v>120078</c:v>
                </c:pt>
                <c:pt idx="3689">
                  <c:v>1099145</c:v>
                </c:pt>
                <c:pt idx="3690">
                  <c:v>411705</c:v>
                </c:pt>
                <c:pt idx="3691">
                  <c:v>1603502</c:v>
                </c:pt>
                <c:pt idx="3692">
                  <c:v>37144</c:v>
                </c:pt>
                <c:pt idx="3693">
                  <c:v>76351</c:v>
                </c:pt>
                <c:pt idx="3694">
                  <c:v>3044139</c:v>
                </c:pt>
                <c:pt idx="3695">
                  <c:v>56717</c:v>
                </c:pt>
                <c:pt idx="3696">
                  <c:v>79154</c:v>
                </c:pt>
                <c:pt idx="3697">
                  <c:v>19412787</c:v>
                </c:pt>
                <c:pt idx="3698">
                  <c:v>1279582</c:v>
                </c:pt>
                <c:pt idx="3699">
                  <c:v>1984239</c:v>
                </c:pt>
                <c:pt idx="3700">
                  <c:v>5517903</c:v>
                </c:pt>
                <c:pt idx="3701">
                  <c:v>83530</c:v>
                </c:pt>
                <c:pt idx="3702">
                  <c:v>210065</c:v>
                </c:pt>
                <c:pt idx="3703">
                  <c:v>5755949</c:v>
                </c:pt>
                <c:pt idx="3704">
                  <c:v>3256799</c:v>
                </c:pt>
                <c:pt idx="3705">
                  <c:v>618752</c:v>
                </c:pt>
                <c:pt idx="3706">
                  <c:v>22034</c:v>
                </c:pt>
                <c:pt idx="3707">
                  <c:v>552697</c:v>
                </c:pt>
                <c:pt idx="3708">
                  <c:v>1252</c:v>
                </c:pt>
                <c:pt idx="3709">
                  <c:v>1226948</c:v>
                </c:pt>
                <c:pt idx="3710">
                  <c:v>2977964</c:v>
                </c:pt>
                <c:pt idx="3711">
                  <c:v>954635</c:v>
                </c:pt>
                <c:pt idx="3712">
                  <c:v>268077</c:v>
                </c:pt>
                <c:pt idx="3713">
                  <c:v>359120</c:v>
                </c:pt>
                <c:pt idx="3714">
                  <c:v>296315</c:v>
                </c:pt>
                <c:pt idx="3715">
                  <c:v>32825</c:v>
                </c:pt>
                <c:pt idx="3716">
                  <c:v>2604392</c:v>
                </c:pt>
                <c:pt idx="3717">
                  <c:v>292715</c:v>
                </c:pt>
                <c:pt idx="3718">
                  <c:v>2083564</c:v>
                </c:pt>
                <c:pt idx="3719">
                  <c:v>10505035</c:v>
                </c:pt>
                <c:pt idx="3720">
                  <c:v>72365</c:v>
                </c:pt>
                <c:pt idx="3721">
                  <c:v>1425308</c:v>
                </c:pt>
                <c:pt idx="3722">
                  <c:v>167110</c:v>
                </c:pt>
                <c:pt idx="3723">
                  <c:v>390261</c:v>
                </c:pt>
                <c:pt idx="3724">
                  <c:v>763000</c:v>
                </c:pt>
                <c:pt idx="3725">
                  <c:v>1223851</c:v>
                </c:pt>
                <c:pt idx="3726">
                  <c:v>178717</c:v>
                </c:pt>
                <c:pt idx="3727">
                  <c:v>156774</c:v>
                </c:pt>
                <c:pt idx="3728">
                  <c:v>343860</c:v>
                </c:pt>
                <c:pt idx="3729">
                  <c:v>685619</c:v>
                </c:pt>
                <c:pt idx="3730">
                  <c:v>51588</c:v>
                </c:pt>
                <c:pt idx="3731">
                  <c:v>41803845</c:v>
                </c:pt>
                <c:pt idx="3732">
                  <c:v>34324</c:v>
                </c:pt>
                <c:pt idx="3733">
                  <c:v>155701</c:v>
                </c:pt>
                <c:pt idx="3734">
                  <c:v>538061</c:v>
                </c:pt>
                <c:pt idx="3735">
                  <c:v>4307697</c:v>
                </c:pt>
                <c:pt idx="3736">
                  <c:v>46025</c:v>
                </c:pt>
                <c:pt idx="3737">
                  <c:v>6172</c:v>
                </c:pt>
                <c:pt idx="3738">
                  <c:v>186023</c:v>
                </c:pt>
                <c:pt idx="3739">
                  <c:v>64262</c:v>
                </c:pt>
                <c:pt idx="3740">
                  <c:v>762583</c:v>
                </c:pt>
                <c:pt idx="3741">
                  <c:v>2564760</c:v>
                </c:pt>
                <c:pt idx="3742">
                  <c:v>26448434</c:v>
                </c:pt>
                <c:pt idx="3743">
                  <c:v>1964287</c:v>
                </c:pt>
                <c:pt idx="3744">
                  <c:v>58689</c:v>
                </c:pt>
                <c:pt idx="3745">
                  <c:v>6169981</c:v>
                </c:pt>
                <c:pt idx="3746">
                  <c:v>230733</c:v>
                </c:pt>
                <c:pt idx="3747">
                  <c:v>50934</c:v>
                </c:pt>
                <c:pt idx="3748">
                  <c:v>194689</c:v>
                </c:pt>
                <c:pt idx="3749">
                  <c:v>57770</c:v>
                </c:pt>
                <c:pt idx="3750">
                  <c:v>899519</c:v>
                </c:pt>
                <c:pt idx="3751">
                  <c:v>56032</c:v>
                </c:pt>
                <c:pt idx="3752">
                  <c:v>329873</c:v>
                </c:pt>
                <c:pt idx="3753">
                  <c:v>8837197</c:v>
                </c:pt>
                <c:pt idx="3754">
                  <c:v>76714</c:v>
                </c:pt>
                <c:pt idx="3755">
                  <c:v>18916</c:v>
                </c:pt>
                <c:pt idx="3756">
                  <c:v>1639968</c:v>
                </c:pt>
                <c:pt idx="3757">
                  <c:v>37095</c:v>
                </c:pt>
                <c:pt idx="3758">
                  <c:v>4541</c:v>
                </c:pt>
                <c:pt idx="3759">
                  <c:v>1646051</c:v>
                </c:pt>
                <c:pt idx="3760">
                  <c:v>915783</c:v>
                </c:pt>
                <c:pt idx="3761">
                  <c:v>46054</c:v>
                </c:pt>
                <c:pt idx="3762">
                  <c:v>336872</c:v>
                </c:pt>
                <c:pt idx="3763">
                  <c:v>7172963</c:v>
                </c:pt>
                <c:pt idx="3764">
                  <c:v>275380</c:v>
                </c:pt>
                <c:pt idx="3765">
                  <c:v>1615678</c:v>
                </c:pt>
                <c:pt idx="3766">
                  <c:v>35615</c:v>
                </c:pt>
                <c:pt idx="3767">
                  <c:v>852554</c:v>
                </c:pt>
                <c:pt idx="3768">
                  <c:v>563721</c:v>
                </c:pt>
                <c:pt idx="3769">
                  <c:v>751768</c:v>
                </c:pt>
                <c:pt idx="3770">
                  <c:v>1203227</c:v>
                </c:pt>
                <c:pt idx="3771">
                  <c:v>73083</c:v>
                </c:pt>
                <c:pt idx="3772">
                  <c:v>355279</c:v>
                </c:pt>
                <c:pt idx="3773">
                  <c:v>1251577</c:v>
                </c:pt>
                <c:pt idx="3774">
                  <c:v>448169</c:v>
                </c:pt>
                <c:pt idx="3775">
                  <c:v>1931851</c:v>
                </c:pt>
                <c:pt idx="3776">
                  <c:v>619376</c:v>
                </c:pt>
                <c:pt idx="3777">
                  <c:v>1441446</c:v>
                </c:pt>
                <c:pt idx="3778">
                  <c:v>2387617</c:v>
                </c:pt>
                <c:pt idx="3779">
                  <c:v>799411</c:v>
                </c:pt>
                <c:pt idx="3780">
                  <c:v>4604207</c:v>
                </c:pt>
                <c:pt idx="3781">
                  <c:v>602180</c:v>
                </c:pt>
                <c:pt idx="3782">
                  <c:v>537443</c:v>
                </c:pt>
                <c:pt idx="3783">
                  <c:v>904555</c:v>
                </c:pt>
                <c:pt idx="3784">
                  <c:v>4265963</c:v>
                </c:pt>
                <c:pt idx="3785">
                  <c:v>2710968</c:v>
                </c:pt>
                <c:pt idx="3786">
                  <c:v>106288</c:v>
                </c:pt>
                <c:pt idx="3787">
                  <c:v>483127</c:v>
                </c:pt>
                <c:pt idx="3788">
                  <c:v>9454</c:v>
                </c:pt>
                <c:pt idx="3789">
                  <c:v>1069986</c:v>
                </c:pt>
                <c:pt idx="3790">
                  <c:v>816073</c:v>
                </c:pt>
                <c:pt idx="3791">
                  <c:v>215541</c:v>
                </c:pt>
                <c:pt idx="3792">
                  <c:v>1721076</c:v>
                </c:pt>
                <c:pt idx="3793">
                  <c:v>4551374</c:v>
                </c:pt>
                <c:pt idx="3794">
                  <c:v>1572313</c:v>
                </c:pt>
                <c:pt idx="3795">
                  <c:v>32548</c:v>
                </c:pt>
                <c:pt idx="3796">
                  <c:v>402509</c:v>
                </c:pt>
                <c:pt idx="3797">
                  <c:v>1563582</c:v>
                </c:pt>
                <c:pt idx="3798">
                  <c:v>492089</c:v>
                </c:pt>
                <c:pt idx="3799">
                  <c:v>1666780</c:v>
                </c:pt>
                <c:pt idx="3800">
                  <c:v>1597365</c:v>
                </c:pt>
                <c:pt idx="3801">
                  <c:v>2476190</c:v>
                </c:pt>
                <c:pt idx="3802">
                  <c:v>458231</c:v>
                </c:pt>
                <c:pt idx="3803">
                  <c:v>140011</c:v>
                </c:pt>
                <c:pt idx="3804">
                  <c:v>2985521</c:v>
                </c:pt>
                <c:pt idx="3805">
                  <c:v>861822</c:v>
                </c:pt>
                <c:pt idx="3806">
                  <c:v>94403</c:v>
                </c:pt>
                <c:pt idx="3807">
                  <c:v>53006</c:v>
                </c:pt>
                <c:pt idx="3808">
                  <c:v>566069</c:v>
                </c:pt>
                <c:pt idx="3809">
                  <c:v>197811</c:v>
                </c:pt>
                <c:pt idx="3810">
                  <c:v>436505</c:v>
                </c:pt>
                <c:pt idx="3811">
                  <c:v>444370</c:v>
                </c:pt>
                <c:pt idx="3812">
                  <c:v>3096627</c:v>
                </c:pt>
                <c:pt idx="3813">
                  <c:v>183242</c:v>
                </c:pt>
                <c:pt idx="3814">
                  <c:v>435057</c:v>
                </c:pt>
                <c:pt idx="3815">
                  <c:v>1457307</c:v>
                </c:pt>
                <c:pt idx="3816">
                  <c:v>788947</c:v>
                </c:pt>
                <c:pt idx="3817">
                  <c:v>1188777</c:v>
                </c:pt>
                <c:pt idx="3818">
                  <c:v>1113089</c:v>
                </c:pt>
                <c:pt idx="3819">
                  <c:v>186912</c:v>
                </c:pt>
                <c:pt idx="3820">
                  <c:v>531393</c:v>
                </c:pt>
                <c:pt idx="3821">
                  <c:v>178512</c:v>
                </c:pt>
                <c:pt idx="3822">
                  <c:v>196571</c:v>
                </c:pt>
                <c:pt idx="3823">
                  <c:v>1071030</c:v>
                </c:pt>
                <c:pt idx="3824">
                  <c:v>1705668</c:v>
                </c:pt>
                <c:pt idx="3825">
                  <c:v>739499</c:v>
                </c:pt>
                <c:pt idx="3826">
                  <c:v>951655</c:v>
                </c:pt>
                <c:pt idx="3827">
                  <c:v>83393</c:v>
                </c:pt>
                <c:pt idx="3828">
                  <c:v>41824</c:v>
                </c:pt>
                <c:pt idx="3829">
                  <c:v>2058483</c:v>
                </c:pt>
                <c:pt idx="3830">
                  <c:v>1629599</c:v>
                </c:pt>
                <c:pt idx="3831">
                  <c:v>390695</c:v>
                </c:pt>
                <c:pt idx="3832">
                  <c:v>21113889</c:v>
                </c:pt>
                <c:pt idx="3833">
                  <c:v>2654222</c:v>
                </c:pt>
                <c:pt idx="3834">
                  <c:v>469539</c:v>
                </c:pt>
                <c:pt idx="3835">
                  <c:v>960177</c:v>
                </c:pt>
                <c:pt idx="3836">
                  <c:v>68828</c:v>
                </c:pt>
                <c:pt idx="3837">
                  <c:v>41869</c:v>
                </c:pt>
                <c:pt idx="3838">
                  <c:v>553734</c:v>
                </c:pt>
                <c:pt idx="3839">
                  <c:v>845262</c:v>
                </c:pt>
                <c:pt idx="3840">
                  <c:v>373253</c:v>
                </c:pt>
                <c:pt idx="3841">
                  <c:v>35233</c:v>
                </c:pt>
                <c:pt idx="3842">
                  <c:v>27931</c:v>
                </c:pt>
                <c:pt idx="3843">
                  <c:v>657337</c:v>
                </c:pt>
                <c:pt idx="3844">
                  <c:v>3372271</c:v>
                </c:pt>
                <c:pt idx="3845">
                  <c:v>409118</c:v>
                </c:pt>
                <c:pt idx="3846">
                  <c:v>11381059</c:v>
                </c:pt>
                <c:pt idx="3847">
                  <c:v>666191</c:v>
                </c:pt>
                <c:pt idx="3848">
                  <c:v>330477</c:v>
                </c:pt>
                <c:pt idx="3849">
                  <c:v>1780209</c:v>
                </c:pt>
                <c:pt idx="3850">
                  <c:v>6197393</c:v>
                </c:pt>
                <c:pt idx="3851">
                  <c:v>3999438</c:v>
                </c:pt>
                <c:pt idx="3852">
                  <c:v>637942</c:v>
                </c:pt>
                <c:pt idx="3853">
                  <c:v>4867664</c:v>
                </c:pt>
                <c:pt idx="3854">
                  <c:v>2014354</c:v>
                </c:pt>
                <c:pt idx="3855">
                  <c:v>1176559</c:v>
                </c:pt>
                <c:pt idx="3856">
                  <c:v>7260</c:v>
                </c:pt>
                <c:pt idx="3857">
                  <c:v>1016463</c:v>
                </c:pt>
                <c:pt idx="3858">
                  <c:v>477272</c:v>
                </c:pt>
                <c:pt idx="3859">
                  <c:v>4570970</c:v>
                </c:pt>
                <c:pt idx="3860">
                  <c:v>3319097</c:v>
                </c:pt>
                <c:pt idx="3861">
                  <c:v>334600</c:v>
                </c:pt>
                <c:pt idx="3862">
                  <c:v>22607</c:v>
                </c:pt>
                <c:pt idx="3863">
                  <c:v>765391</c:v>
                </c:pt>
                <c:pt idx="3864">
                  <c:v>649180</c:v>
                </c:pt>
                <c:pt idx="3865">
                  <c:v>1317400</c:v>
                </c:pt>
                <c:pt idx="3866">
                  <c:v>1285558</c:v>
                </c:pt>
                <c:pt idx="3867">
                  <c:v>232904</c:v>
                </c:pt>
                <c:pt idx="3868">
                  <c:v>515428</c:v>
                </c:pt>
                <c:pt idx="3869">
                  <c:v>6388743</c:v>
                </c:pt>
                <c:pt idx="3870">
                  <c:v>3916992</c:v>
                </c:pt>
                <c:pt idx="3871">
                  <c:v>219948</c:v>
                </c:pt>
                <c:pt idx="3872">
                  <c:v>54247</c:v>
                </c:pt>
                <c:pt idx="3873">
                  <c:v>139393</c:v>
                </c:pt>
                <c:pt idx="3874">
                  <c:v>166137</c:v>
                </c:pt>
                <c:pt idx="3875">
                  <c:v>445043</c:v>
                </c:pt>
                <c:pt idx="3876">
                  <c:v>288663</c:v>
                </c:pt>
                <c:pt idx="3877">
                  <c:v>369038</c:v>
                </c:pt>
                <c:pt idx="3878">
                  <c:v>301674</c:v>
                </c:pt>
                <c:pt idx="3879">
                  <c:v>343759</c:v>
                </c:pt>
                <c:pt idx="3880">
                  <c:v>617910</c:v>
                </c:pt>
                <c:pt idx="3881">
                  <c:v>298322</c:v>
                </c:pt>
                <c:pt idx="3882">
                  <c:v>68965</c:v>
                </c:pt>
                <c:pt idx="3883">
                  <c:v>410483</c:v>
                </c:pt>
                <c:pt idx="3884">
                  <c:v>12907907</c:v>
                </c:pt>
                <c:pt idx="3885">
                  <c:v>1548378</c:v>
                </c:pt>
                <c:pt idx="3886">
                  <c:v>668826</c:v>
                </c:pt>
                <c:pt idx="3887">
                  <c:v>615349</c:v>
                </c:pt>
                <c:pt idx="3888">
                  <c:v>431944</c:v>
                </c:pt>
                <c:pt idx="3889">
                  <c:v>1819783</c:v>
                </c:pt>
                <c:pt idx="3890">
                  <c:v>208865</c:v>
                </c:pt>
                <c:pt idx="3891">
                  <c:v>26103</c:v>
                </c:pt>
                <c:pt idx="3892">
                  <c:v>1088527</c:v>
                </c:pt>
                <c:pt idx="3893">
                  <c:v>41265</c:v>
                </c:pt>
                <c:pt idx="3894">
                  <c:v>6041315</c:v>
                </c:pt>
                <c:pt idx="3895">
                  <c:v>399330</c:v>
                </c:pt>
                <c:pt idx="3896">
                  <c:v>3788</c:v>
                </c:pt>
                <c:pt idx="3897">
                  <c:v>85183</c:v>
                </c:pt>
                <c:pt idx="3898">
                  <c:v>169025</c:v>
                </c:pt>
                <c:pt idx="3899">
                  <c:v>1596487</c:v>
                </c:pt>
                <c:pt idx="3900">
                  <c:v>177640</c:v>
                </c:pt>
                <c:pt idx="3901">
                  <c:v>669004</c:v>
                </c:pt>
                <c:pt idx="3902">
                  <c:v>6187457</c:v>
                </c:pt>
                <c:pt idx="3903">
                  <c:v>3511909</c:v>
                </c:pt>
                <c:pt idx="3904">
                  <c:v>101737</c:v>
                </c:pt>
                <c:pt idx="3905">
                  <c:v>53399</c:v>
                </c:pt>
                <c:pt idx="3906">
                  <c:v>299644</c:v>
                </c:pt>
                <c:pt idx="3907">
                  <c:v>195525</c:v>
                </c:pt>
                <c:pt idx="3908">
                  <c:v>11415161</c:v>
                </c:pt>
                <c:pt idx="3909">
                  <c:v>1882458</c:v>
                </c:pt>
                <c:pt idx="3910">
                  <c:v>3052</c:v>
                </c:pt>
                <c:pt idx="3911">
                  <c:v>1417253</c:v>
                </c:pt>
                <c:pt idx="3912">
                  <c:v>402199</c:v>
                </c:pt>
                <c:pt idx="3913">
                  <c:v>1116365</c:v>
                </c:pt>
                <c:pt idx="3914">
                  <c:v>2620</c:v>
                </c:pt>
                <c:pt idx="3915">
                  <c:v>22302</c:v>
                </c:pt>
                <c:pt idx="3916">
                  <c:v>774012</c:v>
                </c:pt>
                <c:pt idx="3917">
                  <c:v>1631648</c:v>
                </c:pt>
                <c:pt idx="3918">
                  <c:v>448413</c:v>
                </c:pt>
                <c:pt idx="3919">
                  <c:v>871997</c:v>
                </c:pt>
                <c:pt idx="3920">
                  <c:v>143706</c:v>
                </c:pt>
                <c:pt idx="3921">
                  <c:v>322783</c:v>
                </c:pt>
                <c:pt idx="3922">
                  <c:v>664762</c:v>
                </c:pt>
                <c:pt idx="3923">
                  <c:v>1162281</c:v>
                </c:pt>
                <c:pt idx="3924">
                  <c:v>130626</c:v>
                </c:pt>
                <c:pt idx="3925">
                  <c:v>230966</c:v>
                </c:pt>
                <c:pt idx="3926">
                  <c:v>32744</c:v>
                </c:pt>
                <c:pt idx="3927">
                  <c:v>304485</c:v>
                </c:pt>
                <c:pt idx="3928">
                  <c:v>5251</c:v>
                </c:pt>
                <c:pt idx="3929">
                  <c:v>139263</c:v>
                </c:pt>
                <c:pt idx="3930">
                  <c:v>37170</c:v>
                </c:pt>
                <c:pt idx="3931">
                  <c:v>626684</c:v>
                </c:pt>
                <c:pt idx="3932">
                  <c:v>1145202</c:v>
                </c:pt>
                <c:pt idx="3933">
                  <c:v>269126</c:v>
                </c:pt>
                <c:pt idx="3934">
                  <c:v>119784</c:v>
                </c:pt>
                <c:pt idx="3935">
                  <c:v>132189</c:v>
                </c:pt>
                <c:pt idx="3936">
                  <c:v>370239</c:v>
                </c:pt>
                <c:pt idx="3937">
                  <c:v>771612</c:v>
                </c:pt>
                <c:pt idx="3938">
                  <c:v>45851</c:v>
                </c:pt>
                <c:pt idx="3939">
                  <c:v>1001146</c:v>
                </c:pt>
                <c:pt idx="3940">
                  <c:v>82692</c:v>
                </c:pt>
                <c:pt idx="3941">
                  <c:v>2398601</c:v>
                </c:pt>
                <c:pt idx="3942">
                  <c:v>1020859</c:v>
                </c:pt>
                <c:pt idx="3943">
                  <c:v>488695</c:v>
                </c:pt>
                <c:pt idx="3944">
                  <c:v>645247</c:v>
                </c:pt>
                <c:pt idx="3945">
                  <c:v>1277364</c:v>
                </c:pt>
                <c:pt idx="3946">
                  <c:v>2734361</c:v>
                </c:pt>
                <c:pt idx="3947">
                  <c:v>427929</c:v>
                </c:pt>
                <c:pt idx="3948">
                  <c:v>6262956</c:v>
                </c:pt>
                <c:pt idx="3949">
                  <c:v>302703</c:v>
                </c:pt>
                <c:pt idx="3950">
                  <c:v>3607347</c:v>
                </c:pt>
                <c:pt idx="3951">
                  <c:v>1759167</c:v>
                </c:pt>
                <c:pt idx="3952">
                  <c:v>103901</c:v>
                </c:pt>
                <c:pt idx="3953">
                  <c:v>141917</c:v>
                </c:pt>
                <c:pt idx="3954">
                  <c:v>2670485</c:v>
                </c:pt>
                <c:pt idx="3955">
                  <c:v>736520</c:v>
                </c:pt>
                <c:pt idx="3956">
                  <c:v>1492918</c:v>
                </c:pt>
                <c:pt idx="3957">
                  <c:v>3612568</c:v>
                </c:pt>
                <c:pt idx="3958">
                  <c:v>2664218</c:v>
                </c:pt>
                <c:pt idx="3959">
                  <c:v>352641</c:v>
                </c:pt>
                <c:pt idx="3960">
                  <c:v>409337</c:v>
                </c:pt>
                <c:pt idx="3961">
                  <c:v>4850</c:v>
                </c:pt>
                <c:pt idx="3962">
                  <c:v>1159873</c:v>
                </c:pt>
                <c:pt idx="3963">
                  <c:v>872277</c:v>
                </c:pt>
                <c:pt idx="3964">
                  <c:v>2954882</c:v>
                </c:pt>
                <c:pt idx="3965">
                  <c:v>1198379</c:v>
                </c:pt>
                <c:pt idx="3966">
                  <c:v>124483</c:v>
                </c:pt>
                <c:pt idx="3967">
                  <c:v>1314567</c:v>
                </c:pt>
                <c:pt idx="3968">
                  <c:v>2653797</c:v>
                </c:pt>
                <c:pt idx="3969">
                  <c:v>2288043</c:v>
                </c:pt>
                <c:pt idx="3970">
                  <c:v>357429</c:v>
                </c:pt>
                <c:pt idx="3971">
                  <c:v>24491</c:v>
                </c:pt>
                <c:pt idx="3972">
                  <c:v>1277833</c:v>
                </c:pt>
                <c:pt idx="3973">
                  <c:v>140445</c:v>
                </c:pt>
                <c:pt idx="3974">
                  <c:v>194283</c:v>
                </c:pt>
                <c:pt idx="3975">
                  <c:v>47433</c:v>
                </c:pt>
                <c:pt idx="3976">
                  <c:v>424293</c:v>
                </c:pt>
                <c:pt idx="3977">
                  <c:v>46701</c:v>
                </c:pt>
                <c:pt idx="3978">
                  <c:v>668491</c:v>
                </c:pt>
                <c:pt idx="3979">
                  <c:v>2920589</c:v>
                </c:pt>
                <c:pt idx="3980">
                  <c:v>983147</c:v>
                </c:pt>
                <c:pt idx="3981">
                  <c:v>1508950</c:v>
                </c:pt>
                <c:pt idx="3982">
                  <c:v>505444</c:v>
                </c:pt>
                <c:pt idx="3983">
                  <c:v>285672</c:v>
                </c:pt>
                <c:pt idx="3984">
                  <c:v>26214</c:v>
                </c:pt>
                <c:pt idx="3985">
                  <c:v>1446055</c:v>
                </c:pt>
                <c:pt idx="3986">
                  <c:v>3336924</c:v>
                </c:pt>
                <c:pt idx="3987">
                  <c:v>1270778</c:v>
                </c:pt>
                <c:pt idx="3988">
                  <c:v>661818</c:v>
                </c:pt>
                <c:pt idx="3989">
                  <c:v>1104595</c:v>
                </c:pt>
                <c:pt idx="3990">
                  <c:v>187425</c:v>
                </c:pt>
                <c:pt idx="3991">
                  <c:v>2703619</c:v>
                </c:pt>
                <c:pt idx="3992">
                  <c:v>1127924</c:v>
                </c:pt>
                <c:pt idx="3993">
                  <c:v>1896045</c:v>
                </c:pt>
                <c:pt idx="3994">
                  <c:v>465283</c:v>
                </c:pt>
                <c:pt idx="3995">
                  <c:v>71452</c:v>
                </c:pt>
                <c:pt idx="3996">
                  <c:v>142590</c:v>
                </c:pt>
                <c:pt idx="3997">
                  <c:v>4734</c:v>
                </c:pt>
                <c:pt idx="3998">
                  <c:v>1460170</c:v>
                </c:pt>
                <c:pt idx="3999">
                  <c:v>141696</c:v>
                </c:pt>
                <c:pt idx="4000">
                  <c:v>207648</c:v>
                </c:pt>
                <c:pt idx="4001">
                  <c:v>26800</c:v>
                </c:pt>
                <c:pt idx="4002">
                  <c:v>3680550</c:v>
                </c:pt>
                <c:pt idx="4003">
                  <c:v>790865</c:v>
                </c:pt>
                <c:pt idx="4004">
                  <c:v>1633109</c:v>
                </c:pt>
                <c:pt idx="4005">
                  <c:v>2326176</c:v>
                </c:pt>
                <c:pt idx="4006">
                  <c:v>195143</c:v>
                </c:pt>
                <c:pt idx="4007">
                  <c:v>2236472</c:v>
                </c:pt>
                <c:pt idx="4008">
                  <c:v>1998883</c:v>
                </c:pt>
                <c:pt idx="4009">
                  <c:v>2594869</c:v>
                </c:pt>
                <c:pt idx="4010">
                  <c:v>182113</c:v>
                </c:pt>
                <c:pt idx="4011">
                  <c:v>1328518</c:v>
                </c:pt>
                <c:pt idx="4012">
                  <c:v>433320</c:v>
                </c:pt>
                <c:pt idx="4013">
                  <c:v>11744</c:v>
                </c:pt>
                <c:pt idx="4014">
                  <c:v>4520175</c:v>
                </c:pt>
                <c:pt idx="4015">
                  <c:v>13189</c:v>
                </c:pt>
                <c:pt idx="4016">
                  <c:v>18726265</c:v>
                </c:pt>
                <c:pt idx="4017">
                  <c:v>50371</c:v>
                </c:pt>
                <c:pt idx="4018">
                  <c:v>329150</c:v>
                </c:pt>
                <c:pt idx="4019">
                  <c:v>3112787</c:v>
                </c:pt>
                <c:pt idx="4020">
                  <c:v>554157</c:v>
                </c:pt>
                <c:pt idx="4021">
                  <c:v>23416810</c:v>
                </c:pt>
                <c:pt idx="4022">
                  <c:v>66117</c:v>
                </c:pt>
                <c:pt idx="4023">
                  <c:v>5254340</c:v>
                </c:pt>
                <c:pt idx="4024">
                  <c:v>2288090</c:v>
                </c:pt>
                <c:pt idx="4025">
                  <c:v>122772</c:v>
                </c:pt>
                <c:pt idx="4026">
                  <c:v>131860</c:v>
                </c:pt>
                <c:pt idx="4027">
                  <c:v>15066</c:v>
                </c:pt>
                <c:pt idx="4028">
                  <c:v>924479</c:v>
                </c:pt>
                <c:pt idx="4029">
                  <c:v>3509938</c:v>
                </c:pt>
                <c:pt idx="4030">
                  <c:v>3825440</c:v>
                </c:pt>
                <c:pt idx="4031">
                  <c:v>482225</c:v>
                </c:pt>
                <c:pt idx="4032">
                  <c:v>83038</c:v>
                </c:pt>
                <c:pt idx="4033">
                  <c:v>218006</c:v>
                </c:pt>
                <c:pt idx="4034">
                  <c:v>866371</c:v>
                </c:pt>
                <c:pt idx="4035">
                  <c:v>288922</c:v>
                </c:pt>
                <c:pt idx="4036">
                  <c:v>7547432</c:v>
                </c:pt>
                <c:pt idx="4037">
                  <c:v>687873</c:v>
                </c:pt>
                <c:pt idx="4038">
                  <c:v>1402</c:v>
                </c:pt>
                <c:pt idx="4039">
                  <c:v>11135294</c:v>
                </c:pt>
                <c:pt idx="4040">
                  <c:v>769769</c:v>
                </c:pt>
                <c:pt idx="4041">
                  <c:v>1300551</c:v>
                </c:pt>
                <c:pt idx="4042">
                  <c:v>180546</c:v>
                </c:pt>
                <c:pt idx="4043">
                  <c:v>1822026</c:v>
                </c:pt>
                <c:pt idx="4044">
                  <c:v>825458</c:v>
                </c:pt>
                <c:pt idx="4045">
                  <c:v>813475</c:v>
                </c:pt>
                <c:pt idx="4046">
                  <c:v>60731</c:v>
                </c:pt>
                <c:pt idx="4047">
                  <c:v>776332</c:v>
                </c:pt>
                <c:pt idx="4048">
                  <c:v>299465</c:v>
                </c:pt>
                <c:pt idx="4049">
                  <c:v>23484</c:v>
                </c:pt>
                <c:pt idx="4050">
                  <c:v>1397713</c:v>
                </c:pt>
                <c:pt idx="4051">
                  <c:v>10306119</c:v>
                </c:pt>
                <c:pt idx="4052">
                  <c:v>1110127</c:v>
                </c:pt>
                <c:pt idx="4053">
                  <c:v>1152064</c:v>
                </c:pt>
                <c:pt idx="4054">
                  <c:v>458354</c:v>
                </c:pt>
                <c:pt idx="4055">
                  <c:v>670565</c:v>
                </c:pt>
                <c:pt idx="4056">
                  <c:v>1031489</c:v>
                </c:pt>
                <c:pt idx="4057">
                  <c:v>746745</c:v>
                </c:pt>
                <c:pt idx="4058">
                  <c:v>506547</c:v>
                </c:pt>
                <c:pt idx="4059">
                  <c:v>689798</c:v>
                </c:pt>
                <c:pt idx="4060">
                  <c:v>460082</c:v>
                </c:pt>
                <c:pt idx="4061">
                  <c:v>88954</c:v>
                </c:pt>
                <c:pt idx="4062">
                  <c:v>4089878</c:v>
                </c:pt>
                <c:pt idx="4063">
                  <c:v>621513</c:v>
                </c:pt>
                <c:pt idx="4064">
                  <c:v>1180893</c:v>
                </c:pt>
                <c:pt idx="4065">
                  <c:v>14211432</c:v>
                </c:pt>
                <c:pt idx="4066">
                  <c:v>227767</c:v>
                </c:pt>
                <c:pt idx="4067">
                  <c:v>1315533</c:v>
                </c:pt>
                <c:pt idx="4068">
                  <c:v>845763</c:v>
                </c:pt>
                <c:pt idx="4069">
                  <c:v>88189</c:v>
                </c:pt>
                <c:pt idx="4070">
                  <c:v>8751813</c:v>
                </c:pt>
                <c:pt idx="4071">
                  <c:v>390379</c:v>
                </c:pt>
                <c:pt idx="4072">
                  <c:v>3009019</c:v>
                </c:pt>
                <c:pt idx="4073">
                  <c:v>1381523</c:v>
                </c:pt>
                <c:pt idx="4074">
                  <c:v>38600</c:v>
                </c:pt>
                <c:pt idx="4075">
                  <c:v>849814</c:v>
                </c:pt>
                <c:pt idx="4076">
                  <c:v>1666465</c:v>
                </c:pt>
                <c:pt idx="4077">
                  <c:v>1063356</c:v>
                </c:pt>
                <c:pt idx="4078">
                  <c:v>439956</c:v>
                </c:pt>
                <c:pt idx="4079">
                  <c:v>271722</c:v>
                </c:pt>
                <c:pt idx="4080">
                  <c:v>182650</c:v>
                </c:pt>
                <c:pt idx="4081">
                  <c:v>15000691</c:v>
                </c:pt>
                <c:pt idx="4082">
                  <c:v>1586426</c:v>
                </c:pt>
                <c:pt idx="4083">
                  <c:v>1791867</c:v>
                </c:pt>
                <c:pt idx="4084">
                  <c:v>1107915</c:v>
                </c:pt>
                <c:pt idx="4085">
                  <c:v>244540</c:v>
                </c:pt>
                <c:pt idx="4086">
                  <c:v>827093</c:v>
                </c:pt>
                <c:pt idx="4087">
                  <c:v>51640</c:v>
                </c:pt>
                <c:pt idx="4088">
                  <c:v>25512</c:v>
                </c:pt>
                <c:pt idx="4089">
                  <c:v>33761</c:v>
                </c:pt>
                <c:pt idx="4090">
                  <c:v>999619</c:v>
                </c:pt>
                <c:pt idx="4091">
                  <c:v>680569</c:v>
                </c:pt>
                <c:pt idx="4092">
                  <c:v>1119772</c:v>
                </c:pt>
                <c:pt idx="4093">
                  <c:v>1482174</c:v>
                </c:pt>
                <c:pt idx="4094">
                  <c:v>5660813</c:v>
                </c:pt>
                <c:pt idx="4095">
                  <c:v>115629</c:v>
                </c:pt>
                <c:pt idx="4096">
                  <c:v>230165</c:v>
                </c:pt>
                <c:pt idx="4097">
                  <c:v>1213994</c:v>
                </c:pt>
                <c:pt idx="4098">
                  <c:v>139039</c:v>
                </c:pt>
                <c:pt idx="4099">
                  <c:v>434156</c:v>
                </c:pt>
                <c:pt idx="4100">
                  <c:v>118151</c:v>
                </c:pt>
                <c:pt idx="4101">
                  <c:v>2152261</c:v>
                </c:pt>
                <c:pt idx="4102">
                  <c:v>24286474</c:v>
                </c:pt>
                <c:pt idx="4103">
                  <c:v>191712</c:v>
                </c:pt>
                <c:pt idx="4104">
                  <c:v>3362</c:v>
                </c:pt>
                <c:pt idx="4105">
                  <c:v>249243</c:v>
                </c:pt>
                <c:pt idx="4106">
                  <c:v>42390420</c:v>
                </c:pt>
                <c:pt idx="4107">
                  <c:v>118269</c:v>
                </c:pt>
                <c:pt idx="4108">
                  <c:v>207749</c:v>
                </c:pt>
                <c:pt idx="4109">
                  <c:v>356113</c:v>
                </c:pt>
                <c:pt idx="4110">
                  <c:v>527093</c:v>
                </c:pt>
                <c:pt idx="4111">
                  <c:v>2392206</c:v>
                </c:pt>
                <c:pt idx="4112">
                  <c:v>12730630</c:v>
                </c:pt>
                <c:pt idx="4113">
                  <c:v>628368</c:v>
                </c:pt>
                <c:pt idx="4114">
                  <c:v>393488</c:v>
                </c:pt>
                <c:pt idx="4115">
                  <c:v>283899</c:v>
                </c:pt>
                <c:pt idx="4116">
                  <c:v>1120115</c:v>
                </c:pt>
                <c:pt idx="4117">
                  <c:v>128551</c:v>
                </c:pt>
                <c:pt idx="4118">
                  <c:v>2955872</c:v>
                </c:pt>
                <c:pt idx="4119">
                  <c:v>2297986</c:v>
                </c:pt>
                <c:pt idx="4120">
                  <c:v>580342</c:v>
                </c:pt>
                <c:pt idx="4121">
                  <c:v>280619</c:v>
                </c:pt>
                <c:pt idx="4122">
                  <c:v>611341</c:v>
                </c:pt>
                <c:pt idx="4123">
                  <c:v>770953</c:v>
                </c:pt>
                <c:pt idx="4124">
                  <c:v>507524</c:v>
                </c:pt>
                <c:pt idx="4125">
                  <c:v>3266039</c:v>
                </c:pt>
                <c:pt idx="4126">
                  <c:v>764217</c:v>
                </c:pt>
                <c:pt idx="4127">
                  <c:v>1133408</c:v>
                </c:pt>
                <c:pt idx="4128">
                  <c:v>1629871</c:v>
                </c:pt>
                <c:pt idx="4129">
                  <c:v>16990</c:v>
                </c:pt>
                <c:pt idx="4130">
                  <c:v>756379</c:v>
                </c:pt>
                <c:pt idx="4131">
                  <c:v>192417</c:v>
                </c:pt>
                <c:pt idx="4132">
                  <c:v>226317</c:v>
                </c:pt>
                <c:pt idx="4133">
                  <c:v>707170</c:v>
                </c:pt>
                <c:pt idx="4134">
                  <c:v>1388010</c:v>
                </c:pt>
                <c:pt idx="4135">
                  <c:v>5229704</c:v>
                </c:pt>
                <c:pt idx="4136">
                  <c:v>369565</c:v>
                </c:pt>
                <c:pt idx="4137">
                  <c:v>259179</c:v>
                </c:pt>
                <c:pt idx="4138">
                  <c:v>3281144</c:v>
                </c:pt>
                <c:pt idx="4139">
                  <c:v>7987051</c:v>
                </c:pt>
                <c:pt idx="4140">
                  <c:v>176835</c:v>
                </c:pt>
                <c:pt idx="4141">
                  <c:v>43597</c:v>
                </c:pt>
                <c:pt idx="4142">
                  <c:v>661572</c:v>
                </c:pt>
                <c:pt idx="4143">
                  <c:v>333553</c:v>
                </c:pt>
                <c:pt idx="4144">
                  <c:v>68625</c:v>
                </c:pt>
                <c:pt idx="4145">
                  <c:v>395675</c:v>
                </c:pt>
                <c:pt idx="4146">
                  <c:v>370461</c:v>
                </c:pt>
                <c:pt idx="4147">
                  <c:v>472936</c:v>
                </c:pt>
                <c:pt idx="4148">
                  <c:v>2944</c:v>
                </c:pt>
                <c:pt idx="4149">
                  <c:v>175566</c:v>
                </c:pt>
                <c:pt idx="4150">
                  <c:v>94139</c:v>
                </c:pt>
                <c:pt idx="4151">
                  <c:v>625807</c:v>
                </c:pt>
                <c:pt idx="4152">
                  <c:v>1747480</c:v>
                </c:pt>
                <c:pt idx="4153">
                  <c:v>561970</c:v>
                </c:pt>
                <c:pt idx="4154">
                  <c:v>10256746</c:v>
                </c:pt>
                <c:pt idx="4155">
                  <c:v>156243</c:v>
                </c:pt>
                <c:pt idx="4156">
                  <c:v>210223</c:v>
                </c:pt>
                <c:pt idx="4157">
                  <c:v>16445</c:v>
                </c:pt>
                <c:pt idx="4158">
                  <c:v>1893</c:v>
                </c:pt>
                <c:pt idx="4159">
                  <c:v>691229</c:v>
                </c:pt>
                <c:pt idx="4160">
                  <c:v>437271</c:v>
                </c:pt>
                <c:pt idx="4161">
                  <c:v>178163</c:v>
                </c:pt>
                <c:pt idx="4162">
                  <c:v>14487632</c:v>
                </c:pt>
                <c:pt idx="4163">
                  <c:v>784803</c:v>
                </c:pt>
                <c:pt idx="4164">
                  <c:v>4377973</c:v>
                </c:pt>
                <c:pt idx="4165">
                  <c:v>1016225</c:v>
                </c:pt>
                <c:pt idx="4166">
                  <c:v>3912</c:v>
                </c:pt>
                <c:pt idx="4167">
                  <c:v>4351</c:v>
                </c:pt>
                <c:pt idx="4168">
                  <c:v>372037</c:v>
                </c:pt>
                <c:pt idx="4169">
                  <c:v>2087</c:v>
                </c:pt>
                <c:pt idx="4170">
                  <c:v>405789</c:v>
                </c:pt>
                <c:pt idx="4171">
                  <c:v>62888</c:v>
                </c:pt>
                <c:pt idx="4172">
                  <c:v>29741771</c:v>
                </c:pt>
                <c:pt idx="4173">
                  <c:v>1591562</c:v>
                </c:pt>
                <c:pt idx="4174">
                  <c:v>11217517</c:v>
                </c:pt>
                <c:pt idx="4175">
                  <c:v>72294</c:v>
                </c:pt>
                <c:pt idx="4176">
                  <c:v>4499836</c:v>
                </c:pt>
                <c:pt idx="4177">
                  <c:v>243412</c:v>
                </c:pt>
                <c:pt idx="4178">
                  <c:v>147863</c:v>
                </c:pt>
                <c:pt idx="4179">
                  <c:v>764775</c:v>
                </c:pt>
                <c:pt idx="4180">
                  <c:v>256760</c:v>
                </c:pt>
                <c:pt idx="4181">
                  <c:v>1635960</c:v>
                </c:pt>
                <c:pt idx="4182">
                  <c:v>75770</c:v>
                </c:pt>
                <c:pt idx="4183">
                  <c:v>1724379</c:v>
                </c:pt>
                <c:pt idx="4184">
                  <c:v>441712</c:v>
                </c:pt>
                <c:pt idx="4185">
                  <c:v>166627</c:v>
                </c:pt>
                <c:pt idx="4186">
                  <c:v>1321814</c:v>
                </c:pt>
                <c:pt idx="4187">
                  <c:v>3085206</c:v>
                </c:pt>
                <c:pt idx="4188">
                  <c:v>4290878</c:v>
                </c:pt>
                <c:pt idx="4189">
                  <c:v>173700</c:v>
                </c:pt>
                <c:pt idx="4190">
                  <c:v>114012</c:v>
                </c:pt>
                <c:pt idx="4191">
                  <c:v>860169</c:v>
                </c:pt>
                <c:pt idx="4192">
                  <c:v>813310</c:v>
                </c:pt>
                <c:pt idx="4193">
                  <c:v>2315502</c:v>
                </c:pt>
                <c:pt idx="4194">
                  <c:v>382791</c:v>
                </c:pt>
                <c:pt idx="4195">
                  <c:v>8493</c:v>
                </c:pt>
                <c:pt idx="4196">
                  <c:v>53227</c:v>
                </c:pt>
                <c:pt idx="4197">
                  <c:v>245641</c:v>
                </c:pt>
                <c:pt idx="4198">
                  <c:v>271180</c:v>
                </c:pt>
                <c:pt idx="4199">
                  <c:v>6004782</c:v>
                </c:pt>
                <c:pt idx="4200">
                  <c:v>164241</c:v>
                </c:pt>
                <c:pt idx="4201">
                  <c:v>383330</c:v>
                </c:pt>
                <c:pt idx="4202">
                  <c:v>1618812</c:v>
                </c:pt>
                <c:pt idx="4203">
                  <c:v>216165</c:v>
                </c:pt>
                <c:pt idx="4204">
                  <c:v>1695390</c:v>
                </c:pt>
                <c:pt idx="4205">
                  <c:v>792184</c:v>
                </c:pt>
                <c:pt idx="4206">
                  <c:v>52336</c:v>
                </c:pt>
                <c:pt idx="4207">
                  <c:v>1125153</c:v>
                </c:pt>
                <c:pt idx="4208">
                  <c:v>707164</c:v>
                </c:pt>
                <c:pt idx="4209">
                  <c:v>1275330</c:v>
                </c:pt>
                <c:pt idx="4210">
                  <c:v>312740</c:v>
                </c:pt>
                <c:pt idx="4211">
                  <c:v>237171</c:v>
                </c:pt>
                <c:pt idx="4212">
                  <c:v>141520</c:v>
                </c:pt>
                <c:pt idx="4213">
                  <c:v>22786</c:v>
                </c:pt>
                <c:pt idx="4214">
                  <c:v>975327</c:v>
                </c:pt>
                <c:pt idx="4215">
                  <c:v>1632401</c:v>
                </c:pt>
                <c:pt idx="4216">
                  <c:v>181739</c:v>
                </c:pt>
                <c:pt idx="4217">
                  <c:v>5249452</c:v>
                </c:pt>
                <c:pt idx="4218">
                  <c:v>1641394</c:v>
                </c:pt>
                <c:pt idx="4219">
                  <c:v>2296556</c:v>
                </c:pt>
                <c:pt idx="4220">
                  <c:v>198533</c:v>
                </c:pt>
                <c:pt idx="4221">
                  <c:v>18096</c:v>
                </c:pt>
                <c:pt idx="4222">
                  <c:v>541149</c:v>
                </c:pt>
                <c:pt idx="4223">
                  <c:v>150617</c:v>
                </c:pt>
                <c:pt idx="4224">
                  <c:v>968868</c:v>
                </c:pt>
                <c:pt idx="4225">
                  <c:v>361646</c:v>
                </c:pt>
                <c:pt idx="4226">
                  <c:v>4216618</c:v>
                </c:pt>
                <c:pt idx="4227">
                  <c:v>1072916</c:v>
                </c:pt>
                <c:pt idx="4228">
                  <c:v>11339</c:v>
                </c:pt>
                <c:pt idx="4229">
                  <c:v>6415756</c:v>
                </c:pt>
                <c:pt idx="4230">
                  <c:v>66021</c:v>
                </c:pt>
                <c:pt idx="4231">
                  <c:v>141586</c:v>
                </c:pt>
                <c:pt idx="4232">
                  <c:v>27784769</c:v>
                </c:pt>
                <c:pt idx="4233">
                  <c:v>477956</c:v>
                </c:pt>
                <c:pt idx="4234">
                  <c:v>2739574</c:v>
                </c:pt>
                <c:pt idx="4235">
                  <c:v>18015</c:v>
                </c:pt>
                <c:pt idx="4236">
                  <c:v>444303</c:v>
                </c:pt>
                <c:pt idx="4237">
                  <c:v>3371618</c:v>
                </c:pt>
                <c:pt idx="4238">
                  <c:v>360539</c:v>
                </c:pt>
                <c:pt idx="4239">
                  <c:v>253615</c:v>
                </c:pt>
                <c:pt idx="4240">
                  <c:v>451381</c:v>
                </c:pt>
                <c:pt idx="4241">
                  <c:v>720795</c:v>
                </c:pt>
                <c:pt idx="4242">
                  <c:v>327786</c:v>
                </c:pt>
                <c:pt idx="4243">
                  <c:v>3933195</c:v>
                </c:pt>
                <c:pt idx="4244">
                  <c:v>42046</c:v>
                </c:pt>
                <c:pt idx="4245">
                  <c:v>11917</c:v>
                </c:pt>
                <c:pt idx="4246">
                  <c:v>19976</c:v>
                </c:pt>
                <c:pt idx="4247">
                  <c:v>4165797</c:v>
                </c:pt>
                <c:pt idx="4248">
                  <c:v>1212650</c:v>
                </c:pt>
                <c:pt idx="4249">
                  <c:v>433450</c:v>
                </c:pt>
                <c:pt idx="4250">
                  <c:v>4864</c:v>
                </c:pt>
                <c:pt idx="4251">
                  <c:v>1881659</c:v>
                </c:pt>
                <c:pt idx="4252">
                  <c:v>2387566</c:v>
                </c:pt>
                <c:pt idx="4253">
                  <c:v>6579609</c:v>
                </c:pt>
                <c:pt idx="4254">
                  <c:v>4011561</c:v>
                </c:pt>
                <c:pt idx="4255">
                  <c:v>100120</c:v>
                </c:pt>
                <c:pt idx="4256">
                  <c:v>540919</c:v>
                </c:pt>
                <c:pt idx="4257">
                  <c:v>38447</c:v>
                </c:pt>
                <c:pt idx="4258">
                  <c:v>335691</c:v>
                </c:pt>
                <c:pt idx="4259">
                  <c:v>2525116</c:v>
                </c:pt>
                <c:pt idx="4260">
                  <c:v>10187747</c:v>
                </c:pt>
                <c:pt idx="4261">
                  <c:v>2626520</c:v>
                </c:pt>
                <c:pt idx="4262">
                  <c:v>108402</c:v>
                </c:pt>
                <c:pt idx="4263">
                  <c:v>144694</c:v>
                </c:pt>
                <c:pt idx="4264">
                  <c:v>4253</c:v>
                </c:pt>
                <c:pt idx="4265">
                  <c:v>742552</c:v>
                </c:pt>
                <c:pt idx="4266">
                  <c:v>241678</c:v>
                </c:pt>
                <c:pt idx="4267">
                  <c:v>4884193</c:v>
                </c:pt>
                <c:pt idx="4268">
                  <c:v>2316153</c:v>
                </c:pt>
                <c:pt idx="4269">
                  <c:v>62264</c:v>
                </c:pt>
                <c:pt idx="4270">
                  <c:v>142825</c:v>
                </c:pt>
                <c:pt idx="4271">
                  <c:v>97945</c:v>
                </c:pt>
                <c:pt idx="4272">
                  <c:v>910966</c:v>
                </c:pt>
                <c:pt idx="4273">
                  <c:v>94892</c:v>
                </c:pt>
                <c:pt idx="4274">
                  <c:v>12529936</c:v>
                </c:pt>
                <c:pt idx="4275">
                  <c:v>4147252</c:v>
                </c:pt>
                <c:pt idx="4276">
                  <c:v>71075</c:v>
                </c:pt>
                <c:pt idx="4277">
                  <c:v>116336</c:v>
                </c:pt>
                <c:pt idx="4278">
                  <c:v>1711525</c:v>
                </c:pt>
                <c:pt idx="4279">
                  <c:v>805722</c:v>
                </c:pt>
                <c:pt idx="4280">
                  <c:v>845894</c:v>
                </c:pt>
                <c:pt idx="4281">
                  <c:v>3754719</c:v>
                </c:pt>
                <c:pt idx="4282">
                  <c:v>101289</c:v>
                </c:pt>
                <c:pt idx="4283">
                  <c:v>3930664</c:v>
                </c:pt>
                <c:pt idx="4284">
                  <c:v>354451</c:v>
                </c:pt>
                <c:pt idx="4285">
                  <c:v>704363</c:v>
                </c:pt>
                <c:pt idx="4286">
                  <c:v>7036</c:v>
                </c:pt>
                <c:pt idx="4287">
                  <c:v>1446252</c:v>
                </c:pt>
                <c:pt idx="4288">
                  <c:v>590393</c:v>
                </c:pt>
                <c:pt idx="4289">
                  <c:v>4326949</c:v>
                </c:pt>
                <c:pt idx="4290">
                  <c:v>1154894</c:v>
                </c:pt>
                <c:pt idx="4291">
                  <c:v>21007</c:v>
                </c:pt>
                <c:pt idx="4292">
                  <c:v>433420</c:v>
                </c:pt>
                <c:pt idx="4293">
                  <c:v>239107</c:v>
                </c:pt>
                <c:pt idx="4294">
                  <c:v>22690</c:v>
                </c:pt>
                <c:pt idx="4295">
                  <c:v>1695280</c:v>
                </c:pt>
                <c:pt idx="4296">
                  <c:v>84137</c:v>
                </c:pt>
                <c:pt idx="4297">
                  <c:v>222653</c:v>
                </c:pt>
                <c:pt idx="4298">
                  <c:v>53635</c:v>
                </c:pt>
                <c:pt idx="4299">
                  <c:v>536398</c:v>
                </c:pt>
                <c:pt idx="4300">
                  <c:v>343957</c:v>
                </c:pt>
                <c:pt idx="4301">
                  <c:v>633241</c:v>
                </c:pt>
                <c:pt idx="4302">
                  <c:v>4030247</c:v>
                </c:pt>
                <c:pt idx="4303">
                  <c:v>342865</c:v>
                </c:pt>
                <c:pt idx="4304">
                  <c:v>541990</c:v>
                </c:pt>
                <c:pt idx="4305">
                  <c:v>266155</c:v>
                </c:pt>
                <c:pt idx="4306">
                  <c:v>359438</c:v>
                </c:pt>
                <c:pt idx="4307">
                  <c:v>1459033</c:v>
                </c:pt>
                <c:pt idx="4308">
                  <c:v>18897</c:v>
                </c:pt>
                <c:pt idx="4309">
                  <c:v>92161</c:v>
                </c:pt>
                <c:pt idx="4310">
                  <c:v>3648476</c:v>
                </c:pt>
                <c:pt idx="4311">
                  <c:v>869068</c:v>
                </c:pt>
                <c:pt idx="4312">
                  <c:v>6303293</c:v>
                </c:pt>
                <c:pt idx="4313">
                  <c:v>76536</c:v>
                </c:pt>
                <c:pt idx="4314">
                  <c:v>1143472</c:v>
                </c:pt>
                <c:pt idx="4315">
                  <c:v>913268</c:v>
                </c:pt>
                <c:pt idx="4316">
                  <c:v>224381</c:v>
                </c:pt>
                <c:pt idx="4317">
                  <c:v>380586</c:v>
                </c:pt>
                <c:pt idx="4318">
                  <c:v>1498679</c:v>
                </c:pt>
                <c:pt idx="4319">
                  <c:v>183509</c:v>
                </c:pt>
                <c:pt idx="4320">
                  <c:v>254444</c:v>
                </c:pt>
                <c:pt idx="4321">
                  <c:v>802092</c:v>
                </c:pt>
                <c:pt idx="4322">
                  <c:v>16141230</c:v>
                </c:pt>
                <c:pt idx="4323">
                  <c:v>214150</c:v>
                </c:pt>
                <c:pt idx="4324">
                  <c:v>531125</c:v>
                </c:pt>
                <c:pt idx="4325">
                  <c:v>333587</c:v>
                </c:pt>
                <c:pt idx="4326">
                  <c:v>440265</c:v>
                </c:pt>
                <c:pt idx="4327">
                  <c:v>2984785</c:v>
                </c:pt>
                <c:pt idx="4328">
                  <c:v>84443</c:v>
                </c:pt>
                <c:pt idx="4329">
                  <c:v>30469</c:v>
                </c:pt>
                <c:pt idx="4330">
                  <c:v>285897</c:v>
                </c:pt>
                <c:pt idx="4331">
                  <c:v>3187327</c:v>
                </c:pt>
                <c:pt idx="4332">
                  <c:v>466288</c:v>
                </c:pt>
                <c:pt idx="4333">
                  <c:v>136109</c:v>
                </c:pt>
                <c:pt idx="4334">
                  <c:v>338651</c:v>
                </c:pt>
                <c:pt idx="4335">
                  <c:v>119271</c:v>
                </c:pt>
                <c:pt idx="4336">
                  <c:v>2691</c:v>
                </c:pt>
                <c:pt idx="4337">
                  <c:v>1172628</c:v>
                </c:pt>
                <c:pt idx="4338">
                  <c:v>3114</c:v>
                </c:pt>
                <c:pt idx="4339">
                  <c:v>270421</c:v>
                </c:pt>
                <c:pt idx="4340">
                  <c:v>1217931</c:v>
                </c:pt>
                <c:pt idx="4341">
                  <c:v>462906</c:v>
                </c:pt>
                <c:pt idx="4342">
                  <c:v>3337851</c:v>
                </c:pt>
                <c:pt idx="4343">
                  <c:v>564897</c:v>
                </c:pt>
                <c:pt idx="4344">
                  <c:v>5476737</c:v>
                </c:pt>
                <c:pt idx="4345">
                  <c:v>3141764</c:v>
                </c:pt>
                <c:pt idx="4346">
                  <c:v>2072162</c:v>
                </c:pt>
                <c:pt idx="4347">
                  <c:v>402244</c:v>
                </c:pt>
                <c:pt idx="4348">
                  <c:v>1652804</c:v>
                </c:pt>
                <c:pt idx="4349">
                  <c:v>314175</c:v>
                </c:pt>
                <c:pt idx="4350">
                  <c:v>654210</c:v>
                </c:pt>
                <c:pt idx="4351">
                  <c:v>122462</c:v>
                </c:pt>
                <c:pt idx="4352">
                  <c:v>2606</c:v>
                </c:pt>
                <c:pt idx="4353">
                  <c:v>798810</c:v>
                </c:pt>
                <c:pt idx="4354">
                  <c:v>111349</c:v>
                </c:pt>
                <c:pt idx="4355">
                  <c:v>591650</c:v>
                </c:pt>
                <c:pt idx="4356">
                  <c:v>72607</c:v>
                </c:pt>
                <c:pt idx="4357">
                  <c:v>178433</c:v>
                </c:pt>
                <c:pt idx="4358">
                  <c:v>236036</c:v>
                </c:pt>
                <c:pt idx="4359">
                  <c:v>2064683</c:v>
                </c:pt>
                <c:pt idx="4360">
                  <c:v>199662</c:v>
                </c:pt>
                <c:pt idx="4361">
                  <c:v>5432414</c:v>
                </c:pt>
                <c:pt idx="4362">
                  <c:v>235853</c:v>
                </c:pt>
                <c:pt idx="4363">
                  <c:v>344951</c:v>
                </c:pt>
                <c:pt idx="4364">
                  <c:v>608823</c:v>
                </c:pt>
                <c:pt idx="4365">
                  <c:v>395883</c:v>
                </c:pt>
                <c:pt idx="4366">
                  <c:v>14768</c:v>
                </c:pt>
                <c:pt idx="4367">
                  <c:v>398937</c:v>
                </c:pt>
                <c:pt idx="4368">
                  <c:v>10216106</c:v>
                </c:pt>
                <c:pt idx="4369">
                  <c:v>34032</c:v>
                </c:pt>
                <c:pt idx="4370">
                  <c:v>2997335</c:v>
                </c:pt>
                <c:pt idx="4371">
                  <c:v>185604</c:v>
                </c:pt>
                <c:pt idx="4372">
                  <c:v>7839668</c:v>
                </c:pt>
                <c:pt idx="4373">
                  <c:v>5149</c:v>
                </c:pt>
                <c:pt idx="4374">
                  <c:v>34284</c:v>
                </c:pt>
                <c:pt idx="4375">
                  <c:v>159248</c:v>
                </c:pt>
                <c:pt idx="4376">
                  <c:v>127940</c:v>
                </c:pt>
                <c:pt idx="4377">
                  <c:v>998227</c:v>
                </c:pt>
                <c:pt idx="4378">
                  <c:v>148054</c:v>
                </c:pt>
                <c:pt idx="4379">
                  <c:v>563514</c:v>
                </c:pt>
                <c:pt idx="4380">
                  <c:v>1233955</c:v>
                </c:pt>
                <c:pt idx="4381">
                  <c:v>5019</c:v>
                </c:pt>
                <c:pt idx="4382">
                  <c:v>135565</c:v>
                </c:pt>
                <c:pt idx="4383">
                  <c:v>10384060</c:v>
                </c:pt>
                <c:pt idx="4384">
                  <c:v>62735</c:v>
                </c:pt>
                <c:pt idx="4385">
                  <c:v>3699</c:v>
                </c:pt>
                <c:pt idx="4386">
                  <c:v>204311</c:v>
                </c:pt>
                <c:pt idx="4387">
                  <c:v>46966</c:v>
                </c:pt>
                <c:pt idx="4388">
                  <c:v>229871</c:v>
                </c:pt>
                <c:pt idx="4389">
                  <c:v>435859</c:v>
                </c:pt>
                <c:pt idx="4390">
                  <c:v>556504</c:v>
                </c:pt>
                <c:pt idx="4391">
                  <c:v>797798</c:v>
                </c:pt>
                <c:pt idx="4392">
                  <c:v>951177</c:v>
                </c:pt>
                <c:pt idx="4393">
                  <c:v>107531</c:v>
                </c:pt>
                <c:pt idx="4394">
                  <c:v>1087385</c:v>
                </c:pt>
                <c:pt idx="4395">
                  <c:v>336117</c:v>
                </c:pt>
                <c:pt idx="4396">
                  <c:v>3811648</c:v>
                </c:pt>
                <c:pt idx="4397">
                  <c:v>274030</c:v>
                </c:pt>
                <c:pt idx="4398">
                  <c:v>806795</c:v>
                </c:pt>
                <c:pt idx="4399">
                  <c:v>99999</c:v>
                </c:pt>
                <c:pt idx="4400">
                  <c:v>330659</c:v>
                </c:pt>
                <c:pt idx="4401">
                  <c:v>8607264</c:v>
                </c:pt>
                <c:pt idx="4402">
                  <c:v>6705850</c:v>
                </c:pt>
                <c:pt idx="4403">
                  <c:v>314140</c:v>
                </c:pt>
                <c:pt idx="4404">
                  <c:v>2207257</c:v>
                </c:pt>
                <c:pt idx="4405">
                  <c:v>1731533</c:v>
                </c:pt>
                <c:pt idx="4406">
                  <c:v>302837</c:v>
                </c:pt>
                <c:pt idx="4407">
                  <c:v>84173</c:v>
                </c:pt>
                <c:pt idx="4408">
                  <c:v>82972</c:v>
                </c:pt>
                <c:pt idx="4409">
                  <c:v>4880</c:v>
                </c:pt>
                <c:pt idx="4410">
                  <c:v>212335</c:v>
                </c:pt>
                <c:pt idx="4411">
                  <c:v>29968</c:v>
                </c:pt>
                <c:pt idx="4412">
                  <c:v>1732015</c:v>
                </c:pt>
                <c:pt idx="4413">
                  <c:v>275276</c:v>
                </c:pt>
                <c:pt idx="4414">
                  <c:v>538180</c:v>
                </c:pt>
                <c:pt idx="4415">
                  <c:v>467804</c:v>
                </c:pt>
                <c:pt idx="4416">
                  <c:v>1899190</c:v>
                </c:pt>
                <c:pt idx="4417">
                  <c:v>100235</c:v>
                </c:pt>
                <c:pt idx="4418">
                  <c:v>632993</c:v>
                </c:pt>
                <c:pt idx="4419">
                  <c:v>1007891</c:v>
                </c:pt>
                <c:pt idx="4420">
                  <c:v>419510</c:v>
                </c:pt>
                <c:pt idx="4421">
                  <c:v>265799</c:v>
                </c:pt>
                <c:pt idx="4422">
                  <c:v>276381</c:v>
                </c:pt>
                <c:pt idx="4423">
                  <c:v>180713</c:v>
                </c:pt>
                <c:pt idx="4424">
                  <c:v>205770</c:v>
                </c:pt>
                <c:pt idx="4425">
                  <c:v>2849993</c:v>
                </c:pt>
                <c:pt idx="4426">
                  <c:v>505794</c:v>
                </c:pt>
                <c:pt idx="4427">
                  <c:v>2097854</c:v>
                </c:pt>
                <c:pt idx="4428">
                  <c:v>8304593</c:v>
                </c:pt>
                <c:pt idx="4429">
                  <c:v>4492197</c:v>
                </c:pt>
                <c:pt idx="4430">
                  <c:v>240282</c:v>
                </c:pt>
                <c:pt idx="4431">
                  <c:v>1152451</c:v>
                </c:pt>
                <c:pt idx="4432">
                  <c:v>773</c:v>
                </c:pt>
                <c:pt idx="4433">
                  <c:v>640849</c:v>
                </c:pt>
                <c:pt idx="4434">
                  <c:v>651268</c:v>
                </c:pt>
                <c:pt idx="4435">
                  <c:v>10754</c:v>
                </c:pt>
                <c:pt idx="4436">
                  <c:v>40087764</c:v>
                </c:pt>
                <c:pt idx="4437">
                  <c:v>239087</c:v>
                </c:pt>
                <c:pt idx="4438">
                  <c:v>3682671</c:v>
                </c:pt>
                <c:pt idx="4439">
                  <c:v>72200</c:v>
                </c:pt>
                <c:pt idx="4440">
                  <c:v>377788</c:v>
                </c:pt>
                <c:pt idx="4441">
                  <c:v>48130</c:v>
                </c:pt>
                <c:pt idx="4442">
                  <c:v>719556</c:v>
                </c:pt>
                <c:pt idx="4443">
                  <c:v>1342821</c:v>
                </c:pt>
                <c:pt idx="4444">
                  <c:v>386159</c:v>
                </c:pt>
                <c:pt idx="4445">
                  <c:v>114923</c:v>
                </c:pt>
                <c:pt idx="4446">
                  <c:v>13676</c:v>
                </c:pt>
                <c:pt idx="4447">
                  <c:v>12820</c:v>
                </c:pt>
                <c:pt idx="4448">
                  <c:v>1354133</c:v>
                </c:pt>
                <c:pt idx="4449">
                  <c:v>678272</c:v>
                </c:pt>
                <c:pt idx="4450">
                  <c:v>637045</c:v>
                </c:pt>
                <c:pt idx="4451">
                  <c:v>657818</c:v>
                </c:pt>
                <c:pt idx="4452">
                  <c:v>67471</c:v>
                </c:pt>
                <c:pt idx="4453">
                  <c:v>294007</c:v>
                </c:pt>
                <c:pt idx="4454">
                  <c:v>1204</c:v>
                </c:pt>
                <c:pt idx="4455">
                  <c:v>769460</c:v>
                </c:pt>
                <c:pt idx="4456">
                  <c:v>3089155</c:v>
                </c:pt>
                <c:pt idx="4457">
                  <c:v>12515</c:v>
                </c:pt>
                <c:pt idx="4458">
                  <c:v>99577</c:v>
                </c:pt>
                <c:pt idx="4459">
                  <c:v>78957</c:v>
                </c:pt>
                <c:pt idx="4460">
                  <c:v>4035</c:v>
                </c:pt>
                <c:pt idx="4461">
                  <c:v>593120</c:v>
                </c:pt>
                <c:pt idx="4462">
                  <c:v>327739</c:v>
                </c:pt>
                <c:pt idx="4463">
                  <c:v>74990</c:v>
                </c:pt>
                <c:pt idx="4464">
                  <c:v>648890</c:v>
                </c:pt>
                <c:pt idx="4465">
                  <c:v>1517477</c:v>
                </c:pt>
                <c:pt idx="4466">
                  <c:v>2178547</c:v>
                </c:pt>
                <c:pt idx="4467">
                  <c:v>100812</c:v>
                </c:pt>
                <c:pt idx="4468">
                  <c:v>41282</c:v>
                </c:pt>
                <c:pt idx="4469">
                  <c:v>872261</c:v>
                </c:pt>
                <c:pt idx="4470">
                  <c:v>2101562</c:v>
                </c:pt>
                <c:pt idx="4471">
                  <c:v>288977</c:v>
                </c:pt>
                <c:pt idx="4472">
                  <c:v>1034024</c:v>
                </c:pt>
                <c:pt idx="4473">
                  <c:v>65707</c:v>
                </c:pt>
                <c:pt idx="4474">
                  <c:v>3479</c:v>
                </c:pt>
                <c:pt idx="4475">
                  <c:v>708014</c:v>
                </c:pt>
                <c:pt idx="4476">
                  <c:v>1128733</c:v>
                </c:pt>
                <c:pt idx="4477">
                  <c:v>797436</c:v>
                </c:pt>
                <c:pt idx="4478">
                  <c:v>2034980</c:v>
                </c:pt>
                <c:pt idx="4479">
                  <c:v>7095077</c:v>
                </c:pt>
                <c:pt idx="4480">
                  <c:v>1529545</c:v>
                </c:pt>
                <c:pt idx="4481">
                  <c:v>474698</c:v>
                </c:pt>
                <c:pt idx="4482">
                  <c:v>165205</c:v>
                </c:pt>
                <c:pt idx="4483">
                  <c:v>1258994</c:v>
                </c:pt>
                <c:pt idx="4484">
                  <c:v>2183462</c:v>
                </c:pt>
                <c:pt idx="4485">
                  <c:v>1953661</c:v>
                </c:pt>
                <c:pt idx="4486">
                  <c:v>4203581</c:v>
                </c:pt>
                <c:pt idx="4487">
                  <c:v>507760</c:v>
                </c:pt>
                <c:pt idx="4488">
                  <c:v>3430385</c:v>
                </c:pt>
                <c:pt idx="4489">
                  <c:v>6891734</c:v>
                </c:pt>
                <c:pt idx="4490">
                  <c:v>25513</c:v>
                </c:pt>
                <c:pt idx="4491">
                  <c:v>278899</c:v>
                </c:pt>
                <c:pt idx="4492">
                  <c:v>295991</c:v>
                </c:pt>
                <c:pt idx="4493">
                  <c:v>104235</c:v>
                </c:pt>
                <c:pt idx="4494">
                  <c:v>73984</c:v>
                </c:pt>
                <c:pt idx="4495">
                  <c:v>627933</c:v>
                </c:pt>
                <c:pt idx="4496">
                  <c:v>547145</c:v>
                </c:pt>
                <c:pt idx="4497">
                  <c:v>1202878</c:v>
                </c:pt>
                <c:pt idx="4498">
                  <c:v>39720</c:v>
                </c:pt>
                <c:pt idx="4499">
                  <c:v>430113</c:v>
                </c:pt>
                <c:pt idx="4500">
                  <c:v>354281</c:v>
                </c:pt>
                <c:pt idx="4501">
                  <c:v>2679999</c:v>
                </c:pt>
                <c:pt idx="4502">
                  <c:v>508137</c:v>
                </c:pt>
                <c:pt idx="4503">
                  <c:v>249973</c:v>
                </c:pt>
                <c:pt idx="4504">
                  <c:v>3277837</c:v>
                </c:pt>
                <c:pt idx="4505">
                  <c:v>222932</c:v>
                </c:pt>
                <c:pt idx="4506">
                  <c:v>2505614</c:v>
                </c:pt>
                <c:pt idx="4507">
                  <c:v>915409</c:v>
                </c:pt>
                <c:pt idx="4508">
                  <c:v>105681</c:v>
                </c:pt>
                <c:pt idx="4509">
                  <c:v>11385180</c:v>
                </c:pt>
                <c:pt idx="4510">
                  <c:v>402259</c:v>
                </c:pt>
                <c:pt idx="4511">
                  <c:v>2013900</c:v>
                </c:pt>
                <c:pt idx="4512">
                  <c:v>1709373</c:v>
                </c:pt>
                <c:pt idx="4513">
                  <c:v>726679</c:v>
                </c:pt>
                <c:pt idx="4514">
                  <c:v>1689</c:v>
                </c:pt>
                <c:pt idx="4515">
                  <c:v>2636357</c:v>
                </c:pt>
                <c:pt idx="4516">
                  <c:v>241387</c:v>
                </c:pt>
                <c:pt idx="4517">
                  <c:v>50266</c:v>
                </c:pt>
                <c:pt idx="4518">
                  <c:v>664716</c:v>
                </c:pt>
                <c:pt idx="4519">
                  <c:v>52404970</c:v>
                </c:pt>
                <c:pt idx="4520">
                  <c:v>77630</c:v>
                </c:pt>
                <c:pt idx="4521">
                  <c:v>390562</c:v>
                </c:pt>
                <c:pt idx="4522">
                  <c:v>37539570</c:v>
                </c:pt>
                <c:pt idx="4523">
                  <c:v>5270624</c:v>
                </c:pt>
                <c:pt idx="4524">
                  <c:v>283885</c:v>
                </c:pt>
                <c:pt idx="4525">
                  <c:v>442698</c:v>
                </c:pt>
                <c:pt idx="4526">
                  <c:v>3558563</c:v>
                </c:pt>
                <c:pt idx="4527">
                  <c:v>12989</c:v>
                </c:pt>
                <c:pt idx="4528">
                  <c:v>380530</c:v>
                </c:pt>
                <c:pt idx="4529">
                  <c:v>28091</c:v>
                </c:pt>
                <c:pt idx="4530">
                  <c:v>1886667</c:v>
                </c:pt>
                <c:pt idx="4531">
                  <c:v>1172709</c:v>
                </c:pt>
                <c:pt idx="4532">
                  <c:v>89640</c:v>
                </c:pt>
                <c:pt idx="4533">
                  <c:v>18094162</c:v>
                </c:pt>
                <c:pt idx="4534">
                  <c:v>323801</c:v>
                </c:pt>
                <c:pt idx="4535">
                  <c:v>271779</c:v>
                </c:pt>
                <c:pt idx="4536">
                  <c:v>374226</c:v>
                </c:pt>
                <c:pt idx="4537">
                  <c:v>392117</c:v>
                </c:pt>
                <c:pt idx="4538">
                  <c:v>469815</c:v>
                </c:pt>
                <c:pt idx="4539">
                  <c:v>134740</c:v>
                </c:pt>
                <c:pt idx="4540">
                  <c:v>2290382</c:v>
                </c:pt>
                <c:pt idx="4541">
                  <c:v>42805</c:v>
                </c:pt>
                <c:pt idx="4542">
                  <c:v>64866</c:v>
                </c:pt>
                <c:pt idx="4543">
                  <c:v>5733673</c:v>
                </c:pt>
                <c:pt idx="4544">
                  <c:v>2533102</c:v>
                </c:pt>
                <c:pt idx="4545">
                  <c:v>5609393</c:v>
                </c:pt>
                <c:pt idx="4546">
                  <c:v>2723989</c:v>
                </c:pt>
                <c:pt idx="4547">
                  <c:v>497048</c:v>
                </c:pt>
                <c:pt idx="4548">
                  <c:v>2035115</c:v>
                </c:pt>
                <c:pt idx="4549">
                  <c:v>5613554</c:v>
                </c:pt>
                <c:pt idx="4550">
                  <c:v>2098175</c:v>
                </c:pt>
                <c:pt idx="4551">
                  <c:v>1638</c:v>
                </c:pt>
                <c:pt idx="4552">
                  <c:v>6995168</c:v>
                </c:pt>
                <c:pt idx="4553">
                  <c:v>734863</c:v>
                </c:pt>
                <c:pt idx="4554">
                  <c:v>1237339</c:v>
                </c:pt>
                <c:pt idx="4555">
                  <c:v>56071</c:v>
                </c:pt>
                <c:pt idx="4556">
                  <c:v>73525</c:v>
                </c:pt>
                <c:pt idx="4557">
                  <c:v>887547</c:v>
                </c:pt>
                <c:pt idx="4558">
                  <c:v>1976572</c:v>
                </c:pt>
                <c:pt idx="4559">
                  <c:v>245989</c:v>
                </c:pt>
                <c:pt idx="4560">
                  <c:v>149962</c:v>
                </c:pt>
                <c:pt idx="4561">
                  <c:v>1884144</c:v>
                </c:pt>
                <c:pt idx="4562">
                  <c:v>92178</c:v>
                </c:pt>
                <c:pt idx="4563">
                  <c:v>251742</c:v>
                </c:pt>
                <c:pt idx="4564">
                  <c:v>184390</c:v>
                </c:pt>
                <c:pt idx="4565">
                  <c:v>8177</c:v>
                </c:pt>
                <c:pt idx="4566">
                  <c:v>2277409</c:v>
                </c:pt>
                <c:pt idx="4567">
                  <c:v>639536</c:v>
                </c:pt>
                <c:pt idx="4568">
                  <c:v>788136</c:v>
                </c:pt>
                <c:pt idx="4569">
                  <c:v>315079</c:v>
                </c:pt>
                <c:pt idx="4570">
                  <c:v>1912972</c:v>
                </c:pt>
                <c:pt idx="4571">
                  <c:v>2046312</c:v>
                </c:pt>
                <c:pt idx="4572">
                  <c:v>134372</c:v>
                </c:pt>
                <c:pt idx="4573">
                  <c:v>124948</c:v>
                </c:pt>
                <c:pt idx="4574">
                  <c:v>359141</c:v>
                </c:pt>
                <c:pt idx="4575">
                  <c:v>1142433</c:v>
                </c:pt>
                <c:pt idx="4576">
                  <c:v>1769751</c:v>
                </c:pt>
                <c:pt idx="4577">
                  <c:v>733482</c:v>
                </c:pt>
                <c:pt idx="4578">
                  <c:v>2512491</c:v>
                </c:pt>
                <c:pt idx="4579">
                  <c:v>100888</c:v>
                </c:pt>
                <c:pt idx="4580">
                  <c:v>10531608</c:v>
                </c:pt>
                <c:pt idx="4581">
                  <c:v>507166</c:v>
                </c:pt>
                <c:pt idx="4582">
                  <c:v>967885</c:v>
                </c:pt>
                <c:pt idx="4583">
                  <c:v>201894</c:v>
                </c:pt>
                <c:pt idx="4584">
                  <c:v>969807</c:v>
                </c:pt>
                <c:pt idx="4585">
                  <c:v>28894</c:v>
                </c:pt>
                <c:pt idx="4586">
                  <c:v>87198</c:v>
                </c:pt>
                <c:pt idx="4587">
                  <c:v>328740</c:v>
                </c:pt>
                <c:pt idx="4588">
                  <c:v>16417</c:v>
                </c:pt>
                <c:pt idx="4589">
                  <c:v>60911</c:v>
                </c:pt>
                <c:pt idx="4590">
                  <c:v>662158</c:v>
                </c:pt>
                <c:pt idx="4591">
                  <c:v>226278</c:v>
                </c:pt>
                <c:pt idx="4592">
                  <c:v>4352775</c:v>
                </c:pt>
                <c:pt idx="4593">
                  <c:v>135263</c:v>
                </c:pt>
                <c:pt idx="4594">
                  <c:v>350226</c:v>
                </c:pt>
                <c:pt idx="4595">
                  <c:v>325386</c:v>
                </c:pt>
                <c:pt idx="4596">
                  <c:v>4541899</c:v>
                </c:pt>
                <c:pt idx="4597">
                  <c:v>35573</c:v>
                </c:pt>
                <c:pt idx="4598">
                  <c:v>559294</c:v>
                </c:pt>
                <c:pt idx="4599">
                  <c:v>2340514</c:v>
                </c:pt>
                <c:pt idx="4600">
                  <c:v>321580</c:v>
                </c:pt>
                <c:pt idx="4601">
                  <c:v>1378937</c:v>
                </c:pt>
                <c:pt idx="4602">
                  <c:v>1940455</c:v>
                </c:pt>
                <c:pt idx="4603">
                  <c:v>1780726</c:v>
                </c:pt>
                <c:pt idx="4604">
                  <c:v>259371</c:v>
                </c:pt>
                <c:pt idx="4605">
                  <c:v>642523</c:v>
                </c:pt>
                <c:pt idx="4606">
                  <c:v>348527</c:v>
                </c:pt>
                <c:pt idx="4607">
                  <c:v>512885</c:v>
                </c:pt>
                <c:pt idx="4608">
                  <c:v>5065000</c:v>
                </c:pt>
                <c:pt idx="4609">
                  <c:v>337580</c:v>
                </c:pt>
                <c:pt idx="4610">
                  <c:v>447498</c:v>
                </c:pt>
                <c:pt idx="4611">
                  <c:v>661249</c:v>
                </c:pt>
                <c:pt idx="4612">
                  <c:v>10501355</c:v>
                </c:pt>
                <c:pt idx="4613">
                  <c:v>6413645</c:v>
                </c:pt>
                <c:pt idx="4614">
                  <c:v>503840</c:v>
                </c:pt>
                <c:pt idx="4615">
                  <c:v>54703</c:v>
                </c:pt>
                <c:pt idx="4616">
                  <c:v>73213</c:v>
                </c:pt>
                <c:pt idx="4617">
                  <c:v>566067</c:v>
                </c:pt>
                <c:pt idx="4618">
                  <c:v>49455</c:v>
                </c:pt>
                <c:pt idx="4619">
                  <c:v>7935379</c:v>
                </c:pt>
                <c:pt idx="4620">
                  <c:v>1058890</c:v>
                </c:pt>
                <c:pt idx="4621">
                  <c:v>2866699</c:v>
                </c:pt>
                <c:pt idx="4622">
                  <c:v>406252</c:v>
                </c:pt>
                <c:pt idx="4623">
                  <c:v>243470</c:v>
                </c:pt>
                <c:pt idx="4624">
                  <c:v>9220058</c:v>
                </c:pt>
                <c:pt idx="4625">
                  <c:v>2086</c:v>
                </c:pt>
                <c:pt idx="4626">
                  <c:v>2444087</c:v>
                </c:pt>
                <c:pt idx="4627">
                  <c:v>25213</c:v>
                </c:pt>
                <c:pt idx="4628">
                  <c:v>241784</c:v>
                </c:pt>
                <c:pt idx="4629">
                  <c:v>1037861</c:v>
                </c:pt>
                <c:pt idx="4630">
                  <c:v>3945913</c:v>
                </c:pt>
                <c:pt idx="4631">
                  <c:v>536288</c:v>
                </c:pt>
                <c:pt idx="4632">
                  <c:v>520338</c:v>
                </c:pt>
                <c:pt idx="4633">
                  <c:v>112376</c:v>
                </c:pt>
                <c:pt idx="4634">
                  <c:v>221932</c:v>
                </c:pt>
                <c:pt idx="4635">
                  <c:v>2618344</c:v>
                </c:pt>
                <c:pt idx="4636">
                  <c:v>241314</c:v>
                </c:pt>
                <c:pt idx="4637">
                  <c:v>213749</c:v>
                </c:pt>
                <c:pt idx="4638">
                  <c:v>151709</c:v>
                </c:pt>
                <c:pt idx="4639">
                  <c:v>158541</c:v>
                </c:pt>
                <c:pt idx="4640">
                  <c:v>2012372</c:v>
                </c:pt>
                <c:pt idx="4641">
                  <c:v>1173342</c:v>
                </c:pt>
                <c:pt idx="4642">
                  <c:v>266389</c:v>
                </c:pt>
                <c:pt idx="4643">
                  <c:v>214129</c:v>
                </c:pt>
                <c:pt idx="4644">
                  <c:v>58811</c:v>
                </c:pt>
                <c:pt idx="4645">
                  <c:v>2052405</c:v>
                </c:pt>
                <c:pt idx="4646">
                  <c:v>408504</c:v>
                </c:pt>
                <c:pt idx="4647">
                  <c:v>529609</c:v>
                </c:pt>
                <c:pt idx="4648">
                  <c:v>2184856</c:v>
                </c:pt>
                <c:pt idx="4649">
                  <c:v>911208</c:v>
                </c:pt>
                <c:pt idx="4650">
                  <c:v>2592351</c:v>
                </c:pt>
                <c:pt idx="4651">
                  <c:v>15476</c:v>
                </c:pt>
                <c:pt idx="4652">
                  <c:v>28607</c:v>
                </c:pt>
                <c:pt idx="4653">
                  <c:v>1875212</c:v>
                </c:pt>
                <c:pt idx="4654">
                  <c:v>1263103</c:v>
                </c:pt>
                <c:pt idx="4655">
                  <c:v>5584</c:v>
                </c:pt>
                <c:pt idx="4656">
                  <c:v>1508992</c:v>
                </c:pt>
                <c:pt idx="4657">
                  <c:v>680977</c:v>
                </c:pt>
                <c:pt idx="4658">
                  <c:v>555861</c:v>
                </c:pt>
                <c:pt idx="4659">
                  <c:v>27095</c:v>
                </c:pt>
                <c:pt idx="4660">
                  <c:v>12544</c:v>
                </c:pt>
                <c:pt idx="4661">
                  <c:v>908489</c:v>
                </c:pt>
                <c:pt idx="4662">
                  <c:v>141052</c:v>
                </c:pt>
                <c:pt idx="4663">
                  <c:v>77302</c:v>
                </c:pt>
                <c:pt idx="4664">
                  <c:v>3136465</c:v>
                </c:pt>
                <c:pt idx="4665">
                  <c:v>1010818</c:v>
                </c:pt>
                <c:pt idx="4666">
                  <c:v>1201905</c:v>
                </c:pt>
                <c:pt idx="4667">
                  <c:v>619222</c:v>
                </c:pt>
                <c:pt idx="4668">
                  <c:v>23727</c:v>
                </c:pt>
                <c:pt idx="4669">
                  <c:v>672513</c:v>
                </c:pt>
                <c:pt idx="4670">
                  <c:v>13809604</c:v>
                </c:pt>
                <c:pt idx="4671">
                  <c:v>2723642</c:v>
                </c:pt>
                <c:pt idx="4672">
                  <c:v>5579079</c:v>
                </c:pt>
                <c:pt idx="4673">
                  <c:v>539987</c:v>
                </c:pt>
                <c:pt idx="4674">
                  <c:v>1952</c:v>
                </c:pt>
                <c:pt idx="4675">
                  <c:v>48654951</c:v>
                </c:pt>
                <c:pt idx="4676">
                  <c:v>110590</c:v>
                </c:pt>
                <c:pt idx="4677">
                  <c:v>1165315</c:v>
                </c:pt>
                <c:pt idx="4678">
                  <c:v>793636</c:v>
                </c:pt>
                <c:pt idx="4679">
                  <c:v>41088994</c:v>
                </c:pt>
                <c:pt idx="4680">
                  <c:v>41604561</c:v>
                </c:pt>
                <c:pt idx="4681">
                  <c:v>339738</c:v>
                </c:pt>
                <c:pt idx="4682">
                  <c:v>725421</c:v>
                </c:pt>
                <c:pt idx="4683">
                  <c:v>866986</c:v>
                </c:pt>
                <c:pt idx="4684">
                  <c:v>34659</c:v>
                </c:pt>
                <c:pt idx="4685">
                  <c:v>760341</c:v>
                </c:pt>
                <c:pt idx="4686">
                  <c:v>16361</c:v>
                </c:pt>
                <c:pt idx="4687">
                  <c:v>109525</c:v>
                </c:pt>
                <c:pt idx="4688">
                  <c:v>77788</c:v>
                </c:pt>
                <c:pt idx="4689">
                  <c:v>476604</c:v>
                </c:pt>
                <c:pt idx="4690">
                  <c:v>359135</c:v>
                </c:pt>
                <c:pt idx="4691">
                  <c:v>47936</c:v>
                </c:pt>
                <c:pt idx="4692">
                  <c:v>7840</c:v>
                </c:pt>
                <c:pt idx="4693">
                  <c:v>1135489</c:v>
                </c:pt>
                <c:pt idx="4694">
                  <c:v>2629</c:v>
                </c:pt>
                <c:pt idx="4695">
                  <c:v>3102346</c:v>
                </c:pt>
                <c:pt idx="4696">
                  <c:v>652917</c:v>
                </c:pt>
                <c:pt idx="4697">
                  <c:v>682990</c:v>
                </c:pt>
                <c:pt idx="4698">
                  <c:v>52595</c:v>
                </c:pt>
                <c:pt idx="4699">
                  <c:v>175842</c:v>
                </c:pt>
                <c:pt idx="4700">
                  <c:v>496386</c:v>
                </c:pt>
                <c:pt idx="4701">
                  <c:v>377833</c:v>
                </c:pt>
                <c:pt idx="4702">
                  <c:v>389001</c:v>
                </c:pt>
                <c:pt idx="4703">
                  <c:v>9019459</c:v>
                </c:pt>
                <c:pt idx="4704">
                  <c:v>91186</c:v>
                </c:pt>
                <c:pt idx="4705">
                  <c:v>935753</c:v>
                </c:pt>
                <c:pt idx="4706">
                  <c:v>3411</c:v>
                </c:pt>
                <c:pt idx="4707">
                  <c:v>790583</c:v>
                </c:pt>
                <c:pt idx="4708">
                  <c:v>318714</c:v>
                </c:pt>
                <c:pt idx="4709">
                  <c:v>636473</c:v>
                </c:pt>
                <c:pt idx="4710">
                  <c:v>538365</c:v>
                </c:pt>
                <c:pt idx="4711">
                  <c:v>632821</c:v>
                </c:pt>
                <c:pt idx="4712">
                  <c:v>90641</c:v>
                </c:pt>
                <c:pt idx="4713">
                  <c:v>17629966</c:v>
                </c:pt>
                <c:pt idx="4714">
                  <c:v>232083</c:v>
                </c:pt>
                <c:pt idx="4715">
                  <c:v>2507336</c:v>
                </c:pt>
                <c:pt idx="4716">
                  <c:v>736075</c:v>
                </c:pt>
                <c:pt idx="4717">
                  <c:v>2139</c:v>
                </c:pt>
                <c:pt idx="4718">
                  <c:v>169610</c:v>
                </c:pt>
                <c:pt idx="4719">
                  <c:v>214676</c:v>
                </c:pt>
                <c:pt idx="4720">
                  <c:v>1327815</c:v>
                </c:pt>
                <c:pt idx="4721">
                  <c:v>58619</c:v>
                </c:pt>
                <c:pt idx="4722">
                  <c:v>47147</c:v>
                </c:pt>
                <c:pt idx="4723">
                  <c:v>327777</c:v>
                </c:pt>
                <c:pt idx="4724">
                  <c:v>32001</c:v>
                </c:pt>
                <c:pt idx="4725">
                  <c:v>219662</c:v>
                </c:pt>
                <c:pt idx="4726">
                  <c:v>1082</c:v>
                </c:pt>
                <c:pt idx="4727">
                  <c:v>30066</c:v>
                </c:pt>
                <c:pt idx="4728">
                  <c:v>75124</c:v>
                </c:pt>
                <c:pt idx="4729">
                  <c:v>271594</c:v>
                </c:pt>
                <c:pt idx="4730">
                  <c:v>256691</c:v>
                </c:pt>
                <c:pt idx="4731">
                  <c:v>924008</c:v>
                </c:pt>
                <c:pt idx="4732">
                  <c:v>13701</c:v>
                </c:pt>
                <c:pt idx="4733">
                  <c:v>392587</c:v>
                </c:pt>
                <c:pt idx="4734">
                  <c:v>46706</c:v>
                </c:pt>
                <c:pt idx="4735">
                  <c:v>1823117</c:v>
                </c:pt>
                <c:pt idx="4736">
                  <c:v>1823701</c:v>
                </c:pt>
                <c:pt idx="4737">
                  <c:v>245625</c:v>
                </c:pt>
                <c:pt idx="4738">
                  <c:v>14459</c:v>
                </c:pt>
                <c:pt idx="4739">
                  <c:v>1056821</c:v>
                </c:pt>
                <c:pt idx="4740">
                  <c:v>264249</c:v>
                </c:pt>
                <c:pt idx="4741">
                  <c:v>827474</c:v>
                </c:pt>
                <c:pt idx="4742">
                  <c:v>691057</c:v>
                </c:pt>
                <c:pt idx="4743">
                  <c:v>122477</c:v>
                </c:pt>
                <c:pt idx="4744">
                  <c:v>14444272</c:v>
                </c:pt>
                <c:pt idx="4745">
                  <c:v>56370</c:v>
                </c:pt>
                <c:pt idx="4746">
                  <c:v>425636</c:v>
                </c:pt>
                <c:pt idx="4747">
                  <c:v>52534</c:v>
                </c:pt>
                <c:pt idx="4748">
                  <c:v>3156530</c:v>
                </c:pt>
                <c:pt idx="4749">
                  <c:v>2510144</c:v>
                </c:pt>
                <c:pt idx="4750">
                  <c:v>584185</c:v>
                </c:pt>
                <c:pt idx="4751">
                  <c:v>5102153</c:v>
                </c:pt>
                <c:pt idx="4752">
                  <c:v>108662</c:v>
                </c:pt>
                <c:pt idx="4753">
                  <c:v>796462</c:v>
                </c:pt>
                <c:pt idx="4754">
                  <c:v>1130020</c:v>
                </c:pt>
                <c:pt idx="4755">
                  <c:v>1291227</c:v>
                </c:pt>
                <c:pt idx="4756">
                  <c:v>20797</c:v>
                </c:pt>
                <c:pt idx="4757">
                  <c:v>70118</c:v>
                </c:pt>
                <c:pt idx="4758">
                  <c:v>232339</c:v>
                </c:pt>
                <c:pt idx="4759">
                  <c:v>126634</c:v>
                </c:pt>
                <c:pt idx="4760">
                  <c:v>297279</c:v>
                </c:pt>
                <c:pt idx="4761">
                  <c:v>219471</c:v>
                </c:pt>
                <c:pt idx="4762">
                  <c:v>2435011</c:v>
                </c:pt>
                <c:pt idx="4763">
                  <c:v>583584</c:v>
                </c:pt>
                <c:pt idx="4764">
                  <c:v>997873</c:v>
                </c:pt>
                <c:pt idx="4765">
                  <c:v>202107</c:v>
                </c:pt>
                <c:pt idx="4766">
                  <c:v>5019952</c:v>
                </c:pt>
                <c:pt idx="4767">
                  <c:v>22233274</c:v>
                </c:pt>
                <c:pt idx="4768">
                  <c:v>252858</c:v>
                </c:pt>
                <c:pt idx="4769">
                  <c:v>953306</c:v>
                </c:pt>
                <c:pt idx="4770">
                  <c:v>1162734</c:v>
                </c:pt>
                <c:pt idx="4771">
                  <c:v>230002</c:v>
                </c:pt>
                <c:pt idx="4772">
                  <c:v>14860998</c:v>
                </c:pt>
                <c:pt idx="4773">
                  <c:v>5186780</c:v>
                </c:pt>
                <c:pt idx="4774">
                  <c:v>30719</c:v>
                </c:pt>
                <c:pt idx="4775">
                  <c:v>6131880</c:v>
                </c:pt>
                <c:pt idx="4776">
                  <c:v>700008</c:v>
                </c:pt>
                <c:pt idx="4777">
                  <c:v>1015189</c:v>
                </c:pt>
                <c:pt idx="4778">
                  <c:v>3225560</c:v>
                </c:pt>
                <c:pt idx="4779">
                  <c:v>1311352</c:v>
                </c:pt>
                <c:pt idx="4780">
                  <c:v>1608741</c:v>
                </c:pt>
                <c:pt idx="4781">
                  <c:v>411284</c:v>
                </c:pt>
                <c:pt idx="4782">
                  <c:v>451602</c:v>
                </c:pt>
                <c:pt idx="4783">
                  <c:v>5587218</c:v>
                </c:pt>
                <c:pt idx="4784">
                  <c:v>20019</c:v>
                </c:pt>
                <c:pt idx="4785">
                  <c:v>467669</c:v>
                </c:pt>
                <c:pt idx="4786">
                  <c:v>344792</c:v>
                </c:pt>
                <c:pt idx="4787">
                  <c:v>331315</c:v>
                </c:pt>
                <c:pt idx="4788">
                  <c:v>132886</c:v>
                </c:pt>
                <c:pt idx="4789">
                  <c:v>16196266</c:v>
                </c:pt>
                <c:pt idx="4790">
                  <c:v>24907</c:v>
                </c:pt>
                <c:pt idx="4791">
                  <c:v>277921</c:v>
                </c:pt>
                <c:pt idx="4792">
                  <c:v>1966994</c:v>
                </c:pt>
                <c:pt idx="4793">
                  <c:v>669789</c:v>
                </c:pt>
                <c:pt idx="4794">
                  <c:v>25909</c:v>
                </c:pt>
                <c:pt idx="4795">
                  <c:v>5160625</c:v>
                </c:pt>
                <c:pt idx="4796">
                  <c:v>842594</c:v>
                </c:pt>
                <c:pt idx="4797">
                  <c:v>218669</c:v>
                </c:pt>
                <c:pt idx="4798">
                  <c:v>330958</c:v>
                </c:pt>
                <c:pt idx="4799">
                  <c:v>88143</c:v>
                </c:pt>
                <c:pt idx="4800">
                  <c:v>58932</c:v>
                </c:pt>
                <c:pt idx="4801">
                  <c:v>224317</c:v>
                </c:pt>
                <c:pt idx="4802">
                  <c:v>69170</c:v>
                </c:pt>
                <c:pt idx="4803">
                  <c:v>1329253</c:v>
                </c:pt>
                <c:pt idx="4804">
                  <c:v>946378</c:v>
                </c:pt>
                <c:pt idx="4805">
                  <c:v>437576</c:v>
                </c:pt>
                <c:pt idx="4806">
                  <c:v>1381758</c:v>
                </c:pt>
                <c:pt idx="4807">
                  <c:v>997139</c:v>
                </c:pt>
                <c:pt idx="4808">
                  <c:v>295048</c:v>
                </c:pt>
                <c:pt idx="4809">
                  <c:v>521611</c:v>
                </c:pt>
                <c:pt idx="4810">
                  <c:v>398127</c:v>
                </c:pt>
                <c:pt idx="4811">
                  <c:v>4414661</c:v>
                </c:pt>
                <c:pt idx="4812">
                  <c:v>1895941</c:v>
                </c:pt>
                <c:pt idx="4813">
                  <c:v>50053</c:v>
                </c:pt>
                <c:pt idx="4814">
                  <c:v>30341</c:v>
                </c:pt>
                <c:pt idx="4815">
                  <c:v>857897</c:v>
                </c:pt>
                <c:pt idx="4816">
                  <c:v>8993</c:v>
                </c:pt>
                <c:pt idx="4817">
                  <c:v>3749896</c:v>
                </c:pt>
                <c:pt idx="4818">
                  <c:v>639265</c:v>
                </c:pt>
                <c:pt idx="4819">
                  <c:v>308049</c:v>
                </c:pt>
                <c:pt idx="4820">
                  <c:v>7055170</c:v>
                </c:pt>
                <c:pt idx="4821">
                  <c:v>31990</c:v>
                </c:pt>
                <c:pt idx="4822">
                  <c:v>82160</c:v>
                </c:pt>
                <c:pt idx="4823">
                  <c:v>9572037</c:v>
                </c:pt>
                <c:pt idx="4824">
                  <c:v>143696</c:v>
                </c:pt>
                <c:pt idx="4825">
                  <c:v>3525534</c:v>
                </c:pt>
                <c:pt idx="4826">
                  <c:v>1823157</c:v>
                </c:pt>
                <c:pt idx="4827">
                  <c:v>70615</c:v>
                </c:pt>
                <c:pt idx="4828">
                  <c:v>181521</c:v>
                </c:pt>
                <c:pt idx="4829">
                  <c:v>2302545</c:v>
                </c:pt>
                <c:pt idx="4830">
                  <c:v>568702</c:v>
                </c:pt>
                <c:pt idx="4831">
                  <c:v>72728</c:v>
                </c:pt>
                <c:pt idx="4832">
                  <c:v>8556235</c:v>
                </c:pt>
                <c:pt idx="4833">
                  <c:v>94923</c:v>
                </c:pt>
                <c:pt idx="4834">
                  <c:v>502880</c:v>
                </c:pt>
                <c:pt idx="4835">
                  <c:v>594486</c:v>
                </c:pt>
                <c:pt idx="4836">
                  <c:v>5962519</c:v>
                </c:pt>
                <c:pt idx="4837">
                  <c:v>697581</c:v>
                </c:pt>
                <c:pt idx="4838">
                  <c:v>20636</c:v>
                </c:pt>
                <c:pt idx="4839">
                  <c:v>1243560</c:v>
                </c:pt>
                <c:pt idx="4840">
                  <c:v>12453063</c:v>
                </c:pt>
                <c:pt idx="4841">
                  <c:v>2294097</c:v>
                </c:pt>
                <c:pt idx="4842">
                  <c:v>64566</c:v>
                </c:pt>
                <c:pt idx="4843">
                  <c:v>149879</c:v>
                </c:pt>
                <c:pt idx="4844">
                  <c:v>28860037</c:v>
                </c:pt>
                <c:pt idx="4845">
                  <c:v>26710</c:v>
                </c:pt>
                <c:pt idx="4846">
                  <c:v>967088</c:v>
                </c:pt>
                <c:pt idx="4847">
                  <c:v>2837732</c:v>
                </c:pt>
                <c:pt idx="4848">
                  <c:v>354013</c:v>
                </c:pt>
                <c:pt idx="4849">
                  <c:v>597124</c:v>
                </c:pt>
                <c:pt idx="4850">
                  <c:v>520176</c:v>
                </c:pt>
                <c:pt idx="4851">
                  <c:v>602853</c:v>
                </c:pt>
                <c:pt idx="4852">
                  <c:v>856936</c:v>
                </c:pt>
                <c:pt idx="4853">
                  <c:v>48472</c:v>
                </c:pt>
                <c:pt idx="4854">
                  <c:v>13164</c:v>
                </c:pt>
                <c:pt idx="4855">
                  <c:v>281927</c:v>
                </c:pt>
                <c:pt idx="4856">
                  <c:v>2422767</c:v>
                </c:pt>
                <c:pt idx="4857">
                  <c:v>168118</c:v>
                </c:pt>
                <c:pt idx="4858">
                  <c:v>561101</c:v>
                </c:pt>
                <c:pt idx="4859">
                  <c:v>2546894</c:v>
                </c:pt>
                <c:pt idx="4860">
                  <c:v>2983487</c:v>
                </c:pt>
                <c:pt idx="4861">
                  <c:v>281283</c:v>
                </c:pt>
                <c:pt idx="4862">
                  <c:v>3621389</c:v>
                </c:pt>
                <c:pt idx="4863">
                  <c:v>11685</c:v>
                </c:pt>
                <c:pt idx="4864">
                  <c:v>2382407</c:v>
                </c:pt>
                <c:pt idx="4865">
                  <c:v>447584</c:v>
                </c:pt>
                <c:pt idx="4866">
                  <c:v>21700</c:v>
                </c:pt>
                <c:pt idx="4867">
                  <c:v>726665</c:v>
                </c:pt>
                <c:pt idx="4868">
                  <c:v>462810</c:v>
                </c:pt>
                <c:pt idx="4869">
                  <c:v>6261069</c:v>
                </c:pt>
                <c:pt idx="4870">
                  <c:v>215442</c:v>
                </c:pt>
                <c:pt idx="4871">
                  <c:v>298666</c:v>
                </c:pt>
                <c:pt idx="4872">
                  <c:v>901908</c:v>
                </c:pt>
                <c:pt idx="4873">
                  <c:v>1677912</c:v>
                </c:pt>
                <c:pt idx="4874">
                  <c:v>48523</c:v>
                </c:pt>
                <c:pt idx="4875">
                  <c:v>5112413</c:v>
                </c:pt>
                <c:pt idx="4876">
                  <c:v>462066</c:v>
                </c:pt>
                <c:pt idx="4877">
                  <c:v>362275</c:v>
                </c:pt>
                <c:pt idx="4878">
                  <c:v>958901</c:v>
                </c:pt>
                <c:pt idx="4879">
                  <c:v>1439258</c:v>
                </c:pt>
                <c:pt idx="4880">
                  <c:v>320276</c:v>
                </c:pt>
                <c:pt idx="4881">
                  <c:v>82048</c:v>
                </c:pt>
                <c:pt idx="4882">
                  <c:v>2252933</c:v>
                </c:pt>
                <c:pt idx="4883">
                  <c:v>1426446</c:v>
                </c:pt>
                <c:pt idx="4884">
                  <c:v>5349</c:v>
                </c:pt>
                <c:pt idx="4885">
                  <c:v>611885</c:v>
                </c:pt>
                <c:pt idx="4886">
                  <c:v>55614</c:v>
                </c:pt>
                <c:pt idx="4887">
                  <c:v>764650</c:v>
                </c:pt>
                <c:pt idx="4888">
                  <c:v>64107</c:v>
                </c:pt>
                <c:pt idx="4889">
                  <c:v>689313</c:v>
                </c:pt>
                <c:pt idx="4890">
                  <c:v>25757299</c:v>
                </c:pt>
                <c:pt idx="4891">
                  <c:v>305899</c:v>
                </c:pt>
                <c:pt idx="4892">
                  <c:v>58519</c:v>
                </c:pt>
                <c:pt idx="4893">
                  <c:v>1356734</c:v>
                </c:pt>
                <c:pt idx="4894">
                  <c:v>442726</c:v>
                </c:pt>
                <c:pt idx="4895">
                  <c:v>85372</c:v>
                </c:pt>
                <c:pt idx="4896">
                  <c:v>55615</c:v>
                </c:pt>
                <c:pt idx="4897">
                  <c:v>1675392</c:v>
                </c:pt>
                <c:pt idx="4898">
                  <c:v>1132624</c:v>
                </c:pt>
                <c:pt idx="4899">
                  <c:v>352770</c:v>
                </c:pt>
                <c:pt idx="4900">
                  <c:v>1017290</c:v>
                </c:pt>
                <c:pt idx="4901">
                  <c:v>55901</c:v>
                </c:pt>
                <c:pt idx="4902">
                  <c:v>313646</c:v>
                </c:pt>
                <c:pt idx="4903">
                  <c:v>616294</c:v>
                </c:pt>
                <c:pt idx="4904">
                  <c:v>1389924</c:v>
                </c:pt>
                <c:pt idx="4905">
                  <c:v>999933</c:v>
                </c:pt>
                <c:pt idx="4906">
                  <c:v>1651674</c:v>
                </c:pt>
                <c:pt idx="4907">
                  <c:v>542870</c:v>
                </c:pt>
                <c:pt idx="4908">
                  <c:v>89799</c:v>
                </c:pt>
                <c:pt idx="4909">
                  <c:v>309271</c:v>
                </c:pt>
                <c:pt idx="4910">
                  <c:v>69407</c:v>
                </c:pt>
                <c:pt idx="4911">
                  <c:v>1402875</c:v>
                </c:pt>
                <c:pt idx="4912">
                  <c:v>629052</c:v>
                </c:pt>
                <c:pt idx="4913">
                  <c:v>59609</c:v>
                </c:pt>
                <c:pt idx="4914">
                  <c:v>305524</c:v>
                </c:pt>
                <c:pt idx="4915">
                  <c:v>1032668</c:v>
                </c:pt>
                <c:pt idx="4916">
                  <c:v>451399</c:v>
                </c:pt>
                <c:pt idx="4917">
                  <c:v>2960150</c:v>
                </c:pt>
                <c:pt idx="4918">
                  <c:v>99066</c:v>
                </c:pt>
                <c:pt idx="4919">
                  <c:v>2351845</c:v>
                </c:pt>
                <c:pt idx="4920">
                  <c:v>91566</c:v>
                </c:pt>
                <c:pt idx="4921">
                  <c:v>20618</c:v>
                </c:pt>
                <c:pt idx="4922">
                  <c:v>418734</c:v>
                </c:pt>
                <c:pt idx="4923">
                  <c:v>1781312</c:v>
                </c:pt>
                <c:pt idx="4924">
                  <c:v>702208</c:v>
                </c:pt>
                <c:pt idx="4925">
                  <c:v>437509</c:v>
                </c:pt>
                <c:pt idx="4926">
                  <c:v>1367551</c:v>
                </c:pt>
                <c:pt idx="4927">
                  <c:v>110360</c:v>
                </c:pt>
                <c:pt idx="4928">
                  <c:v>4176</c:v>
                </c:pt>
                <c:pt idx="4929">
                  <c:v>1892728</c:v>
                </c:pt>
                <c:pt idx="4930">
                  <c:v>152933</c:v>
                </c:pt>
                <c:pt idx="4931">
                  <c:v>42199</c:v>
                </c:pt>
                <c:pt idx="4932">
                  <c:v>558724</c:v>
                </c:pt>
                <c:pt idx="4933">
                  <c:v>163440</c:v>
                </c:pt>
                <c:pt idx="4934">
                  <c:v>624277</c:v>
                </c:pt>
                <c:pt idx="4935">
                  <c:v>3659746</c:v>
                </c:pt>
                <c:pt idx="4936">
                  <c:v>2254717</c:v>
                </c:pt>
                <c:pt idx="4937">
                  <c:v>10403477</c:v>
                </c:pt>
                <c:pt idx="4938">
                  <c:v>231513</c:v>
                </c:pt>
                <c:pt idx="4939">
                  <c:v>1005865</c:v>
                </c:pt>
                <c:pt idx="4940">
                  <c:v>17540613</c:v>
                </c:pt>
                <c:pt idx="4941">
                  <c:v>401996</c:v>
                </c:pt>
                <c:pt idx="4942">
                  <c:v>894436</c:v>
                </c:pt>
                <c:pt idx="4943">
                  <c:v>72248</c:v>
                </c:pt>
                <c:pt idx="4944">
                  <c:v>4184160</c:v>
                </c:pt>
                <c:pt idx="4945">
                  <c:v>1144984</c:v>
                </c:pt>
                <c:pt idx="4946">
                  <c:v>2045760</c:v>
                </c:pt>
                <c:pt idx="4947">
                  <c:v>401678</c:v>
                </c:pt>
                <c:pt idx="4948">
                  <c:v>1271958</c:v>
                </c:pt>
                <c:pt idx="4949">
                  <c:v>920306</c:v>
                </c:pt>
                <c:pt idx="4950">
                  <c:v>212992</c:v>
                </c:pt>
                <c:pt idx="4951">
                  <c:v>322802</c:v>
                </c:pt>
                <c:pt idx="4952">
                  <c:v>5099952</c:v>
                </c:pt>
                <c:pt idx="4953">
                  <c:v>76802</c:v>
                </c:pt>
                <c:pt idx="4954">
                  <c:v>1687351</c:v>
                </c:pt>
                <c:pt idx="4955">
                  <c:v>295145</c:v>
                </c:pt>
                <c:pt idx="4956">
                  <c:v>1361890</c:v>
                </c:pt>
                <c:pt idx="4957">
                  <c:v>2004629</c:v>
                </c:pt>
                <c:pt idx="4958">
                  <c:v>443412</c:v>
                </c:pt>
                <c:pt idx="4959">
                  <c:v>34156</c:v>
                </c:pt>
                <c:pt idx="4960">
                  <c:v>315505</c:v>
                </c:pt>
                <c:pt idx="4961">
                  <c:v>1255834</c:v>
                </c:pt>
                <c:pt idx="4962">
                  <c:v>756470</c:v>
                </c:pt>
                <c:pt idx="4963">
                  <c:v>1987296</c:v>
                </c:pt>
                <c:pt idx="4964">
                  <c:v>1728905</c:v>
                </c:pt>
                <c:pt idx="4965">
                  <c:v>255517</c:v>
                </c:pt>
                <c:pt idx="4966">
                  <c:v>196074</c:v>
                </c:pt>
                <c:pt idx="4967">
                  <c:v>68886</c:v>
                </c:pt>
                <c:pt idx="4968">
                  <c:v>5352705</c:v>
                </c:pt>
                <c:pt idx="4969">
                  <c:v>2726643</c:v>
                </c:pt>
                <c:pt idx="4970">
                  <c:v>2741354</c:v>
                </c:pt>
                <c:pt idx="4971">
                  <c:v>1035804</c:v>
                </c:pt>
                <c:pt idx="4972">
                  <c:v>700476</c:v>
                </c:pt>
                <c:pt idx="4973">
                  <c:v>3988000</c:v>
                </c:pt>
                <c:pt idx="4974">
                  <c:v>667005</c:v>
                </c:pt>
                <c:pt idx="4975">
                  <c:v>44733</c:v>
                </c:pt>
                <c:pt idx="4976">
                  <c:v>614024</c:v>
                </c:pt>
                <c:pt idx="4977">
                  <c:v>273000</c:v>
                </c:pt>
                <c:pt idx="4978">
                  <c:v>285984</c:v>
                </c:pt>
                <c:pt idx="4979">
                  <c:v>877585</c:v>
                </c:pt>
                <c:pt idx="4980">
                  <c:v>4244395</c:v>
                </c:pt>
                <c:pt idx="4981">
                  <c:v>235293</c:v>
                </c:pt>
                <c:pt idx="4982">
                  <c:v>4654027</c:v>
                </c:pt>
                <c:pt idx="4983">
                  <c:v>1638715</c:v>
                </c:pt>
                <c:pt idx="4984">
                  <c:v>3913682</c:v>
                </c:pt>
                <c:pt idx="4985">
                  <c:v>1058992</c:v>
                </c:pt>
                <c:pt idx="4986">
                  <c:v>7757967</c:v>
                </c:pt>
                <c:pt idx="4987">
                  <c:v>127987</c:v>
                </c:pt>
                <c:pt idx="4988">
                  <c:v>1173312</c:v>
                </c:pt>
                <c:pt idx="4989">
                  <c:v>3180207</c:v>
                </c:pt>
                <c:pt idx="4990">
                  <c:v>82123</c:v>
                </c:pt>
                <c:pt idx="4991">
                  <c:v>1194183</c:v>
                </c:pt>
                <c:pt idx="4992">
                  <c:v>2547146</c:v>
                </c:pt>
                <c:pt idx="4993">
                  <c:v>249897</c:v>
                </c:pt>
                <c:pt idx="4994">
                  <c:v>401625</c:v>
                </c:pt>
                <c:pt idx="4995">
                  <c:v>1120841</c:v>
                </c:pt>
                <c:pt idx="4996">
                  <c:v>708109</c:v>
                </c:pt>
                <c:pt idx="4997">
                  <c:v>498232</c:v>
                </c:pt>
                <c:pt idx="4998">
                  <c:v>4046025</c:v>
                </c:pt>
                <c:pt idx="4999">
                  <c:v>1535269</c:v>
                </c:pt>
                <c:pt idx="5000">
                  <c:v>58764</c:v>
                </c:pt>
                <c:pt idx="5001">
                  <c:v>152796</c:v>
                </c:pt>
                <c:pt idx="5002">
                  <c:v>373329</c:v>
                </c:pt>
                <c:pt idx="5003">
                  <c:v>2288833</c:v>
                </c:pt>
                <c:pt idx="5004">
                  <c:v>903651</c:v>
                </c:pt>
                <c:pt idx="5005">
                  <c:v>2925095</c:v>
                </c:pt>
                <c:pt idx="5006">
                  <c:v>323160</c:v>
                </c:pt>
                <c:pt idx="5007">
                  <c:v>1048474</c:v>
                </c:pt>
                <c:pt idx="5008">
                  <c:v>301738</c:v>
                </c:pt>
                <c:pt idx="5009">
                  <c:v>3638866</c:v>
                </c:pt>
                <c:pt idx="5010">
                  <c:v>436638</c:v>
                </c:pt>
                <c:pt idx="5011">
                  <c:v>239941</c:v>
                </c:pt>
                <c:pt idx="5012">
                  <c:v>832796</c:v>
                </c:pt>
                <c:pt idx="5013">
                  <c:v>1808</c:v>
                </c:pt>
                <c:pt idx="5014">
                  <c:v>165560</c:v>
                </c:pt>
                <c:pt idx="5015">
                  <c:v>988948</c:v>
                </c:pt>
                <c:pt idx="5016">
                  <c:v>103742</c:v>
                </c:pt>
                <c:pt idx="5017">
                  <c:v>3687110</c:v>
                </c:pt>
                <c:pt idx="5018">
                  <c:v>71560694</c:v>
                </c:pt>
                <c:pt idx="5019">
                  <c:v>1383902</c:v>
                </c:pt>
                <c:pt idx="5020">
                  <c:v>198245</c:v>
                </c:pt>
                <c:pt idx="5021">
                  <c:v>94032</c:v>
                </c:pt>
                <c:pt idx="5022">
                  <c:v>135158</c:v>
                </c:pt>
                <c:pt idx="5023">
                  <c:v>11979805</c:v>
                </c:pt>
                <c:pt idx="5024">
                  <c:v>2214150</c:v>
                </c:pt>
                <c:pt idx="5025">
                  <c:v>470348</c:v>
                </c:pt>
                <c:pt idx="5026">
                  <c:v>1521121</c:v>
                </c:pt>
                <c:pt idx="5027">
                  <c:v>6595340</c:v>
                </c:pt>
                <c:pt idx="5028">
                  <c:v>1059355</c:v>
                </c:pt>
                <c:pt idx="5029">
                  <c:v>60546</c:v>
                </c:pt>
                <c:pt idx="5030">
                  <c:v>199922</c:v>
                </c:pt>
                <c:pt idx="5031">
                  <c:v>1575302</c:v>
                </c:pt>
                <c:pt idx="5032">
                  <c:v>57561</c:v>
                </c:pt>
                <c:pt idx="5033">
                  <c:v>605172</c:v>
                </c:pt>
                <c:pt idx="5034">
                  <c:v>513459</c:v>
                </c:pt>
                <c:pt idx="5035">
                  <c:v>673554</c:v>
                </c:pt>
                <c:pt idx="5036">
                  <c:v>412812</c:v>
                </c:pt>
                <c:pt idx="5037">
                  <c:v>347611</c:v>
                </c:pt>
                <c:pt idx="5038">
                  <c:v>77518</c:v>
                </c:pt>
                <c:pt idx="5039">
                  <c:v>128002</c:v>
                </c:pt>
                <c:pt idx="5040">
                  <c:v>1257354</c:v>
                </c:pt>
                <c:pt idx="5041">
                  <c:v>162444</c:v>
                </c:pt>
                <c:pt idx="5042">
                  <c:v>122059</c:v>
                </c:pt>
                <c:pt idx="5043">
                  <c:v>2929399</c:v>
                </c:pt>
                <c:pt idx="5044">
                  <c:v>1937626</c:v>
                </c:pt>
                <c:pt idx="5045">
                  <c:v>4121390</c:v>
                </c:pt>
                <c:pt idx="5046">
                  <c:v>1284857</c:v>
                </c:pt>
                <c:pt idx="5047">
                  <c:v>2188275</c:v>
                </c:pt>
                <c:pt idx="5048">
                  <c:v>31062</c:v>
                </c:pt>
                <c:pt idx="5049">
                  <c:v>2304379</c:v>
                </c:pt>
                <c:pt idx="5050">
                  <c:v>3042366</c:v>
                </c:pt>
                <c:pt idx="5051">
                  <c:v>14890847</c:v>
                </c:pt>
                <c:pt idx="5052">
                  <c:v>1437051</c:v>
                </c:pt>
                <c:pt idx="5053">
                  <c:v>2623238</c:v>
                </c:pt>
                <c:pt idx="5054">
                  <c:v>778706</c:v>
                </c:pt>
                <c:pt idx="5055">
                  <c:v>4050</c:v>
                </c:pt>
                <c:pt idx="5056">
                  <c:v>21986883</c:v>
                </c:pt>
                <c:pt idx="5057">
                  <c:v>9178923</c:v>
                </c:pt>
                <c:pt idx="5058">
                  <c:v>488560</c:v>
                </c:pt>
                <c:pt idx="5059">
                  <c:v>5875671</c:v>
                </c:pt>
                <c:pt idx="5060">
                  <c:v>20107</c:v>
                </c:pt>
                <c:pt idx="5061">
                  <c:v>5073263</c:v>
                </c:pt>
                <c:pt idx="5062">
                  <c:v>781799</c:v>
                </c:pt>
                <c:pt idx="5063">
                  <c:v>58556</c:v>
                </c:pt>
                <c:pt idx="5064">
                  <c:v>886234</c:v>
                </c:pt>
                <c:pt idx="5065">
                  <c:v>348192</c:v>
                </c:pt>
                <c:pt idx="5066">
                  <c:v>44121</c:v>
                </c:pt>
                <c:pt idx="5067">
                  <c:v>988</c:v>
                </c:pt>
                <c:pt idx="5068">
                  <c:v>835</c:v>
                </c:pt>
                <c:pt idx="5069">
                  <c:v>909580</c:v>
                </c:pt>
                <c:pt idx="5070">
                  <c:v>15042428</c:v>
                </c:pt>
                <c:pt idx="5071">
                  <c:v>3940</c:v>
                </c:pt>
                <c:pt idx="5072">
                  <c:v>636106</c:v>
                </c:pt>
                <c:pt idx="5073">
                  <c:v>1158695</c:v>
                </c:pt>
                <c:pt idx="5074">
                  <c:v>771568</c:v>
                </c:pt>
                <c:pt idx="5075">
                  <c:v>108463</c:v>
                </c:pt>
                <c:pt idx="5076">
                  <c:v>1687323</c:v>
                </c:pt>
                <c:pt idx="5077">
                  <c:v>161460</c:v>
                </c:pt>
                <c:pt idx="5078">
                  <c:v>617606</c:v>
                </c:pt>
                <c:pt idx="5079">
                  <c:v>233064</c:v>
                </c:pt>
                <c:pt idx="5080">
                  <c:v>1032873</c:v>
                </c:pt>
                <c:pt idx="5081">
                  <c:v>4023614</c:v>
                </c:pt>
                <c:pt idx="5082">
                  <c:v>1749832</c:v>
                </c:pt>
                <c:pt idx="5083">
                  <c:v>325333</c:v>
                </c:pt>
                <c:pt idx="5084">
                  <c:v>52164</c:v>
                </c:pt>
                <c:pt idx="5085">
                  <c:v>433362</c:v>
                </c:pt>
                <c:pt idx="5086">
                  <c:v>7854612</c:v>
                </c:pt>
                <c:pt idx="5087">
                  <c:v>3749838</c:v>
                </c:pt>
                <c:pt idx="5088">
                  <c:v>6353130</c:v>
                </c:pt>
                <c:pt idx="5089">
                  <c:v>14175</c:v>
                </c:pt>
                <c:pt idx="5090">
                  <c:v>709836</c:v>
                </c:pt>
                <c:pt idx="5091">
                  <c:v>37098</c:v>
                </c:pt>
                <c:pt idx="5092">
                  <c:v>93451</c:v>
                </c:pt>
                <c:pt idx="5093">
                  <c:v>514711</c:v>
                </c:pt>
                <c:pt idx="5094">
                  <c:v>54529</c:v>
                </c:pt>
                <c:pt idx="5095">
                  <c:v>524911</c:v>
                </c:pt>
                <c:pt idx="5096">
                  <c:v>392115</c:v>
                </c:pt>
                <c:pt idx="5097">
                  <c:v>1617018</c:v>
                </c:pt>
                <c:pt idx="5098">
                  <c:v>662688</c:v>
                </c:pt>
                <c:pt idx="5099">
                  <c:v>478211</c:v>
                </c:pt>
                <c:pt idx="5100">
                  <c:v>2865758</c:v>
                </c:pt>
                <c:pt idx="5101">
                  <c:v>1316254</c:v>
                </c:pt>
                <c:pt idx="5102">
                  <c:v>778903</c:v>
                </c:pt>
                <c:pt idx="5103">
                  <c:v>973008</c:v>
                </c:pt>
                <c:pt idx="5104">
                  <c:v>576496</c:v>
                </c:pt>
                <c:pt idx="5105">
                  <c:v>1896</c:v>
                </c:pt>
                <c:pt idx="5106">
                  <c:v>1888184</c:v>
                </c:pt>
                <c:pt idx="5107">
                  <c:v>359057</c:v>
                </c:pt>
                <c:pt idx="5108">
                  <c:v>1480903</c:v>
                </c:pt>
                <c:pt idx="5109">
                  <c:v>103161</c:v>
                </c:pt>
                <c:pt idx="5110">
                  <c:v>787517</c:v>
                </c:pt>
                <c:pt idx="5111">
                  <c:v>137749</c:v>
                </c:pt>
                <c:pt idx="5112">
                  <c:v>1008131</c:v>
                </c:pt>
                <c:pt idx="5113">
                  <c:v>142076</c:v>
                </c:pt>
                <c:pt idx="5114">
                  <c:v>176140</c:v>
                </c:pt>
                <c:pt idx="5115">
                  <c:v>481918</c:v>
                </c:pt>
                <c:pt idx="5116">
                  <c:v>3505996</c:v>
                </c:pt>
                <c:pt idx="5117">
                  <c:v>6687</c:v>
                </c:pt>
                <c:pt idx="5118">
                  <c:v>533775</c:v>
                </c:pt>
                <c:pt idx="5119">
                  <c:v>201025</c:v>
                </c:pt>
                <c:pt idx="5120">
                  <c:v>469200</c:v>
                </c:pt>
                <c:pt idx="5121">
                  <c:v>1867337</c:v>
                </c:pt>
                <c:pt idx="5122">
                  <c:v>895766</c:v>
                </c:pt>
                <c:pt idx="5123">
                  <c:v>4116870</c:v>
                </c:pt>
                <c:pt idx="5124">
                  <c:v>4159065</c:v>
                </c:pt>
                <c:pt idx="5125">
                  <c:v>381361</c:v>
                </c:pt>
                <c:pt idx="5126">
                  <c:v>635985</c:v>
                </c:pt>
                <c:pt idx="5127">
                  <c:v>838549</c:v>
                </c:pt>
                <c:pt idx="5128">
                  <c:v>1028424</c:v>
                </c:pt>
                <c:pt idx="5129">
                  <c:v>1446140</c:v>
                </c:pt>
                <c:pt idx="5130">
                  <c:v>340311</c:v>
                </c:pt>
                <c:pt idx="5131">
                  <c:v>114753</c:v>
                </c:pt>
                <c:pt idx="5132">
                  <c:v>100757</c:v>
                </c:pt>
                <c:pt idx="5133">
                  <c:v>221837</c:v>
                </c:pt>
                <c:pt idx="5134">
                  <c:v>1919186</c:v>
                </c:pt>
                <c:pt idx="5135">
                  <c:v>1417912</c:v>
                </c:pt>
                <c:pt idx="5136">
                  <c:v>519214</c:v>
                </c:pt>
                <c:pt idx="5137">
                  <c:v>549996</c:v>
                </c:pt>
                <c:pt idx="5138">
                  <c:v>425943</c:v>
                </c:pt>
                <c:pt idx="5139">
                  <c:v>138674</c:v>
                </c:pt>
                <c:pt idx="5140">
                  <c:v>224803</c:v>
                </c:pt>
                <c:pt idx="5141">
                  <c:v>8244106</c:v>
                </c:pt>
                <c:pt idx="5142">
                  <c:v>248968</c:v>
                </c:pt>
                <c:pt idx="5143">
                  <c:v>828023</c:v>
                </c:pt>
                <c:pt idx="5144">
                  <c:v>742087</c:v>
                </c:pt>
                <c:pt idx="5145">
                  <c:v>59145</c:v>
                </c:pt>
                <c:pt idx="5146">
                  <c:v>156494</c:v>
                </c:pt>
                <c:pt idx="5147">
                  <c:v>64316</c:v>
                </c:pt>
                <c:pt idx="5148">
                  <c:v>36168</c:v>
                </c:pt>
                <c:pt idx="5149">
                  <c:v>114105</c:v>
                </c:pt>
                <c:pt idx="5150">
                  <c:v>102012605</c:v>
                </c:pt>
                <c:pt idx="5151">
                  <c:v>288247</c:v>
                </c:pt>
                <c:pt idx="5152">
                  <c:v>152598</c:v>
                </c:pt>
                <c:pt idx="5153">
                  <c:v>26102</c:v>
                </c:pt>
                <c:pt idx="5154">
                  <c:v>55464</c:v>
                </c:pt>
                <c:pt idx="5155">
                  <c:v>2390395</c:v>
                </c:pt>
                <c:pt idx="5156">
                  <c:v>2115715</c:v>
                </c:pt>
                <c:pt idx="5157">
                  <c:v>97726</c:v>
                </c:pt>
                <c:pt idx="5158">
                  <c:v>3810354</c:v>
                </c:pt>
                <c:pt idx="5159">
                  <c:v>5767032</c:v>
                </c:pt>
                <c:pt idx="5160">
                  <c:v>10698770</c:v>
                </c:pt>
                <c:pt idx="5161">
                  <c:v>363681</c:v>
                </c:pt>
                <c:pt idx="5162">
                  <c:v>1062499</c:v>
                </c:pt>
                <c:pt idx="5163">
                  <c:v>17702</c:v>
                </c:pt>
                <c:pt idx="5164">
                  <c:v>1694708</c:v>
                </c:pt>
                <c:pt idx="5165">
                  <c:v>1771153</c:v>
                </c:pt>
                <c:pt idx="5166">
                  <c:v>579189</c:v>
                </c:pt>
                <c:pt idx="5167">
                  <c:v>1240734</c:v>
                </c:pt>
                <c:pt idx="5168">
                  <c:v>1369181</c:v>
                </c:pt>
                <c:pt idx="5169">
                  <c:v>148590</c:v>
                </c:pt>
                <c:pt idx="5170">
                  <c:v>5870</c:v>
                </c:pt>
                <c:pt idx="5171">
                  <c:v>613552</c:v>
                </c:pt>
                <c:pt idx="5172">
                  <c:v>4008</c:v>
                </c:pt>
                <c:pt idx="5173">
                  <c:v>1084801</c:v>
                </c:pt>
                <c:pt idx="5174">
                  <c:v>270360</c:v>
                </c:pt>
                <c:pt idx="5175">
                  <c:v>380760</c:v>
                </c:pt>
                <c:pt idx="5176">
                  <c:v>149873</c:v>
                </c:pt>
                <c:pt idx="5177">
                  <c:v>425705</c:v>
                </c:pt>
                <c:pt idx="5178">
                  <c:v>133758</c:v>
                </c:pt>
                <c:pt idx="5179">
                  <c:v>138539</c:v>
                </c:pt>
                <c:pt idx="5180">
                  <c:v>18310912</c:v>
                </c:pt>
                <c:pt idx="5181">
                  <c:v>4650685</c:v>
                </c:pt>
                <c:pt idx="5182">
                  <c:v>169511</c:v>
                </c:pt>
                <c:pt idx="5183">
                  <c:v>108967</c:v>
                </c:pt>
                <c:pt idx="5184">
                  <c:v>60635812</c:v>
                </c:pt>
                <c:pt idx="5185">
                  <c:v>59254638</c:v>
                </c:pt>
                <c:pt idx="5186">
                  <c:v>800472</c:v>
                </c:pt>
                <c:pt idx="5187">
                  <c:v>89627</c:v>
                </c:pt>
                <c:pt idx="5188">
                  <c:v>3523600</c:v>
                </c:pt>
                <c:pt idx="5189">
                  <c:v>3738646</c:v>
                </c:pt>
                <c:pt idx="5190">
                  <c:v>317281</c:v>
                </c:pt>
                <c:pt idx="5191">
                  <c:v>591773</c:v>
                </c:pt>
                <c:pt idx="5192">
                  <c:v>85322</c:v>
                </c:pt>
                <c:pt idx="5193">
                  <c:v>67078</c:v>
                </c:pt>
                <c:pt idx="5194">
                  <c:v>289522</c:v>
                </c:pt>
                <c:pt idx="5195">
                  <c:v>84534</c:v>
                </c:pt>
                <c:pt idx="5196">
                  <c:v>1863491</c:v>
                </c:pt>
                <c:pt idx="5197">
                  <c:v>620968</c:v>
                </c:pt>
                <c:pt idx="5198">
                  <c:v>4812273</c:v>
                </c:pt>
                <c:pt idx="5199">
                  <c:v>23429</c:v>
                </c:pt>
                <c:pt idx="5200">
                  <c:v>560649</c:v>
                </c:pt>
                <c:pt idx="5201">
                  <c:v>223794</c:v>
                </c:pt>
                <c:pt idx="5202">
                  <c:v>1542832</c:v>
                </c:pt>
                <c:pt idx="5203">
                  <c:v>482257</c:v>
                </c:pt>
                <c:pt idx="5204">
                  <c:v>557101</c:v>
                </c:pt>
                <c:pt idx="5205">
                  <c:v>1830129</c:v>
                </c:pt>
                <c:pt idx="5206">
                  <c:v>228646</c:v>
                </c:pt>
                <c:pt idx="5207">
                  <c:v>2167517</c:v>
                </c:pt>
                <c:pt idx="5208">
                  <c:v>27871</c:v>
                </c:pt>
                <c:pt idx="5209">
                  <c:v>2513280</c:v>
                </c:pt>
                <c:pt idx="5210">
                  <c:v>572627</c:v>
                </c:pt>
                <c:pt idx="5211">
                  <c:v>65972</c:v>
                </c:pt>
                <c:pt idx="5212">
                  <c:v>1063552</c:v>
                </c:pt>
                <c:pt idx="5213">
                  <c:v>1652914</c:v>
                </c:pt>
                <c:pt idx="5214">
                  <c:v>15346180</c:v>
                </c:pt>
                <c:pt idx="5215">
                  <c:v>115141</c:v>
                </c:pt>
                <c:pt idx="5216">
                  <c:v>38068</c:v>
                </c:pt>
                <c:pt idx="5217">
                  <c:v>5179783</c:v>
                </c:pt>
                <c:pt idx="5218">
                  <c:v>232142</c:v>
                </c:pt>
                <c:pt idx="5219">
                  <c:v>53645</c:v>
                </c:pt>
                <c:pt idx="5220">
                  <c:v>59168</c:v>
                </c:pt>
                <c:pt idx="5221">
                  <c:v>18438586</c:v>
                </c:pt>
                <c:pt idx="5222">
                  <c:v>758994</c:v>
                </c:pt>
                <c:pt idx="5223">
                  <c:v>290022</c:v>
                </c:pt>
                <c:pt idx="5224">
                  <c:v>600381</c:v>
                </c:pt>
                <c:pt idx="5225">
                  <c:v>689209</c:v>
                </c:pt>
                <c:pt idx="5226">
                  <c:v>336953</c:v>
                </c:pt>
                <c:pt idx="5227">
                  <c:v>321054</c:v>
                </c:pt>
                <c:pt idx="5228">
                  <c:v>290138</c:v>
                </c:pt>
                <c:pt idx="5229">
                  <c:v>3313280</c:v>
                </c:pt>
                <c:pt idx="5230">
                  <c:v>33697</c:v>
                </c:pt>
                <c:pt idx="5231">
                  <c:v>80396</c:v>
                </c:pt>
                <c:pt idx="5232">
                  <c:v>2224667</c:v>
                </c:pt>
                <c:pt idx="5233">
                  <c:v>892447</c:v>
                </c:pt>
                <c:pt idx="5234">
                  <c:v>2358051</c:v>
                </c:pt>
                <c:pt idx="5235">
                  <c:v>172224</c:v>
                </c:pt>
                <c:pt idx="5236">
                  <c:v>292030</c:v>
                </c:pt>
                <c:pt idx="5237">
                  <c:v>496856</c:v>
                </c:pt>
                <c:pt idx="5238">
                  <c:v>366814</c:v>
                </c:pt>
                <c:pt idx="5239">
                  <c:v>9443</c:v>
                </c:pt>
                <c:pt idx="5240">
                  <c:v>592142</c:v>
                </c:pt>
                <c:pt idx="5241">
                  <c:v>333626</c:v>
                </c:pt>
                <c:pt idx="5242">
                  <c:v>395229</c:v>
                </c:pt>
                <c:pt idx="5243">
                  <c:v>1215287</c:v>
                </c:pt>
                <c:pt idx="5244">
                  <c:v>72522</c:v>
                </c:pt>
                <c:pt idx="5245">
                  <c:v>3675806</c:v>
                </c:pt>
                <c:pt idx="5246">
                  <c:v>5159763</c:v>
                </c:pt>
                <c:pt idx="5247">
                  <c:v>97192</c:v>
                </c:pt>
                <c:pt idx="5248">
                  <c:v>193612</c:v>
                </c:pt>
                <c:pt idx="5249">
                  <c:v>3514734</c:v>
                </c:pt>
                <c:pt idx="5250">
                  <c:v>6084</c:v>
                </c:pt>
                <c:pt idx="5251">
                  <c:v>420977</c:v>
                </c:pt>
                <c:pt idx="5252">
                  <c:v>7676068</c:v>
                </c:pt>
                <c:pt idx="5253">
                  <c:v>3373574</c:v>
                </c:pt>
                <c:pt idx="5254">
                  <c:v>81337</c:v>
                </c:pt>
                <c:pt idx="5255">
                  <c:v>88667</c:v>
                </c:pt>
                <c:pt idx="5256">
                  <c:v>419400</c:v>
                </c:pt>
                <c:pt idx="5257">
                  <c:v>54863912</c:v>
                </c:pt>
                <c:pt idx="5258">
                  <c:v>1069966</c:v>
                </c:pt>
                <c:pt idx="5259">
                  <c:v>132872</c:v>
                </c:pt>
                <c:pt idx="5260">
                  <c:v>2624803</c:v>
                </c:pt>
                <c:pt idx="5261">
                  <c:v>1924405</c:v>
                </c:pt>
                <c:pt idx="5262">
                  <c:v>269305</c:v>
                </c:pt>
                <c:pt idx="5263">
                  <c:v>1240723</c:v>
                </c:pt>
                <c:pt idx="5264">
                  <c:v>127525</c:v>
                </c:pt>
                <c:pt idx="5265">
                  <c:v>5684795</c:v>
                </c:pt>
                <c:pt idx="5266">
                  <c:v>12857</c:v>
                </c:pt>
                <c:pt idx="5267">
                  <c:v>53000</c:v>
                </c:pt>
                <c:pt idx="5268">
                  <c:v>832700</c:v>
                </c:pt>
                <c:pt idx="5269">
                  <c:v>472002</c:v>
                </c:pt>
                <c:pt idx="5270">
                  <c:v>233867</c:v>
                </c:pt>
                <c:pt idx="5271">
                  <c:v>91167</c:v>
                </c:pt>
                <c:pt idx="5272">
                  <c:v>2372980</c:v>
                </c:pt>
                <c:pt idx="5273">
                  <c:v>286704</c:v>
                </c:pt>
                <c:pt idx="5274">
                  <c:v>6483</c:v>
                </c:pt>
                <c:pt idx="5275">
                  <c:v>20541</c:v>
                </c:pt>
                <c:pt idx="5276">
                  <c:v>127640</c:v>
                </c:pt>
                <c:pt idx="5277">
                  <c:v>55929</c:v>
                </c:pt>
                <c:pt idx="5278">
                  <c:v>4842</c:v>
                </c:pt>
                <c:pt idx="5279">
                  <c:v>85383</c:v>
                </c:pt>
                <c:pt idx="5280">
                  <c:v>221773</c:v>
                </c:pt>
                <c:pt idx="5281">
                  <c:v>1686243</c:v>
                </c:pt>
                <c:pt idx="5282">
                  <c:v>97367</c:v>
                </c:pt>
                <c:pt idx="5283">
                  <c:v>279046</c:v>
                </c:pt>
                <c:pt idx="5284">
                  <c:v>3513086</c:v>
                </c:pt>
                <c:pt idx="5285">
                  <c:v>4862581</c:v>
                </c:pt>
                <c:pt idx="5286">
                  <c:v>50168</c:v>
                </c:pt>
                <c:pt idx="5287">
                  <c:v>626781</c:v>
                </c:pt>
                <c:pt idx="5288">
                  <c:v>1576105</c:v>
                </c:pt>
                <c:pt idx="5289">
                  <c:v>44805</c:v>
                </c:pt>
                <c:pt idx="5290">
                  <c:v>649994</c:v>
                </c:pt>
                <c:pt idx="5291">
                  <c:v>2153307</c:v>
                </c:pt>
                <c:pt idx="5292">
                  <c:v>2091513</c:v>
                </c:pt>
                <c:pt idx="5293">
                  <c:v>2232908</c:v>
                </c:pt>
                <c:pt idx="5294">
                  <c:v>127404</c:v>
                </c:pt>
                <c:pt idx="5295">
                  <c:v>7177740</c:v>
                </c:pt>
                <c:pt idx="5296">
                  <c:v>592459</c:v>
                </c:pt>
                <c:pt idx="5297">
                  <c:v>1696151</c:v>
                </c:pt>
                <c:pt idx="5298">
                  <c:v>4600718</c:v>
                </c:pt>
                <c:pt idx="5299">
                  <c:v>600228</c:v>
                </c:pt>
                <c:pt idx="5300">
                  <c:v>51141</c:v>
                </c:pt>
                <c:pt idx="5301">
                  <c:v>71425</c:v>
                </c:pt>
                <c:pt idx="5302">
                  <c:v>26243</c:v>
                </c:pt>
                <c:pt idx="5303">
                  <c:v>19834563</c:v>
                </c:pt>
                <c:pt idx="5304">
                  <c:v>1330675</c:v>
                </c:pt>
                <c:pt idx="5305">
                  <c:v>41799</c:v>
                </c:pt>
                <c:pt idx="5306">
                  <c:v>2263186</c:v>
                </c:pt>
                <c:pt idx="5307">
                  <c:v>8300</c:v>
                </c:pt>
                <c:pt idx="5308">
                  <c:v>274794</c:v>
                </c:pt>
                <c:pt idx="5309">
                  <c:v>1161776</c:v>
                </c:pt>
                <c:pt idx="5310">
                  <c:v>16935442</c:v>
                </c:pt>
                <c:pt idx="5311">
                  <c:v>531566</c:v>
                </c:pt>
                <c:pt idx="5312">
                  <c:v>760870</c:v>
                </c:pt>
                <c:pt idx="5313">
                  <c:v>1045731</c:v>
                </c:pt>
                <c:pt idx="5314">
                  <c:v>665452</c:v>
                </c:pt>
                <c:pt idx="5315">
                  <c:v>3691273</c:v>
                </c:pt>
                <c:pt idx="5316">
                  <c:v>156425</c:v>
                </c:pt>
                <c:pt idx="5317">
                  <c:v>678631</c:v>
                </c:pt>
                <c:pt idx="5318">
                  <c:v>927966</c:v>
                </c:pt>
                <c:pt idx="5319">
                  <c:v>29860</c:v>
                </c:pt>
                <c:pt idx="5320">
                  <c:v>15960127</c:v>
                </c:pt>
                <c:pt idx="5321">
                  <c:v>406960</c:v>
                </c:pt>
                <c:pt idx="5322">
                  <c:v>4397796</c:v>
                </c:pt>
                <c:pt idx="5323">
                  <c:v>170637</c:v>
                </c:pt>
                <c:pt idx="5324">
                  <c:v>686582</c:v>
                </c:pt>
                <c:pt idx="5325">
                  <c:v>3848577</c:v>
                </c:pt>
                <c:pt idx="5326">
                  <c:v>355153</c:v>
                </c:pt>
                <c:pt idx="5327">
                  <c:v>403559</c:v>
                </c:pt>
                <c:pt idx="5328">
                  <c:v>28539</c:v>
                </c:pt>
                <c:pt idx="5329">
                  <c:v>361213</c:v>
                </c:pt>
                <c:pt idx="5330">
                  <c:v>131055</c:v>
                </c:pt>
                <c:pt idx="5331">
                  <c:v>6877412</c:v>
                </c:pt>
                <c:pt idx="5332">
                  <c:v>1761886</c:v>
                </c:pt>
                <c:pt idx="5333">
                  <c:v>57581</c:v>
                </c:pt>
                <c:pt idx="5334">
                  <c:v>1017884</c:v>
                </c:pt>
                <c:pt idx="5335">
                  <c:v>53130</c:v>
                </c:pt>
                <c:pt idx="5336">
                  <c:v>266874</c:v>
                </c:pt>
                <c:pt idx="5337">
                  <c:v>973185</c:v>
                </c:pt>
                <c:pt idx="5338">
                  <c:v>333366</c:v>
                </c:pt>
                <c:pt idx="5339">
                  <c:v>4656429</c:v>
                </c:pt>
                <c:pt idx="5340">
                  <c:v>33929</c:v>
                </c:pt>
                <c:pt idx="5341">
                  <c:v>845650</c:v>
                </c:pt>
                <c:pt idx="5342">
                  <c:v>345180</c:v>
                </c:pt>
                <c:pt idx="5343">
                  <c:v>1106875</c:v>
                </c:pt>
                <c:pt idx="5344">
                  <c:v>751366</c:v>
                </c:pt>
                <c:pt idx="5345">
                  <c:v>1896340</c:v>
                </c:pt>
                <c:pt idx="5346">
                  <c:v>3362369</c:v>
                </c:pt>
                <c:pt idx="5347">
                  <c:v>562298</c:v>
                </c:pt>
                <c:pt idx="5348">
                  <c:v>20409647</c:v>
                </c:pt>
                <c:pt idx="5349">
                  <c:v>748313</c:v>
                </c:pt>
                <c:pt idx="5350">
                  <c:v>394975</c:v>
                </c:pt>
                <c:pt idx="5351">
                  <c:v>140517</c:v>
                </c:pt>
                <c:pt idx="5352">
                  <c:v>899565</c:v>
                </c:pt>
                <c:pt idx="5353">
                  <c:v>9208165</c:v>
                </c:pt>
                <c:pt idx="5354">
                  <c:v>283547</c:v>
                </c:pt>
                <c:pt idx="5355">
                  <c:v>148207</c:v>
                </c:pt>
                <c:pt idx="5356">
                  <c:v>1730361</c:v>
                </c:pt>
                <c:pt idx="5357">
                  <c:v>1015745</c:v>
                </c:pt>
                <c:pt idx="5358">
                  <c:v>5557499</c:v>
                </c:pt>
                <c:pt idx="5359">
                  <c:v>231946</c:v>
                </c:pt>
                <c:pt idx="5360">
                  <c:v>400911</c:v>
                </c:pt>
                <c:pt idx="5361">
                  <c:v>563802</c:v>
                </c:pt>
                <c:pt idx="5362">
                  <c:v>3272327</c:v>
                </c:pt>
                <c:pt idx="5363">
                  <c:v>561569</c:v>
                </c:pt>
                <c:pt idx="5364">
                  <c:v>1011961</c:v>
                </c:pt>
                <c:pt idx="5365">
                  <c:v>9846</c:v>
                </c:pt>
                <c:pt idx="5366">
                  <c:v>368852</c:v>
                </c:pt>
                <c:pt idx="5367">
                  <c:v>339187</c:v>
                </c:pt>
                <c:pt idx="5368">
                  <c:v>21005589</c:v>
                </c:pt>
                <c:pt idx="5369">
                  <c:v>112207</c:v>
                </c:pt>
                <c:pt idx="5370">
                  <c:v>12030454</c:v>
                </c:pt>
                <c:pt idx="5371">
                  <c:v>4386</c:v>
                </c:pt>
                <c:pt idx="5372">
                  <c:v>1351321</c:v>
                </c:pt>
                <c:pt idx="5373">
                  <c:v>1940700</c:v>
                </c:pt>
                <c:pt idx="5374">
                  <c:v>2497708</c:v>
                </c:pt>
                <c:pt idx="5375">
                  <c:v>6657752</c:v>
                </c:pt>
                <c:pt idx="5376">
                  <c:v>64167</c:v>
                </c:pt>
                <c:pt idx="5377">
                  <c:v>8300584</c:v>
                </c:pt>
                <c:pt idx="5378">
                  <c:v>264383</c:v>
                </c:pt>
                <c:pt idx="5379">
                  <c:v>368627</c:v>
                </c:pt>
                <c:pt idx="5380">
                  <c:v>3108377</c:v>
                </c:pt>
                <c:pt idx="5381">
                  <c:v>502957</c:v>
                </c:pt>
                <c:pt idx="5382">
                  <c:v>2271297</c:v>
                </c:pt>
                <c:pt idx="5383">
                  <c:v>207079</c:v>
                </c:pt>
                <c:pt idx="5384">
                  <c:v>60092</c:v>
                </c:pt>
                <c:pt idx="5385">
                  <c:v>2336544</c:v>
                </c:pt>
                <c:pt idx="5386">
                  <c:v>526175</c:v>
                </c:pt>
                <c:pt idx="5387">
                  <c:v>1065716</c:v>
                </c:pt>
                <c:pt idx="5388">
                  <c:v>6944619</c:v>
                </c:pt>
                <c:pt idx="5389">
                  <c:v>33235</c:v>
                </c:pt>
                <c:pt idx="5390">
                  <c:v>4012204</c:v>
                </c:pt>
                <c:pt idx="5391">
                  <c:v>186280</c:v>
                </c:pt>
                <c:pt idx="5392">
                  <c:v>59549</c:v>
                </c:pt>
                <c:pt idx="5393">
                  <c:v>4416751</c:v>
                </c:pt>
                <c:pt idx="5394">
                  <c:v>4430776</c:v>
                </c:pt>
                <c:pt idx="5395">
                  <c:v>480493</c:v>
                </c:pt>
                <c:pt idx="5396">
                  <c:v>139026</c:v>
                </c:pt>
                <c:pt idx="5397">
                  <c:v>2824423</c:v>
                </c:pt>
                <c:pt idx="5398">
                  <c:v>2816</c:v>
                </c:pt>
                <c:pt idx="5399">
                  <c:v>385658</c:v>
                </c:pt>
                <c:pt idx="5400">
                  <c:v>67954</c:v>
                </c:pt>
                <c:pt idx="5401">
                  <c:v>189814</c:v>
                </c:pt>
                <c:pt idx="5402">
                  <c:v>95085</c:v>
                </c:pt>
                <c:pt idx="5403">
                  <c:v>13782417</c:v>
                </c:pt>
                <c:pt idx="5404">
                  <c:v>8715134</c:v>
                </c:pt>
                <c:pt idx="5405">
                  <c:v>284176</c:v>
                </c:pt>
                <c:pt idx="5406">
                  <c:v>324219</c:v>
                </c:pt>
                <c:pt idx="5407">
                  <c:v>2098612</c:v>
                </c:pt>
                <c:pt idx="5408">
                  <c:v>834196</c:v>
                </c:pt>
                <c:pt idx="5409">
                  <c:v>8876920</c:v>
                </c:pt>
                <c:pt idx="5410">
                  <c:v>493836</c:v>
                </c:pt>
                <c:pt idx="5411">
                  <c:v>13135</c:v>
                </c:pt>
                <c:pt idx="5412">
                  <c:v>791774</c:v>
                </c:pt>
                <c:pt idx="5413">
                  <c:v>1289314</c:v>
                </c:pt>
                <c:pt idx="5414">
                  <c:v>1682086</c:v>
                </c:pt>
                <c:pt idx="5415">
                  <c:v>338425</c:v>
                </c:pt>
                <c:pt idx="5416">
                  <c:v>263914</c:v>
                </c:pt>
                <c:pt idx="5417">
                  <c:v>910973</c:v>
                </c:pt>
                <c:pt idx="5418">
                  <c:v>106324</c:v>
                </c:pt>
                <c:pt idx="5419">
                  <c:v>3195</c:v>
                </c:pt>
                <c:pt idx="5420">
                  <c:v>433149</c:v>
                </c:pt>
                <c:pt idx="5421">
                  <c:v>506152</c:v>
                </c:pt>
                <c:pt idx="5422">
                  <c:v>735035</c:v>
                </c:pt>
                <c:pt idx="5423">
                  <c:v>36113</c:v>
                </c:pt>
                <c:pt idx="5424">
                  <c:v>3577614</c:v>
                </c:pt>
                <c:pt idx="5425">
                  <c:v>195410</c:v>
                </c:pt>
                <c:pt idx="5426">
                  <c:v>602839</c:v>
                </c:pt>
                <c:pt idx="5427">
                  <c:v>395473</c:v>
                </c:pt>
                <c:pt idx="5428">
                  <c:v>4502927</c:v>
                </c:pt>
                <c:pt idx="5429">
                  <c:v>72022</c:v>
                </c:pt>
                <c:pt idx="5430">
                  <c:v>3257990</c:v>
                </c:pt>
                <c:pt idx="5431">
                  <c:v>230403</c:v>
                </c:pt>
                <c:pt idx="5432">
                  <c:v>1202392</c:v>
                </c:pt>
                <c:pt idx="5433">
                  <c:v>215659</c:v>
                </c:pt>
                <c:pt idx="5434">
                  <c:v>147193</c:v>
                </c:pt>
                <c:pt idx="5435">
                  <c:v>3643</c:v>
                </c:pt>
                <c:pt idx="5436">
                  <c:v>59877217</c:v>
                </c:pt>
                <c:pt idx="5437">
                  <c:v>6993</c:v>
                </c:pt>
                <c:pt idx="5438">
                  <c:v>12218726</c:v>
                </c:pt>
                <c:pt idx="5439">
                  <c:v>6731401</c:v>
                </c:pt>
                <c:pt idx="5440">
                  <c:v>406769</c:v>
                </c:pt>
                <c:pt idx="5441">
                  <c:v>258814</c:v>
                </c:pt>
                <c:pt idx="5442">
                  <c:v>46119</c:v>
                </c:pt>
                <c:pt idx="5443">
                  <c:v>170325</c:v>
                </c:pt>
                <c:pt idx="5444">
                  <c:v>59596</c:v>
                </c:pt>
                <c:pt idx="5445">
                  <c:v>53812</c:v>
                </c:pt>
                <c:pt idx="5446">
                  <c:v>1420352</c:v>
                </c:pt>
                <c:pt idx="5447">
                  <c:v>165612</c:v>
                </c:pt>
                <c:pt idx="5448">
                  <c:v>2206241</c:v>
                </c:pt>
                <c:pt idx="5449">
                  <c:v>471360</c:v>
                </c:pt>
                <c:pt idx="5450">
                  <c:v>1038421</c:v>
                </c:pt>
                <c:pt idx="5451">
                  <c:v>1794493</c:v>
                </c:pt>
                <c:pt idx="5452">
                  <c:v>2756607</c:v>
                </c:pt>
                <c:pt idx="5453">
                  <c:v>230092</c:v>
                </c:pt>
                <c:pt idx="5454">
                  <c:v>5938439</c:v>
                </c:pt>
                <c:pt idx="5455">
                  <c:v>108845</c:v>
                </c:pt>
                <c:pt idx="5456">
                  <c:v>38070298</c:v>
                </c:pt>
                <c:pt idx="5457">
                  <c:v>204732</c:v>
                </c:pt>
                <c:pt idx="5458">
                  <c:v>218907</c:v>
                </c:pt>
                <c:pt idx="5459">
                  <c:v>24332</c:v>
                </c:pt>
                <c:pt idx="5460">
                  <c:v>36346</c:v>
                </c:pt>
                <c:pt idx="5461">
                  <c:v>145442</c:v>
                </c:pt>
                <c:pt idx="5462">
                  <c:v>261803</c:v>
                </c:pt>
                <c:pt idx="5463">
                  <c:v>62644</c:v>
                </c:pt>
                <c:pt idx="5464">
                  <c:v>268241</c:v>
                </c:pt>
                <c:pt idx="5465">
                  <c:v>240093</c:v>
                </c:pt>
                <c:pt idx="5466">
                  <c:v>21688951</c:v>
                </c:pt>
                <c:pt idx="5467">
                  <c:v>623149</c:v>
                </c:pt>
                <c:pt idx="5468">
                  <c:v>547362</c:v>
                </c:pt>
                <c:pt idx="5469">
                  <c:v>88808</c:v>
                </c:pt>
                <c:pt idx="5470">
                  <c:v>284673</c:v>
                </c:pt>
                <c:pt idx="5471">
                  <c:v>2900057</c:v>
                </c:pt>
                <c:pt idx="5472">
                  <c:v>2696</c:v>
                </c:pt>
                <c:pt idx="5473">
                  <c:v>484054</c:v>
                </c:pt>
                <c:pt idx="5474">
                  <c:v>38169</c:v>
                </c:pt>
                <c:pt idx="5475">
                  <c:v>352090</c:v>
                </c:pt>
                <c:pt idx="5476">
                  <c:v>28964</c:v>
                </c:pt>
                <c:pt idx="5477">
                  <c:v>75273</c:v>
                </c:pt>
                <c:pt idx="5478">
                  <c:v>145560</c:v>
                </c:pt>
                <c:pt idx="5479">
                  <c:v>2467424</c:v>
                </c:pt>
                <c:pt idx="5480">
                  <c:v>713574</c:v>
                </c:pt>
                <c:pt idx="5481">
                  <c:v>288553</c:v>
                </c:pt>
                <c:pt idx="5482">
                  <c:v>161101</c:v>
                </c:pt>
                <c:pt idx="5483">
                  <c:v>2826942</c:v>
                </c:pt>
                <c:pt idx="5484">
                  <c:v>110072</c:v>
                </c:pt>
                <c:pt idx="5485">
                  <c:v>640779</c:v>
                </c:pt>
                <c:pt idx="5486">
                  <c:v>29090799</c:v>
                </c:pt>
                <c:pt idx="5487">
                  <c:v>1721072</c:v>
                </c:pt>
                <c:pt idx="5488">
                  <c:v>1083920</c:v>
                </c:pt>
                <c:pt idx="5489">
                  <c:v>309933</c:v>
                </c:pt>
                <c:pt idx="5490">
                  <c:v>768647</c:v>
                </c:pt>
                <c:pt idx="5491">
                  <c:v>284598</c:v>
                </c:pt>
                <c:pt idx="5492">
                  <c:v>93508</c:v>
                </c:pt>
                <c:pt idx="5493">
                  <c:v>451675</c:v>
                </c:pt>
                <c:pt idx="5494">
                  <c:v>561205</c:v>
                </c:pt>
                <c:pt idx="5495">
                  <c:v>2765121</c:v>
                </c:pt>
                <c:pt idx="5496">
                  <c:v>293567</c:v>
                </c:pt>
                <c:pt idx="5497">
                  <c:v>797363</c:v>
                </c:pt>
                <c:pt idx="5498">
                  <c:v>220428</c:v>
                </c:pt>
                <c:pt idx="5499">
                  <c:v>538546</c:v>
                </c:pt>
                <c:pt idx="5500">
                  <c:v>2592824</c:v>
                </c:pt>
                <c:pt idx="5501">
                  <c:v>831957</c:v>
                </c:pt>
                <c:pt idx="5502">
                  <c:v>210815</c:v>
                </c:pt>
                <c:pt idx="5503">
                  <c:v>2957528</c:v>
                </c:pt>
                <c:pt idx="5504">
                  <c:v>1272955</c:v>
                </c:pt>
                <c:pt idx="5505">
                  <c:v>838561</c:v>
                </c:pt>
                <c:pt idx="5506">
                  <c:v>64584</c:v>
                </c:pt>
                <c:pt idx="5507">
                  <c:v>403529</c:v>
                </c:pt>
                <c:pt idx="5508">
                  <c:v>5913551</c:v>
                </c:pt>
                <c:pt idx="5509">
                  <c:v>477188</c:v>
                </c:pt>
                <c:pt idx="5510">
                  <c:v>529841</c:v>
                </c:pt>
                <c:pt idx="5511">
                  <c:v>424016</c:v>
                </c:pt>
                <c:pt idx="5512">
                  <c:v>2460216</c:v>
                </c:pt>
                <c:pt idx="5513">
                  <c:v>571176</c:v>
                </c:pt>
                <c:pt idx="5514">
                  <c:v>660630</c:v>
                </c:pt>
                <c:pt idx="5515">
                  <c:v>3996</c:v>
                </c:pt>
                <c:pt idx="5516">
                  <c:v>2570365</c:v>
                </c:pt>
                <c:pt idx="5517">
                  <c:v>13882785</c:v>
                </c:pt>
                <c:pt idx="5518">
                  <c:v>35247</c:v>
                </c:pt>
                <c:pt idx="5519">
                  <c:v>49451</c:v>
                </c:pt>
                <c:pt idx="5520">
                  <c:v>2588376</c:v>
                </c:pt>
                <c:pt idx="5521">
                  <c:v>370450</c:v>
                </c:pt>
                <c:pt idx="5522">
                  <c:v>58301</c:v>
                </c:pt>
                <c:pt idx="5523">
                  <c:v>104822</c:v>
                </c:pt>
                <c:pt idx="5524">
                  <c:v>601643</c:v>
                </c:pt>
                <c:pt idx="5525">
                  <c:v>189102</c:v>
                </c:pt>
                <c:pt idx="5526">
                  <c:v>17315</c:v>
                </c:pt>
                <c:pt idx="5527">
                  <c:v>6518936</c:v>
                </c:pt>
                <c:pt idx="5528">
                  <c:v>392828</c:v>
                </c:pt>
                <c:pt idx="5529">
                  <c:v>35181079</c:v>
                </c:pt>
                <c:pt idx="5530">
                  <c:v>1824164</c:v>
                </c:pt>
                <c:pt idx="5531">
                  <c:v>1149510</c:v>
                </c:pt>
                <c:pt idx="5532">
                  <c:v>225211923</c:v>
                </c:pt>
                <c:pt idx="5533">
                  <c:v>1233644</c:v>
                </c:pt>
                <c:pt idx="5534">
                  <c:v>25386</c:v>
                </c:pt>
                <c:pt idx="5535">
                  <c:v>42451</c:v>
                </c:pt>
                <c:pt idx="5536">
                  <c:v>54208</c:v>
                </c:pt>
                <c:pt idx="5537">
                  <c:v>5682</c:v>
                </c:pt>
                <c:pt idx="5538">
                  <c:v>584565</c:v>
                </c:pt>
                <c:pt idx="5539">
                  <c:v>194930</c:v>
                </c:pt>
                <c:pt idx="5540">
                  <c:v>261810</c:v>
                </c:pt>
                <c:pt idx="5541">
                  <c:v>51610</c:v>
                </c:pt>
                <c:pt idx="5542">
                  <c:v>556475</c:v>
                </c:pt>
                <c:pt idx="5543">
                  <c:v>2049961</c:v>
                </c:pt>
                <c:pt idx="5544">
                  <c:v>2454509</c:v>
                </c:pt>
                <c:pt idx="5545">
                  <c:v>777777</c:v>
                </c:pt>
                <c:pt idx="5546">
                  <c:v>1095505</c:v>
                </c:pt>
                <c:pt idx="5547">
                  <c:v>1240566</c:v>
                </c:pt>
                <c:pt idx="5548">
                  <c:v>5220</c:v>
                </c:pt>
                <c:pt idx="5549">
                  <c:v>376194</c:v>
                </c:pt>
                <c:pt idx="5550">
                  <c:v>1734598</c:v>
                </c:pt>
                <c:pt idx="5551">
                  <c:v>233904</c:v>
                </c:pt>
                <c:pt idx="5552">
                  <c:v>113584</c:v>
                </c:pt>
                <c:pt idx="5553">
                  <c:v>211723</c:v>
                </c:pt>
                <c:pt idx="5554">
                  <c:v>2427</c:v>
                </c:pt>
                <c:pt idx="5555">
                  <c:v>225778</c:v>
                </c:pt>
                <c:pt idx="5556">
                  <c:v>64214</c:v>
                </c:pt>
                <c:pt idx="5557">
                  <c:v>859682</c:v>
                </c:pt>
                <c:pt idx="5558">
                  <c:v>1360154</c:v>
                </c:pt>
                <c:pt idx="5559">
                  <c:v>172301</c:v>
                </c:pt>
                <c:pt idx="5560">
                  <c:v>1080339</c:v>
                </c:pt>
                <c:pt idx="5561">
                  <c:v>142653</c:v>
                </c:pt>
                <c:pt idx="5562">
                  <c:v>2899302</c:v>
                </c:pt>
                <c:pt idx="5563">
                  <c:v>371401</c:v>
                </c:pt>
                <c:pt idx="5564">
                  <c:v>1091528</c:v>
                </c:pt>
                <c:pt idx="5565">
                  <c:v>783712</c:v>
                </c:pt>
                <c:pt idx="5566">
                  <c:v>372228</c:v>
                </c:pt>
                <c:pt idx="5567">
                  <c:v>1584020</c:v>
                </c:pt>
                <c:pt idx="5568">
                  <c:v>671611</c:v>
                </c:pt>
                <c:pt idx="5569">
                  <c:v>365819</c:v>
                </c:pt>
                <c:pt idx="5570">
                  <c:v>538169</c:v>
                </c:pt>
                <c:pt idx="5571">
                  <c:v>58231</c:v>
                </c:pt>
                <c:pt idx="5572">
                  <c:v>42607</c:v>
                </c:pt>
                <c:pt idx="5573">
                  <c:v>7797284</c:v>
                </c:pt>
                <c:pt idx="5574">
                  <c:v>592107</c:v>
                </c:pt>
                <c:pt idx="5575">
                  <c:v>15852974</c:v>
                </c:pt>
                <c:pt idx="5576">
                  <c:v>790794</c:v>
                </c:pt>
                <c:pt idx="5577">
                  <c:v>528634</c:v>
                </c:pt>
                <c:pt idx="5578">
                  <c:v>47717</c:v>
                </c:pt>
                <c:pt idx="5579">
                  <c:v>276385</c:v>
                </c:pt>
                <c:pt idx="5580">
                  <c:v>20658640</c:v>
                </c:pt>
                <c:pt idx="5581">
                  <c:v>1045195</c:v>
                </c:pt>
                <c:pt idx="5582">
                  <c:v>393218</c:v>
                </c:pt>
                <c:pt idx="5583">
                  <c:v>2885</c:v>
                </c:pt>
                <c:pt idx="5584">
                  <c:v>24715</c:v>
                </c:pt>
                <c:pt idx="5585">
                  <c:v>1285754</c:v>
                </c:pt>
                <c:pt idx="5586">
                  <c:v>32462</c:v>
                </c:pt>
                <c:pt idx="5587">
                  <c:v>10818</c:v>
                </c:pt>
                <c:pt idx="5588">
                  <c:v>76054</c:v>
                </c:pt>
                <c:pt idx="5589">
                  <c:v>419382</c:v>
                </c:pt>
                <c:pt idx="5590">
                  <c:v>1094084</c:v>
                </c:pt>
                <c:pt idx="5591">
                  <c:v>242642</c:v>
                </c:pt>
                <c:pt idx="5592">
                  <c:v>406438</c:v>
                </c:pt>
                <c:pt idx="5593">
                  <c:v>402902</c:v>
                </c:pt>
                <c:pt idx="5594">
                  <c:v>564951</c:v>
                </c:pt>
                <c:pt idx="5595">
                  <c:v>1083002</c:v>
                </c:pt>
                <c:pt idx="5596">
                  <c:v>107120</c:v>
                </c:pt>
                <c:pt idx="5597">
                  <c:v>264975</c:v>
                </c:pt>
                <c:pt idx="5598">
                  <c:v>3644160</c:v>
                </c:pt>
                <c:pt idx="5599">
                  <c:v>164817</c:v>
                </c:pt>
                <c:pt idx="5600">
                  <c:v>2146016</c:v>
                </c:pt>
                <c:pt idx="5601">
                  <c:v>975232</c:v>
                </c:pt>
                <c:pt idx="5602">
                  <c:v>31928</c:v>
                </c:pt>
                <c:pt idx="5603">
                  <c:v>247842</c:v>
                </c:pt>
                <c:pt idx="5604">
                  <c:v>94640</c:v>
                </c:pt>
                <c:pt idx="5605">
                  <c:v>1183611</c:v>
                </c:pt>
                <c:pt idx="5606">
                  <c:v>1273975</c:v>
                </c:pt>
                <c:pt idx="5607">
                  <c:v>86897</c:v>
                </c:pt>
                <c:pt idx="5608">
                  <c:v>430463</c:v>
                </c:pt>
                <c:pt idx="5609">
                  <c:v>370464</c:v>
                </c:pt>
                <c:pt idx="5610">
                  <c:v>45561</c:v>
                </c:pt>
                <c:pt idx="5611">
                  <c:v>8739175</c:v>
                </c:pt>
                <c:pt idx="5612">
                  <c:v>32730338</c:v>
                </c:pt>
                <c:pt idx="5613">
                  <c:v>341643</c:v>
                </c:pt>
                <c:pt idx="5614">
                  <c:v>256786</c:v>
                </c:pt>
                <c:pt idx="5615">
                  <c:v>3597</c:v>
                </c:pt>
                <c:pt idx="5616">
                  <c:v>169915</c:v>
                </c:pt>
                <c:pt idx="5617">
                  <c:v>597667</c:v>
                </c:pt>
                <c:pt idx="5618">
                  <c:v>249264</c:v>
                </c:pt>
                <c:pt idx="5619">
                  <c:v>876320</c:v>
                </c:pt>
                <c:pt idx="5620">
                  <c:v>13375071</c:v>
                </c:pt>
                <c:pt idx="5621">
                  <c:v>1277479</c:v>
                </c:pt>
                <c:pt idx="5622">
                  <c:v>105973</c:v>
                </c:pt>
                <c:pt idx="5623">
                  <c:v>133049</c:v>
                </c:pt>
                <c:pt idx="5624">
                  <c:v>282950</c:v>
                </c:pt>
                <c:pt idx="5625">
                  <c:v>921062</c:v>
                </c:pt>
                <c:pt idx="5626">
                  <c:v>439893</c:v>
                </c:pt>
                <c:pt idx="5627">
                  <c:v>2771306</c:v>
                </c:pt>
                <c:pt idx="5628">
                  <c:v>2003345</c:v>
                </c:pt>
                <c:pt idx="5629">
                  <c:v>4080130</c:v>
                </c:pt>
                <c:pt idx="5630">
                  <c:v>24047</c:v>
                </c:pt>
                <c:pt idx="5631">
                  <c:v>421136</c:v>
                </c:pt>
                <c:pt idx="5632">
                  <c:v>15870</c:v>
                </c:pt>
                <c:pt idx="5633">
                  <c:v>972714</c:v>
                </c:pt>
                <c:pt idx="5634">
                  <c:v>1050795</c:v>
                </c:pt>
                <c:pt idx="5635">
                  <c:v>485534</c:v>
                </c:pt>
                <c:pt idx="5636">
                  <c:v>33317</c:v>
                </c:pt>
                <c:pt idx="5637">
                  <c:v>159532</c:v>
                </c:pt>
                <c:pt idx="5638">
                  <c:v>4444601</c:v>
                </c:pt>
                <c:pt idx="5639">
                  <c:v>15904385</c:v>
                </c:pt>
                <c:pt idx="5640">
                  <c:v>1285332</c:v>
                </c:pt>
                <c:pt idx="5641">
                  <c:v>99019</c:v>
                </c:pt>
                <c:pt idx="5642">
                  <c:v>1257486</c:v>
                </c:pt>
                <c:pt idx="5643">
                  <c:v>45774</c:v>
                </c:pt>
                <c:pt idx="5644">
                  <c:v>283545</c:v>
                </c:pt>
                <c:pt idx="5645">
                  <c:v>1019136</c:v>
                </c:pt>
                <c:pt idx="5646">
                  <c:v>673301</c:v>
                </c:pt>
                <c:pt idx="5647">
                  <c:v>616816</c:v>
                </c:pt>
                <c:pt idx="5648">
                  <c:v>1287432</c:v>
                </c:pt>
                <c:pt idx="5649">
                  <c:v>213433</c:v>
                </c:pt>
                <c:pt idx="5650">
                  <c:v>533105</c:v>
                </c:pt>
                <c:pt idx="5651">
                  <c:v>351539</c:v>
                </c:pt>
                <c:pt idx="5652">
                  <c:v>657286</c:v>
                </c:pt>
                <c:pt idx="5653">
                  <c:v>522580</c:v>
                </c:pt>
                <c:pt idx="5654">
                  <c:v>4744</c:v>
                </c:pt>
                <c:pt idx="5655">
                  <c:v>5597364</c:v>
                </c:pt>
                <c:pt idx="5656">
                  <c:v>18280</c:v>
                </c:pt>
                <c:pt idx="5657">
                  <c:v>9239</c:v>
                </c:pt>
                <c:pt idx="5658">
                  <c:v>26921</c:v>
                </c:pt>
                <c:pt idx="5659">
                  <c:v>2082799</c:v>
                </c:pt>
                <c:pt idx="5660">
                  <c:v>295231</c:v>
                </c:pt>
                <c:pt idx="5661">
                  <c:v>344767</c:v>
                </c:pt>
                <c:pt idx="5662">
                  <c:v>917390</c:v>
                </c:pt>
                <c:pt idx="5663">
                  <c:v>225286</c:v>
                </c:pt>
                <c:pt idx="5664">
                  <c:v>427263</c:v>
                </c:pt>
                <c:pt idx="5665">
                  <c:v>868930</c:v>
                </c:pt>
                <c:pt idx="5666">
                  <c:v>321560</c:v>
                </c:pt>
                <c:pt idx="5667">
                  <c:v>60857</c:v>
                </c:pt>
                <c:pt idx="5668">
                  <c:v>300313</c:v>
                </c:pt>
                <c:pt idx="5669">
                  <c:v>233766</c:v>
                </c:pt>
                <c:pt idx="5670">
                  <c:v>40410</c:v>
                </c:pt>
                <c:pt idx="5671">
                  <c:v>747672</c:v>
                </c:pt>
                <c:pt idx="5672">
                  <c:v>6345613</c:v>
                </c:pt>
                <c:pt idx="5673">
                  <c:v>46685</c:v>
                </c:pt>
                <c:pt idx="5674">
                  <c:v>122974</c:v>
                </c:pt>
                <c:pt idx="5675">
                  <c:v>123372</c:v>
                </c:pt>
                <c:pt idx="5676">
                  <c:v>36759844</c:v>
                </c:pt>
                <c:pt idx="5677">
                  <c:v>644576</c:v>
                </c:pt>
                <c:pt idx="5678">
                  <c:v>355917</c:v>
                </c:pt>
                <c:pt idx="5679">
                  <c:v>486281</c:v>
                </c:pt>
                <c:pt idx="5680">
                  <c:v>1272242</c:v>
                </c:pt>
                <c:pt idx="5681">
                  <c:v>16425</c:v>
                </c:pt>
                <c:pt idx="5682">
                  <c:v>306922</c:v>
                </c:pt>
                <c:pt idx="5683">
                  <c:v>155058</c:v>
                </c:pt>
                <c:pt idx="5684">
                  <c:v>177613</c:v>
                </c:pt>
                <c:pt idx="5685">
                  <c:v>219805</c:v>
                </c:pt>
                <c:pt idx="5686">
                  <c:v>2259</c:v>
                </c:pt>
                <c:pt idx="5687">
                  <c:v>4024771</c:v>
                </c:pt>
                <c:pt idx="5688">
                  <c:v>1915926</c:v>
                </c:pt>
                <c:pt idx="5689">
                  <c:v>240955</c:v>
                </c:pt>
                <c:pt idx="5690">
                  <c:v>33420138</c:v>
                </c:pt>
                <c:pt idx="5691">
                  <c:v>1023627</c:v>
                </c:pt>
                <c:pt idx="5692">
                  <c:v>2629917</c:v>
                </c:pt>
                <c:pt idx="5693">
                  <c:v>6882</c:v>
                </c:pt>
                <c:pt idx="5694">
                  <c:v>146812</c:v>
                </c:pt>
                <c:pt idx="5695">
                  <c:v>384829</c:v>
                </c:pt>
                <c:pt idx="5696">
                  <c:v>83487</c:v>
                </c:pt>
                <c:pt idx="5697">
                  <c:v>106337</c:v>
                </c:pt>
                <c:pt idx="5698">
                  <c:v>25203</c:v>
                </c:pt>
                <c:pt idx="5699">
                  <c:v>678475</c:v>
                </c:pt>
                <c:pt idx="5700">
                  <c:v>442716</c:v>
                </c:pt>
                <c:pt idx="5701">
                  <c:v>631374</c:v>
                </c:pt>
                <c:pt idx="5702">
                  <c:v>4795193</c:v>
                </c:pt>
                <c:pt idx="5703">
                  <c:v>1368300</c:v>
                </c:pt>
                <c:pt idx="5704">
                  <c:v>283531</c:v>
                </c:pt>
                <c:pt idx="5705">
                  <c:v>28679</c:v>
                </c:pt>
                <c:pt idx="5706">
                  <c:v>99509</c:v>
                </c:pt>
                <c:pt idx="5707">
                  <c:v>1216</c:v>
                </c:pt>
                <c:pt idx="5708">
                  <c:v>292891</c:v>
                </c:pt>
                <c:pt idx="5709">
                  <c:v>4950</c:v>
                </c:pt>
                <c:pt idx="5710">
                  <c:v>191326</c:v>
                </c:pt>
                <c:pt idx="5711">
                  <c:v>1462885</c:v>
                </c:pt>
                <c:pt idx="5712">
                  <c:v>717877</c:v>
                </c:pt>
                <c:pt idx="5713">
                  <c:v>2213820</c:v>
                </c:pt>
                <c:pt idx="5714">
                  <c:v>1473574</c:v>
                </c:pt>
                <c:pt idx="5715">
                  <c:v>19150418</c:v>
                </c:pt>
                <c:pt idx="5716">
                  <c:v>6479552</c:v>
                </c:pt>
                <c:pt idx="5717">
                  <c:v>1049536</c:v>
                </c:pt>
                <c:pt idx="5718">
                  <c:v>21211851</c:v>
                </c:pt>
                <c:pt idx="5719">
                  <c:v>2752943</c:v>
                </c:pt>
                <c:pt idx="5720">
                  <c:v>17758014</c:v>
                </c:pt>
                <c:pt idx="5721">
                  <c:v>3205037</c:v>
                </c:pt>
                <c:pt idx="5722">
                  <c:v>1316758</c:v>
                </c:pt>
                <c:pt idx="5723">
                  <c:v>269804</c:v>
                </c:pt>
                <c:pt idx="5724">
                  <c:v>3644362</c:v>
                </c:pt>
                <c:pt idx="5725">
                  <c:v>502040</c:v>
                </c:pt>
                <c:pt idx="5726">
                  <c:v>509583</c:v>
                </c:pt>
                <c:pt idx="5727">
                  <c:v>16080</c:v>
                </c:pt>
                <c:pt idx="5728">
                  <c:v>223023</c:v>
                </c:pt>
                <c:pt idx="5729">
                  <c:v>980944</c:v>
                </c:pt>
                <c:pt idx="5730">
                  <c:v>400237</c:v>
                </c:pt>
                <c:pt idx="5731">
                  <c:v>2394452</c:v>
                </c:pt>
                <c:pt idx="5732">
                  <c:v>509173</c:v>
                </c:pt>
                <c:pt idx="5733">
                  <c:v>654775</c:v>
                </c:pt>
                <c:pt idx="5734">
                  <c:v>1119418</c:v>
                </c:pt>
                <c:pt idx="5735">
                  <c:v>5213752</c:v>
                </c:pt>
                <c:pt idx="5736">
                  <c:v>281875</c:v>
                </c:pt>
                <c:pt idx="5737">
                  <c:v>5986604</c:v>
                </c:pt>
                <c:pt idx="5738">
                  <c:v>245076</c:v>
                </c:pt>
                <c:pt idx="5739">
                  <c:v>436730</c:v>
                </c:pt>
                <c:pt idx="5740">
                  <c:v>748102</c:v>
                </c:pt>
                <c:pt idx="5741">
                  <c:v>141366</c:v>
                </c:pt>
                <c:pt idx="5742">
                  <c:v>1277694</c:v>
                </c:pt>
                <c:pt idx="5743">
                  <c:v>599642</c:v>
                </c:pt>
                <c:pt idx="5744">
                  <c:v>1332449</c:v>
                </c:pt>
                <c:pt idx="5745">
                  <c:v>379918</c:v>
                </c:pt>
                <c:pt idx="5746">
                  <c:v>10194</c:v>
                </c:pt>
                <c:pt idx="5747">
                  <c:v>812007</c:v>
                </c:pt>
                <c:pt idx="5748">
                  <c:v>25961</c:v>
                </c:pt>
                <c:pt idx="5749">
                  <c:v>229374</c:v>
                </c:pt>
                <c:pt idx="5750">
                  <c:v>608459</c:v>
                </c:pt>
                <c:pt idx="5751">
                  <c:v>269509</c:v>
                </c:pt>
                <c:pt idx="5752">
                  <c:v>2177792</c:v>
                </c:pt>
                <c:pt idx="5753">
                  <c:v>148686</c:v>
                </c:pt>
                <c:pt idx="5754">
                  <c:v>683810</c:v>
                </c:pt>
                <c:pt idx="5755">
                  <c:v>189308</c:v>
                </c:pt>
                <c:pt idx="5756">
                  <c:v>324964</c:v>
                </c:pt>
                <c:pt idx="5757">
                  <c:v>1752883</c:v>
                </c:pt>
                <c:pt idx="5758">
                  <c:v>2371234</c:v>
                </c:pt>
                <c:pt idx="5759">
                  <c:v>1171252</c:v>
                </c:pt>
                <c:pt idx="5760">
                  <c:v>868868</c:v>
                </c:pt>
                <c:pt idx="5761">
                  <c:v>4050988</c:v>
                </c:pt>
                <c:pt idx="5762">
                  <c:v>533608</c:v>
                </c:pt>
                <c:pt idx="5763">
                  <c:v>3935638</c:v>
                </c:pt>
                <c:pt idx="5764">
                  <c:v>300755</c:v>
                </c:pt>
                <c:pt idx="5765">
                  <c:v>230399</c:v>
                </c:pt>
                <c:pt idx="5766">
                  <c:v>4149544</c:v>
                </c:pt>
                <c:pt idx="5767">
                  <c:v>125128</c:v>
                </c:pt>
                <c:pt idx="5768">
                  <c:v>213584</c:v>
                </c:pt>
                <c:pt idx="5769">
                  <c:v>2025376</c:v>
                </c:pt>
                <c:pt idx="5770">
                  <c:v>400413</c:v>
                </c:pt>
                <c:pt idx="5771">
                  <c:v>982180</c:v>
                </c:pt>
                <c:pt idx="5772">
                  <c:v>4270738</c:v>
                </c:pt>
                <c:pt idx="5773">
                  <c:v>322376</c:v>
                </c:pt>
                <c:pt idx="5774">
                  <c:v>113748</c:v>
                </c:pt>
                <c:pt idx="5775">
                  <c:v>433758</c:v>
                </c:pt>
                <c:pt idx="5776">
                  <c:v>132283</c:v>
                </c:pt>
                <c:pt idx="5777">
                  <c:v>1458218</c:v>
                </c:pt>
                <c:pt idx="5778">
                  <c:v>537376</c:v>
                </c:pt>
                <c:pt idx="5779">
                  <c:v>5452904</c:v>
                </c:pt>
                <c:pt idx="5780">
                  <c:v>995670</c:v>
                </c:pt>
                <c:pt idx="5781">
                  <c:v>3132248</c:v>
                </c:pt>
                <c:pt idx="5782">
                  <c:v>1715217</c:v>
                </c:pt>
                <c:pt idx="5783">
                  <c:v>445119</c:v>
                </c:pt>
                <c:pt idx="5784">
                  <c:v>339256</c:v>
                </c:pt>
                <c:pt idx="5785">
                  <c:v>178313</c:v>
                </c:pt>
                <c:pt idx="5786">
                  <c:v>169684</c:v>
                </c:pt>
                <c:pt idx="5787">
                  <c:v>301028</c:v>
                </c:pt>
                <c:pt idx="5788">
                  <c:v>179803</c:v>
                </c:pt>
                <c:pt idx="5789">
                  <c:v>2986867</c:v>
                </c:pt>
                <c:pt idx="5790">
                  <c:v>11851</c:v>
                </c:pt>
                <c:pt idx="5791">
                  <c:v>55622</c:v>
                </c:pt>
                <c:pt idx="5792">
                  <c:v>423976</c:v>
                </c:pt>
                <c:pt idx="5793">
                  <c:v>1244459</c:v>
                </c:pt>
                <c:pt idx="5794">
                  <c:v>5839</c:v>
                </c:pt>
                <c:pt idx="5795">
                  <c:v>270597</c:v>
                </c:pt>
                <c:pt idx="5796">
                  <c:v>1193226</c:v>
                </c:pt>
                <c:pt idx="5797">
                  <c:v>810896</c:v>
                </c:pt>
                <c:pt idx="5798">
                  <c:v>2892</c:v>
                </c:pt>
                <c:pt idx="5799">
                  <c:v>356481</c:v>
                </c:pt>
                <c:pt idx="5800">
                  <c:v>294356</c:v>
                </c:pt>
                <c:pt idx="5801">
                  <c:v>16651726</c:v>
                </c:pt>
                <c:pt idx="5802">
                  <c:v>1549191</c:v>
                </c:pt>
                <c:pt idx="5803">
                  <c:v>15787</c:v>
                </c:pt>
                <c:pt idx="5804">
                  <c:v>380261</c:v>
                </c:pt>
                <c:pt idx="5805">
                  <c:v>660467</c:v>
                </c:pt>
                <c:pt idx="5806">
                  <c:v>83425</c:v>
                </c:pt>
                <c:pt idx="5807">
                  <c:v>7418792</c:v>
                </c:pt>
                <c:pt idx="5808">
                  <c:v>4524</c:v>
                </c:pt>
                <c:pt idx="5809">
                  <c:v>291192</c:v>
                </c:pt>
                <c:pt idx="5810">
                  <c:v>505086</c:v>
                </c:pt>
                <c:pt idx="5811">
                  <c:v>1000242</c:v>
                </c:pt>
                <c:pt idx="5812">
                  <c:v>852035</c:v>
                </c:pt>
                <c:pt idx="5813">
                  <c:v>1337261</c:v>
                </c:pt>
                <c:pt idx="5814">
                  <c:v>176461</c:v>
                </c:pt>
                <c:pt idx="5815">
                  <c:v>1324411</c:v>
                </c:pt>
                <c:pt idx="5816">
                  <c:v>61121</c:v>
                </c:pt>
                <c:pt idx="5817">
                  <c:v>485303</c:v>
                </c:pt>
                <c:pt idx="5818">
                  <c:v>16305</c:v>
                </c:pt>
                <c:pt idx="5819">
                  <c:v>1270477</c:v>
                </c:pt>
                <c:pt idx="5820">
                  <c:v>3129042</c:v>
                </c:pt>
                <c:pt idx="5821">
                  <c:v>1050880</c:v>
                </c:pt>
                <c:pt idx="5822">
                  <c:v>844292</c:v>
                </c:pt>
                <c:pt idx="5823">
                  <c:v>4266983</c:v>
                </c:pt>
                <c:pt idx="5824">
                  <c:v>546200</c:v>
                </c:pt>
                <c:pt idx="5825">
                  <c:v>392045</c:v>
                </c:pt>
                <c:pt idx="5826">
                  <c:v>91100</c:v>
                </c:pt>
                <c:pt idx="5827">
                  <c:v>477381</c:v>
                </c:pt>
                <c:pt idx="5828">
                  <c:v>3611138</c:v>
                </c:pt>
                <c:pt idx="5829">
                  <c:v>831710</c:v>
                </c:pt>
                <c:pt idx="5830">
                  <c:v>60549</c:v>
                </c:pt>
                <c:pt idx="5831">
                  <c:v>11312</c:v>
                </c:pt>
                <c:pt idx="5832">
                  <c:v>320028</c:v>
                </c:pt>
                <c:pt idx="5833">
                  <c:v>1335774</c:v>
                </c:pt>
                <c:pt idx="5834">
                  <c:v>200958</c:v>
                </c:pt>
                <c:pt idx="5835">
                  <c:v>789449</c:v>
                </c:pt>
                <c:pt idx="5836">
                  <c:v>52637</c:v>
                </c:pt>
                <c:pt idx="5837">
                  <c:v>296755</c:v>
                </c:pt>
                <c:pt idx="5838">
                  <c:v>310068</c:v>
                </c:pt>
                <c:pt idx="5839">
                  <c:v>4012186</c:v>
                </c:pt>
                <c:pt idx="5840">
                  <c:v>105240</c:v>
                </c:pt>
                <c:pt idx="5841">
                  <c:v>50155</c:v>
                </c:pt>
                <c:pt idx="5842">
                  <c:v>1516213</c:v>
                </c:pt>
                <c:pt idx="5843">
                  <c:v>523803</c:v>
                </c:pt>
                <c:pt idx="5844">
                  <c:v>1071182</c:v>
                </c:pt>
                <c:pt idx="5845">
                  <c:v>21175</c:v>
                </c:pt>
                <c:pt idx="5846">
                  <c:v>3229540</c:v>
                </c:pt>
                <c:pt idx="5847">
                  <c:v>107919</c:v>
                </c:pt>
                <c:pt idx="5848">
                  <c:v>1312364</c:v>
                </c:pt>
                <c:pt idx="5849">
                  <c:v>652347</c:v>
                </c:pt>
                <c:pt idx="5850">
                  <c:v>629179</c:v>
                </c:pt>
                <c:pt idx="5851">
                  <c:v>607528</c:v>
                </c:pt>
                <c:pt idx="5852">
                  <c:v>592205</c:v>
                </c:pt>
                <c:pt idx="5853">
                  <c:v>4399506</c:v>
                </c:pt>
                <c:pt idx="5854">
                  <c:v>150880</c:v>
                </c:pt>
                <c:pt idx="5855">
                  <c:v>140815</c:v>
                </c:pt>
                <c:pt idx="5856">
                  <c:v>3111804</c:v>
                </c:pt>
                <c:pt idx="5857">
                  <c:v>94254507</c:v>
                </c:pt>
                <c:pt idx="5858">
                  <c:v>351991</c:v>
                </c:pt>
                <c:pt idx="5859">
                  <c:v>1418921</c:v>
                </c:pt>
                <c:pt idx="5860">
                  <c:v>3987</c:v>
                </c:pt>
                <c:pt idx="5861">
                  <c:v>571803</c:v>
                </c:pt>
                <c:pt idx="5862">
                  <c:v>19586636</c:v>
                </c:pt>
                <c:pt idx="5863">
                  <c:v>95509</c:v>
                </c:pt>
                <c:pt idx="5864">
                  <c:v>89617</c:v>
                </c:pt>
                <c:pt idx="5865">
                  <c:v>22302</c:v>
                </c:pt>
                <c:pt idx="5866">
                  <c:v>2901230</c:v>
                </c:pt>
                <c:pt idx="5867">
                  <c:v>186452</c:v>
                </c:pt>
                <c:pt idx="5868">
                  <c:v>2915910</c:v>
                </c:pt>
                <c:pt idx="5869">
                  <c:v>1191039</c:v>
                </c:pt>
                <c:pt idx="5870">
                  <c:v>1679248</c:v>
                </c:pt>
                <c:pt idx="5871">
                  <c:v>717861</c:v>
                </c:pt>
                <c:pt idx="5872">
                  <c:v>2607302</c:v>
                </c:pt>
                <c:pt idx="5873">
                  <c:v>497856</c:v>
                </c:pt>
                <c:pt idx="5874">
                  <c:v>72549</c:v>
                </c:pt>
                <c:pt idx="5875">
                  <c:v>176254</c:v>
                </c:pt>
                <c:pt idx="5876">
                  <c:v>1434219</c:v>
                </c:pt>
                <c:pt idx="5877">
                  <c:v>5463288</c:v>
                </c:pt>
                <c:pt idx="5878">
                  <c:v>865233</c:v>
                </c:pt>
                <c:pt idx="5879">
                  <c:v>292086</c:v>
                </c:pt>
                <c:pt idx="5880">
                  <c:v>112385</c:v>
                </c:pt>
                <c:pt idx="5881">
                  <c:v>325569</c:v>
                </c:pt>
                <c:pt idx="5882">
                  <c:v>1149123</c:v>
                </c:pt>
                <c:pt idx="5883">
                  <c:v>36982</c:v>
                </c:pt>
                <c:pt idx="5884">
                  <c:v>72821</c:v>
                </c:pt>
                <c:pt idx="5885">
                  <c:v>41183</c:v>
                </c:pt>
                <c:pt idx="5886">
                  <c:v>6010383</c:v>
                </c:pt>
                <c:pt idx="5887">
                  <c:v>364971</c:v>
                </c:pt>
                <c:pt idx="5888">
                  <c:v>19434177</c:v>
                </c:pt>
                <c:pt idx="5889">
                  <c:v>1247284</c:v>
                </c:pt>
                <c:pt idx="5890">
                  <c:v>2522036</c:v>
                </c:pt>
                <c:pt idx="5891">
                  <c:v>1012695</c:v>
                </c:pt>
                <c:pt idx="5892">
                  <c:v>534260</c:v>
                </c:pt>
                <c:pt idx="5893">
                  <c:v>77002</c:v>
                </c:pt>
                <c:pt idx="5894">
                  <c:v>4442</c:v>
                </c:pt>
                <c:pt idx="5895">
                  <c:v>2574791</c:v>
                </c:pt>
                <c:pt idx="5896">
                  <c:v>3240</c:v>
                </c:pt>
                <c:pt idx="5897">
                  <c:v>2109732</c:v>
                </c:pt>
                <c:pt idx="5898">
                  <c:v>1627758</c:v>
                </c:pt>
                <c:pt idx="5899">
                  <c:v>3657659</c:v>
                </c:pt>
                <c:pt idx="5900">
                  <c:v>985433</c:v>
                </c:pt>
                <c:pt idx="5901">
                  <c:v>3460380</c:v>
                </c:pt>
                <c:pt idx="5902">
                  <c:v>985425</c:v>
                </c:pt>
                <c:pt idx="5903">
                  <c:v>52886</c:v>
                </c:pt>
                <c:pt idx="5904">
                  <c:v>8394</c:v>
                </c:pt>
                <c:pt idx="5905">
                  <c:v>1841658</c:v>
                </c:pt>
                <c:pt idx="5906">
                  <c:v>93217</c:v>
                </c:pt>
                <c:pt idx="5907">
                  <c:v>969427</c:v>
                </c:pt>
                <c:pt idx="5908">
                  <c:v>34232</c:v>
                </c:pt>
                <c:pt idx="5909">
                  <c:v>530143</c:v>
                </c:pt>
                <c:pt idx="5910">
                  <c:v>175852</c:v>
                </c:pt>
                <c:pt idx="5911">
                  <c:v>559</c:v>
                </c:pt>
                <c:pt idx="5912">
                  <c:v>81165</c:v>
                </c:pt>
                <c:pt idx="5913">
                  <c:v>71241</c:v>
                </c:pt>
                <c:pt idx="5914">
                  <c:v>275230</c:v>
                </c:pt>
                <c:pt idx="5915">
                  <c:v>1095157</c:v>
                </c:pt>
                <c:pt idx="5916">
                  <c:v>183369</c:v>
                </c:pt>
                <c:pt idx="5917">
                  <c:v>26830</c:v>
                </c:pt>
                <c:pt idx="5918">
                  <c:v>1865136</c:v>
                </c:pt>
                <c:pt idx="5919">
                  <c:v>643737</c:v>
                </c:pt>
                <c:pt idx="5920">
                  <c:v>4810584</c:v>
                </c:pt>
                <c:pt idx="5921">
                  <c:v>953936</c:v>
                </c:pt>
                <c:pt idx="5922">
                  <c:v>499979</c:v>
                </c:pt>
                <c:pt idx="5923">
                  <c:v>1615691</c:v>
                </c:pt>
                <c:pt idx="5924">
                  <c:v>575083</c:v>
                </c:pt>
                <c:pt idx="5925">
                  <c:v>1026275</c:v>
                </c:pt>
                <c:pt idx="5926">
                  <c:v>1146176</c:v>
                </c:pt>
                <c:pt idx="5927">
                  <c:v>724152</c:v>
                </c:pt>
                <c:pt idx="5928">
                  <c:v>383282</c:v>
                </c:pt>
                <c:pt idx="5929">
                  <c:v>35511</c:v>
                </c:pt>
                <c:pt idx="5930">
                  <c:v>34269048</c:v>
                </c:pt>
                <c:pt idx="5931">
                  <c:v>313852</c:v>
                </c:pt>
                <c:pt idx="5932">
                  <c:v>277651</c:v>
                </c:pt>
                <c:pt idx="5933">
                  <c:v>2087032</c:v>
                </c:pt>
                <c:pt idx="5934">
                  <c:v>7978</c:v>
                </c:pt>
                <c:pt idx="5935">
                  <c:v>6183</c:v>
                </c:pt>
                <c:pt idx="5936">
                  <c:v>4022934</c:v>
                </c:pt>
                <c:pt idx="5937">
                  <c:v>3536070</c:v>
                </c:pt>
                <c:pt idx="5938">
                  <c:v>13075811</c:v>
                </c:pt>
                <c:pt idx="5939">
                  <c:v>42799458</c:v>
                </c:pt>
                <c:pt idx="5940">
                  <c:v>548352</c:v>
                </c:pt>
                <c:pt idx="5941">
                  <c:v>3266179</c:v>
                </c:pt>
                <c:pt idx="5942">
                  <c:v>363977</c:v>
                </c:pt>
                <c:pt idx="5943">
                  <c:v>354886</c:v>
                </c:pt>
                <c:pt idx="5944">
                  <c:v>5917100</c:v>
                </c:pt>
                <c:pt idx="5945">
                  <c:v>1776191</c:v>
                </c:pt>
                <c:pt idx="5946">
                  <c:v>476030</c:v>
                </c:pt>
                <c:pt idx="5947">
                  <c:v>148963</c:v>
                </c:pt>
                <c:pt idx="5948">
                  <c:v>353484</c:v>
                </c:pt>
                <c:pt idx="5949">
                  <c:v>23082</c:v>
                </c:pt>
                <c:pt idx="5950">
                  <c:v>251174</c:v>
                </c:pt>
                <c:pt idx="5951">
                  <c:v>66876</c:v>
                </c:pt>
                <c:pt idx="5952">
                  <c:v>1805597</c:v>
                </c:pt>
                <c:pt idx="5953">
                  <c:v>461540</c:v>
                </c:pt>
                <c:pt idx="5954">
                  <c:v>697217</c:v>
                </c:pt>
                <c:pt idx="5955">
                  <c:v>14967</c:v>
                </c:pt>
                <c:pt idx="5956">
                  <c:v>1655978</c:v>
                </c:pt>
                <c:pt idx="5957">
                  <c:v>50348</c:v>
                </c:pt>
                <c:pt idx="5958">
                  <c:v>2160639</c:v>
                </c:pt>
                <c:pt idx="5959">
                  <c:v>46571</c:v>
                </c:pt>
                <c:pt idx="5960">
                  <c:v>940570</c:v>
                </c:pt>
                <c:pt idx="5961">
                  <c:v>221395</c:v>
                </c:pt>
                <c:pt idx="5962">
                  <c:v>1885785</c:v>
                </c:pt>
                <c:pt idx="5963">
                  <c:v>98031</c:v>
                </c:pt>
                <c:pt idx="5964">
                  <c:v>253874</c:v>
                </c:pt>
                <c:pt idx="5965">
                  <c:v>4705269</c:v>
                </c:pt>
                <c:pt idx="5966">
                  <c:v>11730</c:v>
                </c:pt>
                <c:pt idx="5967">
                  <c:v>4253449</c:v>
                </c:pt>
                <c:pt idx="5968">
                  <c:v>54338</c:v>
                </c:pt>
                <c:pt idx="5969">
                  <c:v>1153185</c:v>
                </c:pt>
                <c:pt idx="5970">
                  <c:v>3311</c:v>
                </c:pt>
                <c:pt idx="5971">
                  <c:v>523207</c:v>
                </c:pt>
                <c:pt idx="5972">
                  <c:v>590126</c:v>
                </c:pt>
                <c:pt idx="5973">
                  <c:v>828587</c:v>
                </c:pt>
                <c:pt idx="5974">
                  <c:v>1547151</c:v>
                </c:pt>
                <c:pt idx="5975">
                  <c:v>759718</c:v>
                </c:pt>
                <c:pt idx="5976">
                  <c:v>3064780</c:v>
                </c:pt>
                <c:pt idx="5977">
                  <c:v>1559231</c:v>
                </c:pt>
                <c:pt idx="5978">
                  <c:v>806660</c:v>
                </c:pt>
                <c:pt idx="5979">
                  <c:v>391656</c:v>
                </c:pt>
                <c:pt idx="5980">
                  <c:v>3100935</c:v>
                </c:pt>
                <c:pt idx="5981">
                  <c:v>2160231</c:v>
                </c:pt>
                <c:pt idx="5982">
                  <c:v>3027415</c:v>
                </c:pt>
                <c:pt idx="5983">
                  <c:v>240314</c:v>
                </c:pt>
                <c:pt idx="5984">
                  <c:v>446704</c:v>
                </c:pt>
                <c:pt idx="5985">
                  <c:v>9627575</c:v>
                </c:pt>
                <c:pt idx="5986">
                  <c:v>493348</c:v>
                </c:pt>
                <c:pt idx="5987">
                  <c:v>935744</c:v>
                </c:pt>
                <c:pt idx="5988">
                  <c:v>440684</c:v>
                </c:pt>
                <c:pt idx="5989">
                  <c:v>284691</c:v>
                </c:pt>
                <c:pt idx="5990">
                  <c:v>566518</c:v>
                </c:pt>
                <c:pt idx="5991">
                  <c:v>930867</c:v>
                </c:pt>
                <c:pt idx="5992">
                  <c:v>67726</c:v>
                </c:pt>
                <c:pt idx="5993">
                  <c:v>1983087</c:v>
                </c:pt>
                <c:pt idx="5994">
                  <c:v>2096196</c:v>
                </c:pt>
                <c:pt idx="5995">
                  <c:v>1086860</c:v>
                </c:pt>
                <c:pt idx="5996">
                  <c:v>482122</c:v>
                </c:pt>
                <c:pt idx="5997">
                  <c:v>47862</c:v>
                </c:pt>
                <c:pt idx="5998">
                  <c:v>2857068</c:v>
                </c:pt>
                <c:pt idx="5999">
                  <c:v>185948</c:v>
                </c:pt>
                <c:pt idx="6000">
                  <c:v>104073</c:v>
                </c:pt>
                <c:pt idx="6001">
                  <c:v>97710</c:v>
                </c:pt>
                <c:pt idx="6002">
                  <c:v>1774</c:v>
                </c:pt>
                <c:pt idx="6003">
                  <c:v>192638</c:v>
                </c:pt>
                <c:pt idx="6004">
                  <c:v>2400024</c:v>
                </c:pt>
                <c:pt idx="6005">
                  <c:v>96756</c:v>
                </c:pt>
                <c:pt idx="6006">
                  <c:v>116657</c:v>
                </c:pt>
                <c:pt idx="6007">
                  <c:v>10345</c:v>
                </c:pt>
                <c:pt idx="6008">
                  <c:v>259404</c:v>
                </c:pt>
                <c:pt idx="6009">
                  <c:v>6412</c:v>
                </c:pt>
                <c:pt idx="6010">
                  <c:v>1106828</c:v>
                </c:pt>
                <c:pt idx="6011">
                  <c:v>451759</c:v>
                </c:pt>
                <c:pt idx="6012">
                  <c:v>2578951</c:v>
                </c:pt>
                <c:pt idx="6013">
                  <c:v>399939</c:v>
                </c:pt>
                <c:pt idx="6014">
                  <c:v>371024</c:v>
                </c:pt>
                <c:pt idx="6015">
                  <c:v>1085968</c:v>
                </c:pt>
                <c:pt idx="6016">
                  <c:v>34059</c:v>
                </c:pt>
                <c:pt idx="6017">
                  <c:v>354807</c:v>
                </c:pt>
                <c:pt idx="6018">
                  <c:v>627696</c:v>
                </c:pt>
                <c:pt idx="6019">
                  <c:v>3832538</c:v>
                </c:pt>
                <c:pt idx="6020">
                  <c:v>3181164</c:v>
                </c:pt>
                <c:pt idx="6021">
                  <c:v>1813877</c:v>
                </c:pt>
                <c:pt idx="6022">
                  <c:v>104200</c:v>
                </c:pt>
                <c:pt idx="6023">
                  <c:v>647369</c:v>
                </c:pt>
                <c:pt idx="6024">
                  <c:v>8232</c:v>
                </c:pt>
                <c:pt idx="6025">
                  <c:v>2956442</c:v>
                </c:pt>
                <c:pt idx="6026">
                  <c:v>179345</c:v>
                </c:pt>
                <c:pt idx="6027">
                  <c:v>200899</c:v>
                </c:pt>
                <c:pt idx="6028">
                  <c:v>6263424</c:v>
                </c:pt>
                <c:pt idx="6029">
                  <c:v>34133</c:v>
                </c:pt>
                <c:pt idx="6030">
                  <c:v>1035381</c:v>
                </c:pt>
                <c:pt idx="6031">
                  <c:v>52109</c:v>
                </c:pt>
                <c:pt idx="6032">
                  <c:v>304926</c:v>
                </c:pt>
                <c:pt idx="6033">
                  <c:v>3456</c:v>
                </c:pt>
                <c:pt idx="6034">
                  <c:v>990016</c:v>
                </c:pt>
                <c:pt idx="6035">
                  <c:v>661061</c:v>
                </c:pt>
                <c:pt idx="6036">
                  <c:v>1607810</c:v>
                </c:pt>
                <c:pt idx="6037">
                  <c:v>380111</c:v>
                </c:pt>
                <c:pt idx="6038">
                  <c:v>23932421</c:v>
                </c:pt>
                <c:pt idx="6039">
                  <c:v>881585</c:v>
                </c:pt>
                <c:pt idx="6040">
                  <c:v>393742</c:v>
                </c:pt>
                <c:pt idx="6041">
                  <c:v>2018667</c:v>
                </c:pt>
                <c:pt idx="6042">
                  <c:v>1229307</c:v>
                </c:pt>
                <c:pt idx="6043">
                  <c:v>675659</c:v>
                </c:pt>
                <c:pt idx="6044">
                  <c:v>96288</c:v>
                </c:pt>
                <c:pt idx="6045">
                  <c:v>141492</c:v>
                </c:pt>
                <c:pt idx="6046">
                  <c:v>175541</c:v>
                </c:pt>
                <c:pt idx="6047">
                  <c:v>2084</c:v>
                </c:pt>
                <c:pt idx="6048">
                  <c:v>2502652</c:v>
                </c:pt>
                <c:pt idx="6049">
                  <c:v>4232</c:v>
                </c:pt>
                <c:pt idx="6050">
                  <c:v>149034</c:v>
                </c:pt>
                <c:pt idx="6051">
                  <c:v>413549</c:v>
                </c:pt>
                <c:pt idx="6052">
                  <c:v>926998</c:v>
                </c:pt>
                <c:pt idx="6053">
                  <c:v>178900</c:v>
                </c:pt>
                <c:pt idx="6054">
                  <c:v>1245242</c:v>
                </c:pt>
                <c:pt idx="6055">
                  <c:v>486455</c:v>
                </c:pt>
                <c:pt idx="6056">
                  <c:v>2755456</c:v>
                </c:pt>
                <c:pt idx="6057">
                  <c:v>296295</c:v>
                </c:pt>
                <c:pt idx="6058">
                  <c:v>96399</c:v>
                </c:pt>
                <c:pt idx="6059">
                  <c:v>989439</c:v>
                </c:pt>
                <c:pt idx="6060">
                  <c:v>80687</c:v>
                </c:pt>
                <c:pt idx="6061">
                  <c:v>342260</c:v>
                </c:pt>
                <c:pt idx="6062">
                  <c:v>469727</c:v>
                </c:pt>
                <c:pt idx="6063">
                  <c:v>240123</c:v>
                </c:pt>
                <c:pt idx="6064">
                  <c:v>142387</c:v>
                </c:pt>
                <c:pt idx="6065">
                  <c:v>2197295</c:v>
                </c:pt>
                <c:pt idx="6066">
                  <c:v>211469</c:v>
                </c:pt>
                <c:pt idx="6067">
                  <c:v>1309430</c:v>
                </c:pt>
                <c:pt idx="6068">
                  <c:v>176993</c:v>
                </c:pt>
                <c:pt idx="6069">
                  <c:v>231108</c:v>
                </c:pt>
                <c:pt idx="6070">
                  <c:v>3222946</c:v>
                </c:pt>
                <c:pt idx="6071">
                  <c:v>1376133</c:v>
                </c:pt>
                <c:pt idx="6072">
                  <c:v>7497772</c:v>
                </c:pt>
                <c:pt idx="6073">
                  <c:v>2366705</c:v>
                </c:pt>
                <c:pt idx="6074">
                  <c:v>5741781</c:v>
                </c:pt>
                <c:pt idx="6075">
                  <c:v>1013344</c:v>
                </c:pt>
                <c:pt idx="6076">
                  <c:v>489051</c:v>
                </c:pt>
                <c:pt idx="6077">
                  <c:v>603379</c:v>
                </c:pt>
                <c:pt idx="6078">
                  <c:v>137860</c:v>
                </c:pt>
                <c:pt idx="6079">
                  <c:v>591389</c:v>
                </c:pt>
                <c:pt idx="6080">
                  <c:v>839932</c:v>
                </c:pt>
                <c:pt idx="6081">
                  <c:v>171899</c:v>
                </c:pt>
                <c:pt idx="6082">
                  <c:v>4718392</c:v>
                </c:pt>
                <c:pt idx="6083">
                  <c:v>1297140</c:v>
                </c:pt>
                <c:pt idx="6084">
                  <c:v>163781</c:v>
                </c:pt>
                <c:pt idx="6085">
                  <c:v>7130</c:v>
                </c:pt>
                <c:pt idx="6086">
                  <c:v>47299</c:v>
                </c:pt>
                <c:pt idx="6087">
                  <c:v>2109158</c:v>
                </c:pt>
                <c:pt idx="6088">
                  <c:v>9193</c:v>
                </c:pt>
                <c:pt idx="6089">
                  <c:v>1958372</c:v>
                </c:pt>
                <c:pt idx="6090">
                  <c:v>1184957</c:v>
                </c:pt>
                <c:pt idx="6091">
                  <c:v>371683</c:v>
                </c:pt>
                <c:pt idx="6092">
                  <c:v>506046</c:v>
                </c:pt>
                <c:pt idx="6093">
                  <c:v>462151</c:v>
                </c:pt>
                <c:pt idx="6094">
                  <c:v>983701</c:v>
                </c:pt>
                <c:pt idx="6095">
                  <c:v>2910915</c:v>
                </c:pt>
                <c:pt idx="6096">
                  <c:v>611997</c:v>
                </c:pt>
                <c:pt idx="6097">
                  <c:v>2084134</c:v>
                </c:pt>
                <c:pt idx="6098">
                  <c:v>6890</c:v>
                </c:pt>
                <c:pt idx="6099">
                  <c:v>185947</c:v>
                </c:pt>
                <c:pt idx="6100">
                  <c:v>3506379</c:v>
                </c:pt>
                <c:pt idx="6101">
                  <c:v>206126</c:v>
                </c:pt>
                <c:pt idx="6102">
                  <c:v>3121631</c:v>
                </c:pt>
                <c:pt idx="6103">
                  <c:v>3746583</c:v>
                </c:pt>
                <c:pt idx="6104">
                  <c:v>6187534</c:v>
                </c:pt>
                <c:pt idx="6105">
                  <c:v>640405</c:v>
                </c:pt>
                <c:pt idx="6106">
                  <c:v>164028</c:v>
                </c:pt>
                <c:pt idx="6107">
                  <c:v>582548</c:v>
                </c:pt>
                <c:pt idx="6108">
                  <c:v>5103093</c:v>
                </c:pt>
                <c:pt idx="6109">
                  <c:v>139334502</c:v>
                </c:pt>
                <c:pt idx="6110">
                  <c:v>169934</c:v>
                </c:pt>
                <c:pt idx="6111">
                  <c:v>33067</c:v>
                </c:pt>
                <c:pt idx="6112">
                  <c:v>12122117</c:v>
                </c:pt>
                <c:pt idx="6113">
                  <c:v>466388</c:v>
                </c:pt>
                <c:pt idx="6114">
                  <c:v>748</c:v>
                </c:pt>
                <c:pt idx="6115">
                  <c:v>1158871</c:v>
                </c:pt>
                <c:pt idx="6116">
                  <c:v>107113</c:v>
                </c:pt>
                <c:pt idx="6117">
                  <c:v>262553</c:v>
                </c:pt>
                <c:pt idx="6118">
                  <c:v>1534016</c:v>
                </c:pt>
                <c:pt idx="6119">
                  <c:v>5545698</c:v>
                </c:pt>
                <c:pt idx="6120">
                  <c:v>1098673</c:v>
                </c:pt>
                <c:pt idx="6121">
                  <c:v>184944</c:v>
                </c:pt>
                <c:pt idx="6122">
                  <c:v>344584</c:v>
                </c:pt>
                <c:pt idx="6123">
                  <c:v>2597509</c:v>
                </c:pt>
                <c:pt idx="6124">
                  <c:v>368859</c:v>
                </c:pt>
                <c:pt idx="6125">
                  <c:v>151744</c:v>
                </c:pt>
                <c:pt idx="6126">
                  <c:v>146681</c:v>
                </c:pt>
                <c:pt idx="6127">
                  <c:v>203229</c:v>
                </c:pt>
                <c:pt idx="6128">
                  <c:v>318399</c:v>
                </c:pt>
                <c:pt idx="6129">
                  <c:v>296104</c:v>
                </c:pt>
                <c:pt idx="6130">
                  <c:v>496633</c:v>
                </c:pt>
                <c:pt idx="6131">
                  <c:v>2339940</c:v>
                </c:pt>
                <c:pt idx="6132">
                  <c:v>2142891</c:v>
                </c:pt>
                <c:pt idx="6133">
                  <c:v>4823561</c:v>
                </c:pt>
                <c:pt idx="6134">
                  <c:v>3914</c:v>
                </c:pt>
                <c:pt idx="6135">
                  <c:v>70551</c:v>
                </c:pt>
                <c:pt idx="6136">
                  <c:v>214028</c:v>
                </c:pt>
                <c:pt idx="6137">
                  <c:v>7721222</c:v>
                </c:pt>
                <c:pt idx="6138">
                  <c:v>209868</c:v>
                </c:pt>
                <c:pt idx="6139">
                  <c:v>578416</c:v>
                </c:pt>
                <c:pt idx="6140">
                  <c:v>152916</c:v>
                </c:pt>
                <c:pt idx="6141">
                  <c:v>330191</c:v>
                </c:pt>
                <c:pt idx="6142">
                  <c:v>1252628</c:v>
                </c:pt>
                <c:pt idx="6143">
                  <c:v>36152111</c:v>
                </c:pt>
                <c:pt idx="6144">
                  <c:v>261520</c:v>
                </c:pt>
                <c:pt idx="6145">
                  <c:v>3447677</c:v>
                </c:pt>
                <c:pt idx="6146">
                  <c:v>1467543</c:v>
                </c:pt>
                <c:pt idx="6147">
                  <c:v>11300</c:v>
                </c:pt>
                <c:pt idx="6148">
                  <c:v>279827</c:v>
                </c:pt>
                <c:pt idx="6149">
                  <c:v>25142629</c:v>
                </c:pt>
                <c:pt idx="6150">
                  <c:v>3383838</c:v>
                </c:pt>
                <c:pt idx="6151">
                  <c:v>1648886</c:v>
                </c:pt>
                <c:pt idx="6152">
                  <c:v>92533</c:v>
                </c:pt>
                <c:pt idx="6153">
                  <c:v>1503335</c:v>
                </c:pt>
                <c:pt idx="6154">
                  <c:v>1705452</c:v>
                </c:pt>
                <c:pt idx="6155">
                  <c:v>280506</c:v>
                </c:pt>
                <c:pt idx="6156">
                  <c:v>389963</c:v>
                </c:pt>
                <c:pt idx="6157">
                  <c:v>1782889</c:v>
                </c:pt>
                <c:pt idx="6158">
                  <c:v>677648</c:v>
                </c:pt>
                <c:pt idx="6159">
                  <c:v>302660</c:v>
                </c:pt>
                <c:pt idx="6160">
                  <c:v>122141</c:v>
                </c:pt>
                <c:pt idx="6161">
                  <c:v>735223</c:v>
                </c:pt>
                <c:pt idx="6162">
                  <c:v>1129870</c:v>
                </c:pt>
                <c:pt idx="6163">
                  <c:v>47760</c:v>
                </c:pt>
                <c:pt idx="6164">
                  <c:v>719962</c:v>
                </c:pt>
                <c:pt idx="6165">
                  <c:v>777617</c:v>
                </c:pt>
                <c:pt idx="6166">
                  <c:v>283301</c:v>
                </c:pt>
                <c:pt idx="6167">
                  <c:v>449100</c:v>
                </c:pt>
                <c:pt idx="6168">
                  <c:v>2224831</c:v>
                </c:pt>
                <c:pt idx="6169">
                  <c:v>650882</c:v>
                </c:pt>
                <c:pt idx="6170">
                  <c:v>1642462</c:v>
                </c:pt>
                <c:pt idx="6171">
                  <c:v>631554</c:v>
                </c:pt>
                <c:pt idx="6172">
                  <c:v>1092539</c:v>
                </c:pt>
                <c:pt idx="6173">
                  <c:v>632018</c:v>
                </c:pt>
                <c:pt idx="6174">
                  <c:v>514264</c:v>
                </c:pt>
                <c:pt idx="6175">
                  <c:v>48411</c:v>
                </c:pt>
                <c:pt idx="6176">
                  <c:v>1322782</c:v>
                </c:pt>
                <c:pt idx="6177">
                  <c:v>342564</c:v>
                </c:pt>
                <c:pt idx="6178">
                  <c:v>700722</c:v>
                </c:pt>
                <c:pt idx="6179">
                  <c:v>2231688</c:v>
                </c:pt>
                <c:pt idx="6180">
                  <c:v>490388</c:v>
                </c:pt>
                <c:pt idx="6181">
                  <c:v>733180</c:v>
                </c:pt>
                <c:pt idx="6182">
                  <c:v>178325</c:v>
                </c:pt>
                <c:pt idx="6183">
                  <c:v>180064</c:v>
                </c:pt>
                <c:pt idx="6184">
                  <c:v>2179222</c:v>
                </c:pt>
                <c:pt idx="6185">
                  <c:v>1478788</c:v>
                </c:pt>
                <c:pt idx="6186">
                  <c:v>774567</c:v>
                </c:pt>
                <c:pt idx="6187">
                  <c:v>4930346</c:v>
                </c:pt>
                <c:pt idx="6188">
                  <c:v>1452311</c:v>
                </c:pt>
                <c:pt idx="6189">
                  <c:v>19669098</c:v>
                </c:pt>
                <c:pt idx="6190">
                  <c:v>26970</c:v>
                </c:pt>
                <c:pt idx="6191">
                  <c:v>190451</c:v>
                </c:pt>
                <c:pt idx="6192">
                  <c:v>1491975</c:v>
                </c:pt>
                <c:pt idx="6193">
                  <c:v>155341</c:v>
                </c:pt>
                <c:pt idx="6194">
                  <c:v>28179</c:v>
                </c:pt>
                <c:pt idx="6195">
                  <c:v>99837</c:v>
                </c:pt>
                <c:pt idx="6196">
                  <c:v>656819</c:v>
                </c:pt>
                <c:pt idx="6197">
                  <c:v>507275</c:v>
                </c:pt>
                <c:pt idx="6198">
                  <c:v>3032542</c:v>
                </c:pt>
                <c:pt idx="6199">
                  <c:v>262018</c:v>
                </c:pt>
                <c:pt idx="6200">
                  <c:v>646742</c:v>
                </c:pt>
                <c:pt idx="6201">
                  <c:v>36241</c:v>
                </c:pt>
                <c:pt idx="6202">
                  <c:v>100613</c:v>
                </c:pt>
                <c:pt idx="6203">
                  <c:v>1329970</c:v>
                </c:pt>
                <c:pt idx="6204">
                  <c:v>760120</c:v>
                </c:pt>
                <c:pt idx="6205">
                  <c:v>249221</c:v>
                </c:pt>
                <c:pt idx="6206">
                  <c:v>639104</c:v>
                </c:pt>
                <c:pt idx="6207">
                  <c:v>52513</c:v>
                </c:pt>
                <c:pt idx="6208">
                  <c:v>2163062</c:v>
                </c:pt>
                <c:pt idx="6209">
                  <c:v>379054</c:v>
                </c:pt>
                <c:pt idx="6210">
                  <c:v>1995022</c:v>
                </c:pt>
                <c:pt idx="6211">
                  <c:v>539045</c:v>
                </c:pt>
                <c:pt idx="6212">
                  <c:v>6157587</c:v>
                </c:pt>
                <c:pt idx="6213">
                  <c:v>322227</c:v>
                </c:pt>
                <c:pt idx="6214">
                  <c:v>129312</c:v>
                </c:pt>
                <c:pt idx="6215">
                  <c:v>3350496</c:v>
                </c:pt>
                <c:pt idx="6216">
                  <c:v>896921</c:v>
                </c:pt>
                <c:pt idx="6217">
                  <c:v>16456</c:v>
                </c:pt>
                <c:pt idx="6218">
                  <c:v>740854</c:v>
                </c:pt>
                <c:pt idx="6219">
                  <c:v>516574</c:v>
                </c:pt>
                <c:pt idx="6220">
                  <c:v>1329689</c:v>
                </c:pt>
                <c:pt idx="6221">
                  <c:v>1382900</c:v>
                </c:pt>
                <c:pt idx="6222">
                  <c:v>241668</c:v>
                </c:pt>
                <c:pt idx="6223">
                  <c:v>438167</c:v>
                </c:pt>
                <c:pt idx="6224">
                  <c:v>118291</c:v>
                </c:pt>
                <c:pt idx="6225">
                  <c:v>691970</c:v>
                </c:pt>
                <c:pt idx="6226">
                  <c:v>5758360</c:v>
                </c:pt>
                <c:pt idx="6227">
                  <c:v>1410203</c:v>
                </c:pt>
                <c:pt idx="6228">
                  <c:v>14276</c:v>
                </c:pt>
                <c:pt idx="6229">
                  <c:v>1484851</c:v>
                </c:pt>
                <c:pt idx="6230">
                  <c:v>56317</c:v>
                </c:pt>
                <c:pt idx="6231">
                  <c:v>881266</c:v>
                </c:pt>
                <c:pt idx="6232">
                  <c:v>225280</c:v>
                </c:pt>
                <c:pt idx="6233">
                  <c:v>8442986</c:v>
                </c:pt>
                <c:pt idx="6234">
                  <c:v>378750</c:v>
                </c:pt>
                <c:pt idx="6235">
                  <c:v>9423</c:v>
                </c:pt>
                <c:pt idx="6236">
                  <c:v>295068</c:v>
                </c:pt>
                <c:pt idx="6237">
                  <c:v>3112225</c:v>
                </c:pt>
                <c:pt idx="6238">
                  <c:v>160477</c:v>
                </c:pt>
                <c:pt idx="6239">
                  <c:v>1047573</c:v>
                </c:pt>
                <c:pt idx="6240">
                  <c:v>419822</c:v>
                </c:pt>
                <c:pt idx="6241">
                  <c:v>459969</c:v>
                </c:pt>
                <c:pt idx="6242">
                  <c:v>40258</c:v>
                </c:pt>
                <c:pt idx="6243">
                  <c:v>1072782</c:v>
                </c:pt>
                <c:pt idx="6244">
                  <c:v>1071341</c:v>
                </c:pt>
                <c:pt idx="6245">
                  <c:v>267142</c:v>
                </c:pt>
                <c:pt idx="6246">
                  <c:v>32275</c:v>
                </c:pt>
                <c:pt idx="6247">
                  <c:v>345372</c:v>
                </c:pt>
                <c:pt idx="6248">
                  <c:v>25130</c:v>
                </c:pt>
                <c:pt idx="6249">
                  <c:v>199041</c:v>
                </c:pt>
                <c:pt idx="6250">
                  <c:v>3321250</c:v>
                </c:pt>
                <c:pt idx="6251">
                  <c:v>87264467</c:v>
                </c:pt>
                <c:pt idx="6252">
                  <c:v>3440148</c:v>
                </c:pt>
                <c:pt idx="6253">
                  <c:v>681328</c:v>
                </c:pt>
                <c:pt idx="6254">
                  <c:v>14107720</c:v>
                </c:pt>
                <c:pt idx="6255">
                  <c:v>11773962</c:v>
                </c:pt>
                <c:pt idx="6256">
                  <c:v>565288</c:v>
                </c:pt>
                <c:pt idx="6257">
                  <c:v>8955556</c:v>
                </c:pt>
                <c:pt idx="6258">
                  <c:v>1891032</c:v>
                </c:pt>
                <c:pt idx="6259">
                  <c:v>817600</c:v>
                </c:pt>
                <c:pt idx="6260">
                  <c:v>477269</c:v>
                </c:pt>
                <c:pt idx="6261">
                  <c:v>4518449</c:v>
                </c:pt>
                <c:pt idx="6262">
                  <c:v>594958</c:v>
                </c:pt>
                <c:pt idx="6263">
                  <c:v>2678479</c:v>
                </c:pt>
                <c:pt idx="6264">
                  <c:v>1618811</c:v>
                </c:pt>
                <c:pt idx="6265">
                  <c:v>379176</c:v>
                </c:pt>
                <c:pt idx="6266">
                  <c:v>540227</c:v>
                </c:pt>
                <c:pt idx="6267">
                  <c:v>837697</c:v>
                </c:pt>
                <c:pt idx="6268">
                  <c:v>27659</c:v>
                </c:pt>
                <c:pt idx="6269">
                  <c:v>597049</c:v>
                </c:pt>
                <c:pt idx="6270">
                  <c:v>723523</c:v>
                </c:pt>
                <c:pt idx="6271">
                  <c:v>440020</c:v>
                </c:pt>
                <c:pt idx="6272">
                  <c:v>83301</c:v>
                </c:pt>
                <c:pt idx="6273">
                  <c:v>457513</c:v>
                </c:pt>
                <c:pt idx="6274">
                  <c:v>1307790</c:v>
                </c:pt>
                <c:pt idx="6275">
                  <c:v>1454240</c:v>
                </c:pt>
                <c:pt idx="6276">
                  <c:v>422918</c:v>
                </c:pt>
                <c:pt idx="6277">
                  <c:v>249572</c:v>
                </c:pt>
                <c:pt idx="6278">
                  <c:v>221336</c:v>
                </c:pt>
                <c:pt idx="6279">
                  <c:v>639982</c:v>
                </c:pt>
                <c:pt idx="6280">
                  <c:v>398058</c:v>
                </c:pt>
                <c:pt idx="6281">
                  <c:v>38775</c:v>
                </c:pt>
                <c:pt idx="6282">
                  <c:v>97024</c:v>
                </c:pt>
                <c:pt idx="6283">
                  <c:v>564733</c:v>
                </c:pt>
                <c:pt idx="6284">
                  <c:v>125684</c:v>
                </c:pt>
                <c:pt idx="6285">
                  <c:v>1230476</c:v>
                </c:pt>
                <c:pt idx="6286">
                  <c:v>588513</c:v>
                </c:pt>
                <c:pt idx="6287">
                  <c:v>1586396</c:v>
                </c:pt>
                <c:pt idx="6288">
                  <c:v>330827</c:v>
                </c:pt>
                <c:pt idx="6289">
                  <c:v>443498</c:v>
                </c:pt>
                <c:pt idx="6290">
                  <c:v>182121</c:v>
                </c:pt>
                <c:pt idx="6291">
                  <c:v>4427381</c:v>
                </c:pt>
                <c:pt idx="6292">
                  <c:v>50669</c:v>
                </c:pt>
                <c:pt idx="6293">
                  <c:v>159575</c:v>
                </c:pt>
                <c:pt idx="6294">
                  <c:v>294810</c:v>
                </c:pt>
                <c:pt idx="6295">
                  <c:v>133022</c:v>
                </c:pt>
                <c:pt idx="6296">
                  <c:v>49638</c:v>
                </c:pt>
                <c:pt idx="6297">
                  <c:v>25741</c:v>
                </c:pt>
                <c:pt idx="6298">
                  <c:v>891462</c:v>
                </c:pt>
                <c:pt idx="6299">
                  <c:v>70891</c:v>
                </c:pt>
                <c:pt idx="6300">
                  <c:v>277330</c:v>
                </c:pt>
                <c:pt idx="6301">
                  <c:v>1029141</c:v>
                </c:pt>
                <c:pt idx="6302">
                  <c:v>738118</c:v>
                </c:pt>
                <c:pt idx="6303">
                  <c:v>46260</c:v>
                </c:pt>
                <c:pt idx="6304">
                  <c:v>485433</c:v>
                </c:pt>
                <c:pt idx="6305">
                  <c:v>1542228</c:v>
                </c:pt>
                <c:pt idx="6306">
                  <c:v>1241197</c:v>
                </c:pt>
                <c:pt idx="6307">
                  <c:v>116082</c:v>
                </c:pt>
                <c:pt idx="6308">
                  <c:v>430232</c:v>
                </c:pt>
                <c:pt idx="6309">
                  <c:v>1114313</c:v>
                </c:pt>
                <c:pt idx="6310">
                  <c:v>117973</c:v>
                </c:pt>
                <c:pt idx="6311">
                  <c:v>709569</c:v>
                </c:pt>
                <c:pt idx="6312">
                  <c:v>481259</c:v>
                </c:pt>
                <c:pt idx="6313">
                  <c:v>704</c:v>
                </c:pt>
                <c:pt idx="6314">
                  <c:v>44262</c:v>
                </c:pt>
                <c:pt idx="6315">
                  <c:v>98042</c:v>
                </c:pt>
                <c:pt idx="6316">
                  <c:v>102560</c:v>
                </c:pt>
                <c:pt idx="6317">
                  <c:v>48735</c:v>
                </c:pt>
                <c:pt idx="6318">
                  <c:v>192909</c:v>
                </c:pt>
                <c:pt idx="6319">
                  <c:v>3438</c:v>
                </c:pt>
                <c:pt idx="6320">
                  <c:v>23877</c:v>
                </c:pt>
              </c:numCache>
            </c:numRef>
          </c:xVal>
          <c:yVal>
            <c:numRef>
              <c:f>'USvideos 数据清洗'!$I$2:$I$6322</c:f>
              <c:numCache>
                <c:formatCode>General</c:formatCode>
                <c:ptCount val="6321"/>
                <c:pt idx="0">
                  <c:v>155500</c:v>
                </c:pt>
                <c:pt idx="1">
                  <c:v>31167</c:v>
                </c:pt>
                <c:pt idx="2">
                  <c:v>188490</c:v>
                </c:pt>
                <c:pt idx="3">
                  <c:v>69586</c:v>
                </c:pt>
                <c:pt idx="4">
                  <c:v>40658</c:v>
                </c:pt>
                <c:pt idx="5">
                  <c:v>686</c:v>
                </c:pt>
                <c:pt idx="6">
                  <c:v>46</c:v>
                </c:pt>
                <c:pt idx="7">
                  <c:v>138044</c:v>
                </c:pt>
                <c:pt idx="8">
                  <c:v>46673</c:v>
                </c:pt>
                <c:pt idx="9">
                  <c:v>10633</c:v>
                </c:pt>
                <c:pt idx="10">
                  <c:v>18387</c:v>
                </c:pt>
                <c:pt idx="11">
                  <c:v>1216340</c:v>
                </c:pt>
                <c:pt idx="12">
                  <c:v>15946</c:v>
                </c:pt>
                <c:pt idx="13">
                  <c:v>74074</c:v>
                </c:pt>
                <c:pt idx="14">
                  <c:v>7456</c:v>
                </c:pt>
                <c:pt idx="15">
                  <c:v>172661</c:v>
                </c:pt>
                <c:pt idx="16">
                  <c:v>75585</c:v>
                </c:pt>
                <c:pt idx="17">
                  <c:v>5820</c:v>
                </c:pt>
                <c:pt idx="18">
                  <c:v>378111</c:v>
                </c:pt>
                <c:pt idx="19">
                  <c:v>17626</c:v>
                </c:pt>
                <c:pt idx="20">
                  <c:v>1368</c:v>
                </c:pt>
                <c:pt idx="21">
                  <c:v>9093</c:v>
                </c:pt>
                <c:pt idx="22">
                  <c:v>14992</c:v>
                </c:pt>
                <c:pt idx="23">
                  <c:v>218467</c:v>
                </c:pt>
                <c:pt idx="24">
                  <c:v>12633</c:v>
                </c:pt>
                <c:pt idx="25">
                  <c:v>58231</c:v>
                </c:pt>
                <c:pt idx="26">
                  <c:v>11037</c:v>
                </c:pt>
                <c:pt idx="27">
                  <c:v>3208</c:v>
                </c:pt>
                <c:pt idx="28">
                  <c:v>14075</c:v>
                </c:pt>
                <c:pt idx="29">
                  <c:v>10372</c:v>
                </c:pt>
                <c:pt idx="30">
                  <c:v>1633</c:v>
                </c:pt>
                <c:pt idx="31">
                  <c:v>6373</c:v>
                </c:pt>
                <c:pt idx="32">
                  <c:v>5659</c:v>
                </c:pt>
                <c:pt idx="33">
                  <c:v>0</c:v>
                </c:pt>
                <c:pt idx="34">
                  <c:v>436454</c:v>
                </c:pt>
                <c:pt idx="35">
                  <c:v>9773</c:v>
                </c:pt>
                <c:pt idx="36">
                  <c:v>7689</c:v>
                </c:pt>
                <c:pt idx="37">
                  <c:v>6781</c:v>
                </c:pt>
                <c:pt idx="38">
                  <c:v>2420</c:v>
                </c:pt>
                <c:pt idx="39">
                  <c:v>5</c:v>
                </c:pt>
                <c:pt idx="40">
                  <c:v>13219</c:v>
                </c:pt>
                <c:pt idx="41">
                  <c:v>421</c:v>
                </c:pt>
                <c:pt idx="42">
                  <c:v>370750</c:v>
                </c:pt>
                <c:pt idx="43">
                  <c:v>90843</c:v>
                </c:pt>
                <c:pt idx="44">
                  <c:v>19670</c:v>
                </c:pt>
                <c:pt idx="45">
                  <c:v>12460</c:v>
                </c:pt>
                <c:pt idx="46">
                  <c:v>42501</c:v>
                </c:pt>
                <c:pt idx="47">
                  <c:v>80651</c:v>
                </c:pt>
                <c:pt idx="48">
                  <c:v>519</c:v>
                </c:pt>
                <c:pt idx="49">
                  <c:v>12441</c:v>
                </c:pt>
                <c:pt idx="50">
                  <c:v>16368</c:v>
                </c:pt>
                <c:pt idx="51">
                  <c:v>52</c:v>
                </c:pt>
                <c:pt idx="52">
                  <c:v>1610</c:v>
                </c:pt>
                <c:pt idx="53">
                  <c:v>117794</c:v>
                </c:pt>
                <c:pt idx="54">
                  <c:v>9984</c:v>
                </c:pt>
                <c:pt idx="55">
                  <c:v>44009</c:v>
                </c:pt>
                <c:pt idx="56">
                  <c:v>522</c:v>
                </c:pt>
                <c:pt idx="57">
                  <c:v>158779</c:v>
                </c:pt>
                <c:pt idx="58">
                  <c:v>42678</c:v>
                </c:pt>
                <c:pt idx="59">
                  <c:v>54243</c:v>
                </c:pt>
                <c:pt idx="60">
                  <c:v>180986</c:v>
                </c:pt>
                <c:pt idx="61">
                  <c:v>10823</c:v>
                </c:pt>
                <c:pt idx="62">
                  <c:v>28</c:v>
                </c:pt>
                <c:pt idx="63">
                  <c:v>38666</c:v>
                </c:pt>
                <c:pt idx="64">
                  <c:v>40109</c:v>
                </c:pt>
                <c:pt idx="65">
                  <c:v>7023</c:v>
                </c:pt>
                <c:pt idx="66">
                  <c:v>14947</c:v>
                </c:pt>
                <c:pt idx="67">
                  <c:v>12961</c:v>
                </c:pt>
                <c:pt idx="68">
                  <c:v>2629</c:v>
                </c:pt>
                <c:pt idx="69">
                  <c:v>46351</c:v>
                </c:pt>
                <c:pt idx="70">
                  <c:v>139957</c:v>
                </c:pt>
                <c:pt idx="71">
                  <c:v>7621</c:v>
                </c:pt>
                <c:pt idx="72">
                  <c:v>73086</c:v>
                </c:pt>
                <c:pt idx="73">
                  <c:v>22139</c:v>
                </c:pt>
                <c:pt idx="74">
                  <c:v>2860</c:v>
                </c:pt>
                <c:pt idx="75">
                  <c:v>423</c:v>
                </c:pt>
                <c:pt idx="76">
                  <c:v>1216</c:v>
                </c:pt>
                <c:pt idx="77">
                  <c:v>2709</c:v>
                </c:pt>
                <c:pt idx="78">
                  <c:v>8586</c:v>
                </c:pt>
                <c:pt idx="79">
                  <c:v>28676</c:v>
                </c:pt>
                <c:pt idx="80">
                  <c:v>11648</c:v>
                </c:pt>
                <c:pt idx="81">
                  <c:v>5702</c:v>
                </c:pt>
                <c:pt idx="82">
                  <c:v>105</c:v>
                </c:pt>
                <c:pt idx="83">
                  <c:v>23634</c:v>
                </c:pt>
                <c:pt idx="84">
                  <c:v>31855</c:v>
                </c:pt>
                <c:pt idx="85">
                  <c:v>569</c:v>
                </c:pt>
                <c:pt idx="86">
                  <c:v>21560</c:v>
                </c:pt>
                <c:pt idx="87">
                  <c:v>51854</c:v>
                </c:pt>
                <c:pt idx="88">
                  <c:v>22537</c:v>
                </c:pt>
                <c:pt idx="89">
                  <c:v>39960</c:v>
                </c:pt>
                <c:pt idx="90">
                  <c:v>48246</c:v>
                </c:pt>
                <c:pt idx="91">
                  <c:v>24631</c:v>
                </c:pt>
                <c:pt idx="92">
                  <c:v>9852</c:v>
                </c:pt>
                <c:pt idx="93">
                  <c:v>48881</c:v>
                </c:pt>
                <c:pt idx="94">
                  <c:v>83380</c:v>
                </c:pt>
                <c:pt idx="95">
                  <c:v>40782</c:v>
                </c:pt>
                <c:pt idx="96">
                  <c:v>319493</c:v>
                </c:pt>
                <c:pt idx="97">
                  <c:v>39031</c:v>
                </c:pt>
                <c:pt idx="98">
                  <c:v>13928</c:v>
                </c:pt>
                <c:pt idx="99">
                  <c:v>1178</c:v>
                </c:pt>
                <c:pt idx="100">
                  <c:v>12672</c:v>
                </c:pt>
                <c:pt idx="101">
                  <c:v>11517</c:v>
                </c:pt>
                <c:pt idx="102">
                  <c:v>38111</c:v>
                </c:pt>
                <c:pt idx="103">
                  <c:v>942</c:v>
                </c:pt>
                <c:pt idx="104">
                  <c:v>1367</c:v>
                </c:pt>
                <c:pt idx="105">
                  <c:v>45344</c:v>
                </c:pt>
                <c:pt idx="106">
                  <c:v>154</c:v>
                </c:pt>
                <c:pt idx="107">
                  <c:v>9496</c:v>
                </c:pt>
                <c:pt idx="108">
                  <c:v>16060</c:v>
                </c:pt>
                <c:pt idx="109">
                  <c:v>22885</c:v>
                </c:pt>
                <c:pt idx="110">
                  <c:v>431</c:v>
                </c:pt>
                <c:pt idx="111">
                  <c:v>77243</c:v>
                </c:pt>
                <c:pt idx="112">
                  <c:v>5063</c:v>
                </c:pt>
                <c:pt idx="113">
                  <c:v>232199</c:v>
                </c:pt>
                <c:pt idx="114">
                  <c:v>4221</c:v>
                </c:pt>
                <c:pt idx="115">
                  <c:v>23338</c:v>
                </c:pt>
                <c:pt idx="116">
                  <c:v>377131</c:v>
                </c:pt>
                <c:pt idx="117">
                  <c:v>86377</c:v>
                </c:pt>
                <c:pt idx="118">
                  <c:v>11229</c:v>
                </c:pt>
                <c:pt idx="119">
                  <c:v>174</c:v>
                </c:pt>
                <c:pt idx="120">
                  <c:v>11352</c:v>
                </c:pt>
                <c:pt idx="121">
                  <c:v>854</c:v>
                </c:pt>
                <c:pt idx="122">
                  <c:v>200284</c:v>
                </c:pt>
                <c:pt idx="123">
                  <c:v>11071</c:v>
                </c:pt>
                <c:pt idx="124">
                  <c:v>1217</c:v>
                </c:pt>
                <c:pt idx="125">
                  <c:v>9773</c:v>
                </c:pt>
                <c:pt idx="126">
                  <c:v>42556</c:v>
                </c:pt>
                <c:pt idx="127">
                  <c:v>35</c:v>
                </c:pt>
                <c:pt idx="128">
                  <c:v>168</c:v>
                </c:pt>
                <c:pt idx="129">
                  <c:v>43217</c:v>
                </c:pt>
                <c:pt idx="130">
                  <c:v>14416</c:v>
                </c:pt>
                <c:pt idx="131">
                  <c:v>2873</c:v>
                </c:pt>
                <c:pt idx="132">
                  <c:v>2695</c:v>
                </c:pt>
                <c:pt idx="133">
                  <c:v>13307</c:v>
                </c:pt>
                <c:pt idx="134">
                  <c:v>66699</c:v>
                </c:pt>
                <c:pt idx="135">
                  <c:v>523</c:v>
                </c:pt>
                <c:pt idx="136">
                  <c:v>5690</c:v>
                </c:pt>
                <c:pt idx="137">
                  <c:v>32986</c:v>
                </c:pt>
                <c:pt idx="138">
                  <c:v>15</c:v>
                </c:pt>
                <c:pt idx="139">
                  <c:v>631</c:v>
                </c:pt>
                <c:pt idx="140">
                  <c:v>21405</c:v>
                </c:pt>
                <c:pt idx="141">
                  <c:v>46143</c:v>
                </c:pt>
                <c:pt idx="142">
                  <c:v>4229</c:v>
                </c:pt>
                <c:pt idx="143">
                  <c:v>66539</c:v>
                </c:pt>
                <c:pt idx="144">
                  <c:v>18957</c:v>
                </c:pt>
                <c:pt idx="145">
                  <c:v>36904</c:v>
                </c:pt>
                <c:pt idx="146">
                  <c:v>8265</c:v>
                </c:pt>
                <c:pt idx="147">
                  <c:v>53450</c:v>
                </c:pt>
                <c:pt idx="148">
                  <c:v>20829</c:v>
                </c:pt>
                <c:pt idx="149">
                  <c:v>6873</c:v>
                </c:pt>
                <c:pt idx="150">
                  <c:v>1678</c:v>
                </c:pt>
                <c:pt idx="151">
                  <c:v>19</c:v>
                </c:pt>
                <c:pt idx="152">
                  <c:v>1611</c:v>
                </c:pt>
                <c:pt idx="153">
                  <c:v>1125</c:v>
                </c:pt>
                <c:pt idx="154">
                  <c:v>11187</c:v>
                </c:pt>
                <c:pt idx="155">
                  <c:v>40859</c:v>
                </c:pt>
                <c:pt idx="156">
                  <c:v>494130</c:v>
                </c:pt>
                <c:pt idx="157">
                  <c:v>258</c:v>
                </c:pt>
                <c:pt idx="158">
                  <c:v>59613</c:v>
                </c:pt>
                <c:pt idx="159">
                  <c:v>11651</c:v>
                </c:pt>
                <c:pt idx="160">
                  <c:v>5248</c:v>
                </c:pt>
                <c:pt idx="161">
                  <c:v>9606</c:v>
                </c:pt>
                <c:pt idx="162">
                  <c:v>2908</c:v>
                </c:pt>
                <c:pt idx="163">
                  <c:v>17784</c:v>
                </c:pt>
                <c:pt idx="164">
                  <c:v>38</c:v>
                </c:pt>
                <c:pt idx="165">
                  <c:v>10645</c:v>
                </c:pt>
                <c:pt idx="166">
                  <c:v>3264</c:v>
                </c:pt>
                <c:pt idx="167">
                  <c:v>13379</c:v>
                </c:pt>
                <c:pt idx="168">
                  <c:v>3202</c:v>
                </c:pt>
                <c:pt idx="169">
                  <c:v>4429</c:v>
                </c:pt>
                <c:pt idx="170">
                  <c:v>19850</c:v>
                </c:pt>
                <c:pt idx="171">
                  <c:v>12008</c:v>
                </c:pt>
                <c:pt idx="172">
                  <c:v>106243</c:v>
                </c:pt>
                <c:pt idx="173">
                  <c:v>11143</c:v>
                </c:pt>
                <c:pt idx="174">
                  <c:v>18441</c:v>
                </c:pt>
                <c:pt idx="175">
                  <c:v>34078</c:v>
                </c:pt>
                <c:pt idx="176">
                  <c:v>182</c:v>
                </c:pt>
                <c:pt idx="177">
                  <c:v>11096</c:v>
                </c:pt>
                <c:pt idx="178">
                  <c:v>1951</c:v>
                </c:pt>
                <c:pt idx="179">
                  <c:v>34441</c:v>
                </c:pt>
                <c:pt idx="180">
                  <c:v>28144</c:v>
                </c:pt>
                <c:pt idx="181">
                  <c:v>11503</c:v>
                </c:pt>
                <c:pt idx="182">
                  <c:v>65232</c:v>
                </c:pt>
                <c:pt idx="183">
                  <c:v>27260</c:v>
                </c:pt>
                <c:pt idx="184">
                  <c:v>105866</c:v>
                </c:pt>
                <c:pt idx="185">
                  <c:v>16805</c:v>
                </c:pt>
                <c:pt idx="186">
                  <c:v>7894</c:v>
                </c:pt>
                <c:pt idx="187">
                  <c:v>41</c:v>
                </c:pt>
                <c:pt idx="188">
                  <c:v>164449</c:v>
                </c:pt>
                <c:pt idx="189">
                  <c:v>138170</c:v>
                </c:pt>
                <c:pt idx="190">
                  <c:v>51353</c:v>
                </c:pt>
                <c:pt idx="191">
                  <c:v>36776</c:v>
                </c:pt>
                <c:pt idx="192">
                  <c:v>3241</c:v>
                </c:pt>
                <c:pt idx="193">
                  <c:v>227</c:v>
                </c:pt>
                <c:pt idx="194">
                  <c:v>6223</c:v>
                </c:pt>
                <c:pt idx="195">
                  <c:v>3480</c:v>
                </c:pt>
                <c:pt idx="196">
                  <c:v>7293</c:v>
                </c:pt>
                <c:pt idx="197">
                  <c:v>229250</c:v>
                </c:pt>
                <c:pt idx="198">
                  <c:v>36176</c:v>
                </c:pt>
                <c:pt idx="199">
                  <c:v>8929</c:v>
                </c:pt>
                <c:pt idx="200">
                  <c:v>5155</c:v>
                </c:pt>
                <c:pt idx="201">
                  <c:v>288</c:v>
                </c:pt>
                <c:pt idx="202">
                  <c:v>831</c:v>
                </c:pt>
                <c:pt idx="203">
                  <c:v>54358</c:v>
                </c:pt>
                <c:pt idx="204">
                  <c:v>158678</c:v>
                </c:pt>
                <c:pt idx="205">
                  <c:v>4774</c:v>
                </c:pt>
                <c:pt idx="206">
                  <c:v>14399</c:v>
                </c:pt>
                <c:pt idx="207">
                  <c:v>22399</c:v>
                </c:pt>
                <c:pt idx="208">
                  <c:v>3640</c:v>
                </c:pt>
                <c:pt idx="209">
                  <c:v>1722</c:v>
                </c:pt>
                <c:pt idx="210">
                  <c:v>1521</c:v>
                </c:pt>
                <c:pt idx="211">
                  <c:v>43008</c:v>
                </c:pt>
                <c:pt idx="212">
                  <c:v>1194</c:v>
                </c:pt>
                <c:pt idx="213">
                  <c:v>14304</c:v>
                </c:pt>
                <c:pt idx="214">
                  <c:v>4208</c:v>
                </c:pt>
                <c:pt idx="215">
                  <c:v>1211</c:v>
                </c:pt>
                <c:pt idx="216">
                  <c:v>96698</c:v>
                </c:pt>
                <c:pt idx="217">
                  <c:v>124607</c:v>
                </c:pt>
                <c:pt idx="218">
                  <c:v>10623</c:v>
                </c:pt>
                <c:pt idx="219">
                  <c:v>24862</c:v>
                </c:pt>
                <c:pt idx="220">
                  <c:v>26080</c:v>
                </c:pt>
                <c:pt idx="221">
                  <c:v>1655</c:v>
                </c:pt>
                <c:pt idx="222">
                  <c:v>39</c:v>
                </c:pt>
                <c:pt idx="223">
                  <c:v>32276</c:v>
                </c:pt>
                <c:pt idx="224">
                  <c:v>16207</c:v>
                </c:pt>
                <c:pt idx="225">
                  <c:v>84</c:v>
                </c:pt>
                <c:pt idx="226">
                  <c:v>11684</c:v>
                </c:pt>
                <c:pt idx="227">
                  <c:v>31981</c:v>
                </c:pt>
                <c:pt idx="228">
                  <c:v>27121</c:v>
                </c:pt>
                <c:pt idx="229">
                  <c:v>15914</c:v>
                </c:pt>
                <c:pt idx="230">
                  <c:v>38391</c:v>
                </c:pt>
                <c:pt idx="231">
                  <c:v>39673</c:v>
                </c:pt>
                <c:pt idx="232">
                  <c:v>17440</c:v>
                </c:pt>
                <c:pt idx="233">
                  <c:v>2551</c:v>
                </c:pt>
                <c:pt idx="234">
                  <c:v>11</c:v>
                </c:pt>
                <c:pt idx="235">
                  <c:v>3464</c:v>
                </c:pt>
                <c:pt idx="236">
                  <c:v>1126</c:v>
                </c:pt>
                <c:pt idx="237">
                  <c:v>190948</c:v>
                </c:pt>
                <c:pt idx="238">
                  <c:v>60008</c:v>
                </c:pt>
                <c:pt idx="239">
                  <c:v>2971</c:v>
                </c:pt>
                <c:pt idx="240">
                  <c:v>2018</c:v>
                </c:pt>
                <c:pt idx="241">
                  <c:v>136888</c:v>
                </c:pt>
                <c:pt idx="242">
                  <c:v>41248</c:v>
                </c:pt>
                <c:pt idx="243">
                  <c:v>3044</c:v>
                </c:pt>
                <c:pt idx="244">
                  <c:v>4689</c:v>
                </c:pt>
                <c:pt idx="245">
                  <c:v>9939</c:v>
                </c:pt>
                <c:pt idx="246">
                  <c:v>93</c:v>
                </c:pt>
                <c:pt idx="247">
                  <c:v>178659</c:v>
                </c:pt>
                <c:pt idx="248">
                  <c:v>778513</c:v>
                </c:pt>
                <c:pt idx="249">
                  <c:v>2046</c:v>
                </c:pt>
                <c:pt idx="250">
                  <c:v>80554</c:v>
                </c:pt>
                <c:pt idx="251">
                  <c:v>12520</c:v>
                </c:pt>
                <c:pt idx="252">
                  <c:v>16969</c:v>
                </c:pt>
                <c:pt idx="253">
                  <c:v>6190</c:v>
                </c:pt>
                <c:pt idx="254">
                  <c:v>129</c:v>
                </c:pt>
                <c:pt idx="255">
                  <c:v>57183</c:v>
                </c:pt>
                <c:pt idx="256">
                  <c:v>9967</c:v>
                </c:pt>
                <c:pt idx="257">
                  <c:v>46680</c:v>
                </c:pt>
                <c:pt idx="258">
                  <c:v>22327</c:v>
                </c:pt>
                <c:pt idx="259">
                  <c:v>811</c:v>
                </c:pt>
                <c:pt idx="260">
                  <c:v>143458</c:v>
                </c:pt>
                <c:pt idx="261">
                  <c:v>9110</c:v>
                </c:pt>
                <c:pt idx="262">
                  <c:v>11103</c:v>
                </c:pt>
                <c:pt idx="263">
                  <c:v>3759</c:v>
                </c:pt>
                <c:pt idx="264">
                  <c:v>14838</c:v>
                </c:pt>
                <c:pt idx="265">
                  <c:v>68539</c:v>
                </c:pt>
                <c:pt idx="266">
                  <c:v>8738</c:v>
                </c:pt>
                <c:pt idx="267">
                  <c:v>57</c:v>
                </c:pt>
                <c:pt idx="268">
                  <c:v>645888</c:v>
                </c:pt>
                <c:pt idx="269">
                  <c:v>99533</c:v>
                </c:pt>
                <c:pt idx="270">
                  <c:v>27656</c:v>
                </c:pt>
                <c:pt idx="271">
                  <c:v>4334</c:v>
                </c:pt>
                <c:pt idx="272">
                  <c:v>14</c:v>
                </c:pt>
                <c:pt idx="273">
                  <c:v>34995</c:v>
                </c:pt>
                <c:pt idx="274">
                  <c:v>2325</c:v>
                </c:pt>
                <c:pt idx="275">
                  <c:v>12384</c:v>
                </c:pt>
                <c:pt idx="276">
                  <c:v>27935</c:v>
                </c:pt>
                <c:pt idx="277">
                  <c:v>234</c:v>
                </c:pt>
                <c:pt idx="278">
                  <c:v>18868</c:v>
                </c:pt>
                <c:pt idx="279">
                  <c:v>208955</c:v>
                </c:pt>
                <c:pt idx="280">
                  <c:v>27329</c:v>
                </c:pt>
                <c:pt idx="281">
                  <c:v>1814</c:v>
                </c:pt>
                <c:pt idx="282">
                  <c:v>1908</c:v>
                </c:pt>
                <c:pt idx="283">
                  <c:v>2660</c:v>
                </c:pt>
                <c:pt idx="284">
                  <c:v>3109</c:v>
                </c:pt>
                <c:pt idx="285">
                  <c:v>469</c:v>
                </c:pt>
                <c:pt idx="286">
                  <c:v>4271</c:v>
                </c:pt>
                <c:pt idx="287">
                  <c:v>11</c:v>
                </c:pt>
                <c:pt idx="288">
                  <c:v>1561</c:v>
                </c:pt>
                <c:pt idx="289">
                  <c:v>20606</c:v>
                </c:pt>
                <c:pt idx="290">
                  <c:v>5730</c:v>
                </c:pt>
                <c:pt idx="291">
                  <c:v>45</c:v>
                </c:pt>
                <c:pt idx="292">
                  <c:v>13948</c:v>
                </c:pt>
                <c:pt idx="293">
                  <c:v>39490</c:v>
                </c:pt>
                <c:pt idx="294">
                  <c:v>310</c:v>
                </c:pt>
                <c:pt idx="295">
                  <c:v>7734</c:v>
                </c:pt>
                <c:pt idx="296">
                  <c:v>151250</c:v>
                </c:pt>
                <c:pt idx="297">
                  <c:v>280213</c:v>
                </c:pt>
                <c:pt idx="298">
                  <c:v>115308</c:v>
                </c:pt>
                <c:pt idx="299">
                  <c:v>7086</c:v>
                </c:pt>
                <c:pt idx="300">
                  <c:v>32895</c:v>
                </c:pt>
                <c:pt idx="301">
                  <c:v>68</c:v>
                </c:pt>
                <c:pt idx="302">
                  <c:v>15532</c:v>
                </c:pt>
                <c:pt idx="303">
                  <c:v>269</c:v>
                </c:pt>
                <c:pt idx="304">
                  <c:v>429341</c:v>
                </c:pt>
                <c:pt idx="305">
                  <c:v>132635</c:v>
                </c:pt>
                <c:pt idx="306">
                  <c:v>6912</c:v>
                </c:pt>
                <c:pt idx="307">
                  <c:v>24659</c:v>
                </c:pt>
                <c:pt idx="308">
                  <c:v>15187</c:v>
                </c:pt>
                <c:pt idx="309">
                  <c:v>11899</c:v>
                </c:pt>
                <c:pt idx="310">
                  <c:v>107</c:v>
                </c:pt>
                <c:pt idx="311">
                  <c:v>4573</c:v>
                </c:pt>
                <c:pt idx="312">
                  <c:v>63371</c:v>
                </c:pt>
                <c:pt idx="313">
                  <c:v>5413</c:v>
                </c:pt>
                <c:pt idx="314">
                  <c:v>58513</c:v>
                </c:pt>
                <c:pt idx="315">
                  <c:v>1737</c:v>
                </c:pt>
                <c:pt idx="316">
                  <c:v>2780</c:v>
                </c:pt>
                <c:pt idx="317">
                  <c:v>12</c:v>
                </c:pt>
                <c:pt idx="318">
                  <c:v>9162</c:v>
                </c:pt>
                <c:pt idx="319">
                  <c:v>7408</c:v>
                </c:pt>
                <c:pt idx="320">
                  <c:v>182789</c:v>
                </c:pt>
                <c:pt idx="321">
                  <c:v>12056</c:v>
                </c:pt>
                <c:pt idx="322">
                  <c:v>50742</c:v>
                </c:pt>
                <c:pt idx="323">
                  <c:v>41016</c:v>
                </c:pt>
                <c:pt idx="324">
                  <c:v>873</c:v>
                </c:pt>
                <c:pt idx="325">
                  <c:v>3788</c:v>
                </c:pt>
                <c:pt idx="326">
                  <c:v>150</c:v>
                </c:pt>
                <c:pt idx="327">
                  <c:v>8445</c:v>
                </c:pt>
                <c:pt idx="328">
                  <c:v>16503</c:v>
                </c:pt>
                <c:pt idx="329">
                  <c:v>395</c:v>
                </c:pt>
                <c:pt idx="330">
                  <c:v>70174</c:v>
                </c:pt>
                <c:pt idx="331">
                  <c:v>32868</c:v>
                </c:pt>
                <c:pt idx="332">
                  <c:v>8431</c:v>
                </c:pt>
                <c:pt idx="333">
                  <c:v>3880</c:v>
                </c:pt>
                <c:pt idx="334">
                  <c:v>10479</c:v>
                </c:pt>
                <c:pt idx="335">
                  <c:v>2074</c:v>
                </c:pt>
                <c:pt idx="336">
                  <c:v>70445</c:v>
                </c:pt>
                <c:pt idx="337">
                  <c:v>206489</c:v>
                </c:pt>
                <c:pt idx="338">
                  <c:v>804</c:v>
                </c:pt>
                <c:pt idx="339">
                  <c:v>82672</c:v>
                </c:pt>
                <c:pt idx="340">
                  <c:v>3470</c:v>
                </c:pt>
                <c:pt idx="341">
                  <c:v>13486</c:v>
                </c:pt>
                <c:pt idx="342">
                  <c:v>128</c:v>
                </c:pt>
                <c:pt idx="343">
                  <c:v>54676</c:v>
                </c:pt>
                <c:pt idx="344">
                  <c:v>6611</c:v>
                </c:pt>
                <c:pt idx="345">
                  <c:v>126973</c:v>
                </c:pt>
                <c:pt idx="346">
                  <c:v>244559</c:v>
                </c:pt>
                <c:pt idx="347">
                  <c:v>4901</c:v>
                </c:pt>
                <c:pt idx="348">
                  <c:v>189265</c:v>
                </c:pt>
                <c:pt idx="349">
                  <c:v>46786</c:v>
                </c:pt>
                <c:pt idx="350">
                  <c:v>365</c:v>
                </c:pt>
                <c:pt idx="351">
                  <c:v>3028</c:v>
                </c:pt>
                <c:pt idx="352">
                  <c:v>4180</c:v>
                </c:pt>
                <c:pt idx="353">
                  <c:v>47974</c:v>
                </c:pt>
                <c:pt idx="354">
                  <c:v>14382</c:v>
                </c:pt>
                <c:pt idx="355">
                  <c:v>96321</c:v>
                </c:pt>
                <c:pt idx="356">
                  <c:v>4093</c:v>
                </c:pt>
                <c:pt idx="357">
                  <c:v>1179</c:v>
                </c:pt>
                <c:pt idx="358">
                  <c:v>2278</c:v>
                </c:pt>
                <c:pt idx="359">
                  <c:v>42395</c:v>
                </c:pt>
                <c:pt idx="360">
                  <c:v>13606</c:v>
                </c:pt>
                <c:pt idx="361">
                  <c:v>37947</c:v>
                </c:pt>
                <c:pt idx="362">
                  <c:v>1262</c:v>
                </c:pt>
                <c:pt idx="363">
                  <c:v>103301</c:v>
                </c:pt>
                <c:pt idx="364">
                  <c:v>4993</c:v>
                </c:pt>
                <c:pt idx="365">
                  <c:v>8019</c:v>
                </c:pt>
                <c:pt idx="366">
                  <c:v>809</c:v>
                </c:pt>
                <c:pt idx="367">
                  <c:v>77927</c:v>
                </c:pt>
                <c:pt idx="368">
                  <c:v>51324</c:v>
                </c:pt>
                <c:pt idx="369">
                  <c:v>32</c:v>
                </c:pt>
                <c:pt idx="370">
                  <c:v>6824</c:v>
                </c:pt>
                <c:pt idx="371">
                  <c:v>1193</c:v>
                </c:pt>
                <c:pt idx="372">
                  <c:v>33748</c:v>
                </c:pt>
                <c:pt idx="373">
                  <c:v>32162</c:v>
                </c:pt>
                <c:pt idx="374">
                  <c:v>7698</c:v>
                </c:pt>
                <c:pt idx="375">
                  <c:v>54560</c:v>
                </c:pt>
                <c:pt idx="376">
                  <c:v>49608</c:v>
                </c:pt>
                <c:pt idx="377">
                  <c:v>460</c:v>
                </c:pt>
                <c:pt idx="378">
                  <c:v>195</c:v>
                </c:pt>
                <c:pt idx="379">
                  <c:v>212</c:v>
                </c:pt>
                <c:pt idx="380">
                  <c:v>215271</c:v>
                </c:pt>
                <c:pt idx="381">
                  <c:v>7248</c:v>
                </c:pt>
                <c:pt idx="382">
                  <c:v>29233</c:v>
                </c:pt>
                <c:pt idx="383">
                  <c:v>1431724</c:v>
                </c:pt>
                <c:pt idx="384">
                  <c:v>7148</c:v>
                </c:pt>
                <c:pt idx="385">
                  <c:v>124337</c:v>
                </c:pt>
                <c:pt idx="386">
                  <c:v>19</c:v>
                </c:pt>
                <c:pt idx="387">
                  <c:v>1351</c:v>
                </c:pt>
                <c:pt idx="388">
                  <c:v>116178</c:v>
                </c:pt>
                <c:pt idx="389">
                  <c:v>32976</c:v>
                </c:pt>
                <c:pt idx="390">
                  <c:v>67</c:v>
                </c:pt>
                <c:pt idx="391">
                  <c:v>4621</c:v>
                </c:pt>
                <c:pt idx="392">
                  <c:v>287</c:v>
                </c:pt>
                <c:pt idx="393">
                  <c:v>1788960</c:v>
                </c:pt>
                <c:pt idx="394">
                  <c:v>19631</c:v>
                </c:pt>
                <c:pt idx="395">
                  <c:v>108091</c:v>
                </c:pt>
                <c:pt idx="396">
                  <c:v>8332</c:v>
                </c:pt>
                <c:pt idx="397">
                  <c:v>12984</c:v>
                </c:pt>
                <c:pt idx="398">
                  <c:v>1548</c:v>
                </c:pt>
                <c:pt idx="399">
                  <c:v>17637</c:v>
                </c:pt>
                <c:pt idx="400">
                  <c:v>57838</c:v>
                </c:pt>
                <c:pt idx="401">
                  <c:v>65</c:v>
                </c:pt>
                <c:pt idx="402">
                  <c:v>26114</c:v>
                </c:pt>
                <c:pt idx="403">
                  <c:v>7724</c:v>
                </c:pt>
                <c:pt idx="404">
                  <c:v>4496</c:v>
                </c:pt>
                <c:pt idx="405">
                  <c:v>3299</c:v>
                </c:pt>
                <c:pt idx="406">
                  <c:v>8937</c:v>
                </c:pt>
                <c:pt idx="407">
                  <c:v>1208</c:v>
                </c:pt>
                <c:pt idx="408">
                  <c:v>3149</c:v>
                </c:pt>
                <c:pt idx="409">
                  <c:v>150451</c:v>
                </c:pt>
                <c:pt idx="410">
                  <c:v>5002</c:v>
                </c:pt>
                <c:pt idx="411">
                  <c:v>109686</c:v>
                </c:pt>
                <c:pt idx="412">
                  <c:v>1967</c:v>
                </c:pt>
                <c:pt idx="413">
                  <c:v>98457</c:v>
                </c:pt>
                <c:pt idx="414">
                  <c:v>4822</c:v>
                </c:pt>
                <c:pt idx="415">
                  <c:v>1483</c:v>
                </c:pt>
                <c:pt idx="416">
                  <c:v>121</c:v>
                </c:pt>
                <c:pt idx="417">
                  <c:v>5719</c:v>
                </c:pt>
                <c:pt idx="418">
                  <c:v>208</c:v>
                </c:pt>
                <c:pt idx="419">
                  <c:v>1646</c:v>
                </c:pt>
                <c:pt idx="420">
                  <c:v>29</c:v>
                </c:pt>
                <c:pt idx="421">
                  <c:v>10543</c:v>
                </c:pt>
                <c:pt idx="422">
                  <c:v>9808</c:v>
                </c:pt>
                <c:pt idx="423">
                  <c:v>781</c:v>
                </c:pt>
                <c:pt idx="424">
                  <c:v>129381</c:v>
                </c:pt>
                <c:pt idx="425">
                  <c:v>310</c:v>
                </c:pt>
                <c:pt idx="426">
                  <c:v>30992</c:v>
                </c:pt>
                <c:pt idx="427">
                  <c:v>387156</c:v>
                </c:pt>
                <c:pt idx="428">
                  <c:v>1094557</c:v>
                </c:pt>
                <c:pt idx="429">
                  <c:v>4658</c:v>
                </c:pt>
                <c:pt idx="430">
                  <c:v>4</c:v>
                </c:pt>
                <c:pt idx="431">
                  <c:v>28010</c:v>
                </c:pt>
                <c:pt idx="432">
                  <c:v>2688</c:v>
                </c:pt>
                <c:pt idx="433">
                  <c:v>2583</c:v>
                </c:pt>
                <c:pt idx="434">
                  <c:v>1111</c:v>
                </c:pt>
                <c:pt idx="435">
                  <c:v>41026</c:v>
                </c:pt>
                <c:pt idx="436">
                  <c:v>234</c:v>
                </c:pt>
                <c:pt idx="437">
                  <c:v>19042</c:v>
                </c:pt>
                <c:pt idx="438">
                  <c:v>4028</c:v>
                </c:pt>
                <c:pt idx="439">
                  <c:v>730</c:v>
                </c:pt>
                <c:pt idx="440">
                  <c:v>7882</c:v>
                </c:pt>
                <c:pt idx="441">
                  <c:v>29464</c:v>
                </c:pt>
                <c:pt idx="442">
                  <c:v>145</c:v>
                </c:pt>
                <c:pt idx="443">
                  <c:v>481888</c:v>
                </c:pt>
                <c:pt idx="444">
                  <c:v>106759</c:v>
                </c:pt>
                <c:pt idx="445">
                  <c:v>14193</c:v>
                </c:pt>
                <c:pt idx="446">
                  <c:v>155328</c:v>
                </c:pt>
                <c:pt idx="447">
                  <c:v>1841</c:v>
                </c:pt>
                <c:pt idx="448">
                  <c:v>404</c:v>
                </c:pt>
                <c:pt idx="449">
                  <c:v>146603</c:v>
                </c:pt>
                <c:pt idx="450">
                  <c:v>59</c:v>
                </c:pt>
                <c:pt idx="451">
                  <c:v>42743</c:v>
                </c:pt>
                <c:pt idx="452">
                  <c:v>1533</c:v>
                </c:pt>
                <c:pt idx="453">
                  <c:v>230</c:v>
                </c:pt>
                <c:pt idx="454">
                  <c:v>39847</c:v>
                </c:pt>
                <c:pt idx="455">
                  <c:v>32489</c:v>
                </c:pt>
                <c:pt idx="456">
                  <c:v>63594</c:v>
                </c:pt>
                <c:pt idx="457">
                  <c:v>10200</c:v>
                </c:pt>
                <c:pt idx="458">
                  <c:v>9504</c:v>
                </c:pt>
                <c:pt idx="459">
                  <c:v>3370</c:v>
                </c:pt>
                <c:pt idx="460">
                  <c:v>8670</c:v>
                </c:pt>
                <c:pt idx="461">
                  <c:v>13453</c:v>
                </c:pt>
                <c:pt idx="462">
                  <c:v>1503</c:v>
                </c:pt>
                <c:pt idx="463">
                  <c:v>179</c:v>
                </c:pt>
                <c:pt idx="464">
                  <c:v>4512</c:v>
                </c:pt>
                <c:pt idx="465">
                  <c:v>2945</c:v>
                </c:pt>
                <c:pt idx="466">
                  <c:v>6432</c:v>
                </c:pt>
                <c:pt idx="467">
                  <c:v>49006</c:v>
                </c:pt>
                <c:pt idx="468">
                  <c:v>5059</c:v>
                </c:pt>
                <c:pt idx="469">
                  <c:v>25057</c:v>
                </c:pt>
                <c:pt idx="470">
                  <c:v>786</c:v>
                </c:pt>
                <c:pt idx="471">
                  <c:v>6975</c:v>
                </c:pt>
                <c:pt idx="472">
                  <c:v>109</c:v>
                </c:pt>
                <c:pt idx="473">
                  <c:v>197222</c:v>
                </c:pt>
                <c:pt idx="474">
                  <c:v>7932</c:v>
                </c:pt>
                <c:pt idx="475">
                  <c:v>2773</c:v>
                </c:pt>
                <c:pt idx="476">
                  <c:v>14227</c:v>
                </c:pt>
                <c:pt idx="477">
                  <c:v>611</c:v>
                </c:pt>
                <c:pt idx="478">
                  <c:v>25617</c:v>
                </c:pt>
                <c:pt idx="479">
                  <c:v>19893</c:v>
                </c:pt>
                <c:pt idx="480">
                  <c:v>309</c:v>
                </c:pt>
                <c:pt idx="481">
                  <c:v>1017</c:v>
                </c:pt>
                <c:pt idx="482">
                  <c:v>4377</c:v>
                </c:pt>
                <c:pt idx="483">
                  <c:v>4736</c:v>
                </c:pt>
                <c:pt idx="484">
                  <c:v>46</c:v>
                </c:pt>
                <c:pt idx="485">
                  <c:v>10697</c:v>
                </c:pt>
                <c:pt idx="486">
                  <c:v>16023</c:v>
                </c:pt>
                <c:pt idx="487">
                  <c:v>227</c:v>
                </c:pt>
                <c:pt idx="488">
                  <c:v>11645</c:v>
                </c:pt>
                <c:pt idx="489">
                  <c:v>13124</c:v>
                </c:pt>
                <c:pt idx="490">
                  <c:v>5977</c:v>
                </c:pt>
                <c:pt idx="491">
                  <c:v>518106</c:v>
                </c:pt>
                <c:pt idx="492">
                  <c:v>58841</c:v>
                </c:pt>
                <c:pt idx="493">
                  <c:v>14</c:v>
                </c:pt>
                <c:pt idx="494">
                  <c:v>18884</c:v>
                </c:pt>
                <c:pt idx="495">
                  <c:v>11389</c:v>
                </c:pt>
                <c:pt idx="496">
                  <c:v>21612</c:v>
                </c:pt>
                <c:pt idx="497">
                  <c:v>5519</c:v>
                </c:pt>
                <c:pt idx="498">
                  <c:v>48651</c:v>
                </c:pt>
                <c:pt idx="499">
                  <c:v>47164</c:v>
                </c:pt>
                <c:pt idx="500">
                  <c:v>6045</c:v>
                </c:pt>
                <c:pt idx="501">
                  <c:v>31111</c:v>
                </c:pt>
                <c:pt idx="502">
                  <c:v>35253</c:v>
                </c:pt>
                <c:pt idx="503">
                  <c:v>122778</c:v>
                </c:pt>
                <c:pt idx="504">
                  <c:v>728</c:v>
                </c:pt>
                <c:pt idx="505">
                  <c:v>7548</c:v>
                </c:pt>
                <c:pt idx="506">
                  <c:v>7914</c:v>
                </c:pt>
                <c:pt idx="507">
                  <c:v>15097</c:v>
                </c:pt>
                <c:pt idx="508">
                  <c:v>5599</c:v>
                </c:pt>
                <c:pt idx="509">
                  <c:v>15724</c:v>
                </c:pt>
                <c:pt idx="510">
                  <c:v>4952</c:v>
                </c:pt>
                <c:pt idx="511">
                  <c:v>30835</c:v>
                </c:pt>
                <c:pt idx="512">
                  <c:v>252</c:v>
                </c:pt>
                <c:pt idx="513">
                  <c:v>971</c:v>
                </c:pt>
                <c:pt idx="514">
                  <c:v>23398</c:v>
                </c:pt>
                <c:pt idx="515">
                  <c:v>34500</c:v>
                </c:pt>
                <c:pt idx="516">
                  <c:v>1966</c:v>
                </c:pt>
                <c:pt idx="517">
                  <c:v>23760</c:v>
                </c:pt>
                <c:pt idx="518">
                  <c:v>85230</c:v>
                </c:pt>
                <c:pt idx="519">
                  <c:v>9122</c:v>
                </c:pt>
                <c:pt idx="520">
                  <c:v>4052</c:v>
                </c:pt>
                <c:pt idx="521">
                  <c:v>5694</c:v>
                </c:pt>
                <c:pt idx="522">
                  <c:v>3297</c:v>
                </c:pt>
                <c:pt idx="523">
                  <c:v>2013</c:v>
                </c:pt>
                <c:pt idx="524">
                  <c:v>12960</c:v>
                </c:pt>
                <c:pt idx="525">
                  <c:v>15815</c:v>
                </c:pt>
                <c:pt idx="526">
                  <c:v>2270</c:v>
                </c:pt>
                <c:pt idx="527">
                  <c:v>262291</c:v>
                </c:pt>
                <c:pt idx="528">
                  <c:v>312</c:v>
                </c:pt>
                <c:pt idx="529">
                  <c:v>147739</c:v>
                </c:pt>
                <c:pt idx="530">
                  <c:v>33784</c:v>
                </c:pt>
                <c:pt idx="531">
                  <c:v>55993</c:v>
                </c:pt>
                <c:pt idx="532">
                  <c:v>14025</c:v>
                </c:pt>
                <c:pt idx="533">
                  <c:v>65854</c:v>
                </c:pt>
                <c:pt idx="534">
                  <c:v>22210</c:v>
                </c:pt>
                <c:pt idx="535">
                  <c:v>14471</c:v>
                </c:pt>
                <c:pt idx="536">
                  <c:v>11738</c:v>
                </c:pt>
                <c:pt idx="537">
                  <c:v>48342</c:v>
                </c:pt>
                <c:pt idx="538">
                  <c:v>15218</c:v>
                </c:pt>
                <c:pt idx="539">
                  <c:v>5293</c:v>
                </c:pt>
                <c:pt idx="540">
                  <c:v>3024</c:v>
                </c:pt>
                <c:pt idx="541">
                  <c:v>18605</c:v>
                </c:pt>
                <c:pt idx="542">
                  <c:v>10167</c:v>
                </c:pt>
                <c:pt idx="543">
                  <c:v>153706</c:v>
                </c:pt>
                <c:pt idx="544">
                  <c:v>24823</c:v>
                </c:pt>
                <c:pt idx="545">
                  <c:v>29530</c:v>
                </c:pt>
                <c:pt idx="546">
                  <c:v>6762</c:v>
                </c:pt>
                <c:pt idx="547">
                  <c:v>29446</c:v>
                </c:pt>
                <c:pt idx="548">
                  <c:v>131711</c:v>
                </c:pt>
                <c:pt idx="549">
                  <c:v>13681</c:v>
                </c:pt>
                <c:pt idx="550">
                  <c:v>6796</c:v>
                </c:pt>
                <c:pt idx="551">
                  <c:v>1625</c:v>
                </c:pt>
                <c:pt idx="552">
                  <c:v>778</c:v>
                </c:pt>
                <c:pt idx="553">
                  <c:v>5957</c:v>
                </c:pt>
                <c:pt idx="554">
                  <c:v>15745</c:v>
                </c:pt>
                <c:pt idx="555">
                  <c:v>6809</c:v>
                </c:pt>
                <c:pt idx="556">
                  <c:v>27811</c:v>
                </c:pt>
                <c:pt idx="557">
                  <c:v>135207</c:v>
                </c:pt>
                <c:pt idx="558">
                  <c:v>3</c:v>
                </c:pt>
                <c:pt idx="559">
                  <c:v>72349</c:v>
                </c:pt>
                <c:pt idx="560">
                  <c:v>23570</c:v>
                </c:pt>
                <c:pt idx="561">
                  <c:v>15082</c:v>
                </c:pt>
                <c:pt idx="562">
                  <c:v>4721</c:v>
                </c:pt>
                <c:pt idx="563">
                  <c:v>2</c:v>
                </c:pt>
                <c:pt idx="564">
                  <c:v>10224</c:v>
                </c:pt>
                <c:pt idx="565">
                  <c:v>54340</c:v>
                </c:pt>
                <c:pt idx="566">
                  <c:v>8088</c:v>
                </c:pt>
                <c:pt idx="567">
                  <c:v>25703</c:v>
                </c:pt>
                <c:pt idx="568">
                  <c:v>2460</c:v>
                </c:pt>
                <c:pt idx="569">
                  <c:v>2261</c:v>
                </c:pt>
                <c:pt idx="570">
                  <c:v>125</c:v>
                </c:pt>
                <c:pt idx="571">
                  <c:v>1214</c:v>
                </c:pt>
                <c:pt idx="572">
                  <c:v>2874</c:v>
                </c:pt>
                <c:pt idx="573">
                  <c:v>1953</c:v>
                </c:pt>
                <c:pt idx="574">
                  <c:v>11179</c:v>
                </c:pt>
                <c:pt idx="575">
                  <c:v>0</c:v>
                </c:pt>
                <c:pt idx="576">
                  <c:v>292251</c:v>
                </c:pt>
                <c:pt idx="577">
                  <c:v>34039</c:v>
                </c:pt>
                <c:pt idx="578">
                  <c:v>51291</c:v>
                </c:pt>
                <c:pt idx="579">
                  <c:v>4958</c:v>
                </c:pt>
                <c:pt idx="580">
                  <c:v>3089</c:v>
                </c:pt>
                <c:pt idx="581">
                  <c:v>5724</c:v>
                </c:pt>
                <c:pt idx="582">
                  <c:v>95218</c:v>
                </c:pt>
                <c:pt idx="583">
                  <c:v>5137</c:v>
                </c:pt>
                <c:pt idx="584">
                  <c:v>127</c:v>
                </c:pt>
                <c:pt idx="585">
                  <c:v>37836</c:v>
                </c:pt>
                <c:pt idx="586">
                  <c:v>151443</c:v>
                </c:pt>
                <c:pt idx="587">
                  <c:v>825258</c:v>
                </c:pt>
                <c:pt idx="588">
                  <c:v>20083</c:v>
                </c:pt>
                <c:pt idx="589">
                  <c:v>6629</c:v>
                </c:pt>
                <c:pt idx="590">
                  <c:v>54190</c:v>
                </c:pt>
                <c:pt idx="591">
                  <c:v>5736</c:v>
                </c:pt>
                <c:pt idx="592">
                  <c:v>49615</c:v>
                </c:pt>
                <c:pt idx="593">
                  <c:v>412</c:v>
                </c:pt>
                <c:pt idx="594">
                  <c:v>187</c:v>
                </c:pt>
                <c:pt idx="595">
                  <c:v>6802</c:v>
                </c:pt>
                <c:pt idx="596">
                  <c:v>71</c:v>
                </c:pt>
                <c:pt idx="597">
                  <c:v>188129</c:v>
                </c:pt>
                <c:pt idx="598">
                  <c:v>73056</c:v>
                </c:pt>
                <c:pt idx="599">
                  <c:v>30153</c:v>
                </c:pt>
                <c:pt idx="600">
                  <c:v>32630</c:v>
                </c:pt>
                <c:pt idx="601">
                  <c:v>754</c:v>
                </c:pt>
                <c:pt idx="602">
                  <c:v>5727</c:v>
                </c:pt>
                <c:pt idx="603">
                  <c:v>36308</c:v>
                </c:pt>
                <c:pt idx="604">
                  <c:v>176</c:v>
                </c:pt>
                <c:pt idx="605">
                  <c:v>1519</c:v>
                </c:pt>
                <c:pt idx="606">
                  <c:v>49907</c:v>
                </c:pt>
                <c:pt idx="607">
                  <c:v>3539</c:v>
                </c:pt>
                <c:pt idx="608">
                  <c:v>5799</c:v>
                </c:pt>
                <c:pt idx="609">
                  <c:v>16023</c:v>
                </c:pt>
                <c:pt idx="610">
                  <c:v>550</c:v>
                </c:pt>
                <c:pt idx="611">
                  <c:v>4783</c:v>
                </c:pt>
                <c:pt idx="612">
                  <c:v>5471</c:v>
                </c:pt>
                <c:pt idx="613">
                  <c:v>670</c:v>
                </c:pt>
                <c:pt idx="614">
                  <c:v>16139</c:v>
                </c:pt>
                <c:pt idx="615">
                  <c:v>66758</c:v>
                </c:pt>
                <c:pt idx="616">
                  <c:v>73435</c:v>
                </c:pt>
                <c:pt idx="617">
                  <c:v>450885</c:v>
                </c:pt>
                <c:pt idx="618">
                  <c:v>3164</c:v>
                </c:pt>
                <c:pt idx="619">
                  <c:v>10497</c:v>
                </c:pt>
                <c:pt idx="620">
                  <c:v>25366</c:v>
                </c:pt>
                <c:pt idx="621">
                  <c:v>2389</c:v>
                </c:pt>
                <c:pt idx="622">
                  <c:v>18139</c:v>
                </c:pt>
                <c:pt idx="623">
                  <c:v>44879</c:v>
                </c:pt>
                <c:pt idx="624">
                  <c:v>20551</c:v>
                </c:pt>
                <c:pt idx="625">
                  <c:v>27107</c:v>
                </c:pt>
                <c:pt idx="626">
                  <c:v>13027</c:v>
                </c:pt>
                <c:pt idx="627">
                  <c:v>19428</c:v>
                </c:pt>
                <c:pt idx="628">
                  <c:v>4773</c:v>
                </c:pt>
                <c:pt idx="629">
                  <c:v>31374</c:v>
                </c:pt>
                <c:pt idx="630">
                  <c:v>35</c:v>
                </c:pt>
                <c:pt idx="631">
                  <c:v>180749</c:v>
                </c:pt>
                <c:pt idx="632">
                  <c:v>11650</c:v>
                </c:pt>
                <c:pt idx="633">
                  <c:v>86207</c:v>
                </c:pt>
                <c:pt idx="634">
                  <c:v>68563</c:v>
                </c:pt>
                <c:pt idx="635">
                  <c:v>24031</c:v>
                </c:pt>
                <c:pt idx="636">
                  <c:v>5691</c:v>
                </c:pt>
                <c:pt idx="637">
                  <c:v>4994</c:v>
                </c:pt>
                <c:pt idx="638">
                  <c:v>112341</c:v>
                </c:pt>
                <c:pt idx="639">
                  <c:v>3859</c:v>
                </c:pt>
                <c:pt idx="640">
                  <c:v>49985</c:v>
                </c:pt>
                <c:pt idx="641">
                  <c:v>35493</c:v>
                </c:pt>
                <c:pt idx="642">
                  <c:v>41221</c:v>
                </c:pt>
                <c:pt idx="643">
                  <c:v>193377</c:v>
                </c:pt>
                <c:pt idx="644">
                  <c:v>369736</c:v>
                </c:pt>
                <c:pt idx="645">
                  <c:v>17572</c:v>
                </c:pt>
                <c:pt idx="646">
                  <c:v>227602</c:v>
                </c:pt>
                <c:pt idx="647">
                  <c:v>75567</c:v>
                </c:pt>
                <c:pt idx="648">
                  <c:v>135280</c:v>
                </c:pt>
                <c:pt idx="649">
                  <c:v>3143</c:v>
                </c:pt>
                <c:pt idx="650">
                  <c:v>13409</c:v>
                </c:pt>
                <c:pt idx="651">
                  <c:v>8</c:v>
                </c:pt>
                <c:pt idx="652">
                  <c:v>2948</c:v>
                </c:pt>
                <c:pt idx="653">
                  <c:v>87201</c:v>
                </c:pt>
                <c:pt idx="654">
                  <c:v>6431</c:v>
                </c:pt>
                <c:pt idx="655">
                  <c:v>9401</c:v>
                </c:pt>
                <c:pt idx="656">
                  <c:v>46625</c:v>
                </c:pt>
                <c:pt idx="657">
                  <c:v>247884</c:v>
                </c:pt>
                <c:pt idx="658">
                  <c:v>39056</c:v>
                </c:pt>
                <c:pt idx="659">
                  <c:v>86444</c:v>
                </c:pt>
                <c:pt idx="660">
                  <c:v>20217</c:v>
                </c:pt>
                <c:pt idx="661">
                  <c:v>51635</c:v>
                </c:pt>
                <c:pt idx="662">
                  <c:v>19998</c:v>
                </c:pt>
                <c:pt idx="663">
                  <c:v>20192</c:v>
                </c:pt>
                <c:pt idx="664">
                  <c:v>38734</c:v>
                </c:pt>
                <c:pt idx="665">
                  <c:v>156895</c:v>
                </c:pt>
                <c:pt idx="666">
                  <c:v>493804</c:v>
                </c:pt>
                <c:pt idx="667">
                  <c:v>2980</c:v>
                </c:pt>
                <c:pt idx="668">
                  <c:v>19069</c:v>
                </c:pt>
                <c:pt idx="669">
                  <c:v>14742</c:v>
                </c:pt>
                <c:pt idx="670">
                  <c:v>161751</c:v>
                </c:pt>
                <c:pt idx="671">
                  <c:v>55</c:v>
                </c:pt>
                <c:pt idx="672">
                  <c:v>5721</c:v>
                </c:pt>
                <c:pt idx="673">
                  <c:v>30</c:v>
                </c:pt>
                <c:pt idx="674">
                  <c:v>4127</c:v>
                </c:pt>
                <c:pt idx="675">
                  <c:v>46423</c:v>
                </c:pt>
                <c:pt idx="676">
                  <c:v>1265</c:v>
                </c:pt>
                <c:pt idx="677">
                  <c:v>2969</c:v>
                </c:pt>
                <c:pt idx="678">
                  <c:v>49060</c:v>
                </c:pt>
                <c:pt idx="679">
                  <c:v>17958</c:v>
                </c:pt>
                <c:pt idx="680">
                  <c:v>301</c:v>
                </c:pt>
                <c:pt idx="681">
                  <c:v>649</c:v>
                </c:pt>
                <c:pt idx="682">
                  <c:v>3683</c:v>
                </c:pt>
                <c:pt idx="683">
                  <c:v>124860</c:v>
                </c:pt>
                <c:pt idx="684">
                  <c:v>1958</c:v>
                </c:pt>
                <c:pt idx="685">
                  <c:v>26604</c:v>
                </c:pt>
                <c:pt idx="686">
                  <c:v>8166</c:v>
                </c:pt>
                <c:pt idx="687">
                  <c:v>94279</c:v>
                </c:pt>
                <c:pt idx="688">
                  <c:v>26794</c:v>
                </c:pt>
                <c:pt idx="689">
                  <c:v>37009</c:v>
                </c:pt>
                <c:pt idx="690">
                  <c:v>47108</c:v>
                </c:pt>
                <c:pt idx="691">
                  <c:v>7675</c:v>
                </c:pt>
                <c:pt idx="692">
                  <c:v>215294</c:v>
                </c:pt>
                <c:pt idx="693">
                  <c:v>29873</c:v>
                </c:pt>
                <c:pt idx="694">
                  <c:v>38633</c:v>
                </c:pt>
                <c:pt idx="695">
                  <c:v>11378</c:v>
                </c:pt>
                <c:pt idx="696">
                  <c:v>240</c:v>
                </c:pt>
                <c:pt idx="697">
                  <c:v>18453</c:v>
                </c:pt>
                <c:pt idx="698">
                  <c:v>187303</c:v>
                </c:pt>
                <c:pt idx="699">
                  <c:v>69</c:v>
                </c:pt>
                <c:pt idx="700">
                  <c:v>33259</c:v>
                </c:pt>
                <c:pt idx="701">
                  <c:v>33689</c:v>
                </c:pt>
                <c:pt idx="702">
                  <c:v>931</c:v>
                </c:pt>
                <c:pt idx="703">
                  <c:v>218633</c:v>
                </c:pt>
                <c:pt idx="704">
                  <c:v>12313</c:v>
                </c:pt>
                <c:pt idx="705">
                  <c:v>3454</c:v>
                </c:pt>
                <c:pt idx="706">
                  <c:v>2384</c:v>
                </c:pt>
                <c:pt idx="707">
                  <c:v>2635</c:v>
                </c:pt>
                <c:pt idx="708">
                  <c:v>167615</c:v>
                </c:pt>
                <c:pt idx="709">
                  <c:v>1752</c:v>
                </c:pt>
                <c:pt idx="710">
                  <c:v>79652</c:v>
                </c:pt>
                <c:pt idx="711">
                  <c:v>22571</c:v>
                </c:pt>
                <c:pt idx="712">
                  <c:v>449</c:v>
                </c:pt>
                <c:pt idx="713">
                  <c:v>41</c:v>
                </c:pt>
                <c:pt idx="714">
                  <c:v>5794</c:v>
                </c:pt>
                <c:pt idx="715">
                  <c:v>4254</c:v>
                </c:pt>
                <c:pt idx="716">
                  <c:v>5754</c:v>
                </c:pt>
                <c:pt idx="717">
                  <c:v>18390</c:v>
                </c:pt>
                <c:pt idx="718">
                  <c:v>108</c:v>
                </c:pt>
                <c:pt idx="719">
                  <c:v>3374</c:v>
                </c:pt>
                <c:pt idx="720">
                  <c:v>1354</c:v>
                </c:pt>
                <c:pt idx="721">
                  <c:v>109426</c:v>
                </c:pt>
                <c:pt idx="722">
                  <c:v>11154</c:v>
                </c:pt>
                <c:pt idx="723">
                  <c:v>1950</c:v>
                </c:pt>
                <c:pt idx="724">
                  <c:v>2058</c:v>
                </c:pt>
                <c:pt idx="725">
                  <c:v>3899</c:v>
                </c:pt>
                <c:pt idx="726">
                  <c:v>9383</c:v>
                </c:pt>
                <c:pt idx="727">
                  <c:v>3297</c:v>
                </c:pt>
                <c:pt idx="728">
                  <c:v>7495</c:v>
                </c:pt>
                <c:pt idx="729">
                  <c:v>0</c:v>
                </c:pt>
                <c:pt idx="730">
                  <c:v>83646</c:v>
                </c:pt>
                <c:pt idx="731">
                  <c:v>16644</c:v>
                </c:pt>
                <c:pt idx="732">
                  <c:v>15716</c:v>
                </c:pt>
                <c:pt idx="733">
                  <c:v>34058</c:v>
                </c:pt>
                <c:pt idx="734">
                  <c:v>30</c:v>
                </c:pt>
                <c:pt idx="735">
                  <c:v>8985</c:v>
                </c:pt>
                <c:pt idx="736">
                  <c:v>455</c:v>
                </c:pt>
                <c:pt idx="737">
                  <c:v>3125</c:v>
                </c:pt>
                <c:pt idx="738">
                  <c:v>24531</c:v>
                </c:pt>
                <c:pt idx="739">
                  <c:v>29689</c:v>
                </c:pt>
                <c:pt idx="740">
                  <c:v>9376</c:v>
                </c:pt>
                <c:pt idx="741">
                  <c:v>21</c:v>
                </c:pt>
                <c:pt idx="742">
                  <c:v>694</c:v>
                </c:pt>
                <c:pt idx="743">
                  <c:v>20609</c:v>
                </c:pt>
                <c:pt idx="744">
                  <c:v>1076</c:v>
                </c:pt>
                <c:pt idx="745">
                  <c:v>989</c:v>
                </c:pt>
                <c:pt idx="746">
                  <c:v>3333</c:v>
                </c:pt>
                <c:pt idx="747">
                  <c:v>477</c:v>
                </c:pt>
                <c:pt idx="748">
                  <c:v>7726</c:v>
                </c:pt>
                <c:pt idx="749">
                  <c:v>178</c:v>
                </c:pt>
                <c:pt idx="750">
                  <c:v>148</c:v>
                </c:pt>
                <c:pt idx="751">
                  <c:v>4918</c:v>
                </c:pt>
                <c:pt idx="752">
                  <c:v>3792</c:v>
                </c:pt>
                <c:pt idx="753">
                  <c:v>1286</c:v>
                </c:pt>
                <c:pt idx="754">
                  <c:v>34531</c:v>
                </c:pt>
                <c:pt idx="755">
                  <c:v>51428</c:v>
                </c:pt>
                <c:pt idx="756">
                  <c:v>7039</c:v>
                </c:pt>
                <c:pt idx="757">
                  <c:v>18619</c:v>
                </c:pt>
                <c:pt idx="758">
                  <c:v>13360</c:v>
                </c:pt>
                <c:pt idx="759">
                  <c:v>6433</c:v>
                </c:pt>
                <c:pt idx="760">
                  <c:v>18811</c:v>
                </c:pt>
                <c:pt idx="761">
                  <c:v>828</c:v>
                </c:pt>
                <c:pt idx="762">
                  <c:v>1398</c:v>
                </c:pt>
                <c:pt idx="763">
                  <c:v>4028</c:v>
                </c:pt>
                <c:pt idx="764">
                  <c:v>5684</c:v>
                </c:pt>
                <c:pt idx="765">
                  <c:v>69007</c:v>
                </c:pt>
                <c:pt idx="766">
                  <c:v>10747</c:v>
                </c:pt>
                <c:pt idx="767">
                  <c:v>20289</c:v>
                </c:pt>
                <c:pt idx="768">
                  <c:v>10325</c:v>
                </c:pt>
                <c:pt idx="769">
                  <c:v>18686</c:v>
                </c:pt>
                <c:pt idx="770">
                  <c:v>1299</c:v>
                </c:pt>
                <c:pt idx="771">
                  <c:v>28418</c:v>
                </c:pt>
                <c:pt idx="772">
                  <c:v>1417</c:v>
                </c:pt>
                <c:pt idx="773">
                  <c:v>1248</c:v>
                </c:pt>
                <c:pt idx="774">
                  <c:v>119459</c:v>
                </c:pt>
                <c:pt idx="775">
                  <c:v>1880</c:v>
                </c:pt>
                <c:pt idx="776">
                  <c:v>7253</c:v>
                </c:pt>
                <c:pt idx="777">
                  <c:v>38196</c:v>
                </c:pt>
                <c:pt idx="778">
                  <c:v>24687</c:v>
                </c:pt>
                <c:pt idx="779">
                  <c:v>85113</c:v>
                </c:pt>
                <c:pt idx="780">
                  <c:v>16443</c:v>
                </c:pt>
                <c:pt idx="781">
                  <c:v>1351</c:v>
                </c:pt>
                <c:pt idx="782">
                  <c:v>52190</c:v>
                </c:pt>
                <c:pt idx="783">
                  <c:v>396450</c:v>
                </c:pt>
                <c:pt idx="784">
                  <c:v>0</c:v>
                </c:pt>
                <c:pt idx="785">
                  <c:v>1667</c:v>
                </c:pt>
                <c:pt idx="786">
                  <c:v>3806</c:v>
                </c:pt>
                <c:pt idx="787">
                  <c:v>257</c:v>
                </c:pt>
                <c:pt idx="788">
                  <c:v>110407</c:v>
                </c:pt>
                <c:pt idx="789">
                  <c:v>115164</c:v>
                </c:pt>
                <c:pt idx="790">
                  <c:v>347100</c:v>
                </c:pt>
                <c:pt idx="791">
                  <c:v>418</c:v>
                </c:pt>
                <c:pt idx="792">
                  <c:v>428599</c:v>
                </c:pt>
                <c:pt idx="793">
                  <c:v>13924</c:v>
                </c:pt>
                <c:pt idx="794">
                  <c:v>442316</c:v>
                </c:pt>
                <c:pt idx="795">
                  <c:v>4658</c:v>
                </c:pt>
                <c:pt idx="796">
                  <c:v>68401</c:v>
                </c:pt>
                <c:pt idx="797">
                  <c:v>6569</c:v>
                </c:pt>
                <c:pt idx="798">
                  <c:v>591776</c:v>
                </c:pt>
                <c:pt idx="799">
                  <c:v>20</c:v>
                </c:pt>
                <c:pt idx="800">
                  <c:v>1943</c:v>
                </c:pt>
                <c:pt idx="801">
                  <c:v>1170</c:v>
                </c:pt>
                <c:pt idx="802">
                  <c:v>10685</c:v>
                </c:pt>
                <c:pt idx="803">
                  <c:v>2676</c:v>
                </c:pt>
                <c:pt idx="804">
                  <c:v>4503</c:v>
                </c:pt>
                <c:pt idx="805">
                  <c:v>3322</c:v>
                </c:pt>
                <c:pt idx="806">
                  <c:v>9710</c:v>
                </c:pt>
                <c:pt idx="807">
                  <c:v>8982</c:v>
                </c:pt>
                <c:pt idx="808">
                  <c:v>13689</c:v>
                </c:pt>
                <c:pt idx="809">
                  <c:v>21941</c:v>
                </c:pt>
                <c:pt idx="810">
                  <c:v>4171</c:v>
                </c:pt>
                <c:pt idx="811">
                  <c:v>4947</c:v>
                </c:pt>
                <c:pt idx="812">
                  <c:v>443</c:v>
                </c:pt>
                <c:pt idx="813">
                  <c:v>1225</c:v>
                </c:pt>
                <c:pt idx="814">
                  <c:v>39940</c:v>
                </c:pt>
                <c:pt idx="815">
                  <c:v>74</c:v>
                </c:pt>
                <c:pt idx="816">
                  <c:v>143779</c:v>
                </c:pt>
                <c:pt idx="817">
                  <c:v>6531</c:v>
                </c:pt>
                <c:pt idx="818">
                  <c:v>36922</c:v>
                </c:pt>
                <c:pt idx="819">
                  <c:v>2625661</c:v>
                </c:pt>
                <c:pt idx="820">
                  <c:v>7102</c:v>
                </c:pt>
                <c:pt idx="821">
                  <c:v>6</c:v>
                </c:pt>
                <c:pt idx="822">
                  <c:v>6303</c:v>
                </c:pt>
                <c:pt idx="823">
                  <c:v>3051</c:v>
                </c:pt>
                <c:pt idx="824">
                  <c:v>28252</c:v>
                </c:pt>
                <c:pt idx="825">
                  <c:v>33261</c:v>
                </c:pt>
                <c:pt idx="826">
                  <c:v>23886</c:v>
                </c:pt>
                <c:pt idx="827">
                  <c:v>23638</c:v>
                </c:pt>
                <c:pt idx="828">
                  <c:v>1334</c:v>
                </c:pt>
                <c:pt idx="829">
                  <c:v>141277</c:v>
                </c:pt>
                <c:pt idx="830">
                  <c:v>76</c:v>
                </c:pt>
                <c:pt idx="831">
                  <c:v>7069</c:v>
                </c:pt>
                <c:pt idx="832">
                  <c:v>826</c:v>
                </c:pt>
                <c:pt idx="833">
                  <c:v>281</c:v>
                </c:pt>
                <c:pt idx="834">
                  <c:v>2049</c:v>
                </c:pt>
                <c:pt idx="835">
                  <c:v>904</c:v>
                </c:pt>
                <c:pt idx="836">
                  <c:v>35</c:v>
                </c:pt>
                <c:pt idx="837">
                  <c:v>290</c:v>
                </c:pt>
                <c:pt idx="838">
                  <c:v>15577</c:v>
                </c:pt>
                <c:pt idx="839">
                  <c:v>189276</c:v>
                </c:pt>
                <c:pt idx="840">
                  <c:v>25292</c:v>
                </c:pt>
                <c:pt idx="841">
                  <c:v>11629</c:v>
                </c:pt>
                <c:pt idx="842">
                  <c:v>6260</c:v>
                </c:pt>
                <c:pt idx="843">
                  <c:v>144410</c:v>
                </c:pt>
                <c:pt idx="844">
                  <c:v>13367</c:v>
                </c:pt>
                <c:pt idx="845">
                  <c:v>44807</c:v>
                </c:pt>
                <c:pt idx="846">
                  <c:v>0</c:v>
                </c:pt>
                <c:pt idx="847">
                  <c:v>5613827</c:v>
                </c:pt>
                <c:pt idx="848">
                  <c:v>5400</c:v>
                </c:pt>
                <c:pt idx="849">
                  <c:v>203</c:v>
                </c:pt>
                <c:pt idx="850">
                  <c:v>55982</c:v>
                </c:pt>
                <c:pt idx="851">
                  <c:v>1435</c:v>
                </c:pt>
                <c:pt idx="852">
                  <c:v>35151</c:v>
                </c:pt>
                <c:pt idx="853">
                  <c:v>47121</c:v>
                </c:pt>
                <c:pt idx="854">
                  <c:v>4372</c:v>
                </c:pt>
                <c:pt idx="855">
                  <c:v>528</c:v>
                </c:pt>
                <c:pt idx="856">
                  <c:v>15</c:v>
                </c:pt>
                <c:pt idx="857">
                  <c:v>228</c:v>
                </c:pt>
                <c:pt idx="858">
                  <c:v>13307</c:v>
                </c:pt>
                <c:pt idx="859">
                  <c:v>2607</c:v>
                </c:pt>
                <c:pt idx="860">
                  <c:v>1691</c:v>
                </c:pt>
                <c:pt idx="861">
                  <c:v>61211</c:v>
                </c:pt>
                <c:pt idx="862">
                  <c:v>4604</c:v>
                </c:pt>
                <c:pt idx="863">
                  <c:v>12707</c:v>
                </c:pt>
                <c:pt idx="864">
                  <c:v>1966</c:v>
                </c:pt>
                <c:pt idx="865">
                  <c:v>231420</c:v>
                </c:pt>
                <c:pt idx="866">
                  <c:v>5832</c:v>
                </c:pt>
                <c:pt idx="867">
                  <c:v>1011</c:v>
                </c:pt>
                <c:pt idx="868">
                  <c:v>16788</c:v>
                </c:pt>
                <c:pt idx="869">
                  <c:v>37759</c:v>
                </c:pt>
                <c:pt idx="870">
                  <c:v>1487</c:v>
                </c:pt>
                <c:pt idx="871">
                  <c:v>2070</c:v>
                </c:pt>
                <c:pt idx="872">
                  <c:v>64416</c:v>
                </c:pt>
                <c:pt idx="873">
                  <c:v>6437</c:v>
                </c:pt>
                <c:pt idx="874">
                  <c:v>228488</c:v>
                </c:pt>
                <c:pt idx="875">
                  <c:v>15792</c:v>
                </c:pt>
                <c:pt idx="876">
                  <c:v>1129</c:v>
                </c:pt>
                <c:pt idx="877">
                  <c:v>12</c:v>
                </c:pt>
                <c:pt idx="878">
                  <c:v>40325</c:v>
                </c:pt>
                <c:pt idx="879">
                  <c:v>121</c:v>
                </c:pt>
                <c:pt idx="880">
                  <c:v>18968</c:v>
                </c:pt>
                <c:pt idx="881">
                  <c:v>5575</c:v>
                </c:pt>
                <c:pt idx="882">
                  <c:v>20562</c:v>
                </c:pt>
                <c:pt idx="883">
                  <c:v>2093</c:v>
                </c:pt>
                <c:pt idx="884">
                  <c:v>20443</c:v>
                </c:pt>
                <c:pt idx="885">
                  <c:v>17756</c:v>
                </c:pt>
                <c:pt idx="886">
                  <c:v>45</c:v>
                </c:pt>
                <c:pt idx="887">
                  <c:v>3020</c:v>
                </c:pt>
                <c:pt idx="888">
                  <c:v>35785</c:v>
                </c:pt>
                <c:pt idx="889">
                  <c:v>23244</c:v>
                </c:pt>
                <c:pt idx="890">
                  <c:v>30</c:v>
                </c:pt>
                <c:pt idx="891">
                  <c:v>20205</c:v>
                </c:pt>
                <c:pt idx="892">
                  <c:v>43735</c:v>
                </c:pt>
                <c:pt idx="893">
                  <c:v>23551</c:v>
                </c:pt>
                <c:pt idx="894">
                  <c:v>45128</c:v>
                </c:pt>
                <c:pt idx="895">
                  <c:v>34</c:v>
                </c:pt>
                <c:pt idx="896">
                  <c:v>59416</c:v>
                </c:pt>
                <c:pt idx="897">
                  <c:v>26937</c:v>
                </c:pt>
                <c:pt idx="898">
                  <c:v>1170</c:v>
                </c:pt>
                <c:pt idx="899">
                  <c:v>34123</c:v>
                </c:pt>
                <c:pt idx="900">
                  <c:v>79048</c:v>
                </c:pt>
                <c:pt idx="901">
                  <c:v>17</c:v>
                </c:pt>
                <c:pt idx="902">
                  <c:v>511</c:v>
                </c:pt>
                <c:pt idx="903">
                  <c:v>1606</c:v>
                </c:pt>
                <c:pt idx="904">
                  <c:v>1810</c:v>
                </c:pt>
                <c:pt idx="905">
                  <c:v>284040</c:v>
                </c:pt>
                <c:pt idx="906">
                  <c:v>40170</c:v>
                </c:pt>
                <c:pt idx="907">
                  <c:v>7906</c:v>
                </c:pt>
                <c:pt idx="908">
                  <c:v>6305</c:v>
                </c:pt>
                <c:pt idx="909">
                  <c:v>998395</c:v>
                </c:pt>
                <c:pt idx="910">
                  <c:v>11200</c:v>
                </c:pt>
                <c:pt idx="911">
                  <c:v>8032</c:v>
                </c:pt>
                <c:pt idx="912">
                  <c:v>2939</c:v>
                </c:pt>
                <c:pt idx="913">
                  <c:v>1347</c:v>
                </c:pt>
                <c:pt idx="914">
                  <c:v>134</c:v>
                </c:pt>
                <c:pt idx="915">
                  <c:v>22781</c:v>
                </c:pt>
                <c:pt idx="916">
                  <c:v>2311</c:v>
                </c:pt>
                <c:pt idx="917">
                  <c:v>1518</c:v>
                </c:pt>
                <c:pt idx="918">
                  <c:v>26797</c:v>
                </c:pt>
                <c:pt idx="919">
                  <c:v>14359</c:v>
                </c:pt>
                <c:pt idx="920">
                  <c:v>25255</c:v>
                </c:pt>
                <c:pt idx="921">
                  <c:v>18814</c:v>
                </c:pt>
                <c:pt idx="922">
                  <c:v>72568</c:v>
                </c:pt>
                <c:pt idx="923">
                  <c:v>32001</c:v>
                </c:pt>
                <c:pt idx="924">
                  <c:v>21876</c:v>
                </c:pt>
                <c:pt idx="925">
                  <c:v>21804</c:v>
                </c:pt>
                <c:pt idx="926">
                  <c:v>72979</c:v>
                </c:pt>
                <c:pt idx="927">
                  <c:v>736</c:v>
                </c:pt>
                <c:pt idx="928">
                  <c:v>242</c:v>
                </c:pt>
                <c:pt idx="929">
                  <c:v>6665</c:v>
                </c:pt>
                <c:pt idx="930">
                  <c:v>100045</c:v>
                </c:pt>
                <c:pt idx="931">
                  <c:v>14224</c:v>
                </c:pt>
                <c:pt idx="932">
                  <c:v>15910</c:v>
                </c:pt>
                <c:pt idx="933">
                  <c:v>5717</c:v>
                </c:pt>
                <c:pt idx="934">
                  <c:v>208</c:v>
                </c:pt>
                <c:pt idx="935">
                  <c:v>328876</c:v>
                </c:pt>
                <c:pt idx="936">
                  <c:v>35839</c:v>
                </c:pt>
                <c:pt idx="937">
                  <c:v>5930</c:v>
                </c:pt>
                <c:pt idx="938">
                  <c:v>2627</c:v>
                </c:pt>
                <c:pt idx="939">
                  <c:v>2648</c:v>
                </c:pt>
                <c:pt idx="940">
                  <c:v>1987</c:v>
                </c:pt>
                <c:pt idx="941">
                  <c:v>96552</c:v>
                </c:pt>
                <c:pt idx="942">
                  <c:v>96477</c:v>
                </c:pt>
                <c:pt idx="943">
                  <c:v>52381</c:v>
                </c:pt>
                <c:pt idx="944">
                  <c:v>130249</c:v>
                </c:pt>
                <c:pt idx="945">
                  <c:v>12096</c:v>
                </c:pt>
                <c:pt idx="946">
                  <c:v>14323</c:v>
                </c:pt>
                <c:pt idx="947">
                  <c:v>4444</c:v>
                </c:pt>
                <c:pt idx="948">
                  <c:v>29553</c:v>
                </c:pt>
                <c:pt idx="949">
                  <c:v>1326</c:v>
                </c:pt>
                <c:pt idx="950">
                  <c:v>5464</c:v>
                </c:pt>
                <c:pt idx="951">
                  <c:v>12075</c:v>
                </c:pt>
                <c:pt idx="952">
                  <c:v>29898</c:v>
                </c:pt>
                <c:pt idx="953">
                  <c:v>359012</c:v>
                </c:pt>
                <c:pt idx="954">
                  <c:v>276</c:v>
                </c:pt>
                <c:pt idx="955">
                  <c:v>13234</c:v>
                </c:pt>
                <c:pt idx="956">
                  <c:v>4329</c:v>
                </c:pt>
                <c:pt idx="957">
                  <c:v>30014</c:v>
                </c:pt>
                <c:pt idx="958">
                  <c:v>3852</c:v>
                </c:pt>
                <c:pt idx="959">
                  <c:v>215</c:v>
                </c:pt>
                <c:pt idx="960">
                  <c:v>5075</c:v>
                </c:pt>
                <c:pt idx="961">
                  <c:v>3853</c:v>
                </c:pt>
                <c:pt idx="962">
                  <c:v>47105</c:v>
                </c:pt>
                <c:pt idx="963">
                  <c:v>7471</c:v>
                </c:pt>
                <c:pt idx="964">
                  <c:v>454441</c:v>
                </c:pt>
                <c:pt idx="965">
                  <c:v>1456</c:v>
                </c:pt>
                <c:pt idx="966">
                  <c:v>86588</c:v>
                </c:pt>
                <c:pt idx="967">
                  <c:v>13695</c:v>
                </c:pt>
                <c:pt idx="968">
                  <c:v>50126</c:v>
                </c:pt>
                <c:pt idx="969">
                  <c:v>34989</c:v>
                </c:pt>
                <c:pt idx="970">
                  <c:v>36686</c:v>
                </c:pt>
                <c:pt idx="971">
                  <c:v>218247</c:v>
                </c:pt>
                <c:pt idx="972">
                  <c:v>141037</c:v>
                </c:pt>
                <c:pt idx="973">
                  <c:v>1078</c:v>
                </c:pt>
                <c:pt idx="974">
                  <c:v>119254</c:v>
                </c:pt>
                <c:pt idx="975">
                  <c:v>15240</c:v>
                </c:pt>
                <c:pt idx="976">
                  <c:v>121285</c:v>
                </c:pt>
                <c:pt idx="977">
                  <c:v>247709</c:v>
                </c:pt>
                <c:pt idx="978">
                  <c:v>16110</c:v>
                </c:pt>
                <c:pt idx="979">
                  <c:v>16116</c:v>
                </c:pt>
                <c:pt idx="980">
                  <c:v>155330</c:v>
                </c:pt>
                <c:pt idx="981">
                  <c:v>1784129</c:v>
                </c:pt>
                <c:pt idx="982">
                  <c:v>236</c:v>
                </c:pt>
                <c:pt idx="983">
                  <c:v>61753</c:v>
                </c:pt>
                <c:pt idx="984">
                  <c:v>21905</c:v>
                </c:pt>
                <c:pt idx="985">
                  <c:v>45117</c:v>
                </c:pt>
                <c:pt idx="986">
                  <c:v>514</c:v>
                </c:pt>
                <c:pt idx="987">
                  <c:v>18363</c:v>
                </c:pt>
                <c:pt idx="988">
                  <c:v>37041</c:v>
                </c:pt>
                <c:pt idx="989">
                  <c:v>0</c:v>
                </c:pt>
                <c:pt idx="990">
                  <c:v>10904</c:v>
                </c:pt>
                <c:pt idx="991">
                  <c:v>11180</c:v>
                </c:pt>
                <c:pt idx="992">
                  <c:v>1988</c:v>
                </c:pt>
                <c:pt idx="993">
                  <c:v>66506</c:v>
                </c:pt>
                <c:pt idx="994">
                  <c:v>37279</c:v>
                </c:pt>
                <c:pt idx="995">
                  <c:v>5565</c:v>
                </c:pt>
                <c:pt idx="996">
                  <c:v>2167</c:v>
                </c:pt>
                <c:pt idx="997">
                  <c:v>29493</c:v>
                </c:pt>
                <c:pt idx="998">
                  <c:v>6003</c:v>
                </c:pt>
                <c:pt idx="999">
                  <c:v>1131</c:v>
                </c:pt>
                <c:pt idx="1000">
                  <c:v>2028</c:v>
                </c:pt>
                <c:pt idx="1001">
                  <c:v>28690</c:v>
                </c:pt>
                <c:pt idx="1002">
                  <c:v>1851</c:v>
                </c:pt>
                <c:pt idx="1003">
                  <c:v>9267</c:v>
                </c:pt>
                <c:pt idx="1004">
                  <c:v>50925</c:v>
                </c:pt>
                <c:pt idx="1005">
                  <c:v>19749</c:v>
                </c:pt>
                <c:pt idx="1006">
                  <c:v>7305</c:v>
                </c:pt>
                <c:pt idx="1007">
                  <c:v>2776</c:v>
                </c:pt>
                <c:pt idx="1008">
                  <c:v>35099</c:v>
                </c:pt>
                <c:pt idx="1009">
                  <c:v>68556</c:v>
                </c:pt>
                <c:pt idx="1010">
                  <c:v>641</c:v>
                </c:pt>
                <c:pt idx="1011">
                  <c:v>0</c:v>
                </c:pt>
                <c:pt idx="1012">
                  <c:v>247947</c:v>
                </c:pt>
                <c:pt idx="1013">
                  <c:v>74933</c:v>
                </c:pt>
                <c:pt idx="1014">
                  <c:v>22785</c:v>
                </c:pt>
                <c:pt idx="1015">
                  <c:v>304469</c:v>
                </c:pt>
                <c:pt idx="1016">
                  <c:v>96530</c:v>
                </c:pt>
                <c:pt idx="1017">
                  <c:v>760</c:v>
                </c:pt>
                <c:pt idx="1018">
                  <c:v>11899</c:v>
                </c:pt>
                <c:pt idx="1019">
                  <c:v>25334</c:v>
                </c:pt>
                <c:pt idx="1020">
                  <c:v>22664</c:v>
                </c:pt>
                <c:pt idx="1021">
                  <c:v>255</c:v>
                </c:pt>
                <c:pt idx="1022">
                  <c:v>1660</c:v>
                </c:pt>
                <c:pt idx="1023">
                  <c:v>153</c:v>
                </c:pt>
                <c:pt idx="1024">
                  <c:v>359</c:v>
                </c:pt>
                <c:pt idx="1025">
                  <c:v>8569</c:v>
                </c:pt>
                <c:pt idx="1026">
                  <c:v>75185</c:v>
                </c:pt>
                <c:pt idx="1027">
                  <c:v>30011</c:v>
                </c:pt>
                <c:pt idx="1028">
                  <c:v>15132</c:v>
                </c:pt>
                <c:pt idx="1029">
                  <c:v>11649</c:v>
                </c:pt>
                <c:pt idx="1030">
                  <c:v>12087</c:v>
                </c:pt>
                <c:pt idx="1031">
                  <c:v>2603</c:v>
                </c:pt>
                <c:pt idx="1032">
                  <c:v>105783</c:v>
                </c:pt>
                <c:pt idx="1033">
                  <c:v>76</c:v>
                </c:pt>
                <c:pt idx="1034">
                  <c:v>28342</c:v>
                </c:pt>
                <c:pt idx="1035">
                  <c:v>405</c:v>
                </c:pt>
                <c:pt idx="1036">
                  <c:v>65</c:v>
                </c:pt>
                <c:pt idx="1037">
                  <c:v>77531</c:v>
                </c:pt>
                <c:pt idx="1038">
                  <c:v>1981</c:v>
                </c:pt>
                <c:pt idx="1039">
                  <c:v>29338</c:v>
                </c:pt>
                <c:pt idx="1040">
                  <c:v>1735</c:v>
                </c:pt>
                <c:pt idx="1041">
                  <c:v>12912</c:v>
                </c:pt>
                <c:pt idx="1042">
                  <c:v>46176</c:v>
                </c:pt>
                <c:pt idx="1043">
                  <c:v>5882</c:v>
                </c:pt>
                <c:pt idx="1044">
                  <c:v>15642</c:v>
                </c:pt>
                <c:pt idx="1045">
                  <c:v>5466</c:v>
                </c:pt>
                <c:pt idx="1046">
                  <c:v>33331</c:v>
                </c:pt>
                <c:pt idx="1047">
                  <c:v>15294</c:v>
                </c:pt>
                <c:pt idx="1048">
                  <c:v>26021</c:v>
                </c:pt>
                <c:pt idx="1049">
                  <c:v>24962</c:v>
                </c:pt>
                <c:pt idx="1050">
                  <c:v>49464</c:v>
                </c:pt>
                <c:pt idx="1051">
                  <c:v>11645</c:v>
                </c:pt>
                <c:pt idx="1052">
                  <c:v>30468</c:v>
                </c:pt>
                <c:pt idx="1053">
                  <c:v>39778</c:v>
                </c:pt>
                <c:pt idx="1054">
                  <c:v>49033</c:v>
                </c:pt>
                <c:pt idx="1055">
                  <c:v>230507</c:v>
                </c:pt>
                <c:pt idx="1056">
                  <c:v>168268</c:v>
                </c:pt>
                <c:pt idx="1057">
                  <c:v>182</c:v>
                </c:pt>
                <c:pt idx="1058">
                  <c:v>64</c:v>
                </c:pt>
                <c:pt idx="1059">
                  <c:v>408367</c:v>
                </c:pt>
                <c:pt idx="1060">
                  <c:v>10796</c:v>
                </c:pt>
                <c:pt idx="1061">
                  <c:v>33243</c:v>
                </c:pt>
                <c:pt idx="1062">
                  <c:v>17861</c:v>
                </c:pt>
                <c:pt idx="1063">
                  <c:v>2456</c:v>
                </c:pt>
                <c:pt idx="1064">
                  <c:v>746</c:v>
                </c:pt>
                <c:pt idx="1065">
                  <c:v>73752</c:v>
                </c:pt>
                <c:pt idx="1066">
                  <c:v>17891</c:v>
                </c:pt>
                <c:pt idx="1067">
                  <c:v>18997</c:v>
                </c:pt>
                <c:pt idx="1068">
                  <c:v>3330</c:v>
                </c:pt>
                <c:pt idx="1069">
                  <c:v>5488</c:v>
                </c:pt>
                <c:pt idx="1070">
                  <c:v>384</c:v>
                </c:pt>
                <c:pt idx="1071">
                  <c:v>360921</c:v>
                </c:pt>
                <c:pt idx="1072">
                  <c:v>24794</c:v>
                </c:pt>
                <c:pt idx="1073">
                  <c:v>22136</c:v>
                </c:pt>
                <c:pt idx="1074">
                  <c:v>50927</c:v>
                </c:pt>
                <c:pt idx="1075">
                  <c:v>7081</c:v>
                </c:pt>
                <c:pt idx="1076">
                  <c:v>7150</c:v>
                </c:pt>
                <c:pt idx="1077">
                  <c:v>3457</c:v>
                </c:pt>
                <c:pt idx="1078">
                  <c:v>452</c:v>
                </c:pt>
                <c:pt idx="1079">
                  <c:v>20037</c:v>
                </c:pt>
                <c:pt idx="1080">
                  <c:v>16996</c:v>
                </c:pt>
                <c:pt idx="1081">
                  <c:v>6646</c:v>
                </c:pt>
                <c:pt idx="1082">
                  <c:v>2772</c:v>
                </c:pt>
                <c:pt idx="1083">
                  <c:v>38671</c:v>
                </c:pt>
                <c:pt idx="1084">
                  <c:v>27759</c:v>
                </c:pt>
                <c:pt idx="1085">
                  <c:v>152957</c:v>
                </c:pt>
                <c:pt idx="1086">
                  <c:v>13816</c:v>
                </c:pt>
                <c:pt idx="1087">
                  <c:v>17268</c:v>
                </c:pt>
                <c:pt idx="1088">
                  <c:v>105248</c:v>
                </c:pt>
                <c:pt idx="1089">
                  <c:v>194147</c:v>
                </c:pt>
                <c:pt idx="1090">
                  <c:v>74716</c:v>
                </c:pt>
                <c:pt idx="1091">
                  <c:v>248909</c:v>
                </c:pt>
                <c:pt idx="1092">
                  <c:v>591</c:v>
                </c:pt>
                <c:pt idx="1093">
                  <c:v>20981</c:v>
                </c:pt>
                <c:pt idx="1094">
                  <c:v>22</c:v>
                </c:pt>
                <c:pt idx="1095">
                  <c:v>0</c:v>
                </c:pt>
                <c:pt idx="1096">
                  <c:v>2461</c:v>
                </c:pt>
                <c:pt idx="1097">
                  <c:v>78</c:v>
                </c:pt>
                <c:pt idx="1098">
                  <c:v>2658</c:v>
                </c:pt>
                <c:pt idx="1099">
                  <c:v>70</c:v>
                </c:pt>
                <c:pt idx="1100">
                  <c:v>10932</c:v>
                </c:pt>
                <c:pt idx="1101">
                  <c:v>548457</c:v>
                </c:pt>
                <c:pt idx="1102">
                  <c:v>58882</c:v>
                </c:pt>
                <c:pt idx="1103">
                  <c:v>2565</c:v>
                </c:pt>
                <c:pt idx="1104">
                  <c:v>49</c:v>
                </c:pt>
                <c:pt idx="1105">
                  <c:v>9485</c:v>
                </c:pt>
                <c:pt idx="1106">
                  <c:v>45701</c:v>
                </c:pt>
                <c:pt idx="1107">
                  <c:v>810895</c:v>
                </c:pt>
                <c:pt idx="1108">
                  <c:v>655</c:v>
                </c:pt>
                <c:pt idx="1109">
                  <c:v>89</c:v>
                </c:pt>
                <c:pt idx="1110">
                  <c:v>195</c:v>
                </c:pt>
                <c:pt idx="1111">
                  <c:v>5411</c:v>
                </c:pt>
                <c:pt idx="1112">
                  <c:v>53603</c:v>
                </c:pt>
                <c:pt idx="1113">
                  <c:v>23</c:v>
                </c:pt>
                <c:pt idx="1114">
                  <c:v>8665</c:v>
                </c:pt>
                <c:pt idx="1115">
                  <c:v>50590</c:v>
                </c:pt>
                <c:pt idx="1116">
                  <c:v>5621</c:v>
                </c:pt>
                <c:pt idx="1117">
                  <c:v>3959</c:v>
                </c:pt>
                <c:pt idx="1118">
                  <c:v>1159</c:v>
                </c:pt>
                <c:pt idx="1119">
                  <c:v>8528</c:v>
                </c:pt>
                <c:pt idx="1120">
                  <c:v>137</c:v>
                </c:pt>
                <c:pt idx="1121">
                  <c:v>4570</c:v>
                </c:pt>
                <c:pt idx="1122">
                  <c:v>32585</c:v>
                </c:pt>
                <c:pt idx="1123">
                  <c:v>0</c:v>
                </c:pt>
                <c:pt idx="1124">
                  <c:v>97889</c:v>
                </c:pt>
                <c:pt idx="1125">
                  <c:v>8</c:v>
                </c:pt>
                <c:pt idx="1126">
                  <c:v>124998</c:v>
                </c:pt>
                <c:pt idx="1127">
                  <c:v>17486</c:v>
                </c:pt>
                <c:pt idx="1128">
                  <c:v>50011</c:v>
                </c:pt>
                <c:pt idx="1129">
                  <c:v>6993</c:v>
                </c:pt>
                <c:pt idx="1130">
                  <c:v>546</c:v>
                </c:pt>
                <c:pt idx="1131">
                  <c:v>21697</c:v>
                </c:pt>
                <c:pt idx="1132">
                  <c:v>750</c:v>
                </c:pt>
                <c:pt idx="1133">
                  <c:v>3529</c:v>
                </c:pt>
                <c:pt idx="1134">
                  <c:v>358</c:v>
                </c:pt>
                <c:pt idx="1135">
                  <c:v>835</c:v>
                </c:pt>
                <c:pt idx="1136">
                  <c:v>0</c:v>
                </c:pt>
                <c:pt idx="1137">
                  <c:v>16006</c:v>
                </c:pt>
                <c:pt idx="1138">
                  <c:v>14782</c:v>
                </c:pt>
                <c:pt idx="1139">
                  <c:v>317</c:v>
                </c:pt>
                <c:pt idx="1140">
                  <c:v>649</c:v>
                </c:pt>
                <c:pt idx="1141">
                  <c:v>14182</c:v>
                </c:pt>
                <c:pt idx="1142">
                  <c:v>75</c:v>
                </c:pt>
                <c:pt idx="1143">
                  <c:v>1237</c:v>
                </c:pt>
                <c:pt idx="1144">
                  <c:v>5506</c:v>
                </c:pt>
                <c:pt idx="1145">
                  <c:v>59564</c:v>
                </c:pt>
                <c:pt idx="1146">
                  <c:v>263740</c:v>
                </c:pt>
                <c:pt idx="1147">
                  <c:v>38476</c:v>
                </c:pt>
                <c:pt idx="1148">
                  <c:v>28777</c:v>
                </c:pt>
                <c:pt idx="1149">
                  <c:v>557</c:v>
                </c:pt>
                <c:pt idx="1150">
                  <c:v>14621</c:v>
                </c:pt>
                <c:pt idx="1151">
                  <c:v>16</c:v>
                </c:pt>
                <c:pt idx="1152">
                  <c:v>6686</c:v>
                </c:pt>
                <c:pt idx="1153">
                  <c:v>26505</c:v>
                </c:pt>
                <c:pt idx="1154">
                  <c:v>14966</c:v>
                </c:pt>
                <c:pt idx="1155">
                  <c:v>277570</c:v>
                </c:pt>
                <c:pt idx="1156">
                  <c:v>8844</c:v>
                </c:pt>
                <c:pt idx="1157">
                  <c:v>9577</c:v>
                </c:pt>
                <c:pt idx="1158">
                  <c:v>123</c:v>
                </c:pt>
                <c:pt idx="1159">
                  <c:v>16</c:v>
                </c:pt>
                <c:pt idx="1160">
                  <c:v>178</c:v>
                </c:pt>
                <c:pt idx="1161">
                  <c:v>29947</c:v>
                </c:pt>
                <c:pt idx="1162">
                  <c:v>11755</c:v>
                </c:pt>
                <c:pt idx="1163">
                  <c:v>11248</c:v>
                </c:pt>
                <c:pt idx="1164">
                  <c:v>1581</c:v>
                </c:pt>
                <c:pt idx="1165">
                  <c:v>0</c:v>
                </c:pt>
                <c:pt idx="1166">
                  <c:v>349</c:v>
                </c:pt>
                <c:pt idx="1167">
                  <c:v>129154</c:v>
                </c:pt>
                <c:pt idx="1168">
                  <c:v>2648</c:v>
                </c:pt>
                <c:pt idx="1169">
                  <c:v>5156</c:v>
                </c:pt>
                <c:pt idx="1170">
                  <c:v>868</c:v>
                </c:pt>
                <c:pt idx="1171">
                  <c:v>6973</c:v>
                </c:pt>
                <c:pt idx="1172">
                  <c:v>15386</c:v>
                </c:pt>
                <c:pt idx="1173">
                  <c:v>4192</c:v>
                </c:pt>
                <c:pt idx="1174">
                  <c:v>159801</c:v>
                </c:pt>
                <c:pt idx="1175">
                  <c:v>18</c:v>
                </c:pt>
                <c:pt idx="1176">
                  <c:v>55049</c:v>
                </c:pt>
                <c:pt idx="1177">
                  <c:v>1584</c:v>
                </c:pt>
                <c:pt idx="1178">
                  <c:v>15661</c:v>
                </c:pt>
                <c:pt idx="1179">
                  <c:v>1685</c:v>
                </c:pt>
                <c:pt idx="1180">
                  <c:v>272</c:v>
                </c:pt>
                <c:pt idx="1181">
                  <c:v>6</c:v>
                </c:pt>
                <c:pt idx="1182">
                  <c:v>221</c:v>
                </c:pt>
                <c:pt idx="1183">
                  <c:v>4866</c:v>
                </c:pt>
                <c:pt idx="1184">
                  <c:v>18690</c:v>
                </c:pt>
                <c:pt idx="1185">
                  <c:v>455949</c:v>
                </c:pt>
                <c:pt idx="1186">
                  <c:v>69312</c:v>
                </c:pt>
                <c:pt idx="1187">
                  <c:v>11092</c:v>
                </c:pt>
                <c:pt idx="1188">
                  <c:v>54</c:v>
                </c:pt>
                <c:pt idx="1189">
                  <c:v>17200</c:v>
                </c:pt>
                <c:pt idx="1190">
                  <c:v>20248</c:v>
                </c:pt>
                <c:pt idx="1191">
                  <c:v>7556</c:v>
                </c:pt>
                <c:pt idx="1192">
                  <c:v>20159</c:v>
                </c:pt>
                <c:pt idx="1193">
                  <c:v>4275</c:v>
                </c:pt>
                <c:pt idx="1194">
                  <c:v>66530</c:v>
                </c:pt>
                <c:pt idx="1195">
                  <c:v>387</c:v>
                </c:pt>
                <c:pt idx="1196">
                  <c:v>9762</c:v>
                </c:pt>
                <c:pt idx="1197">
                  <c:v>4037</c:v>
                </c:pt>
                <c:pt idx="1198">
                  <c:v>111866</c:v>
                </c:pt>
                <c:pt idx="1199">
                  <c:v>444</c:v>
                </c:pt>
                <c:pt idx="1200">
                  <c:v>1694</c:v>
                </c:pt>
                <c:pt idx="1201">
                  <c:v>110</c:v>
                </c:pt>
                <c:pt idx="1202">
                  <c:v>6171</c:v>
                </c:pt>
                <c:pt idx="1203">
                  <c:v>33556</c:v>
                </c:pt>
                <c:pt idx="1204">
                  <c:v>782</c:v>
                </c:pt>
                <c:pt idx="1205">
                  <c:v>198</c:v>
                </c:pt>
                <c:pt idx="1206">
                  <c:v>533</c:v>
                </c:pt>
                <c:pt idx="1207">
                  <c:v>4195</c:v>
                </c:pt>
                <c:pt idx="1208">
                  <c:v>60</c:v>
                </c:pt>
                <c:pt idx="1209">
                  <c:v>12681</c:v>
                </c:pt>
                <c:pt idx="1210">
                  <c:v>7657</c:v>
                </c:pt>
                <c:pt idx="1211">
                  <c:v>9</c:v>
                </c:pt>
                <c:pt idx="1212">
                  <c:v>53194</c:v>
                </c:pt>
                <c:pt idx="1213">
                  <c:v>4028</c:v>
                </c:pt>
                <c:pt idx="1214">
                  <c:v>368569</c:v>
                </c:pt>
                <c:pt idx="1215">
                  <c:v>41681</c:v>
                </c:pt>
                <c:pt idx="1216">
                  <c:v>147103</c:v>
                </c:pt>
                <c:pt idx="1217">
                  <c:v>5627</c:v>
                </c:pt>
                <c:pt idx="1218">
                  <c:v>177</c:v>
                </c:pt>
                <c:pt idx="1219">
                  <c:v>32196</c:v>
                </c:pt>
                <c:pt idx="1220">
                  <c:v>1519</c:v>
                </c:pt>
                <c:pt idx="1221">
                  <c:v>400</c:v>
                </c:pt>
                <c:pt idx="1222">
                  <c:v>8384</c:v>
                </c:pt>
                <c:pt idx="1223">
                  <c:v>52629</c:v>
                </c:pt>
                <c:pt idx="1224">
                  <c:v>11500</c:v>
                </c:pt>
                <c:pt idx="1225">
                  <c:v>3677</c:v>
                </c:pt>
                <c:pt idx="1226">
                  <c:v>1721</c:v>
                </c:pt>
                <c:pt idx="1227">
                  <c:v>166</c:v>
                </c:pt>
                <c:pt idx="1228">
                  <c:v>4691</c:v>
                </c:pt>
                <c:pt idx="1229">
                  <c:v>99</c:v>
                </c:pt>
                <c:pt idx="1230">
                  <c:v>2488565</c:v>
                </c:pt>
                <c:pt idx="1231">
                  <c:v>1639</c:v>
                </c:pt>
                <c:pt idx="1232">
                  <c:v>14269</c:v>
                </c:pt>
                <c:pt idx="1233">
                  <c:v>379</c:v>
                </c:pt>
                <c:pt idx="1234">
                  <c:v>54840</c:v>
                </c:pt>
                <c:pt idx="1235">
                  <c:v>8061</c:v>
                </c:pt>
                <c:pt idx="1236">
                  <c:v>116122</c:v>
                </c:pt>
                <c:pt idx="1237">
                  <c:v>20003</c:v>
                </c:pt>
                <c:pt idx="1238">
                  <c:v>1942</c:v>
                </c:pt>
                <c:pt idx="1239">
                  <c:v>883</c:v>
                </c:pt>
                <c:pt idx="1240">
                  <c:v>7625</c:v>
                </c:pt>
                <c:pt idx="1241">
                  <c:v>45656</c:v>
                </c:pt>
                <c:pt idx="1242">
                  <c:v>5981</c:v>
                </c:pt>
                <c:pt idx="1243">
                  <c:v>7742</c:v>
                </c:pt>
                <c:pt idx="1244">
                  <c:v>2007</c:v>
                </c:pt>
                <c:pt idx="1245">
                  <c:v>74</c:v>
                </c:pt>
                <c:pt idx="1246">
                  <c:v>4069</c:v>
                </c:pt>
                <c:pt idx="1247">
                  <c:v>0</c:v>
                </c:pt>
                <c:pt idx="1248">
                  <c:v>604</c:v>
                </c:pt>
                <c:pt idx="1249">
                  <c:v>7011</c:v>
                </c:pt>
                <c:pt idx="1250">
                  <c:v>25130</c:v>
                </c:pt>
                <c:pt idx="1251">
                  <c:v>105915</c:v>
                </c:pt>
                <c:pt idx="1252">
                  <c:v>7092</c:v>
                </c:pt>
                <c:pt idx="1253">
                  <c:v>115443</c:v>
                </c:pt>
                <c:pt idx="1254">
                  <c:v>6583</c:v>
                </c:pt>
                <c:pt idx="1255">
                  <c:v>6</c:v>
                </c:pt>
                <c:pt idx="1256">
                  <c:v>987</c:v>
                </c:pt>
                <c:pt idx="1257">
                  <c:v>15564</c:v>
                </c:pt>
                <c:pt idx="1258">
                  <c:v>14142</c:v>
                </c:pt>
                <c:pt idx="1259">
                  <c:v>9354</c:v>
                </c:pt>
                <c:pt idx="1260">
                  <c:v>5919</c:v>
                </c:pt>
                <c:pt idx="1261">
                  <c:v>6601</c:v>
                </c:pt>
                <c:pt idx="1262">
                  <c:v>35268</c:v>
                </c:pt>
                <c:pt idx="1263">
                  <c:v>4136</c:v>
                </c:pt>
                <c:pt idx="1264">
                  <c:v>14466</c:v>
                </c:pt>
                <c:pt idx="1265">
                  <c:v>38426</c:v>
                </c:pt>
                <c:pt idx="1266">
                  <c:v>83836</c:v>
                </c:pt>
                <c:pt idx="1267">
                  <c:v>14272</c:v>
                </c:pt>
                <c:pt idx="1268">
                  <c:v>133530</c:v>
                </c:pt>
                <c:pt idx="1269">
                  <c:v>21539</c:v>
                </c:pt>
                <c:pt idx="1270">
                  <c:v>16142</c:v>
                </c:pt>
                <c:pt idx="1271">
                  <c:v>31996</c:v>
                </c:pt>
                <c:pt idx="1272">
                  <c:v>19379</c:v>
                </c:pt>
                <c:pt idx="1273">
                  <c:v>4665</c:v>
                </c:pt>
                <c:pt idx="1274">
                  <c:v>14112</c:v>
                </c:pt>
                <c:pt idx="1275">
                  <c:v>2821</c:v>
                </c:pt>
                <c:pt idx="1276">
                  <c:v>24510</c:v>
                </c:pt>
                <c:pt idx="1277">
                  <c:v>15114</c:v>
                </c:pt>
                <c:pt idx="1278">
                  <c:v>17398</c:v>
                </c:pt>
                <c:pt idx="1279">
                  <c:v>16667</c:v>
                </c:pt>
                <c:pt idx="1280">
                  <c:v>8502</c:v>
                </c:pt>
                <c:pt idx="1281">
                  <c:v>115781</c:v>
                </c:pt>
                <c:pt idx="1282">
                  <c:v>234</c:v>
                </c:pt>
                <c:pt idx="1283">
                  <c:v>12760</c:v>
                </c:pt>
                <c:pt idx="1284">
                  <c:v>89452</c:v>
                </c:pt>
                <c:pt idx="1285">
                  <c:v>53429</c:v>
                </c:pt>
                <c:pt idx="1286">
                  <c:v>9066</c:v>
                </c:pt>
                <c:pt idx="1287">
                  <c:v>4535</c:v>
                </c:pt>
                <c:pt idx="1288">
                  <c:v>1131</c:v>
                </c:pt>
                <c:pt idx="1289">
                  <c:v>92519</c:v>
                </c:pt>
                <c:pt idx="1290">
                  <c:v>10554</c:v>
                </c:pt>
                <c:pt idx="1291">
                  <c:v>17356</c:v>
                </c:pt>
                <c:pt idx="1292">
                  <c:v>5240</c:v>
                </c:pt>
                <c:pt idx="1293">
                  <c:v>36305</c:v>
                </c:pt>
                <c:pt idx="1294">
                  <c:v>9687</c:v>
                </c:pt>
                <c:pt idx="1295">
                  <c:v>53915</c:v>
                </c:pt>
                <c:pt idx="1296">
                  <c:v>14565</c:v>
                </c:pt>
                <c:pt idx="1297">
                  <c:v>161</c:v>
                </c:pt>
                <c:pt idx="1298">
                  <c:v>32386</c:v>
                </c:pt>
                <c:pt idx="1299">
                  <c:v>2843</c:v>
                </c:pt>
                <c:pt idx="1300">
                  <c:v>4893</c:v>
                </c:pt>
                <c:pt idx="1301">
                  <c:v>90500</c:v>
                </c:pt>
                <c:pt idx="1302">
                  <c:v>9083</c:v>
                </c:pt>
                <c:pt idx="1303">
                  <c:v>47</c:v>
                </c:pt>
                <c:pt idx="1304">
                  <c:v>17</c:v>
                </c:pt>
                <c:pt idx="1305">
                  <c:v>13388</c:v>
                </c:pt>
                <c:pt idx="1306">
                  <c:v>31178</c:v>
                </c:pt>
                <c:pt idx="1307">
                  <c:v>4314</c:v>
                </c:pt>
                <c:pt idx="1308">
                  <c:v>40236</c:v>
                </c:pt>
                <c:pt idx="1309">
                  <c:v>8</c:v>
                </c:pt>
                <c:pt idx="1310">
                  <c:v>12597</c:v>
                </c:pt>
                <c:pt idx="1311">
                  <c:v>5144</c:v>
                </c:pt>
                <c:pt idx="1312">
                  <c:v>696</c:v>
                </c:pt>
                <c:pt idx="1313">
                  <c:v>3364</c:v>
                </c:pt>
                <c:pt idx="1314">
                  <c:v>0</c:v>
                </c:pt>
                <c:pt idx="1315">
                  <c:v>5995</c:v>
                </c:pt>
                <c:pt idx="1316">
                  <c:v>49</c:v>
                </c:pt>
                <c:pt idx="1317">
                  <c:v>19897</c:v>
                </c:pt>
                <c:pt idx="1318">
                  <c:v>23449</c:v>
                </c:pt>
                <c:pt idx="1319">
                  <c:v>1334</c:v>
                </c:pt>
                <c:pt idx="1320">
                  <c:v>220891</c:v>
                </c:pt>
                <c:pt idx="1321">
                  <c:v>367</c:v>
                </c:pt>
                <c:pt idx="1322">
                  <c:v>142</c:v>
                </c:pt>
                <c:pt idx="1323">
                  <c:v>38887</c:v>
                </c:pt>
                <c:pt idx="1324">
                  <c:v>5748</c:v>
                </c:pt>
                <c:pt idx="1325">
                  <c:v>49590</c:v>
                </c:pt>
                <c:pt idx="1326">
                  <c:v>43720</c:v>
                </c:pt>
                <c:pt idx="1327">
                  <c:v>293</c:v>
                </c:pt>
                <c:pt idx="1328">
                  <c:v>4553</c:v>
                </c:pt>
                <c:pt idx="1329">
                  <c:v>318</c:v>
                </c:pt>
                <c:pt idx="1330">
                  <c:v>40690</c:v>
                </c:pt>
                <c:pt idx="1331">
                  <c:v>18848</c:v>
                </c:pt>
                <c:pt idx="1332">
                  <c:v>9011</c:v>
                </c:pt>
                <c:pt idx="1333">
                  <c:v>51118</c:v>
                </c:pt>
                <c:pt idx="1334">
                  <c:v>297</c:v>
                </c:pt>
                <c:pt idx="1335">
                  <c:v>2014</c:v>
                </c:pt>
                <c:pt idx="1336">
                  <c:v>16570</c:v>
                </c:pt>
                <c:pt idx="1337">
                  <c:v>1080</c:v>
                </c:pt>
                <c:pt idx="1338">
                  <c:v>697</c:v>
                </c:pt>
                <c:pt idx="1339">
                  <c:v>118254</c:v>
                </c:pt>
                <c:pt idx="1340">
                  <c:v>6179</c:v>
                </c:pt>
                <c:pt idx="1341">
                  <c:v>14160</c:v>
                </c:pt>
                <c:pt idx="1342">
                  <c:v>119</c:v>
                </c:pt>
                <c:pt idx="1343">
                  <c:v>19857</c:v>
                </c:pt>
                <c:pt idx="1344">
                  <c:v>20689</c:v>
                </c:pt>
                <c:pt idx="1345">
                  <c:v>7920</c:v>
                </c:pt>
                <c:pt idx="1346">
                  <c:v>14843</c:v>
                </c:pt>
                <c:pt idx="1347">
                  <c:v>34785</c:v>
                </c:pt>
                <c:pt idx="1348">
                  <c:v>133</c:v>
                </c:pt>
                <c:pt idx="1349">
                  <c:v>28183</c:v>
                </c:pt>
                <c:pt idx="1350">
                  <c:v>49697</c:v>
                </c:pt>
                <c:pt idx="1351">
                  <c:v>126</c:v>
                </c:pt>
                <c:pt idx="1352">
                  <c:v>25698</c:v>
                </c:pt>
                <c:pt idx="1353">
                  <c:v>3809</c:v>
                </c:pt>
                <c:pt idx="1354">
                  <c:v>17601</c:v>
                </c:pt>
                <c:pt idx="1355">
                  <c:v>102726</c:v>
                </c:pt>
                <c:pt idx="1356">
                  <c:v>160</c:v>
                </c:pt>
                <c:pt idx="1357">
                  <c:v>6294</c:v>
                </c:pt>
                <c:pt idx="1358">
                  <c:v>9606</c:v>
                </c:pt>
                <c:pt idx="1359">
                  <c:v>108292</c:v>
                </c:pt>
                <c:pt idx="1360">
                  <c:v>16390</c:v>
                </c:pt>
                <c:pt idx="1361">
                  <c:v>39</c:v>
                </c:pt>
                <c:pt idx="1362">
                  <c:v>12453</c:v>
                </c:pt>
                <c:pt idx="1363">
                  <c:v>1394</c:v>
                </c:pt>
                <c:pt idx="1364">
                  <c:v>34746</c:v>
                </c:pt>
                <c:pt idx="1365">
                  <c:v>16411</c:v>
                </c:pt>
                <c:pt idx="1366">
                  <c:v>3723</c:v>
                </c:pt>
                <c:pt idx="1367">
                  <c:v>1395</c:v>
                </c:pt>
                <c:pt idx="1368">
                  <c:v>9687</c:v>
                </c:pt>
                <c:pt idx="1369">
                  <c:v>43294</c:v>
                </c:pt>
                <c:pt idx="1370">
                  <c:v>34047</c:v>
                </c:pt>
                <c:pt idx="1371">
                  <c:v>8141</c:v>
                </c:pt>
                <c:pt idx="1372">
                  <c:v>445</c:v>
                </c:pt>
                <c:pt idx="1373">
                  <c:v>139599</c:v>
                </c:pt>
                <c:pt idx="1374">
                  <c:v>105253</c:v>
                </c:pt>
                <c:pt idx="1375">
                  <c:v>9773</c:v>
                </c:pt>
                <c:pt idx="1376">
                  <c:v>2641</c:v>
                </c:pt>
                <c:pt idx="1377">
                  <c:v>635452</c:v>
                </c:pt>
                <c:pt idx="1378">
                  <c:v>116418</c:v>
                </c:pt>
                <c:pt idx="1379">
                  <c:v>1192</c:v>
                </c:pt>
                <c:pt idx="1380">
                  <c:v>11390</c:v>
                </c:pt>
                <c:pt idx="1381">
                  <c:v>15517</c:v>
                </c:pt>
                <c:pt idx="1382">
                  <c:v>3209</c:v>
                </c:pt>
                <c:pt idx="1383">
                  <c:v>5508</c:v>
                </c:pt>
                <c:pt idx="1384">
                  <c:v>19203</c:v>
                </c:pt>
                <c:pt idx="1385">
                  <c:v>477</c:v>
                </c:pt>
                <c:pt idx="1386">
                  <c:v>66030</c:v>
                </c:pt>
                <c:pt idx="1387">
                  <c:v>2613</c:v>
                </c:pt>
                <c:pt idx="1388">
                  <c:v>8444</c:v>
                </c:pt>
                <c:pt idx="1389">
                  <c:v>3424</c:v>
                </c:pt>
                <c:pt idx="1390">
                  <c:v>23634</c:v>
                </c:pt>
                <c:pt idx="1391">
                  <c:v>6398</c:v>
                </c:pt>
                <c:pt idx="1392">
                  <c:v>4288</c:v>
                </c:pt>
                <c:pt idx="1393">
                  <c:v>29805</c:v>
                </c:pt>
                <c:pt idx="1394">
                  <c:v>16637</c:v>
                </c:pt>
                <c:pt idx="1395">
                  <c:v>49729</c:v>
                </c:pt>
                <c:pt idx="1396">
                  <c:v>12767</c:v>
                </c:pt>
                <c:pt idx="1397">
                  <c:v>44765</c:v>
                </c:pt>
                <c:pt idx="1398">
                  <c:v>2663</c:v>
                </c:pt>
                <c:pt idx="1399">
                  <c:v>309865</c:v>
                </c:pt>
                <c:pt idx="1400">
                  <c:v>48</c:v>
                </c:pt>
                <c:pt idx="1401">
                  <c:v>10218</c:v>
                </c:pt>
                <c:pt idx="1402">
                  <c:v>2</c:v>
                </c:pt>
                <c:pt idx="1403">
                  <c:v>764</c:v>
                </c:pt>
                <c:pt idx="1404">
                  <c:v>19767</c:v>
                </c:pt>
                <c:pt idx="1405">
                  <c:v>0</c:v>
                </c:pt>
                <c:pt idx="1406">
                  <c:v>14684</c:v>
                </c:pt>
                <c:pt idx="1407">
                  <c:v>40</c:v>
                </c:pt>
                <c:pt idx="1408">
                  <c:v>30949</c:v>
                </c:pt>
                <c:pt idx="1409">
                  <c:v>6578</c:v>
                </c:pt>
                <c:pt idx="1410">
                  <c:v>2097</c:v>
                </c:pt>
                <c:pt idx="1411">
                  <c:v>50638</c:v>
                </c:pt>
                <c:pt idx="1412">
                  <c:v>54034</c:v>
                </c:pt>
                <c:pt idx="1413">
                  <c:v>1659</c:v>
                </c:pt>
                <c:pt idx="1414">
                  <c:v>27636</c:v>
                </c:pt>
                <c:pt idx="1415">
                  <c:v>1393</c:v>
                </c:pt>
                <c:pt idx="1416">
                  <c:v>110060</c:v>
                </c:pt>
                <c:pt idx="1417">
                  <c:v>447</c:v>
                </c:pt>
                <c:pt idx="1418">
                  <c:v>1272</c:v>
                </c:pt>
                <c:pt idx="1419">
                  <c:v>44077</c:v>
                </c:pt>
                <c:pt idx="1420">
                  <c:v>111598</c:v>
                </c:pt>
                <c:pt idx="1421">
                  <c:v>2790</c:v>
                </c:pt>
                <c:pt idx="1422">
                  <c:v>26</c:v>
                </c:pt>
                <c:pt idx="1423">
                  <c:v>1789</c:v>
                </c:pt>
                <c:pt idx="1424">
                  <c:v>14222</c:v>
                </c:pt>
                <c:pt idx="1425">
                  <c:v>15228</c:v>
                </c:pt>
                <c:pt idx="1426">
                  <c:v>169237</c:v>
                </c:pt>
                <c:pt idx="1427">
                  <c:v>59965</c:v>
                </c:pt>
                <c:pt idx="1428">
                  <c:v>35757</c:v>
                </c:pt>
                <c:pt idx="1429">
                  <c:v>10267</c:v>
                </c:pt>
                <c:pt idx="1430">
                  <c:v>2466</c:v>
                </c:pt>
                <c:pt idx="1431">
                  <c:v>13256</c:v>
                </c:pt>
                <c:pt idx="1432">
                  <c:v>68298</c:v>
                </c:pt>
                <c:pt idx="1433">
                  <c:v>12093</c:v>
                </c:pt>
                <c:pt idx="1434">
                  <c:v>343</c:v>
                </c:pt>
                <c:pt idx="1435">
                  <c:v>20302</c:v>
                </c:pt>
                <c:pt idx="1436">
                  <c:v>4570</c:v>
                </c:pt>
                <c:pt idx="1437">
                  <c:v>17638</c:v>
                </c:pt>
                <c:pt idx="1438">
                  <c:v>510475</c:v>
                </c:pt>
                <c:pt idx="1439">
                  <c:v>1512</c:v>
                </c:pt>
                <c:pt idx="1440">
                  <c:v>12207</c:v>
                </c:pt>
                <c:pt idx="1441">
                  <c:v>4504</c:v>
                </c:pt>
                <c:pt idx="1442">
                  <c:v>120441</c:v>
                </c:pt>
                <c:pt idx="1443">
                  <c:v>2437</c:v>
                </c:pt>
                <c:pt idx="1444">
                  <c:v>43858</c:v>
                </c:pt>
                <c:pt idx="1445">
                  <c:v>18960</c:v>
                </c:pt>
                <c:pt idx="1446">
                  <c:v>9871</c:v>
                </c:pt>
                <c:pt idx="1447">
                  <c:v>6834</c:v>
                </c:pt>
                <c:pt idx="1448">
                  <c:v>195</c:v>
                </c:pt>
                <c:pt idx="1449">
                  <c:v>32580</c:v>
                </c:pt>
                <c:pt idx="1450">
                  <c:v>610</c:v>
                </c:pt>
                <c:pt idx="1451">
                  <c:v>9336</c:v>
                </c:pt>
                <c:pt idx="1452">
                  <c:v>8473</c:v>
                </c:pt>
                <c:pt idx="1453">
                  <c:v>62338</c:v>
                </c:pt>
                <c:pt idx="1454">
                  <c:v>395</c:v>
                </c:pt>
                <c:pt idx="1455">
                  <c:v>189</c:v>
                </c:pt>
                <c:pt idx="1456">
                  <c:v>16851</c:v>
                </c:pt>
                <c:pt idx="1457">
                  <c:v>1791</c:v>
                </c:pt>
                <c:pt idx="1458">
                  <c:v>3091</c:v>
                </c:pt>
                <c:pt idx="1459">
                  <c:v>39153</c:v>
                </c:pt>
                <c:pt idx="1460">
                  <c:v>161</c:v>
                </c:pt>
                <c:pt idx="1461">
                  <c:v>53461</c:v>
                </c:pt>
                <c:pt idx="1462">
                  <c:v>23938</c:v>
                </c:pt>
                <c:pt idx="1463">
                  <c:v>25431</c:v>
                </c:pt>
                <c:pt idx="1464">
                  <c:v>5043</c:v>
                </c:pt>
                <c:pt idx="1465">
                  <c:v>214451</c:v>
                </c:pt>
                <c:pt idx="1466">
                  <c:v>356298</c:v>
                </c:pt>
                <c:pt idx="1467">
                  <c:v>9607</c:v>
                </c:pt>
                <c:pt idx="1468">
                  <c:v>32725</c:v>
                </c:pt>
                <c:pt idx="1469">
                  <c:v>165337</c:v>
                </c:pt>
                <c:pt idx="1470">
                  <c:v>2547</c:v>
                </c:pt>
                <c:pt idx="1471">
                  <c:v>4836</c:v>
                </c:pt>
                <c:pt idx="1472">
                  <c:v>12576</c:v>
                </c:pt>
                <c:pt idx="1473">
                  <c:v>307</c:v>
                </c:pt>
                <c:pt idx="1474">
                  <c:v>28478</c:v>
                </c:pt>
                <c:pt idx="1475">
                  <c:v>12660</c:v>
                </c:pt>
                <c:pt idx="1476">
                  <c:v>112</c:v>
                </c:pt>
                <c:pt idx="1477">
                  <c:v>23769</c:v>
                </c:pt>
                <c:pt idx="1478">
                  <c:v>42315</c:v>
                </c:pt>
                <c:pt idx="1479">
                  <c:v>33039</c:v>
                </c:pt>
                <c:pt idx="1480">
                  <c:v>28017</c:v>
                </c:pt>
                <c:pt idx="1481">
                  <c:v>9046</c:v>
                </c:pt>
                <c:pt idx="1482">
                  <c:v>18884</c:v>
                </c:pt>
                <c:pt idx="1483">
                  <c:v>14961</c:v>
                </c:pt>
                <c:pt idx="1484">
                  <c:v>867305</c:v>
                </c:pt>
                <c:pt idx="1485">
                  <c:v>49501</c:v>
                </c:pt>
                <c:pt idx="1486">
                  <c:v>6304</c:v>
                </c:pt>
                <c:pt idx="1487">
                  <c:v>6</c:v>
                </c:pt>
                <c:pt idx="1488">
                  <c:v>10083</c:v>
                </c:pt>
                <c:pt idx="1489">
                  <c:v>125605</c:v>
                </c:pt>
                <c:pt idx="1490">
                  <c:v>219928</c:v>
                </c:pt>
                <c:pt idx="1491">
                  <c:v>676</c:v>
                </c:pt>
                <c:pt idx="1492">
                  <c:v>15844</c:v>
                </c:pt>
                <c:pt idx="1493">
                  <c:v>4724</c:v>
                </c:pt>
                <c:pt idx="1494">
                  <c:v>8392</c:v>
                </c:pt>
                <c:pt idx="1495">
                  <c:v>41464</c:v>
                </c:pt>
                <c:pt idx="1496">
                  <c:v>36770</c:v>
                </c:pt>
                <c:pt idx="1497">
                  <c:v>68051</c:v>
                </c:pt>
                <c:pt idx="1498">
                  <c:v>14188</c:v>
                </c:pt>
                <c:pt idx="1499">
                  <c:v>29970</c:v>
                </c:pt>
                <c:pt idx="1500">
                  <c:v>630</c:v>
                </c:pt>
                <c:pt idx="1501">
                  <c:v>6587</c:v>
                </c:pt>
                <c:pt idx="1502">
                  <c:v>3240</c:v>
                </c:pt>
                <c:pt idx="1503">
                  <c:v>8650</c:v>
                </c:pt>
                <c:pt idx="1504">
                  <c:v>38777</c:v>
                </c:pt>
                <c:pt idx="1505">
                  <c:v>7903</c:v>
                </c:pt>
                <c:pt idx="1506">
                  <c:v>11648</c:v>
                </c:pt>
                <c:pt idx="1507">
                  <c:v>7428</c:v>
                </c:pt>
                <c:pt idx="1508">
                  <c:v>38114</c:v>
                </c:pt>
                <c:pt idx="1509">
                  <c:v>15769</c:v>
                </c:pt>
                <c:pt idx="1510">
                  <c:v>2870</c:v>
                </c:pt>
                <c:pt idx="1511">
                  <c:v>20</c:v>
                </c:pt>
                <c:pt idx="1512">
                  <c:v>16661</c:v>
                </c:pt>
                <c:pt idx="1513">
                  <c:v>1900</c:v>
                </c:pt>
                <c:pt idx="1514">
                  <c:v>24188</c:v>
                </c:pt>
                <c:pt idx="1515">
                  <c:v>1107</c:v>
                </c:pt>
                <c:pt idx="1516">
                  <c:v>203</c:v>
                </c:pt>
                <c:pt idx="1517">
                  <c:v>2616</c:v>
                </c:pt>
                <c:pt idx="1518">
                  <c:v>18</c:v>
                </c:pt>
                <c:pt idx="1519">
                  <c:v>5487</c:v>
                </c:pt>
                <c:pt idx="1520">
                  <c:v>91743</c:v>
                </c:pt>
                <c:pt idx="1521">
                  <c:v>74</c:v>
                </c:pt>
                <c:pt idx="1522">
                  <c:v>18400</c:v>
                </c:pt>
                <c:pt idx="1523">
                  <c:v>12035</c:v>
                </c:pt>
                <c:pt idx="1524">
                  <c:v>30356</c:v>
                </c:pt>
                <c:pt idx="1525">
                  <c:v>4136</c:v>
                </c:pt>
                <c:pt idx="1526">
                  <c:v>38160</c:v>
                </c:pt>
                <c:pt idx="1527">
                  <c:v>105677</c:v>
                </c:pt>
                <c:pt idx="1528">
                  <c:v>3295</c:v>
                </c:pt>
                <c:pt idx="1529">
                  <c:v>1997</c:v>
                </c:pt>
                <c:pt idx="1530">
                  <c:v>42</c:v>
                </c:pt>
                <c:pt idx="1531">
                  <c:v>1669</c:v>
                </c:pt>
                <c:pt idx="1532">
                  <c:v>61441</c:v>
                </c:pt>
                <c:pt idx="1533">
                  <c:v>13847</c:v>
                </c:pt>
                <c:pt idx="1534">
                  <c:v>38</c:v>
                </c:pt>
                <c:pt idx="1535">
                  <c:v>768</c:v>
                </c:pt>
                <c:pt idx="1536">
                  <c:v>40583</c:v>
                </c:pt>
                <c:pt idx="1537">
                  <c:v>28906</c:v>
                </c:pt>
                <c:pt idx="1538">
                  <c:v>4866</c:v>
                </c:pt>
                <c:pt idx="1539">
                  <c:v>29211</c:v>
                </c:pt>
                <c:pt idx="1540">
                  <c:v>312</c:v>
                </c:pt>
                <c:pt idx="1541">
                  <c:v>8174</c:v>
                </c:pt>
                <c:pt idx="1542">
                  <c:v>261</c:v>
                </c:pt>
                <c:pt idx="1543">
                  <c:v>43831</c:v>
                </c:pt>
                <c:pt idx="1544">
                  <c:v>7792</c:v>
                </c:pt>
                <c:pt idx="1545">
                  <c:v>3192</c:v>
                </c:pt>
                <c:pt idx="1546">
                  <c:v>15155</c:v>
                </c:pt>
                <c:pt idx="1547">
                  <c:v>64</c:v>
                </c:pt>
                <c:pt idx="1548">
                  <c:v>17702</c:v>
                </c:pt>
                <c:pt idx="1549">
                  <c:v>12937</c:v>
                </c:pt>
                <c:pt idx="1550">
                  <c:v>430160</c:v>
                </c:pt>
                <c:pt idx="1551">
                  <c:v>8157</c:v>
                </c:pt>
                <c:pt idx="1552">
                  <c:v>36127</c:v>
                </c:pt>
                <c:pt idx="1553">
                  <c:v>16086</c:v>
                </c:pt>
                <c:pt idx="1554">
                  <c:v>1646</c:v>
                </c:pt>
                <c:pt idx="1555">
                  <c:v>20519</c:v>
                </c:pt>
                <c:pt idx="1556">
                  <c:v>1411</c:v>
                </c:pt>
                <c:pt idx="1557">
                  <c:v>209009</c:v>
                </c:pt>
                <c:pt idx="1558">
                  <c:v>28</c:v>
                </c:pt>
                <c:pt idx="1559">
                  <c:v>1569</c:v>
                </c:pt>
                <c:pt idx="1560">
                  <c:v>7878</c:v>
                </c:pt>
                <c:pt idx="1561">
                  <c:v>4263</c:v>
                </c:pt>
                <c:pt idx="1562">
                  <c:v>20222</c:v>
                </c:pt>
                <c:pt idx="1563">
                  <c:v>60161</c:v>
                </c:pt>
                <c:pt idx="1564">
                  <c:v>100981</c:v>
                </c:pt>
                <c:pt idx="1565">
                  <c:v>1659</c:v>
                </c:pt>
                <c:pt idx="1566">
                  <c:v>888</c:v>
                </c:pt>
                <c:pt idx="1567">
                  <c:v>2444</c:v>
                </c:pt>
                <c:pt idx="1568">
                  <c:v>232</c:v>
                </c:pt>
                <c:pt idx="1569">
                  <c:v>34650</c:v>
                </c:pt>
                <c:pt idx="1570">
                  <c:v>212212</c:v>
                </c:pt>
                <c:pt idx="1571">
                  <c:v>3124</c:v>
                </c:pt>
                <c:pt idx="1572">
                  <c:v>10121</c:v>
                </c:pt>
                <c:pt idx="1573">
                  <c:v>731</c:v>
                </c:pt>
                <c:pt idx="1574">
                  <c:v>14138</c:v>
                </c:pt>
                <c:pt idx="1575">
                  <c:v>126</c:v>
                </c:pt>
                <c:pt idx="1576">
                  <c:v>411</c:v>
                </c:pt>
                <c:pt idx="1577">
                  <c:v>91315</c:v>
                </c:pt>
                <c:pt idx="1578">
                  <c:v>15281</c:v>
                </c:pt>
                <c:pt idx="1579">
                  <c:v>38993</c:v>
                </c:pt>
                <c:pt idx="1580">
                  <c:v>292738</c:v>
                </c:pt>
                <c:pt idx="1581">
                  <c:v>578</c:v>
                </c:pt>
                <c:pt idx="1582">
                  <c:v>7699</c:v>
                </c:pt>
                <c:pt idx="1583">
                  <c:v>133455</c:v>
                </c:pt>
                <c:pt idx="1584">
                  <c:v>96594</c:v>
                </c:pt>
                <c:pt idx="1585">
                  <c:v>68238</c:v>
                </c:pt>
                <c:pt idx="1586">
                  <c:v>30367</c:v>
                </c:pt>
                <c:pt idx="1587">
                  <c:v>211</c:v>
                </c:pt>
                <c:pt idx="1588">
                  <c:v>14169</c:v>
                </c:pt>
                <c:pt idx="1589">
                  <c:v>15262</c:v>
                </c:pt>
                <c:pt idx="1590">
                  <c:v>38910</c:v>
                </c:pt>
                <c:pt idx="1591">
                  <c:v>20377</c:v>
                </c:pt>
                <c:pt idx="1592">
                  <c:v>2430</c:v>
                </c:pt>
                <c:pt idx="1593">
                  <c:v>17070</c:v>
                </c:pt>
                <c:pt idx="1594">
                  <c:v>804496</c:v>
                </c:pt>
                <c:pt idx="1595">
                  <c:v>147608</c:v>
                </c:pt>
                <c:pt idx="1596">
                  <c:v>5943</c:v>
                </c:pt>
                <c:pt idx="1597">
                  <c:v>24324</c:v>
                </c:pt>
                <c:pt idx="1598">
                  <c:v>5087</c:v>
                </c:pt>
                <c:pt idx="1599">
                  <c:v>69563</c:v>
                </c:pt>
                <c:pt idx="1600">
                  <c:v>35215</c:v>
                </c:pt>
                <c:pt idx="1601">
                  <c:v>5587</c:v>
                </c:pt>
                <c:pt idx="1602">
                  <c:v>7662</c:v>
                </c:pt>
                <c:pt idx="1603">
                  <c:v>124</c:v>
                </c:pt>
                <c:pt idx="1604">
                  <c:v>5401</c:v>
                </c:pt>
                <c:pt idx="1605">
                  <c:v>7103</c:v>
                </c:pt>
                <c:pt idx="1606">
                  <c:v>26119</c:v>
                </c:pt>
                <c:pt idx="1607">
                  <c:v>21995</c:v>
                </c:pt>
                <c:pt idx="1608">
                  <c:v>17092</c:v>
                </c:pt>
                <c:pt idx="1609">
                  <c:v>830</c:v>
                </c:pt>
                <c:pt idx="1610">
                  <c:v>40519</c:v>
                </c:pt>
                <c:pt idx="1611">
                  <c:v>4295</c:v>
                </c:pt>
                <c:pt idx="1612">
                  <c:v>14171</c:v>
                </c:pt>
                <c:pt idx="1613">
                  <c:v>191236</c:v>
                </c:pt>
                <c:pt idx="1614">
                  <c:v>162747</c:v>
                </c:pt>
                <c:pt idx="1615">
                  <c:v>93374</c:v>
                </c:pt>
                <c:pt idx="1616">
                  <c:v>9325</c:v>
                </c:pt>
                <c:pt idx="1617">
                  <c:v>49237</c:v>
                </c:pt>
                <c:pt idx="1618">
                  <c:v>12224</c:v>
                </c:pt>
                <c:pt idx="1619">
                  <c:v>12414</c:v>
                </c:pt>
                <c:pt idx="1620">
                  <c:v>684</c:v>
                </c:pt>
                <c:pt idx="1621">
                  <c:v>146375</c:v>
                </c:pt>
                <c:pt idx="1622">
                  <c:v>1835</c:v>
                </c:pt>
                <c:pt idx="1623">
                  <c:v>6555</c:v>
                </c:pt>
                <c:pt idx="1624">
                  <c:v>65991</c:v>
                </c:pt>
                <c:pt idx="1625">
                  <c:v>133479</c:v>
                </c:pt>
                <c:pt idx="1626">
                  <c:v>5104</c:v>
                </c:pt>
                <c:pt idx="1627">
                  <c:v>7547</c:v>
                </c:pt>
                <c:pt idx="1628">
                  <c:v>2096</c:v>
                </c:pt>
                <c:pt idx="1629">
                  <c:v>6968</c:v>
                </c:pt>
                <c:pt idx="1630">
                  <c:v>633</c:v>
                </c:pt>
                <c:pt idx="1631">
                  <c:v>4249</c:v>
                </c:pt>
                <c:pt idx="1632">
                  <c:v>15504</c:v>
                </c:pt>
                <c:pt idx="1633">
                  <c:v>77211</c:v>
                </c:pt>
                <c:pt idx="1634">
                  <c:v>9006</c:v>
                </c:pt>
                <c:pt idx="1635">
                  <c:v>143947</c:v>
                </c:pt>
                <c:pt idx="1636">
                  <c:v>43684</c:v>
                </c:pt>
                <c:pt idx="1637">
                  <c:v>26126</c:v>
                </c:pt>
                <c:pt idx="1638">
                  <c:v>2725</c:v>
                </c:pt>
                <c:pt idx="1639">
                  <c:v>28491</c:v>
                </c:pt>
                <c:pt idx="1640">
                  <c:v>38187</c:v>
                </c:pt>
                <c:pt idx="1641">
                  <c:v>20353</c:v>
                </c:pt>
                <c:pt idx="1642">
                  <c:v>67294</c:v>
                </c:pt>
                <c:pt idx="1643">
                  <c:v>33999</c:v>
                </c:pt>
                <c:pt idx="1644">
                  <c:v>30624</c:v>
                </c:pt>
                <c:pt idx="1645">
                  <c:v>21650</c:v>
                </c:pt>
                <c:pt idx="1646">
                  <c:v>62895</c:v>
                </c:pt>
                <c:pt idx="1647">
                  <c:v>6971</c:v>
                </c:pt>
                <c:pt idx="1648">
                  <c:v>1776</c:v>
                </c:pt>
                <c:pt idx="1649">
                  <c:v>158766</c:v>
                </c:pt>
                <c:pt idx="1650">
                  <c:v>221365</c:v>
                </c:pt>
                <c:pt idx="1651">
                  <c:v>6563</c:v>
                </c:pt>
                <c:pt idx="1652">
                  <c:v>16858</c:v>
                </c:pt>
                <c:pt idx="1653">
                  <c:v>7725</c:v>
                </c:pt>
                <c:pt idx="1654">
                  <c:v>5723</c:v>
                </c:pt>
                <c:pt idx="1655">
                  <c:v>79092</c:v>
                </c:pt>
                <c:pt idx="1656">
                  <c:v>75</c:v>
                </c:pt>
                <c:pt idx="1657">
                  <c:v>20902</c:v>
                </c:pt>
                <c:pt idx="1658">
                  <c:v>124746</c:v>
                </c:pt>
                <c:pt idx="1659">
                  <c:v>0</c:v>
                </c:pt>
                <c:pt idx="1660">
                  <c:v>1576</c:v>
                </c:pt>
                <c:pt idx="1661">
                  <c:v>74168</c:v>
                </c:pt>
                <c:pt idx="1662">
                  <c:v>33421</c:v>
                </c:pt>
                <c:pt idx="1663">
                  <c:v>154281</c:v>
                </c:pt>
                <c:pt idx="1664">
                  <c:v>0</c:v>
                </c:pt>
                <c:pt idx="1665">
                  <c:v>25114</c:v>
                </c:pt>
                <c:pt idx="1666">
                  <c:v>36000</c:v>
                </c:pt>
                <c:pt idx="1667">
                  <c:v>7972</c:v>
                </c:pt>
                <c:pt idx="1668">
                  <c:v>16184</c:v>
                </c:pt>
                <c:pt idx="1669">
                  <c:v>38642</c:v>
                </c:pt>
                <c:pt idx="1670">
                  <c:v>93993</c:v>
                </c:pt>
                <c:pt idx="1671">
                  <c:v>20254</c:v>
                </c:pt>
                <c:pt idx="1672">
                  <c:v>37240</c:v>
                </c:pt>
                <c:pt idx="1673">
                  <c:v>4080</c:v>
                </c:pt>
                <c:pt idx="1674">
                  <c:v>377623</c:v>
                </c:pt>
                <c:pt idx="1675">
                  <c:v>4546</c:v>
                </c:pt>
                <c:pt idx="1676">
                  <c:v>648</c:v>
                </c:pt>
                <c:pt idx="1677">
                  <c:v>7307</c:v>
                </c:pt>
                <c:pt idx="1678">
                  <c:v>42552</c:v>
                </c:pt>
                <c:pt idx="1679">
                  <c:v>39</c:v>
                </c:pt>
                <c:pt idx="1680">
                  <c:v>2888</c:v>
                </c:pt>
                <c:pt idx="1681">
                  <c:v>12547</c:v>
                </c:pt>
                <c:pt idx="1682">
                  <c:v>20</c:v>
                </c:pt>
                <c:pt idx="1683">
                  <c:v>11</c:v>
                </c:pt>
                <c:pt idx="1684">
                  <c:v>28347</c:v>
                </c:pt>
                <c:pt idx="1685">
                  <c:v>164098</c:v>
                </c:pt>
                <c:pt idx="1686">
                  <c:v>2268</c:v>
                </c:pt>
                <c:pt idx="1687">
                  <c:v>49981</c:v>
                </c:pt>
                <c:pt idx="1688">
                  <c:v>55123</c:v>
                </c:pt>
                <c:pt idx="1689">
                  <c:v>9245</c:v>
                </c:pt>
                <c:pt idx="1690">
                  <c:v>9035</c:v>
                </c:pt>
                <c:pt idx="1691">
                  <c:v>23052</c:v>
                </c:pt>
                <c:pt idx="1692">
                  <c:v>564493</c:v>
                </c:pt>
                <c:pt idx="1693">
                  <c:v>19812</c:v>
                </c:pt>
                <c:pt idx="1694">
                  <c:v>26629</c:v>
                </c:pt>
                <c:pt idx="1695">
                  <c:v>25811</c:v>
                </c:pt>
                <c:pt idx="1696">
                  <c:v>13454</c:v>
                </c:pt>
                <c:pt idx="1697">
                  <c:v>2829</c:v>
                </c:pt>
                <c:pt idx="1698">
                  <c:v>592538</c:v>
                </c:pt>
                <c:pt idx="1699">
                  <c:v>191479</c:v>
                </c:pt>
                <c:pt idx="1700">
                  <c:v>1023</c:v>
                </c:pt>
                <c:pt idx="1701">
                  <c:v>93590</c:v>
                </c:pt>
                <c:pt idx="1702">
                  <c:v>23337</c:v>
                </c:pt>
                <c:pt idx="1703">
                  <c:v>12959</c:v>
                </c:pt>
                <c:pt idx="1704">
                  <c:v>132775</c:v>
                </c:pt>
                <c:pt idx="1705">
                  <c:v>12347</c:v>
                </c:pt>
                <c:pt idx="1706">
                  <c:v>170257</c:v>
                </c:pt>
                <c:pt idx="1707">
                  <c:v>666</c:v>
                </c:pt>
                <c:pt idx="1708">
                  <c:v>124632</c:v>
                </c:pt>
                <c:pt idx="1709">
                  <c:v>6550</c:v>
                </c:pt>
                <c:pt idx="1710">
                  <c:v>18315</c:v>
                </c:pt>
                <c:pt idx="1711">
                  <c:v>90736</c:v>
                </c:pt>
                <c:pt idx="1712">
                  <c:v>580</c:v>
                </c:pt>
                <c:pt idx="1713">
                  <c:v>29225</c:v>
                </c:pt>
                <c:pt idx="1714">
                  <c:v>179872</c:v>
                </c:pt>
                <c:pt idx="1715">
                  <c:v>54017</c:v>
                </c:pt>
                <c:pt idx="1716">
                  <c:v>9726</c:v>
                </c:pt>
                <c:pt idx="1717">
                  <c:v>712</c:v>
                </c:pt>
                <c:pt idx="1718">
                  <c:v>1570</c:v>
                </c:pt>
                <c:pt idx="1719">
                  <c:v>116770</c:v>
                </c:pt>
                <c:pt idx="1720">
                  <c:v>1817699</c:v>
                </c:pt>
                <c:pt idx="1721">
                  <c:v>56241</c:v>
                </c:pt>
                <c:pt idx="1722">
                  <c:v>30865</c:v>
                </c:pt>
                <c:pt idx="1723">
                  <c:v>5748</c:v>
                </c:pt>
                <c:pt idx="1724">
                  <c:v>57080</c:v>
                </c:pt>
                <c:pt idx="1725">
                  <c:v>1036</c:v>
                </c:pt>
                <c:pt idx="1726">
                  <c:v>121553</c:v>
                </c:pt>
                <c:pt idx="1727">
                  <c:v>548563</c:v>
                </c:pt>
                <c:pt idx="1728">
                  <c:v>15343</c:v>
                </c:pt>
                <c:pt idx="1729">
                  <c:v>7893</c:v>
                </c:pt>
                <c:pt idx="1730">
                  <c:v>16550</c:v>
                </c:pt>
                <c:pt idx="1731">
                  <c:v>20766</c:v>
                </c:pt>
                <c:pt idx="1732">
                  <c:v>22088</c:v>
                </c:pt>
                <c:pt idx="1733">
                  <c:v>440</c:v>
                </c:pt>
                <c:pt idx="1734">
                  <c:v>153395</c:v>
                </c:pt>
                <c:pt idx="1735">
                  <c:v>4641</c:v>
                </c:pt>
                <c:pt idx="1736">
                  <c:v>54016</c:v>
                </c:pt>
                <c:pt idx="1737">
                  <c:v>4667</c:v>
                </c:pt>
                <c:pt idx="1738">
                  <c:v>4057</c:v>
                </c:pt>
                <c:pt idx="1739">
                  <c:v>7472</c:v>
                </c:pt>
                <c:pt idx="1740">
                  <c:v>6122</c:v>
                </c:pt>
                <c:pt idx="1741">
                  <c:v>31576</c:v>
                </c:pt>
                <c:pt idx="1742">
                  <c:v>14884</c:v>
                </c:pt>
                <c:pt idx="1743">
                  <c:v>12877</c:v>
                </c:pt>
                <c:pt idx="1744">
                  <c:v>4815</c:v>
                </c:pt>
                <c:pt idx="1745">
                  <c:v>1853</c:v>
                </c:pt>
                <c:pt idx="1746">
                  <c:v>2887</c:v>
                </c:pt>
                <c:pt idx="1747">
                  <c:v>1550</c:v>
                </c:pt>
                <c:pt idx="1748">
                  <c:v>48068</c:v>
                </c:pt>
                <c:pt idx="1749">
                  <c:v>10604</c:v>
                </c:pt>
                <c:pt idx="1750">
                  <c:v>551</c:v>
                </c:pt>
                <c:pt idx="1751">
                  <c:v>17791</c:v>
                </c:pt>
                <c:pt idx="1752">
                  <c:v>12534</c:v>
                </c:pt>
                <c:pt idx="1753">
                  <c:v>112597</c:v>
                </c:pt>
                <c:pt idx="1754">
                  <c:v>11333</c:v>
                </c:pt>
                <c:pt idx="1755">
                  <c:v>16862</c:v>
                </c:pt>
                <c:pt idx="1756">
                  <c:v>1770</c:v>
                </c:pt>
                <c:pt idx="1757">
                  <c:v>145</c:v>
                </c:pt>
                <c:pt idx="1758">
                  <c:v>24140</c:v>
                </c:pt>
                <c:pt idx="1759">
                  <c:v>22921</c:v>
                </c:pt>
                <c:pt idx="1760">
                  <c:v>68667</c:v>
                </c:pt>
                <c:pt idx="1761">
                  <c:v>171636</c:v>
                </c:pt>
                <c:pt idx="1762">
                  <c:v>12586</c:v>
                </c:pt>
                <c:pt idx="1763">
                  <c:v>1170</c:v>
                </c:pt>
                <c:pt idx="1764">
                  <c:v>1782</c:v>
                </c:pt>
                <c:pt idx="1765">
                  <c:v>22299</c:v>
                </c:pt>
                <c:pt idx="1766">
                  <c:v>22003</c:v>
                </c:pt>
                <c:pt idx="1767">
                  <c:v>364224</c:v>
                </c:pt>
                <c:pt idx="1768">
                  <c:v>5424</c:v>
                </c:pt>
                <c:pt idx="1769">
                  <c:v>13027</c:v>
                </c:pt>
                <c:pt idx="1770">
                  <c:v>479</c:v>
                </c:pt>
                <c:pt idx="1771">
                  <c:v>63153</c:v>
                </c:pt>
                <c:pt idx="1772">
                  <c:v>6197</c:v>
                </c:pt>
                <c:pt idx="1773">
                  <c:v>23095</c:v>
                </c:pt>
                <c:pt idx="1774">
                  <c:v>18257</c:v>
                </c:pt>
                <c:pt idx="1775">
                  <c:v>103</c:v>
                </c:pt>
                <c:pt idx="1776">
                  <c:v>94</c:v>
                </c:pt>
                <c:pt idx="1777">
                  <c:v>16114</c:v>
                </c:pt>
                <c:pt idx="1778">
                  <c:v>800784</c:v>
                </c:pt>
                <c:pt idx="1779">
                  <c:v>2892</c:v>
                </c:pt>
                <c:pt idx="1780">
                  <c:v>117495</c:v>
                </c:pt>
                <c:pt idx="1781">
                  <c:v>18919</c:v>
                </c:pt>
                <c:pt idx="1782">
                  <c:v>6037</c:v>
                </c:pt>
                <c:pt idx="1783">
                  <c:v>86122</c:v>
                </c:pt>
                <c:pt idx="1784">
                  <c:v>660</c:v>
                </c:pt>
                <c:pt idx="1785">
                  <c:v>3007</c:v>
                </c:pt>
                <c:pt idx="1786">
                  <c:v>882</c:v>
                </c:pt>
                <c:pt idx="1787">
                  <c:v>28014</c:v>
                </c:pt>
                <c:pt idx="1788">
                  <c:v>395282</c:v>
                </c:pt>
                <c:pt idx="1789">
                  <c:v>67288</c:v>
                </c:pt>
                <c:pt idx="1790">
                  <c:v>2083</c:v>
                </c:pt>
                <c:pt idx="1791">
                  <c:v>2462</c:v>
                </c:pt>
                <c:pt idx="1792">
                  <c:v>2996</c:v>
                </c:pt>
                <c:pt idx="1793">
                  <c:v>1227</c:v>
                </c:pt>
                <c:pt idx="1794">
                  <c:v>56388</c:v>
                </c:pt>
                <c:pt idx="1795">
                  <c:v>964</c:v>
                </c:pt>
                <c:pt idx="1796">
                  <c:v>25869</c:v>
                </c:pt>
                <c:pt idx="1797">
                  <c:v>14978</c:v>
                </c:pt>
                <c:pt idx="1798">
                  <c:v>16204</c:v>
                </c:pt>
                <c:pt idx="1799">
                  <c:v>142619</c:v>
                </c:pt>
                <c:pt idx="1800">
                  <c:v>1844959</c:v>
                </c:pt>
                <c:pt idx="1801">
                  <c:v>80660</c:v>
                </c:pt>
                <c:pt idx="1802">
                  <c:v>5327</c:v>
                </c:pt>
                <c:pt idx="1803">
                  <c:v>1764</c:v>
                </c:pt>
                <c:pt idx="1804">
                  <c:v>150</c:v>
                </c:pt>
                <c:pt idx="1805">
                  <c:v>7164</c:v>
                </c:pt>
                <c:pt idx="1806">
                  <c:v>1208</c:v>
                </c:pt>
                <c:pt idx="1807">
                  <c:v>37587</c:v>
                </c:pt>
                <c:pt idx="1808">
                  <c:v>123245</c:v>
                </c:pt>
                <c:pt idx="1809">
                  <c:v>4129</c:v>
                </c:pt>
                <c:pt idx="1810">
                  <c:v>169168</c:v>
                </c:pt>
                <c:pt idx="1811">
                  <c:v>155</c:v>
                </c:pt>
                <c:pt idx="1812">
                  <c:v>518240</c:v>
                </c:pt>
                <c:pt idx="1813">
                  <c:v>264835</c:v>
                </c:pt>
                <c:pt idx="1814">
                  <c:v>834</c:v>
                </c:pt>
                <c:pt idx="1815">
                  <c:v>12449</c:v>
                </c:pt>
                <c:pt idx="1816">
                  <c:v>12224</c:v>
                </c:pt>
                <c:pt idx="1817">
                  <c:v>268</c:v>
                </c:pt>
                <c:pt idx="1818">
                  <c:v>201146</c:v>
                </c:pt>
                <c:pt idx="1819">
                  <c:v>15051</c:v>
                </c:pt>
                <c:pt idx="1820">
                  <c:v>20169</c:v>
                </c:pt>
                <c:pt idx="1821">
                  <c:v>63</c:v>
                </c:pt>
                <c:pt idx="1822">
                  <c:v>295631</c:v>
                </c:pt>
                <c:pt idx="1823">
                  <c:v>21551</c:v>
                </c:pt>
                <c:pt idx="1824">
                  <c:v>23156</c:v>
                </c:pt>
                <c:pt idx="1825">
                  <c:v>4056</c:v>
                </c:pt>
                <c:pt idx="1826">
                  <c:v>28119</c:v>
                </c:pt>
                <c:pt idx="1827">
                  <c:v>46472</c:v>
                </c:pt>
                <c:pt idx="1828">
                  <c:v>15013</c:v>
                </c:pt>
                <c:pt idx="1829">
                  <c:v>38761</c:v>
                </c:pt>
                <c:pt idx="1830">
                  <c:v>5109</c:v>
                </c:pt>
                <c:pt idx="1831">
                  <c:v>1012</c:v>
                </c:pt>
                <c:pt idx="1832">
                  <c:v>7312</c:v>
                </c:pt>
                <c:pt idx="1833">
                  <c:v>181</c:v>
                </c:pt>
                <c:pt idx="1834">
                  <c:v>4094</c:v>
                </c:pt>
                <c:pt idx="1835">
                  <c:v>30127</c:v>
                </c:pt>
                <c:pt idx="1836">
                  <c:v>3802</c:v>
                </c:pt>
                <c:pt idx="1837">
                  <c:v>11582</c:v>
                </c:pt>
                <c:pt idx="1838">
                  <c:v>4418</c:v>
                </c:pt>
                <c:pt idx="1839">
                  <c:v>41389</c:v>
                </c:pt>
                <c:pt idx="1840">
                  <c:v>3114</c:v>
                </c:pt>
                <c:pt idx="1841">
                  <c:v>828626</c:v>
                </c:pt>
                <c:pt idx="1842">
                  <c:v>1471</c:v>
                </c:pt>
                <c:pt idx="1843">
                  <c:v>6126</c:v>
                </c:pt>
                <c:pt idx="1844">
                  <c:v>385303</c:v>
                </c:pt>
                <c:pt idx="1845">
                  <c:v>4826</c:v>
                </c:pt>
                <c:pt idx="1846">
                  <c:v>4527</c:v>
                </c:pt>
                <c:pt idx="1847">
                  <c:v>22438</c:v>
                </c:pt>
                <c:pt idx="1848">
                  <c:v>3362</c:v>
                </c:pt>
                <c:pt idx="1849">
                  <c:v>4993</c:v>
                </c:pt>
                <c:pt idx="1850">
                  <c:v>16212</c:v>
                </c:pt>
                <c:pt idx="1851">
                  <c:v>1661</c:v>
                </c:pt>
                <c:pt idx="1852">
                  <c:v>23400</c:v>
                </c:pt>
                <c:pt idx="1853">
                  <c:v>30720</c:v>
                </c:pt>
                <c:pt idx="1854">
                  <c:v>49509</c:v>
                </c:pt>
                <c:pt idx="1855">
                  <c:v>12801</c:v>
                </c:pt>
                <c:pt idx="1856">
                  <c:v>5147</c:v>
                </c:pt>
                <c:pt idx="1857">
                  <c:v>23890</c:v>
                </c:pt>
                <c:pt idx="1858">
                  <c:v>26428</c:v>
                </c:pt>
                <c:pt idx="1859">
                  <c:v>124</c:v>
                </c:pt>
                <c:pt idx="1860">
                  <c:v>9726</c:v>
                </c:pt>
                <c:pt idx="1861">
                  <c:v>921</c:v>
                </c:pt>
                <c:pt idx="1862">
                  <c:v>7073</c:v>
                </c:pt>
                <c:pt idx="1863">
                  <c:v>106838</c:v>
                </c:pt>
                <c:pt idx="1864">
                  <c:v>59842</c:v>
                </c:pt>
                <c:pt idx="1865">
                  <c:v>186188</c:v>
                </c:pt>
                <c:pt idx="1866">
                  <c:v>1472</c:v>
                </c:pt>
                <c:pt idx="1867">
                  <c:v>2230</c:v>
                </c:pt>
                <c:pt idx="1868">
                  <c:v>2707</c:v>
                </c:pt>
                <c:pt idx="1869">
                  <c:v>94593</c:v>
                </c:pt>
                <c:pt idx="1870">
                  <c:v>61134</c:v>
                </c:pt>
                <c:pt idx="1871">
                  <c:v>462</c:v>
                </c:pt>
                <c:pt idx="1872">
                  <c:v>43578</c:v>
                </c:pt>
                <c:pt idx="1873">
                  <c:v>17049</c:v>
                </c:pt>
                <c:pt idx="1874">
                  <c:v>169521</c:v>
                </c:pt>
                <c:pt idx="1875">
                  <c:v>223308</c:v>
                </c:pt>
                <c:pt idx="1876">
                  <c:v>656</c:v>
                </c:pt>
                <c:pt idx="1877">
                  <c:v>8198</c:v>
                </c:pt>
                <c:pt idx="1878">
                  <c:v>30</c:v>
                </c:pt>
                <c:pt idx="1879">
                  <c:v>19099</c:v>
                </c:pt>
                <c:pt idx="1880">
                  <c:v>17639</c:v>
                </c:pt>
                <c:pt idx="1881">
                  <c:v>1</c:v>
                </c:pt>
                <c:pt idx="1882">
                  <c:v>25712</c:v>
                </c:pt>
                <c:pt idx="1883">
                  <c:v>334</c:v>
                </c:pt>
                <c:pt idx="1884">
                  <c:v>47602</c:v>
                </c:pt>
                <c:pt idx="1885">
                  <c:v>14261</c:v>
                </c:pt>
                <c:pt idx="1886">
                  <c:v>344</c:v>
                </c:pt>
                <c:pt idx="1887">
                  <c:v>11486</c:v>
                </c:pt>
                <c:pt idx="1888">
                  <c:v>26249</c:v>
                </c:pt>
                <c:pt idx="1889">
                  <c:v>1192</c:v>
                </c:pt>
                <c:pt idx="1890">
                  <c:v>10288</c:v>
                </c:pt>
                <c:pt idx="1891">
                  <c:v>77157</c:v>
                </c:pt>
                <c:pt idx="1892">
                  <c:v>73628</c:v>
                </c:pt>
                <c:pt idx="1893">
                  <c:v>6435</c:v>
                </c:pt>
                <c:pt idx="1894">
                  <c:v>545</c:v>
                </c:pt>
                <c:pt idx="1895">
                  <c:v>665</c:v>
                </c:pt>
                <c:pt idx="1896">
                  <c:v>26166</c:v>
                </c:pt>
                <c:pt idx="1897">
                  <c:v>13772</c:v>
                </c:pt>
                <c:pt idx="1898">
                  <c:v>192354</c:v>
                </c:pt>
                <c:pt idx="1899">
                  <c:v>132975</c:v>
                </c:pt>
                <c:pt idx="1900">
                  <c:v>52945</c:v>
                </c:pt>
                <c:pt idx="1901">
                  <c:v>1472</c:v>
                </c:pt>
                <c:pt idx="1902">
                  <c:v>2373</c:v>
                </c:pt>
                <c:pt idx="1903">
                  <c:v>9789</c:v>
                </c:pt>
                <c:pt idx="1904">
                  <c:v>6948</c:v>
                </c:pt>
                <c:pt idx="1905">
                  <c:v>9049</c:v>
                </c:pt>
                <c:pt idx="1906">
                  <c:v>1117</c:v>
                </c:pt>
                <c:pt idx="1907">
                  <c:v>11926</c:v>
                </c:pt>
                <c:pt idx="1908">
                  <c:v>11817</c:v>
                </c:pt>
                <c:pt idx="1909">
                  <c:v>42380</c:v>
                </c:pt>
                <c:pt idx="1910">
                  <c:v>6315</c:v>
                </c:pt>
                <c:pt idx="1911">
                  <c:v>5031</c:v>
                </c:pt>
                <c:pt idx="1912">
                  <c:v>114706</c:v>
                </c:pt>
                <c:pt idx="1913">
                  <c:v>12413</c:v>
                </c:pt>
                <c:pt idx="1914">
                  <c:v>17726</c:v>
                </c:pt>
                <c:pt idx="1915">
                  <c:v>11953</c:v>
                </c:pt>
                <c:pt idx="1916">
                  <c:v>300602</c:v>
                </c:pt>
                <c:pt idx="1917">
                  <c:v>49066</c:v>
                </c:pt>
                <c:pt idx="1918">
                  <c:v>567</c:v>
                </c:pt>
                <c:pt idx="1919">
                  <c:v>133</c:v>
                </c:pt>
                <c:pt idx="1920">
                  <c:v>4092</c:v>
                </c:pt>
                <c:pt idx="1921">
                  <c:v>19953</c:v>
                </c:pt>
                <c:pt idx="1922">
                  <c:v>25122</c:v>
                </c:pt>
                <c:pt idx="1923">
                  <c:v>1958</c:v>
                </c:pt>
                <c:pt idx="1924">
                  <c:v>4941</c:v>
                </c:pt>
                <c:pt idx="1925">
                  <c:v>10005</c:v>
                </c:pt>
                <c:pt idx="1926">
                  <c:v>5290</c:v>
                </c:pt>
                <c:pt idx="1927">
                  <c:v>7267</c:v>
                </c:pt>
                <c:pt idx="1928">
                  <c:v>4541</c:v>
                </c:pt>
                <c:pt idx="1929">
                  <c:v>22260</c:v>
                </c:pt>
                <c:pt idx="1930">
                  <c:v>47673</c:v>
                </c:pt>
                <c:pt idx="1931">
                  <c:v>12055</c:v>
                </c:pt>
                <c:pt idx="1932">
                  <c:v>2834</c:v>
                </c:pt>
                <c:pt idx="1933">
                  <c:v>81908</c:v>
                </c:pt>
                <c:pt idx="1934">
                  <c:v>4088</c:v>
                </c:pt>
                <c:pt idx="1935">
                  <c:v>8650</c:v>
                </c:pt>
                <c:pt idx="1936">
                  <c:v>49538</c:v>
                </c:pt>
                <c:pt idx="1937">
                  <c:v>10086</c:v>
                </c:pt>
                <c:pt idx="1938">
                  <c:v>108077</c:v>
                </c:pt>
                <c:pt idx="1939">
                  <c:v>92163</c:v>
                </c:pt>
                <c:pt idx="1940">
                  <c:v>9974</c:v>
                </c:pt>
                <c:pt idx="1941">
                  <c:v>11869</c:v>
                </c:pt>
                <c:pt idx="1942">
                  <c:v>2484</c:v>
                </c:pt>
                <c:pt idx="1943">
                  <c:v>8472</c:v>
                </c:pt>
                <c:pt idx="1944">
                  <c:v>208846</c:v>
                </c:pt>
                <c:pt idx="1945">
                  <c:v>3643</c:v>
                </c:pt>
                <c:pt idx="1946">
                  <c:v>7081</c:v>
                </c:pt>
                <c:pt idx="1947">
                  <c:v>10149</c:v>
                </c:pt>
                <c:pt idx="1948">
                  <c:v>12069</c:v>
                </c:pt>
                <c:pt idx="1949">
                  <c:v>54797</c:v>
                </c:pt>
                <c:pt idx="1950">
                  <c:v>449</c:v>
                </c:pt>
                <c:pt idx="1951">
                  <c:v>38399</c:v>
                </c:pt>
                <c:pt idx="1952">
                  <c:v>149113</c:v>
                </c:pt>
                <c:pt idx="1953">
                  <c:v>24369</c:v>
                </c:pt>
                <c:pt idx="1954">
                  <c:v>16016</c:v>
                </c:pt>
                <c:pt idx="1955">
                  <c:v>2749</c:v>
                </c:pt>
                <c:pt idx="1956">
                  <c:v>10712</c:v>
                </c:pt>
                <c:pt idx="1957">
                  <c:v>28416</c:v>
                </c:pt>
                <c:pt idx="1958">
                  <c:v>1919</c:v>
                </c:pt>
                <c:pt idx="1959">
                  <c:v>115240</c:v>
                </c:pt>
                <c:pt idx="1960">
                  <c:v>9725</c:v>
                </c:pt>
                <c:pt idx="1961">
                  <c:v>9530</c:v>
                </c:pt>
                <c:pt idx="1962">
                  <c:v>33798</c:v>
                </c:pt>
                <c:pt idx="1963">
                  <c:v>4926</c:v>
                </c:pt>
                <c:pt idx="1964">
                  <c:v>27027</c:v>
                </c:pt>
                <c:pt idx="1965">
                  <c:v>6413</c:v>
                </c:pt>
                <c:pt idx="1966">
                  <c:v>911150</c:v>
                </c:pt>
                <c:pt idx="1967">
                  <c:v>173772</c:v>
                </c:pt>
                <c:pt idx="1968">
                  <c:v>21432</c:v>
                </c:pt>
                <c:pt idx="1969">
                  <c:v>158565</c:v>
                </c:pt>
                <c:pt idx="1970">
                  <c:v>11195</c:v>
                </c:pt>
                <c:pt idx="1971">
                  <c:v>12280</c:v>
                </c:pt>
                <c:pt idx="1972">
                  <c:v>34984</c:v>
                </c:pt>
                <c:pt idx="1973">
                  <c:v>7699</c:v>
                </c:pt>
                <c:pt idx="1974">
                  <c:v>14</c:v>
                </c:pt>
                <c:pt idx="1975">
                  <c:v>5168</c:v>
                </c:pt>
                <c:pt idx="1976">
                  <c:v>12506</c:v>
                </c:pt>
                <c:pt idx="1977">
                  <c:v>84753</c:v>
                </c:pt>
                <c:pt idx="1978">
                  <c:v>199</c:v>
                </c:pt>
                <c:pt idx="1979">
                  <c:v>1367</c:v>
                </c:pt>
                <c:pt idx="1980">
                  <c:v>559289</c:v>
                </c:pt>
                <c:pt idx="1981">
                  <c:v>1051</c:v>
                </c:pt>
                <c:pt idx="1982">
                  <c:v>22</c:v>
                </c:pt>
                <c:pt idx="1983">
                  <c:v>203630</c:v>
                </c:pt>
                <c:pt idx="1984">
                  <c:v>5808</c:v>
                </c:pt>
                <c:pt idx="1985">
                  <c:v>6464</c:v>
                </c:pt>
                <c:pt idx="1986">
                  <c:v>22538</c:v>
                </c:pt>
                <c:pt idx="1987">
                  <c:v>4165</c:v>
                </c:pt>
                <c:pt idx="1988">
                  <c:v>11492</c:v>
                </c:pt>
                <c:pt idx="1989">
                  <c:v>151390</c:v>
                </c:pt>
                <c:pt idx="1990">
                  <c:v>504791</c:v>
                </c:pt>
                <c:pt idx="1991">
                  <c:v>16829</c:v>
                </c:pt>
                <c:pt idx="1992">
                  <c:v>3983</c:v>
                </c:pt>
                <c:pt idx="1993">
                  <c:v>25850</c:v>
                </c:pt>
                <c:pt idx="1994">
                  <c:v>19872</c:v>
                </c:pt>
                <c:pt idx="1995">
                  <c:v>5474</c:v>
                </c:pt>
                <c:pt idx="1996">
                  <c:v>96</c:v>
                </c:pt>
                <c:pt idx="1997">
                  <c:v>48129</c:v>
                </c:pt>
                <c:pt idx="1998">
                  <c:v>523</c:v>
                </c:pt>
                <c:pt idx="1999">
                  <c:v>10644</c:v>
                </c:pt>
                <c:pt idx="2000">
                  <c:v>31443</c:v>
                </c:pt>
                <c:pt idx="2001">
                  <c:v>46508</c:v>
                </c:pt>
                <c:pt idx="2002">
                  <c:v>35825</c:v>
                </c:pt>
                <c:pt idx="2003">
                  <c:v>7506</c:v>
                </c:pt>
                <c:pt idx="2004">
                  <c:v>17167</c:v>
                </c:pt>
                <c:pt idx="2005">
                  <c:v>8961</c:v>
                </c:pt>
                <c:pt idx="2006">
                  <c:v>204175</c:v>
                </c:pt>
                <c:pt idx="2007">
                  <c:v>55112</c:v>
                </c:pt>
                <c:pt idx="2008">
                  <c:v>13326</c:v>
                </c:pt>
                <c:pt idx="2009">
                  <c:v>5132</c:v>
                </c:pt>
                <c:pt idx="2010">
                  <c:v>28605</c:v>
                </c:pt>
                <c:pt idx="2011">
                  <c:v>9278</c:v>
                </c:pt>
                <c:pt idx="2012">
                  <c:v>1246</c:v>
                </c:pt>
                <c:pt idx="2013">
                  <c:v>52027</c:v>
                </c:pt>
                <c:pt idx="2014">
                  <c:v>47793</c:v>
                </c:pt>
                <c:pt idx="2015">
                  <c:v>287</c:v>
                </c:pt>
                <c:pt idx="2016">
                  <c:v>7800</c:v>
                </c:pt>
                <c:pt idx="2017">
                  <c:v>381842</c:v>
                </c:pt>
                <c:pt idx="2018">
                  <c:v>16578</c:v>
                </c:pt>
                <c:pt idx="2019">
                  <c:v>1025895</c:v>
                </c:pt>
                <c:pt idx="2020">
                  <c:v>1614</c:v>
                </c:pt>
                <c:pt idx="2021">
                  <c:v>177</c:v>
                </c:pt>
                <c:pt idx="2022">
                  <c:v>447</c:v>
                </c:pt>
                <c:pt idx="2023">
                  <c:v>114</c:v>
                </c:pt>
                <c:pt idx="2024">
                  <c:v>60869</c:v>
                </c:pt>
                <c:pt idx="2025">
                  <c:v>37305</c:v>
                </c:pt>
                <c:pt idx="2026">
                  <c:v>1935</c:v>
                </c:pt>
                <c:pt idx="2027">
                  <c:v>15528</c:v>
                </c:pt>
                <c:pt idx="2028">
                  <c:v>277250</c:v>
                </c:pt>
                <c:pt idx="2029">
                  <c:v>39657</c:v>
                </c:pt>
                <c:pt idx="2030">
                  <c:v>58618</c:v>
                </c:pt>
                <c:pt idx="2031">
                  <c:v>58</c:v>
                </c:pt>
                <c:pt idx="2032">
                  <c:v>74911</c:v>
                </c:pt>
                <c:pt idx="2033">
                  <c:v>200539</c:v>
                </c:pt>
                <c:pt idx="2034">
                  <c:v>135901</c:v>
                </c:pt>
                <c:pt idx="2035">
                  <c:v>27345</c:v>
                </c:pt>
                <c:pt idx="2036">
                  <c:v>184474</c:v>
                </c:pt>
                <c:pt idx="2037">
                  <c:v>17620</c:v>
                </c:pt>
                <c:pt idx="2038">
                  <c:v>32457</c:v>
                </c:pt>
                <c:pt idx="2039">
                  <c:v>43087</c:v>
                </c:pt>
                <c:pt idx="2040">
                  <c:v>63609</c:v>
                </c:pt>
                <c:pt idx="2041">
                  <c:v>406136</c:v>
                </c:pt>
                <c:pt idx="2042">
                  <c:v>491</c:v>
                </c:pt>
                <c:pt idx="2043">
                  <c:v>10335</c:v>
                </c:pt>
                <c:pt idx="2044">
                  <c:v>27560</c:v>
                </c:pt>
                <c:pt idx="2045">
                  <c:v>41673</c:v>
                </c:pt>
                <c:pt idx="2046">
                  <c:v>4632</c:v>
                </c:pt>
                <c:pt idx="2047">
                  <c:v>7622</c:v>
                </c:pt>
                <c:pt idx="2048">
                  <c:v>8415</c:v>
                </c:pt>
                <c:pt idx="2049">
                  <c:v>8299</c:v>
                </c:pt>
                <c:pt idx="2050">
                  <c:v>2215</c:v>
                </c:pt>
                <c:pt idx="2051">
                  <c:v>22885</c:v>
                </c:pt>
                <c:pt idx="2052">
                  <c:v>3921</c:v>
                </c:pt>
                <c:pt idx="2053">
                  <c:v>2765</c:v>
                </c:pt>
                <c:pt idx="2054">
                  <c:v>1901</c:v>
                </c:pt>
                <c:pt idx="2055">
                  <c:v>21062</c:v>
                </c:pt>
                <c:pt idx="2056">
                  <c:v>5224</c:v>
                </c:pt>
                <c:pt idx="2057">
                  <c:v>6648</c:v>
                </c:pt>
                <c:pt idx="2058">
                  <c:v>855</c:v>
                </c:pt>
                <c:pt idx="2059">
                  <c:v>4123</c:v>
                </c:pt>
                <c:pt idx="2060">
                  <c:v>25278</c:v>
                </c:pt>
                <c:pt idx="2061">
                  <c:v>2269</c:v>
                </c:pt>
                <c:pt idx="2062">
                  <c:v>129998</c:v>
                </c:pt>
                <c:pt idx="2063">
                  <c:v>272</c:v>
                </c:pt>
                <c:pt idx="2064">
                  <c:v>45248</c:v>
                </c:pt>
                <c:pt idx="2065">
                  <c:v>6047</c:v>
                </c:pt>
                <c:pt idx="2066">
                  <c:v>14746</c:v>
                </c:pt>
                <c:pt idx="2067">
                  <c:v>27236</c:v>
                </c:pt>
                <c:pt idx="2068">
                  <c:v>53282</c:v>
                </c:pt>
                <c:pt idx="2069">
                  <c:v>1403</c:v>
                </c:pt>
                <c:pt idx="2070">
                  <c:v>5616</c:v>
                </c:pt>
                <c:pt idx="2071">
                  <c:v>21664</c:v>
                </c:pt>
                <c:pt idx="2072">
                  <c:v>21788</c:v>
                </c:pt>
                <c:pt idx="2073">
                  <c:v>44619</c:v>
                </c:pt>
                <c:pt idx="2074">
                  <c:v>139</c:v>
                </c:pt>
                <c:pt idx="2075">
                  <c:v>31896</c:v>
                </c:pt>
                <c:pt idx="2076">
                  <c:v>4984</c:v>
                </c:pt>
                <c:pt idx="2077">
                  <c:v>6238</c:v>
                </c:pt>
                <c:pt idx="2078">
                  <c:v>3824</c:v>
                </c:pt>
                <c:pt idx="2079">
                  <c:v>5152</c:v>
                </c:pt>
                <c:pt idx="2080">
                  <c:v>364</c:v>
                </c:pt>
                <c:pt idx="2081">
                  <c:v>21892</c:v>
                </c:pt>
                <c:pt idx="2082">
                  <c:v>18182</c:v>
                </c:pt>
                <c:pt idx="2083">
                  <c:v>10200</c:v>
                </c:pt>
                <c:pt idx="2084">
                  <c:v>4108</c:v>
                </c:pt>
                <c:pt idx="2085">
                  <c:v>11368</c:v>
                </c:pt>
                <c:pt idx="2086">
                  <c:v>22055</c:v>
                </c:pt>
                <c:pt idx="2087">
                  <c:v>131</c:v>
                </c:pt>
                <c:pt idx="2088">
                  <c:v>17632</c:v>
                </c:pt>
                <c:pt idx="2089">
                  <c:v>32022</c:v>
                </c:pt>
                <c:pt idx="2090">
                  <c:v>67740</c:v>
                </c:pt>
                <c:pt idx="2091">
                  <c:v>87005</c:v>
                </c:pt>
                <c:pt idx="2092">
                  <c:v>2783</c:v>
                </c:pt>
                <c:pt idx="2093">
                  <c:v>44278</c:v>
                </c:pt>
                <c:pt idx="2094">
                  <c:v>90</c:v>
                </c:pt>
                <c:pt idx="2095">
                  <c:v>270831</c:v>
                </c:pt>
                <c:pt idx="2096">
                  <c:v>27662</c:v>
                </c:pt>
                <c:pt idx="2097">
                  <c:v>3176</c:v>
                </c:pt>
                <c:pt idx="2098">
                  <c:v>150621</c:v>
                </c:pt>
                <c:pt idx="2099">
                  <c:v>27444</c:v>
                </c:pt>
                <c:pt idx="2100">
                  <c:v>46902</c:v>
                </c:pt>
                <c:pt idx="2101">
                  <c:v>29265</c:v>
                </c:pt>
                <c:pt idx="2102">
                  <c:v>38119</c:v>
                </c:pt>
                <c:pt idx="2103">
                  <c:v>1116</c:v>
                </c:pt>
                <c:pt idx="2104">
                  <c:v>34432</c:v>
                </c:pt>
                <c:pt idx="2105">
                  <c:v>27619</c:v>
                </c:pt>
                <c:pt idx="2106">
                  <c:v>43982</c:v>
                </c:pt>
                <c:pt idx="2107">
                  <c:v>10041</c:v>
                </c:pt>
                <c:pt idx="2108">
                  <c:v>12562</c:v>
                </c:pt>
                <c:pt idx="2109">
                  <c:v>19064</c:v>
                </c:pt>
                <c:pt idx="2110">
                  <c:v>24051</c:v>
                </c:pt>
                <c:pt idx="2111">
                  <c:v>454</c:v>
                </c:pt>
                <c:pt idx="2112">
                  <c:v>127787</c:v>
                </c:pt>
                <c:pt idx="2113">
                  <c:v>3409</c:v>
                </c:pt>
                <c:pt idx="2114">
                  <c:v>9241</c:v>
                </c:pt>
                <c:pt idx="2115">
                  <c:v>2102</c:v>
                </c:pt>
                <c:pt idx="2116">
                  <c:v>10074</c:v>
                </c:pt>
                <c:pt idx="2117">
                  <c:v>14269</c:v>
                </c:pt>
                <c:pt idx="2118">
                  <c:v>747</c:v>
                </c:pt>
                <c:pt idx="2119">
                  <c:v>27672</c:v>
                </c:pt>
                <c:pt idx="2120">
                  <c:v>5497</c:v>
                </c:pt>
                <c:pt idx="2121">
                  <c:v>22413</c:v>
                </c:pt>
                <c:pt idx="2122">
                  <c:v>30378</c:v>
                </c:pt>
                <c:pt idx="2123">
                  <c:v>10209</c:v>
                </c:pt>
                <c:pt idx="2124">
                  <c:v>1679</c:v>
                </c:pt>
                <c:pt idx="2125">
                  <c:v>13285</c:v>
                </c:pt>
                <c:pt idx="2126">
                  <c:v>84096</c:v>
                </c:pt>
                <c:pt idx="2127">
                  <c:v>15765</c:v>
                </c:pt>
                <c:pt idx="2128">
                  <c:v>8979</c:v>
                </c:pt>
                <c:pt idx="2129">
                  <c:v>8504</c:v>
                </c:pt>
                <c:pt idx="2130">
                  <c:v>28537</c:v>
                </c:pt>
                <c:pt idx="2131">
                  <c:v>19445</c:v>
                </c:pt>
                <c:pt idx="2132">
                  <c:v>24693</c:v>
                </c:pt>
                <c:pt idx="2133">
                  <c:v>6283</c:v>
                </c:pt>
                <c:pt idx="2134">
                  <c:v>17113</c:v>
                </c:pt>
                <c:pt idx="2135">
                  <c:v>60498</c:v>
                </c:pt>
                <c:pt idx="2136">
                  <c:v>49</c:v>
                </c:pt>
                <c:pt idx="2137">
                  <c:v>6548</c:v>
                </c:pt>
                <c:pt idx="2138">
                  <c:v>4635</c:v>
                </c:pt>
                <c:pt idx="2139">
                  <c:v>5341</c:v>
                </c:pt>
                <c:pt idx="2140">
                  <c:v>1902</c:v>
                </c:pt>
                <c:pt idx="2141">
                  <c:v>40666</c:v>
                </c:pt>
                <c:pt idx="2142">
                  <c:v>1024</c:v>
                </c:pt>
                <c:pt idx="2143">
                  <c:v>23213</c:v>
                </c:pt>
                <c:pt idx="2144">
                  <c:v>166757</c:v>
                </c:pt>
                <c:pt idx="2145">
                  <c:v>51280</c:v>
                </c:pt>
                <c:pt idx="2146">
                  <c:v>23689</c:v>
                </c:pt>
                <c:pt idx="2147">
                  <c:v>30</c:v>
                </c:pt>
                <c:pt idx="2148">
                  <c:v>151</c:v>
                </c:pt>
                <c:pt idx="2149">
                  <c:v>6029</c:v>
                </c:pt>
                <c:pt idx="2150">
                  <c:v>2305</c:v>
                </c:pt>
                <c:pt idx="2151">
                  <c:v>5979</c:v>
                </c:pt>
                <c:pt idx="2152">
                  <c:v>83610</c:v>
                </c:pt>
                <c:pt idx="2153">
                  <c:v>2699</c:v>
                </c:pt>
                <c:pt idx="2154">
                  <c:v>11731</c:v>
                </c:pt>
                <c:pt idx="2155">
                  <c:v>4667</c:v>
                </c:pt>
                <c:pt idx="2156">
                  <c:v>90418</c:v>
                </c:pt>
                <c:pt idx="2157">
                  <c:v>192</c:v>
                </c:pt>
                <c:pt idx="2158">
                  <c:v>357641</c:v>
                </c:pt>
                <c:pt idx="2159">
                  <c:v>366</c:v>
                </c:pt>
                <c:pt idx="2160">
                  <c:v>21742</c:v>
                </c:pt>
                <c:pt idx="2161">
                  <c:v>326557</c:v>
                </c:pt>
                <c:pt idx="2162">
                  <c:v>87672</c:v>
                </c:pt>
                <c:pt idx="2163">
                  <c:v>8713</c:v>
                </c:pt>
                <c:pt idx="2164">
                  <c:v>5077</c:v>
                </c:pt>
                <c:pt idx="2165">
                  <c:v>9673</c:v>
                </c:pt>
                <c:pt idx="2166">
                  <c:v>19173</c:v>
                </c:pt>
                <c:pt idx="2167">
                  <c:v>19690</c:v>
                </c:pt>
                <c:pt idx="2168">
                  <c:v>10900</c:v>
                </c:pt>
                <c:pt idx="2169">
                  <c:v>20934</c:v>
                </c:pt>
                <c:pt idx="2170">
                  <c:v>1265</c:v>
                </c:pt>
                <c:pt idx="2171">
                  <c:v>186</c:v>
                </c:pt>
                <c:pt idx="2172">
                  <c:v>3256</c:v>
                </c:pt>
                <c:pt idx="2173">
                  <c:v>228670</c:v>
                </c:pt>
                <c:pt idx="2174">
                  <c:v>4727</c:v>
                </c:pt>
                <c:pt idx="2175">
                  <c:v>31672</c:v>
                </c:pt>
                <c:pt idx="2176">
                  <c:v>3053</c:v>
                </c:pt>
                <c:pt idx="2177">
                  <c:v>8801</c:v>
                </c:pt>
                <c:pt idx="2178">
                  <c:v>1127</c:v>
                </c:pt>
                <c:pt idx="2179">
                  <c:v>22452</c:v>
                </c:pt>
                <c:pt idx="2180">
                  <c:v>2488</c:v>
                </c:pt>
                <c:pt idx="2181">
                  <c:v>96850</c:v>
                </c:pt>
                <c:pt idx="2182">
                  <c:v>3948</c:v>
                </c:pt>
                <c:pt idx="2183">
                  <c:v>9536</c:v>
                </c:pt>
                <c:pt idx="2184">
                  <c:v>188935</c:v>
                </c:pt>
                <c:pt idx="2185">
                  <c:v>2776</c:v>
                </c:pt>
                <c:pt idx="2186">
                  <c:v>61841</c:v>
                </c:pt>
                <c:pt idx="2187">
                  <c:v>45513</c:v>
                </c:pt>
                <c:pt idx="2188">
                  <c:v>1090</c:v>
                </c:pt>
                <c:pt idx="2189">
                  <c:v>7394</c:v>
                </c:pt>
                <c:pt idx="2190">
                  <c:v>89113</c:v>
                </c:pt>
                <c:pt idx="2191">
                  <c:v>73579</c:v>
                </c:pt>
                <c:pt idx="2192">
                  <c:v>477</c:v>
                </c:pt>
                <c:pt idx="2193">
                  <c:v>87106</c:v>
                </c:pt>
                <c:pt idx="2194">
                  <c:v>6419</c:v>
                </c:pt>
                <c:pt idx="2195">
                  <c:v>2040</c:v>
                </c:pt>
                <c:pt idx="2196">
                  <c:v>26856</c:v>
                </c:pt>
                <c:pt idx="2197">
                  <c:v>10836</c:v>
                </c:pt>
                <c:pt idx="2198">
                  <c:v>2167</c:v>
                </c:pt>
                <c:pt idx="2199">
                  <c:v>33462</c:v>
                </c:pt>
                <c:pt idx="2200">
                  <c:v>484833</c:v>
                </c:pt>
                <c:pt idx="2201">
                  <c:v>95216</c:v>
                </c:pt>
                <c:pt idx="2202">
                  <c:v>8744</c:v>
                </c:pt>
                <c:pt idx="2203">
                  <c:v>19317</c:v>
                </c:pt>
                <c:pt idx="2204">
                  <c:v>13824</c:v>
                </c:pt>
                <c:pt idx="2205">
                  <c:v>17159</c:v>
                </c:pt>
                <c:pt idx="2206">
                  <c:v>2520</c:v>
                </c:pt>
                <c:pt idx="2207">
                  <c:v>36386</c:v>
                </c:pt>
                <c:pt idx="2208">
                  <c:v>62089</c:v>
                </c:pt>
                <c:pt idx="2209">
                  <c:v>91398</c:v>
                </c:pt>
                <c:pt idx="2210">
                  <c:v>2913</c:v>
                </c:pt>
                <c:pt idx="2211">
                  <c:v>3094021</c:v>
                </c:pt>
                <c:pt idx="2212">
                  <c:v>6793</c:v>
                </c:pt>
                <c:pt idx="2213">
                  <c:v>36704</c:v>
                </c:pt>
                <c:pt idx="2214">
                  <c:v>2986</c:v>
                </c:pt>
                <c:pt idx="2215">
                  <c:v>20</c:v>
                </c:pt>
                <c:pt idx="2216">
                  <c:v>10947</c:v>
                </c:pt>
                <c:pt idx="2217">
                  <c:v>1154</c:v>
                </c:pt>
                <c:pt idx="2218">
                  <c:v>4101</c:v>
                </c:pt>
                <c:pt idx="2219">
                  <c:v>23559</c:v>
                </c:pt>
                <c:pt idx="2220">
                  <c:v>402569</c:v>
                </c:pt>
                <c:pt idx="2221">
                  <c:v>91969</c:v>
                </c:pt>
                <c:pt idx="2222">
                  <c:v>1882</c:v>
                </c:pt>
                <c:pt idx="2223">
                  <c:v>31405</c:v>
                </c:pt>
                <c:pt idx="2224">
                  <c:v>6703</c:v>
                </c:pt>
                <c:pt idx="2225">
                  <c:v>24097</c:v>
                </c:pt>
                <c:pt idx="2226">
                  <c:v>6715</c:v>
                </c:pt>
                <c:pt idx="2227">
                  <c:v>113</c:v>
                </c:pt>
                <c:pt idx="2228">
                  <c:v>420</c:v>
                </c:pt>
                <c:pt idx="2229">
                  <c:v>373538</c:v>
                </c:pt>
                <c:pt idx="2230">
                  <c:v>16106</c:v>
                </c:pt>
                <c:pt idx="2231">
                  <c:v>571108</c:v>
                </c:pt>
                <c:pt idx="2232">
                  <c:v>60183</c:v>
                </c:pt>
                <c:pt idx="2233">
                  <c:v>10519</c:v>
                </c:pt>
                <c:pt idx="2234">
                  <c:v>32845</c:v>
                </c:pt>
                <c:pt idx="2235">
                  <c:v>12602</c:v>
                </c:pt>
                <c:pt idx="2236">
                  <c:v>1629</c:v>
                </c:pt>
                <c:pt idx="2237">
                  <c:v>131771</c:v>
                </c:pt>
                <c:pt idx="2238">
                  <c:v>706</c:v>
                </c:pt>
                <c:pt idx="2239">
                  <c:v>208</c:v>
                </c:pt>
                <c:pt idx="2240">
                  <c:v>7407</c:v>
                </c:pt>
                <c:pt idx="2241">
                  <c:v>11866</c:v>
                </c:pt>
                <c:pt idx="2242">
                  <c:v>115174</c:v>
                </c:pt>
                <c:pt idx="2243">
                  <c:v>2183</c:v>
                </c:pt>
                <c:pt idx="2244">
                  <c:v>11571</c:v>
                </c:pt>
                <c:pt idx="2245">
                  <c:v>15128</c:v>
                </c:pt>
                <c:pt idx="2246">
                  <c:v>382528</c:v>
                </c:pt>
                <c:pt idx="2247">
                  <c:v>3093544</c:v>
                </c:pt>
                <c:pt idx="2248">
                  <c:v>15023</c:v>
                </c:pt>
                <c:pt idx="2249">
                  <c:v>167197</c:v>
                </c:pt>
                <c:pt idx="2250">
                  <c:v>39</c:v>
                </c:pt>
                <c:pt idx="2251">
                  <c:v>5193</c:v>
                </c:pt>
                <c:pt idx="2252">
                  <c:v>4990</c:v>
                </c:pt>
                <c:pt idx="2253">
                  <c:v>65412</c:v>
                </c:pt>
                <c:pt idx="2254">
                  <c:v>6006</c:v>
                </c:pt>
                <c:pt idx="2255">
                  <c:v>23</c:v>
                </c:pt>
                <c:pt idx="2256">
                  <c:v>102602</c:v>
                </c:pt>
                <c:pt idx="2257">
                  <c:v>142</c:v>
                </c:pt>
                <c:pt idx="2258">
                  <c:v>23487</c:v>
                </c:pt>
                <c:pt idx="2259">
                  <c:v>96</c:v>
                </c:pt>
                <c:pt idx="2260">
                  <c:v>142149</c:v>
                </c:pt>
                <c:pt idx="2261">
                  <c:v>12610</c:v>
                </c:pt>
                <c:pt idx="2262">
                  <c:v>20085</c:v>
                </c:pt>
                <c:pt idx="2263">
                  <c:v>65260</c:v>
                </c:pt>
                <c:pt idx="2264">
                  <c:v>14397</c:v>
                </c:pt>
                <c:pt idx="2265">
                  <c:v>363</c:v>
                </c:pt>
                <c:pt idx="2266">
                  <c:v>64607</c:v>
                </c:pt>
                <c:pt idx="2267">
                  <c:v>18642</c:v>
                </c:pt>
                <c:pt idx="2268">
                  <c:v>50261</c:v>
                </c:pt>
                <c:pt idx="2269">
                  <c:v>967</c:v>
                </c:pt>
                <c:pt idx="2270">
                  <c:v>9071</c:v>
                </c:pt>
                <c:pt idx="2271">
                  <c:v>4490</c:v>
                </c:pt>
                <c:pt idx="2272">
                  <c:v>13118</c:v>
                </c:pt>
                <c:pt idx="2273">
                  <c:v>10711</c:v>
                </c:pt>
                <c:pt idx="2274">
                  <c:v>3000</c:v>
                </c:pt>
                <c:pt idx="2275">
                  <c:v>8399</c:v>
                </c:pt>
                <c:pt idx="2276">
                  <c:v>170</c:v>
                </c:pt>
                <c:pt idx="2277">
                  <c:v>51184</c:v>
                </c:pt>
                <c:pt idx="2278">
                  <c:v>1286</c:v>
                </c:pt>
                <c:pt idx="2279">
                  <c:v>5412</c:v>
                </c:pt>
                <c:pt idx="2280">
                  <c:v>1852</c:v>
                </c:pt>
                <c:pt idx="2281">
                  <c:v>169711</c:v>
                </c:pt>
                <c:pt idx="2282">
                  <c:v>4173</c:v>
                </c:pt>
                <c:pt idx="2283">
                  <c:v>9164</c:v>
                </c:pt>
                <c:pt idx="2284">
                  <c:v>3047</c:v>
                </c:pt>
                <c:pt idx="2285">
                  <c:v>22140</c:v>
                </c:pt>
                <c:pt idx="2286">
                  <c:v>14853</c:v>
                </c:pt>
                <c:pt idx="2287">
                  <c:v>1069</c:v>
                </c:pt>
                <c:pt idx="2288">
                  <c:v>205630</c:v>
                </c:pt>
                <c:pt idx="2289">
                  <c:v>35</c:v>
                </c:pt>
                <c:pt idx="2290">
                  <c:v>613</c:v>
                </c:pt>
                <c:pt idx="2291">
                  <c:v>39642</c:v>
                </c:pt>
                <c:pt idx="2292">
                  <c:v>2582</c:v>
                </c:pt>
                <c:pt idx="2293">
                  <c:v>807</c:v>
                </c:pt>
                <c:pt idx="2294">
                  <c:v>1383</c:v>
                </c:pt>
                <c:pt idx="2295">
                  <c:v>226</c:v>
                </c:pt>
                <c:pt idx="2296">
                  <c:v>1986</c:v>
                </c:pt>
                <c:pt idx="2297">
                  <c:v>95924</c:v>
                </c:pt>
                <c:pt idx="2298">
                  <c:v>9751</c:v>
                </c:pt>
                <c:pt idx="2299">
                  <c:v>22244</c:v>
                </c:pt>
                <c:pt idx="2300">
                  <c:v>18957</c:v>
                </c:pt>
                <c:pt idx="2301">
                  <c:v>188886</c:v>
                </c:pt>
                <c:pt idx="2302">
                  <c:v>536</c:v>
                </c:pt>
                <c:pt idx="2303">
                  <c:v>16488</c:v>
                </c:pt>
                <c:pt idx="2304">
                  <c:v>1158</c:v>
                </c:pt>
                <c:pt idx="2305">
                  <c:v>365</c:v>
                </c:pt>
                <c:pt idx="2306">
                  <c:v>7</c:v>
                </c:pt>
                <c:pt idx="2307">
                  <c:v>1178</c:v>
                </c:pt>
                <c:pt idx="2308">
                  <c:v>4657</c:v>
                </c:pt>
                <c:pt idx="2309">
                  <c:v>4757</c:v>
                </c:pt>
                <c:pt idx="2310">
                  <c:v>70847</c:v>
                </c:pt>
                <c:pt idx="2311">
                  <c:v>24856</c:v>
                </c:pt>
                <c:pt idx="2312">
                  <c:v>532</c:v>
                </c:pt>
                <c:pt idx="2313">
                  <c:v>4266</c:v>
                </c:pt>
                <c:pt idx="2314">
                  <c:v>61500</c:v>
                </c:pt>
                <c:pt idx="2315">
                  <c:v>2573</c:v>
                </c:pt>
                <c:pt idx="2316">
                  <c:v>1783</c:v>
                </c:pt>
                <c:pt idx="2317">
                  <c:v>24920</c:v>
                </c:pt>
                <c:pt idx="2318">
                  <c:v>1515</c:v>
                </c:pt>
                <c:pt idx="2319">
                  <c:v>2743</c:v>
                </c:pt>
                <c:pt idx="2320">
                  <c:v>5444</c:v>
                </c:pt>
                <c:pt idx="2321">
                  <c:v>8105</c:v>
                </c:pt>
                <c:pt idx="2322">
                  <c:v>9924</c:v>
                </c:pt>
                <c:pt idx="2323">
                  <c:v>587</c:v>
                </c:pt>
                <c:pt idx="2324">
                  <c:v>56557</c:v>
                </c:pt>
                <c:pt idx="2325">
                  <c:v>386</c:v>
                </c:pt>
                <c:pt idx="2326">
                  <c:v>5310</c:v>
                </c:pt>
                <c:pt idx="2327">
                  <c:v>29282</c:v>
                </c:pt>
                <c:pt idx="2328">
                  <c:v>1467</c:v>
                </c:pt>
                <c:pt idx="2329">
                  <c:v>1577</c:v>
                </c:pt>
                <c:pt idx="2330">
                  <c:v>37999</c:v>
                </c:pt>
                <c:pt idx="2331">
                  <c:v>5601</c:v>
                </c:pt>
                <c:pt idx="2332">
                  <c:v>1348</c:v>
                </c:pt>
                <c:pt idx="2333">
                  <c:v>10802</c:v>
                </c:pt>
                <c:pt idx="2334">
                  <c:v>17478</c:v>
                </c:pt>
                <c:pt idx="2335">
                  <c:v>586</c:v>
                </c:pt>
                <c:pt idx="2336">
                  <c:v>939</c:v>
                </c:pt>
                <c:pt idx="2337">
                  <c:v>213</c:v>
                </c:pt>
                <c:pt idx="2338">
                  <c:v>39649</c:v>
                </c:pt>
                <c:pt idx="2339">
                  <c:v>2062</c:v>
                </c:pt>
                <c:pt idx="2340">
                  <c:v>3300</c:v>
                </c:pt>
                <c:pt idx="2341">
                  <c:v>75945</c:v>
                </c:pt>
                <c:pt idx="2342">
                  <c:v>4088</c:v>
                </c:pt>
                <c:pt idx="2343">
                  <c:v>497</c:v>
                </c:pt>
                <c:pt idx="2344">
                  <c:v>3</c:v>
                </c:pt>
                <c:pt idx="2345">
                  <c:v>38757</c:v>
                </c:pt>
                <c:pt idx="2346">
                  <c:v>450315</c:v>
                </c:pt>
                <c:pt idx="2347">
                  <c:v>314872</c:v>
                </c:pt>
                <c:pt idx="2348">
                  <c:v>7034</c:v>
                </c:pt>
                <c:pt idx="2349">
                  <c:v>17425</c:v>
                </c:pt>
                <c:pt idx="2350">
                  <c:v>11190</c:v>
                </c:pt>
                <c:pt idx="2351">
                  <c:v>8380</c:v>
                </c:pt>
                <c:pt idx="2352">
                  <c:v>111</c:v>
                </c:pt>
                <c:pt idx="2353">
                  <c:v>3079</c:v>
                </c:pt>
                <c:pt idx="2354">
                  <c:v>49469</c:v>
                </c:pt>
                <c:pt idx="2355">
                  <c:v>19</c:v>
                </c:pt>
                <c:pt idx="2356">
                  <c:v>356</c:v>
                </c:pt>
                <c:pt idx="2357">
                  <c:v>70629</c:v>
                </c:pt>
                <c:pt idx="2358">
                  <c:v>5910</c:v>
                </c:pt>
                <c:pt idx="2359">
                  <c:v>37244</c:v>
                </c:pt>
                <c:pt idx="2360">
                  <c:v>2452</c:v>
                </c:pt>
                <c:pt idx="2361">
                  <c:v>293244</c:v>
                </c:pt>
                <c:pt idx="2362">
                  <c:v>2371</c:v>
                </c:pt>
                <c:pt idx="2363">
                  <c:v>712</c:v>
                </c:pt>
                <c:pt idx="2364">
                  <c:v>4071</c:v>
                </c:pt>
                <c:pt idx="2365">
                  <c:v>1250</c:v>
                </c:pt>
                <c:pt idx="2366">
                  <c:v>43626</c:v>
                </c:pt>
                <c:pt idx="2367">
                  <c:v>41568</c:v>
                </c:pt>
                <c:pt idx="2368">
                  <c:v>171</c:v>
                </c:pt>
                <c:pt idx="2369">
                  <c:v>55267</c:v>
                </c:pt>
                <c:pt idx="2370">
                  <c:v>36909</c:v>
                </c:pt>
                <c:pt idx="2371">
                  <c:v>142</c:v>
                </c:pt>
                <c:pt idx="2372">
                  <c:v>10018</c:v>
                </c:pt>
                <c:pt idx="2373">
                  <c:v>1174</c:v>
                </c:pt>
                <c:pt idx="2374">
                  <c:v>3004</c:v>
                </c:pt>
                <c:pt idx="2375">
                  <c:v>106103</c:v>
                </c:pt>
                <c:pt idx="2376">
                  <c:v>12793</c:v>
                </c:pt>
                <c:pt idx="2377">
                  <c:v>29</c:v>
                </c:pt>
                <c:pt idx="2378">
                  <c:v>84363</c:v>
                </c:pt>
                <c:pt idx="2379">
                  <c:v>527481</c:v>
                </c:pt>
                <c:pt idx="2380">
                  <c:v>14990</c:v>
                </c:pt>
                <c:pt idx="2381">
                  <c:v>19055</c:v>
                </c:pt>
                <c:pt idx="2382">
                  <c:v>76529</c:v>
                </c:pt>
                <c:pt idx="2383">
                  <c:v>13986</c:v>
                </c:pt>
                <c:pt idx="2384">
                  <c:v>92688</c:v>
                </c:pt>
                <c:pt idx="2385">
                  <c:v>3563</c:v>
                </c:pt>
                <c:pt idx="2386">
                  <c:v>25</c:v>
                </c:pt>
                <c:pt idx="2387">
                  <c:v>44115</c:v>
                </c:pt>
                <c:pt idx="2388">
                  <c:v>192996</c:v>
                </c:pt>
                <c:pt idx="2389">
                  <c:v>6865</c:v>
                </c:pt>
                <c:pt idx="2390">
                  <c:v>4008</c:v>
                </c:pt>
                <c:pt idx="2391">
                  <c:v>16529</c:v>
                </c:pt>
                <c:pt idx="2392">
                  <c:v>28479</c:v>
                </c:pt>
                <c:pt idx="2393">
                  <c:v>17635</c:v>
                </c:pt>
                <c:pt idx="2394">
                  <c:v>102822</c:v>
                </c:pt>
                <c:pt idx="2395">
                  <c:v>19309</c:v>
                </c:pt>
                <c:pt idx="2396">
                  <c:v>10203</c:v>
                </c:pt>
                <c:pt idx="2397">
                  <c:v>16737</c:v>
                </c:pt>
                <c:pt idx="2398">
                  <c:v>6943</c:v>
                </c:pt>
                <c:pt idx="2399">
                  <c:v>10385</c:v>
                </c:pt>
                <c:pt idx="2400">
                  <c:v>226418</c:v>
                </c:pt>
                <c:pt idx="2401">
                  <c:v>8595</c:v>
                </c:pt>
                <c:pt idx="2402">
                  <c:v>1715</c:v>
                </c:pt>
                <c:pt idx="2403">
                  <c:v>11876</c:v>
                </c:pt>
                <c:pt idx="2404">
                  <c:v>22594</c:v>
                </c:pt>
                <c:pt idx="2405">
                  <c:v>10070</c:v>
                </c:pt>
                <c:pt idx="2406">
                  <c:v>17433</c:v>
                </c:pt>
                <c:pt idx="2407">
                  <c:v>17429</c:v>
                </c:pt>
                <c:pt idx="2408">
                  <c:v>1271</c:v>
                </c:pt>
                <c:pt idx="2409">
                  <c:v>4662</c:v>
                </c:pt>
                <c:pt idx="2410">
                  <c:v>12354</c:v>
                </c:pt>
                <c:pt idx="2411">
                  <c:v>837</c:v>
                </c:pt>
                <c:pt idx="2412">
                  <c:v>41838</c:v>
                </c:pt>
                <c:pt idx="2413">
                  <c:v>28193</c:v>
                </c:pt>
                <c:pt idx="2414">
                  <c:v>733</c:v>
                </c:pt>
                <c:pt idx="2415">
                  <c:v>5555</c:v>
                </c:pt>
                <c:pt idx="2416">
                  <c:v>73546</c:v>
                </c:pt>
                <c:pt idx="2417">
                  <c:v>76806</c:v>
                </c:pt>
                <c:pt idx="2418">
                  <c:v>9193</c:v>
                </c:pt>
                <c:pt idx="2419">
                  <c:v>28582</c:v>
                </c:pt>
                <c:pt idx="2420">
                  <c:v>33368</c:v>
                </c:pt>
                <c:pt idx="2421">
                  <c:v>6500</c:v>
                </c:pt>
                <c:pt idx="2422">
                  <c:v>2285</c:v>
                </c:pt>
                <c:pt idx="2423">
                  <c:v>4470</c:v>
                </c:pt>
                <c:pt idx="2424">
                  <c:v>21871</c:v>
                </c:pt>
                <c:pt idx="2425">
                  <c:v>32310</c:v>
                </c:pt>
                <c:pt idx="2426">
                  <c:v>17291</c:v>
                </c:pt>
                <c:pt idx="2427">
                  <c:v>7332</c:v>
                </c:pt>
                <c:pt idx="2428">
                  <c:v>18712</c:v>
                </c:pt>
                <c:pt idx="2429">
                  <c:v>24412</c:v>
                </c:pt>
                <c:pt idx="2430">
                  <c:v>320</c:v>
                </c:pt>
                <c:pt idx="2431">
                  <c:v>1394</c:v>
                </c:pt>
                <c:pt idx="2432">
                  <c:v>1541</c:v>
                </c:pt>
                <c:pt idx="2433">
                  <c:v>12436</c:v>
                </c:pt>
                <c:pt idx="2434">
                  <c:v>5451</c:v>
                </c:pt>
                <c:pt idx="2435">
                  <c:v>120</c:v>
                </c:pt>
                <c:pt idx="2436">
                  <c:v>13060</c:v>
                </c:pt>
                <c:pt idx="2437">
                  <c:v>9442</c:v>
                </c:pt>
                <c:pt idx="2438">
                  <c:v>51259</c:v>
                </c:pt>
                <c:pt idx="2439">
                  <c:v>52324</c:v>
                </c:pt>
                <c:pt idx="2440">
                  <c:v>10023</c:v>
                </c:pt>
                <c:pt idx="2441">
                  <c:v>48386</c:v>
                </c:pt>
                <c:pt idx="2442">
                  <c:v>61868</c:v>
                </c:pt>
                <c:pt idx="2443">
                  <c:v>98164</c:v>
                </c:pt>
                <c:pt idx="2444">
                  <c:v>24398</c:v>
                </c:pt>
                <c:pt idx="2445">
                  <c:v>11101</c:v>
                </c:pt>
                <c:pt idx="2446">
                  <c:v>407</c:v>
                </c:pt>
                <c:pt idx="2447">
                  <c:v>2901</c:v>
                </c:pt>
                <c:pt idx="2448">
                  <c:v>733</c:v>
                </c:pt>
                <c:pt idx="2449">
                  <c:v>6596</c:v>
                </c:pt>
                <c:pt idx="2450">
                  <c:v>18940</c:v>
                </c:pt>
                <c:pt idx="2451">
                  <c:v>92367</c:v>
                </c:pt>
                <c:pt idx="2452">
                  <c:v>308</c:v>
                </c:pt>
                <c:pt idx="2453">
                  <c:v>3119</c:v>
                </c:pt>
                <c:pt idx="2454">
                  <c:v>14891</c:v>
                </c:pt>
                <c:pt idx="2455">
                  <c:v>3367</c:v>
                </c:pt>
                <c:pt idx="2456">
                  <c:v>87323</c:v>
                </c:pt>
                <c:pt idx="2457">
                  <c:v>40628</c:v>
                </c:pt>
                <c:pt idx="2458">
                  <c:v>122783</c:v>
                </c:pt>
                <c:pt idx="2459">
                  <c:v>4868</c:v>
                </c:pt>
                <c:pt idx="2460">
                  <c:v>54838</c:v>
                </c:pt>
                <c:pt idx="2461">
                  <c:v>21</c:v>
                </c:pt>
                <c:pt idx="2462">
                  <c:v>63016</c:v>
                </c:pt>
                <c:pt idx="2463">
                  <c:v>860</c:v>
                </c:pt>
                <c:pt idx="2464">
                  <c:v>120791</c:v>
                </c:pt>
                <c:pt idx="2465">
                  <c:v>29038</c:v>
                </c:pt>
                <c:pt idx="2466">
                  <c:v>52997</c:v>
                </c:pt>
                <c:pt idx="2467">
                  <c:v>4416</c:v>
                </c:pt>
                <c:pt idx="2468">
                  <c:v>14897</c:v>
                </c:pt>
                <c:pt idx="2469">
                  <c:v>27882</c:v>
                </c:pt>
                <c:pt idx="2470">
                  <c:v>15373</c:v>
                </c:pt>
                <c:pt idx="2471">
                  <c:v>25277</c:v>
                </c:pt>
                <c:pt idx="2472">
                  <c:v>13180</c:v>
                </c:pt>
                <c:pt idx="2473">
                  <c:v>15</c:v>
                </c:pt>
                <c:pt idx="2474">
                  <c:v>11494</c:v>
                </c:pt>
                <c:pt idx="2475">
                  <c:v>2378</c:v>
                </c:pt>
                <c:pt idx="2476">
                  <c:v>45824</c:v>
                </c:pt>
                <c:pt idx="2477">
                  <c:v>9951</c:v>
                </c:pt>
                <c:pt idx="2478">
                  <c:v>649</c:v>
                </c:pt>
                <c:pt idx="2479">
                  <c:v>296</c:v>
                </c:pt>
                <c:pt idx="2480">
                  <c:v>46286</c:v>
                </c:pt>
                <c:pt idx="2481">
                  <c:v>85731</c:v>
                </c:pt>
                <c:pt idx="2482">
                  <c:v>1271</c:v>
                </c:pt>
                <c:pt idx="2483">
                  <c:v>11334</c:v>
                </c:pt>
                <c:pt idx="2484">
                  <c:v>2168</c:v>
                </c:pt>
                <c:pt idx="2485">
                  <c:v>190</c:v>
                </c:pt>
                <c:pt idx="2486">
                  <c:v>196113</c:v>
                </c:pt>
                <c:pt idx="2487">
                  <c:v>2052</c:v>
                </c:pt>
                <c:pt idx="2488">
                  <c:v>68591</c:v>
                </c:pt>
                <c:pt idx="2489">
                  <c:v>106340</c:v>
                </c:pt>
                <c:pt idx="2490">
                  <c:v>286258</c:v>
                </c:pt>
                <c:pt idx="2491">
                  <c:v>4524</c:v>
                </c:pt>
                <c:pt idx="2492">
                  <c:v>23629</c:v>
                </c:pt>
                <c:pt idx="2493">
                  <c:v>770</c:v>
                </c:pt>
                <c:pt idx="2494">
                  <c:v>25639</c:v>
                </c:pt>
                <c:pt idx="2495">
                  <c:v>29038</c:v>
                </c:pt>
                <c:pt idx="2496">
                  <c:v>124</c:v>
                </c:pt>
                <c:pt idx="2497">
                  <c:v>60794</c:v>
                </c:pt>
                <c:pt idx="2498">
                  <c:v>17538</c:v>
                </c:pt>
                <c:pt idx="2499">
                  <c:v>10222</c:v>
                </c:pt>
                <c:pt idx="2500">
                  <c:v>3859</c:v>
                </c:pt>
                <c:pt idx="2501">
                  <c:v>79708</c:v>
                </c:pt>
                <c:pt idx="2502">
                  <c:v>1504</c:v>
                </c:pt>
                <c:pt idx="2503">
                  <c:v>35609</c:v>
                </c:pt>
                <c:pt idx="2504">
                  <c:v>48283</c:v>
                </c:pt>
                <c:pt idx="2505">
                  <c:v>45778</c:v>
                </c:pt>
                <c:pt idx="2506">
                  <c:v>12692</c:v>
                </c:pt>
                <c:pt idx="2507">
                  <c:v>235339</c:v>
                </c:pt>
                <c:pt idx="2508">
                  <c:v>7220</c:v>
                </c:pt>
                <c:pt idx="2509">
                  <c:v>1769</c:v>
                </c:pt>
                <c:pt idx="2510">
                  <c:v>1332</c:v>
                </c:pt>
                <c:pt idx="2511">
                  <c:v>9080</c:v>
                </c:pt>
                <c:pt idx="2512">
                  <c:v>1927</c:v>
                </c:pt>
                <c:pt idx="2513">
                  <c:v>10041</c:v>
                </c:pt>
                <c:pt idx="2514">
                  <c:v>225422</c:v>
                </c:pt>
                <c:pt idx="2515">
                  <c:v>960</c:v>
                </c:pt>
                <c:pt idx="2516">
                  <c:v>32</c:v>
                </c:pt>
                <c:pt idx="2517">
                  <c:v>89</c:v>
                </c:pt>
                <c:pt idx="2518">
                  <c:v>17</c:v>
                </c:pt>
                <c:pt idx="2519">
                  <c:v>9429</c:v>
                </c:pt>
                <c:pt idx="2520">
                  <c:v>33498</c:v>
                </c:pt>
                <c:pt idx="2521">
                  <c:v>7290</c:v>
                </c:pt>
                <c:pt idx="2522">
                  <c:v>15585</c:v>
                </c:pt>
                <c:pt idx="2523">
                  <c:v>65779</c:v>
                </c:pt>
                <c:pt idx="2524">
                  <c:v>17454</c:v>
                </c:pt>
                <c:pt idx="2525">
                  <c:v>41</c:v>
                </c:pt>
                <c:pt idx="2526">
                  <c:v>108402</c:v>
                </c:pt>
                <c:pt idx="2527">
                  <c:v>11716</c:v>
                </c:pt>
                <c:pt idx="2528">
                  <c:v>15554</c:v>
                </c:pt>
                <c:pt idx="2529">
                  <c:v>92059</c:v>
                </c:pt>
                <c:pt idx="2530">
                  <c:v>13101</c:v>
                </c:pt>
                <c:pt idx="2531">
                  <c:v>151941</c:v>
                </c:pt>
                <c:pt idx="2532">
                  <c:v>7429</c:v>
                </c:pt>
                <c:pt idx="2533">
                  <c:v>7710</c:v>
                </c:pt>
                <c:pt idx="2534">
                  <c:v>2613</c:v>
                </c:pt>
                <c:pt idx="2535">
                  <c:v>25825</c:v>
                </c:pt>
                <c:pt idx="2536">
                  <c:v>31803</c:v>
                </c:pt>
                <c:pt idx="2537">
                  <c:v>2712</c:v>
                </c:pt>
                <c:pt idx="2538">
                  <c:v>8909</c:v>
                </c:pt>
                <c:pt idx="2539">
                  <c:v>1676</c:v>
                </c:pt>
                <c:pt idx="2540">
                  <c:v>33819</c:v>
                </c:pt>
                <c:pt idx="2541">
                  <c:v>134282</c:v>
                </c:pt>
                <c:pt idx="2542">
                  <c:v>89200</c:v>
                </c:pt>
                <c:pt idx="2543">
                  <c:v>19269</c:v>
                </c:pt>
                <c:pt idx="2544">
                  <c:v>2451</c:v>
                </c:pt>
                <c:pt idx="2545">
                  <c:v>25929</c:v>
                </c:pt>
                <c:pt idx="2546">
                  <c:v>22001</c:v>
                </c:pt>
                <c:pt idx="2547">
                  <c:v>13453</c:v>
                </c:pt>
                <c:pt idx="2548">
                  <c:v>13613</c:v>
                </c:pt>
                <c:pt idx="2549">
                  <c:v>3218</c:v>
                </c:pt>
                <c:pt idx="2550">
                  <c:v>49224</c:v>
                </c:pt>
                <c:pt idx="2551">
                  <c:v>28223</c:v>
                </c:pt>
                <c:pt idx="2552">
                  <c:v>381</c:v>
                </c:pt>
                <c:pt idx="2553">
                  <c:v>5126</c:v>
                </c:pt>
                <c:pt idx="2554">
                  <c:v>33924</c:v>
                </c:pt>
                <c:pt idx="2555">
                  <c:v>502</c:v>
                </c:pt>
                <c:pt idx="2556">
                  <c:v>4733</c:v>
                </c:pt>
                <c:pt idx="2557">
                  <c:v>66026</c:v>
                </c:pt>
                <c:pt idx="2558">
                  <c:v>19292</c:v>
                </c:pt>
                <c:pt idx="2559">
                  <c:v>4842</c:v>
                </c:pt>
                <c:pt idx="2560">
                  <c:v>34579</c:v>
                </c:pt>
                <c:pt idx="2561">
                  <c:v>58054</c:v>
                </c:pt>
                <c:pt idx="2562">
                  <c:v>168973</c:v>
                </c:pt>
                <c:pt idx="2563">
                  <c:v>12920</c:v>
                </c:pt>
                <c:pt idx="2564">
                  <c:v>19417</c:v>
                </c:pt>
                <c:pt idx="2565">
                  <c:v>216895</c:v>
                </c:pt>
                <c:pt idx="2566">
                  <c:v>1349</c:v>
                </c:pt>
                <c:pt idx="2567">
                  <c:v>8986</c:v>
                </c:pt>
                <c:pt idx="2568">
                  <c:v>3498</c:v>
                </c:pt>
                <c:pt idx="2569">
                  <c:v>3429</c:v>
                </c:pt>
                <c:pt idx="2570">
                  <c:v>7846</c:v>
                </c:pt>
                <c:pt idx="2571">
                  <c:v>43</c:v>
                </c:pt>
                <c:pt idx="2572">
                  <c:v>101380</c:v>
                </c:pt>
                <c:pt idx="2573">
                  <c:v>485</c:v>
                </c:pt>
                <c:pt idx="2574">
                  <c:v>6281</c:v>
                </c:pt>
                <c:pt idx="2575">
                  <c:v>251</c:v>
                </c:pt>
                <c:pt idx="2576">
                  <c:v>4009</c:v>
                </c:pt>
                <c:pt idx="2577">
                  <c:v>131489</c:v>
                </c:pt>
                <c:pt idx="2578">
                  <c:v>2787</c:v>
                </c:pt>
                <c:pt idx="2579">
                  <c:v>112910</c:v>
                </c:pt>
                <c:pt idx="2580">
                  <c:v>9635</c:v>
                </c:pt>
                <c:pt idx="2581">
                  <c:v>1875</c:v>
                </c:pt>
                <c:pt idx="2582">
                  <c:v>82929</c:v>
                </c:pt>
                <c:pt idx="2583">
                  <c:v>4052</c:v>
                </c:pt>
                <c:pt idx="2584">
                  <c:v>48889</c:v>
                </c:pt>
                <c:pt idx="2585">
                  <c:v>12112</c:v>
                </c:pt>
                <c:pt idx="2586">
                  <c:v>393</c:v>
                </c:pt>
                <c:pt idx="2587">
                  <c:v>4158</c:v>
                </c:pt>
                <c:pt idx="2588">
                  <c:v>139237</c:v>
                </c:pt>
                <c:pt idx="2589">
                  <c:v>152</c:v>
                </c:pt>
                <c:pt idx="2590">
                  <c:v>17921</c:v>
                </c:pt>
                <c:pt idx="2591">
                  <c:v>165214</c:v>
                </c:pt>
                <c:pt idx="2592">
                  <c:v>705</c:v>
                </c:pt>
                <c:pt idx="2593">
                  <c:v>53572</c:v>
                </c:pt>
                <c:pt idx="2594">
                  <c:v>5735</c:v>
                </c:pt>
                <c:pt idx="2595">
                  <c:v>1180</c:v>
                </c:pt>
                <c:pt idx="2596">
                  <c:v>636</c:v>
                </c:pt>
                <c:pt idx="2597">
                  <c:v>5845</c:v>
                </c:pt>
                <c:pt idx="2598">
                  <c:v>7733</c:v>
                </c:pt>
                <c:pt idx="2599">
                  <c:v>109338</c:v>
                </c:pt>
                <c:pt idx="2600">
                  <c:v>11876</c:v>
                </c:pt>
                <c:pt idx="2601">
                  <c:v>95002</c:v>
                </c:pt>
                <c:pt idx="2602">
                  <c:v>65332</c:v>
                </c:pt>
                <c:pt idx="2603">
                  <c:v>6146</c:v>
                </c:pt>
                <c:pt idx="2604">
                  <c:v>3209</c:v>
                </c:pt>
                <c:pt idx="2605">
                  <c:v>4153</c:v>
                </c:pt>
                <c:pt idx="2606">
                  <c:v>415475</c:v>
                </c:pt>
                <c:pt idx="2607">
                  <c:v>85348</c:v>
                </c:pt>
                <c:pt idx="2608">
                  <c:v>117929</c:v>
                </c:pt>
                <c:pt idx="2609">
                  <c:v>1005</c:v>
                </c:pt>
                <c:pt idx="2610">
                  <c:v>11660</c:v>
                </c:pt>
                <c:pt idx="2611">
                  <c:v>768</c:v>
                </c:pt>
                <c:pt idx="2612">
                  <c:v>1585</c:v>
                </c:pt>
                <c:pt idx="2613">
                  <c:v>1377</c:v>
                </c:pt>
                <c:pt idx="2614">
                  <c:v>21448</c:v>
                </c:pt>
                <c:pt idx="2615">
                  <c:v>19495</c:v>
                </c:pt>
                <c:pt idx="2616">
                  <c:v>470</c:v>
                </c:pt>
                <c:pt idx="2617">
                  <c:v>37218</c:v>
                </c:pt>
                <c:pt idx="2618">
                  <c:v>4403</c:v>
                </c:pt>
                <c:pt idx="2619">
                  <c:v>23778</c:v>
                </c:pt>
                <c:pt idx="2620">
                  <c:v>26461</c:v>
                </c:pt>
                <c:pt idx="2621">
                  <c:v>42798</c:v>
                </c:pt>
                <c:pt idx="2622">
                  <c:v>2146</c:v>
                </c:pt>
                <c:pt idx="2623">
                  <c:v>4771</c:v>
                </c:pt>
                <c:pt idx="2624">
                  <c:v>29596</c:v>
                </c:pt>
                <c:pt idx="2625">
                  <c:v>11201</c:v>
                </c:pt>
                <c:pt idx="2626">
                  <c:v>16088</c:v>
                </c:pt>
                <c:pt idx="2627">
                  <c:v>90657</c:v>
                </c:pt>
                <c:pt idx="2628">
                  <c:v>4746</c:v>
                </c:pt>
                <c:pt idx="2629">
                  <c:v>3262</c:v>
                </c:pt>
                <c:pt idx="2630">
                  <c:v>19697</c:v>
                </c:pt>
                <c:pt idx="2631">
                  <c:v>27221</c:v>
                </c:pt>
                <c:pt idx="2632">
                  <c:v>10844</c:v>
                </c:pt>
                <c:pt idx="2633">
                  <c:v>5983</c:v>
                </c:pt>
                <c:pt idx="2634">
                  <c:v>578</c:v>
                </c:pt>
                <c:pt idx="2635">
                  <c:v>25912</c:v>
                </c:pt>
                <c:pt idx="2636">
                  <c:v>46803</c:v>
                </c:pt>
                <c:pt idx="2637">
                  <c:v>7871</c:v>
                </c:pt>
                <c:pt idx="2638">
                  <c:v>1462</c:v>
                </c:pt>
                <c:pt idx="2639">
                  <c:v>2220</c:v>
                </c:pt>
                <c:pt idx="2640">
                  <c:v>907</c:v>
                </c:pt>
                <c:pt idx="2641">
                  <c:v>21429</c:v>
                </c:pt>
                <c:pt idx="2642">
                  <c:v>916</c:v>
                </c:pt>
                <c:pt idx="2643">
                  <c:v>20323</c:v>
                </c:pt>
                <c:pt idx="2644">
                  <c:v>12344</c:v>
                </c:pt>
                <c:pt idx="2645">
                  <c:v>33825</c:v>
                </c:pt>
                <c:pt idx="2646">
                  <c:v>29512</c:v>
                </c:pt>
                <c:pt idx="2647">
                  <c:v>36636</c:v>
                </c:pt>
                <c:pt idx="2648">
                  <c:v>41</c:v>
                </c:pt>
                <c:pt idx="2649">
                  <c:v>632</c:v>
                </c:pt>
                <c:pt idx="2650">
                  <c:v>7281</c:v>
                </c:pt>
                <c:pt idx="2651">
                  <c:v>39</c:v>
                </c:pt>
                <c:pt idx="2652">
                  <c:v>16939</c:v>
                </c:pt>
                <c:pt idx="2653">
                  <c:v>26029</c:v>
                </c:pt>
                <c:pt idx="2654">
                  <c:v>211</c:v>
                </c:pt>
                <c:pt idx="2655">
                  <c:v>4553</c:v>
                </c:pt>
                <c:pt idx="2656">
                  <c:v>366</c:v>
                </c:pt>
                <c:pt idx="2657">
                  <c:v>992</c:v>
                </c:pt>
                <c:pt idx="2658">
                  <c:v>17546</c:v>
                </c:pt>
                <c:pt idx="2659">
                  <c:v>65494</c:v>
                </c:pt>
                <c:pt idx="2660">
                  <c:v>1419</c:v>
                </c:pt>
                <c:pt idx="2661">
                  <c:v>75808</c:v>
                </c:pt>
                <c:pt idx="2662">
                  <c:v>13303</c:v>
                </c:pt>
                <c:pt idx="2663">
                  <c:v>44795</c:v>
                </c:pt>
                <c:pt idx="2664">
                  <c:v>636</c:v>
                </c:pt>
                <c:pt idx="2665">
                  <c:v>8430</c:v>
                </c:pt>
                <c:pt idx="2666">
                  <c:v>29334</c:v>
                </c:pt>
                <c:pt idx="2667">
                  <c:v>3885</c:v>
                </c:pt>
                <c:pt idx="2668">
                  <c:v>34320</c:v>
                </c:pt>
                <c:pt idx="2669">
                  <c:v>861</c:v>
                </c:pt>
                <c:pt idx="2670">
                  <c:v>64074</c:v>
                </c:pt>
                <c:pt idx="2671">
                  <c:v>23260</c:v>
                </c:pt>
                <c:pt idx="2672">
                  <c:v>46606</c:v>
                </c:pt>
                <c:pt idx="2673">
                  <c:v>11578</c:v>
                </c:pt>
                <c:pt idx="2674">
                  <c:v>9189</c:v>
                </c:pt>
                <c:pt idx="2675">
                  <c:v>62240</c:v>
                </c:pt>
                <c:pt idx="2676">
                  <c:v>28427</c:v>
                </c:pt>
                <c:pt idx="2677">
                  <c:v>2926</c:v>
                </c:pt>
                <c:pt idx="2678">
                  <c:v>21014</c:v>
                </c:pt>
                <c:pt idx="2679">
                  <c:v>28627</c:v>
                </c:pt>
                <c:pt idx="2680">
                  <c:v>20089</c:v>
                </c:pt>
                <c:pt idx="2681">
                  <c:v>24138</c:v>
                </c:pt>
                <c:pt idx="2682">
                  <c:v>3487</c:v>
                </c:pt>
                <c:pt idx="2683">
                  <c:v>618</c:v>
                </c:pt>
                <c:pt idx="2684">
                  <c:v>51086</c:v>
                </c:pt>
                <c:pt idx="2685">
                  <c:v>18166</c:v>
                </c:pt>
                <c:pt idx="2686">
                  <c:v>2702</c:v>
                </c:pt>
                <c:pt idx="2687">
                  <c:v>21135</c:v>
                </c:pt>
                <c:pt idx="2688">
                  <c:v>18343</c:v>
                </c:pt>
                <c:pt idx="2689">
                  <c:v>6129</c:v>
                </c:pt>
                <c:pt idx="2690">
                  <c:v>19876</c:v>
                </c:pt>
                <c:pt idx="2691">
                  <c:v>223647</c:v>
                </c:pt>
                <c:pt idx="2692">
                  <c:v>13600</c:v>
                </c:pt>
                <c:pt idx="2693">
                  <c:v>29849</c:v>
                </c:pt>
                <c:pt idx="2694">
                  <c:v>33392</c:v>
                </c:pt>
                <c:pt idx="2695">
                  <c:v>40396</c:v>
                </c:pt>
                <c:pt idx="2696">
                  <c:v>35378</c:v>
                </c:pt>
                <c:pt idx="2697">
                  <c:v>11631</c:v>
                </c:pt>
                <c:pt idx="2698">
                  <c:v>8408</c:v>
                </c:pt>
                <c:pt idx="2699">
                  <c:v>3728</c:v>
                </c:pt>
                <c:pt idx="2700">
                  <c:v>951</c:v>
                </c:pt>
                <c:pt idx="2701">
                  <c:v>998</c:v>
                </c:pt>
                <c:pt idx="2702">
                  <c:v>275</c:v>
                </c:pt>
                <c:pt idx="2703">
                  <c:v>4571</c:v>
                </c:pt>
                <c:pt idx="2704">
                  <c:v>60231</c:v>
                </c:pt>
                <c:pt idx="2705">
                  <c:v>5994</c:v>
                </c:pt>
                <c:pt idx="2706">
                  <c:v>1509</c:v>
                </c:pt>
                <c:pt idx="2707">
                  <c:v>23991</c:v>
                </c:pt>
                <c:pt idx="2708">
                  <c:v>929</c:v>
                </c:pt>
                <c:pt idx="2709">
                  <c:v>5490</c:v>
                </c:pt>
                <c:pt idx="2710">
                  <c:v>408018</c:v>
                </c:pt>
                <c:pt idx="2711">
                  <c:v>5552</c:v>
                </c:pt>
                <c:pt idx="2712">
                  <c:v>9975</c:v>
                </c:pt>
                <c:pt idx="2713">
                  <c:v>53548</c:v>
                </c:pt>
                <c:pt idx="2714">
                  <c:v>5319</c:v>
                </c:pt>
                <c:pt idx="2715">
                  <c:v>1836</c:v>
                </c:pt>
                <c:pt idx="2716">
                  <c:v>5178</c:v>
                </c:pt>
                <c:pt idx="2717">
                  <c:v>84815</c:v>
                </c:pt>
                <c:pt idx="2718">
                  <c:v>15032</c:v>
                </c:pt>
                <c:pt idx="2719">
                  <c:v>40638</c:v>
                </c:pt>
                <c:pt idx="2720">
                  <c:v>167</c:v>
                </c:pt>
                <c:pt idx="2721">
                  <c:v>36119</c:v>
                </c:pt>
                <c:pt idx="2722">
                  <c:v>32</c:v>
                </c:pt>
                <c:pt idx="2723">
                  <c:v>27814</c:v>
                </c:pt>
                <c:pt idx="2724">
                  <c:v>1324609</c:v>
                </c:pt>
                <c:pt idx="2725">
                  <c:v>8963</c:v>
                </c:pt>
                <c:pt idx="2726">
                  <c:v>28778</c:v>
                </c:pt>
                <c:pt idx="2727">
                  <c:v>17003</c:v>
                </c:pt>
                <c:pt idx="2728">
                  <c:v>100840</c:v>
                </c:pt>
                <c:pt idx="2729">
                  <c:v>5474</c:v>
                </c:pt>
                <c:pt idx="2730">
                  <c:v>99320</c:v>
                </c:pt>
                <c:pt idx="2731">
                  <c:v>20900</c:v>
                </c:pt>
                <c:pt idx="2732">
                  <c:v>2691</c:v>
                </c:pt>
                <c:pt idx="2733">
                  <c:v>4739</c:v>
                </c:pt>
                <c:pt idx="2734">
                  <c:v>14149</c:v>
                </c:pt>
                <c:pt idx="2735">
                  <c:v>339824</c:v>
                </c:pt>
                <c:pt idx="2736">
                  <c:v>6787</c:v>
                </c:pt>
                <c:pt idx="2737">
                  <c:v>64</c:v>
                </c:pt>
                <c:pt idx="2738">
                  <c:v>98929</c:v>
                </c:pt>
                <c:pt idx="2739">
                  <c:v>602</c:v>
                </c:pt>
                <c:pt idx="2740">
                  <c:v>58994</c:v>
                </c:pt>
                <c:pt idx="2741">
                  <c:v>82</c:v>
                </c:pt>
                <c:pt idx="2742">
                  <c:v>36803</c:v>
                </c:pt>
                <c:pt idx="2743">
                  <c:v>17044</c:v>
                </c:pt>
                <c:pt idx="2744">
                  <c:v>34425</c:v>
                </c:pt>
                <c:pt idx="2745">
                  <c:v>20</c:v>
                </c:pt>
                <c:pt idx="2746">
                  <c:v>2279</c:v>
                </c:pt>
                <c:pt idx="2747">
                  <c:v>5761</c:v>
                </c:pt>
                <c:pt idx="2748">
                  <c:v>111392</c:v>
                </c:pt>
                <c:pt idx="2749">
                  <c:v>39094</c:v>
                </c:pt>
                <c:pt idx="2750">
                  <c:v>10007</c:v>
                </c:pt>
                <c:pt idx="2751">
                  <c:v>34202</c:v>
                </c:pt>
                <c:pt idx="2752">
                  <c:v>28584</c:v>
                </c:pt>
                <c:pt idx="2753">
                  <c:v>53209</c:v>
                </c:pt>
                <c:pt idx="2754">
                  <c:v>35537</c:v>
                </c:pt>
                <c:pt idx="2755">
                  <c:v>20469</c:v>
                </c:pt>
                <c:pt idx="2756">
                  <c:v>26</c:v>
                </c:pt>
                <c:pt idx="2757">
                  <c:v>3433</c:v>
                </c:pt>
                <c:pt idx="2758">
                  <c:v>191913</c:v>
                </c:pt>
                <c:pt idx="2759">
                  <c:v>731</c:v>
                </c:pt>
                <c:pt idx="2760">
                  <c:v>22988</c:v>
                </c:pt>
                <c:pt idx="2761">
                  <c:v>6348</c:v>
                </c:pt>
                <c:pt idx="2762">
                  <c:v>1103</c:v>
                </c:pt>
                <c:pt idx="2763">
                  <c:v>16532</c:v>
                </c:pt>
                <c:pt idx="2764">
                  <c:v>48280</c:v>
                </c:pt>
                <c:pt idx="2765">
                  <c:v>235</c:v>
                </c:pt>
                <c:pt idx="2766">
                  <c:v>628</c:v>
                </c:pt>
                <c:pt idx="2767">
                  <c:v>2182</c:v>
                </c:pt>
                <c:pt idx="2768">
                  <c:v>10533</c:v>
                </c:pt>
                <c:pt idx="2769">
                  <c:v>25400</c:v>
                </c:pt>
                <c:pt idx="2770">
                  <c:v>13357</c:v>
                </c:pt>
                <c:pt idx="2771">
                  <c:v>36495</c:v>
                </c:pt>
                <c:pt idx="2772">
                  <c:v>705</c:v>
                </c:pt>
                <c:pt idx="2773">
                  <c:v>17378</c:v>
                </c:pt>
                <c:pt idx="2774">
                  <c:v>30</c:v>
                </c:pt>
                <c:pt idx="2775">
                  <c:v>832</c:v>
                </c:pt>
                <c:pt idx="2776">
                  <c:v>1896</c:v>
                </c:pt>
                <c:pt idx="2777">
                  <c:v>6670</c:v>
                </c:pt>
                <c:pt idx="2778">
                  <c:v>2461</c:v>
                </c:pt>
                <c:pt idx="2779">
                  <c:v>15436</c:v>
                </c:pt>
                <c:pt idx="2780">
                  <c:v>11511</c:v>
                </c:pt>
                <c:pt idx="2781">
                  <c:v>26719</c:v>
                </c:pt>
                <c:pt idx="2782">
                  <c:v>1974</c:v>
                </c:pt>
                <c:pt idx="2783">
                  <c:v>494</c:v>
                </c:pt>
                <c:pt idx="2784">
                  <c:v>17508</c:v>
                </c:pt>
                <c:pt idx="2785">
                  <c:v>5015</c:v>
                </c:pt>
                <c:pt idx="2786">
                  <c:v>125244</c:v>
                </c:pt>
                <c:pt idx="2787">
                  <c:v>18387</c:v>
                </c:pt>
                <c:pt idx="2788">
                  <c:v>13952</c:v>
                </c:pt>
                <c:pt idx="2789">
                  <c:v>62011</c:v>
                </c:pt>
                <c:pt idx="2790">
                  <c:v>178</c:v>
                </c:pt>
                <c:pt idx="2791">
                  <c:v>13991</c:v>
                </c:pt>
                <c:pt idx="2792">
                  <c:v>36090</c:v>
                </c:pt>
                <c:pt idx="2793">
                  <c:v>120361</c:v>
                </c:pt>
                <c:pt idx="2794">
                  <c:v>628</c:v>
                </c:pt>
                <c:pt idx="2795">
                  <c:v>191</c:v>
                </c:pt>
                <c:pt idx="2796">
                  <c:v>11359</c:v>
                </c:pt>
                <c:pt idx="2797">
                  <c:v>161462</c:v>
                </c:pt>
                <c:pt idx="2798">
                  <c:v>105374</c:v>
                </c:pt>
                <c:pt idx="2799">
                  <c:v>123054</c:v>
                </c:pt>
                <c:pt idx="2800">
                  <c:v>18388</c:v>
                </c:pt>
                <c:pt idx="2801">
                  <c:v>16025</c:v>
                </c:pt>
                <c:pt idx="2802">
                  <c:v>40769</c:v>
                </c:pt>
                <c:pt idx="2803">
                  <c:v>25307</c:v>
                </c:pt>
                <c:pt idx="2804">
                  <c:v>285</c:v>
                </c:pt>
                <c:pt idx="2805">
                  <c:v>9297</c:v>
                </c:pt>
                <c:pt idx="2806">
                  <c:v>1097</c:v>
                </c:pt>
                <c:pt idx="2807">
                  <c:v>4455</c:v>
                </c:pt>
                <c:pt idx="2808">
                  <c:v>11726</c:v>
                </c:pt>
                <c:pt idx="2809">
                  <c:v>6306</c:v>
                </c:pt>
                <c:pt idx="2810">
                  <c:v>131363</c:v>
                </c:pt>
                <c:pt idx="2811">
                  <c:v>11639</c:v>
                </c:pt>
                <c:pt idx="2812">
                  <c:v>52242</c:v>
                </c:pt>
                <c:pt idx="2813">
                  <c:v>64942</c:v>
                </c:pt>
                <c:pt idx="2814">
                  <c:v>613</c:v>
                </c:pt>
                <c:pt idx="2815">
                  <c:v>40462</c:v>
                </c:pt>
                <c:pt idx="2816">
                  <c:v>9028</c:v>
                </c:pt>
                <c:pt idx="2817">
                  <c:v>33920</c:v>
                </c:pt>
                <c:pt idx="2818">
                  <c:v>1869</c:v>
                </c:pt>
                <c:pt idx="2819">
                  <c:v>46974</c:v>
                </c:pt>
                <c:pt idx="2820">
                  <c:v>14285</c:v>
                </c:pt>
                <c:pt idx="2821">
                  <c:v>4237</c:v>
                </c:pt>
                <c:pt idx="2822">
                  <c:v>43346</c:v>
                </c:pt>
                <c:pt idx="2823">
                  <c:v>602</c:v>
                </c:pt>
                <c:pt idx="2824">
                  <c:v>1746</c:v>
                </c:pt>
                <c:pt idx="2825">
                  <c:v>716</c:v>
                </c:pt>
                <c:pt idx="2826">
                  <c:v>598021</c:v>
                </c:pt>
                <c:pt idx="2827">
                  <c:v>74671</c:v>
                </c:pt>
                <c:pt idx="2828">
                  <c:v>637</c:v>
                </c:pt>
                <c:pt idx="2829">
                  <c:v>51717</c:v>
                </c:pt>
                <c:pt idx="2830">
                  <c:v>9054</c:v>
                </c:pt>
                <c:pt idx="2831">
                  <c:v>14143</c:v>
                </c:pt>
                <c:pt idx="2832">
                  <c:v>8909</c:v>
                </c:pt>
                <c:pt idx="2833">
                  <c:v>7168</c:v>
                </c:pt>
                <c:pt idx="2834">
                  <c:v>5260</c:v>
                </c:pt>
                <c:pt idx="2835">
                  <c:v>4219</c:v>
                </c:pt>
                <c:pt idx="2836">
                  <c:v>3634</c:v>
                </c:pt>
                <c:pt idx="2837">
                  <c:v>7275</c:v>
                </c:pt>
                <c:pt idx="2838">
                  <c:v>161689</c:v>
                </c:pt>
                <c:pt idx="2839">
                  <c:v>67227</c:v>
                </c:pt>
                <c:pt idx="2840">
                  <c:v>3979</c:v>
                </c:pt>
                <c:pt idx="2841">
                  <c:v>3606</c:v>
                </c:pt>
                <c:pt idx="2842">
                  <c:v>406872</c:v>
                </c:pt>
                <c:pt idx="2843">
                  <c:v>1899</c:v>
                </c:pt>
                <c:pt idx="2844">
                  <c:v>9247</c:v>
                </c:pt>
                <c:pt idx="2845">
                  <c:v>122670</c:v>
                </c:pt>
                <c:pt idx="2846">
                  <c:v>21668</c:v>
                </c:pt>
                <c:pt idx="2847">
                  <c:v>48924</c:v>
                </c:pt>
                <c:pt idx="2848">
                  <c:v>30626</c:v>
                </c:pt>
                <c:pt idx="2849">
                  <c:v>10749</c:v>
                </c:pt>
                <c:pt idx="2850">
                  <c:v>58740</c:v>
                </c:pt>
                <c:pt idx="2851">
                  <c:v>46563</c:v>
                </c:pt>
                <c:pt idx="2852">
                  <c:v>67</c:v>
                </c:pt>
                <c:pt idx="2853">
                  <c:v>89910</c:v>
                </c:pt>
                <c:pt idx="2854">
                  <c:v>2843</c:v>
                </c:pt>
                <c:pt idx="2855">
                  <c:v>544</c:v>
                </c:pt>
                <c:pt idx="2856">
                  <c:v>127288</c:v>
                </c:pt>
                <c:pt idx="2857">
                  <c:v>43585</c:v>
                </c:pt>
                <c:pt idx="2858">
                  <c:v>43791</c:v>
                </c:pt>
                <c:pt idx="2859">
                  <c:v>304</c:v>
                </c:pt>
                <c:pt idx="2860">
                  <c:v>10444</c:v>
                </c:pt>
                <c:pt idx="2861">
                  <c:v>16511</c:v>
                </c:pt>
                <c:pt idx="2862">
                  <c:v>39833</c:v>
                </c:pt>
                <c:pt idx="2863">
                  <c:v>70489</c:v>
                </c:pt>
                <c:pt idx="2864">
                  <c:v>214818</c:v>
                </c:pt>
                <c:pt idx="2865">
                  <c:v>22875</c:v>
                </c:pt>
                <c:pt idx="2866">
                  <c:v>138227</c:v>
                </c:pt>
                <c:pt idx="2867">
                  <c:v>44277</c:v>
                </c:pt>
                <c:pt idx="2868">
                  <c:v>3175</c:v>
                </c:pt>
                <c:pt idx="2869">
                  <c:v>13738</c:v>
                </c:pt>
                <c:pt idx="2870">
                  <c:v>40946</c:v>
                </c:pt>
                <c:pt idx="2871">
                  <c:v>4604</c:v>
                </c:pt>
                <c:pt idx="2872">
                  <c:v>110088</c:v>
                </c:pt>
                <c:pt idx="2873">
                  <c:v>19559</c:v>
                </c:pt>
                <c:pt idx="2874">
                  <c:v>10481</c:v>
                </c:pt>
                <c:pt idx="2875">
                  <c:v>23689</c:v>
                </c:pt>
                <c:pt idx="2876">
                  <c:v>2201</c:v>
                </c:pt>
                <c:pt idx="2877">
                  <c:v>33175</c:v>
                </c:pt>
                <c:pt idx="2878">
                  <c:v>144</c:v>
                </c:pt>
                <c:pt idx="2879">
                  <c:v>1378923</c:v>
                </c:pt>
                <c:pt idx="2880">
                  <c:v>4097</c:v>
                </c:pt>
                <c:pt idx="2881">
                  <c:v>13467</c:v>
                </c:pt>
                <c:pt idx="2882">
                  <c:v>50581</c:v>
                </c:pt>
                <c:pt idx="2883">
                  <c:v>82357</c:v>
                </c:pt>
                <c:pt idx="2884">
                  <c:v>1524</c:v>
                </c:pt>
                <c:pt idx="2885">
                  <c:v>5193</c:v>
                </c:pt>
                <c:pt idx="2886">
                  <c:v>1396</c:v>
                </c:pt>
                <c:pt idx="2887">
                  <c:v>4393</c:v>
                </c:pt>
                <c:pt idx="2888">
                  <c:v>95363</c:v>
                </c:pt>
                <c:pt idx="2889">
                  <c:v>1035003</c:v>
                </c:pt>
                <c:pt idx="2890">
                  <c:v>3582</c:v>
                </c:pt>
                <c:pt idx="2891">
                  <c:v>1085</c:v>
                </c:pt>
                <c:pt idx="2892">
                  <c:v>2940</c:v>
                </c:pt>
                <c:pt idx="2893">
                  <c:v>14184</c:v>
                </c:pt>
                <c:pt idx="2894">
                  <c:v>6356</c:v>
                </c:pt>
                <c:pt idx="2895">
                  <c:v>1731</c:v>
                </c:pt>
                <c:pt idx="2896">
                  <c:v>151991</c:v>
                </c:pt>
                <c:pt idx="2897">
                  <c:v>25261</c:v>
                </c:pt>
                <c:pt idx="2898">
                  <c:v>7035</c:v>
                </c:pt>
                <c:pt idx="2899">
                  <c:v>60236</c:v>
                </c:pt>
                <c:pt idx="2900">
                  <c:v>365</c:v>
                </c:pt>
                <c:pt idx="2901">
                  <c:v>87170</c:v>
                </c:pt>
                <c:pt idx="2902">
                  <c:v>58951</c:v>
                </c:pt>
                <c:pt idx="2903">
                  <c:v>15920</c:v>
                </c:pt>
                <c:pt idx="2904">
                  <c:v>191</c:v>
                </c:pt>
                <c:pt idx="2905">
                  <c:v>30918</c:v>
                </c:pt>
                <c:pt idx="2906">
                  <c:v>19654</c:v>
                </c:pt>
                <c:pt idx="2907">
                  <c:v>1072246</c:v>
                </c:pt>
                <c:pt idx="2908">
                  <c:v>534</c:v>
                </c:pt>
                <c:pt idx="2909">
                  <c:v>88072</c:v>
                </c:pt>
                <c:pt idx="2910">
                  <c:v>262943</c:v>
                </c:pt>
                <c:pt idx="2911">
                  <c:v>835</c:v>
                </c:pt>
                <c:pt idx="2912">
                  <c:v>56476</c:v>
                </c:pt>
                <c:pt idx="2913">
                  <c:v>26668</c:v>
                </c:pt>
                <c:pt idx="2914">
                  <c:v>53605</c:v>
                </c:pt>
                <c:pt idx="2915">
                  <c:v>59</c:v>
                </c:pt>
                <c:pt idx="2916">
                  <c:v>2032463</c:v>
                </c:pt>
                <c:pt idx="2917">
                  <c:v>4215</c:v>
                </c:pt>
                <c:pt idx="2918">
                  <c:v>79282</c:v>
                </c:pt>
                <c:pt idx="2919">
                  <c:v>2510</c:v>
                </c:pt>
                <c:pt idx="2920">
                  <c:v>599</c:v>
                </c:pt>
                <c:pt idx="2921">
                  <c:v>1021328</c:v>
                </c:pt>
                <c:pt idx="2922">
                  <c:v>163325</c:v>
                </c:pt>
                <c:pt idx="2923">
                  <c:v>1918</c:v>
                </c:pt>
                <c:pt idx="2924">
                  <c:v>658</c:v>
                </c:pt>
                <c:pt idx="2925">
                  <c:v>3834</c:v>
                </c:pt>
                <c:pt idx="2926">
                  <c:v>138623</c:v>
                </c:pt>
                <c:pt idx="2927">
                  <c:v>316</c:v>
                </c:pt>
                <c:pt idx="2928">
                  <c:v>25653</c:v>
                </c:pt>
                <c:pt idx="2929">
                  <c:v>101493</c:v>
                </c:pt>
                <c:pt idx="2930">
                  <c:v>3622</c:v>
                </c:pt>
                <c:pt idx="2931">
                  <c:v>15922</c:v>
                </c:pt>
                <c:pt idx="2932">
                  <c:v>371</c:v>
                </c:pt>
                <c:pt idx="2933">
                  <c:v>13474</c:v>
                </c:pt>
                <c:pt idx="2934">
                  <c:v>5</c:v>
                </c:pt>
                <c:pt idx="2935">
                  <c:v>105649</c:v>
                </c:pt>
                <c:pt idx="2936">
                  <c:v>9260</c:v>
                </c:pt>
                <c:pt idx="2937">
                  <c:v>17</c:v>
                </c:pt>
                <c:pt idx="2938">
                  <c:v>53901</c:v>
                </c:pt>
                <c:pt idx="2939">
                  <c:v>239</c:v>
                </c:pt>
                <c:pt idx="2940">
                  <c:v>117504</c:v>
                </c:pt>
                <c:pt idx="2941">
                  <c:v>18934</c:v>
                </c:pt>
                <c:pt idx="2942">
                  <c:v>27803</c:v>
                </c:pt>
                <c:pt idx="2943">
                  <c:v>153570</c:v>
                </c:pt>
                <c:pt idx="2944">
                  <c:v>4774</c:v>
                </c:pt>
                <c:pt idx="2945">
                  <c:v>17708</c:v>
                </c:pt>
                <c:pt idx="2946">
                  <c:v>24705</c:v>
                </c:pt>
                <c:pt idx="2947">
                  <c:v>10038</c:v>
                </c:pt>
                <c:pt idx="2948">
                  <c:v>2323</c:v>
                </c:pt>
                <c:pt idx="2949">
                  <c:v>33134</c:v>
                </c:pt>
                <c:pt idx="2950">
                  <c:v>60432</c:v>
                </c:pt>
                <c:pt idx="2951">
                  <c:v>80272</c:v>
                </c:pt>
                <c:pt idx="2952">
                  <c:v>879532</c:v>
                </c:pt>
                <c:pt idx="2953">
                  <c:v>227180</c:v>
                </c:pt>
                <c:pt idx="2954">
                  <c:v>16998</c:v>
                </c:pt>
                <c:pt idx="2955">
                  <c:v>9629</c:v>
                </c:pt>
                <c:pt idx="2956">
                  <c:v>130602</c:v>
                </c:pt>
                <c:pt idx="2957">
                  <c:v>2113</c:v>
                </c:pt>
                <c:pt idx="2958">
                  <c:v>264</c:v>
                </c:pt>
                <c:pt idx="2959">
                  <c:v>2673</c:v>
                </c:pt>
                <c:pt idx="2960">
                  <c:v>23899</c:v>
                </c:pt>
                <c:pt idx="2961">
                  <c:v>176013</c:v>
                </c:pt>
                <c:pt idx="2962">
                  <c:v>13662</c:v>
                </c:pt>
                <c:pt idx="2963">
                  <c:v>90</c:v>
                </c:pt>
                <c:pt idx="2964">
                  <c:v>1320316</c:v>
                </c:pt>
                <c:pt idx="2965">
                  <c:v>10086</c:v>
                </c:pt>
                <c:pt idx="2966">
                  <c:v>126093</c:v>
                </c:pt>
                <c:pt idx="2967">
                  <c:v>9362</c:v>
                </c:pt>
                <c:pt idx="2968">
                  <c:v>10358</c:v>
                </c:pt>
                <c:pt idx="2969">
                  <c:v>47507</c:v>
                </c:pt>
                <c:pt idx="2970">
                  <c:v>35697</c:v>
                </c:pt>
                <c:pt idx="2971">
                  <c:v>39261</c:v>
                </c:pt>
                <c:pt idx="2972">
                  <c:v>110163</c:v>
                </c:pt>
                <c:pt idx="2973">
                  <c:v>177700</c:v>
                </c:pt>
                <c:pt idx="2974">
                  <c:v>5499</c:v>
                </c:pt>
                <c:pt idx="2975">
                  <c:v>5616</c:v>
                </c:pt>
                <c:pt idx="2976">
                  <c:v>8</c:v>
                </c:pt>
                <c:pt idx="2977">
                  <c:v>13029</c:v>
                </c:pt>
                <c:pt idx="2978">
                  <c:v>4434</c:v>
                </c:pt>
                <c:pt idx="2979">
                  <c:v>7701</c:v>
                </c:pt>
                <c:pt idx="2980">
                  <c:v>49503</c:v>
                </c:pt>
                <c:pt idx="2981">
                  <c:v>46185</c:v>
                </c:pt>
                <c:pt idx="2982">
                  <c:v>1308</c:v>
                </c:pt>
                <c:pt idx="2983">
                  <c:v>28945</c:v>
                </c:pt>
                <c:pt idx="2984">
                  <c:v>43664</c:v>
                </c:pt>
                <c:pt idx="2985">
                  <c:v>1891</c:v>
                </c:pt>
                <c:pt idx="2986">
                  <c:v>6254</c:v>
                </c:pt>
                <c:pt idx="2987">
                  <c:v>28820</c:v>
                </c:pt>
                <c:pt idx="2988">
                  <c:v>2296</c:v>
                </c:pt>
                <c:pt idx="2989">
                  <c:v>8837</c:v>
                </c:pt>
                <c:pt idx="2990">
                  <c:v>4640</c:v>
                </c:pt>
                <c:pt idx="2991">
                  <c:v>2931</c:v>
                </c:pt>
                <c:pt idx="2992">
                  <c:v>13691</c:v>
                </c:pt>
                <c:pt idx="2993">
                  <c:v>18</c:v>
                </c:pt>
                <c:pt idx="2994">
                  <c:v>11027</c:v>
                </c:pt>
                <c:pt idx="2995">
                  <c:v>6937</c:v>
                </c:pt>
                <c:pt idx="2996">
                  <c:v>1758</c:v>
                </c:pt>
                <c:pt idx="2997">
                  <c:v>3156</c:v>
                </c:pt>
                <c:pt idx="2998">
                  <c:v>22768</c:v>
                </c:pt>
                <c:pt idx="2999">
                  <c:v>1068</c:v>
                </c:pt>
                <c:pt idx="3000">
                  <c:v>15766</c:v>
                </c:pt>
                <c:pt idx="3001">
                  <c:v>7087</c:v>
                </c:pt>
                <c:pt idx="3002">
                  <c:v>15695</c:v>
                </c:pt>
                <c:pt idx="3003">
                  <c:v>28724</c:v>
                </c:pt>
                <c:pt idx="3004">
                  <c:v>227</c:v>
                </c:pt>
                <c:pt idx="3005">
                  <c:v>293974</c:v>
                </c:pt>
                <c:pt idx="3006">
                  <c:v>34516</c:v>
                </c:pt>
                <c:pt idx="3007">
                  <c:v>28387</c:v>
                </c:pt>
                <c:pt idx="3008">
                  <c:v>19242</c:v>
                </c:pt>
                <c:pt idx="3009">
                  <c:v>157</c:v>
                </c:pt>
                <c:pt idx="3010">
                  <c:v>262</c:v>
                </c:pt>
                <c:pt idx="3011">
                  <c:v>43752</c:v>
                </c:pt>
                <c:pt idx="3012">
                  <c:v>514</c:v>
                </c:pt>
                <c:pt idx="3013">
                  <c:v>1181</c:v>
                </c:pt>
                <c:pt idx="3014">
                  <c:v>91287</c:v>
                </c:pt>
                <c:pt idx="3015">
                  <c:v>3</c:v>
                </c:pt>
                <c:pt idx="3016">
                  <c:v>15668</c:v>
                </c:pt>
                <c:pt idx="3017">
                  <c:v>162795</c:v>
                </c:pt>
                <c:pt idx="3018">
                  <c:v>25103</c:v>
                </c:pt>
                <c:pt idx="3019">
                  <c:v>487402</c:v>
                </c:pt>
                <c:pt idx="3020">
                  <c:v>7169</c:v>
                </c:pt>
                <c:pt idx="3021">
                  <c:v>25897</c:v>
                </c:pt>
                <c:pt idx="3022">
                  <c:v>171597</c:v>
                </c:pt>
                <c:pt idx="3023">
                  <c:v>1511</c:v>
                </c:pt>
                <c:pt idx="3024">
                  <c:v>216119</c:v>
                </c:pt>
                <c:pt idx="3025">
                  <c:v>183101</c:v>
                </c:pt>
                <c:pt idx="3026">
                  <c:v>16859</c:v>
                </c:pt>
                <c:pt idx="3027">
                  <c:v>3722</c:v>
                </c:pt>
                <c:pt idx="3028">
                  <c:v>11601</c:v>
                </c:pt>
                <c:pt idx="3029">
                  <c:v>11214</c:v>
                </c:pt>
                <c:pt idx="3030">
                  <c:v>39403</c:v>
                </c:pt>
                <c:pt idx="3031">
                  <c:v>12787</c:v>
                </c:pt>
                <c:pt idx="3032">
                  <c:v>511764</c:v>
                </c:pt>
                <c:pt idx="3033">
                  <c:v>495</c:v>
                </c:pt>
                <c:pt idx="3034">
                  <c:v>11580</c:v>
                </c:pt>
                <c:pt idx="3035">
                  <c:v>5790</c:v>
                </c:pt>
                <c:pt idx="3036">
                  <c:v>22884</c:v>
                </c:pt>
                <c:pt idx="3037">
                  <c:v>3970</c:v>
                </c:pt>
                <c:pt idx="3038">
                  <c:v>25007</c:v>
                </c:pt>
                <c:pt idx="3039">
                  <c:v>9</c:v>
                </c:pt>
                <c:pt idx="3040">
                  <c:v>43785</c:v>
                </c:pt>
                <c:pt idx="3041">
                  <c:v>6882</c:v>
                </c:pt>
                <c:pt idx="3042">
                  <c:v>6932</c:v>
                </c:pt>
                <c:pt idx="3043">
                  <c:v>60</c:v>
                </c:pt>
                <c:pt idx="3044">
                  <c:v>1727</c:v>
                </c:pt>
                <c:pt idx="3045">
                  <c:v>48689</c:v>
                </c:pt>
                <c:pt idx="3046">
                  <c:v>12699</c:v>
                </c:pt>
                <c:pt idx="3047">
                  <c:v>64655</c:v>
                </c:pt>
                <c:pt idx="3048">
                  <c:v>2607</c:v>
                </c:pt>
                <c:pt idx="3049">
                  <c:v>28255</c:v>
                </c:pt>
                <c:pt idx="3050">
                  <c:v>12549</c:v>
                </c:pt>
                <c:pt idx="3051">
                  <c:v>288</c:v>
                </c:pt>
                <c:pt idx="3052">
                  <c:v>13987</c:v>
                </c:pt>
                <c:pt idx="3053">
                  <c:v>13445</c:v>
                </c:pt>
                <c:pt idx="3054">
                  <c:v>83454</c:v>
                </c:pt>
                <c:pt idx="3055">
                  <c:v>65162</c:v>
                </c:pt>
                <c:pt idx="3056">
                  <c:v>23447</c:v>
                </c:pt>
                <c:pt idx="3057">
                  <c:v>25441</c:v>
                </c:pt>
                <c:pt idx="3058">
                  <c:v>1958</c:v>
                </c:pt>
                <c:pt idx="3059">
                  <c:v>27167</c:v>
                </c:pt>
                <c:pt idx="3060">
                  <c:v>230</c:v>
                </c:pt>
                <c:pt idx="3061">
                  <c:v>4383</c:v>
                </c:pt>
                <c:pt idx="3062">
                  <c:v>3545</c:v>
                </c:pt>
                <c:pt idx="3063">
                  <c:v>73791</c:v>
                </c:pt>
                <c:pt idx="3064">
                  <c:v>16105</c:v>
                </c:pt>
                <c:pt idx="3065">
                  <c:v>676467</c:v>
                </c:pt>
                <c:pt idx="3066">
                  <c:v>3748</c:v>
                </c:pt>
                <c:pt idx="3067">
                  <c:v>2253</c:v>
                </c:pt>
                <c:pt idx="3068">
                  <c:v>1666</c:v>
                </c:pt>
                <c:pt idx="3069">
                  <c:v>4812</c:v>
                </c:pt>
                <c:pt idx="3070">
                  <c:v>436</c:v>
                </c:pt>
                <c:pt idx="3071">
                  <c:v>1406</c:v>
                </c:pt>
                <c:pt idx="3072">
                  <c:v>1749</c:v>
                </c:pt>
                <c:pt idx="3073">
                  <c:v>18560</c:v>
                </c:pt>
                <c:pt idx="3074">
                  <c:v>5760</c:v>
                </c:pt>
                <c:pt idx="3075">
                  <c:v>60434</c:v>
                </c:pt>
                <c:pt idx="3076">
                  <c:v>5</c:v>
                </c:pt>
                <c:pt idx="3077">
                  <c:v>260</c:v>
                </c:pt>
                <c:pt idx="3078">
                  <c:v>0</c:v>
                </c:pt>
                <c:pt idx="3079">
                  <c:v>309</c:v>
                </c:pt>
                <c:pt idx="3080">
                  <c:v>28891</c:v>
                </c:pt>
                <c:pt idx="3081">
                  <c:v>5298</c:v>
                </c:pt>
                <c:pt idx="3082">
                  <c:v>105323</c:v>
                </c:pt>
                <c:pt idx="3083">
                  <c:v>48129</c:v>
                </c:pt>
                <c:pt idx="3084">
                  <c:v>6850</c:v>
                </c:pt>
                <c:pt idx="3085">
                  <c:v>53270</c:v>
                </c:pt>
                <c:pt idx="3086">
                  <c:v>2451</c:v>
                </c:pt>
                <c:pt idx="3087">
                  <c:v>436</c:v>
                </c:pt>
                <c:pt idx="3088">
                  <c:v>91836</c:v>
                </c:pt>
                <c:pt idx="3089">
                  <c:v>58020</c:v>
                </c:pt>
                <c:pt idx="3090">
                  <c:v>7559</c:v>
                </c:pt>
                <c:pt idx="3091">
                  <c:v>2056</c:v>
                </c:pt>
                <c:pt idx="3092">
                  <c:v>2429</c:v>
                </c:pt>
                <c:pt idx="3093">
                  <c:v>11555</c:v>
                </c:pt>
                <c:pt idx="3094">
                  <c:v>152236</c:v>
                </c:pt>
                <c:pt idx="3095">
                  <c:v>8671</c:v>
                </c:pt>
                <c:pt idx="3096">
                  <c:v>26596</c:v>
                </c:pt>
                <c:pt idx="3097">
                  <c:v>3797</c:v>
                </c:pt>
                <c:pt idx="3098">
                  <c:v>23976</c:v>
                </c:pt>
                <c:pt idx="3099">
                  <c:v>60121</c:v>
                </c:pt>
                <c:pt idx="3100">
                  <c:v>9763</c:v>
                </c:pt>
                <c:pt idx="3101">
                  <c:v>3658</c:v>
                </c:pt>
                <c:pt idx="3102">
                  <c:v>2513</c:v>
                </c:pt>
                <c:pt idx="3103">
                  <c:v>48424</c:v>
                </c:pt>
                <c:pt idx="3104">
                  <c:v>8067</c:v>
                </c:pt>
                <c:pt idx="3105">
                  <c:v>98856</c:v>
                </c:pt>
                <c:pt idx="3106">
                  <c:v>16765</c:v>
                </c:pt>
                <c:pt idx="3107">
                  <c:v>58896</c:v>
                </c:pt>
                <c:pt idx="3108">
                  <c:v>3332</c:v>
                </c:pt>
                <c:pt idx="3109">
                  <c:v>107556</c:v>
                </c:pt>
                <c:pt idx="3110">
                  <c:v>351</c:v>
                </c:pt>
                <c:pt idx="3111">
                  <c:v>15384</c:v>
                </c:pt>
                <c:pt idx="3112">
                  <c:v>95646</c:v>
                </c:pt>
                <c:pt idx="3113">
                  <c:v>20658</c:v>
                </c:pt>
                <c:pt idx="3114">
                  <c:v>762</c:v>
                </c:pt>
                <c:pt idx="3115">
                  <c:v>139744</c:v>
                </c:pt>
                <c:pt idx="3116">
                  <c:v>9312</c:v>
                </c:pt>
                <c:pt idx="3117">
                  <c:v>120173</c:v>
                </c:pt>
                <c:pt idx="3118">
                  <c:v>2066</c:v>
                </c:pt>
                <c:pt idx="3119">
                  <c:v>51</c:v>
                </c:pt>
                <c:pt idx="3120">
                  <c:v>123187</c:v>
                </c:pt>
                <c:pt idx="3121">
                  <c:v>27109</c:v>
                </c:pt>
                <c:pt idx="3122">
                  <c:v>21307</c:v>
                </c:pt>
                <c:pt idx="3123">
                  <c:v>524</c:v>
                </c:pt>
                <c:pt idx="3124">
                  <c:v>1281</c:v>
                </c:pt>
                <c:pt idx="3125">
                  <c:v>3306</c:v>
                </c:pt>
                <c:pt idx="3126">
                  <c:v>20129</c:v>
                </c:pt>
                <c:pt idx="3127">
                  <c:v>9970</c:v>
                </c:pt>
                <c:pt idx="3128">
                  <c:v>498384</c:v>
                </c:pt>
                <c:pt idx="3129">
                  <c:v>10857</c:v>
                </c:pt>
                <c:pt idx="3130">
                  <c:v>8706</c:v>
                </c:pt>
                <c:pt idx="3131">
                  <c:v>260499</c:v>
                </c:pt>
                <c:pt idx="3132">
                  <c:v>68925</c:v>
                </c:pt>
                <c:pt idx="3133">
                  <c:v>20960</c:v>
                </c:pt>
                <c:pt idx="3134">
                  <c:v>174637</c:v>
                </c:pt>
                <c:pt idx="3135">
                  <c:v>8136</c:v>
                </c:pt>
                <c:pt idx="3136">
                  <c:v>139</c:v>
                </c:pt>
                <c:pt idx="3137">
                  <c:v>13364</c:v>
                </c:pt>
                <c:pt idx="3138">
                  <c:v>528</c:v>
                </c:pt>
                <c:pt idx="3139">
                  <c:v>5989</c:v>
                </c:pt>
                <c:pt idx="3140">
                  <c:v>1850</c:v>
                </c:pt>
                <c:pt idx="3141">
                  <c:v>2609</c:v>
                </c:pt>
                <c:pt idx="3142">
                  <c:v>7585</c:v>
                </c:pt>
                <c:pt idx="3143">
                  <c:v>37777</c:v>
                </c:pt>
                <c:pt idx="3144">
                  <c:v>261</c:v>
                </c:pt>
                <c:pt idx="3145">
                  <c:v>391</c:v>
                </c:pt>
                <c:pt idx="3146">
                  <c:v>2519</c:v>
                </c:pt>
                <c:pt idx="3147">
                  <c:v>4881</c:v>
                </c:pt>
                <c:pt idx="3148">
                  <c:v>22148</c:v>
                </c:pt>
                <c:pt idx="3149">
                  <c:v>11312</c:v>
                </c:pt>
                <c:pt idx="3150">
                  <c:v>36440</c:v>
                </c:pt>
                <c:pt idx="3151">
                  <c:v>13166</c:v>
                </c:pt>
                <c:pt idx="3152">
                  <c:v>98006</c:v>
                </c:pt>
                <c:pt idx="3153">
                  <c:v>4969</c:v>
                </c:pt>
                <c:pt idx="3154">
                  <c:v>17363</c:v>
                </c:pt>
                <c:pt idx="3155">
                  <c:v>6029</c:v>
                </c:pt>
                <c:pt idx="3156">
                  <c:v>23438</c:v>
                </c:pt>
                <c:pt idx="3157">
                  <c:v>18543</c:v>
                </c:pt>
                <c:pt idx="3158">
                  <c:v>5488</c:v>
                </c:pt>
                <c:pt idx="3159">
                  <c:v>46829</c:v>
                </c:pt>
                <c:pt idx="3160">
                  <c:v>68124</c:v>
                </c:pt>
                <c:pt idx="3161">
                  <c:v>37539</c:v>
                </c:pt>
                <c:pt idx="3162">
                  <c:v>124</c:v>
                </c:pt>
                <c:pt idx="3163">
                  <c:v>12917</c:v>
                </c:pt>
                <c:pt idx="3164">
                  <c:v>6802</c:v>
                </c:pt>
                <c:pt idx="3165">
                  <c:v>21855</c:v>
                </c:pt>
                <c:pt idx="3166">
                  <c:v>3374</c:v>
                </c:pt>
                <c:pt idx="3167">
                  <c:v>9526</c:v>
                </c:pt>
                <c:pt idx="3168">
                  <c:v>486</c:v>
                </c:pt>
                <c:pt idx="3169">
                  <c:v>90425</c:v>
                </c:pt>
                <c:pt idx="3170">
                  <c:v>14348</c:v>
                </c:pt>
                <c:pt idx="3171">
                  <c:v>135311</c:v>
                </c:pt>
                <c:pt idx="3172">
                  <c:v>128916</c:v>
                </c:pt>
                <c:pt idx="3173">
                  <c:v>149246</c:v>
                </c:pt>
                <c:pt idx="3174">
                  <c:v>34958</c:v>
                </c:pt>
                <c:pt idx="3175">
                  <c:v>1882</c:v>
                </c:pt>
                <c:pt idx="3176">
                  <c:v>279676</c:v>
                </c:pt>
                <c:pt idx="3177">
                  <c:v>19891</c:v>
                </c:pt>
                <c:pt idx="3178">
                  <c:v>25002</c:v>
                </c:pt>
                <c:pt idx="3179">
                  <c:v>20569</c:v>
                </c:pt>
                <c:pt idx="3180">
                  <c:v>12227</c:v>
                </c:pt>
                <c:pt idx="3181">
                  <c:v>72727</c:v>
                </c:pt>
                <c:pt idx="3182">
                  <c:v>2820</c:v>
                </c:pt>
                <c:pt idx="3183">
                  <c:v>34338</c:v>
                </c:pt>
                <c:pt idx="3184">
                  <c:v>28454</c:v>
                </c:pt>
                <c:pt idx="3185">
                  <c:v>8012</c:v>
                </c:pt>
                <c:pt idx="3186">
                  <c:v>11119</c:v>
                </c:pt>
                <c:pt idx="3187">
                  <c:v>1013411</c:v>
                </c:pt>
                <c:pt idx="3188">
                  <c:v>5991</c:v>
                </c:pt>
                <c:pt idx="3189">
                  <c:v>14047</c:v>
                </c:pt>
                <c:pt idx="3190">
                  <c:v>2203</c:v>
                </c:pt>
                <c:pt idx="3191">
                  <c:v>282075</c:v>
                </c:pt>
                <c:pt idx="3192">
                  <c:v>14693</c:v>
                </c:pt>
                <c:pt idx="3193">
                  <c:v>10504</c:v>
                </c:pt>
                <c:pt idx="3194">
                  <c:v>52</c:v>
                </c:pt>
                <c:pt idx="3195">
                  <c:v>7430</c:v>
                </c:pt>
                <c:pt idx="3196">
                  <c:v>581</c:v>
                </c:pt>
                <c:pt idx="3197">
                  <c:v>2504</c:v>
                </c:pt>
                <c:pt idx="3198">
                  <c:v>1546</c:v>
                </c:pt>
                <c:pt idx="3199">
                  <c:v>1732</c:v>
                </c:pt>
                <c:pt idx="3200">
                  <c:v>3489</c:v>
                </c:pt>
                <c:pt idx="3201">
                  <c:v>41079</c:v>
                </c:pt>
                <c:pt idx="3202">
                  <c:v>1126</c:v>
                </c:pt>
                <c:pt idx="3203">
                  <c:v>5379</c:v>
                </c:pt>
                <c:pt idx="3204">
                  <c:v>26821</c:v>
                </c:pt>
                <c:pt idx="3205">
                  <c:v>0</c:v>
                </c:pt>
                <c:pt idx="3206">
                  <c:v>61389</c:v>
                </c:pt>
                <c:pt idx="3207">
                  <c:v>19796</c:v>
                </c:pt>
                <c:pt idx="3208">
                  <c:v>1456</c:v>
                </c:pt>
                <c:pt idx="3209">
                  <c:v>13</c:v>
                </c:pt>
                <c:pt idx="3210">
                  <c:v>4937</c:v>
                </c:pt>
                <c:pt idx="3211">
                  <c:v>13316</c:v>
                </c:pt>
                <c:pt idx="3212">
                  <c:v>10091</c:v>
                </c:pt>
                <c:pt idx="3213">
                  <c:v>26493</c:v>
                </c:pt>
                <c:pt idx="3214">
                  <c:v>135617</c:v>
                </c:pt>
                <c:pt idx="3215">
                  <c:v>975</c:v>
                </c:pt>
                <c:pt idx="3216">
                  <c:v>4</c:v>
                </c:pt>
                <c:pt idx="3217">
                  <c:v>26374</c:v>
                </c:pt>
                <c:pt idx="3218">
                  <c:v>1739</c:v>
                </c:pt>
                <c:pt idx="3219">
                  <c:v>14859</c:v>
                </c:pt>
                <c:pt idx="3220">
                  <c:v>6845</c:v>
                </c:pt>
                <c:pt idx="3221">
                  <c:v>0</c:v>
                </c:pt>
                <c:pt idx="3222">
                  <c:v>13078</c:v>
                </c:pt>
                <c:pt idx="3223">
                  <c:v>16592</c:v>
                </c:pt>
                <c:pt idx="3224">
                  <c:v>143641</c:v>
                </c:pt>
                <c:pt idx="3225">
                  <c:v>5359</c:v>
                </c:pt>
                <c:pt idx="3226">
                  <c:v>35398</c:v>
                </c:pt>
                <c:pt idx="3227">
                  <c:v>44085</c:v>
                </c:pt>
                <c:pt idx="3228">
                  <c:v>7773</c:v>
                </c:pt>
                <c:pt idx="3229">
                  <c:v>17137</c:v>
                </c:pt>
                <c:pt idx="3230">
                  <c:v>605954</c:v>
                </c:pt>
                <c:pt idx="3231">
                  <c:v>60500</c:v>
                </c:pt>
                <c:pt idx="3232">
                  <c:v>681</c:v>
                </c:pt>
                <c:pt idx="3233">
                  <c:v>14494</c:v>
                </c:pt>
                <c:pt idx="3234">
                  <c:v>430</c:v>
                </c:pt>
                <c:pt idx="3235">
                  <c:v>174</c:v>
                </c:pt>
                <c:pt idx="3236">
                  <c:v>4518</c:v>
                </c:pt>
                <c:pt idx="3237">
                  <c:v>20614</c:v>
                </c:pt>
                <c:pt idx="3238">
                  <c:v>1012</c:v>
                </c:pt>
                <c:pt idx="3239">
                  <c:v>11520</c:v>
                </c:pt>
                <c:pt idx="3240">
                  <c:v>7726</c:v>
                </c:pt>
                <c:pt idx="3241">
                  <c:v>23120</c:v>
                </c:pt>
                <c:pt idx="3242">
                  <c:v>1353</c:v>
                </c:pt>
                <c:pt idx="3243">
                  <c:v>15151</c:v>
                </c:pt>
                <c:pt idx="3244">
                  <c:v>267</c:v>
                </c:pt>
                <c:pt idx="3245">
                  <c:v>64035</c:v>
                </c:pt>
                <c:pt idx="3246">
                  <c:v>15122</c:v>
                </c:pt>
                <c:pt idx="3247">
                  <c:v>18</c:v>
                </c:pt>
                <c:pt idx="3248">
                  <c:v>15</c:v>
                </c:pt>
                <c:pt idx="3249">
                  <c:v>11194</c:v>
                </c:pt>
                <c:pt idx="3250">
                  <c:v>9377</c:v>
                </c:pt>
                <c:pt idx="3251">
                  <c:v>66812</c:v>
                </c:pt>
                <c:pt idx="3252">
                  <c:v>24368</c:v>
                </c:pt>
                <c:pt idx="3253">
                  <c:v>79165</c:v>
                </c:pt>
                <c:pt idx="3254">
                  <c:v>75278</c:v>
                </c:pt>
                <c:pt idx="3255">
                  <c:v>47801</c:v>
                </c:pt>
                <c:pt idx="3256">
                  <c:v>23448</c:v>
                </c:pt>
                <c:pt idx="3257">
                  <c:v>21236</c:v>
                </c:pt>
                <c:pt idx="3258">
                  <c:v>2729292</c:v>
                </c:pt>
                <c:pt idx="3259">
                  <c:v>371137</c:v>
                </c:pt>
                <c:pt idx="3260">
                  <c:v>22701</c:v>
                </c:pt>
                <c:pt idx="3261">
                  <c:v>1628</c:v>
                </c:pt>
                <c:pt idx="3262">
                  <c:v>1509</c:v>
                </c:pt>
                <c:pt idx="3263">
                  <c:v>54340</c:v>
                </c:pt>
                <c:pt idx="3264">
                  <c:v>3309</c:v>
                </c:pt>
                <c:pt idx="3265">
                  <c:v>4944</c:v>
                </c:pt>
                <c:pt idx="3266">
                  <c:v>28</c:v>
                </c:pt>
                <c:pt idx="3267">
                  <c:v>16529</c:v>
                </c:pt>
                <c:pt idx="3268">
                  <c:v>37240</c:v>
                </c:pt>
                <c:pt idx="3269">
                  <c:v>41430</c:v>
                </c:pt>
                <c:pt idx="3270">
                  <c:v>4440</c:v>
                </c:pt>
                <c:pt idx="3271">
                  <c:v>668</c:v>
                </c:pt>
                <c:pt idx="3272">
                  <c:v>6506</c:v>
                </c:pt>
                <c:pt idx="3273">
                  <c:v>9754</c:v>
                </c:pt>
                <c:pt idx="3274">
                  <c:v>19</c:v>
                </c:pt>
                <c:pt idx="3275">
                  <c:v>1684</c:v>
                </c:pt>
                <c:pt idx="3276">
                  <c:v>51002</c:v>
                </c:pt>
                <c:pt idx="3277">
                  <c:v>5873</c:v>
                </c:pt>
                <c:pt idx="3278">
                  <c:v>1665</c:v>
                </c:pt>
                <c:pt idx="3279">
                  <c:v>57879</c:v>
                </c:pt>
                <c:pt idx="3280">
                  <c:v>83</c:v>
                </c:pt>
                <c:pt idx="3281">
                  <c:v>2280</c:v>
                </c:pt>
                <c:pt idx="3282">
                  <c:v>13730</c:v>
                </c:pt>
                <c:pt idx="3283">
                  <c:v>7015</c:v>
                </c:pt>
                <c:pt idx="3284">
                  <c:v>2162749</c:v>
                </c:pt>
                <c:pt idx="3285">
                  <c:v>5424</c:v>
                </c:pt>
                <c:pt idx="3286">
                  <c:v>1341</c:v>
                </c:pt>
                <c:pt idx="3287">
                  <c:v>12224</c:v>
                </c:pt>
                <c:pt idx="3288">
                  <c:v>7969</c:v>
                </c:pt>
                <c:pt idx="3289">
                  <c:v>38009</c:v>
                </c:pt>
                <c:pt idx="3290">
                  <c:v>40883</c:v>
                </c:pt>
                <c:pt idx="3291">
                  <c:v>43003</c:v>
                </c:pt>
                <c:pt idx="3292">
                  <c:v>15594</c:v>
                </c:pt>
                <c:pt idx="3293">
                  <c:v>3713</c:v>
                </c:pt>
                <c:pt idx="3294">
                  <c:v>9584</c:v>
                </c:pt>
                <c:pt idx="3295">
                  <c:v>31653</c:v>
                </c:pt>
                <c:pt idx="3296">
                  <c:v>72560</c:v>
                </c:pt>
                <c:pt idx="3297">
                  <c:v>100090</c:v>
                </c:pt>
                <c:pt idx="3298">
                  <c:v>101226</c:v>
                </c:pt>
                <c:pt idx="3299">
                  <c:v>12058</c:v>
                </c:pt>
                <c:pt idx="3300">
                  <c:v>85515</c:v>
                </c:pt>
                <c:pt idx="3301">
                  <c:v>459</c:v>
                </c:pt>
                <c:pt idx="3302">
                  <c:v>11614</c:v>
                </c:pt>
                <c:pt idx="3303">
                  <c:v>8</c:v>
                </c:pt>
                <c:pt idx="3304">
                  <c:v>95629</c:v>
                </c:pt>
                <c:pt idx="3305">
                  <c:v>35258</c:v>
                </c:pt>
                <c:pt idx="3306">
                  <c:v>5346</c:v>
                </c:pt>
                <c:pt idx="3307">
                  <c:v>10812</c:v>
                </c:pt>
                <c:pt idx="3308">
                  <c:v>86</c:v>
                </c:pt>
                <c:pt idx="3309">
                  <c:v>3546</c:v>
                </c:pt>
                <c:pt idx="3310">
                  <c:v>13988</c:v>
                </c:pt>
                <c:pt idx="3311">
                  <c:v>728696</c:v>
                </c:pt>
                <c:pt idx="3312">
                  <c:v>56438</c:v>
                </c:pt>
                <c:pt idx="3313">
                  <c:v>5267</c:v>
                </c:pt>
                <c:pt idx="3314">
                  <c:v>30307</c:v>
                </c:pt>
                <c:pt idx="3315">
                  <c:v>17</c:v>
                </c:pt>
                <c:pt idx="3316">
                  <c:v>2177</c:v>
                </c:pt>
                <c:pt idx="3317">
                  <c:v>25538</c:v>
                </c:pt>
                <c:pt idx="3318">
                  <c:v>7</c:v>
                </c:pt>
                <c:pt idx="3319">
                  <c:v>152228</c:v>
                </c:pt>
                <c:pt idx="3320">
                  <c:v>11642</c:v>
                </c:pt>
                <c:pt idx="3321">
                  <c:v>65897</c:v>
                </c:pt>
                <c:pt idx="3322">
                  <c:v>13867</c:v>
                </c:pt>
                <c:pt idx="3323">
                  <c:v>154</c:v>
                </c:pt>
                <c:pt idx="3324">
                  <c:v>477</c:v>
                </c:pt>
                <c:pt idx="3325">
                  <c:v>766</c:v>
                </c:pt>
                <c:pt idx="3326">
                  <c:v>700</c:v>
                </c:pt>
                <c:pt idx="3327">
                  <c:v>29374</c:v>
                </c:pt>
                <c:pt idx="3328">
                  <c:v>99346</c:v>
                </c:pt>
                <c:pt idx="3329">
                  <c:v>79021</c:v>
                </c:pt>
                <c:pt idx="3330">
                  <c:v>331934</c:v>
                </c:pt>
                <c:pt idx="3331">
                  <c:v>15480</c:v>
                </c:pt>
                <c:pt idx="3332">
                  <c:v>6789</c:v>
                </c:pt>
                <c:pt idx="3333">
                  <c:v>76967</c:v>
                </c:pt>
                <c:pt idx="3334">
                  <c:v>396</c:v>
                </c:pt>
                <c:pt idx="3335">
                  <c:v>0</c:v>
                </c:pt>
                <c:pt idx="3336">
                  <c:v>190208</c:v>
                </c:pt>
                <c:pt idx="3337">
                  <c:v>211</c:v>
                </c:pt>
                <c:pt idx="3338">
                  <c:v>84</c:v>
                </c:pt>
                <c:pt idx="3339">
                  <c:v>11839</c:v>
                </c:pt>
                <c:pt idx="3340">
                  <c:v>107</c:v>
                </c:pt>
                <c:pt idx="3341">
                  <c:v>185468</c:v>
                </c:pt>
                <c:pt idx="3342">
                  <c:v>247098</c:v>
                </c:pt>
                <c:pt idx="3343">
                  <c:v>50978</c:v>
                </c:pt>
                <c:pt idx="3344">
                  <c:v>44978</c:v>
                </c:pt>
                <c:pt idx="3345">
                  <c:v>24300</c:v>
                </c:pt>
                <c:pt idx="3346">
                  <c:v>3349</c:v>
                </c:pt>
                <c:pt idx="3347">
                  <c:v>4816</c:v>
                </c:pt>
                <c:pt idx="3348">
                  <c:v>8607</c:v>
                </c:pt>
                <c:pt idx="3349">
                  <c:v>29431</c:v>
                </c:pt>
                <c:pt idx="3350">
                  <c:v>130859</c:v>
                </c:pt>
                <c:pt idx="3351">
                  <c:v>25115</c:v>
                </c:pt>
                <c:pt idx="3352">
                  <c:v>18008</c:v>
                </c:pt>
                <c:pt idx="3353">
                  <c:v>515</c:v>
                </c:pt>
                <c:pt idx="3354">
                  <c:v>39810</c:v>
                </c:pt>
                <c:pt idx="3355">
                  <c:v>79918</c:v>
                </c:pt>
                <c:pt idx="3356">
                  <c:v>53469</c:v>
                </c:pt>
                <c:pt idx="3357">
                  <c:v>40909</c:v>
                </c:pt>
                <c:pt idx="3358">
                  <c:v>438</c:v>
                </c:pt>
                <c:pt idx="3359">
                  <c:v>1857</c:v>
                </c:pt>
                <c:pt idx="3360">
                  <c:v>2678</c:v>
                </c:pt>
                <c:pt idx="3361">
                  <c:v>79689</c:v>
                </c:pt>
                <c:pt idx="3362">
                  <c:v>1754</c:v>
                </c:pt>
                <c:pt idx="3363">
                  <c:v>3</c:v>
                </c:pt>
                <c:pt idx="3364">
                  <c:v>14428</c:v>
                </c:pt>
                <c:pt idx="3365">
                  <c:v>1956</c:v>
                </c:pt>
                <c:pt idx="3366">
                  <c:v>203</c:v>
                </c:pt>
                <c:pt idx="3367">
                  <c:v>7807</c:v>
                </c:pt>
                <c:pt idx="3368">
                  <c:v>5147</c:v>
                </c:pt>
                <c:pt idx="3369">
                  <c:v>108396</c:v>
                </c:pt>
                <c:pt idx="3370">
                  <c:v>36244</c:v>
                </c:pt>
                <c:pt idx="3371">
                  <c:v>43554</c:v>
                </c:pt>
                <c:pt idx="3372">
                  <c:v>14783</c:v>
                </c:pt>
                <c:pt idx="3373">
                  <c:v>2120</c:v>
                </c:pt>
                <c:pt idx="3374">
                  <c:v>31492</c:v>
                </c:pt>
                <c:pt idx="3375">
                  <c:v>38</c:v>
                </c:pt>
                <c:pt idx="3376">
                  <c:v>17683</c:v>
                </c:pt>
                <c:pt idx="3377">
                  <c:v>11667</c:v>
                </c:pt>
                <c:pt idx="3378">
                  <c:v>1933</c:v>
                </c:pt>
                <c:pt idx="3379">
                  <c:v>5386</c:v>
                </c:pt>
                <c:pt idx="3380">
                  <c:v>3154</c:v>
                </c:pt>
                <c:pt idx="3381">
                  <c:v>64794</c:v>
                </c:pt>
                <c:pt idx="3382">
                  <c:v>37616</c:v>
                </c:pt>
                <c:pt idx="3383">
                  <c:v>1115</c:v>
                </c:pt>
                <c:pt idx="3384">
                  <c:v>782030</c:v>
                </c:pt>
                <c:pt idx="3385">
                  <c:v>10366</c:v>
                </c:pt>
                <c:pt idx="3386">
                  <c:v>193454</c:v>
                </c:pt>
                <c:pt idx="3387">
                  <c:v>9572</c:v>
                </c:pt>
                <c:pt idx="3388">
                  <c:v>75674</c:v>
                </c:pt>
                <c:pt idx="3389">
                  <c:v>155370</c:v>
                </c:pt>
                <c:pt idx="3390">
                  <c:v>12009</c:v>
                </c:pt>
                <c:pt idx="3391">
                  <c:v>33969</c:v>
                </c:pt>
                <c:pt idx="3392">
                  <c:v>79848</c:v>
                </c:pt>
                <c:pt idx="3393">
                  <c:v>2038</c:v>
                </c:pt>
                <c:pt idx="3394">
                  <c:v>372667</c:v>
                </c:pt>
                <c:pt idx="3395">
                  <c:v>91200</c:v>
                </c:pt>
                <c:pt idx="3396">
                  <c:v>37</c:v>
                </c:pt>
                <c:pt idx="3397">
                  <c:v>415</c:v>
                </c:pt>
                <c:pt idx="3398">
                  <c:v>3733</c:v>
                </c:pt>
                <c:pt idx="3399">
                  <c:v>11177</c:v>
                </c:pt>
                <c:pt idx="3400">
                  <c:v>32336</c:v>
                </c:pt>
                <c:pt idx="3401">
                  <c:v>3503</c:v>
                </c:pt>
                <c:pt idx="3402">
                  <c:v>589</c:v>
                </c:pt>
                <c:pt idx="3403">
                  <c:v>41794</c:v>
                </c:pt>
                <c:pt idx="3404">
                  <c:v>151</c:v>
                </c:pt>
                <c:pt idx="3405">
                  <c:v>634</c:v>
                </c:pt>
                <c:pt idx="3406">
                  <c:v>120923</c:v>
                </c:pt>
                <c:pt idx="3407">
                  <c:v>836</c:v>
                </c:pt>
                <c:pt idx="3408">
                  <c:v>12736</c:v>
                </c:pt>
                <c:pt idx="3409">
                  <c:v>23207</c:v>
                </c:pt>
                <c:pt idx="3410">
                  <c:v>4070</c:v>
                </c:pt>
                <c:pt idx="3411">
                  <c:v>946</c:v>
                </c:pt>
                <c:pt idx="3412">
                  <c:v>8909</c:v>
                </c:pt>
                <c:pt idx="3413">
                  <c:v>11614</c:v>
                </c:pt>
                <c:pt idx="3414">
                  <c:v>62409</c:v>
                </c:pt>
                <c:pt idx="3415">
                  <c:v>43506</c:v>
                </c:pt>
                <c:pt idx="3416">
                  <c:v>7778</c:v>
                </c:pt>
                <c:pt idx="3417">
                  <c:v>2690</c:v>
                </c:pt>
                <c:pt idx="3418">
                  <c:v>12513</c:v>
                </c:pt>
                <c:pt idx="3419">
                  <c:v>24060</c:v>
                </c:pt>
                <c:pt idx="3420">
                  <c:v>1725</c:v>
                </c:pt>
                <c:pt idx="3421">
                  <c:v>4763</c:v>
                </c:pt>
                <c:pt idx="3422">
                  <c:v>2400</c:v>
                </c:pt>
                <c:pt idx="3423">
                  <c:v>2106</c:v>
                </c:pt>
                <c:pt idx="3424">
                  <c:v>2981</c:v>
                </c:pt>
                <c:pt idx="3425">
                  <c:v>32438</c:v>
                </c:pt>
                <c:pt idx="3426">
                  <c:v>150582</c:v>
                </c:pt>
                <c:pt idx="3427">
                  <c:v>135774</c:v>
                </c:pt>
                <c:pt idx="3428">
                  <c:v>57922</c:v>
                </c:pt>
                <c:pt idx="3429">
                  <c:v>1620</c:v>
                </c:pt>
                <c:pt idx="3430">
                  <c:v>6870</c:v>
                </c:pt>
                <c:pt idx="3431">
                  <c:v>15855</c:v>
                </c:pt>
                <c:pt idx="3432">
                  <c:v>215</c:v>
                </c:pt>
                <c:pt idx="3433">
                  <c:v>9040</c:v>
                </c:pt>
                <c:pt idx="3434">
                  <c:v>6303</c:v>
                </c:pt>
                <c:pt idx="3435">
                  <c:v>18723</c:v>
                </c:pt>
                <c:pt idx="3436">
                  <c:v>14068</c:v>
                </c:pt>
                <c:pt idx="3437">
                  <c:v>3151</c:v>
                </c:pt>
                <c:pt idx="3438">
                  <c:v>10750</c:v>
                </c:pt>
                <c:pt idx="3439">
                  <c:v>6187</c:v>
                </c:pt>
                <c:pt idx="3440">
                  <c:v>22345</c:v>
                </c:pt>
                <c:pt idx="3441">
                  <c:v>56291</c:v>
                </c:pt>
                <c:pt idx="3442">
                  <c:v>15889</c:v>
                </c:pt>
                <c:pt idx="3443">
                  <c:v>375</c:v>
                </c:pt>
                <c:pt idx="3444">
                  <c:v>6332</c:v>
                </c:pt>
                <c:pt idx="3445">
                  <c:v>8737</c:v>
                </c:pt>
                <c:pt idx="3446">
                  <c:v>6294</c:v>
                </c:pt>
                <c:pt idx="3447">
                  <c:v>9613</c:v>
                </c:pt>
                <c:pt idx="3448">
                  <c:v>158716</c:v>
                </c:pt>
                <c:pt idx="3449">
                  <c:v>170593</c:v>
                </c:pt>
                <c:pt idx="3450">
                  <c:v>0</c:v>
                </c:pt>
                <c:pt idx="3451">
                  <c:v>14012</c:v>
                </c:pt>
                <c:pt idx="3452">
                  <c:v>30781</c:v>
                </c:pt>
                <c:pt idx="3453">
                  <c:v>6701</c:v>
                </c:pt>
                <c:pt idx="3454">
                  <c:v>4511</c:v>
                </c:pt>
                <c:pt idx="3455">
                  <c:v>76756</c:v>
                </c:pt>
                <c:pt idx="3456">
                  <c:v>173415</c:v>
                </c:pt>
                <c:pt idx="3457">
                  <c:v>5630</c:v>
                </c:pt>
                <c:pt idx="3458">
                  <c:v>7171</c:v>
                </c:pt>
                <c:pt idx="3459">
                  <c:v>471</c:v>
                </c:pt>
                <c:pt idx="3460">
                  <c:v>26473</c:v>
                </c:pt>
                <c:pt idx="3461">
                  <c:v>7080</c:v>
                </c:pt>
                <c:pt idx="3462">
                  <c:v>10819</c:v>
                </c:pt>
                <c:pt idx="3463">
                  <c:v>93450</c:v>
                </c:pt>
                <c:pt idx="3464">
                  <c:v>826</c:v>
                </c:pt>
                <c:pt idx="3465">
                  <c:v>771</c:v>
                </c:pt>
                <c:pt idx="3466">
                  <c:v>502519</c:v>
                </c:pt>
                <c:pt idx="3467">
                  <c:v>11408</c:v>
                </c:pt>
                <c:pt idx="3468">
                  <c:v>11808</c:v>
                </c:pt>
                <c:pt idx="3469">
                  <c:v>5906</c:v>
                </c:pt>
                <c:pt idx="3470">
                  <c:v>7803</c:v>
                </c:pt>
                <c:pt idx="3471">
                  <c:v>1919583</c:v>
                </c:pt>
                <c:pt idx="3472">
                  <c:v>18057</c:v>
                </c:pt>
                <c:pt idx="3473">
                  <c:v>12413</c:v>
                </c:pt>
                <c:pt idx="3474">
                  <c:v>13136</c:v>
                </c:pt>
                <c:pt idx="3475">
                  <c:v>1163</c:v>
                </c:pt>
                <c:pt idx="3476">
                  <c:v>228</c:v>
                </c:pt>
                <c:pt idx="3477">
                  <c:v>430</c:v>
                </c:pt>
                <c:pt idx="3478">
                  <c:v>135420</c:v>
                </c:pt>
                <c:pt idx="3479">
                  <c:v>3257</c:v>
                </c:pt>
                <c:pt idx="3480">
                  <c:v>6215</c:v>
                </c:pt>
                <c:pt idx="3481">
                  <c:v>119341</c:v>
                </c:pt>
                <c:pt idx="3482">
                  <c:v>496499</c:v>
                </c:pt>
                <c:pt idx="3483">
                  <c:v>21819</c:v>
                </c:pt>
                <c:pt idx="3484">
                  <c:v>931</c:v>
                </c:pt>
                <c:pt idx="3485">
                  <c:v>3601</c:v>
                </c:pt>
                <c:pt idx="3486">
                  <c:v>122815</c:v>
                </c:pt>
                <c:pt idx="3487">
                  <c:v>52401</c:v>
                </c:pt>
                <c:pt idx="3488">
                  <c:v>135983</c:v>
                </c:pt>
                <c:pt idx="3489">
                  <c:v>235893</c:v>
                </c:pt>
                <c:pt idx="3490">
                  <c:v>4197</c:v>
                </c:pt>
                <c:pt idx="3491">
                  <c:v>18411</c:v>
                </c:pt>
                <c:pt idx="3492">
                  <c:v>2120</c:v>
                </c:pt>
                <c:pt idx="3493">
                  <c:v>38961</c:v>
                </c:pt>
                <c:pt idx="3494">
                  <c:v>63353</c:v>
                </c:pt>
                <c:pt idx="3495">
                  <c:v>12054</c:v>
                </c:pt>
                <c:pt idx="3496">
                  <c:v>7305</c:v>
                </c:pt>
                <c:pt idx="3497">
                  <c:v>4630</c:v>
                </c:pt>
                <c:pt idx="3498">
                  <c:v>61821</c:v>
                </c:pt>
                <c:pt idx="3499">
                  <c:v>7061</c:v>
                </c:pt>
                <c:pt idx="3500">
                  <c:v>109630</c:v>
                </c:pt>
                <c:pt idx="3501">
                  <c:v>1337</c:v>
                </c:pt>
                <c:pt idx="3502">
                  <c:v>11897</c:v>
                </c:pt>
                <c:pt idx="3503">
                  <c:v>20780</c:v>
                </c:pt>
                <c:pt idx="3504">
                  <c:v>456</c:v>
                </c:pt>
                <c:pt idx="3505">
                  <c:v>12964</c:v>
                </c:pt>
                <c:pt idx="3506">
                  <c:v>9025</c:v>
                </c:pt>
                <c:pt idx="3507">
                  <c:v>12798</c:v>
                </c:pt>
                <c:pt idx="3508">
                  <c:v>1161</c:v>
                </c:pt>
                <c:pt idx="3509">
                  <c:v>14082</c:v>
                </c:pt>
                <c:pt idx="3510">
                  <c:v>8226</c:v>
                </c:pt>
                <c:pt idx="3511">
                  <c:v>9020</c:v>
                </c:pt>
                <c:pt idx="3512">
                  <c:v>627</c:v>
                </c:pt>
                <c:pt idx="3513">
                  <c:v>503</c:v>
                </c:pt>
                <c:pt idx="3514">
                  <c:v>12488</c:v>
                </c:pt>
                <c:pt idx="3515">
                  <c:v>6932</c:v>
                </c:pt>
                <c:pt idx="3516">
                  <c:v>8276</c:v>
                </c:pt>
                <c:pt idx="3517">
                  <c:v>24048</c:v>
                </c:pt>
                <c:pt idx="3518">
                  <c:v>2231</c:v>
                </c:pt>
                <c:pt idx="3519">
                  <c:v>1975</c:v>
                </c:pt>
                <c:pt idx="3520">
                  <c:v>105825</c:v>
                </c:pt>
                <c:pt idx="3521">
                  <c:v>293427</c:v>
                </c:pt>
                <c:pt idx="3522">
                  <c:v>6243</c:v>
                </c:pt>
                <c:pt idx="3523">
                  <c:v>11844</c:v>
                </c:pt>
                <c:pt idx="3524">
                  <c:v>24030</c:v>
                </c:pt>
                <c:pt idx="3525">
                  <c:v>78</c:v>
                </c:pt>
                <c:pt idx="3526">
                  <c:v>62112</c:v>
                </c:pt>
                <c:pt idx="3527">
                  <c:v>15863</c:v>
                </c:pt>
                <c:pt idx="3528">
                  <c:v>184320</c:v>
                </c:pt>
                <c:pt idx="3529">
                  <c:v>109453</c:v>
                </c:pt>
                <c:pt idx="3530">
                  <c:v>196128</c:v>
                </c:pt>
                <c:pt idx="3531">
                  <c:v>1427436</c:v>
                </c:pt>
                <c:pt idx="3532">
                  <c:v>8772</c:v>
                </c:pt>
                <c:pt idx="3533">
                  <c:v>51801</c:v>
                </c:pt>
                <c:pt idx="3534">
                  <c:v>156034</c:v>
                </c:pt>
                <c:pt idx="3535">
                  <c:v>101597</c:v>
                </c:pt>
                <c:pt idx="3536">
                  <c:v>20647</c:v>
                </c:pt>
                <c:pt idx="3537">
                  <c:v>19172</c:v>
                </c:pt>
                <c:pt idx="3538">
                  <c:v>16806</c:v>
                </c:pt>
                <c:pt idx="3539">
                  <c:v>7102</c:v>
                </c:pt>
                <c:pt idx="3540">
                  <c:v>10920</c:v>
                </c:pt>
                <c:pt idx="3541">
                  <c:v>23194</c:v>
                </c:pt>
                <c:pt idx="3542">
                  <c:v>37169</c:v>
                </c:pt>
                <c:pt idx="3543">
                  <c:v>62856</c:v>
                </c:pt>
                <c:pt idx="3544">
                  <c:v>1244</c:v>
                </c:pt>
                <c:pt idx="3545">
                  <c:v>8130</c:v>
                </c:pt>
                <c:pt idx="3546">
                  <c:v>25124</c:v>
                </c:pt>
                <c:pt idx="3547">
                  <c:v>20115</c:v>
                </c:pt>
                <c:pt idx="3548">
                  <c:v>32443</c:v>
                </c:pt>
                <c:pt idx="3549">
                  <c:v>140214</c:v>
                </c:pt>
                <c:pt idx="3550">
                  <c:v>5770</c:v>
                </c:pt>
                <c:pt idx="3551">
                  <c:v>160</c:v>
                </c:pt>
                <c:pt idx="3552">
                  <c:v>8470</c:v>
                </c:pt>
                <c:pt idx="3553">
                  <c:v>7408</c:v>
                </c:pt>
                <c:pt idx="3554">
                  <c:v>2102</c:v>
                </c:pt>
                <c:pt idx="3555">
                  <c:v>746</c:v>
                </c:pt>
                <c:pt idx="3556">
                  <c:v>8784</c:v>
                </c:pt>
                <c:pt idx="3557">
                  <c:v>117457</c:v>
                </c:pt>
                <c:pt idx="3558">
                  <c:v>172739</c:v>
                </c:pt>
                <c:pt idx="3559">
                  <c:v>1800</c:v>
                </c:pt>
                <c:pt idx="3560">
                  <c:v>477</c:v>
                </c:pt>
                <c:pt idx="3561">
                  <c:v>164227</c:v>
                </c:pt>
                <c:pt idx="3562">
                  <c:v>104563</c:v>
                </c:pt>
                <c:pt idx="3563">
                  <c:v>29990</c:v>
                </c:pt>
                <c:pt idx="3564">
                  <c:v>1625</c:v>
                </c:pt>
                <c:pt idx="3565">
                  <c:v>207197</c:v>
                </c:pt>
                <c:pt idx="3566">
                  <c:v>72</c:v>
                </c:pt>
                <c:pt idx="3567">
                  <c:v>926</c:v>
                </c:pt>
                <c:pt idx="3568">
                  <c:v>204630</c:v>
                </c:pt>
                <c:pt idx="3569">
                  <c:v>6191</c:v>
                </c:pt>
                <c:pt idx="3570">
                  <c:v>15011</c:v>
                </c:pt>
                <c:pt idx="3571">
                  <c:v>222</c:v>
                </c:pt>
                <c:pt idx="3572">
                  <c:v>12069</c:v>
                </c:pt>
                <c:pt idx="3573">
                  <c:v>347563</c:v>
                </c:pt>
                <c:pt idx="3574">
                  <c:v>13993</c:v>
                </c:pt>
                <c:pt idx="3575">
                  <c:v>3198</c:v>
                </c:pt>
                <c:pt idx="3576">
                  <c:v>6353</c:v>
                </c:pt>
                <c:pt idx="3577">
                  <c:v>96880</c:v>
                </c:pt>
                <c:pt idx="3578">
                  <c:v>28520</c:v>
                </c:pt>
                <c:pt idx="3579">
                  <c:v>98896</c:v>
                </c:pt>
                <c:pt idx="3580">
                  <c:v>123524</c:v>
                </c:pt>
                <c:pt idx="3581">
                  <c:v>4293</c:v>
                </c:pt>
                <c:pt idx="3582">
                  <c:v>19818</c:v>
                </c:pt>
                <c:pt idx="3583">
                  <c:v>20263</c:v>
                </c:pt>
                <c:pt idx="3584">
                  <c:v>2364</c:v>
                </c:pt>
                <c:pt idx="3585">
                  <c:v>6081</c:v>
                </c:pt>
                <c:pt idx="3586">
                  <c:v>9843</c:v>
                </c:pt>
                <c:pt idx="3587">
                  <c:v>16766</c:v>
                </c:pt>
                <c:pt idx="3588">
                  <c:v>73725</c:v>
                </c:pt>
                <c:pt idx="3589">
                  <c:v>17640</c:v>
                </c:pt>
                <c:pt idx="3590">
                  <c:v>52012</c:v>
                </c:pt>
                <c:pt idx="3591">
                  <c:v>10840</c:v>
                </c:pt>
                <c:pt idx="3592">
                  <c:v>6177</c:v>
                </c:pt>
                <c:pt idx="3593">
                  <c:v>426</c:v>
                </c:pt>
                <c:pt idx="3594">
                  <c:v>872</c:v>
                </c:pt>
                <c:pt idx="3595">
                  <c:v>2931</c:v>
                </c:pt>
                <c:pt idx="3596">
                  <c:v>49801</c:v>
                </c:pt>
                <c:pt idx="3597">
                  <c:v>89974</c:v>
                </c:pt>
                <c:pt idx="3598">
                  <c:v>193</c:v>
                </c:pt>
                <c:pt idx="3599">
                  <c:v>4082</c:v>
                </c:pt>
                <c:pt idx="3600">
                  <c:v>39200</c:v>
                </c:pt>
                <c:pt idx="3601">
                  <c:v>1260110</c:v>
                </c:pt>
                <c:pt idx="3602">
                  <c:v>10722</c:v>
                </c:pt>
                <c:pt idx="3603">
                  <c:v>1193</c:v>
                </c:pt>
                <c:pt idx="3604">
                  <c:v>2837</c:v>
                </c:pt>
                <c:pt idx="3605">
                  <c:v>14059</c:v>
                </c:pt>
                <c:pt idx="3606">
                  <c:v>13364</c:v>
                </c:pt>
                <c:pt idx="3607">
                  <c:v>3798</c:v>
                </c:pt>
                <c:pt idx="3608">
                  <c:v>45040</c:v>
                </c:pt>
                <c:pt idx="3609">
                  <c:v>470</c:v>
                </c:pt>
                <c:pt idx="3610">
                  <c:v>64534</c:v>
                </c:pt>
                <c:pt idx="3611">
                  <c:v>14478</c:v>
                </c:pt>
                <c:pt idx="3612">
                  <c:v>99337</c:v>
                </c:pt>
                <c:pt idx="3613">
                  <c:v>3968</c:v>
                </c:pt>
                <c:pt idx="3614">
                  <c:v>12500</c:v>
                </c:pt>
                <c:pt idx="3615">
                  <c:v>43809</c:v>
                </c:pt>
                <c:pt idx="3616">
                  <c:v>246</c:v>
                </c:pt>
                <c:pt idx="3617">
                  <c:v>118478</c:v>
                </c:pt>
                <c:pt idx="3618">
                  <c:v>75000</c:v>
                </c:pt>
                <c:pt idx="3619">
                  <c:v>5863</c:v>
                </c:pt>
                <c:pt idx="3620">
                  <c:v>4625</c:v>
                </c:pt>
                <c:pt idx="3621">
                  <c:v>8909</c:v>
                </c:pt>
                <c:pt idx="3622">
                  <c:v>16</c:v>
                </c:pt>
                <c:pt idx="3623">
                  <c:v>2656</c:v>
                </c:pt>
                <c:pt idx="3624">
                  <c:v>459</c:v>
                </c:pt>
                <c:pt idx="3625">
                  <c:v>13227</c:v>
                </c:pt>
                <c:pt idx="3626">
                  <c:v>11776</c:v>
                </c:pt>
                <c:pt idx="3627">
                  <c:v>2229</c:v>
                </c:pt>
                <c:pt idx="3628">
                  <c:v>28926</c:v>
                </c:pt>
                <c:pt idx="3629">
                  <c:v>19564</c:v>
                </c:pt>
                <c:pt idx="3630">
                  <c:v>2035</c:v>
                </c:pt>
                <c:pt idx="3631">
                  <c:v>3530</c:v>
                </c:pt>
                <c:pt idx="3632">
                  <c:v>258964</c:v>
                </c:pt>
                <c:pt idx="3633">
                  <c:v>141731</c:v>
                </c:pt>
                <c:pt idx="3634">
                  <c:v>57186</c:v>
                </c:pt>
                <c:pt idx="3635">
                  <c:v>5926</c:v>
                </c:pt>
                <c:pt idx="3636">
                  <c:v>3020</c:v>
                </c:pt>
                <c:pt idx="3637">
                  <c:v>17136</c:v>
                </c:pt>
                <c:pt idx="3638">
                  <c:v>53095</c:v>
                </c:pt>
                <c:pt idx="3639">
                  <c:v>912</c:v>
                </c:pt>
                <c:pt idx="3640">
                  <c:v>207832</c:v>
                </c:pt>
                <c:pt idx="3641">
                  <c:v>99803</c:v>
                </c:pt>
                <c:pt idx="3642">
                  <c:v>6</c:v>
                </c:pt>
                <c:pt idx="3643">
                  <c:v>20264</c:v>
                </c:pt>
                <c:pt idx="3644">
                  <c:v>5186</c:v>
                </c:pt>
                <c:pt idx="3645">
                  <c:v>6015</c:v>
                </c:pt>
                <c:pt idx="3646">
                  <c:v>20216</c:v>
                </c:pt>
                <c:pt idx="3647">
                  <c:v>90028</c:v>
                </c:pt>
                <c:pt idx="3648">
                  <c:v>24756</c:v>
                </c:pt>
                <c:pt idx="3649">
                  <c:v>19580</c:v>
                </c:pt>
                <c:pt idx="3650">
                  <c:v>6988</c:v>
                </c:pt>
                <c:pt idx="3651">
                  <c:v>286</c:v>
                </c:pt>
                <c:pt idx="3652">
                  <c:v>11765</c:v>
                </c:pt>
                <c:pt idx="3653">
                  <c:v>9168</c:v>
                </c:pt>
                <c:pt idx="3654">
                  <c:v>318</c:v>
                </c:pt>
                <c:pt idx="3655">
                  <c:v>8810</c:v>
                </c:pt>
                <c:pt idx="3656">
                  <c:v>586</c:v>
                </c:pt>
                <c:pt idx="3657">
                  <c:v>23179</c:v>
                </c:pt>
                <c:pt idx="3658">
                  <c:v>10075</c:v>
                </c:pt>
                <c:pt idx="3659">
                  <c:v>29897</c:v>
                </c:pt>
                <c:pt idx="3660">
                  <c:v>71645</c:v>
                </c:pt>
                <c:pt idx="3661">
                  <c:v>5190</c:v>
                </c:pt>
                <c:pt idx="3662">
                  <c:v>36083</c:v>
                </c:pt>
                <c:pt idx="3663">
                  <c:v>18411</c:v>
                </c:pt>
                <c:pt idx="3664">
                  <c:v>46295</c:v>
                </c:pt>
                <c:pt idx="3665">
                  <c:v>14206</c:v>
                </c:pt>
                <c:pt idx="3666">
                  <c:v>181069</c:v>
                </c:pt>
                <c:pt idx="3667">
                  <c:v>2618</c:v>
                </c:pt>
                <c:pt idx="3668">
                  <c:v>20165</c:v>
                </c:pt>
                <c:pt idx="3669">
                  <c:v>27</c:v>
                </c:pt>
                <c:pt idx="3670">
                  <c:v>43096</c:v>
                </c:pt>
                <c:pt idx="3671">
                  <c:v>4</c:v>
                </c:pt>
                <c:pt idx="3672">
                  <c:v>1631</c:v>
                </c:pt>
                <c:pt idx="3673">
                  <c:v>11622</c:v>
                </c:pt>
                <c:pt idx="3674">
                  <c:v>214511</c:v>
                </c:pt>
                <c:pt idx="3675">
                  <c:v>90462</c:v>
                </c:pt>
                <c:pt idx="3676">
                  <c:v>19458</c:v>
                </c:pt>
                <c:pt idx="3677">
                  <c:v>5269</c:v>
                </c:pt>
                <c:pt idx="3678">
                  <c:v>2263</c:v>
                </c:pt>
                <c:pt idx="3679">
                  <c:v>2946</c:v>
                </c:pt>
                <c:pt idx="3680">
                  <c:v>5440</c:v>
                </c:pt>
                <c:pt idx="3681">
                  <c:v>20436</c:v>
                </c:pt>
                <c:pt idx="3682">
                  <c:v>239789</c:v>
                </c:pt>
                <c:pt idx="3683">
                  <c:v>20911</c:v>
                </c:pt>
                <c:pt idx="3684">
                  <c:v>17745</c:v>
                </c:pt>
                <c:pt idx="3685">
                  <c:v>2721</c:v>
                </c:pt>
                <c:pt idx="3686">
                  <c:v>26076</c:v>
                </c:pt>
                <c:pt idx="3687">
                  <c:v>14349</c:v>
                </c:pt>
                <c:pt idx="3688">
                  <c:v>1576</c:v>
                </c:pt>
                <c:pt idx="3689">
                  <c:v>56147</c:v>
                </c:pt>
                <c:pt idx="3690">
                  <c:v>16819</c:v>
                </c:pt>
                <c:pt idx="3691">
                  <c:v>6239</c:v>
                </c:pt>
                <c:pt idx="3692">
                  <c:v>191</c:v>
                </c:pt>
                <c:pt idx="3693">
                  <c:v>5508</c:v>
                </c:pt>
                <c:pt idx="3694">
                  <c:v>97030</c:v>
                </c:pt>
                <c:pt idx="3695">
                  <c:v>3804</c:v>
                </c:pt>
                <c:pt idx="3696">
                  <c:v>4936</c:v>
                </c:pt>
                <c:pt idx="3697">
                  <c:v>479898</c:v>
                </c:pt>
                <c:pt idx="3698">
                  <c:v>26242</c:v>
                </c:pt>
                <c:pt idx="3699">
                  <c:v>109450</c:v>
                </c:pt>
                <c:pt idx="3700">
                  <c:v>243696</c:v>
                </c:pt>
                <c:pt idx="3701">
                  <c:v>807</c:v>
                </c:pt>
                <c:pt idx="3702">
                  <c:v>23366</c:v>
                </c:pt>
                <c:pt idx="3703">
                  <c:v>43802</c:v>
                </c:pt>
                <c:pt idx="3704">
                  <c:v>185999</c:v>
                </c:pt>
                <c:pt idx="3705">
                  <c:v>39137</c:v>
                </c:pt>
                <c:pt idx="3706">
                  <c:v>49</c:v>
                </c:pt>
                <c:pt idx="3707">
                  <c:v>14091</c:v>
                </c:pt>
                <c:pt idx="3708">
                  <c:v>11</c:v>
                </c:pt>
                <c:pt idx="3709">
                  <c:v>97093</c:v>
                </c:pt>
                <c:pt idx="3710">
                  <c:v>148945</c:v>
                </c:pt>
                <c:pt idx="3711">
                  <c:v>13311</c:v>
                </c:pt>
                <c:pt idx="3712">
                  <c:v>12422</c:v>
                </c:pt>
                <c:pt idx="3713">
                  <c:v>15130</c:v>
                </c:pt>
                <c:pt idx="3714">
                  <c:v>1322</c:v>
                </c:pt>
                <c:pt idx="3715">
                  <c:v>442</c:v>
                </c:pt>
                <c:pt idx="3716">
                  <c:v>92695</c:v>
                </c:pt>
                <c:pt idx="3717">
                  <c:v>6145</c:v>
                </c:pt>
                <c:pt idx="3718">
                  <c:v>77377</c:v>
                </c:pt>
                <c:pt idx="3719">
                  <c:v>238584</c:v>
                </c:pt>
                <c:pt idx="3720">
                  <c:v>464</c:v>
                </c:pt>
                <c:pt idx="3721">
                  <c:v>33534</c:v>
                </c:pt>
                <c:pt idx="3722">
                  <c:v>2883</c:v>
                </c:pt>
                <c:pt idx="3723">
                  <c:v>9474</c:v>
                </c:pt>
                <c:pt idx="3724">
                  <c:v>2187</c:v>
                </c:pt>
                <c:pt idx="3725">
                  <c:v>130159</c:v>
                </c:pt>
                <c:pt idx="3726">
                  <c:v>21476</c:v>
                </c:pt>
                <c:pt idx="3727">
                  <c:v>1849</c:v>
                </c:pt>
                <c:pt idx="3728">
                  <c:v>6546</c:v>
                </c:pt>
                <c:pt idx="3729">
                  <c:v>14549</c:v>
                </c:pt>
                <c:pt idx="3730">
                  <c:v>2597</c:v>
                </c:pt>
                <c:pt idx="3731">
                  <c:v>628861</c:v>
                </c:pt>
                <c:pt idx="3732">
                  <c:v>240</c:v>
                </c:pt>
                <c:pt idx="3733">
                  <c:v>11043</c:v>
                </c:pt>
                <c:pt idx="3734">
                  <c:v>11496</c:v>
                </c:pt>
                <c:pt idx="3735">
                  <c:v>80332</c:v>
                </c:pt>
                <c:pt idx="3736">
                  <c:v>2106</c:v>
                </c:pt>
                <c:pt idx="3737">
                  <c:v>29</c:v>
                </c:pt>
                <c:pt idx="3738">
                  <c:v>3442</c:v>
                </c:pt>
                <c:pt idx="3739">
                  <c:v>1461</c:v>
                </c:pt>
                <c:pt idx="3740">
                  <c:v>130986</c:v>
                </c:pt>
                <c:pt idx="3741">
                  <c:v>4639</c:v>
                </c:pt>
                <c:pt idx="3742">
                  <c:v>911883</c:v>
                </c:pt>
                <c:pt idx="3743">
                  <c:v>88373</c:v>
                </c:pt>
                <c:pt idx="3744">
                  <c:v>831</c:v>
                </c:pt>
                <c:pt idx="3745">
                  <c:v>164550</c:v>
                </c:pt>
                <c:pt idx="3746">
                  <c:v>2682</c:v>
                </c:pt>
                <c:pt idx="3747">
                  <c:v>1349</c:v>
                </c:pt>
                <c:pt idx="3748">
                  <c:v>25001</c:v>
                </c:pt>
                <c:pt idx="3749">
                  <c:v>817</c:v>
                </c:pt>
                <c:pt idx="3750">
                  <c:v>19956</c:v>
                </c:pt>
                <c:pt idx="3751">
                  <c:v>2883</c:v>
                </c:pt>
                <c:pt idx="3752">
                  <c:v>10276</c:v>
                </c:pt>
                <c:pt idx="3753">
                  <c:v>33724</c:v>
                </c:pt>
                <c:pt idx="3754">
                  <c:v>2166</c:v>
                </c:pt>
                <c:pt idx="3755">
                  <c:v>1425</c:v>
                </c:pt>
                <c:pt idx="3756">
                  <c:v>74037</c:v>
                </c:pt>
                <c:pt idx="3757">
                  <c:v>240</c:v>
                </c:pt>
                <c:pt idx="3758">
                  <c:v>144</c:v>
                </c:pt>
                <c:pt idx="3759">
                  <c:v>35793</c:v>
                </c:pt>
                <c:pt idx="3760">
                  <c:v>49491</c:v>
                </c:pt>
                <c:pt idx="3761">
                  <c:v>2051</c:v>
                </c:pt>
                <c:pt idx="3762">
                  <c:v>18263</c:v>
                </c:pt>
                <c:pt idx="3763">
                  <c:v>265719</c:v>
                </c:pt>
                <c:pt idx="3764">
                  <c:v>16196</c:v>
                </c:pt>
                <c:pt idx="3765">
                  <c:v>92403</c:v>
                </c:pt>
                <c:pt idx="3766">
                  <c:v>1217</c:v>
                </c:pt>
                <c:pt idx="3767">
                  <c:v>17400</c:v>
                </c:pt>
                <c:pt idx="3768">
                  <c:v>30575</c:v>
                </c:pt>
                <c:pt idx="3769">
                  <c:v>25434</c:v>
                </c:pt>
                <c:pt idx="3770">
                  <c:v>72652</c:v>
                </c:pt>
                <c:pt idx="3771">
                  <c:v>4616</c:v>
                </c:pt>
                <c:pt idx="3772">
                  <c:v>11226</c:v>
                </c:pt>
                <c:pt idx="3773">
                  <c:v>28951</c:v>
                </c:pt>
                <c:pt idx="3774">
                  <c:v>11239</c:v>
                </c:pt>
                <c:pt idx="3775">
                  <c:v>116455</c:v>
                </c:pt>
                <c:pt idx="3776">
                  <c:v>17420</c:v>
                </c:pt>
                <c:pt idx="3777">
                  <c:v>13468</c:v>
                </c:pt>
                <c:pt idx="3778">
                  <c:v>70807</c:v>
                </c:pt>
                <c:pt idx="3779">
                  <c:v>16092</c:v>
                </c:pt>
                <c:pt idx="3780">
                  <c:v>16409</c:v>
                </c:pt>
                <c:pt idx="3781">
                  <c:v>16398</c:v>
                </c:pt>
                <c:pt idx="3782">
                  <c:v>10577</c:v>
                </c:pt>
                <c:pt idx="3783">
                  <c:v>36647</c:v>
                </c:pt>
                <c:pt idx="3784">
                  <c:v>99964</c:v>
                </c:pt>
                <c:pt idx="3785">
                  <c:v>28990</c:v>
                </c:pt>
                <c:pt idx="3786">
                  <c:v>1384</c:v>
                </c:pt>
                <c:pt idx="3787">
                  <c:v>3924</c:v>
                </c:pt>
                <c:pt idx="3788">
                  <c:v>267</c:v>
                </c:pt>
                <c:pt idx="3789">
                  <c:v>11867</c:v>
                </c:pt>
                <c:pt idx="3790">
                  <c:v>52579</c:v>
                </c:pt>
                <c:pt idx="3791">
                  <c:v>12465</c:v>
                </c:pt>
                <c:pt idx="3792">
                  <c:v>8388</c:v>
                </c:pt>
                <c:pt idx="3793">
                  <c:v>67414</c:v>
                </c:pt>
                <c:pt idx="3794">
                  <c:v>44804</c:v>
                </c:pt>
                <c:pt idx="3795">
                  <c:v>579</c:v>
                </c:pt>
                <c:pt idx="3796">
                  <c:v>14694</c:v>
                </c:pt>
                <c:pt idx="3797">
                  <c:v>20118</c:v>
                </c:pt>
                <c:pt idx="3798">
                  <c:v>42661</c:v>
                </c:pt>
                <c:pt idx="3799">
                  <c:v>45710</c:v>
                </c:pt>
                <c:pt idx="3800">
                  <c:v>43308</c:v>
                </c:pt>
                <c:pt idx="3801">
                  <c:v>195545</c:v>
                </c:pt>
                <c:pt idx="3802">
                  <c:v>22063</c:v>
                </c:pt>
                <c:pt idx="3803">
                  <c:v>4481</c:v>
                </c:pt>
                <c:pt idx="3804">
                  <c:v>37345</c:v>
                </c:pt>
                <c:pt idx="3805">
                  <c:v>19323</c:v>
                </c:pt>
                <c:pt idx="3806">
                  <c:v>3173</c:v>
                </c:pt>
                <c:pt idx="3807">
                  <c:v>3064</c:v>
                </c:pt>
                <c:pt idx="3808">
                  <c:v>25078</c:v>
                </c:pt>
                <c:pt idx="3809">
                  <c:v>7427</c:v>
                </c:pt>
                <c:pt idx="3810">
                  <c:v>25146</c:v>
                </c:pt>
                <c:pt idx="3811">
                  <c:v>24313</c:v>
                </c:pt>
                <c:pt idx="3812">
                  <c:v>143831</c:v>
                </c:pt>
                <c:pt idx="3813">
                  <c:v>3130</c:v>
                </c:pt>
                <c:pt idx="3814">
                  <c:v>7278</c:v>
                </c:pt>
                <c:pt idx="3815">
                  <c:v>29851</c:v>
                </c:pt>
                <c:pt idx="3816">
                  <c:v>10702</c:v>
                </c:pt>
                <c:pt idx="3817">
                  <c:v>38810</c:v>
                </c:pt>
                <c:pt idx="3818">
                  <c:v>33670</c:v>
                </c:pt>
                <c:pt idx="3819">
                  <c:v>5463</c:v>
                </c:pt>
                <c:pt idx="3820">
                  <c:v>12827</c:v>
                </c:pt>
                <c:pt idx="3821">
                  <c:v>2967</c:v>
                </c:pt>
                <c:pt idx="3822">
                  <c:v>8519</c:v>
                </c:pt>
                <c:pt idx="3823">
                  <c:v>4619</c:v>
                </c:pt>
                <c:pt idx="3824">
                  <c:v>59681</c:v>
                </c:pt>
                <c:pt idx="3825">
                  <c:v>23190</c:v>
                </c:pt>
                <c:pt idx="3826">
                  <c:v>15705</c:v>
                </c:pt>
                <c:pt idx="3827">
                  <c:v>5817</c:v>
                </c:pt>
                <c:pt idx="3828">
                  <c:v>212</c:v>
                </c:pt>
                <c:pt idx="3829">
                  <c:v>40851</c:v>
                </c:pt>
                <c:pt idx="3830">
                  <c:v>43060</c:v>
                </c:pt>
                <c:pt idx="3831">
                  <c:v>18203</c:v>
                </c:pt>
                <c:pt idx="3832">
                  <c:v>254342</c:v>
                </c:pt>
                <c:pt idx="3833">
                  <c:v>29306</c:v>
                </c:pt>
                <c:pt idx="3834">
                  <c:v>9372</c:v>
                </c:pt>
                <c:pt idx="3835">
                  <c:v>8660</c:v>
                </c:pt>
                <c:pt idx="3836">
                  <c:v>2841</c:v>
                </c:pt>
                <c:pt idx="3837">
                  <c:v>2925</c:v>
                </c:pt>
                <c:pt idx="3838">
                  <c:v>6428</c:v>
                </c:pt>
                <c:pt idx="3839">
                  <c:v>29699</c:v>
                </c:pt>
                <c:pt idx="3840">
                  <c:v>14688</c:v>
                </c:pt>
                <c:pt idx="3841">
                  <c:v>77</c:v>
                </c:pt>
                <c:pt idx="3842">
                  <c:v>125</c:v>
                </c:pt>
                <c:pt idx="3843">
                  <c:v>3014</c:v>
                </c:pt>
                <c:pt idx="3844">
                  <c:v>74302</c:v>
                </c:pt>
                <c:pt idx="3845">
                  <c:v>5296</c:v>
                </c:pt>
                <c:pt idx="3846">
                  <c:v>1141726</c:v>
                </c:pt>
                <c:pt idx="3847">
                  <c:v>25215</c:v>
                </c:pt>
                <c:pt idx="3848">
                  <c:v>9661</c:v>
                </c:pt>
                <c:pt idx="3849">
                  <c:v>15081</c:v>
                </c:pt>
                <c:pt idx="3850">
                  <c:v>476724</c:v>
                </c:pt>
                <c:pt idx="3851">
                  <c:v>104009</c:v>
                </c:pt>
                <c:pt idx="3852">
                  <c:v>793</c:v>
                </c:pt>
                <c:pt idx="3853">
                  <c:v>46608</c:v>
                </c:pt>
                <c:pt idx="3854">
                  <c:v>20459</c:v>
                </c:pt>
                <c:pt idx="3855">
                  <c:v>8338</c:v>
                </c:pt>
                <c:pt idx="3856">
                  <c:v>205</c:v>
                </c:pt>
                <c:pt idx="3857">
                  <c:v>42679</c:v>
                </c:pt>
                <c:pt idx="3858">
                  <c:v>22515</c:v>
                </c:pt>
                <c:pt idx="3859">
                  <c:v>61664</c:v>
                </c:pt>
                <c:pt idx="3860">
                  <c:v>76051</c:v>
                </c:pt>
                <c:pt idx="3861">
                  <c:v>19941</c:v>
                </c:pt>
                <c:pt idx="3862">
                  <c:v>1472</c:v>
                </c:pt>
                <c:pt idx="3863">
                  <c:v>24056</c:v>
                </c:pt>
                <c:pt idx="3864">
                  <c:v>19786</c:v>
                </c:pt>
                <c:pt idx="3865">
                  <c:v>74473</c:v>
                </c:pt>
                <c:pt idx="3866">
                  <c:v>18981</c:v>
                </c:pt>
                <c:pt idx="3867">
                  <c:v>968</c:v>
                </c:pt>
                <c:pt idx="3868">
                  <c:v>5514</c:v>
                </c:pt>
                <c:pt idx="3869">
                  <c:v>272821</c:v>
                </c:pt>
                <c:pt idx="3870">
                  <c:v>27409</c:v>
                </c:pt>
                <c:pt idx="3871">
                  <c:v>12175</c:v>
                </c:pt>
                <c:pt idx="3872">
                  <c:v>221</c:v>
                </c:pt>
                <c:pt idx="3873">
                  <c:v>8735</c:v>
                </c:pt>
                <c:pt idx="3874">
                  <c:v>8651</c:v>
                </c:pt>
                <c:pt idx="3875">
                  <c:v>7141</c:v>
                </c:pt>
                <c:pt idx="3876">
                  <c:v>2449</c:v>
                </c:pt>
                <c:pt idx="3877">
                  <c:v>9034</c:v>
                </c:pt>
                <c:pt idx="3878">
                  <c:v>6211</c:v>
                </c:pt>
                <c:pt idx="3879">
                  <c:v>3079</c:v>
                </c:pt>
                <c:pt idx="3880">
                  <c:v>36607</c:v>
                </c:pt>
                <c:pt idx="3881">
                  <c:v>9817</c:v>
                </c:pt>
                <c:pt idx="3882">
                  <c:v>1701</c:v>
                </c:pt>
                <c:pt idx="3883">
                  <c:v>45662</c:v>
                </c:pt>
                <c:pt idx="3884">
                  <c:v>490249</c:v>
                </c:pt>
                <c:pt idx="3885">
                  <c:v>32349</c:v>
                </c:pt>
                <c:pt idx="3886">
                  <c:v>40435</c:v>
                </c:pt>
                <c:pt idx="3887">
                  <c:v>8495</c:v>
                </c:pt>
                <c:pt idx="3888">
                  <c:v>23016</c:v>
                </c:pt>
                <c:pt idx="3889">
                  <c:v>17552</c:v>
                </c:pt>
                <c:pt idx="3890">
                  <c:v>1542</c:v>
                </c:pt>
                <c:pt idx="3891">
                  <c:v>267</c:v>
                </c:pt>
                <c:pt idx="3892">
                  <c:v>35224</c:v>
                </c:pt>
                <c:pt idx="3893">
                  <c:v>881</c:v>
                </c:pt>
                <c:pt idx="3894">
                  <c:v>383140</c:v>
                </c:pt>
                <c:pt idx="3895">
                  <c:v>28910</c:v>
                </c:pt>
                <c:pt idx="3896">
                  <c:v>37</c:v>
                </c:pt>
                <c:pt idx="3897">
                  <c:v>2704</c:v>
                </c:pt>
                <c:pt idx="3898">
                  <c:v>848</c:v>
                </c:pt>
                <c:pt idx="3899">
                  <c:v>17105</c:v>
                </c:pt>
                <c:pt idx="3900">
                  <c:v>3250</c:v>
                </c:pt>
                <c:pt idx="3901">
                  <c:v>12165</c:v>
                </c:pt>
                <c:pt idx="3902">
                  <c:v>178243</c:v>
                </c:pt>
                <c:pt idx="3903">
                  <c:v>0</c:v>
                </c:pt>
                <c:pt idx="3904">
                  <c:v>9730</c:v>
                </c:pt>
                <c:pt idx="3905">
                  <c:v>1113</c:v>
                </c:pt>
                <c:pt idx="3906">
                  <c:v>2864</c:v>
                </c:pt>
                <c:pt idx="3907">
                  <c:v>2205</c:v>
                </c:pt>
                <c:pt idx="3908">
                  <c:v>88781</c:v>
                </c:pt>
                <c:pt idx="3909">
                  <c:v>17991</c:v>
                </c:pt>
                <c:pt idx="3910">
                  <c:v>7</c:v>
                </c:pt>
                <c:pt idx="3911">
                  <c:v>44358</c:v>
                </c:pt>
                <c:pt idx="3912">
                  <c:v>2050</c:v>
                </c:pt>
                <c:pt idx="3913">
                  <c:v>52181</c:v>
                </c:pt>
                <c:pt idx="3914">
                  <c:v>8</c:v>
                </c:pt>
                <c:pt idx="3915">
                  <c:v>83</c:v>
                </c:pt>
                <c:pt idx="3916">
                  <c:v>39835</c:v>
                </c:pt>
                <c:pt idx="3917">
                  <c:v>40981</c:v>
                </c:pt>
                <c:pt idx="3918">
                  <c:v>19857</c:v>
                </c:pt>
                <c:pt idx="3919">
                  <c:v>62012</c:v>
                </c:pt>
                <c:pt idx="3920">
                  <c:v>4196</c:v>
                </c:pt>
                <c:pt idx="3921">
                  <c:v>4357</c:v>
                </c:pt>
                <c:pt idx="3922">
                  <c:v>5917</c:v>
                </c:pt>
                <c:pt idx="3923">
                  <c:v>55435</c:v>
                </c:pt>
                <c:pt idx="3924">
                  <c:v>832</c:v>
                </c:pt>
                <c:pt idx="3925">
                  <c:v>4475</c:v>
                </c:pt>
                <c:pt idx="3926">
                  <c:v>473</c:v>
                </c:pt>
                <c:pt idx="3927">
                  <c:v>4420</c:v>
                </c:pt>
                <c:pt idx="3928">
                  <c:v>50</c:v>
                </c:pt>
                <c:pt idx="3929">
                  <c:v>5225</c:v>
                </c:pt>
                <c:pt idx="3930">
                  <c:v>1933</c:v>
                </c:pt>
                <c:pt idx="3931">
                  <c:v>21085</c:v>
                </c:pt>
                <c:pt idx="3932">
                  <c:v>8821</c:v>
                </c:pt>
                <c:pt idx="3933">
                  <c:v>2513</c:v>
                </c:pt>
                <c:pt idx="3934">
                  <c:v>393</c:v>
                </c:pt>
                <c:pt idx="3935">
                  <c:v>8215</c:v>
                </c:pt>
                <c:pt idx="3936">
                  <c:v>7141</c:v>
                </c:pt>
                <c:pt idx="3937">
                  <c:v>20890</c:v>
                </c:pt>
                <c:pt idx="3938">
                  <c:v>335</c:v>
                </c:pt>
                <c:pt idx="3939">
                  <c:v>18821</c:v>
                </c:pt>
                <c:pt idx="3940">
                  <c:v>1605</c:v>
                </c:pt>
                <c:pt idx="3941">
                  <c:v>89696</c:v>
                </c:pt>
                <c:pt idx="3942">
                  <c:v>23219</c:v>
                </c:pt>
                <c:pt idx="3943">
                  <c:v>9240</c:v>
                </c:pt>
                <c:pt idx="3944">
                  <c:v>20247</c:v>
                </c:pt>
                <c:pt idx="3945">
                  <c:v>56867</c:v>
                </c:pt>
                <c:pt idx="3946">
                  <c:v>58264</c:v>
                </c:pt>
                <c:pt idx="3947">
                  <c:v>13067</c:v>
                </c:pt>
                <c:pt idx="3948">
                  <c:v>266912</c:v>
                </c:pt>
                <c:pt idx="3949">
                  <c:v>22861</c:v>
                </c:pt>
                <c:pt idx="3950">
                  <c:v>150360</c:v>
                </c:pt>
                <c:pt idx="3951">
                  <c:v>37479</c:v>
                </c:pt>
                <c:pt idx="3952">
                  <c:v>3834</c:v>
                </c:pt>
                <c:pt idx="3953">
                  <c:v>2081</c:v>
                </c:pt>
                <c:pt idx="3954">
                  <c:v>117768</c:v>
                </c:pt>
                <c:pt idx="3955">
                  <c:v>30170</c:v>
                </c:pt>
                <c:pt idx="3956">
                  <c:v>42804</c:v>
                </c:pt>
                <c:pt idx="3957">
                  <c:v>107558</c:v>
                </c:pt>
                <c:pt idx="3958">
                  <c:v>119473</c:v>
                </c:pt>
                <c:pt idx="3959">
                  <c:v>22173</c:v>
                </c:pt>
                <c:pt idx="3960">
                  <c:v>10183</c:v>
                </c:pt>
                <c:pt idx="3961">
                  <c:v>22</c:v>
                </c:pt>
                <c:pt idx="3962">
                  <c:v>28883</c:v>
                </c:pt>
                <c:pt idx="3963">
                  <c:v>55898</c:v>
                </c:pt>
                <c:pt idx="3964">
                  <c:v>52519</c:v>
                </c:pt>
                <c:pt idx="3965">
                  <c:v>10795</c:v>
                </c:pt>
                <c:pt idx="3966">
                  <c:v>3036</c:v>
                </c:pt>
                <c:pt idx="3967">
                  <c:v>230</c:v>
                </c:pt>
                <c:pt idx="3968">
                  <c:v>73404</c:v>
                </c:pt>
                <c:pt idx="3969">
                  <c:v>39996</c:v>
                </c:pt>
                <c:pt idx="3970">
                  <c:v>13341</c:v>
                </c:pt>
                <c:pt idx="3971">
                  <c:v>734</c:v>
                </c:pt>
                <c:pt idx="3972">
                  <c:v>6447</c:v>
                </c:pt>
                <c:pt idx="3973">
                  <c:v>9466</c:v>
                </c:pt>
                <c:pt idx="3974">
                  <c:v>10889</c:v>
                </c:pt>
                <c:pt idx="3975">
                  <c:v>845</c:v>
                </c:pt>
                <c:pt idx="3976">
                  <c:v>24378</c:v>
                </c:pt>
                <c:pt idx="3977">
                  <c:v>250</c:v>
                </c:pt>
                <c:pt idx="3978">
                  <c:v>40752</c:v>
                </c:pt>
                <c:pt idx="3979">
                  <c:v>68517</c:v>
                </c:pt>
                <c:pt idx="3980">
                  <c:v>23112</c:v>
                </c:pt>
                <c:pt idx="3981">
                  <c:v>181682</c:v>
                </c:pt>
                <c:pt idx="3982">
                  <c:v>8218</c:v>
                </c:pt>
                <c:pt idx="3983">
                  <c:v>2370</c:v>
                </c:pt>
                <c:pt idx="3984">
                  <c:v>726</c:v>
                </c:pt>
                <c:pt idx="3985">
                  <c:v>86667</c:v>
                </c:pt>
                <c:pt idx="3986">
                  <c:v>117732</c:v>
                </c:pt>
                <c:pt idx="3987">
                  <c:v>30068</c:v>
                </c:pt>
                <c:pt idx="3988">
                  <c:v>14979</c:v>
                </c:pt>
                <c:pt idx="3989">
                  <c:v>21830</c:v>
                </c:pt>
                <c:pt idx="3990">
                  <c:v>28177</c:v>
                </c:pt>
                <c:pt idx="3991">
                  <c:v>131994</c:v>
                </c:pt>
                <c:pt idx="3992">
                  <c:v>18949</c:v>
                </c:pt>
                <c:pt idx="3993">
                  <c:v>75614</c:v>
                </c:pt>
                <c:pt idx="3994">
                  <c:v>1623</c:v>
                </c:pt>
                <c:pt idx="3995">
                  <c:v>5197</c:v>
                </c:pt>
                <c:pt idx="3996">
                  <c:v>682</c:v>
                </c:pt>
                <c:pt idx="3997">
                  <c:v>11</c:v>
                </c:pt>
                <c:pt idx="3998">
                  <c:v>56065</c:v>
                </c:pt>
                <c:pt idx="3999">
                  <c:v>1460</c:v>
                </c:pt>
                <c:pt idx="4000">
                  <c:v>7048</c:v>
                </c:pt>
                <c:pt idx="4001">
                  <c:v>1932</c:v>
                </c:pt>
                <c:pt idx="4002">
                  <c:v>33273</c:v>
                </c:pt>
                <c:pt idx="4003">
                  <c:v>39472</c:v>
                </c:pt>
                <c:pt idx="4004">
                  <c:v>70409</c:v>
                </c:pt>
                <c:pt idx="4005">
                  <c:v>172597</c:v>
                </c:pt>
                <c:pt idx="4006">
                  <c:v>5171</c:v>
                </c:pt>
                <c:pt idx="4007">
                  <c:v>58137</c:v>
                </c:pt>
                <c:pt idx="4008">
                  <c:v>94430</c:v>
                </c:pt>
                <c:pt idx="4009">
                  <c:v>78956</c:v>
                </c:pt>
                <c:pt idx="4010">
                  <c:v>14843</c:v>
                </c:pt>
                <c:pt idx="4011">
                  <c:v>8472</c:v>
                </c:pt>
                <c:pt idx="4012">
                  <c:v>12507</c:v>
                </c:pt>
                <c:pt idx="4013">
                  <c:v>129</c:v>
                </c:pt>
                <c:pt idx="4014">
                  <c:v>102881</c:v>
                </c:pt>
                <c:pt idx="4015">
                  <c:v>103</c:v>
                </c:pt>
                <c:pt idx="4016">
                  <c:v>167255</c:v>
                </c:pt>
                <c:pt idx="4017">
                  <c:v>1633</c:v>
                </c:pt>
                <c:pt idx="4018">
                  <c:v>9243</c:v>
                </c:pt>
                <c:pt idx="4019">
                  <c:v>32579</c:v>
                </c:pt>
                <c:pt idx="4020">
                  <c:v>29216</c:v>
                </c:pt>
                <c:pt idx="4021">
                  <c:v>2672431</c:v>
                </c:pt>
                <c:pt idx="4022">
                  <c:v>3298</c:v>
                </c:pt>
                <c:pt idx="4023">
                  <c:v>153440</c:v>
                </c:pt>
                <c:pt idx="4024">
                  <c:v>32769</c:v>
                </c:pt>
                <c:pt idx="4025">
                  <c:v>3912</c:v>
                </c:pt>
                <c:pt idx="4026">
                  <c:v>2061</c:v>
                </c:pt>
                <c:pt idx="4027">
                  <c:v>526</c:v>
                </c:pt>
                <c:pt idx="4028">
                  <c:v>35408</c:v>
                </c:pt>
                <c:pt idx="4029">
                  <c:v>123947</c:v>
                </c:pt>
                <c:pt idx="4030">
                  <c:v>196635</c:v>
                </c:pt>
                <c:pt idx="4031">
                  <c:v>3790</c:v>
                </c:pt>
                <c:pt idx="4032">
                  <c:v>4116</c:v>
                </c:pt>
                <c:pt idx="4033">
                  <c:v>5864</c:v>
                </c:pt>
                <c:pt idx="4034">
                  <c:v>8159</c:v>
                </c:pt>
                <c:pt idx="4035">
                  <c:v>7515</c:v>
                </c:pt>
                <c:pt idx="4036">
                  <c:v>444203</c:v>
                </c:pt>
                <c:pt idx="4037">
                  <c:v>6025</c:v>
                </c:pt>
                <c:pt idx="4038">
                  <c:v>20</c:v>
                </c:pt>
                <c:pt idx="4039">
                  <c:v>15412</c:v>
                </c:pt>
                <c:pt idx="4040">
                  <c:v>6133</c:v>
                </c:pt>
                <c:pt idx="4041">
                  <c:v>7346</c:v>
                </c:pt>
                <c:pt idx="4042">
                  <c:v>29537</c:v>
                </c:pt>
                <c:pt idx="4043">
                  <c:v>9202</c:v>
                </c:pt>
                <c:pt idx="4044">
                  <c:v>36455</c:v>
                </c:pt>
                <c:pt idx="4045">
                  <c:v>25855</c:v>
                </c:pt>
                <c:pt idx="4046">
                  <c:v>422</c:v>
                </c:pt>
                <c:pt idx="4047">
                  <c:v>56657</c:v>
                </c:pt>
                <c:pt idx="4048">
                  <c:v>24317</c:v>
                </c:pt>
                <c:pt idx="4049">
                  <c:v>858</c:v>
                </c:pt>
                <c:pt idx="4050">
                  <c:v>16471</c:v>
                </c:pt>
                <c:pt idx="4051">
                  <c:v>357079</c:v>
                </c:pt>
                <c:pt idx="4052">
                  <c:v>21698</c:v>
                </c:pt>
                <c:pt idx="4053">
                  <c:v>41379</c:v>
                </c:pt>
                <c:pt idx="4054">
                  <c:v>10399</c:v>
                </c:pt>
                <c:pt idx="4055">
                  <c:v>1994</c:v>
                </c:pt>
                <c:pt idx="4056">
                  <c:v>20752</c:v>
                </c:pt>
                <c:pt idx="4057">
                  <c:v>1400</c:v>
                </c:pt>
                <c:pt idx="4058">
                  <c:v>17801</c:v>
                </c:pt>
                <c:pt idx="4059">
                  <c:v>3377</c:v>
                </c:pt>
                <c:pt idx="4060">
                  <c:v>20268</c:v>
                </c:pt>
                <c:pt idx="4061">
                  <c:v>641</c:v>
                </c:pt>
                <c:pt idx="4062">
                  <c:v>63682</c:v>
                </c:pt>
                <c:pt idx="4063">
                  <c:v>19267</c:v>
                </c:pt>
                <c:pt idx="4064">
                  <c:v>57488</c:v>
                </c:pt>
                <c:pt idx="4065">
                  <c:v>368697</c:v>
                </c:pt>
                <c:pt idx="4066">
                  <c:v>1899</c:v>
                </c:pt>
                <c:pt idx="4067">
                  <c:v>24569</c:v>
                </c:pt>
                <c:pt idx="4068">
                  <c:v>17929</c:v>
                </c:pt>
                <c:pt idx="4069">
                  <c:v>2318</c:v>
                </c:pt>
                <c:pt idx="4070">
                  <c:v>215764</c:v>
                </c:pt>
                <c:pt idx="4071">
                  <c:v>9839</c:v>
                </c:pt>
                <c:pt idx="4072">
                  <c:v>89995</c:v>
                </c:pt>
                <c:pt idx="4073">
                  <c:v>158372</c:v>
                </c:pt>
                <c:pt idx="4074">
                  <c:v>140</c:v>
                </c:pt>
                <c:pt idx="4075">
                  <c:v>13150</c:v>
                </c:pt>
                <c:pt idx="4076">
                  <c:v>62357</c:v>
                </c:pt>
                <c:pt idx="4077">
                  <c:v>20974</c:v>
                </c:pt>
                <c:pt idx="4078">
                  <c:v>3814</c:v>
                </c:pt>
                <c:pt idx="4079">
                  <c:v>3642</c:v>
                </c:pt>
                <c:pt idx="4080">
                  <c:v>5994</c:v>
                </c:pt>
                <c:pt idx="4081">
                  <c:v>267429</c:v>
                </c:pt>
                <c:pt idx="4082">
                  <c:v>17072</c:v>
                </c:pt>
                <c:pt idx="4083">
                  <c:v>30209</c:v>
                </c:pt>
                <c:pt idx="4084">
                  <c:v>32876</c:v>
                </c:pt>
                <c:pt idx="4085">
                  <c:v>8454</c:v>
                </c:pt>
                <c:pt idx="4086">
                  <c:v>25503</c:v>
                </c:pt>
                <c:pt idx="4087">
                  <c:v>811</c:v>
                </c:pt>
                <c:pt idx="4088">
                  <c:v>474</c:v>
                </c:pt>
                <c:pt idx="4089">
                  <c:v>149</c:v>
                </c:pt>
                <c:pt idx="4090">
                  <c:v>35839</c:v>
                </c:pt>
                <c:pt idx="4091">
                  <c:v>13802</c:v>
                </c:pt>
                <c:pt idx="4092">
                  <c:v>3603</c:v>
                </c:pt>
                <c:pt idx="4093">
                  <c:v>40468</c:v>
                </c:pt>
                <c:pt idx="4094">
                  <c:v>192957</c:v>
                </c:pt>
                <c:pt idx="4095">
                  <c:v>6043</c:v>
                </c:pt>
                <c:pt idx="4096">
                  <c:v>3265</c:v>
                </c:pt>
                <c:pt idx="4097">
                  <c:v>15014</c:v>
                </c:pt>
                <c:pt idx="4098">
                  <c:v>3206</c:v>
                </c:pt>
                <c:pt idx="4099">
                  <c:v>14685</c:v>
                </c:pt>
                <c:pt idx="4100">
                  <c:v>257</c:v>
                </c:pt>
                <c:pt idx="4101">
                  <c:v>7824</c:v>
                </c:pt>
                <c:pt idx="4102">
                  <c:v>1988746</c:v>
                </c:pt>
                <c:pt idx="4103">
                  <c:v>8842</c:v>
                </c:pt>
                <c:pt idx="4104">
                  <c:v>4</c:v>
                </c:pt>
                <c:pt idx="4105">
                  <c:v>9590</c:v>
                </c:pt>
                <c:pt idx="4106">
                  <c:v>554509</c:v>
                </c:pt>
                <c:pt idx="4107">
                  <c:v>436</c:v>
                </c:pt>
                <c:pt idx="4108">
                  <c:v>5660</c:v>
                </c:pt>
                <c:pt idx="4109">
                  <c:v>30534</c:v>
                </c:pt>
                <c:pt idx="4110">
                  <c:v>103</c:v>
                </c:pt>
                <c:pt idx="4111">
                  <c:v>66588</c:v>
                </c:pt>
                <c:pt idx="4112">
                  <c:v>577712</c:v>
                </c:pt>
                <c:pt idx="4113">
                  <c:v>12979</c:v>
                </c:pt>
                <c:pt idx="4114">
                  <c:v>9370</c:v>
                </c:pt>
                <c:pt idx="4115">
                  <c:v>4995</c:v>
                </c:pt>
                <c:pt idx="4116">
                  <c:v>61553</c:v>
                </c:pt>
                <c:pt idx="4117">
                  <c:v>2328</c:v>
                </c:pt>
                <c:pt idx="4118">
                  <c:v>115014</c:v>
                </c:pt>
                <c:pt idx="4119">
                  <c:v>112989</c:v>
                </c:pt>
                <c:pt idx="4120">
                  <c:v>6370</c:v>
                </c:pt>
                <c:pt idx="4121">
                  <c:v>12462</c:v>
                </c:pt>
                <c:pt idx="4122">
                  <c:v>13654</c:v>
                </c:pt>
                <c:pt idx="4123">
                  <c:v>51169</c:v>
                </c:pt>
                <c:pt idx="4124">
                  <c:v>26592</c:v>
                </c:pt>
                <c:pt idx="4125">
                  <c:v>203349</c:v>
                </c:pt>
                <c:pt idx="4126">
                  <c:v>15757</c:v>
                </c:pt>
                <c:pt idx="4127">
                  <c:v>17097</c:v>
                </c:pt>
                <c:pt idx="4128">
                  <c:v>159941</c:v>
                </c:pt>
                <c:pt idx="4129">
                  <c:v>111</c:v>
                </c:pt>
                <c:pt idx="4130">
                  <c:v>5599</c:v>
                </c:pt>
                <c:pt idx="4131">
                  <c:v>512</c:v>
                </c:pt>
                <c:pt idx="4132">
                  <c:v>11702</c:v>
                </c:pt>
                <c:pt idx="4133">
                  <c:v>9867</c:v>
                </c:pt>
                <c:pt idx="4134">
                  <c:v>31247</c:v>
                </c:pt>
                <c:pt idx="4135">
                  <c:v>12469</c:v>
                </c:pt>
                <c:pt idx="4136">
                  <c:v>24977</c:v>
                </c:pt>
                <c:pt idx="4137">
                  <c:v>11033</c:v>
                </c:pt>
                <c:pt idx="4138">
                  <c:v>36898</c:v>
                </c:pt>
                <c:pt idx="4139">
                  <c:v>105719</c:v>
                </c:pt>
                <c:pt idx="4140">
                  <c:v>4889</c:v>
                </c:pt>
                <c:pt idx="4141">
                  <c:v>5975</c:v>
                </c:pt>
                <c:pt idx="4142">
                  <c:v>6374</c:v>
                </c:pt>
                <c:pt idx="4143">
                  <c:v>4948</c:v>
                </c:pt>
                <c:pt idx="4144">
                  <c:v>3269</c:v>
                </c:pt>
                <c:pt idx="4145">
                  <c:v>11469</c:v>
                </c:pt>
                <c:pt idx="4146">
                  <c:v>27945</c:v>
                </c:pt>
                <c:pt idx="4147">
                  <c:v>2867</c:v>
                </c:pt>
                <c:pt idx="4148">
                  <c:v>32</c:v>
                </c:pt>
                <c:pt idx="4149">
                  <c:v>4900</c:v>
                </c:pt>
                <c:pt idx="4150">
                  <c:v>2748</c:v>
                </c:pt>
                <c:pt idx="4151">
                  <c:v>5416</c:v>
                </c:pt>
                <c:pt idx="4152">
                  <c:v>131130</c:v>
                </c:pt>
                <c:pt idx="4153">
                  <c:v>5091</c:v>
                </c:pt>
                <c:pt idx="4154">
                  <c:v>268212</c:v>
                </c:pt>
                <c:pt idx="4155">
                  <c:v>7399</c:v>
                </c:pt>
                <c:pt idx="4156">
                  <c:v>7708</c:v>
                </c:pt>
                <c:pt idx="4157">
                  <c:v>71</c:v>
                </c:pt>
                <c:pt idx="4158">
                  <c:v>8</c:v>
                </c:pt>
                <c:pt idx="4159">
                  <c:v>31892</c:v>
                </c:pt>
                <c:pt idx="4160">
                  <c:v>6959</c:v>
                </c:pt>
                <c:pt idx="4161">
                  <c:v>11982</c:v>
                </c:pt>
                <c:pt idx="4162">
                  <c:v>281374</c:v>
                </c:pt>
                <c:pt idx="4163">
                  <c:v>50079</c:v>
                </c:pt>
                <c:pt idx="4164">
                  <c:v>203944</c:v>
                </c:pt>
                <c:pt idx="4165">
                  <c:v>0</c:v>
                </c:pt>
                <c:pt idx="4166">
                  <c:v>67</c:v>
                </c:pt>
                <c:pt idx="4167">
                  <c:v>10</c:v>
                </c:pt>
                <c:pt idx="4168">
                  <c:v>2518</c:v>
                </c:pt>
                <c:pt idx="4169">
                  <c:v>4</c:v>
                </c:pt>
                <c:pt idx="4170">
                  <c:v>5046</c:v>
                </c:pt>
                <c:pt idx="4171">
                  <c:v>1510</c:v>
                </c:pt>
                <c:pt idx="4172">
                  <c:v>2700800</c:v>
                </c:pt>
                <c:pt idx="4173">
                  <c:v>37894</c:v>
                </c:pt>
                <c:pt idx="4174">
                  <c:v>216489</c:v>
                </c:pt>
                <c:pt idx="4175">
                  <c:v>4785</c:v>
                </c:pt>
                <c:pt idx="4176">
                  <c:v>16135</c:v>
                </c:pt>
                <c:pt idx="4177">
                  <c:v>7782</c:v>
                </c:pt>
                <c:pt idx="4178">
                  <c:v>4030</c:v>
                </c:pt>
                <c:pt idx="4179">
                  <c:v>20132</c:v>
                </c:pt>
                <c:pt idx="4180">
                  <c:v>782</c:v>
                </c:pt>
                <c:pt idx="4181">
                  <c:v>43860</c:v>
                </c:pt>
                <c:pt idx="4182">
                  <c:v>1247</c:v>
                </c:pt>
                <c:pt idx="4183">
                  <c:v>26040</c:v>
                </c:pt>
                <c:pt idx="4184">
                  <c:v>12162</c:v>
                </c:pt>
                <c:pt idx="4185">
                  <c:v>539</c:v>
                </c:pt>
                <c:pt idx="4186">
                  <c:v>40178</c:v>
                </c:pt>
                <c:pt idx="4187">
                  <c:v>78801</c:v>
                </c:pt>
                <c:pt idx="4188">
                  <c:v>107641</c:v>
                </c:pt>
                <c:pt idx="4189">
                  <c:v>2874</c:v>
                </c:pt>
                <c:pt idx="4190">
                  <c:v>1191</c:v>
                </c:pt>
                <c:pt idx="4191">
                  <c:v>17557</c:v>
                </c:pt>
                <c:pt idx="4192">
                  <c:v>11768</c:v>
                </c:pt>
                <c:pt idx="4193">
                  <c:v>97325</c:v>
                </c:pt>
                <c:pt idx="4194">
                  <c:v>22881</c:v>
                </c:pt>
                <c:pt idx="4195">
                  <c:v>31</c:v>
                </c:pt>
                <c:pt idx="4196">
                  <c:v>2157</c:v>
                </c:pt>
                <c:pt idx="4197">
                  <c:v>7805</c:v>
                </c:pt>
                <c:pt idx="4198">
                  <c:v>21369</c:v>
                </c:pt>
                <c:pt idx="4199">
                  <c:v>210802</c:v>
                </c:pt>
                <c:pt idx="4200">
                  <c:v>429</c:v>
                </c:pt>
                <c:pt idx="4201">
                  <c:v>23420</c:v>
                </c:pt>
                <c:pt idx="4202">
                  <c:v>26729</c:v>
                </c:pt>
                <c:pt idx="4203">
                  <c:v>9378</c:v>
                </c:pt>
                <c:pt idx="4204">
                  <c:v>20802</c:v>
                </c:pt>
                <c:pt idx="4205">
                  <c:v>9174</c:v>
                </c:pt>
                <c:pt idx="4206">
                  <c:v>493</c:v>
                </c:pt>
                <c:pt idx="4207">
                  <c:v>28277</c:v>
                </c:pt>
                <c:pt idx="4208">
                  <c:v>11709</c:v>
                </c:pt>
                <c:pt idx="4209">
                  <c:v>168189</c:v>
                </c:pt>
                <c:pt idx="4210">
                  <c:v>6155</c:v>
                </c:pt>
                <c:pt idx="4211">
                  <c:v>3424</c:v>
                </c:pt>
                <c:pt idx="4212">
                  <c:v>2611</c:v>
                </c:pt>
                <c:pt idx="4213">
                  <c:v>1349</c:v>
                </c:pt>
                <c:pt idx="4214">
                  <c:v>7745</c:v>
                </c:pt>
                <c:pt idx="4215">
                  <c:v>34809</c:v>
                </c:pt>
                <c:pt idx="4216">
                  <c:v>5600</c:v>
                </c:pt>
                <c:pt idx="4217">
                  <c:v>35844</c:v>
                </c:pt>
                <c:pt idx="4218">
                  <c:v>18448</c:v>
                </c:pt>
                <c:pt idx="4219">
                  <c:v>56795</c:v>
                </c:pt>
                <c:pt idx="4220">
                  <c:v>2266</c:v>
                </c:pt>
                <c:pt idx="4221">
                  <c:v>1370</c:v>
                </c:pt>
                <c:pt idx="4222">
                  <c:v>8220</c:v>
                </c:pt>
                <c:pt idx="4223">
                  <c:v>1315</c:v>
                </c:pt>
                <c:pt idx="4224">
                  <c:v>32181</c:v>
                </c:pt>
                <c:pt idx="4225">
                  <c:v>6514</c:v>
                </c:pt>
                <c:pt idx="4226">
                  <c:v>122986</c:v>
                </c:pt>
                <c:pt idx="4227">
                  <c:v>27096</c:v>
                </c:pt>
                <c:pt idx="4228">
                  <c:v>246</c:v>
                </c:pt>
                <c:pt idx="4229">
                  <c:v>111486</c:v>
                </c:pt>
                <c:pt idx="4230">
                  <c:v>2136</c:v>
                </c:pt>
                <c:pt idx="4231">
                  <c:v>1754</c:v>
                </c:pt>
                <c:pt idx="4232">
                  <c:v>797015</c:v>
                </c:pt>
                <c:pt idx="4233">
                  <c:v>15182</c:v>
                </c:pt>
                <c:pt idx="4234">
                  <c:v>48259</c:v>
                </c:pt>
                <c:pt idx="4235">
                  <c:v>56</c:v>
                </c:pt>
                <c:pt idx="4236">
                  <c:v>12911</c:v>
                </c:pt>
                <c:pt idx="4237">
                  <c:v>150052</c:v>
                </c:pt>
                <c:pt idx="4238">
                  <c:v>16470</c:v>
                </c:pt>
                <c:pt idx="4239">
                  <c:v>6119</c:v>
                </c:pt>
                <c:pt idx="4240">
                  <c:v>3110</c:v>
                </c:pt>
                <c:pt idx="4241">
                  <c:v>17477</c:v>
                </c:pt>
                <c:pt idx="4242">
                  <c:v>8674</c:v>
                </c:pt>
                <c:pt idx="4243">
                  <c:v>138687</c:v>
                </c:pt>
                <c:pt idx="4244">
                  <c:v>590</c:v>
                </c:pt>
                <c:pt idx="4245">
                  <c:v>128</c:v>
                </c:pt>
                <c:pt idx="4246">
                  <c:v>174</c:v>
                </c:pt>
                <c:pt idx="4247">
                  <c:v>153380</c:v>
                </c:pt>
                <c:pt idx="4248">
                  <c:v>22522</c:v>
                </c:pt>
                <c:pt idx="4249">
                  <c:v>2157</c:v>
                </c:pt>
                <c:pt idx="4250">
                  <c:v>31</c:v>
                </c:pt>
                <c:pt idx="4251">
                  <c:v>43112</c:v>
                </c:pt>
                <c:pt idx="4252">
                  <c:v>40188</c:v>
                </c:pt>
                <c:pt idx="4253">
                  <c:v>133903</c:v>
                </c:pt>
                <c:pt idx="4254">
                  <c:v>97791</c:v>
                </c:pt>
                <c:pt idx="4255">
                  <c:v>154</c:v>
                </c:pt>
                <c:pt idx="4256">
                  <c:v>25181</c:v>
                </c:pt>
                <c:pt idx="4257">
                  <c:v>819</c:v>
                </c:pt>
                <c:pt idx="4258">
                  <c:v>1841</c:v>
                </c:pt>
                <c:pt idx="4259">
                  <c:v>227103</c:v>
                </c:pt>
                <c:pt idx="4260">
                  <c:v>47517</c:v>
                </c:pt>
                <c:pt idx="4261">
                  <c:v>69894</c:v>
                </c:pt>
                <c:pt idx="4262">
                  <c:v>630</c:v>
                </c:pt>
                <c:pt idx="4263">
                  <c:v>1012</c:v>
                </c:pt>
                <c:pt idx="4264">
                  <c:v>29</c:v>
                </c:pt>
                <c:pt idx="4265">
                  <c:v>46508</c:v>
                </c:pt>
                <c:pt idx="4266">
                  <c:v>6950</c:v>
                </c:pt>
                <c:pt idx="4267">
                  <c:v>431977</c:v>
                </c:pt>
                <c:pt idx="4268">
                  <c:v>96546</c:v>
                </c:pt>
                <c:pt idx="4269">
                  <c:v>511</c:v>
                </c:pt>
                <c:pt idx="4270">
                  <c:v>1437</c:v>
                </c:pt>
                <c:pt idx="4271">
                  <c:v>372</c:v>
                </c:pt>
                <c:pt idx="4272">
                  <c:v>17406</c:v>
                </c:pt>
                <c:pt idx="4273">
                  <c:v>1503</c:v>
                </c:pt>
                <c:pt idx="4274">
                  <c:v>615429</c:v>
                </c:pt>
                <c:pt idx="4275">
                  <c:v>243307</c:v>
                </c:pt>
                <c:pt idx="4276">
                  <c:v>602</c:v>
                </c:pt>
                <c:pt idx="4277">
                  <c:v>441</c:v>
                </c:pt>
                <c:pt idx="4278">
                  <c:v>7716</c:v>
                </c:pt>
                <c:pt idx="4279">
                  <c:v>29064</c:v>
                </c:pt>
                <c:pt idx="4280">
                  <c:v>33319</c:v>
                </c:pt>
                <c:pt idx="4281">
                  <c:v>67582</c:v>
                </c:pt>
                <c:pt idx="4282">
                  <c:v>1767</c:v>
                </c:pt>
                <c:pt idx="4283">
                  <c:v>104641</c:v>
                </c:pt>
                <c:pt idx="4284">
                  <c:v>4639</c:v>
                </c:pt>
                <c:pt idx="4285">
                  <c:v>16352</c:v>
                </c:pt>
                <c:pt idx="4286">
                  <c:v>55</c:v>
                </c:pt>
                <c:pt idx="4287">
                  <c:v>23963</c:v>
                </c:pt>
                <c:pt idx="4288">
                  <c:v>34034</c:v>
                </c:pt>
                <c:pt idx="4289">
                  <c:v>28978</c:v>
                </c:pt>
                <c:pt idx="4290">
                  <c:v>80859</c:v>
                </c:pt>
                <c:pt idx="4291">
                  <c:v>433</c:v>
                </c:pt>
                <c:pt idx="4292">
                  <c:v>2096</c:v>
                </c:pt>
                <c:pt idx="4293">
                  <c:v>1674</c:v>
                </c:pt>
                <c:pt idx="4294">
                  <c:v>0</c:v>
                </c:pt>
                <c:pt idx="4295">
                  <c:v>66687</c:v>
                </c:pt>
                <c:pt idx="4296">
                  <c:v>2303</c:v>
                </c:pt>
                <c:pt idx="4297">
                  <c:v>9880</c:v>
                </c:pt>
                <c:pt idx="4298">
                  <c:v>1083</c:v>
                </c:pt>
                <c:pt idx="4299">
                  <c:v>14139</c:v>
                </c:pt>
                <c:pt idx="4300">
                  <c:v>2532</c:v>
                </c:pt>
                <c:pt idx="4301">
                  <c:v>18196</c:v>
                </c:pt>
                <c:pt idx="4302">
                  <c:v>151414</c:v>
                </c:pt>
                <c:pt idx="4303">
                  <c:v>7820</c:v>
                </c:pt>
                <c:pt idx="4304">
                  <c:v>14625</c:v>
                </c:pt>
                <c:pt idx="4305">
                  <c:v>9422</c:v>
                </c:pt>
                <c:pt idx="4306">
                  <c:v>5238</c:v>
                </c:pt>
                <c:pt idx="4307">
                  <c:v>152431</c:v>
                </c:pt>
                <c:pt idx="4308">
                  <c:v>314</c:v>
                </c:pt>
                <c:pt idx="4309">
                  <c:v>2113</c:v>
                </c:pt>
                <c:pt idx="4310">
                  <c:v>47712</c:v>
                </c:pt>
                <c:pt idx="4311">
                  <c:v>23221</c:v>
                </c:pt>
                <c:pt idx="4312">
                  <c:v>313926</c:v>
                </c:pt>
                <c:pt idx="4313">
                  <c:v>3536</c:v>
                </c:pt>
                <c:pt idx="4314">
                  <c:v>52424</c:v>
                </c:pt>
                <c:pt idx="4315">
                  <c:v>16729</c:v>
                </c:pt>
                <c:pt idx="4316">
                  <c:v>12946</c:v>
                </c:pt>
                <c:pt idx="4317">
                  <c:v>5585</c:v>
                </c:pt>
                <c:pt idx="4318">
                  <c:v>75642</c:v>
                </c:pt>
                <c:pt idx="4319">
                  <c:v>4702</c:v>
                </c:pt>
                <c:pt idx="4320">
                  <c:v>7119</c:v>
                </c:pt>
                <c:pt idx="4321">
                  <c:v>19983</c:v>
                </c:pt>
                <c:pt idx="4322">
                  <c:v>309556</c:v>
                </c:pt>
                <c:pt idx="4323">
                  <c:v>4262</c:v>
                </c:pt>
                <c:pt idx="4324">
                  <c:v>3325</c:v>
                </c:pt>
                <c:pt idx="4325">
                  <c:v>10918</c:v>
                </c:pt>
                <c:pt idx="4326">
                  <c:v>21629</c:v>
                </c:pt>
                <c:pt idx="4327">
                  <c:v>306711</c:v>
                </c:pt>
                <c:pt idx="4328">
                  <c:v>991</c:v>
                </c:pt>
                <c:pt idx="4329">
                  <c:v>1024</c:v>
                </c:pt>
                <c:pt idx="4330">
                  <c:v>14443</c:v>
                </c:pt>
                <c:pt idx="4331">
                  <c:v>238566</c:v>
                </c:pt>
                <c:pt idx="4332">
                  <c:v>22476</c:v>
                </c:pt>
                <c:pt idx="4333">
                  <c:v>2479</c:v>
                </c:pt>
                <c:pt idx="4334">
                  <c:v>16038</c:v>
                </c:pt>
                <c:pt idx="4335">
                  <c:v>8535</c:v>
                </c:pt>
                <c:pt idx="4336">
                  <c:v>20</c:v>
                </c:pt>
                <c:pt idx="4337">
                  <c:v>55991</c:v>
                </c:pt>
                <c:pt idx="4338">
                  <c:v>14</c:v>
                </c:pt>
                <c:pt idx="4339">
                  <c:v>14422</c:v>
                </c:pt>
                <c:pt idx="4340">
                  <c:v>59458</c:v>
                </c:pt>
                <c:pt idx="4341">
                  <c:v>4598</c:v>
                </c:pt>
                <c:pt idx="4342">
                  <c:v>31538</c:v>
                </c:pt>
                <c:pt idx="4343">
                  <c:v>10833</c:v>
                </c:pt>
                <c:pt idx="4344">
                  <c:v>286268</c:v>
                </c:pt>
                <c:pt idx="4345">
                  <c:v>57674</c:v>
                </c:pt>
                <c:pt idx="4346">
                  <c:v>61948</c:v>
                </c:pt>
                <c:pt idx="4347">
                  <c:v>5140</c:v>
                </c:pt>
                <c:pt idx="4348">
                  <c:v>59604</c:v>
                </c:pt>
                <c:pt idx="4349">
                  <c:v>5009</c:v>
                </c:pt>
                <c:pt idx="4350">
                  <c:v>19555</c:v>
                </c:pt>
                <c:pt idx="4351">
                  <c:v>6794</c:v>
                </c:pt>
                <c:pt idx="4352">
                  <c:v>7</c:v>
                </c:pt>
                <c:pt idx="4353">
                  <c:v>58027</c:v>
                </c:pt>
                <c:pt idx="4354">
                  <c:v>662</c:v>
                </c:pt>
                <c:pt idx="4355">
                  <c:v>6078</c:v>
                </c:pt>
                <c:pt idx="4356">
                  <c:v>1130</c:v>
                </c:pt>
                <c:pt idx="4357">
                  <c:v>7481</c:v>
                </c:pt>
                <c:pt idx="4358">
                  <c:v>9351</c:v>
                </c:pt>
                <c:pt idx="4359">
                  <c:v>66563</c:v>
                </c:pt>
                <c:pt idx="4360">
                  <c:v>7663</c:v>
                </c:pt>
                <c:pt idx="4361">
                  <c:v>149111</c:v>
                </c:pt>
                <c:pt idx="4362">
                  <c:v>11372</c:v>
                </c:pt>
                <c:pt idx="4363">
                  <c:v>15728</c:v>
                </c:pt>
                <c:pt idx="4364">
                  <c:v>3725</c:v>
                </c:pt>
                <c:pt idx="4365">
                  <c:v>4500</c:v>
                </c:pt>
                <c:pt idx="4366">
                  <c:v>93</c:v>
                </c:pt>
                <c:pt idx="4367">
                  <c:v>6792</c:v>
                </c:pt>
                <c:pt idx="4368">
                  <c:v>233312</c:v>
                </c:pt>
                <c:pt idx="4369">
                  <c:v>1930</c:v>
                </c:pt>
                <c:pt idx="4370">
                  <c:v>381809</c:v>
                </c:pt>
                <c:pt idx="4371">
                  <c:v>7938</c:v>
                </c:pt>
                <c:pt idx="4372">
                  <c:v>352352</c:v>
                </c:pt>
                <c:pt idx="4373">
                  <c:v>242</c:v>
                </c:pt>
                <c:pt idx="4374">
                  <c:v>144</c:v>
                </c:pt>
                <c:pt idx="4375">
                  <c:v>21842</c:v>
                </c:pt>
                <c:pt idx="4376">
                  <c:v>11839</c:v>
                </c:pt>
                <c:pt idx="4377">
                  <c:v>7743</c:v>
                </c:pt>
                <c:pt idx="4378">
                  <c:v>725</c:v>
                </c:pt>
                <c:pt idx="4379">
                  <c:v>14935</c:v>
                </c:pt>
                <c:pt idx="4380">
                  <c:v>48690</c:v>
                </c:pt>
                <c:pt idx="4381">
                  <c:v>46</c:v>
                </c:pt>
                <c:pt idx="4382">
                  <c:v>6425</c:v>
                </c:pt>
                <c:pt idx="4383">
                  <c:v>165263</c:v>
                </c:pt>
                <c:pt idx="4384">
                  <c:v>2169</c:v>
                </c:pt>
                <c:pt idx="4385">
                  <c:v>19</c:v>
                </c:pt>
                <c:pt idx="4386">
                  <c:v>8544</c:v>
                </c:pt>
                <c:pt idx="4387">
                  <c:v>497</c:v>
                </c:pt>
                <c:pt idx="4388">
                  <c:v>1678</c:v>
                </c:pt>
                <c:pt idx="4389">
                  <c:v>16174</c:v>
                </c:pt>
                <c:pt idx="4390">
                  <c:v>25398</c:v>
                </c:pt>
                <c:pt idx="4391">
                  <c:v>20083</c:v>
                </c:pt>
                <c:pt idx="4392">
                  <c:v>50807</c:v>
                </c:pt>
                <c:pt idx="4393">
                  <c:v>1705</c:v>
                </c:pt>
                <c:pt idx="4394">
                  <c:v>78398</c:v>
                </c:pt>
                <c:pt idx="4395">
                  <c:v>9594</c:v>
                </c:pt>
                <c:pt idx="4396">
                  <c:v>306473</c:v>
                </c:pt>
                <c:pt idx="4397">
                  <c:v>4905</c:v>
                </c:pt>
                <c:pt idx="4398">
                  <c:v>9293</c:v>
                </c:pt>
                <c:pt idx="4399">
                  <c:v>143</c:v>
                </c:pt>
                <c:pt idx="4400">
                  <c:v>26222</c:v>
                </c:pt>
                <c:pt idx="4401">
                  <c:v>66559</c:v>
                </c:pt>
                <c:pt idx="4402">
                  <c:v>171122</c:v>
                </c:pt>
                <c:pt idx="4403">
                  <c:v>12600</c:v>
                </c:pt>
                <c:pt idx="4404">
                  <c:v>26807</c:v>
                </c:pt>
                <c:pt idx="4405">
                  <c:v>34956</c:v>
                </c:pt>
                <c:pt idx="4406">
                  <c:v>11337</c:v>
                </c:pt>
                <c:pt idx="4407">
                  <c:v>2424</c:v>
                </c:pt>
                <c:pt idx="4408">
                  <c:v>3484</c:v>
                </c:pt>
                <c:pt idx="4409">
                  <c:v>2</c:v>
                </c:pt>
                <c:pt idx="4410">
                  <c:v>8715</c:v>
                </c:pt>
                <c:pt idx="4411">
                  <c:v>93</c:v>
                </c:pt>
                <c:pt idx="4412">
                  <c:v>80125</c:v>
                </c:pt>
                <c:pt idx="4413">
                  <c:v>8788</c:v>
                </c:pt>
                <c:pt idx="4414">
                  <c:v>31342</c:v>
                </c:pt>
                <c:pt idx="4415">
                  <c:v>19962</c:v>
                </c:pt>
                <c:pt idx="4416">
                  <c:v>104625</c:v>
                </c:pt>
                <c:pt idx="4417">
                  <c:v>2992</c:v>
                </c:pt>
                <c:pt idx="4418">
                  <c:v>7802</c:v>
                </c:pt>
                <c:pt idx="4419">
                  <c:v>13592</c:v>
                </c:pt>
                <c:pt idx="4420">
                  <c:v>18555</c:v>
                </c:pt>
                <c:pt idx="4421">
                  <c:v>14179</c:v>
                </c:pt>
                <c:pt idx="4422">
                  <c:v>10885</c:v>
                </c:pt>
                <c:pt idx="4423">
                  <c:v>9225</c:v>
                </c:pt>
                <c:pt idx="4424">
                  <c:v>16055</c:v>
                </c:pt>
                <c:pt idx="4425">
                  <c:v>37374</c:v>
                </c:pt>
                <c:pt idx="4426">
                  <c:v>55628</c:v>
                </c:pt>
                <c:pt idx="4427">
                  <c:v>41417</c:v>
                </c:pt>
                <c:pt idx="4428">
                  <c:v>70922</c:v>
                </c:pt>
                <c:pt idx="4429">
                  <c:v>81523</c:v>
                </c:pt>
                <c:pt idx="4430">
                  <c:v>14884</c:v>
                </c:pt>
                <c:pt idx="4431">
                  <c:v>3397</c:v>
                </c:pt>
                <c:pt idx="4432">
                  <c:v>2</c:v>
                </c:pt>
                <c:pt idx="4433">
                  <c:v>25613</c:v>
                </c:pt>
                <c:pt idx="4434">
                  <c:v>52910</c:v>
                </c:pt>
                <c:pt idx="4435">
                  <c:v>163</c:v>
                </c:pt>
                <c:pt idx="4436">
                  <c:v>835657</c:v>
                </c:pt>
                <c:pt idx="4437">
                  <c:v>4299</c:v>
                </c:pt>
                <c:pt idx="4438">
                  <c:v>293664</c:v>
                </c:pt>
                <c:pt idx="4439">
                  <c:v>3694</c:v>
                </c:pt>
                <c:pt idx="4440">
                  <c:v>19222</c:v>
                </c:pt>
                <c:pt idx="4441">
                  <c:v>271</c:v>
                </c:pt>
                <c:pt idx="4442">
                  <c:v>25426</c:v>
                </c:pt>
                <c:pt idx="4443">
                  <c:v>66776</c:v>
                </c:pt>
                <c:pt idx="4444">
                  <c:v>19104</c:v>
                </c:pt>
                <c:pt idx="4445">
                  <c:v>6490</c:v>
                </c:pt>
                <c:pt idx="4446">
                  <c:v>1172</c:v>
                </c:pt>
                <c:pt idx="4447">
                  <c:v>356</c:v>
                </c:pt>
                <c:pt idx="4448">
                  <c:v>25721</c:v>
                </c:pt>
                <c:pt idx="4449">
                  <c:v>19605</c:v>
                </c:pt>
                <c:pt idx="4450">
                  <c:v>26635</c:v>
                </c:pt>
                <c:pt idx="4451">
                  <c:v>2412</c:v>
                </c:pt>
                <c:pt idx="4452">
                  <c:v>40</c:v>
                </c:pt>
                <c:pt idx="4453">
                  <c:v>29017</c:v>
                </c:pt>
                <c:pt idx="4454">
                  <c:v>7</c:v>
                </c:pt>
                <c:pt idx="4455">
                  <c:v>8469</c:v>
                </c:pt>
                <c:pt idx="4456">
                  <c:v>31203</c:v>
                </c:pt>
                <c:pt idx="4457">
                  <c:v>30</c:v>
                </c:pt>
                <c:pt idx="4458">
                  <c:v>969</c:v>
                </c:pt>
                <c:pt idx="4459">
                  <c:v>3212</c:v>
                </c:pt>
                <c:pt idx="4460">
                  <c:v>2</c:v>
                </c:pt>
                <c:pt idx="4461">
                  <c:v>2286</c:v>
                </c:pt>
                <c:pt idx="4462">
                  <c:v>6231</c:v>
                </c:pt>
                <c:pt idx="4463">
                  <c:v>3428</c:v>
                </c:pt>
                <c:pt idx="4464">
                  <c:v>14061</c:v>
                </c:pt>
                <c:pt idx="4465">
                  <c:v>15808</c:v>
                </c:pt>
                <c:pt idx="4466">
                  <c:v>3354</c:v>
                </c:pt>
                <c:pt idx="4467">
                  <c:v>791</c:v>
                </c:pt>
                <c:pt idx="4468">
                  <c:v>642</c:v>
                </c:pt>
                <c:pt idx="4469">
                  <c:v>13850</c:v>
                </c:pt>
                <c:pt idx="4470">
                  <c:v>33303</c:v>
                </c:pt>
                <c:pt idx="4471">
                  <c:v>3273</c:v>
                </c:pt>
                <c:pt idx="4472">
                  <c:v>17370</c:v>
                </c:pt>
                <c:pt idx="4473">
                  <c:v>1960</c:v>
                </c:pt>
                <c:pt idx="4474">
                  <c:v>34</c:v>
                </c:pt>
                <c:pt idx="4475">
                  <c:v>10664</c:v>
                </c:pt>
                <c:pt idx="4476">
                  <c:v>12919</c:v>
                </c:pt>
                <c:pt idx="4477">
                  <c:v>29425</c:v>
                </c:pt>
                <c:pt idx="4478">
                  <c:v>148529</c:v>
                </c:pt>
                <c:pt idx="4479">
                  <c:v>438470</c:v>
                </c:pt>
                <c:pt idx="4480">
                  <c:v>20063</c:v>
                </c:pt>
                <c:pt idx="4481">
                  <c:v>11434</c:v>
                </c:pt>
                <c:pt idx="4482">
                  <c:v>5665</c:v>
                </c:pt>
                <c:pt idx="4483">
                  <c:v>15235</c:v>
                </c:pt>
                <c:pt idx="4484">
                  <c:v>79677</c:v>
                </c:pt>
                <c:pt idx="4485">
                  <c:v>16054</c:v>
                </c:pt>
                <c:pt idx="4486">
                  <c:v>91331</c:v>
                </c:pt>
                <c:pt idx="4487">
                  <c:v>8960</c:v>
                </c:pt>
                <c:pt idx="4488">
                  <c:v>103188</c:v>
                </c:pt>
                <c:pt idx="4489">
                  <c:v>400420</c:v>
                </c:pt>
                <c:pt idx="4490">
                  <c:v>60</c:v>
                </c:pt>
                <c:pt idx="4491">
                  <c:v>4513</c:v>
                </c:pt>
                <c:pt idx="4492">
                  <c:v>1573</c:v>
                </c:pt>
                <c:pt idx="4493">
                  <c:v>13220</c:v>
                </c:pt>
                <c:pt idx="4494">
                  <c:v>3676</c:v>
                </c:pt>
                <c:pt idx="4495">
                  <c:v>28580</c:v>
                </c:pt>
                <c:pt idx="4496">
                  <c:v>2622</c:v>
                </c:pt>
                <c:pt idx="4497">
                  <c:v>46101</c:v>
                </c:pt>
                <c:pt idx="4498">
                  <c:v>4800</c:v>
                </c:pt>
                <c:pt idx="4499">
                  <c:v>7000</c:v>
                </c:pt>
                <c:pt idx="4500">
                  <c:v>3499</c:v>
                </c:pt>
                <c:pt idx="4501">
                  <c:v>52151</c:v>
                </c:pt>
                <c:pt idx="4502">
                  <c:v>15166</c:v>
                </c:pt>
                <c:pt idx="4503">
                  <c:v>4414</c:v>
                </c:pt>
                <c:pt idx="4504">
                  <c:v>165039</c:v>
                </c:pt>
                <c:pt idx="4505">
                  <c:v>11108</c:v>
                </c:pt>
                <c:pt idx="4506">
                  <c:v>43063</c:v>
                </c:pt>
                <c:pt idx="4507">
                  <c:v>39646</c:v>
                </c:pt>
                <c:pt idx="4508">
                  <c:v>8012</c:v>
                </c:pt>
                <c:pt idx="4509">
                  <c:v>39894</c:v>
                </c:pt>
                <c:pt idx="4510">
                  <c:v>21968</c:v>
                </c:pt>
                <c:pt idx="4511">
                  <c:v>54669</c:v>
                </c:pt>
                <c:pt idx="4512">
                  <c:v>50835</c:v>
                </c:pt>
                <c:pt idx="4513">
                  <c:v>25676</c:v>
                </c:pt>
                <c:pt idx="4514">
                  <c:v>7</c:v>
                </c:pt>
                <c:pt idx="4515">
                  <c:v>63128</c:v>
                </c:pt>
                <c:pt idx="4516">
                  <c:v>17351</c:v>
                </c:pt>
                <c:pt idx="4517">
                  <c:v>1457</c:v>
                </c:pt>
                <c:pt idx="4518">
                  <c:v>7808</c:v>
                </c:pt>
                <c:pt idx="4519">
                  <c:v>1565579</c:v>
                </c:pt>
                <c:pt idx="4520">
                  <c:v>1991</c:v>
                </c:pt>
                <c:pt idx="4521">
                  <c:v>20538</c:v>
                </c:pt>
                <c:pt idx="4522">
                  <c:v>1402578</c:v>
                </c:pt>
                <c:pt idx="4523">
                  <c:v>75955</c:v>
                </c:pt>
                <c:pt idx="4524">
                  <c:v>9320</c:v>
                </c:pt>
                <c:pt idx="4525">
                  <c:v>14407</c:v>
                </c:pt>
                <c:pt idx="4526">
                  <c:v>221868</c:v>
                </c:pt>
                <c:pt idx="4527">
                  <c:v>2</c:v>
                </c:pt>
                <c:pt idx="4528">
                  <c:v>3836</c:v>
                </c:pt>
                <c:pt idx="4529">
                  <c:v>1614</c:v>
                </c:pt>
                <c:pt idx="4530">
                  <c:v>30112</c:v>
                </c:pt>
                <c:pt idx="4531">
                  <c:v>11033</c:v>
                </c:pt>
                <c:pt idx="4532">
                  <c:v>5107</c:v>
                </c:pt>
                <c:pt idx="4533">
                  <c:v>632830</c:v>
                </c:pt>
                <c:pt idx="4534">
                  <c:v>9918</c:v>
                </c:pt>
                <c:pt idx="4535">
                  <c:v>14215</c:v>
                </c:pt>
                <c:pt idx="4536">
                  <c:v>7155</c:v>
                </c:pt>
                <c:pt idx="4537">
                  <c:v>22397</c:v>
                </c:pt>
                <c:pt idx="4538">
                  <c:v>14539</c:v>
                </c:pt>
                <c:pt idx="4539">
                  <c:v>9652</c:v>
                </c:pt>
                <c:pt idx="4540">
                  <c:v>28222</c:v>
                </c:pt>
                <c:pt idx="4541">
                  <c:v>779</c:v>
                </c:pt>
                <c:pt idx="4542">
                  <c:v>2252</c:v>
                </c:pt>
                <c:pt idx="4543">
                  <c:v>173998</c:v>
                </c:pt>
                <c:pt idx="4544">
                  <c:v>19731</c:v>
                </c:pt>
                <c:pt idx="4545">
                  <c:v>94802</c:v>
                </c:pt>
                <c:pt idx="4546">
                  <c:v>231117</c:v>
                </c:pt>
                <c:pt idx="4547">
                  <c:v>10655</c:v>
                </c:pt>
                <c:pt idx="4548">
                  <c:v>28153</c:v>
                </c:pt>
                <c:pt idx="4549">
                  <c:v>452265</c:v>
                </c:pt>
                <c:pt idx="4550">
                  <c:v>94916</c:v>
                </c:pt>
                <c:pt idx="4551">
                  <c:v>7</c:v>
                </c:pt>
                <c:pt idx="4552">
                  <c:v>143678</c:v>
                </c:pt>
                <c:pt idx="4553">
                  <c:v>19965</c:v>
                </c:pt>
                <c:pt idx="4554">
                  <c:v>26744</c:v>
                </c:pt>
                <c:pt idx="4555">
                  <c:v>3074</c:v>
                </c:pt>
                <c:pt idx="4556">
                  <c:v>2332</c:v>
                </c:pt>
                <c:pt idx="4557">
                  <c:v>26592</c:v>
                </c:pt>
                <c:pt idx="4558">
                  <c:v>47253</c:v>
                </c:pt>
                <c:pt idx="4559">
                  <c:v>7807</c:v>
                </c:pt>
                <c:pt idx="4560">
                  <c:v>1067</c:v>
                </c:pt>
                <c:pt idx="4561">
                  <c:v>55281</c:v>
                </c:pt>
                <c:pt idx="4562">
                  <c:v>189</c:v>
                </c:pt>
                <c:pt idx="4563">
                  <c:v>6065</c:v>
                </c:pt>
                <c:pt idx="4564">
                  <c:v>1840</c:v>
                </c:pt>
                <c:pt idx="4565">
                  <c:v>491</c:v>
                </c:pt>
                <c:pt idx="4566">
                  <c:v>82882</c:v>
                </c:pt>
                <c:pt idx="4567">
                  <c:v>9718</c:v>
                </c:pt>
                <c:pt idx="4568">
                  <c:v>4682</c:v>
                </c:pt>
                <c:pt idx="4569">
                  <c:v>10410</c:v>
                </c:pt>
                <c:pt idx="4570">
                  <c:v>61649</c:v>
                </c:pt>
                <c:pt idx="4571">
                  <c:v>55218</c:v>
                </c:pt>
                <c:pt idx="4572">
                  <c:v>7979</c:v>
                </c:pt>
                <c:pt idx="4573">
                  <c:v>5933</c:v>
                </c:pt>
                <c:pt idx="4574">
                  <c:v>8950</c:v>
                </c:pt>
                <c:pt idx="4575">
                  <c:v>29625</c:v>
                </c:pt>
                <c:pt idx="4576">
                  <c:v>187892</c:v>
                </c:pt>
                <c:pt idx="4577">
                  <c:v>25650</c:v>
                </c:pt>
                <c:pt idx="4578">
                  <c:v>25134</c:v>
                </c:pt>
                <c:pt idx="4579">
                  <c:v>3680</c:v>
                </c:pt>
                <c:pt idx="4580">
                  <c:v>122553</c:v>
                </c:pt>
                <c:pt idx="4581">
                  <c:v>2770</c:v>
                </c:pt>
                <c:pt idx="4582">
                  <c:v>4270</c:v>
                </c:pt>
                <c:pt idx="4583">
                  <c:v>2292</c:v>
                </c:pt>
                <c:pt idx="4584">
                  <c:v>15926</c:v>
                </c:pt>
                <c:pt idx="4585">
                  <c:v>1377</c:v>
                </c:pt>
                <c:pt idx="4586">
                  <c:v>395</c:v>
                </c:pt>
                <c:pt idx="4587">
                  <c:v>33663</c:v>
                </c:pt>
                <c:pt idx="4588">
                  <c:v>153</c:v>
                </c:pt>
                <c:pt idx="4589">
                  <c:v>9356</c:v>
                </c:pt>
                <c:pt idx="4590">
                  <c:v>5036</c:v>
                </c:pt>
                <c:pt idx="4591">
                  <c:v>6918</c:v>
                </c:pt>
                <c:pt idx="4592">
                  <c:v>18073</c:v>
                </c:pt>
                <c:pt idx="4593">
                  <c:v>5956</c:v>
                </c:pt>
                <c:pt idx="4594">
                  <c:v>12727</c:v>
                </c:pt>
                <c:pt idx="4595">
                  <c:v>6688</c:v>
                </c:pt>
                <c:pt idx="4596">
                  <c:v>99200</c:v>
                </c:pt>
                <c:pt idx="4597">
                  <c:v>230</c:v>
                </c:pt>
                <c:pt idx="4598">
                  <c:v>20988</c:v>
                </c:pt>
                <c:pt idx="4599">
                  <c:v>17381</c:v>
                </c:pt>
                <c:pt idx="4600">
                  <c:v>2595</c:v>
                </c:pt>
                <c:pt idx="4601">
                  <c:v>78042</c:v>
                </c:pt>
                <c:pt idx="4602">
                  <c:v>125681</c:v>
                </c:pt>
                <c:pt idx="4603">
                  <c:v>64944</c:v>
                </c:pt>
                <c:pt idx="4604">
                  <c:v>19679</c:v>
                </c:pt>
                <c:pt idx="4605">
                  <c:v>21279</c:v>
                </c:pt>
                <c:pt idx="4606">
                  <c:v>2407</c:v>
                </c:pt>
                <c:pt idx="4607">
                  <c:v>17500</c:v>
                </c:pt>
                <c:pt idx="4608">
                  <c:v>181845</c:v>
                </c:pt>
                <c:pt idx="4609">
                  <c:v>5296</c:v>
                </c:pt>
                <c:pt idx="4610">
                  <c:v>4803</c:v>
                </c:pt>
                <c:pt idx="4611">
                  <c:v>32441</c:v>
                </c:pt>
                <c:pt idx="4612">
                  <c:v>271913</c:v>
                </c:pt>
                <c:pt idx="4613">
                  <c:v>125634</c:v>
                </c:pt>
                <c:pt idx="4614">
                  <c:v>17587</c:v>
                </c:pt>
                <c:pt idx="4615">
                  <c:v>379</c:v>
                </c:pt>
                <c:pt idx="4616">
                  <c:v>356</c:v>
                </c:pt>
                <c:pt idx="4617">
                  <c:v>53581</c:v>
                </c:pt>
                <c:pt idx="4618">
                  <c:v>375</c:v>
                </c:pt>
                <c:pt idx="4619">
                  <c:v>711348</c:v>
                </c:pt>
                <c:pt idx="4620">
                  <c:v>30771</c:v>
                </c:pt>
                <c:pt idx="4621">
                  <c:v>74831</c:v>
                </c:pt>
                <c:pt idx="4622">
                  <c:v>14826</c:v>
                </c:pt>
                <c:pt idx="4623">
                  <c:v>1665</c:v>
                </c:pt>
                <c:pt idx="4624">
                  <c:v>109125</c:v>
                </c:pt>
                <c:pt idx="4625">
                  <c:v>9</c:v>
                </c:pt>
                <c:pt idx="4626">
                  <c:v>96754</c:v>
                </c:pt>
                <c:pt idx="4627">
                  <c:v>112</c:v>
                </c:pt>
                <c:pt idx="4628">
                  <c:v>3078</c:v>
                </c:pt>
                <c:pt idx="4629">
                  <c:v>28293</c:v>
                </c:pt>
                <c:pt idx="4630">
                  <c:v>21159</c:v>
                </c:pt>
                <c:pt idx="4631">
                  <c:v>36133</c:v>
                </c:pt>
                <c:pt idx="4632">
                  <c:v>20927</c:v>
                </c:pt>
                <c:pt idx="4633">
                  <c:v>2788</c:v>
                </c:pt>
                <c:pt idx="4634">
                  <c:v>15211</c:v>
                </c:pt>
                <c:pt idx="4635">
                  <c:v>45197</c:v>
                </c:pt>
                <c:pt idx="4636">
                  <c:v>15071</c:v>
                </c:pt>
                <c:pt idx="4637">
                  <c:v>9427</c:v>
                </c:pt>
                <c:pt idx="4638">
                  <c:v>9210</c:v>
                </c:pt>
                <c:pt idx="4639">
                  <c:v>1890</c:v>
                </c:pt>
                <c:pt idx="4640">
                  <c:v>148893</c:v>
                </c:pt>
                <c:pt idx="4641">
                  <c:v>35541</c:v>
                </c:pt>
                <c:pt idx="4642">
                  <c:v>7849</c:v>
                </c:pt>
                <c:pt idx="4643">
                  <c:v>6010</c:v>
                </c:pt>
                <c:pt idx="4644">
                  <c:v>837</c:v>
                </c:pt>
                <c:pt idx="4645">
                  <c:v>85151</c:v>
                </c:pt>
                <c:pt idx="4646">
                  <c:v>10268</c:v>
                </c:pt>
                <c:pt idx="4647">
                  <c:v>4330</c:v>
                </c:pt>
                <c:pt idx="4648">
                  <c:v>24494</c:v>
                </c:pt>
                <c:pt idx="4649">
                  <c:v>35273</c:v>
                </c:pt>
                <c:pt idx="4650">
                  <c:v>49716</c:v>
                </c:pt>
                <c:pt idx="4651">
                  <c:v>34</c:v>
                </c:pt>
                <c:pt idx="4652">
                  <c:v>2098</c:v>
                </c:pt>
                <c:pt idx="4653">
                  <c:v>32206</c:v>
                </c:pt>
                <c:pt idx="4654">
                  <c:v>562</c:v>
                </c:pt>
                <c:pt idx="4655">
                  <c:v>38</c:v>
                </c:pt>
                <c:pt idx="4656">
                  <c:v>74113</c:v>
                </c:pt>
                <c:pt idx="4657">
                  <c:v>29255</c:v>
                </c:pt>
                <c:pt idx="4658">
                  <c:v>24288</c:v>
                </c:pt>
                <c:pt idx="4659">
                  <c:v>2446</c:v>
                </c:pt>
                <c:pt idx="4660">
                  <c:v>67</c:v>
                </c:pt>
                <c:pt idx="4661">
                  <c:v>12261</c:v>
                </c:pt>
                <c:pt idx="4662">
                  <c:v>776</c:v>
                </c:pt>
                <c:pt idx="4663">
                  <c:v>3756</c:v>
                </c:pt>
                <c:pt idx="4664">
                  <c:v>50778</c:v>
                </c:pt>
                <c:pt idx="4665">
                  <c:v>73781</c:v>
                </c:pt>
                <c:pt idx="4666">
                  <c:v>32974</c:v>
                </c:pt>
                <c:pt idx="4667">
                  <c:v>11510</c:v>
                </c:pt>
                <c:pt idx="4668">
                  <c:v>2792</c:v>
                </c:pt>
                <c:pt idx="4669">
                  <c:v>15618</c:v>
                </c:pt>
                <c:pt idx="4670">
                  <c:v>475593</c:v>
                </c:pt>
                <c:pt idx="4671">
                  <c:v>65320</c:v>
                </c:pt>
                <c:pt idx="4672">
                  <c:v>365439</c:v>
                </c:pt>
                <c:pt idx="4673">
                  <c:v>14532</c:v>
                </c:pt>
                <c:pt idx="4674">
                  <c:v>14</c:v>
                </c:pt>
                <c:pt idx="4675">
                  <c:v>811144</c:v>
                </c:pt>
                <c:pt idx="4676">
                  <c:v>104</c:v>
                </c:pt>
                <c:pt idx="4677">
                  <c:v>41128</c:v>
                </c:pt>
                <c:pt idx="4678">
                  <c:v>27676</c:v>
                </c:pt>
                <c:pt idx="4679">
                  <c:v>956937</c:v>
                </c:pt>
                <c:pt idx="4680">
                  <c:v>670203</c:v>
                </c:pt>
                <c:pt idx="4681">
                  <c:v>8082</c:v>
                </c:pt>
                <c:pt idx="4682">
                  <c:v>17659</c:v>
                </c:pt>
                <c:pt idx="4683">
                  <c:v>26176</c:v>
                </c:pt>
                <c:pt idx="4684">
                  <c:v>28</c:v>
                </c:pt>
                <c:pt idx="4685">
                  <c:v>13283</c:v>
                </c:pt>
                <c:pt idx="4686">
                  <c:v>1032</c:v>
                </c:pt>
                <c:pt idx="4687">
                  <c:v>1162</c:v>
                </c:pt>
                <c:pt idx="4688">
                  <c:v>501</c:v>
                </c:pt>
                <c:pt idx="4689">
                  <c:v>3502</c:v>
                </c:pt>
                <c:pt idx="4690">
                  <c:v>17772</c:v>
                </c:pt>
                <c:pt idx="4691">
                  <c:v>246</c:v>
                </c:pt>
                <c:pt idx="4692">
                  <c:v>253</c:v>
                </c:pt>
                <c:pt idx="4693">
                  <c:v>9119</c:v>
                </c:pt>
                <c:pt idx="4694">
                  <c:v>35</c:v>
                </c:pt>
                <c:pt idx="4695">
                  <c:v>189767</c:v>
                </c:pt>
                <c:pt idx="4696">
                  <c:v>7449</c:v>
                </c:pt>
                <c:pt idx="4697">
                  <c:v>35880</c:v>
                </c:pt>
                <c:pt idx="4698">
                  <c:v>1458</c:v>
                </c:pt>
                <c:pt idx="4699">
                  <c:v>10411</c:v>
                </c:pt>
                <c:pt idx="4700">
                  <c:v>1829</c:v>
                </c:pt>
                <c:pt idx="4701">
                  <c:v>27239</c:v>
                </c:pt>
                <c:pt idx="4702">
                  <c:v>27256</c:v>
                </c:pt>
                <c:pt idx="4703">
                  <c:v>287024</c:v>
                </c:pt>
                <c:pt idx="4704">
                  <c:v>3131</c:v>
                </c:pt>
                <c:pt idx="4705">
                  <c:v>8861</c:v>
                </c:pt>
                <c:pt idx="4706">
                  <c:v>41</c:v>
                </c:pt>
                <c:pt idx="4707">
                  <c:v>15349</c:v>
                </c:pt>
                <c:pt idx="4708">
                  <c:v>15229</c:v>
                </c:pt>
                <c:pt idx="4709">
                  <c:v>10390</c:v>
                </c:pt>
                <c:pt idx="4710">
                  <c:v>12337</c:v>
                </c:pt>
                <c:pt idx="4711">
                  <c:v>10061</c:v>
                </c:pt>
                <c:pt idx="4712">
                  <c:v>2349</c:v>
                </c:pt>
                <c:pt idx="4713">
                  <c:v>682328</c:v>
                </c:pt>
                <c:pt idx="4714">
                  <c:v>14766</c:v>
                </c:pt>
                <c:pt idx="4715">
                  <c:v>75983</c:v>
                </c:pt>
                <c:pt idx="4716">
                  <c:v>53649</c:v>
                </c:pt>
                <c:pt idx="4717">
                  <c:v>12</c:v>
                </c:pt>
                <c:pt idx="4718">
                  <c:v>5146</c:v>
                </c:pt>
                <c:pt idx="4719">
                  <c:v>10683</c:v>
                </c:pt>
                <c:pt idx="4720">
                  <c:v>32895</c:v>
                </c:pt>
                <c:pt idx="4721">
                  <c:v>263</c:v>
                </c:pt>
                <c:pt idx="4722">
                  <c:v>542</c:v>
                </c:pt>
                <c:pt idx="4723">
                  <c:v>8358</c:v>
                </c:pt>
                <c:pt idx="4724">
                  <c:v>255</c:v>
                </c:pt>
                <c:pt idx="4725">
                  <c:v>13280</c:v>
                </c:pt>
                <c:pt idx="4726">
                  <c:v>2</c:v>
                </c:pt>
                <c:pt idx="4727">
                  <c:v>486</c:v>
                </c:pt>
                <c:pt idx="4728">
                  <c:v>708</c:v>
                </c:pt>
                <c:pt idx="4729">
                  <c:v>9074</c:v>
                </c:pt>
                <c:pt idx="4730">
                  <c:v>3531</c:v>
                </c:pt>
                <c:pt idx="4731">
                  <c:v>18188</c:v>
                </c:pt>
                <c:pt idx="4732">
                  <c:v>42</c:v>
                </c:pt>
                <c:pt idx="4733">
                  <c:v>12701</c:v>
                </c:pt>
                <c:pt idx="4734">
                  <c:v>3091</c:v>
                </c:pt>
                <c:pt idx="4735">
                  <c:v>2205</c:v>
                </c:pt>
                <c:pt idx="4736">
                  <c:v>133400</c:v>
                </c:pt>
                <c:pt idx="4737">
                  <c:v>7926</c:v>
                </c:pt>
                <c:pt idx="4738">
                  <c:v>64</c:v>
                </c:pt>
                <c:pt idx="4739">
                  <c:v>21624</c:v>
                </c:pt>
                <c:pt idx="4740">
                  <c:v>2027</c:v>
                </c:pt>
                <c:pt idx="4741">
                  <c:v>18845</c:v>
                </c:pt>
                <c:pt idx="4742">
                  <c:v>3735</c:v>
                </c:pt>
                <c:pt idx="4743">
                  <c:v>3997</c:v>
                </c:pt>
                <c:pt idx="4744">
                  <c:v>115979</c:v>
                </c:pt>
                <c:pt idx="4745">
                  <c:v>277</c:v>
                </c:pt>
                <c:pt idx="4746">
                  <c:v>17124</c:v>
                </c:pt>
                <c:pt idx="4747">
                  <c:v>6427</c:v>
                </c:pt>
                <c:pt idx="4748">
                  <c:v>77823</c:v>
                </c:pt>
                <c:pt idx="4749">
                  <c:v>25901</c:v>
                </c:pt>
                <c:pt idx="4750">
                  <c:v>19377</c:v>
                </c:pt>
                <c:pt idx="4751">
                  <c:v>258658</c:v>
                </c:pt>
                <c:pt idx="4752">
                  <c:v>5878</c:v>
                </c:pt>
                <c:pt idx="4753">
                  <c:v>26506</c:v>
                </c:pt>
                <c:pt idx="4754">
                  <c:v>22377</c:v>
                </c:pt>
                <c:pt idx="4755">
                  <c:v>24475</c:v>
                </c:pt>
                <c:pt idx="4756">
                  <c:v>78</c:v>
                </c:pt>
                <c:pt idx="4757">
                  <c:v>853</c:v>
                </c:pt>
                <c:pt idx="4758">
                  <c:v>1005</c:v>
                </c:pt>
                <c:pt idx="4759">
                  <c:v>4757</c:v>
                </c:pt>
                <c:pt idx="4760">
                  <c:v>1733</c:v>
                </c:pt>
                <c:pt idx="4761">
                  <c:v>8067</c:v>
                </c:pt>
                <c:pt idx="4762">
                  <c:v>68991</c:v>
                </c:pt>
                <c:pt idx="4763">
                  <c:v>13886</c:v>
                </c:pt>
                <c:pt idx="4764">
                  <c:v>7330</c:v>
                </c:pt>
                <c:pt idx="4765">
                  <c:v>774</c:v>
                </c:pt>
                <c:pt idx="4766">
                  <c:v>216886</c:v>
                </c:pt>
                <c:pt idx="4767">
                  <c:v>848043</c:v>
                </c:pt>
                <c:pt idx="4768">
                  <c:v>8754</c:v>
                </c:pt>
                <c:pt idx="4769">
                  <c:v>4654</c:v>
                </c:pt>
                <c:pt idx="4770">
                  <c:v>66573</c:v>
                </c:pt>
                <c:pt idx="4771">
                  <c:v>5187</c:v>
                </c:pt>
                <c:pt idx="4772">
                  <c:v>560637</c:v>
                </c:pt>
                <c:pt idx="4773">
                  <c:v>510</c:v>
                </c:pt>
                <c:pt idx="4774">
                  <c:v>832</c:v>
                </c:pt>
                <c:pt idx="4775">
                  <c:v>65772</c:v>
                </c:pt>
                <c:pt idx="4776">
                  <c:v>4839</c:v>
                </c:pt>
                <c:pt idx="4777">
                  <c:v>2133</c:v>
                </c:pt>
                <c:pt idx="4778">
                  <c:v>11933</c:v>
                </c:pt>
                <c:pt idx="4779">
                  <c:v>30029</c:v>
                </c:pt>
                <c:pt idx="4780">
                  <c:v>72970</c:v>
                </c:pt>
                <c:pt idx="4781">
                  <c:v>21003</c:v>
                </c:pt>
                <c:pt idx="4782">
                  <c:v>10960</c:v>
                </c:pt>
                <c:pt idx="4783">
                  <c:v>33110</c:v>
                </c:pt>
                <c:pt idx="4784">
                  <c:v>663</c:v>
                </c:pt>
                <c:pt idx="4785">
                  <c:v>3140</c:v>
                </c:pt>
                <c:pt idx="4786">
                  <c:v>1215</c:v>
                </c:pt>
                <c:pt idx="4787">
                  <c:v>631</c:v>
                </c:pt>
                <c:pt idx="4788">
                  <c:v>5884</c:v>
                </c:pt>
                <c:pt idx="4789">
                  <c:v>368155</c:v>
                </c:pt>
                <c:pt idx="4790">
                  <c:v>611</c:v>
                </c:pt>
                <c:pt idx="4791">
                  <c:v>16878</c:v>
                </c:pt>
                <c:pt idx="4792">
                  <c:v>187947</c:v>
                </c:pt>
                <c:pt idx="4793">
                  <c:v>15530</c:v>
                </c:pt>
                <c:pt idx="4794">
                  <c:v>637</c:v>
                </c:pt>
                <c:pt idx="4795">
                  <c:v>2650</c:v>
                </c:pt>
                <c:pt idx="4796">
                  <c:v>6068</c:v>
                </c:pt>
                <c:pt idx="4797">
                  <c:v>1329</c:v>
                </c:pt>
                <c:pt idx="4798">
                  <c:v>1322</c:v>
                </c:pt>
                <c:pt idx="4799">
                  <c:v>621</c:v>
                </c:pt>
                <c:pt idx="4800">
                  <c:v>840</c:v>
                </c:pt>
                <c:pt idx="4801">
                  <c:v>5632</c:v>
                </c:pt>
                <c:pt idx="4802">
                  <c:v>2462</c:v>
                </c:pt>
                <c:pt idx="4803">
                  <c:v>10006</c:v>
                </c:pt>
                <c:pt idx="4804">
                  <c:v>21607</c:v>
                </c:pt>
                <c:pt idx="4805">
                  <c:v>7991</c:v>
                </c:pt>
                <c:pt idx="4806">
                  <c:v>88716</c:v>
                </c:pt>
                <c:pt idx="4807">
                  <c:v>55158</c:v>
                </c:pt>
                <c:pt idx="4808">
                  <c:v>2338</c:v>
                </c:pt>
                <c:pt idx="4809">
                  <c:v>22478</c:v>
                </c:pt>
                <c:pt idx="4810">
                  <c:v>9204</c:v>
                </c:pt>
                <c:pt idx="4811">
                  <c:v>1306</c:v>
                </c:pt>
                <c:pt idx="4812">
                  <c:v>46102</c:v>
                </c:pt>
                <c:pt idx="4813">
                  <c:v>4035</c:v>
                </c:pt>
                <c:pt idx="4814">
                  <c:v>730</c:v>
                </c:pt>
                <c:pt idx="4815">
                  <c:v>24021</c:v>
                </c:pt>
                <c:pt idx="4816">
                  <c:v>292</c:v>
                </c:pt>
                <c:pt idx="4817">
                  <c:v>96921</c:v>
                </c:pt>
                <c:pt idx="4818">
                  <c:v>3197</c:v>
                </c:pt>
                <c:pt idx="4819">
                  <c:v>7562</c:v>
                </c:pt>
                <c:pt idx="4820">
                  <c:v>291884</c:v>
                </c:pt>
                <c:pt idx="4821">
                  <c:v>265</c:v>
                </c:pt>
                <c:pt idx="4822">
                  <c:v>548</c:v>
                </c:pt>
                <c:pt idx="4823">
                  <c:v>19001</c:v>
                </c:pt>
                <c:pt idx="4824">
                  <c:v>3726</c:v>
                </c:pt>
                <c:pt idx="4825">
                  <c:v>128111</c:v>
                </c:pt>
                <c:pt idx="4826">
                  <c:v>137266</c:v>
                </c:pt>
                <c:pt idx="4827">
                  <c:v>1365</c:v>
                </c:pt>
                <c:pt idx="4828">
                  <c:v>6742</c:v>
                </c:pt>
                <c:pt idx="4829">
                  <c:v>129661</c:v>
                </c:pt>
                <c:pt idx="4830">
                  <c:v>31631</c:v>
                </c:pt>
                <c:pt idx="4831">
                  <c:v>502</c:v>
                </c:pt>
                <c:pt idx="4832">
                  <c:v>53882</c:v>
                </c:pt>
                <c:pt idx="4833">
                  <c:v>2382</c:v>
                </c:pt>
                <c:pt idx="4834">
                  <c:v>5551</c:v>
                </c:pt>
                <c:pt idx="4835">
                  <c:v>6187</c:v>
                </c:pt>
                <c:pt idx="4836">
                  <c:v>100761</c:v>
                </c:pt>
                <c:pt idx="4837">
                  <c:v>41328</c:v>
                </c:pt>
                <c:pt idx="4838">
                  <c:v>213</c:v>
                </c:pt>
                <c:pt idx="4839">
                  <c:v>23527</c:v>
                </c:pt>
                <c:pt idx="4840">
                  <c:v>278324</c:v>
                </c:pt>
                <c:pt idx="4841">
                  <c:v>5503</c:v>
                </c:pt>
                <c:pt idx="4842">
                  <c:v>4442</c:v>
                </c:pt>
                <c:pt idx="4843">
                  <c:v>19909</c:v>
                </c:pt>
                <c:pt idx="4844">
                  <c:v>1251825</c:v>
                </c:pt>
                <c:pt idx="4845">
                  <c:v>1518</c:v>
                </c:pt>
                <c:pt idx="4846">
                  <c:v>26753</c:v>
                </c:pt>
                <c:pt idx="4847">
                  <c:v>28391</c:v>
                </c:pt>
                <c:pt idx="4848">
                  <c:v>11346</c:v>
                </c:pt>
                <c:pt idx="4849">
                  <c:v>30066</c:v>
                </c:pt>
                <c:pt idx="4850">
                  <c:v>15243</c:v>
                </c:pt>
                <c:pt idx="4851">
                  <c:v>27880</c:v>
                </c:pt>
                <c:pt idx="4852">
                  <c:v>2318</c:v>
                </c:pt>
                <c:pt idx="4853">
                  <c:v>133</c:v>
                </c:pt>
                <c:pt idx="4854">
                  <c:v>91</c:v>
                </c:pt>
                <c:pt idx="4855">
                  <c:v>8237</c:v>
                </c:pt>
                <c:pt idx="4856">
                  <c:v>85558</c:v>
                </c:pt>
                <c:pt idx="4857">
                  <c:v>5670</c:v>
                </c:pt>
                <c:pt idx="4858">
                  <c:v>11989</c:v>
                </c:pt>
                <c:pt idx="4859">
                  <c:v>62865</c:v>
                </c:pt>
                <c:pt idx="4860">
                  <c:v>33341</c:v>
                </c:pt>
                <c:pt idx="4861">
                  <c:v>1485</c:v>
                </c:pt>
                <c:pt idx="4862">
                  <c:v>141681</c:v>
                </c:pt>
                <c:pt idx="4863">
                  <c:v>109</c:v>
                </c:pt>
                <c:pt idx="4864">
                  <c:v>8000</c:v>
                </c:pt>
                <c:pt idx="4865">
                  <c:v>11983</c:v>
                </c:pt>
                <c:pt idx="4866">
                  <c:v>43</c:v>
                </c:pt>
                <c:pt idx="4867">
                  <c:v>20573</c:v>
                </c:pt>
                <c:pt idx="4868">
                  <c:v>14667</c:v>
                </c:pt>
                <c:pt idx="4869">
                  <c:v>153566</c:v>
                </c:pt>
                <c:pt idx="4870">
                  <c:v>4012</c:v>
                </c:pt>
                <c:pt idx="4871">
                  <c:v>21524</c:v>
                </c:pt>
                <c:pt idx="4872">
                  <c:v>19154</c:v>
                </c:pt>
                <c:pt idx="4873">
                  <c:v>69167</c:v>
                </c:pt>
                <c:pt idx="4874">
                  <c:v>1248</c:v>
                </c:pt>
                <c:pt idx="4875">
                  <c:v>140736</c:v>
                </c:pt>
                <c:pt idx="4876">
                  <c:v>16375</c:v>
                </c:pt>
                <c:pt idx="4877">
                  <c:v>23400</c:v>
                </c:pt>
                <c:pt idx="4878">
                  <c:v>7873</c:v>
                </c:pt>
                <c:pt idx="4879">
                  <c:v>57492</c:v>
                </c:pt>
                <c:pt idx="4880">
                  <c:v>9538</c:v>
                </c:pt>
                <c:pt idx="4881">
                  <c:v>4813</c:v>
                </c:pt>
                <c:pt idx="4882">
                  <c:v>129865</c:v>
                </c:pt>
                <c:pt idx="4883">
                  <c:v>14885</c:v>
                </c:pt>
                <c:pt idx="4884">
                  <c:v>68</c:v>
                </c:pt>
                <c:pt idx="4885">
                  <c:v>35415</c:v>
                </c:pt>
                <c:pt idx="4886">
                  <c:v>470</c:v>
                </c:pt>
                <c:pt idx="4887">
                  <c:v>13596</c:v>
                </c:pt>
                <c:pt idx="4888">
                  <c:v>1617</c:v>
                </c:pt>
                <c:pt idx="4889">
                  <c:v>38244</c:v>
                </c:pt>
                <c:pt idx="4890">
                  <c:v>1036693</c:v>
                </c:pt>
                <c:pt idx="4891">
                  <c:v>6967</c:v>
                </c:pt>
                <c:pt idx="4892">
                  <c:v>381</c:v>
                </c:pt>
                <c:pt idx="4893">
                  <c:v>17910</c:v>
                </c:pt>
                <c:pt idx="4894">
                  <c:v>15894</c:v>
                </c:pt>
                <c:pt idx="4895">
                  <c:v>2322</c:v>
                </c:pt>
                <c:pt idx="4896">
                  <c:v>621</c:v>
                </c:pt>
                <c:pt idx="4897">
                  <c:v>16239</c:v>
                </c:pt>
                <c:pt idx="4898">
                  <c:v>38124</c:v>
                </c:pt>
                <c:pt idx="4899">
                  <c:v>4782</c:v>
                </c:pt>
                <c:pt idx="4900">
                  <c:v>56899</c:v>
                </c:pt>
                <c:pt idx="4901">
                  <c:v>3770</c:v>
                </c:pt>
                <c:pt idx="4902">
                  <c:v>9086</c:v>
                </c:pt>
                <c:pt idx="4903">
                  <c:v>12602</c:v>
                </c:pt>
                <c:pt idx="4904">
                  <c:v>50058</c:v>
                </c:pt>
                <c:pt idx="4905">
                  <c:v>21797</c:v>
                </c:pt>
                <c:pt idx="4906">
                  <c:v>29541</c:v>
                </c:pt>
                <c:pt idx="4907">
                  <c:v>9565</c:v>
                </c:pt>
                <c:pt idx="4908">
                  <c:v>4742</c:v>
                </c:pt>
                <c:pt idx="4909">
                  <c:v>21281</c:v>
                </c:pt>
                <c:pt idx="4910">
                  <c:v>4331</c:v>
                </c:pt>
                <c:pt idx="4911">
                  <c:v>37177</c:v>
                </c:pt>
                <c:pt idx="4912">
                  <c:v>6565</c:v>
                </c:pt>
                <c:pt idx="4913">
                  <c:v>1727</c:v>
                </c:pt>
                <c:pt idx="4914">
                  <c:v>7876</c:v>
                </c:pt>
                <c:pt idx="4915">
                  <c:v>9130</c:v>
                </c:pt>
                <c:pt idx="4916">
                  <c:v>3857</c:v>
                </c:pt>
                <c:pt idx="4917">
                  <c:v>56167</c:v>
                </c:pt>
                <c:pt idx="4918">
                  <c:v>398</c:v>
                </c:pt>
                <c:pt idx="4919">
                  <c:v>194878</c:v>
                </c:pt>
                <c:pt idx="4920">
                  <c:v>3682</c:v>
                </c:pt>
                <c:pt idx="4921">
                  <c:v>30</c:v>
                </c:pt>
                <c:pt idx="4922">
                  <c:v>10234</c:v>
                </c:pt>
                <c:pt idx="4923">
                  <c:v>29914</c:v>
                </c:pt>
                <c:pt idx="4924">
                  <c:v>42577</c:v>
                </c:pt>
                <c:pt idx="4925">
                  <c:v>36907</c:v>
                </c:pt>
                <c:pt idx="4926">
                  <c:v>28986</c:v>
                </c:pt>
                <c:pt idx="4927">
                  <c:v>2054</c:v>
                </c:pt>
                <c:pt idx="4928">
                  <c:v>100</c:v>
                </c:pt>
                <c:pt idx="4929">
                  <c:v>20638</c:v>
                </c:pt>
                <c:pt idx="4930">
                  <c:v>2728</c:v>
                </c:pt>
                <c:pt idx="4931">
                  <c:v>745</c:v>
                </c:pt>
                <c:pt idx="4932">
                  <c:v>6082</c:v>
                </c:pt>
                <c:pt idx="4933">
                  <c:v>13142</c:v>
                </c:pt>
                <c:pt idx="4934">
                  <c:v>12410</c:v>
                </c:pt>
                <c:pt idx="4935">
                  <c:v>155591</c:v>
                </c:pt>
                <c:pt idx="4936">
                  <c:v>131084</c:v>
                </c:pt>
                <c:pt idx="4937">
                  <c:v>261095</c:v>
                </c:pt>
                <c:pt idx="4938">
                  <c:v>5005</c:v>
                </c:pt>
                <c:pt idx="4939">
                  <c:v>38377</c:v>
                </c:pt>
                <c:pt idx="4940">
                  <c:v>380464</c:v>
                </c:pt>
                <c:pt idx="4941">
                  <c:v>6385</c:v>
                </c:pt>
                <c:pt idx="4942">
                  <c:v>58173</c:v>
                </c:pt>
                <c:pt idx="4943">
                  <c:v>3019</c:v>
                </c:pt>
                <c:pt idx="4944">
                  <c:v>175935</c:v>
                </c:pt>
                <c:pt idx="4945">
                  <c:v>4027</c:v>
                </c:pt>
                <c:pt idx="4946">
                  <c:v>232423</c:v>
                </c:pt>
                <c:pt idx="4947">
                  <c:v>12542</c:v>
                </c:pt>
                <c:pt idx="4948">
                  <c:v>58191</c:v>
                </c:pt>
                <c:pt idx="4949">
                  <c:v>43389</c:v>
                </c:pt>
                <c:pt idx="4950">
                  <c:v>7049</c:v>
                </c:pt>
                <c:pt idx="4951">
                  <c:v>1013</c:v>
                </c:pt>
                <c:pt idx="4952">
                  <c:v>135168</c:v>
                </c:pt>
                <c:pt idx="4953">
                  <c:v>1837</c:v>
                </c:pt>
                <c:pt idx="4954">
                  <c:v>136708</c:v>
                </c:pt>
                <c:pt idx="4955">
                  <c:v>4891</c:v>
                </c:pt>
                <c:pt idx="4956">
                  <c:v>42447</c:v>
                </c:pt>
                <c:pt idx="4957">
                  <c:v>64947</c:v>
                </c:pt>
                <c:pt idx="4958">
                  <c:v>3563</c:v>
                </c:pt>
                <c:pt idx="4959">
                  <c:v>2948</c:v>
                </c:pt>
                <c:pt idx="4960">
                  <c:v>18313</c:v>
                </c:pt>
                <c:pt idx="4961">
                  <c:v>21773</c:v>
                </c:pt>
                <c:pt idx="4962">
                  <c:v>6439</c:v>
                </c:pt>
                <c:pt idx="4963">
                  <c:v>117634</c:v>
                </c:pt>
                <c:pt idx="4964">
                  <c:v>25481</c:v>
                </c:pt>
                <c:pt idx="4965">
                  <c:v>3560</c:v>
                </c:pt>
                <c:pt idx="4966">
                  <c:v>6673</c:v>
                </c:pt>
                <c:pt idx="4967">
                  <c:v>752</c:v>
                </c:pt>
                <c:pt idx="4968">
                  <c:v>68869</c:v>
                </c:pt>
                <c:pt idx="4969">
                  <c:v>9126</c:v>
                </c:pt>
                <c:pt idx="4970">
                  <c:v>93731</c:v>
                </c:pt>
                <c:pt idx="4971">
                  <c:v>18816</c:v>
                </c:pt>
                <c:pt idx="4972">
                  <c:v>8114</c:v>
                </c:pt>
                <c:pt idx="4973">
                  <c:v>44191</c:v>
                </c:pt>
                <c:pt idx="4974">
                  <c:v>15954</c:v>
                </c:pt>
                <c:pt idx="4975">
                  <c:v>278</c:v>
                </c:pt>
                <c:pt idx="4976">
                  <c:v>26701</c:v>
                </c:pt>
                <c:pt idx="4977">
                  <c:v>12662</c:v>
                </c:pt>
                <c:pt idx="4978">
                  <c:v>34129</c:v>
                </c:pt>
                <c:pt idx="4979">
                  <c:v>115391</c:v>
                </c:pt>
                <c:pt idx="4980">
                  <c:v>245110</c:v>
                </c:pt>
                <c:pt idx="4981">
                  <c:v>7171</c:v>
                </c:pt>
                <c:pt idx="4982">
                  <c:v>116674</c:v>
                </c:pt>
                <c:pt idx="4983">
                  <c:v>74374</c:v>
                </c:pt>
                <c:pt idx="4984">
                  <c:v>129182</c:v>
                </c:pt>
                <c:pt idx="4985">
                  <c:v>22551</c:v>
                </c:pt>
                <c:pt idx="4986">
                  <c:v>630523</c:v>
                </c:pt>
                <c:pt idx="4987">
                  <c:v>2170</c:v>
                </c:pt>
                <c:pt idx="4988">
                  <c:v>3689</c:v>
                </c:pt>
                <c:pt idx="4989">
                  <c:v>77590</c:v>
                </c:pt>
                <c:pt idx="4990">
                  <c:v>258</c:v>
                </c:pt>
                <c:pt idx="4991">
                  <c:v>49479</c:v>
                </c:pt>
                <c:pt idx="4992">
                  <c:v>99674</c:v>
                </c:pt>
                <c:pt idx="4993">
                  <c:v>9070</c:v>
                </c:pt>
                <c:pt idx="4994">
                  <c:v>33943</c:v>
                </c:pt>
                <c:pt idx="4995">
                  <c:v>39990</c:v>
                </c:pt>
                <c:pt idx="4996">
                  <c:v>12092</c:v>
                </c:pt>
                <c:pt idx="4997">
                  <c:v>7332</c:v>
                </c:pt>
                <c:pt idx="4998">
                  <c:v>161761</c:v>
                </c:pt>
                <c:pt idx="4999">
                  <c:v>59280</c:v>
                </c:pt>
                <c:pt idx="5000">
                  <c:v>2104</c:v>
                </c:pt>
                <c:pt idx="5001">
                  <c:v>8154</c:v>
                </c:pt>
                <c:pt idx="5002">
                  <c:v>9778</c:v>
                </c:pt>
                <c:pt idx="5003">
                  <c:v>18696</c:v>
                </c:pt>
                <c:pt idx="5004">
                  <c:v>11427</c:v>
                </c:pt>
                <c:pt idx="5005">
                  <c:v>140634</c:v>
                </c:pt>
                <c:pt idx="5006">
                  <c:v>7237</c:v>
                </c:pt>
                <c:pt idx="5007">
                  <c:v>16166</c:v>
                </c:pt>
                <c:pt idx="5008">
                  <c:v>8634</c:v>
                </c:pt>
                <c:pt idx="5009">
                  <c:v>95251</c:v>
                </c:pt>
                <c:pt idx="5010">
                  <c:v>37923</c:v>
                </c:pt>
                <c:pt idx="5011">
                  <c:v>9100</c:v>
                </c:pt>
                <c:pt idx="5012">
                  <c:v>17158</c:v>
                </c:pt>
                <c:pt idx="5013">
                  <c:v>16</c:v>
                </c:pt>
                <c:pt idx="5014">
                  <c:v>2428</c:v>
                </c:pt>
                <c:pt idx="5015">
                  <c:v>20312</c:v>
                </c:pt>
                <c:pt idx="5016">
                  <c:v>692</c:v>
                </c:pt>
                <c:pt idx="5017">
                  <c:v>44409</c:v>
                </c:pt>
                <c:pt idx="5018">
                  <c:v>1928392</c:v>
                </c:pt>
                <c:pt idx="5019">
                  <c:v>13688</c:v>
                </c:pt>
                <c:pt idx="5020">
                  <c:v>7924</c:v>
                </c:pt>
                <c:pt idx="5021">
                  <c:v>4799</c:v>
                </c:pt>
                <c:pt idx="5022">
                  <c:v>619</c:v>
                </c:pt>
                <c:pt idx="5023">
                  <c:v>408461</c:v>
                </c:pt>
                <c:pt idx="5024">
                  <c:v>25197</c:v>
                </c:pt>
                <c:pt idx="5025">
                  <c:v>7972</c:v>
                </c:pt>
                <c:pt idx="5026">
                  <c:v>80706</c:v>
                </c:pt>
                <c:pt idx="5027">
                  <c:v>308698</c:v>
                </c:pt>
                <c:pt idx="5028">
                  <c:v>7922</c:v>
                </c:pt>
                <c:pt idx="5029">
                  <c:v>5072</c:v>
                </c:pt>
                <c:pt idx="5030">
                  <c:v>2013</c:v>
                </c:pt>
                <c:pt idx="5031">
                  <c:v>122145</c:v>
                </c:pt>
                <c:pt idx="5032">
                  <c:v>1656</c:v>
                </c:pt>
                <c:pt idx="5033">
                  <c:v>9800</c:v>
                </c:pt>
                <c:pt idx="5034">
                  <c:v>13211</c:v>
                </c:pt>
                <c:pt idx="5035">
                  <c:v>10112</c:v>
                </c:pt>
                <c:pt idx="5036">
                  <c:v>5657</c:v>
                </c:pt>
                <c:pt idx="5037">
                  <c:v>1060</c:v>
                </c:pt>
                <c:pt idx="5038">
                  <c:v>1196</c:v>
                </c:pt>
                <c:pt idx="5039">
                  <c:v>1939</c:v>
                </c:pt>
                <c:pt idx="5040">
                  <c:v>25617</c:v>
                </c:pt>
                <c:pt idx="5041">
                  <c:v>9061</c:v>
                </c:pt>
                <c:pt idx="5042">
                  <c:v>328</c:v>
                </c:pt>
                <c:pt idx="5043">
                  <c:v>39859</c:v>
                </c:pt>
                <c:pt idx="5044">
                  <c:v>43275</c:v>
                </c:pt>
                <c:pt idx="5045">
                  <c:v>105303</c:v>
                </c:pt>
                <c:pt idx="5046">
                  <c:v>22052</c:v>
                </c:pt>
                <c:pt idx="5047">
                  <c:v>32353</c:v>
                </c:pt>
                <c:pt idx="5048">
                  <c:v>116</c:v>
                </c:pt>
                <c:pt idx="5049">
                  <c:v>35108</c:v>
                </c:pt>
                <c:pt idx="5050">
                  <c:v>33947</c:v>
                </c:pt>
                <c:pt idx="5051">
                  <c:v>142231</c:v>
                </c:pt>
                <c:pt idx="5052">
                  <c:v>19930</c:v>
                </c:pt>
                <c:pt idx="5053">
                  <c:v>119787</c:v>
                </c:pt>
                <c:pt idx="5054">
                  <c:v>34940</c:v>
                </c:pt>
                <c:pt idx="5055">
                  <c:v>0</c:v>
                </c:pt>
                <c:pt idx="5056">
                  <c:v>472521</c:v>
                </c:pt>
                <c:pt idx="5057">
                  <c:v>34312</c:v>
                </c:pt>
                <c:pt idx="5058">
                  <c:v>31997</c:v>
                </c:pt>
                <c:pt idx="5059">
                  <c:v>202863</c:v>
                </c:pt>
                <c:pt idx="5060">
                  <c:v>93</c:v>
                </c:pt>
                <c:pt idx="5061">
                  <c:v>58055</c:v>
                </c:pt>
                <c:pt idx="5062">
                  <c:v>49935</c:v>
                </c:pt>
                <c:pt idx="5063">
                  <c:v>975</c:v>
                </c:pt>
                <c:pt idx="5064">
                  <c:v>80973</c:v>
                </c:pt>
                <c:pt idx="5065">
                  <c:v>10175</c:v>
                </c:pt>
                <c:pt idx="5066">
                  <c:v>888</c:v>
                </c:pt>
                <c:pt idx="5067">
                  <c:v>12</c:v>
                </c:pt>
                <c:pt idx="5068">
                  <c:v>9</c:v>
                </c:pt>
                <c:pt idx="5069">
                  <c:v>89831</c:v>
                </c:pt>
                <c:pt idx="5070">
                  <c:v>330679</c:v>
                </c:pt>
                <c:pt idx="5071">
                  <c:v>73</c:v>
                </c:pt>
                <c:pt idx="5072">
                  <c:v>34759</c:v>
                </c:pt>
                <c:pt idx="5073">
                  <c:v>43551</c:v>
                </c:pt>
                <c:pt idx="5074">
                  <c:v>16312</c:v>
                </c:pt>
                <c:pt idx="5075">
                  <c:v>3220</c:v>
                </c:pt>
                <c:pt idx="5076">
                  <c:v>24156</c:v>
                </c:pt>
                <c:pt idx="5077">
                  <c:v>2266</c:v>
                </c:pt>
                <c:pt idx="5078">
                  <c:v>9669</c:v>
                </c:pt>
                <c:pt idx="5079">
                  <c:v>2966</c:v>
                </c:pt>
                <c:pt idx="5080">
                  <c:v>41701</c:v>
                </c:pt>
                <c:pt idx="5081">
                  <c:v>120834</c:v>
                </c:pt>
                <c:pt idx="5082">
                  <c:v>77408</c:v>
                </c:pt>
                <c:pt idx="5083">
                  <c:v>2750</c:v>
                </c:pt>
                <c:pt idx="5084">
                  <c:v>218</c:v>
                </c:pt>
                <c:pt idx="5085">
                  <c:v>32673</c:v>
                </c:pt>
                <c:pt idx="5086">
                  <c:v>185632</c:v>
                </c:pt>
                <c:pt idx="5087">
                  <c:v>27971</c:v>
                </c:pt>
                <c:pt idx="5088">
                  <c:v>267032</c:v>
                </c:pt>
                <c:pt idx="5089">
                  <c:v>344</c:v>
                </c:pt>
                <c:pt idx="5090">
                  <c:v>29399</c:v>
                </c:pt>
                <c:pt idx="5091">
                  <c:v>1220</c:v>
                </c:pt>
                <c:pt idx="5092">
                  <c:v>3484</c:v>
                </c:pt>
                <c:pt idx="5093">
                  <c:v>38431</c:v>
                </c:pt>
                <c:pt idx="5094">
                  <c:v>582</c:v>
                </c:pt>
                <c:pt idx="5095">
                  <c:v>7822</c:v>
                </c:pt>
                <c:pt idx="5096">
                  <c:v>14933</c:v>
                </c:pt>
                <c:pt idx="5097">
                  <c:v>47921</c:v>
                </c:pt>
                <c:pt idx="5098">
                  <c:v>28240</c:v>
                </c:pt>
                <c:pt idx="5099">
                  <c:v>13173</c:v>
                </c:pt>
                <c:pt idx="5100">
                  <c:v>248715</c:v>
                </c:pt>
                <c:pt idx="5101">
                  <c:v>1893</c:v>
                </c:pt>
                <c:pt idx="5102">
                  <c:v>18807</c:v>
                </c:pt>
                <c:pt idx="5103">
                  <c:v>47051</c:v>
                </c:pt>
                <c:pt idx="5104">
                  <c:v>4730</c:v>
                </c:pt>
                <c:pt idx="5105">
                  <c:v>20</c:v>
                </c:pt>
                <c:pt idx="5106">
                  <c:v>86519</c:v>
                </c:pt>
                <c:pt idx="5107">
                  <c:v>7478</c:v>
                </c:pt>
                <c:pt idx="5108">
                  <c:v>59930</c:v>
                </c:pt>
                <c:pt idx="5109">
                  <c:v>2845</c:v>
                </c:pt>
                <c:pt idx="5110">
                  <c:v>6420</c:v>
                </c:pt>
                <c:pt idx="5111">
                  <c:v>1145</c:v>
                </c:pt>
                <c:pt idx="5112">
                  <c:v>83790</c:v>
                </c:pt>
                <c:pt idx="5113">
                  <c:v>1942</c:v>
                </c:pt>
                <c:pt idx="5114">
                  <c:v>15955</c:v>
                </c:pt>
                <c:pt idx="5115">
                  <c:v>7814</c:v>
                </c:pt>
                <c:pt idx="5116">
                  <c:v>5934</c:v>
                </c:pt>
                <c:pt idx="5117">
                  <c:v>56</c:v>
                </c:pt>
                <c:pt idx="5118">
                  <c:v>7027</c:v>
                </c:pt>
                <c:pt idx="5119">
                  <c:v>625</c:v>
                </c:pt>
                <c:pt idx="5120">
                  <c:v>4473</c:v>
                </c:pt>
                <c:pt idx="5121">
                  <c:v>63749</c:v>
                </c:pt>
                <c:pt idx="5122">
                  <c:v>46995</c:v>
                </c:pt>
                <c:pt idx="5123">
                  <c:v>96499</c:v>
                </c:pt>
                <c:pt idx="5124">
                  <c:v>337616</c:v>
                </c:pt>
                <c:pt idx="5125">
                  <c:v>9626</c:v>
                </c:pt>
                <c:pt idx="5126">
                  <c:v>20721</c:v>
                </c:pt>
                <c:pt idx="5127">
                  <c:v>24953</c:v>
                </c:pt>
                <c:pt idx="5128">
                  <c:v>7655</c:v>
                </c:pt>
                <c:pt idx="5129">
                  <c:v>64501</c:v>
                </c:pt>
                <c:pt idx="5130">
                  <c:v>7171</c:v>
                </c:pt>
                <c:pt idx="5131">
                  <c:v>7398</c:v>
                </c:pt>
                <c:pt idx="5132">
                  <c:v>3331</c:v>
                </c:pt>
                <c:pt idx="5133">
                  <c:v>2209</c:v>
                </c:pt>
                <c:pt idx="5134">
                  <c:v>45916</c:v>
                </c:pt>
                <c:pt idx="5135">
                  <c:v>67856</c:v>
                </c:pt>
                <c:pt idx="5136">
                  <c:v>10933</c:v>
                </c:pt>
                <c:pt idx="5137">
                  <c:v>13978</c:v>
                </c:pt>
                <c:pt idx="5138">
                  <c:v>46469</c:v>
                </c:pt>
                <c:pt idx="5139">
                  <c:v>1906</c:v>
                </c:pt>
                <c:pt idx="5140">
                  <c:v>6774</c:v>
                </c:pt>
                <c:pt idx="5141">
                  <c:v>355445</c:v>
                </c:pt>
                <c:pt idx="5142">
                  <c:v>3420</c:v>
                </c:pt>
                <c:pt idx="5143">
                  <c:v>12060</c:v>
                </c:pt>
                <c:pt idx="5144">
                  <c:v>30661</c:v>
                </c:pt>
                <c:pt idx="5145">
                  <c:v>434</c:v>
                </c:pt>
                <c:pt idx="5146">
                  <c:v>5422</c:v>
                </c:pt>
                <c:pt idx="5147">
                  <c:v>2336</c:v>
                </c:pt>
                <c:pt idx="5148">
                  <c:v>463</c:v>
                </c:pt>
                <c:pt idx="5149">
                  <c:v>621</c:v>
                </c:pt>
                <c:pt idx="5150">
                  <c:v>2376636</c:v>
                </c:pt>
                <c:pt idx="5151">
                  <c:v>30629</c:v>
                </c:pt>
                <c:pt idx="5152">
                  <c:v>7530</c:v>
                </c:pt>
                <c:pt idx="5153">
                  <c:v>2246</c:v>
                </c:pt>
                <c:pt idx="5154">
                  <c:v>1138</c:v>
                </c:pt>
                <c:pt idx="5155">
                  <c:v>30286</c:v>
                </c:pt>
                <c:pt idx="5156">
                  <c:v>115226</c:v>
                </c:pt>
                <c:pt idx="5157">
                  <c:v>799</c:v>
                </c:pt>
                <c:pt idx="5158">
                  <c:v>104944</c:v>
                </c:pt>
                <c:pt idx="5159">
                  <c:v>126693</c:v>
                </c:pt>
                <c:pt idx="5160">
                  <c:v>479666</c:v>
                </c:pt>
                <c:pt idx="5161">
                  <c:v>8601</c:v>
                </c:pt>
                <c:pt idx="5162">
                  <c:v>32276</c:v>
                </c:pt>
                <c:pt idx="5163">
                  <c:v>113</c:v>
                </c:pt>
                <c:pt idx="5164">
                  <c:v>43997</c:v>
                </c:pt>
                <c:pt idx="5165">
                  <c:v>10079</c:v>
                </c:pt>
                <c:pt idx="5166">
                  <c:v>6045</c:v>
                </c:pt>
                <c:pt idx="5167">
                  <c:v>15577</c:v>
                </c:pt>
                <c:pt idx="5168">
                  <c:v>42983</c:v>
                </c:pt>
                <c:pt idx="5169">
                  <c:v>5182</c:v>
                </c:pt>
                <c:pt idx="5170">
                  <c:v>11</c:v>
                </c:pt>
                <c:pt idx="5171">
                  <c:v>5432</c:v>
                </c:pt>
                <c:pt idx="5172">
                  <c:v>13</c:v>
                </c:pt>
                <c:pt idx="5173">
                  <c:v>29594</c:v>
                </c:pt>
                <c:pt idx="5174">
                  <c:v>11727</c:v>
                </c:pt>
                <c:pt idx="5175">
                  <c:v>45444</c:v>
                </c:pt>
                <c:pt idx="5176">
                  <c:v>3374</c:v>
                </c:pt>
                <c:pt idx="5177">
                  <c:v>1845</c:v>
                </c:pt>
                <c:pt idx="5178">
                  <c:v>781</c:v>
                </c:pt>
                <c:pt idx="5179">
                  <c:v>21772</c:v>
                </c:pt>
                <c:pt idx="5180">
                  <c:v>443232</c:v>
                </c:pt>
                <c:pt idx="5181">
                  <c:v>7791</c:v>
                </c:pt>
                <c:pt idx="5182">
                  <c:v>57</c:v>
                </c:pt>
                <c:pt idx="5183">
                  <c:v>690</c:v>
                </c:pt>
                <c:pt idx="5184">
                  <c:v>994986</c:v>
                </c:pt>
                <c:pt idx="5185">
                  <c:v>1295189</c:v>
                </c:pt>
                <c:pt idx="5186">
                  <c:v>14020</c:v>
                </c:pt>
                <c:pt idx="5187">
                  <c:v>1152</c:v>
                </c:pt>
                <c:pt idx="5188">
                  <c:v>56317</c:v>
                </c:pt>
                <c:pt idx="5189">
                  <c:v>262753</c:v>
                </c:pt>
                <c:pt idx="5190">
                  <c:v>6580</c:v>
                </c:pt>
                <c:pt idx="5191">
                  <c:v>25087</c:v>
                </c:pt>
                <c:pt idx="5192">
                  <c:v>645</c:v>
                </c:pt>
                <c:pt idx="5193">
                  <c:v>778</c:v>
                </c:pt>
                <c:pt idx="5194">
                  <c:v>4424</c:v>
                </c:pt>
                <c:pt idx="5195">
                  <c:v>74</c:v>
                </c:pt>
                <c:pt idx="5196">
                  <c:v>29175</c:v>
                </c:pt>
                <c:pt idx="5197">
                  <c:v>36916</c:v>
                </c:pt>
                <c:pt idx="5198">
                  <c:v>112003</c:v>
                </c:pt>
                <c:pt idx="5199">
                  <c:v>365</c:v>
                </c:pt>
                <c:pt idx="5200">
                  <c:v>4982</c:v>
                </c:pt>
                <c:pt idx="5201">
                  <c:v>14328</c:v>
                </c:pt>
                <c:pt idx="5202">
                  <c:v>31386</c:v>
                </c:pt>
                <c:pt idx="5203">
                  <c:v>9026</c:v>
                </c:pt>
                <c:pt idx="5204">
                  <c:v>3500</c:v>
                </c:pt>
                <c:pt idx="5205">
                  <c:v>49693</c:v>
                </c:pt>
                <c:pt idx="5206">
                  <c:v>8515</c:v>
                </c:pt>
                <c:pt idx="5207">
                  <c:v>32657</c:v>
                </c:pt>
                <c:pt idx="5208">
                  <c:v>581</c:v>
                </c:pt>
                <c:pt idx="5209">
                  <c:v>68832</c:v>
                </c:pt>
                <c:pt idx="5210">
                  <c:v>24313</c:v>
                </c:pt>
                <c:pt idx="5211">
                  <c:v>3506</c:v>
                </c:pt>
                <c:pt idx="5212">
                  <c:v>139090</c:v>
                </c:pt>
                <c:pt idx="5213">
                  <c:v>19764</c:v>
                </c:pt>
                <c:pt idx="5214">
                  <c:v>551373</c:v>
                </c:pt>
                <c:pt idx="5215">
                  <c:v>4886</c:v>
                </c:pt>
                <c:pt idx="5216">
                  <c:v>2195</c:v>
                </c:pt>
                <c:pt idx="5217">
                  <c:v>199176</c:v>
                </c:pt>
                <c:pt idx="5218">
                  <c:v>6604</c:v>
                </c:pt>
                <c:pt idx="5219">
                  <c:v>678</c:v>
                </c:pt>
                <c:pt idx="5220">
                  <c:v>2412</c:v>
                </c:pt>
                <c:pt idx="5221">
                  <c:v>487264</c:v>
                </c:pt>
                <c:pt idx="5222">
                  <c:v>6995</c:v>
                </c:pt>
                <c:pt idx="5223">
                  <c:v>1835</c:v>
                </c:pt>
                <c:pt idx="5224">
                  <c:v>13496</c:v>
                </c:pt>
                <c:pt idx="5225">
                  <c:v>35407</c:v>
                </c:pt>
                <c:pt idx="5226">
                  <c:v>2272</c:v>
                </c:pt>
                <c:pt idx="5227">
                  <c:v>13451</c:v>
                </c:pt>
                <c:pt idx="5228">
                  <c:v>0</c:v>
                </c:pt>
                <c:pt idx="5229">
                  <c:v>80589</c:v>
                </c:pt>
                <c:pt idx="5230">
                  <c:v>1093</c:v>
                </c:pt>
                <c:pt idx="5231">
                  <c:v>4201</c:v>
                </c:pt>
                <c:pt idx="5232">
                  <c:v>41623</c:v>
                </c:pt>
                <c:pt idx="5233">
                  <c:v>20484</c:v>
                </c:pt>
                <c:pt idx="5234">
                  <c:v>24368</c:v>
                </c:pt>
                <c:pt idx="5235">
                  <c:v>15507</c:v>
                </c:pt>
                <c:pt idx="5236">
                  <c:v>19776</c:v>
                </c:pt>
                <c:pt idx="5237">
                  <c:v>31003</c:v>
                </c:pt>
                <c:pt idx="5238">
                  <c:v>4099</c:v>
                </c:pt>
                <c:pt idx="5239">
                  <c:v>316</c:v>
                </c:pt>
                <c:pt idx="5240">
                  <c:v>18847</c:v>
                </c:pt>
                <c:pt idx="5241">
                  <c:v>3264</c:v>
                </c:pt>
                <c:pt idx="5242">
                  <c:v>2072</c:v>
                </c:pt>
                <c:pt idx="5243">
                  <c:v>41564</c:v>
                </c:pt>
                <c:pt idx="5244">
                  <c:v>3550</c:v>
                </c:pt>
                <c:pt idx="5245">
                  <c:v>170076</c:v>
                </c:pt>
                <c:pt idx="5246">
                  <c:v>146732</c:v>
                </c:pt>
                <c:pt idx="5247">
                  <c:v>1924</c:v>
                </c:pt>
                <c:pt idx="5248">
                  <c:v>3538</c:v>
                </c:pt>
                <c:pt idx="5249">
                  <c:v>98840</c:v>
                </c:pt>
                <c:pt idx="5250">
                  <c:v>203</c:v>
                </c:pt>
                <c:pt idx="5251">
                  <c:v>11242</c:v>
                </c:pt>
                <c:pt idx="5252">
                  <c:v>230427</c:v>
                </c:pt>
                <c:pt idx="5253">
                  <c:v>176450</c:v>
                </c:pt>
                <c:pt idx="5254">
                  <c:v>153</c:v>
                </c:pt>
                <c:pt idx="5255">
                  <c:v>1120</c:v>
                </c:pt>
                <c:pt idx="5256">
                  <c:v>2357</c:v>
                </c:pt>
                <c:pt idx="5257">
                  <c:v>922355</c:v>
                </c:pt>
                <c:pt idx="5258">
                  <c:v>19900</c:v>
                </c:pt>
                <c:pt idx="5259">
                  <c:v>6937</c:v>
                </c:pt>
                <c:pt idx="5260">
                  <c:v>84632</c:v>
                </c:pt>
                <c:pt idx="5261">
                  <c:v>251227</c:v>
                </c:pt>
                <c:pt idx="5262">
                  <c:v>7915</c:v>
                </c:pt>
                <c:pt idx="5263">
                  <c:v>43764</c:v>
                </c:pt>
                <c:pt idx="5264">
                  <c:v>1094</c:v>
                </c:pt>
                <c:pt idx="5265">
                  <c:v>374882</c:v>
                </c:pt>
                <c:pt idx="5266">
                  <c:v>754</c:v>
                </c:pt>
                <c:pt idx="5267">
                  <c:v>445</c:v>
                </c:pt>
                <c:pt idx="5268">
                  <c:v>28956</c:v>
                </c:pt>
                <c:pt idx="5269">
                  <c:v>18772</c:v>
                </c:pt>
                <c:pt idx="5270">
                  <c:v>13328</c:v>
                </c:pt>
                <c:pt idx="5271">
                  <c:v>3287</c:v>
                </c:pt>
                <c:pt idx="5272">
                  <c:v>67483</c:v>
                </c:pt>
                <c:pt idx="5273">
                  <c:v>10933</c:v>
                </c:pt>
                <c:pt idx="5274">
                  <c:v>492</c:v>
                </c:pt>
                <c:pt idx="5275">
                  <c:v>10</c:v>
                </c:pt>
                <c:pt idx="5276">
                  <c:v>696</c:v>
                </c:pt>
                <c:pt idx="5277">
                  <c:v>1613</c:v>
                </c:pt>
                <c:pt idx="5278">
                  <c:v>23</c:v>
                </c:pt>
                <c:pt idx="5279">
                  <c:v>2798</c:v>
                </c:pt>
                <c:pt idx="5280">
                  <c:v>5433</c:v>
                </c:pt>
                <c:pt idx="5281">
                  <c:v>133400</c:v>
                </c:pt>
                <c:pt idx="5282">
                  <c:v>2461</c:v>
                </c:pt>
                <c:pt idx="5283">
                  <c:v>5342</c:v>
                </c:pt>
                <c:pt idx="5284">
                  <c:v>118784</c:v>
                </c:pt>
                <c:pt idx="5285">
                  <c:v>221646</c:v>
                </c:pt>
                <c:pt idx="5286">
                  <c:v>46</c:v>
                </c:pt>
                <c:pt idx="5287">
                  <c:v>1946</c:v>
                </c:pt>
                <c:pt idx="5288">
                  <c:v>114099</c:v>
                </c:pt>
                <c:pt idx="5289">
                  <c:v>1496</c:v>
                </c:pt>
                <c:pt idx="5290">
                  <c:v>18762</c:v>
                </c:pt>
                <c:pt idx="5291">
                  <c:v>93585</c:v>
                </c:pt>
                <c:pt idx="5292">
                  <c:v>57593</c:v>
                </c:pt>
                <c:pt idx="5293">
                  <c:v>7101</c:v>
                </c:pt>
                <c:pt idx="5294">
                  <c:v>3869</c:v>
                </c:pt>
                <c:pt idx="5295">
                  <c:v>172730</c:v>
                </c:pt>
                <c:pt idx="5296">
                  <c:v>25680</c:v>
                </c:pt>
                <c:pt idx="5297">
                  <c:v>28043</c:v>
                </c:pt>
                <c:pt idx="5298">
                  <c:v>167704</c:v>
                </c:pt>
                <c:pt idx="5299">
                  <c:v>3976</c:v>
                </c:pt>
                <c:pt idx="5300">
                  <c:v>2732</c:v>
                </c:pt>
                <c:pt idx="5301">
                  <c:v>1130</c:v>
                </c:pt>
                <c:pt idx="5302">
                  <c:v>29</c:v>
                </c:pt>
                <c:pt idx="5303">
                  <c:v>446196</c:v>
                </c:pt>
                <c:pt idx="5304">
                  <c:v>20765</c:v>
                </c:pt>
                <c:pt idx="5305">
                  <c:v>679</c:v>
                </c:pt>
                <c:pt idx="5306">
                  <c:v>144938</c:v>
                </c:pt>
                <c:pt idx="5307">
                  <c:v>7</c:v>
                </c:pt>
                <c:pt idx="5308">
                  <c:v>12912</c:v>
                </c:pt>
                <c:pt idx="5309">
                  <c:v>60228</c:v>
                </c:pt>
                <c:pt idx="5310">
                  <c:v>160896</c:v>
                </c:pt>
                <c:pt idx="5311">
                  <c:v>42326</c:v>
                </c:pt>
                <c:pt idx="5312">
                  <c:v>15312</c:v>
                </c:pt>
                <c:pt idx="5313">
                  <c:v>0</c:v>
                </c:pt>
                <c:pt idx="5314">
                  <c:v>19849</c:v>
                </c:pt>
                <c:pt idx="5315">
                  <c:v>88902</c:v>
                </c:pt>
                <c:pt idx="5316">
                  <c:v>9888</c:v>
                </c:pt>
                <c:pt idx="5317">
                  <c:v>28814</c:v>
                </c:pt>
                <c:pt idx="5318">
                  <c:v>21659</c:v>
                </c:pt>
                <c:pt idx="5319">
                  <c:v>1958</c:v>
                </c:pt>
                <c:pt idx="5320">
                  <c:v>374825</c:v>
                </c:pt>
                <c:pt idx="5321">
                  <c:v>27175</c:v>
                </c:pt>
                <c:pt idx="5322">
                  <c:v>111689</c:v>
                </c:pt>
                <c:pt idx="5323">
                  <c:v>1660</c:v>
                </c:pt>
                <c:pt idx="5324">
                  <c:v>4965</c:v>
                </c:pt>
                <c:pt idx="5325">
                  <c:v>137560</c:v>
                </c:pt>
                <c:pt idx="5326">
                  <c:v>10936</c:v>
                </c:pt>
                <c:pt idx="5327">
                  <c:v>5577</c:v>
                </c:pt>
                <c:pt idx="5328">
                  <c:v>681</c:v>
                </c:pt>
                <c:pt idx="5329">
                  <c:v>5221</c:v>
                </c:pt>
                <c:pt idx="5330">
                  <c:v>1689</c:v>
                </c:pt>
                <c:pt idx="5331">
                  <c:v>208531</c:v>
                </c:pt>
                <c:pt idx="5332">
                  <c:v>34692</c:v>
                </c:pt>
                <c:pt idx="5333">
                  <c:v>2041</c:v>
                </c:pt>
                <c:pt idx="5334">
                  <c:v>19593</c:v>
                </c:pt>
                <c:pt idx="5335">
                  <c:v>212</c:v>
                </c:pt>
                <c:pt idx="5336">
                  <c:v>3489</c:v>
                </c:pt>
                <c:pt idx="5337">
                  <c:v>9120</c:v>
                </c:pt>
                <c:pt idx="5338">
                  <c:v>22480</c:v>
                </c:pt>
                <c:pt idx="5339">
                  <c:v>200994</c:v>
                </c:pt>
                <c:pt idx="5340">
                  <c:v>1075</c:v>
                </c:pt>
                <c:pt idx="5341">
                  <c:v>15987</c:v>
                </c:pt>
                <c:pt idx="5342">
                  <c:v>17904</c:v>
                </c:pt>
                <c:pt idx="5343">
                  <c:v>10862</c:v>
                </c:pt>
                <c:pt idx="5344">
                  <c:v>23143</c:v>
                </c:pt>
                <c:pt idx="5345">
                  <c:v>59877</c:v>
                </c:pt>
                <c:pt idx="5346">
                  <c:v>295288</c:v>
                </c:pt>
                <c:pt idx="5347">
                  <c:v>9988</c:v>
                </c:pt>
                <c:pt idx="5348">
                  <c:v>568680</c:v>
                </c:pt>
                <c:pt idx="5349">
                  <c:v>15535</c:v>
                </c:pt>
                <c:pt idx="5350">
                  <c:v>14667</c:v>
                </c:pt>
                <c:pt idx="5351">
                  <c:v>1672</c:v>
                </c:pt>
                <c:pt idx="5352">
                  <c:v>2435</c:v>
                </c:pt>
                <c:pt idx="5353">
                  <c:v>308653</c:v>
                </c:pt>
                <c:pt idx="5354">
                  <c:v>2863</c:v>
                </c:pt>
                <c:pt idx="5355">
                  <c:v>4460</c:v>
                </c:pt>
                <c:pt idx="5356">
                  <c:v>141794</c:v>
                </c:pt>
                <c:pt idx="5357">
                  <c:v>10000</c:v>
                </c:pt>
                <c:pt idx="5358">
                  <c:v>161177</c:v>
                </c:pt>
                <c:pt idx="5359">
                  <c:v>10381</c:v>
                </c:pt>
                <c:pt idx="5360">
                  <c:v>11665</c:v>
                </c:pt>
                <c:pt idx="5361">
                  <c:v>19536</c:v>
                </c:pt>
                <c:pt idx="5362">
                  <c:v>43239</c:v>
                </c:pt>
                <c:pt idx="5363">
                  <c:v>24243</c:v>
                </c:pt>
                <c:pt idx="5364">
                  <c:v>0</c:v>
                </c:pt>
                <c:pt idx="5365">
                  <c:v>148</c:v>
                </c:pt>
                <c:pt idx="5366">
                  <c:v>12958</c:v>
                </c:pt>
                <c:pt idx="5367">
                  <c:v>8797</c:v>
                </c:pt>
                <c:pt idx="5368">
                  <c:v>59281</c:v>
                </c:pt>
                <c:pt idx="5369">
                  <c:v>3548</c:v>
                </c:pt>
                <c:pt idx="5370">
                  <c:v>1667</c:v>
                </c:pt>
                <c:pt idx="5371">
                  <c:v>2</c:v>
                </c:pt>
                <c:pt idx="5372">
                  <c:v>22587</c:v>
                </c:pt>
                <c:pt idx="5373">
                  <c:v>56187</c:v>
                </c:pt>
                <c:pt idx="5374">
                  <c:v>16034</c:v>
                </c:pt>
                <c:pt idx="5375">
                  <c:v>127028</c:v>
                </c:pt>
                <c:pt idx="5376">
                  <c:v>159</c:v>
                </c:pt>
                <c:pt idx="5377">
                  <c:v>266267</c:v>
                </c:pt>
                <c:pt idx="5378">
                  <c:v>17398</c:v>
                </c:pt>
                <c:pt idx="5379">
                  <c:v>2021</c:v>
                </c:pt>
                <c:pt idx="5380">
                  <c:v>85863</c:v>
                </c:pt>
                <c:pt idx="5381">
                  <c:v>10847</c:v>
                </c:pt>
                <c:pt idx="5382">
                  <c:v>27499</c:v>
                </c:pt>
                <c:pt idx="5383">
                  <c:v>12229</c:v>
                </c:pt>
                <c:pt idx="5384">
                  <c:v>528</c:v>
                </c:pt>
                <c:pt idx="5385">
                  <c:v>19462</c:v>
                </c:pt>
                <c:pt idx="5386">
                  <c:v>12423</c:v>
                </c:pt>
                <c:pt idx="5387">
                  <c:v>50829</c:v>
                </c:pt>
                <c:pt idx="5388">
                  <c:v>157423</c:v>
                </c:pt>
                <c:pt idx="5389">
                  <c:v>1013</c:v>
                </c:pt>
                <c:pt idx="5390">
                  <c:v>147484</c:v>
                </c:pt>
                <c:pt idx="5391">
                  <c:v>4761</c:v>
                </c:pt>
                <c:pt idx="5392">
                  <c:v>2222</c:v>
                </c:pt>
                <c:pt idx="5393">
                  <c:v>63703</c:v>
                </c:pt>
                <c:pt idx="5394">
                  <c:v>161818</c:v>
                </c:pt>
                <c:pt idx="5395">
                  <c:v>5064</c:v>
                </c:pt>
                <c:pt idx="5396">
                  <c:v>427</c:v>
                </c:pt>
                <c:pt idx="5397">
                  <c:v>65815</c:v>
                </c:pt>
                <c:pt idx="5398">
                  <c:v>77</c:v>
                </c:pt>
                <c:pt idx="5399">
                  <c:v>17304</c:v>
                </c:pt>
                <c:pt idx="5400">
                  <c:v>780</c:v>
                </c:pt>
                <c:pt idx="5401">
                  <c:v>3241</c:v>
                </c:pt>
                <c:pt idx="5402">
                  <c:v>909</c:v>
                </c:pt>
                <c:pt idx="5403">
                  <c:v>441898</c:v>
                </c:pt>
                <c:pt idx="5404">
                  <c:v>395480</c:v>
                </c:pt>
                <c:pt idx="5405">
                  <c:v>9477</c:v>
                </c:pt>
                <c:pt idx="5406">
                  <c:v>7840</c:v>
                </c:pt>
                <c:pt idx="5407">
                  <c:v>52336</c:v>
                </c:pt>
                <c:pt idx="5408">
                  <c:v>16870</c:v>
                </c:pt>
                <c:pt idx="5409">
                  <c:v>495588</c:v>
                </c:pt>
                <c:pt idx="5410">
                  <c:v>1391</c:v>
                </c:pt>
                <c:pt idx="5411">
                  <c:v>1398</c:v>
                </c:pt>
                <c:pt idx="5412">
                  <c:v>27868</c:v>
                </c:pt>
                <c:pt idx="5413">
                  <c:v>39813</c:v>
                </c:pt>
                <c:pt idx="5414">
                  <c:v>35074</c:v>
                </c:pt>
                <c:pt idx="5415">
                  <c:v>10947</c:v>
                </c:pt>
                <c:pt idx="5416">
                  <c:v>7604</c:v>
                </c:pt>
                <c:pt idx="5417">
                  <c:v>22021</c:v>
                </c:pt>
                <c:pt idx="5418">
                  <c:v>5113</c:v>
                </c:pt>
                <c:pt idx="5419">
                  <c:v>8</c:v>
                </c:pt>
                <c:pt idx="5420">
                  <c:v>6626</c:v>
                </c:pt>
                <c:pt idx="5421">
                  <c:v>38187</c:v>
                </c:pt>
                <c:pt idx="5422">
                  <c:v>13218</c:v>
                </c:pt>
                <c:pt idx="5423">
                  <c:v>1187</c:v>
                </c:pt>
                <c:pt idx="5424">
                  <c:v>12318</c:v>
                </c:pt>
                <c:pt idx="5425">
                  <c:v>21967</c:v>
                </c:pt>
                <c:pt idx="5426">
                  <c:v>18404</c:v>
                </c:pt>
                <c:pt idx="5427">
                  <c:v>11929</c:v>
                </c:pt>
                <c:pt idx="5428">
                  <c:v>93385</c:v>
                </c:pt>
                <c:pt idx="5429">
                  <c:v>941</c:v>
                </c:pt>
                <c:pt idx="5430">
                  <c:v>94373</c:v>
                </c:pt>
                <c:pt idx="5431">
                  <c:v>2413</c:v>
                </c:pt>
                <c:pt idx="5432">
                  <c:v>27324</c:v>
                </c:pt>
                <c:pt idx="5433">
                  <c:v>14603</c:v>
                </c:pt>
                <c:pt idx="5434">
                  <c:v>5405</c:v>
                </c:pt>
                <c:pt idx="5435">
                  <c:v>159</c:v>
                </c:pt>
                <c:pt idx="5436">
                  <c:v>853193</c:v>
                </c:pt>
                <c:pt idx="5437">
                  <c:v>20</c:v>
                </c:pt>
                <c:pt idx="5438">
                  <c:v>103018</c:v>
                </c:pt>
                <c:pt idx="5439">
                  <c:v>86419</c:v>
                </c:pt>
                <c:pt idx="5440">
                  <c:v>6593</c:v>
                </c:pt>
                <c:pt idx="5441">
                  <c:v>14865</c:v>
                </c:pt>
                <c:pt idx="5442">
                  <c:v>1624</c:v>
                </c:pt>
                <c:pt idx="5443">
                  <c:v>1752</c:v>
                </c:pt>
                <c:pt idx="5444">
                  <c:v>1140</c:v>
                </c:pt>
                <c:pt idx="5445">
                  <c:v>423</c:v>
                </c:pt>
                <c:pt idx="5446">
                  <c:v>41063</c:v>
                </c:pt>
                <c:pt idx="5447">
                  <c:v>600</c:v>
                </c:pt>
                <c:pt idx="5448">
                  <c:v>22393</c:v>
                </c:pt>
                <c:pt idx="5449">
                  <c:v>24623</c:v>
                </c:pt>
                <c:pt idx="5450">
                  <c:v>3714</c:v>
                </c:pt>
                <c:pt idx="5451">
                  <c:v>28780</c:v>
                </c:pt>
                <c:pt idx="5452">
                  <c:v>139611</c:v>
                </c:pt>
                <c:pt idx="5453">
                  <c:v>12291</c:v>
                </c:pt>
                <c:pt idx="5454">
                  <c:v>1121217</c:v>
                </c:pt>
                <c:pt idx="5455">
                  <c:v>3131</c:v>
                </c:pt>
                <c:pt idx="5456">
                  <c:v>550348</c:v>
                </c:pt>
                <c:pt idx="5457">
                  <c:v>3201</c:v>
                </c:pt>
                <c:pt idx="5458">
                  <c:v>1054</c:v>
                </c:pt>
                <c:pt idx="5459">
                  <c:v>320</c:v>
                </c:pt>
                <c:pt idx="5460">
                  <c:v>1310</c:v>
                </c:pt>
                <c:pt idx="5461">
                  <c:v>653</c:v>
                </c:pt>
                <c:pt idx="5462">
                  <c:v>5846</c:v>
                </c:pt>
                <c:pt idx="5463">
                  <c:v>198</c:v>
                </c:pt>
                <c:pt idx="5464">
                  <c:v>5446</c:v>
                </c:pt>
                <c:pt idx="5465">
                  <c:v>7848</c:v>
                </c:pt>
                <c:pt idx="5466">
                  <c:v>634770</c:v>
                </c:pt>
                <c:pt idx="5467">
                  <c:v>32256</c:v>
                </c:pt>
                <c:pt idx="5468">
                  <c:v>10776</c:v>
                </c:pt>
                <c:pt idx="5469">
                  <c:v>637</c:v>
                </c:pt>
                <c:pt idx="5470">
                  <c:v>14159</c:v>
                </c:pt>
                <c:pt idx="5471">
                  <c:v>81225</c:v>
                </c:pt>
                <c:pt idx="5472">
                  <c:v>0</c:v>
                </c:pt>
                <c:pt idx="5473">
                  <c:v>4239</c:v>
                </c:pt>
                <c:pt idx="5474">
                  <c:v>2597</c:v>
                </c:pt>
                <c:pt idx="5475">
                  <c:v>12187</c:v>
                </c:pt>
                <c:pt idx="5476">
                  <c:v>138</c:v>
                </c:pt>
                <c:pt idx="5477">
                  <c:v>4408</c:v>
                </c:pt>
                <c:pt idx="5478">
                  <c:v>5114</c:v>
                </c:pt>
                <c:pt idx="5479">
                  <c:v>201742</c:v>
                </c:pt>
                <c:pt idx="5480">
                  <c:v>12448</c:v>
                </c:pt>
                <c:pt idx="5481">
                  <c:v>6929</c:v>
                </c:pt>
                <c:pt idx="5482">
                  <c:v>18308</c:v>
                </c:pt>
                <c:pt idx="5483">
                  <c:v>140462</c:v>
                </c:pt>
                <c:pt idx="5484">
                  <c:v>179</c:v>
                </c:pt>
                <c:pt idx="5485">
                  <c:v>20852</c:v>
                </c:pt>
                <c:pt idx="5486">
                  <c:v>1017919</c:v>
                </c:pt>
                <c:pt idx="5487">
                  <c:v>32545</c:v>
                </c:pt>
                <c:pt idx="5488">
                  <c:v>20667</c:v>
                </c:pt>
                <c:pt idx="5489">
                  <c:v>10146</c:v>
                </c:pt>
                <c:pt idx="5490">
                  <c:v>26303</c:v>
                </c:pt>
                <c:pt idx="5491">
                  <c:v>12749</c:v>
                </c:pt>
                <c:pt idx="5492">
                  <c:v>8668</c:v>
                </c:pt>
                <c:pt idx="5493">
                  <c:v>7014</c:v>
                </c:pt>
                <c:pt idx="5494">
                  <c:v>7766</c:v>
                </c:pt>
                <c:pt idx="5495">
                  <c:v>35529</c:v>
                </c:pt>
                <c:pt idx="5496">
                  <c:v>9744</c:v>
                </c:pt>
                <c:pt idx="5497">
                  <c:v>85899</c:v>
                </c:pt>
                <c:pt idx="5498">
                  <c:v>1549</c:v>
                </c:pt>
                <c:pt idx="5499">
                  <c:v>19822</c:v>
                </c:pt>
                <c:pt idx="5500">
                  <c:v>28132</c:v>
                </c:pt>
                <c:pt idx="5501">
                  <c:v>24840</c:v>
                </c:pt>
                <c:pt idx="5502">
                  <c:v>5231</c:v>
                </c:pt>
                <c:pt idx="5503">
                  <c:v>13879</c:v>
                </c:pt>
                <c:pt idx="5504">
                  <c:v>60978</c:v>
                </c:pt>
                <c:pt idx="5505">
                  <c:v>40865</c:v>
                </c:pt>
                <c:pt idx="5506">
                  <c:v>4138</c:v>
                </c:pt>
                <c:pt idx="5507">
                  <c:v>8006</c:v>
                </c:pt>
                <c:pt idx="5508">
                  <c:v>172833</c:v>
                </c:pt>
                <c:pt idx="5509">
                  <c:v>2934</c:v>
                </c:pt>
                <c:pt idx="5510">
                  <c:v>16314</c:v>
                </c:pt>
                <c:pt idx="5511">
                  <c:v>10527</c:v>
                </c:pt>
                <c:pt idx="5512">
                  <c:v>114540</c:v>
                </c:pt>
                <c:pt idx="5513">
                  <c:v>13099</c:v>
                </c:pt>
                <c:pt idx="5514">
                  <c:v>9499</c:v>
                </c:pt>
                <c:pt idx="5515">
                  <c:v>45</c:v>
                </c:pt>
                <c:pt idx="5516">
                  <c:v>73139</c:v>
                </c:pt>
                <c:pt idx="5517">
                  <c:v>380406</c:v>
                </c:pt>
                <c:pt idx="5518">
                  <c:v>775</c:v>
                </c:pt>
                <c:pt idx="5519">
                  <c:v>4666</c:v>
                </c:pt>
                <c:pt idx="5520">
                  <c:v>83603</c:v>
                </c:pt>
                <c:pt idx="5521">
                  <c:v>11906</c:v>
                </c:pt>
                <c:pt idx="5522">
                  <c:v>2351</c:v>
                </c:pt>
                <c:pt idx="5523">
                  <c:v>4485</c:v>
                </c:pt>
                <c:pt idx="5524">
                  <c:v>16376</c:v>
                </c:pt>
                <c:pt idx="5525">
                  <c:v>4759</c:v>
                </c:pt>
                <c:pt idx="5526">
                  <c:v>182</c:v>
                </c:pt>
                <c:pt idx="5527">
                  <c:v>7321</c:v>
                </c:pt>
                <c:pt idx="5528">
                  <c:v>3332</c:v>
                </c:pt>
                <c:pt idx="5529">
                  <c:v>1323550</c:v>
                </c:pt>
                <c:pt idx="5530">
                  <c:v>13734</c:v>
                </c:pt>
                <c:pt idx="5531">
                  <c:v>20550</c:v>
                </c:pt>
                <c:pt idx="5532">
                  <c:v>5023450</c:v>
                </c:pt>
                <c:pt idx="5533">
                  <c:v>103890</c:v>
                </c:pt>
                <c:pt idx="5534">
                  <c:v>78</c:v>
                </c:pt>
                <c:pt idx="5535">
                  <c:v>399</c:v>
                </c:pt>
                <c:pt idx="5536">
                  <c:v>462</c:v>
                </c:pt>
                <c:pt idx="5537">
                  <c:v>21</c:v>
                </c:pt>
                <c:pt idx="5538">
                  <c:v>13758</c:v>
                </c:pt>
                <c:pt idx="5539">
                  <c:v>6466</c:v>
                </c:pt>
                <c:pt idx="5540">
                  <c:v>3736</c:v>
                </c:pt>
                <c:pt idx="5541">
                  <c:v>553</c:v>
                </c:pt>
                <c:pt idx="5542">
                  <c:v>23837</c:v>
                </c:pt>
                <c:pt idx="5543">
                  <c:v>9814</c:v>
                </c:pt>
                <c:pt idx="5544">
                  <c:v>120324</c:v>
                </c:pt>
                <c:pt idx="5545">
                  <c:v>1521</c:v>
                </c:pt>
                <c:pt idx="5546">
                  <c:v>7011</c:v>
                </c:pt>
                <c:pt idx="5547">
                  <c:v>31501</c:v>
                </c:pt>
                <c:pt idx="5548">
                  <c:v>26</c:v>
                </c:pt>
                <c:pt idx="5549">
                  <c:v>1357</c:v>
                </c:pt>
                <c:pt idx="5550">
                  <c:v>50493</c:v>
                </c:pt>
                <c:pt idx="5551">
                  <c:v>840</c:v>
                </c:pt>
                <c:pt idx="5552">
                  <c:v>1905</c:v>
                </c:pt>
                <c:pt idx="5553">
                  <c:v>6374</c:v>
                </c:pt>
                <c:pt idx="5554">
                  <c:v>12</c:v>
                </c:pt>
                <c:pt idx="5555">
                  <c:v>5418</c:v>
                </c:pt>
                <c:pt idx="5556">
                  <c:v>1795</c:v>
                </c:pt>
                <c:pt idx="5557">
                  <c:v>36801</c:v>
                </c:pt>
                <c:pt idx="5558">
                  <c:v>75071</c:v>
                </c:pt>
                <c:pt idx="5559">
                  <c:v>12038</c:v>
                </c:pt>
                <c:pt idx="5560">
                  <c:v>22984</c:v>
                </c:pt>
                <c:pt idx="5561">
                  <c:v>5509</c:v>
                </c:pt>
                <c:pt idx="5562">
                  <c:v>159586</c:v>
                </c:pt>
                <c:pt idx="5563">
                  <c:v>22490</c:v>
                </c:pt>
                <c:pt idx="5564">
                  <c:v>40613</c:v>
                </c:pt>
                <c:pt idx="5565">
                  <c:v>3700</c:v>
                </c:pt>
                <c:pt idx="5566">
                  <c:v>10666</c:v>
                </c:pt>
                <c:pt idx="5567">
                  <c:v>36077</c:v>
                </c:pt>
                <c:pt idx="5568">
                  <c:v>14824</c:v>
                </c:pt>
                <c:pt idx="5569">
                  <c:v>5985</c:v>
                </c:pt>
                <c:pt idx="5570">
                  <c:v>17634</c:v>
                </c:pt>
                <c:pt idx="5571">
                  <c:v>397</c:v>
                </c:pt>
                <c:pt idx="5572">
                  <c:v>451</c:v>
                </c:pt>
                <c:pt idx="5573">
                  <c:v>386330</c:v>
                </c:pt>
                <c:pt idx="5574">
                  <c:v>30295</c:v>
                </c:pt>
                <c:pt idx="5575">
                  <c:v>223563</c:v>
                </c:pt>
                <c:pt idx="5576">
                  <c:v>19422</c:v>
                </c:pt>
                <c:pt idx="5577">
                  <c:v>26029</c:v>
                </c:pt>
                <c:pt idx="5578">
                  <c:v>491</c:v>
                </c:pt>
                <c:pt idx="5579">
                  <c:v>17452</c:v>
                </c:pt>
                <c:pt idx="5580">
                  <c:v>384958</c:v>
                </c:pt>
                <c:pt idx="5581">
                  <c:v>34023</c:v>
                </c:pt>
                <c:pt idx="5582">
                  <c:v>9645</c:v>
                </c:pt>
                <c:pt idx="5583">
                  <c:v>3</c:v>
                </c:pt>
                <c:pt idx="5584">
                  <c:v>180</c:v>
                </c:pt>
                <c:pt idx="5585">
                  <c:v>81074</c:v>
                </c:pt>
                <c:pt idx="5586">
                  <c:v>448</c:v>
                </c:pt>
                <c:pt idx="5587">
                  <c:v>368</c:v>
                </c:pt>
                <c:pt idx="5588">
                  <c:v>800</c:v>
                </c:pt>
                <c:pt idx="5589">
                  <c:v>8073</c:v>
                </c:pt>
                <c:pt idx="5590">
                  <c:v>12550</c:v>
                </c:pt>
                <c:pt idx="5591">
                  <c:v>2169</c:v>
                </c:pt>
                <c:pt idx="5592">
                  <c:v>31401</c:v>
                </c:pt>
                <c:pt idx="5593">
                  <c:v>24427</c:v>
                </c:pt>
                <c:pt idx="5594">
                  <c:v>32030</c:v>
                </c:pt>
                <c:pt idx="5595">
                  <c:v>21712</c:v>
                </c:pt>
                <c:pt idx="5596">
                  <c:v>1379</c:v>
                </c:pt>
                <c:pt idx="5597">
                  <c:v>5214</c:v>
                </c:pt>
                <c:pt idx="5598">
                  <c:v>130698</c:v>
                </c:pt>
                <c:pt idx="5599">
                  <c:v>3475</c:v>
                </c:pt>
                <c:pt idx="5600">
                  <c:v>3642</c:v>
                </c:pt>
                <c:pt idx="5601">
                  <c:v>20140</c:v>
                </c:pt>
                <c:pt idx="5602">
                  <c:v>2843</c:v>
                </c:pt>
                <c:pt idx="5603">
                  <c:v>10893</c:v>
                </c:pt>
                <c:pt idx="5604">
                  <c:v>7269</c:v>
                </c:pt>
                <c:pt idx="5605">
                  <c:v>30250</c:v>
                </c:pt>
                <c:pt idx="5606">
                  <c:v>16954</c:v>
                </c:pt>
                <c:pt idx="5607">
                  <c:v>469</c:v>
                </c:pt>
                <c:pt idx="5608">
                  <c:v>61444</c:v>
                </c:pt>
                <c:pt idx="5609">
                  <c:v>5274</c:v>
                </c:pt>
                <c:pt idx="5610">
                  <c:v>1847</c:v>
                </c:pt>
                <c:pt idx="5611">
                  <c:v>190988</c:v>
                </c:pt>
                <c:pt idx="5612">
                  <c:v>1199986</c:v>
                </c:pt>
                <c:pt idx="5613">
                  <c:v>2227</c:v>
                </c:pt>
                <c:pt idx="5614">
                  <c:v>10439</c:v>
                </c:pt>
                <c:pt idx="5615">
                  <c:v>59</c:v>
                </c:pt>
                <c:pt idx="5616">
                  <c:v>7518</c:v>
                </c:pt>
                <c:pt idx="5617">
                  <c:v>5649</c:v>
                </c:pt>
                <c:pt idx="5618">
                  <c:v>5293</c:v>
                </c:pt>
                <c:pt idx="5619">
                  <c:v>2669</c:v>
                </c:pt>
                <c:pt idx="5620">
                  <c:v>289322</c:v>
                </c:pt>
                <c:pt idx="5621">
                  <c:v>73920</c:v>
                </c:pt>
                <c:pt idx="5622">
                  <c:v>4789</c:v>
                </c:pt>
                <c:pt idx="5623">
                  <c:v>6173</c:v>
                </c:pt>
                <c:pt idx="5624">
                  <c:v>7654</c:v>
                </c:pt>
                <c:pt idx="5625">
                  <c:v>2863</c:v>
                </c:pt>
                <c:pt idx="5626">
                  <c:v>2865</c:v>
                </c:pt>
                <c:pt idx="5627">
                  <c:v>81319</c:v>
                </c:pt>
                <c:pt idx="5628">
                  <c:v>19895</c:v>
                </c:pt>
                <c:pt idx="5629">
                  <c:v>111118</c:v>
                </c:pt>
                <c:pt idx="5630">
                  <c:v>264</c:v>
                </c:pt>
                <c:pt idx="5631">
                  <c:v>14674</c:v>
                </c:pt>
                <c:pt idx="5632">
                  <c:v>910</c:v>
                </c:pt>
                <c:pt idx="5633">
                  <c:v>6535</c:v>
                </c:pt>
                <c:pt idx="5634">
                  <c:v>32398</c:v>
                </c:pt>
                <c:pt idx="5635">
                  <c:v>0</c:v>
                </c:pt>
                <c:pt idx="5636">
                  <c:v>1715</c:v>
                </c:pt>
                <c:pt idx="5637">
                  <c:v>789</c:v>
                </c:pt>
                <c:pt idx="5638">
                  <c:v>141080</c:v>
                </c:pt>
                <c:pt idx="5639">
                  <c:v>1088</c:v>
                </c:pt>
                <c:pt idx="5640">
                  <c:v>78447</c:v>
                </c:pt>
                <c:pt idx="5641">
                  <c:v>2404</c:v>
                </c:pt>
                <c:pt idx="5642">
                  <c:v>7301</c:v>
                </c:pt>
                <c:pt idx="5643">
                  <c:v>1100</c:v>
                </c:pt>
                <c:pt idx="5644">
                  <c:v>24524</c:v>
                </c:pt>
                <c:pt idx="5645">
                  <c:v>65362</c:v>
                </c:pt>
                <c:pt idx="5646">
                  <c:v>18269</c:v>
                </c:pt>
                <c:pt idx="5647">
                  <c:v>21557</c:v>
                </c:pt>
                <c:pt idx="5648">
                  <c:v>50489</c:v>
                </c:pt>
                <c:pt idx="5649">
                  <c:v>11584</c:v>
                </c:pt>
                <c:pt idx="5650">
                  <c:v>45076</c:v>
                </c:pt>
                <c:pt idx="5651">
                  <c:v>11850</c:v>
                </c:pt>
                <c:pt idx="5652">
                  <c:v>30831</c:v>
                </c:pt>
                <c:pt idx="5653">
                  <c:v>7950</c:v>
                </c:pt>
                <c:pt idx="5654">
                  <c:v>2</c:v>
                </c:pt>
                <c:pt idx="5655">
                  <c:v>107171</c:v>
                </c:pt>
                <c:pt idx="5656">
                  <c:v>326</c:v>
                </c:pt>
                <c:pt idx="5657">
                  <c:v>178</c:v>
                </c:pt>
                <c:pt idx="5658">
                  <c:v>204</c:v>
                </c:pt>
                <c:pt idx="5659">
                  <c:v>53925</c:v>
                </c:pt>
                <c:pt idx="5660">
                  <c:v>8034</c:v>
                </c:pt>
                <c:pt idx="5661">
                  <c:v>3709</c:v>
                </c:pt>
                <c:pt idx="5662">
                  <c:v>80775</c:v>
                </c:pt>
                <c:pt idx="5663">
                  <c:v>1731</c:v>
                </c:pt>
                <c:pt idx="5664">
                  <c:v>13420</c:v>
                </c:pt>
                <c:pt idx="5665">
                  <c:v>3508</c:v>
                </c:pt>
                <c:pt idx="5666">
                  <c:v>14705</c:v>
                </c:pt>
                <c:pt idx="5667">
                  <c:v>932</c:v>
                </c:pt>
                <c:pt idx="5668">
                  <c:v>7198</c:v>
                </c:pt>
                <c:pt idx="5669">
                  <c:v>12070</c:v>
                </c:pt>
                <c:pt idx="5670">
                  <c:v>2155</c:v>
                </c:pt>
                <c:pt idx="5671">
                  <c:v>5966</c:v>
                </c:pt>
                <c:pt idx="5672">
                  <c:v>172044</c:v>
                </c:pt>
                <c:pt idx="5673">
                  <c:v>1461</c:v>
                </c:pt>
                <c:pt idx="5674">
                  <c:v>6200</c:v>
                </c:pt>
                <c:pt idx="5675">
                  <c:v>6336</c:v>
                </c:pt>
                <c:pt idx="5676">
                  <c:v>834068</c:v>
                </c:pt>
                <c:pt idx="5677">
                  <c:v>29669</c:v>
                </c:pt>
                <c:pt idx="5678">
                  <c:v>7218</c:v>
                </c:pt>
                <c:pt idx="5679">
                  <c:v>5890</c:v>
                </c:pt>
                <c:pt idx="5680">
                  <c:v>57418</c:v>
                </c:pt>
                <c:pt idx="5681">
                  <c:v>720</c:v>
                </c:pt>
                <c:pt idx="5682">
                  <c:v>6688</c:v>
                </c:pt>
                <c:pt idx="5683">
                  <c:v>5383</c:v>
                </c:pt>
                <c:pt idx="5684">
                  <c:v>9578</c:v>
                </c:pt>
                <c:pt idx="5685">
                  <c:v>5580</c:v>
                </c:pt>
                <c:pt idx="5686">
                  <c:v>0</c:v>
                </c:pt>
                <c:pt idx="5687">
                  <c:v>178944</c:v>
                </c:pt>
                <c:pt idx="5688">
                  <c:v>62005</c:v>
                </c:pt>
                <c:pt idx="5689">
                  <c:v>8326</c:v>
                </c:pt>
                <c:pt idx="5690">
                  <c:v>821971</c:v>
                </c:pt>
                <c:pt idx="5691">
                  <c:v>33521</c:v>
                </c:pt>
                <c:pt idx="5692">
                  <c:v>72506</c:v>
                </c:pt>
                <c:pt idx="5693">
                  <c:v>291</c:v>
                </c:pt>
                <c:pt idx="5694">
                  <c:v>5936</c:v>
                </c:pt>
                <c:pt idx="5695">
                  <c:v>4431</c:v>
                </c:pt>
                <c:pt idx="5696">
                  <c:v>5059</c:v>
                </c:pt>
                <c:pt idx="5697">
                  <c:v>5386</c:v>
                </c:pt>
                <c:pt idx="5698">
                  <c:v>263</c:v>
                </c:pt>
                <c:pt idx="5699">
                  <c:v>13892</c:v>
                </c:pt>
                <c:pt idx="5700">
                  <c:v>30499</c:v>
                </c:pt>
                <c:pt idx="5701">
                  <c:v>13097</c:v>
                </c:pt>
                <c:pt idx="5702">
                  <c:v>248867</c:v>
                </c:pt>
                <c:pt idx="5703">
                  <c:v>31469</c:v>
                </c:pt>
                <c:pt idx="5704">
                  <c:v>5743</c:v>
                </c:pt>
                <c:pt idx="5705">
                  <c:v>2537</c:v>
                </c:pt>
                <c:pt idx="5706">
                  <c:v>3378</c:v>
                </c:pt>
                <c:pt idx="5707">
                  <c:v>2</c:v>
                </c:pt>
                <c:pt idx="5708">
                  <c:v>6725</c:v>
                </c:pt>
                <c:pt idx="5709">
                  <c:v>102</c:v>
                </c:pt>
                <c:pt idx="5710">
                  <c:v>3067</c:v>
                </c:pt>
                <c:pt idx="5711">
                  <c:v>10301</c:v>
                </c:pt>
                <c:pt idx="5712">
                  <c:v>10486</c:v>
                </c:pt>
                <c:pt idx="5713">
                  <c:v>100843</c:v>
                </c:pt>
                <c:pt idx="5714">
                  <c:v>57876</c:v>
                </c:pt>
                <c:pt idx="5715">
                  <c:v>433074</c:v>
                </c:pt>
                <c:pt idx="5716">
                  <c:v>266382</c:v>
                </c:pt>
                <c:pt idx="5717">
                  <c:v>17462</c:v>
                </c:pt>
                <c:pt idx="5718">
                  <c:v>114989</c:v>
                </c:pt>
                <c:pt idx="5719">
                  <c:v>39385</c:v>
                </c:pt>
                <c:pt idx="5720">
                  <c:v>865679</c:v>
                </c:pt>
                <c:pt idx="5721">
                  <c:v>84378</c:v>
                </c:pt>
                <c:pt idx="5722">
                  <c:v>147250</c:v>
                </c:pt>
                <c:pt idx="5723">
                  <c:v>17030</c:v>
                </c:pt>
                <c:pt idx="5724">
                  <c:v>114540</c:v>
                </c:pt>
                <c:pt idx="5725">
                  <c:v>32735</c:v>
                </c:pt>
                <c:pt idx="5726">
                  <c:v>9782</c:v>
                </c:pt>
                <c:pt idx="5727">
                  <c:v>436</c:v>
                </c:pt>
                <c:pt idx="5728">
                  <c:v>8592</c:v>
                </c:pt>
                <c:pt idx="5729">
                  <c:v>8335</c:v>
                </c:pt>
                <c:pt idx="5730">
                  <c:v>9618</c:v>
                </c:pt>
                <c:pt idx="5731">
                  <c:v>34350</c:v>
                </c:pt>
                <c:pt idx="5732">
                  <c:v>7063</c:v>
                </c:pt>
                <c:pt idx="5733">
                  <c:v>18449</c:v>
                </c:pt>
                <c:pt idx="5734">
                  <c:v>59772</c:v>
                </c:pt>
                <c:pt idx="5735">
                  <c:v>99021</c:v>
                </c:pt>
                <c:pt idx="5736">
                  <c:v>24632</c:v>
                </c:pt>
                <c:pt idx="5737">
                  <c:v>192698</c:v>
                </c:pt>
                <c:pt idx="5738">
                  <c:v>16178</c:v>
                </c:pt>
                <c:pt idx="5739">
                  <c:v>283</c:v>
                </c:pt>
                <c:pt idx="5740">
                  <c:v>47024</c:v>
                </c:pt>
                <c:pt idx="5741">
                  <c:v>15728</c:v>
                </c:pt>
                <c:pt idx="5742">
                  <c:v>15943</c:v>
                </c:pt>
                <c:pt idx="5743">
                  <c:v>6084</c:v>
                </c:pt>
                <c:pt idx="5744">
                  <c:v>49673</c:v>
                </c:pt>
                <c:pt idx="5745">
                  <c:v>4472</c:v>
                </c:pt>
                <c:pt idx="5746">
                  <c:v>594</c:v>
                </c:pt>
                <c:pt idx="5747">
                  <c:v>5894</c:v>
                </c:pt>
                <c:pt idx="5748">
                  <c:v>2180</c:v>
                </c:pt>
                <c:pt idx="5749">
                  <c:v>8025</c:v>
                </c:pt>
                <c:pt idx="5750">
                  <c:v>21784</c:v>
                </c:pt>
                <c:pt idx="5751">
                  <c:v>10801</c:v>
                </c:pt>
                <c:pt idx="5752">
                  <c:v>91776</c:v>
                </c:pt>
                <c:pt idx="5753">
                  <c:v>7560</c:v>
                </c:pt>
                <c:pt idx="5754">
                  <c:v>32941</c:v>
                </c:pt>
                <c:pt idx="5755">
                  <c:v>2394</c:v>
                </c:pt>
                <c:pt idx="5756">
                  <c:v>23709</c:v>
                </c:pt>
                <c:pt idx="5757">
                  <c:v>137210</c:v>
                </c:pt>
                <c:pt idx="5758">
                  <c:v>56321</c:v>
                </c:pt>
                <c:pt idx="5759">
                  <c:v>66728</c:v>
                </c:pt>
                <c:pt idx="5760">
                  <c:v>21005</c:v>
                </c:pt>
                <c:pt idx="5761">
                  <c:v>64643</c:v>
                </c:pt>
                <c:pt idx="5762">
                  <c:v>34059</c:v>
                </c:pt>
                <c:pt idx="5763">
                  <c:v>421533</c:v>
                </c:pt>
                <c:pt idx="5764">
                  <c:v>12611</c:v>
                </c:pt>
                <c:pt idx="5765">
                  <c:v>5208</c:v>
                </c:pt>
                <c:pt idx="5766">
                  <c:v>48299</c:v>
                </c:pt>
                <c:pt idx="5767">
                  <c:v>4623</c:v>
                </c:pt>
                <c:pt idx="5768">
                  <c:v>1878</c:v>
                </c:pt>
                <c:pt idx="5769">
                  <c:v>50919</c:v>
                </c:pt>
                <c:pt idx="5770">
                  <c:v>12830</c:v>
                </c:pt>
                <c:pt idx="5771">
                  <c:v>21351</c:v>
                </c:pt>
                <c:pt idx="5772">
                  <c:v>54459</c:v>
                </c:pt>
                <c:pt idx="5773">
                  <c:v>12291</c:v>
                </c:pt>
                <c:pt idx="5774">
                  <c:v>7451</c:v>
                </c:pt>
                <c:pt idx="5775">
                  <c:v>5407</c:v>
                </c:pt>
                <c:pt idx="5776">
                  <c:v>10987</c:v>
                </c:pt>
                <c:pt idx="5777">
                  <c:v>32234</c:v>
                </c:pt>
                <c:pt idx="5778">
                  <c:v>23409</c:v>
                </c:pt>
                <c:pt idx="5779">
                  <c:v>44368</c:v>
                </c:pt>
                <c:pt idx="5780">
                  <c:v>55091</c:v>
                </c:pt>
                <c:pt idx="5781">
                  <c:v>490749</c:v>
                </c:pt>
                <c:pt idx="5782">
                  <c:v>132253</c:v>
                </c:pt>
                <c:pt idx="5783">
                  <c:v>6832</c:v>
                </c:pt>
                <c:pt idx="5784">
                  <c:v>17267</c:v>
                </c:pt>
                <c:pt idx="5785">
                  <c:v>9072</c:v>
                </c:pt>
                <c:pt idx="5786">
                  <c:v>1680</c:v>
                </c:pt>
                <c:pt idx="5787">
                  <c:v>3560</c:v>
                </c:pt>
                <c:pt idx="5788">
                  <c:v>2994</c:v>
                </c:pt>
                <c:pt idx="5789">
                  <c:v>89221</c:v>
                </c:pt>
                <c:pt idx="5790">
                  <c:v>139</c:v>
                </c:pt>
                <c:pt idx="5791">
                  <c:v>4333</c:v>
                </c:pt>
                <c:pt idx="5792">
                  <c:v>6879</c:v>
                </c:pt>
                <c:pt idx="5793">
                  <c:v>17517</c:v>
                </c:pt>
                <c:pt idx="5794">
                  <c:v>427</c:v>
                </c:pt>
                <c:pt idx="5795">
                  <c:v>3747</c:v>
                </c:pt>
                <c:pt idx="5796">
                  <c:v>1445</c:v>
                </c:pt>
                <c:pt idx="5797">
                  <c:v>32016</c:v>
                </c:pt>
                <c:pt idx="5798">
                  <c:v>30</c:v>
                </c:pt>
                <c:pt idx="5799">
                  <c:v>13367</c:v>
                </c:pt>
                <c:pt idx="5800">
                  <c:v>15591</c:v>
                </c:pt>
                <c:pt idx="5801">
                  <c:v>173506</c:v>
                </c:pt>
                <c:pt idx="5802">
                  <c:v>45903</c:v>
                </c:pt>
                <c:pt idx="5803">
                  <c:v>410</c:v>
                </c:pt>
                <c:pt idx="5804">
                  <c:v>12021</c:v>
                </c:pt>
                <c:pt idx="5805">
                  <c:v>10483</c:v>
                </c:pt>
                <c:pt idx="5806">
                  <c:v>1245</c:v>
                </c:pt>
                <c:pt idx="5807">
                  <c:v>324091</c:v>
                </c:pt>
                <c:pt idx="5808">
                  <c:v>44</c:v>
                </c:pt>
                <c:pt idx="5809">
                  <c:v>2873</c:v>
                </c:pt>
                <c:pt idx="5810">
                  <c:v>21628</c:v>
                </c:pt>
                <c:pt idx="5811">
                  <c:v>69778</c:v>
                </c:pt>
                <c:pt idx="5812">
                  <c:v>63867</c:v>
                </c:pt>
                <c:pt idx="5813">
                  <c:v>18250</c:v>
                </c:pt>
                <c:pt idx="5814">
                  <c:v>1898</c:v>
                </c:pt>
                <c:pt idx="5815">
                  <c:v>46874</c:v>
                </c:pt>
                <c:pt idx="5816">
                  <c:v>2469</c:v>
                </c:pt>
                <c:pt idx="5817">
                  <c:v>4389</c:v>
                </c:pt>
                <c:pt idx="5818">
                  <c:v>147</c:v>
                </c:pt>
                <c:pt idx="5819">
                  <c:v>12058</c:v>
                </c:pt>
                <c:pt idx="5820">
                  <c:v>136032</c:v>
                </c:pt>
                <c:pt idx="5821">
                  <c:v>38298</c:v>
                </c:pt>
                <c:pt idx="5822">
                  <c:v>5901</c:v>
                </c:pt>
                <c:pt idx="5823">
                  <c:v>30762</c:v>
                </c:pt>
                <c:pt idx="5824">
                  <c:v>11337</c:v>
                </c:pt>
                <c:pt idx="5825">
                  <c:v>16668</c:v>
                </c:pt>
                <c:pt idx="5826">
                  <c:v>1174</c:v>
                </c:pt>
                <c:pt idx="5827">
                  <c:v>5926</c:v>
                </c:pt>
                <c:pt idx="5828">
                  <c:v>331469</c:v>
                </c:pt>
                <c:pt idx="5829">
                  <c:v>20641</c:v>
                </c:pt>
                <c:pt idx="5830">
                  <c:v>391</c:v>
                </c:pt>
                <c:pt idx="5831">
                  <c:v>54</c:v>
                </c:pt>
                <c:pt idx="5832">
                  <c:v>3939</c:v>
                </c:pt>
                <c:pt idx="5833">
                  <c:v>98474</c:v>
                </c:pt>
                <c:pt idx="5834">
                  <c:v>6447</c:v>
                </c:pt>
                <c:pt idx="5835">
                  <c:v>25706</c:v>
                </c:pt>
                <c:pt idx="5836">
                  <c:v>1005</c:v>
                </c:pt>
                <c:pt idx="5837">
                  <c:v>41687</c:v>
                </c:pt>
                <c:pt idx="5838">
                  <c:v>12684</c:v>
                </c:pt>
                <c:pt idx="5839">
                  <c:v>82312</c:v>
                </c:pt>
                <c:pt idx="5840">
                  <c:v>2445</c:v>
                </c:pt>
                <c:pt idx="5841">
                  <c:v>1236</c:v>
                </c:pt>
                <c:pt idx="5842">
                  <c:v>1972</c:v>
                </c:pt>
                <c:pt idx="5843">
                  <c:v>9870</c:v>
                </c:pt>
                <c:pt idx="5844">
                  <c:v>29145</c:v>
                </c:pt>
                <c:pt idx="5845">
                  <c:v>73</c:v>
                </c:pt>
                <c:pt idx="5846">
                  <c:v>109945</c:v>
                </c:pt>
                <c:pt idx="5847">
                  <c:v>1440</c:v>
                </c:pt>
                <c:pt idx="5848">
                  <c:v>37765</c:v>
                </c:pt>
                <c:pt idx="5849">
                  <c:v>16860</c:v>
                </c:pt>
                <c:pt idx="5850">
                  <c:v>21120</c:v>
                </c:pt>
                <c:pt idx="5851">
                  <c:v>6692</c:v>
                </c:pt>
                <c:pt idx="5852">
                  <c:v>15136</c:v>
                </c:pt>
                <c:pt idx="5853">
                  <c:v>95002</c:v>
                </c:pt>
                <c:pt idx="5854">
                  <c:v>10110</c:v>
                </c:pt>
                <c:pt idx="5855">
                  <c:v>12313</c:v>
                </c:pt>
                <c:pt idx="5856">
                  <c:v>195382</c:v>
                </c:pt>
                <c:pt idx="5857">
                  <c:v>1816753</c:v>
                </c:pt>
                <c:pt idx="5858">
                  <c:v>29718</c:v>
                </c:pt>
                <c:pt idx="5859">
                  <c:v>17436</c:v>
                </c:pt>
                <c:pt idx="5860">
                  <c:v>100</c:v>
                </c:pt>
                <c:pt idx="5861">
                  <c:v>20556</c:v>
                </c:pt>
                <c:pt idx="5862">
                  <c:v>809476</c:v>
                </c:pt>
                <c:pt idx="5863">
                  <c:v>3514</c:v>
                </c:pt>
                <c:pt idx="5864">
                  <c:v>615</c:v>
                </c:pt>
                <c:pt idx="5865">
                  <c:v>930</c:v>
                </c:pt>
                <c:pt idx="5866">
                  <c:v>59942</c:v>
                </c:pt>
                <c:pt idx="5867">
                  <c:v>895</c:v>
                </c:pt>
                <c:pt idx="5868">
                  <c:v>234888</c:v>
                </c:pt>
                <c:pt idx="5869">
                  <c:v>35371</c:v>
                </c:pt>
                <c:pt idx="5870">
                  <c:v>32693</c:v>
                </c:pt>
                <c:pt idx="5871">
                  <c:v>16454</c:v>
                </c:pt>
                <c:pt idx="5872">
                  <c:v>110287</c:v>
                </c:pt>
                <c:pt idx="5873">
                  <c:v>21096</c:v>
                </c:pt>
                <c:pt idx="5874">
                  <c:v>477</c:v>
                </c:pt>
                <c:pt idx="5875">
                  <c:v>2550</c:v>
                </c:pt>
                <c:pt idx="5876">
                  <c:v>23054</c:v>
                </c:pt>
                <c:pt idx="5877">
                  <c:v>7533</c:v>
                </c:pt>
                <c:pt idx="5878">
                  <c:v>33110</c:v>
                </c:pt>
                <c:pt idx="5879">
                  <c:v>1292</c:v>
                </c:pt>
                <c:pt idx="5880">
                  <c:v>1497</c:v>
                </c:pt>
                <c:pt idx="5881">
                  <c:v>12404</c:v>
                </c:pt>
                <c:pt idx="5882">
                  <c:v>5311</c:v>
                </c:pt>
                <c:pt idx="5883">
                  <c:v>213</c:v>
                </c:pt>
                <c:pt idx="5884">
                  <c:v>1454</c:v>
                </c:pt>
                <c:pt idx="5885">
                  <c:v>1621</c:v>
                </c:pt>
                <c:pt idx="5886">
                  <c:v>242098</c:v>
                </c:pt>
                <c:pt idx="5887">
                  <c:v>5085</c:v>
                </c:pt>
                <c:pt idx="5888">
                  <c:v>363428</c:v>
                </c:pt>
                <c:pt idx="5889">
                  <c:v>23967</c:v>
                </c:pt>
                <c:pt idx="5890">
                  <c:v>89496</c:v>
                </c:pt>
                <c:pt idx="5891">
                  <c:v>19719</c:v>
                </c:pt>
                <c:pt idx="5892">
                  <c:v>13806</c:v>
                </c:pt>
                <c:pt idx="5893">
                  <c:v>786</c:v>
                </c:pt>
                <c:pt idx="5894">
                  <c:v>46</c:v>
                </c:pt>
                <c:pt idx="5895">
                  <c:v>141679</c:v>
                </c:pt>
                <c:pt idx="5896">
                  <c:v>179</c:v>
                </c:pt>
                <c:pt idx="5897">
                  <c:v>1311</c:v>
                </c:pt>
                <c:pt idx="5898">
                  <c:v>98772</c:v>
                </c:pt>
                <c:pt idx="5899">
                  <c:v>56981</c:v>
                </c:pt>
                <c:pt idx="5900">
                  <c:v>97405</c:v>
                </c:pt>
                <c:pt idx="5901">
                  <c:v>17465</c:v>
                </c:pt>
                <c:pt idx="5902">
                  <c:v>86369</c:v>
                </c:pt>
                <c:pt idx="5903">
                  <c:v>1537</c:v>
                </c:pt>
                <c:pt idx="5904">
                  <c:v>46</c:v>
                </c:pt>
                <c:pt idx="5905">
                  <c:v>48975</c:v>
                </c:pt>
                <c:pt idx="5906">
                  <c:v>2813</c:v>
                </c:pt>
                <c:pt idx="5907">
                  <c:v>12579</c:v>
                </c:pt>
                <c:pt idx="5908">
                  <c:v>1460</c:v>
                </c:pt>
                <c:pt idx="5909">
                  <c:v>11176</c:v>
                </c:pt>
                <c:pt idx="5910">
                  <c:v>15909</c:v>
                </c:pt>
                <c:pt idx="5911">
                  <c:v>9</c:v>
                </c:pt>
                <c:pt idx="5912">
                  <c:v>602</c:v>
                </c:pt>
                <c:pt idx="5913">
                  <c:v>2515</c:v>
                </c:pt>
                <c:pt idx="5914">
                  <c:v>24095</c:v>
                </c:pt>
                <c:pt idx="5915">
                  <c:v>4520</c:v>
                </c:pt>
                <c:pt idx="5916">
                  <c:v>11717</c:v>
                </c:pt>
                <c:pt idx="5917">
                  <c:v>79</c:v>
                </c:pt>
                <c:pt idx="5918">
                  <c:v>39025</c:v>
                </c:pt>
                <c:pt idx="5919">
                  <c:v>31028</c:v>
                </c:pt>
                <c:pt idx="5920">
                  <c:v>205591</c:v>
                </c:pt>
                <c:pt idx="5921">
                  <c:v>30701</c:v>
                </c:pt>
                <c:pt idx="5922">
                  <c:v>9479</c:v>
                </c:pt>
                <c:pt idx="5923">
                  <c:v>52089</c:v>
                </c:pt>
                <c:pt idx="5924">
                  <c:v>3632</c:v>
                </c:pt>
                <c:pt idx="5925">
                  <c:v>51253</c:v>
                </c:pt>
                <c:pt idx="5926">
                  <c:v>26211</c:v>
                </c:pt>
                <c:pt idx="5927">
                  <c:v>14687</c:v>
                </c:pt>
                <c:pt idx="5928">
                  <c:v>7731</c:v>
                </c:pt>
                <c:pt idx="5929">
                  <c:v>2016</c:v>
                </c:pt>
                <c:pt idx="5930">
                  <c:v>440650</c:v>
                </c:pt>
                <c:pt idx="5931">
                  <c:v>3530</c:v>
                </c:pt>
                <c:pt idx="5932">
                  <c:v>8833</c:v>
                </c:pt>
                <c:pt idx="5933">
                  <c:v>64030</c:v>
                </c:pt>
                <c:pt idx="5934">
                  <c:v>219</c:v>
                </c:pt>
                <c:pt idx="5935">
                  <c:v>56</c:v>
                </c:pt>
                <c:pt idx="5936">
                  <c:v>68202</c:v>
                </c:pt>
                <c:pt idx="5937">
                  <c:v>169227</c:v>
                </c:pt>
                <c:pt idx="5938">
                  <c:v>522793</c:v>
                </c:pt>
                <c:pt idx="5939">
                  <c:v>564804</c:v>
                </c:pt>
                <c:pt idx="5940">
                  <c:v>15299</c:v>
                </c:pt>
                <c:pt idx="5941">
                  <c:v>108422</c:v>
                </c:pt>
                <c:pt idx="5942">
                  <c:v>7714</c:v>
                </c:pt>
                <c:pt idx="5943">
                  <c:v>1002</c:v>
                </c:pt>
                <c:pt idx="5944">
                  <c:v>51231</c:v>
                </c:pt>
                <c:pt idx="5945">
                  <c:v>21783</c:v>
                </c:pt>
                <c:pt idx="5946">
                  <c:v>20712</c:v>
                </c:pt>
                <c:pt idx="5947">
                  <c:v>2227</c:v>
                </c:pt>
                <c:pt idx="5948">
                  <c:v>24968</c:v>
                </c:pt>
                <c:pt idx="5949">
                  <c:v>556</c:v>
                </c:pt>
                <c:pt idx="5950">
                  <c:v>16962</c:v>
                </c:pt>
                <c:pt idx="5951">
                  <c:v>534</c:v>
                </c:pt>
                <c:pt idx="5952">
                  <c:v>170182</c:v>
                </c:pt>
                <c:pt idx="5953">
                  <c:v>46206</c:v>
                </c:pt>
                <c:pt idx="5954">
                  <c:v>38069</c:v>
                </c:pt>
                <c:pt idx="5955">
                  <c:v>131</c:v>
                </c:pt>
                <c:pt idx="5956">
                  <c:v>36441</c:v>
                </c:pt>
                <c:pt idx="5957">
                  <c:v>840</c:v>
                </c:pt>
                <c:pt idx="5958">
                  <c:v>1218</c:v>
                </c:pt>
                <c:pt idx="5959">
                  <c:v>4250</c:v>
                </c:pt>
                <c:pt idx="5960">
                  <c:v>58807</c:v>
                </c:pt>
                <c:pt idx="5961">
                  <c:v>18407</c:v>
                </c:pt>
                <c:pt idx="5962">
                  <c:v>226887</c:v>
                </c:pt>
                <c:pt idx="5963">
                  <c:v>321</c:v>
                </c:pt>
                <c:pt idx="5964">
                  <c:v>8854</c:v>
                </c:pt>
                <c:pt idx="5965">
                  <c:v>240989</c:v>
                </c:pt>
                <c:pt idx="5966">
                  <c:v>102</c:v>
                </c:pt>
                <c:pt idx="5967">
                  <c:v>146588</c:v>
                </c:pt>
                <c:pt idx="5968">
                  <c:v>280</c:v>
                </c:pt>
                <c:pt idx="5969">
                  <c:v>41153</c:v>
                </c:pt>
                <c:pt idx="5970">
                  <c:v>42</c:v>
                </c:pt>
                <c:pt idx="5971">
                  <c:v>16261</c:v>
                </c:pt>
                <c:pt idx="5972">
                  <c:v>4407</c:v>
                </c:pt>
                <c:pt idx="5973">
                  <c:v>38326</c:v>
                </c:pt>
                <c:pt idx="5974">
                  <c:v>30715</c:v>
                </c:pt>
                <c:pt idx="5975">
                  <c:v>27885</c:v>
                </c:pt>
                <c:pt idx="5976">
                  <c:v>76492</c:v>
                </c:pt>
                <c:pt idx="5977">
                  <c:v>34528</c:v>
                </c:pt>
                <c:pt idx="5978">
                  <c:v>37548</c:v>
                </c:pt>
                <c:pt idx="5979">
                  <c:v>8076</c:v>
                </c:pt>
                <c:pt idx="5980">
                  <c:v>203911</c:v>
                </c:pt>
                <c:pt idx="5981">
                  <c:v>17627</c:v>
                </c:pt>
                <c:pt idx="5982">
                  <c:v>31069</c:v>
                </c:pt>
                <c:pt idx="5983">
                  <c:v>13652</c:v>
                </c:pt>
                <c:pt idx="5984">
                  <c:v>4067</c:v>
                </c:pt>
                <c:pt idx="5985">
                  <c:v>1007</c:v>
                </c:pt>
                <c:pt idx="5986">
                  <c:v>17150</c:v>
                </c:pt>
                <c:pt idx="5987">
                  <c:v>37129</c:v>
                </c:pt>
                <c:pt idx="5988">
                  <c:v>4946</c:v>
                </c:pt>
                <c:pt idx="5989">
                  <c:v>7842</c:v>
                </c:pt>
                <c:pt idx="5990">
                  <c:v>18976</c:v>
                </c:pt>
                <c:pt idx="5991">
                  <c:v>9250</c:v>
                </c:pt>
                <c:pt idx="5992">
                  <c:v>402</c:v>
                </c:pt>
                <c:pt idx="5993">
                  <c:v>61712</c:v>
                </c:pt>
                <c:pt idx="5994">
                  <c:v>39093</c:v>
                </c:pt>
                <c:pt idx="5995">
                  <c:v>49992</c:v>
                </c:pt>
                <c:pt idx="5996">
                  <c:v>9754</c:v>
                </c:pt>
                <c:pt idx="5997">
                  <c:v>1064</c:v>
                </c:pt>
                <c:pt idx="5998">
                  <c:v>155666</c:v>
                </c:pt>
                <c:pt idx="5999">
                  <c:v>7934</c:v>
                </c:pt>
                <c:pt idx="6000">
                  <c:v>1770</c:v>
                </c:pt>
                <c:pt idx="6001">
                  <c:v>422</c:v>
                </c:pt>
                <c:pt idx="6002">
                  <c:v>14</c:v>
                </c:pt>
                <c:pt idx="6003">
                  <c:v>10752</c:v>
                </c:pt>
                <c:pt idx="6004">
                  <c:v>58960</c:v>
                </c:pt>
                <c:pt idx="6005">
                  <c:v>1277</c:v>
                </c:pt>
                <c:pt idx="6006">
                  <c:v>2162</c:v>
                </c:pt>
                <c:pt idx="6007">
                  <c:v>39</c:v>
                </c:pt>
                <c:pt idx="6008">
                  <c:v>10041</c:v>
                </c:pt>
                <c:pt idx="6009">
                  <c:v>49</c:v>
                </c:pt>
                <c:pt idx="6010">
                  <c:v>5263</c:v>
                </c:pt>
                <c:pt idx="6011">
                  <c:v>3353</c:v>
                </c:pt>
                <c:pt idx="6012">
                  <c:v>75419</c:v>
                </c:pt>
                <c:pt idx="6013">
                  <c:v>569</c:v>
                </c:pt>
                <c:pt idx="6014">
                  <c:v>20419</c:v>
                </c:pt>
                <c:pt idx="6015">
                  <c:v>3454</c:v>
                </c:pt>
                <c:pt idx="6016">
                  <c:v>2183</c:v>
                </c:pt>
                <c:pt idx="6017">
                  <c:v>6326</c:v>
                </c:pt>
                <c:pt idx="6018">
                  <c:v>317</c:v>
                </c:pt>
                <c:pt idx="6019">
                  <c:v>166173</c:v>
                </c:pt>
                <c:pt idx="6020">
                  <c:v>52842</c:v>
                </c:pt>
                <c:pt idx="6021">
                  <c:v>48557</c:v>
                </c:pt>
                <c:pt idx="6022">
                  <c:v>5295</c:v>
                </c:pt>
                <c:pt idx="6023">
                  <c:v>32911</c:v>
                </c:pt>
                <c:pt idx="6024">
                  <c:v>85</c:v>
                </c:pt>
                <c:pt idx="6025">
                  <c:v>94910</c:v>
                </c:pt>
                <c:pt idx="6026">
                  <c:v>2975</c:v>
                </c:pt>
                <c:pt idx="6027">
                  <c:v>1025</c:v>
                </c:pt>
                <c:pt idx="6028">
                  <c:v>103930</c:v>
                </c:pt>
                <c:pt idx="6029">
                  <c:v>46</c:v>
                </c:pt>
                <c:pt idx="6030">
                  <c:v>25233</c:v>
                </c:pt>
                <c:pt idx="6031">
                  <c:v>1411</c:v>
                </c:pt>
                <c:pt idx="6032">
                  <c:v>3305</c:v>
                </c:pt>
                <c:pt idx="6033">
                  <c:v>4</c:v>
                </c:pt>
                <c:pt idx="6034">
                  <c:v>14361</c:v>
                </c:pt>
                <c:pt idx="6035">
                  <c:v>11911</c:v>
                </c:pt>
                <c:pt idx="6036">
                  <c:v>39699</c:v>
                </c:pt>
                <c:pt idx="6037">
                  <c:v>12095</c:v>
                </c:pt>
                <c:pt idx="6038">
                  <c:v>4666</c:v>
                </c:pt>
                <c:pt idx="6039">
                  <c:v>19831</c:v>
                </c:pt>
                <c:pt idx="6040">
                  <c:v>11658</c:v>
                </c:pt>
                <c:pt idx="6041">
                  <c:v>62168</c:v>
                </c:pt>
                <c:pt idx="6042">
                  <c:v>40639</c:v>
                </c:pt>
                <c:pt idx="6043">
                  <c:v>5335</c:v>
                </c:pt>
                <c:pt idx="6044">
                  <c:v>812</c:v>
                </c:pt>
                <c:pt idx="6045">
                  <c:v>2025</c:v>
                </c:pt>
                <c:pt idx="6046">
                  <c:v>22785</c:v>
                </c:pt>
                <c:pt idx="6047">
                  <c:v>35</c:v>
                </c:pt>
                <c:pt idx="6048">
                  <c:v>156175</c:v>
                </c:pt>
                <c:pt idx="6049">
                  <c:v>49</c:v>
                </c:pt>
                <c:pt idx="6050">
                  <c:v>740</c:v>
                </c:pt>
                <c:pt idx="6051">
                  <c:v>2948</c:v>
                </c:pt>
                <c:pt idx="6052">
                  <c:v>26543</c:v>
                </c:pt>
                <c:pt idx="6053">
                  <c:v>4152</c:v>
                </c:pt>
                <c:pt idx="6054">
                  <c:v>64810</c:v>
                </c:pt>
                <c:pt idx="6055">
                  <c:v>11066</c:v>
                </c:pt>
                <c:pt idx="6056">
                  <c:v>96820</c:v>
                </c:pt>
                <c:pt idx="6057">
                  <c:v>8157</c:v>
                </c:pt>
                <c:pt idx="6058">
                  <c:v>1363</c:v>
                </c:pt>
                <c:pt idx="6059">
                  <c:v>3375</c:v>
                </c:pt>
                <c:pt idx="6060">
                  <c:v>197</c:v>
                </c:pt>
                <c:pt idx="6061">
                  <c:v>7319</c:v>
                </c:pt>
                <c:pt idx="6062">
                  <c:v>22479</c:v>
                </c:pt>
                <c:pt idx="6063">
                  <c:v>14403</c:v>
                </c:pt>
                <c:pt idx="6064">
                  <c:v>344</c:v>
                </c:pt>
                <c:pt idx="6065">
                  <c:v>35502</c:v>
                </c:pt>
                <c:pt idx="6066">
                  <c:v>10587</c:v>
                </c:pt>
                <c:pt idx="6067">
                  <c:v>9475</c:v>
                </c:pt>
                <c:pt idx="6068">
                  <c:v>1410</c:v>
                </c:pt>
                <c:pt idx="6069">
                  <c:v>3118</c:v>
                </c:pt>
                <c:pt idx="6070">
                  <c:v>81715</c:v>
                </c:pt>
                <c:pt idx="6071">
                  <c:v>8879</c:v>
                </c:pt>
                <c:pt idx="6072">
                  <c:v>290623</c:v>
                </c:pt>
                <c:pt idx="6073">
                  <c:v>50495</c:v>
                </c:pt>
                <c:pt idx="6074">
                  <c:v>141851</c:v>
                </c:pt>
                <c:pt idx="6075">
                  <c:v>5119</c:v>
                </c:pt>
                <c:pt idx="6076">
                  <c:v>15348</c:v>
                </c:pt>
                <c:pt idx="6077">
                  <c:v>3756</c:v>
                </c:pt>
                <c:pt idx="6078">
                  <c:v>1950</c:v>
                </c:pt>
                <c:pt idx="6079">
                  <c:v>21427</c:v>
                </c:pt>
                <c:pt idx="6080">
                  <c:v>42271</c:v>
                </c:pt>
                <c:pt idx="6081">
                  <c:v>1308</c:v>
                </c:pt>
                <c:pt idx="6082">
                  <c:v>81133</c:v>
                </c:pt>
                <c:pt idx="6083">
                  <c:v>10892</c:v>
                </c:pt>
                <c:pt idx="6084">
                  <c:v>9709</c:v>
                </c:pt>
                <c:pt idx="6085">
                  <c:v>114</c:v>
                </c:pt>
                <c:pt idx="6086">
                  <c:v>1128</c:v>
                </c:pt>
                <c:pt idx="6087">
                  <c:v>61175</c:v>
                </c:pt>
                <c:pt idx="6088">
                  <c:v>29</c:v>
                </c:pt>
                <c:pt idx="6089">
                  <c:v>64066</c:v>
                </c:pt>
                <c:pt idx="6090">
                  <c:v>31271</c:v>
                </c:pt>
                <c:pt idx="6091">
                  <c:v>9600</c:v>
                </c:pt>
                <c:pt idx="6092">
                  <c:v>11099</c:v>
                </c:pt>
                <c:pt idx="6093">
                  <c:v>8902</c:v>
                </c:pt>
                <c:pt idx="6094">
                  <c:v>11039</c:v>
                </c:pt>
                <c:pt idx="6095">
                  <c:v>195530</c:v>
                </c:pt>
                <c:pt idx="6096">
                  <c:v>11733</c:v>
                </c:pt>
                <c:pt idx="6097">
                  <c:v>81078</c:v>
                </c:pt>
                <c:pt idx="6098">
                  <c:v>199</c:v>
                </c:pt>
                <c:pt idx="6099">
                  <c:v>7169</c:v>
                </c:pt>
                <c:pt idx="6100">
                  <c:v>187060</c:v>
                </c:pt>
                <c:pt idx="6101">
                  <c:v>22917</c:v>
                </c:pt>
                <c:pt idx="6102">
                  <c:v>98611</c:v>
                </c:pt>
                <c:pt idx="6103">
                  <c:v>40193</c:v>
                </c:pt>
                <c:pt idx="6104">
                  <c:v>355336</c:v>
                </c:pt>
                <c:pt idx="6105">
                  <c:v>19874</c:v>
                </c:pt>
                <c:pt idx="6106">
                  <c:v>6597</c:v>
                </c:pt>
                <c:pt idx="6107">
                  <c:v>7210</c:v>
                </c:pt>
                <c:pt idx="6108">
                  <c:v>64177</c:v>
                </c:pt>
                <c:pt idx="6109">
                  <c:v>1425496</c:v>
                </c:pt>
                <c:pt idx="6110">
                  <c:v>11759</c:v>
                </c:pt>
                <c:pt idx="6111">
                  <c:v>2618</c:v>
                </c:pt>
                <c:pt idx="6112">
                  <c:v>293849</c:v>
                </c:pt>
                <c:pt idx="6113">
                  <c:v>13783</c:v>
                </c:pt>
                <c:pt idx="6114">
                  <c:v>9</c:v>
                </c:pt>
                <c:pt idx="6115">
                  <c:v>15055</c:v>
                </c:pt>
                <c:pt idx="6116">
                  <c:v>965</c:v>
                </c:pt>
                <c:pt idx="6117">
                  <c:v>5869</c:v>
                </c:pt>
                <c:pt idx="6118">
                  <c:v>50169</c:v>
                </c:pt>
                <c:pt idx="6119">
                  <c:v>23966</c:v>
                </c:pt>
                <c:pt idx="6120">
                  <c:v>5129</c:v>
                </c:pt>
                <c:pt idx="6121">
                  <c:v>2386</c:v>
                </c:pt>
                <c:pt idx="6122">
                  <c:v>13445</c:v>
                </c:pt>
                <c:pt idx="6123">
                  <c:v>44981</c:v>
                </c:pt>
                <c:pt idx="6124">
                  <c:v>7315</c:v>
                </c:pt>
                <c:pt idx="6125">
                  <c:v>5964</c:v>
                </c:pt>
                <c:pt idx="6126">
                  <c:v>6011</c:v>
                </c:pt>
                <c:pt idx="6127">
                  <c:v>503</c:v>
                </c:pt>
                <c:pt idx="6128">
                  <c:v>2041</c:v>
                </c:pt>
                <c:pt idx="6129">
                  <c:v>5743</c:v>
                </c:pt>
                <c:pt idx="6130">
                  <c:v>479</c:v>
                </c:pt>
                <c:pt idx="6131">
                  <c:v>82038</c:v>
                </c:pt>
                <c:pt idx="6132">
                  <c:v>72620</c:v>
                </c:pt>
                <c:pt idx="6133">
                  <c:v>119162</c:v>
                </c:pt>
                <c:pt idx="6134">
                  <c:v>48</c:v>
                </c:pt>
                <c:pt idx="6135">
                  <c:v>2668</c:v>
                </c:pt>
                <c:pt idx="6136">
                  <c:v>19064</c:v>
                </c:pt>
                <c:pt idx="6137">
                  <c:v>362970</c:v>
                </c:pt>
                <c:pt idx="6138">
                  <c:v>1745</c:v>
                </c:pt>
                <c:pt idx="6139">
                  <c:v>2004</c:v>
                </c:pt>
                <c:pt idx="6140">
                  <c:v>902</c:v>
                </c:pt>
                <c:pt idx="6141">
                  <c:v>30339</c:v>
                </c:pt>
                <c:pt idx="6142">
                  <c:v>23544</c:v>
                </c:pt>
                <c:pt idx="6143">
                  <c:v>444698</c:v>
                </c:pt>
                <c:pt idx="6144">
                  <c:v>19333</c:v>
                </c:pt>
                <c:pt idx="6145">
                  <c:v>35791</c:v>
                </c:pt>
                <c:pt idx="6146">
                  <c:v>183383</c:v>
                </c:pt>
                <c:pt idx="6147">
                  <c:v>95</c:v>
                </c:pt>
                <c:pt idx="6148">
                  <c:v>3595</c:v>
                </c:pt>
                <c:pt idx="6149">
                  <c:v>655664</c:v>
                </c:pt>
                <c:pt idx="6150">
                  <c:v>63060</c:v>
                </c:pt>
                <c:pt idx="6151">
                  <c:v>0</c:v>
                </c:pt>
                <c:pt idx="6152">
                  <c:v>3725</c:v>
                </c:pt>
                <c:pt idx="6153">
                  <c:v>25423</c:v>
                </c:pt>
                <c:pt idx="6154">
                  <c:v>26568</c:v>
                </c:pt>
                <c:pt idx="6155">
                  <c:v>8693</c:v>
                </c:pt>
                <c:pt idx="6156">
                  <c:v>11334</c:v>
                </c:pt>
                <c:pt idx="6157">
                  <c:v>66165</c:v>
                </c:pt>
                <c:pt idx="6158">
                  <c:v>34592</c:v>
                </c:pt>
                <c:pt idx="6159">
                  <c:v>19060</c:v>
                </c:pt>
                <c:pt idx="6160">
                  <c:v>841</c:v>
                </c:pt>
                <c:pt idx="6161">
                  <c:v>26510</c:v>
                </c:pt>
                <c:pt idx="6162">
                  <c:v>19598</c:v>
                </c:pt>
                <c:pt idx="6163">
                  <c:v>132</c:v>
                </c:pt>
                <c:pt idx="6164">
                  <c:v>23271</c:v>
                </c:pt>
                <c:pt idx="6165">
                  <c:v>2166</c:v>
                </c:pt>
                <c:pt idx="6166">
                  <c:v>3569</c:v>
                </c:pt>
                <c:pt idx="6167">
                  <c:v>10629</c:v>
                </c:pt>
                <c:pt idx="6168">
                  <c:v>62168</c:v>
                </c:pt>
                <c:pt idx="6169">
                  <c:v>40937</c:v>
                </c:pt>
                <c:pt idx="6170">
                  <c:v>41986</c:v>
                </c:pt>
                <c:pt idx="6171">
                  <c:v>63487</c:v>
                </c:pt>
                <c:pt idx="6172">
                  <c:v>27133</c:v>
                </c:pt>
                <c:pt idx="6173">
                  <c:v>22877</c:v>
                </c:pt>
                <c:pt idx="6174">
                  <c:v>5734</c:v>
                </c:pt>
                <c:pt idx="6175">
                  <c:v>239</c:v>
                </c:pt>
                <c:pt idx="6176">
                  <c:v>47212</c:v>
                </c:pt>
                <c:pt idx="6177">
                  <c:v>1209</c:v>
                </c:pt>
                <c:pt idx="6178">
                  <c:v>13113</c:v>
                </c:pt>
                <c:pt idx="6179">
                  <c:v>163338</c:v>
                </c:pt>
                <c:pt idx="6180">
                  <c:v>58978</c:v>
                </c:pt>
                <c:pt idx="6181">
                  <c:v>36237</c:v>
                </c:pt>
                <c:pt idx="6182">
                  <c:v>1641</c:v>
                </c:pt>
                <c:pt idx="6183">
                  <c:v>4275</c:v>
                </c:pt>
                <c:pt idx="6184">
                  <c:v>216640</c:v>
                </c:pt>
                <c:pt idx="6185">
                  <c:v>41635</c:v>
                </c:pt>
                <c:pt idx="6186">
                  <c:v>14434</c:v>
                </c:pt>
                <c:pt idx="6187">
                  <c:v>49314</c:v>
                </c:pt>
                <c:pt idx="6188">
                  <c:v>142301</c:v>
                </c:pt>
                <c:pt idx="6189">
                  <c:v>33575</c:v>
                </c:pt>
                <c:pt idx="6190">
                  <c:v>370</c:v>
                </c:pt>
                <c:pt idx="6191">
                  <c:v>9479</c:v>
                </c:pt>
                <c:pt idx="6192">
                  <c:v>36227</c:v>
                </c:pt>
                <c:pt idx="6193">
                  <c:v>1263</c:v>
                </c:pt>
                <c:pt idx="6194">
                  <c:v>3056</c:v>
                </c:pt>
                <c:pt idx="6195">
                  <c:v>1087</c:v>
                </c:pt>
                <c:pt idx="6196">
                  <c:v>11856</c:v>
                </c:pt>
                <c:pt idx="6197">
                  <c:v>1082</c:v>
                </c:pt>
                <c:pt idx="6198">
                  <c:v>103899</c:v>
                </c:pt>
                <c:pt idx="6199">
                  <c:v>7749</c:v>
                </c:pt>
                <c:pt idx="6200">
                  <c:v>5649</c:v>
                </c:pt>
                <c:pt idx="6201">
                  <c:v>210</c:v>
                </c:pt>
                <c:pt idx="6202">
                  <c:v>2870</c:v>
                </c:pt>
                <c:pt idx="6203">
                  <c:v>37146</c:v>
                </c:pt>
                <c:pt idx="6204">
                  <c:v>13599</c:v>
                </c:pt>
                <c:pt idx="6205">
                  <c:v>6236</c:v>
                </c:pt>
                <c:pt idx="6206">
                  <c:v>9611</c:v>
                </c:pt>
                <c:pt idx="6207">
                  <c:v>1278</c:v>
                </c:pt>
                <c:pt idx="6208">
                  <c:v>38633</c:v>
                </c:pt>
                <c:pt idx="6209">
                  <c:v>16597</c:v>
                </c:pt>
                <c:pt idx="6210">
                  <c:v>46245</c:v>
                </c:pt>
                <c:pt idx="6211">
                  <c:v>22927</c:v>
                </c:pt>
                <c:pt idx="6212">
                  <c:v>189440</c:v>
                </c:pt>
                <c:pt idx="6213">
                  <c:v>4477</c:v>
                </c:pt>
                <c:pt idx="6214">
                  <c:v>5207</c:v>
                </c:pt>
                <c:pt idx="6215">
                  <c:v>140616</c:v>
                </c:pt>
                <c:pt idx="6216">
                  <c:v>5066</c:v>
                </c:pt>
                <c:pt idx="6217">
                  <c:v>299</c:v>
                </c:pt>
                <c:pt idx="6218">
                  <c:v>13951</c:v>
                </c:pt>
                <c:pt idx="6219">
                  <c:v>5680</c:v>
                </c:pt>
                <c:pt idx="6220">
                  <c:v>47497</c:v>
                </c:pt>
                <c:pt idx="6221">
                  <c:v>23250</c:v>
                </c:pt>
                <c:pt idx="6222">
                  <c:v>8478</c:v>
                </c:pt>
                <c:pt idx="6223">
                  <c:v>4163</c:v>
                </c:pt>
                <c:pt idx="6224">
                  <c:v>1253</c:v>
                </c:pt>
                <c:pt idx="6225">
                  <c:v>13942</c:v>
                </c:pt>
                <c:pt idx="6226">
                  <c:v>169384</c:v>
                </c:pt>
                <c:pt idx="6227">
                  <c:v>95248</c:v>
                </c:pt>
                <c:pt idx="6228">
                  <c:v>72</c:v>
                </c:pt>
                <c:pt idx="6229">
                  <c:v>6093</c:v>
                </c:pt>
                <c:pt idx="6230">
                  <c:v>536</c:v>
                </c:pt>
                <c:pt idx="6231">
                  <c:v>43290</c:v>
                </c:pt>
                <c:pt idx="6232">
                  <c:v>5770</c:v>
                </c:pt>
                <c:pt idx="6233">
                  <c:v>166520</c:v>
                </c:pt>
                <c:pt idx="6234">
                  <c:v>5642</c:v>
                </c:pt>
                <c:pt idx="6235">
                  <c:v>785</c:v>
                </c:pt>
                <c:pt idx="6236">
                  <c:v>3822</c:v>
                </c:pt>
                <c:pt idx="6237">
                  <c:v>232742</c:v>
                </c:pt>
                <c:pt idx="6238">
                  <c:v>8388</c:v>
                </c:pt>
                <c:pt idx="6239">
                  <c:v>28418</c:v>
                </c:pt>
                <c:pt idx="6240">
                  <c:v>17602</c:v>
                </c:pt>
                <c:pt idx="6241">
                  <c:v>16399</c:v>
                </c:pt>
                <c:pt idx="6242">
                  <c:v>189</c:v>
                </c:pt>
                <c:pt idx="6243">
                  <c:v>40791</c:v>
                </c:pt>
                <c:pt idx="6244">
                  <c:v>19942</c:v>
                </c:pt>
                <c:pt idx="6245">
                  <c:v>7085</c:v>
                </c:pt>
                <c:pt idx="6246">
                  <c:v>916</c:v>
                </c:pt>
                <c:pt idx="6247">
                  <c:v>2893</c:v>
                </c:pt>
                <c:pt idx="6248">
                  <c:v>1345</c:v>
                </c:pt>
                <c:pt idx="6249">
                  <c:v>1415</c:v>
                </c:pt>
                <c:pt idx="6250">
                  <c:v>66486</c:v>
                </c:pt>
                <c:pt idx="6251">
                  <c:v>815369</c:v>
                </c:pt>
                <c:pt idx="6252">
                  <c:v>337688</c:v>
                </c:pt>
                <c:pt idx="6253">
                  <c:v>8976</c:v>
                </c:pt>
                <c:pt idx="6254">
                  <c:v>356297</c:v>
                </c:pt>
                <c:pt idx="6255">
                  <c:v>397715</c:v>
                </c:pt>
                <c:pt idx="6256">
                  <c:v>20907</c:v>
                </c:pt>
                <c:pt idx="6257">
                  <c:v>233690</c:v>
                </c:pt>
                <c:pt idx="6258">
                  <c:v>40715</c:v>
                </c:pt>
                <c:pt idx="6259">
                  <c:v>25447</c:v>
                </c:pt>
                <c:pt idx="6260">
                  <c:v>19055</c:v>
                </c:pt>
                <c:pt idx="6261">
                  <c:v>179304</c:v>
                </c:pt>
                <c:pt idx="6262">
                  <c:v>19903</c:v>
                </c:pt>
                <c:pt idx="6263">
                  <c:v>9250</c:v>
                </c:pt>
                <c:pt idx="6264">
                  <c:v>53446</c:v>
                </c:pt>
                <c:pt idx="6265">
                  <c:v>18179</c:v>
                </c:pt>
                <c:pt idx="6266">
                  <c:v>2533</c:v>
                </c:pt>
                <c:pt idx="6267">
                  <c:v>22133</c:v>
                </c:pt>
                <c:pt idx="6268">
                  <c:v>136</c:v>
                </c:pt>
                <c:pt idx="6269">
                  <c:v>18464</c:v>
                </c:pt>
                <c:pt idx="6270">
                  <c:v>16290</c:v>
                </c:pt>
                <c:pt idx="6271">
                  <c:v>11787</c:v>
                </c:pt>
                <c:pt idx="6272">
                  <c:v>2636</c:v>
                </c:pt>
                <c:pt idx="6273">
                  <c:v>5958</c:v>
                </c:pt>
                <c:pt idx="6274">
                  <c:v>34007</c:v>
                </c:pt>
                <c:pt idx="6275">
                  <c:v>141516</c:v>
                </c:pt>
                <c:pt idx="6276">
                  <c:v>19968</c:v>
                </c:pt>
                <c:pt idx="6277">
                  <c:v>7944</c:v>
                </c:pt>
                <c:pt idx="6278">
                  <c:v>6877</c:v>
                </c:pt>
                <c:pt idx="6279">
                  <c:v>16519</c:v>
                </c:pt>
                <c:pt idx="6280">
                  <c:v>17874</c:v>
                </c:pt>
                <c:pt idx="6281">
                  <c:v>1373</c:v>
                </c:pt>
                <c:pt idx="6282">
                  <c:v>520</c:v>
                </c:pt>
                <c:pt idx="6283">
                  <c:v>16190</c:v>
                </c:pt>
                <c:pt idx="6284">
                  <c:v>3948</c:v>
                </c:pt>
                <c:pt idx="6285">
                  <c:v>52468</c:v>
                </c:pt>
                <c:pt idx="6286">
                  <c:v>4234</c:v>
                </c:pt>
                <c:pt idx="6287">
                  <c:v>45690</c:v>
                </c:pt>
                <c:pt idx="6288">
                  <c:v>1255</c:v>
                </c:pt>
                <c:pt idx="6289">
                  <c:v>911</c:v>
                </c:pt>
                <c:pt idx="6290">
                  <c:v>4982</c:v>
                </c:pt>
                <c:pt idx="6291">
                  <c:v>96391</c:v>
                </c:pt>
                <c:pt idx="6292">
                  <c:v>411</c:v>
                </c:pt>
                <c:pt idx="6293">
                  <c:v>1767</c:v>
                </c:pt>
                <c:pt idx="6294">
                  <c:v>8305</c:v>
                </c:pt>
                <c:pt idx="6295">
                  <c:v>4995</c:v>
                </c:pt>
                <c:pt idx="6296">
                  <c:v>633</c:v>
                </c:pt>
                <c:pt idx="6297">
                  <c:v>916</c:v>
                </c:pt>
                <c:pt idx="6298">
                  <c:v>47610</c:v>
                </c:pt>
                <c:pt idx="6299">
                  <c:v>5155</c:v>
                </c:pt>
                <c:pt idx="6300">
                  <c:v>8878</c:v>
                </c:pt>
                <c:pt idx="6301">
                  <c:v>26448</c:v>
                </c:pt>
                <c:pt idx="6302">
                  <c:v>30875</c:v>
                </c:pt>
                <c:pt idx="6303">
                  <c:v>2286</c:v>
                </c:pt>
                <c:pt idx="6304">
                  <c:v>19128</c:v>
                </c:pt>
                <c:pt idx="6305">
                  <c:v>20254</c:v>
                </c:pt>
                <c:pt idx="6306">
                  <c:v>11315</c:v>
                </c:pt>
                <c:pt idx="6307">
                  <c:v>7449</c:v>
                </c:pt>
                <c:pt idx="6308">
                  <c:v>15929</c:v>
                </c:pt>
                <c:pt idx="6309">
                  <c:v>21968</c:v>
                </c:pt>
                <c:pt idx="6310">
                  <c:v>647</c:v>
                </c:pt>
                <c:pt idx="6311">
                  <c:v>36120</c:v>
                </c:pt>
                <c:pt idx="6312">
                  <c:v>431</c:v>
                </c:pt>
                <c:pt idx="6313">
                  <c:v>10</c:v>
                </c:pt>
                <c:pt idx="6314">
                  <c:v>82</c:v>
                </c:pt>
                <c:pt idx="6315">
                  <c:v>5112</c:v>
                </c:pt>
                <c:pt idx="6316">
                  <c:v>768</c:v>
                </c:pt>
                <c:pt idx="6317">
                  <c:v>2465</c:v>
                </c:pt>
                <c:pt idx="6318">
                  <c:v>2343</c:v>
                </c:pt>
                <c:pt idx="6319">
                  <c:v>18</c:v>
                </c:pt>
                <c:pt idx="6320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97-440F-845F-2F327A00A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142376"/>
        <c:axId val="496153200"/>
      </c:scatterChart>
      <c:valAx>
        <c:axId val="496142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6153200"/>
        <c:crosses val="autoZero"/>
        <c:crossBetween val="midCat"/>
      </c:valAx>
      <c:valAx>
        <c:axId val="49615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6142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'USvideos 数据清洗'!$J$1</c:f>
              <c:strCache>
                <c:ptCount val="1"/>
                <c:pt idx="0">
                  <c:v>dislikes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2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E9F-48AE-ADDB-0BE3C7FF65B4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'USvideos 数据清洗'!$H$2:$H$6322</c:f>
              <c:numCache>
                <c:formatCode>General</c:formatCode>
                <c:ptCount val="6321"/>
                <c:pt idx="0">
                  <c:v>1578774</c:v>
                </c:pt>
                <c:pt idx="1">
                  <c:v>270838</c:v>
                </c:pt>
                <c:pt idx="2">
                  <c:v>3645622</c:v>
                </c:pt>
                <c:pt idx="3">
                  <c:v>1757705</c:v>
                </c:pt>
                <c:pt idx="4">
                  <c:v>2507969</c:v>
                </c:pt>
                <c:pt idx="5">
                  <c:v>213618</c:v>
                </c:pt>
                <c:pt idx="6">
                  <c:v>9595</c:v>
                </c:pt>
                <c:pt idx="7">
                  <c:v>2138878</c:v>
                </c:pt>
                <c:pt idx="8">
                  <c:v>1925345</c:v>
                </c:pt>
                <c:pt idx="9">
                  <c:v>1171174</c:v>
                </c:pt>
                <c:pt idx="10">
                  <c:v>888329</c:v>
                </c:pt>
                <c:pt idx="11">
                  <c:v>14161833</c:v>
                </c:pt>
                <c:pt idx="12">
                  <c:v>402402</c:v>
                </c:pt>
                <c:pt idx="13">
                  <c:v>1281002</c:v>
                </c:pt>
                <c:pt idx="14">
                  <c:v>577212</c:v>
                </c:pt>
                <c:pt idx="15">
                  <c:v>4209089</c:v>
                </c:pt>
                <c:pt idx="16">
                  <c:v>1649348</c:v>
                </c:pt>
                <c:pt idx="17">
                  <c:v>73253</c:v>
                </c:pt>
                <c:pt idx="18">
                  <c:v>54155921</c:v>
                </c:pt>
                <c:pt idx="19">
                  <c:v>338085</c:v>
                </c:pt>
                <c:pt idx="20">
                  <c:v>135928</c:v>
                </c:pt>
                <c:pt idx="21">
                  <c:v>307975</c:v>
                </c:pt>
                <c:pt idx="22">
                  <c:v>437549</c:v>
                </c:pt>
                <c:pt idx="23">
                  <c:v>12976087</c:v>
                </c:pt>
                <c:pt idx="24">
                  <c:v>533940</c:v>
                </c:pt>
                <c:pt idx="25">
                  <c:v>1559974</c:v>
                </c:pt>
                <c:pt idx="26">
                  <c:v>388955</c:v>
                </c:pt>
                <c:pt idx="27">
                  <c:v>146505</c:v>
                </c:pt>
                <c:pt idx="28">
                  <c:v>655073</c:v>
                </c:pt>
                <c:pt idx="29">
                  <c:v>207678</c:v>
                </c:pt>
                <c:pt idx="30">
                  <c:v>52964</c:v>
                </c:pt>
                <c:pt idx="31">
                  <c:v>159145</c:v>
                </c:pt>
                <c:pt idx="32">
                  <c:v>392482</c:v>
                </c:pt>
                <c:pt idx="33">
                  <c:v>930151</c:v>
                </c:pt>
                <c:pt idx="34">
                  <c:v>13025011</c:v>
                </c:pt>
                <c:pt idx="35">
                  <c:v>186722</c:v>
                </c:pt>
                <c:pt idx="36">
                  <c:v>576001</c:v>
                </c:pt>
                <c:pt idx="37">
                  <c:v>1189824</c:v>
                </c:pt>
                <c:pt idx="38">
                  <c:v>97882</c:v>
                </c:pt>
                <c:pt idx="39">
                  <c:v>3079</c:v>
                </c:pt>
                <c:pt idx="40">
                  <c:v>850683</c:v>
                </c:pt>
                <c:pt idx="41">
                  <c:v>31015</c:v>
                </c:pt>
                <c:pt idx="42">
                  <c:v>13418200</c:v>
                </c:pt>
                <c:pt idx="43">
                  <c:v>3019735</c:v>
                </c:pt>
                <c:pt idx="44">
                  <c:v>485881</c:v>
                </c:pt>
                <c:pt idx="45">
                  <c:v>1150554</c:v>
                </c:pt>
                <c:pt idx="46">
                  <c:v>1373683</c:v>
                </c:pt>
                <c:pt idx="47">
                  <c:v>3254707</c:v>
                </c:pt>
                <c:pt idx="48">
                  <c:v>58135</c:v>
                </c:pt>
                <c:pt idx="49">
                  <c:v>792814</c:v>
                </c:pt>
                <c:pt idx="50">
                  <c:v>125001</c:v>
                </c:pt>
                <c:pt idx="51">
                  <c:v>7662</c:v>
                </c:pt>
                <c:pt idx="52">
                  <c:v>29352</c:v>
                </c:pt>
                <c:pt idx="53">
                  <c:v>3622209</c:v>
                </c:pt>
                <c:pt idx="54">
                  <c:v>1108618</c:v>
                </c:pt>
                <c:pt idx="55">
                  <c:v>896317</c:v>
                </c:pt>
                <c:pt idx="56">
                  <c:v>5224</c:v>
                </c:pt>
                <c:pt idx="57">
                  <c:v>2846563</c:v>
                </c:pt>
                <c:pt idx="58">
                  <c:v>1823566</c:v>
                </c:pt>
                <c:pt idx="59">
                  <c:v>2776665</c:v>
                </c:pt>
                <c:pt idx="60">
                  <c:v>3105286</c:v>
                </c:pt>
                <c:pt idx="61">
                  <c:v>650940</c:v>
                </c:pt>
                <c:pt idx="62">
                  <c:v>3598</c:v>
                </c:pt>
                <c:pt idx="63">
                  <c:v>2017280</c:v>
                </c:pt>
                <c:pt idx="64">
                  <c:v>1273300</c:v>
                </c:pt>
                <c:pt idx="65">
                  <c:v>323504</c:v>
                </c:pt>
                <c:pt idx="66">
                  <c:v>514568</c:v>
                </c:pt>
                <c:pt idx="67">
                  <c:v>878560</c:v>
                </c:pt>
                <c:pt idx="68">
                  <c:v>215775</c:v>
                </c:pt>
                <c:pt idx="69">
                  <c:v>5564576</c:v>
                </c:pt>
                <c:pt idx="70">
                  <c:v>2616555</c:v>
                </c:pt>
                <c:pt idx="71">
                  <c:v>769805</c:v>
                </c:pt>
                <c:pt idx="72">
                  <c:v>7627332</c:v>
                </c:pt>
                <c:pt idx="73">
                  <c:v>464699</c:v>
                </c:pt>
                <c:pt idx="74">
                  <c:v>397776</c:v>
                </c:pt>
                <c:pt idx="75">
                  <c:v>26898</c:v>
                </c:pt>
                <c:pt idx="76">
                  <c:v>61665</c:v>
                </c:pt>
                <c:pt idx="77">
                  <c:v>107053</c:v>
                </c:pt>
                <c:pt idx="78">
                  <c:v>437541</c:v>
                </c:pt>
                <c:pt idx="79">
                  <c:v>1479970</c:v>
                </c:pt>
                <c:pt idx="80">
                  <c:v>284574</c:v>
                </c:pt>
                <c:pt idx="81">
                  <c:v>856802</c:v>
                </c:pt>
                <c:pt idx="82">
                  <c:v>28256</c:v>
                </c:pt>
                <c:pt idx="83">
                  <c:v>488888</c:v>
                </c:pt>
                <c:pt idx="84">
                  <c:v>398699</c:v>
                </c:pt>
                <c:pt idx="85">
                  <c:v>30021</c:v>
                </c:pt>
                <c:pt idx="86">
                  <c:v>447473</c:v>
                </c:pt>
                <c:pt idx="87">
                  <c:v>2957935</c:v>
                </c:pt>
                <c:pt idx="88">
                  <c:v>799870</c:v>
                </c:pt>
                <c:pt idx="89">
                  <c:v>2431398</c:v>
                </c:pt>
                <c:pt idx="90">
                  <c:v>992294</c:v>
                </c:pt>
                <c:pt idx="91">
                  <c:v>1095519</c:v>
                </c:pt>
                <c:pt idx="92">
                  <c:v>458154</c:v>
                </c:pt>
                <c:pt idx="93">
                  <c:v>1130995</c:v>
                </c:pt>
                <c:pt idx="94">
                  <c:v>1120978</c:v>
                </c:pt>
                <c:pt idx="95">
                  <c:v>1452367</c:v>
                </c:pt>
                <c:pt idx="96">
                  <c:v>7518982</c:v>
                </c:pt>
                <c:pt idx="97">
                  <c:v>714665</c:v>
                </c:pt>
                <c:pt idx="98">
                  <c:v>724556</c:v>
                </c:pt>
                <c:pt idx="99">
                  <c:v>26117</c:v>
                </c:pt>
                <c:pt idx="100">
                  <c:v>628234</c:v>
                </c:pt>
                <c:pt idx="101">
                  <c:v>833977</c:v>
                </c:pt>
                <c:pt idx="102">
                  <c:v>1217872</c:v>
                </c:pt>
                <c:pt idx="103">
                  <c:v>275180</c:v>
                </c:pt>
                <c:pt idx="104">
                  <c:v>586498</c:v>
                </c:pt>
                <c:pt idx="105">
                  <c:v>1199750</c:v>
                </c:pt>
                <c:pt idx="106">
                  <c:v>54340</c:v>
                </c:pt>
                <c:pt idx="107">
                  <c:v>219193</c:v>
                </c:pt>
                <c:pt idx="108">
                  <c:v>1155622</c:v>
                </c:pt>
                <c:pt idx="109">
                  <c:v>729500</c:v>
                </c:pt>
                <c:pt idx="110">
                  <c:v>89872</c:v>
                </c:pt>
                <c:pt idx="111">
                  <c:v>1509716</c:v>
                </c:pt>
                <c:pt idx="112">
                  <c:v>461945</c:v>
                </c:pt>
                <c:pt idx="113">
                  <c:v>6647081</c:v>
                </c:pt>
                <c:pt idx="114">
                  <c:v>584861</c:v>
                </c:pt>
                <c:pt idx="115">
                  <c:v>651036</c:v>
                </c:pt>
                <c:pt idx="116">
                  <c:v>4625928</c:v>
                </c:pt>
                <c:pt idx="117">
                  <c:v>2757653</c:v>
                </c:pt>
                <c:pt idx="118">
                  <c:v>320792</c:v>
                </c:pt>
                <c:pt idx="119">
                  <c:v>17732</c:v>
                </c:pt>
                <c:pt idx="120">
                  <c:v>708572</c:v>
                </c:pt>
                <c:pt idx="121">
                  <c:v>817094</c:v>
                </c:pt>
                <c:pt idx="122">
                  <c:v>4585563</c:v>
                </c:pt>
                <c:pt idx="123">
                  <c:v>661984</c:v>
                </c:pt>
                <c:pt idx="124">
                  <c:v>32558</c:v>
                </c:pt>
                <c:pt idx="125">
                  <c:v>800359</c:v>
                </c:pt>
                <c:pt idx="126">
                  <c:v>3014847</c:v>
                </c:pt>
                <c:pt idx="127">
                  <c:v>1381</c:v>
                </c:pt>
                <c:pt idx="128">
                  <c:v>22186</c:v>
                </c:pt>
                <c:pt idx="129">
                  <c:v>690533</c:v>
                </c:pt>
                <c:pt idx="130">
                  <c:v>557538</c:v>
                </c:pt>
                <c:pt idx="131">
                  <c:v>126986</c:v>
                </c:pt>
                <c:pt idx="132">
                  <c:v>385997</c:v>
                </c:pt>
                <c:pt idx="133">
                  <c:v>530299</c:v>
                </c:pt>
                <c:pt idx="134">
                  <c:v>2958978</c:v>
                </c:pt>
                <c:pt idx="135">
                  <c:v>198160</c:v>
                </c:pt>
                <c:pt idx="136">
                  <c:v>685653</c:v>
                </c:pt>
                <c:pt idx="137">
                  <c:v>1426321</c:v>
                </c:pt>
                <c:pt idx="138">
                  <c:v>6570</c:v>
                </c:pt>
                <c:pt idx="139">
                  <c:v>159410</c:v>
                </c:pt>
                <c:pt idx="140">
                  <c:v>1086734</c:v>
                </c:pt>
                <c:pt idx="141">
                  <c:v>1744302</c:v>
                </c:pt>
                <c:pt idx="142">
                  <c:v>574412</c:v>
                </c:pt>
                <c:pt idx="143">
                  <c:v>952677</c:v>
                </c:pt>
                <c:pt idx="144">
                  <c:v>299561</c:v>
                </c:pt>
                <c:pt idx="145">
                  <c:v>736276</c:v>
                </c:pt>
                <c:pt idx="146">
                  <c:v>389158</c:v>
                </c:pt>
                <c:pt idx="147">
                  <c:v>2141439</c:v>
                </c:pt>
                <c:pt idx="148">
                  <c:v>366652</c:v>
                </c:pt>
                <c:pt idx="149">
                  <c:v>1675909</c:v>
                </c:pt>
                <c:pt idx="150">
                  <c:v>113169</c:v>
                </c:pt>
                <c:pt idx="151">
                  <c:v>2492</c:v>
                </c:pt>
                <c:pt idx="152">
                  <c:v>3462190</c:v>
                </c:pt>
                <c:pt idx="153">
                  <c:v>30914</c:v>
                </c:pt>
                <c:pt idx="154">
                  <c:v>691515</c:v>
                </c:pt>
                <c:pt idx="155">
                  <c:v>850341</c:v>
                </c:pt>
                <c:pt idx="156">
                  <c:v>6841622</c:v>
                </c:pt>
                <c:pt idx="157">
                  <c:v>51143</c:v>
                </c:pt>
                <c:pt idx="158">
                  <c:v>1752464</c:v>
                </c:pt>
                <c:pt idx="159">
                  <c:v>277184</c:v>
                </c:pt>
                <c:pt idx="160">
                  <c:v>185891</c:v>
                </c:pt>
                <c:pt idx="161">
                  <c:v>1034272</c:v>
                </c:pt>
                <c:pt idx="162">
                  <c:v>122634</c:v>
                </c:pt>
                <c:pt idx="163">
                  <c:v>374012</c:v>
                </c:pt>
                <c:pt idx="164">
                  <c:v>13458</c:v>
                </c:pt>
                <c:pt idx="165">
                  <c:v>142281</c:v>
                </c:pt>
                <c:pt idx="166">
                  <c:v>619478</c:v>
                </c:pt>
                <c:pt idx="167">
                  <c:v>526710</c:v>
                </c:pt>
                <c:pt idx="168">
                  <c:v>700096</c:v>
                </c:pt>
                <c:pt idx="169">
                  <c:v>563746</c:v>
                </c:pt>
                <c:pt idx="170">
                  <c:v>720203</c:v>
                </c:pt>
                <c:pt idx="171">
                  <c:v>1033482</c:v>
                </c:pt>
                <c:pt idx="172">
                  <c:v>2083918</c:v>
                </c:pt>
                <c:pt idx="173">
                  <c:v>150117</c:v>
                </c:pt>
                <c:pt idx="174">
                  <c:v>970204</c:v>
                </c:pt>
                <c:pt idx="175">
                  <c:v>425185</c:v>
                </c:pt>
                <c:pt idx="176">
                  <c:v>32336</c:v>
                </c:pt>
                <c:pt idx="177">
                  <c:v>291502</c:v>
                </c:pt>
                <c:pt idx="178">
                  <c:v>121157</c:v>
                </c:pt>
                <c:pt idx="179">
                  <c:v>1152361</c:v>
                </c:pt>
                <c:pt idx="180">
                  <c:v>906304</c:v>
                </c:pt>
                <c:pt idx="181">
                  <c:v>352742</c:v>
                </c:pt>
                <c:pt idx="182">
                  <c:v>1688171</c:v>
                </c:pt>
                <c:pt idx="183">
                  <c:v>2788162</c:v>
                </c:pt>
                <c:pt idx="184">
                  <c:v>1875878</c:v>
                </c:pt>
                <c:pt idx="185">
                  <c:v>393265</c:v>
                </c:pt>
                <c:pt idx="186">
                  <c:v>238483</c:v>
                </c:pt>
                <c:pt idx="187">
                  <c:v>10070</c:v>
                </c:pt>
                <c:pt idx="188">
                  <c:v>6095300</c:v>
                </c:pt>
                <c:pt idx="189">
                  <c:v>4029821</c:v>
                </c:pt>
                <c:pt idx="190">
                  <c:v>633524</c:v>
                </c:pt>
                <c:pt idx="191">
                  <c:v>1535652</c:v>
                </c:pt>
                <c:pt idx="192">
                  <c:v>128412</c:v>
                </c:pt>
                <c:pt idx="193">
                  <c:v>35467</c:v>
                </c:pt>
                <c:pt idx="194">
                  <c:v>1339943</c:v>
                </c:pt>
                <c:pt idx="195">
                  <c:v>132580</c:v>
                </c:pt>
                <c:pt idx="196">
                  <c:v>162087</c:v>
                </c:pt>
                <c:pt idx="197">
                  <c:v>6760593</c:v>
                </c:pt>
                <c:pt idx="198">
                  <c:v>2883649</c:v>
                </c:pt>
                <c:pt idx="199">
                  <c:v>319104</c:v>
                </c:pt>
                <c:pt idx="200">
                  <c:v>6345613</c:v>
                </c:pt>
                <c:pt idx="201">
                  <c:v>52395</c:v>
                </c:pt>
                <c:pt idx="202">
                  <c:v>63780</c:v>
                </c:pt>
                <c:pt idx="203">
                  <c:v>1116764</c:v>
                </c:pt>
                <c:pt idx="204">
                  <c:v>2877877</c:v>
                </c:pt>
                <c:pt idx="205">
                  <c:v>1411987</c:v>
                </c:pt>
                <c:pt idx="206">
                  <c:v>1023827</c:v>
                </c:pt>
                <c:pt idx="207">
                  <c:v>2771982</c:v>
                </c:pt>
                <c:pt idx="208">
                  <c:v>176811</c:v>
                </c:pt>
                <c:pt idx="209">
                  <c:v>45899</c:v>
                </c:pt>
                <c:pt idx="210">
                  <c:v>310140</c:v>
                </c:pt>
                <c:pt idx="211">
                  <c:v>890881</c:v>
                </c:pt>
                <c:pt idx="212">
                  <c:v>18001</c:v>
                </c:pt>
                <c:pt idx="213">
                  <c:v>268343</c:v>
                </c:pt>
                <c:pt idx="214">
                  <c:v>493066</c:v>
                </c:pt>
                <c:pt idx="215">
                  <c:v>358597</c:v>
                </c:pt>
                <c:pt idx="216">
                  <c:v>2368518</c:v>
                </c:pt>
                <c:pt idx="217">
                  <c:v>2032821</c:v>
                </c:pt>
                <c:pt idx="218">
                  <c:v>503121</c:v>
                </c:pt>
                <c:pt idx="219">
                  <c:v>1074385</c:v>
                </c:pt>
                <c:pt idx="220">
                  <c:v>921689</c:v>
                </c:pt>
                <c:pt idx="221">
                  <c:v>412054</c:v>
                </c:pt>
                <c:pt idx="222">
                  <c:v>22795</c:v>
                </c:pt>
                <c:pt idx="223">
                  <c:v>1062499</c:v>
                </c:pt>
                <c:pt idx="224">
                  <c:v>600980</c:v>
                </c:pt>
                <c:pt idx="225">
                  <c:v>8154</c:v>
                </c:pt>
                <c:pt idx="226">
                  <c:v>452749</c:v>
                </c:pt>
                <c:pt idx="227">
                  <c:v>2248120</c:v>
                </c:pt>
                <c:pt idx="228">
                  <c:v>849499</c:v>
                </c:pt>
                <c:pt idx="229">
                  <c:v>679280</c:v>
                </c:pt>
                <c:pt idx="230">
                  <c:v>611625</c:v>
                </c:pt>
                <c:pt idx="231">
                  <c:v>536775</c:v>
                </c:pt>
                <c:pt idx="232">
                  <c:v>279714</c:v>
                </c:pt>
                <c:pt idx="233">
                  <c:v>396970</c:v>
                </c:pt>
                <c:pt idx="234">
                  <c:v>4743</c:v>
                </c:pt>
                <c:pt idx="235">
                  <c:v>130817</c:v>
                </c:pt>
                <c:pt idx="236">
                  <c:v>61315</c:v>
                </c:pt>
                <c:pt idx="237">
                  <c:v>14723484</c:v>
                </c:pt>
                <c:pt idx="238">
                  <c:v>1064798</c:v>
                </c:pt>
                <c:pt idx="239">
                  <c:v>389465</c:v>
                </c:pt>
                <c:pt idx="240">
                  <c:v>425866</c:v>
                </c:pt>
                <c:pt idx="241">
                  <c:v>2410536</c:v>
                </c:pt>
                <c:pt idx="242">
                  <c:v>2058516</c:v>
                </c:pt>
                <c:pt idx="243">
                  <c:v>364273</c:v>
                </c:pt>
                <c:pt idx="244">
                  <c:v>103478</c:v>
                </c:pt>
                <c:pt idx="245">
                  <c:v>235293</c:v>
                </c:pt>
                <c:pt idx="246">
                  <c:v>5722</c:v>
                </c:pt>
                <c:pt idx="247">
                  <c:v>3561593</c:v>
                </c:pt>
                <c:pt idx="248">
                  <c:v>40714581</c:v>
                </c:pt>
                <c:pt idx="249">
                  <c:v>258887</c:v>
                </c:pt>
                <c:pt idx="250">
                  <c:v>1143211</c:v>
                </c:pt>
                <c:pt idx="251">
                  <c:v>295571</c:v>
                </c:pt>
                <c:pt idx="252">
                  <c:v>414854</c:v>
                </c:pt>
                <c:pt idx="253">
                  <c:v>331121</c:v>
                </c:pt>
                <c:pt idx="254">
                  <c:v>8715</c:v>
                </c:pt>
                <c:pt idx="255">
                  <c:v>4440269</c:v>
                </c:pt>
                <c:pt idx="256">
                  <c:v>597586</c:v>
                </c:pt>
                <c:pt idx="257">
                  <c:v>4979612</c:v>
                </c:pt>
                <c:pt idx="258">
                  <c:v>2130602</c:v>
                </c:pt>
                <c:pt idx="259">
                  <c:v>141473</c:v>
                </c:pt>
                <c:pt idx="260">
                  <c:v>1756102</c:v>
                </c:pt>
                <c:pt idx="261">
                  <c:v>322747</c:v>
                </c:pt>
                <c:pt idx="262">
                  <c:v>948294</c:v>
                </c:pt>
                <c:pt idx="263">
                  <c:v>364182</c:v>
                </c:pt>
                <c:pt idx="264">
                  <c:v>986977</c:v>
                </c:pt>
                <c:pt idx="265">
                  <c:v>1309380</c:v>
                </c:pt>
                <c:pt idx="266">
                  <c:v>372465</c:v>
                </c:pt>
                <c:pt idx="267">
                  <c:v>12591</c:v>
                </c:pt>
                <c:pt idx="268">
                  <c:v>8259128</c:v>
                </c:pt>
                <c:pt idx="269">
                  <c:v>1236919</c:v>
                </c:pt>
                <c:pt idx="270">
                  <c:v>2251104</c:v>
                </c:pt>
                <c:pt idx="271">
                  <c:v>307093</c:v>
                </c:pt>
                <c:pt idx="272">
                  <c:v>9947</c:v>
                </c:pt>
                <c:pt idx="273">
                  <c:v>3633365</c:v>
                </c:pt>
                <c:pt idx="274">
                  <c:v>148659</c:v>
                </c:pt>
                <c:pt idx="275">
                  <c:v>361852</c:v>
                </c:pt>
                <c:pt idx="276">
                  <c:v>1195009</c:v>
                </c:pt>
                <c:pt idx="277">
                  <c:v>60574</c:v>
                </c:pt>
                <c:pt idx="278">
                  <c:v>340791</c:v>
                </c:pt>
                <c:pt idx="279">
                  <c:v>6848484</c:v>
                </c:pt>
                <c:pt idx="280">
                  <c:v>1093889</c:v>
                </c:pt>
                <c:pt idx="281">
                  <c:v>365394</c:v>
                </c:pt>
                <c:pt idx="282">
                  <c:v>58643</c:v>
                </c:pt>
                <c:pt idx="283">
                  <c:v>132889</c:v>
                </c:pt>
                <c:pt idx="284">
                  <c:v>70177</c:v>
                </c:pt>
                <c:pt idx="285">
                  <c:v>214900</c:v>
                </c:pt>
                <c:pt idx="286">
                  <c:v>36476</c:v>
                </c:pt>
                <c:pt idx="287">
                  <c:v>6801</c:v>
                </c:pt>
                <c:pt idx="288">
                  <c:v>41251</c:v>
                </c:pt>
                <c:pt idx="289">
                  <c:v>855708</c:v>
                </c:pt>
                <c:pt idx="290">
                  <c:v>123452</c:v>
                </c:pt>
                <c:pt idx="291">
                  <c:v>9046</c:v>
                </c:pt>
                <c:pt idx="292">
                  <c:v>1685312</c:v>
                </c:pt>
                <c:pt idx="293">
                  <c:v>1402067</c:v>
                </c:pt>
                <c:pt idx="294">
                  <c:v>12468</c:v>
                </c:pt>
                <c:pt idx="295">
                  <c:v>231341</c:v>
                </c:pt>
                <c:pt idx="296">
                  <c:v>6109402</c:v>
                </c:pt>
                <c:pt idx="297">
                  <c:v>4631209</c:v>
                </c:pt>
                <c:pt idx="298">
                  <c:v>1421293</c:v>
                </c:pt>
                <c:pt idx="299">
                  <c:v>256018</c:v>
                </c:pt>
                <c:pt idx="300">
                  <c:v>2295275</c:v>
                </c:pt>
                <c:pt idx="301">
                  <c:v>13044</c:v>
                </c:pt>
                <c:pt idx="302">
                  <c:v>905126</c:v>
                </c:pt>
                <c:pt idx="303">
                  <c:v>18875</c:v>
                </c:pt>
                <c:pt idx="304">
                  <c:v>24152049</c:v>
                </c:pt>
                <c:pt idx="305">
                  <c:v>11383684</c:v>
                </c:pt>
                <c:pt idx="306">
                  <c:v>582629</c:v>
                </c:pt>
                <c:pt idx="307">
                  <c:v>2183863</c:v>
                </c:pt>
                <c:pt idx="308">
                  <c:v>986554</c:v>
                </c:pt>
                <c:pt idx="309">
                  <c:v>223245</c:v>
                </c:pt>
                <c:pt idx="310">
                  <c:v>57192</c:v>
                </c:pt>
                <c:pt idx="311">
                  <c:v>546964</c:v>
                </c:pt>
                <c:pt idx="312">
                  <c:v>7080039</c:v>
                </c:pt>
                <c:pt idx="313">
                  <c:v>683434</c:v>
                </c:pt>
                <c:pt idx="314">
                  <c:v>1286392</c:v>
                </c:pt>
                <c:pt idx="315">
                  <c:v>156114</c:v>
                </c:pt>
                <c:pt idx="316">
                  <c:v>386234</c:v>
                </c:pt>
                <c:pt idx="317">
                  <c:v>2232</c:v>
                </c:pt>
                <c:pt idx="318">
                  <c:v>770714</c:v>
                </c:pt>
                <c:pt idx="319">
                  <c:v>422979</c:v>
                </c:pt>
                <c:pt idx="320">
                  <c:v>3640120</c:v>
                </c:pt>
                <c:pt idx="321">
                  <c:v>176006</c:v>
                </c:pt>
                <c:pt idx="322">
                  <c:v>1207635</c:v>
                </c:pt>
                <c:pt idx="323">
                  <c:v>2390558</c:v>
                </c:pt>
                <c:pt idx="324">
                  <c:v>102834</c:v>
                </c:pt>
                <c:pt idx="325">
                  <c:v>291653</c:v>
                </c:pt>
                <c:pt idx="326">
                  <c:v>22942</c:v>
                </c:pt>
                <c:pt idx="327">
                  <c:v>1066607</c:v>
                </c:pt>
                <c:pt idx="328">
                  <c:v>321277</c:v>
                </c:pt>
                <c:pt idx="329">
                  <c:v>1120227</c:v>
                </c:pt>
                <c:pt idx="330">
                  <c:v>648993</c:v>
                </c:pt>
                <c:pt idx="331">
                  <c:v>1887277</c:v>
                </c:pt>
                <c:pt idx="332">
                  <c:v>1085036</c:v>
                </c:pt>
                <c:pt idx="333">
                  <c:v>85484</c:v>
                </c:pt>
                <c:pt idx="334">
                  <c:v>769773</c:v>
                </c:pt>
                <c:pt idx="335">
                  <c:v>275455</c:v>
                </c:pt>
                <c:pt idx="336">
                  <c:v>1097258</c:v>
                </c:pt>
                <c:pt idx="337">
                  <c:v>5068126</c:v>
                </c:pt>
                <c:pt idx="338">
                  <c:v>72739</c:v>
                </c:pt>
                <c:pt idx="339">
                  <c:v>2239708</c:v>
                </c:pt>
                <c:pt idx="340">
                  <c:v>642382</c:v>
                </c:pt>
                <c:pt idx="341">
                  <c:v>319303</c:v>
                </c:pt>
                <c:pt idx="342">
                  <c:v>25601</c:v>
                </c:pt>
                <c:pt idx="343">
                  <c:v>1787925</c:v>
                </c:pt>
                <c:pt idx="344">
                  <c:v>575274</c:v>
                </c:pt>
                <c:pt idx="345">
                  <c:v>4737883</c:v>
                </c:pt>
                <c:pt idx="346">
                  <c:v>3747210</c:v>
                </c:pt>
                <c:pt idx="347">
                  <c:v>264632</c:v>
                </c:pt>
                <c:pt idx="348">
                  <c:v>4945185</c:v>
                </c:pt>
                <c:pt idx="349">
                  <c:v>1271072</c:v>
                </c:pt>
                <c:pt idx="350">
                  <c:v>59070</c:v>
                </c:pt>
                <c:pt idx="351">
                  <c:v>127055</c:v>
                </c:pt>
                <c:pt idx="352">
                  <c:v>773673</c:v>
                </c:pt>
                <c:pt idx="353">
                  <c:v>3065887</c:v>
                </c:pt>
                <c:pt idx="354">
                  <c:v>570053</c:v>
                </c:pt>
                <c:pt idx="355">
                  <c:v>2564903</c:v>
                </c:pt>
                <c:pt idx="356">
                  <c:v>65481</c:v>
                </c:pt>
                <c:pt idx="357">
                  <c:v>204915</c:v>
                </c:pt>
                <c:pt idx="358">
                  <c:v>95486</c:v>
                </c:pt>
                <c:pt idx="359">
                  <c:v>2303131</c:v>
                </c:pt>
                <c:pt idx="360">
                  <c:v>386697</c:v>
                </c:pt>
                <c:pt idx="361">
                  <c:v>1547962</c:v>
                </c:pt>
                <c:pt idx="362">
                  <c:v>117924</c:v>
                </c:pt>
                <c:pt idx="363">
                  <c:v>4450664</c:v>
                </c:pt>
                <c:pt idx="364">
                  <c:v>534291</c:v>
                </c:pt>
                <c:pt idx="365">
                  <c:v>156669</c:v>
                </c:pt>
                <c:pt idx="366">
                  <c:v>114865</c:v>
                </c:pt>
                <c:pt idx="367">
                  <c:v>3613243</c:v>
                </c:pt>
                <c:pt idx="368">
                  <c:v>3509600</c:v>
                </c:pt>
                <c:pt idx="369">
                  <c:v>4318</c:v>
                </c:pt>
                <c:pt idx="370">
                  <c:v>199604</c:v>
                </c:pt>
                <c:pt idx="371">
                  <c:v>318181</c:v>
                </c:pt>
                <c:pt idx="372">
                  <c:v>1438398</c:v>
                </c:pt>
                <c:pt idx="373">
                  <c:v>1912737</c:v>
                </c:pt>
                <c:pt idx="374">
                  <c:v>952970</c:v>
                </c:pt>
                <c:pt idx="375">
                  <c:v>1360509</c:v>
                </c:pt>
                <c:pt idx="376">
                  <c:v>452811</c:v>
                </c:pt>
                <c:pt idx="377">
                  <c:v>71089</c:v>
                </c:pt>
                <c:pt idx="378">
                  <c:v>22871</c:v>
                </c:pt>
                <c:pt idx="379">
                  <c:v>124022</c:v>
                </c:pt>
                <c:pt idx="380">
                  <c:v>5001009</c:v>
                </c:pt>
                <c:pt idx="381">
                  <c:v>326955</c:v>
                </c:pt>
                <c:pt idx="382">
                  <c:v>1487010</c:v>
                </c:pt>
                <c:pt idx="383">
                  <c:v>8753550</c:v>
                </c:pt>
                <c:pt idx="384">
                  <c:v>398250</c:v>
                </c:pt>
                <c:pt idx="385">
                  <c:v>4280876</c:v>
                </c:pt>
                <c:pt idx="386">
                  <c:v>4040</c:v>
                </c:pt>
                <c:pt idx="387">
                  <c:v>110339</c:v>
                </c:pt>
                <c:pt idx="388">
                  <c:v>2736265</c:v>
                </c:pt>
                <c:pt idx="389">
                  <c:v>1069014</c:v>
                </c:pt>
                <c:pt idx="390">
                  <c:v>3483</c:v>
                </c:pt>
                <c:pt idx="391">
                  <c:v>155533</c:v>
                </c:pt>
                <c:pt idx="392">
                  <c:v>45096</c:v>
                </c:pt>
                <c:pt idx="393">
                  <c:v>43449654</c:v>
                </c:pt>
                <c:pt idx="394">
                  <c:v>254309</c:v>
                </c:pt>
                <c:pt idx="395">
                  <c:v>4544350</c:v>
                </c:pt>
                <c:pt idx="396">
                  <c:v>1088185</c:v>
                </c:pt>
                <c:pt idx="397">
                  <c:v>1036300</c:v>
                </c:pt>
                <c:pt idx="398">
                  <c:v>172027</c:v>
                </c:pt>
                <c:pt idx="399">
                  <c:v>451309</c:v>
                </c:pt>
                <c:pt idx="400">
                  <c:v>1354030</c:v>
                </c:pt>
                <c:pt idx="401">
                  <c:v>4862</c:v>
                </c:pt>
                <c:pt idx="402">
                  <c:v>475678</c:v>
                </c:pt>
                <c:pt idx="403">
                  <c:v>284743</c:v>
                </c:pt>
                <c:pt idx="404">
                  <c:v>164062</c:v>
                </c:pt>
                <c:pt idx="405">
                  <c:v>620118</c:v>
                </c:pt>
                <c:pt idx="406">
                  <c:v>1415484</c:v>
                </c:pt>
                <c:pt idx="407">
                  <c:v>216939</c:v>
                </c:pt>
                <c:pt idx="408">
                  <c:v>41761</c:v>
                </c:pt>
                <c:pt idx="409">
                  <c:v>11154250</c:v>
                </c:pt>
                <c:pt idx="410">
                  <c:v>313927</c:v>
                </c:pt>
                <c:pt idx="411">
                  <c:v>2016536</c:v>
                </c:pt>
                <c:pt idx="412">
                  <c:v>65277</c:v>
                </c:pt>
                <c:pt idx="413">
                  <c:v>7365395</c:v>
                </c:pt>
                <c:pt idx="414">
                  <c:v>709274</c:v>
                </c:pt>
                <c:pt idx="415">
                  <c:v>320858</c:v>
                </c:pt>
                <c:pt idx="416">
                  <c:v>6450</c:v>
                </c:pt>
                <c:pt idx="417">
                  <c:v>61584</c:v>
                </c:pt>
                <c:pt idx="418">
                  <c:v>23910</c:v>
                </c:pt>
                <c:pt idx="419">
                  <c:v>160571</c:v>
                </c:pt>
                <c:pt idx="420">
                  <c:v>3721</c:v>
                </c:pt>
                <c:pt idx="421">
                  <c:v>4026262</c:v>
                </c:pt>
                <c:pt idx="422">
                  <c:v>257992</c:v>
                </c:pt>
                <c:pt idx="423">
                  <c:v>64771</c:v>
                </c:pt>
                <c:pt idx="424">
                  <c:v>2425578</c:v>
                </c:pt>
                <c:pt idx="425">
                  <c:v>32284</c:v>
                </c:pt>
                <c:pt idx="426">
                  <c:v>933283</c:v>
                </c:pt>
                <c:pt idx="427">
                  <c:v>3647441</c:v>
                </c:pt>
                <c:pt idx="428">
                  <c:v>16146848</c:v>
                </c:pt>
                <c:pt idx="429">
                  <c:v>519485</c:v>
                </c:pt>
                <c:pt idx="430">
                  <c:v>3170</c:v>
                </c:pt>
                <c:pt idx="431">
                  <c:v>533622</c:v>
                </c:pt>
                <c:pt idx="432">
                  <c:v>45934</c:v>
                </c:pt>
                <c:pt idx="433">
                  <c:v>160892</c:v>
                </c:pt>
                <c:pt idx="434">
                  <c:v>88560</c:v>
                </c:pt>
                <c:pt idx="435">
                  <c:v>788112</c:v>
                </c:pt>
                <c:pt idx="436">
                  <c:v>57143</c:v>
                </c:pt>
                <c:pt idx="437">
                  <c:v>2688797</c:v>
                </c:pt>
                <c:pt idx="438">
                  <c:v>385104</c:v>
                </c:pt>
                <c:pt idx="439">
                  <c:v>19859</c:v>
                </c:pt>
                <c:pt idx="440">
                  <c:v>938538</c:v>
                </c:pt>
                <c:pt idx="441">
                  <c:v>1380632</c:v>
                </c:pt>
                <c:pt idx="442">
                  <c:v>11692</c:v>
                </c:pt>
                <c:pt idx="443">
                  <c:v>11188382</c:v>
                </c:pt>
                <c:pt idx="444">
                  <c:v>3445502</c:v>
                </c:pt>
                <c:pt idx="445">
                  <c:v>451464</c:v>
                </c:pt>
                <c:pt idx="446">
                  <c:v>4188327</c:v>
                </c:pt>
                <c:pt idx="447">
                  <c:v>65678</c:v>
                </c:pt>
                <c:pt idx="448">
                  <c:v>66068</c:v>
                </c:pt>
                <c:pt idx="449">
                  <c:v>7862567</c:v>
                </c:pt>
                <c:pt idx="450">
                  <c:v>3442</c:v>
                </c:pt>
                <c:pt idx="451">
                  <c:v>935511</c:v>
                </c:pt>
                <c:pt idx="452">
                  <c:v>55318</c:v>
                </c:pt>
                <c:pt idx="453">
                  <c:v>35112</c:v>
                </c:pt>
                <c:pt idx="454">
                  <c:v>1424952</c:v>
                </c:pt>
                <c:pt idx="455">
                  <c:v>713748</c:v>
                </c:pt>
                <c:pt idx="456">
                  <c:v>1649128</c:v>
                </c:pt>
                <c:pt idx="457">
                  <c:v>264956</c:v>
                </c:pt>
                <c:pt idx="458">
                  <c:v>276170</c:v>
                </c:pt>
                <c:pt idx="459">
                  <c:v>66367</c:v>
                </c:pt>
                <c:pt idx="460">
                  <c:v>373184</c:v>
                </c:pt>
                <c:pt idx="461">
                  <c:v>1598439</c:v>
                </c:pt>
                <c:pt idx="462">
                  <c:v>400997</c:v>
                </c:pt>
                <c:pt idx="463">
                  <c:v>59200</c:v>
                </c:pt>
                <c:pt idx="464">
                  <c:v>219585</c:v>
                </c:pt>
                <c:pt idx="465">
                  <c:v>93254</c:v>
                </c:pt>
                <c:pt idx="466">
                  <c:v>909247</c:v>
                </c:pt>
                <c:pt idx="467">
                  <c:v>3713832</c:v>
                </c:pt>
                <c:pt idx="468">
                  <c:v>626833</c:v>
                </c:pt>
                <c:pt idx="469">
                  <c:v>592859</c:v>
                </c:pt>
                <c:pt idx="470">
                  <c:v>27207</c:v>
                </c:pt>
                <c:pt idx="471">
                  <c:v>93494</c:v>
                </c:pt>
                <c:pt idx="472">
                  <c:v>6149</c:v>
                </c:pt>
                <c:pt idx="473">
                  <c:v>3203154</c:v>
                </c:pt>
                <c:pt idx="474">
                  <c:v>98780</c:v>
                </c:pt>
                <c:pt idx="475">
                  <c:v>36535</c:v>
                </c:pt>
                <c:pt idx="476">
                  <c:v>622855</c:v>
                </c:pt>
                <c:pt idx="477">
                  <c:v>28448</c:v>
                </c:pt>
                <c:pt idx="478">
                  <c:v>930576</c:v>
                </c:pt>
                <c:pt idx="479">
                  <c:v>607415</c:v>
                </c:pt>
                <c:pt idx="480">
                  <c:v>8493</c:v>
                </c:pt>
                <c:pt idx="481">
                  <c:v>99732</c:v>
                </c:pt>
                <c:pt idx="482">
                  <c:v>122396</c:v>
                </c:pt>
                <c:pt idx="483">
                  <c:v>130546</c:v>
                </c:pt>
                <c:pt idx="484">
                  <c:v>5443</c:v>
                </c:pt>
                <c:pt idx="485">
                  <c:v>266142</c:v>
                </c:pt>
                <c:pt idx="486">
                  <c:v>2019746</c:v>
                </c:pt>
                <c:pt idx="487">
                  <c:v>12507</c:v>
                </c:pt>
                <c:pt idx="488">
                  <c:v>1112617</c:v>
                </c:pt>
                <c:pt idx="489">
                  <c:v>446482</c:v>
                </c:pt>
                <c:pt idx="490">
                  <c:v>122710</c:v>
                </c:pt>
                <c:pt idx="491">
                  <c:v>16777231</c:v>
                </c:pt>
                <c:pt idx="492">
                  <c:v>708372</c:v>
                </c:pt>
                <c:pt idx="493">
                  <c:v>1426</c:v>
                </c:pt>
                <c:pt idx="494">
                  <c:v>954743</c:v>
                </c:pt>
                <c:pt idx="495">
                  <c:v>1140097</c:v>
                </c:pt>
                <c:pt idx="496">
                  <c:v>527651</c:v>
                </c:pt>
                <c:pt idx="497">
                  <c:v>450201</c:v>
                </c:pt>
                <c:pt idx="498">
                  <c:v>2898292</c:v>
                </c:pt>
                <c:pt idx="499">
                  <c:v>1027805</c:v>
                </c:pt>
                <c:pt idx="500">
                  <c:v>430591</c:v>
                </c:pt>
                <c:pt idx="501">
                  <c:v>2066897</c:v>
                </c:pt>
                <c:pt idx="502">
                  <c:v>667346</c:v>
                </c:pt>
                <c:pt idx="503">
                  <c:v>7214750</c:v>
                </c:pt>
                <c:pt idx="504">
                  <c:v>26225</c:v>
                </c:pt>
                <c:pt idx="505">
                  <c:v>294003</c:v>
                </c:pt>
                <c:pt idx="506">
                  <c:v>931064</c:v>
                </c:pt>
                <c:pt idx="507">
                  <c:v>2199149</c:v>
                </c:pt>
                <c:pt idx="508">
                  <c:v>515555</c:v>
                </c:pt>
                <c:pt idx="509">
                  <c:v>709773</c:v>
                </c:pt>
                <c:pt idx="510">
                  <c:v>299038</c:v>
                </c:pt>
                <c:pt idx="511">
                  <c:v>756331</c:v>
                </c:pt>
                <c:pt idx="512">
                  <c:v>12494</c:v>
                </c:pt>
                <c:pt idx="513">
                  <c:v>30075</c:v>
                </c:pt>
                <c:pt idx="514">
                  <c:v>931841</c:v>
                </c:pt>
                <c:pt idx="515">
                  <c:v>1170696</c:v>
                </c:pt>
                <c:pt idx="516">
                  <c:v>162868</c:v>
                </c:pt>
                <c:pt idx="517">
                  <c:v>287733</c:v>
                </c:pt>
                <c:pt idx="518">
                  <c:v>7628116</c:v>
                </c:pt>
                <c:pt idx="519">
                  <c:v>139989</c:v>
                </c:pt>
                <c:pt idx="520">
                  <c:v>443354</c:v>
                </c:pt>
                <c:pt idx="521">
                  <c:v>791080</c:v>
                </c:pt>
                <c:pt idx="522">
                  <c:v>253623</c:v>
                </c:pt>
                <c:pt idx="523">
                  <c:v>60568</c:v>
                </c:pt>
                <c:pt idx="524">
                  <c:v>223433</c:v>
                </c:pt>
                <c:pt idx="525">
                  <c:v>1584221</c:v>
                </c:pt>
                <c:pt idx="526">
                  <c:v>146487</c:v>
                </c:pt>
                <c:pt idx="527">
                  <c:v>3245471</c:v>
                </c:pt>
                <c:pt idx="528">
                  <c:v>47402</c:v>
                </c:pt>
                <c:pt idx="529">
                  <c:v>7714606</c:v>
                </c:pt>
                <c:pt idx="530">
                  <c:v>2029938</c:v>
                </c:pt>
                <c:pt idx="531">
                  <c:v>1908298</c:v>
                </c:pt>
                <c:pt idx="532">
                  <c:v>945936</c:v>
                </c:pt>
                <c:pt idx="533">
                  <c:v>1905487</c:v>
                </c:pt>
                <c:pt idx="534">
                  <c:v>568142</c:v>
                </c:pt>
                <c:pt idx="535">
                  <c:v>1147297</c:v>
                </c:pt>
                <c:pt idx="536">
                  <c:v>174504</c:v>
                </c:pt>
                <c:pt idx="537">
                  <c:v>1346784</c:v>
                </c:pt>
                <c:pt idx="538">
                  <c:v>575476</c:v>
                </c:pt>
                <c:pt idx="539">
                  <c:v>276125</c:v>
                </c:pt>
                <c:pt idx="540">
                  <c:v>202920</c:v>
                </c:pt>
                <c:pt idx="541">
                  <c:v>595820</c:v>
                </c:pt>
                <c:pt idx="542">
                  <c:v>298642</c:v>
                </c:pt>
                <c:pt idx="543">
                  <c:v>2286134</c:v>
                </c:pt>
                <c:pt idx="544">
                  <c:v>769347</c:v>
                </c:pt>
                <c:pt idx="545">
                  <c:v>912215</c:v>
                </c:pt>
                <c:pt idx="546">
                  <c:v>210400</c:v>
                </c:pt>
                <c:pt idx="547">
                  <c:v>2036792</c:v>
                </c:pt>
                <c:pt idx="548">
                  <c:v>1057485</c:v>
                </c:pt>
                <c:pt idx="549">
                  <c:v>220164</c:v>
                </c:pt>
                <c:pt idx="550">
                  <c:v>92301</c:v>
                </c:pt>
                <c:pt idx="551">
                  <c:v>393366</c:v>
                </c:pt>
                <c:pt idx="552">
                  <c:v>23222</c:v>
                </c:pt>
                <c:pt idx="553">
                  <c:v>736193</c:v>
                </c:pt>
                <c:pt idx="554">
                  <c:v>419538</c:v>
                </c:pt>
                <c:pt idx="555">
                  <c:v>1144298</c:v>
                </c:pt>
                <c:pt idx="556">
                  <c:v>1547819</c:v>
                </c:pt>
                <c:pt idx="557">
                  <c:v>2568313</c:v>
                </c:pt>
                <c:pt idx="558">
                  <c:v>1827</c:v>
                </c:pt>
                <c:pt idx="559">
                  <c:v>1629053</c:v>
                </c:pt>
                <c:pt idx="560">
                  <c:v>704426</c:v>
                </c:pt>
                <c:pt idx="561">
                  <c:v>457181</c:v>
                </c:pt>
                <c:pt idx="562">
                  <c:v>94234</c:v>
                </c:pt>
                <c:pt idx="563">
                  <c:v>2452</c:v>
                </c:pt>
                <c:pt idx="564">
                  <c:v>542462</c:v>
                </c:pt>
                <c:pt idx="565">
                  <c:v>2228287</c:v>
                </c:pt>
                <c:pt idx="566">
                  <c:v>375897</c:v>
                </c:pt>
                <c:pt idx="567">
                  <c:v>448077</c:v>
                </c:pt>
                <c:pt idx="568">
                  <c:v>51981</c:v>
                </c:pt>
                <c:pt idx="569">
                  <c:v>330553</c:v>
                </c:pt>
                <c:pt idx="570">
                  <c:v>36414</c:v>
                </c:pt>
                <c:pt idx="571">
                  <c:v>301593</c:v>
                </c:pt>
                <c:pt idx="572">
                  <c:v>247049</c:v>
                </c:pt>
                <c:pt idx="573">
                  <c:v>514107</c:v>
                </c:pt>
                <c:pt idx="574">
                  <c:v>395698</c:v>
                </c:pt>
                <c:pt idx="575">
                  <c:v>3831</c:v>
                </c:pt>
                <c:pt idx="576">
                  <c:v>6106813</c:v>
                </c:pt>
                <c:pt idx="577">
                  <c:v>1255581</c:v>
                </c:pt>
                <c:pt idx="578">
                  <c:v>3305225</c:v>
                </c:pt>
                <c:pt idx="579">
                  <c:v>185260</c:v>
                </c:pt>
                <c:pt idx="580">
                  <c:v>91213</c:v>
                </c:pt>
                <c:pt idx="581">
                  <c:v>96082</c:v>
                </c:pt>
                <c:pt idx="582">
                  <c:v>4203879</c:v>
                </c:pt>
                <c:pt idx="583">
                  <c:v>180919</c:v>
                </c:pt>
                <c:pt idx="584">
                  <c:v>40026</c:v>
                </c:pt>
                <c:pt idx="585">
                  <c:v>1099860</c:v>
                </c:pt>
                <c:pt idx="586">
                  <c:v>2668355</c:v>
                </c:pt>
                <c:pt idx="587">
                  <c:v>29178096</c:v>
                </c:pt>
                <c:pt idx="588">
                  <c:v>492953</c:v>
                </c:pt>
                <c:pt idx="589">
                  <c:v>141287</c:v>
                </c:pt>
                <c:pt idx="590">
                  <c:v>1543548</c:v>
                </c:pt>
                <c:pt idx="591">
                  <c:v>447916</c:v>
                </c:pt>
                <c:pt idx="592">
                  <c:v>1367332</c:v>
                </c:pt>
                <c:pt idx="593">
                  <c:v>885363</c:v>
                </c:pt>
                <c:pt idx="594">
                  <c:v>98683</c:v>
                </c:pt>
                <c:pt idx="595">
                  <c:v>746658</c:v>
                </c:pt>
                <c:pt idx="596">
                  <c:v>8411</c:v>
                </c:pt>
                <c:pt idx="597">
                  <c:v>3564336</c:v>
                </c:pt>
                <c:pt idx="598">
                  <c:v>3183826</c:v>
                </c:pt>
                <c:pt idx="599">
                  <c:v>1989746</c:v>
                </c:pt>
                <c:pt idx="600">
                  <c:v>1702293</c:v>
                </c:pt>
                <c:pt idx="601">
                  <c:v>43012</c:v>
                </c:pt>
                <c:pt idx="602">
                  <c:v>893170</c:v>
                </c:pt>
                <c:pt idx="603">
                  <c:v>628330</c:v>
                </c:pt>
                <c:pt idx="604">
                  <c:v>24311</c:v>
                </c:pt>
                <c:pt idx="605">
                  <c:v>82052</c:v>
                </c:pt>
                <c:pt idx="606">
                  <c:v>437732</c:v>
                </c:pt>
                <c:pt idx="607">
                  <c:v>82048</c:v>
                </c:pt>
                <c:pt idx="608">
                  <c:v>753119</c:v>
                </c:pt>
                <c:pt idx="609">
                  <c:v>1501322</c:v>
                </c:pt>
                <c:pt idx="610">
                  <c:v>20545</c:v>
                </c:pt>
                <c:pt idx="611">
                  <c:v>443969</c:v>
                </c:pt>
                <c:pt idx="612">
                  <c:v>231632</c:v>
                </c:pt>
                <c:pt idx="613">
                  <c:v>79667</c:v>
                </c:pt>
                <c:pt idx="614">
                  <c:v>713285</c:v>
                </c:pt>
                <c:pt idx="615">
                  <c:v>3020358</c:v>
                </c:pt>
                <c:pt idx="616">
                  <c:v>2297105</c:v>
                </c:pt>
                <c:pt idx="617">
                  <c:v>18312570</c:v>
                </c:pt>
                <c:pt idx="618">
                  <c:v>147003</c:v>
                </c:pt>
                <c:pt idx="619">
                  <c:v>300601</c:v>
                </c:pt>
                <c:pt idx="620">
                  <c:v>934728</c:v>
                </c:pt>
                <c:pt idx="621">
                  <c:v>330457</c:v>
                </c:pt>
                <c:pt idx="622">
                  <c:v>308082</c:v>
                </c:pt>
                <c:pt idx="623">
                  <c:v>1595752</c:v>
                </c:pt>
                <c:pt idx="624">
                  <c:v>418311</c:v>
                </c:pt>
                <c:pt idx="625">
                  <c:v>2940750</c:v>
                </c:pt>
                <c:pt idx="626">
                  <c:v>199547</c:v>
                </c:pt>
                <c:pt idx="627">
                  <c:v>687759</c:v>
                </c:pt>
                <c:pt idx="628">
                  <c:v>188322</c:v>
                </c:pt>
                <c:pt idx="629">
                  <c:v>928027</c:v>
                </c:pt>
                <c:pt idx="630">
                  <c:v>3309</c:v>
                </c:pt>
                <c:pt idx="631">
                  <c:v>7676863</c:v>
                </c:pt>
                <c:pt idx="632">
                  <c:v>869422</c:v>
                </c:pt>
                <c:pt idx="633">
                  <c:v>1390440</c:v>
                </c:pt>
                <c:pt idx="634">
                  <c:v>4046720</c:v>
                </c:pt>
                <c:pt idx="635">
                  <c:v>286155</c:v>
                </c:pt>
                <c:pt idx="636">
                  <c:v>162834</c:v>
                </c:pt>
                <c:pt idx="637">
                  <c:v>319017</c:v>
                </c:pt>
                <c:pt idx="638">
                  <c:v>3494232</c:v>
                </c:pt>
                <c:pt idx="639">
                  <c:v>72999</c:v>
                </c:pt>
                <c:pt idx="640">
                  <c:v>883575</c:v>
                </c:pt>
                <c:pt idx="641">
                  <c:v>2096929</c:v>
                </c:pt>
                <c:pt idx="642">
                  <c:v>2635367</c:v>
                </c:pt>
                <c:pt idx="643">
                  <c:v>3083469</c:v>
                </c:pt>
                <c:pt idx="644">
                  <c:v>8617757</c:v>
                </c:pt>
                <c:pt idx="645">
                  <c:v>688114</c:v>
                </c:pt>
                <c:pt idx="646">
                  <c:v>3457520</c:v>
                </c:pt>
                <c:pt idx="647">
                  <c:v>1445729</c:v>
                </c:pt>
                <c:pt idx="648">
                  <c:v>1168351</c:v>
                </c:pt>
                <c:pt idx="649">
                  <c:v>216743</c:v>
                </c:pt>
                <c:pt idx="650">
                  <c:v>706629</c:v>
                </c:pt>
                <c:pt idx="651">
                  <c:v>2598</c:v>
                </c:pt>
                <c:pt idx="652">
                  <c:v>237766</c:v>
                </c:pt>
                <c:pt idx="653">
                  <c:v>3259936</c:v>
                </c:pt>
                <c:pt idx="654">
                  <c:v>757991</c:v>
                </c:pt>
                <c:pt idx="655">
                  <c:v>241476</c:v>
                </c:pt>
                <c:pt idx="656">
                  <c:v>1022658</c:v>
                </c:pt>
                <c:pt idx="657">
                  <c:v>5468928</c:v>
                </c:pt>
                <c:pt idx="658">
                  <c:v>519197</c:v>
                </c:pt>
                <c:pt idx="659">
                  <c:v>2500743</c:v>
                </c:pt>
                <c:pt idx="660">
                  <c:v>847817</c:v>
                </c:pt>
                <c:pt idx="661">
                  <c:v>2686026</c:v>
                </c:pt>
                <c:pt idx="662">
                  <c:v>616440</c:v>
                </c:pt>
                <c:pt idx="663">
                  <c:v>1309130</c:v>
                </c:pt>
                <c:pt idx="664">
                  <c:v>895507</c:v>
                </c:pt>
                <c:pt idx="665">
                  <c:v>9534322</c:v>
                </c:pt>
                <c:pt idx="666">
                  <c:v>25235767</c:v>
                </c:pt>
                <c:pt idx="667">
                  <c:v>404058</c:v>
                </c:pt>
                <c:pt idx="668">
                  <c:v>209442</c:v>
                </c:pt>
                <c:pt idx="669">
                  <c:v>366048</c:v>
                </c:pt>
                <c:pt idx="670">
                  <c:v>1776352</c:v>
                </c:pt>
                <c:pt idx="671">
                  <c:v>2367</c:v>
                </c:pt>
                <c:pt idx="672">
                  <c:v>130481</c:v>
                </c:pt>
                <c:pt idx="673">
                  <c:v>6447</c:v>
                </c:pt>
                <c:pt idx="674">
                  <c:v>569902</c:v>
                </c:pt>
                <c:pt idx="675">
                  <c:v>891152</c:v>
                </c:pt>
                <c:pt idx="676">
                  <c:v>137034</c:v>
                </c:pt>
                <c:pt idx="677">
                  <c:v>54811</c:v>
                </c:pt>
                <c:pt idx="678">
                  <c:v>2449920</c:v>
                </c:pt>
                <c:pt idx="679">
                  <c:v>224031</c:v>
                </c:pt>
                <c:pt idx="680">
                  <c:v>95379</c:v>
                </c:pt>
                <c:pt idx="681">
                  <c:v>4923</c:v>
                </c:pt>
                <c:pt idx="682">
                  <c:v>219523</c:v>
                </c:pt>
                <c:pt idx="683">
                  <c:v>6438646</c:v>
                </c:pt>
                <c:pt idx="684">
                  <c:v>57309</c:v>
                </c:pt>
                <c:pt idx="685">
                  <c:v>431137</c:v>
                </c:pt>
                <c:pt idx="686">
                  <c:v>341118</c:v>
                </c:pt>
                <c:pt idx="687">
                  <c:v>1300011</c:v>
                </c:pt>
                <c:pt idx="688">
                  <c:v>367012</c:v>
                </c:pt>
                <c:pt idx="689">
                  <c:v>2175978</c:v>
                </c:pt>
                <c:pt idx="690">
                  <c:v>3149536</c:v>
                </c:pt>
                <c:pt idx="691">
                  <c:v>155176</c:v>
                </c:pt>
                <c:pt idx="692">
                  <c:v>4763664</c:v>
                </c:pt>
                <c:pt idx="693">
                  <c:v>612279</c:v>
                </c:pt>
                <c:pt idx="694">
                  <c:v>1101782</c:v>
                </c:pt>
                <c:pt idx="695">
                  <c:v>245308</c:v>
                </c:pt>
                <c:pt idx="696">
                  <c:v>151563</c:v>
                </c:pt>
                <c:pt idx="697">
                  <c:v>535232</c:v>
                </c:pt>
                <c:pt idx="698">
                  <c:v>5315471</c:v>
                </c:pt>
                <c:pt idx="699">
                  <c:v>17106</c:v>
                </c:pt>
                <c:pt idx="700">
                  <c:v>700096</c:v>
                </c:pt>
                <c:pt idx="701">
                  <c:v>1429023</c:v>
                </c:pt>
                <c:pt idx="702">
                  <c:v>41760</c:v>
                </c:pt>
                <c:pt idx="703">
                  <c:v>11161971</c:v>
                </c:pt>
                <c:pt idx="704">
                  <c:v>508376</c:v>
                </c:pt>
                <c:pt idx="705">
                  <c:v>451356</c:v>
                </c:pt>
                <c:pt idx="706">
                  <c:v>102105</c:v>
                </c:pt>
                <c:pt idx="707">
                  <c:v>142380</c:v>
                </c:pt>
                <c:pt idx="708">
                  <c:v>2626381</c:v>
                </c:pt>
                <c:pt idx="709">
                  <c:v>32477</c:v>
                </c:pt>
                <c:pt idx="710">
                  <c:v>3322855</c:v>
                </c:pt>
                <c:pt idx="711">
                  <c:v>645449</c:v>
                </c:pt>
                <c:pt idx="712">
                  <c:v>52100</c:v>
                </c:pt>
                <c:pt idx="713">
                  <c:v>10836</c:v>
                </c:pt>
                <c:pt idx="714">
                  <c:v>379172</c:v>
                </c:pt>
                <c:pt idx="715">
                  <c:v>121892</c:v>
                </c:pt>
                <c:pt idx="716">
                  <c:v>196285</c:v>
                </c:pt>
                <c:pt idx="717">
                  <c:v>278795</c:v>
                </c:pt>
                <c:pt idx="718">
                  <c:v>22695</c:v>
                </c:pt>
                <c:pt idx="719">
                  <c:v>40993</c:v>
                </c:pt>
                <c:pt idx="720">
                  <c:v>95944</c:v>
                </c:pt>
                <c:pt idx="721">
                  <c:v>3055492</c:v>
                </c:pt>
                <c:pt idx="722">
                  <c:v>215237</c:v>
                </c:pt>
                <c:pt idx="723">
                  <c:v>157975</c:v>
                </c:pt>
                <c:pt idx="724">
                  <c:v>282736</c:v>
                </c:pt>
                <c:pt idx="725">
                  <c:v>360432</c:v>
                </c:pt>
                <c:pt idx="726">
                  <c:v>1900142</c:v>
                </c:pt>
                <c:pt idx="727">
                  <c:v>276711</c:v>
                </c:pt>
                <c:pt idx="728">
                  <c:v>301706</c:v>
                </c:pt>
                <c:pt idx="729">
                  <c:v>352319</c:v>
                </c:pt>
                <c:pt idx="730">
                  <c:v>4478472</c:v>
                </c:pt>
                <c:pt idx="731">
                  <c:v>719123</c:v>
                </c:pt>
                <c:pt idx="732">
                  <c:v>703631</c:v>
                </c:pt>
                <c:pt idx="733">
                  <c:v>537545</c:v>
                </c:pt>
                <c:pt idx="734">
                  <c:v>17968</c:v>
                </c:pt>
                <c:pt idx="735">
                  <c:v>629166</c:v>
                </c:pt>
                <c:pt idx="736">
                  <c:v>17129</c:v>
                </c:pt>
                <c:pt idx="737">
                  <c:v>106781</c:v>
                </c:pt>
                <c:pt idx="738">
                  <c:v>248200</c:v>
                </c:pt>
                <c:pt idx="739">
                  <c:v>1431462</c:v>
                </c:pt>
                <c:pt idx="740">
                  <c:v>235830</c:v>
                </c:pt>
                <c:pt idx="741">
                  <c:v>3902</c:v>
                </c:pt>
                <c:pt idx="742">
                  <c:v>127623</c:v>
                </c:pt>
                <c:pt idx="743">
                  <c:v>2085977</c:v>
                </c:pt>
                <c:pt idx="744">
                  <c:v>215732</c:v>
                </c:pt>
                <c:pt idx="745">
                  <c:v>121344</c:v>
                </c:pt>
                <c:pt idx="746">
                  <c:v>373594</c:v>
                </c:pt>
                <c:pt idx="747">
                  <c:v>55901</c:v>
                </c:pt>
                <c:pt idx="748">
                  <c:v>188158</c:v>
                </c:pt>
                <c:pt idx="749">
                  <c:v>10661</c:v>
                </c:pt>
                <c:pt idx="750">
                  <c:v>7399</c:v>
                </c:pt>
                <c:pt idx="751">
                  <c:v>1235417</c:v>
                </c:pt>
                <c:pt idx="752">
                  <c:v>173330</c:v>
                </c:pt>
                <c:pt idx="753">
                  <c:v>198076</c:v>
                </c:pt>
                <c:pt idx="754">
                  <c:v>1429113</c:v>
                </c:pt>
                <c:pt idx="755">
                  <c:v>971657</c:v>
                </c:pt>
                <c:pt idx="756">
                  <c:v>317542</c:v>
                </c:pt>
                <c:pt idx="757">
                  <c:v>556558</c:v>
                </c:pt>
                <c:pt idx="758">
                  <c:v>350069</c:v>
                </c:pt>
                <c:pt idx="759">
                  <c:v>372823</c:v>
                </c:pt>
                <c:pt idx="760">
                  <c:v>864189</c:v>
                </c:pt>
                <c:pt idx="761">
                  <c:v>24296</c:v>
                </c:pt>
                <c:pt idx="762">
                  <c:v>88582</c:v>
                </c:pt>
                <c:pt idx="763">
                  <c:v>467531</c:v>
                </c:pt>
                <c:pt idx="764">
                  <c:v>130778</c:v>
                </c:pt>
                <c:pt idx="765">
                  <c:v>1444978</c:v>
                </c:pt>
                <c:pt idx="766">
                  <c:v>507170</c:v>
                </c:pt>
                <c:pt idx="767">
                  <c:v>280065</c:v>
                </c:pt>
                <c:pt idx="768">
                  <c:v>286804</c:v>
                </c:pt>
                <c:pt idx="769">
                  <c:v>874883</c:v>
                </c:pt>
                <c:pt idx="770">
                  <c:v>1073561</c:v>
                </c:pt>
                <c:pt idx="771">
                  <c:v>5389292</c:v>
                </c:pt>
                <c:pt idx="772">
                  <c:v>123990</c:v>
                </c:pt>
                <c:pt idx="773">
                  <c:v>16948</c:v>
                </c:pt>
                <c:pt idx="774">
                  <c:v>2204925</c:v>
                </c:pt>
                <c:pt idx="775">
                  <c:v>366172</c:v>
                </c:pt>
                <c:pt idx="776">
                  <c:v>755748</c:v>
                </c:pt>
                <c:pt idx="777">
                  <c:v>1112006</c:v>
                </c:pt>
                <c:pt idx="778">
                  <c:v>718220</c:v>
                </c:pt>
                <c:pt idx="779">
                  <c:v>386819</c:v>
                </c:pt>
                <c:pt idx="780">
                  <c:v>1002131</c:v>
                </c:pt>
                <c:pt idx="781">
                  <c:v>193832</c:v>
                </c:pt>
                <c:pt idx="782">
                  <c:v>1642644</c:v>
                </c:pt>
                <c:pt idx="783">
                  <c:v>18241671</c:v>
                </c:pt>
                <c:pt idx="784">
                  <c:v>322998</c:v>
                </c:pt>
                <c:pt idx="785">
                  <c:v>180711</c:v>
                </c:pt>
                <c:pt idx="786">
                  <c:v>85251</c:v>
                </c:pt>
                <c:pt idx="787">
                  <c:v>40775</c:v>
                </c:pt>
                <c:pt idx="788">
                  <c:v>7957820</c:v>
                </c:pt>
                <c:pt idx="789">
                  <c:v>3140961</c:v>
                </c:pt>
                <c:pt idx="790">
                  <c:v>13619534</c:v>
                </c:pt>
                <c:pt idx="791">
                  <c:v>88857</c:v>
                </c:pt>
                <c:pt idx="792">
                  <c:v>6215935</c:v>
                </c:pt>
                <c:pt idx="793">
                  <c:v>382766</c:v>
                </c:pt>
                <c:pt idx="794">
                  <c:v>18658825</c:v>
                </c:pt>
                <c:pt idx="795">
                  <c:v>279585</c:v>
                </c:pt>
                <c:pt idx="796">
                  <c:v>1970963</c:v>
                </c:pt>
                <c:pt idx="797">
                  <c:v>534677</c:v>
                </c:pt>
                <c:pt idx="798">
                  <c:v>12969561</c:v>
                </c:pt>
                <c:pt idx="799">
                  <c:v>3596</c:v>
                </c:pt>
                <c:pt idx="800">
                  <c:v>68699</c:v>
                </c:pt>
                <c:pt idx="801">
                  <c:v>55398</c:v>
                </c:pt>
                <c:pt idx="802">
                  <c:v>498874</c:v>
                </c:pt>
                <c:pt idx="803">
                  <c:v>151902</c:v>
                </c:pt>
                <c:pt idx="804">
                  <c:v>343273</c:v>
                </c:pt>
                <c:pt idx="805">
                  <c:v>390622</c:v>
                </c:pt>
                <c:pt idx="806">
                  <c:v>533004</c:v>
                </c:pt>
                <c:pt idx="807">
                  <c:v>191344</c:v>
                </c:pt>
                <c:pt idx="808">
                  <c:v>315694</c:v>
                </c:pt>
                <c:pt idx="809">
                  <c:v>1190828</c:v>
                </c:pt>
                <c:pt idx="810">
                  <c:v>84450</c:v>
                </c:pt>
                <c:pt idx="811">
                  <c:v>211258</c:v>
                </c:pt>
                <c:pt idx="812">
                  <c:v>81011</c:v>
                </c:pt>
                <c:pt idx="813">
                  <c:v>296207</c:v>
                </c:pt>
                <c:pt idx="814">
                  <c:v>1929441</c:v>
                </c:pt>
                <c:pt idx="815">
                  <c:v>7767</c:v>
                </c:pt>
                <c:pt idx="816">
                  <c:v>7049534</c:v>
                </c:pt>
                <c:pt idx="817">
                  <c:v>271281</c:v>
                </c:pt>
                <c:pt idx="818">
                  <c:v>2894540</c:v>
                </c:pt>
                <c:pt idx="819">
                  <c:v>91933007</c:v>
                </c:pt>
                <c:pt idx="820">
                  <c:v>432285</c:v>
                </c:pt>
                <c:pt idx="821">
                  <c:v>3046</c:v>
                </c:pt>
                <c:pt idx="822">
                  <c:v>291980</c:v>
                </c:pt>
                <c:pt idx="823">
                  <c:v>56819</c:v>
                </c:pt>
                <c:pt idx="824">
                  <c:v>3510260</c:v>
                </c:pt>
                <c:pt idx="825">
                  <c:v>1445949</c:v>
                </c:pt>
                <c:pt idx="826">
                  <c:v>965264</c:v>
                </c:pt>
                <c:pt idx="827">
                  <c:v>774407</c:v>
                </c:pt>
                <c:pt idx="828">
                  <c:v>254521</c:v>
                </c:pt>
                <c:pt idx="829">
                  <c:v>1467165</c:v>
                </c:pt>
                <c:pt idx="830">
                  <c:v>3290</c:v>
                </c:pt>
                <c:pt idx="831">
                  <c:v>131431</c:v>
                </c:pt>
                <c:pt idx="832">
                  <c:v>163780</c:v>
                </c:pt>
                <c:pt idx="833">
                  <c:v>144225</c:v>
                </c:pt>
                <c:pt idx="834">
                  <c:v>73344</c:v>
                </c:pt>
                <c:pt idx="835">
                  <c:v>213341</c:v>
                </c:pt>
                <c:pt idx="836">
                  <c:v>2085</c:v>
                </c:pt>
                <c:pt idx="837">
                  <c:v>39799</c:v>
                </c:pt>
                <c:pt idx="838">
                  <c:v>665478</c:v>
                </c:pt>
                <c:pt idx="839">
                  <c:v>5966226</c:v>
                </c:pt>
                <c:pt idx="840">
                  <c:v>593557</c:v>
                </c:pt>
                <c:pt idx="841">
                  <c:v>253263</c:v>
                </c:pt>
                <c:pt idx="842">
                  <c:v>186548</c:v>
                </c:pt>
                <c:pt idx="843">
                  <c:v>7308023</c:v>
                </c:pt>
                <c:pt idx="844">
                  <c:v>119519</c:v>
                </c:pt>
                <c:pt idx="845">
                  <c:v>2317727</c:v>
                </c:pt>
                <c:pt idx="846">
                  <c:v>59068</c:v>
                </c:pt>
                <c:pt idx="847">
                  <c:v>123010920</c:v>
                </c:pt>
                <c:pt idx="848">
                  <c:v>976652</c:v>
                </c:pt>
                <c:pt idx="849">
                  <c:v>30156</c:v>
                </c:pt>
                <c:pt idx="850">
                  <c:v>1755038</c:v>
                </c:pt>
                <c:pt idx="851">
                  <c:v>40840</c:v>
                </c:pt>
                <c:pt idx="852">
                  <c:v>802455</c:v>
                </c:pt>
                <c:pt idx="853">
                  <c:v>1828586</c:v>
                </c:pt>
                <c:pt idx="854">
                  <c:v>426322</c:v>
                </c:pt>
                <c:pt idx="855">
                  <c:v>14079</c:v>
                </c:pt>
                <c:pt idx="856">
                  <c:v>7189</c:v>
                </c:pt>
                <c:pt idx="857">
                  <c:v>29202</c:v>
                </c:pt>
                <c:pt idx="858">
                  <c:v>410327</c:v>
                </c:pt>
                <c:pt idx="859">
                  <c:v>155006</c:v>
                </c:pt>
                <c:pt idx="860">
                  <c:v>146536</c:v>
                </c:pt>
                <c:pt idx="861">
                  <c:v>726422</c:v>
                </c:pt>
                <c:pt idx="862">
                  <c:v>91776</c:v>
                </c:pt>
                <c:pt idx="863">
                  <c:v>299370</c:v>
                </c:pt>
                <c:pt idx="864">
                  <c:v>78662</c:v>
                </c:pt>
                <c:pt idx="865">
                  <c:v>3132527</c:v>
                </c:pt>
                <c:pt idx="866">
                  <c:v>389945</c:v>
                </c:pt>
                <c:pt idx="867">
                  <c:v>117464</c:v>
                </c:pt>
                <c:pt idx="868">
                  <c:v>6535720</c:v>
                </c:pt>
                <c:pt idx="869">
                  <c:v>1580705</c:v>
                </c:pt>
                <c:pt idx="870">
                  <c:v>53469</c:v>
                </c:pt>
                <c:pt idx="871">
                  <c:v>143097</c:v>
                </c:pt>
                <c:pt idx="872">
                  <c:v>4344751</c:v>
                </c:pt>
                <c:pt idx="873">
                  <c:v>189594</c:v>
                </c:pt>
                <c:pt idx="874">
                  <c:v>5069042</c:v>
                </c:pt>
                <c:pt idx="875">
                  <c:v>249314</c:v>
                </c:pt>
                <c:pt idx="876">
                  <c:v>43221</c:v>
                </c:pt>
                <c:pt idx="877">
                  <c:v>3820</c:v>
                </c:pt>
                <c:pt idx="878">
                  <c:v>3708663</c:v>
                </c:pt>
                <c:pt idx="879">
                  <c:v>6148</c:v>
                </c:pt>
                <c:pt idx="880">
                  <c:v>531907</c:v>
                </c:pt>
                <c:pt idx="881">
                  <c:v>149801</c:v>
                </c:pt>
                <c:pt idx="882">
                  <c:v>1698230</c:v>
                </c:pt>
                <c:pt idx="883">
                  <c:v>37376</c:v>
                </c:pt>
                <c:pt idx="884">
                  <c:v>1475727</c:v>
                </c:pt>
                <c:pt idx="885">
                  <c:v>399657</c:v>
                </c:pt>
                <c:pt idx="886">
                  <c:v>2084</c:v>
                </c:pt>
                <c:pt idx="887">
                  <c:v>86721</c:v>
                </c:pt>
                <c:pt idx="888">
                  <c:v>2494584</c:v>
                </c:pt>
                <c:pt idx="889">
                  <c:v>1669974</c:v>
                </c:pt>
                <c:pt idx="890">
                  <c:v>3319</c:v>
                </c:pt>
                <c:pt idx="891">
                  <c:v>437294</c:v>
                </c:pt>
                <c:pt idx="892">
                  <c:v>2524578</c:v>
                </c:pt>
                <c:pt idx="893">
                  <c:v>548892</c:v>
                </c:pt>
                <c:pt idx="894">
                  <c:v>5534278</c:v>
                </c:pt>
                <c:pt idx="895">
                  <c:v>65821</c:v>
                </c:pt>
                <c:pt idx="896">
                  <c:v>2620061</c:v>
                </c:pt>
                <c:pt idx="897">
                  <c:v>364741</c:v>
                </c:pt>
                <c:pt idx="898">
                  <c:v>436619</c:v>
                </c:pt>
                <c:pt idx="899">
                  <c:v>1467369</c:v>
                </c:pt>
                <c:pt idx="900">
                  <c:v>3424478</c:v>
                </c:pt>
                <c:pt idx="901">
                  <c:v>2358</c:v>
                </c:pt>
                <c:pt idx="902">
                  <c:v>180238</c:v>
                </c:pt>
                <c:pt idx="903">
                  <c:v>27666</c:v>
                </c:pt>
                <c:pt idx="904">
                  <c:v>118025</c:v>
                </c:pt>
                <c:pt idx="905">
                  <c:v>8842980</c:v>
                </c:pt>
                <c:pt idx="906">
                  <c:v>734594</c:v>
                </c:pt>
                <c:pt idx="907">
                  <c:v>406703</c:v>
                </c:pt>
                <c:pt idx="908">
                  <c:v>196434</c:v>
                </c:pt>
                <c:pt idx="909">
                  <c:v>36101955</c:v>
                </c:pt>
                <c:pt idx="910">
                  <c:v>543968</c:v>
                </c:pt>
                <c:pt idx="911">
                  <c:v>396791</c:v>
                </c:pt>
                <c:pt idx="912">
                  <c:v>207902</c:v>
                </c:pt>
                <c:pt idx="913">
                  <c:v>92030</c:v>
                </c:pt>
                <c:pt idx="914">
                  <c:v>71276</c:v>
                </c:pt>
                <c:pt idx="915">
                  <c:v>592480</c:v>
                </c:pt>
                <c:pt idx="916">
                  <c:v>226283</c:v>
                </c:pt>
                <c:pt idx="917">
                  <c:v>65745</c:v>
                </c:pt>
                <c:pt idx="918">
                  <c:v>2090172</c:v>
                </c:pt>
                <c:pt idx="919">
                  <c:v>377704</c:v>
                </c:pt>
                <c:pt idx="920">
                  <c:v>945446</c:v>
                </c:pt>
                <c:pt idx="921">
                  <c:v>1040659</c:v>
                </c:pt>
                <c:pt idx="922">
                  <c:v>1875053</c:v>
                </c:pt>
                <c:pt idx="923">
                  <c:v>5376583</c:v>
                </c:pt>
                <c:pt idx="924">
                  <c:v>1134859</c:v>
                </c:pt>
                <c:pt idx="925">
                  <c:v>716164</c:v>
                </c:pt>
                <c:pt idx="926">
                  <c:v>7227939</c:v>
                </c:pt>
                <c:pt idx="927">
                  <c:v>27945</c:v>
                </c:pt>
                <c:pt idx="928">
                  <c:v>27178</c:v>
                </c:pt>
                <c:pt idx="929">
                  <c:v>619443</c:v>
                </c:pt>
                <c:pt idx="930">
                  <c:v>2504920</c:v>
                </c:pt>
                <c:pt idx="931">
                  <c:v>511047</c:v>
                </c:pt>
                <c:pt idx="932">
                  <c:v>1575608</c:v>
                </c:pt>
                <c:pt idx="933">
                  <c:v>165337</c:v>
                </c:pt>
                <c:pt idx="934">
                  <c:v>28271</c:v>
                </c:pt>
                <c:pt idx="935">
                  <c:v>12382809</c:v>
                </c:pt>
                <c:pt idx="936">
                  <c:v>631310</c:v>
                </c:pt>
                <c:pt idx="937">
                  <c:v>1263104</c:v>
                </c:pt>
                <c:pt idx="938">
                  <c:v>74582</c:v>
                </c:pt>
                <c:pt idx="939">
                  <c:v>223020</c:v>
                </c:pt>
                <c:pt idx="940">
                  <c:v>110750</c:v>
                </c:pt>
                <c:pt idx="941">
                  <c:v>1449022</c:v>
                </c:pt>
                <c:pt idx="942">
                  <c:v>1503192</c:v>
                </c:pt>
                <c:pt idx="943">
                  <c:v>4376750</c:v>
                </c:pt>
                <c:pt idx="944">
                  <c:v>7127666</c:v>
                </c:pt>
                <c:pt idx="945">
                  <c:v>220181</c:v>
                </c:pt>
                <c:pt idx="946">
                  <c:v>295995</c:v>
                </c:pt>
                <c:pt idx="947">
                  <c:v>360896</c:v>
                </c:pt>
                <c:pt idx="948">
                  <c:v>468838</c:v>
                </c:pt>
                <c:pt idx="949">
                  <c:v>40499</c:v>
                </c:pt>
                <c:pt idx="950">
                  <c:v>316014</c:v>
                </c:pt>
                <c:pt idx="951">
                  <c:v>703909</c:v>
                </c:pt>
                <c:pt idx="952">
                  <c:v>1559003</c:v>
                </c:pt>
                <c:pt idx="953">
                  <c:v>20934803</c:v>
                </c:pt>
                <c:pt idx="954">
                  <c:v>22974</c:v>
                </c:pt>
                <c:pt idx="955">
                  <c:v>356063</c:v>
                </c:pt>
                <c:pt idx="956">
                  <c:v>789818</c:v>
                </c:pt>
                <c:pt idx="957">
                  <c:v>615784</c:v>
                </c:pt>
                <c:pt idx="958">
                  <c:v>67802</c:v>
                </c:pt>
                <c:pt idx="959">
                  <c:v>957052</c:v>
                </c:pt>
                <c:pt idx="960">
                  <c:v>581288</c:v>
                </c:pt>
                <c:pt idx="961">
                  <c:v>130998</c:v>
                </c:pt>
                <c:pt idx="962">
                  <c:v>1043209</c:v>
                </c:pt>
                <c:pt idx="963">
                  <c:v>98413</c:v>
                </c:pt>
                <c:pt idx="964">
                  <c:v>21250349</c:v>
                </c:pt>
                <c:pt idx="965">
                  <c:v>362345</c:v>
                </c:pt>
                <c:pt idx="966">
                  <c:v>722812</c:v>
                </c:pt>
                <c:pt idx="967">
                  <c:v>856874</c:v>
                </c:pt>
                <c:pt idx="968">
                  <c:v>1316002</c:v>
                </c:pt>
                <c:pt idx="969">
                  <c:v>1088828</c:v>
                </c:pt>
                <c:pt idx="970">
                  <c:v>1440724</c:v>
                </c:pt>
                <c:pt idx="971">
                  <c:v>4416051</c:v>
                </c:pt>
                <c:pt idx="972">
                  <c:v>5356548</c:v>
                </c:pt>
                <c:pt idx="973">
                  <c:v>118930</c:v>
                </c:pt>
                <c:pt idx="974">
                  <c:v>2382878</c:v>
                </c:pt>
                <c:pt idx="975">
                  <c:v>836530</c:v>
                </c:pt>
                <c:pt idx="976">
                  <c:v>3031863</c:v>
                </c:pt>
                <c:pt idx="977">
                  <c:v>15043210</c:v>
                </c:pt>
                <c:pt idx="978">
                  <c:v>518359</c:v>
                </c:pt>
                <c:pt idx="979">
                  <c:v>1496225</c:v>
                </c:pt>
                <c:pt idx="980">
                  <c:v>3742064</c:v>
                </c:pt>
                <c:pt idx="981">
                  <c:v>12163782</c:v>
                </c:pt>
                <c:pt idx="982">
                  <c:v>899675</c:v>
                </c:pt>
                <c:pt idx="983">
                  <c:v>1820569</c:v>
                </c:pt>
                <c:pt idx="984">
                  <c:v>1549110</c:v>
                </c:pt>
                <c:pt idx="985">
                  <c:v>1078851</c:v>
                </c:pt>
                <c:pt idx="986">
                  <c:v>933117</c:v>
                </c:pt>
                <c:pt idx="987">
                  <c:v>639997</c:v>
                </c:pt>
                <c:pt idx="988">
                  <c:v>1039254</c:v>
                </c:pt>
                <c:pt idx="989">
                  <c:v>24737</c:v>
                </c:pt>
                <c:pt idx="990">
                  <c:v>713784</c:v>
                </c:pt>
                <c:pt idx="991">
                  <c:v>223475</c:v>
                </c:pt>
                <c:pt idx="992">
                  <c:v>41523</c:v>
                </c:pt>
                <c:pt idx="993">
                  <c:v>1916015</c:v>
                </c:pt>
                <c:pt idx="994">
                  <c:v>836483</c:v>
                </c:pt>
                <c:pt idx="995">
                  <c:v>605918</c:v>
                </c:pt>
                <c:pt idx="996">
                  <c:v>226800</c:v>
                </c:pt>
                <c:pt idx="997">
                  <c:v>2949050</c:v>
                </c:pt>
                <c:pt idx="998">
                  <c:v>486826</c:v>
                </c:pt>
                <c:pt idx="999">
                  <c:v>120802</c:v>
                </c:pt>
                <c:pt idx="1000">
                  <c:v>1267977</c:v>
                </c:pt>
                <c:pt idx="1001">
                  <c:v>1145464</c:v>
                </c:pt>
                <c:pt idx="1002">
                  <c:v>125806</c:v>
                </c:pt>
                <c:pt idx="1003">
                  <c:v>418749</c:v>
                </c:pt>
                <c:pt idx="1004">
                  <c:v>3745968</c:v>
                </c:pt>
                <c:pt idx="1005">
                  <c:v>2044300</c:v>
                </c:pt>
                <c:pt idx="1006">
                  <c:v>349965</c:v>
                </c:pt>
                <c:pt idx="1007">
                  <c:v>110985</c:v>
                </c:pt>
                <c:pt idx="1008">
                  <c:v>3322130</c:v>
                </c:pt>
                <c:pt idx="1009">
                  <c:v>1808784</c:v>
                </c:pt>
                <c:pt idx="1010">
                  <c:v>91193</c:v>
                </c:pt>
                <c:pt idx="1011">
                  <c:v>639517</c:v>
                </c:pt>
                <c:pt idx="1012">
                  <c:v>9893438</c:v>
                </c:pt>
                <c:pt idx="1013">
                  <c:v>3052453</c:v>
                </c:pt>
                <c:pt idx="1014">
                  <c:v>1987241</c:v>
                </c:pt>
                <c:pt idx="1015">
                  <c:v>29075706</c:v>
                </c:pt>
                <c:pt idx="1016">
                  <c:v>3074263</c:v>
                </c:pt>
                <c:pt idx="1017">
                  <c:v>252542</c:v>
                </c:pt>
                <c:pt idx="1018">
                  <c:v>237310</c:v>
                </c:pt>
                <c:pt idx="1019">
                  <c:v>986538</c:v>
                </c:pt>
                <c:pt idx="1020">
                  <c:v>13124176</c:v>
                </c:pt>
                <c:pt idx="1021">
                  <c:v>48526</c:v>
                </c:pt>
                <c:pt idx="1022">
                  <c:v>494907</c:v>
                </c:pt>
                <c:pt idx="1023">
                  <c:v>15127</c:v>
                </c:pt>
                <c:pt idx="1024">
                  <c:v>107907</c:v>
                </c:pt>
                <c:pt idx="1025">
                  <c:v>366408</c:v>
                </c:pt>
                <c:pt idx="1026">
                  <c:v>1386699</c:v>
                </c:pt>
                <c:pt idx="1027">
                  <c:v>784820</c:v>
                </c:pt>
                <c:pt idx="1028">
                  <c:v>802184</c:v>
                </c:pt>
                <c:pt idx="1029">
                  <c:v>458664</c:v>
                </c:pt>
                <c:pt idx="1030">
                  <c:v>531285</c:v>
                </c:pt>
                <c:pt idx="1031">
                  <c:v>154363</c:v>
                </c:pt>
                <c:pt idx="1032">
                  <c:v>2310794</c:v>
                </c:pt>
                <c:pt idx="1033">
                  <c:v>4167</c:v>
                </c:pt>
                <c:pt idx="1034">
                  <c:v>370481</c:v>
                </c:pt>
                <c:pt idx="1035">
                  <c:v>37891</c:v>
                </c:pt>
                <c:pt idx="1036">
                  <c:v>8021</c:v>
                </c:pt>
                <c:pt idx="1037">
                  <c:v>1825705</c:v>
                </c:pt>
                <c:pt idx="1038">
                  <c:v>89132</c:v>
                </c:pt>
                <c:pt idx="1039">
                  <c:v>2192738</c:v>
                </c:pt>
                <c:pt idx="1040">
                  <c:v>176448</c:v>
                </c:pt>
                <c:pt idx="1041">
                  <c:v>719133</c:v>
                </c:pt>
                <c:pt idx="1042">
                  <c:v>1732872</c:v>
                </c:pt>
                <c:pt idx="1043">
                  <c:v>575537</c:v>
                </c:pt>
                <c:pt idx="1044">
                  <c:v>552694</c:v>
                </c:pt>
                <c:pt idx="1045">
                  <c:v>225107</c:v>
                </c:pt>
                <c:pt idx="1046">
                  <c:v>432552</c:v>
                </c:pt>
                <c:pt idx="1047">
                  <c:v>302656</c:v>
                </c:pt>
                <c:pt idx="1048">
                  <c:v>548658</c:v>
                </c:pt>
                <c:pt idx="1049">
                  <c:v>444366</c:v>
                </c:pt>
                <c:pt idx="1050">
                  <c:v>1292218</c:v>
                </c:pt>
                <c:pt idx="1051">
                  <c:v>7138640</c:v>
                </c:pt>
                <c:pt idx="1052">
                  <c:v>571347</c:v>
                </c:pt>
                <c:pt idx="1053">
                  <c:v>1666684</c:v>
                </c:pt>
                <c:pt idx="1054">
                  <c:v>2114478</c:v>
                </c:pt>
                <c:pt idx="1055">
                  <c:v>9992803</c:v>
                </c:pt>
                <c:pt idx="1056">
                  <c:v>1533488</c:v>
                </c:pt>
                <c:pt idx="1057">
                  <c:v>92327</c:v>
                </c:pt>
                <c:pt idx="1058">
                  <c:v>25796</c:v>
                </c:pt>
                <c:pt idx="1059">
                  <c:v>16371326</c:v>
                </c:pt>
                <c:pt idx="1060">
                  <c:v>912295</c:v>
                </c:pt>
                <c:pt idx="1061">
                  <c:v>5985284</c:v>
                </c:pt>
                <c:pt idx="1062">
                  <c:v>512293</c:v>
                </c:pt>
                <c:pt idx="1063">
                  <c:v>156712</c:v>
                </c:pt>
                <c:pt idx="1064">
                  <c:v>150991</c:v>
                </c:pt>
                <c:pt idx="1065">
                  <c:v>981439</c:v>
                </c:pt>
                <c:pt idx="1066">
                  <c:v>502917</c:v>
                </c:pt>
                <c:pt idx="1067">
                  <c:v>1371506</c:v>
                </c:pt>
                <c:pt idx="1068">
                  <c:v>271685</c:v>
                </c:pt>
                <c:pt idx="1069">
                  <c:v>664377</c:v>
                </c:pt>
                <c:pt idx="1070">
                  <c:v>15300</c:v>
                </c:pt>
                <c:pt idx="1071">
                  <c:v>8930421</c:v>
                </c:pt>
                <c:pt idx="1072">
                  <c:v>676692</c:v>
                </c:pt>
                <c:pt idx="1073">
                  <c:v>514888</c:v>
                </c:pt>
                <c:pt idx="1074">
                  <c:v>1339587</c:v>
                </c:pt>
                <c:pt idx="1075">
                  <c:v>185388</c:v>
                </c:pt>
                <c:pt idx="1076">
                  <c:v>268248</c:v>
                </c:pt>
                <c:pt idx="1077">
                  <c:v>293295</c:v>
                </c:pt>
                <c:pt idx="1078">
                  <c:v>39210</c:v>
                </c:pt>
                <c:pt idx="1079">
                  <c:v>460046</c:v>
                </c:pt>
                <c:pt idx="1080">
                  <c:v>2149621</c:v>
                </c:pt>
                <c:pt idx="1081">
                  <c:v>155126</c:v>
                </c:pt>
                <c:pt idx="1082">
                  <c:v>864149</c:v>
                </c:pt>
                <c:pt idx="1083">
                  <c:v>296615</c:v>
                </c:pt>
                <c:pt idx="1084">
                  <c:v>736748</c:v>
                </c:pt>
                <c:pt idx="1085">
                  <c:v>2182197</c:v>
                </c:pt>
                <c:pt idx="1086">
                  <c:v>395783</c:v>
                </c:pt>
                <c:pt idx="1087">
                  <c:v>684913</c:v>
                </c:pt>
                <c:pt idx="1088">
                  <c:v>2408682</c:v>
                </c:pt>
                <c:pt idx="1089">
                  <c:v>4005642</c:v>
                </c:pt>
                <c:pt idx="1090">
                  <c:v>2580817</c:v>
                </c:pt>
                <c:pt idx="1091">
                  <c:v>17679753</c:v>
                </c:pt>
                <c:pt idx="1092">
                  <c:v>88952</c:v>
                </c:pt>
                <c:pt idx="1093">
                  <c:v>352048</c:v>
                </c:pt>
                <c:pt idx="1094">
                  <c:v>6247</c:v>
                </c:pt>
                <c:pt idx="1095">
                  <c:v>24004779</c:v>
                </c:pt>
                <c:pt idx="1096">
                  <c:v>584892</c:v>
                </c:pt>
                <c:pt idx="1097">
                  <c:v>13832</c:v>
                </c:pt>
                <c:pt idx="1098">
                  <c:v>106333</c:v>
                </c:pt>
                <c:pt idx="1099">
                  <c:v>3791</c:v>
                </c:pt>
                <c:pt idx="1100">
                  <c:v>1041847</c:v>
                </c:pt>
                <c:pt idx="1101">
                  <c:v>23575103</c:v>
                </c:pt>
                <c:pt idx="1102">
                  <c:v>475702</c:v>
                </c:pt>
                <c:pt idx="1103">
                  <c:v>184579</c:v>
                </c:pt>
                <c:pt idx="1104">
                  <c:v>10692</c:v>
                </c:pt>
                <c:pt idx="1105">
                  <c:v>764936</c:v>
                </c:pt>
                <c:pt idx="1106">
                  <c:v>1855559</c:v>
                </c:pt>
                <c:pt idx="1107">
                  <c:v>9632678</c:v>
                </c:pt>
                <c:pt idx="1108">
                  <c:v>81377</c:v>
                </c:pt>
                <c:pt idx="1109">
                  <c:v>14657</c:v>
                </c:pt>
                <c:pt idx="1110">
                  <c:v>37199</c:v>
                </c:pt>
                <c:pt idx="1111">
                  <c:v>1034276</c:v>
                </c:pt>
                <c:pt idx="1112">
                  <c:v>1045168</c:v>
                </c:pt>
                <c:pt idx="1113">
                  <c:v>36859</c:v>
                </c:pt>
                <c:pt idx="1114">
                  <c:v>312769</c:v>
                </c:pt>
                <c:pt idx="1115">
                  <c:v>1769864</c:v>
                </c:pt>
                <c:pt idx="1116">
                  <c:v>298298</c:v>
                </c:pt>
                <c:pt idx="1117">
                  <c:v>99619</c:v>
                </c:pt>
                <c:pt idx="1118">
                  <c:v>31228</c:v>
                </c:pt>
                <c:pt idx="1119">
                  <c:v>417092</c:v>
                </c:pt>
                <c:pt idx="1120">
                  <c:v>26983</c:v>
                </c:pt>
                <c:pt idx="1121">
                  <c:v>243102</c:v>
                </c:pt>
                <c:pt idx="1122">
                  <c:v>740043</c:v>
                </c:pt>
                <c:pt idx="1123">
                  <c:v>2447</c:v>
                </c:pt>
                <c:pt idx="1124">
                  <c:v>3224847</c:v>
                </c:pt>
                <c:pt idx="1125">
                  <c:v>5013</c:v>
                </c:pt>
                <c:pt idx="1126">
                  <c:v>3291206</c:v>
                </c:pt>
                <c:pt idx="1127">
                  <c:v>812300</c:v>
                </c:pt>
                <c:pt idx="1128">
                  <c:v>1153783</c:v>
                </c:pt>
                <c:pt idx="1129">
                  <c:v>176548</c:v>
                </c:pt>
                <c:pt idx="1130">
                  <c:v>165175</c:v>
                </c:pt>
                <c:pt idx="1131">
                  <c:v>1237208</c:v>
                </c:pt>
                <c:pt idx="1132">
                  <c:v>66239</c:v>
                </c:pt>
                <c:pt idx="1133">
                  <c:v>150229</c:v>
                </c:pt>
                <c:pt idx="1134">
                  <c:v>47614</c:v>
                </c:pt>
                <c:pt idx="1135">
                  <c:v>56495</c:v>
                </c:pt>
                <c:pt idx="1136">
                  <c:v>90365</c:v>
                </c:pt>
                <c:pt idx="1137">
                  <c:v>666861</c:v>
                </c:pt>
                <c:pt idx="1138">
                  <c:v>2314081</c:v>
                </c:pt>
                <c:pt idx="1139">
                  <c:v>60794</c:v>
                </c:pt>
                <c:pt idx="1140">
                  <c:v>12027</c:v>
                </c:pt>
                <c:pt idx="1141">
                  <c:v>311989</c:v>
                </c:pt>
                <c:pt idx="1142">
                  <c:v>29305</c:v>
                </c:pt>
                <c:pt idx="1143">
                  <c:v>83369</c:v>
                </c:pt>
                <c:pt idx="1144">
                  <c:v>633226</c:v>
                </c:pt>
                <c:pt idx="1145">
                  <c:v>2193778</c:v>
                </c:pt>
                <c:pt idx="1146">
                  <c:v>5875258</c:v>
                </c:pt>
                <c:pt idx="1147">
                  <c:v>1789817</c:v>
                </c:pt>
                <c:pt idx="1148">
                  <c:v>2935898</c:v>
                </c:pt>
                <c:pt idx="1149">
                  <c:v>84428</c:v>
                </c:pt>
                <c:pt idx="1150">
                  <c:v>115838</c:v>
                </c:pt>
                <c:pt idx="1151">
                  <c:v>6122</c:v>
                </c:pt>
                <c:pt idx="1152">
                  <c:v>537822</c:v>
                </c:pt>
                <c:pt idx="1153">
                  <c:v>526982</c:v>
                </c:pt>
                <c:pt idx="1154">
                  <c:v>530315</c:v>
                </c:pt>
                <c:pt idx="1155">
                  <c:v>3611833</c:v>
                </c:pt>
                <c:pt idx="1156">
                  <c:v>251338</c:v>
                </c:pt>
                <c:pt idx="1157">
                  <c:v>129318</c:v>
                </c:pt>
                <c:pt idx="1158">
                  <c:v>9020</c:v>
                </c:pt>
                <c:pt idx="1159">
                  <c:v>3132</c:v>
                </c:pt>
                <c:pt idx="1160">
                  <c:v>149257</c:v>
                </c:pt>
                <c:pt idx="1161">
                  <c:v>204083</c:v>
                </c:pt>
                <c:pt idx="1162">
                  <c:v>349326</c:v>
                </c:pt>
                <c:pt idx="1163">
                  <c:v>319454</c:v>
                </c:pt>
                <c:pt idx="1164">
                  <c:v>45236</c:v>
                </c:pt>
                <c:pt idx="1165">
                  <c:v>1216232</c:v>
                </c:pt>
                <c:pt idx="1166">
                  <c:v>25393</c:v>
                </c:pt>
                <c:pt idx="1167">
                  <c:v>3922298</c:v>
                </c:pt>
                <c:pt idx="1168">
                  <c:v>183106</c:v>
                </c:pt>
                <c:pt idx="1169">
                  <c:v>260410</c:v>
                </c:pt>
                <c:pt idx="1170">
                  <c:v>1187812</c:v>
                </c:pt>
                <c:pt idx="1171">
                  <c:v>927831</c:v>
                </c:pt>
                <c:pt idx="1172">
                  <c:v>839839</c:v>
                </c:pt>
                <c:pt idx="1173">
                  <c:v>415263</c:v>
                </c:pt>
                <c:pt idx="1174">
                  <c:v>1528291</c:v>
                </c:pt>
                <c:pt idx="1175">
                  <c:v>4371</c:v>
                </c:pt>
                <c:pt idx="1176">
                  <c:v>2841864</c:v>
                </c:pt>
                <c:pt idx="1177">
                  <c:v>154224</c:v>
                </c:pt>
                <c:pt idx="1178">
                  <c:v>405688</c:v>
                </c:pt>
                <c:pt idx="1179">
                  <c:v>121390</c:v>
                </c:pt>
                <c:pt idx="1180">
                  <c:v>36064</c:v>
                </c:pt>
                <c:pt idx="1181">
                  <c:v>2721</c:v>
                </c:pt>
                <c:pt idx="1182">
                  <c:v>73214</c:v>
                </c:pt>
                <c:pt idx="1183">
                  <c:v>315116</c:v>
                </c:pt>
                <c:pt idx="1184">
                  <c:v>392184</c:v>
                </c:pt>
                <c:pt idx="1185">
                  <c:v>30599645</c:v>
                </c:pt>
                <c:pt idx="1186">
                  <c:v>2181296</c:v>
                </c:pt>
                <c:pt idx="1187">
                  <c:v>808361</c:v>
                </c:pt>
                <c:pt idx="1188">
                  <c:v>3640</c:v>
                </c:pt>
                <c:pt idx="1189">
                  <c:v>1520884</c:v>
                </c:pt>
                <c:pt idx="1190">
                  <c:v>1165339</c:v>
                </c:pt>
                <c:pt idx="1191">
                  <c:v>455015</c:v>
                </c:pt>
                <c:pt idx="1192">
                  <c:v>762616</c:v>
                </c:pt>
                <c:pt idx="1193">
                  <c:v>3105328</c:v>
                </c:pt>
                <c:pt idx="1194">
                  <c:v>3680427</c:v>
                </c:pt>
                <c:pt idx="1195">
                  <c:v>28434</c:v>
                </c:pt>
                <c:pt idx="1196">
                  <c:v>1357584</c:v>
                </c:pt>
                <c:pt idx="1197">
                  <c:v>470191</c:v>
                </c:pt>
                <c:pt idx="1198">
                  <c:v>4807512</c:v>
                </c:pt>
                <c:pt idx="1199">
                  <c:v>42034</c:v>
                </c:pt>
                <c:pt idx="1200">
                  <c:v>196212</c:v>
                </c:pt>
                <c:pt idx="1201">
                  <c:v>10511</c:v>
                </c:pt>
                <c:pt idx="1202">
                  <c:v>281678</c:v>
                </c:pt>
                <c:pt idx="1203">
                  <c:v>647516</c:v>
                </c:pt>
                <c:pt idx="1204">
                  <c:v>81267</c:v>
                </c:pt>
                <c:pt idx="1205">
                  <c:v>49462</c:v>
                </c:pt>
                <c:pt idx="1206">
                  <c:v>61652</c:v>
                </c:pt>
                <c:pt idx="1207">
                  <c:v>108116</c:v>
                </c:pt>
                <c:pt idx="1208">
                  <c:v>5454</c:v>
                </c:pt>
                <c:pt idx="1209">
                  <c:v>129071</c:v>
                </c:pt>
                <c:pt idx="1210">
                  <c:v>1539089</c:v>
                </c:pt>
                <c:pt idx="1211">
                  <c:v>3896</c:v>
                </c:pt>
                <c:pt idx="1212">
                  <c:v>4096699</c:v>
                </c:pt>
                <c:pt idx="1213">
                  <c:v>435210</c:v>
                </c:pt>
                <c:pt idx="1214">
                  <c:v>6988208</c:v>
                </c:pt>
                <c:pt idx="1215">
                  <c:v>1139279</c:v>
                </c:pt>
                <c:pt idx="1216">
                  <c:v>8999134</c:v>
                </c:pt>
                <c:pt idx="1217">
                  <c:v>356075</c:v>
                </c:pt>
                <c:pt idx="1218">
                  <c:v>25373</c:v>
                </c:pt>
                <c:pt idx="1219">
                  <c:v>4297582</c:v>
                </c:pt>
                <c:pt idx="1220">
                  <c:v>437764</c:v>
                </c:pt>
                <c:pt idx="1221">
                  <c:v>34293</c:v>
                </c:pt>
                <c:pt idx="1222">
                  <c:v>264912</c:v>
                </c:pt>
                <c:pt idx="1223">
                  <c:v>6185841</c:v>
                </c:pt>
                <c:pt idx="1224">
                  <c:v>410282</c:v>
                </c:pt>
                <c:pt idx="1225">
                  <c:v>65973</c:v>
                </c:pt>
                <c:pt idx="1226">
                  <c:v>114518</c:v>
                </c:pt>
                <c:pt idx="1227">
                  <c:v>35235</c:v>
                </c:pt>
                <c:pt idx="1228">
                  <c:v>65758</c:v>
                </c:pt>
                <c:pt idx="1229">
                  <c:v>10806</c:v>
                </c:pt>
                <c:pt idx="1230">
                  <c:v>66529577</c:v>
                </c:pt>
                <c:pt idx="1231">
                  <c:v>92983</c:v>
                </c:pt>
                <c:pt idx="1232">
                  <c:v>439441</c:v>
                </c:pt>
                <c:pt idx="1233">
                  <c:v>172587</c:v>
                </c:pt>
                <c:pt idx="1234">
                  <c:v>1478064</c:v>
                </c:pt>
                <c:pt idx="1235">
                  <c:v>622331</c:v>
                </c:pt>
                <c:pt idx="1236">
                  <c:v>810444</c:v>
                </c:pt>
                <c:pt idx="1237">
                  <c:v>2659593</c:v>
                </c:pt>
                <c:pt idx="1238">
                  <c:v>265260</c:v>
                </c:pt>
                <c:pt idx="1239">
                  <c:v>136788</c:v>
                </c:pt>
                <c:pt idx="1240">
                  <c:v>71849</c:v>
                </c:pt>
                <c:pt idx="1241">
                  <c:v>387382</c:v>
                </c:pt>
                <c:pt idx="1242">
                  <c:v>171554</c:v>
                </c:pt>
                <c:pt idx="1243">
                  <c:v>239592</c:v>
                </c:pt>
                <c:pt idx="1244">
                  <c:v>194902</c:v>
                </c:pt>
                <c:pt idx="1245">
                  <c:v>24371</c:v>
                </c:pt>
                <c:pt idx="1246">
                  <c:v>720749</c:v>
                </c:pt>
                <c:pt idx="1247">
                  <c:v>2093</c:v>
                </c:pt>
                <c:pt idx="1248">
                  <c:v>41254</c:v>
                </c:pt>
                <c:pt idx="1249">
                  <c:v>188155</c:v>
                </c:pt>
                <c:pt idx="1250">
                  <c:v>327211</c:v>
                </c:pt>
                <c:pt idx="1251">
                  <c:v>6492425</c:v>
                </c:pt>
                <c:pt idx="1252">
                  <c:v>150908</c:v>
                </c:pt>
                <c:pt idx="1253">
                  <c:v>2309633</c:v>
                </c:pt>
                <c:pt idx="1254">
                  <c:v>588133</c:v>
                </c:pt>
                <c:pt idx="1255">
                  <c:v>7325</c:v>
                </c:pt>
                <c:pt idx="1256">
                  <c:v>144967</c:v>
                </c:pt>
                <c:pt idx="1257">
                  <c:v>583281</c:v>
                </c:pt>
                <c:pt idx="1258">
                  <c:v>3280332</c:v>
                </c:pt>
                <c:pt idx="1259">
                  <c:v>187585</c:v>
                </c:pt>
                <c:pt idx="1260">
                  <c:v>658110</c:v>
                </c:pt>
                <c:pt idx="1261">
                  <c:v>3856726</c:v>
                </c:pt>
                <c:pt idx="1262">
                  <c:v>747391</c:v>
                </c:pt>
                <c:pt idx="1263">
                  <c:v>123804</c:v>
                </c:pt>
                <c:pt idx="1264">
                  <c:v>606048</c:v>
                </c:pt>
                <c:pt idx="1265">
                  <c:v>1152468</c:v>
                </c:pt>
                <c:pt idx="1266">
                  <c:v>2122601</c:v>
                </c:pt>
                <c:pt idx="1267">
                  <c:v>1554433</c:v>
                </c:pt>
                <c:pt idx="1268">
                  <c:v>3845553</c:v>
                </c:pt>
                <c:pt idx="1269">
                  <c:v>282389</c:v>
                </c:pt>
                <c:pt idx="1270">
                  <c:v>599176</c:v>
                </c:pt>
                <c:pt idx="1271">
                  <c:v>293630</c:v>
                </c:pt>
                <c:pt idx="1272">
                  <c:v>554706</c:v>
                </c:pt>
                <c:pt idx="1273">
                  <c:v>321076</c:v>
                </c:pt>
                <c:pt idx="1274">
                  <c:v>499527</c:v>
                </c:pt>
                <c:pt idx="1275">
                  <c:v>131141</c:v>
                </c:pt>
                <c:pt idx="1276">
                  <c:v>931253</c:v>
                </c:pt>
                <c:pt idx="1277">
                  <c:v>471945</c:v>
                </c:pt>
                <c:pt idx="1278">
                  <c:v>464544</c:v>
                </c:pt>
                <c:pt idx="1279">
                  <c:v>467994</c:v>
                </c:pt>
                <c:pt idx="1280">
                  <c:v>326110</c:v>
                </c:pt>
                <c:pt idx="1281">
                  <c:v>1233722</c:v>
                </c:pt>
                <c:pt idx="1282">
                  <c:v>53198</c:v>
                </c:pt>
                <c:pt idx="1283">
                  <c:v>212075</c:v>
                </c:pt>
                <c:pt idx="1284">
                  <c:v>2651325</c:v>
                </c:pt>
                <c:pt idx="1285">
                  <c:v>633790</c:v>
                </c:pt>
                <c:pt idx="1286">
                  <c:v>239043</c:v>
                </c:pt>
                <c:pt idx="1287">
                  <c:v>86380</c:v>
                </c:pt>
                <c:pt idx="1288">
                  <c:v>257584</c:v>
                </c:pt>
                <c:pt idx="1289">
                  <c:v>2384671</c:v>
                </c:pt>
                <c:pt idx="1290">
                  <c:v>597308</c:v>
                </c:pt>
                <c:pt idx="1291">
                  <c:v>842514</c:v>
                </c:pt>
                <c:pt idx="1292">
                  <c:v>295841</c:v>
                </c:pt>
                <c:pt idx="1293">
                  <c:v>3153075</c:v>
                </c:pt>
                <c:pt idx="1294">
                  <c:v>704424</c:v>
                </c:pt>
                <c:pt idx="1295">
                  <c:v>1088653</c:v>
                </c:pt>
                <c:pt idx="1296">
                  <c:v>302719</c:v>
                </c:pt>
                <c:pt idx="1297">
                  <c:v>32307</c:v>
                </c:pt>
                <c:pt idx="1298">
                  <c:v>1073831</c:v>
                </c:pt>
                <c:pt idx="1299">
                  <c:v>900305</c:v>
                </c:pt>
                <c:pt idx="1300">
                  <c:v>1551300</c:v>
                </c:pt>
                <c:pt idx="1301">
                  <c:v>2611836</c:v>
                </c:pt>
                <c:pt idx="1302">
                  <c:v>386991</c:v>
                </c:pt>
                <c:pt idx="1303">
                  <c:v>5963</c:v>
                </c:pt>
                <c:pt idx="1304">
                  <c:v>1722</c:v>
                </c:pt>
                <c:pt idx="1305">
                  <c:v>357299</c:v>
                </c:pt>
                <c:pt idx="1306">
                  <c:v>1340395</c:v>
                </c:pt>
                <c:pt idx="1307">
                  <c:v>145213</c:v>
                </c:pt>
                <c:pt idx="1308">
                  <c:v>576861</c:v>
                </c:pt>
                <c:pt idx="1309">
                  <c:v>5696</c:v>
                </c:pt>
                <c:pt idx="1310">
                  <c:v>610581</c:v>
                </c:pt>
                <c:pt idx="1311">
                  <c:v>234260</c:v>
                </c:pt>
                <c:pt idx="1312">
                  <c:v>170075</c:v>
                </c:pt>
                <c:pt idx="1313">
                  <c:v>99432</c:v>
                </c:pt>
                <c:pt idx="1314">
                  <c:v>1062124</c:v>
                </c:pt>
                <c:pt idx="1315">
                  <c:v>346931</c:v>
                </c:pt>
                <c:pt idx="1316">
                  <c:v>17716</c:v>
                </c:pt>
                <c:pt idx="1317">
                  <c:v>819692</c:v>
                </c:pt>
                <c:pt idx="1318">
                  <c:v>921465</c:v>
                </c:pt>
                <c:pt idx="1319">
                  <c:v>158778</c:v>
                </c:pt>
                <c:pt idx="1320">
                  <c:v>3770744</c:v>
                </c:pt>
                <c:pt idx="1321">
                  <c:v>12963</c:v>
                </c:pt>
                <c:pt idx="1322">
                  <c:v>23798</c:v>
                </c:pt>
                <c:pt idx="1323">
                  <c:v>251710</c:v>
                </c:pt>
                <c:pt idx="1324">
                  <c:v>590444</c:v>
                </c:pt>
                <c:pt idx="1325">
                  <c:v>1590640</c:v>
                </c:pt>
                <c:pt idx="1326">
                  <c:v>1552066</c:v>
                </c:pt>
                <c:pt idx="1327">
                  <c:v>86011</c:v>
                </c:pt>
                <c:pt idx="1328">
                  <c:v>784937</c:v>
                </c:pt>
                <c:pt idx="1329">
                  <c:v>20960</c:v>
                </c:pt>
                <c:pt idx="1330">
                  <c:v>1052662</c:v>
                </c:pt>
                <c:pt idx="1331">
                  <c:v>1141627</c:v>
                </c:pt>
                <c:pt idx="1332">
                  <c:v>1359328</c:v>
                </c:pt>
                <c:pt idx="1333">
                  <c:v>846278</c:v>
                </c:pt>
                <c:pt idx="1334">
                  <c:v>34953</c:v>
                </c:pt>
                <c:pt idx="1335">
                  <c:v>316194</c:v>
                </c:pt>
                <c:pt idx="1336">
                  <c:v>308720</c:v>
                </c:pt>
                <c:pt idx="1337">
                  <c:v>120441</c:v>
                </c:pt>
                <c:pt idx="1338">
                  <c:v>20100</c:v>
                </c:pt>
                <c:pt idx="1339">
                  <c:v>1800483</c:v>
                </c:pt>
                <c:pt idx="1340">
                  <c:v>1550527</c:v>
                </c:pt>
                <c:pt idx="1341">
                  <c:v>2058270</c:v>
                </c:pt>
                <c:pt idx="1342">
                  <c:v>2840</c:v>
                </c:pt>
                <c:pt idx="1343">
                  <c:v>940127</c:v>
                </c:pt>
                <c:pt idx="1344">
                  <c:v>665791</c:v>
                </c:pt>
                <c:pt idx="1345">
                  <c:v>194288</c:v>
                </c:pt>
                <c:pt idx="1346">
                  <c:v>352299</c:v>
                </c:pt>
                <c:pt idx="1347">
                  <c:v>1018308</c:v>
                </c:pt>
                <c:pt idx="1348">
                  <c:v>13127</c:v>
                </c:pt>
                <c:pt idx="1349">
                  <c:v>392500</c:v>
                </c:pt>
                <c:pt idx="1350">
                  <c:v>2255876</c:v>
                </c:pt>
                <c:pt idx="1351">
                  <c:v>7952</c:v>
                </c:pt>
                <c:pt idx="1352">
                  <c:v>1087394</c:v>
                </c:pt>
                <c:pt idx="1353">
                  <c:v>79306</c:v>
                </c:pt>
                <c:pt idx="1354">
                  <c:v>268148</c:v>
                </c:pt>
                <c:pt idx="1355">
                  <c:v>2291077</c:v>
                </c:pt>
                <c:pt idx="1356">
                  <c:v>48907</c:v>
                </c:pt>
                <c:pt idx="1357">
                  <c:v>147586</c:v>
                </c:pt>
                <c:pt idx="1358">
                  <c:v>286577</c:v>
                </c:pt>
                <c:pt idx="1359">
                  <c:v>1225591</c:v>
                </c:pt>
                <c:pt idx="1360">
                  <c:v>1233075</c:v>
                </c:pt>
                <c:pt idx="1361">
                  <c:v>1106</c:v>
                </c:pt>
                <c:pt idx="1362">
                  <c:v>248330</c:v>
                </c:pt>
                <c:pt idx="1363">
                  <c:v>129538</c:v>
                </c:pt>
                <c:pt idx="1364">
                  <c:v>1228275</c:v>
                </c:pt>
                <c:pt idx="1365">
                  <c:v>556976</c:v>
                </c:pt>
                <c:pt idx="1366">
                  <c:v>444997</c:v>
                </c:pt>
                <c:pt idx="1367">
                  <c:v>153186</c:v>
                </c:pt>
                <c:pt idx="1368">
                  <c:v>412649</c:v>
                </c:pt>
                <c:pt idx="1369">
                  <c:v>1438726</c:v>
                </c:pt>
                <c:pt idx="1370">
                  <c:v>672329</c:v>
                </c:pt>
                <c:pt idx="1371">
                  <c:v>193223</c:v>
                </c:pt>
                <c:pt idx="1372">
                  <c:v>890843</c:v>
                </c:pt>
                <c:pt idx="1373">
                  <c:v>8470806</c:v>
                </c:pt>
                <c:pt idx="1374">
                  <c:v>3729425</c:v>
                </c:pt>
                <c:pt idx="1375">
                  <c:v>425904</c:v>
                </c:pt>
                <c:pt idx="1376">
                  <c:v>92355</c:v>
                </c:pt>
                <c:pt idx="1377">
                  <c:v>6217292</c:v>
                </c:pt>
                <c:pt idx="1378">
                  <c:v>4787793</c:v>
                </c:pt>
                <c:pt idx="1379">
                  <c:v>93102</c:v>
                </c:pt>
                <c:pt idx="1380">
                  <c:v>302153</c:v>
                </c:pt>
                <c:pt idx="1381">
                  <c:v>491205</c:v>
                </c:pt>
                <c:pt idx="1382">
                  <c:v>57650</c:v>
                </c:pt>
                <c:pt idx="1383">
                  <c:v>733923</c:v>
                </c:pt>
                <c:pt idx="1384">
                  <c:v>549371</c:v>
                </c:pt>
                <c:pt idx="1385">
                  <c:v>61931</c:v>
                </c:pt>
                <c:pt idx="1386">
                  <c:v>2275999</c:v>
                </c:pt>
                <c:pt idx="1387">
                  <c:v>318840</c:v>
                </c:pt>
                <c:pt idx="1388">
                  <c:v>1028031</c:v>
                </c:pt>
                <c:pt idx="1389">
                  <c:v>75279</c:v>
                </c:pt>
                <c:pt idx="1390">
                  <c:v>471266</c:v>
                </c:pt>
                <c:pt idx="1391">
                  <c:v>268430</c:v>
                </c:pt>
                <c:pt idx="1392">
                  <c:v>344358</c:v>
                </c:pt>
                <c:pt idx="1393">
                  <c:v>2144958</c:v>
                </c:pt>
                <c:pt idx="1394">
                  <c:v>518578</c:v>
                </c:pt>
                <c:pt idx="1395">
                  <c:v>2095026</c:v>
                </c:pt>
                <c:pt idx="1396">
                  <c:v>281340</c:v>
                </c:pt>
                <c:pt idx="1397">
                  <c:v>1628628</c:v>
                </c:pt>
                <c:pt idx="1398">
                  <c:v>365455</c:v>
                </c:pt>
                <c:pt idx="1399">
                  <c:v>4609321</c:v>
                </c:pt>
                <c:pt idx="1400">
                  <c:v>8924</c:v>
                </c:pt>
                <c:pt idx="1401">
                  <c:v>178765</c:v>
                </c:pt>
                <c:pt idx="1402">
                  <c:v>1375</c:v>
                </c:pt>
                <c:pt idx="1403">
                  <c:v>255806</c:v>
                </c:pt>
                <c:pt idx="1404">
                  <c:v>480569</c:v>
                </c:pt>
                <c:pt idx="1405">
                  <c:v>56111957</c:v>
                </c:pt>
                <c:pt idx="1406">
                  <c:v>320395</c:v>
                </c:pt>
                <c:pt idx="1407">
                  <c:v>12609</c:v>
                </c:pt>
                <c:pt idx="1408">
                  <c:v>2666775</c:v>
                </c:pt>
                <c:pt idx="1409">
                  <c:v>276563</c:v>
                </c:pt>
                <c:pt idx="1410">
                  <c:v>125227</c:v>
                </c:pt>
                <c:pt idx="1411">
                  <c:v>1851372</c:v>
                </c:pt>
                <c:pt idx="1412">
                  <c:v>3602906</c:v>
                </c:pt>
                <c:pt idx="1413">
                  <c:v>294668</c:v>
                </c:pt>
                <c:pt idx="1414">
                  <c:v>518516</c:v>
                </c:pt>
                <c:pt idx="1415">
                  <c:v>138890</c:v>
                </c:pt>
                <c:pt idx="1416">
                  <c:v>3953945</c:v>
                </c:pt>
                <c:pt idx="1417">
                  <c:v>64261</c:v>
                </c:pt>
                <c:pt idx="1418">
                  <c:v>315429</c:v>
                </c:pt>
                <c:pt idx="1419">
                  <c:v>847523</c:v>
                </c:pt>
                <c:pt idx="1420">
                  <c:v>2003048</c:v>
                </c:pt>
                <c:pt idx="1421">
                  <c:v>150691</c:v>
                </c:pt>
                <c:pt idx="1422">
                  <c:v>6688</c:v>
                </c:pt>
                <c:pt idx="1423">
                  <c:v>104674</c:v>
                </c:pt>
                <c:pt idx="1424">
                  <c:v>5053825</c:v>
                </c:pt>
                <c:pt idx="1425">
                  <c:v>154250</c:v>
                </c:pt>
                <c:pt idx="1426">
                  <c:v>1836595</c:v>
                </c:pt>
                <c:pt idx="1427">
                  <c:v>977753</c:v>
                </c:pt>
                <c:pt idx="1428">
                  <c:v>583346</c:v>
                </c:pt>
                <c:pt idx="1429">
                  <c:v>284888</c:v>
                </c:pt>
                <c:pt idx="1430">
                  <c:v>49313</c:v>
                </c:pt>
                <c:pt idx="1431">
                  <c:v>376291</c:v>
                </c:pt>
                <c:pt idx="1432">
                  <c:v>2027943</c:v>
                </c:pt>
                <c:pt idx="1433">
                  <c:v>493451</c:v>
                </c:pt>
                <c:pt idx="1434">
                  <c:v>76450</c:v>
                </c:pt>
                <c:pt idx="1435">
                  <c:v>543067</c:v>
                </c:pt>
                <c:pt idx="1436">
                  <c:v>104480</c:v>
                </c:pt>
                <c:pt idx="1437">
                  <c:v>311748</c:v>
                </c:pt>
                <c:pt idx="1438">
                  <c:v>30061253</c:v>
                </c:pt>
                <c:pt idx="1439">
                  <c:v>75756</c:v>
                </c:pt>
                <c:pt idx="1440">
                  <c:v>781858</c:v>
                </c:pt>
                <c:pt idx="1441">
                  <c:v>475296</c:v>
                </c:pt>
                <c:pt idx="1442">
                  <c:v>4423680</c:v>
                </c:pt>
                <c:pt idx="1443">
                  <c:v>125045</c:v>
                </c:pt>
                <c:pt idx="1444">
                  <c:v>1082634</c:v>
                </c:pt>
                <c:pt idx="1445">
                  <c:v>1358775</c:v>
                </c:pt>
                <c:pt idx="1446">
                  <c:v>435451</c:v>
                </c:pt>
                <c:pt idx="1447">
                  <c:v>460673</c:v>
                </c:pt>
                <c:pt idx="1448">
                  <c:v>10107</c:v>
                </c:pt>
                <c:pt idx="1449">
                  <c:v>645532</c:v>
                </c:pt>
                <c:pt idx="1450">
                  <c:v>23851</c:v>
                </c:pt>
                <c:pt idx="1451">
                  <c:v>913811</c:v>
                </c:pt>
                <c:pt idx="1452">
                  <c:v>151767</c:v>
                </c:pt>
                <c:pt idx="1453">
                  <c:v>1199560</c:v>
                </c:pt>
                <c:pt idx="1454">
                  <c:v>18471</c:v>
                </c:pt>
                <c:pt idx="1455">
                  <c:v>109733</c:v>
                </c:pt>
                <c:pt idx="1456">
                  <c:v>241441</c:v>
                </c:pt>
                <c:pt idx="1457">
                  <c:v>115949</c:v>
                </c:pt>
                <c:pt idx="1458">
                  <c:v>369007</c:v>
                </c:pt>
                <c:pt idx="1459">
                  <c:v>2714802</c:v>
                </c:pt>
                <c:pt idx="1460">
                  <c:v>3237</c:v>
                </c:pt>
                <c:pt idx="1461">
                  <c:v>3598002</c:v>
                </c:pt>
                <c:pt idx="1462">
                  <c:v>921172</c:v>
                </c:pt>
                <c:pt idx="1463">
                  <c:v>522265</c:v>
                </c:pt>
                <c:pt idx="1464">
                  <c:v>176709</c:v>
                </c:pt>
                <c:pt idx="1465">
                  <c:v>8076063</c:v>
                </c:pt>
                <c:pt idx="1466">
                  <c:v>19177871</c:v>
                </c:pt>
                <c:pt idx="1467">
                  <c:v>303174</c:v>
                </c:pt>
                <c:pt idx="1468">
                  <c:v>536419</c:v>
                </c:pt>
                <c:pt idx="1469">
                  <c:v>3021666</c:v>
                </c:pt>
                <c:pt idx="1470">
                  <c:v>467230</c:v>
                </c:pt>
                <c:pt idx="1471">
                  <c:v>227162</c:v>
                </c:pt>
                <c:pt idx="1472">
                  <c:v>335365</c:v>
                </c:pt>
                <c:pt idx="1473">
                  <c:v>96463</c:v>
                </c:pt>
                <c:pt idx="1474">
                  <c:v>838711</c:v>
                </c:pt>
                <c:pt idx="1475">
                  <c:v>483082</c:v>
                </c:pt>
                <c:pt idx="1476">
                  <c:v>12039</c:v>
                </c:pt>
                <c:pt idx="1477">
                  <c:v>1594965</c:v>
                </c:pt>
                <c:pt idx="1478">
                  <c:v>1422262</c:v>
                </c:pt>
                <c:pt idx="1479">
                  <c:v>1277105</c:v>
                </c:pt>
                <c:pt idx="1480">
                  <c:v>1500852</c:v>
                </c:pt>
                <c:pt idx="1481">
                  <c:v>338709</c:v>
                </c:pt>
                <c:pt idx="1482">
                  <c:v>1251402</c:v>
                </c:pt>
                <c:pt idx="1483">
                  <c:v>330955</c:v>
                </c:pt>
                <c:pt idx="1484">
                  <c:v>32079687</c:v>
                </c:pt>
                <c:pt idx="1485">
                  <c:v>2421584</c:v>
                </c:pt>
                <c:pt idx="1486">
                  <c:v>152062</c:v>
                </c:pt>
                <c:pt idx="1487">
                  <c:v>1807</c:v>
                </c:pt>
                <c:pt idx="1488">
                  <c:v>1215945</c:v>
                </c:pt>
                <c:pt idx="1489">
                  <c:v>5190938</c:v>
                </c:pt>
                <c:pt idx="1490">
                  <c:v>3962616</c:v>
                </c:pt>
                <c:pt idx="1491">
                  <c:v>26735</c:v>
                </c:pt>
                <c:pt idx="1492">
                  <c:v>882501</c:v>
                </c:pt>
                <c:pt idx="1493">
                  <c:v>161456</c:v>
                </c:pt>
                <c:pt idx="1494">
                  <c:v>161060</c:v>
                </c:pt>
                <c:pt idx="1495">
                  <c:v>721821</c:v>
                </c:pt>
                <c:pt idx="1496">
                  <c:v>1756608</c:v>
                </c:pt>
                <c:pt idx="1497">
                  <c:v>1283073</c:v>
                </c:pt>
                <c:pt idx="1498">
                  <c:v>432140</c:v>
                </c:pt>
                <c:pt idx="1499">
                  <c:v>1402868</c:v>
                </c:pt>
                <c:pt idx="1500">
                  <c:v>31612</c:v>
                </c:pt>
                <c:pt idx="1501">
                  <c:v>598317</c:v>
                </c:pt>
                <c:pt idx="1502">
                  <c:v>444092</c:v>
                </c:pt>
                <c:pt idx="1503">
                  <c:v>96485</c:v>
                </c:pt>
                <c:pt idx="1504">
                  <c:v>629744</c:v>
                </c:pt>
                <c:pt idx="1505">
                  <c:v>593679</c:v>
                </c:pt>
                <c:pt idx="1506">
                  <c:v>883599</c:v>
                </c:pt>
                <c:pt idx="1507">
                  <c:v>749223</c:v>
                </c:pt>
                <c:pt idx="1508">
                  <c:v>1856410</c:v>
                </c:pt>
                <c:pt idx="1509">
                  <c:v>483707</c:v>
                </c:pt>
                <c:pt idx="1510">
                  <c:v>272859</c:v>
                </c:pt>
                <c:pt idx="1511">
                  <c:v>3068</c:v>
                </c:pt>
                <c:pt idx="1512">
                  <c:v>165099</c:v>
                </c:pt>
                <c:pt idx="1513">
                  <c:v>49115</c:v>
                </c:pt>
                <c:pt idx="1514">
                  <c:v>1107554</c:v>
                </c:pt>
                <c:pt idx="1515">
                  <c:v>283313</c:v>
                </c:pt>
                <c:pt idx="1516">
                  <c:v>19722</c:v>
                </c:pt>
                <c:pt idx="1517">
                  <c:v>298927</c:v>
                </c:pt>
                <c:pt idx="1518">
                  <c:v>5144</c:v>
                </c:pt>
                <c:pt idx="1519">
                  <c:v>563127</c:v>
                </c:pt>
                <c:pt idx="1520">
                  <c:v>2579421</c:v>
                </c:pt>
                <c:pt idx="1521">
                  <c:v>5760</c:v>
                </c:pt>
                <c:pt idx="1522">
                  <c:v>636653</c:v>
                </c:pt>
                <c:pt idx="1523">
                  <c:v>462594</c:v>
                </c:pt>
                <c:pt idx="1524">
                  <c:v>1544312</c:v>
                </c:pt>
                <c:pt idx="1525">
                  <c:v>737415</c:v>
                </c:pt>
                <c:pt idx="1526">
                  <c:v>1685609</c:v>
                </c:pt>
                <c:pt idx="1527">
                  <c:v>1430545</c:v>
                </c:pt>
                <c:pt idx="1528">
                  <c:v>283808</c:v>
                </c:pt>
                <c:pt idx="1529">
                  <c:v>68719</c:v>
                </c:pt>
                <c:pt idx="1530">
                  <c:v>14289</c:v>
                </c:pt>
                <c:pt idx="1531">
                  <c:v>23987</c:v>
                </c:pt>
                <c:pt idx="1532">
                  <c:v>1144940</c:v>
                </c:pt>
                <c:pt idx="1533">
                  <c:v>1527300</c:v>
                </c:pt>
                <c:pt idx="1534">
                  <c:v>8004</c:v>
                </c:pt>
                <c:pt idx="1535">
                  <c:v>17342</c:v>
                </c:pt>
                <c:pt idx="1536">
                  <c:v>2028512</c:v>
                </c:pt>
                <c:pt idx="1537">
                  <c:v>483009</c:v>
                </c:pt>
                <c:pt idx="1538">
                  <c:v>75289</c:v>
                </c:pt>
                <c:pt idx="1539">
                  <c:v>739428</c:v>
                </c:pt>
                <c:pt idx="1540">
                  <c:v>5576</c:v>
                </c:pt>
                <c:pt idx="1541">
                  <c:v>758052</c:v>
                </c:pt>
                <c:pt idx="1542">
                  <c:v>10541</c:v>
                </c:pt>
                <c:pt idx="1543">
                  <c:v>1873164</c:v>
                </c:pt>
                <c:pt idx="1544">
                  <c:v>484287</c:v>
                </c:pt>
                <c:pt idx="1545">
                  <c:v>894787</c:v>
                </c:pt>
                <c:pt idx="1546">
                  <c:v>603868</c:v>
                </c:pt>
                <c:pt idx="1547">
                  <c:v>21701</c:v>
                </c:pt>
                <c:pt idx="1548">
                  <c:v>834586</c:v>
                </c:pt>
                <c:pt idx="1549">
                  <c:v>195363</c:v>
                </c:pt>
                <c:pt idx="1550">
                  <c:v>10083696</c:v>
                </c:pt>
                <c:pt idx="1551">
                  <c:v>1587545</c:v>
                </c:pt>
                <c:pt idx="1552">
                  <c:v>1025505</c:v>
                </c:pt>
                <c:pt idx="1553">
                  <c:v>801597</c:v>
                </c:pt>
                <c:pt idx="1554">
                  <c:v>24611</c:v>
                </c:pt>
                <c:pt idx="1555">
                  <c:v>299105</c:v>
                </c:pt>
                <c:pt idx="1556">
                  <c:v>43651</c:v>
                </c:pt>
                <c:pt idx="1557">
                  <c:v>7349435</c:v>
                </c:pt>
                <c:pt idx="1558">
                  <c:v>9078</c:v>
                </c:pt>
                <c:pt idx="1559">
                  <c:v>91982</c:v>
                </c:pt>
                <c:pt idx="1560">
                  <c:v>432969</c:v>
                </c:pt>
                <c:pt idx="1561">
                  <c:v>138073</c:v>
                </c:pt>
                <c:pt idx="1562">
                  <c:v>1612824</c:v>
                </c:pt>
                <c:pt idx="1563">
                  <c:v>2174369</c:v>
                </c:pt>
                <c:pt idx="1564">
                  <c:v>4227252</c:v>
                </c:pt>
                <c:pt idx="1565">
                  <c:v>140887</c:v>
                </c:pt>
                <c:pt idx="1566">
                  <c:v>114280</c:v>
                </c:pt>
                <c:pt idx="1567">
                  <c:v>253965</c:v>
                </c:pt>
                <c:pt idx="1568">
                  <c:v>108297</c:v>
                </c:pt>
                <c:pt idx="1569">
                  <c:v>1486236</c:v>
                </c:pt>
                <c:pt idx="1570">
                  <c:v>3673170</c:v>
                </c:pt>
                <c:pt idx="1571">
                  <c:v>82713</c:v>
                </c:pt>
                <c:pt idx="1572">
                  <c:v>1262601</c:v>
                </c:pt>
                <c:pt idx="1573">
                  <c:v>142414</c:v>
                </c:pt>
                <c:pt idx="1574">
                  <c:v>394153</c:v>
                </c:pt>
                <c:pt idx="1575">
                  <c:v>4233</c:v>
                </c:pt>
                <c:pt idx="1576">
                  <c:v>29188</c:v>
                </c:pt>
                <c:pt idx="1577">
                  <c:v>1710398</c:v>
                </c:pt>
                <c:pt idx="1578">
                  <c:v>392655</c:v>
                </c:pt>
                <c:pt idx="1579">
                  <c:v>1084820</c:v>
                </c:pt>
                <c:pt idx="1580">
                  <c:v>4789480</c:v>
                </c:pt>
                <c:pt idx="1581">
                  <c:v>181929</c:v>
                </c:pt>
                <c:pt idx="1582">
                  <c:v>347988</c:v>
                </c:pt>
                <c:pt idx="1583">
                  <c:v>2505168</c:v>
                </c:pt>
                <c:pt idx="1584">
                  <c:v>1776291</c:v>
                </c:pt>
                <c:pt idx="1585">
                  <c:v>2235021</c:v>
                </c:pt>
                <c:pt idx="1586">
                  <c:v>1734377</c:v>
                </c:pt>
                <c:pt idx="1587">
                  <c:v>28378</c:v>
                </c:pt>
                <c:pt idx="1588">
                  <c:v>391174</c:v>
                </c:pt>
                <c:pt idx="1589">
                  <c:v>83200</c:v>
                </c:pt>
                <c:pt idx="1590">
                  <c:v>4409293</c:v>
                </c:pt>
                <c:pt idx="1591">
                  <c:v>855404</c:v>
                </c:pt>
                <c:pt idx="1592">
                  <c:v>389613</c:v>
                </c:pt>
                <c:pt idx="1593">
                  <c:v>656029</c:v>
                </c:pt>
                <c:pt idx="1594">
                  <c:v>20752341</c:v>
                </c:pt>
                <c:pt idx="1595">
                  <c:v>5950405</c:v>
                </c:pt>
                <c:pt idx="1596">
                  <c:v>241991</c:v>
                </c:pt>
                <c:pt idx="1597">
                  <c:v>331575</c:v>
                </c:pt>
                <c:pt idx="1598">
                  <c:v>376264</c:v>
                </c:pt>
                <c:pt idx="1599">
                  <c:v>539715</c:v>
                </c:pt>
                <c:pt idx="1600">
                  <c:v>1273082</c:v>
                </c:pt>
                <c:pt idx="1601">
                  <c:v>421341</c:v>
                </c:pt>
                <c:pt idx="1602">
                  <c:v>839162</c:v>
                </c:pt>
                <c:pt idx="1603">
                  <c:v>24186</c:v>
                </c:pt>
                <c:pt idx="1604">
                  <c:v>472551</c:v>
                </c:pt>
                <c:pt idx="1605">
                  <c:v>624894</c:v>
                </c:pt>
                <c:pt idx="1606">
                  <c:v>619936</c:v>
                </c:pt>
                <c:pt idx="1607">
                  <c:v>491613</c:v>
                </c:pt>
                <c:pt idx="1608">
                  <c:v>1175168</c:v>
                </c:pt>
                <c:pt idx="1609">
                  <c:v>20068</c:v>
                </c:pt>
                <c:pt idx="1610">
                  <c:v>3323467</c:v>
                </c:pt>
                <c:pt idx="1611">
                  <c:v>169130</c:v>
                </c:pt>
                <c:pt idx="1612">
                  <c:v>635182</c:v>
                </c:pt>
                <c:pt idx="1613">
                  <c:v>4007147</c:v>
                </c:pt>
                <c:pt idx="1614">
                  <c:v>2997289</c:v>
                </c:pt>
                <c:pt idx="1615">
                  <c:v>1093385</c:v>
                </c:pt>
                <c:pt idx="1616">
                  <c:v>554250</c:v>
                </c:pt>
                <c:pt idx="1617">
                  <c:v>3311448</c:v>
                </c:pt>
                <c:pt idx="1618">
                  <c:v>290344</c:v>
                </c:pt>
                <c:pt idx="1619">
                  <c:v>898422</c:v>
                </c:pt>
                <c:pt idx="1620">
                  <c:v>17737</c:v>
                </c:pt>
                <c:pt idx="1621">
                  <c:v>5569216</c:v>
                </c:pt>
                <c:pt idx="1622">
                  <c:v>83499</c:v>
                </c:pt>
                <c:pt idx="1623">
                  <c:v>892676</c:v>
                </c:pt>
                <c:pt idx="1624">
                  <c:v>2433987</c:v>
                </c:pt>
                <c:pt idx="1625">
                  <c:v>931571</c:v>
                </c:pt>
                <c:pt idx="1626">
                  <c:v>319297</c:v>
                </c:pt>
                <c:pt idx="1627">
                  <c:v>193794</c:v>
                </c:pt>
                <c:pt idx="1628">
                  <c:v>41714</c:v>
                </c:pt>
                <c:pt idx="1629">
                  <c:v>157137</c:v>
                </c:pt>
                <c:pt idx="1630">
                  <c:v>244532</c:v>
                </c:pt>
                <c:pt idx="1631">
                  <c:v>235020</c:v>
                </c:pt>
                <c:pt idx="1632">
                  <c:v>1497519</c:v>
                </c:pt>
                <c:pt idx="1633">
                  <c:v>3552320</c:v>
                </c:pt>
                <c:pt idx="1634">
                  <c:v>330162</c:v>
                </c:pt>
                <c:pt idx="1635">
                  <c:v>15104666</c:v>
                </c:pt>
                <c:pt idx="1636">
                  <c:v>1025010</c:v>
                </c:pt>
                <c:pt idx="1637">
                  <c:v>272576</c:v>
                </c:pt>
                <c:pt idx="1638">
                  <c:v>309062</c:v>
                </c:pt>
                <c:pt idx="1639">
                  <c:v>4996413</c:v>
                </c:pt>
                <c:pt idx="1640">
                  <c:v>2093619</c:v>
                </c:pt>
                <c:pt idx="1641">
                  <c:v>776037</c:v>
                </c:pt>
                <c:pt idx="1642">
                  <c:v>4550598</c:v>
                </c:pt>
                <c:pt idx="1643">
                  <c:v>1474452</c:v>
                </c:pt>
                <c:pt idx="1644">
                  <c:v>458155</c:v>
                </c:pt>
                <c:pt idx="1645">
                  <c:v>820955</c:v>
                </c:pt>
                <c:pt idx="1646">
                  <c:v>3318782</c:v>
                </c:pt>
                <c:pt idx="1647">
                  <c:v>25244097</c:v>
                </c:pt>
                <c:pt idx="1648">
                  <c:v>45548</c:v>
                </c:pt>
                <c:pt idx="1649">
                  <c:v>2612315</c:v>
                </c:pt>
                <c:pt idx="1650">
                  <c:v>4444686</c:v>
                </c:pt>
                <c:pt idx="1651">
                  <c:v>134436</c:v>
                </c:pt>
                <c:pt idx="1652">
                  <c:v>1042805</c:v>
                </c:pt>
                <c:pt idx="1653">
                  <c:v>179948</c:v>
                </c:pt>
                <c:pt idx="1654">
                  <c:v>122669</c:v>
                </c:pt>
                <c:pt idx="1655">
                  <c:v>1757685</c:v>
                </c:pt>
                <c:pt idx="1656">
                  <c:v>16210</c:v>
                </c:pt>
                <c:pt idx="1657">
                  <c:v>782535</c:v>
                </c:pt>
                <c:pt idx="1658">
                  <c:v>2237519</c:v>
                </c:pt>
                <c:pt idx="1659">
                  <c:v>15045586</c:v>
                </c:pt>
                <c:pt idx="1660">
                  <c:v>81932</c:v>
                </c:pt>
                <c:pt idx="1661">
                  <c:v>1333624</c:v>
                </c:pt>
                <c:pt idx="1662">
                  <c:v>1203351</c:v>
                </c:pt>
                <c:pt idx="1663">
                  <c:v>9523267</c:v>
                </c:pt>
                <c:pt idx="1664">
                  <c:v>35916</c:v>
                </c:pt>
                <c:pt idx="1665">
                  <c:v>996503</c:v>
                </c:pt>
                <c:pt idx="1666">
                  <c:v>1531538</c:v>
                </c:pt>
                <c:pt idx="1667">
                  <c:v>1016525</c:v>
                </c:pt>
                <c:pt idx="1668">
                  <c:v>399851</c:v>
                </c:pt>
                <c:pt idx="1669">
                  <c:v>2335156</c:v>
                </c:pt>
                <c:pt idx="1670">
                  <c:v>2810983</c:v>
                </c:pt>
                <c:pt idx="1671">
                  <c:v>1831572</c:v>
                </c:pt>
                <c:pt idx="1672">
                  <c:v>932859</c:v>
                </c:pt>
                <c:pt idx="1673">
                  <c:v>97879</c:v>
                </c:pt>
                <c:pt idx="1674">
                  <c:v>9001804</c:v>
                </c:pt>
                <c:pt idx="1675">
                  <c:v>159168</c:v>
                </c:pt>
                <c:pt idx="1676">
                  <c:v>21650</c:v>
                </c:pt>
                <c:pt idx="1677">
                  <c:v>391639</c:v>
                </c:pt>
                <c:pt idx="1678">
                  <c:v>1067802</c:v>
                </c:pt>
                <c:pt idx="1679">
                  <c:v>3085</c:v>
                </c:pt>
                <c:pt idx="1680">
                  <c:v>196811</c:v>
                </c:pt>
                <c:pt idx="1681">
                  <c:v>282309</c:v>
                </c:pt>
                <c:pt idx="1682">
                  <c:v>2082</c:v>
                </c:pt>
                <c:pt idx="1683">
                  <c:v>2665</c:v>
                </c:pt>
                <c:pt idx="1684">
                  <c:v>602591</c:v>
                </c:pt>
                <c:pt idx="1685">
                  <c:v>2319218</c:v>
                </c:pt>
                <c:pt idx="1686">
                  <c:v>111950</c:v>
                </c:pt>
                <c:pt idx="1687">
                  <c:v>1380940</c:v>
                </c:pt>
                <c:pt idx="1688">
                  <c:v>973396</c:v>
                </c:pt>
                <c:pt idx="1689">
                  <c:v>151742</c:v>
                </c:pt>
                <c:pt idx="1690">
                  <c:v>1606993</c:v>
                </c:pt>
                <c:pt idx="1691">
                  <c:v>612653</c:v>
                </c:pt>
                <c:pt idx="1692">
                  <c:v>27039153</c:v>
                </c:pt>
                <c:pt idx="1693">
                  <c:v>479201</c:v>
                </c:pt>
                <c:pt idx="1694">
                  <c:v>758192</c:v>
                </c:pt>
                <c:pt idx="1695">
                  <c:v>1365087</c:v>
                </c:pt>
                <c:pt idx="1696">
                  <c:v>482005</c:v>
                </c:pt>
                <c:pt idx="1697">
                  <c:v>60464</c:v>
                </c:pt>
                <c:pt idx="1698">
                  <c:v>15208321</c:v>
                </c:pt>
                <c:pt idx="1699">
                  <c:v>3042679</c:v>
                </c:pt>
                <c:pt idx="1700">
                  <c:v>155923</c:v>
                </c:pt>
                <c:pt idx="1701">
                  <c:v>1456636</c:v>
                </c:pt>
                <c:pt idx="1702">
                  <c:v>863852</c:v>
                </c:pt>
                <c:pt idx="1703">
                  <c:v>1504263</c:v>
                </c:pt>
                <c:pt idx="1704">
                  <c:v>3052072</c:v>
                </c:pt>
                <c:pt idx="1705">
                  <c:v>304700</c:v>
                </c:pt>
                <c:pt idx="1706">
                  <c:v>2495467</c:v>
                </c:pt>
                <c:pt idx="1707">
                  <c:v>55611</c:v>
                </c:pt>
                <c:pt idx="1708">
                  <c:v>1542531</c:v>
                </c:pt>
                <c:pt idx="1709">
                  <c:v>250260</c:v>
                </c:pt>
                <c:pt idx="1710">
                  <c:v>951276</c:v>
                </c:pt>
                <c:pt idx="1711">
                  <c:v>1361969</c:v>
                </c:pt>
                <c:pt idx="1712">
                  <c:v>27191</c:v>
                </c:pt>
                <c:pt idx="1713">
                  <c:v>681439</c:v>
                </c:pt>
                <c:pt idx="1714">
                  <c:v>7701371</c:v>
                </c:pt>
                <c:pt idx="1715">
                  <c:v>2819213</c:v>
                </c:pt>
                <c:pt idx="1716">
                  <c:v>313187</c:v>
                </c:pt>
                <c:pt idx="1717">
                  <c:v>220120</c:v>
                </c:pt>
                <c:pt idx="1718">
                  <c:v>2563098</c:v>
                </c:pt>
                <c:pt idx="1719">
                  <c:v>1388170</c:v>
                </c:pt>
                <c:pt idx="1720">
                  <c:v>12709520</c:v>
                </c:pt>
                <c:pt idx="1721">
                  <c:v>1179451</c:v>
                </c:pt>
                <c:pt idx="1722">
                  <c:v>2953664</c:v>
                </c:pt>
                <c:pt idx="1723">
                  <c:v>250193</c:v>
                </c:pt>
                <c:pt idx="1724">
                  <c:v>1516733</c:v>
                </c:pt>
                <c:pt idx="1725">
                  <c:v>212416</c:v>
                </c:pt>
                <c:pt idx="1726">
                  <c:v>4005064</c:v>
                </c:pt>
                <c:pt idx="1727">
                  <c:v>15552885</c:v>
                </c:pt>
                <c:pt idx="1728">
                  <c:v>788372</c:v>
                </c:pt>
                <c:pt idx="1729">
                  <c:v>218721</c:v>
                </c:pt>
                <c:pt idx="1730">
                  <c:v>870225</c:v>
                </c:pt>
                <c:pt idx="1731">
                  <c:v>426969</c:v>
                </c:pt>
                <c:pt idx="1732">
                  <c:v>357439</c:v>
                </c:pt>
                <c:pt idx="1733">
                  <c:v>94683</c:v>
                </c:pt>
                <c:pt idx="1734">
                  <c:v>2819118</c:v>
                </c:pt>
                <c:pt idx="1735">
                  <c:v>297405</c:v>
                </c:pt>
                <c:pt idx="1736">
                  <c:v>992396</c:v>
                </c:pt>
                <c:pt idx="1737">
                  <c:v>711676</c:v>
                </c:pt>
                <c:pt idx="1738">
                  <c:v>94432</c:v>
                </c:pt>
                <c:pt idx="1739">
                  <c:v>252729</c:v>
                </c:pt>
                <c:pt idx="1740">
                  <c:v>218903</c:v>
                </c:pt>
                <c:pt idx="1741">
                  <c:v>1861355</c:v>
                </c:pt>
                <c:pt idx="1742">
                  <c:v>565798</c:v>
                </c:pt>
                <c:pt idx="1743">
                  <c:v>330372</c:v>
                </c:pt>
                <c:pt idx="1744">
                  <c:v>538587</c:v>
                </c:pt>
                <c:pt idx="1745">
                  <c:v>176914</c:v>
                </c:pt>
                <c:pt idx="1746">
                  <c:v>167556</c:v>
                </c:pt>
                <c:pt idx="1747">
                  <c:v>240187</c:v>
                </c:pt>
                <c:pt idx="1748">
                  <c:v>1066451</c:v>
                </c:pt>
                <c:pt idx="1749">
                  <c:v>1065512</c:v>
                </c:pt>
                <c:pt idx="1750">
                  <c:v>11042</c:v>
                </c:pt>
                <c:pt idx="1751">
                  <c:v>348783</c:v>
                </c:pt>
                <c:pt idx="1752">
                  <c:v>2591777</c:v>
                </c:pt>
                <c:pt idx="1753">
                  <c:v>3601697</c:v>
                </c:pt>
                <c:pt idx="1754">
                  <c:v>357054</c:v>
                </c:pt>
                <c:pt idx="1755">
                  <c:v>938879</c:v>
                </c:pt>
                <c:pt idx="1756">
                  <c:v>369487</c:v>
                </c:pt>
                <c:pt idx="1757">
                  <c:v>15693</c:v>
                </c:pt>
                <c:pt idx="1758">
                  <c:v>494173</c:v>
                </c:pt>
                <c:pt idx="1759">
                  <c:v>267761</c:v>
                </c:pt>
                <c:pt idx="1760">
                  <c:v>1018706</c:v>
                </c:pt>
                <c:pt idx="1761">
                  <c:v>2982517</c:v>
                </c:pt>
                <c:pt idx="1762">
                  <c:v>299820</c:v>
                </c:pt>
                <c:pt idx="1763">
                  <c:v>36457</c:v>
                </c:pt>
                <c:pt idx="1764">
                  <c:v>575364</c:v>
                </c:pt>
                <c:pt idx="1765">
                  <c:v>1505292</c:v>
                </c:pt>
                <c:pt idx="1766">
                  <c:v>1077108</c:v>
                </c:pt>
                <c:pt idx="1767">
                  <c:v>8261252</c:v>
                </c:pt>
                <c:pt idx="1768">
                  <c:v>168103</c:v>
                </c:pt>
                <c:pt idx="1769">
                  <c:v>495854</c:v>
                </c:pt>
                <c:pt idx="1770">
                  <c:v>49947</c:v>
                </c:pt>
                <c:pt idx="1771">
                  <c:v>1639042</c:v>
                </c:pt>
                <c:pt idx="1772">
                  <c:v>188210</c:v>
                </c:pt>
                <c:pt idx="1773">
                  <c:v>1014163</c:v>
                </c:pt>
                <c:pt idx="1774">
                  <c:v>900285</c:v>
                </c:pt>
                <c:pt idx="1775">
                  <c:v>35123</c:v>
                </c:pt>
                <c:pt idx="1776">
                  <c:v>48112</c:v>
                </c:pt>
                <c:pt idx="1777">
                  <c:v>887451</c:v>
                </c:pt>
                <c:pt idx="1778">
                  <c:v>17404158</c:v>
                </c:pt>
                <c:pt idx="1779">
                  <c:v>57462</c:v>
                </c:pt>
                <c:pt idx="1780">
                  <c:v>1694330</c:v>
                </c:pt>
                <c:pt idx="1781">
                  <c:v>572775</c:v>
                </c:pt>
                <c:pt idx="1782">
                  <c:v>715011</c:v>
                </c:pt>
                <c:pt idx="1783">
                  <c:v>1769200</c:v>
                </c:pt>
                <c:pt idx="1784">
                  <c:v>21416</c:v>
                </c:pt>
                <c:pt idx="1785">
                  <c:v>1188002</c:v>
                </c:pt>
                <c:pt idx="1786">
                  <c:v>91161</c:v>
                </c:pt>
                <c:pt idx="1787">
                  <c:v>1225593</c:v>
                </c:pt>
                <c:pt idx="1788">
                  <c:v>13831320</c:v>
                </c:pt>
                <c:pt idx="1789">
                  <c:v>913756</c:v>
                </c:pt>
                <c:pt idx="1790">
                  <c:v>29723</c:v>
                </c:pt>
                <c:pt idx="1791">
                  <c:v>54813</c:v>
                </c:pt>
                <c:pt idx="1792">
                  <c:v>59365</c:v>
                </c:pt>
                <c:pt idx="1793">
                  <c:v>16387</c:v>
                </c:pt>
                <c:pt idx="1794">
                  <c:v>2042378</c:v>
                </c:pt>
                <c:pt idx="1795">
                  <c:v>35862</c:v>
                </c:pt>
                <c:pt idx="1796">
                  <c:v>451921</c:v>
                </c:pt>
                <c:pt idx="1797">
                  <c:v>814243</c:v>
                </c:pt>
                <c:pt idx="1798">
                  <c:v>598483</c:v>
                </c:pt>
                <c:pt idx="1799">
                  <c:v>14183631</c:v>
                </c:pt>
                <c:pt idx="1800">
                  <c:v>45141770</c:v>
                </c:pt>
                <c:pt idx="1801">
                  <c:v>827249</c:v>
                </c:pt>
                <c:pt idx="1802">
                  <c:v>581030</c:v>
                </c:pt>
                <c:pt idx="1803">
                  <c:v>41375</c:v>
                </c:pt>
                <c:pt idx="1804">
                  <c:v>20631</c:v>
                </c:pt>
                <c:pt idx="1805">
                  <c:v>303101</c:v>
                </c:pt>
                <c:pt idx="1806">
                  <c:v>77966</c:v>
                </c:pt>
                <c:pt idx="1807">
                  <c:v>2889410</c:v>
                </c:pt>
                <c:pt idx="1808">
                  <c:v>2408990</c:v>
                </c:pt>
                <c:pt idx="1809">
                  <c:v>507121</c:v>
                </c:pt>
                <c:pt idx="1810">
                  <c:v>3842533</c:v>
                </c:pt>
                <c:pt idx="1811">
                  <c:v>18108</c:v>
                </c:pt>
                <c:pt idx="1812">
                  <c:v>4986664</c:v>
                </c:pt>
                <c:pt idx="1813">
                  <c:v>2128508</c:v>
                </c:pt>
                <c:pt idx="1814">
                  <c:v>22893</c:v>
                </c:pt>
                <c:pt idx="1815">
                  <c:v>872663</c:v>
                </c:pt>
                <c:pt idx="1816">
                  <c:v>699104</c:v>
                </c:pt>
                <c:pt idx="1817">
                  <c:v>55599</c:v>
                </c:pt>
                <c:pt idx="1818">
                  <c:v>4307840</c:v>
                </c:pt>
                <c:pt idx="1819">
                  <c:v>474858</c:v>
                </c:pt>
                <c:pt idx="1820">
                  <c:v>160409</c:v>
                </c:pt>
                <c:pt idx="1821">
                  <c:v>11439</c:v>
                </c:pt>
                <c:pt idx="1822">
                  <c:v>22546976</c:v>
                </c:pt>
                <c:pt idx="1823">
                  <c:v>637400</c:v>
                </c:pt>
                <c:pt idx="1824">
                  <c:v>1280410</c:v>
                </c:pt>
                <c:pt idx="1825">
                  <c:v>104773</c:v>
                </c:pt>
                <c:pt idx="1826">
                  <c:v>1262652</c:v>
                </c:pt>
                <c:pt idx="1827">
                  <c:v>2393894</c:v>
                </c:pt>
                <c:pt idx="1828">
                  <c:v>593001</c:v>
                </c:pt>
                <c:pt idx="1829">
                  <c:v>1278977</c:v>
                </c:pt>
                <c:pt idx="1830">
                  <c:v>265096</c:v>
                </c:pt>
                <c:pt idx="1831">
                  <c:v>36515</c:v>
                </c:pt>
                <c:pt idx="1832">
                  <c:v>202550</c:v>
                </c:pt>
                <c:pt idx="1833">
                  <c:v>33260</c:v>
                </c:pt>
                <c:pt idx="1834">
                  <c:v>39926</c:v>
                </c:pt>
                <c:pt idx="1835">
                  <c:v>483029</c:v>
                </c:pt>
                <c:pt idx="1836">
                  <c:v>405781</c:v>
                </c:pt>
                <c:pt idx="1837">
                  <c:v>624212</c:v>
                </c:pt>
                <c:pt idx="1838">
                  <c:v>166906</c:v>
                </c:pt>
                <c:pt idx="1839">
                  <c:v>1469630</c:v>
                </c:pt>
                <c:pt idx="1840">
                  <c:v>45684</c:v>
                </c:pt>
                <c:pt idx="1841">
                  <c:v>71017021</c:v>
                </c:pt>
                <c:pt idx="1842">
                  <c:v>57516</c:v>
                </c:pt>
                <c:pt idx="1843">
                  <c:v>9020750</c:v>
                </c:pt>
                <c:pt idx="1844">
                  <c:v>15088622</c:v>
                </c:pt>
                <c:pt idx="1845">
                  <c:v>78674</c:v>
                </c:pt>
                <c:pt idx="1846">
                  <c:v>331638</c:v>
                </c:pt>
                <c:pt idx="1847">
                  <c:v>1090128</c:v>
                </c:pt>
                <c:pt idx="1848">
                  <c:v>206873</c:v>
                </c:pt>
                <c:pt idx="1849">
                  <c:v>111619</c:v>
                </c:pt>
                <c:pt idx="1850">
                  <c:v>322244</c:v>
                </c:pt>
                <c:pt idx="1851">
                  <c:v>206199</c:v>
                </c:pt>
                <c:pt idx="1852">
                  <c:v>805277</c:v>
                </c:pt>
                <c:pt idx="1853">
                  <c:v>1224103</c:v>
                </c:pt>
                <c:pt idx="1854">
                  <c:v>2374251</c:v>
                </c:pt>
                <c:pt idx="1855">
                  <c:v>400593</c:v>
                </c:pt>
                <c:pt idx="1856">
                  <c:v>79591</c:v>
                </c:pt>
                <c:pt idx="1857">
                  <c:v>542957</c:v>
                </c:pt>
                <c:pt idx="1858">
                  <c:v>335613</c:v>
                </c:pt>
                <c:pt idx="1859">
                  <c:v>709764</c:v>
                </c:pt>
                <c:pt idx="1860">
                  <c:v>702334</c:v>
                </c:pt>
                <c:pt idx="1861">
                  <c:v>22383</c:v>
                </c:pt>
                <c:pt idx="1862">
                  <c:v>486240</c:v>
                </c:pt>
                <c:pt idx="1863">
                  <c:v>1651715</c:v>
                </c:pt>
                <c:pt idx="1864">
                  <c:v>639685</c:v>
                </c:pt>
                <c:pt idx="1865">
                  <c:v>9328292</c:v>
                </c:pt>
                <c:pt idx="1866">
                  <c:v>135325</c:v>
                </c:pt>
                <c:pt idx="1867">
                  <c:v>61475</c:v>
                </c:pt>
                <c:pt idx="1868">
                  <c:v>2457408</c:v>
                </c:pt>
                <c:pt idx="1869">
                  <c:v>4799533</c:v>
                </c:pt>
                <c:pt idx="1870">
                  <c:v>902928</c:v>
                </c:pt>
                <c:pt idx="1871">
                  <c:v>93865</c:v>
                </c:pt>
                <c:pt idx="1872">
                  <c:v>1392693</c:v>
                </c:pt>
                <c:pt idx="1873">
                  <c:v>560687</c:v>
                </c:pt>
                <c:pt idx="1874">
                  <c:v>3662495</c:v>
                </c:pt>
                <c:pt idx="1875">
                  <c:v>5827999</c:v>
                </c:pt>
                <c:pt idx="1876">
                  <c:v>129466</c:v>
                </c:pt>
                <c:pt idx="1877">
                  <c:v>1207578</c:v>
                </c:pt>
                <c:pt idx="1878">
                  <c:v>229332</c:v>
                </c:pt>
                <c:pt idx="1879">
                  <c:v>544511</c:v>
                </c:pt>
                <c:pt idx="1880">
                  <c:v>380031</c:v>
                </c:pt>
                <c:pt idx="1881">
                  <c:v>745</c:v>
                </c:pt>
                <c:pt idx="1882">
                  <c:v>2787618</c:v>
                </c:pt>
                <c:pt idx="1883">
                  <c:v>28484</c:v>
                </c:pt>
                <c:pt idx="1884">
                  <c:v>900779</c:v>
                </c:pt>
                <c:pt idx="1885">
                  <c:v>287677</c:v>
                </c:pt>
                <c:pt idx="1886">
                  <c:v>47525</c:v>
                </c:pt>
                <c:pt idx="1887">
                  <c:v>339517</c:v>
                </c:pt>
                <c:pt idx="1888">
                  <c:v>1005811</c:v>
                </c:pt>
                <c:pt idx="1889">
                  <c:v>75433</c:v>
                </c:pt>
                <c:pt idx="1890">
                  <c:v>324024</c:v>
                </c:pt>
                <c:pt idx="1891">
                  <c:v>1053583</c:v>
                </c:pt>
                <c:pt idx="1892">
                  <c:v>1745260</c:v>
                </c:pt>
                <c:pt idx="1893">
                  <c:v>2210090</c:v>
                </c:pt>
                <c:pt idx="1894">
                  <c:v>61977</c:v>
                </c:pt>
                <c:pt idx="1895">
                  <c:v>41944</c:v>
                </c:pt>
                <c:pt idx="1896">
                  <c:v>607422</c:v>
                </c:pt>
                <c:pt idx="1897">
                  <c:v>334148</c:v>
                </c:pt>
                <c:pt idx="1898">
                  <c:v>8538280</c:v>
                </c:pt>
                <c:pt idx="1899">
                  <c:v>6037731</c:v>
                </c:pt>
                <c:pt idx="1900">
                  <c:v>2606093</c:v>
                </c:pt>
                <c:pt idx="1901">
                  <c:v>243553</c:v>
                </c:pt>
                <c:pt idx="1902">
                  <c:v>458952</c:v>
                </c:pt>
                <c:pt idx="1903">
                  <c:v>300715</c:v>
                </c:pt>
                <c:pt idx="1904">
                  <c:v>1011136</c:v>
                </c:pt>
                <c:pt idx="1905">
                  <c:v>524384</c:v>
                </c:pt>
                <c:pt idx="1906">
                  <c:v>59486</c:v>
                </c:pt>
                <c:pt idx="1907">
                  <c:v>1132118</c:v>
                </c:pt>
                <c:pt idx="1908">
                  <c:v>2227708</c:v>
                </c:pt>
                <c:pt idx="1909">
                  <c:v>1043202</c:v>
                </c:pt>
                <c:pt idx="1910">
                  <c:v>182200</c:v>
                </c:pt>
                <c:pt idx="1911">
                  <c:v>277281</c:v>
                </c:pt>
                <c:pt idx="1912">
                  <c:v>1810234</c:v>
                </c:pt>
                <c:pt idx="1913">
                  <c:v>216921</c:v>
                </c:pt>
                <c:pt idx="1914">
                  <c:v>2490503</c:v>
                </c:pt>
                <c:pt idx="1915">
                  <c:v>566512</c:v>
                </c:pt>
                <c:pt idx="1916">
                  <c:v>5790135</c:v>
                </c:pt>
                <c:pt idx="1917">
                  <c:v>1650078</c:v>
                </c:pt>
                <c:pt idx="1918">
                  <c:v>111077</c:v>
                </c:pt>
                <c:pt idx="1919">
                  <c:v>79205</c:v>
                </c:pt>
                <c:pt idx="1920">
                  <c:v>107255</c:v>
                </c:pt>
                <c:pt idx="1921">
                  <c:v>639391</c:v>
                </c:pt>
                <c:pt idx="1922">
                  <c:v>1017803</c:v>
                </c:pt>
                <c:pt idx="1923">
                  <c:v>24577</c:v>
                </c:pt>
                <c:pt idx="1924">
                  <c:v>226192</c:v>
                </c:pt>
                <c:pt idx="1925">
                  <c:v>297209</c:v>
                </c:pt>
                <c:pt idx="1926">
                  <c:v>2061448</c:v>
                </c:pt>
                <c:pt idx="1927">
                  <c:v>521883</c:v>
                </c:pt>
                <c:pt idx="1928">
                  <c:v>220398</c:v>
                </c:pt>
                <c:pt idx="1929">
                  <c:v>909623</c:v>
                </c:pt>
                <c:pt idx="1930">
                  <c:v>2600608</c:v>
                </c:pt>
                <c:pt idx="1931">
                  <c:v>533134</c:v>
                </c:pt>
                <c:pt idx="1932">
                  <c:v>205870</c:v>
                </c:pt>
                <c:pt idx="1933">
                  <c:v>2676610</c:v>
                </c:pt>
                <c:pt idx="1934">
                  <c:v>293591</c:v>
                </c:pt>
                <c:pt idx="1935">
                  <c:v>614692</c:v>
                </c:pt>
                <c:pt idx="1936">
                  <c:v>1833398</c:v>
                </c:pt>
                <c:pt idx="1937">
                  <c:v>402804</c:v>
                </c:pt>
                <c:pt idx="1938">
                  <c:v>2503011</c:v>
                </c:pt>
                <c:pt idx="1939">
                  <c:v>1565382</c:v>
                </c:pt>
                <c:pt idx="1940">
                  <c:v>602127</c:v>
                </c:pt>
                <c:pt idx="1941">
                  <c:v>756023</c:v>
                </c:pt>
                <c:pt idx="1942">
                  <c:v>403844</c:v>
                </c:pt>
                <c:pt idx="1943">
                  <c:v>392119</c:v>
                </c:pt>
                <c:pt idx="1944">
                  <c:v>14738111</c:v>
                </c:pt>
                <c:pt idx="1945">
                  <c:v>112866</c:v>
                </c:pt>
                <c:pt idx="1946">
                  <c:v>122054</c:v>
                </c:pt>
                <c:pt idx="1947">
                  <c:v>244088</c:v>
                </c:pt>
                <c:pt idx="1948">
                  <c:v>784713</c:v>
                </c:pt>
                <c:pt idx="1949">
                  <c:v>4126161</c:v>
                </c:pt>
                <c:pt idx="1950">
                  <c:v>45777</c:v>
                </c:pt>
                <c:pt idx="1951">
                  <c:v>1779855</c:v>
                </c:pt>
                <c:pt idx="1952">
                  <c:v>2005054</c:v>
                </c:pt>
                <c:pt idx="1953">
                  <c:v>1209601</c:v>
                </c:pt>
                <c:pt idx="1954">
                  <c:v>709406</c:v>
                </c:pt>
                <c:pt idx="1955">
                  <c:v>404417</c:v>
                </c:pt>
                <c:pt idx="1956">
                  <c:v>562303</c:v>
                </c:pt>
                <c:pt idx="1957">
                  <c:v>1838296</c:v>
                </c:pt>
                <c:pt idx="1958">
                  <c:v>264158</c:v>
                </c:pt>
                <c:pt idx="1959">
                  <c:v>4682557</c:v>
                </c:pt>
                <c:pt idx="1960">
                  <c:v>226659</c:v>
                </c:pt>
                <c:pt idx="1961">
                  <c:v>243232</c:v>
                </c:pt>
                <c:pt idx="1962">
                  <c:v>1769069</c:v>
                </c:pt>
                <c:pt idx="1963">
                  <c:v>3845880</c:v>
                </c:pt>
                <c:pt idx="1964">
                  <c:v>478259</c:v>
                </c:pt>
                <c:pt idx="1965">
                  <c:v>413615</c:v>
                </c:pt>
                <c:pt idx="1966">
                  <c:v>25016614</c:v>
                </c:pt>
                <c:pt idx="1967">
                  <c:v>2910609</c:v>
                </c:pt>
                <c:pt idx="1968">
                  <c:v>575264</c:v>
                </c:pt>
                <c:pt idx="1969">
                  <c:v>4695293</c:v>
                </c:pt>
                <c:pt idx="1970">
                  <c:v>1283991</c:v>
                </c:pt>
                <c:pt idx="1971">
                  <c:v>1122458</c:v>
                </c:pt>
                <c:pt idx="1972">
                  <c:v>578611</c:v>
                </c:pt>
                <c:pt idx="1973">
                  <c:v>430321</c:v>
                </c:pt>
                <c:pt idx="1974">
                  <c:v>9762</c:v>
                </c:pt>
                <c:pt idx="1975">
                  <c:v>377621</c:v>
                </c:pt>
                <c:pt idx="1976">
                  <c:v>806607</c:v>
                </c:pt>
                <c:pt idx="1977">
                  <c:v>1249005</c:v>
                </c:pt>
                <c:pt idx="1978">
                  <c:v>26379</c:v>
                </c:pt>
                <c:pt idx="1979">
                  <c:v>25145</c:v>
                </c:pt>
                <c:pt idx="1980">
                  <c:v>16219716</c:v>
                </c:pt>
                <c:pt idx="1981">
                  <c:v>215603</c:v>
                </c:pt>
                <c:pt idx="1982">
                  <c:v>5817</c:v>
                </c:pt>
                <c:pt idx="1983">
                  <c:v>7061203</c:v>
                </c:pt>
                <c:pt idx="1984">
                  <c:v>448835</c:v>
                </c:pt>
                <c:pt idx="1985">
                  <c:v>434036</c:v>
                </c:pt>
                <c:pt idx="1986">
                  <c:v>1250022</c:v>
                </c:pt>
                <c:pt idx="1987">
                  <c:v>293147</c:v>
                </c:pt>
                <c:pt idx="1988">
                  <c:v>132724</c:v>
                </c:pt>
                <c:pt idx="1989">
                  <c:v>2462285</c:v>
                </c:pt>
                <c:pt idx="1990">
                  <c:v>21545253</c:v>
                </c:pt>
                <c:pt idx="1991">
                  <c:v>447310</c:v>
                </c:pt>
                <c:pt idx="1992">
                  <c:v>330565</c:v>
                </c:pt>
                <c:pt idx="1993">
                  <c:v>1426823</c:v>
                </c:pt>
                <c:pt idx="1994">
                  <c:v>617155</c:v>
                </c:pt>
                <c:pt idx="1995">
                  <c:v>340348</c:v>
                </c:pt>
                <c:pt idx="1996">
                  <c:v>18739</c:v>
                </c:pt>
                <c:pt idx="1997">
                  <c:v>1080873</c:v>
                </c:pt>
                <c:pt idx="1998">
                  <c:v>140354</c:v>
                </c:pt>
                <c:pt idx="1999">
                  <c:v>732055</c:v>
                </c:pt>
                <c:pt idx="2000">
                  <c:v>1390497</c:v>
                </c:pt>
                <c:pt idx="2001">
                  <c:v>1249486</c:v>
                </c:pt>
                <c:pt idx="2002">
                  <c:v>1792082</c:v>
                </c:pt>
                <c:pt idx="2003">
                  <c:v>134806</c:v>
                </c:pt>
                <c:pt idx="2004">
                  <c:v>937309</c:v>
                </c:pt>
                <c:pt idx="2005">
                  <c:v>296476</c:v>
                </c:pt>
                <c:pt idx="2006">
                  <c:v>3185320</c:v>
                </c:pt>
                <c:pt idx="2007">
                  <c:v>3523564</c:v>
                </c:pt>
                <c:pt idx="2008">
                  <c:v>1059189</c:v>
                </c:pt>
                <c:pt idx="2009">
                  <c:v>317963</c:v>
                </c:pt>
                <c:pt idx="2010">
                  <c:v>760827</c:v>
                </c:pt>
                <c:pt idx="2011">
                  <c:v>194946</c:v>
                </c:pt>
                <c:pt idx="2012">
                  <c:v>45037</c:v>
                </c:pt>
                <c:pt idx="2013">
                  <c:v>810080</c:v>
                </c:pt>
                <c:pt idx="2014">
                  <c:v>1073134</c:v>
                </c:pt>
                <c:pt idx="2015">
                  <c:v>109740</c:v>
                </c:pt>
                <c:pt idx="2016">
                  <c:v>157037</c:v>
                </c:pt>
                <c:pt idx="2017">
                  <c:v>8025153</c:v>
                </c:pt>
                <c:pt idx="2018">
                  <c:v>540857</c:v>
                </c:pt>
                <c:pt idx="2019">
                  <c:v>27350528</c:v>
                </c:pt>
                <c:pt idx="2020">
                  <c:v>12461</c:v>
                </c:pt>
                <c:pt idx="2021">
                  <c:v>26033</c:v>
                </c:pt>
                <c:pt idx="2022">
                  <c:v>9747</c:v>
                </c:pt>
                <c:pt idx="2023">
                  <c:v>11736</c:v>
                </c:pt>
                <c:pt idx="2024">
                  <c:v>4174131</c:v>
                </c:pt>
                <c:pt idx="2025">
                  <c:v>1564769</c:v>
                </c:pt>
                <c:pt idx="2026">
                  <c:v>59043</c:v>
                </c:pt>
                <c:pt idx="2027">
                  <c:v>643117</c:v>
                </c:pt>
                <c:pt idx="2028">
                  <c:v>3411173</c:v>
                </c:pt>
                <c:pt idx="2029">
                  <c:v>2835009</c:v>
                </c:pt>
                <c:pt idx="2030">
                  <c:v>1005215</c:v>
                </c:pt>
                <c:pt idx="2031">
                  <c:v>11156</c:v>
                </c:pt>
                <c:pt idx="2032">
                  <c:v>3010746</c:v>
                </c:pt>
                <c:pt idx="2033">
                  <c:v>12955997</c:v>
                </c:pt>
                <c:pt idx="2034">
                  <c:v>4289238</c:v>
                </c:pt>
                <c:pt idx="2035">
                  <c:v>292609</c:v>
                </c:pt>
                <c:pt idx="2036">
                  <c:v>4355869</c:v>
                </c:pt>
                <c:pt idx="2037">
                  <c:v>474712</c:v>
                </c:pt>
                <c:pt idx="2038">
                  <c:v>2181976</c:v>
                </c:pt>
                <c:pt idx="2039">
                  <c:v>969307</c:v>
                </c:pt>
                <c:pt idx="2040">
                  <c:v>1904633</c:v>
                </c:pt>
                <c:pt idx="2041">
                  <c:v>9537066</c:v>
                </c:pt>
                <c:pt idx="2042">
                  <c:v>54141</c:v>
                </c:pt>
                <c:pt idx="2043">
                  <c:v>1240044</c:v>
                </c:pt>
                <c:pt idx="2044">
                  <c:v>2186003</c:v>
                </c:pt>
                <c:pt idx="2045">
                  <c:v>2959424</c:v>
                </c:pt>
                <c:pt idx="2046">
                  <c:v>403229</c:v>
                </c:pt>
                <c:pt idx="2047">
                  <c:v>380990</c:v>
                </c:pt>
                <c:pt idx="2048">
                  <c:v>2095289</c:v>
                </c:pt>
                <c:pt idx="2049">
                  <c:v>1059366</c:v>
                </c:pt>
                <c:pt idx="2050">
                  <c:v>90268</c:v>
                </c:pt>
                <c:pt idx="2051">
                  <c:v>429830</c:v>
                </c:pt>
                <c:pt idx="2052">
                  <c:v>360158</c:v>
                </c:pt>
                <c:pt idx="2053">
                  <c:v>161543</c:v>
                </c:pt>
                <c:pt idx="2054">
                  <c:v>88425</c:v>
                </c:pt>
                <c:pt idx="2055">
                  <c:v>2016029</c:v>
                </c:pt>
                <c:pt idx="2056">
                  <c:v>152533</c:v>
                </c:pt>
                <c:pt idx="2057">
                  <c:v>209343</c:v>
                </c:pt>
                <c:pt idx="2058">
                  <c:v>548993</c:v>
                </c:pt>
                <c:pt idx="2059">
                  <c:v>244593</c:v>
                </c:pt>
                <c:pt idx="2060">
                  <c:v>1342038</c:v>
                </c:pt>
                <c:pt idx="2061">
                  <c:v>76956</c:v>
                </c:pt>
                <c:pt idx="2062">
                  <c:v>2828138</c:v>
                </c:pt>
                <c:pt idx="2063">
                  <c:v>26668</c:v>
                </c:pt>
                <c:pt idx="2064">
                  <c:v>7941440</c:v>
                </c:pt>
                <c:pt idx="2065">
                  <c:v>172367</c:v>
                </c:pt>
                <c:pt idx="2066">
                  <c:v>321688</c:v>
                </c:pt>
                <c:pt idx="2067">
                  <c:v>1566455</c:v>
                </c:pt>
                <c:pt idx="2068">
                  <c:v>1004615</c:v>
                </c:pt>
                <c:pt idx="2069">
                  <c:v>11995</c:v>
                </c:pt>
                <c:pt idx="2070">
                  <c:v>931823</c:v>
                </c:pt>
                <c:pt idx="2071">
                  <c:v>981884</c:v>
                </c:pt>
                <c:pt idx="2072">
                  <c:v>898717</c:v>
                </c:pt>
                <c:pt idx="2073">
                  <c:v>852543</c:v>
                </c:pt>
                <c:pt idx="2074">
                  <c:v>3735</c:v>
                </c:pt>
                <c:pt idx="2075">
                  <c:v>901229</c:v>
                </c:pt>
                <c:pt idx="2076">
                  <c:v>68487</c:v>
                </c:pt>
                <c:pt idx="2077">
                  <c:v>319546</c:v>
                </c:pt>
                <c:pt idx="2078">
                  <c:v>117072</c:v>
                </c:pt>
                <c:pt idx="2079">
                  <c:v>938623</c:v>
                </c:pt>
                <c:pt idx="2080">
                  <c:v>93903</c:v>
                </c:pt>
                <c:pt idx="2081">
                  <c:v>1259565</c:v>
                </c:pt>
                <c:pt idx="2082">
                  <c:v>1794696</c:v>
                </c:pt>
                <c:pt idx="2083">
                  <c:v>527531</c:v>
                </c:pt>
                <c:pt idx="2084">
                  <c:v>695269</c:v>
                </c:pt>
                <c:pt idx="2085">
                  <c:v>524619</c:v>
                </c:pt>
                <c:pt idx="2086">
                  <c:v>2238723</c:v>
                </c:pt>
                <c:pt idx="2087">
                  <c:v>23634</c:v>
                </c:pt>
                <c:pt idx="2088">
                  <c:v>886348</c:v>
                </c:pt>
                <c:pt idx="2089">
                  <c:v>380230</c:v>
                </c:pt>
                <c:pt idx="2090">
                  <c:v>1678623</c:v>
                </c:pt>
                <c:pt idx="2091">
                  <c:v>2272385</c:v>
                </c:pt>
                <c:pt idx="2092">
                  <c:v>114967</c:v>
                </c:pt>
                <c:pt idx="2093">
                  <c:v>2357705</c:v>
                </c:pt>
                <c:pt idx="2094">
                  <c:v>6320</c:v>
                </c:pt>
                <c:pt idx="2095">
                  <c:v>5358351</c:v>
                </c:pt>
                <c:pt idx="2096">
                  <c:v>2143706</c:v>
                </c:pt>
                <c:pt idx="2097">
                  <c:v>54360</c:v>
                </c:pt>
                <c:pt idx="2098">
                  <c:v>3290220</c:v>
                </c:pt>
                <c:pt idx="2099">
                  <c:v>1247515</c:v>
                </c:pt>
                <c:pt idx="2100">
                  <c:v>2627504</c:v>
                </c:pt>
                <c:pt idx="2101">
                  <c:v>1339289</c:v>
                </c:pt>
                <c:pt idx="2102">
                  <c:v>2396459</c:v>
                </c:pt>
                <c:pt idx="2103">
                  <c:v>179374</c:v>
                </c:pt>
                <c:pt idx="2104">
                  <c:v>719145</c:v>
                </c:pt>
                <c:pt idx="2105">
                  <c:v>1375345</c:v>
                </c:pt>
                <c:pt idx="2106">
                  <c:v>2305543</c:v>
                </c:pt>
                <c:pt idx="2107">
                  <c:v>1717225</c:v>
                </c:pt>
                <c:pt idx="2108">
                  <c:v>495194</c:v>
                </c:pt>
                <c:pt idx="2109">
                  <c:v>512726</c:v>
                </c:pt>
                <c:pt idx="2110">
                  <c:v>1089707</c:v>
                </c:pt>
                <c:pt idx="2111">
                  <c:v>46430</c:v>
                </c:pt>
                <c:pt idx="2112">
                  <c:v>1430025</c:v>
                </c:pt>
                <c:pt idx="2113">
                  <c:v>78344</c:v>
                </c:pt>
                <c:pt idx="2114">
                  <c:v>814925</c:v>
                </c:pt>
                <c:pt idx="2115">
                  <c:v>26673</c:v>
                </c:pt>
                <c:pt idx="2116">
                  <c:v>1131500</c:v>
                </c:pt>
                <c:pt idx="2117">
                  <c:v>514150</c:v>
                </c:pt>
                <c:pt idx="2118">
                  <c:v>65353</c:v>
                </c:pt>
                <c:pt idx="2119">
                  <c:v>688306</c:v>
                </c:pt>
                <c:pt idx="2120">
                  <c:v>65211</c:v>
                </c:pt>
                <c:pt idx="2121">
                  <c:v>1799618</c:v>
                </c:pt>
                <c:pt idx="2122">
                  <c:v>652798</c:v>
                </c:pt>
                <c:pt idx="2123">
                  <c:v>1335741</c:v>
                </c:pt>
                <c:pt idx="2124">
                  <c:v>41378</c:v>
                </c:pt>
                <c:pt idx="2125">
                  <c:v>582785</c:v>
                </c:pt>
                <c:pt idx="2126">
                  <c:v>2721342</c:v>
                </c:pt>
                <c:pt idx="2127">
                  <c:v>308352</c:v>
                </c:pt>
                <c:pt idx="2128">
                  <c:v>194294</c:v>
                </c:pt>
                <c:pt idx="2129">
                  <c:v>224115</c:v>
                </c:pt>
                <c:pt idx="2130">
                  <c:v>506698</c:v>
                </c:pt>
                <c:pt idx="2131">
                  <c:v>3386859</c:v>
                </c:pt>
                <c:pt idx="2132">
                  <c:v>1002263</c:v>
                </c:pt>
                <c:pt idx="2133">
                  <c:v>367974</c:v>
                </c:pt>
                <c:pt idx="2134">
                  <c:v>1301742</c:v>
                </c:pt>
                <c:pt idx="2135">
                  <c:v>2249743</c:v>
                </c:pt>
                <c:pt idx="2136">
                  <c:v>27779</c:v>
                </c:pt>
                <c:pt idx="2137">
                  <c:v>1150274</c:v>
                </c:pt>
                <c:pt idx="2138">
                  <c:v>102804</c:v>
                </c:pt>
                <c:pt idx="2139">
                  <c:v>494709</c:v>
                </c:pt>
                <c:pt idx="2140">
                  <c:v>106973</c:v>
                </c:pt>
                <c:pt idx="2141">
                  <c:v>701874</c:v>
                </c:pt>
                <c:pt idx="2142">
                  <c:v>254424</c:v>
                </c:pt>
                <c:pt idx="2143">
                  <c:v>1421026</c:v>
                </c:pt>
                <c:pt idx="2144">
                  <c:v>3848009</c:v>
                </c:pt>
                <c:pt idx="2145">
                  <c:v>1620153</c:v>
                </c:pt>
                <c:pt idx="2146">
                  <c:v>2684509</c:v>
                </c:pt>
                <c:pt idx="2147">
                  <c:v>9391</c:v>
                </c:pt>
                <c:pt idx="2148">
                  <c:v>41025</c:v>
                </c:pt>
                <c:pt idx="2149">
                  <c:v>1042282</c:v>
                </c:pt>
                <c:pt idx="2150">
                  <c:v>107390</c:v>
                </c:pt>
                <c:pt idx="2151">
                  <c:v>351519</c:v>
                </c:pt>
                <c:pt idx="2152">
                  <c:v>4403389</c:v>
                </c:pt>
                <c:pt idx="2153">
                  <c:v>502681</c:v>
                </c:pt>
                <c:pt idx="2154">
                  <c:v>302440</c:v>
                </c:pt>
                <c:pt idx="2155">
                  <c:v>159384</c:v>
                </c:pt>
                <c:pt idx="2156">
                  <c:v>1800130</c:v>
                </c:pt>
                <c:pt idx="2157">
                  <c:v>5969</c:v>
                </c:pt>
                <c:pt idx="2158">
                  <c:v>7964424</c:v>
                </c:pt>
                <c:pt idx="2159">
                  <c:v>11133</c:v>
                </c:pt>
                <c:pt idx="2160">
                  <c:v>890541</c:v>
                </c:pt>
                <c:pt idx="2161">
                  <c:v>3963050</c:v>
                </c:pt>
                <c:pt idx="2162">
                  <c:v>822530</c:v>
                </c:pt>
                <c:pt idx="2163">
                  <c:v>156242</c:v>
                </c:pt>
                <c:pt idx="2164">
                  <c:v>129124</c:v>
                </c:pt>
                <c:pt idx="2165">
                  <c:v>1080069</c:v>
                </c:pt>
                <c:pt idx="2166">
                  <c:v>1593449</c:v>
                </c:pt>
                <c:pt idx="2167">
                  <c:v>718026</c:v>
                </c:pt>
                <c:pt idx="2168">
                  <c:v>466497</c:v>
                </c:pt>
                <c:pt idx="2169">
                  <c:v>965328</c:v>
                </c:pt>
                <c:pt idx="2170">
                  <c:v>65990</c:v>
                </c:pt>
                <c:pt idx="2171">
                  <c:v>2164363</c:v>
                </c:pt>
                <c:pt idx="2172">
                  <c:v>90168</c:v>
                </c:pt>
                <c:pt idx="2173">
                  <c:v>19864779</c:v>
                </c:pt>
                <c:pt idx="2174">
                  <c:v>186119</c:v>
                </c:pt>
                <c:pt idx="2175">
                  <c:v>659476</c:v>
                </c:pt>
                <c:pt idx="2176">
                  <c:v>227226</c:v>
                </c:pt>
                <c:pt idx="2177">
                  <c:v>246989</c:v>
                </c:pt>
                <c:pt idx="2178">
                  <c:v>128309</c:v>
                </c:pt>
                <c:pt idx="2179">
                  <c:v>437061</c:v>
                </c:pt>
                <c:pt idx="2180">
                  <c:v>543596</c:v>
                </c:pt>
                <c:pt idx="2181">
                  <c:v>2185367</c:v>
                </c:pt>
                <c:pt idx="2182">
                  <c:v>200610</c:v>
                </c:pt>
                <c:pt idx="2183">
                  <c:v>1248469</c:v>
                </c:pt>
                <c:pt idx="2184">
                  <c:v>4029646</c:v>
                </c:pt>
                <c:pt idx="2185">
                  <c:v>43171</c:v>
                </c:pt>
                <c:pt idx="2186">
                  <c:v>3238183</c:v>
                </c:pt>
                <c:pt idx="2187">
                  <c:v>1185773</c:v>
                </c:pt>
                <c:pt idx="2188">
                  <c:v>263464</c:v>
                </c:pt>
                <c:pt idx="2189">
                  <c:v>188957</c:v>
                </c:pt>
                <c:pt idx="2190">
                  <c:v>1838042</c:v>
                </c:pt>
                <c:pt idx="2191">
                  <c:v>1895867</c:v>
                </c:pt>
                <c:pt idx="2192">
                  <c:v>6553</c:v>
                </c:pt>
                <c:pt idx="2193">
                  <c:v>4043273</c:v>
                </c:pt>
                <c:pt idx="2194">
                  <c:v>90206</c:v>
                </c:pt>
                <c:pt idx="2195">
                  <c:v>100264</c:v>
                </c:pt>
                <c:pt idx="2196">
                  <c:v>1044836</c:v>
                </c:pt>
                <c:pt idx="2197">
                  <c:v>1251416</c:v>
                </c:pt>
                <c:pt idx="2198">
                  <c:v>48037</c:v>
                </c:pt>
                <c:pt idx="2199">
                  <c:v>1370158</c:v>
                </c:pt>
                <c:pt idx="2200">
                  <c:v>18040000</c:v>
                </c:pt>
                <c:pt idx="2201">
                  <c:v>1881309</c:v>
                </c:pt>
                <c:pt idx="2202">
                  <c:v>3337072</c:v>
                </c:pt>
                <c:pt idx="2203">
                  <c:v>588502</c:v>
                </c:pt>
                <c:pt idx="2204">
                  <c:v>1587062</c:v>
                </c:pt>
                <c:pt idx="2205">
                  <c:v>473198</c:v>
                </c:pt>
                <c:pt idx="2206">
                  <c:v>66369</c:v>
                </c:pt>
                <c:pt idx="2207">
                  <c:v>755522</c:v>
                </c:pt>
                <c:pt idx="2208">
                  <c:v>889056</c:v>
                </c:pt>
                <c:pt idx="2209">
                  <c:v>8718657</c:v>
                </c:pt>
                <c:pt idx="2210">
                  <c:v>90870</c:v>
                </c:pt>
                <c:pt idx="2211">
                  <c:v>148689896</c:v>
                </c:pt>
                <c:pt idx="2212">
                  <c:v>268145</c:v>
                </c:pt>
                <c:pt idx="2213">
                  <c:v>1225340</c:v>
                </c:pt>
                <c:pt idx="2214">
                  <c:v>172879</c:v>
                </c:pt>
                <c:pt idx="2215">
                  <c:v>5318</c:v>
                </c:pt>
                <c:pt idx="2216">
                  <c:v>639815</c:v>
                </c:pt>
                <c:pt idx="2217">
                  <c:v>21776</c:v>
                </c:pt>
                <c:pt idx="2218">
                  <c:v>173562</c:v>
                </c:pt>
                <c:pt idx="2219">
                  <c:v>800306</c:v>
                </c:pt>
                <c:pt idx="2220">
                  <c:v>7645235</c:v>
                </c:pt>
                <c:pt idx="2221">
                  <c:v>3174393</c:v>
                </c:pt>
                <c:pt idx="2222">
                  <c:v>78433</c:v>
                </c:pt>
                <c:pt idx="2223">
                  <c:v>957937</c:v>
                </c:pt>
                <c:pt idx="2224">
                  <c:v>1249677</c:v>
                </c:pt>
                <c:pt idx="2225">
                  <c:v>632115</c:v>
                </c:pt>
                <c:pt idx="2226">
                  <c:v>285437</c:v>
                </c:pt>
                <c:pt idx="2227">
                  <c:v>4497</c:v>
                </c:pt>
                <c:pt idx="2228">
                  <c:v>18573</c:v>
                </c:pt>
                <c:pt idx="2229">
                  <c:v>6810173</c:v>
                </c:pt>
                <c:pt idx="2230">
                  <c:v>476389</c:v>
                </c:pt>
                <c:pt idx="2231">
                  <c:v>5414339</c:v>
                </c:pt>
                <c:pt idx="2232">
                  <c:v>2302182</c:v>
                </c:pt>
                <c:pt idx="2233">
                  <c:v>168910</c:v>
                </c:pt>
                <c:pt idx="2234">
                  <c:v>955104</c:v>
                </c:pt>
                <c:pt idx="2235">
                  <c:v>702317</c:v>
                </c:pt>
                <c:pt idx="2236">
                  <c:v>69795</c:v>
                </c:pt>
                <c:pt idx="2237">
                  <c:v>1405318</c:v>
                </c:pt>
                <c:pt idx="2238">
                  <c:v>73611</c:v>
                </c:pt>
                <c:pt idx="2239">
                  <c:v>101082</c:v>
                </c:pt>
                <c:pt idx="2240">
                  <c:v>156176</c:v>
                </c:pt>
                <c:pt idx="2241">
                  <c:v>607765</c:v>
                </c:pt>
                <c:pt idx="2242">
                  <c:v>3951217</c:v>
                </c:pt>
                <c:pt idx="2243">
                  <c:v>113213</c:v>
                </c:pt>
                <c:pt idx="2244">
                  <c:v>341276</c:v>
                </c:pt>
                <c:pt idx="2245">
                  <c:v>842721</c:v>
                </c:pt>
                <c:pt idx="2246">
                  <c:v>2412639</c:v>
                </c:pt>
                <c:pt idx="2247">
                  <c:v>149376127</c:v>
                </c:pt>
                <c:pt idx="2248">
                  <c:v>735708</c:v>
                </c:pt>
                <c:pt idx="2249">
                  <c:v>2089947</c:v>
                </c:pt>
                <c:pt idx="2250">
                  <c:v>14381</c:v>
                </c:pt>
                <c:pt idx="2251">
                  <c:v>285469</c:v>
                </c:pt>
                <c:pt idx="2252">
                  <c:v>741558</c:v>
                </c:pt>
                <c:pt idx="2253">
                  <c:v>2557709</c:v>
                </c:pt>
                <c:pt idx="2254">
                  <c:v>792189</c:v>
                </c:pt>
                <c:pt idx="2255">
                  <c:v>8795</c:v>
                </c:pt>
                <c:pt idx="2256">
                  <c:v>1604421</c:v>
                </c:pt>
                <c:pt idx="2257">
                  <c:v>13970</c:v>
                </c:pt>
                <c:pt idx="2258">
                  <c:v>1838876</c:v>
                </c:pt>
                <c:pt idx="2259">
                  <c:v>3329</c:v>
                </c:pt>
                <c:pt idx="2260">
                  <c:v>8159690</c:v>
                </c:pt>
                <c:pt idx="2261">
                  <c:v>1134166</c:v>
                </c:pt>
                <c:pt idx="2262">
                  <c:v>2122489</c:v>
                </c:pt>
                <c:pt idx="2263">
                  <c:v>4878311</c:v>
                </c:pt>
                <c:pt idx="2264">
                  <c:v>283505</c:v>
                </c:pt>
                <c:pt idx="2265">
                  <c:v>27898</c:v>
                </c:pt>
                <c:pt idx="2266">
                  <c:v>1848104</c:v>
                </c:pt>
                <c:pt idx="2267">
                  <c:v>316907</c:v>
                </c:pt>
                <c:pt idx="2268">
                  <c:v>1974031</c:v>
                </c:pt>
                <c:pt idx="2269">
                  <c:v>89365</c:v>
                </c:pt>
                <c:pt idx="2270">
                  <c:v>246393</c:v>
                </c:pt>
                <c:pt idx="2271">
                  <c:v>291258</c:v>
                </c:pt>
                <c:pt idx="2272">
                  <c:v>387328</c:v>
                </c:pt>
                <c:pt idx="2273">
                  <c:v>141954</c:v>
                </c:pt>
                <c:pt idx="2274">
                  <c:v>175400</c:v>
                </c:pt>
                <c:pt idx="2275">
                  <c:v>1249972</c:v>
                </c:pt>
                <c:pt idx="2276">
                  <c:v>7436</c:v>
                </c:pt>
                <c:pt idx="2277">
                  <c:v>1667408</c:v>
                </c:pt>
                <c:pt idx="2278">
                  <c:v>67185</c:v>
                </c:pt>
                <c:pt idx="2279">
                  <c:v>491967</c:v>
                </c:pt>
                <c:pt idx="2280">
                  <c:v>140520</c:v>
                </c:pt>
                <c:pt idx="2281">
                  <c:v>1523236</c:v>
                </c:pt>
                <c:pt idx="2282">
                  <c:v>110338</c:v>
                </c:pt>
                <c:pt idx="2283">
                  <c:v>836305</c:v>
                </c:pt>
                <c:pt idx="2284">
                  <c:v>481100</c:v>
                </c:pt>
                <c:pt idx="2285">
                  <c:v>809389</c:v>
                </c:pt>
                <c:pt idx="2286">
                  <c:v>274761</c:v>
                </c:pt>
                <c:pt idx="2287">
                  <c:v>176838</c:v>
                </c:pt>
                <c:pt idx="2288">
                  <c:v>10775416</c:v>
                </c:pt>
                <c:pt idx="2289">
                  <c:v>3892</c:v>
                </c:pt>
                <c:pt idx="2290">
                  <c:v>70828</c:v>
                </c:pt>
                <c:pt idx="2291">
                  <c:v>1202228</c:v>
                </c:pt>
                <c:pt idx="2292">
                  <c:v>47313</c:v>
                </c:pt>
                <c:pt idx="2293">
                  <c:v>196755</c:v>
                </c:pt>
                <c:pt idx="2294">
                  <c:v>163472</c:v>
                </c:pt>
                <c:pt idx="2295">
                  <c:v>23393</c:v>
                </c:pt>
                <c:pt idx="2296">
                  <c:v>93534</c:v>
                </c:pt>
                <c:pt idx="2297">
                  <c:v>5319685</c:v>
                </c:pt>
                <c:pt idx="2298">
                  <c:v>336861</c:v>
                </c:pt>
                <c:pt idx="2299">
                  <c:v>2186681</c:v>
                </c:pt>
                <c:pt idx="2300">
                  <c:v>321872</c:v>
                </c:pt>
                <c:pt idx="2301">
                  <c:v>8258089</c:v>
                </c:pt>
                <c:pt idx="2302">
                  <c:v>55814</c:v>
                </c:pt>
                <c:pt idx="2303">
                  <c:v>1310832</c:v>
                </c:pt>
                <c:pt idx="2304">
                  <c:v>63846</c:v>
                </c:pt>
                <c:pt idx="2305">
                  <c:v>22768</c:v>
                </c:pt>
                <c:pt idx="2306">
                  <c:v>13659</c:v>
                </c:pt>
                <c:pt idx="2307">
                  <c:v>18330</c:v>
                </c:pt>
                <c:pt idx="2308">
                  <c:v>198051</c:v>
                </c:pt>
                <c:pt idx="2309">
                  <c:v>648598</c:v>
                </c:pt>
                <c:pt idx="2310">
                  <c:v>3306586</c:v>
                </c:pt>
                <c:pt idx="2311">
                  <c:v>1060807</c:v>
                </c:pt>
                <c:pt idx="2312">
                  <c:v>141579</c:v>
                </c:pt>
                <c:pt idx="2313">
                  <c:v>804049</c:v>
                </c:pt>
                <c:pt idx="2314">
                  <c:v>2822715</c:v>
                </c:pt>
                <c:pt idx="2315">
                  <c:v>79254</c:v>
                </c:pt>
                <c:pt idx="2316">
                  <c:v>311280</c:v>
                </c:pt>
                <c:pt idx="2317">
                  <c:v>832832</c:v>
                </c:pt>
                <c:pt idx="2318">
                  <c:v>134146</c:v>
                </c:pt>
                <c:pt idx="2319">
                  <c:v>211419</c:v>
                </c:pt>
                <c:pt idx="2320">
                  <c:v>190140</c:v>
                </c:pt>
                <c:pt idx="2321">
                  <c:v>731180</c:v>
                </c:pt>
                <c:pt idx="2322">
                  <c:v>247114</c:v>
                </c:pt>
                <c:pt idx="2323">
                  <c:v>90179</c:v>
                </c:pt>
                <c:pt idx="2324">
                  <c:v>1369854</c:v>
                </c:pt>
                <c:pt idx="2325">
                  <c:v>49915</c:v>
                </c:pt>
                <c:pt idx="2326">
                  <c:v>128287</c:v>
                </c:pt>
                <c:pt idx="2327">
                  <c:v>355131</c:v>
                </c:pt>
                <c:pt idx="2328">
                  <c:v>93250</c:v>
                </c:pt>
                <c:pt idx="2329">
                  <c:v>149770</c:v>
                </c:pt>
                <c:pt idx="2330">
                  <c:v>2929814</c:v>
                </c:pt>
                <c:pt idx="2331">
                  <c:v>1349950</c:v>
                </c:pt>
                <c:pt idx="2332">
                  <c:v>56002</c:v>
                </c:pt>
                <c:pt idx="2333">
                  <c:v>453170</c:v>
                </c:pt>
                <c:pt idx="2334">
                  <c:v>651781</c:v>
                </c:pt>
                <c:pt idx="2335">
                  <c:v>318557</c:v>
                </c:pt>
                <c:pt idx="2336">
                  <c:v>177892</c:v>
                </c:pt>
                <c:pt idx="2337">
                  <c:v>55910</c:v>
                </c:pt>
                <c:pt idx="2338">
                  <c:v>372894</c:v>
                </c:pt>
                <c:pt idx="2339">
                  <c:v>194964</c:v>
                </c:pt>
                <c:pt idx="2340">
                  <c:v>79124</c:v>
                </c:pt>
                <c:pt idx="2341">
                  <c:v>3617347</c:v>
                </c:pt>
                <c:pt idx="2342">
                  <c:v>354509</c:v>
                </c:pt>
                <c:pt idx="2343">
                  <c:v>31872</c:v>
                </c:pt>
                <c:pt idx="2344">
                  <c:v>1032</c:v>
                </c:pt>
                <c:pt idx="2345">
                  <c:v>1499698</c:v>
                </c:pt>
                <c:pt idx="2346">
                  <c:v>22713067</c:v>
                </c:pt>
                <c:pt idx="2347">
                  <c:v>3741812</c:v>
                </c:pt>
                <c:pt idx="2348">
                  <c:v>355961</c:v>
                </c:pt>
                <c:pt idx="2349">
                  <c:v>1161732</c:v>
                </c:pt>
                <c:pt idx="2350">
                  <c:v>287081</c:v>
                </c:pt>
                <c:pt idx="2351">
                  <c:v>506930</c:v>
                </c:pt>
                <c:pt idx="2352">
                  <c:v>465893</c:v>
                </c:pt>
                <c:pt idx="2353">
                  <c:v>121445</c:v>
                </c:pt>
                <c:pt idx="2354">
                  <c:v>1111255</c:v>
                </c:pt>
                <c:pt idx="2355">
                  <c:v>2472</c:v>
                </c:pt>
                <c:pt idx="2356">
                  <c:v>41253</c:v>
                </c:pt>
                <c:pt idx="2357">
                  <c:v>2693629</c:v>
                </c:pt>
                <c:pt idx="2358">
                  <c:v>407199</c:v>
                </c:pt>
                <c:pt idx="2359">
                  <c:v>1156041</c:v>
                </c:pt>
                <c:pt idx="2360">
                  <c:v>165223</c:v>
                </c:pt>
                <c:pt idx="2361">
                  <c:v>18871288</c:v>
                </c:pt>
                <c:pt idx="2362">
                  <c:v>280009</c:v>
                </c:pt>
                <c:pt idx="2363">
                  <c:v>44448</c:v>
                </c:pt>
                <c:pt idx="2364">
                  <c:v>381190</c:v>
                </c:pt>
                <c:pt idx="2365">
                  <c:v>169022</c:v>
                </c:pt>
                <c:pt idx="2366">
                  <c:v>1704711</c:v>
                </c:pt>
                <c:pt idx="2367">
                  <c:v>4440991</c:v>
                </c:pt>
                <c:pt idx="2368">
                  <c:v>112160</c:v>
                </c:pt>
                <c:pt idx="2369">
                  <c:v>1247065</c:v>
                </c:pt>
                <c:pt idx="2370">
                  <c:v>827814</c:v>
                </c:pt>
                <c:pt idx="2371">
                  <c:v>30803</c:v>
                </c:pt>
                <c:pt idx="2372">
                  <c:v>386090</c:v>
                </c:pt>
                <c:pt idx="2373">
                  <c:v>22695</c:v>
                </c:pt>
                <c:pt idx="2374">
                  <c:v>24660</c:v>
                </c:pt>
                <c:pt idx="2375">
                  <c:v>3944791</c:v>
                </c:pt>
                <c:pt idx="2376">
                  <c:v>560358</c:v>
                </c:pt>
                <c:pt idx="2377">
                  <c:v>7753</c:v>
                </c:pt>
                <c:pt idx="2378">
                  <c:v>4566973</c:v>
                </c:pt>
                <c:pt idx="2379">
                  <c:v>6225124</c:v>
                </c:pt>
                <c:pt idx="2380">
                  <c:v>448585</c:v>
                </c:pt>
                <c:pt idx="2381">
                  <c:v>1842120</c:v>
                </c:pt>
                <c:pt idx="2382">
                  <c:v>2720774</c:v>
                </c:pt>
                <c:pt idx="2383">
                  <c:v>295189</c:v>
                </c:pt>
                <c:pt idx="2384">
                  <c:v>1556997</c:v>
                </c:pt>
                <c:pt idx="2385">
                  <c:v>168913</c:v>
                </c:pt>
                <c:pt idx="2386">
                  <c:v>1370</c:v>
                </c:pt>
                <c:pt idx="2387">
                  <c:v>1536897</c:v>
                </c:pt>
                <c:pt idx="2388">
                  <c:v>5263337</c:v>
                </c:pt>
                <c:pt idx="2389">
                  <c:v>149550</c:v>
                </c:pt>
                <c:pt idx="2390">
                  <c:v>331981</c:v>
                </c:pt>
                <c:pt idx="2391">
                  <c:v>791659</c:v>
                </c:pt>
                <c:pt idx="2392">
                  <c:v>832097</c:v>
                </c:pt>
                <c:pt idx="2393">
                  <c:v>309319</c:v>
                </c:pt>
                <c:pt idx="2394">
                  <c:v>4100981</c:v>
                </c:pt>
                <c:pt idx="2395">
                  <c:v>711576</c:v>
                </c:pt>
                <c:pt idx="2396">
                  <c:v>789594</c:v>
                </c:pt>
                <c:pt idx="2397">
                  <c:v>881729</c:v>
                </c:pt>
                <c:pt idx="2398">
                  <c:v>443202</c:v>
                </c:pt>
                <c:pt idx="2399">
                  <c:v>248880</c:v>
                </c:pt>
                <c:pt idx="2400">
                  <c:v>2592896</c:v>
                </c:pt>
                <c:pt idx="2401">
                  <c:v>300769</c:v>
                </c:pt>
                <c:pt idx="2402">
                  <c:v>219460</c:v>
                </c:pt>
                <c:pt idx="2403">
                  <c:v>834067</c:v>
                </c:pt>
                <c:pt idx="2404">
                  <c:v>1038365</c:v>
                </c:pt>
                <c:pt idx="2405">
                  <c:v>402418</c:v>
                </c:pt>
                <c:pt idx="2406">
                  <c:v>783414</c:v>
                </c:pt>
                <c:pt idx="2407">
                  <c:v>207308</c:v>
                </c:pt>
                <c:pt idx="2408">
                  <c:v>97795</c:v>
                </c:pt>
                <c:pt idx="2409">
                  <c:v>279522</c:v>
                </c:pt>
                <c:pt idx="2410">
                  <c:v>745254</c:v>
                </c:pt>
                <c:pt idx="2411">
                  <c:v>8790</c:v>
                </c:pt>
                <c:pt idx="2412">
                  <c:v>5712641</c:v>
                </c:pt>
                <c:pt idx="2413">
                  <c:v>2593188</c:v>
                </c:pt>
                <c:pt idx="2414">
                  <c:v>254142</c:v>
                </c:pt>
                <c:pt idx="2415">
                  <c:v>114266</c:v>
                </c:pt>
                <c:pt idx="2416">
                  <c:v>1752139</c:v>
                </c:pt>
                <c:pt idx="2417">
                  <c:v>2223948</c:v>
                </c:pt>
                <c:pt idx="2418">
                  <c:v>199206</c:v>
                </c:pt>
                <c:pt idx="2419">
                  <c:v>5179255</c:v>
                </c:pt>
                <c:pt idx="2420">
                  <c:v>1080992</c:v>
                </c:pt>
                <c:pt idx="2421">
                  <c:v>190199</c:v>
                </c:pt>
                <c:pt idx="2422">
                  <c:v>406220</c:v>
                </c:pt>
                <c:pt idx="2423">
                  <c:v>261429</c:v>
                </c:pt>
                <c:pt idx="2424">
                  <c:v>685944</c:v>
                </c:pt>
                <c:pt idx="2425">
                  <c:v>566497</c:v>
                </c:pt>
                <c:pt idx="2426">
                  <c:v>1314784</c:v>
                </c:pt>
                <c:pt idx="2427">
                  <c:v>186453</c:v>
                </c:pt>
                <c:pt idx="2428">
                  <c:v>430191</c:v>
                </c:pt>
                <c:pt idx="2429">
                  <c:v>525210</c:v>
                </c:pt>
                <c:pt idx="2430">
                  <c:v>83121</c:v>
                </c:pt>
                <c:pt idx="2431">
                  <c:v>6855630</c:v>
                </c:pt>
                <c:pt idx="2432">
                  <c:v>47178</c:v>
                </c:pt>
                <c:pt idx="2433">
                  <c:v>184312</c:v>
                </c:pt>
                <c:pt idx="2434">
                  <c:v>74210</c:v>
                </c:pt>
                <c:pt idx="2435">
                  <c:v>12847</c:v>
                </c:pt>
                <c:pt idx="2436">
                  <c:v>1321434</c:v>
                </c:pt>
                <c:pt idx="2437">
                  <c:v>202523</c:v>
                </c:pt>
                <c:pt idx="2438">
                  <c:v>1820485</c:v>
                </c:pt>
                <c:pt idx="2439">
                  <c:v>1341344</c:v>
                </c:pt>
                <c:pt idx="2440">
                  <c:v>596467</c:v>
                </c:pt>
                <c:pt idx="2441">
                  <c:v>1329391</c:v>
                </c:pt>
                <c:pt idx="2442">
                  <c:v>1175192</c:v>
                </c:pt>
                <c:pt idx="2443">
                  <c:v>1136757</c:v>
                </c:pt>
                <c:pt idx="2444">
                  <c:v>438025</c:v>
                </c:pt>
                <c:pt idx="2445">
                  <c:v>216380</c:v>
                </c:pt>
                <c:pt idx="2446">
                  <c:v>87215</c:v>
                </c:pt>
                <c:pt idx="2447">
                  <c:v>90521</c:v>
                </c:pt>
                <c:pt idx="2448">
                  <c:v>53833</c:v>
                </c:pt>
                <c:pt idx="2449">
                  <c:v>272661</c:v>
                </c:pt>
                <c:pt idx="2450">
                  <c:v>1778470</c:v>
                </c:pt>
                <c:pt idx="2451">
                  <c:v>2087376</c:v>
                </c:pt>
                <c:pt idx="2452">
                  <c:v>34785</c:v>
                </c:pt>
                <c:pt idx="2453">
                  <c:v>75363</c:v>
                </c:pt>
                <c:pt idx="2454">
                  <c:v>344518</c:v>
                </c:pt>
                <c:pt idx="2455">
                  <c:v>28804</c:v>
                </c:pt>
                <c:pt idx="2456">
                  <c:v>5829270</c:v>
                </c:pt>
                <c:pt idx="2457">
                  <c:v>1453609</c:v>
                </c:pt>
                <c:pt idx="2458">
                  <c:v>14100194</c:v>
                </c:pt>
                <c:pt idx="2459">
                  <c:v>124893</c:v>
                </c:pt>
                <c:pt idx="2460">
                  <c:v>1159497</c:v>
                </c:pt>
                <c:pt idx="2461">
                  <c:v>34600</c:v>
                </c:pt>
                <c:pt idx="2462">
                  <c:v>8395058</c:v>
                </c:pt>
                <c:pt idx="2463">
                  <c:v>213423</c:v>
                </c:pt>
                <c:pt idx="2464">
                  <c:v>1635301</c:v>
                </c:pt>
                <c:pt idx="2465">
                  <c:v>979732</c:v>
                </c:pt>
                <c:pt idx="2466">
                  <c:v>2019235</c:v>
                </c:pt>
                <c:pt idx="2467">
                  <c:v>403941</c:v>
                </c:pt>
                <c:pt idx="2468">
                  <c:v>927416</c:v>
                </c:pt>
                <c:pt idx="2469">
                  <c:v>1691844</c:v>
                </c:pt>
                <c:pt idx="2470">
                  <c:v>1399244</c:v>
                </c:pt>
                <c:pt idx="2471">
                  <c:v>1065389</c:v>
                </c:pt>
                <c:pt idx="2472">
                  <c:v>299897</c:v>
                </c:pt>
                <c:pt idx="2473">
                  <c:v>2384</c:v>
                </c:pt>
                <c:pt idx="2474">
                  <c:v>227384</c:v>
                </c:pt>
                <c:pt idx="2475">
                  <c:v>357946</c:v>
                </c:pt>
                <c:pt idx="2476">
                  <c:v>507753</c:v>
                </c:pt>
                <c:pt idx="2477">
                  <c:v>166418</c:v>
                </c:pt>
                <c:pt idx="2478">
                  <c:v>116925</c:v>
                </c:pt>
                <c:pt idx="2479">
                  <c:v>65371</c:v>
                </c:pt>
                <c:pt idx="2480">
                  <c:v>1295774</c:v>
                </c:pt>
                <c:pt idx="2481">
                  <c:v>1507254</c:v>
                </c:pt>
                <c:pt idx="2482">
                  <c:v>97217</c:v>
                </c:pt>
                <c:pt idx="2483">
                  <c:v>615686</c:v>
                </c:pt>
                <c:pt idx="2484">
                  <c:v>213764</c:v>
                </c:pt>
                <c:pt idx="2485">
                  <c:v>106731</c:v>
                </c:pt>
                <c:pt idx="2486">
                  <c:v>2032507</c:v>
                </c:pt>
                <c:pt idx="2487">
                  <c:v>184348</c:v>
                </c:pt>
                <c:pt idx="2488">
                  <c:v>1969654</c:v>
                </c:pt>
                <c:pt idx="2489">
                  <c:v>1366939</c:v>
                </c:pt>
                <c:pt idx="2490">
                  <c:v>2127874</c:v>
                </c:pt>
                <c:pt idx="2491">
                  <c:v>376877</c:v>
                </c:pt>
                <c:pt idx="2492">
                  <c:v>1339443</c:v>
                </c:pt>
                <c:pt idx="2493">
                  <c:v>21513</c:v>
                </c:pt>
                <c:pt idx="2494">
                  <c:v>1480442</c:v>
                </c:pt>
                <c:pt idx="2495">
                  <c:v>979466</c:v>
                </c:pt>
                <c:pt idx="2496">
                  <c:v>38316</c:v>
                </c:pt>
                <c:pt idx="2497">
                  <c:v>2250165</c:v>
                </c:pt>
                <c:pt idx="2498">
                  <c:v>480162</c:v>
                </c:pt>
                <c:pt idx="2499">
                  <c:v>669500</c:v>
                </c:pt>
                <c:pt idx="2500">
                  <c:v>316763</c:v>
                </c:pt>
                <c:pt idx="2501">
                  <c:v>2695414</c:v>
                </c:pt>
                <c:pt idx="2502">
                  <c:v>243623</c:v>
                </c:pt>
                <c:pt idx="2503">
                  <c:v>2303558</c:v>
                </c:pt>
                <c:pt idx="2504">
                  <c:v>839813</c:v>
                </c:pt>
                <c:pt idx="2505">
                  <c:v>746417</c:v>
                </c:pt>
                <c:pt idx="2506">
                  <c:v>299632</c:v>
                </c:pt>
                <c:pt idx="2507">
                  <c:v>8806173</c:v>
                </c:pt>
                <c:pt idx="2508">
                  <c:v>1064653</c:v>
                </c:pt>
                <c:pt idx="2509">
                  <c:v>30260</c:v>
                </c:pt>
                <c:pt idx="2510">
                  <c:v>27710</c:v>
                </c:pt>
                <c:pt idx="2511">
                  <c:v>324324</c:v>
                </c:pt>
                <c:pt idx="2512">
                  <c:v>252623</c:v>
                </c:pt>
                <c:pt idx="2513">
                  <c:v>828227</c:v>
                </c:pt>
                <c:pt idx="2514">
                  <c:v>2305537</c:v>
                </c:pt>
                <c:pt idx="2515">
                  <c:v>4804118</c:v>
                </c:pt>
                <c:pt idx="2516">
                  <c:v>1879</c:v>
                </c:pt>
                <c:pt idx="2517">
                  <c:v>49407</c:v>
                </c:pt>
                <c:pt idx="2518">
                  <c:v>3797</c:v>
                </c:pt>
                <c:pt idx="2519">
                  <c:v>902489</c:v>
                </c:pt>
                <c:pt idx="2520">
                  <c:v>1410716</c:v>
                </c:pt>
                <c:pt idx="2521">
                  <c:v>816594</c:v>
                </c:pt>
                <c:pt idx="2522">
                  <c:v>1694595</c:v>
                </c:pt>
                <c:pt idx="2523">
                  <c:v>1390895</c:v>
                </c:pt>
                <c:pt idx="2524">
                  <c:v>398429</c:v>
                </c:pt>
                <c:pt idx="2525">
                  <c:v>16590</c:v>
                </c:pt>
                <c:pt idx="2526">
                  <c:v>1678782</c:v>
                </c:pt>
                <c:pt idx="2527">
                  <c:v>436472</c:v>
                </c:pt>
                <c:pt idx="2528">
                  <c:v>250852</c:v>
                </c:pt>
                <c:pt idx="2529">
                  <c:v>4623012</c:v>
                </c:pt>
                <c:pt idx="2530">
                  <c:v>311438</c:v>
                </c:pt>
                <c:pt idx="2531">
                  <c:v>9912584</c:v>
                </c:pt>
                <c:pt idx="2532">
                  <c:v>150990</c:v>
                </c:pt>
                <c:pt idx="2533">
                  <c:v>378924</c:v>
                </c:pt>
                <c:pt idx="2534">
                  <c:v>236079</c:v>
                </c:pt>
                <c:pt idx="2535">
                  <c:v>1122148</c:v>
                </c:pt>
                <c:pt idx="2536">
                  <c:v>810921</c:v>
                </c:pt>
                <c:pt idx="2537">
                  <c:v>36007</c:v>
                </c:pt>
                <c:pt idx="2538">
                  <c:v>241661</c:v>
                </c:pt>
                <c:pt idx="2539">
                  <c:v>303274</c:v>
                </c:pt>
                <c:pt idx="2540">
                  <c:v>2798497</c:v>
                </c:pt>
                <c:pt idx="2541">
                  <c:v>1898228</c:v>
                </c:pt>
                <c:pt idx="2542">
                  <c:v>1747746</c:v>
                </c:pt>
                <c:pt idx="2543">
                  <c:v>244228</c:v>
                </c:pt>
                <c:pt idx="2544">
                  <c:v>95044</c:v>
                </c:pt>
                <c:pt idx="2545">
                  <c:v>576742</c:v>
                </c:pt>
                <c:pt idx="2546">
                  <c:v>431052</c:v>
                </c:pt>
                <c:pt idx="2547">
                  <c:v>351765</c:v>
                </c:pt>
                <c:pt idx="2548">
                  <c:v>373332</c:v>
                </c:pt>
                <c:pt idx="2549">
                  <c:v>102639</c:v>
                </c:pt>
                <c:pt idx="2550">
                  <c:v>1666296</c:v>
                </c:pt>
                <c:pt idx="2551">
                  <c:v>978124</c:v>
                </c:pt>
                <c:pt idx="2552">
                  <c:v>12168</c:v>
                </c:pt>
                <c:pt idx="2553">
                  <c:v>411736</c:v>
                </c:pt>
                <c:pt idx="2554">
                  <c:v>1585496</c:v>
                </c:pt>
                <c:pt idx="2555">
                  <c:v>39310</c:v>
                </c:pt>
                <c:pt idx="2556">
                  <c:v>247227</c:v>
                </c:pt>
                <c:pt idx="2557">
                  <c:v>553866</c:v>
                </c:pt>
                <c:pt idx="2558">
                  <c:v>906941</c:v>
                </c:pt>
                <c:pt idx="2559">
                  <c:v>113493</c:v>
                </c:pt>
                <c:pt idx="2560">
                  <c:v>1358990</c:v>
                </c:pt>
                <c:pt idx="2561">
                  <c:v>1371236</c:v>
                </c:pt>
                <c:pt idx="2562">
                  <c:v>2792376</c:v>
                </c:pt>
                <c:pt idx="2563">
                  <c:v>653820</c:v>
                </c:pt>
                <c:pt idx="2564">
                  <c:v>312793</c:v>
                </c:pt>
                <c:pt idx="2565">
                  <c:v>5816067</c:v>
                </c:pt>
                <c:pt idx="2566">
                  <c:v>234280</c:v>
                </c:pt>
                <c:pt idx="2567">
                  <c:v>1547238</c:v>
                </c:pt>
                <c:pt idx="2568">
                  <c:v>144521</c:v>
                </c:pt>
                <c:pt idx="2569">
                  <c:v>72305</c:v>
                </c:pt>
                <c:pt idx="2570">
                  <c:v>396857</c:v>
                </c:pt>
                <c:pt idx="2571">
                  <c:v>10882</c:v>
                </c:pt>
                <c:pt idx="2572">
                  <c:v>2454563</c:v>
                </c:pt>
                <c:pt idx="2573">
                  <c:v>10325</c:v>
                </c:pt>
                <c:pt idx="2574">
                  <c:v>258110</c:v>
                </c:pt>
                <c:pt idx="2575">
                  <c:v>29769</c:v>
                </c:pt>
                <c:pt idx="2576">
                  <c:v>73861</c:v>
                </c:pt>
                <c:pt idx="2577">
                  <c:v>2766173</c:v>
                </c:pt>
                <c:pt idx="2578">
                  <c:v>107574</c:v>
                </c:pt>
                <c:pt idx="2579">
                  <c:v>7441922</c:v>
                </c:pt>
                <c:pt idx="2580">
                  <c:v>714359</c:v>
                </c:pt>
                <c:pt idx="2581">
                  <c:v>262100</c:v>
                </c:pt>
                <c:pt idx="2582">
                  <c:v>1845803</c:v>
                </c:pt>
                <c:pt idx="2583">
                  <c:v>185620</c:v>
                </c:pt>
                <c:pt idx="2584">
                  <c:v>2653229</c:v>
                </c:pt>
                <c:pt idx="2585">
                  <c:v>704492</c:v>
                </c:pt>
                <c:pt idx="2586">
                  <c:v>41165</c:v>
                </c:pt>
                <c:pt idx="2587">
                  <c:v>573567</c:v>
                </c:pt>
                <c:pt idx="2588">
                  <c:v>1836620</c:v>
                </c:pt>
                <c:pt idx="2589">
                  <c:v>5160</c:v>
                </c:pt>
                <c:pt idx="2590">
                  <c:v>726277</c:v>
                </c:pt>
                <c:pt idx="2591">
                  <c:v>2277907</c:v>
                </c:pt>
                <c:pt idx="2592">
                  <c:v>86049</c:v>
                </c:pt>
                <c:pt idx="2593">
                  <c:v>3793527</c:v>
                </c:pt>
                <c:pt idx="2594">
                  <c:v>153263</c:v>
                </c:pt>
                <c:pt idx="2595">
                  <c:v>167038</c:v>
                </c:pt>
                <c:pt idx="2596">
                  <c:v>73066</c:v>
                </c:pt>
                <c:pt idx="2597">
                  <c:v>210114</c:v>
                </c:pt>
                <c:pt idx="2598">
                  <c:v>220118</c:v>
                </c:pt>
                <c:pt idx="2599">
                  <c:v>1561955</c:v>
                </c:pt>
                <c:pt idx="2600">
                  <c:v>378901</c:v>
                </c:pt>
                <c:pt idx="2601">
                  <c:v>1319340</c:v>
                </c:pt>
                <c:pt idx="2602">
                  <c:v>1877905</c:v>
                </c:pt>
                <c:pt idx="2603">
                  <c:v>152388</c:v>
                </c:pt>
                <c:pt idx="2604">
                  <c:v>65874</c:v>
                </c:pt>
                <c:pt idx="2605">
                  <c:v>240430</c:v>
                </c:pt>
                <c:pt idx="2606">
                  <c:v>17345023</c:v>
                </c:pt>
                <c:pt idx="2607">
                  <c:v>838508</c:v>
                </c:pt>
                <c:pt idx="2608">
                  <c:v>2699114</c:v>
                </c:pt>
                <c:pt idx="2609">
                  <c:v>520636</c:v>
                </c:pt>
                <c:pt idx="2610">
                  <c:v>788301</c:v>
                </c:pt>
                <c:pt idx="2611">
                  <c:v>38307</c:v>
                </c:pt>
                <c:pt idx="2612">
                  <c:v>75312</c:v>
                </c:pt>
                <c:pt idx="2613">
                  <c:v>154432</c:v>
                </c:pt>
                <c:pt idx="2614">
                  <c:v>539805</c:v>
                </c:pt>
                <c:pt idx="2615">
                  <c:v>3331450</c:v>
                </c:pt>
                <c:pt idx="2616">
                  <c:v>54392</c:v>
                </c:pt>
                <c:pt idx="2617">
                  <c:v>1235860</c:v>
                </c:pt>
                <c:pt idx="2618">
                  <c:v>182783</c:v>
                </c:pt>
                <c:pt idx="2619">
                  <c:v>643097</c:v>
                </c:pt>
                <c:pt idx="2620">
                  <c:v>1013084</c:v>
                </c:pt>
                <c:pt idx="2621">
                  <c:v>818533</c:v>
                </c:pt>
                <c:pt idx="2622">
                  <c:v>201015</c:v>
                </c:pt>
                <c:pt idx="2623">
                  <c:v>168909</c:v>
                </c:pt>
                <c:pt idx="2624">
                  <c:v>1092708</c:v>
                </c:pt>
                <c:pt idx="2625">
                  <c:v>340750</c:v>
                </c:pt>
                <c:pt idx="2626">
                  <c:v>298421</c:v>
                </c:pt>
                <c:pt idx="2627">
                  <c:v>1676887</c:v>
                </c:pt>
                <c:pt idx="2628">
                  <c:v>71715</c:v>
                </c:pt>
                <c:pt idx="2629">
                  <c:v>71767</c:v>
                </c:pt>
                <c:pt idx="2630">
                  <c:v>786781</c:v>
                </c:pt>
                <c:pt idx="2631">
                  <c:v>1220106</c:v>
                </c:pt>
                <c:pt idx="2632">
                  <c:v>226088</c:v>
                </c:pt>
                <c:pt idx="2633">
                  <c:v>90730</c:v>
                </c:pt>
                <c:pt idx="2634">
                  <c:v>172551</c:v>
                </c:pt>
                <c:pt idx="2635">
                  <c:v>1687203</c:v>
                </c:pt>
                <c:pt idx="2636">
                  <c:v>734851</c:v>
                </c:pt>
                <c:pt idx="2637">
                  <c:v>875577</c:v>
                </c:pt>
                <c:pt idx="2638">
                  <c:v>305833</c:v>
                </c:pt>
                <c:pt idx="2639">
                  <c:v>177269</c:v>
                </c:pt>
                <c:pt idx="2640">
                  <c:v>41602</c:v>
                </c:pt>
                <c:pt idx="2641">
                  <c:v>700692</c:v>
                </c:pt>
                <c:pt idx="2642">
                  <c:v>175545</c:v>
                </c:pt>
                <c:pt idx="2643">
                  <c:v>1235835</c:v>
                </c:pt>
                <c:pt idx="2644">
                  <c:v>1194979</c:v>
                </c:pt>
                <c:pt idx="2645">
                  <c:v>3817594</c:v>
                </c:pt>
                <c:pt idx="2646">
                  <c:v>232787</c:v>
                </c:pt>
                <c:pt idx="2647">
                  <c:v>909177</c:v>
                </c:pt>
                <c:pt idx="2648">
                  <c:v>2758</c:v>
                </c:pt>
                <c:pt idx="2649">
                  <c:v>31319</c:v>
                </c:pt>
                <c:pt idx="2650">
                  <c:v>133030</c:v>
                </c:pt>
                <c:pt idx="2651">
                  <c:v>11812</c:v>
                </c:pt>
                <c:pt idx="2652">
                  <c:v>2126462</c:v>
                </c:pt>
                <c:pt idx="2653">
                  <c:v>1426393</c:v>
                </c:pt>
                <c:pt idx="2654">
                  <c:v>37185</c:v>
                </c:pt>
                <c:pt idx="2655">
                  <c:v>104249</c:v>
                </c:pt>
                <c:pt idx="2656">
                  <c:v>27997</c:v>
                </c:pt>
                <c:pt idx="2657">
                  <c:v>58933</c:v>
                </c:pt>
                <c:pt idx="2658">
                  <c:v>749621</c:v>
                </c:pt>
                <c:pt idx="2659">
                  <c:v>1790555</c:v>
                </c:pt>
                <c:pt idx="2660">
                  <c:v>36110</c:v>
                </c:pt>
                <c:pt idx="2661">
                  <c:v>3920987</c:v>
                </c:pt>
                <c:pt idx="2662">
                  <c:v>1371599</c:v>
                </c:pt>
                <c:pt idx="2663">
                  <c:v>1222270</c:v>
                </c:pt>
                <c:pt idx="2664">
                  <c:v>198195</c:v>
                </c:pt>
                <c:pt idx="2665">
                  <c:v>754817</c:v>
                </c:pt>
                <c:pt idx="2666">
                  <c:v>2375055</c:v>
                </c:pt>
                <c:pt idx="2667">
                  <c:v>112510</c:v>
                </c:pt>
                <c:pt idx="2668">
                  <c:v>1396551</c:v>
                </c:pt>
                <c:pt idx="2669">
                  <c:v>21107</c:v>
                </c:pt>
                <c:pt idx="2670">
                  <c:v>1485868</c:v>
                </c:pt>
                <c:pt idx="2671">
                  <c:v>458649</c:v>
                </c:pt>
                <c:pt idx="2672">
                  <c:v>869519</c:v>
                </c:pt>
                <c:pt idx="2673">
                  <c:v>580591</c:v>
                </c:pt>
                <c:pt idx="2674">
                  <c:v>258850</c:v>
                </c:pt>
                <c:pt idx="2675">
                  <c:v>2405120</c:v>
                </c:pt>
                <c:pt idx="2676">
                  <c:v>1632855</c:v>
                </c:pt>
                <c:pt idx="2677">
                  <c:v>98422</c:v>
                </c:pt>
                <c:pt idx="2678">
                  <c:v>2300863</c:v>
                </c:pt>
                <c:pt idx="2679">
                  <c:v>2028315</c:v>
                </c:pt>
                <c:pt idx="2680">
                  <c:v>402706</c:v>
                </c:pt>
                <c:pt idx="2681">
                  <c:v>1781966</c:v>
                </c:pt>
                <c:pt idx="2682">
                  <c:v>165494</c:v>
                </c:pt>
                <c:pt idx="2683">
                  <c:v>114424</c:v>
                </c:pt>
                <c:pt idx="2684">
                  <c:v>1246192</c:v>
                </c:pt>
                <c:pt idx="2685">
                  <c:v>955486</c:v>
                </c:pt>
                <c:pt idx="2686">
                  <c:v>223959</c:v>
                </c:pt>
                <c:pt idx="2687">
                  <c:v>1722483</c:v>
                </c:pt>
                <c:pt idx="2688">
                  <c:v>778338</c:v>
                </c:pt>
                <c:pt idx="2689">
                  <c:v>234583</c:v>
                </c:pt>
                <c:pt idx="2690">
                  <c:v>481550</c:v>
                </c:pt>
                <c:pt idx="2691">
                  <c:v>1319753</c:v>
                </c:pt>
                <c:pt idx="2692">
                  <c:v>519220</c:v>
                </c:pt>
                <c:pt idx="2693">
                  <c:v>752354</c:v>
                </c:pt>
                <c:pt idx="2694">
                  <c:v>1399674</c:v>
                </c:pt>
                <c:pt idx="2695">
                  <c:v>1672881</c:v>
                </c:pt>
                <c:pt idx="2696">
                  <c:v>1214600</c:v>
                </c:pt>
                <c:pt idx="2697">
                  <c:v>1941169</c:v>
                </c:pt>
                <c:pt idx="2698">
                  <c:v>401330</c:v>
                </c:pt>
                <c:pt idx="2699">
                  <c:v>63208</c:v>
                </c:pt>
                <c:pt idx="2700">
                  <c:v>175106</c:v>
                </c:pt>
                <c:pt idx="2701">
                  <c:v>82087</c:v>
                </c:pt>
                <c:pt idx="2702">
                  <c:v>51961</c:v>
                </c:pt>
                <c:pt idx="2703">
                  <c:v>71610</c:v>
                </c:pt>
                <c:pt idx="2704">
                  <c:v>1507123</c:v>
                </c:pt>
                <c:pt idx="2705">
                  <c:v>371677</c:v>
                </c:pt>
                <c:pt idx="2706">
                  <c:v>47236</c:v>
                </c:pt>
                <c:pt idx="2707">
                  <c:v>633103</c:v>
                </c:pt>
                <c:pt idx="2708">
                  <c:v>44216</c:v>
                </c:pt>
                <c:pt idx="2709">
                  <c:v>159322</c:v>
                </c:pt>
                <c:pt idx="2710">
                  <c:v>15261429</c:v>
                </c:pt>
                <c:pt idx="2711">
                  <c:v>154559</c:v>
                </c:pt>
                <c:pt idx="2712">
                  <c:v>1127673</c:v>
                </c:pt>
                <c:pt idx="2713">
                  <c:v>1261723</c:v>
                </c:pt>
                <c:pt idx="2714">
                  <c:v>147851</c:v>
                </c:pt>
                <c:pt idx="2715">
                  <c:v>3689210</c:v>
                </c:pt>
                <c:pt idx="2716">
                  <c:v>142548</c:v>
                </c:pt>
                <c:pt idx="2717">
                  <c:v>1458061</c:v>
                </c:pt>
                <c:pt idx="2718">
                  <c:v>1108807</c:v>
                </c:pt>
                <c:pt idx="2719">
                  <c:v>809063</c:v>
                </c:pt>
                <c:pt idx="2720">
                  <c:v>44328</c:v>
                </c:pt>
                <c:pt idx="2721">
                  <c:v>3770674</c:v>
                </c:pt>
                <c:pt idx="2722">
                  <c:v>1233</c:v>
                </c:pt>
                <c:pt idx="2723">
                  <c:v>888717</c:v>
                </c:pt>
                <c:pt idx="2724">
                  <c:v>69295519</c:v>
                </c:pt>
                <c:pt idx="2725">
                  <c:v>154731</c:v>
                </c:pt>
                <c:pt idx="2726">
                  <c:v>834208</c:v>
                </c:pt>
                <c:pt idx="2727">
                  <c:v>1014407</c:v>
                </c:pt>
                <c:pt idx="2728">
                  <c:v>2235991</c:v>
                </c:pt>
                <c:pt idx="2729">
                  <c:v>172205</c:v>
                </c:pt>
                <c:pt idx="2730">
                  <c:v>2937449</c:v>
                </c:pt>
                <c:pt idx="2731">
                  <c:v>363488</c:v>
                </c:pt>
                <c:pt idx="2732">
                  <c:v>1167646</c:v>
                </c:pt>
                <c:pt idx="2733">
                  <c:v>71707</c:v>
                </c:pt>
                <c:pt idx="2734">
                  <c:v>1691529</c:v>
                </c:pt>
                <c:pt idx="2735">
                  <c:v>25274694</c:v>
                </c:pt>
                <c:pt idx="2736">
                  <c:v>493621</c:v>
                </c:pt>
                <c:pt idx="2737">
                  <c:v>13532</c:v>
                </c:pt>
                <c:pt idx="2738">
                  <c:v>2319083</c:v>
                </c:pt>
                <c:pt idx="2739">
                  <c:v>1413550</c:v>
                </c:pt>
                <c:pt idx="2740">
                  <c:v>2168569</c:v>
                </c:pt>
                <c:pt idx="2741">
                  <c:v>52124</c:v>
                </c:pt>
                <c:pt idx="2742">
                  <c:v>1354670</c:v>
                </c:pt>
                <c:pt idx="2743">
                  <c:v>930513</c:v>
                </c:pt>
                <c:pt idx="2744">
                  <c:v>2311760</c:v>
                </c:pt>
                <c:pt idx="2745">
                  <c:v>1949</c:v>
                </c:pt>
                <c:pt idx="2746">
                  <c:v>217531</c:v>
                </c:pt>
                <c:pt idx="2747">
                  <c:v>141741</c:v>
                </c:pt>
                <c:pt idx="2748">
                  <c:v>2275359</c:v>
                </c:pt>
                <c:pt idx="2749">
                  <c:v>1339398</c:v>
                </c:pt>
                <c:pt idx="2750">
                  <c:v>364914</c:v>
                </c:pt>
                <c:pt idx="2751">
                  <c:v>1960238</c:v>
                </c:pt>
                <c:pt idx="2752">
                  <c:v>932020</c:v>
                </c:pt>
                <c:pt idx="2753">
                  <c:v>3154859</c:v>
                </c:pt>
                <c:pt idx="2754">
                  <c:v>1430059</c:v>
                </c:pt>
                <c:pt idx="2755">
                  <c:v>957071</c:v>
                </c:pt>
                <c:pt idx="2756">
                  <c:v>30361</c:v>
                </c:pt>
                <c:pt idx="2757">
                  <c:v>218630</c:v>
                </c:pt>
                <c:pt idx="2758">
                  <c:v>11509602</c:v>
                </c:pt>
                <c:pt idx="2759">
                  <c:v>114696</c:v>
                </c:pt>
                <c:pt idx="2760">
                  <c:v>976530</c:v>
                </c:pt>
                <c:pt idx="2761">
                  <c:v>967640</c:v>
                </c:pt>
                <c:pt idx="2762">
                  <c:v>244014</c:v>
                </c:pt>
                <c:pt idx="2763">
                  <c:v>1883291</c:v>
                </c:pt>
                <c:pt idx="2764">
                  <c:v>5143350</c:v>
                </c:pt>
                <c:pt idx="2765">
                  <c:v>10228</c:v>
                </c:pt>
                <c:pt idx="2766">
                  <c:v>26129</c:v>
                </c:pt>
                <c:pt idx="2767">
                  <c:v>58278</c:v>
                </c:pt>
                <c:pt idx="2768">
                  <c:v>635714</c:v>
                </c:pt>
                <c:pt idx="2769">
                  <c:v>690478</c:v>
                </c:pt>
                <c:pt idx="2770">
                  <c:v>912815</c:v>
                </c:pt>
                <c:pt idx="2771">
                  <c:v>479182</c:v>
                </c:pt>
                <c:pt idx="2772">
                  <c:v>30739</c:v>
                </c:pt>
                <c:pt idx="2773">
                  <c:v>484353</c:v>
                </c:pt>
                <c:pt idx="2774">
                  <c:v>8486</c:v>
                </c:pt>
                <c:pt idx="2775">
                  <c:v>14265</c:v>
                </c:pt>
                <c:pt idx="2776">
                  <c:v>237307</c:v>
                </c:pt>
                <c:pt idx="2777">
                  <c:v>226262</c:v>
                </c:pt>
                <c:pt idx="2778">
                  <c:v>104929</c:v>
                </c:pt>
                <c:pt idx="2779">
                  <c:v>364986</c:v>
                </c:pt>
                <c:pt idx="2780">
                  <c:v>181238</c:v>
                </c:pt>
                <c:pt idx="2781">
                  <c:v>508710</c:v>
                </c:pt>
                <c:pt idx="2782">
                  <c:v>296518</c:v>
                </c:pt>
                <c:pt idx="2783">
                  <c:v>31831</c:v>
                </c:pt>
                <c:pt idx="2784">
                  <c:v>437979</c:v>
                </c:pt>
                <c:pt idx="2785">
                  <c:v>996065</c:v>
                </c:pt>
                <c:pt idx="2786">
                  <c:v>4610501</c:v>
                </c:pt>
                <c:pt idx="2787">
                  <c:v>534570</c:v>
                </c:pt>
                <c:pt idx="2788">
                  <c:v>788036</c:v>
                </c:pt>
                <c:pt idx="2789">
                  <c:v>1648675</c:v>
                </c:pt>
                <c:pt idx="2790">
                  <c:v>11445</c:v>
                </c:pt>
                <c:pt idx="2791">
                  <c:v>341347</c:v>
                </c:pt>
                <c:pt idx="2792">
                  <c:v>3016262</c:v>
                </c:pt>
                <c:pt idx="2793">
                  <c:v>2998498</c:v>
                </c:pt>
                <c:pt idx="2794">
                  <c:v>180184</c:v>
                </c:pt>
                <c:pt idx="2795">
                  <c:v>21180</c:v>
                </c:pt>
                <c:pt idx="2796">
                  <c:v>267685</c:v>
                </c:pt>
                <c:pt idx="2797">
                  <c:v>8977497</c:v>
                </c:pt>
                <c:pt idx="2798">
                  <c:v>2284631</c:v>
                </c:pt>
                <c:pt idx="2799">
                  <c:v>10565823</c:v>
                </c:pt>
                <c:pt idx="2800">
                  <c:v>1357946</c:v>
                </c:pt>
                <c:pt idx="2801">
                  <c:v>625574</c:v>
                </c:pt>
                <c:pt idx="2802">
                  <c:v>835472</c:v>
                </c:pt>
                <c:pt idx="2803">
                  <c:v>618966</c:v>
                </c:pt>
                <c:pt idx="2804">
                  <c:v>87403</c:v>
                </c:pt>
                <c:pt idx="2805">
                  <c:v>522522</c:v>
                </c:pt>
                <c:pt idx="2806">
                  <c:v>89923</c:v>
                </c:pt>
                <c:pt idx="2807">
                  <c:v>141308</c:v>
                </c:pt>
                <c:pt idx="2808">
                  <c:v>306095</c:v>
                </c:pt>
                <c:pt idx="2809">
                  <c:v>327912</c:v>
                </c:pt>
                <c:pt idx="2810">
                  <c:v>2226333</c:v>
                </c:pt>
                <c:pt idx="2811">
                  <c:v>510268</c:v>
                </c:pt>
                <c:pt idx="2812">
                  <c:v>2522343</c:v>
                </c:pt>
                <c:pt idx="2813">
                  <c:v>2242992</c:v>
                </c:pt>
                <c:pt idx="2814">
                  <c:v>1843404</c:v>
                </c:pt>
                <c:pt idx="2815">
                  <c:v>918115</c:v>
                </c:pt>
                <c:pt idx="2816">
                  <c:v>567037</c:v>
                </c:pt>
                <c:pt idx="2817">
                  <c:v>650564</c:v>
                </c:pt>
                <c:pt idx="2818">
                  <c:v>136012</c:v>
                </c:pt>
                <c:pt idx="2819">
                  <c:v>1803187</c:v>
                </c:pt>
                <c:pt idx="2820">
                  <c:v>450865</c:v>
                </c:pt>
                <c:pt idx="2821">
                  <c:v>69199</c:v>
                </c:pt>
                <c:pt idx="2822">
                  <c:v>1524569</c:v>
                </c:pt>
                <c:pt idx="2823">
                  <c:v>59285</c:v>
                </c:pt>
                <c:pt idx="2824">
                  <c:v>334148</c:v>
                </c:pt>
                <c:pt idx="2825">
                  <c:v>1037561</c:v>
                </c:pt>
                <c:pt idx="2826">
                  <c:v>4321512</c:v>
                </c:pt>
                <c:pt idx="2827">
                  <c:v>2020895</c:v>
                </c:pt>
                <c:pt idx="2828">
                  <c:v>177098</c:v>
                </c:pt>
                <c:pt idx="2829">
                  <c:v>1142163</c:v>
                </c:pt>
                <c:pt idx="2830">
                  <c:v>197888</c:v>
                </c:pt>
                <c:pt idx="2831">
                  <c:v>688577</c:v>
                </c:pt>
                <c:pt idx="2832">
                  <c:v>1124072</c:v>
                </c:pt>
                <c:pt idx="2833">
                  <c:v>1634519</c:v>
                </c:pt>
                <c:pt idx="2834">
                  <c:v>197963</c:v>
                </c:pt>
                <c:pt idx="2835">
                  <c:v>63323</c:v>
                </c:pt>
                <c:pt idx="2836">
                  <c:v>57738</c:v>
                </c:pt>
                <c:pt idx="2837">
                  <c:v>474495</c:v>
                </c:pt>
                <c:pt idx="2838">
                  <c:v>8403143</c:v>
                </c:pt>
                <c:pt idx="2839">
                  <c:v>1498866</c:v>
                </c:pt>
                <c:pt idx="2840">
                  <c:v>376858</c:v>
                </c:pt>
                <c:pt idx="2841">
                  <c:v>451523</c:v>
                </c:pt>
                <c:pt idx="2842">
                  <c:v>3765264</c:v>
                </c:pt>
                <c:pt idx="2843">
                  <c:v>519161</c:v>
                </c:pt>
                <c:pt idx="2844">
                  <c:v>535094</c:v>
                </c:pt>
                <c:pt idx="2845">
                  <c:v>1548962</c:v>
                </c:pt>
                <c:pt idx="2846">
                  <c:v>573094</c:v>
                </c:pt>
                <c:pt idx="2847">
                  <c:v>3621505</c:v>
                </c:pt>
                <c:pt idx="2848">
                  <c:v>478030</c:v>
                </c:pt>
                <c:pt idx="2849">
                  <c:v>1071466</c:v>
                </c:pt>
                <c:pt idx="2850">
                  <c:v>1921167</c:v>
                </c:pt>
                <c:pt idx="2851">
                  <c:v>2908064</c:v>
                </c:pt>
                <c:pt idx="2852">
                  <c:v>332114</c:v>
                </c:pt>
                <c:pt idx="2853">
                  <c:v>9617950</c:v>
                </c:pt>
                <c:pt idx="2854">
                  <c:v>185870</c:v>
                </c:pt>
                <c:pt idx="2855">
                  <c:v>131168</c:v>
                </c:pt>
                <c:pt idx="2856">
                  <c:v>2464874</c:v>
                </c:pt>
                <c:pt idx="2857">
                  <c:v>1604697</c:v>
                </c:pt>
                <c:pt idx="2858">
                  <c:v>2023348</c:v>
                </c:pt>
                <c:pt idx="2859">
                  <c:v>11503</c:v>
                </c:pt>
                <c:pt idx="2860">
                  <c:v>245735</c:v>
                </c:pt>
                <c:pt idx="2861">
                  <c:v>582693</c:v>
                </c:pt>
                <c:pt idx="2862">
                  <c:v>537921</c:v>
                </c:pt>
                <c:pt idx="2863">
                  <c:v>1973349</c:v>
                </c:pt>
                <c:pt idx="2864">
                  <c:v>5605621</c:v>
                </c:pt>
                <c:pt idx="2865">
                  <c:v>1213178</c:v>
                </c:pt>
                <c:pt idx="2866">
                  <c:v>4513621</c:v>
                </c:pt>
                <c:pt idx="2867">
                  <c:v>3798127</c:v>
                </c:pt>
                <c:pt idx="2868">
                  <c:v>368166</c:v>
                </c:pt>
                <c:pt idx="2869">
                  <c:v>473593</c:v>
                </c:pt>
                <c:pt idx="2870">
                  <c:v>3095325</c:v>
                </c:pt>
                <c:pt idx="2871">
                  <c:v>136047</c:v>
                </c:pt>
                <c:pt idx="2872">
                  <c:v>3202879</c:v>
                </c:pt>
                <c:pt idx="2873">
                  <c:v>157819</c:v>
                </c:pt>
                <c:pt idx="2874">
                  <c:v>236971</c:v>
                </c:pt>
                <c:pt idx="2875">
                  <c:v>521943</c:v>
                </c:pt>
                <c:pt idx="2876">
                  <c:v>188949</c:v>
                </c:pt>
                <c:pt idx="2877">
                  <c:v>1414271</c:v>
                </c:pt>
                <c:pt idx="2878">
                  <c:v>10579</c:v>
                </c:pt>
                <c:pt idx="2879">
                  <c:v>55054077</c:v>
                </c:pt>
                <c:pt idx="2880">
                  <c:v>829768</c:v>
                </c:pt>
                <c:pt idx="2881">
                  <c:v>1201914</c:v>
                </c:pt>
                <c:pt idx="2882">
                  <c:v>527683</c:v>
                </c:pt>
                <c:pt idx="2883">
                  <c:v>1203464</c:v>
                </c:pt>
                <c:pt idx="2884">
                  <c:v>208228</c:v>
                </c:pt>
                <c:pt idx="2885">
                  <c:v>410909</c:v>
                </c:pt>
                <c:pt idx="2886">
                  <c:v>84968</c:v>
                </c:pt>
                <c:pt idx="2887">
                  <c:v>123174</c:v>
                </c:pt>
                <c:pt idx="2888">
                  <c:v>3053922</c:v>
                </c:pt>
                <c:pt idx="2889">
                  <c:v>7475081</c:v>
                </c:pt>
                <c:pt idx="2890">
                  <c:v>402081</c:v>
                </c:pt>
                <c:pt idx="2891">
                  <c:v>287615</c:v>
                </c:pt>
                <c:pt idx="2892">
                  <c:v>258521</c:v>
                </c:pt>
                <c:pt idx="2893">
                  <c:v>384050</c:v>
                </c:pt>
                <c:pt idx="2894">
                  <c:v>173210</c:v>
                </c:pt>
                <c:pt idx="2895">
                  <c:v>44856</c:v>
                </c:pt>
                <c:pt idx="2896">
                  <c:v>1973925</c:v>
                </c:pt>
                <c:pt idx="2897">
                  <c:v>245217</c:v>
                </c:pt>
                <c:pt idx="2898">
                  <c:v>238791</c:v>
                </c:pt>
                <c:pt idx="2899">
                  <c:v>1208627</c:v>
                </c:pt>
                <c:pt idx="2900">
                  <c:v>20263</c:v>
                </c:pt>
                <c:pt idx="2901">
                  <c:v>1056406</c:v>
                </c:pt>
                <c:pt idx="2902">
                  <c:v>2164847</c:v>
                </c:pt>
                <c:pt idx="2903">
                  <c:v>458830</c:v>
                </c:pt>
                <c:pt idx="2904">
                  <c:v>31505</c:v>
                </c:pt>
                <c:pt idx="2905">
                  <c:v>983181</c:v>
                </c:pt>
                <c:pt idx="2906">
                  <c:v>462063</c:v>
                </c:pt>
                <c:pt idx="2907">
                  <c:v>21594339</c:v>
                </c:pt>
                <c:pt idx="2908">
                  <c:v>29124</c:v>
                </c:pt>
                <c:pt idx="2909">
                  <c:v>1882868</c:v>
                </c:pt>
                <c:pt idx="2910">
                  <c:v>2950319</c:v>
                </c:pt>
                <c:pt idx="2911">
                  <c:v>50593</c:v>
                </c:pt>
                <c:pt idx="2912">
                  <c:v>5270335</c:v>
                </c:pt>
                <c:pt idx="2913">
                  <c:v>632051</c:v>
                </c:pt>
                <c:pt idx="2914">
                  <c:v>1995496</c:v>
                </c:pt>
                <c:pt idx="2915">
                  <c:v>2700</c:v>
                </c:pt>
                <c:pt idx="2916">
                  <c:v>33627806</c:v>
                </c:pt>
                <c:pt idx="2917">
                  <c:v>128997</c:v>
                </c:pt>
                <c:pt idx="2918">
                  <c:v>8916546</c:v>
                </c:pt>
                <c:pt idx="2919">
                  <c:v>89218</c:v>
                </c:pt>
                <c:pt idx="2920">
                  <c:v>89311</c:v>
                </c:pt>
                <c:pt idx="2921">
                  <c:v>7200045</c:v>
                </c:pt>
                <c:pt idx="2922">
                  <c:v>10381263</c:v>
                </c:pt>
                <c:pt idx="2923">
                  <c:v>96521</c:v>
                </c:pt>
                <c:pt idx="2924">
                  <c:v>41159</c:v>
                </c:pt>
                <c:pt idx="2925">
                  <c:v>349102</c:v>
                </c:pt>
                <c:pt idx="2926">
                  <c:v>6554859</c:v>
                </c:pt>
                <c:pt idx="2927">
                  <c:v>63358</c:v>
                </c:pt>
                <c:pt idx="2928">
                  <c:v>649785</c:v>
                </c:pt>
                <c:pt idx="2929">
                  <c:v>7915761</c:v>
                </c:pt>
                <c:pt idx="2930">
                  <c:v>62415</c:v>
                </c:pt>
                <c:pt idx="2931">
                  <c:v>827210</c:v>
                </c:pt>
                <c:pt idx="2932">
                  <c:v>139186</c:v>
                </c:pt>
                <c:pt idx="2933">
                  <c:v>1462747</c:v>
                </c:pt>
                <c:pt idx="2934">
                  <c:v>11887</c:v>
                </c:pt>
                <c:pt idx="2935">
                  <c:v>3103982</c:v>
                </c:pt>
                <c:pt idx="2936">
                  <c:v>1042283</c:v>
                </c:pt>
                <c:pt idx="2937">
                  <c:v>10655</c:v>
                </c:pt>
                <c:pt idx="2938">
                  <c:v>1646057</c:v>
                </c:pt>
                <c:pt idx="2939">
                  <c:v>9560</c:v>
                </c:pt>
                <c:pt idx="2940">
                  <c:v>2952730</c:v>
                </c:pt>
                <c:pt idx="2941">
                  <c:v>1057014</c:v>
                </c:pt>
                <c:pt idx="2942">
                  <c:v>586875</c:v>
                </c:pt>
                <c:pt idx="2943">
                  <c:v>2618541</c:v>
                </c:pt>
                <c:pt idx="2944">
                  <c:v>620204</c:v>
                </c:pt>
                <c:pt idx="2945">
                  <c:v>1088804</c:v>
                </c:pt>
                <c:pt idx="2946">
                  <c:v>906699</c:v>
                </c:pt>
                <c:pt idx="2947">
                  <c:v>783794</c:v>
                </c:pt>
                <c:pt idx="2948">
                  <c:v>237111</c:v>
                </c:pt>
                <c:pt idx="2949">
                  <c:v>1180077</c:v>
                </c:pt>
                <c:pt idx="2950">
                  <c:v>1918478</c:v>
                </c:pt>
                <c:pt idx="2951">
                  <c:v>1728219</c:v>
                </c:pt>
                <c:pt idx="2952">
                  <c:v>12018779</c:v>
                </c:pt>
                <c:pt idx="2953">
                  <c:v>6450575</c:v>
                </c:pt>
                <c:pt idx="2954">
                  <c:v>436041</c:v>
                </c:pt>
                <c:pt idx="2955">
                  <c:v>182333</c:v>
                </c:pt>
                <c:pt idx="2956">
                  <c:v>5456838</c:v>
                </c:pt>
                <c:pt idx="2957">
                  <c:v>87620</c:v>
                </c:pt>
                <c:pt idx="2958">
                  <c:v>96835</c:v>
                </c:pt>
                <c:pt idx="2959">
                  <c:v>307934</c:v>
                </c:pt>
                <c:pt idx="2960">
                  <c:v>348104</c:v>
                </c:pt>
                <c:pt idx="2961">
                  <c:v>3695752</c:v>
                </c:pt>
                <c:pt idx="2962">
                  <c:v>167733</c:v>
                </c:pt>
                <c:pt idx="2963">
                  <c:v>4767</c:v>
                </c:pt>
                <c:pt idx="2964">
                  <c:v>44782227</c:v>
                </c:pt>
                <c:pt idx="2965">
                  <c:v>483048</c:v>
                </c:pt>
                <c:pt idx="2966">
                  <c:v>2974188</c:v>
                </c:pt>
                <c:pt idx="2967">
                  <c:v>311971</c:v>
                </c:pt>
                <c:pt idx="2968">
                  <c:v>464076</c:v>
                </c:pt>
                <c:pt idx="2969">
                  <c:v>1680396</c:v>
                </c:pt>
                <c:pt idx="2970">
                  <c:v>1394264</c:v>
                </c:pt>
                <c:pt idx="2971">
                  <c:v>1318729</c:v>
                </c:pt>
                <c:pt idx="2972">
                  <c:v>2403767</c:v>
                </c:pt>
                <c:pt idx="2973">
                  <c:v>3821846</c:v>
                </c:pt>
                <c:pt idx="2974">
                  <c:v>96625</c:v>
                </c:pt>
                <c:pt idx="2975">
                  <c:v>174569</c:v>
                </c:pt>
                <c:pt idx="2976">
                  <c:v>1946</c:v>
                </c:pt>
                <c:pt idx="2977">
                  <c:v>260902</c:v>
                </c:pt>
                <c:pt idx="2978">
                  <c:v>923602</c:v>
                </c:pt>
                <c:pt idx="2979">
                  <c:v>812832</c:v>
                </c:pt>
                <c:pt idx="2980">
                  <c:v>1969648</c:v>
                </c:pt>
                <c:pt idx="2981">
                  <c:v>811577</c:v>
                </c:pt>
                <c:pt idx="2982">
                  <c:v>21046</c:v>
                </c:pt>
                <c:pt idx="2983">
                  <c:v>840651</c:v>
                </c:pt>
                <c:pt idx="2984">
                  <c:v>2927970</c:v>
                </c:pt>
                <c:pt idx="2985">
                  <c:v>123828</c:v>
                </c:pt>
                <c:pt idx="2986">
                  <c:v>863560</c:v>
                </c:pt>
                <c:pt idx="2987">
                  <c:v>655002</c:v>
                </c:pt>
                <c:pt idx="2988">
                  <c:v>649426</c:v>
                </c:pt>
                <c:pt idx="2989">
                  <c:v>518107</c:v>
                </c:pt>
                <c:pt idx="2990">
                  <c:v>77763</c:v>
                </c:pt>
                <c:pt idx="2991">
                  <c:v>386062</c:v>
                </c:pt>
                <c:pt idx="2992">
                  <c:v>238661</c:v>
                </c:pt>
                <c:pt idx="2993">
                  <c:v>1151</c:v>
                </c:pt>
                <c:pt idx="2994">
                  <c:v>782123</c:v>
                </c:pt>
                <c:pt idx="2995">
                  <c:v>525261</c:v>
                </c:pt>
                <c:pt idx="2996">
                  <c:v>108591</c:v>
                </c:pt>
                <c:pt idx="2997">
                  <c:v>416921</c:v>
                </c:pt>
                <c:pt idx="2998">
                  <c:v>1963752</c:v>
                </c:pt>
                <c:pt idx="2999">
                  <c:v>77850</c:v>
                </c:pt>
                <c:pt idx="3000">
                  <c:v>325082</c:v>
                </c:pt>
                <c:pt idx="3001">
                  <c:v>309109</c:v>
                </c:pt>
                <c:pt idx="3002">
                  <c:v>850092</c:v>
                </c:pt>
                <c:pt idx="3003">
                  <c:v>1713021</c:v>
                </c:pt>
                <c:pt idx="3004">
                  <c:v>24397</c:v>
                </c:pt>
                <c:pt idx="3005">
                  <c:v>4110136</c:v>
                </c:pt>
                <c:pt idx="3006">
                  <c:v>2051675</c:v>
                </c:pt>
                <c:pt idx="3007">
                  <c:v>540553</c:v>
                </c:pt>
                <c:pt idx="3008">
                  <c:v>746691</c:v>
                </c:pt>
                <c:pt idx="3009">
                  <c:v>89049</c:v>
                </c:pt>
                <c:pt idx="3010">
                  <c:v>41722</c:v>
                </c:pt>
                <c:pt idx="3011">
                  <c:v>1181190</c:v>
                </c:pt>
                <c:pt idx="3012">
                  <c:v>41264</c:v>
                </c:pt>
                <c:pt idx="3013">
                  <c:v>168863</c:v>
                </c:pt>
                <c:pt idx="3014">
                  <c:v>1111674</c:v>
                </c:pt>
                <c:pt idx="3015">
                  <c:v>917</c:v>
                </c:pt>
                <c:pt idx="3016">
                  <c:v>843024</c:v>
                </c:pt>
                <c:pt idx="3017">
                  <c:v>3388958</c:v>
                </c:pt>
                <c:pt idx="3018">
                  <c:v>1821926</c:v>
                </c:pt>
                <c:pt idx="3019">
                  <c:v>6908017</c:v>
                </c:pt>
                <c:pt idx="3020">
                  <c:v>173088</c:v>
                </c:pt>
                <c:pt idx="3021">
                  <c:v>642935</c:v>
                </c:pt>
                <c:pt idx="3022">
                  <c:v>1903783</c:v>
                </c:pt>
                <c:pt idx="3023">
                  <c:v>42101</c:v>
                </c:pt>
                <c:pt idx="3024">
                  <c:v>3680540</c:v>
                </c:pt>
                <c:pt idx="3025">
                  <c:v>10271274</c:v>
                </c:pt>
                <c:pt idx="3026">
                  <c:v>404986</c:v>
                </c:pt>
                <c:pt idx="3027">
                  <c:v>90923</c:v>
                </c:pt>
                <c:pt idx="3028">
                  <c:v>147740</c:v>
                </c:pt>
                <c:pt idx="3029">
                  <c:v>371531</c:v>
                </c:pt>
                <c:pt idx="3030">
                  <c:v>2723593</c:v>
                </c:pt>
                <c:pt idx="3031">
                  <c:v>607251</c:v>
                </c:pt>
                <c:pt idx="3032">
                  <c:v>16354826</c:v>
                </c:pt>
                <c:pt idx="3033">
                  <c:v>15400</c:v>
                </c:pt>
                <c:pt idx="3034">
                  <c:v>374333</c:v>
                </c:pt>
                <c:pt idx="3035">
                  <c:v>14118990</c:v>
                </c:pt>
                <c:pt idx="3036">
                  <c:v>680776</c:v>
                </c:pt>
                <c:pt idx="3037">
                  <c:v>112034</c:v>
                </c:pt>
                <c:pt idx="3038">
                  <c:v>335194</c:v>
                </c:pt>
                <c:pt idx="3039">
                  <c:v>3519</c:v>
                </c:pt>
                <c:pt idx="3040">
                  <c:v>871184</c:v>
                </c:pt>
                <c:pt idx="3041">
                  <c:v>1018634</c:v>
                </c:pt>
                <c:pt idx="3042">
                  <c:v>239226</c:v>
                </c:pt>
                <c:pt idx="3043">
                  <c:v>8798</c:v>
                </c:pt>
                <c:pt idx="3044">
                  <c:v>607467</c:v>
                </c:pt>
                <c:pt idx="3045">
                  <c:v>1696551</c:v>
                </c:pt>
                <c:pt idx="3046">
                  <c:v>2671756</c:v>
                </c:pt>
                <c:pt idx="3047">
                  <c:v>1727840</c:v>
                </c:pt>
                <c:pt idx="3048">
                  <c:v>414562</c:v>
                </c:pt>
                <c:pt idx="3049">
                  <c:v>1549098</c:v>
                </c:pt>
                <c:pt idx="3050">
                  <c:v>630945</c:v>
                </c:pt>
                <c:pt idx="3051">
                  <c:v>39181</c:v>
                </c:pt>
                <c:pt idx="3052">
                  <c:v>1074082</c:v>
                </c:pt>
                <c:pt idx="3053">
                  <c:v>1045841</c:v>
                </c:pt>
                <c:pt idx="3054">
                  <c:v>1044905</c:v>
                </c:pt>
                <c:pt idx="3055">
                  <c:v>1115398</c:v>
                </c:pt>
                <c:pt idx="3056">
                  <c:v>271277</c:v>
                </c:pt>
                <c:pt idx="3057">
                  <c:v>449565</c:v>
                </c:pt>
                <c:pt idx="3058">
                  <c:v>195473</c:v>
                </c:pt>
                <c:pt idx="3059">
                  <c:v>888646</c:v>
                </c:pt>
                <c:pt idx="3060">
                  <c:v>19422</c:v>
                </c:pt>
                <c:pt idx="3061">
                  <c:v>79262</c:v>
                </c:pt>
                <c:pt idx="3062">
                  <c:v>168969</c:v>
                </c:pt>
                <c:pt idx="3063">
                  <c:v>774304</c:v>
                </c:pt>
                <c:pt idx="3064">
                  <c:v>520319</c:v>
                </c:pt>
                <c:pt idx="3065">
                  <c:v>23502572</c:v>
                </c:pt>
                <c:pt idx="3066">
                  <c:v>63461</c:v>
                </c:pt>
                <c:pt idx="3067">
                  <c:v>327251</c:v>
                </c:pt>
                <c:pt idx="3068">
                  <c:v>27010</c:v>
                </c:pt>
                <c:pt idx="3069">
                  <c:v>634137</c:v>
                </c:pt>
                <c:pt idx="3070">
                  <c:v>28308</c:v>
                </c:pt>
                <c:pt idx="3071">
                  <c:v>35038</c:v>
                </c:pt>
                <c:pt idx="3072">
                  <c:v>44879</c:v>
                </c:pt>
                <c:pt idx="3073">
                  <c:v>506035</c:v>
                </c:pt>
                <c:pt idx="3074">
                  <c:v>263061</c:v>
                </c:pt>
                <c:pt idx="3075">
                  <c:v>8041928</c:v>
                </c:pt>
                <c:pt idx="3076">
                  <c:v>2717</c:v>
                </c:pt>
                <c:pt idx="3077">
                  <c:v>36526</c:v>
                </c:pt>
                <c:pt idx="3078">
                  <c:v>139068</c:v>
                </c:pt>
                <c:pt idx="3079">
                  <c:v>43426</c:v>
                </c:pt>
                <c:pt idx="3080">
                  <c:v>302226</c:v>
                </c:pt>
                <c:pt idx="3081">
                  <c:v>489735</c:v>
                </c:pt>
                <c:pt idx="3082">
                  <c:v>2524775</c:v>
                </c:pt>
                <c:pt idx="3083">
                  <c:v>1004181</c:v>
                </c:pt>
                <c:pt idx="3084">
                  <c:v>285462</c:v>
                </c:pt>
                <c:pt idx="3085">
                  <c:v>1188770</c:v>
                </c:pt>
                <c:pt idx="3086">
                  <c:v>92538</c:v>
                </c:pt>
                <c:pt idx="3087">
                  <c:v>6883</c:v>
                </c:pt>
                <c:pt idx="3088">
                  <c:v>3464680</c:v>
                </c:pt>
                <c:pt idx="3089">
                  <c:v>982363</c:v>
                </c:pt>
                <c:pt idx="3090">
                  <c:v>945920</c:v>
                </c:pt>
                <c:pt idx="3091">
                  <c:v>222862</c:v>
                </c:pt>
                <c:pt idx="3092">
                  <c:v>250056</c:v>
                </c:pt>
                <c:pt idx="3093">
                  <c:v>373105</c:v>
                </c:pt>
                <c:pt idx="3094">
                  <c:v>2309169</c:v>
                </c:pt>
                <c:pt idx="3095">
                  <c:v>264153</c:v>
                </c:pt>
                <c:pt idx="3096">
                  <c:v>1270251</c:v>
                </c:pt>
                <c:pt idx="3097">
                  <c:v>203710</c:v>
                </c:pt>
                <c:pt idx="3098">
                  <c:v>960599</c:v>
                </c:pt>
                <c:pt idx="3099">
                  <c:v>3335656</c:v>
                </c:pt>
                <c:pt idx="3100">
                  <c:v>228568</c:v>
                </c:pt>
                <c:pt idx="3101">
                  <c:v>313708</c:v>
                </c:pt>
                <c:pt idx="3102">
                  <c:v>37102</c:v>
                </c:pt>
                <c:pt idx="3103">
                  <c:v>2712798</c:v>
                </c:pt>
                <c:pt idx="3104">
                  <c:v>951271</c:v>
                </c:pt>
                <c:pt idx="3105">
                  <c:v>5613561</c:v>
                </c:pt>
                <c:pt idx="3106">
                  <c:v>588121</c:v>
                </c:pt>
                <c:pt idx="3107">
                  <c:v>2091534</c:v>
                </c:pt>
                <c:pt idx="3108">
                  <c:v>372262</c:v>
                </c:pt>
                <c:pt idx="3109">
                  <c:v>1600770</c:v>
                </c:pt>
                <c:pt idx="3110">
                  <c:v>149005</c:v>
                </c:pt>
                <c:pt idx="3111">
                  <c:v>1824082</c:v>
                </c:pt>
                <c:pt idx="3112">
                  <c:v>2568366</c:v>
                </c:pt>
                <c:pt idx="3113">
                  <c:v>930403</c:v>
                </c:pt>
                <c:pt idx="3114">
                  <c:v>57035</c:v>
                </c:pt>
                <c:pt idx="3115">
                  <c:v>2559730</c:v>
                </c:pt>
                <c:pt idx="3116">
                  <c:v>1315873</c:v>
                </c:pt>
                <c:pt idx="3117">
                  <c:v>5869057</c:v>
                </c:pt>
                <c:pt idx="3118">
                  <c:v>253075</c:v>
                </c:pt>
                <c:pt idx="3119">
                  <c:v>7576</c:v>
                </c:pt>
                <c:pt idx="3120">
                  <c:v>1669402</c:v>
                </c:pt>
                <c:pt idx="3121">
                  <c:v>850594</c:v>
                </c:pt>
                <c:pt idx="3122">
                  <c:v>2613507</c:v>
                </c:pt>
                <c:pt idx="3123">
                  <c:v>54990</c:v>
                </c:pt>
                <c:pt idx="3124">
                  <c:v>75685</c:v>
                </c:pt>
                <c:pt idx="3125">
                  <c:v>368135</c:v>
                </c:pt>
                <c:pt idx="3126">
                  <c:v>989307</c:v>
                </c:pt>
                <c:pt idx="3127">
                  <c:v>688984</c:v>
                </c:pt>
                <c:pt idx="3128">
                  <c:v>8335017</c:v>
                </c:pt>
                <c:pt idx="3129">
                  <c:v>693408</c:v>
                </c:pt>
                <c:pt idx="3130">
                  <c:v>307494</c:v>
                </c:pt>
                <c:pt idx="3131">
                  <c:v>5786038</c:v>
                </c:pt>
                <c:pt idx="3132">
                  <c:v>1292782</c:v>
                </c:pt>
                <c:pt idx="3133">
                  <c:v>1515901</c:v>
                </c:pt>
                <c:pt idx="3134">
                  <c:v>1024814</c:v>
                </c:pt>
                <c:pt idx="3135">
                  <c:v>307027</c:v>
                </c:pt>
                <c:pt idx="3136">
                  <c:v>9577</c:v>
                </c:pt>
                <c:pt idx="3137">
                  <c:v>321078</c:v>
                </c:pt>
                <c:pt idx="3138">
                  <c:v>339306</c:v>
                </c:pt>
                <c:pt idx="3139">
                  <c:v>277389</c:v>
                </c:pt>
                <c:pt idx="3140">
                  <c:v>50066</c:v>
                </c:pt>
                <c:pt idx="3141">
                  <c:v>277614</c:v>
                </c:pt>
                <c:pt idx="3142">
                  <c:v>247280</c:v>
                </c:pt>
                <c:pt idx="3143">
                  <c:v>779056</c:v>
                </c:pt>
                <c:pt idx="3144">
                  <c:v>73902</c:v>
                </c:pt>
                <c:pt idx="3145">
                  <c:v>37022</c:v>
                </c:pt>
                <c:pt idx="3146">
                  <c:v>36591</c:v>
                </c:pt>
                <c:pt idx="3147">
                  <c:v>707341</c:v>
                </c:pt>
                <c:pt idx="3148">
                  <c:v>368276</c:v>
                </c:pt>
                <c:pt idx="3149">
                  <c:v>644853</c:v>
                </c:pt>
                <c:pt idx="3150">
                  <c:v>437193</c:v>
                </c:pt>
                <c:pt idx="3151">
                  <c:v>553818</c:v>
                </c:pt>
                <c:pt idx="3152">
                  <c:v>1483502</c:v>
                </c:pt>
                <c:pt idx="3153">
                  <c:v>778479</c:v>
                </c:pt>
                <c:pt idx="3154">
                  <c:v>2321144</c:v>
                </c:pt>
                <c:pt idx="3155">
                  <c:v>242805</c:v>
                </c:pt>
                <c:pt idx="3156">
                  <c:v>343756</c:v>
                </c:pt>
                <c:pt idx="3157">
                  <c:v>1461207</c:v>
                </c:pt>
                <c:pt idx="3158">
                  <c:v>47752</c:v>
                </c:pt>
                <c:pt idx="3159">
                  <c:v>1006188</c:v>
                </c:pt>
                <c:pt idx="3160">
                  <c:v>5386126</c:v>
                </c:pt>
                <c:pt idx="3161">
                  <c:v>1323176</c:v>
                </c:pt>
                <c:pt idx="3162">
                  <c:v>14513</c:v>
                </c:pt>
                <c:pt idx="3163">
                  <c:v>540998</c:v>
                </c:pt>
                <c:pt idx="3164">
                  <c:v>207272</c:v>
                </c:pt>
                <c:pt idx="3165">
                  <c:v>305141</c:v>
                </c:pt>
                <c:pt idx="3166">
                  <c:v>332511</c:v>
                </c:pt>
                <c:pt idx="3167">
                  <c:v>162864</c:v>
                </c:pt>
                <c:pt idx="3168">
                  <c:v>18006</c:v>
                </c:pt>
                <c:pt idx="3169">
                  <c:v>1790918</c:v>
                </c:pt>
                <c:pt idx="3170">
                  <c:v>1739399</c:v>
                </c:pt>
                <c:pt idx="3171">
                  <c:v>6183923</c:v>
                </c:pt>
                <c:pt idx="3172">
                  <c:v>5142139</c:v>
                </c:pt>
                <c:pt idx="3173">
                  <c:v>3873702</c:v>
                </c:pt>
                <c:pt idx="3174">
                  <c:v>1312978</c:v>
                </c:pt>
                <c:pt idx="3175">
                  <c:v>290706</c:v>
                </c:pt>
                <c:pt idx="3176">
                  <c:v>17045761</c:v>
                </c:pt>
                <c:pt idx="3177">
                  <c:v>1108183</c:v>
                </c:pt>
                <c:pt idx="3178">
                  <c:v>1030347</c:v>
                </c:pt>
                <c:pt idx="3179">
                  <c:v>1708199</c:v>
                </c:pt>
                <c:pt idx="3180">
                  <c:v>500395</c:v>
                </c:pt>
                <c:pt idx="3181">
                  <c:v>5531707</c:v>
                </c:pt>
                <c:pt idx="3182">
                  <c:v>68885</c:v>
                </c:pt>
                <c:pt idx="3183">
                  <c:v>617406</c:v>
                </c:pt>
                <c:pt idx="3184">
                  <c:v>989065</c:v>
                </c:pt>
                <c:pt idx="3185">
                  <c:v>157522</c:v>
                </c:pt>
                <c:pt idx="3186">
                  <c:v>388048</c:v>
                </c:pt>
                <c:pt idx="3187">
                  <c:v>18938867</c:v>
                </c:pt>
                <c:pt idx="3188">
                  <c:v>56969</c:v>
                </c:pt>
                <c:pt idx="3189">
                  <c:v>918519</c:v>
                </c:pt>
                <c:pt idx="3190">
                  <c:v>343524</c:v>
                </c:pt>
                <c:pt idx="3191">
                  <c:v>10523399</c:v>
                </c:pt>
                <c:pt idx="3192">
                  <c:v>6427726</c:v>
                </c:pt>
                <c:pt idx="3193">
                  <c:v>387223</c:v>
                </c:pt>
                <c:pt idx="3194">
                  <c:v>2805</c:v>
                </c:pt>
                <c:pt idx="3195">
                  <c:v>347257</c:v>
                </c:pt>
                <c:pt idx="3196">
                  <c:v>68011</c:v>
                </c:pt>
                <c:pt idx="3197">
                  <c:v>136837</c:v>
                </c:pt>
                <c:pt idx="3198">
                  <c:v>281868</c:v>
                </c:pt>
                <c:pt idx="3199">
                  <c:v>48033</c:v>
                </c:pt>
                <c:pt idx="3200">
                  <c:v>351717</c:v>
                </c:pt>
                <c:pt idx="3201">
                  <c:v>5224737</c:v>
                </c:pt>
                <c:pt idx="3202">
                  <c:v>58290</c:v>
                </c:pt>
                <c:pt idx="3203">
                  <c:v>279571</c:v>
                </c:pt>
                <c:pt idx="3204">
                  <c:v>1365999</c:v>
                </c:pt>
                <c:pt idx="3205">
                  <c:v>5509</c:v>
                </c:pt>
                <c:pt idx="3206">
                  <c:v>1844008</c:v>
                </c:pt>
                <c:pt idx="3207">
                  <c:v>1612248</c:v>
                </c:pt>
                <c:pt idx="3208">
                  <c:v>163043</c:v>
                </c:pt>
                <c:pt idx="3209">
                  <c:v>5464</c:v>
                </c:pt>
                <c:pt idx="3210">
                  <c:v>80935</c:v>
                </c:pt>
                <c:pt idx="3211">
                  <c:v>790388</c:v>
                </c:pt>
                <c:pt idx="3212">
                  <c:v>99681</c:v>
                </c:pt>
                <c:pt idx="3213">
                  <c:v>369260</c:v>
                </c:pt>
                <c:pt idx="3214">
                  <c:v>1882972</c:v>
                </c:pt>
                <c:pt idx="3215">
                  <c:v>41096</c:v>
                </c:pt>
                <c:pt idx="3216">
                  <c:v>1431</c:v>
                </c:pt>
                <c:pt idx="3217">
                  <c:v>769382</c:v>
                </c:pt>
                <c:pt idx="3218">
                  <c:v>24032</c:v>
                </c:pt>
                <c:pt idx="3219">
                  <c:v>237862</c:v>
                </c:pt>
                <c:pt idx="3220">
                  <c:v>784451</c:v>
                </c:pt>
                <c:pt idx="3221">
                  <c:v>37346</c:v>
                </c:pt>
                <c:pt idx="3222">
                  <c:v>324996</c:v>
                </c:pt>
                <c:pt idx="3223">
                  <c:v>410257</c:v>
                </c:pt>
                <c:pt idx="3224">
                  <c:v>1959703</c:v>
                </c:pt>
                <c:pt idx="3225">
                  <c:v>77452</c:v>
                </c:pt>
                <c:pt idx="3226">
                  <c:v>1259904</c:v>
                </c:pt>
                <c:pt idx="3227">
                  <c:v>795683</c:v>
                </c:pt>
                <c:pt idx="3228">
                  <c:v>218186</c:v>
                </c:pt>
                <c:pt idx="3229">
                  <c:v>331126</c:v>
                </c:pt>
                <c:pt idx="3230">
                  <c:v>9233435</c:v>
                </c:pt>
                <c:pt idx="3231">
                  <c:v>2844271</c:v>
                </c:pt>
                <c:pt idx="3232">
                  <c:v>128236</c:v>
                </c:pt>
                <c:pt idx="3233">
                  <c:v>453506</c:v>
                </c:pt>
                <c:pt idx="3234">
                  <c:v>105911</c:v>
                </c:pt>
                <c:pt idx="3235">
                  <c:v>6582</c:v>
                </c:pt>
                <c:pt idx="3236">
                  <c:v>522854</c:v>
                </c:pt>
                <c:pt idx="3237">
                  <c:v>771720</c:v>
                </c:pt>
                <c:pt idx="3238">
                  <c:v>269181</c:v>
                </c:pt>
                <c:pt idx="3239">
                  <c:v>425995</c:v>
                </c:pt>
                <c:pt idx="3240">
                  <c:v>410133</c:v>
                </c:pt>
                <c:pt idx="3241">
                  <c:v>1288201</c:v>
                </c:pt>
                <c:pt idx="3242">
                  <c:v>72940</c:v>
                </c:pt>
                <c:pt idx="3243">
                  <c:v>1237869</c:v>
                </c:pt>
                <c:pt idx="3244">
                  <c:v>60697</c:v>
                </c:pt>
                <c:pt idx="3245">
                  <c:v>2817973</c:v>
                </c:pt>
                <c:pt idx="3246">
                  <c:v>375663</c:v>
                </c:pt>
                <c:pt idx="3247">
                  <c:v>13016</c:v>
                </c:pt>
                <c:pt idx="3248">
                  <c:v>3286</c:v>
                </c:pt>
                <c:pt idx="3249">
                  <c:v>1570411</c:v>
                </c:pt>
                <c:pt idx="3250">
                  <c:v>427242</c:v>
                </c:pt>
                <c:pt idx="3251">
                  <c:v>1020652</c:v>
                </c:pt>
                <c:pt idx="3252">
                  <c:v>759274</c:v>
                </c:pt>
                <c:pt idx="3253">
                  <c:v>1663506</c:v>
                </c:pt>
                <c:pt idx="3254">
                  <c:v>1604545</c:v>
                </c:pt>
                <c:pt idx="3255">
                  <c:v>1127588</c:v>
                </c:pt>
                <c:pt idx="3256">
                  <c:v>13312573</c:v>
                </c:pt>
                <c:pt idx="3257">
                  <c:v>460847</c:v>
                </c:pt>
                <c:pt idx="3258">
                  <c:v>36857298</c:v>
                </c:pt>
                <c:pt idx="3259">
                  <c:v>19998243</c:v>
                </c:pt>
                <c:pt idx="3260">
                  <c:v>1447882</c:v>
                </c:pt>
                <c:pt idx="3261">
                  <c:v>50979</c:v>
                </c:pt>
                <c:pt idx="3262">
                  <c:v>3508169</c:v>
                </c:pt>
                <c:pt idx="3263">
                  <c:v>4808435</c:v>
                </c:pt>
                <c:pt idx="3264">
                  <c:v>240318</c:v>
                </c:pt>
                <c:pt idx="3265">
                  <c:v>312386</c:v>
                </c:pt>
                <c:pt idx="3266">
                  <c:v>7977</c:v>
                </c:pt>
                <c:pt idx="3267">
                  <c:v>775924</c:v>
                </c:pt>
                <c:pt idx="3268">
                  <c:v>5625319</c:v>
                </c:pt>
                <c:pt idx="3269">
                  <c:v>4551606</c:v>
                </c:pt>
                <c:pt idx="3270">
                  <c:v>129207</c:v>
                </c:pt>
                <c:pt idx="3271">
                  <c:v>28638</c:v>
                </c:pt>
                <c:pt idx="3272">
                  <c:v>313962</c:v>
                </c:pt>
                <c:pt idx="3273">
                  <c:v>920289</c:v>
                </c:pt>
                <c:pt idx="3274">
                  <c:v>3491</c:v>
                </c:pt>
                <c:pt idx="3275">
                  <c:v>252785</c:v>
                </c:pt>
                <c:pt idx="3276">
                  <c:v>998311</c:v>
                </c:pt>
                <c:pt idx="3277">
                  <c:v>52416</c:v>
                </c:pt>
                <c:pt idx="3278">
                  <c:v>1526404</c:v>
                </c:pt>
                <c:pt idx="3279">
                  <c:v>1002679</c:v>
                </c:pt>
                <c:pt idx="3280">
                  <c:v>4010</c:v>
                </c:pt>
                <c:pt idx="3281">
                  <c:v>146578</c:v>
                </c:pt>
                <c:pt idx="3282">
                  <c:v>298314</c:v>
                </c:pt>
                <c:pt idx="3283">
                  <c:v>220550</c:v>
                </c:pt>
                <c:pt idx="3284">
                  <c:v>17624672</c:v>
                </c:pt>
                <c:pt idx="3285">
                  <c:v>1122381</c:v>
                </c:pt>
                <c:pt idx="3286">
                  <c:v>48026</c:v>
                </c:pt>
                <c:pt idx="3287">
                  <c:v>534696</c:v>
                </c:pt>
                <c:pt idx="3288">
                  <c:v>1257362</c:v>
                </c:pt>
                <c:pt idx="3289">
                  <c:v>4009915</c:v>
                </c:pt>
                <c:pt idx="3290">
                  <c:v>659212</c:v>
                </c:pt>
                <c:pt idx="3291">
                  <c:v>3786691</c:v>
                </c:pt>
                <c:pt idx="3292">
                  <c:v>485733</c:v>
                </c:pt>
                <c:pt idx="3293">
                  <c:v>187987</c:v>
                </c:pt>
                <c:pt idx="3294">
                  <c:v>802483</c:v>
                </c:pt>
                <c:pt idx="3295">
                  <c:v>1154360</c:v>
                </c:pt>
                <c:pt idx="3296">
                  <c:v>1121109</c:v>
                </c:pt>
                <c:pt idx="3297">
                  <c:v>1365473</c:v>
                </c:pt>
                <c:pt idx="3298">
                  <c:v>2411761</c:v>
                </c:pt>
                <c:pt idx="3299">
                  <c:v>1364148</c:v>
                </c:pt>
                <c:pt idx="3300">
                  <c:v>1888088</c:v>
                </c:pt>
                <c:pt idx="3301">
                  <c:v>9625</c:v>
                </c:pt>
                <c:pt idx="3302">
                  <c:v>1129249</c:v>
                </c:pt>
                <c:pt idx="3303">
                  <c:v>2620</c:v>
                </c:pt>
                <c:pt idx="3304">
                  <c:v>1310346</c:v>
                </c:pt>
                <c:pt idx="3305">
                  <c:v>833772</c:v>
                </c:pt>
                <c:pt idx="3306">
                  <c:v>317779</c:v>
                </c:pt>
                <c:pt idx="3307">
                  <c:v>427822</c:v>
                </c:pt>
                <c:pt idx="3308">
                  <c:v>11156</c:v>
                </c:pt>
                <c:pt idx="3309">
                  <c:v>78528</c:v>
                </c:pt>
                <c:pt idx="3310">
                  <c:v>586633</c:v>
                </c:pt>
                <c:pt idx="3311">
                  <c:v>45938392</c:v>
                </c:pt>
                <c:pt idx="3312">
                  <c:v>1095765</c:v>
                </c:pt>
                <c:pt idx="3313">
                  <c:v>268393</c:v>
                </c:pt>
                <c:pt idx="3314">
                  <c:v>350202</c:v>
                </c:pt>
                <c:pt idx="3315">
                  <c:v>3467</c:v>
                </c:pt>
                <c:pt idx="3316">
                  <c:v>296001</c:v>
                </c:pt>
                <c:pt idx="3317">
                  <c:v>1114465</c:v>
                </c:pt>
                <c:pt idx="3318">
                  <c:v>2585</c:v>
                </c:pt>
                <c:pt idx="3319">
                  <c:v>2334865</c:v>
                </c:pt>
                <c:pt idx="3320">
                  <c:v>674636</c:v>
                </c:pt>
                <c:pt idx="3321">
                  <c:v>3103985</c:v>
                </c:pt>
                <c:pt idx="3322">
                  <c:v>426790</c:v>
                </c:pt>
                <c:pt idx="3323">
                  <c:v>14972</c:v>
                </c:pt>
                <c:pt idx="3324">
                  <c:v>11661</c:v>
                </c:pt>
                <c:pt idx="3325">
                  <c:v>173696</c:v>
                </c:pt>
                <c:pt idx="3326">
                  <c:v>166097</c:v>
                </c:pt>
                <c:pt idx="3327">
                  <c:v>345869</c:v>
                </c:pt>
                <c:pt idx="3328">
                  <c:v>1912665</c:v>
                </c:pt>
                <c:pt idx="3329">
                  <c:v>1524361</c:v>
                </c:pt>
                <c:pt idx="3330">
                  <c:v>8408515</c:v>
                </c:pt>
                <c:pt idx="3331">
                  <c:v>877102</c:v>
                </c:pt>
                <c:pt idx="3332">
                  <c:v>1146392</c:v>
                </c:pt>
                <c:pt idx="3333">
                  <c:v>2443384</c:v>
                </c:pt>
                <c:pt idx="3334">
                  <c:v>58234</c:v>
                </c:pt>
                <c:pt idx="3335">
                  <c:v>36929</c:v>
                </c:pt>
                <c:pt idx="3336">
                  <c:v>2679373</c:v>
                </c:pt>
                <c:pt idx="3337">
                  <c:v>90454</c:v>
                </c:pt>
                <c:pt idx="3338">
                  <c:v>3635</c:v>
                </c:pt>
                <c:pt idx="3339">
                  <c:v>589827</c:v>
                </c:pt>
                <c:pt idx="3340">
                  <c:v>8493</c:v>
                </c:pt>
                <c:pt idx="3341">
                  <c:v>4269447</c:v>
                </c:pt>
                <c:pt idx="3342">
                  <c:v>21980138</c:v>
                </c:pt>
                <c:pt idx="3343">
                  <c:v>2102111</c:v>
                </c:pt>
                <c:pt idx="3344">
                  <c:v>1313348</c:v>
                </c:pt>
                <c:pt idx="3345">
                  <c:v>874634</c:v>
                </c:pt>
                <c:pt idx="3346">
                  <c:v>78175</c:v>
                </c:pt>
                <c:pt idx="3347">
                  <c:v>95520</c:v>
                </c:pt>
                <c:pt idx="3348">
                  <c:v>189038</c:v>
                </c:pt>
                <c:pt idx="3349">
                  <c:v>1036632</c:v>
                </c:pt>
                <c:pt idx="3350">
                  <c:v>3780194</c:v>
                </c:pt>
                <c:pt idx="3351">
                  <c:v>260697</c:v>
                </c:pt>
                <c:pt idx="3352">
                  <c:v>543711</c:v>
                </c:pt>
                <c:pt idx="3353">
                  <c:v>28781</c:v>
                </c:pt>
                <c:pt idx="3354">
                  <c:v>620687</c:v>
                </c:pt>
                <c:pt idx="3355">
                  <c:v>1329350</c:v>
                </c:pt>
                <c:pt idx="3356">
                  <c:v>4678751</c:v>
                </c:pt>
                <c:pt idx="3357">
                  <c:v>1908094</c:v>
                </c:pt>
                <c:pt idx="3358">
                  <c:v>112077</c:v>
                </c:pt>
                <c:pt idx="3359">
                  <c:v>220548</c:v>
                </c:pt>
                <c:pt idx="3360">
                  <c:v>147383</c:v>
                </c:pt>
                <c:pt idx="3361">
                  <c:v>1244190</c:v>
                </c:pt>
                <c:pt idx="3362">
                  <c:v>285483</c:v>
                </c:pt>
                <c:pt idx="3363">
                  <c:v>1464</c:v>
                </c:pt>
                <c:pt idx="3364">
                  <c:v>401423</c:v>
                </c:pt>
                <c:pt idx="3365">
                  <c:v>377906</c:v>
                </c:pt>
                <c:pt idx="3366">
                  <c:v>7746</c:v>
                </c:pt>
                <c:pt idx="3367">
                  <c:v>741548</c:v>
                </c:pt>
                <c:pt idx="3368">
                  <c:v>205209</c:v>
                </c:pt>
                <c:pt idx="3369">
                  <c:v>3848607</c:v>
                </c:pt>
                <c:pt idx="3370">
                  <c:v>719340</c:v>
                </c:pt>
                <c:pt idx="3371">
                  <c:v>2047272</c:v>
                </c:pt>
                <c:pt idx="3372">
                  <c:v>617505</c:v>
                </c:pt>
                <c:pt idx="3373">
                  <c:v>42658</c:v>
                </c:pt>
                <c:pt idx="3374">
                  <c:v>1927025</c:v>
                </c:pt>
                <c:pt idx="3375">
                  <c:v>349743</c:v>
                </c:pt>
                <c:pt idx="3376">
                  <c:v>689597</c:v>
                </c:pt>
                <c:pt idx="3377">
                  <c:v>432620</c:v>
                </c:pt>
                <c:pt idx="3378">
                  <c:v>26940</c:v>
                </c:pt>
                <c:pt idx="3379">
                  <c:v>758927</c:v>
                </c:pt>
                <c:pt idx="3380">
                  <c:v>93591</c:v>
                </c:pt>
                <c:pt idx="3381">
                  <c:v>846124</c:v>
                </c:pt>
                <c:pt idx="3382">
                  <c:v>1096158</c:v>
                </c:pt>
                <c:pt idx="3383">
                  <c:v>42239</c:v>
                </c:pt>
                <c:pt idx="3384">
                  <c:v>5739252</c:v>
                </c:pt>
                <c:pt idx="3385">
                  <c:v>434727</c:v>
                </c:pt>
                <c:pt idx="3386">
                  <c:v>5558317</c:v>
                </c:pt>
                <c:pt idx="3387">
                  <c:v>1205682</c:v>
                </c:pt>
                <c:pt idx="3388">
                  <c:v>2480934</c:v>
                </c:pt>
                <c:pt idx="3389">
                  <c:v>2230715</c:v>
                </c:pt>
                <c:pt idx="3390">
                  <c:v>1199114</c:v>
                </c:pt>
                <c:pt idx="3391">
                  <c:v>765096</c:v>
                </c:pt>
                <c:pt idx="3392">
                  <c:v>3326832</c:v>
                </c:pt>
                <c:pt idx="3393">
                  <c:v>118865</c:v>
                </c:pt>
                <c:pt idx="3394">
                  <c:v>7999926</c:v>
                </c:pt>
                <c:pt idx="3395">
                  <c:v>7967275</c:v>
                </c:pt>
                <c:pt idx="3396">
                  <c:v>3133</c:v>
                </c:pt>
                <c:pt idx="3397">
                  <c:v>55419</c:v>
                </c:pt>
                <c:pt idx="3398">
                  <c:v>396832</c:v>
                </c:pt>
                <c:pt idx="3399">
                  <c:v>435619</c:v>
                </c:pt>
                <c:pt idx="3400">
                  <c:v>577937</c:v>
                </c:pt>
                <c:pt idx="3401">
                  <c:v>285769</c:v>
                </c:pt>
                <c:pt idx="3402">
                  <c:v>100291</c:v>
                </c:pt>
                <c:pt idx="3403">
                  <c:v>657043</c:v>
                </c:pt>
                <c:pt idx="3404">
                  <c:v>21199</c:v>
                </c:pt>
                <c:pt idx="3405">
                  <c:v>33459</c:v>
                </c:pt>
                <c:pt idx="3406">
                  <c:v>2705268</c:v>
                </c:pt>
                <c:pt idx="3407">
                  <c:v>26967</c:v>
                </c:pt>
                <c:pt idx="3408">
                  <c:v>329129</c:v>
                </c:pt>
                <c:pt idx="3409">
                  <c:v>505886</c:v>
                </c:pt>
                <c:pt idx="3410">
                  <c:v>66190</c:v>
                </c:pt>
                <c:pt idx="3411">
                  <c:v>225463</c:v>
                </c:pt>
                <c:pt idx="3412">
                  <c:v>139884</c:v>
                </c:pt>
                <c:pt idx="3413">
                  <c:v>371510</c:v>
                </c:pt>
                <c:pt idx="3414">
                  <c:v>1996355</c:v>
                </c:pt>
                <c:pt idx="3415">
                  <c:v>595836</c:v>
                </c:pt>
                <c:pt idx="3416">
                  <c:v>316756</c:v>
                </c:pt>
                <c:pt idx="3417">
                  <c:v>213409</c:v>
                </c:pt>
                <c:pt idx="3418">
                  <c:v>1962973</c:v>
                </c:pt>
                <c:pt idx="3419">
                  <c:v>1089753</c:v>
                </c:pt>
                <c:pt idx="3420">
                  <c:v>128413</c:v>
                </c:pt>
                <c:pt idx="3421">
                  <c:v>179723</c:v>
                </c:pt>
                <c:pt idx="3422">
                  <c:v>180606</c:v>
                </c:pt>
                <c:pt idx="3423">
                  <c:v>51186</c:v>
                </c:pt>
                <c:pt idx="3424">
                  <c:v>361432</c:v>
                </c:pt>
                <c:pt idx="3425">
                  <c:v>2234419</c:v>
                </c:pt>
                <c:pt idx="3426">
                  <c:v>2519858</c:v>
                </c:pt>
                <c:pt idx="3427">
                  <c:v>4594686</c:v>
                </c:pt>
                <c:pt idx="3428">
                  <c:v>2451830</c:v>
                </c:pt>
                <c:pt idx="3429">
                  <c:v>23506</c:v>
                </c:pt>
                <c:pt idx="3430">
                  <c:v>210808</c:v>
                </c:pt>
                <c:pt idx="3431">
                  <c:v>1311014</c:v>
                </c:pt>
                <c:pt idx="3432">
                  <c:v>24772</c:v>
                </c:pt>
                <c:pt idx="3433">
                  <c:v>151626</c:v>
                </c:pt>
                <c:pt idx="3434">
                  <c:v>171518</c:v>
                </c:pt>
                <c:pt idx="3435">
                  <c:v>695072</c:v>
                </c:pt>
                <c:pt idx="3436">
                  <c:v>641055</c:v>
                </c:pt>
                <c:pt idx="3437">
                  <c:v>702374</c:v>
                </c:pt>
                <c:pt idx="3438">
                  <c:v>857855</c:v>
                </c:pt>
                <c:pt idx="3439">
                  <c:v>584074</c:v>
                </c:pt>
                <c:pt idx="3440">
                  <c:v>435462</c:v>
                </c:pt>
                <c:pt idx="3441">
                  <c:v>5398142</c:v>
                </c:pt>
                <c:pt idx="3442">
                  <c:v>612091</c:v>
                </c:pt>
                <c:pt idx="3443">
                  <c:v>49017</c:v>
                </c:pt>
                <c:pt idx="3444">
                  <c:v>423039</c:v>
                </c:pt>
                <c:pt idx="3445">
                  <c:v>1218771</c:v>
                </c:pt>
                <c:pt idx="3446">
                  <c:v>1108366</c:v>
                </c:pt>
                <c:pt idx="3447">
                  <c:v>500154</c:v>
                </c:pt>
                <c:pt idx="3448">
                  <c:v>3232536</c:v>
                </c:pt>
                <c:pt idx="3449">
                  <c:v>4134994</c:v>
                </c:pt>
                <c:pt idx="3450">
                  <c:v>202879</c:v>
                </c:pt>
                <c:pt idx="3451">
                  <c:v>277229</c:v>
                </c:pt>
                <c:pt idx="3452">
                  <c:v>814603</c:v>
                </c:pt>
                <c:pt idx="3453">
                  <c:v>278510</c:v>
                </c:pt>
                <c:pt idx="3454">
                  <c:v>344534</c:v>
                </c:pt>
                <c:pt idx="3455">
                  <c:v>3742740</c:v>
                </c:pt>
                <c:pt idx="3456">
                  <c:v>3148434</c:v>
                </c:pt>
                <c:pt idx="3457">
                  <c:v>299365</c:v>
                </c:pt>
                <c:pt idx="3458">
                  <c:v>308787</c:v>
                </c:pt>
                <c:pt idx="3459">
                  <c:v>17594</c:v>
                </c:pt>
                <c:pt idx="3460">
                  <c:v>1273655</c:v>
                </c:pt>
                <c:pt idx="3461">
                  <c:v>169750</c:v>
                </c:pt>
                <c:pt idx="3462">
                  <c:v>682383</c:v>
                </c:pt>
                <c:pt idx="3463">
                  <c:v>3748683</c:v>
                </c:pt>
                <c:pt idx="3464">
                  <c:v>47455</c:v>
                </c:pt>
                <c:pt idx="3465">
                  <c:v>10891</c:v>
                </c:pt>
                <c:pt idx="3466">
                  <c:v>41446137</c:v>
                </c:pt>
                <c:pt idx="3467">
                  <c:v>4829710</c:v>
                </c:pt>
                <c:pt idx="3468">
                  <c:v>2839406</c:v>
                </c:pt>
                <c:pt idx="3469">
                  <c:v>318801</c:v>
                </c:pt>
                <c:pt idx="3470">
                  <c:v>161231</c:v>
                </c:pt>
                <c:pt idx="3471">
                  <c:v>57951412</c:v>
                </c:pt>
                <c:pt idx="3472">
                  <c:v>261872</c:v>
                </c:pt>
                <c:pt idx="3473">
                  <c:v>286299</c:v>
                </c:pt>
                <c:pt idx="3474">
                  <c:v>1001742</c:v>
                </c:pt>
                <c:pt idx="3475">
                  <c:v>143619</c:v>
                </c:pt>
                <c:pt idx="3476">
                  <c:v>39595</c:v>
                </c:pt>
                <c:pt idx="3477">
                  <c:v>144773</c:v>
                </c:pt>
                <c:pt idx="3478">
                  <c:v>4919175</c:v>
                </c:pt>
                <c:pt idx="3479">
                  <c:v>100786</c:v>
                </c:pt>
                <c:pt idx="3480">
                  <c:v>144594</c:v>
                </c:pt>
                <c:pt idx="3481">
                  <c:v>4003530</c:v>
                </c:pt>
                <c:pt idx="3482">
                  <c:v>4605055</c:v>
                </c:pt>
                <c:pt idx="3483">
                  <c:v>820885</c:v>
                </c:pt>
                <c:pt idx="3484">
                  <c:v>208678</c:v>
                </c:pt>
                <c:pt idx="3485">
                  <c:v>123251</c:v>
                </c:pt>
                <c:pt idx="3486">
                  <c:v>2203618</c:v>
                </c:pt>
                <c:pt idx="3487">
                  <c:v>937914</c:v>
                </c:pt>
                <c:pt idx="3488">
                  <c:v>2480760</c:v>
                </c:pt>
                <c:pt idx="3489">
                  <c:v>1954026</c:v>
                </c:pt>
                <c:pt idx="3490">
                  <c:v>65631</c:v>
                </c:pt>
                <c:pt idx="3491">
                  <c:v>587204</c:v>
                </c:pt>
                <c:pt idx="3492">
                  <c:v>286574</c:v>
                </c:pt>
                <c:pt idx="3493">
                  <c:v>487593</c:v>
                </c:pt>
                <c:pt idx="3494">
                  <c:v>1536968</c:v>
                </c:pt>
                <c:pt idx="3495">
                  <c:v>438129</c:v>
                </c:pt>
                <c:pt idx="3496">
                  <c:v>385734</c:v>
                </c:pt>
                <c:pt idx="3497">
                  <c:v>423043</c:v>
                </c:pt>
                <c:pt idx="3498">
                  <c:v>1666003</c:v>
                </c:pt>
                <c:pt idx="3499">
                  <c:v>393170</c:v>
                </c:pt>
                <c:pt idx="3500">
                  <c:v>2839135</c:v>
                </c:pt>
                <c:pt idx="3501">
                  <c:v>47701</c:v>
                </c:pt>
                <c:pt idx="3502">
                  <c:v>275982</c:v>
                </c:pt>
                <c:pt idx="3503">
                  <c:v>403887</c:v>
                </c:pt>
                <c:pt idx="3504">
                  <c:v>57465</c:v>
                </c:pt>
                <c:pt idx="3505">
                  <c:v>294310</c:v>
                </c:pt>
                <c:pt idx="3506">
                  <c:v>1363711</c:v>
                </c:pt>
                <c:pt idx="3507">
                  <c:v>1675419</c:v>
                </c:pt>
                <c:pt idx="3508">
                  <c:v>94373</c:v>
                </c:pt>
                <c:pt idx="3509">
                  <c:v>333820</c:v>
                </c:pt>
                <c:pt idx="3510">
                  <c:v>362180</c:v>
                </c:pt>
                <c:pt idx="3511">
                  <c:v>152001</c:v>
                </c:pt>
                <c:pt idx="3512">
                  <c:v>35125</c:v>
                </c:pt>
                <c:pt idx="3513">
                  <c:v>22371</c:v>
                </c:pt>
                <c:pt idx="3514">
                  <c:v>244518</c:v>
                </c:pt>
                <c:pt idx="3515">
                  <c:v>177648</c:v>
                </c:pt>
                <c:pt idx="3516">
                  <c:v>488133</c:v>
                </c:pt>
                <c:pt idx="3517">
                  <c:v>267038</c:v>
                </c:pt>
                <c:pt idx="3518">
                  <c:v>416772</c:v>
                </c:pt>
                <c:pt idx="3519">
                  <c:v>1791693</c:v>
                </c:pt>
                <c:pt idx="3520">
                  <c:v>1695926</c:v>
                </c:pt>
                <c:pt idx="3521">
                  <c:v>6804554</c:v>
                </c:pt>
                <c:pt idx="3522">
                  <c:v>56012</c:v>
                </c:pt>
                <c:pt idx="3523">
                  <c:v>309971</c:v>
                </c:pt>
                <c:pt idx="3524">
                  <c:v>469432</c:v>
                </c:pt>
                <c:pt idx="3525">
                  <c:v>8697</c:v>
                </c:pt>
                <c:pt idx="3526">
                  <c:v>5578495</c:v>
                </c:pt>
                <c:pt idx="3527">
                  <c:v>298003</c:v>
                </c:pt>
                <c:pt idx="3528">
                  <c:v>5107601</c:v>
                </c:pt>
                <c:pt idx="3529">
                  <c:v>1581379</c:v>
                </c:pt>
                <c:pt idx="3530">
                  <c:v>9164600</c:v>
                </c:pt>
                <c:pt idx="3531">
                  <c:v>122544931</c:v>
                </c:pt>
                <c:pt idx="3532">
                  <c:v>498613</c:v>
                </c:pt>
                <c:pt idx="3533">
                  <c:v>1420335</c:v>
                </c:pt>
                <c:pt idx="3534">
                  <c:v>2015271</c:v>
                </c:pt>
                <c:pt idx="3535">
                  <c:v>2763416</c:v>
                </c:pt>
                <c:pt idx="3536">
                  <c:v>1136277</c:v>
                </c:pt>
                <c:pt idx="3537">
                  <c:v>311117</c:v>
                </c:pt>
                <c:pt idx="3538">
                  <c:v>1156807</c:v>
                </c:pt>
                <c:pt idx="3539">
                  <c:v>200246</c:v>
                </c:pt>
                <c:pt idx="3540">
                  <c:v>1240985</c:v>
                </c:pt>
                <c:pt idx="3541">
                  <c:v>435338</c:v>
                </c:pt>
                <c:pt idx="3542">
                  <c:v>890803</c:v>
                </c:pt>
                <c:pt idx="3543">
                  <c:v>2688144</c:v>
                </c:pt>
                <c:pt idx="3544">
                  <c:v>292413</c:v>
                </c:pt>
                <c:pt idx="3545">
                  <c:v>216179</c:v>
                </c:pt>
                <c:pt idx="3546">
                  <c:v>1166324</c:v>
                </c:pt>
                <c:pt idx="3547">
                  <c:v>2275306</c:v>
                </c:pt>
                <c:pt idx="3548">
                  <c:v>1422235</c:v>
                </c:pt>
                <c:pt idx="3549">
                  <c:v>21957640</c:v>
                </c:pt>
                <c:pt idx="3550">
                  <c:v>186750</c:v>
                </c:pt>
                <c:pt idx="3551">
                  <c:v>61309</c:v>
                </c:pt>
                <c:pt idx="3552">
                  <c:v>2283685</c:v>
                </c:pt>
                <c:pt idx="3553">
                  <c:v>292375</c:v>
                </c:pt>
                <c:pt idx="3554">
                  <c:v>241832</c:v>
                </c:pt>
                <c:pt idx="3555">
                  <c:v>215345</c:v>
                </c:pt>
                <c:pt idx="3556">
                  <c:v>479587</c:v>
                </c:pt>
                <c:pt idx="3557">
                  <c:v>2276613</c:v>
                </c:pt>
                <c:pt idx="3558">
                  <c:v>3976296</c:v>
                </c:pt>
                <c:pt idx="3559">
                  <c:v>473026</c:v>
                </c:pt>
                <c:pt idx="3560">
                  <c:v>153341</c:v>
                </c:pt>
                <c:pt idx="3561">
                  <c:v>4719807</c:v>
                </c:pt>
                <c:pt idx="3562">
                  <c:v>2226074</c:v>
                </c:pt>
                <c:pt idx="3563">
                  <c:v>560569</c:v>
                </c:pt>
                <c:pt idx="3564">
                  <c:v>472575</c:v>
                </c:pt>
                <c:pt idx="3565">
                  <c:v>3948004</c:v>
                </c:pt>
                <c:pt idx="3566">
                  <c:v>8659</c:v>
                </c:pt>
                <c:pt idx="3567">
                  <c:v>28630</c:v>
                </c:pt>
                <c:pt idx="3568">
                  <c:v>5122352</c:v>
                </c:pt>
                <c:pt idx="3569">
                  <c:v>533815</c:v>
                </c:pt>
                <c:pt idx="3570">
                  <c:v>834551</c:v>
                </c:pt>
                <c:pt idx="3571">
                  <c:v>53415</c:v>
                </c:pt>
                <c:pt idx="3572">
                  <c:v>602362</c:v>
                </c:pt>
                <c:pt idx="3573">
                  <c:v>21888660</c:v>
                </c:pt>
                <c:pt idx="3574">
                  <c:v>853242</c:v>
                </c:pt>
                <c:pt idx="3575">
                  <c:v>529088</c:v>
                </c:pt>
                <c:pt idx="3576">
                  <c:v>184794</c:v>
                </c:pt>
                <c:pt idx="3577">
                  <c:v>5952094</c:v>
                </c:pt>
                <c:pt idx="3578">
                  <c:v>1725355</c:v>
                </c:pt>
                <c:pt idx="3579">
                  <c:v>1656235</c:v>
                </c:pt>
                <c:pt idx="3580">
                  <c:v>1381198</c:v>
                </c:pt>
                <c:pt idx="3581">
                  <c:v>498117</c:v>
                </c:pt>
                <c:pt idx="3582">
                  <c:v>543491</c:v>
                </c:pt>
                <c:pt idx="3583">
                  <c:v>3558834</c:v>
                </c:pt>
                <c:pt idx="3584">
                  <c:v>268035</c:v>
                </c:pt>
                <c:pt idx="3585">
                  <c:v>323471</c:v>
                </c:pt>
                <c:pt idx="3586">
                  <c:v>622235</c:v>
                </c:pt>
                <c:pt idx="3587">
                  <c:v>1353109</c:v>
                </c:pt>
                <c:pt idx="3588">
                  <c:v>922301</c:v>
                </c:pt>
                <c:pt idx="3589">
                  <c:v>1558898</c:v>
                </c:pt>
                <c:pt idx="3590">
                  <c:v>1559583</c:v>
                </c:pt>
                <c:pt idx="3591">
                  <c:v>317658</c:v>
                </c:pt>
                <c:pt idx="3592">
                  <c:v>88663</c:v>
                </c:pt>
                <c:pt idx="3593">
                  <c:v>33768</c:v>
                </c:pt>
                <c:pt idx="3594">
                  <c:v>29725</c:v>
                </c:pt>
                <c:pt idx="3595">
                  <c:v>221906</c:v>
                </c:pt>
                <c:pt idx="3596">
                  <c:v>1477735</c:v>
                </c:pt>
                <c:pt idx="3597">
                  <c:v>9039407</c:v>
                </c:pt>
                <c:pt idx="3598">
                  <c:v>65197</c:v>
                </c:pt>
                <c:pt idx="3599">
                  <c:v>131240</c:v>
                </c:pt>
                <c:pt idx="3600">
                  <c:v>1046154</c:v>
                </c:pt>
                <c:pt idx="3601">
                  <c:v>27335197</c:v>
                </c:pt>
                <c:pt idx="3602">
                  <c:v>281689</c:v>
                </c:pt>
                <c:pt idx="3603">
                  <c:v>474318</c:v>
                </c:pt>
                <c:pt idx="3604">
                  <c:v>99495</c:v>
                </c:pt>
                <c:pt idx="3605">
                  <c:v>1009538</c:v>
                </c:pt>
                <c:pt idx="3606">
                  <c:v>735189</c:v>
                </c:pt>
                <c:pt idx="3607">
                  <c:v>315148</c:v>
                </c:pt>
                <c:pt idx="3608">
                  <c:v>689858</c:v>
                </c:pt>
                <c:pt idx="3609">
                  <c:v>25839</c:v>
                </c:pt>
                <c:pt idx="3610">
                  <c:v>1537417</c:v>
                </c:pt>
                <c:pt idx="3611">
                  <c:v>461918</c:v>
                </c:pt>
                <c:pt idx="3612">
                  <c:v>3343908</c:v>
                </c:pt>
                <c:pt idx="3613">
                  <c:v>292087</c:v>
                </c:pt>
                <c:pt idx="3614">
                  <c:v>328687</c:v>
                </c:pt>
                <c:pt idx="3615">
                  <c:v>1933415</c:v>
                </c:pt>
                <c:pt idx="3616">
                  <c:v>78783</c:v>
                </c:pt>
                <c:pt idx="3617">
                  <c:v>4218040</c:v>
                </c:pt>
                <c:pt idx="3618">
                  <c:v>1352763</c:v>
                </c:pt>
                <c:pt idx="3619">
                  <c:v>156892</c:v>
                </c:pt>
                <c:pt idx="3620">
                  <c:v>141000</c:v>
                </c:pt>
                <c:pt idx="3621">
                  <c:v>352667</c:v>
                </c:pt>
                <c:pt idx="3622">
                  <c:v>2664</c:v>
                </c:pt>
                <c:pt idx="3623">
                  <c:v>38479</c:v>
                </c:pt>
                <c:pt idx="3624">
                  <c:v>258506</c:v>
                </c:pt>
                <c:pt idx="3625">
                  <c:v>458494</c:v>
                </c:pt>
                <c:pt idx="3626">
                  <c:v>720317</c:v>
                </c:pt>
                <c:pt idx="3627">
                  <c:v>39720</c:v>
                </c:pt>
                <c:pt idx="3628">
                  <c:v>2426345</c:v>
                </c:pt>
                <c:pt idx="3629">
                  <c:v>246944</c:v>
                </c:pt>
                <c:pt idx="3630">
                  <c:v>88560</c:v>
                </c:pt>
                <c:pt idx="3631">
                  <c:v>480552</c:v>
                </c:pt>
                <c:pt idx="3632">
                  <c:v>8734726</c:v>
                </c:pt>
                <c:pt idx="3633">
                  <c:v>895352</c:v>
                </c:pt>
                <c:pt idx="3634">
                  <c:v>1553598</c:v>
                </c:pt>
                <c:pt idx="3635">
                  <c:v>132029</c:v>
                </c:pt>
                <c:pt idx="3636">
                  <c:v>573028</c:v>
                </c:pt>
                <c:pt idx="3637">
                  <c:v>207465</c:v>
                </c:pt>
                <c:pt idx="3638">
                  <c:v>2337251</c:v>
                </c:pt>
                <c:pt idx="3639">
                  <c:v>260580</c:v>
                </c:pt>
                <c:pt idx="3640">
                  <c:v>7965486</c:v>
                </c:pt>
                <c:pt idx="3641">
                  <c:v>2259888</c:v>
                </c:pt>
                <c:pt idx="3642">
                  <c:v>1593</c:v>
                </c:pt>
                <c:pt idx="3643">
                  <c:v>282348</c:v>
                </c:pt>
                <c:pt idx="3644">
                  <c:v>105270</c:v>
                </c:pt>
                <c:pt idx="3645">
                  <c:v>345371</c:v>
                </c:pt>
                <c:pt idx="3646">
                  <c:v>460011</c:v>
                </c:pt>
                <c:pt idx="3647">
                  <c:v>3087952</c:v>
                </c:pt>
                <c:pt idx="3648">
                  <c:v>792979</c:v>
                </c:pt>
                <c:pt idx="3649">
                  <c:v>1294681</c:v>
                </c:pt>
                <c:pt idx="3650">
                  <c:v>146752</c:v>
                </c:pt>
                <c:pt idx="3651">
                  <c:v>27571</c:v>
                </c:pt>
                <c:pt idx="3652">
                  <c:v>391853</c:v>
                </c:pt>
                <c:pt idx="3653">
                  <c:v>356012</c:v>
                </c:pt>
                <c:pt idx="3654">
                  <c:v>20529</c:v>
                </c:pt>
                <c:pt idx="3655">
                  <c:v>456543</c:v>
                </c:pt>
                <c:pt idx="3656">
                  <c:v>107735</c:v>
                </c:pt>
                <c:pt idx="3657">
                  <c:v>1372300</c:v>
                </c:pt>
                <c:pt idx="3658">
                  <c:v>184982</c:v>
                </c:pt>
                <c:pt idx="3659">
                  <c:v>1180413</c:v>
                </c:pt>
                <c:pt idx="3660">
                  <c:v>1322797</c:v>
                </c:pt>
                <c:pt idx="3661">
                  <c:v>292015</c:v>
                </c:pt>
                <c:pt idx="3662">
                  <c:v>876890</c:v>
                </c:pt>
                <c:pt idx="3663">
                  <c:v>379449</c:v>
                </c:pt>
                <c:pt idx="3664">
                  <c:v>813414</c:v>
                </c:pt>
                <c:pt idx="3665">
                  <c:v>540149</c:v>
                </c:pt>
                <c:pt idx="3666">
                  <c:v>5948415</c:v>
                </c:pt>
                <c:pt idx="3667">
                  <c:v>100896</c:v>
                </c:pt>
                <c:pt idx="3668">
                  <c:v>554069</c:v>
                </c:pt>
                <c:pt idx="3669">
                  <c:v>5169</c:v>
                </c:pt>
                <c:pt idx="3670">
                  <c:v>1266647</c:v>
                </c:pt>
                <c:pt idx="3671">
                  <c:v>2078</c:v>
                </c:pt>
                <c:pt idx="3672">
                  <c:v>79736</c:v>
                </c:pt>
                <c:pt idx="3673">
                  <c:v>438733</c:v>
                </c:pt>
                <c:pt idx="3674">
                  <c:v>1473589</c:v>
                </c:pt>
                <c:pt idx="3675">
                  <c:v>953710</c:v>
                </c:pt>
                <c:pt idx="3676">
                  <c:v>556347</c:v>
                </c:pt>
                <c:pt idx="3677">
                  <c:v>624237</c:v>
                </c:pt>
                <c:pt idx="3678">
                  <c:v>64294</c:v>
                </c:pt>
                <c:pt idx="3679">
                  <c:v>246835</c:v>
                </c:pt>
                <c:pt idx="3680">
                  <c:v>56894</c:v>
                </c:pt>
                <c:pt idx="3681">
                  <c:v>799878</c:v>
                </c:pt>
                <c:pt idx="3682">
                  <c:v>5420474</c:v>
                </c:pt>
                <c:pt idx="3683">
                  <c:v>1037921</c:v>
                </c:pt>
                <c:pt idx="3684">
                  <c:v>1546967</c:v>
                </c:pt>
                <c:pt idx="3685">
                  <c:v>73649</c:v>
                </c:pt>
                <c:pt idx="3686">
                  <c:v>1071848</c:v>
                </c:pt>
                <c:pt idx="3687">
                  <c:v>511315</c:v>
                </c:pt>
                <c:pt idx="3688">
                  <c:v>120078</c:v>
                </c:pt>
                <c:pt idx="3689">
                  <c:v>1099145</c:v>
                </c:pt>
                <c:pt idx="3690">
                  <c:v>411705</c:v>
                </c:pt>
                <c:pt idx="3691">
                  <c:v>1603502</c:v>
                </c:pt>
                <c:pt idx="3692">
                  <c:v>37144</c:v>
                </c:pt>
                <c:pt idx="3693">
                  <c:v>76351</c:v>
                </c:pt>
                <c:pt idx="3694">
                  <c:v>3044139</c:v>
                </c:pt>
                <c:pt idx="3695">
                  <c:v>56717</c:v>
                </c:pt>
                <c:pt idx="3696">
                  <c:v>79154</c:v>
                </c:pt>
                <c:pt idx="3697">
                  <c:v>19412787</c:v>
                </c:pt>
                <c:pt idx="3698">
                  <c:v>1279582</c:v>
                </c:pt>
                <c:pt idx="3699">
                  <c:v>1984239</c:v>
                </c:pt>
                <c:pt idx="3700">
                  <c:v>5517903</c:v>
                </c:pt>
                <c:pt idx="3701">
                  <c:v>83530</c:v>
                </c:pt>
                <c:pt idx="3702">
                  <c:v>210065</c:v>
                </c:pt>
                <c:pt idx="3703">
                  <c:v>5755949</c:v>
                </c:pt>
                <c:pt idx="3704">
                  <c:v>3256799</c:v>
                </c:pt>
                <c:pt idx="3705">
                  <c:v>618752</c:v>
                </c:pt>
                <c:pt idx="3706">
                  <c:v>22034</c:v>
                </c:pt>
                <c:pt idx="3707">
                  <c:v>552697</c:v>
                </c:pt>
                <c:pt idx="3708">
                  <c:v>1252</c:v>
                </c:pt>
                <c:pt idx="3709">
                  <c:v>1226948</c:v>
                </c:pt>
                <c:pt idx="3710">
                  <c:v>2977964</c:v>
                </c:pt>
                <c:pt idx="3711">
                  <c:v>954635</c:v>
                </c:pt>
                <c:pt idx="3712">
                  <c:v>268077</c:v>
                </c:pt>
                <c:pt idx="3713">
                  <c:v>359120</c:v>
                </c:pt>
                <c:pt idx="3714">
                  <c:v>296315</c:v>
                </c:pt>
                <c:pt idx="3715">
                  <c:v>32825</c:v>
                </c:pt>
                <c:pt idx="3716">
                  <c:v>2604392</c:v>
                </c:pt>
                <c:pt idx="3717">
                  <c:v>292715</c:v>
                </c:pt>
                <c:pt idx="3718">
                  <c:v>2083564</c:v>
                </c:pt>
                <c:pt idx="3719">
                  <c:v>10505035</c:v>
                </c:pt>
                <c:pt idx="3720">
                  <c:v>72365</c:v>
                </c:pt>
                <c:pt idx="3721">
                  <c:v>1425308</c:v>
                </c:pt>
                <c:pt idx="3722">
                  <c:v>167110</c:v>
                </c:pt>
                <c:pt idx="3723">
                  <c:v>390261</c:v>
                </c:pt>
                <c:pt idx="3724">
                  <c:v>763000</c:v>
                </c:pt>
                <c:pt idx="3725">
                  <c:v>1223851</c:v>
                </c:pt>
                <c:pt idx="3726">
                  <c:v>178717</c:v>
                </c:pt>
                <c:pt idx="3727">
                  <c:v>156774</c:v>
                </c:pt>
                <c:pt idx="3728">
                  <c:v>343860</c:v>
                </c:pt>
                <c:pt idx="3729">
                  <c:v>685619</c:v>
                </c:pt>
                <c:pt idx="3730">
                  <c:v>51588</c:v>
                </c:pt>
                <c:pt idx="3731">
                  <c:v>41803845</c:v>
                </c:pt>
                <c:pt idx="3732">
                  <c:v>34324</c:v>
                </c:pt>
                <c:pt idx="3733">
                  <c:v>155701</c:v>
                </c:pt>
                <c:pt idx="3734">
                  <c:v>538061</c:v>
                </c:pt>
                <c:pt idx="3735">
                  <c:v>4307697</c:v>
                </c:pt>
                <c:pt idx="3736">
                  <c:v>46025</c:v>
                </c:pt>
                <c:pt idx="3737">
                  <c:v>6172</c:v>
                </c:pt>
                <c:pt idx="3738">
                  <c:v>186023</c:v>
                </c:pt>
                <c:pt idx="3739">
                  <c:v>64262</c:v>
                </c:pt>
                <c:pt idx="3740">
                  <c:v>762583</c:v>
                </c:pt>
                <c:pt idx="3741">
                  <c:v>2564760</c:v>
                </c:pt>
                <c:pt idx="3742">
                  <c:v>26448434</c:v>
                </c:pt>
                <c:pt idx="3743">
                  <c:v>1964287</c:v>
                </c:pt>
                <c:pt idx="3744">
                  <c:v>58689</c:v>
                </c:pt>
                <c:pt idx="3745">
                  <c:v>6169981</c:v>
                </c:pt>
                <c:pt idx="3746">
                  <c:v>230733</c:v>
                </c:pt>
                <c:pt idx="3747">
                  <c:v>50934</c:v>
                </c:pt>
                <c:pt idx="3748">
                  <c:v>194689</c:v>
                </c:pt>
                <c:pt idx="3749">
                  <c:v>57770</c:v>
                </c:pt>
                <c:pt idx="3750">
                  <c:v>899519</c:v>
                </c:pt>
                <c:pt idx="3751">
                  <c:v>56032</c:v>
                </c:pt>
                <c:pt idx="3752">
                  <c:v>329873</c:v>
                </c:pt>
                <c:pt idx="3753">
                  <c:v>8837197</c:v>
                </c:pt>
                <c:pt idx="3754">
                  <c:v>76714</c:v>
                </c:pt>
                <c:pt idx="3755">
                  <c:v>18916</c:v>
                </c:pt>
                <c:pt idx="3756">
                  <c:v>1639968</c:v>
                </c:pt>
                <c:pt idx="3757">
                  <c:v>37095</c:v>
                </c:pt>
                <c:pt idx="3758">
                  <c:v>4541</c:v>
                </c:pt>
                <c:pt idx="3759">
                  <c:v>1646051</c:v>
                </c:pt>
                <c:pt idx="3760">
                  <c:v>915783</c:v>
                </c:pt>
                <c:pt idx="3761">
                  <c:v>46054</c:v>
                </c:pt>
                <c:pt idx="3762">
                  <c:v>336872</c:v>
                </c:pt>
                <c:pt idx="3763">
                  <c:v>7172963</c:v>
                </c:pt>
                <c:pt idx="3764">
                  <c:v>275380</c:v>
                </c:pt>
                <c:pt idx="3765">
                  <c:v>1615678</c:v>
                </c:pt>
                <c:pt idx="3766">
                  <c:v>35615</c:v>
                </c:pt>
                <c:pt idx="3767">
                  <c:v>852554</c:v>
                </c:pt>
                <c:pt idx="3768">
                  <c:v>563721</c:v>
                </c:pt>
                <c:pt idx="3769">
                  <c:v>751768</c:v>
                </c:pt>
                <c:pt idx="3770">
                  <c:v>1203227</c:v>
                </c:pt>
                <c:pt idx="3771">
                  <c:v>73083</c:v>
                </c:pt>
                <c:pt idx="3772">
                  <c:v>355279</c:v>
                </c:pt>
                <c:pt idx="3773">
                  <c:v>1251577</c:v>
                </c:pt>
                <c:pt idx="3774">
                  <c:v>448169</c:v>
                </c:pt>
                <c:pt idx="3775">
                  <c:v>1931851</c:v>
                </c:pt>
                <c:pt idx="3776">
                  <c:v>619376</c:v>
                </c:pt>
                <c:pt idx="3777">
                  <c:v>1441446</c:v>
                </c:pt>
                <c:pt idx="3778">
                  <c:v>2387617</c:v>
                </c:pt>
                <c:pt idx="3779">
                  <c:v>799411</c:v>
                </c:pt>
                <c:pt idx="3780">
                  <c:v>4604207</c:v>
                </c:pt>
                <c:pt idx="3781">
                  <c:v>602180</c:v>
                </c:pt>
                <c:pt idx="3782">
                  <c:v>537443</c:v>
                </c:pt>
                <c:pt idx="3783">
                  <c:v>904555</c:v>
                </c:pt>
                <c:pt idx="3784">
                  <c:v>4265963</c:v>
                </c:pt>
                <c:pt idx="3785">
                  <c:v>2710968</c:v>
                </c:pt>
                <c:pt idx="3786">
                  <c:v>106288</c:v>
                </c:pt>
                <c:pt idx="3787">
                  <c:v>483127</c:v>
                </c:pt>
                <c:pt idx="3788">
                  <c:v>9454</c:v>
                </c:pt>
                <c:pt idx="3789">
                  <c:v>1069986</c:v>
                </c:pt>
                <c:pt idx="3790">
                  <c:v>816073</c:v>
                </c:pt>
                <c:pt idx="3791">
                  <c:v>215541</c:v>
                </c:pt>
                <c:pt idx="3792">
                  <c:v>1721076</c:v>
                </c:pt>
                <c:pt idx="3793">
                  <c:v>4551374</c:v>
                </c:pt>
                <c:pt idx="3794">
                  <c:v>1572313</c:v>
                </c:pt>
                <c:pt idx="3795">
                  <c:v>32548</c:v>
                </c:pt>
                <c:pt idx="3796">
                  <c:v>402509</c:v>
                </c:pt>
                <c:pt idx="3797">
                  <c:v>1563582</c:v>
                </c:pt>
                <c:pt idx="3798">
                  <c:v>492089</c:v>
                </c:pt>
                <c:pt idx="3799">
                  <c:v>1666780</c:v>
                </c:pt>
                <c:pt idx="3800">
                  <c:v>1597365</c:v>
                </c:pt>
                <c:pt idx="3801">
                  <c:v>2476190</c:v>
                </c:pt>
                <c:pt idx="3802">
                  <c:v>458231</c:v>
                </c:pt>
                <c:pt idx="3803">
                  <c:v>140011</c:v>
                </c:pt>
                <c:pt idx="3804">
                  <c:v>2985521</c:v>
                </c:pt>
                <c:pt idx="3805">
                  <c:v>861822</c:v>
                </c:pt>
                <c:pt idx="3806">
                  <c:v>94403</c:v>
                </c:pt>
                <c:pt idx="3807">
                  <c:v>53006</c:v>
                </c:pt>
                <c:pt idx="3808">
                  <c:v>566069</c:v>
                </c:pt>
                <c:pt idx="3809">
                  <c:v>197811</c:v>
                </c:pt>
                <c:pt idx="3810">
                  <c:v>436505</c:v>
                </c:pt>
                <c:pt idx="3811">
                  <c:v>444370</c:v>
                </c:pt>
                <c:pt idx="3812">
                  <c:v>3096627</c:v>
                </c:pt>
                <c:pt idx="3813">
                  <c:v>183242</c:v>
                </c:pt>
                <c:pt idx="3814">
                  <c:v>435057</c:v>
                </c:pt>
                <c:pt idx="3815">
                  <c:v>1457307</c:v>
                </c:pt>
                <c:pt idx="3816">
                  <c:v>788947</c:v>
                </c:pt>
                <c:pt idx="3817">
                  <c:v>1188777</c:v>
                </c:pt>
                <c:pt idx="3818">
                  <c:v>1113089</c:v>
                </c:pt>
                <c:pt idx="3819">
                  <c:v>186912</c:v>
                </c:pt>
                <c:pt idx="3820">
                  <c:v>531393</c:v>
                </c:pt>
                <c:pt idx="3821">
                  <c:v>178512</c:v>
                </c:pt>
                <c:pt idx="3822">
                  <c:v>196571</c:v>
                </c:pt>
                <c:pt idx="3823">
                  <c:v>1071030</c:v>
                </c:pt>
                <c:pt idx="3824">
                  <c:v>1705668</c:v>
                </c:pt>
                <c:pt idx="3825">
                  <c:v>739499</c:v>
                </c:pt>
                <c:pt idx="3826">
                  <c:v>951655</c:v>
                </c:pt>
                <c:pt idx="3827">
                  <c:v>83393</c:v>
                </c:pt>
                <c:pt idx="3828">
                  <c:v>41824</c:v>
                </c:pt>
                <c:pt idx="3829">
                  <c:v>2058483</c:v>
                </c:pt>
                <c:pt idx="3830">
                  <c:v>1629599</c:v>
                </c:pt>
                <c:pt idx="3831">
                  <c:v>390695</c:v>
                </c:pt>
                <c:pt idx="3832">
                  <c:v>21113889</c:v>
                </c:pt>
                <c:pt idx="3833">
                  <c:v>2654222</c:v>
                </c:pt>
                <c:pt idx="3834">
                  <c:v>469539</c:v>
                </c:pt>
                <c:pt idx="3835">
                  <c:v>960177</c:v>
                </c:pt>
                <c:pt idx="3836">
                  <c:v>68828</c:v>
                </c:pt>
                <c:pt idx="3837">
                  <c:v>41869</c:v>
                </c:pt>
                <c:pt idx="3838">
                  <c:v>553734</c:v>
                </c:pt>
                <c:pt idx="3839">
                  <c:v>845262</c:v>
                </c:pt>
                <c:pt idx="3840">
                  <c:v>373253</c:v>
                </c:pt>
                <c:pt idx="3841">
                  <c:v>35233</c:v>
                </c:pt>
                <c:pt idx="3842">
                  <c:v>27931</c:v>
                </c:pt>
                <c:pt idx="3843">
                  <c:v>657337</c:v>
                </c:pt>
                <c:pt idx="3844">
                  <c:v>3372271</c:v>
                </c:pt>
                <c:pt idx="3845">
                  <c:v>409118</c:v>
                </c:pt>
                <c:pt idx="3846">
                  <c:v>11381059</c:v>
                </c:pt>
                <c:pt idx="3847">
                  <c:v>666191</c:v>
                </c:pt>
                <c:pt idx="3848">
                  <c:v>330477</c:v>
                </c:pt>
                <c:pt idx="3849">
                  <c:v>1780209</c:v>
                </c:pt>
                <c:pt idx="3850">
                  <c:v>6197393</c:v>
                </c:pt>
                <c:pt idx="3851">
                  <c:v>3999438</c:v>
                </c:pt>
                <c:pt idx="3852">
                  <c:v>637942</c:v>
                </c:pt>
                <c:pt idx="3853">
                  <c:v>4867664</c:v>
                </c:pt>
                <c:pt idx="3854">
                  <c:v>2014354</c:v>
                </c:pt>
                <c:pt idx="3855">
                  <c:v>1176559</c:v>
                </c:pt>
                <c:pt idx="3856">
                  <c:v>7260</c:v>
                </c:pt>
                <c:pt idx="3857">
                  <c:v>1016463</c:v>
                </c:pt>
                <c:pt idx="3858">
                  <c:v>477272</c:v>
                </c:pt>
                <c:pt idx="3859">
                  <c:v>4570970</c:v>
                </c:pt>
                <c:pt idx="3860">
                  <c:v>3319097</c:v>
                </c:pt>
                <c:pt idx="3861">
                  <c:v>334600</c:v>
                </c:pt>
                <c:pt idx="3862">
                  <c:v>22607</c:v>
                </c:pt>
                <c:pt idx="3863">
                  <c:v>765391</c:v>
                </c:pt>
                <c:pt idx="3864">
                  <c:v>649180</c:v>
                </c:pt>
                <c:pt idx="3865">
                  <c:v>1317400</c:v>
                </c:pt>
                <c:pt idx="3866">
                  <c:v>1285558</c:v>
                </c:pt>
                <c:pt idx="3867">
                  <c:v>232904</c:v>
                </c:pt>
                <c:pt idx="3868">
                  <c:v>515428</c:v>
                </c:pt>
                <c:pt idx="3869">
                  <c:v>6388743</c:v>
                </c:pt>
                <c:pt idx="3870">
                  <c:v>3916992</c:v>
                </c:pt>
                <c:pt idx="3871">
                  <c:v>219948</c:v>
                </c:pt>
                <c:pt idx="3872">
                  <c:v>54247</c:v>
                </c:pt>
                <c:pt idx="3873">
                  <c:v>139393</c:v>
                </c:pt>
                <c:pt idx="3874">
                  <c:v>166137</c:v>
                </c:pt>
                <c:pt idx="3875">
                  <c:v>445043</c:v>
                </c:pt>
                <c:pt idx="3876">
                  <c:v>288663</c:v>
                </c:pt>
                <c:pt idx="3877">
                  <c:v>369038</c:v>
                </c:pt>
                <c:pt idx="3878">
                  <c:v>301674</c:v>
                </c:pt>
                <c:pt idx="3879">
                  <c:v>343759</c:v>
                </c:pt>
                <c:pt idx="3880">
                  <c:v>617910</c:v>
                </c:pt>
                <c:pt idx="3881">
                  <c:v>298322</c:v>
                </c:pt>
                <c:pt idx="3882">
                  <c:v>68965</c:v>
                </c:pt>
                <c:pt idx="3883">
                  <c:v>410483</c:v>
                </c:pt>
                <c:pt idx="3884">
                  <c:v>12907907</c:v>
                </c:pt>
                <c:pt idx="3885">
                  <c:v>1548378</c:v>
                </c:pt>
                <c:pt idx="3886">
                  <c:v>668826</c:v>
                </c:pt>
                <c:pt idx="3887">
                  <c:v>615349</c:v>
                </c:pt>
                <c:pt idx="3888">
                  <c:v>431944</c:v>
                </c:pt>
                <c:pt idx="3889">
                  <c:v>1819783</c:v>
                </c:pt>
                <c:pt idx="3890">
                  <c:v>208865</c:v>
                </c:pt>
                <c:pt idx="3891">
                  <c:v>26103</c:v>
                </c:pt>
                <c:pt idx="3892">
                  <c:v>1088527</c:v>
                </c:pt>
                <c:pt idx="3893">
                  <c:v>41265</c:v>
                </c:pt>
                <c:pt idx="3894">
                  <c:v>6041315</c:v>
                </c:pt>
                <c:pt idx="3895">
                  <c:v>399330</c:v>
                </c:pt>
                <c:pt idx="3896">
                  <c:v>3788</c:v>
                </c:pt>
                <c:pt idx="3897">
                  <c:v>85183</c:v>
                </c:pt>
                <c:pt idx="3898">
                  <c:v>169025</c:v>
                </c:pt>
                <c:pt idx="3899">
                  <c:v>1596487</c:v>
                </c:pt>
                <c:pt idx="3900">
                  <c:v>177640</c:v>
                </c:pt>
                <c:pt idx="3901">
                  <c:v>669004</c:v>
                </c:pt>
                <c:pt idx="3902">
                  <c:v>6187457</c:v>
                </c:pt>
                <c:pt idx="3903">
                  <c:v>3511909</c:v>
                </c:pt>
                <c:pt idx="3904">
                  <c:v>101737</c:v>
                </c:pt>
                <c:pt idx="3905">
                  <c:v>53399</c:v>
                </c:pt>
                <c:pt idx="3906">
                  <c:v>299644</c:v>
                </c:pt>
                <c:pt idx="3907">
                  <c:v>195525</c:v>
                </c:pt>
                <c:pt idx="3908">
                  <c:v>11415161</c:v>
                </c:pt>
                <c:pt idx="3909">
                  <c:v>1882458</c:v>
                </c:pt>
                <c:pt idx="3910">
                  <c:v>3052</c:v>
                </c:pt>
                <c:pt idx="3911">
                  <c:v>1417253</c:v>
                </c:pt>
                <c:pt idx="3912">
                  <c:v>402199</c:v>
                </c:pt>
                <c:pt idx="3913">
                  <c:v>1116365</c:v>
                </c:pt>
                <c:pt idx="3914">
                  <c:v>2620</c:v>
                </c:pt>
                <c:pt idx="3915">
                  <c:v>22302</c:v>
                </c:pt>
                <c:pt idx="3916">
                  <c:v>774012</c:v>
                </c:pt>
                <c:pt idx="3917">
                  <c:v>1631648</c:v>
                </c:pt>
                <c:pt idx="3918">
                  <c:v>448413</c:v>
                </c:pt>
                <c:pt idx="3919">
                  <c:v>871997</c:v>
                </c:pt>
                <c:pt idx="3920">
                  <c:v>143706</c:v>
                </c:pt>
                <c:pt idx="3921">
                  <c:v>322783</c:v>
                </c:pt>
                <c:pt idx="3922">
                  <c:v>664762</c:v>
                </c:pt>
                <c:pt idx="3923">
                  <c:v>1162281</c:v>
                </c:pt>
                <c:pt idx="3924">
                  <c:v>130626</c:v>
                </c:pt>
                <c:pt idx="3925">
                  <c:v>230966</c:v>
                </c:pt>
                <c:pt idx="3926">
                  <c:v>32744</c:v>
                </c:pt>
                <c:pt idx="3927">
                  <c:v>304485</c:v>
                </c:pt>
                <c:pt idx="3928">
                  <c:v>5251</c:v>
                </c:pt>
                <c:pt idx="3929">
                  <c:v>139263</c:v>
                </c:pt>
                <c:pt idx="3930">
                  <c:v>37170</c:v>
                </c:pt>
                <c:pt idx="3931">
                  <c:v>626684</c:v>
                </c:pt>
                <c:pt idx="3932">
                  <c:v>1145202</c:v>
                </c:pt>
                <c:pt idx="3933">
                  <c:v>269126</c:v>
                </c:pt>
                <c:pt idx="3934">
                  <c:v>119784</c:v>
                </c:pt>
                <c:pt idx="3935">
                  <c:v>132189</c:v>
                </c:pt>
                <c:pt idx="3936">
                  <c:v>370239</c:v>
                </c:pt>
                <c:pt idx="3937">
                  <c:v>771612</c:v>
                </c:pt>
                <c:pt idx="3938">
                  <c:v>45851</c:v>
                </c:pt>
                <c:pt idx="3939">
                  <c:v>1001146</c:v>
                </c:pt>
                <c:pt idx="3940">
                  <c:v>82692</c:v>
                </c:pt>
                <c:pt idx="3941">
                  <c:v>2398601</c:v>
                </c:pt>
                <c:pt idx="3942">
                  <c:v>1020859</c:v>
                </c:pt>
                <c:pt idx="3943">
                  <c:v>488695</c:v>
                </c:pt>
                <c:pt idx="3944">
                  <c:v>645247</c:v>
                </c:pt>
                <c:pt idx="3945">
                  <c:v>1277364</c:v>
                </c:pt>
                <c:pt idx="3946">
                  <c:v>2734361</c:v>
                </c:pt>
                <c:pt idx="3947">
                  <c:v>427929</c:v>
                </c:pt>
                <c:pt idx="3948">
                  <c:v>6262956</c:v>
                </c:pt>
                <c:pt idx="3949">
                  <c:v>302703</c:v>
                </c:pt>
                <c:pt idx="3950">
                  <c:v>3607347</c:v>
                </c:pt>
                <c:pt idx="3951">
                  <c:v>1759167</c:v>
                </c:pt>
                <c:pt idx="3952">
                  <c:v>103901</c:v>
                </c:pt>
                <c:pt idx="3953">
                  <c:v>141917</c:v>
                </c:pt>
                <c:pt idx="3954">
                  <c:v>2670485</c:v>
                </c:pt>
                <c:pt idx="3955">
                  <c:v>736520</c:v>
                </c:pt>
                <c:pt idx="3956">
                  <c:v>1492918</c:v>
                </c:pt>
                <c:pt idx="3957">
                  <c:v>3612568</c:v>
                </c:pt>
                <c:pt idx="3958">
                  <c:v>2664218</c:v>
                </c:pt>
                <c:pt idx="3959">
                  <c:v>352641</c:v>
                </c:pt>
                <c:pt idx="3960">
                  <c:v>409337</c:v>
                </c:pt>
                <c:pt idx="3961">
                  <c:v>4850</c:v>
                </c:pt>
                <c:pt idx="3962">
                  <c:v>1159873</c:v>
                </c:pt>
                <c:pt idx="3963">
                  <c:v>872277</c:v>
                </c:pt>
                <c:pt idx="3964">
                  <c:v>2954882</c:v>
                </c:pt>
                <c:pt idx="3965">
                  <c:v>1198379</c:v>
                </c:pt>
                <c:pt idx="3966">
                  <c:v>124483</c:v>
                </c:pt>
                <c:pt idx="3967">
                  <c:v>1314567</c:v>
                </c:pt>
                <c:pt idx="3968">
                  <c:v>2653797</c:v>
                </c:pt>
                <c:pt idx="3969">
                  <c:v>2288043</c:v>
                </c:pt>
                <c:pt idx="3970">
                  <c:v>357429</c:v>
                </c:pt>
                <c:pt idx="3971">
                  <c:v>24491</c:v>
                </c:pt>
                <c:pt idx="3972">
                  <c:v>1277833</c:v>
                </c:pt>
                <c:pt idx="3973">
                  <c:v>140445</c:v>
                </c:pt>
                <c:pt idx="3974">
                  <c:v>194283</c:v>
                </c:pt>
                <c:pt idx="3975">
                  <c:v>47433</c:v>
                </c:pt>
                <c:pt idx="3976">
                  <c:v>424293</c:v>
                </c:pt>
                <c:pt idx="3977">
                  <c:v>46701</c:v>
                </c:pt>
                <c:pt idx="3978">
                  <c:v>668491</c:v>
                </c:pt>
                <c:pt idx="3979">
                  <c:v>2920589</c:v>
                </c:pt>
                <c:pt idx="3980">
                  <c:v>983147</c:v>
                </c:pt>
                <c:pt idx="3981">
                  <c:v>1508950</c:v>
                </c:pt>
                <c:pt idx="3982">
                  <c:v>505444</c:v>
                </c:pt>
                <c:pt idx="3983">
                  <c:v>285672</c:v>
                </c:pt>
                <c:pt idx="3984">
                  <c:v>26214</c:v>
                </c:pt>
                <c:pt idx="3985">
                  <c:v>1446055</c:v>
                </c:pt>
                <c:pt idx="3986">
                  <c:v>3336924</c:v>
                </c:pt>
                <c:pt idx="3987">
                  <c:v>1270778</c:v>
                </c:pt>
                <c:pt idx="3988">
                  <c:v>661818</c:v>
                </c:pt>
                <c:pt idx="3989">
                  <c:v>1104595</c:v>
                </c:pt>
                <c:pt idx="3990">
                  <c:v>187425</c:v>
                </c:pt>
                <c:pt idx="3991">
                  <c:v>2703619</c:v>
                </c:pt>
                <c:pt idx="3992">
                  <c:v>1127924</c:v>
                </c:pt>
                <c:pt idx="3993">
                  <c:v>1896045</c:v>
                </c:pt>
                <c:pt idx="3994">
                  <c:v>465283</c:v>
                </c:pt>
                <c:pt idx="3995">
                  <c:v>71452</c:v>
                </c:pt>
                <c:pt idx="3996">
                  <c:v>142590</c:v>
                </c:pt>
                <c:pt idx="3997">
                  <c:v>4734</c:v>
                </c:pt>
                <c:pt idx="3998">
                  <c:v>1460170</c:v>
                </c:pt>
                <c:pt idx="3999">
                  <c:v>141696</c:v>
                </c:pt>
                <c:pt idx="4000">
                  <c:v>207648</c:v>
                </c:pt>
                <c:pt idx="4001">
                  <c:v>26800</c:v>
                </c:pt>
                <c:pt idx="4002">
                  <c:v>3680550</c:v>
                </c:pt>
                <c:pt idx="4003">
                  <c:v>790865</c:v>
                </c:pt>
                <c:pt idx="4004">
                  <c:v>1633109</c:v>
                </c:pt>
                <c:pt idx="4005">
                  <c:v>2326176</c:v>
                </c:pt>
                <c:pt idx="4006">
                  <c:v>195143</c:v>
                </c:pt>
                <c:pt idx="4007">
                  <c:v>2236472</c:v>
                </c:pt>
                <c:pt idx="4008">
                  <c:v>1998883</c:v>
                </c:pt>
                <c:pt idx="4009">
                  <c:v>2594869</c:v>
                </c:pt>
                <c:pt idx="4010">
                  <c:v>182113</c:v>
                </c:pt>
                <c:pt idx="4011">
                  <c:v>1328518</c:v>
                </c:pt>
                <c:pt idx="4012">
                  <c:v>433320</c:v>
                </c:pt>
                <c:pt idx="4013">
                  <c:v>11744</c:v>
                </c:pt>
                <c:pt idx="4014">
                  <c:v>4520175</c:v>
                </c:pt>
                <c:pt idx="4015">
                  <c:v>13189</c:v>
                </c:pt>
                <c:pt idx="4016">
                  <c:v>18726265</c:v>
                </c:pt>
                <c:pt idx="4017">
                  <c:v>50371</c:v>
                </c:pt>
                <c:pt idx="4018">
                  <c:v>329150</c:v>
                </c:pt>
                <c:pt idx="4019">
                  <c:v>3112787</c:v>
                </c:pt>
                <c:pt idx="4020">
                  <c:v>554157</c:v>
                </c:pt>
                <c:pt idx="4021">
                  <c:v>23416810</c:v>
                </c:pt>
                <c:pt idx="4022">
                  <c:v>66117</c:v>
                </c:pt>
                <c:pt idx="4023">
                  <c:v>5254340</c:v>
                </c:pt>
                <c:pt idx="4024">
                  <c:v>2288090</c:v>
                </c:pt>
                <c:pt idx="4025">
                  <c:v>122772</c:v>
                </c:pt>
                <c:pt idx="4026">
                  <c:v>131860</c:v>
                </c:pt>
                <c:pt idx="4027">
                  <c:v>15066</c:v>
                </c:pt>
                <c:pt idx="4028">
                  <c:v>924479</c:v>
                </c:pt>
                <c:pt idx="4029">
                  <c:v>3509938</c:v>
                </c:pt>
                <c:pt idx="4030">
                  <c:v>3825440</c:v>
                </c:pt>
                <c:pt idx="4031">
                  <c:v>482225</c:v>
                </c:pt>
                <c:pt idx="4032">
                  <c:v>83038</c:v>
                </c:pt>
                <c:pt idx="4033">
                  <c:v>218006</c:v>
                </c:pt>
                <c:pt idx="4034">
                  <c:v>866371</c:v>
                </c:pt>
                <c:pt idx="4035">
                  <c:v>288922</c:v>
                </c:pt>
                <c:pt idx="4036">
                  <c:v>7547432</c:v>
                </c:pt>
                <c:pt idx="4037">
                  <c:v>687873</c:v>
                </c:pt>
                <c:pt idx="4038">
                  <c:v>1402</c:v>
                </c:pt>
                <c:pt idx="4039">
                  <c:v>11135294</c:v>
                </c:pt>
                <c:pt idx="4040">
                  <c:v>769769</c:v>
                </c:pt>
                <c:pt idx="4041">
                  <c:v>1300551</c:v>
                </c:pt>
                <c:pt idx="4042">
                  <c:v>180546</c:v>
                </c:pt>
                <c:pt idx="4043">
                  <c:v>1822026</c:v>
                </c:pt>
                <c:pt idx="4044">
                  <c:v>825458</c:v>
                </c:pt>
                <c:pt idx="4045">
                  <c:v>813475</c:v>
                </c:pt>
                <c:pt idx="4046">
                  <c:v>60731</c:v>
                </c:pt>
                <c:pt idx="4047">
                  <c:v>776332</c:v>
                </c:pt>
                <c:pt idx="4048">
                  <c:v>299465</c:v>
                </c:pt>
                <c:pt idx="4049">
                  <c:v>23484</c:v>
                </c:pt>
                <c:pt idx="4050">
                  <c:v>1397713</c:v>
                </c:pt>
                <c:pt idx="4051">
                  <c:v>10306119</c:v>
                </c:pt>
                <c:pt idx="4052">
                  <c:v>1110127</c:v>
                </c:pt>
                <c:pt idx="4053">
                  <c:v>1152064</c:v>
                </c:pt>
                <c:pt idx="4054">
                  <c:v>458354</c:v>
                </c:pt>
                <c:pt idx="4055">
                  <c:v>670565</c:v>
                </c:pt>
                <c:pt idx="4056">
                  <c:v>1031489</c:v>
                </c:pt>
                <c:pt idx="4057">
                  <c:v>746745</c:v>
                </c:pt>
                <c:pt idx="4058">
                  <c:v>506547</c:v>
                </c:pt>
                <c:pt idx="4059">
                  <c:v>689798</c:v>
                </c:pt>
                <c:pt idx="4060">
                  <c:v>460082</c:v>
                </c:pt>
                <c:pt idx="4061">
                  <c:v>88954</c:v>
                </c:pt>
                <c:pt idx="4062">
                  <c:v>4089878</c:v>
                </c:pt>
                <c:pt idx="4063">
                  <c:v>621513</c:v>
                </c:pt>
                <c:pt idx="4064">
                  <c:v>1180893</c:v>
                </c:pt>
                <c:pt idx="4065">
                  <c:v>14211432</c:v>
                </c:pt>
                <c:pt idx="4066">
                  <c:v>227767</c:v>
                </c:pt>
                <c:pt idx="4067">
                  <c:v>1315533</c:v>
                </c:pt>
                <c:pt idx="4068">
                  <c:v>845763</c:v>
                </c:pt>
                <c:pt idx="4069">
                  <c:v>88189</c:v>
                </c:pt>
                <c:pt idx="4070">
                  <c:v>8751813</c:v>
                </c:pt>
                <c:pt idx="4071">
                  <c:v>390379</c:v>
                </c:pt>
                <c:pt idx="4072">
                  <c:v>3009019</c:v>
                </c:pt>
                <c:pt idx="4073">
                  <c:v>1381523</c:v>
                </c:pt>
                <c:pt idx="4074">
                  <c:v>38600</c:v>
                </c:pt>
                <c:pt idx="4075">
                  <c:v>849814</c:v>
                </c:pt>
                <c:pt idx="4076">
                  <c:v>1666465</c:v>
                </c:pt>
                <c:pt idx="4077">
                  <c:v>1063356</c:v>
                </c:pt>
                <c:pt idx="4078">
                  <c:v>439956</c:v>
                </c:pt>
                <c:pt idx="4079">
                  <c:v>271722</c:v>
                </c:pt>
                <c:pt idx="4080">
                  <c:v>182650</c:v>
                </c:pt>
                <c:pt idx="4081">
                  <c:v>15000691</c:v>
                </c:pt>
                <c:pt idx="4082">
                  <c:v>1586426</c:v>
                </c:pt>
                <c:pt idx="4083">
                  <c:v>1791867</c:v>
                </c:pt>
                <c:pt idx="4084">
                  <c:v>1107915</c:v>
                </c:pt>
                <c:pt idx="4085">
                  <c:v>244540</c:v>
                </c:pt>
                <c:pt idx="4086">
                  <c:v>827093</c:v>
                </c:pt>
                <c:pt idx="4087">
                  <c:v>51640</c:v>
                </c:pt>
                <c:pt idx="4088">
                  <c:v>25512</c:v>
                </c:pt>
                <c:pt idx="4089">
                  <c:v>33761</c:v>
                </c:pt>
                <c:pt idx="4090">
                  <c:v>999619</c:v>
                </c:pt>
                <c:pt idx="4091">
                  <c:v>680569</c:v>
                </c:pt>
                <c:pt idx="4092">
                  <c:v>1119772</c:v>
                </c:pt>
                <c:pt idx="4093">
                  <c:v>1482174</c:v>
                </c:pt>
                <c:pt idx="4094">
                  <c:v>5660813</c:v>
                </c:pt>
                <c:pt idx="4095">
                  <c:v>115629</c:v>
                </c:pt>
                <c:pt idx="4096">
                  <c:v>230165</c:v>
                </c:pt>
                <c:pt idx="4097">
                  <c:v>1213994</c:v>
                </c:pt>
                <c:pt idx="4098">
                  <c:v>139039</c:v>
                </c:pt>
                <c:pt idx="4099">
                  <c:v>434156</c:v>
                </c:pt>
                <c:pt idx="4100">
                  <c:v>118151</c:v>
                </c:pt>
                <c:pt idx="4101">
                  <c:v>2152261</c:v>
                </c:pt>
                <c:pt idx="4102">
                  <c:v>24286474</c:v>
                </c:pt>
                <c:pt idx="4103">
                  <c:v>191712</c:v>
                </c:pt>
                <c:pt idx="4104">
                  <c:v>3362</c:v>
                </c:pt>
                <c:pt idx="4105">
                  <c:v>249243</c:v>
                </c:pt>
                <c:pt idx="4106">
                  <c:v>42390420</c:v>
                </c:pt>
                <c:pt idx="4107">
                  <c:v>118269</c:v>
                </c:pt>
                <c:pt idx="4108">
                  <c:v>207749</c:v>
                </c:pt>
                <c:pt idx="4109">
                  <c:v>356113</c:v>
                </c:pt>
                <c:pt idx="4110">
                  <c:v>527093</c:v>
                </c:pt>
                <c:pt idx="4111">
                  <c:v>2392206</c:v>
                </c:pt>
                <c:pt idx="4112">
                  <c:v>12730630</c:v>
                </c:pt>
                <c:pt idx="4113">
                  <c:v>628368</c:v>
                </c:pt>
                <c:pt idx="4114">
                  <c:v>393488</c:v>
                </c:pt>
                <c:pt idx="4115">
                  <c:v>283899</c:v>
                </c:pt>
                <c:pt idx="4116">
                  <c:v>1120115</c:v>
                </c:pt>
                <c:pt idx="4117">
                  <c:v>128551</c:v>
                </c:pt>
                <c:pt idx="4118">
                  <c:v>2955872</c:v>
                </c:pt>
                <c:pt idx="4119">
                  <c:v>2297986</c:v>
                </c:pt>
                <c:pt idx="4120">
                  <c:v>580342</c:v>
                </c:pt>
                <c:pt idx="4121">
                  <c:v>280619</c:v>
                </c:pt>
                <c:pt idx="4122">
                  <c:v>611341</c:v>
                </c:pt>
                <c:pt idx="4123">
                  <c:v>770953</c:v>
                </c:pt>
                <c:pt idx="4124">
                  <c:v>507524</c:v>
                </c:pt>
                <c:pt idx="4125">
                  <c:v>3266039</c:v>
                </c:pt>
                <c:pt idx="4126">
                  <c:v>764217</c:v>
                </c:pt>
                <c:pt idx="4127">
                  <c:v>1133408</c:v>
                </c:pt>
                <c:pt idx="4128">
                  <c:v>1629871</c:v>
                </c:pt>
                <c:pt idx="4129">
                  <c:v>16990</c:v>
                </c:pt>
                <c:pt idx="4130">
                  <c:v>756379</c:v>
                </c:pt>
                <c:pt idx="4131">
                  <c:v>192417</c:v>
                </c:pt>
                <c:pt idx="4132">
                  <c:v>226317</c:v>
                </c:pt>
                <c:pt idx="4133">
                  <c:v>707170</c:v>
                </c:pt>
                <c:pt idx="4134">
                  <c:v>1388010</c:v>
                </c:pt>
                <c:pt idx="4135">
                  <c:v>5229704</c:v>
                </c:pt>
                <c:pt idx="4136">
                  <c:v>369565</c:v>
                </c:pt>
                <c:pt idx="4137">
                  <c:v>259179</c:v>
                </c:pt>
                <c:pt idx="4138">
                  <c:v>3281144</c:v>
                </c:pt>
                <c:pt idx="4139">
                  <c:v>7987051</c:v>
                </c:pt>
                <c:pt idx="4140">
                  <c:v>176835</c:v>
                </c:pt>
                <c:pt idx="4141">
                  <c:v>43597</c:v>
                </c:pt>
                <c:pt idx="4142">
                  <c:v>661572</c:v>
                </c:pt>
                <c:pt idx="4143">
                  <c:v>333553</c:v>
                </c:pt>
                <c:pt idx="4144">
                  <c:v>68625</c:v>
                </c:pt>
                <c:pt idx="4145">
                  <c:v>395675</c:v>
                </c:pt>
                <c:pt idx="4146">
                  <c:v>370461</c:v>
                </c:pt>
                <c:pt idx="4147">
                  <c:v>472936</c:v>
                </c:pt>
                <c:pt idx="4148">
                  <c:v>2944</c:v>
                </c:pt>
                <c:pt idx="4149">
                  <c:v>175566</c:v>
                </c:pt>
                <c:pt idx="4150">
                  <c:v>94139</c:v>
                </c:pt>
                <c:pt idx="4151">
                  <c:v>625807</c:v>
                </c:pt>
                <c:pt idx="4152">
                  <c:v>1747480</c:v>
                </c:pt>
                <c:pt idx="4153">
                  <c:v>561970</c:v>
                </c:pt>
                <c:pt idx="4154">
                  <c:v>10256746</c:v>
                </c:pt>
                <c:pt idx="4155">
                  <c:v>156243</c:v>
                </c:pt>
                <c:pt idx="4156">
                  <c:v>210223</c:v>
                </c:pt>
                <c:pt idx="4157">
                  <c:v>16445</c:v>
                </c:pt>
                <c:pt idx="4158">
                  <c:v>1893</c:v>
                </c:pt>
                <c:pt idx="4159">
                  <c:v>691229</c:v>
                </c:pt>
                <c:pt idx="4160">
                  <c:v>437271</c:v>
                </c:pt>
                <c:pt idx="4161">
                  <c:v>178163</c:v>
                </c:pt>
                <c:pt idx="4162">
                  <c:v>14487632</c:v>
                </c:pt>
                <c:pt idx="4163">
                  <c:v>784803</c:v>
                </c:pt>
                <c:pt idx="4164">
                  <c:v>4377973</c:v>
                </c:pt>
                <c:pt idx="4165">
                  <c:v>1016225</c:v>
                </c:pt>
                <c:pt idx="4166">
                  <c:v>3912</c:v>
                </c:pt>
                <c:pt idx="4167">
                  <c:v>4351</c:v>
                </c:pt>
                <c:pt idx="4168">
                  <c:v>372037</c:v>
                </c:pt>
                <c:pt idx="4169">
                  <c:v>2087</c:v>
                </c:pt>
                <c:pt idx="4170">
                  <c:v>405789</c:v>
                </c:pt>
                <c:pt idx="4171">
                  <c:v>62888</c:v>
                </c:pt>
                <c:pt idx="4172">
                  <c:v>29741771</c:v>
                </c:pt>
                <c:pt idx="4173">
                  <c:v>1591562</c:v>
                </c:pt>
                <c:pt idx="4174">
                  <c:v>11217517</c:v>
                </c:pt>
                <c:pt idx="4175">
                  <c:v>72294</c:v>
                </c:pt>
                <c:pt idx="4176">
                  <c:v>4499836</c:v>
                </c:pt>
                <c:pt idx="4177">
                  <c:v>243412</c:v>
                </c:pt>
                <c:pt idx="4178">
                  <c:v>147863</c:v>
                </c:pt>
                <c:pt idx="4179">
                  <c:v>764775</c:v>
                </c:pt>
                <c:pt idx="4180">
                  <c:v>256760</c:v>
                </c:pt>
                <c:pt idx="4181">
                  <c:v>1635960</c:v>
                </c:pt>
                <c:pt idx="4182">
                  <c:v>75770</c:v>
                </c:pt>
                <c:pt idx="4183">
                  <c:v>1724379</c:v>
                </c:pt>
                <c:pt idx="4184">
                  <c:v>441712</c:v>
                </c:pt>
                <c:pt idx="4185">
                  <c:v>166627</c:v>
                </c:pt>
                <c:pt idx="4186">
                  <c:v>1321814</c:v>
                </c:pt>
                <c:pt idx="4187">
                  <c:v>3085206</c:v>
                </c:pt>
                <c:pt idx="4188">
                  <c:v>4290878</c:v>
                </c:pt>
                <c:pt idx="4189">
                  <c:v>173700</c:v>
                </c:pt>
                <c:pt idx="4190">
                  <c:v>114012</c:v>
                </c:pt>
                <c:pt idx="4191">
                  <c:v>860169</c:v>
                </c:pt>
                <c:pt idx="4192">
                  <c:v>813310</c:v>
                </c:pt>
                <c:pt idx="4193">
                  <c:v>2315502</c:v>
                </c:pt>
                <c:pt idx="4194">
                  <c:v>382791</c:v>
                </c:pt>
                <c:pt idx="4195">
                  <c:v>8493</c:v>
                </c:pt>
                <c:pt idx="4196">
                  <c:v>53227</c:v>
                </c:pt>
                <c:pt idx="4197">
                  <c:v>245641</c:v>
                </c:pt>
                <c:pt idx="4198">
                  <c:v>271180</c:v>
                </c:pt>
                <c:pt idx="4199">
                  <c:v>6004782</c:v>
                </c:pt>
                <c:pt idx="4200">
                  <c:v>164241</c:v>
                </c:pt>
                <c:pt idx="4201">
                  <c:v>383330</c:v>
                </c:pt>
                <c:pt idx="4202">
                  <c:v>1618812</c:v>
                </c:pt>
                <c:pt idx="4203">
                  <c:v>216165</c:v>
                </c:pt>
                <c:pt idx="4204">
                  <c:v>1695390</c:v>
                </c:pt>
                <c:pt idx="4205">
                  <c:v>792184</c:v>
                </c:pt>
                <c:pt idx="4206">
                  <c:v>52336</c:v>
                </c:pt>
                <c:pt idx="4207">
                  <c:v>1125153</c:v>
                </c:pt>
                <c:pt idx="4208">
                  <c:v>707164</c:v>
                </c:pt>
                <c:pt idx="4209">
                  <c:v>1275330</c:v>
                </c:pt>
                <c:pt idx="4210">
                  <c:v>312740</c:v>
                </c:pt>
                <c:pt idx="4211">
                  <c:v>237171</c:v>
                </c:pt>
                <c:pt idx="4212">
                  <c:v>141520</c:v>
                </c:pt>
                <c:pt idx="4213">
                  <c:v>22786</c:v>
                </c:pt>
                <c:pt idx="4214">
                  <c:v>975327</c:v>
                </c:pt>
                <c:pt idx="4215">
                  <c:v>1632401</c:v>
                </c:pt>
                <c:pt idx="4216">
                  <c:v>181739</c:v>
                </c:pt>
                <c:pt idx="4217">
                  <c:v>5249452</c:v>
                </c:pt>
                <c:pt idx="4218">
                  <c:v>1641394</c:v>
                </c:pt>
                <c:pt idx="4219">
                  <c:v>2296556</c:v>
                </c:pt>
                <c:pt idx="4220">
                  <c:v>198533</c:v>
                </c:pt>
                <c:pt idx="4221">
                  <c:v>18096</c:v>
                </c:pt>
                <c:pt idx="4222">
                  <c:v>541149</c:v>
                </c:pt>
                <c:pt idx="4223">
                  <c:v>150617</c:v>
                </c:pt>
                <c:pt idx="4224">
                  <c:v>968868</c:v>
                </c:pt>
                <c:pt idx="4225">
                  <c:v>361646</c:v>
                </c:pt>
                <c:pt idx="4226">
                  <c:v>4216618</c:v>
                </c:pt>
                <c:pt idx="4227">
                  <c:v>1072916</c:v>
                </c:pt>
                <c:pt idx="4228">
                  <c:v>11339</c:v>
                </c:pt>
                <c:pt idx="4229">
                  <c:v>6415756</c:v>
                </c:pt>
                <c:pt idx="4230">
                  <c:v>66021</c:v>
                </c:pt>
                <c:pt idx="4231">
                  <c:v>141586</c:v>
                </c:pt>
                <c:pt idx="4232">
                  <c:v>27784769</c:v>
                </c:pt>
                <c:pt idx="4233">
                  <c:v>477956</c:v>
                </c:pt>
                <c:pt idx="4234">
                  <c:v>2739574</c:v>
                </c:pt>
                <c:pt idx="4235">
                  <c:v>18015</c:v>
                </c:pt>
                <c:pt idx="4236">
                  <c:v>444303</c:v>
                </c:pt>
                <c:pt idx="4237">
                  <c:v>3371618</c:v>
                </c:pt>
                <c:pt idx="4238">
                  <c:v>360539</c:v>
                </c:pt>
                <c:pt idx="4239">
                  <c:v>253615</c:v>
                </c:pt>
                <c:pt idx="4240">
                  <c:v>451381</c:v>
                </c:pt>
                <c:pt idx="4241">
                  <c:v>720795</c:v>
                </c:pt>
                <c:pt idx="4242">
                  <c:v>327786</c:v>
                </c:pt>
                <c:pt idx="4243">
                  <c:v>3933195</c:v>
                </c:pt>
                <c:pt idx="4244">
                  <c:v>42046</c:v>
                </c:pt>
                <c:pt idx="4245">
                  <c:v>11917</c:v>
                </c:pt>
                <c:pt idx="4246">
                  <c:v>19976</c:v>
                </c:pt>
                <c:pt idx="4247">
                  <c:v>4165797</c:v>
                </c:pt>
                <c:pt idx="4248">
                  <c:v>1212650</c:v>
                </c:pt>
                <c:pt idx="4249">
                  <c:v>433450</c:v>
                </c:pt>
                <c:pt idx="4250">
                  <c:v>4864</c:v>
                </c:pt>
                <c:pt idx="4251">
                  <c:v>1881659</c:v>
                </c:pt>
                <c:pt idx="4252">
                  <c:v>2387566</c:v>
                </c:pt>
                <c:pt idx="4253">
                  <c:v>6579609</c:v>
                </c:pt>
                <c:pt idx="4254">
                  <c:v>4011561</c:v>
                </c:pt>
                <c:pt idx="4255">
                  <c:v>100120</c:v>
                </c:pt>
                <c:pt idx="4256">
                  <c:v>540919</c:v>
                </c:pt>
                <c:pt idx="4257">
                  <c:v>38447</c:v>
                </c:pt>
                <c:pt idx="4258">
                  <c:v>335691</c:v>
                </c:pt>
                <c:pt idx="4259">
                  <c:v>2525116</c:v>
                </c:pt>
                <c:pt idx="4260">
                  <c:v>10187747</c:v>
                </c:pt>
                <c:pt idx="4261">
                  <c:v>2626520</c:v>
                </c:pt>
                <c:pt idx="4262">
                  <c:v>108402</c:v>
                </c:pt>
                <c:pt idx="4263">
                  <c:v>144694</c:v>
                </c:pt>
                <c:pt idx="4264">
                  <c:v>4253</c:v>
                </c:pt>
                <c:pt idx="4265">
                  <c:v>742552</c:v>
                </c:pt>
                <c:pt idx="4266">
                  <c:v>241678</c:v>
                </c:pt>
                <c:pt idx="4267">
                  <c:v>4884193</c:v>
                </c:pt>
                <c:pt idx="4268">
                  <c:v>2316153</c:v>
                </c:pt>
                <c:pt idx="4269">
                  <c:v>62264</c:v>
                </c:pt>
                <c:pt idx="4270">
                  <c:v>142825</c:v>
                </c:pt>
                <c:pt idx="4271">
                  <c:v>97945</c:v>
                </c:pt>
                <c:pt idx="4272">
                  <c:v>910966</c:v>
                </c:pt>
                <c:pt idx="4273">
                  <c:v>94892</c:v>
                </c:pt>
                <c:pt idx="4274">
                  <c:v>12529936</c:v>
                </c:pt>
                <c:pt idx="4275">
                  <c:v>4147252</c:v>
                </c:pt>
                <c:pt idx="4276">
                  <c:v>71075</c:v>
                </c:pt>
                <c:pt idx="4277">
                  <c:v>116336</c:v>
                </c:pt>
                <c:pt idx="4278">
                  <c:v>1711525</c:v>
                </c:pt>
                <c:pt idx="4279">
                  <c:v>805722</c:v>
                </c:pt>
                <c:pt idx="4280">
                  <c:v>845894</c:v>
                </c:pt>
                <c:pt idx="4281">
                  <c:v>3754719</c:v>
                </c:pt>
                <c:pt idx="4282">
                  <c:v>101289</c:v>
                </c:pt>
                <c:pt idx="4283">
                  <c:v>3930664</c:v>
                </c:pt>
                <c:pt idx="4284">
                  <c:v>354451</c:v>
                </c:pt>
                <c:pt idx="4285">
                  <c:v>704363</c:v>
                </c:pt>
                <c:pt idx="4286">
                  <c:v>7036</c:v>
                </c:pt>
                <c:pt idx="4287">
                  <c:v>1446252</c:v>
                </c:pt>
                <c:pt idx="4288">
                  <c:v>590393</c:v>
                </c:pt>
                <c:pt idx="4289">
                  <c:v>4326949</c:v>
                </c:pt>
                <c:pt idx="4290">
                  <c:v>1154894</c:v>
                </c:pt>
                <c:pt idx="4291">
                  <c:v>21007</c:v>
                </c:pt>
                <c:pt idx="4292">
                  <c:v>433420</c:v>
                </c:pt>
                <c:pt idx="4293">
                  <c:v>239107</c:v>
                </c:pt>
                <c:pt idx="4294">
                  <c:v>22690</c:v>
                </c:pt>
                <c:pt idx="4295">
                  <c:v>1695280</c:v>
                </c:pt>
                <c:pt idx="4296">
                  <c:v>84137</c:v>
                </c:pt>
                <c:pt idx="4297">
                  <c:v>222653</c:v>
                </c:pt>
                <c:pt idx="4298">
                  <c:v>53635</c:v>
                </c:pt>
                <c:pt idx="4299">
                  <c:v>536398</c:v>
                </c:pt>
                <c:pt idx="4300">
                  <c:v>343957</c:v>
                </c:pt>
                <c:pt idx="4301">
                  <c:v>633241</c:v>
                </c:pt>
                <c:pt idx="4302">
                  <c:v>4030247</c:v>
                </c:pt>
                <c:pt idx="4303">
                  <c:v>342865</c:v>
                </c:pt>
                <c:pt idx="4304">
                  <c:v>541990</c:v>
                </c:pt>
                <c:pt idx="4305">
                  <c:v>266155</c:v>
                </c:pt>
                <c:pt idx="4306">
                  <c:v>359438</c:v>
                </c:pt>
                <c:pt idx="4307">
                  <c:v>1459033</c:v>
                </c:pt>
                <c:pt idx="4308">
                  <c:v>18897</c:v>
                </c:pt>
                <c:pt idx="4309">
                  <c:v>92161</c:v>
                </c:pt>
                <c:pt idx="4310">
                  <c:v>3648476</c:v>
                </c:pt>
                <c:pt idx="4311">
                  <c:v>869068</c:v>
                </c:pt>
                <c:pt idx="4312">
                  <c:v>6303293</c:v>
                </c:pt>
                <c:pt idx="4313">
                  <c:v>76536</c:v>
                </c:pt>
                <c:pt idx="4314">
                  <c:v>1143472</c:v>
                </c:pt>
                <c:pt idx="4315">
                  <c:v>913268</c:v>
                </c:pt>
                <c:pt idx="4316">
                  <c:v>224381</c:v>
                </c:pt>
                <c:pt idx="4317">
                  <c:v>380586</c:v>
                </c:pt>
                <c:pt idx="4318">
                  <c:v>1498679</c:v>
                </c:pt>
                <c:pt idx="4319">
                  <c:v>183509</c:v>
                </c:pt>
                <c:pt idx="4320">
                  <c:v>254444</c:v>
                </c:pt>
                <c:pt idx="4321">
                  <c:v>802092</c:v>
                </c:pt>
                <c:pt idx="4322">
                  <c:v>16141230</c:v>
                </c:pt>
                <c:pt idx="4323">
                  <c:v>214150</c:v>
                </c:pt>
                <c:pt idx="4324">
                  <c:v>531125</c:v>
                </c:pt>
                <c:pt idx="4325">
                  <c:v>333587</c:v>
                </c:pt>
                <c:pt idx="4326">
                  <c:v>440265</c:v>
                </c:pt>
                <c:pt idx="4327">
                  <c:v>2984785</c:v>
                </c:pt>
                <c:pt idx="4328">
                  <c:v>84443</c:v>
                </c:pt>
                <c:pt idx="4329">
                  <c:v>30469</c:v>
                </c:pt>
                <c:pt idx="4330">
                  <c:v>285897</c:v>
                </c:pt>
                <c:pt idx="4331">
                  <c:v>3187327</c:v>
                </c:pt>
                <c:pt idx="4332">
                  <c:v>466288</c:v>
                </c:pt>
                <c:pt idx="4333">
                  <c:v>136109</c:v>
                </c:pt>
                <c:pt idx="4334">
                  <c:v>338651</c:v>
                </c:pt>
                <c:pt idx="4335">
                  <c:v>119271</c:v>
                </c:pt>
                <c:pt idx="4336">
                  <c:v>2691</c:v>
                </c:pt>
                <c:pt idx="4337">
                  <c:v>1172628</c:v>
                </c:pt>
                <c:pt idx="4338">
                  <c:v>3114</c:v>
                </c:pt>
                <c:pt idx="4339">
                  <c:v>270421</c:v>
                </c:pt>
                <c:pt idx="4340">
                  <c:v>1217931</c:v>
                </c:pt>
                <c:pt idx="4341">
                  <c:v>462906</c:v>
                </c:pt>
                <c:pt idx="4342">
                  <c:v>3337851</c:v>
                </c:pt>
                <c:pt idx="4343">
                  <c:v>564897</c:v>
                </c:pt>
                <c:pt idx="4344">
                  <c:v>5476737</c:v>
                </c:pt>
                <c:pt idx="4345">
                  <c:v>3141764</c:v>
                </c:pt>
                <c:pt idx="4346">
                  <c:v>2072162</c:v>
                </c:pt>
                <c:pt idx="4347">
                  <c:v>402244</c:v>
                </c:pt>
                <c:pt idx="4348">
                  <c:v>1652804</c:v>
                </c:pt>
                <c:pt idx="4349">
                  <c:v>314175</c:v>
                </c:pt>
                <c:pt idx="4350">
                  <c:v>654210</c:v>
                </c:pt>
                <c:pt idx="4351">
                  <c:v>122462</c:v>
                </c:pt>
                <c:pt idx="4352">
                  <c:v>2606</c:v>
                </c:pt>
                <c:pt idx="4353">
                  <c:v>798810</c:v>
                </c:pt>
                <c:pt idx="4354">
                  <c:v>111349</c:v>
                </c:pt>
                <c:pt idx="4355">
                  <c:v>591650</c:v>
                </c:pt>
                <c:pt idx="4356">
                  <c:v>72607</c:v>
                </c:pt>
                <c:pt idx="4357">
                  <c:v>178433</c:v>
                </c:pt>
                <c:pt idx="4358">
                  <c:v>236036</c:v>
                </c:pt>
                <c:pt idx="4359">
                  <c:v>2064683</c:v>
                </c:pt>
                <c:pt idx="4360">
                  <c:v>199662</c:v>
                </c:pt>
                <c:pt idx="4361">
                  <c:v>5432414</c:v>
                </c:pt>
                <c:pt idx="4362">
                  <c:v>235853</c:v>
                </c:pt>
                <c:pt idx="4363">
                  <c:v>344951</c:v>
                </c:pt>
                <c:pt idx="4364">
                  <c:v>608823</c:v>
                </c:pt>
                <c:pt idx="4365">
                  <c:v>395883</c:v>
                </c:pt>
                <c:pt idx="4366">
                  <c:v>14768</c:v>
                </c:pt>
                <c:pt idx="4367">
                  <c:v>398937</c:v>
                </c:pt>
                <c:pt idx="4368">
                  <c:v>10216106</c:v>
                </c:pt>
                <c:pt idx="4369">
                  <c:v>34032</c:v>
                </c:pt>
                <c:pt idx="4370">
                  <c:v>2997335</c:v>
                </c:pt>
                <c:pt idx="4371">
                  <c:v>185604</c:v>
                </c:pt>
                <c:pt idx="4372">
                  <c:v>7839668</c:v>
                </c:pt>
                <c:pt idx="4373">
                  <c:v>5149</c:v>
                </c:pt>
                <c:pt idx="4374">
                  <c:v>34284</c:v>
                </c:pt>
                <c:pt idx="4375">
                  <c:v>159248</c:v>
                </c:pt>
                <c:pt idx="4376">
                  <c:v>127940</c:v>
                </c:pt>
                <c:pt idx="4377">
                  <c:v>998227</c:v>
                </c:pt>
                <c:pt idx="4378">
                  <c:v>148054</c:v>
                </c:pt>
                <c:pt idx="4379">
                  <c:v>563514</c:v>
                </c:pt>
                <c:pt idx="4380">
                  <c:v>1233955</c:v>
                </c:pt>
                <c:pt idx="4381">
                  <c:v>5019</c:v>
                </c:pt>
                <c:pt idx="4382">
                  <c:v>135565</c:v>
                </c:pt>
                <c:pt idx="4383">
                  <c:v>10384060</c:v>
                </c:pt>
                <c:pt idx="4384">
                  <c:v>62735</c:v>
                </c:pt>
                <c:pt idx="4385">
                  <c:v>3699</c:v>
                </c:pt>
                <c:pt idx="4386">
                  <c:v>204311</c:v>
                </c:pt>
                <c:pt idx="4387">
                  <c:v>46966</c:v>
                </c:pt>
                <c:pt idx="4388">
                  <c:v>229871</c:v>
                </c:pt>
                <c:pt idx="4389">
                  <c:v>435859</c:v>
                </c:pt>
                <c:pt idx="4390">
                  <c:v>556504</c:v>
                </c:pt>
                <c:pt idx="4391">
                  <c:v>797798</c:v>
                </c:pt>
                <c:pt idx="4392">
                  <c:v>951177</c:v>
                </c:pt>
                <c:pt idx="4393">
                  <c:v>107531</c:v>
                </c:pt>
                <c:pt idx="4394">
                  <c:v>1087385</c:v>
                </c:pt>
                <c:pt idx="4395">
                  <c:v>336117</c:v>
                </c:pt>
                <c:pt idx="4396">
                  <c:v>3811648</c:v>
                </c:pt>
                <c:pt idx="4397">
                  <c:v>274030</c:v>
                </c:pt>
                <c:pt idx="4398">
                  <c:v>806795</c:v>
                </c:pt>
                <c:pt idx="4399">
                  <c:v>99999</c:v>
                </c:pt>
                <c:pt idx="4400">
                  <c:v>330659</c:v>
                </c:pt>
                <c:pt idx="4401">
                  <c:v>8607264</c:v>
                </c:pt>
                <c:pt idx="4402">
                  <c:v>6705850</c:v>
                </c:pt>
                <c:pt idx="4403">
                  <c:v>314140</c:v>
                </c:pt>
                <c:pt idx="4404">
                  <c:v>2207257</c:v>
                </c:pt>
                <c:pt idx="4405">
                  <c:v>1731533</c:v>
                </c:pt>
                <c:pt idx="4406">
                  <c:v>302837</c:v>
                </c:pt>
                <c:pt idx="4407">
                  <c:v>84173</c:v>
                </c:pt>
                <c:pt idx="4408">
                  <c:v>82972</c:v>
                </c:pt>
                <c:pt idx="4409">
                  <c:v>4880</c:v>
                </c:pt>
                <c:pt idx="4410">
                  <c:v>212335</c:v>
                </c:pt>
                <c:pt idx="4411">
                  <c:v>29968</c:v>
                </c:pt>
                <c:pt idx="4412">
                  <c:v>1732015</c:v>
                </c:pt>
                <c:pt idx="4413">
                  <c:v>275276</c:v>
                </c:pt>
                <c:pt idx="4414">
                  <c:v>538180</c:v>
                </c:pt>
                <c:pt idx="4415">
                  <c:v>467804</c:v>
                </c:pt>
                <c:pt idx="4416">
                  <c:v>1899190</c:v>
                </c:pt>
                <c:pt idx="4417">
                  <c:v>100235</c:v>
                </c:pt>
                <c:pt idx="4418">
                  <c:v>632993</c:v>
                </c:pt>
                <c:pt idx="4419">
                  <c:v>1007891</c:v>
                </c:pt>
                <c:pt idx="4420">
                  <c:v>419510</c:v>
                </c:pt>
                <c:pt idx="4421">
                  <c:v>265799</c:v>
                </c:pt>
                <c:pt idx="4422">
                  <c:v>276381</c:v>
                </c:pt>
                <c:pt idx="4423">
                  <c:v>180713</c:v>
                </c:pt>
                <c:pt idx="4424">
                  <c:v>205770</c:v>
                </c:pt>
                <c:pt idx="4425">
                  <c:v>2849993</c:v>
                </c:pt>
                <c:pt idx="4426">
                  <c:v>505794</c:v>
                </c:pt>
                <c:pt idx="4427">
                  <c:v>2097854</c:v>
                </c:pt>
                <c:pt idx="4428">
                  <c:v>8304593</c:v>
                </c:pt>
                <c:pt idx="4429">
                  <c:v>4492197</c:v>
                </c:pt>
                <c:pt idx="4430">
                  <c:v>240282</c:v>
                </c:pt>
                <c:pt idx="4431">
                  <c:v>1152451</c:v>
                </c:pt>
                <c:pt idx="4432">
                  <c:v>773</c:v>
                </c:pt>
                <c:pt idx="4433">
                  <c:v>640849</c:v>
                </c:pt>
                <c:pt idx="4434">
                  <c:v>651268</c:v>
                </c:pt>
                <c:pt idx="4435">
                  <c:v>10754</c:v>
                </c:pt>
                <c:pt idx="4436">
                  <c:v>40087764</c:v>
                </c:pt>
                <c:pt idx="4437">
                  <c:v>239087</c:v>
                </c:pt>
                <c:pt idx="4438">
                  <c:v>3682671</c:v>
                </c:pt>
                <c:pt idx="4439">
                  <c:v>72200</c:v>
                </c:pt>
                <c:pt idx="4440">
                  <c:v>377788</c:v>
                </c:pt>
                <c:pt idx="4441">
                  <c:v>48130</c:v>
                </c:pt>
                <c:pt idx="4442">
                  <c:v>719556</c:v>
                </c:pt>
                <c:pt idx="4443">
                  <c:v>1342821</c:v>
                </c:pt>
                <c:pt idx="4444">
                  <c:v>386159</c:v>
                </c:pt>
                <c:pt idx="4445">
                  <c:v>114923</c:v>
                </c:pt>
                <c:pt idx="4446">
                  <c:v>13676</c:v>
                </c:pt>
                <c:pt idx="4447">
                  <c:v>12820</c:v>
                </c:pt>
                <c:pt idx="4448">
                  <c:v>1354133</c:v>
                </c:pt>
                <c:pt idx="4449">
                  <c:v>678272</c:v>
                </c:pt>
                <c:pt idx="4450">
                  <c:v>637045</c:v>
                </c:pt>
                <c:pt idx="4451">
                  <c:v>657818</c:v>
                </c:pt>
                <c:pt idx="4452">
                  <c:v>67471</c:v>
                </c:pt>
                <c:pt idx="4453">
                  <c:v>294007</c:v>
                </c:pt>
                <c:pt idx="4454">
                  <c:v>1204</c:v>
                </c:pt>
                <c:pt idx="4455">
                  <c:v>769460</c:v>
                </c:pt>
                <c:pt idx="4456">
                  <c:v>3089155</c:v>
                </c:pt>
                <c:pt idx="4457">
                  <c:v>12515</c:v>
                </c:pt>
                <c:pt idx="4458">
                  <c:v>99577</c:v>
                </c:pt>
                <c:pt idx="4459">
                  <c:v>78957</c:v>
                </c:pt>
                <c:pt idx="4460">
                  <c:v>4035</c:v>
                </c:pt>
                <c:pt idx="4461">
                  <c:v>593120</c:v>
                </c:pt>
                <c:pt idx="4462">
                  <c:v>327739</c:v>
                </c:pt>
                <c:pt idx="4463">
                  <c:v>74990</c:v>
                </c:pt>
                <c:pt idx="4464">
                  <c:v>648890</c:v>
                </c:pt>
                <c:pt idx="4465">
                  <c:v>1517477</c:v>
                </c:pt>
                <c:pt idx="4466">
                  <c:v>2178547</c:v>
                </c:pt>
                <c:pt idx="4467">
                  <c:v>100812</c:v>
                </c:pt>
                <c:pt idx="4468">
                  <c:v>41282</c:v>
                </c:pt>
                <c:pt idx="4469">
                  <c:v>872261</c:v>
                </c:pt>
                <c:pt idx="4470">
                  <c:v>2101562</c:v>
                </c:pt>
                <c:pt idx="4471">
                  <c:v>288977</c:v>
                </c:pt>
                <c:pt idx="4472">
                  <c:v>1034024</c:v>
                </c:pt>
                <c:pt idx="4473">
                  <c:v>65707</c:v>
                </c:pt>
                <c:pt idx="4474">
                  <c:v>3479</c:v>
                </c:pt>
                <c:pt idx="4475">
                  <c:v>708014</c:v>
                </c:pt>
                <c:pt idx="4476">
                  <c:v>1128733</c:v>
                </c:pt>
                <c:pt idx="4477">
                  <c:v>797436</c:v>
                </c:pt>
                <c:pt idx="4478">
                  <c:v>2034980</c:v>
                </c:pt>
                <c:pt idx="4479">
                  <c:v>7095077</c:v>
                </c:pt>
                <c:pt idx="4480">
                  <c:v>1529545</c:v>
                </c:pt>
                <c:pt idx="4481">
                  <c:v>474698</c:v>
                </c:pt>
                <c:pt idx="4482">
                  <c:v>165205</c:v>
                </c:pt>
                <c:pt idx="4483">
                  <c:v>1258994</c:v>
                </c:pt>
                <c:pt idx="4484">
                  <c:v>2183462</c:v>
                </c:pt>
                <c:pt idx="4485">
                  <c:v>1953661</c:v>
                </c:pt>
                <c:pt idx="4486">
                  <c:v>4203581</c:v>
                </c:pt>
                <c:pt idx="4487">
                  <c:v>507760</c:v>
                </c:pt>
                <c:pt idx="4488">
                  <c:v>3430385</c:v>
                </c:pt>
                <c:pt idx="4489">
                  <c:v>6891734</c:v>
                </c:pt>
                <c:pt idx="4490">
                  <c:v>25513</c:v>
                </c:pt>
                <c:pt idx="4491">
                  <c:v>278899</c:v>
                </c:pt>
                <c:pt idx="4492">
                  <c:v>295991</c:v>
                </c:pt>
                <c:pt idx="4493">
                  <c:v>104235</c:v>
                </c:pt>
                <c:pt idx="4494">
                  <c:v>73984</c:v>
                </c:pt>
                <c:pt idx="4495">
                  <c:v>627933</c:v>
                </c:pt>
                <c:pt idx="4496">
                  <c:v>547145</c:v>
                </c:pt>
                <c:pt idx="4497">
                  <c:v>1202878</c:v>
                </c:pt>
                <c:pt idx="4498">
                  <c:v>39720</c:v>
                </c:pt>
                <c:pt idx="4499">
                  <c:v>430113</c:v>
                </c:pt>
                <c:pt idx="4500">
                  <c:v>354281</c:v>
                </c:pt>
                <c:pt idx="4501">
                  <c:v>2679999</c:v>
                </c:pt>
                <c:pt idx="4502">
                  <c:v>508137</c:v>
                </c:pt>
                <c:pt idx="4503">
                  <c:v>249973</c:v>
                </c:pt>
                <c:pt idx="4504">
                  <c:v>3277837</c:v>
                </c:pt>
                <c:pt idx="4505">
                  <c:v>222932</c:v>
                </c:pt>
                <c:pt idx="4506">
                  <c:v>2505614</c:v>
                </c:pt>
                <c:pt idx="4507">
                  <c:v>915409</c:v>
                </c:pt>
                <c:pt idx="4508">
                  <c:v>105681</c:v>
                </c:pt>
                <c:pt idx="4509">
                  <c:v>11385180</c:v>
                </c:pt>
                <c:pt idx="4510">
                  <c:v>402259</c:v>
                </c:pt>
                <c:pt idx="4511">
                  <c:v>2013900</c:v>
                </c:pt>
                <c:pt idx="4512">
                  <c:v>1709373</c:v>
                </c:pt>
                <c:pt idx="4513">
                  <c:v>726679</c:v>
                </c:pt>
                <c:pt idx="4514">
                  <c:v>1689</c:v>
                </c:pt>
                <c:pt idx="4515">
                  <c:v>2636357</c:v>
                </c:pt>
                <c:pt idx="4516">
                  <c:v>241387</c:v>
                </c:pt>
                <c:pt idx="4517">
                  <c:v>50266</c:v>
                </c:pt>
                <c:pt idx="4518">
                  <c:v>664716</c:v>
                </c:pt>
                <c:pt idx="4519">
                  <c:v>52404970</c:v>
                </c:pt>
                <c:pt idx="4520">
                  <c:v>77630</c:v>
                </c:pt>
                <c:pt idx="4521">
                  <c:v>390562</c:v>
                </c:pt>
                <c:pt idx="4522">
                  <c:v>37539570</c:v>
                </c:pt>
                <c:pt idx="4523">
                  <c:v>5270624</c:v>
                </c:pt>
                <c:pt idx="4524">
                  <c:v>283885</c:v>
                </c:pt>
                <c:pt idx="4525">
                  <c:v>442698</c:v>
                </c:pt>
                <c:pt idx="4526">
                  <c:v>3558563</c:v>
                </c:pt>
                <c:pt idx="4527">
                  <c:v>12989</c:v>
                </c:pt>
                <c:pt idx="4528">
                  <c:v>380530</c:v>
                </c:pt>
                <c:pt idx="4529">
                  <c:v>28091</c:v>
                </c:pt>
                <c:pt idx="4530">
                  <c:v>1886667</c:v>
                </c:pt>
                <c:pt idx="4531">
                  <c:v>1172709</c:v>
                </c:pt>
                <c:pt idx="4532">
                  <c:v>89640</c:v>
                </c:pt>
                <c:pt idx="4533">
                  <c:v>18094162</c:v>
                </c:pt>
                <c:pt idx="4534">
                  <c:v>323801</c:v>
                </c:pt>
                <c:pt idx="4535">
                  <c:v>271779</c:v>
                </c:pt>
                <c:pt idx="4536">
                  <c:v>374226</c:v>
                </c:pt>
                <c:pt idx="4537">
                  <c:v>392117</c:v>
                </c:pt>
                <c:pt idx="4538">
                  <c:v>469815</c:v>
                </c:pt>
                <c:pt idx="4539">
                  <c:v>134740</c:v>
                </c:pt>
                <c:pt idx="4540">
                  <c:v>2290382</c:v>
                </c:pt>
                <c:pt idx="4541">
                  <c:v>42805</c:v>
                </c:pt>
                <c:pt idx="4542">
                  <c:v>64866</c:v>
                </c:pt>
                <c:pt idx="4543">
                  <c:v>5733673</c:v>
                </c:pt>
                <c:pt idx="4544">
                  <c:v>2533102</c:v>
                </c:pt>
                <c:pt idx="4545">
                  <c:v>5609393</c:v>
                </c:pt>
                <c:pt idx="4546">
                  <c:v>2723989</c:v>
                </c:pt>
                <c:pt idx="4547">
                  <c:v>497048</c:v>
                </c:pt>
                <c:pt idx="4548">
                  <c:v>2035115</c:v>
                </c:pt>
                <c:pt idx="4549">
                  <c:v>5613554</c:v>
                </c:pt>
                <c:pt idx="4550">
                  <c:v>2098175</c:v>
                </c:pt>
                <c:pt idx="4551">
                  <c:v>1638</c:v>
                </c:pt>
                <c:pt idx="4552">
                  <c:v>6995168</c:v>
                </c:pt>
                <c:pt idx="4553">
                  <c:v>734863</c:v>
                </c:pt>
                <c:pt idx="4554">
                  <c:v>1237339</c:v>
                </c:pt>
                <c:pt idx="4555">
                  <c:v>56071</c:v>
                </c:pt>
                <c:pt idx="4556">
                  <c:v>73525</c:v>
                </c:pt>
                <c:pt idx="4557">
                  <c:v>887547</c:v>
                </c:pt>
                <c:pt idx="4558">
                  <c:v>1976572</c:v>
                </c:pt>
                <c:pt idx="4559">
                  <c:v>245989</c:v>
                </c:pt>
                <c:pt idx="4560">
                  <c:v>149962</c:v>
                </c:pt>
                <c:pt idx="4561">
                  <c:v>1884144</c:v>
                </c:pt>
                <c:pt idx="4562">
                  <c:v>92178</c:v>
                </c:pt>
                <c:pt idx="4563">
                  <c:v>251742</c:v>
                </c:pt>
                <c:pt idx="4564">
                  <c:v>184390</c:v>
                </c:pt>
                <c:pt idx="4565">
                  <c:v>8177</c:v>
                </c:pt>
                <c:pt idx="4566">
                  <c:v>2277409</c:v>
                </c:pt>
                <c:pt idx="4567">
                  <c:v>639536</c:v>
                </c:pt>
                <c:pt idx="4568">
                  <c:v>788136</c:v>
                </c:pt>
                <c:pt idx="4569">
                  <c:v>315079</c:v>
                </c:pt>
                <c:pt idx="4570">
                  <c:v>1912972</c:v>
                </c:pt>
                <c:pt idx="4571">
                  <c:v>2046312</c:v>
                </c:pt>
                <c:pt idx="4572">
                  <c:v>134372</c:v>
                </c:pt>
                <c:pt idx="4573">
                  <c:v>124948</c:v>
                </c:pt>
                <c:pt idx="4574">
                  <c:v>359141</c:v>
                </c:pt>
                <c:pt idx="4575">
                  <c:v>1142433</c:v>
                </c:pt>
                <c:pt idx="4576">
                  <c:v>1769751</c:v>
                </c:pt>
                <c:pt idx="4577">
                  <c:v>733482</c:v>
                </c:pt>
                <c:pt idx="4578">
                  <c:v>2512491</c:v>
                </c:pt>
                <c:pt idx="4579">
                  <c:v>100888</c:v>
                </c:pt>
                <c:pt idx="4580">
                  <c:v>10531608</c:v>
                </c:pt>
                <c:pt idx="4581">
                  <c:v>507166</c:v>
                </c:pt>
                <c:pt idx="4582">
                  <c:v>967885</c:v>
                </c:pt>
                <c:pt idx="4583">
                  <c:v>201894</c:v>
                </c:pt>
                <c:pt idx="4584">
                  <c:v>969807</c:v>
                </c:pt>
                <c:pt idx="4585">
                  <c:v>28894</c:v>
                </c:pt>
                <c:pt idx="4586">
                  <c:v>87198</c:v>
                </c:pt>
                <c:pt idx="4587">
                  <c:v>328740</c:v>
                </c:pt>
                <c:pt idx="4588">
                  <c:v>16417</c:v>
                </c:pt>
                <c:pt idx="4589">
                  <c:v>60911</c:v>
                </c:pt>
                <c:pt idx="4590">
                  <c:v>662158</c:v>
                </c:pt>
                <c:pt idx="4591">
                  <c:v>226278</c:v>
                </c:pt>
                <c:pt idx="4592">
                  <c:v>4352775</c:v>
                </c:pt>
                <c:pt idx="4593">
                  <c:v>135263</c:v>
                </c:pt>
                <c:pt idx="4594">
                  <c:v>350226</c:v>
                </c:pt>
                <c:pt idx="4595">
                  <c:v>325386</c:v>
                </c:pt>
                <c:pt idx="4596">
                  <c:v>4541899</c:v>
                </c:pt>
                <c:pt idx="4597">
                  <c:v>35573</c:v>
                </c:pt>
                <c:pt idx="4598">
                  <c:v>559294</c:v>
                </c:pt>
                <c:pt idx="4599">
                  <c:v>2340514</c:v>
                </c:pt>
                <c:pt idx="4600">
                  <c:v>321580</c:v>
                </c:pt>
                <c:pt idx="4601">
                  <c:v>1378937</c:v>
                </c:pt>
                <c:pt idx="4602">
                  <c:v>1940455</c:v>
                </c:pt>
                <c:pt idx="4603">
                  <c:v>1780726</c:v>
                </c:pt>
                <c:pt idx="4604">
                  <c:v>259371</c:v>
                </c:pt>
                <c:pt idx="4605">
                  <c:v>642523</c:v>
                </c:pt>
                <c:pt idx="4606">
                  <c:v>348527</c:v>
                </c:pt>
                <c:pt idx="4607">
                  <c:v>512885</c:v>
                </c:pt>
                <c:pt idx="4608">
                  <c:v>5065000</c:v>
                </c:pt>
                <c:pt idx="4609">
                  <c:v>337580</c:v>
                </c:pt>
                <c:pt idx="4610">
                  <c:v>447498</c:v>
                </c:pt>
                <c:pt idx="4611">
                  <c:v>661249</c:v>
                </c:pt>
                <c:pt idx="4612">
                  <c:v>10501355</c:v>
                </c:pt>
                <c:pt idx="4613">
                  <c:v>6413645</c:v>
                </c:pt>
                <c:pt idx="4614">
                  <c:v>503840</c:v>
                </c:pt>
                <c:pt idx="4615">
                  <c:v>54703</c:v>
                </c:pt>
                <c:pt idx="4616">
                  <c:v>73213</c:v>
                </c:pt>
                <c:pt idx="4617">
                  <c:v>566067</c:v>
                </c:pt>
                <c:pt idx="4618">
                  <c:v>49455</c:v>
                </c:pt>
                <c:pt idx="4619">
                  <c:v>7935379</c:v>
                </c:pt>
                <c:pt idx="4620">
                  <c:v>1058890</c:v>
                </c:pt>
                <c:pt idx="4621">
                  <c:v>2866699</c:v>
                </c:pt>
                <c:pt idx="4622">
                  <c:v>406252</c:v>
                </c:pt>
                <c:pt idx="4623">
                  <c:v>243470</c:v>
                </c:pt>
                <c:pt idx="4624">
                  <c:v>9220058</c:v>
                </c:pt>
                <c:pt idx="4625">
                  <c:v>2086</c:v>
                </c:pt>
                <c:pt idx="4626">
                  <c:v>2444087</c:v>
                </c:pt>
                <c:pt idx="4627">
                  <c:v>25213</c:v>
                </c:pt>
                <c:pt idx="4628">
                  <c:v>241784</c:v>
                </c:pt>
                <c:pt idx="4629">
                  <c:v>1037861</c:v>
                </c:pt>
                <c:pt idx="4630">
                  <c:v>3945913</c:v>
                </c:pt>
                <c:pt idx="4631">
                  <c:v>536288</c:v>
                </c:pt>
                <c:pt idx="4632">
                  <c:v>520338</c:v>
                </c:pt>
                <c:pt idx="4633">
                  <c:v>112376</c:v>
                </c:pt>
                <c:pt idx="4634">
                  <c:v>221932</c:v>
                </c:pt>
                <c:pt idx="4635">
                  <c:v>2618344</c:v>
                </c:pt>
                <c:pt idx="4636">
                  <c:v>241314</c:v>
                </c:pt>
                <c:pt idx="4637">
                  <c:v>213749</c:v>
                </c:pt>
                <c:pt idx="4638">
                  <c:v>151709</c:v>
                </c:pt>
                <c:pt idx="4639">
                  <c:v>158541</c:v>
                </c:pt>
                <c:pt idx="4640">
                  <c:v>2012372</c:v>
                </c:pt>
                <c:pt idx="4641">
                  <c:v>1173342</c:v>
                </c:pt>
                <c:pt idx="4642">
                  <c:v>266389</c:v>
                </c:pt>
                <c:pt idx="4643">
                  <c:v>214129</c:v>
                </c:pt>
                <c:pt idx="4644">
                  <c:v>58811</c:v>
                </c:pt>
                <c:pt idx="4645">
                  <c:v>2052405</c:v>
                </c:pt>
                <c:pt idx="4646">
                  <c:v>408504</c:v>
                </c:pt>
                <c:pt idx="4647">
                  <c:v>529609</c:v>
                </c:pt>
                <c:pt idx="4648">
                  <c:v>2184856</c:v>
                </c:pt>
                <c:pt idx="4649">
                  <c:v>911208</c:v>
                </c:pt>
                <c:pt idx="4650">
                  <c:v>2592351</c:v>
                </c:pt>
                <c:pt idx="4651">
                  <c:v>15476</c:v>
                </c:pt>
                <c:pt idx="4652">
                  <c:v>28607</c:v>
                </c:pt>
                <c:pt idx="4653">
                  <c:v>1875212</c:v>
                </c:pt>
                <c:pt idx="4654">
                  <c:v>1263103</c:v>
                </c:pt>
                <c:pt idx="4655">
                  <c:v>5584</c:v>
                </c:pt>
                <c:pt idx="4656">
                  <c:v>1508992</c:v>
                </c:pt>
                <c:pt idx="4657">
                  <c:v>680977</c:v>
                </c:pt>
                <c:pt idx="4658">
                  <c:v>555861</c:v>
                </c:pt>
                <c:pt idx="4659">
                  <c:v>27095</c:v>
                </c:pt>
                <c:pt idx="4660">
                  <c:v>12544</c:v>
                </c:pt>
                <c:pt idx="4661">
                  <c:v>908489</c:v>
                </c:pt>
                <c:pt idx="4662">
                  <c:v>141052</c:v>
                </c:pt>
                <c:pt idx="4663">
                  <c:v>77302</c:v>
                </c:pt>
                <c:pt idx="4664">
                  <c:v>3136465</c:v>
                </c:pt>
                <c:pt idx="4665">
                  <c:v>1010818</c:v>
                </c:pt>
                <c:pt idx="4666">
                  <c:v>1201905</c:v>
                </c:pt>
                <c:pt idx="4667">
                  <c:v>619222</c:v>
                </c:pt>
                <c:pt idx="4668">
                  <c:v>23727</c:v>
                </c:pt>
                <c:pt idx="4669">
                  <c:v>672513</c:v>
                </c:pt>
                <c:pt idx="4670">
                  <c:v>13809604</c:v>
                </c:pt>
                <c:pt idx="4671">
                  <c:v>2723642</c:v>
                </c:pt>
                <c:pt idx="4672">
                  <c:v>5579079</c:v>
                </c:pt>
                <c:pt idx="4673">
                  <c:v>539987</c:v>
                </c:pt>
                <c:pt idx="4674">
                  <c:v>1952</c:v>
                </c:pt>
                <c:pt idx="4675">
                  <c:v>48654951</c:v>
                </c:pt>
                <c:pt idx="4676">
                  <c:v>110590</c:v>
                </c:pt>
                <c:pt idx="4677">
                  <c:v>1165315</c:v>
                </c:pt>
                <c:pt idx="4678">
                  <c:v>793636</c:v>
                </c:pt>
                <c:pt idx="4679">
                  <c:v>41088994</c:v>
                </c:pt>
                <c:pt idx="4680">
                  <c:v>41604561</c:v>
                </c:pt>
                <c:pt idx="4681">
                  <c:v>339738</c:v>
                </c:pt>
                <c:pt idx="4682">
                  <c:v>725421</c:v>
                </c:pt>
                <c:pt idx="4683">
                  <c:v>866986</c:v>
                </c:pt>
                <c:pt idx="4684">
                  <c:v>34659</c:v>
                </c:pt>
                <c:pt idx="4685">
                  <c:v>760341</c:v>
                </c:pt>
                <c:pt idx="4686">
                  <c:v>16361</c:v>
                </c:pt>
                <c:pt idx="4687">
                  <c:v>109525</c:v>
                </c:pt>
                <c:pt idx="4688">
                  <c:v>77788</c:v>
                </c:pt>
                <c:pt idx="4689">
                  <c:v>476604</c:v>
                </c:pt>
                <c:pt idx="4690">
                  <c:v>359135</c:v>
                </c:pt>
                <c:pt idx="4691">
                  <c:v>47936</c:v>
                </c:pt>
                <c:pt idx="4692">
                  <c:v>7840</c:v>
                </c:pt>
                <c:pt idx="4693">
                  <c:v>1135489</c:v>
                </c:pt>
                <c:pt idx="4694">
                  <c:v>2629</c:v>
                </c:pt>
                <c:pt idx="4695">
                  <c:v>3102346</c:v>
                </c:pt>
                <c:pt idx="4696">
                  <c:v>652917</c:v>
                </c:pt>
                <c:pt idx="4697">
                  <c:v>682990</c:v>
                </c:pt>
                <c:pt idx="4698">
                  <c:v>52595</c:v>
                </c:pt>
                <c:pt idx="4699">
                  <c:v>175842</c:v>
                </c:pt>
                <c:pt idx="4700">
                  <c:v>496386</c:v>
                </c:pt>
                <c:pt idx="4701">
                  <c:v>377833</c:v>
                </c:pt>
                <c:pt idx="4702">
                  <c:v>389001</c:v>
                </c:pt>
                <c:pt idx="4703">
                  <c:v>9019459</c:v>
                </c:pt>
                <c:pt idx="4704">
                  <c:v>91186</c:v>
                </c:pt>
                <c:pt idx="4705">
                  <c:v>935753</c:v>
                </c:pt>
                <c:pt idx="4706">
                  <c:v>3411</c:v>
                </c:pt>
                <c:pt idx="4707">
                  <c:v>790583</c:v>
                </c:pt>
                <c:pt idx="4708">
                  <c:v>318714</c:v>
                </c:pt>
                <c:pt idx="4709">
                  <c:v>636473</c:v>
                </c:pt>
                <c:pt idx="4710">
                  <c:v>538365</c:v>
                </c:pt>
                <c:pt idx="4711">
                  <c:v>632821</c:v>
                </c:pt>
                <c:pt idx="4712">
                  <c:v>90641</c:v>
                </c:pt>
                <c:pt idx="4713">
                  <c:v>17629966</c:v>
                </c:pt>
                <c:pt idx="4714">
                  <c:v>232083</c:v>
                </c:pt>
                <c:pt idx="4715">
                  <c:v>2507336</c:v>
                </c:pt>
                <c:pt idx="4716">
                  <c:v>736075</c:v>
                </c:pt>
                <c:pt idx="4717">
                  <c:v>2139</c:v>
                </c:pt>
                <c:pt idx="4718">
                  <c:v>169610</c:v>
                </c:pt>
                <c:pt idx="4719">
                  <c:v>214676</c:v>
                </c:pt>
                <c:pt idx="4720">
                  <c:v>1327815</c:v>
                </c:pt>
                <c:pt idx="4721">
                  <c:v>58619</c:v>
                </c:pt>
                <c:pt idx="4722">
                  <c:v>47147</c:v>
                </c:pt>
                <c:pt idx="4723">
                  <c:v>327777</c:v>
                </c:pt>
                <c:pt idx="4724">
                  <c:v>32001</c:v>
                </c:pt>
                <c:pt idx="4725">
                  <c:v>219662</c:v>
                </c:pt>
                <c:pt idx="4726">
                  <c:v>1082</c:v>
                </c:pt>
                <c:pt idx="4727">
                  <c:v>30066</c:v>
                </c:pt>
                <c:pt idx="4728">
                  <c:v>75124</c:v>
                </c:pt>
                <c:pt idx="4729">
                  <c:v>271594</c:v>
                </c:pt>
                <c:pt idx="4730">
                  <c:v>256691</c:v>
                </c:pt>
                <c:pt idx="4731">
                  <c:v>924008</c:v>
                </c:pt>
                <c:pt idx="4732">
                  <c:v>13701</c:v>
                </c:pt>
                <c:pt idx="4733">
                  <c:v>392587</c:v>
                </c:pt>
                <c:pt idx="4734">
                  <c:v>46706</c:v>
                </c:pt>
                <c:pt idx="4735">
                  <c:v>1823117</c:v>
                </c:pt>
                <c:pt idx="4736">
                  <c:v>1823701</c:v>
                </c:pt>
                <c:pt idx="4737">
                  <c:v>245625</c:v>
                </c:pt>
                <c:pt idx="4738">
                  <c:v>14459</c:v>
                </c:pt>
                <c:pt idx="4739">
                  <c:v>1056821</c:v>
                </c:pt>
                <c:pt idx="4740">
                  <c:v>264249</c:v>
                </c:pt>
                <c:pt idx="4741">
                  <c:v>827474</c:v>
                </c:pt>
                <c:pt idx="4742">
                  <c:v>691057</c:v>
                </c:pt>
                <c:pt idx="4743">
                  <c:v>122477</c:v>
                </c:pt>
                <c:pt idx="4744">
                  <c:v>14444272</c:v>
                </c:pt>
                <c:pt idx="4745">
                  <c:v>56370</c:v>
                </c:pt>
                <c:pt idx="4746">
                  <c:v>425636</c:v>
                </c:pt>
                <c:pt idx="4747">
                  <c:v>52534</c:v>
                </c:pt>
                <c:pt idx="4748">
                  <c:v>3156530</c:v>
                </c:pt>
                <c:pt idx="4749">
                  <c:v>2510144</c:v>
                </c:pt>
                <c:pt idx="4750">
                  <c:v>584185</c:v>
                </c:pt>
                <c:pt idx="4751">
                  <c:v>5102153</c:v>
                </c:pt>
                <c:pt idx="4752">
                  <c:v>108662</c:v>
                </c:pt>
                <c:pt idx="4753">
                  <c:v>796462</c:v>
                </c:pt>
                <c:pt idx="4754">
                  <c:v>1130020</c:v>
                </c:pt>
                <c:pt idx="4755">
                  <c:v>1291227</c:v>
                </c:pt>
                <c:pt idx="4756">
                  <c:v>20797</c:v>
                </c:pt>
                <c:pt idx="4757">
                  <c:v>70118</c:v>
                </c:pt>
                <c:pt idx="4758">
                  <c:v>232339</c:v>
                </c:pt>
                <c:pt idx="4759">
                  <c:v>126634</c:v>
                </c:pt>
                <c:pt idx="4760">
                  <c:v>297279</c:v>
                </c:pt>
                <c:pt idx="4761">
                  <c:v>219471</c:v>
                </c:pt>
                <c:pt idx="4762">
                  <c:v>2435011</c:v>
                </c:pt>
                <c:pt idx="4763">
                  <c:v>583584</c:v>
                </c:pt>
                <c:pt idx="4764">
                  <c:v>997873</c:v>
                </c:pt>
                <c:pt idx="4765">
                  <c:v>202107</c:v>
                </c:pt>
                <c:pt idx="4766">
                  <c:v>5019952</c:v>
                </c:pt>
                <c:pt idx="4767">
                  <c:v>22233274</c:v>
                </c:pt>
                <c:pt idx="4768">
                  <c:v>252858</c:v>
                </c:pt>
                <c:pt idx="4769">
                  <c:v>953306</c:v>
                </c:pt>
                <c:pt idx="4770">
                  <c:v>1162734</c:v>
                </c:pt>
                <c:pt idx="4771">
                  <c:v>230002</c:v>
                </c:pt>
                <c:pt idx="4772">
                  <c:v>14860998</c:v>
                </c:pt>
                <c:pt idx="4773">
                  <c:v>5186780</c:v>
                </c:pt>
                <c:pt idx="4774">
                  <c:v>30719</c:v>
                </c:pt>
                <c:pt idx="4775">
                  <c:v>6131880</c:v>
                </c:pt>
                <c:pt idx="4776">
                  <c:v>700008</c:v>
                </c:pt>
                <c:pt idx="4777">
                  <c:v>1015189</c:v>
                </c:pt>
                <c:pt idx="4778">
                  <c:v>3225560</c:v>
                </c:pt>
                <c:pt idx="4779">
                  <c:v>1311352</c:v>
                </c:pt>
                <c:pt idx="4780">
                  <c:v>1608741</c:v>
                </c:pt>
                <c:pt idx="4781">
                  <c:v>411284</c:v>
                </c:pt>
                <c:pt idx="4782">
                  <c:v>451602</c:v>
                </c:pt>
                <c:pt idx="4783">
                  <c:v>5587218</c:v>
                </c:pt>
                <c:pt idx="4784">
                  <c:v>20019</c:v>
                </c:pt>
                <c:pt idx="4785">
                  <c:v>467669</c:v>
                </c:pt>
                <c:pt idx="4786">
                  <c:v>344792</c:v>
                </c:pt>
                <c:pt idx="4787">
                  <c:v>331315</c:v>
                </c:pt>
                <c:pt idx="4788">
                  <c:v>132886</c:v>
                </c:pt>
                <c:pt idx="4789">
                  <c:v>16196266</c:v>
                </c:pt>
                <c:pt idx="4790">
                  <c:v>24907</c:v>
                </c:pt>
                <c:pt idx="4791">
                  <c:v>277921</c:v>
                </c:pt>
                <c:pt idx="4792">
                  <c:v>1966994</c:v>
                </c:pt>
                <c:pt idx="4793">
                  <c:v>669789</c:v>
                </c:pt>
                <c:pt idx="4794">
                  <c:v>25909</c:v>
                </c:pt>
                <c:pt idx="4795">
                  <c:v>5160625</c:v>
                </c:pt>
                <c:pt idx="4796">
                  <c:v>842594</c:v>
                </c:pt>
                <c:pt idx="4797">
                  <c:v>218669</c:v>
                </c:pt>
                <c:pt idx="4798">
                  <c:v>330958</c:v>
                </c:pt>
                <c:pt idx="4799">
                  <c:v>88143</c:v>
                </c:pt>
                <c:pt idx="4800">
                  <c:v>58932</c:v>
                </c:pt>
                <c:pt idx="4801">
                  <c:v>224317</c:v>
                </c:pt>
                <c:pt idx="4802">
                  <c:v>69170</c:v>
                </c:pt>
                <c:pt idx="4803">
                  <c:v>1329253</c:v>
                </c:pt>
                <c:pt idx="4804">
                  <c:v>946378</c:v>
                </c:pt>
                <c:pt idx="4805">
                  <c:v>437576</c:v>
                </c:pt>
                <c:pt idx="4806">
                  <c:v>1381758</c:v>
                </c:pt>
                <c:pt idx="4807">
                  <c:v>997139</c:v>
                </c:pt>
                <c:pt idx="4808">
                  <c:v>295048</c:v>
                </c:pt>
                <c:pt idx="4809">
                  <c:v>521611</c:v>
                </c:pt>
                <c:pt idx="4810">
                  <c:v>398127</c:v>
                </c:pt>
                <c:pt idx="4811">
                  <c:v>4414661</c:v>
                </c:pt>
                <c:pt idx="4812">
                  <c:v>1895941</c:v>
                </c:pt>
                <c:pt idx="4813">
                  <c:v>50053</c:v>
                </c:pt>
                <c:pt idx="4814">
                  <c:v>30341</c:v>
                </c:pt>
                <c:pt idx="4815">
                  <c:v>857897</c:v>
                </c:pt>
                <c:pt idx="4816">
                  <c:v>8993</c:v>
                </c:pt>
                <c:pt idx="4817">
                  <c:v>3749896</c:v>
                </c:pt>
                <c:pt idx="4818">
                  <c:v>639265</c:v>
                </c:pt>
                <c:pt idx="4819">
                  <c:v>308049</c:v>
                </c:pt>
                <c:pt idx="4820">
                  <c:v>7055170</c:v>
                </c:pt>
                <c:pt idx="4821">
                  <c:v>31990</c:v>
                </c:pt>
                <c:pt idx="4822">
                  <c:v>82160</c:v>
                </c:pt>
                <c:pt idx="4823">
                  <c:v>9572037</c:v>
                </c:pt>
                <c:pt idx="4824">
                  <c:v>143696</c:v>
                </c:pt>
                <c:pt idx="4825">
                  <c:v>3525534</c:v>
                </c:pt>
                <c:pt idx="4826">
                  <c:v>1823157</c:v>
                </c:pt>
                <c:pt idx="4827">
                  <c:v>70615</c:v>
                </c:pt>
                <c:pt idx="4828">
                  <c:v>181521</c:v>
                </c:pt>
                <c:pt idx="4829">
                  <c:v>2302545</c:v>
                </c:pt>
                <c:pt idx="4830">
                  <c:v>568702</c:v>
                </c:pt>
                <c:pt idx="4831">
                  <c:v>72728</c:v>
                </c:pt>
                <c:pt idx="4832">
                  <c:v>8556235</c:v>
                </c:pt>
                <c:pt idx="4833">
                  <c:v>94923</c:v>
                </c:pt>
                <c:pt idx="4834">
                  <c:v>502880</c:v>
                </c:pt>
                <c:pt idx="4835">
                  <c:v>594486</c:v>
                </c:pt>
                <c:pt idx="4836">
                  <c:v>5962519</c:v>
                </c:pt>
                <c:pt idx="4837">
                  <c:v>697581</c:v>
                </c:pt>
                <c:pt idx="4838">
                  <c:v>20636</c:v>
                </c:pt>
                <c:pt idx="4839">
                  <c:v>1243560</c:v>
                </c:pt>
                <c:pt idx="4840">
                  <c:v>12453063</c:v>
                </c:pt>
                <c:pt idx="4841">
                  <c:v>2294097</c:v>
                </c:pt>
                <c:pt idx="4842">
                  <c:v>64566</c:v>
                </c:pt>
                <c:pt idx="4843">
                  <c:v>149879</c:v>
                </c:pt>
                <c:pt idx="4844">
                  <c:v>28860037</c:v>
                </c:pt>
                <c:pt idx="4845">
                  <c:v>26710</c:v>
                </c:pt>
                <c:pt idx="4846">
                  <c:v>967088</c:v>
                </c:pt>
                <c:pt idx="4847">
                  <c:v>2837732</c:v>
                </c:pt>
                <c:pt idx="4848">
                  <c:v>354013</c:v>
                </c:pt>
                <c:pt idx="4849">
                  <c:v>597124</c:v>
                </c:pt>
                <c:pt idx="4850">
                  <c:v>520176</c:v>
                </c:pt>
                <c:pt idx="4851">
                  <c:v>602853</c:v>
                </c:pt>
                <c:pt idx="4852">
                  <c:v>856936</c:v>
                </c:pt>
                <c:pt idx="4853">
                  <c:v>48472</c:v>
                </c:pt>
                <c:pt idx="4854">
                  <c:v>13164</c:v>
                </c:pt>
                <c:pt idx="4855">
                  <c:v>281927</c:v>
                </c:pt>
                <c:pt idx="4856">
                  <c:v>2422767</c:v>
                </c:pt>
                <c:pt idx="4857">
                  <c:v>168118</c:v>
                </c:pt>
                <c:pt idx="4858">
                  <c:v>561101</c:v>
                </c:pt>
                <c:pt idx="4859">
                  <c:v>2546894</c:v>
                </c:pt>
                <c:pt idx="4860">
                  <c:v>2983487</c:v>
                </c:pt>
                <c:pt idx="4861">
                  <c:v>281283</c:v>
                </c:pt>
                <c:pt idx="4862">
                  <c:v>3621389</c:v>
                </c:pt>
                <c:pt idx="4863">
                  <c:v>11685</c:v>
                </c:pt>
                <c:pt idx="4864">
                  <c:v>2382407</c:v>
                </c:pt>
                <c:pt idx="4865">
                  <c:v>447584</c:v>
                </c:pt>
                <c:pt idx="4866">
                  <c:v>21700</c:v>
                </c:pt>
                <c:pt idx="4867">
                  <c:v>726665</c:v>
                </c:pt>
                <c:pt idx="4868">
                  <c:v>462810</c:v>
                </c:pt>
                <c:pt idx="4869">
                  <c:v>6261069</c:v>
                </c:pt>
                <c:pt idx="4870">
                  <c:v>215442</c:v>
                </c:pt>
                <c:pt idx="4871">
                  <c:v>298666</c:v>
                </c:pt>
                <c:pt idx="4872">
                  <c:v>901908</c:v>
                </c:pt>
                <c:pt idx="4873">
                  <c:v>1677912</c:v>
                </c:pt>
                <c:pt idx="4874">
                  <c:v>48523</c:v>
                </c:pt>
                <c:pt idx="4875">
                  <c:v>5112413</c:v>
                </c:pt>
                <c:pt idx="4876">
                  <c:v>462066</c:v>
                </c:pt>
                <c:pt idx="4877">
                  <c:v>362275</c:v>
                </c:pt>
                <c:pt idx="4878">
                  <c:v>958901</c:v>
                </c:pt>
                <c:pt idx="4879">
                  <c:v>1439258</c:v>
                </c:pt>
                <c:pt idx="4880">
                  <c:v>320276</c:v>
                </c:pt>
                <c:pt idx="4881">
                  <c:v>82048</c:v>
                </c:pt>
                <c:pt idx="4882">
                  <c:v>2252933</c:v>
                </c:pt>
                <c:pt idx="4883">
                  <c:v>1426446</c:v>
                </c:pt>
                <c:pt idx="4884">
                  <c:v>5349</c:v>
                </c:pt>
                <c:pt idx="4885">
                  <c:v>611885</c:v>
                </c:pt>
                <c:pt idx="4886">
                  <c:v>55614</c:v>
                </c:pt>
                <c:pt idx="4887">
                  <c:v>764650</c:v>
                </c:pt>
                <c:pt idx="4888">
                  <c:v>64107</c:v>
                </c:pt>
                <c:pt idx="4889">
                  <c:v>689313</c:v>
                </c:pt>
                <c:pt idx="4890">
                  <c:v>25757299</c:v>
                </c:pt>
                <c:pt idx="4891">
                  <c:v>305899</c:v>
                </c:pt>
                <c:pt idx="4892">
                  <c:v>58519</c:v>
                </c:pt>
                <c:pt idx="4893">
                  <c:v>1356734</c:v>
                </c:pt>
                <c:pt idx="4894">
                  <c:v>442726</c:v>
                </c:pt>
                <c:pt idx="4895">
                  <c:v>85372</c:v>
                </c:pt>
                <c:pt idx="4896">
                  <c:v>55615</c:v>
                </c:pt>
                <c:pt idx="4897">
                  <c:v>1675392</c:v>
                </c:pt>
                <c:pt idx="4898">
                  <c:v>1132624</c:v>
                </c:pt>
                <c:pt idx="4899">
                  <c:v>352770</c:v>
                </c:pt>
                <c:pt idx="4900">
                  <c:v>1017290</c:v>
                </c:pt>
                <c:pt idx="4901">
                  <c:v>55901</c:v>
                </c:pt>
                <c:pt idx="4902">
                  <c:v>313646</c:v>
                </c:pt>
                <c:pt idx="4903">
                  <c:v>616294</c:v>
                </c:pt>
                <c:pt idx="4904">
                  <c:v>1389924</c:v>
                </c:pt>
                <c:pt idx="4905">
                  <c:v>999933</c:v>
                </c:pt>
                <c:pt idx="4906">
                  <c:v>1651674</c:v>
                </c:pt>
                <c:pt idx="4907">
                  <c:v>542870</c:v>
                </c:pt>
                <c:pt idx="4908">
                  <c:v>89799</c:v>
                </c:pt>
                <c:pt idx="4909">
                  <c:v>309271</c:v>
                </c:pt>
                <c:pt idx="4910">
                  <c:v>69407</c:v>
                </c:pt>
                <c:pt idx="4911">
                  <c:v>1402875</c:v>
                </c:pt>
                <c:pt idx="4912">
                  <c:v>629052</c:v>
                </c:pt>
                <c:pt idx="4913">
                  <c:v>59609</c:v>
                </c:pt>
                <c:pt idx="4914">
                  <c:v>305524</c:v>
                </c:pt>
                <c:pt idx="4915">
                  <c:v>1032668</c:v>
                </c:pt>
                <c:pt idx="4916">
                  <c:v>451399</c:v>
                </c:pt>
                <c:pt idx="4917">
                  <c:v>2960150</c:v>
                </c:pt>
                <c:pt idx="4918">
                  <c:v>99066</c:v>
                </c:pt>
                <c:pt idx="4919">
                  <c:v>2351845</c:v>
                </c:pt>
                <c:pt idx="4920">
                  <c:v>91566</c:v>
                </c:pt>
                <c:pt idx="4921">
                  <c:v>20618</c:v>
                </c:pt>
                <c:pt idx="4922">
                  <c:v>418734</c:v>
                </c:pt>
                <c:pt idx="4923">
                  <c:v>1781312</c:v>
                </c:pt>
                <c:pt idx="4924">
                  <c:v>702208</c:v>
                </c:pt>
                <c:pt idx="4925">
                  <c:v>437509</c:v>
                </c:pt>
                <c:pt idx="4926">
                  <c:v>1367551</c:v>
                </c:pt>
                <c:pt idx="4927">
                  <c:v>110360</c:v>
                </c:pt>
                <c:pt idx="4928">
                  <c:v>4176</c:v>
                </c:pt>
                <c:pt idx="4929">
                  <c:v>1892728</c:v>
                </c:pt>
                <c:pt idx="4930">
                  <c:v>152933</c:v>
                </c:pt>
                <c:pt idx="4931">
                  <c:v>42199</c:v>
                </c:pt>
                <c:pt idx="4932">
                  <c:v>558724</c:v>
                </c:pt>
                <c:pt idx="4933">
                  <c:v>163440</c:v>
                </c:pt>
                <c:pt idx="4934">
                  <c:v>624277</c:v>
                </c:pt>
                <c:pt idx="4935">
                  <c:v>3659746</c:v>
                </c:pt>
                <c:pt idx="4936">
                  <c:v>2254717</c:v>
                </c:pt>
                <c:pt idx="4937">
                  <c:v>10403477</c:v>
                </c:pt>
                <c:pt idx="4938">
                  <c:v>231513</c:v>
                </c:pt>
                <c:pt idx="4939">
                  <c:v>1005865</c:v>
                </c:pt>
                <c:pt idx="4940">
                  <c:v>17540613</c:v>
                </c:pt>
                <c:pt idx="4941">
                  <c:v>401996</c:v>
                </c:pt>
                <c:pt idx="4942">
                  <c:v>894436</c:v>
                </c:pt>
                <c:pt idx="4943">
                  <c:v>72248</c:v>
                </c:pt>
                <c:pt idx="4944">
                  <c:v>4184160</c:v>
                </c:pt>
                <c:pt idx="4945">
                  <c:v>1144984</c:v>
                </c:pt>
                <c:pt idx="4946">
                  <c:v>2045760</c:v>
                </c:pt>
                <c:pt idx="4947">
                  <c:v>401678</c:v>
                </c:pt>
                <c:pt idx="4948">
                  <c:v>1271958</c:v>
                </c:pt>
                <c:pt idx="4949">
                  <c:v>920306</c:v>
                </c:pt>
                <c:pt idx="4950">
                  <c:v>212992</c:v>
                </c:pt>
                <c:pt idx="4951">
                  <c:v>322802</c:v>
                </c:pt>
                <c:pt idx="4952">
                  <c:v>5099952</c:v>
                </c:pt>
                <c:pt idx="4953">
                  <c:v>76802</c:v>
                </c:pt>
                <c:pt idx="4954">
                  <c:v>1687351</c:v>
                </c:pt>
                <c:pt idx="4955">
                  <c:v>295145</c:v>
                </c:pt>
                <c:pt idx="4956">
                  <c:v>1361890</c:v>
                </c:pt>
                <c:pt idx="4957">
                  <c:v>2004629</c:v>
                </c:pt>
                <c:pt idx="4958">
                  <c:v>443412</c:v>
                </c:pt>
                <c:pt idx="4959">
                  <c:v>34156</c:v>
                </c:pt>
                <c:pt idx="4960">
                  <c:v>315505</c:v>
                </c:pt>
                <c:pt idx="4961">
                  <c:v>1255834</c:v>
                </c:pt>
                <c:pt idx="4962">
                  <c:v>756470</c:v>
                </c:pt>
                <c:pt idx="4963">
                  <c:v>1987296</c:v>
                </c:pt>
                <c:pt idx="4964">
                  <c:v>1728905</c:v>
                </c:pt>
                <c:pt idx="4965">
                  <c:v>255517</c:v>
                </c:pt>
                <c:pt idx="4966">
                  <c:v>196074</c:v>
                </c:pt>
                <c:pt idx="4967">
                  <c:v>68886</c:v>
                </c:pt>
                <c:pt idx="4968">
                  <c:v>5352705</c:v>
                </c:pt>
                <c:pt idx="4969">
                  <c:v>2726643</c:v>
                </c:pt>
                <c:pt idx="4970">
                  <c:v>2741354</c:v>
                </c:pt>
                <c:pt idx="4971">
                  <c:v>1035804</c:v>
                </c:pt>
                <c:pt idx="4972">
                  <c:v>700476</c:v>
                </c:pt>
                <c:pt idx="4973">
                  <c:v>3988000</c:v>
                </c:pt>
                <c:pt idx="4974">
                  <c:v>667005</c:v>
                </c:pt>
                <c:pt idx="4975">
                  <c:v>44733</c:v>
                </c:pt>
                <c:pt idx="4976">
                  <c:v>614024</c:v>
                </c:pt>
                <c:pt idx="4977">
                  <c:v>273000</c:v>
                </c:pt>
                <c:pt idx="4978">
                  <c:v>285984</c:v>
                </c:pt>
                <c:pt idx="4979">
                  <c:v>877585</c:v>
                </c:pt>
                <c:pt idx="4980">
                  <c:v>4244395</c:v>
                </c:pt>
                <c:pt idx="4981">
                  <c:v>235293</c:v>
                </c:pt>
                <c:pt idx="4982">
                  <c:v>4654027</c:v>
                </c:pt>
                <c:pt idx="4983">
                  <c:v>1638715</c:v>
                </c:pt>
                <c:pt idx="4984">
                  <c:v>3913682</c:v>
                </c:pt>
                <c:pt idx="4985">
                  <c:v>1058992</c:v>
                </c:pt>
                <c:pt idx="4986">
                  <c:v>7757967</c:v>
                </c:pt>
                <c:pt idx="4987">
                  <c:v>127987</c:v>
                </c:pt>
                <c:pt idx="4988">
                  <c:v>1173312</c:v>
                </c:pt>
                <c:pt idx="4989">
                  <c:v>3180207</c:v>
                </c:pt>
                <c:pt idx="4990">
                  <c:v>82123</c:v>
                </c:pt>
                <c:pt idx="4991">
                  <c:v>1194183</c:v>
                </c:pt>
                <c:pt idx="4992">
                  <c:v>2547146</c:v>
                </c:pt>
                <c:pt idx="4993">
                  <c:v>249897</c:v>
                </c:pt>
                <c:pt idx="4994">
                  <c:v>401625</c:v>
                </c:pt>
                <c:pt idx="4995">
                  <c:v>1120841</c:v>
                </c:pt>
                <c:pt idx="4996">
                  <c:v>708109</c:v>
                </c:pt>
                <c:pt idx="4997">
                  <c:v>498232</c:v>
                </c:pt>
                <c:pt idx="4998">
                  <c:v>4046025</c:v>
                </c:pt>
                <c:pt idx="4999">
                  <c:v>1535269</c:v>
                </c:pt>
                <c:pt idx="5000">
                  <c:v>58764</c:v>
                </c:pt>
                <c:pt idx="5001">
                  <c:v>152796</c:v>
                </c:pt>
                <c:pt idx="5002">
                  <c:v>373329</c:v>
                </c:pt>
                <c:pt idx="5003">
                  <c:v>2288833</c:v>
                </c:pt>
                <c:pt idx="5004">
                  <c:v>903651</c:v>
                </c:pt>
                <c:pt idx="5005">
                  <c:v>2925095</c:v>
                </c:pt>
                <c:pt idx="5006">
                  <c:v>323160</c:v>
                </c:pt>
                <c:pt idx="5007">
                  <c:v>1048474</c:v>
                </c:pt>
                <c:pt idx="5008">
                  <c:v>301738</c:v>
                </c:pt>
                <c:pt idx="5009">
                  <c:v>3638866</c:v>
                </c:pt>
                <c:pt idx="5010">
                  <c:v>436638</c:v>
                </c:pt>
                <c:pt idx="5011">
                  <c:v>239941</c:v>
                </c:pt>
                <c:pt idx="5012">
                  <c:v>832796</c:v>
                </c:pt>
                <c:pt idx="5013">
                  <c:v>1808</c:v>
                </c:pt>
                <c:pt idx="5014">
                  <c:v>165560</c:v>
                </c:pt>
                <c:pt idx="5015">
                  <c:v>988948</c:v>
                </c:pt>
                <c:pt idx="5016">
                  <c:v>103742</c:v>
                </c:pt>
                <c:pt idx="5017">
                  <c:v>3687110</c:v>
                </c:pt>
                <c:pt idx="5018">
                  <c:v>71560694</c:v>
                </c:pt>
                <c:pt idx="5019">
                  <c:v>1383902</c:v>
                </c:pt>
                <c:pt idx="5020">
                  <c:v>198245</c:v>
                </c:pt>
                <c:pt idx="5021">
                  <c:v>94032</c:v>
                </c:pt>
                <c:pt idx="5022">
                  <c:v>135158</c:v>
                </c:pt>
                <c:pt idx="5023">
                  <c:v>11979805</c:v>
                </c:pt>
                <c:pt idx="5024">
                  <c:v>2214150</c:v>
                </c:pt>
                <c:pt idx="5025">
                  <c:v>470348</c:v>
                </c:pt>
                <c:pt idx="5026">
                  <c:v>1521121</c:v>
                </c:pt>
                <c:pt idx="5027">
                  <c:v>6595340</c:v>
                </c:pt>
                <c:pt idx="5028">
                  <c:v>1059355</c:v>
                </c:pt>
                <c:pt idx="5029">
                  <c:v>60546</c:v>
                </c:pt>
                <c:pt idx="5030">
                  <c:v>199922</c:v>
                </c:pt>
                <c:pt idx="5031">
                  <c:v>1575302</c:v>
                </c:pt>
                <c:pt idx="5032">
                  <c:v>57561</c:v>
                </c:pt>
                <c:pt idx="5033">
                  <c:v>605172</c:v>
                </c:pt>
                <c:pt idx="5034">
                  <c:v>513459</c:v>
                </c:pt>
                <c:pt idx="5035">
                  <c:v>673554</c:v>
                </c:pt>
                <c:pt idx="5036">
                  <c:v>412812</c:v>
                </c:pt>
                <c:pt idx="5037">
                  <c:v>347611</c:v>
                </c:pt>
                <c:pt idx="5038">
                  <c:v>77518</c:v>
                </c:pt>
                <c:pt idx="5039">
                  <c:v>128002</c:v>
                </c:pt>
                <c:pt idx="5040">
                  <c:v>1257354</c:v>
                </c:pt>
                <c:pt idx="5041">
                  <c:v>162444</c:v>
                </c:pt>
                <c:pt idx="5042">
                  <c:v>122059</c:v>
                </c:pt>
                <c:pt idx="5043">
                  <c:v>2929399</c:v>
                </c:pt>
                <c:pt idx="5044">
                  <c:v>1937626</c:v>
                </c:pt>
                <c:pt idx="5045">
                  <c:v>4121390</c:v>
                </c:pt>
                <c:pt idx="5046">
                  <c:v>1284857</c:v>
                </c:pt>
                <c:pt idx="5047">
                  <c:v>2188275</c:v>
                </c:pt>
                <c:pt idx="5048">
                  <c:v>31062</c:v>
                </c:pt>
                <c:pt idx="5049">
                  <c:v>2304379</c:v>
                </c:pt>
                <c:pt idx="5050">
                  <c:v>3042366</c:v>
                </c:pt>
                <c:pt idx="5051">
                  <c:v>14890847</c:v>
                </c:pt>
                <c:pt idx="5052">
                  <c:v>1437051</c:v>
                </c:pt>
                <c:pt idx="5053">
                  <c:v>2623238</c:v>
                </c:pt>
                <c:pt idx="5054">
                  <c:v>778706</c:v>
                </c:pt>
                <c:pt idx="5055">
                  <c:v>4050</c:v>
                </c:pt>
                <c:pt idx="5056">
                  <c:v>21986883</c:v>
                </c:pt>
                <c:pt idx="5057">
                  <c:v>9178923</c:v>
                </c:pt>
                <c:pt idx="5058">
                  <c:v>488560</c:v>
                </c:pt>
                <c:pt idx="5059">
                  <c:v>5875671</c:v>
                </c:pt>
                <c:pt idx="5060">
                  <c:v>20107</c:v>
                </c:pt>
                <c:pt idx="5061">
                  <c:v>5073263</c:v>
                </c:pt>
                <c:pt idx="5062">
                  <c:v>781799</c:v>
                </c:pt>
                <c:pt idx="5063">
                  <c:v>58556</c:v>
                </c:pt>
                <c:pt idx="5064">
                  <c:v>886234</c:v>
                </c:pt>
                <c:pt idx="5065">
                  <c:v>348192</c:v>
                </c:pt>
                <c:pt idx="5066">
                  <c:v>44121</c:v>
                </c:pt>
                <c:pt idx="5067">
                  <c:v>988</c:v>
                </c:pt>
                <c:pt idx="5068">
                  <c:v>835</c:v>
                </c:pt>
                <c:pt idx="5069">
                  <c:v>909580</c:v>
                </c:pt>
                <c:pt idx="5070">
                  <c:v>15042428</c:v>
                </c:pt>
                <c:pt idx="5071">
                  <c:v>3940</c:v>
                </c:pt>
                <c:pt idx="5072">
                  <c:v>636106</c:v>
                </c:pt>
                <c:pt idx="5073">
                  <c:v>1158695</c:v>
                </c:pt>
                <c:pt idx="5074">
                  <c:v>771568</c:v>
                </c:pt>
                <c:pt idx="5075">
                  <c:v>108463</c:v>
                </c:pt>
                <c:pt idx="5076">
                  <c:v>1687323</c:v>
                </c:pt>
                <c:pt idx="5077">
                  <c:v>161460</c:v>
                </c:pt>
                <c:pt idx="5078">
                  <c:v>617606</c:v>
                </c:pt>
                <c:pt idx="5079">
                  <c:v>233064</c:v>
                </c:pt>
                <c:pt idx="5080">
                  <c:v>1032873</c:v>
                </c:pt>
                <c:pt idx="5081">
                  <c:v>4023614</c:v>
                </c:pt>
                <c:pt idx="5082">
                  <c:v>1749832</c:v>
                </c:pt>
                <c:pt idx="5083">
                  <c:v>325333</c:v>
                </c:pt>
                <c:pt idx="5084">
                  <c:v>52164</c:v>
                </c:pt>
                <c:pt idx="5085">
                  <c:v>433362</c:v>
                </c:pt>
                <c:pt idx="5086">
                  <c:v>7854612</c:v>
                </c:pt>
                <c:pt idx="5087">
                  <c:v>3749838</c:v>
                </c:pt>
                <c:pt idx="5088">
                  <c:v>6353130</c:v>
                </c:pt>
                <c:pt idx="5089">
                  <c:v>14175</c:v>
                </c:pt>
                <c:pt idx="5090">
                  <c:v>709836</c:v>
                </c:pt>
                <c:pt idx="5091">
                  <c:v>37098</c:v>
                </c:pt>
                <c:pt idx="5092">
                  <c:v>93451</c:v>
                </c:pt>
                <c:pt idx="5093">
                  <c:v>514711</c:v>
                </c:pt>
                <c:pt idx="5094">
                  <c:v>54529</c:v>
                </c:pt>
                <c:pt idx="5095">
                  <c:v>524911</c:v>
                </c:pt>
                <c:pt idx="5096">
                  <c:v>392115</c:v>
                </c:pt>
                <c:pt idx="5097">
                  <c:v>1617018</c:v>
                </c:pt>
                <c:pt idx="5098">
                  <c:v>662688</c:v>
                </c:pt>
                <c:pt idx="5099">
                  <c:v>478211</c:v>
                </c:pt>
                <c:pt idx="5100">
                  <c:v>2865758</c:v>
                </c:pt>
                <c:pt idx="5101">
                  <c:v>1316254</c:v>
                </c:pt>
                <c:pt idx="5102">
                  <c:v>778903</c:v>
                </c:pt>
                <c:pt idx="5103">
                  <c:v>973008</c:v>
                </c:pt>
                <c:pt idx="5104">
                  <c:v>576496</c:v>
                </c:pt>
                <c:pt idx="5105">
                  <c:v>1896</c:v>
                </c:pt>
                <c:pt idx="5106">
                  <c:v>1888184</c:v>
                </c:pt>
                <c:pt idx="5107">
                  <c:v>359057</c:v>
                </c:pt>
                <c:pt idx="5108">
                  <c:v>1480903</c:v>
                </c:pt>
                <c:pt idx="5109">
                  <c:v>103161</c:v>
                </c:pt>
                <c:pt idx="5110">
                  <c:v>787517</c:v>
                </c:pt>
                <c:pt idx="5111">
                  <c:v>137749</c:v>
                </c:pt>
                <c:pt idx="5112">
                  <c:v>1008131</c:v>
                </c:pt>
                <c:pt idx="5113">
                  <c:v>142076</c:v>
                </c:pt>
                <c:pt idx="5114">
                  <c:v>176140</c:v>
                </c:pt>
                <c:pt idx="5115">
                  <c:v>481918</c:v>
                </c:pt>
                <c:pt idx="5116">
                  <c:v>3505996</c:v>
                </c:pt>
                <c:pt idx="5117">
                  <c:v>6687</c:v>
                </c:pt>
                <c:pt idx="5118">
                  <c:v>533775</c:v>
                </c:pt>
                <c:pt idx="5119">
                  <c:v>201025</c:v>
                </c:pt>
                <c:pt idx="5120">
                  <c:v>469200</c:v>
                </c:pt>
                <c:pt idx="5121">
                  <c:v>1867337</c:v>
                </c:pt>
                <c:pt idx="5122">
                  <c:v>895766</c:v>
                </c:pt>
                <c:pt idx="5123">
                  <c:v>4116870</c:v>
                </c:pt>
                <c:pt idx="5124">
                  <c:v>4159065</c:v>
                </c:pt>
                <c:pt idx="5125">
                  <c:v>381361</c:v>
                </c:pt>
                <c:pt idx="5126">
                  <c:v>635985</c:v>
                </c:pt>
                <c:pt idx="5127">
                  <c:v>838549</c:v>
                </c:pt>
                <c:pt idx="5128">
                  <c:v>1028424</c:v>
                </c:pt>
                <c:pt idx="5129">
                  <c:v>1446140</c:v>
                </c:pt>
                <c:pt idx="5130">
                  <c:v>340311</c:v>
                </c:pt>
                <c:pt idx="5131">
                  <c:v>114753</c:v>
                </c:pt>
                <c:pt idx="5132">
                  <c:v>100757</c:v>
                </c:pt>
                <c:pt idx="5133">
                  <c:v>221837</c:v>
                </c:pt>
                <c:pt idx="5134">
                  <c:v>1919186</c:v>
                </c:pt>
                <c:pt idx="5135">
                  <c:v>1417912</c:v>
                </c:pt>
                <c:pt idx="5136">
                  <c:v>519214</c:v>
                </c:pt>
                <c:pt idx="5137">
                  <c:v>549996</c:v>
                </c:pt>
                <c:pt idx="5138">
                  <c:v>425943</c:v>
                </c:pt>
                <c:pt idx="5139">
                  <c:v>138674</c:v>
                </c:pt>
                <c:pt idx="5140">
                  <c:v>224803</c:v>
                </c:pt>
                <c:pt idx="5141">
                  <c:v>8244106</c:v>
                </c:pt>
                <c:pt idx="5142">
                  <c:v>248968</c:v>
                </c:pt>
                <c:pt idx="5143">
                  <c:v>828023</c:v>
                </c:pt>
                <c:pt idx="5144">
                  <c:v>742087</c:v>
                </c:pt>
                <c:pt idx="5145">
                  <c:v>59145</c:v>
                </c:pt>
                <c:pt idx="5146">
                  <c:v>156494</c:v>
                </c:pt>
                <c:pt idx="5147">
                  <c:v>64316</c:v>
                </c:pt>
                <c:pt idx="5148">
                  <c:v>36168</c:v>
                </c:pt>
                <c:pt idx="5149">
                  <c:v>114105</c:v>
                </c:pt>
                <c:pt idx="5150">
                  <c:v>102012605</c:v>
                </c:pt>
                <c:pt idx="5151">
                  <c:v>288247</c:v>
                </c:pt>
                <c:pt idx="5152">
                  <c:v>152598</c:v>
                </c:pt>
                <c:pt idx="5153">
                  <c:v>26102</c:v>
                </c:pt>
                <c:pt idx="5154">
                  <c:v>55464</c:v>
                </c:pt>
                <c:pt idx="5155">
                  <c:v>2390395</c:v>
                </c:pt>
                <c:pt idx="5156">
                  <c:v>2115715</c:v>
                </c:pt>
                <c:pt idx="5157">
                  <c:v>97726</c:v>
                </c:pt>
                <c:pt idx="5158">
                  <c:v>3810354</c:v>
                </c:pt>
                <c:pt idx="5159">
                  <c:v>5767032</c:v>
                </c:pt>
                <c:pt idx="5160">
                  <c:v>10698770</c:v>
                </c:pt>
                <c:pt idx="5161">
                  <c:v>363681</c:v>
                </c:pt>
                <c:pt idx="5162">
                  <c:v>1062499</c:v>
                </c:pt>
                <c:pt idx="5163">
                  <c:v>17702</c:v>
                </c:pt>
                <c:pt idx="5164">
                  <c:v>1694708</c:v>
                </c:pt>
                <c:pt idx="5165">
                  <c:v>1771153</c:v>
                </c:pt>
                <c:pt idx="5166">
                  <c:v>579189</c:v>
                </c:pt>
                <c:pt idx="5167">
                  <c:v>1240734</c:v>
                </c:pt>
                <c:pt idx="5168">
                  <c:v>1369181</c:v>
                </c:pt>
                <c:pt idx="5169">
                  <c:v>148590</c:v>
                </c:pt>
                <c:pt idx="5170">
                  <c:v>5870</c:v>
                </c:pt>
                <c:pt idx="5171">
                  <c:v>613552</c:v>
                </c:pt>
                <c:pt idx="5172">
                  <c:v>4008</c:v>
                </c:pt>
                <c:pt idx="5173">
                  <c:v>1084801</c:v>
                </c:pt>
                <c:pt idx="5174">
                  <c:v>270360</c:v>
                </c:pt>
                <c:pt idx="5175">
                  <c:v>380760</c:v>
                </c:pt>
                <c:pt idx="5176">
                  <c:v>149873</c:v>
                </c:pt>
                <c:pt idx="5177">
                  <c:v>425705</c:v>
                </c:pt>
                <c:pt idx="5178">
                  <c:v>133758</c:v>
                </c:pt>
                <c:pt idx="5179">
                  <c:v>138539</c:v>
                </c:pt>
                <c:pt idx="5180">
                  <c:v>18310912</c:v>
                </c:pt>
                <c:pt idx="5181">
                  <c:v>4650685</c:v>
                </c:pt>
                <c:pt idx="5182">
                  <c:v>169511</c:v>
                </c:pt>
                <c:pt idx="5183">
                  <c:v>108967</c:v>
                </c:pt>
                <c:pt idx="5184">
                  <c:v>60635812</c:v>
                </c:pt>
                <c:pt idx="5185">
                  <c:v>59254638</c:v>
                </c:pt>
                <c:pt idx="5186">
                  <c:v>800472</c:v>
                </c:pt>
                <c:pt idx="5187">
                  <c:v>89627</c:v>
                </c:pt>
                <c:pt idx="5188">
                  <c:v>3523600</c:v>
                </c:pt>
                <c:pt idx="5189">
                  <c:v>3738646</c:v>
                </c:pt>
                <c:pt idx="5190">
                  <c:v>317281</c:v>
                </c:pt>
                <c:pt idx="5191">
                  <c:v>591773</c:v>
                </c:pt>
                <c:pt idx="5192">
                  <c:v>85322</c:v>
                </c:pt>
                <c:pt idx="5193">
                  <c:v>67078</c:v>
                </c:pt>
                <c:pt idx="5194">
                  <c:v>289522</c:v>
                </c:pt>
                <c:pt idx="5195">
                  <c:v>84534</c:v>
                </c:pt>
                <c:pt idx="5196">
                  <c:v>1863491</c:v>
                </c:pt>
                <c:pt idx="5197">
                  <c:v>620968</c:v>
                </c:pt>
                <c:pt idx="5198">
                  <c:v>4812273</c:v>
                </c:pt>
                <c:pt idx="5199">
                  <c:v>23429</c:v>
                </c:pt>
                <c:pt idx="5200">
                  <c:v>560649</c:v>
                </c:pt>
                <c:pt idx="5201">
                  <c:v>223794</c:v>
                </c:pt>
                <c:pt idx="5202">
                  <c:v>1542832</c:v>
                </c:pt>
                <c:pt idx="5203">
                  <c:v>482257</c:v>
                </c:pt>
                <c:pt idx="5204">
                  <c:v>557101</c:v>
                </c:pt>
                <c:pt idx="5205">
                  <c:v>1830129</c:v>
                </c:pt>
                <c:pt idx="5206">
                  <c:v>228646</c:v>
                </c:pt>
                <c:pt idx="5207">
                  <c:v>2167517</c:v>
                </c:pt>
                <c:pt idx="5208">
                  <c:v>27871</c:v>
                </c:pt>
                <c:pt idx="5209">
                  <c:v>2513280</c:v>
                </c:pt>
                <c:pt idx="5210">
                  <c:v>572627</c:v>
                </c:pt>
                <c:pt idx="5211">
                  <c:v>65972</c:v>
                </c:pt>
                <c:pt idx="5212">
                  <c:v>1063552</c:v>
                </c:pt>
                <c:pt idx="5213">
                  <c:v>1652914</c:v>
                </c:pt>
                <c:pt idx="5214">
                  <c:v>15346180</c:v>
                </c:pt>
                <c:pt idx="5215">
                  <c:v>115141</c:v>
                </c:pt>
                <c:pt idx="5216">
                  <c:v>38068</c:v>
                </c:pt>
                <c:pt idx="5217">
                  <c:v>5179783</c:v>
                </c:pt>
                <c:pt idx="5218">
                  <c:v>232142</c:v>
                </c:pt>
                <c:pt idx="5219">
                  <c:v>53645</c:v>
                </c:pt>
                <c:pt idx="5220">
                  <c:v>59168</c:v>
                </c:pt>
                <c:pt idx="5221">
                  <c:v>18438586</c:v>
                </c:pt>
                <c:pt idx="5222">
                  <c:v>758994</c:v>
                </c:pt>
                <c:pt idx="5223">
                  <c:v>290022</c:v>
                </c:pt>
                <c:pt idx="5224">
                  <c:v>600381</c:v>
                </c:pt>
                <c:pt idx="5225">
                  <c:v>689209</c:v>
                </c:pt>
                <c:pt idx="5226">
                  <c:v>336953</c:v>
                </c:pt>
                <c:pt idx="5227">
                  <c:v>321054</c:v>
                </c:pt>
                <c:pt idx="5228">
                  <c:v>290138</c:v>
                </c:pt>
                <c:pt idx="5229">
                  <c:v>3313280</c:v>
                </c:pt>
                <c:pt idx="5230">
                  <c:v>33697</c:v>
                </c:pt>
                <c:pt idx="5231">
                  <c:v>80396</c:v>
                </c:pt>
                <c:pt idx="5232">
                  <c:v>2224667</c:v>
                </c:pt>
                <c:pt idx="5233">
                  <c:v>892447</c:v>
                </c:pt>
                <c:pt idx="5234">
                  <c:v>2358051</c:v>
                </c:pt>
                <c:pt idx="5235">
                  <c:v>172224</c:v>
                </c:pt>
                <c:pt idx="5236">
                  <c:v>292030</c:v>
                </c:pt>
                <c:pt idx="5237">
                  <c:v>496856</c:v>
                </c:pt>
                <c:pt idx="5238">
                  <c:v>366814</c:v>
                </c:pt>
                <c:pt idx="5239">
                  <c:v>9443</c:v>
                </c:pt>
                <c:pt idx="5240">
                  <c:v>592142</c:v>
                </c:pt>
                <c:pt idx="5241">
                  <c:v>333626</c:v>
                </c:pt>
                <c:pt idx="5242">
                  <c:v>395229</c:v>
                </c:pt>
                <c:pt idx="5243">
                  <c:v>1215287</c:v>
                </c:pt>
                <c:pt idx="5244">
                  <c:v>72522</c:v>
                </c:pt>
                <c:pt idx="5245">
                  <c:v>3675806</c:v>
                </c:pt>
                <c:pt idx="5246">
                  <c:v>5159763</c:v>
                </c:pt>
                <c:pt idx="5247">
                  <c:v>97192</c:v>
                </c:pt>
                <c:pt idx="5248">
                  <c:v>193612</c:v>
                </c:pt>
                <c:pt idx="5249">
                  <c:v>3514734</c:v>
                </c:pt>
                <c:pt idx="5250">
                  <c:v>6084</c:v>
                </c:pt>
                <c:pt idx="5251">
                  <c:v>420977</c:v>
                </c:pt>
                <c:pt idx="5252">
                  <c:v>7676068</c:v>
                </c:pt>
                <c:pt idx="5253">
                  <c:v>3373574</c:v>
                </c:pt>
                <c:pt idx="5254">
                  <c:v>81337</c:v>
                </c:pt>
                <c:pt idx="5255">
                  <c:v>88667</c:v>
                </c:pt>
                <c:pt idx="5256">
                  <c:v>419400</c:v>
                </c:pt>
                <c:pt idx="5257">
                  <c:v>54863912</c:v>
                </c:pt>
                <c:pt idx="5258">
                  <c:v>1069966</c:v>
                </c:pt>
                <c:pt idx="5259">
                  <c:v>132872</c:v>
                </c:pt>
                <c:pt idx="5260">
                  <c:v>2624803</c:v>
                </c:pt>
                <c:pt idx="5261">
                  <c:v>1924405</c:v>
                </c:pt>
                <c:pt idx="5262">
                  <c:v>269305</c:v>
                </c:pt>
                <c:pt idx="5263">
                  <c:v>1240723</c:v>
                </c:pt>
                <c:pt idx="5264">
                  <c:v>127525</c:v>
                </c:pt>
                <c:pt idx="5265">
                  <c:v>5684795</c:v>
                </c:pt>
                <c:pt idx="5266">
                  <c:v>12857</c:v>
                </c:pt>
                <c:pt idx="5267">
                  <c:v>53000</c:v>
                </c:pt>
                <c:pt idx="5268">
                  <c:v>832700</c:v>
                </c:pt>
                <c:pt idx="5269">
                  <c:v>472002</c:v>
                </c:pt>
                <c:pt idx="5270">
                  <c:v>233867</c:v>
                </c:pt>
                <c:pt idx="5271">
                  <c:v>91167</c:v>
                </c:pt>
                <c:pt idx="5272">
                  <c:v>2372980</c:v>
                </c:pt>
                <c:pt idx="5273">
                  <c:v>286704</c:v>
                </c:pt>
                <c:pt idx="5274">
                  <c:v>6483</c:v>
                </c:pt>
                <c:pt idx="5275">
                  <c:v>20541</c:v>
                </c:pt>
                <c:pt idx="5276">
                  <c:v>127640</c:v>
                </c:pt>
                <c:pt idx="5277">
                  <c:v>55929</c:v>
                </c:pt>
                <c:pt idx="5278">
                  <c:v>4842</c:v>
                </c:pt>
                <c:pt idx="5279">
                  <c:v>85383</c:v>
                </c:pt>
                <c:pt idx="5280">
                  <c:v>221773</c:v>
                </c:pt>
                <c:pt idx="5281">
                  <c:v>1686243</c:v>
                </c:pt>
                <c:pt idx="5282">
                  <c:v>97367</c:v>
                </c:pt>
                <c:pt idx="5283">
                  <c:v>279046</c:v>
                </c:pt>
                <c:pt idx="5284">
                  <c:v>3513086</c:v>
                </c:pt>
                <c:pt idx="5285">
                  <c:v>4862581</c:v>
                </c:pt>
                <c:pt idx="5286">
                  <c:v>50168</c:v>
                </c:pt>
                <c:pt idx="5287">
                  <c:v>626781</c:v>
                </c:pt>
                <c:pt idx="5288">
                  <c:v>1576105</c:v>
                </c:pt>
                <c:pt idx="5289">
                  <c:v>44805</c:v>
                </c:pt>
                <c:pt idx="5290">
                  <c:v>649994</c:v>
                </c:pt>
                <c:pt idx="5291">
                  <c:v>2153307</c:v>
                </c:pt>
                <c:pt idx="5292">
                  <c:v>2091513</c:v>
                </c:pt>
                <c:pt idx="5293">
                  <c:v>2232908</c:v>
                </c:pt>
                <c:pt idx="5294">
                  <c:v>127404</c:v>
                </c:pt>
                <c:pt idx="5295">
                  <c:v>7177740</c:v>
                </c:pt>
                <c:pt idx="5296">
                  <c:v>592459</c:v>
                </c:pt>
                <c:pt idx="5297">
                  <c:v>1696151</c:v>
                </c:pt>
                <c:pt idx="5298">
                  <c:v>4600718</c:v>
                </c:pt>
                <c:pt idx="5299">
                  <c:v>600228</c:v>
                </c:pt>
                <c:pt idx="5300">
                  <c:v>51141</c:v>
                </c:pt>
                <c:pt idx="5301">
                  <c:v>71425</c:v>
                </c:pt>
                <c:pt idx="5302">
                  <c:v>26243</c:v>
                </c:pt>
                <c:pt idx="5303">
                  <c:v>19834563</c:v>
                </c:pt>
                <c:pt idx="5304">
                  <c:v>1330675</c:v>
                </c:pt>
                <c:pt idx="5305">
                  <c:v>41799</c:v>
                </c:pt>
                <c:pt idx="5306">
                  <c:v>2263186</c:v>
                </c:pt>
                <c:pt idx="5307">
                  <c:v>8300</c:v>
                </c:pt>
                <c:pt idx="5308">
                  <c:v>274794</c:v>
                </c:pt>
                <c:pt idx="5309">
                  <c:v>1161776</c:v>
                </c:pt>
                <c:pt idx="5310">
                  <c:v>16935442</c:v>
                </c:pt>
                <c:pt idx="5311">
                  <c:v>531566</c:v>
                </c:pt>
                <c:pt idx="5312">
                  <c:v>760870</c:v>
                </c:pt>
                <c:pt idx="5313">
                  <c:v>1045731</c:v>
                </c:pt>
                <c:pt idx="5314">
                  <c:v>665452</c:v>
                </c:pt>
                <c:pt idx="5315">
                  <c:v>3691273</c:v>
                </c:pt>
                <c:pt idx="5316">
                  <c:v>156425</c:v>
                </c:pt>
                <c:pt idx="5317">
                  <c:v>678631</c:v>
                </c:pt>
                <c:pt idx="5318">
                  <c:v>927966</c:v>
                </c:pt>
                <c:pt idx="5319">
                  <c:v>29860</c:v>
                </c:pt>
                <c:pt idx="5320">
                  <c:v>15960127</c:v>
                </c:pt>
                <c:pt idx="5321">
                  <c:v>406960</c:v>
                </c:pt>
                <c:pt idx="5322">
                  <c:v>4397796</c:v>
                </c:pt>
                <c:pt idx="5323">
                  <c:v>170637</c:v>
                </c:pt>
                <c:pt idx="5324">
                  <c:v>686582</c:v>
                </c:pt>
                <c:pt idx="5325">
                  <c:v>3848577</c:v>
                </c:pt>
                <c:pt idx="5326">
                  <c:v>355153</c:v>
                </c:pt>
                <c:pt idx="5327">
                  <c:v>403559</c:v>
                </c:pt>
                <c:pt idx="5328">
                  <c:v>28539</c:v>
                </c:pt>
                <c:pt idx="5329">
                  <c:v>361213</c:v>
                </c:pt>
                <c:pt idx="5330">
                  <c:v>131055</c:v>
                </c:pt>
                <c:pt idx="5331">
                  <c:v>6877412</c:v>
                </c:pt>
                <c:pt idx="5332">
                  <c:v>1761886</c:v>
                </c:pt>
                <c:pt idx="5333">
                  <c:v>57581</c:v>
                </c:pt>
                <c:pt idx="5334">
                  <c:v>1017884</c:v>
                </c:pt>
                <c:pt idx="5335">
                  <c:v>53130</c:v>
                </c:pt>
                <c:pt idx="5336">
                  <c:v>266874</c:v>
                </c:pt>
                <c:pt idx="5337">
                  <c:v>973185</c:v>
                </c:pt>
                <c:pt idx="5338">
                  <c:v>333366</c:v>
                </c:pt>
                <c:pt idx="5339">
                  <c:v>4656429</c:v>
                </c:pt>
                <c:pt idx="5340">
                  <c:v>33929</c:v>
                </c:pt>
                <c:pt idx="5341">
                  <c:v>845650</c:v>
                </c:pt>
                <c:pt idx="5342">
                  <c:v>345180</c:v>
                </c:pt>
                <c:pt idx="5343">
                  <c:v>1106875</c:v>
                </c:pt>
                <c:pt idx="5344">
                  <c:v>751366</c:v>
                </c:pt>
                <c:pt idx="5345">
                  <c:v>1896340</c:v>
                </c:pt>
                <c:pt idx="5346">
                  <c:v>3362369</c:v>
                </c:pt>
                <c:pt idx="5347">
                  <c:v>562298</c:v>
                </c:pt>
                <c:pt idx="5348">
                  <c:v>20409647</c:v>
                </c:pt>
                <c:pt idx="5349">
                  <c:v>748313</c:v>
                </c:pt>
                <c:pt idx="5350">
                  <c:v>394975</c:v>
                </c:pt>
                <c:pt idx="5351">
                  <c:v>140517</c:v>
                </c:pt>
                <c:pt idx="5352">
                  <c:v>899565</c:v>
                </c:pt>
                <c:pt idx="5353">
                  <c:v>9208165</c:v>
                </c:pt>
                <c:pt idx="5354">
                  <c:v>283547</c:v>
                </c:pt>
                <c:pt idx="5355">
                  <c:v>148207</c:v>
                </c:pt>
                <c:pt idx="5356">
                  <c:v>1730361</c:v>
                </c:pt>
                <c:pt idx="5357">
                  <c:v>1015745</c:v>
                </c:pt>
                <c:pt idx="5358">
                  <c:v>5557499</c:v>
                </c:pt>
                <c:pt idx="5359">
                  <c:v>231946</c:v>
                </c:pt>
                <c:pt idx="5360">
                  <c:v>400911</c:v>
                </c:pt>
                <c:pt idx="5361">
                  <c:v>563802</c:v>
                </c:pt>
                <c:pt idx="5362">
                  <c:v>3272327</c:v>
                </c:pt>
                <c:pt idx="5363">
                  <c:v>561569</c:v>
                </c:pt>
                <c:pt idx="5364">
                  <c:v>1011961</c:v>
                </c:pt>
                <c:pt idx="5365">
                  <c:v>9846</c:v>
                </c:pt>
                <c:pt idx="5366">
                  <c:v>368852</c:v>
                </c:pt>
                <c:pt idx="5367">
                  <c:v>339187</c:v>
                </c:pt>
                <c:pt idx="5368">
                  <c:v>21005589</c:v>
                </c:pt>
                <c:pt idx="5369">
                  <c:v>112207</c:v>
                </c:pt>
                <c:pt idx="5370">
                  <c:v>12030454</c:v>
                </c:pt>
                <c:pt idx="5371">
                  <c:v>4386</c:v>
                </c:pt>
                <c:pt idx="5372">
                  <c:v>1351321</c:v>
                </c:pt>
                <c:pt idx="5373">
                  <c:v>1940700</c:v>
                </c:pt>
                <c:pt idx="5374">
                  <c:v>2497708</c:v>
                </c:pt>
                <c:pt idx="5375">
                  <c:v>6657752</c:v>
                </c:pt>
                <c:pt idx="5376">
                  <c:v>64167</c:v>
                </c:pt>
                <c:pt idx="5377">
                  <c:v>8300584</c:v>
                </c:pt>
                <c:pt idx="5378">
                  <c:v>264383</c:v>
                </c:pt>
                <c:pt idx="5379">
                  <c:v>368627</c:v>
                </c:pt>
                <c:pt idx="5380">
                  <c:v>3108377</c:v>
                </c:pt>
                <c:pt idx="5381">
                  <c:v>502957</c:v>
                </c:pt>
                <c:pt idx="5382">
                  <c:v>2271297</c:v>
                </c:pt>
                <c:pt idx="5383">
                  <c:v>207079</c:v>
                </c:pt>
                <c:pt idx="5384">
                  <c:v>60092</c:v>
                </c:pt>
                <c:pt idx="5385">
                  <c:v>2336544</c:v>
                </c:pt>
                <c:pt idx="5386">
                  <c:v>526175</c:v>
                </c:pt>
                <c:pt idx="5387">
                  <c:v>1065716</c:v>
                </c:pt>
                <c:pt idx="5388">
                  <c:v>6944619</c:v>
                </c:pt>
                <c:pt idx="5389">
                  <c:v>33235</c:v>
                </c:pt>
                <c:pt idx="5390">
                  <c:v>4012204</c:v>
                </c:pt>
                <c:pt idx="5391">
                  <c:v>186280</c:v>
                </c:pt>
                <c:pt idx="5392">
                  <c:v>59549</c:v>
                </c:pt>
                <c:pt idx="5393">
                  <c:v>4416751</c:v>
                </c:pt>
                <c:pt idx="5394">
                  <c:v>4430776</c:v>
                </c:pt>
                <c:pt idx="5395">
                  <c:v>480493</c:v>
                </c:pt>
                <c:pt idx="5396">
                  <c:v>139026</c:v>
                </c:pt>
                <c:pt idx="5397">
                  <c:v>2824423</c:v>
                </c:pt>
                <c:pt idx="5398">
                  <c:v>2816</c:v>
                </c:pt>
                <c:pt idx="5399">
                  <c:v>385658</c:v>
                </c:pt>
                <c:pt idx="5400">
                  <c:v>67954</c:v>
                </c:pt>
                <c:pt idx="5401">
                  <c:v>189814</c:v>
                </c:pt>
                <c:pt idx="5402">
                  <c:v>95085</c:v>
                </c:pt>
                <c:pt idx="5403">
                  <c:v>13782417</c:v>
                </c:pt>
                <c:pt idx="5404">
                  <c:v>8715134</c:v>
                </c:pt>
                <c:pt idx="5405">
                  <c:v>284176</c:v>
                </c:pt>
                <c:pt idx="5406">
                  <c:v>324219</c:v>
                </c:pt>
                <c:pt idx="5407">
                  <c:v>2098612</c:v>
                </c:pt>
                <c:pt idx="5408">
                  <c:v>834196</c:v>
                </c:pt>
                <c:pt idx="5409">
                  <c:v>8876920</c:v>
                </c:pt>
                <c:pt idx="5410">
                  <c:v>493836</c:v>
                </c:pt>
                <c:pt idx="5411">
                  <c:v>13135</c:v>
                </c:pt>
                <c:pt idx="5412">
                  <c:v>791774</c:v>
                </c:pt>
                <c:pt idx="5413">
                  <c:v>1289314</c:v>
                </c:pt>
                <c:pt idx="5414">
                  <c:v>1682086</c:v>
                </c:pt>
                <c:pt idx="5415">
                  <c:v>338425</c:v>
                </c:pt>
                <c:pt idx="5416">
                  <c:v>263914</c:v>
                </c:pt>
                <c:pt idx="5417">
                  <c:v>910973</c:v>
                </c:pt>
                <c:pt idx="5418">
                  <c:v>106324</c:v>
                </c:pt>
                <c:pt idx="5419">
                  <c:v>3195</c:v>
                </c:pt>
                <c:pt idx="5420">
                  <c:v>433149</c:v>
                </c:pt>
                <c:pt idx="5421">
                  <c:v>506152</c:v>
                </c:pt>
                <c:pt idx="5422">
                  <c:v>735035</c:v>
                </c:pt>
                <c:pt idx="5423">
                  <c:v>36113</c:v>
                </c:pt>
                <c:pt idx="5424">
                  <c:v>3577614</c:v>
                </c:pt>
                <c:pt idx="5425">
                  <c:v>195410</c:v>
                </c:pt>
                <c:pt idx="5426">
                  <c:v>602839</c:v>
                </c:pt>
                <c:pt idx="5427">
                  <c:v>395473</c:v>
                </c:pt>
                <c:pt idx="5428">
                  <c:v>4502927</c:v>
                </c:pt>
                <c:pt idx="5429">
                  <c:v>72022</c:v>
                </c:pt>
                <c:pt idx="5430">
                  <c:v>3257990</c:v>
                </c:pt>
                <c:pt idx="5431">
                  <c:v>230403</c:v>
                </c:pt>
                <c:pt idx="5432">
                  <c:v>1202392</c:v>
                </c:pt>
                <c:pt idx="5433">
                  <c:v>215659</c:v>
                </c:pt>
                <c:pt idx="5434">
                  <c:v>147193</c:v>
                </c:pt>
                <c:pt idx="5435">
                  <c:v>3643</c:v>
                </c:pt>
                <c:pt idx="5436">
                  <c:v>59877217</c:v>
                </c:pt>
                <c:pt idx="5437">
                  <c:v>6993</c:v>
                </c:pt>
                <c:pt idx="5438">
                  <c:v>12218726</c:v>
                </c:pt>
                <c:pt idx="5439">
                  <c:v>6731401</c:v>
                </c:pt>
                <c:pt idx="5440">
                  <c:v>406769</c:v>
                </c:pt>
                <c:pt idx="5441">
                  <c:v>258814</c:v>
                </c:pt>
                <c:pt idx="5442">
                  <c:v>46119</c:v>
                </c:pt>
                <c:pt idx="5443">
                  <c:v>170325</c:v>
                </c:pt>
                <c:pt idx="5444">
                  <c:v>59596</c:v>
                </c:pt>
                <c:pt idx="5445">
                  <c:v>53812</c:v>
                </c:pt>
                <c:pt idx="5446">
                  <c:v>1420352</c:v>
                </c:pt>
                <c:pt idx="5447">
                  <c:v>165612</c:v>
                </c:pt>
                <c:pt idx="5448">
                  <c:v>2206241</c:v>
                </c:pt>
                <c:pt idx="5449">
                  <c:v>471360</c:v>
                </c:pt>
                <c:pt idx="5450">
                  <c:v>1038421</c:v>
                </c:pt>
                <c:pt idx="5451">
                  <c:v>1794493</c:v>
                </c:pt>
                <c:pt idx="5452">
                  <c:v>2756607</c:v>
                </c:pt>
                <c:pt idx="5453">
                  <c:v>230092</c:v>
                </c:pt>
                <c:pt idx="5454">
                  <c:v>5938439</c:v>
                </c:pt>
                <c:pt idx="5455">
                  <c:v>108845</c:v>
                </c:pt>
                <c:pt idx="5456">
                  <c:v>38070298</c:v>
                </c:pt>
                <c:pt idx="5457">
                  <c:v>204732</c:v>
                </c:pt>
                <c:pt idx="5458">
                  <c:v>218907</c:v>
                </c:pt>
                <c:pt idx="5459">
                  <c:v>24332</c:v>
                </c:pt>
                <c:pt idx="5460">
                  <c:v>36346</c:v>
                </c:pt>
                <c:pt idx="5461">
                  <c:v>145442</c:v>
                </c:pt>
                <c:pt idx="5462">
                  <c:v>261803</c:v>
                </c:pt>
                <c:pt idx="5463">
                  <c:v>62644</c:v>
                </c:pt>
                <c:pt idx="5464">
                  <c:v>268241</c:v>
                </c:pt>
                <c:pt idx="5465">
                  <c:v>240093</c:v>
                </c:pt>
                <c:pt idx="5466">
                  <c:v>21688951</c:v>
                </c:pt>
                <c:pt idx="5467">
                  <c:v>623149</c:v>
                </c:pt>
                <c:pt idx="5468">
                  <c:v>547362</c:v>
                </c:pt>
                <c:pt idx="5469">
                  <c:v>88808</c:v>
                </c:pt>
                <c:pt idx="5470">
                  <c:v>284673</c:v>
                </c:pt>
                <c:pt idx="5471">
                  <c:v>2900057</c:v>
                </c:pt>
                <c:pt idx="5472">
                  <c:v>2696</c:v>
                </c:pt>
                <c:pt idx="5473">
                  <c:v>484054</c:v>
                </c:pt>
                <c:pt idx="5474">
                  <c:v>38169</c:v>
                </c:pt>
                <c:pt idx="5475">
                  <c:v>352090</c:v>
                </c:pt>
                <c:pt idx="5476">
                  <c:v>28964</c:v>
                </c:pt>
                <c:pt idx="5477">
                  <c:v>75273</c:v>
                </c:pt>
                <c:pt idx="5478">
                  <c:v>145560</c:v>
                </c:pt>
                <c:pt idx="5479">
                  <c:v>2467424</c:v>
                </c:pt>
                <c:pt idx="5480">
                  <c:v>713574</c:v>
                </c:pt>
                <c:pt idx="5481">
                  <c:v>288553</c:v>
                </c:pt>
                <c:pt idx="5482">
                  <c:v>161101</c:v>
                </c:pt>
                <c:pt idx="5483">
                  <c:v>2826942</c:v>
                </c:pt>
                <c:pt idx="5484">
                  <c:v>110072</c:v>
                </c:pt>
                <c:pt idx="5485">
                  <c:v>640779</c:v>
                </c:pt>
                <c:pt idx="5486">
                  <c:v>29090799</c:v>
                </c:pt>
                <c:pt idx="5487">
                  <c:v>1721072</c:v>
                </c:pt>
                <c:pt idx="5488">
                  <c:v>1083920</c:v>
                </c:pt>
                <c:pt idx="5489">
                  <c:v>309933</c:v>
                </c:pt>
                <c:pt idx="5490">
                  <c:v>768647</c:v>
                </c:pt>
                <c:pt idx="5491">
                  <c:v>284598</c:v>
                </c:pt>
                <c:pt idx="5492">
                  <c:v>93508</c:v>
                </c:pt>
                <c:pt idx="5493">
                  <c:v>451675</c:v>
                </c:pt>
                <c:pt idx="5494">
                  <c:v>561205</c:v>
                </c:pt>
                <c:pt idx="5495">
                  <c:v>2765121</c:v>
                </c:pt>
                <c:pt idx="5496">
                  <c:v>293567</c:v>
                </c:pt>
                <c:pt idx="5497">
                  <c:v>797363</c:v>
                </c:pt>
                <c:pt idx="5498">
                  <c:v>220428</c:v>
                </c:pt>
                <c:pt idx="5499">
                  <c:v>538546</c:v>
                </c:pt>
                <c:pt idx="5500">
                  <c:v>2592824</c:v>
                </c:pt>
                <c:pt idx="5501">
                  <c:v>831957</c:v>
                </c:pt>
                <c:pt idx="5502">
                  <c:v>210815</c:v>
                </c:pt>
                <c:pt idx="5503">
                  <c:v>2957528</c:v>
                </c:pt>
                <c:pt idx="5504">
                  <c:v>1272955</c:v>
                </c:pt>
                <c:pt idx="5505">
                  <c:v>838561</c:v>
                </c:pt>
                <c:pt idx="5506">
                  <c:v>64584</c:v>
                </c:pt>
                <c:pt idx="5507">
                  <c:v>403529</c:v>
                </c:pt>
                <c:pt idx="5508">
                  <c:v>5913551</c:v>
                </c:pt>
                <c:pt idx="5509">
                  <c:v>477188</c:v>
                </c:pt>
                <c:pt idx="5510">
                  <c:v>529841</c:v>
                </c:pt>
                <c:pt idx="5511">
                  <c:v>424016</c:v>
                </c:pt>
                <c:pt idx="5512">
                  <c:v>2460216</c:v>
                </c:pt>
                <c:pt idx="5513">
                  <c:v>571176</c:v>
                </c:pt>
                <c:pt idx="5514">
                  <c:v>660630</c:v>
                </c:pt>
                <c:pt idx="5515">
                  <c:v>3996</c:v>
                </c:pt>
                <c:pt idx="5516">
                  <c:v>2570365</c:v>
                </c:pt>
                <c:pt idx="5517">
                  <c:v>13882785</c:v>
                </c:pt>
                <c:pt idx="5518">
                  <c:v>35247</c:v>
                </c:pt>
                <c:pt idx="5519">
                  <c:v>49451</c:v>
                </c:pt>
                <c:pt idx="5520">
                  <c:v>2588376</c:v>
                </c:pt>
                <c:pt idx="5521">
                  <c:v>370450</c:v>
                </c:pt>
                <c:pt idx="5522">
                  <c:v>58301</c:v>
                </c:pt>
                <c:pt idx="5523">
                  <c:v>104822</c:v>
                </c:pt>
                <c:pt idx="5524">
                  <c:v>601643</c:v>
                </c:pt>
                <c:pt idx="5525">
                  <c:v>189102</c:v>
                </c:pt>
                <c:pt idx="5526">
                  <c:v>17315</c:v>
                </c:pt>
                <c:pt idx="5527">
                  <c:v>6518936</c:v>
                </c:pt>
                <c:pt idx="5528">
                  <c:v>392828</c:v>
                </c:pt>
                <c:pt idx="5529">
                  <c:v>35181079</c:v>
                </c:pt>
                <c:pt idx="5530">
                  <c:v>1824164</c:v>
                </c:pt>
                <c:pt idx="5531">
                  <c:v>1149510</c:v>
                </c:pt>
                <c:pt idx="5532">
                  <c:v>225211923</c:v>
                </c:pt>
                <c:pt idx="5533">
                  <c:v>1233644</c:v>
                </c:pt>
                <c:pt idx="5534">
                  <c:v>25386</c:v>
                </c:pt>
                <c:pt idx="5535">
                  <c:v>42451</c:v>
                </c:pt>
                <c:pt idx="5536">
                  <c:v>54208</c:v>
                </c:pt>
                <c:pt idx="5537">
                  <c:v>5682</c:v>
                </c:pt>
                <c:pt idx="5538">
                  <c:v>584565</c:v>
                </c:pt>
                <c:pt idx="5539">
                  <c:v>194930</c:v>
                </c:pt>
                <c:pt idx="5540">
                  <c:v>261810</c:v>
                </c:pt>
                <c:pt idx="5541">
                  <c:v>51610</c:v>
                </c:pt>
                <c:pt idx="5542">
                  <c:v>556475</c:v>
                </c:pt>
                <c:pt idx="5543">
                  <c:v>2049961</c:v>
                </c:pt>
                <c:pt idx="5544">
                  <c:v>2454509</c:v>
                </c:pt>
                <c:pt idx="5545">
                  <c:v>777777</c:v>
                </c:pt>
                <c:pt idx="5546">
                  <c:v>1095505</c:v>
                </c:pt>
                <c:pt idx="5547">
                  <c:v>1240566</c:v>
                </c:pt>
                <c:pt idx="5548">
                  <c:v>5220</c:v>
                </c:pt>
                <c:pt idx="5549">
                  <c:v>376194</c:v>
                </c:pt>
                <c:pt idx="5550">
                  <c:v>1734598</c:v>
                </c:pt>
                <c:pt idx="5551">
                  <c:v>233904</c:v>
                </c:pt>
                <c:pt idx="5552">
                  <c:v>113584</c:v>
                </c:pt>
                <c:pt idx="5553">
                  <c:v>211723</c:v>
                </c:pt>
                <c:pt idx="5554">
                  <c:v>2427</c:v>
                </c:pt>
                <c:pt idx="5555">
                  <c:v>225778</c:v>
                </c:pt>
                <c:pt idx="5556">
                  <c:v>64214</c:v>
                </c:pt>
                <c:pt idx="5557">
                  <c:v>859682</c:v>
                </c:pt>
                <c:pt idx="5558">
                  <c:v>1360154</c:v>
                </c:pt>
                <c:pt idx="5559">
                  <c:v>172301</c:v>
                </c:pt>
                <c:pt idx="5560">
                  <c:v>1080339</c:v>
                </c:pt>
                <c:pt idx="5561">
                  <c:v>142653</c:v>
                </c:pt>
                <c:pt idx="5562">
                  <c:v>2899302</c:v>
                </c:pt>
                <c:pt idx="5563">
                  <c:v>371401</c:v>
                </c:pt>
                <c:pt idx="5564">
                  <c:v>1091528</c:v>
                </c:pt>
                <c:pt idx="5565">
                  <c:v>783712</c:v>
                </c:pt>
                <c:pt idx="5566">
                  <c:v>372228</c:v>
                </c:pt>
                <c:pt idx="5567">
                  <c:v>1584020</c:v>
                </c:pt>
                <c:pt idx="5568">
                  <c:v>671611</c:v>
                </c:pt>
                <c:pt idx="5569">
                  <c:v>365819</c:v>
                </c:pt>
                <c:pt idx="5570">
                  <c:v>538169</c:v>
                </c:pt>
                <c:pt idx="5571">
                  <c:v>58231</c:v>
                </c:pt>
                <c:pt idx="5572">
                  <c:v>42607</c:v>
                </c:pt>
                <c:pt idx="5573">
                  <c:v>7797284</c:v>
                </c:pt>
                <c:pt idx="5574">
                  <c:v>592107</c:v>
                </c:pt>
                <c:pt idx="5575">
                  <c:v>15852974</c:v>
                </c:pt>
                <c:pt idx="5576">
                  <c:v>790794</c:v>
                </c:pt>
                <c:pt idx="5577">
                  <c:v>528634</c:v>
                </c:pt>
                <c:pt idx="5578">
                  <c:v>47717</c:v>
                </c:pt>
                <c:pt idx="5579">
                  <c:v>276385</c:v>
                </c:pt>
                <c:pt idx="5580">
                  <c:v>20658640</c:v>
                </c:pt>
                <c:pt idx="5581">
                  <c:v>1045195</c:v>
                </c:pt>
                <c:pt idx="5582">
                  <c:v>393218</c:v>
                </c:pt>
                <c:pt idx="5583">
                  <c:v>2885</c:v>
                </c:pt>
                <c:pt idx="5584">
                  <c:v>24715</c:v>
                </c:pt>
                <c:pt idx="5585">
                  <c:v>1285754</c:v>
                </c:pt>
                <c:pt idx="5586">
                  <c:v>32462</c:v>
                </c:pt>
                <c:pt idx="5587">
                  <c:v>10818</c:v>
                </c:pt>
                <c:pt idx="5588">
                  <c:v>76054</c:v>
                </c:pt>
                <c:pt idx="5589">
                  <c:v>419382</c:v>
                </c:pt>
                <c:pt idx="5590">
                  <c:v>1094084</c:v>
                </c:pt>
                <c:pt idx="5591">
                  <c:v>242642</c:v>
                </c:pt>
                <c:pt idx="5592">
                  <c:v>406438</c:v>
                </c:pt>
                <c:pt idx="5593">
                  <c:v>402902</c:v>
                </c:pt>
                <c:pt idx="5594">
                  <c:v>564951</c:v>
                </c:pt>
                <c:pt idx="5595">
                  <c:v>1083002</c:v>
                </c:pt>
                <c:pt idx="5596">
                  <c:v>107120</c:v>
                </c:pt>
                <c:pt idx="5597">
                  <c:v>264975</c:v>
                </c:pt>
                <c:pt idx="5598">
                  <c:v>3644160</c:v>
                </c:pt>
                <c:pt idx="5599">
                  <c:v>164817</c:v>
                </c:pt>
                <c:pt idx="5600">
                  <c:v>2146016</c:v>
                </c:pt>
                <c:pt idx="5601">
                  <c:v>975232</c:v>
                </c:pt>
                <c:pt idx="5602">
                  <c:v>31928</c:v>
                </c:pt>
                <c:pt idx="5603">
                  <c:v>247842</c:v>
                </c:pt>
                <c:pt idx="5604">
                  <c:v>94640</c:v>
                </c:pt>
                <c:pt idx="5605">
                  <c:v>1183611</c:v>
                </c:pt>
                <c:pt idx="5606">
                  <c:v>1273975</c:v>
                </c:pt>
                <c:pt idx="5607">
                  <c:v>86897</c:v>
                </c:pt>
                <c:pt idx="5608">
                  <c:v>430463</c:v>
                </c:pt>
                <c:pt idx="5609">
                  <c:v>370464</c:v>
                </c:pt>
                <c:pt idx="5610">
                  <c:v>45561</c:v>
                </c:pt>
                <c:pt idx="5611">
                  <c:v>8739175</c:v>
                </c:pt>
                <c:pt idx="5612">
                  <c:v>32730338</c:v>
                </c:pt>
                <c:pt idx="5613">
                  <c:v>341643</c:v>
                </c:pt>
                <c:pt idx="5614">
                  <c:v>256786</c:v>
                </c:pt>
                <c:pt idx="5615">
                  <c:v>3597</c:v>
                </c:pt>
                <c:pt idx="5616">
                  <c:v>169915</c:v>
                </c:pt>
                <c:pt idx="5617">
                  <c:v>597667</c:v>
                </c:pt>
                <c:pt idx="5618">
                  <c:v>249264</c:v>
                </c:pt>
                <c:pt idx="5619">
                  <c:v>876320</c:v>
                </c:pt>
                <c:pt idx="5620">
                  <c:v>13375071</c:v>
                </c:pt>
                <c:pt idx="5621">
                  <c:v>1277479</c:v>
                </c:pt>
                <c:pt idx="5622">
                  <c:v>105973</c:v>
                </c:pt>
                <c:pt idx="5623">
                  <c:v>133049</c:v>
                </c:pt>
                <c:pt idx="5624">
                  <c:v>282950</c:v>
                </c:pt>
                <c:pt idx="5625">
                  <c:v>921062</c:v>
                </c:pt>
                <c:pt idx="5626">
                  <c:v>439893</c:v>
                </c:pt>
                <c:pt idx="5627">
                  <c:v>2771306</c:v>
                </c:pt>
                <c:pt idx="5628">
                  <c:v>2003345</c:v>
                </c:pt>
                <c:pt idx="5629">
                  <c:v>4080130</c:v>
                </c:pt>
                <c:pt idx="5630">
                  <c:v>24047</c:v>
                </c:pt>
                <c:pt idx="5631">
                  <c:v>421136</c:v>
                </c:pt>
                <c:pt idx="5632">
                  <c:v>15870</c:v>
                </c:pt>
                <c:pt idx="5633">
                  <c:v>972714</c:v>
                </c:pt>
                <c:pt idx="5634">
                  <c:v>1050795</c:v>
                </c:pt>
                <c:pt idx="5635">
                  <c:v>485534</c:v>
                </c:pt>
                <c:pt idx="5636">
                  <c:v>33317</c:v>
                </c:pt>
                <c:pt idx="5637">
                  <c:v>159532</c:v>
                </c:pt>
                <c:pt idx="5638">
                  <c:v>4444601</c:v>
                </c:pt>
                <c:pt idx="5639">
                  <c:v>15904385</c:v>
                </c:pt>
                <c:pt idx="5640">
                  <c:v>1285332</c:v>
                </c:pt>
                <c:pt idx="5641">
                  <c:v>99019</c:v>
                </c:pt>
                <c:pt idx="5642">
                  <c:v>1257486</c:v>
                </c:pt>
                <c:pt idx="5643">
                  <c:v>45774</c:v>
                </c:pt>
                <c:pt idx="5644">
                  <c:v>283545</c:v>
                </c:pt>
                <c:pt idx="5645">
                  <c:v>1019136</c:v>
                </c:pt>
                <c:pt idx="5646">
                  <c:v>673301</c:v>
                </c:pt>
                <c:pt idx="5647">
                  <c:v>616816</c:v>
                </c:pt>
                <c:pt idx="5648">
                  <c:v>1287432</c:v>
                </c:pt>
                <c:pt idx="5649">
                  <c:v>213433</c:v>
                </c:pt>
                <c:pt idx="5650">
                  <c:v>533105</c:v>
                </c:pt>
                <c:pt idx="5651">
                  <c:v>351539</c:v>
                </c:pt>
                <c:pt idx="5652">
                  <c:v>657286</c:v>
                </c:pt>
                <c:pt idx="5653">
                  <c:v>522580</c:v>
                </c:pt>
                <c:pt idx="5654">
                  <c:v>4744</c:v>
                </c:pt>
                <c:pt idx="5655">
                  <c:v>5597364</c:v>
                </c:pt>
                <c:pt idx="5656">
                  <c:v>18280</c:v>
                </c:pt>
                <c:pt idx="5657">
                  <c:v>9239</c:v>
                </c:pt>
                <c:pt idx="5658">
                  <c:v>26921</c:v>
                </c:pt>
                <c:pt idx="5659">
                  <c:v>2082799</c:v>
                </c:pt>
                <c:pt idx="5660">
                  <c:v>295231</c:v>
                </c:pt>
                <c:pt idx="5661">
                  <c:v>344767</c:v>
                </c:pt>
                <c:pt idx="5662">
                  <c:v>917390</c:v>
                </c:pt>
                <c:pt idx="5663">
                  <c:v>225286</c:v>
                </c:pt>
                <c:pt idx="5664">
                  <c:v>427263</c:v>
                </c:pt>
                <c:pt idx="5665">
                  <c:v>868930</c:v>
                </c:pt>
                <c:pt idx="5666">
                  <c:v>321560</c:v>
                </c:pt>
                <c:pt idx="5667">
                  <c:v>60857</c:v>
                </c:pt>
                <c:pt idx="5668">
                  <c:v>300313</c:v>
                </c:pt>
                <c:pt idx="5669">
                  <c:v>233766</c:v>
                </c:pt>
                <c:pt idx="5670">
                  <c:v>40410</c:v>
                </c:pt>
                <c:pt idx="5671">
                  <c:v>747672</c:v>
                </c:pt>
                <c:pt idx="5672">
                  <c:v>6345613</c:v>
                </c:pt>
                <c:pt idx="5673">
                  <c:v>46685</c:v>
                </c:pt>
                <c:pt idx="5674">
                  <c:v>122974</c:v>
                </c:pt>
                <c:pt idx="5675">
                  <c:v>123372</c:v>
                </c:pt>
                <c:pt idx="5676">
                  <c:v>36759844</c:v>
                </c:pt>
                <c:pt idx="5677">
                  <c:v>644576</c:v>
                </c:pt>
                <c:pt idx="5678">
                  <c:v>355917</c:v>
                </c:pt>
                <c:pt idx="5679">
                  <c:v>486281</c:v>
                </c:pt>
                <c:pt idx="5680">
                  <c:v>1272242</c:v>
                </c:pt>
                <c:pt idx="5681">
                  <c:v>16425</c:v>
                </c:pt>
                <c:pt idx="5682">
                  <c:v>306922</c:v>
                </c:pt>
                <c:pt idx="5683">
                  <c:v>155058</c:v>
                </c:pt>
                <c:pt idx="5684">
                  <c:v>177613</c:v>
                </c:pt>
                <c:pt idx="5685">
                  <c:v>219805</c:v>
                </c:pt>
                <c:pt idx="5686">
                  <c:v>2259</c:v>
                </c:pt>
                <c:pt idx="5687">
                  <c:v>4024771</c:v>
                </c:pt>
                <c:pt idx="5688">
                  <c:v>1915926</c:v>
                </c:pt>
                <c:pt idx="5689">
                  <c:v>240955</c:v>
                </c:pt>
                <c:pt idx="5690">
                  <c:v>33420138</c:v>
                </c:pt>
                <c:pt idx="5691">
                  <c:v>1023627</c:v>
                </c:pt>
                <c:pt idx="5692">
                  <c:v>2629917</c:v>
                </c:pt>
                <c:pt idx="5693">
                  <c:v>6882</c:v>
                </c:pt>
                <c:pt idx="5694">
                  <c:v>146812</c:v>
                </c:pt>
                <c:pt idx="5695">
                  <c:v>384829</c:v>
                </c:pt>
                <c:pt idx="5696">
                  <c:v>83487</c:v>
                </c:pt>
                <c:pt idx="5697">
                  <c:v>106337</c:v>
                </c:pt>
                <c:pt idx="5698">
                  <c:v>25203</c:v>
                </c:pt>
                <c:pt idx="5699">
                  <c:v>678475</c:v>
                </c:pt>
                <c:pt idx="5700">
                  <c:v>442716</c:v>
                </c:pt>
                <c:pt idx="5701">
                  <c:v>631374</c:v>
                </c:pt>
                <c:pt idx="5702">
                  <c:v>4795193</c:v>
                </c:pt>
                <c:pt idx="5703">
                  <c:v>1368300</c:v>
                </c:pt>
                <c:pt idx="5704">
                  <c:v>283531</c:v>
                </c:pt>
                <c:pt idx="5705">
                  <c:v>28679</c:v>
                </c:pt>
                <c:pt idx="5706">
                  <c:v>99509</c:v>
                </c:pt>
                <c:pt idx="5707">
                  <c:v>1216</c:v>
                </c:pt>
                <c:pt idx="5708">
                  <c:v>292891</c:v>
                </c:pt>
                <c:pt idx="5709">
                  <c:v>4950</c:v>
                </c:pt>
                <c:pt idx="5710">
                  <c:v>191326</c:v>
                </c:pt>
                <c:pt idx="5711">
                  <c:v>1462885</c:v>
                </c:pt>
                <c:pt idx="5712">
                  <c:v>717877</c:v>
                </c:pt>
                <c:pt idx="5713">
                  <c:v>2213820</c:v>
                </c:pt>
                <c:pt idx="5714">
                  <c:v>1473574</c:v>
                </c:pt>
                <c:pt idx="5715">
                  <c:v>19150418</c:v>
                </c:pt>
                <c:pt idx="5716">
                  <c:v>6479552</c:v>
                </c:pt>
                <c:pt idx="5717">
                  <c:v>1049536</c:v>
                </c:pt>
                <c:pt idx="5718">
                  <c:v>21211851</c:v>
                </c:pt>
                <c:pt idx="5719">
                  <c:v>2752943</c:v>
                </c:pt>
                <c:pt idx="5720">
                  <c:v>17758014</c:v>
                </c:pt>
                <c:pt idx="5721">
                  <c:v>3205037</c:v>
                </c:pt>
                <c:pt idx="5722">
                  <c:v>1316758</c:v>
                </c:pt>
                <c:pt idx="5723">
                  <c:v>269804</c:v>
                </c:pt>
                <c:pt idx="5724">
                  <c:v>3644362</c:v>
                </c:pt>
                <c:pt idx="5725">
                  <c:v>502040</c:v>
                </c:pt>
                <c:pt idx="5726">
                  <c:v>509583</c:v>
                </c:pt>
                <c:pt idx="5727">
                  <c:v>16080</c:v>
                </c:pt>
                <c:pt idx="5728">
                  <c:v>223023</c:v>
                </c:pt>
                <c:pt idx="5729">
                  <c:v>980944</c:v>
                </c:pt>
                <c:pt idx="5730">
                  <c:v>400237</c:v>
                </c:pt>
                <c:pt idx="5731">
                  <c:v>2394452</c:v>
                </c:pt>
                <c:pt idx="5732">
                  <c:v>509173</c:v>
                </c:pt>
                <c:pt idx="5733">
                  <c:v>654775</c:v>
                </c:pt>
                <c:pt idx="5734">
                  <c:v>1119418</c:v>
                </c:pt>
                <c:pt idx="5735">
                  <c:v>5213752</c:v>
                </c:pt>
                <c:pt idx="5736">
                  <c:v>281875</c:v>
                </c:pt>
                <c:pt idx="5737">
                  <c:v>5986604</c:v>
                </c:pt>
                <c:pt idx="5738">
                  <c:v>245076</c:v>
                </c:pt>
                <c:pt idx="5739">
                  <c:v>436730</c:v>
                </c:pt>
                <c:pt idx="5740">
                  <c:v>748102</c:v>
                </c:pt>
                <c:pt idx="5741">
                  <c:v>141366</c:v>
                </c:pt>
                <c:pt idx="5742">
                  <c:v>1277694</c:v>
                </c:pt>
                <c:pt idx="5743">
                  <c:v>599642</c:v>
                </c:pt>
                <c:pt idx="5744">
                  <c:v>1332449</c:v>
                </c:pt>
                <c:pt idx="5745">
                  <c:v>379918</c:v>
                </c:pt>
                <c:pt idx="5746">
                  <c:v>10194</c:v>
                </c:pt>
                <c:pt idx="5747">
                  <c:v>812007</c:v>
                </c:pt>
                <c:pt idx="5748">
                  <c:v>25961</c:v>
                </c:pt>
                <c:pt idx="5749">
                  <c:v>229374</c:v>
                </c:pt>
                <c:pt idx="5750">
                  <c:v>608459</c:v>
                </c:pt>
                <c:pt idx="5751">
                  <c:v>269509</c:v>
                </c:pt>
                <c:pt idx="5752">
                  <c:v>2177792</c:v>
                </c:pt>
                <c:pt idx="5753">
                  <c:v>148686</c:v>
                </c:pt>
                <c:pt idx="5754">
                  <c:v>683810</c:v>
                </c:pt>
                <c:pt idx="5755">
                  <c:v>189308</c:v>
                </c:pt>
                <c:pt idx="5756">
                  <c:v>324964</c:v>
                </c:pt>
                <c:pt idx="5757">
                  <c:v>1752883</c:v>
                </c:pt>
                <c:pt idx="5758">
                  <c:v>2371234</c:v>
                </c:pt>
                <c:pt idx="5759">
                  <c:v>1171252</c:v>
                </c:pt>
                <c:pt idx="5760">
                  <c:v>868868</c:v>
                </c:pt>
                <c:pt idx="5761">
                  <c:v>4050988</c:v>
                </c:pt>
                <c:pt idx="5762">
                  <c:v>533608</c:v>
                </c:pt>
                <c:pt idx="5763">
                  <c:v>3935638</c:v>
                </c:pt>
                <c:pt idx="5764">
                  <c:v>300755</c:v>
                </c:pt>
                <c:pt idx="5765">
                  <c:v>230399</c:v>
                </c:pt>
                <c:pt idx="5766">
                  <c:v>4149544</c:v>
                </c:pt>
                <c:pt idx="5767">
                  <c:v>125128</c:v>
                </c:pt>
                <c:pt idx="5768">
                  <c:v>213584</c:v>
                </c:pt>
                <c:pt idx="5769">
                  <c:v>2025376</c:v>
                </c:pt>
                <c:pt idx="5770">
                  <c:v>400413</c:v>
                </c:pt>
                <c:pt idx="5771">
                  <c:v>982180</c:v>
                </c:pt>
                <c:pt idx="5772">
                  <c:v>4270738</c:v>
                </c:pt>
                <c:pt idx="5773">
                  <c:v>322376</c:v>
                </c:pt>
                <c:pt idx="5774">
                  <c:v>113748</c:v>
                </c:pt>
                <c:pt idx="5775">
                  <c:v>433758</c:v>
                </c:pt>
                <c:pt idx="5776">
                  <c:v>132283</c:v>
                </c:pt>
                <c:pt idx="5777">
                  <c:v>1458218</c:v>
                </c:pt>
                <c:pt idx="5778">
                  <c:v>537376</c:v>
                </c:pt>
                <c:pt idx="5779">
                  <c:v>5452904</c:v>
                </c:pt>
                <c:pt idx="5780">
                  <c:v>995670</c:v>
                </c:pt>
                <c:pt idx="5781">
                  <c:v>3132248</c:v>
                </c:pt>
                <c:pt idx="5782">
                  <c:v>1715217</c:v>
                </c:pt>
                <c:pt idx="5783">
                  <c:v>445119</c:v>
                </c:pt>
                <c:pt idx="5784">
                  <c:v>339256</c:v>
                </c:pt>
                <c:pt idx="5785">
                  <c:v>178313</c:v>
                </c:pt>
                <c:pt idx="5786">
                  <c:v>169684</c:v>
                </c:pt>
                <c:pt idx="5787">
                  <c:v>301028</c:v>
                </c:pt>
                <c:pt idx="5788">
                  <c:v>179803</c:v>
                </c:pt>
                <c:pt idx="5789">
                  <c:v>2986867</c:v>
                </c:pt>
                <c:pt idx="5790">
                  <c:v>11851</c:v>
                </c:pt>
                <c:pt idx="5791">
                  <c:v>55622</c:v>
                </c:pt>
                <c:pt idx="5792">
                  <c:v>423976</c:v>
                </c:pt>
                <c:pt idx="5793">
                  <c:v>1244459</c:v>
                </c:pt>
                <c:pt idx="5794">
                  <c:v>5839</c:v>
                </c:pt>
                <c:pt idx="5795">
                  <c:v>270597</c:v>
                </c:pt>
                <c:pt idx="5796">
                  <c:v>1193226</c:v>
                </c:pt>
                <c:pt idx="5797">
                  <c:v>810896</c:v>
                </c:pt>
                <c:pt idx="5798">
                  <c:v>2892</c:v>
                </c:pt>
                <c:pt idx="5799">
                  <c:v>356481</c:v>
                </c:pt>
                <c:pt idx="5800">
                  <c:v>294356</c:v>
                </c:pt>
                <c:pt idx="5801">
                  <c:v>16651726</c:v>
                </c:pt>
                <c:pt idx="5802">
                  <c:v>1549191</c:v>
                </c:pt>
                <c:pt idx="5803">
                  <c:v>15787</c:v>
                </c:pt>
                <c:pt idx="5804">
                  <c:v>380261</c:v>
                </c:pt>
                <c:pt idx="5805">
                  <c:v>660467</c:v>
                </c:pt>
                <c:pt idx="5806">
                  <c:v>83425</c:v>
                </c:pt>
                <c:pt idx="5807">
                  <c:v>7418792</c:v>
                </c:pt>
                <c:pt idx="5808">
                  <c:v>4524</c:v>
                </c:pt>
                <c:pt idx="5809">
                  <c:v>291192</c:v>
                </c:pt>
                <c:pt idx="5810">
                  <c:v>505086</c:v>
                </c:pt>
                <c:pt idx="5811">
                  <c:v>1000242</c:v>
                </c:pt>
                <c:pt idx="5812">
                  <c:v>852035</c:v>
                </c:pt>
                <c:pt idx="5813">
                  <c:v>1337261</c:v>
                </c:pt>
                <c:pt idx="5814">
                  <c:v>176461</c:v>
                </c:pt>
                <c:pt idx="5815">
                  <c:v>1324411</c:v>
                </c:pt>
                <c:pt idx="5816">
                  <c:v>61121</c:v>
                </c:pt>
                <c:pt idx="5817">
                  <c:v>485303</c:v>
                </c:pt>
                <c:pt idx="5818">
                  <c:v>16305</c:v>
                </c:pt>
                <c:pt idx="5819">
                  <c:v>1270477</c:v>
                </c:pt>
                <c:pt idx="5820">
                  <c:v>3129042</c:v>
                </c:pt>
                <c:pt idx="5821">
                  <c:v>1050880</c:v>
                </c:pt>
                <c:pt idx="5822">
                  <c:v>844292</c:v>
                </c:pt>
                <c:pt idx="5823">
                  <c:v>4266983</c:v>
                </c:pt>
                <c:pt idx="5824">
                  <c:v>546200</c:v>
                </c:pt>
                <c:pt idx="5825">
                  <c:v>392045</c:v>
                </c:pt>
                <c:pt idx="5826">
                  <c:v>91100</c:v>
                </c:pt>
                <c:pt idx="5827">
                  <c:v>477381</c:v>
                </c:pt>
                <c:pt idx="5828">
                  <c:v>3611138</c:v>
                </c:pt>
                <c:pt idx="5829">
                  <c:v>831710</c:v>
                </c:pt>
                <c:pt idx="5830">
                  <c:v>60549</c:v>
                </c:pt>
                <c:pt idx="5831">
                  <c:v>11312</c:v>
                </c:pt>
                <c:pt idx="5832">
                  <c:v>320028</c:v>
                </c:pt>
                <c:pt idx="5833">
                  <c:v>1335774</c:v>
                </c:pt>
                <c:pt idx="5834">
                  <c:v>200958</c:v>
                </c:pt>
                <c:pt idx="5835">
                  <c:v>789449</c:v>
                </c:pt>
                <c:pt idx="5836">
                  <c:v>52637</c:v>
                </c:pt>
                <c:pt idx="5837">
                  <c:v>296755</c:v>
                </c:pt>
                <c:pt idx="5838">
                  <c:v>310068</c:v>
                </c:pt>
                <c:pt idx="5839">
                  <c:v>4012186</c:v>
                </c:pt>
                <c:pt idx="5840">
                  <c:v>105240</c:v>
                </c:pt>
                <c:pt idx="5841">
                  <c:v>50155</c:v>
                </c:pt>
                <c:pt idx="5842">
                  <c:v>1516213</c:v>
                </c:pt>
                <c:pt idx="5843">
                  <c:v>523803</c:v>
                </c:pt>
                <c:pt idx="5844">
                  <c:v>1071182</c:v>
                </c:pt>
                <c:pt idx="5845">
                  <c:v>21175</c:v>
                </c:pt>
                <c:pt idx="5846">
                  <c:v>3229540</c:v>
                </c:pt>
                <c:pt idx="5847">
                  <c:v>107919</c:v>
                </c:pt>
                <c:pt idx="5848">
                  <c:v>1312364</c:v>
                </c:pt>
                <c:pt idx="5849">
                  <c:v>652347</c:v>
                </c:pt>
                <c:pt idx="5850">
                  <c:v>629179</c:v>
                </c:pt>
                <c:pt idx="5851">
                  <c:v>607528</c:v>
                </c:pt>
                <c:pt idx="5852">
                  <c:v>592205</c:v>
                </c:pt>
                <c:pt idx="5853">
                  <c:v>4399506</c:v>
                </c:pt>
                <c:pt idx="5854">
                  <c:v>150880</c:v>
                </c:pt>
                <c:pt idx="5855">
                  <c:v>140815</c:v>
                </c:pt>
                <c:pt idx="5856">
                  <c:v>3111804</c:v>
                </c:pt>
                <c:pt idx="5857">
                  <c:v>94254507</c:v>
                </c:pt>
                <c:pt idx="5858">
                  <c:v>351991</c:v>
                </c:pt>
                <c:pt idx="5859">
                  <c:v>1418921</c:v>
                </c:pt>
                <c:pt idx="5860">
                  <c:v>3987</c:v>
                </c:pt>
                <c:pt idx="5861">
                  <c:v>571803</c:v>
                </c:pt>
                <c:pt idx="5862">
                  <c:v>19586636</c:v>
                </c:pt>
                <c:pt idx="5863">
                  <c:v>95509</c:v>
                </c:pt>
                <c:pt idx="5864">
                  <c:v>89617</c:v>
                </c:pt>
                <c:pt idx="5865">
                  <c:v>22302</c:v>
                </c:pt>
                <c:pt idx="5866">
                  <c:v>2901230</c:v>
                </c:pt>
                <c:pt idx="5867">
                  <c:v>186452</c:v>
                </c:pt>
                <c:pt idx="5868">
                  <c:v>2915910</c:v>
                </c:pt>
                <c:pt idx="5869">
                  <c:v>1191039</c:v>
                </c:pt>
                <c:pt idx="5870">
                  <c:v>1679248</c:v>
                </c:pt>
                <c:pt idx="5871">
                  <c:v>717861</c:v>
                </c:pt>
                <c:pt idx="5872">
                  <c:v>2607302</c:v>
                </c:pt>
                <c:pt idx="5873">
                  <c:v>497856</c:v>
                </c:pt>
                <c:pt idx="5874">
                  <c:v>72549</c:v>
                </c:pt>
                <c:pt idx="5875">
                  <c:v>176254</c:v>
                </c:pt>
                <c:pt idx="5876">
                  <c:v>1434219</c:v>
                </c:pt>
                <c:pt idx="5877">
                  <c:v>5463288</c:v>
                </c:pt>
                <c:pt idx="5878">
                  <c:v>865233</c:v>
                </c:pt>
                <c:pt idx="5879">
                  <c:v>292086</c:v>
                </c:pt>
                <c:pt idx="5880">
                  <c:v>112385</c:v>
                </c:pt>
                <c:pt idx="5881">
                  <c:v>325569</c:v>
                </c:pt>
                <c:pt idx="5882">
                  <c:v>1149123</c:v>
                </c:pt>
                <c:pt idx="5883">
                  <c:v>36982</c:v>
                </c:pt>
                <c:pt idx="5884">
                  <c:v>72821</c:v>
                </c:pt>
                <c:pt idx="5885">
                  <c:v>41183</c:v>
                </c:pt>
                <c:pt idx="5886">
                  <c:v>6010383</c:v>
                </c:pt>
                <c:pt idx="5887">
                  <c:v>364971</c:v>
                </c:pt>
                <c:pt idx="5888">
                  <c:v>19434177</c:v>
                </c:pt>
                <c:pt idx="5889">
                  <c:v>1247284</c:v>
                </c:pt>
                <c:pt idx="5890">
                  <c:v>2522036</c:v>
                </c:pt>
                <c:pt idx="5891">
                  <c:v>1012695</c:v>
                </c:pt>
                <c:pt idx="5892">
                  <c:v>534260</c:v>
                </c:pt>
                <c:pt idx="5893">
                  <c:v>77002</c:v>
                </c:pt>
                <c:pt idx="5894">
                  <c:v>4442</c:v>
                </c:pt>
                <c:pt idx="5895">
                  <c:v>2574791</c:v>
                </c:pt>
                <c:pt idx="5896">
                  <c:v>3240</c:v>
                </c:pt>
                <c:pt idx="5897">
                  <c:v>2109732</c:v>
                </c:pt>
                <c:pt idx="5898">
                  <c:v>1627758</c:v>
                </c:pt>
                <c:pt idx="5899">
                  <c:v>3657659</c:v>
                </c:pt>
                <c:pt idx="5900">
                  <c:v>985433</c:v>
                </c:pt>
                <c:pt idx="5901">
                  <c:v>3460380</c:v>
                </c:pt>
                <c:pt idx="5902">
                  <c:v>985425</c:v>
                </c:pt>
                <c:pt idx="5903">
                  <c:v>52886</c:v>
                </c:pt>
                <c:pt idx="5904">
                  <c:v>8394</c:v>
                </c:pt>
                <c:pt idx="5905">
                  <c:v>1841658</c:v>
                </c:pt>
                <c:pt idx="5906">
                  <c:v>93217</c:v>
                </c:pt>
                <c:pt idx="5907">
                  <c:v>969427</c:v>
                </c:pt>
                <c:pt idx="5908">
                  <c:v>34232</c:v>
                </c:pt>
                <c:pt idx="5909">
                  <c:v>530143</c:v>
                </c:pt>
                <c:pt idx="5910">
                  <c:v>175852</c:v>
                </c:pt>
                <c:pt idx="5911">
                  <c:v>559</c:v>
                </c:pt>
                <c:pt idx="5912">
                  <c:v>81165</c:v>
                </c:pt>
                <c:pt idx="5913">
                  <c:v>71241</c:v>
                </c:pt>
                <c:pt idx="5914">
                  <c:v>275230</c:v>
                </c:pt>
                <c:pt idx="5915">
                  <c:v>1095157</c:v>
                </c:pt>
                <c:pt idx="5916">
                  <c:v>183369</c:v>
                </c:pt>
                <c:pt idx="5917">
                  <c:v>26830</c:v>
                </c:pt>
                <c:pt idx="5918">
                  <c:v>1865136</c:v>
                </c:pt>
                <c:pt idx="5919">
                  <c:v>643737</c:v>
                </c:pt>
                <c:pt idx="5920">
                  <c:v>4810584</c:v>
                </c:pt>
                <c:pt idx="5921">
                  <c:v>953936</c:v>
                </c:pt>
                <c:pt idx="5922">
                  <c:v>499979</c:v>
                </c:pt>
                <c:pt idx="5923">
                  <c:v>1615691</c:v>
                </c:pt>
                <c:pt idx="5924">
                  <c:v>575083</c:v>
                </c:pt>
                <c:pt idx="5925">
                  <c:v>1026275</c:v>
                </c:pt>
                <c:pt idx="5926">
                  <c:v>1146176</c:v>
                </c:pt>
                <c:pt idx="5927">
                  <c:v>724152</c:v>
                </c:pt>
                <c:pt idx="5928">
                  <c:v>383282</c:v>
                </c:pt>
                <c:pt idx="5929">
                  <c:v>35511</c:v>
                </c:pt>
                <c:pt idx="5930">
                  <c:v>34269048</c:v>
                </c:pt>
                <c:pt idx="5931">
                  <c:v>313852</c:v>
                </c:pt>
                <c:pt idx="5932">
                  <c:v>277651</c:v>
                </c:pt>
                <c:pt idx="5933">
                  <c:v>2087032</c:v>
                </c:pt>
                <c:pt idx="5934">
                  <c:v>7978</c:v>
                </c:pt>
                <c:pt idx="5935">
                  <c:v>6183</c:v>
                </c:pt>
                <c:pt idx="5936">
                  <c:v>4022934</c:v>
                </c:pt>
                <c:pt idx="5937">
                  <c:v>3536070</c:v>
                </c:pt>
                <c:pt idx="5938">
                  <c:v>13075811</c:v>
                </c:pt>
                <c:pt idx="5939">
                  <c:v>42799458</c:v>
                </c:pt>
                <c:pt idx="5940">
                  <c:v>548352</c:v>
                </c:pt>
                <c:pt idx="5941">
                  <c:v>3266179</c:v>
                </c:pt>
                <c:pt idx="5942">
                  <c:v>363977</c:v>
                </c:pt>
                <c:pt idx="5943">
                  <c:v>354886</c:v>
                </c:pt>
                <c:pt idx="5944">
                  <c:v>5917100</c:v>
                </c:pt>
                <c:pt idx="5945">
                  <c:v>1776191</c:v>
                </c:pt>
                <c:pt idx="5946">
                  <c:v>476030</c:v>
                </c:pt>
                <c:pt idx="5947">
                  <c:v>148963</c:v>
                </c:pt>
                <c:pt idx="5948">
                  <c:v>353484</c:v>
                </c:pt>
                <c:pt idx="5949">
                  <c:v>23082</c:v>
                </c:pt>
                <c:pt idx="5950">
                  <c:v>251174</c:v>
                </c:pt>
                <c:pt idx="5951">
                  <c:v>66876</c:v>
                </c:pt>
                <c:pt idx="5952">
                  <c:v>1805597</c:v>
                </c:pt>
                <c:pt idx="5953">
                  <c:v>461540</c:v>
                </c:pt>
                <c:pt idx="5954">
                  <c:v>697217</c:v>
                </c:pt>
                <c:pt idx="5955">
                  <c:v>14967</c:v>
                </c:pt>
                <c:pt idx="5956">
                  <c:v>1655978</c:v>
                </c:pt>
                <c:pt idx="5957">
                  <c:v>50348</c:v>
                </c:pt>
                <c:pt idx="5958">
                  <c:v>2160639</c:v>
                </c:pt>
                <c:pt idx="5959">
                  <c:v>46571</c:v>
                </c:pt>
                <c:pt idx="5960">
                  <c:v>940570</c:v>
                </c:pt>
                <c:pt idx="5961">
                  <c:v>221395</c:v>
                </c:pt>
                <c:pt idx="5962">
                  <c:v>1885785</c:v>
                </c:pt>
                <c:pt idx="5963">
                  <c:v>98031</c:v>
                </c:pt>
                <c:pt idx="5964">
                  <c:v>253874</c:v>
                </c:pt>
                <c:pt idx="5965">
                  <c:v>4705269</c:v>
                </c:pt>
                <c:pt idx="5966">
                  <c:v>11730</c:v>
                </c:pt>
                <c:pt idx="5967">
                  <c:v>4253449</c:v>
                </c:pt>
                <c:pt idx="5968">
                  <c:v>54338</c:v>
                </c:pt>
                <c:pt idx="5969">
                  <c:v>1153185</c:v>
                </c:pt>
                <c:pt idx="5970">
                  <c:v>3311</c:v>
                </c:pt>
                <c:pt idx="5971">
                  <c:v>523207</c:v>
                </c:pt>
                <c:pt idx="5972">
                  <c:v>590126</c:v>
                </c:pt>
                <c:pt idx="5973">
                  <c:v>828587</c:v>
                </c:pt>
                <c:pt idx="5974">
                  <c:v>1547151</c:v>
                </c:pt>
                <c:pt idx="5975">
                  <c:v>759718</c:v>
                </c:pt>
                <c:pt idx="5976">
                  <c:v>3064780</c:v>
                </c:pt>
                <c:pt idx="5977">
                  <c:v>1559231</c:v>
                </c:pt>
                <c:pt idx="5978">
                  <c:v>806660</c:v>
                </c:pt>
                <c:pt idx="5979">
                  <c:v>391656</c:v>
                </c:pt>
                <c:pt idx="5980">
                  <c:v>3100935</c:v>
                </c:pt>
                <c:pt idx="5981">
                  <c:v>2160231</c:v>
                </c:pt>
                <c:pt idx="5982">
                  <c:v>3027415</c:v>
                </c:pt>
                <c:pt idx="5983">
                  <c:v>240314</c:v>
                </c:pt>
                <c:pt idx="5984">
                  <c:v>446704</c:v>
                </c:pt>
                <c:pt idx="5985">
                  <c:v>9627575</c:v>
                </c:pt>
                <c:pt idx="5986">
                  <c:v>493348</c:v>
                </c:pt>
                <c:pt idx="5987">
                  <c:v>935744</c:v>
                </c:pt>
                <c:pt idx="5988">
                  <c:v>440684</c:v>
                </c:pt>
                <c:pt idx="5989">
                  <c:v>284691</c:v>
                </c:pt>
                <c:pt idx="5990">
                  <c:v>566518</c:v>
                </c:pt>
                <c:pt idx="5991">
                  <c:v>930867</c:v>
                </c:pt>
                <c:pt idx="5992">
                  <c:v>67726</c:v>
                </c:pt>
                <c:pt idx="5993">
                  <c:v>1983087</c:v>
                </c:pt>
                <c:pt idx="5994">
                  <c:v>2096196</c:v>
                </c:pt>
                <c:pt idx="5995">
                  <c:v>1086860</c:v>
                </c:pt>
                <c:pt idx="5996">
                  <c:v>482122</c:v>
                </c:pt>
                <c:pt idx="5997">
                  <c:v>47862</c:v>
                </c:pt>
                <c:pt idx="5998">
                  <c:v>2857068</c:v>
                </c:pt>
                <c:pt idx="5999">
                  <c:v>185948</c:v>
                </c:pt>
                <c:pt idx="6000">
                  <c:v>104073</c:v>
                </c:pt>
                <c:pt idx="6001">
                  <c:v>97710</c:v>
                </c:pt>
                <c:pt idx="6002">
                  <c:v>1774</c:v>
                </c:pt>
                <c:pt idx="6003">
                  <c:v>192638</c:v>
                </c:pt>
                <c:pt idx="6004">
                  <c:v>2400024</c:v>
                </c:pt>
                <c:pt idx="6005">
                  <c:v>96756</c:v>
                </c:pt>
                <c:pt idx="6006">
                  <c:v>116657</c:v>
                </c:pt>
                <c:pt idx="6007">
                  <c:v>10345</c:v>
                </c:pt>
                <c:pt idx="6008">
                  <c:v>259404</c:v>
                </c:pt>
                <c:pt idx="6009">
                  <c:v>6412</c:v>
                </c:pt>
                <c:pt idx="6010">
                  <c:v>1106828</c:v>
                </c:pt>
                <c:pt idx="6011">
                  <c:v>451759</c:v>
                </c:pt>
                <c:pt idx="6012">
                  <c:v>2578951</c:v>
                </c:pt>
                <c:pt idx="6013">
                  <c:v>399939</c:v>
                </c:pt>
                <c:pt idx="6014">
                  <c:v>371024</c:v>
                </c:pt>
                <c:pt idx="6015">
                  <c:v>1085968</c:v>
                </c:pt>
                <c:pt idx="6016">
                  <c:v>34059</c:v>
                </c:pt>
                <c:pt idx="6017">
                  <c:v>354807</c:v>
                </c:pt>
                <c:pt idx="6018">
                  <c:v>627696</c:v>
                </c:pt>
                <c:pt idx="6019">
                  <c:v>3832538</c:v>
                </c:pt>
                <c:pt idx="6020">
                  <c:v>3181164</c:v>
                </c:pt>
                <c:pt idx="6021">
                  <c:v>1813877</c:v>
                </c:pt>
                <c:pt idx="6022">
                  <c:v>104200</c:v>
                </c:pt>
                <c:pt idx="6023">
                  <c:v>647369</c:v>
                </c:pt>
                <c:pt idx="6024">
                  <c:v>8232</c:v>
                </c:pt>
                <c:pt idx="6025">
                  <c:v>2956442</c:v>
                </c:pt>
                <c:pt idx="6026">
                  <c:v>179345</c:v>
                </c:pt>
                <c:pt idx="6027">
                  <c:v>200899</c:v>
                </c:pt>
                <c:pt idx="6028">
                  <c:v>6263424</c:v>
                </c:pt>
                <c:pt idx="6029">
                  <c:v>34133</c:v>
                </c:pt>
                <c:pt idx="6030">
                  <c:v>1035381</c:v>
                </c:pt>
                <c:pt idx="6031">
                  <c:v>52109</c:v>
                </c:pt>
                <c:pt idx="6032">
                  <c:v>304926</c:v>
                </c:pt>
                <c:pt idx="6033">
                  <c:v>3456</c:v>
                </c:pt>
                <c:pt idx="6034">
                  <c:v>990016</c:v>
                </c:pt>
                <c:pt idx="6035">
                  <c:v>661061</c:v>
                </c:pt>
                <c:pt idx="6036">
                  <c:v>1607810</c:v>
                </c:pt>
                <c:pt idx="6037">
                  <c:v>380111</c:v>
                </c:pt>
                <c:pt idx="6038">
                  <c:v>23932421</c:v>
                </c:pt>
                <c:pt idx="6039">
                  <c:v>881585</c:v>
                </c:pt>
                <c:pt idx="6040">
                  <c:v>393742</c:v>
                </c:pt>
                <c:pt idx="6041">
                  <c:v>2018667</c:v>
                </c:pt>
                <c:pt idx="6042">
                  <c:v>1229307</c:v>
                </c:pt>
                <c:pt idx="6043">
                  <c:v>675659</c:v>
                </c:pt>
                <c:pt idx="6044">
                  <c:v>96288</c:v>
                </c:pt>
                <c:pt idx="6045">
                  <c:v>141492</c:v>
                </c:pt>
                <c:pt idx="6046">
                  <c:v>175541</c:v>
                </c:pt>
                <c:pt idx="6047">
                  <c:v>2084</c:v>
                </c:pt>
                <c:pt idx="6048">
                  <c:v>2502652</c:v>
                </c:pt>
                <c:pt idx="6049">
                  <c:v>4232</c:v>
                </c:pt>
                <c:pt idx="6050">
                  <c:v>149034</c:v>
                </c:pt>
                <c:pt idx="6051">
                  <c:v>413549</c:v>
                </c:pt>
                <c:pt idx="6052">
                  <c:v>926998</c:v>
                </c:pt>
                <c:pt idx="6053">
                  <c:v>178900</c:v>
                </c:pt>
                <c:pt idx="6054">
                  <c:v>1245242</c:v>
                </c:pt>
                <c:pt idx="6055">
                  <c:v>486455</c:v>
                </c:pt>
                <c:pt idx="6056">
                  <c:v>2755456</c:v>
                </c:pt>
                <c:pt idx="6057">
                  <c:v>296295</c:v>
                </c:pt>
                <c:pt idx="6058">
                  <c:v>96399</c:v>
                </c:pt>
                <c:pt idx="6059">
                  <c:v>989439</c:v>
                </c:pt>
                <c:pt idx="6060">
                  <c:v>80687</c:v>
                </c:pt>
                <c:pt idx="6061">
                  <c:v>342260</c:v>
                </c:pt>
                <c:pt idx="6062">
                  <c:v>469727</c:v>
                </c:pt>
                <c:pt idx="6063">
                  <c:v>240123</c:v>
                </c:pt>
                <c:pt idx="6064">
                  <c:v>142387</c:v>
                </c:pt>
                <c:pt idx="6065">
                  <c:v>2197295</c:v>
                </c:pt>
                <c:pt idx="6066">
                  <c:v>211469</c:v>
                </c:pt>
                <c:pt idx="6067">
                  <c:v>1309430</c:v>
                </c:pt>
                <c:pt idx="6068">
                  <c:v>176993</c:v>
                </c:pt>
                <c:pt idx="6069">
                  <c:v>231108</c:v>
                </c:pt>
                <c:pt idx="6070">
                  <c:v>3222946</c:v>
                </c:pt>
                <c:pt idx="6071">
                  <c:v>1376133</c:v>
                </c:pt>
                <c:pt idx="6072">
                  <c:v>7497772</c:v>
                </c:pt>
                <c:pt idx="6073">
                  <c:v>2366705</c:v>
                </c:pt>
                <c:pt idx="6074">
                  <c:v>5741781</c:v>
                </c:pt>
                <c:pt idx="6075">
                  <c:v>1013344</c:v>
                </c:pt>
                <c:pt idx="6076">
                  <c:v>489051</c:v>
                </c:pt>
                <c:pt idx="6077">
                  <c:v>603379</c:v>
                </c:pt>
                <c:pt idx="6078">
                  <c:v>137860</c:v>
                </c:pt>
                <c:pt idx="6079">
                  <c:v>591389</c:v>
                </c:pt>
                <c:pt idx="6080">
                  <c:v>839932</c:v>
                </c:pt>
                <c:pt idx="6081">
                  <c:v>171899</c:v>
                </c:pt>
                <c:pt idx="6082">
                  <c:v>4718392</c:v>
                </c:pt>
                <c:pt idx="6083">
                  <c:v>1297140</c:v>
                </c:pt>
                <c:pt idx="6084">
                  <c:v>163781</c:v>
                </c:pt>
                <c:pt idx="6085">
                  <c:v>7130</c:v>
                </c:pt>
                <c:pt idx="6086">
                  <c:v>47299</c:v>
                </c:pt>
                <c:pt idx="6087">
                  <c:v>2109158</c:v>
                </c:pt>
                <c:pt idx="6088">
                  <c:v>9193</c:v>
                </c:pt>
                <c:pt idx="6089">
                  <c:v>1958372</c:v>
                </c:pt>
                <c:pt idx="6090">
                  <c:v>1184957</c:v>
                </c:pt>
                <c:pt idx="6091">
                  <c:v>371683</c:v>
                </c:pt>
                <c:pt idx="6092">
                  <c:v>506046</c:v>
                </c:pt>
                <c:pt idx="6093">
                  <c:v>462151</c:v>
                </c:pt>
                <c:pt idx="6094">
                  <c:v>983701</c:v>
                </c:pt>
                <c:pt idx="6095">
                  <c:v>2910915</c:v>
                </c:pt>
                <c:pt idx="6096">
                  <c:v>611997</c:v>
                </c:pt>
                <c:pt idx="6097">
                  <c:v>2084134</c:v>
                </c:pt>
                <c:pt idx="6098">
                  <c:v>6890</c:v>
                </c:pt>
                <c:pt idx="6099">
                  <c:v>185947</c:v>
                </c:pt>
                <c:pt idx="6100">
                  <c:v>3506379</c:v>
                </c:pt>
                <c:pt idx="6101">
                  <c:v>206126</c:v>
                </c:pt>
                <c:pt idx="6102">
                  <c:v>3121631</c:v>
                </c:pt>
                <c:pt idx="6103">
                  <c:v>3746583</c:v>
                </c:pt>
                <c:pt idx="6104">
                  <c:v>6187534</c:v>
                </c:pt>
                <c:pt idx="6105">
                  <c:v>640405</c:v>
                </c:pt>
                <c:pt idx="6106">
                  <c:v>164028</c:v>
                </c:pt>
                <c:pt idx="6107">
                  <c:v>582548</c:v>
                </c:pt>
                <c:pt idx="6108">
                  <c:v>5103093</c:v>
                </c:pt>
                <c:pt idx="6109">
                  <c:v>139334502</c:v>
                </c:pt>
                <c:pt idx="6110">
                  <c:v>169934</c:v>
                </c:pt>
                <c:pt idx="6111">
                  <c:v>33067</c:v>
                </c:pt>
                <c:pt idx="6112">
                  <c:v>12122117</c:v>
                </c:pt>
                <c:pt idx="6113">
                  <c:v>466388</c:v>
                </c:pt>
                <c:pt idx="6114">
                  <c:v>748</c:v>
                </c:pt>
                <c:pt idx="6115">
                  <c:v>1158871</c:v>
                </c:pt>
                <c:pt idx="6116">
                  <c:v>107113</c:v>
                </c:pt>
                <c:pt idx="6117">
                  <c:v>262553</c:v>
                </c:pt>
                <c:pt idx="6118">
                  <c:v>1534016</c:v>
                </c:pt>
                <c:pt idx="6119">
                  <c:v>5545698</c:v>
                </c:pt>
                <c:pt idx="6120">
                  <c:v>1098673</c:v>
                </c:pt>
                <c:pt idx="6121">
                  <c:v>184944</c:v>
                </c:pt>
                <c:pt idx="6122">
                  <c:v>344584</c:v>
                </c:pt>
                <c:pt idx="6123">
                  <c:v>2597509</c:v>
                </c:pt>
                <c:pt idx="6124">
                  <c:v>368859</c:v>
                </c:pt>
                <c:pt idx="6125">
                  <c:v>151744</c:v>
                </c:pt>
                <c:pt idx="6126">
                  <c:v>146681</c:v>
                </c:pt>
                <c:pt idx="6127">
                  <c:v>203229</c:v>
                </c:pt>
                <c:pt idx="6128">
                  <c:v>318399</c:v>
                </c:pt>
                <c:pt idx="6129">
                  <c:v>296104</c:v>
                </c:pt>
                <c:pt idx="6130">
                  <c:v>496633</c:v>
                </c:pt>
                <c:pt idx="6131">
                  <c:v>2339940</c:v>
                </c:pt>
                <c:pt idx="6132">
                  <c:v>2142891</c:v>
                </c:pt>
                <c:pt idx="6133">
                  <c:v>4823561</c:v>
                </c:pt>
                <c:pt idx="6134">
                  <c:v>3914</c:v>
                </c:pt>
                <c:pt idx="6135">
                  <c:v>70551</c:v>
                </c:pt>
                <c:pt idx="6136">
                  <c:v>214028</c:v>
                </c:pt>
                <c:pt idx="6137">
                  <c:v>7721222</c:v>
                </c:pt>
                <c:pt idx="6138">
                  <c:v>209868</c:v>
                </c:pt>
                <c:pt idx="6139">
                  <c:v>578416</c:v>
                </c:pt>
                <c:pt idx="6140">
                  <c:v>152916</c:v>
                </c:pt>
                <c:pt idx="6141">
                  <c:v>330191</c:v>
                </c:pt>
                <c:pt idx="6142">
                  <c:v>1252628</c:v>
                </c:pt>
                <c:pt idx="6143">
                  <c:v>36152111</c:v>
                </c:pt>
                <c:pt idx="6144">
                  <c:v>261520</c:v>
                </c:pt>
                <c:pt idx="6145">
                  <c:v>3447677</c:v>
                </c:pt>
                <c:pt idx="6146">
                  <c:v>1467543</c:v>
                </c:pt>
                <c:pt idx="6147">
                  <c:v>11300</c:v>
                </c:pt>
                <c:pt idx="6148">
                  <c:v>279827</c:v>
                </c:pt>
                <c:pt idx="6149">
                  <c:v>25142629</c:v>
                </c:pt>
                <c:pt idx="6150">
                  <c:v>3383838</c:v>
                </c:pt>
                <c:pt idx="6151">
                  <c:v>1648886</c:v>
                </c:pt>
                <c:pt idx="6152">
                  <c:v>92533</c:v>
                </c:pt>
                <c:pt idx="6153">
                  <c:v>1503335</c:v>
                </c:pt>
                <c:pt idx="6154">
                  <c:v>1705452</c:v>
                </c:pt>
                <c:pt idx="6155">
                  <c:v>280506</c:v>
                </c:pt>
                <c:pt idx="6156">
                  <c:v>389963</c:v>
                </c:pt>
                <c:pt idx="6157">
                  <c:v>1782889</c:v>
                </c:pt>
                <c:pt idx="6158">
                  <c:v>677648</c:v>
                </c:pt>
                <c:pt idx="6159">
                  <c:v>302660</c:v>
                </c:pt>
                <c:pt idx="6160">
                  <c:v>122141</c:v>
                </c:pt>
                <c:pt idx="6161">
                  <c:v>735223</c:v>
                </c:pt>
                <c:pt idx="6162">
                  <c:v>1129870</c:v>
                </c:pt>
                <c:pt idx="6163">
                  <c:v>47760</c:v>
                </c:pt>
                <c:pt idx="6164">
                  <c:v>719962</c:v>
                </c:pt>
                <c:pt idx="6165">
                  <c:v>777617</c:v>
                </c:pt>
                <c:pt idx="6166">
                  <c:v>283301</c:v>
                </c:pt>
                <c:pt idx="6167">
                  <c:v>449100</c:v>
                </c:pt>
                <c:pt idx="6168">
                  <c:v>2224831</c:v>
                </c:pt>
                <c:pt idx="6169">
                  <c:v>650882</c:v>
                </c:pt>
                <c:pt idx="6170">
                  <c:v>1642462</c:v>
                </c:pt>
                <c:pt idx="6171">
                  <c:v>631554</c:v>
                </c:pt>
                <c:pt idx="6172">
                  <c:v>1092539</c:v>
                </c:pt>
                <c:pt idx="6173">
                  <c:v>632018</c:v>
                </c:pt>
                <c:pt idx="6174">
                  <c:v>514264</c:v>
                </c:pt>
                <c:pt idx="6175">
                  <c:v>48411</c:v>
                </c:pt>
                <c:pt idx="6176">
                  <c:v>1322782</c:v>
                </c:pt>
                <c:pt idx="6177">
                  <c:v>342564</c:v>
                </c:pt>
                <c:pt idx="6178">
                  <c:v>700722</c:v>
                </c:pt>
                <c:pt idx="6179">
                  <c:v>2231688</c:v>
                </c:pt>
                <c:pt idx="6180">
                  <c:v>490388</c:v>
                </c:pt>
                <c:pt idx="6181">
                  <c:v>733180</c:v>
                </c:pt>
                <c:pt idx="6182">
                  <c:v>178325</c:v>
                </c:pt>
                <c:pt idx="6183">
                  <c:v>180064</c:v>
                </c:pt>
                <c:pt idx="6184">
                  <c:v>2179222</c:v>
                </c:pt>
                <c:pt idx="6185">
                  <c:v>1478788</c:v>
                </c:pt>
                <c:pt idx="6186">
                  <c:v>774567</c:v>
                </c:pt>
                <c:pt idx="6187">
                  <c:v>4930346</c:v>
                </c:pt>
                <c:pt idx="6188">
                  <c:v>1452311</c:v>
                </c:pt>
                <c:pt idx="6189">
                  <c:v>19669098</c:v>
                </c:pt>
                <c:pt idx="6190">
                  <c:v>26970</c:v>
                </c:pt>
                <c:pt idx="6191">
                  <c:v>190451</c:v>
                </c:pt>
                <c:pt idx="6192">
                  <c:v>1491975</c:v>
                </c:pt>
                <c:pt idx="6193">
                  <c:v>155341</c:v>
                </c:pt>
                <c:pt idx="6194">
                  <c:v>28179</c:v>
                </c:pt>
                <c:pt idx="6195">
                  <c:v>99837</c:v>
                </c:pt>
                <c:pt idx="6196">
                  <c:v>656819</c:v>
                </c:pt>
                <c:pt idx="6197">
                  <c:v>507275</c:v>
                </c:pt>
                <c:pt idx="6198">
                  <c:v>3032542</c:v>
                </c:pt>
                <c:pt idx="6199">
                  <c:v>262018</c:v>
                </c:pt>
                <c:pt idx="6200">
                  <c:v>646742</c:v>
                </c:pt>
                <c:pt idx="6201">
                  <c:v>36241</c:v>
                </c:pt>
                <c:pt idx="6202">
                  <c:v>100613</c:v>
                </c:pt>
                <c:pt idx="6203">
                  <c:v>1329970</c:v>
                </c:pt>
                <c:pt idx="6204">
                  <c:v>760120</c:v>
                </c:pt>
                <c:pt idx="6205">
                  <c:v>249221</c:v>
                </c:pt>
                <c:pt idx="6206">
                  <c:v>639104</c:v>
                </c:pt>
                <c:pt idx="6207">
                  <c:v>52513</c:v>
                </c:pt>
                <c:pt idx="6208">
                  <c:v>2163062</c:v>
                </c:pt>
                <c:pt idx="6209">
                  <c:v>379054</c:v>
                </c:pt>
                <c:pt idx="6210">
                  <c:v>1995022</c:v>
                </c:pt>
                <c:pt idx="6211">
                  <c:v>539045</c:v>
                </c:pt>
                <c:pt idx="6212">
                  <c:v>6157587</c:v>
                </c:pt>
                <c:pt idx="6213">
                  <c:v>322227</c:v>
                </c:pt>
                <c:pt idx="6214">
                  <c:v>129312</c:v>
                </c:pt>
                <c:pt idx="6215">
                  <c:v>3350496</c:v>
                </c:pt>
                <c:pt idx="6216">
                  <c:v>896921</c:v>
                </c:pt>
                <c:pt idx="6217">
                  <c:v>16456</c:v>
                </c:pt>
                <c:pt idx="6218">
                  <c:v>740854</c:v>
                </c:pt>
                <c:pt idx="6219">
                  <c:v>516574</c:v>
                </c:pt>
                <c:pt idx="6220">
                  <c:v>1329689</c:v>
                </c:pt>
                <c:pt idx="6221">
                  <c:v>1382900</c:v>
                </c:pt>
                <c:pt idx="6222">
                  <c:v>241668</c:v>
                </c:pt>
                <c:pt idx="6223">
                  <c:v>438167</c:v>
                </c:pt>
                <c:pt idx="6224">
                  <c:v>118291</c:v>
                </c:pt>
                <c:pt idx="6225">
                  <c:v>691970</c:v>
                </c:pt>
                <c:pt idx="6226">
                  <c:v>5758360</c:v>
                </c:pt>
                <c:pt idx="6227">
                  <c:v>1410203</c:v>
                </c:pt>
                <c:pt idx="6228">
                  <c:v>14276</c:v>
                </c:pt>
                <c:pt idx="6229">
                  <c:v>1484851</c:v>
                </c:pt>
                <c:pt idx="6230">
                  <c:v>56317</c:v>
                </c:pt>
                <c:pt idx="6231">
                  <c:v>881266</c:v>
                </c:pt>
                <c:pt idx="6232">
                  <c:v>225280</c:v>
                </c:pt>
                <c:pt idx="6233">
                  <c:v>8442986</c:v>
                </c:pt>
                <c:pt idx="6234">
                  <c:v>378750</c:v>
                </c:pt>
                <c:pt idx="6235">
                  <c:v>9423</c:v>
                </c:pt>
                <c:pt idx="6236">
                  <c:v>295068</c:v>
                </c:pt>
                <c:pt idx="6237">
                  <c:v>3112225</c:v>
                </c:pt>
                <c:pt idx="6238">
                  <c:v>160477</c:v>
                </c:pt>
                <c:pt idx="6239">
                  <c:v>1047573</c:v>
                </c:pt>
                <c:pt idx="6240">
                  <c:v>419822</c:v>
                </c:pt>
                <c:pt idx="6241">
                  <c:v>459969</c:v>
                </c:pt>
                <c:pt idx="6242">
                  <c:v>40258</c:v>
                </c:pt>
                <c:pt idx="6243">
                  <c:v>1072782</c:v>
                </c:pt>
                <c:pt idx="6244">
                  <c:v>1071341</c:v>
                </c:pt>
                <c:pt idx="6245">
                  <c:v>267142</c:v>
                </c:pt>
                <c:pt idx="6246">
                  <c:v>32275</c:v>
                </c:pt>
                <c:pt idx="6247">
                  <c:v>345372</c:v>
                </c:pt>
                <c:pt idx="6248">
                  <c:v>25130</c:v>
                </c:pt>
                <c:pt idx="6249">
                  <c:v>199041</c:v>
                </c:pt>
                <c:pt idx="6250">
                  <c:v>3321250</c:v>
                </c:pt>
                <c:pt idx="6251">
                  <c:v>87264467</c:v>
                </c:pt>
                <c:pt idx="6252">
                  <c:v>3440148</c:v>
                </c:pt>
                <c:pt idx="6253">
                  <c:v>681328</c:v>
                </c:pt>
                <c:pt idx="6254">
                  <c:v>14107720</c:v>
                </c:pt>
                <c:pt idx="6255">
                  <c:v>11773962</c:v>
                </c:pt>
                <c:pt idx="6256">
                  <c:v>565288</c:v>
                </c:pt>
                <c:pt idx="6257">
                  <c:v>8955556</c:v>
                </c:pt>
                <c:pt idx="6258">
                  <c:v>1891032</c:v>
                </c:pt>
                <c:pt idx="6259">
                  <c:v>817600</c:v>
                </c:pt>
                <c:pt idx="6260">
                  <c:v>477269</c:v>
                </c:pt>
                <c:pt idx="6261">
                  <c:v>4518449</c:v>
                </c:pt>
                <c:pt idx="6262">
                  <c:v>594958</c:v>
                </c:pt>
                <c:pt idx="6263">
                  <c:v>2678479</c:v>
                </c:pt>
                <c:pt idx="6264">
                  <c:v>1618811</c:v>
                </c:pt>
                <c:pt idx="6265">
                  <c:v>379176</c:v>
                </c:pt>
                <c:pt idx="6266">
                  <c:v>540227</c:v>
                </c:pt>
                <c:pt idx="6267">
                  <c:v>837697</c:v>
                </c:pt>
                <c:pt idx="6268">
                  <c:v>27659</c:v>
                </c:pt>
                <c:pt idx="6269">
                  <c:v>597049</c:v>
                </c:pt>
                <c:pt idx="6270">
                  <c:v>723523</c:v>
                </c:pt>
                <c:pt idx="6271">
                  <c:v>440020</c:v>
                </c:pt>
                <c:pt idx="6272">
                  <c:v>83301</c:v>
                </c:pt>
                <c:pt idx="6273">
                  <c:v>457513</c:v>
                </c:pt>
                <c:pt idx="6274">
                  <c:v>1307790</c:v>
                </c:pt>
                <c:pt idx="6275">
                  <c:v>1454240</c:v>
                </c:pt>
                <c:pt idx="6276">
                  <c:v>422918</c:v>
                </c:pt>
                <c:pt idx="6277">
                  <c:v>249572</c:v>
                </c:pt>
                <c:pt idx="6278">
                  <c:v>221336</c:v>
                </c:pt>
                <c:pt idx="6279">
                  <c:v>639982</c:v>
                </c:pt>
                <c:pt idx="6280">
                  <c:v>398058</c:v>
                </c:pt>
                <c:pt idx="6281">
                  <c:v>38775</c:v>
                </c:pt>
                <c:pt idx="6282">
                  <c:v>97024</c:v>
                </c:pt>
                <c:pt idx="6283">
                  <c:v>564733</c:v>
                </c:pt>
                <c:pt idx="6284">
                  <c:v>125684</c:v>
                </c:pt>
                <c:pt idx="6285">
                  <c:v>1230476</c:v>
                </c:pt>
                <c:pt idx="6286">
                  <c:v>588513</c:v>
                </c:pt>
                <c:pt idx="6287">
                  <c:v>1586396</c:v>
                </c:pt>
                <c:pt idx="6288">
                  <c:v>330827</c:v>
                </c:pt>
                <c:pt idx="6289">
                  <c:v>443498</c:v>
                </c:pt>
                <c:pt idx="6290">
                  <c:v>182121</c:v>
                </c:pt>
                <c:pt idx="6291">
                  <c:v>4427381</c:v>
                </c:pt>
                <c:pt idx="6292">
                  <c:v>50669</c:v>
                </c:pt>
                <c:pt idx="6293">
                  <c:v>159575</c:v>
                </c:pt>
                <c:pt idx="6294">
                  <c:v>294810</c:v>
                </c:pt>
                <c:pt idx="6295">
                  <c:v>133022</c:v>
                </c:pt>
                <c:pt idx="6296">
                  <c:v>49638</c:v>
                </c:pt>
                <c:pt idx="6297">
                  <c:v>25741</c:v>
                </c:pt>
                <c:pt idx="6298">
                  <c:v>891462</c:v>
                </c:pt>
                <c:pt idx="6299">
                  <c:v>70891</c:v>
                </c:pt>
                <c:pt idx="6300">
                  <c:v>277330</c:v>
                </c:pt>
                <c:pt idx="6301">
                  <c:v>1029141</c:v>
                </c:pt>
                <c:pt idx="6302">
                  <c:v>738118</c:v>
                </c:pt>
                <c:pt idx="6303">
                  <c:v>46260</c:v>
                </c:pt>
                <c:pt idx="6304">
                  <c:v>485433</c:v>
                </c:pt>
                <c:pt idx="6305">
                  <c:v>1542228</c:v>
                </c:pt>
                <c:pt idx="6306">
                  <c:v>1241197</c:v>
                </c:pt>
                <c:pt idx="6307">
                  <c:v>116082</c:v>
                </c:pt>
                <c:pt idx="6308">
                  <c:v>430232</c:v>
                </c:pt>
                <c:pt idx="6309">
                  <c:v>1114313</c:v>
                </c:pt>
                <c:pt idx="6310">
                  <c:v>117973</c:v>
                </c:pt>
                <c:pt idx="6311">
                  <c:v>709569</c:v>
                </c:pt>
                <c:pt idx="6312">
                  <c:v>481259</c:v>
                </c:pt>
                <c:pt idx="6313">
                  <c:v>704</c:v>
                </c:pt>
                <c:pt idx="6314">
                  <c:v>44262</c:v>
                </c:pt>
                <c:pt idx="6315">
                  <c:v>98042</c:v>
                </c:pt>
                <c:pt idx="6316">
                  <c:v>102560</c:v>
                </c:pt>
                <c:pt idx="6317">
                  <c:v>48735</c:v>
                </c:pt>
                <c:pt idx="6318">
                  <c:v>192909</c:v>
                </c:pt>
                <c:pt idx="6319">
                  <c:v>3438</c:v>
                </c:pt>
                <c:pt idx="6320">
                  <c:v>23877</c:v>
                </c:pt>
              </c:numCache>
            </c:numRef>
          </c:xVal>
          <c:yVal>
            <c:numRef>
              <c:f>'USvideos 数据清洗'!$J$2:$J$6322</c:f>
              <c:numCache>
                <c:formatCode>General</c:formatCode>
                <c:ptCount val="6321"/>
                <c:pt idx="0">
                  <c:v>2005</c:v>
                </c:pt>
                <c:pt idx="1">
                  <c:v>83</c:v>
                </c:pt>
                <c:pt idx="2">
                  <c:v>3598</c:v>
                </c:pt>
                <c:pt idx="3">
                  <c:v>1142</c:v>
                </c:pt>
                <c:pt idx="4">
                  <c:v>4659</c:v>
                </c:pt>
                <c:pt idx="5">
                  <c:v>71</c:v>
                </c:pt>
                <c:pt idx="6">
                  <c:v>92</c:v>
                </c:pt>
                <c:pt idx="7">
                  <c:v>1193</c:v>
                </c:pt>
                <c:pt idx="8">
                  <c:v>1765</c:v>
                </c:pt>
                <c:pt idx="9">
                  <c:v>1002</c:v>
                </c:pt>
                <c:pt idx="10">
                  <c:v>426</c:v>
                </c:pt>
                <c:pt idx="11">
                  <c:v>291900</c:v>
                </c:pt>
                <c:pt idx="12">
                  <c:v>578</c:v>
                </c:pt>
                <c:pt idx="13">
                  <c:v>1208</c:v>
                </c:pt>
                <c:pt idx="14">
                  <c:v>2837</c:v>
                </c:pt>
                <c:pt idx="15">
                  <c:v>1542</c:v>
                </c:pt>
                <c:pt idx="16">
                  <c:v>1603</c:v>
                </c:pt>
                <c:pt idx="17">
                  <c:v>51</c:v>
                </c:pt>
                <c:pt idx="18">
                  <c:v>66632</c:v>
                </c:pt>
                <c:pt idx="19">
                  <c:v>167</c:v>
                </c:pt>
                <c:pt idx="20">
                  <c:v>110</c:v>
                </c:pt>
                <c:pt idx="21">
                  <c:v>225</c:v>
                </c:pt>
                <c:pt idx="22">
                  <c:v>420</c:v>
                </c:pt>
                <c:pt idx="23">
                  <c:v>13457</c:v>
                </c:pt>
                <c:pt idx="24">
                  <c:v>597</c:v>
                </c:pt>
                <c:pt idx="25">
                  <c:v>756</c:v>
                </c:pt>
                <c:pt idx="26">
                  <c:v>107</c:v>
                </c:pt>
                <c:pt idx="27">
                  <c:v>351</c:v>
                </c:pt>
                <c:pt idx="28">
                  <c:v>1194</c:v>
                </c:pt>
                <c:pt idx="29">
                  <c:v>69</c:v>
                </c:pt>
                <c:pt idx="30">
                  <c:v>19</c:v>
                </c:pt>
                <c:pt idx="31">
                  <c:v>247</c:v>
                </c:pt>
                <c:pt idx="32">
                  <c:v>2432</c:v>
                </c:pt>
                <c:pt idx="33">
                  <c:v>0</c:v>
                </c:pt>
                <c:pt idx="34">
                  <c:v>9298</c:v>
                </c:pt>
                <c:pt idx="35">
                  <c:v>41</c:v>
                </c:pt>
                <c:pt idx="36">
                  <c:v>552</c:v>
                </c:pt>
                <c:pt idx="37">
                  <c:v>1218</c:v>
                </c:pt>
                <c:pt idx="38">
                  <c:v>78</c:v>
                </c:pt>
                <c:pt idx="39">
                  <c:v>3</c:v>
                </c:pt>
                <c:pt idx="40">
                  <c:v>1145</c:v>
                </c:pt>
                <c:pt idx="41">
                  <c:v>11</c:v>
                </c:pt>
                <c:pt idx="42">
                  <c:v>20469</c:v>
                </c:pt>
                <c:pt idx="43">
                  <c:v>5356</c:v>
                </c:pt>
                <c:pt idx="44">
                  <c:v>1659</c:v>
                </c:pt>
                <c:pt idx="45">
                  <c:v>469</c:v>
                </c:pt>
                <c:pt idx="46">
                  <c:v>1878</c:v>
                </c:pt>
                <c:pt idx="47">
                  <c:v>1019</c:v>
                </c:pt>
                <c:pt idx="48">
                  <c:v>69</c:v>
                </c:pt>
                <c:pt idx="49">
                  <c:v>1837</c:v>
                </c:pt>
                <c:pt idx="50">
                  <c:v>171</c:v>
                </c:pt>
                <c:pt idx="51">
                  <c:v>4</c:v>
                </c:pt>
                <c:pt idx="52">
                  <c:v>9</c:v>
                </c:pt>
                <c:pt idx="53">
                  <c:v>1851</c:v>
                </c:pt>
                <c:pt idx="54">
                  <c:v>1327</c:v>
                </c:pt>
                <c:pt idx="55">
                  <c:v>943</c:v>
                </c:pt>
                <c:pt idx="56">
                  <c:v>2</c:v>
                </c:pt>
                <c:pt idx="57">
                  <c:v>1820</c:v>
                </c:pt>
                <c:pt idx="58">
                  <c:v>1234</c:v>
                </c:pt>
                <c:pt idx="59">
                  <c:v>866</c:v>
                </c:pt>
                <c:pt idx="60">
                  <c:v>3372</c:v>
                </c:pt>
                <c:pt idx="61">
                  <c:v>242</c:v>
                </c:pt>
                <c:pt idx="62">
                  <c:v>0</c:v>
                </c:pt>
                <c:pt idx="63">
                  <c:v>2440</c:v>
                </c:pt>
                <c:pt idx="64">
                  <c:v>749</c:v>
                </c:pt>
                <c:pt idx="65">
                  <c:v>209</c:v>
                </c:pt>
                <c:pt idx="66">
                  <c:v>552</c:v>
                </c:pt>
                <c:pt idx="67">
                  <c:v>1468</c:v>
                </c:pt>
                <c:pt idx="68">
                  <c:v>276</c:v>
                </c:pt>
                <c:pt idx="69">
                  <c:v>2295</c:v>
                </c:pt>
                <c:pt idx="70">
                  <c:v>1337</c:v>
                </c:pt>
                <c:pt idx="71">
                  <c:v>481</c:v>
                </c:pt>
                <c:pt idx="72">
                  <c:v>16607</c:v>
                </c:pt>
                <c:pt idx="73">
                  <c:v>695</c:v>
                </c:pt>
                <c:pt idx="74">
                  <c:v>933</c:v>
                </c:pt>
                <c:pt idx="75">
                  <c:v>271</c:v>
                </c:pt>
                <c:pt idx="76">
                  <c:v>38</c:v>
                </c:pt>
                <c:pt idx="77">
                  <c:v>67</c:v>
                </c:pt>
                <c:pt idx="78">
                  <c:v>1047</c:v>
                </c:pt>
                <c:pt idx="79">
                  <c:v>267</c:v>
                </c:pt>
                <c:pt idx="80">
                  <c:v>453</c:v>
                </c:pt>
                <c:pt idx="81">
                  <c:v>239</c:v>
                </c:pt>
                <c:pt idx="82">
                  <c:v>15</c:v>
                </c:pt>
                <c:pt idx="83">
                  <c:v>6644</c:v>
                </c:pt>
                <c:pt idx="84">
                  <c:v>391</c:v>
                </c:pt>
                <c:pt idx="85">
                  <c:v>42</c:v>
                </c:pt>
                <c:pt idx="86">
                  <c:v>2332</c:v>
                </c:pt>
                <c:pt idx="87">
                  <c:v>796</c:v>
                </c:pt>
                <c:pt idx="88">
                  <c:v>805</c:v>
                </c:pt>
                <c:pt idx="89">
                  <c:v>5800</c:v>
                </c:pt>
                <c:pt idx="90">
                  <c:v>453</c:v>
                </c:pt>
                <c:pt idx="91">
                  <c:v>683</c:v>
                </c:pt>
                <c:pt idx="92">
                  <c:v>630</c:v>
                </c:pt>
                <c:pt idx="93">
                  <c:v>736</c:v>
                </c:pt>
                <c:pt idx="94">
                  <c:v>619</c:v>
                </c:pt>
                <c:pt idx="95">
                  <c:v>1469</c:v>
                </c:pt>
                <c:pt idx="96">
                  <c:v>4322</c:v>
                </c:pt>
                <c:pt idx="97">
                  <c:v>837</c:v>
                </c:pt>
                <c:pt idx="98">
                  <c:v>5161</c:v>
                </c:pt>
                <c:pt idx="99">
                  <c:v>11</c:v>
                </c:pt>
                <c:pt idx="100">
                  <c:v>208</c:v>
                </c:pt>
                <c:pt idx="101">
                  <c:v>984</c:v>
                </c:pt>
                <c:pt idx="102">
                  <c:v>2850</c:v>
                </c:pt>
                <c:pt idx="103">
                  <c:v>75</c:v>
                </c:pt>
                <c:pt idx="104">
                  <c:v>117</c:v>
                </c:pt>
                <c:pt idx="105">
                  <c:v>1072</c:v>
                </c:pt>
                <c:pt idx="106">
                  <c:v>136</c:v>
                </c:pt>
                <c:pt idx="107">
                  <c:v>263</c:v>
                </c:pt>
                <c:pt idx="108">
                  <c:v>883</c:v>
                </c:pt>
                <c:pt idx="109">
                  <c:v>751</c:v>
                </c:pt>
                <c:pt idx="110">
                  <c:v>90</c:v>
                </c:pt>
                <c:pt idx="111">
                  <c:v>1665</c:v>
                </c:pt>
                <c:pt idx="112">
                  <c:v>589</c:v>
                </c:pt>
                <c:pt idx="113">
                  <c:v>13512</c:v>
                </c:pt>
                <c:pt idx="114">
                  <c:v>772</c:v>
                </c:pt>
                <c:pt idx="115">
                  <c:v>442</c:v>
                </c:pt>
                <c:pt idx="116">
                  <c:v>4362</c:v>
                </c:pt>
                <c:pt idx="117">
                  <c:v>1242</c:v>
                </c:pt>
                <c:pt idx="118">
                  <c:v>481</c:v>
                </c:pt>
                <c:pt idx="119">
                  <c:v>2</c:v>
                </c:pt>
                <c:pt idx="120">
                  <c:v>1096</c:v>
                </c:pt>
                <c:pt idx="121">
                  <c:v>31</c:v>
                </c:pt>
                <c:pt idx="122">
                  <c:v>6154</c:v>
                </c:pt>
                <c:pt idx="123">
                  <c:v>462</c:v>
                </c:pt>
                <c:pt idx="124">
                  <c:v>78</c:v>
                </c:pt>
                <c:pt idx="125">
                  <c:v>332</c:v>
                </c:pt>
                <c:pt idx="126">
                  <c:v>2791</c:v>
                </c:pt>
                <c:pt idx="127">
                  <c:v>6</c:v>
                </c:pt>
                <c:pt idx="128">
                  <c:v>22</c:v>
                </c:pt>
                <c:pt idx="129">
                  <c:v>304</c:v>
                </c:pt>
                <c:pt idx="130">
                  <c:v>231</c:v>
                </c:pt>
                <c:pt idx="131">
                  <c:v>1474</c:v>
                </c:pt>
                <c:pt idx="132">
                  <c:v>537</c:v>
                </c:pt>
                <c:pt idx="133">
                  <c:v>539</c:v>
                </c:pt>
                <c:pt idx="134">
                  <c:v>6499</c:v>
                </c:pt>
                <c:pt idx="135">
                  <c:v>339</c:v>
                </c:pt>
                <c:pt idx="136">
                  <c:v>212</c:v>
                </c:pt>
                <c:pt idx="137">
                  <c:v>2012</c:v>
                </c:pt>
                <c:pt idx="138">
                  <c:v>0</c:v>
                </c:pt>
                <c:pt idx="139">
                  <c:v>160</c:v>
                </c:pt>
                <c:pt idx="140">
                  <c:v>929</c:v>
                </c:pt>
                <c:pt idx="141">
                  <c:v>1290</c:v>
                </c:pt>
                <c:pt idx="142">
                  <c:v>158</c:v>
                </c:pt>
                <c:pt idx="143">
                  <c:v>771</c:v>
                </c:pt>
                <c:pt idx="144">
                  <c:v>913</c:v>
                </c:pt>
                <c:pt idx="145">
                  <c:v>748</c:v>
                </c:pt>
                <c:pt idx="146">
                  <c:v>286</c:v>
                </c:pt>
                <c:pt idx="147">
                  <c:v>3854</c:v>
                </c:pt>
                <c:pt idx="148">
                  <c:v>536</c:v>
                </c:pt>
                <c:pt idx="149">
                  <c:v>7029</c:v>
                </c:pt>
                <c:pt idx="150">
                  <c:v>485</c:v>
                </c:pt>
                <c:pt idx="151">
                  <c:v>1</c:v>
                </c:pt>
                <c:pt idx="152">
                  <c:v>136</c:v>
                </c:pt>
                <c:pt idx="153">
                  <c:v>75</c:v>
                </c:pt>
                <c:pt idx="154">
                  <c:v>5868</c:v>
                </c:pt>
                <c:pt idx="155">
                  <c:v>643</c:v>
                </c:pt>
                <c:pt idx="156">
                  <c:v>6966</c:v>
                </c:pt>
                <c:pt idx="157">
                  <c:v>5</c:v>
                </c:pt>
                <c:pt idx="158">
                  <c:v>1199</c:v>
                </c:pt>
                <c:pt idx="159">
                  <c:v>420</c:v>
                </c:pt>
                <c:pt idx="160">
                  <c:v>111</c:v>
                </c:pt>
                <c:pt idx="161">
                  <c:v>512</c:v>
                </c:pt>
                <c:pt idx="162">
                  <c:v>210</c:v>
                </c:pt>
                <c:pt idx="163">
                  <c:v>480</c:v>
                </c:pt>
                <c:pt idx="164">
                  <c:v>14</c:v>
                </c:pt>
                <c:pt idx="165">
                  <c:v>280</c:v>
                </c:pt>
                <c:pt idx="166">
                  <c:v>298</c:v>
                </c:pt>
                <c:pt idx="167">
                  <c:v>1668</c:v>
                </c:pt>
                <c:pt idx="168">
                  <c:v>271</c:v>
                </c:pt>
                <c:pt idx="169">
                  <c:v>54</c:v>
                </c:pt>
                <c:pt idx="170">
                  <c:v>1517</c:v>
                </c:pt>
                <c:pt idx="171">
                  <c:v>679</c:v>
                </c:pt>
                <c:pt idx="172">
                  <c:v>1461</c:v>
                </c:pt>
                <c:pt idx="173">
                  <c:v>64</c:v>
                </c:pt>
                <c:pt idx="174">
                  <c:v>538</c:v>
                </c:pt>
                <c:pt idx="175">
                  <c:v>275</c:v>
                </c:pt>
                <c:pt idx="176">
                  <c:v>212</c:v>
                </c:pt>
                <c:pt idx="177">
                  <c:v>359</c:v>
                </c:pt>
                <c:pt idx="178">
                  <c:v>110</c:v>
                </c:pt>
                <c:pt idx="179">
                  <c:v>949</c:v>
                </c:pt>
                <c:pt idx="180">
                  <c:v>708</c:v>
                </c:pt>
                <c:pt idx="181">
                  <c:v>214</c:v>
                </c:pt>
                <c:pt idx="182">
                  <c:v>1386</c:v>
                </c:pt>
                <c:pt idx="183">
                  <c:v>896</c:v>
                </c:pt>
                <c:pt idx="184">
                  <c:v>1370</c:v>
                </c:pt>
                <c:pt idx="185">
                  <c:v>19201</c:v>
                </c:pt>
                <c:pt idx="186">
                  <c:v>81</c:v>
                </c:pt>
                <c:pt idx="187">
                  <c:v>25</c:v>
                </c:pt>
                <c:pt idx="188">
                  <c:v>4190</c:v>
                </c:pt>
                <c:pt idx="189">
                  <c:v>8311</c:v>
                </c:pt>
                <c:pt idx="190">
                  <c:v>265</c:v>
                </c:pt>
                <c:pt idx="191">
                  <c:v>1758</c:v>
                </c:pt>
                <c:pt idx="192">
                  <c:v>48</c:v>
                </c:pt>
                <c:pt idx="193">
                  <c:v>8</c:v>
                </c:pt>
                <c:pt idx="194">
                  <c:v>1708</c:v>
                </c:pt>
                <c:pt idx="195">
                  <c:v>165</c:v>
                </c:pt>
                <c:pt idx="196">
                  <c:v>92</c:v>
                </c:pt>
                <c:pt idx="197">
                  <c:v>8891</c:v>
                </c:pt>
                <c:pt idx="198">
                  <c:v>1704</c:v>
                </c:pt>
                <c:pt idx="199">
                  <c:v>130</c:v>
                </c:pt>
                <c:pt idx="200">
                  <c:v>281</c:v>
                </c:pt>
                <c:pt idx="201">
                  <c:v>477</c:v>
                </c:pt>
                <c:pt idx="202">
                  <c:v>12</c:v>
                </c:pt>
                <c:pt idx="203">
                  <c:v>1142</c:v>
                </c:pt>
                <c:pt idx="204">
                  <c:v>2172</c:v>
                </c:pt>
                <c:pt idx="205">
                  <c:v>156</c:v>
                </c:pt>
                <c:pt idx="206">
                  <c:v>503</c:v>
                </c:pt>
                <c:pt idx="207">
                  <c:v>6921</c:v>
                </c:pt>
                <c:pt idx="208">
                  <c:v>154</c:v>
                </c:pt>
                <c:pt idx="209">
                  <c:v>50</c:v>
                </c:pt>
                <c:pt idx="210">
                  <c:v>246</c:v>
                </c:pt>
                <c:pt idx="211">
                  <c:v>765</c:v>
                </c:pt>
                <c:pt idx="212">
                  <c:v>9</c:v>
                </c:pt>
                <c:pt idx="213">
                  <c:v>343</c:v>
                </c:pt>
                <c:pt idx="214">
                  <c:v>351</c:v>
                </c:pt>
                <c:pt idx="215">
                  <c:v>72</c:v>
                </c:pt>
                <c:pt idx="216">
                  <c:v>2336</c:v>
                </c:pt>
                <c:pt idx="217">
                  <c:v>1183</c:v>
                </c:pt>
                <c:pt idx="218">
                  <c:v>625</c:v>
                </c:pt>
                <c:pt idx="219">
                  <c:v>2755</c:v>
                </c:pt>
                <c:pt idx="220">
                  <c:v>1813</c:v>
                </c:pt>
                <c:pt idx="221">
                  <c:v>1933</c:v>
                </c:pt>
                <c:pt idx="222">
                  <c:v>4</c:v>
                </c:pt>
                <c:pt idx="223">
                  <c:v>4594</c:v>
                </c:pt>
                <c:pt idx="224">
                  <c:v>151</c:v>
                </c:pt>
                <c:pt idx="225">
                  <c:v>2</c:v>
                </c:pt>
                <c:pt idx="226">
                  <c:v>582</c:v>
                </c:pt>
                <c:pt idx="227">
                  <c:v>685</c:v>
                </c:pt>
                <c:pt idx="228">
                  <c:v>2042</c:v>
                </c:pt>
                <c:pt idx="229">
                  <c:v>495</c:v>
                </c:pt>
                <c:pt idx="230">
                  <c:v>1299</c:v>
                </c:pt>
                <c:pt idx="231">
                  <c:v>779</c:v>
                </c:pt>
                <c:pt idx="232">
                  <c:v>320</c:v>
                </c:pt>
                <c:pt idx="233">
                  <c:v>211</c:v>
                </c:pt>
                <c:pt idx="234">
                  <c:v>1</c:v>
                </c:pt>
                <c:pt idx="235">
                  <c:v>2442</c:v>
                </c:pt>
                <c:pt idx="236">
                  <c:v>210</c:v>
                </c:pt>
                <c:pt idx="237">
                  <c:v>7913</c:v>
                </c:pt>
                <c:pt idx="238">
                  <c:v>382</c:v>
                </c:pt>
                <c:pt idx="239">
                  <c:v>192</c:v>
                </c:pt>
                <c:pt idx="240">
                  <c:v>344</c:v>
                </c:pt>
                <c:pt idx="241">
                  <c:v>3318</c:v>
                </c:pt>
                <c:pt idx="242">
                  <c:v>580</c:v>
                </c:pt>
                <c:pt idx="243">
                  <c:v>371</c:v>
                </c:pt>
                <c:pt idx="244">
                  <c:v>385</c:v>
                </c:pt>
                <c:pt idx="245">
                  <c:v>232</c:v>
                </c:pt>
                <c:pt idx="246">
                  <c:v>45</c:v>
                </c:pt>
                <c:pt idx="247">
                  <c:v>1688</c:v>
                </c:pt>
                <c:pt idx="248">
                  <c:v>30866</c:v>
                </c:pt>
                <c:pt idx="249">
                  <c:v>184</c:v>
                </c:pt>
                <c:pt idx="250">
                  <c:v>908</c:v>
                </c:pt>
                <c:pt idx="251">
                  <c:v>159</c:v>
                </c:pt>
                <c:pt idx="252">
                  <c:v>205</c:v>
                </c:pt>
                <c:pt idx="253">
                  <c:v>940</c:v>
                </c:pt>
                <c:pt idx="254">
                  <c:v>15</c:v>
                </c:pt>
                <c:pt idx="255">
                  <c:v>8779</c:v>
                </c:pt>
                <c:pt idx="256">
                  <c:v>414</c:v>
                </c:pt>
                <c:pt idx="257">
                  <c:v>11703</c:v>
                </c:pt>
                <c:pt idx="258">
                  <c:v>2699</c:v>
                </c:pt>
                <c:pt idx="259">
                  <c:v>172</c:v>
                </c:pt>
                <c:pt idx="260">
                  <c:v>3272</c:v>
                </c:pt>
                <c:pt idx="261">
                  <c:v>320</c:v>
                </c:pt>
                <c:pt idx="262">
                  <c:v>1949</c:v>
                </c:pt>
                <c:pt idx="263">
                  <c:v>140</c:v>
                </c:pt>
                <c:pt idx="264">
                  <c:v>1387</c:v>
                </c:pt>
                <c:pt idx="265">
                  <c:v>996</c:v>
                </c:pt>
                <c:pt idx="266">
                  <c:v>183</c:v>
                </c:pt>
                <c:pt idx="267">
                  <c:v>4</c:v>
                </c:pt>
                <c:pt idx="268">
                  <c:v>4052</c:v>
                </c:pt>
                <c:pt idx="269">
                  <c:v>823</c:v>
                </c:pt>
                <c:pt idx="270">
                  <c:v>3257</c:v>
                </c:pt>
                <c:pt idx="271">
                  <c:v>972</c:v>
                </c:pt>
                <c:pt idx="272">
                  <c:v>1</c:v>
                </c:pt>
                <c:pt idx="273">
                  <c:v>3470</c:v>
                </c:pt>
                <c:pt idx="274">
                  <c:v>136</c:v>
                </c:pt>
                <c:pt idx="275">
                  <c:v>2617</c:v>
                </c:pt>
                <c:pt idx="276">
                  <c:v>446</c:v>
                </c:pt>
                <c:pt idx="277">
                  <c:v>10</c:v>
                </c:pt>
                <c:pt idx="278">
                  <c:v>175</c:v>
                </c:pt>
                <c:pt idx="279">
                  <c:v>3287</c:v>
                </c:pt>
                <c:pt idx="280">
                  <c:v>1755</c:v>
                </c:pt>
                <c:pt idx="281">
                  <c:v>335</c:v>
                </c:pt>
                <c:pt idx="282">
                  <c:v>58</c:v>
                </c:pt>
                <c:pt idx="283">
                  <c:v>53</c:v>
                </c:pt>
                <c:pt idx="284">
                  <c:v>62</c:v>
                </c:pt>
                <c:pt idx="285">
                  <c:v>290</c:v>
                </c:pt>
                <c:pt idx="286">
                  <c:v>21</c:v>
                </c:pt>
                <c:pt idx="287">
                  <c:v>35</c:v>
                </c:pt>
                <c:pt idx="288">
                  <c:v>29</c:v>
                </c:pt>
                <c:pt idx="289">
                  <c:v>644</c:v>
                </c:pt>
                <c:pt idx="290">
                  <c:v>78</c:v>
                </c:pt>
                <c:pt idx="291">
                  <c:v>0</c:v>
                </c:pt>
                <c:pt idx="292">
                  <c:v>2985</c:v>
                </c:pt>
                <c:pt idx="293">
                  <c:v>5465</c:v>
                </c:pt>
                <c:pt idx="294">
                  <c:v>12</c:v>
                </c:pt>
                <c:pt idx="295">
                  <c:v>212</c:v>
                </c:pt>
                <c:pt idx="296">
                  <c:v>11508</c:v>
                </c:pt>
                <c:pt idx="297">
                  <c:v>5135</c:v>
                </c:pt>
                <c:pt idx="298">
                  <c:v>942</c:v>
                </c:pt>
                <c:pt idx="299">
                  <c:v>275</c:v>
                </c:pt>
                <c:pt idx="300">
                  <c:v>2255</c:v>
                </c:pt>
                <c:pt idx="301">
                  <c:v>22</c:v>
                </c:pt>
                <c:pt idx="302">
                  <c:v>421</c:v>
                </c:pt>
                <c:pt idx="303">
                  <c:v>3</c:v>
                </c:pt>
                <c:pt idx="304">
                  <c:v>5175</c:v>
                </c:pt>
                <c:pt idx="305">
                  <c:v>8302</c:v>
                </c:pt>
                <c:pt idx="306">
                  <c:v>302</c:v>
                </c:pt>
                <c:pt idx="307">
                  <c:v>638</c:v>
                </c:pt>
                <c:pt idx="308">
                  <c:v>199</c:v>
                </c:pt>
                <c:pt idx="309">
                  <c:v>510</c:v>
                </c:pt>
                <c:pt idx="310">
                  <c:v>61</c:v>
                </c:pt>
                <c:pt idx="311">
                  <c:v>1013</c:v>
                </c:pt>
                <c:pt idx="312">
                  <c:v>5261</c:v>
                </c:pt>
                <c:pt idx="313">
                  <c:v>201</c:v>
                </c:pt>
                <c:pt idx="314">
                  <c:v>1174</c:v>
                </c:pt>
                <c:pt idx="315">
                  <c:v>218</c:v>
                </c:pt>
                <c:pt idx="316">
                  <c:v>196</c:v>
                </c:pt>
                <c:pt idx="317">
                  <c:v>3</c:v>
                </c:pt>
                <c:pt idx="318">
                  <c:v>223</c:v>
                </c:pt>
                <c:pt idx="319">
                  <c:v>1344</c:v>
                </c:pt>
                <c:pt idx="320">
                  <c:v>3123</c:v>
                </c:pt>
                <c:pt idx="321">
                  <c:v>79</c:v>
                </c:pt>
                <c:pt idx="322">
                  <c:v>2460</c:v>
                </c:pt>
                <c:pt idx="323">
                  <c:v>1642</c:v>
                </c:pt>
                <c:pt idx="324">
                  <c:v>276</c:v>
                </c:pt>
                <c:pt idx="325">
                  <c:v>603</c:v>
                </c:pt>
                <c:pt idx="326">
                  <c:v>2</c:v>
                </c:pt>
                <c:pt idx="327">
                  <c:v>28292</c:v>
                </c:pt>
                <c:pt idx="328">
                  <c:v>118</c:v>
                </c:pt>
                <c:pt idx="329">
                  <c:v>44</c:v>
                </c:pt>
                <c:pt idx="330">
                  <c:v>343</c:v>
                </c:pt>
                <c:pt idx="331">
                  <c:v>854</c:v>
                </c:pt>
                <c:pt idx="332">
                  <c:v>1113</c:v>
                </c:pt>
                <c:pt idx="333">
                  <c:v>50</c:v>
                </c:pt>
                <c:pt idx="334">
                  <c:v>774</c:v>
                </c:pt>
                <c:pt idx="335">
                  <c:v>664</c:v>
                </c:pt>
                <c:pt idx="336">
                  <c:v>1765</c:v>
                </c:pt>
                <c:pt idx="337">
                  <c:v>18261</c:v>
                </c:pt>
                <c:pt idx="338">
                  <c:v>191</c:v>
                </c:pt>
                <c:pt idx="339">
                  <c:v>687</c:v>
                </c:pt>
                <c:pt idx="340">
                  <c:v>467</c:v>
                </c:pt>
                <c:pt idx="341">
                  <c:v>237</c:v>
                </c:pt>
                <c:pt idx="342">
                  <c:v>100</c:v>
                </c:pt>
                <c:pt idx="343">
                  <c:v>9574</c:v>
                </c:pt>
                <c:pt idx="344">
                  <c:v>310</c:v>
                </c:pt>
                <c:pt idx="345">
                  <c:v>2518</c:v>
                </c:pt>
                <c:pt idx="346">
                  <c:v>5835</c:v>
                </c:pt>
                <c:pt idx="347">
                  <c:v>81</c:v>
                </c:pt>
                <c:pt idx="348">
                  <c:v>9406</c:v>
                </c:pt>
                <c:pt idx="349">
                  <c:v>1145</c:v>
                </c:pt>
                <c:pt idx="350">
                  <c:v>187</c:v>
                </c:pt>
                <c:pt idx="351">
                  <c:v>50</c:v>
                </c:pt>
                <c:pt idx="352">
                  <c:v>863</c:v>
                </c:pt>
                <c:pt idx="353">
                  <c:v>2445</c:v>
                </c:pt>
                <c:pt idx="354">
                  <c:v>994</c:v>
                </c:pt>
                <c:pt idx="355">
                  <c:v>7972</c:v>
                </c:pt>
                <c:pt idx="356">
                  <c:v>57</c:v>
                </c:pt>
                <c:pt idx="357">
                  <c:v>421</c:v>
                </c:pt>
                <c:pt idx="358">
                  <c:v>101</c:v>
                </c:pt>
                <c:pt idx="359">
                  <c:v>2237</c:v>
                </c:pt>
                <c:pt idx="360">
                  <c:v>440</c:v>
                </c:pt>
                <c:pt idx="361">
                  <c:v>763</c:v>
                </c:pt>
                <c:pt idx="362">
                  <c:v>201</c:v>
                </c:pt>
                <c:pt idx="363">
                  <c:v>23123</c:v>
                </c:pt>
                <c:pt idx="364">
                  <c:v>181</c:v>
                </c:pt>
                <c:pt idx="365">
                  <c:v>126</c:v>
                </c:pt>
                <c:pt idx="366">
                  <c:v>570</c:v>
                </c:pt>
                <c:pt idx="367">
                  <c:v>1605</c:v>
                </c:pt>
                <c:pt idx="368">
                  <c:v>2285</c:v>
                </c:pt>
                <c:pt idx="369">
                  <c:v>0</c:v>
                </c:pt>
                <c:pt idx="370">
                  <c:v>89</c:v>
                </c:pt>
                <c:pt idx="371">
                  <c:v>281</c:v>
                </c:pt>
                <c:pt idx="372">
                  <c:v>3360</c:v>
                </c:pt>
                <c:pt idx="373">
                  <c:v>1114</c:v>
                </c:pt>
                <c:pt idx="374">
                  <c:v>510</c:v>
                </c:pt>
                <c:pt idx="375">
                  <c:v>519</c:v>
                </c:pt>
                <c:pt idx="376">
                  <c:v>665</c:v>
                </c:pt>
                <c:pt idx="377">
                  <c:v>27</c:v>
                </c:pt>
                <c:pt idx="378">
                  <c:v>677</c:v>
                </c:pt>
                <c:pt idx="379">
                  <c:v>44</c:v>
                </c:pt>
                <c:pt idx="380">
                  <c:v>5821</c:v>
                </c:pt>
                <c:pt idx="381">
                  <c:v>129</c:v>
                </c:pt>
                <c:pt idx="382">
                  <c:v>2573</c:v>
                </c:pt>
                <c:pt idx="383">
                  <c:v>6335</c:v>
                </c:pt>
                <c:pt idx="384">
                  <c:v>180</c:v>
                </c:pt>
                <c:pt idx="385">
                  <c:v>11809</c:v>
                </c:pt>
                <c:pt idx="386">
                  <c:v>3</c:v>
                </c:pt>
                <c:pt idx="387">
                  <c:v>41</c:v>
                </c:pt>
                <c:pt idx="388">
                  <c:v>4316</c:v>
                </c:pt>
                <c:pt idx="389">
                  <c:v>217</c:v>
                </c:pt>
                <c:pt idx="390">
                  <c:v>1</c:v>
                </c:pt>
                <c:pt idx="391">
                  <c:v>233</c:v>
                </c:pt>
                <c:pt idx="392">
                  <c:v>9</c:v>
                </c:pt>
                <c:pt idx="393">
                  <c:v>24548</c:v>
                </c:pt>
                <c:pt idx="394">
                  <c:v>62</c:v>
                </c:pt>
                <c:pt idx="395">
                  <c:v>1922</c:v>
                </c:pt>
                <c:pt idx="396">
                  <c:v>941</c:v>
                </c:pt>
                <c:pt idx="397">
                  <c:v>383</c:v>
                </c:pt>
                <c:pt idx="398">
                  <c:v>59</c:v>
                </c:pt>
                <c:pt idx="399">
                  <c:v>523</c:v>
                </c:pt>
                <c:pt idx="400">
                  <c:v>512</c:v>
                </c:pt>
                <c:pt idx="401">
                  <c:v>0</c:v>
                </c:pt>
                <c:pt idx="402">
                  <c:v>249</c:v>
                </c:pt>
                <c:pt idx="403">
                  <c:v>218</c:v>
                </c:pt>
                <c:pt idx="404">
                  <c:v>94</c:v>
                </c:pt>
                <c:pt idx="405">
                  <c:v>60</c:v>
                </c:pt>
                <c:pt idx="406">
                  <c:v>1127</c:v>
                </c:pt>
                <c:pt idx="407">
                  <c:v>128</c:v>
                </c:pt>
                <c:pt idx="408">
                  <c:v>38</c:v>
                </c:pt>
                <c:pt idx="409">
                  <c:v>49035</c:v>
                </c:pt>
                <c:pt idx="410">
                  <c:v>1019</c:v>
                </c:pt>
                <c:pt idx="411">
                  <c:v>21229</c:v>
                </c:pt>
                <c:pt idx="412">
                  <c:v>61</c:v>
                </c:pt>
                <c:pt idx="413">
                  <c:v>17797</c:v>
                </c:pt>
                <c:pt idx="414">
                  <c:v>218</c:v>
                </c:pt>
                <c:pt idx="415">
                  <c:v>71</c:v>
                </c:pt>
                <c:pt idx="416">
                  <c:v>312</c:v>
                </c:pt>
                <c:pt idx="417">
                  <c:v>142</c:v>
                </c:pt>
                <c:pt idx="418">
                  <c:v>8</c:v>
                </c:pt>
                <c:pt idx="419">
                  <c:v>1287</c:v>
                </c:pt>
                <c:pt idx="420">
                  <c:v>4</c:v>
                </c:pt>
                <c:pt idx="421">
                  <c:v>1016</c:v>
                </c:pt>
                <c:pt idx="422">
                  <c:v>120</c:v>
                </c:pt>
                <c:pt idx="423">
                  <c:v>12</c:v>
                </c:pt>
                <c:pt idx="424">
                  <c:v>1522</c:v>
                </c:pt>
                <c:pt idx="425">
                  <c:v>36</c:v>
                </c:pt>
                <c:pt idx="426">
                  <c:v>552</c:v>
                </c:pt>
                <c:pt idx="427">
                  <c:v>8882</c:v>
                </c:pt>
                <c:pt idx="428">
                  <c:v>8876</c:v>
                </c:pt>
                <c:pt idx="429">
                  <c:v>174</c:v>
                </c:pt>
                <c:pt idx="430">
                  <c:v>0</c:v>
                </c:pt>
                <c:pt idx="431">
                  <c:v>1040</c:v>
                </c:pt>
                <c:pt idx="432">
                  <c:v>53</c:v>
                </c:pt>
                <c:pt idx="433">
                  <c:v>147</c:v>
                </c:pt>
                <c:pt idx="434">
                  <c:v>203</c:v>
                </c:pt>
                <c:pt idx="435">
                  <c:v>2190</c:v>
                </c:pt>
                <c:pt idx="436">
                  <c:v>176</c:v>
                </c:pt>
                <c:pt idx="437">
                  <c:v>3059</c:v>
                </c:pt>
                <c:pt idx="438">
                  <c:v>343</c:v>
                </c:pt>
                <c:pt idx="439">
                  <c:v>32</c:v>
                </c:pt>
                <c:pt idx="440">
                  <c:v>437</c:v>
                </c:pt>
                <c:pt idx="441">
                  <c:v>479</c:v>
                </c:pt>
                <c:pt idx="442">
                  <c:v>79</c:v>
                </c:pt>
                <c:pt idx="443">
                  <c:v>5621</c:v>
                </c:pt>
                <c:pt idx="444">
                  <c:v>1359</c:v>
                </c:pt>
                <c:pt idx="445">
                  <c:v>376</c:v>
                </c:pt>
                <c:pt idx="446">
                  <c:v>2118</c:v>
                </c:pt>
                <c:pt idx="447">
                  <c:v>128</c:v>
                </c:pt>
                <c:pt idx="448">
                  <c:v>47</c:v>
                </c:pt>
                <c:pt idx="449">
                  <c:v>13924</c:v>
                </c:pt>
                <c:pt idx="450">
                  <c:v>2</c:v>
                </c:pt>
                <c:pt idx="451">
                  <c:v>1766</c:v>
                </c:pt>
                <c:pt idx="452">
                  <c:v>16</c:v>
                </c:pt>
                <c:pt idx="453">
                  <c:v>97</c:v>
                </c:pt>
                <c:pt idx="454">
                  <c:v>1530</c:v>
                </c:pt>
                <c:pt idx="455">
                  <c:v>429</c:v>
                </c:pt>
                <c:pt idx="456">
                  <c:v>1771</c:v>
                </c:pt>
                <c:pt idx="457">
                  <c:v>142</c:v>
                </c:pt>
                <c:pt idx="458">
                  <c:v>291</c:v>
                </c:pt>
                <c:pt idx="459">
                  <c:v>39</c:v>
                </c:pt>
                <c:pt idx="460">
                  <c:v>334</c:v>
                </c:pt>
                <c:pt idx="461">
                  <c:v>629</c:v>
                </c:pt>
                <c:pt idx="462">
                  <c:v>395</c:v>
                </c:pt>
                <c:pt idx="463">
                  <c:v>115</c:v>
                </c:pt>
                <c:pt idx="464">
                  <c:v>903</c:v>
                </c:pt>
                <c:pt idx="465">
                  <c:v>23</c:v>
                </c:pt>
                <c:pt idx="466">
                  <c:v>568</c:v>
                </c:pt>
                <c:pt idx="467">
                  <c:v>7354</c:v>
                </c:pt>
                <c:pt idx="468">
                  <c:v>4137</c:v>
                </c:pt>
                <c:pt idx="469">
                  <c:v>235</c:v>
                </c:pt>
                <c:pt idx="470">
                  <c:v>42</c:v>
                </c:pt>
                <c:pt idx="471">
                  <c:v>28</c:v>
                </c:pt>
                <c:pt idx="472">
                  <c:v>3</c:v>
                </c:pt>
                <c:pt idx="473">
                  <c:v>1453</c:v>
                </c:pt>
                <c:pt idx="474">
                  <c:v>325</c:v>
                </c:pt>
                <c:pt idx="475">
                  <c:v>38</c:v>
                </c:pt>
                <c:pt idx="476">
                  <c:v>2312</c:v>
                </c:pt>
                <c:pt idx="477">
                  <c:v>11</c:v>
                </c:pt>
                <c:pt idx="478">
                  <c:v>360</c:v>
                </c:pt>
                <c:pt idx="479">
                  <c:v>458</c:v>
                </c:pt>
                <c:pt idx="480">
                  <c:v>17</c:v>
                </c:pt>
                <c:pt idx="481">
                  <c:v>1536</c:v>
                </c:pt>
                <c:pt idx="482">
                  <c:v>163</c:v>
                </c:pt>
                <c:pt idx="483">
                  <c:v>64</c:v>
                </c:pt>
                <c:pt idx="484">
                  <c:v>26</c:v>
                </c:pt>
                <c:pt idx="485">
                  <c:v>389</c:v>
                </c:pt>
                <c:pt idx="486">
                  <c:v>2287</c:v>
                </c:pt>
                <c:pt idx="487">
                  <c:v>5</c:v>
                </c:pt>
                <c:pt idx="488">
                  <c:v>362</c:v>
                </c:pt>
                <c:pt idx="489">
                  <c:v>400</c:v>
                </c:pt>
                <c:pt idx="490">
                  <c:v>258</c:v>
                </c:pt>
                <c:pt idx="491">
                  <c:v>14427</c:v>
                </c:pt>
                <c:pt idx="492">
                  <c:v>1459</c:v>
                </c:pt>
                <c:pt idx="493">
                  <c:v>0</c:v>
                </c:pt>
                <c:pt idx="494">
                  <c:v>273</c:v>
                </c:pt>
                <c:pt idx="495">
                  <c:v>1590</c:v>
                </c:pt>
                <c:pt idx="496">
                  <c:v>1663</c:v>
                </c:pt>
                <c:pt idx="497">
                  <c:v>265</c:v>
                </c:pt>
                <c:pt idx="498">
                  <c:v>3599</c:v>
                </c:pt>
                <c:pt idx="499">
                  <c:v>490</c:v>
                </c:pt>
                <c:pt idx="500">
                  <c:v>240</c:v>
                </c:pt>
                <c:pt idx="501">
                  <c:v>910</c:v>
                </c:pt>
                <c:pt idx="502">
                  <c:v>558</c:v>
                </c:pt>
                <c:pt idx="503">
                  <c:v>2300</c:v>
                </c:pt>
                <c:pt idx="504">
                  <c:v>28</c:v>
                </c:pt>
                <c:pt idx="505">
                  <c:v>49</c:v>
                </c:pt>
                <c:pt idx="506">
                  <c:v>1152</c:v>
                </c:pt>
                <c:pt idx="507">
                  <c:v>1393</c:v>
                </c:pt>
                <c:pt idx="508">
                  <c:v>1064</c:v>
                </c:pt>
                <c:pt idx="509">
                  <c:v>1147</c:v>
                </c:pt>
                <c:pt idx="510">
                  <c:v>134</c:v>
                </c:pt>
                <c:pt idx="511">
                  <c:v>691</c:v>
                </c:pt>
                <c:pt idx="512">
                  <c:v>3</c:v>
                </c:pt>
                <c:pt idx="513">
                  <c:v>40</c:v>
                </c:pt>
                <c:pt idx="514">
                  <c:v>617</c:v>
                </c:pt>
                <c:pt idx="515">
                  <c:v>5272</c:v>
                </c:pt>
                <c:pt idx="516">
                  <c:v>933</c:v>
                </c:pt>
                <c:pt idx="517">
                  <c:v>302</c:v>
                </c:pt>
                <c:pt idx="518">
                  <c:v>2612</c:v>
                </c:pt>
                <c:pt idx="519">
                  <c:v>120</c:v>
                </c:pt>
                <c:pt idx="520">
                  <c:v>332</c:v>
                </c:pt>
                <c:pt idx="521">
                  <c:v>423</c:v>
                </c:pt>
                <c:pt idx="522">
                  <c:v>88</c:v>
                </c:pt>
                <c:pt idx="523">
                  <c:v>19</c:v>
                </c:pt>
                <c:pt idx="524">
                  <c:v>298</c:v>
                </c:pt>
                <c:pt idx="525">
                  <c:v>704</c:v>
                </c:pt>
                <c:pt idx="526">
                  <c:v>25</c:v>
                </c:pt>
                <c:pt idx="527">
                  <c:v>8376</c:v>
                </c:pt>
                <c:pt idx="528">
                  <c:v>64</c:v>
                </c:pt>
                <c:pt idx="529">
                  <c:v>5874</c:v>
                </c:pt>
                <c:pt idx="530">
                  <c:v>1958</c:v>
                </c:pt>
                <c:pt idx="531">
                  <c:v>1349</c:v>
                </c:pt>
                <c:pt idx="532">
                  <c:v>154</c:v>
                </c:pt>
                <c:pt idx="533">
                  <c:v>2442</c:v>
                </c:pt>
                <c:pt idx="534">
                  <c:v>601</c:v>
                </c:pt>
                <c:pt idx="535">
                  <c:v>367</c:v>
                </c:pt>
                <c:pt idx="536">
                  <c:v>78</c:v>
                </c:pt>
                <c:pt idx="537">
                  <c:v>1208</c:v>
                </c:pt>
                <c:pt idx="538">
                  <c:v>426</c:v>
                </c:pt>
                <c:pt idx="539">
                  <c:v>177</c:v>
                </c:pt>
                <c:pt idx="540">
                  <c:v>81</c:v>
                </c:pt>
                <c:pt idx="541">
                  <c:v>212</c:v>
                </c:pt>
                <c:pt idx="542">
                  <c:v>244</c:v>
                </c:pt>
                <c:pt idx="543">
                  <c:v>1358</c:v>
                </c:pt>
                <c:pt idx="544">
                  <c:v>4977</c:v>
                </c:pt>
                <c:pt idx="545">
                  <c:v>5810</c:v>
                </c:pt>
                <c:pt idx="546">
                  <c:v>152</c:v>
                </c:pt>
                <c:pt idx="547">
                  <c:v>14379</c:v>
                </c:pt>
                <c:pt idx="548">
                  <c:v>516</c:v>
                </c:pt>
                <c:pt idx="549">
                  <c:v>207</c:v>
                </c:pt>
                <c:pt idx="550">
                  <c:v>42</c:v>
                </c:pt>
                <c:pt idx="551">
                  <c:v>434</c:v>
                </c:pt>
                <c:pt idx="552">
                  <c:v>29</c:v>
                </c:pt>
                <c:pt idx="553">
                  <c:v>421</c:v>
                </c:pt>
                <c:pt idx="554">
                  <c:v>436</c:v>
                </c:pt>
                <c:pt idx="555">
                  <c:v>2086</c:v>
                </c:pt>
                <c:pt idx="556">
                  <c:v>682</c:v>
                </c:pt>
                <c:pt idx="557">
                  <c:v>3650</c:v>
                </c:pt>
                <c:pt idx="558">
                  <c:v>0</c:v>
                </c:pt>
                <c:pt idx="559">
                  <c:v>2376</c:v>
                </c:pt>
                <c:pt idx="560">
                  <c:v>971</c:v>
                </c:pt>
                <c:pt idx="561">
                  <c:v>475</c:v>
                </c:pt>
                <c:pt idx="562">
                  <c:v>201</c:v>
                </c:pt>
                <c:pt idx="563">
                  <c:v>0</c:v>
                </c:pt>
                <c:pt idx="564">
                  <c:v>220</c:v>
                </c:pt>
                <c:pt idx="565">
                  <c:v>1272</c:v>
                </c:pt>
                <c:pt idx="566">
                  <c:v>293</c:v>
                </c:pt>
                <c:pt idx="567">
                  <c:v>905</c:v>
                </c:pt>
                <c:pt idx="568">
                  <c:v>34</c:v>
                </c:pt>
                <c:pt idx="569">
                  <c:v>124</c:v>
                </c:pt>
                <c:pt idx="570">
                  <c:v>16</c:v>
                </c:pt>
                <c:pt idx="571">
                  <c:v>148</c:v>
                </c:pt>
                <c:pt idx="572">
                  <c:v>3174</c:v>
                </c:pt>
                <c:pt idx="573">
                  <c:v>17</c:v>
                </c:pt>
                <c:pt idx="574">
                  <c:v>139</c:v>
                </c:pt>
                <c:pt idx="575">
                  <c:v>0</c:v>
                </c:pt>
                <c:pt idx="576">
                  <c:v>5483</c:v>
                </c:pt>
                <c:pt idx="577">
                  <c:v>5504</c:v>
                </c:pt>
                <c:pt idx="578">
                  <c:v>9844</c:v>
                </c:pt>
                <c:pt idx="579">
                  <c:v>236</c:v>
                </c:pt>
                <c:pt idx="580">
                  <c:v>980</c:v>
                </c:pt>
                <c:pt idx="581">
                  <c:v>42</c:v>
                </c:pt>
                <c:pt idx="582">
                  <c:v>4721</c:v>
                </c:pt>
                <c:pt idx="583">
                  <c:v>2646</c:v>
                </c:pt>
                <c:pt idx="584">
                  <c:v>137</c:v>
                </c:pt>
                <c:pt idx="585">
                  <c:v>2435</c:v>
                </c:pt>
                <c:pt idx="586">
                  <c:v>2205</c:v>
                </c:pt>
                <c:pt idx="587">
                  <c:v>15353</c:v>
                </c:pt>
                <c:pt idx="588">
                  <c:v>198</c:v>
                </c:pt>
                <c:pt idx="589">
                  <c:v>182</c:v>
                </c:pt>
                <c:pt idx="590">
                  <c:v>1296</c:v>
                </c:pt>
                <c:pt idx="591">
                  <c:v>219</c:v>
                </c:pt>
                <c:pt idx="592">
                  <c:v>618</c:v>
                </c:pt>
                <c:pt idx="593">
                  <c:v>52</c:v>
                </c:pt>
                <c:pt idx="594">
                  <c:v>615</c:v>
                </c:pt>
                <c:pt idx="595">
                  <c:v>529</c:v>
                </c:pt>
                <c:pt idx="596">
                  <c:v>69</c:v>
                </c:pt>
                <c:pt idx="597">
                  <c:v>1728</c:v>
                </c:pt>
                <c:pt idx="598">
                  <c:v>2988</c:v>
                </c:pt>
                <c:pt idx="599">
                  <c:v>4648</c:v>
                </c:pt>
                <c:pt idx="600">
                  <c:v>2071</c:v>
                </c:pt>
                <c:pt idx="601">
                  <c:v>87</c:v>
                </c:pt>
                <c:pt idx="602">
                  <c:v>461</c:v>
                </c:pt>
                <c:pt idx="603">
                  <c:v>308</c:v>
                </c:pt>
                <c:pt idx="604">
                  <c:v>2</c:v>
                </c:pt>
                <c:pt idx="605">
                  <c:v>68</c:v>
                </c:pt>
                <c:pt idx="606">
                  <c:v>626</c:v>
                </c:pt>
                <c:pt idx="607">
                  <c:v>144</c:v>
                </c:pt>
                <c:pt idx="608">
                  <c:v>482</c:v>
                </c:pt>
                <c:pt idx="609">
                  <c:v>3972</c:v>
                </c:pt>
                <c:pt idx="610">
                  <c:v>2</c:v>
                </c:pt>
                <c:pt idx="611">
                  <c:v>157</c:v>
                </c:pt>
                <c:pt idx="612">
                  <c:v>232</c:v>
                </c:pt>
                <c:pt idx="613">
                  <c:v>28</c:v>
                </c:pt>
                <c:pt idx="614">
                  <c:v>887</c:v>
                </c:pt>
                <c:pt idx="615">
                  <c:v>2054</c:v>
                </c:pt>
                <c:pt idx="616">
                  <c:v>1314</c:v>
                </c:pt>
                <c:pt idx="617">
                  <c:v>10280</c:v>
                </c:pt>
                <c:pt idx="618">
                  <c:v>375</c:v>
                </c:pt>
                <c:pt idx="619">
                  <c:v>382</c:v>
                </c:pt>
                <c:pt idx="620">
                  <c:v>738</c:v>
                </c:pt>
                <c:pt idx="621">
                  <c:v>407</c:v>
                </c:pt>
                <c:pt idx="622">
                  <c:v>168</c:v>
                </c:pt>
                <c:pt idx="623">
                  <c:v>1299</c:v>
                </c:pt>
                <c:pt idx="624">
                  <c:v>738</c:v>
                </c:pt>
                <c:pt idx="625">
                  <c:v>1324</c:v>
                </c:pt>
                <c:pt idx="626">
                  <c:v>63</c:v>
                </c:pt>
                <c:pt idx="627">
                  <c:v>1527</c:v>
                </c:pt>
                <c:pt idx="628">
                  <c:v>173</c:v>
                </c:pt>
                <c:pt idx="629">
                  <c:v>386</c:v>
                </c:pt>
                <c:pt idx="630">
                  <c:v>8</c:v>
                </c:pt>
                <c:pt idx="631">
                  <c:v>8889</c:v>
                </c:pt>
                <c:pt idx="632">
                  <c:v>368</c:v>
                </c:pt>
                <c:pt idx="633">
                  <c:v>1775</c:v>
                </c:pt>
                <c:pt idx="634">
                  <c:v>3222</c:v>
                </c:pt>
                <c:pt idx="635">
                  <c:v>343</c:v>
                </c:pt>
                <c:pt idx="636">
                  <c:v>29</c:v>
                </c:pt>
                <c:pt idx="637">
                  <c:v>357</c:v>
                </c:pt>
                <c:pt idx="638">
                  <c:v>13681</c:v>
                </c:pt>
                <c:pt idx="639">
                  <c:v>109</c:v>
                </c:pt>
                <c:pt idx="640">
                  <c:v>714</c:v>
                </c:pt>
                <c:pt idx="641">
                  <c:v>1594</c:v>
                </c:pt>
                <c:pt idx="642">
                  <c:v>593</c:v>
                </c:pt>
                <c:pt idx="643">
                  <c:v>1218</c:v>
                </c:pt>
                <c:pt idx="644">
                  <c:v>37151</c:v>
                </c:pt>
                <c:pt idx="645">
                  <c:v>439</c:v>
                </c:pt>
                <c:pt idx="646">
                  <c:v>3580</c:v>
                </c:pt>
                <c:pt idx="647">
                  <c:v>2053</c:v>
                </c:pt>
                <c:pt idx="648">
                  <c:v>1917</c:v>
                </c:pt>
                <c:pt idx="649">
                  <c:v>5143</c:v>
                </c:pt>
                <c:pt idx="650">
                  <c:v>584</c:v>
                </c:pt>
                <c:pt idx="651">
                  <c:v>1</c:v>
                </c:pt>
                <c:pt idx="652">
                  <c:v>535</c:v>
                </c:pt>
                <c:pt idx="653">
                  <c:v>2482</c:v>
                </c:pt>
                <c:pt idx="654">
                  <c:v>342</c:v>
                </c:pt>
                <c:pt idx="655">
                  <c:v>114</c:v>
                </c:pt>
                <c:pt idx="656">
                  <c:v>1558</c:v>
                </c:pt>
                <c:pt idx="657">
                  <c:v>5025</c:v>
                </c:pt>
                <c:pt idx="658">
                  <c:v>359</c:v>
                </c:pt>
                <c:pt idx="659">
                  <c:v>1784</c:v>
                </c:pt>
                <c:pt idx="660">
                  <c:v>268</c:v>
                </c:pt>
                <c:pt idx="661">
                  <c:v>2101</c:v>
                </c:pt>
                <c:pt idx="662">
                  <c:v>483</c:v>
                </c:pt>
                <c:pt idx="663">
                  <c:v>1004</c:v>
                </c:pt>
                <c:pt idx="664">
                  <c:v>550</c:v>
                </c:pt>
                <c:pt idx="665">
                  <c:v>3356</c:v>
                </c:pt>
                <c:pt idx="666">
                  <c:v>49040</c:v>
                </c:pt>
                <c:pt idx="667">
                  <c:v>44</c:v>
                </c:pt>
                <c:pt idx="668">
                  <c:v>289</c:v>
                </c:pt>
                <c:pt idx="669">
                  <c:v>1308</c:v>
                </c:pt>
                <c:pt idx="670">
                  <c:v>1974</c:v>
                </c:pt>
                <c:pt idx="671">
                  <c:v>1</c:v>
                </c:pt>
                <c:pt idx="672">
                  <c:v>75</c:v>
                </c:pt>
                <c:pt idx="673">
                  <c:v>4</c:v>
                </c:pt>
                <c:pt idx="674">
                  <c:v>1869</c:v>
                </c:pt>
                <c:pt idx="675">
                  <c:v>366</c:v>
                </c:pt>
                <c:pt idx="676">
                  <c:v>1008</c:v>
                </c:pt>
                <c:pt idx="677">
                  <c:v>29</c:v>
                </c:pt>
                <c:pt idx="678">
                  <c:v>908</c:v>
                </c:pt>
                <c:pt idx="679">
                  <c:v>180</c:v>
                </c:pt>
                <c:pt idx="680">
                  <c:v>881</c:v>
                </c:pt>
                <c:pt idx="681">
                  <c:v>11</c:v>
                </c:pt>
                <c:pt idx="682">
                  <c:v>68</c:v>
                </c:pt>
                <c:pt idx="683">
                  <c:v>8171</c:v>
                </c:pt>
                <c:pt idx="684">
                  <c:v>65</c:v>
                </c:pt>
                <c:pt idx="685">
                  <c:v>400</c:v>
                </c:pt>
                <c:pt idx="686">
                  <c:v>329</c:v>
                </c:pt>
                <c:pt idx="687">
                  <c:v>1006</c:v>
                </c:pt>
                <c:pt idx="688">
                  <c:v>303</c:v>
                </c:pt>
                <c:pt idx="689">
                  <c:v>915</c:v>
                </c:pt>
                <c:pt idx="690">
                  <c:v>7962</c:v>
                </c:pt>
                <c:pt idx="691">
                  <c:v>74</c:v>
                </c:pt>
                <c:pt idx="692">
                  <c:v>1791</c:v>
                </c:pt>
                <c:pt idx="693">
                  <c:v>520</c:v>
                </c:pt>
                <c:pt idx="694">
                  <c:v>1113</c:v>
                </c:pt>
                <c:pt idx="695">
                  <c:v>354</c:v>
                </c:pt>
                <c:pt idx="696">
                  <c:v>167</c:v>
                </c:pt>
                <c:pt idx="697">
                  <c:v>417</c:v>
                </c:pt>
                <c:pt idx="698">
                  <c:v>7278</c:v>
                </c:pt>
                <c:pt idx="699">
                  <c:v>4</c:v>
                </c:pt>
                <c:pt idx="700">
                  <c:v>914</c:v>
                </c:pt>
                <c:pt idx="701">
                  <c:v>8370</c:v>
                </c:pt>
                <c:pt idx="702">
                  <c:v>18</c:v>
                </c:pt>
                <c:pt idx="703">
                  <c:v>5211</c:v>
                </c:pt>
                <c:pt idx="704">
                  <c:v>352</c:v>
                </c:pt>
                <c:pt idx="705">
                  <c:v>284</c:v>
                </c:pt>
                <c:pt idx="706">
                  <c:v>56</c:v>
                </c:pt>
                <c:pt idx="707">
                  <c:v>307</c:v>
                </c:pt>
                <c:pt idx="708">
                  <c:v>2796</c:v>
                </c:pt>
                <c:pt idx="709">
                  <c:v>53</c:v>
                </c:pt>
                <c:pt idx="710">
                  <c:v>1543</c:v>
                </c:pt>
                <c:pt idx="711">
                  <c:v>3973</c:v>
                </c:pt>
                <c:pt idx="712">
                  <c:v>33</c:v>
                </c:pt>
                <c:pt idx="713">
                  <c:v>17</c:v>
                </c:pt>
                <c:pt idx="714">
                  <c:v>244</c:v>
                </c:pt>
                <c:pt idx="715">
                  <c:v>138</c:v>
                </c:pt>
                <c:pt idx="716">
                  <c:v>99</c:v>
                </c:pt>
                <c:pt idx="717">
                  <c:v>198</c:v>
                </c:pt>
                <c:pt idx="718">
                  <c:v>312</c:v>
                </c:pt>
                <c:pt idx="719">
                  <c:v>79</c:v>
                </c:pt>
                <c:pt idx="720">
                  <c:v>181</c:v>
                </c:pt>
                <c:pt idx="721">
                  <c:v>1729</c:v>
                </c:pt>
                <c:pt idx="722">
                  <c:v>334</c:v>
                </c:pt>
                <c:pt idx="723">
                  <c:v>81</c:v>
                </c:pt>
                <c:pt idx="724">
                  <c:v>56</c:v>
                </c:pt>
                <c:pt idx="725">
                  <c:v>231</c:v>
                </c:pt>
                <c:pt idx="726">
                  <c:v>6490</c:v>
                </c:pt>
                <c:pt idx="727">
                  <c:v>132</c:v>
                </c:pt>
                <c:pt idx="728">
                  <c:v>283</c:v>
                </c:pt>
                <c:pt idx="729">
                  <c:v>0</c:v>
                </c:pt>
                <c:pt idx="730">
                  <c:v>2674</c:v>
                </c:pt>
                <c:pt idx="731">
                  <c:v>727</c:v>
                </c:pt>
                <c:pt idx="732">
                  <c:v>849</c:v>
                </c:pt>
                <c:pt idx="733">
                  <c:v>365</c:v>
                </c:pt>
                <c:pt idx="734">
                  <c:v>2</c:v>
                </c:pt>
                <c:pt idx="735">
                  <c:v>463</c:v>
                </c:pt>
                <c:pt idx="736">
                  <c:v>18</c:v>
                </c:pt>
                <c:pt idx="737">
                  <c:v>187</c:v>
                </c:pt>
                <c:pt idx="738">
                  <c:v>455</c:v>
                </c:pt>
                <c:pt idx="739">
                  <c:v>943</c:v>
                </c:pt>
                <c:pt idx="740">
                  <c:v>581</c:v>
                </c:pt>
                <c:pt idx="741">
                  <c:v>6</c:v>
                </c:pt>
                <c:pt idx="742">
                  <c:v>7</c:v>
                </c:pt>
                <c:pt idx="743">
                  <c:v>4302</c:v>
                </c:pt>
                <c:pt idx="744">
                  <c:v>74</c:v>
                </c:pt>
                <c:pt idx="745">
                  <c:v>27</c:v>
                </c:pt>
                <c:pt idx="746">
                  <c:v>168</c:v>
                </c:pt>
                <c:pt idx="747">
                  <c:v>132</c:v>
                </c:pt>
                <c:pt idx="748">
                  <c:v>344</c:v>
                </c:pt>
                <c:pt idx="749">
                  <c:v>26</c:v>
                </c:pt>
                <c:pt idx="750">
                  <c:v>7</c:v>
                </c:pt>
                <c:pt idx="751">
                  <c:v>137</c:v>
                </c:pt>
                <c:pt idx="752">
                  <c:v>422</c:v>
                </c:pt>
                <c:pt idx="753">
                  <c:v>272</c:v>
                </c:pt>
                <c:pt idx="754">
                  <c:v>1045</c:v>
                </c:pt>
                <c:pt idx="755">
                  <c:v>4491</c:v>
                </c:pt>
                <c:pt idx="756">
                  <c:v>177</c:v>
                </c:pt>
                <c:pt idx="757">
                  <c:v>296</c:v>
                </c:pt>
                <c:pt idx="758">
                  <c:v>98</c:v>
                </c:pt>
                <c:pt idx="759">
                  <c:v>766</c:v>
                </c:pt>
                <c:pt idx="760">
                  <c:v>399</c:v>
                </c:pt>
                <c:pt idx="761">
                  <c:v>63</c:v>
                </c:pt>
                <c:pt idx="762">
                  <c:v>41</c:v>
                </c:pt>
                <c:pt idx="763">
                  <c:v>20385</c:v>
                </c:pt>
                <c:pt idx="764">
                  <c:v>53</c:v>
                </c:pt>
                <c:pt idx="765">
                  <c:v>1490</c:v>
                </c:pt>
                <c:pt idx="766">
                  <c:v>369</c:v>
                </c:pt>
                <c:pt idx="767">
                  <c:v>38</c:v>
                </c:pt>
                <c:pt idx="768">
                  <c:v>322</c:v>
                </c:pt>
                <c:pt idx="769">
                  <c:v>711</c:v>
                </c:pt>
                <c:pt idx="770">
                  <c:v>16</c:v>
                </c:pt>
                <c:pt idx="771">
                  <c:v>1138</c:v>
                </c:pt>
                <c:pt idx="772">
                  <c:v>101</c:v>
                </c:pt>
                <c:pt idx="773">
                  <c:v>17</c:v>
                </c:pt>
                <c:pt idx="774">
                  <c:v>4017</c:v>
                </c:pt>
                <c:pt idx="775">
                  <c:v>267</c:v>
                </c:pt>
                <c:pt idx="776">
                  <c:v>633</c:v>
                </c:pt>
                <c:pt idx="777">
                  <c:v>1299</c:v>
                </c:pt>
                <c:pt idx="778">
                  <c:v>1469</c:v>
                </c:pt>
                <c:pt idx="779">
                  <c:v>269</c:v>
                </c:pt>
                <c:pt idx="780">
                  <c:v>598</c:v>
                </c:pt>
                <c:pt idx="781">
                  <c:v>25</c:v>
                </c:pt>
                <c:pt idx="782">
                  <c:v>2122</c:v>
                </c:pt>
                <c:pt idx="783">
                  <c:v>16969</c:v>
                </c:pt>
                <c:pt idx="784">
                  <c:v>0</c:v>
                </c:pt>
                <c:pt idx="785">
                  <c:v>418</c:v>
                </c:pt>
                <c:pt idx="786">
                  <c:v>190</c:v>
                </c:pt>
                <c:pt idx="787">
                  <c:v>2</c:v>
                </c:pt>
                <c:pt idx="788">
                  <c:v>4211</c:v>
                </c:pt>
                <c:pt idx="789">
                  <c:v>11542</c:v>
                </c:pt>
                <c:pt idx="790">
                  <c:v>6923</c:v>
                </c:pt>
                <c:pt idx="791">
                  <c:v>60</c:v>
                </c:pt>
                <c:pt idx="792">
                  <c:v>3744</c:v>
                </c:pt>
                <c:pt idx="793">
                  <c:v>211</c:v>
                </c:pt>
                <c:pt idx="794">
                  <c:v>16986</c:v>
                </c:pt>
                <c:pt idx="795">
                  <c:v>193</c:v>
                </c:pt>
                <c:pt idx="796">
                  <c:v>1793</c:v>
                </c:pt>
                <c:pt idx="797">
                  <c:v>289</c:v>
                </c:pt>
                <c:pt idx="798">
                  <c:v>18790</c:v>
                </c:pt>
                <c:pt idx="799">
                  <c:v>4</c:v>
                </c:pt>
                <c:pt idx="800">
                  <c:v>42</c:v>
                </c:pt>
                <c:pt idx="801">
                  <c:v>22</c:v>
                </c:pt>
                <c:pt idx="802">
                  <c:v>2177</c:v>
                </c:pt>
                <c:pt idx="803">
                  <c:v>37</c:v>
                </c:pt>
                <c:pt idx="804">
                  <c:v>182</c:v>
                </c:pt>
                <c:pt idx="805">
                  <c:v>367</c:v>
                </c:pt>
                <c:pt idx="806">
                  <c:v>447</c:v>
                </c:pt>
                <c:pt idx="807">
                  <c:v>415</c:v>
                </c:pt>
                <c:pt idx="808">
                  <c:v>218</c:v>
                </c:pt>
                <c:pt idx="809">
                  <c:v>609</c:v>
                </c:pt>
                <c:pt idx="810">
                  <c:v>46</c:v>
                </c:pt>
                <c:pt idx="811">
                  <c:v>56</c:v>
                </c:pt>
                <c:pt idx="812">
                  <c:v>133</c:v>
                </c:pt>
                <c:pt idx="813">
                  <c:v>1391</c:v>
                </c:pt>
                <c:pt idx="814">
                  <c:v>6346</c:v>
                </c:pt>
                <c:pt idx="815">
                  <c:v>88</c:v>
                </c:pt>
                <c:pt idx="816">
                  <c:v>3230</c:v>
                </c:pt>
                <c:pt idx="817">
                  <c:v>739</c:v>
                </c:pt>
                <c:pt idx="818">
                  <c:v>2753</c:v>
                </c:pt>
                <c:pt idx="819">
                  <c:v>53709</c:v>
                </c:pt>
                <c:pt idx="820">
                  <c:v>242</c:v>
                </c:pt>
                <c:pt idx="821">
                  <c:v>3</c:v>
                </c:pt>
                <c:pt idx="822">
                  <c:v>547</c:v>
                </c:pt>
                <c:pt idx="823">
                  <c:v>32</c:v>
                </c:pt>
                <c:pt idx="824">
                  <c:v>1695</c:v>
                </c:pt>
                <c:pt idx="825">
                  <c:v>475</c:v>
                </c:pt>
                <c:pt idx="826">
                  <c:v>776</c:v>
                </c:pt>
                <c:pt idx="827">
                  <c:v>505</c:v>
                </c:pt>
                <c:pt idx="828">
                  <c:v>281</c:v>
                </c:pt>
                <c:pt idx="829">
                  <c:v>1573</c:v>
                </c:pt>
                <c:pt idx="830">
                  <c:v>1</c:v>
                </c:pt>
                <c:pt idx="831">
                  <c:v>787</c:v>
                </c:pt>
                <c:pt idx="832">
                  <c:v>10</c:v>
                </c:pt>
                <c:pt idx="833">
                  <c:v>11</c:v>
                </c:pt>
                <c:pt idx="834">
                  <c:v>234</c:v>
                </c:pt>
                <c:pt idx="835">
                  <c:v>103</c:v>
                </c:pt>
                <c:pt idx="836">
                  <c:v>3</c:v>
                </c:pt>
                <c:pt idx="837">
                  <c:v>222</c:v>
                </c:pt>
                <c:pt idx="838">
                  <c:v>417</c:v>
                </c:pt>
                <c:pt idx="839">
                  <c:v>2780</c:v>
                </c:pt>
                <c:pt idx="840">
                  <c:v>630</c:v>
                </c:pt>
                <c:pt idx="841">
                  <c:v>112</c:v>
                </c:pt>
                <c:pt idx="842">
                  <c:v>196</c:v>
                </c:pt>
                <c:pt idx="843">
                  <c:v>5839</c:v>
                </c:pt>
                <c:pt idx="844">
                  <c:v>104</c:v>
                </c:pt>
                <c:pt idx="845">
                  <c:v>2932</c:v>
                </c:pt>
                <c:pt idx="846">
                  <c:v>0</c:v>
                </c:pt>
                <c:pt idx="847">
                  <c:v>206892</c:v>
                </c:pt>
                <c:pt idx="848">
                  <c:v>1660</c:v>
                </c:pt>
                <c:pt idx="849">
                  <c:v>46</c:v>
                </c:pt>
                <c:pt idx="850">
                  <c:v>962</c:v>
                </c:pt>
                <c:pt idx="851">
                  <c:v>86</c:v>
                </c:pt>
                <c:pt idx="852">
                  <c:v>337</c:v>
                </c:pt>
                <c:pt idx="853">
                  <c:v>837</c:v>
                </c:pt>
                <c:pt idx="854">
                  <c:v>137</c:v>
                </c:pt>
                <c:pt idx="855">
                  <c:v>6</c:v>
                </c:pt>
                <c:pt idx="856">
                  <c:v>0</c:v>
                </c:pt>
                <c:pt idx="857">
                  <c:v>64</c:v>
                </c:pt>
                <c:pt idx="858">
                  <c:v>252</c:v>
                </c:pt>
                <c:pt idx="859">
                  <c:v>43</c:v>
                </c:pt>
                <c:pt idx="860">
                  <c:v>1762</c:v>
                </c:pt>
                <c:pt idx="861">
                  <c:v>333</c:v>
                </c:pt>
                <c:pt idx="862">
                  <c:v>46</c:v>
                </c:pt>
                <c:pt idx="863">
                  <c:v>374</c:v>
                </c:pt>
                <c:pt idx="864">
                  <c:v>172</c:v>
                </c:pt>
                <c:pt idx="865">
                  <c:v>797</c:v>
                </c:pt>
                <c:pt idx="866">
                  <c:v>1525</c:v>
                </c:pt>
                <c:pt idx="867">
                  <c:v>113</c:v>
                </c:pt>
                <c:pt idx="868">
                  <c:v>4312</c:v>
                </c:pt>
                <c:pt idx="869">
                  <c:v>703</c:v>
                </c:pt>
                <c:pt idx="870">
                  <c:v>63</c:v>
                </c:pt>
                <c:pt idx="871">
                  <c:v>236</c:v>
                </c:pt>
                <c:pt idx="872">
                  <c:v>3742</c:v>
                </c:pt>
                <c:pt idx="873">
                  <c:v>6441</c:v>
                </c:pt>
                <c:pt idx="874">
                  <c:v>17598</c:v>
                </c:pt>
                <c:pt idx="875">
                  <c:v>336</c:v>
                </c:pt>
                <c:pt idx="876">
                  <c:v>13</c:v>
                </c:pt>
                <c:pt idx="877">
                  <c:v>0</c:v>
                </c:pt>
                <c:pt idx="878">
                  <c:v>5492</c:v>
                </c:pt>
                <c:pt idx="879">
                  <c:v>3</c:v>
                </c:pt>
                <c:pt idx="880">
                  <c:v>423</c:v>
                </c:pt>
                <c:pt idx="881">
                  <c:v>127</c:v>
                </c:pt>
                <c:pt idx="882">
                  <c:v>823</c:v>
                </c:pt>
                <c:pt idx="883">
                  <c:v>37</c:v>
                </c:pt>
                <c:pt idx="884">
                  <c:v>4858</c:v>
                </c:pt>
                <c:pt idx="885">
                  <c:v>74</c:v>
                </c:pt>
                <c:pt idx="886">
                  <c:v>5</c:v>
                </c:pt>
                <c:pt idx="887">
                  <c:v>38</c:v>
                </c:pt>
                <c:pt idx="888">
                  <c:v>7591</c:v>
                </c:pt>
                <c:pt idx="889">
                  <c:v>1914</c:v>
                </c:pt>
                <c:pt idx="890">
                  <c:v>1</c:v>
                </c:pt>
                <c:pt idx="891">
                  <c:v>3020</c:v>
                </c:pt>
                <c:pt idx="892">
                  <c:v>2468</c:v>
                </c:pt>
                <c:pt idx="893">
                  <c:v>595</c:v>
                </c:pt>
                <c:pt idx="894">
                  <c:v>1591</c:v>
                </c:pt>
                <c:pt idx="895">
                  <c:v>10</c:v>
                </c:pt>
                <c:pt idx="896">
                  <c:v>1201</c:v>
                </c:pt>
                <c:pt idx="897">
                  <c:v>614</c:v>
                </c:pt>
                <c:pt idx="898">
                  <c:v>1270</c:v>
                </c:pt>
                <c:pt idx="899">
                  <c:v>1637</c:v>
                </c:pt>
                <c:pt idx="900">
                  <c:v>3650</c:v>
                </c:pt>
                <c:pt idx="901">
                  <c:v>1</c:v>
                </c:pt>
                <c:pt idx="902">
                  <c:v>594</c:v>
                </c:pt>
                <c:pt idx="903">
                  <c:v>131</c:v>
                </c:pt>
                <c:pt idx="904">
                  <c:v>4392</c:v>
                </c:pt>
                <c:pt idx="905">
                  <c:v>5096</c:v>
                </c:pt>
                <c:pt idx="906">
                  <c:v>397</c:v>
                </c:pt>
                <c:pt idx="907">
                  <c:v>2069</c:v>
                </c:pt>
                <c:pt idx="908">
                  <c:v>88</c:v>
                </c:pt>
                <c:pt idx="909">
                  <c:v>22585</c:v>
                </c:pt>
                <c:pt idx="910">
                  <c:v>642</c:v>
                </c:pt>
                <c:pt idx="911">
                  <c:v>759</c:v>
                </c:pt>
                <c:pt idx="912">
                  <c:v>96</c:v>
                </c:pt>
                <c:pt idx="913">
                  <c:v>115</c:v>
                </c:pt>
                <c:pt idx="914">
                  <c:v>420</c:v>
                </c:pt>
                <c:pt idx="915">
                  <c:v>999</c:v>
                </c:pt>
                <c:pt idx="916">
                  <c:v>326</c:v>
                </c:pt>
                <c:pt idx="917">
                  <c:v>73</c:v>
                </c:pt>
                <c:pt idx="918">
                  <c:v>2721</c:v>
                </c:pt>
                <c:pt idx="919">
                  <c:v>830</c:v>
                </c:pt>
                <c:pt idx="920">
                  <c:v>1985</c:v>
                </c:pt>
                <c:pt idx="921">
                  <c:v>1224</c:v>
                </c:pt>
                <c:pt idx="922">
                  <c:v>630</c:v>
                </c:pt>
                <c:pt idx="923">
                  <c:v>3025</c:v>
                </c:pt>
                <c:pt idx="924">
                  <c:v>391</c:v>
                </c:pt>
                <c:pt idx="925">
                  <c:v>301</c:v>
                </c:pt>
                <c:pt idx="926">
                  <c:v>6069</c:v>
                </c:pt>
                <c:pt idx="927">
                  <c:v>33</c:v>
                </c:pt>
                <c:pt idx="928">
                  <c:v>25</c:v>
                </c:pt>
                <c:pt idx="929">
                  <c:v>1158</c:v>
                </c:pt>
                <c:pt idx="930">
                  <c:v>1741</c:v>
                </c:pt>
                <c:pt idx="931">
                  <c:v>434</c:v>
                </c:pt>
                <c:pt idx="932">
                  <c:v>634</c:v>
                </c:pt>
                <c:pt idx="933">
                  <c:v>212</c:v>
                </c:pt>
                <c:pt idx="934">
                  <c:v>52</c:v>
                </c:pt>
                <c:pt idx="935">
                  <c:v>7238</c:v>
                </c:pt>
                <c:pt idx="936">
                  <c:v>508</c:v>
                </c:pt>
                <c:pt idx="937">
                  <c:v>132439</c:v>
                </c:pt>
                <c:pt idx="938">
                  <c:v>143</c:v>
                </c:pt>
                <c:pt idx="939">
                  <c:v>170</c:v>
                </c:pt>
                <c:pt idx="940">
                  <c:v>120</c:v>
                </c:pt>
                <c:pt idx="941">
                  <c:v>2627</c:v>
                </c:pt>
                <c:pt idx="942">
                  <c:v>5226</c:v>
                </c:pt>
                <c:pt idx="943">
                  <c:v>3744</c:v>
                </c:pt>
                <c:pt idx="944">
                  <c:v>39174</c:v>
                </c:pt>
                <c:pt idx="945">
                  <c:v>263</c:v>
                </c:pt>
                <c:pt idx="946">
                  <c:v>283</c:v>
                </c:pt>
                <c:pt idx="947">
                  <c:v>367</c:v>
                </c:pt>
                <c:pt idx="948">
                  <c:v>494</c:v>
                </c:pt>
                <c:pt idx="949">
                  <c:v>82</c:v>
                </c:pt>
                <c:pt idx="950">
                  <c:v>590</c:v>
                </c:pt>
                <c:pt idx="951">
                  <c:v>295</c:v>
                </c:pt>
                <c:pt idx="952">
                  <c:v>884</c:v>
                </c:pt>
                <c:pt idx="953">
                  <c:v>9294</c:v>
                </c:pt>
                <c:pt idx="954">
                  <c:v>170</c:v>
                </c:pt>
                <c:pt idx="955">
                  <c:v>230</c:v>
                </c:pt>
                <c:pt idx="956">
                  <c:v>59157</c:v>
                </c:pt>
                <c:pt idx="957">
                  <c:v>769</c:v>
                </c:pt>
                <c:pt idx="958">
                  <c:v>90</c:v>
                </c:pt>
                <c:pt idx="959">
                  <c:v>157</c:v>
                </c:pt>
                <c:pt idx="960">
                  <c:v>725</c:v>
                </c:pt>
                <c:pt idx="961">
                  <c:v>62</c:v>
                </c:pt>
                <c:pt idx="962">
                  <c:v>971</c:v>
                </c:pt>
                <c:pt idx="963">
                  <c:v>14</c:v>
                </c:pt>
                <c:pt idx="964">
                  <c:v>10532</c:v>
                </c:pt>
                <c:pt idx="965">
                  <c:v>596</c:v>
                </c:pt>
                <c:pt idx="966">
                  <c:v>272</c:v>
                </c:pt>
                <c:pt idx="967">
                  <c:v>1005</c:v>
                </c:pt>
                <c:pt idx="968">
                  <c:v>1866</c:v>
                </c:pt>
                <c:pt idx="969">
                  <c:v>1773</c:v>
                </c:pt>
                <c:pt idx="970">
                  <c:v>6598</c:v>
                </c:pt>
                <c:pt idx="971">
                  <c:v>5076</c:v>
                </c:pt>
                <c:pt idx="972">
                  <c:v>7187</c:v>
                </c:pt>
                <c:pt idx="973">
                  <c:v>67</c:v>
                </c:pt>
                <c:pt idx="974">
                  <c:v>1404</c:v>
                </c:pt>
                <c:pt idx="975">
                  <c:v>465</c:v>
                </c:pt>
                <c:pt idx="976">
                  <c:v>1186</c:v>
                </c:pt>
                <c:pt idx="977">
                  <c:v>8609</c:v>
                </c:pt>
                <c:pt idx="978">
                  <c:v>1313</c:v>
                </c:pt>
                <c:pt idx="979">
                  <c:v>236</c:v>
                </c:pt>
                <c:pt idx="980">
                  <c:v>1583</c:v>
                </c:pt>
                <c:pt idx="981">
                  <c:v>11162</c:v>
                </c:pt>
                <c:pt idx="982">
                  <c:v>18</c:v>
                </c:pt>
                <c:pt idx="983">
                  <c:v>2820</c:v>
                </c:pt>
                <c:pt idx="984">
                  <c:v>1516</c:v>
                </c:pt>
                <c:pt idx="985">
                  <c:v>885</c:v>
                </c:pt>
                <c:pt idx="986">
                  <c:v>127</c:v>
                </c:pt>
                <c:pt idx="987">
                  <c:v>1084</c:v>
                </c:pt>
                <c:pt idx="988">
                  <c:v>4355</c:v>
                </c:pt>
                <c:pt idx="989">
                  <c:v>0</c:v>
                </c:pt>
                <c:pt idx="990">
                  <c:v>480</c:v>
                </c:pt>
                <c:pt idx="991">
                  <c:v>491</c:v>
                </c:pt>
                <c:pt idx="992">
                  <c:v>70</c:v>
                </c:pt>
                <c:pt idx="993">
                  <c:v>2420</c:v>
                </c:pt>
                <c:pt idx="994">
                  <c:v>1646</c:v>
                </c:pt>
                <c:pt idx="995">
                  <c:v>136</c:v>
                </c:pt>
                <c:pt idx="996">
                  <c:v>123</c:v>
                </c:pt>
                <c:pt idx="997">
                  <c:v>2378</c:v>
                </c:pt>
                <c:pt idx="998">
                  <c:v>1121</c:v>
                </c:pt>
                <c:pt idx="999">
                  <c:v>92</c:v>
                </c:pt>
                <c:pt idx="1000">
                  <c:v>304</c:v>
                </c:pt>
                <c:pt idx="1001">
                  <c:v>887</c:v>
                </c:pt>
                <c:pt idx="1002">
                  <c:v>96</c:v>
                </c:pt>
                <c:pt idx="1003">
                  <c:v>1449</c:v>
                </c:pt>
                <c:pt idx="1004">
                  <c:v>5906</c:v>
                </c:pt>
                <c:pt idx="1005">
                  <c:v>1182</c:v>
                </c:pt>
                <c:pt idx="1006">
                  <c:v>264</c:v>
                </c:pt>
                <c:pt idx="1007">
                  <c:v>531</c:v>
                </c:pt>
                <c:pt idx="1008">
                  <c:v>6902</c:v>
                </c:pt>
                <c:pt idx="1009">
                  <c:v>5864</c:v>
                </c:pt>
                <c:pt idx="1010">
                  <c:v>97</c:v>
                </c:pt>
                <c:pt idx="1011">
                  <c:v>0</c:v>
                </c:pt>
                <c:pt idx="1012">
                  <c:v>3408</c:v>
                </c:pt>
                <c:pt idx="1013">
                  <c:v>5678</c:v>
                </c:pt>
                <c:pt idx="1014">
                  <c:v>1081</c:v>
                </c:pt>
                <c:pt idx="1015">
                  <c:v>14239</c:v>
                </c:pt>
                <c:pt idx="1016">
                  <c:v>1011</c:v>
                </c:pt>
                <c:pt idx="1017">
                  <c:v>100</c:v>
                </c:pt>
                <c:pt idx="1018">
                  <c:v>59</c:v>
                </c:pt>
                <c:pt idx="1019">
                  <c:v>1742</c:v>
                </c:pt>
                <c:pt idx="1020">
                  <c:v>17917</c:v>
                </c:pt>
                <c:pt idx="1021">
                  <c:v>322</c:v>
                </c:pt>
                <c:pt idx="1022">
                  <c:v>4285</c:v>
                </c:pt>
                <c:pt idx="1023">
                  <c:v>10</c:v>
                </c:pt>
                <c:pt idx="1024">
                  <c:v>72</c:v>
                </c:pt>
                <c:pt idx="1025">
                  <c:v>242</c:v>
                </c:pt>
                <c:pt idx="1026">
                  <c:v>1137</c:v>
                </c:pt>
                <c:pt idx="1027">
                  <c:v>283</c:v>
                </c:pt>
                <c:pt idx="1028">
                  <c:v>521</c:v>
                </c:pt>
                <c:pt idx="1029">
                  <c:v>963</c:v>
                </c:pt>
                <c:pt idx="1030">
                  <c:v>241</c:v>
                </c:pt>
                <c:pt idx="1031">
                  <c:v>324</c:v>
                </c:pt>
                <c:pt idx="1032">
                  <c:v>558</c:v>
                </c:pt>
                <c:pt idx="1033">
                  <c:v>18</c:v>
                </c:pt>
                <c:pt idx="1034">
                  <c:v>515</c:v>
                </c:pt>
                <c:pt idx="1035">
                  <c:v>5</c:v>
                </c:pt>
                <c:pt idx="1036">
                  <c:v>5</c:v>
                </c:pt>
                <c:pt idx="1037">
                  <c:v>4156</c:v>
                </c:pt>
                <c:pt idx="1038">
                  <c:v>7</c:v>
                </c:pt>
                <c:pt idx="1039">
                  <c:v>3852</c:v>
                </c:pt>
                <c:pt idx="1040">
                  <c:v>197</c:v>
                </c:pt>
                <c:pt idx="1041">
                  <c:v>657</c:v>
                </c:pt>
                <c:pt idx="1042">
                  <c:v>513</c:v>
                </c:pt>
                <c:pt idx="1043">
                  <c:v>200</c:v>
                </c:pt>
                <c:pt idx="1044">
                  <c:v>586</c:v>
                </c:pt>
                <c:pt idx="1045">
                  <c:v>468</c:v>
                </c:pt>
                <c:pt idx="1046">
                  <c:v>435</c:v>
                </c:pt>
                <c:pt idx="1047">
                  <c:v>829</c:v>
                </c:pt>
                <c:pt idx="1048">
                  <c:v>143</c:v>
                </c:pt>
                <c:pt idx="1049">
                  <c:v>445</c:v>
                </c:pt>
                <c:pt idx="1050">
                  <c:v>709</c:v>
                </c:pt>
                <c:pt idx="1051">
                  <c:v>520</c:v>
                </c:pt>
                <c:pt idx="1052">
                  <c:v>229</c:v>
                </c:pt>
                <c:pt idx="1053">
                  <c:v>1335</c:v>
                </c:pt>
                <c:pt idx="1054">
                  <c:v>1994</c:v>
                </c:pt>
                <c:pt idx="1055">
                  <c:v>24911</c:v>
                </c:pt>
                <c:pt idx="1056">
                  <c:v>738</c:v>
                </c:pt>
                <c:pt idx="1057">
                  <c:v>45</c:v>
                </c:pt>
                <c:pt idx="1058">
                  <c:v>4</c:v>
                </c:pt>
                <c:pt idx="1059">
                  <c:v>10101</c:v>
                </c:pt>
                <c:pt idx="1060">
                  <c:v>569</c:v>
                </c:pt>
                <c:pt idx="1061">
                  <c:v>4899</c:v>
                </c:pt>
                <c:pt idx="1062">
                  <c:v>296</c:v>
                </c:pt>
                <c:pt idx="1063">
                  <c:v>191</c:v>
                </c:pt>
                <c:pt idx="1064">
                  <c:v>758</c:v>
                </c:pt>
                <c:pt idx="1065">
                  <c:v>864</c:v>
                </c:pt>
                <c:pt idx="1066">
                  <c:v>631</c:v>
                </c:pt>
                <c:pt idx="1067">
                  <c:v>1185</c:v>
                </c:pt>
                <c:pt idx="1068">
                  <c:v>854</c:v>
                </c:pt>
                <c:pt idx="1069">
                  <c:v>342</c:v>
                </c:pt>
                <c:pt idx="1070">
                  <c:v>71</c:v>
                </c:pt>
                <c:pt idx="1071">
                  <c:v>3798</c:v>
                </c:pt>
                <c:pt idx="1072">
                  <c:v>1326</c:v>
                </c:pt>
                <c:pt idx="1073">
                  <c:v>244</c:v>
                </c:pt>
                <c:pt idx="1074">
                  <c:v>1760</c:v>
                </c:pt>
                <c:pt idx="1075">
                  <c:v>48</c:v>
                </c:pt>
                <c:pt idx="1076">
                  <c:v>138</c:v>
                </c:pt>
                <c:pt idx="1077">
                  <c:v>153</c:v>
                </c:pt>
                <c:pt idx="1078">
                  <c:v>17</c:v>
                </c:pt>
                <c:pt idx="1079">
                  <c:v>219</c:v>
                </c:pt>
                <c:pt idx="1080">
                  <c:v>1574</c:v>
                </c:pt>
                <c:pt idx="1081">
                  <c:v>121</c:v>
                </c:pt>
                <c:pt idx="1082">
                  <c:v>414</c:v>
                </c:pt>
                <c:pt idx="1083">
                  <c:v>463</c:v>
                </c:pt>
                <c:pt idx="1084">
                  <c:v>498</c:v>
                </c:pt>
                <c:pt idx="1085">
                  <c:v>3307</c:v>
                </c:pt>
                <c:pt idx="1086">
                  <c:v>231</c:v>
                </c:pt>
                <c:pt idx="1087">
                  <c:v>589</c:v>
                </c:pt>
                <c:pt idx="1088">
                  <c:v>1205</c:v>
                </c:pt>
                <c:pt idx="1089">
                  <c:v>4453</c:v>
                </c:pt>
                <c:pt idx="1090">
                  <c:v>4678</c:v>
                </c:pt>
                <c:pt idx="1091">
                  <c:v>21039</c:v>
                </c:pt>
                <c:pt idx="1092">
                  <c:v>59</c:v>
                </c:pt>
                <c:pt idx="1093">
                  <c:v>300</c:v>
                </c:pt>
                <c:pt idx="1094">
                  <c:v>0</c:v>
                </c:pt>
                <c:pt idx="1095">
                  <c:v>0</c:v>
                </c:pt>
                <c:pt idx="1096">
                  <c:v>283</c:v>
                </c:pt>
                <c:pt idx="1097">
                  <c:v>8</c:v>
                </c:pt>
                <c:pt idx="1098">
                  <c:v>65</c:v>
                </c:pt>
                <c:pt idx="1099">
                  <c:v>1</c:v>
                </c:pt>
                <c:pt idx="1100">
                  <c:v>1021</c:v>
                </c:pt>
                <c:pt idx="1101">
                  <c:v>29977</c:v>
                </c:pt>
                <c:pt idx="1102">
                  <c:v>431</c:v>
                </c:pt>
                <c:pt idx="1103">
                  <c:v>84</c:v>
                </c:pt>
                <c:pt idx="1104">
                  <c:v>23</c:v>
                </c:pt>
                <c:pt idx="1105">
                  <c:v>904</c:v>
                </c:pt>
                <c:pt idx="1106">
                  <c:v>1815</c:v>
                </c:pt>
                <c:pt idx="1107">
                  <c:v>16139</c:v>
                </c:pt>
                <c:pt idx="1108">
                  <c:v>25</c:v>
                </c:pt>
                <c:pt idx="1109">
                  <c:v>5</c:v>
                </c:pt>
                <c:pt idx="1110">
                  <c:v>86</c:v>
                </c:pt>
                <c:pt idx="1111">
                  <c:v>723</c:v>
                </c:pt>
                <c:pt idx="1112">
                  <c:v>4143</c:v>
                </c:pt>
                <c:pt idx="1113">
                  <c:v>10</c:v>
                </c:pt>
                <c:pt idx="1114">
                  <c:v>360</c:v>
                </c:pt>
                <c:pt idx="1115">
                  <c:v>1591</c:v>
                </c:pt>
                <c:pt idx="1116">
                  <c:v>224</c:v>
                </c:pt>
                <c:pt idx="1117">
                  <c:v>158</c:v>
                </c:pt>
                <c:pt idx="1118">
                  <c:v>19</c:v>
                </c:pt>
                <c:pt idx="1119">
                  <c:v>531</c:v>
                </c:pt>
                <c:pt idx="1120">
                  <c:v>16</c:v>
                </c:pt>
                <c:pt idx="1121">
                  <c:v>247</c:v>
                </c:pt>
                <c:pt idx="1122">
                  <c:v>1043</c:v>
                </c:pt>
                <c:pt idx="1123">
                  <c:v>3</c:v>
                </c:pt>
                <c:pt idx="1124">
                  <c:v>4461</c:v>
                </c:pt>
                <c:pt idx="1125">
                  <c:v>1</c:v>
                </c:pt>
                <c:pt idx="1126">
                  <c:v>1555</c:v>
                </c:pt>
                <c:pt idx="1127">
                  <c:v>3339</c:v>
                </c:pt>
                <c:pt idx="1128">
                  <c:v>2534</c:v>
                </c:pt>
                <c:pt idx="1129">
                  <c:v>102</c:v>
                </c:pt>
                <c:pt idx="1130">
                  <c:v>68</c:v>
                </c:pt>
                <c:pt idx="1131">
                  <c:v>1221</c:v>
                </c:pt>
                <c:pt idx="1132">
                  <c:v>124</c:v>
                </c:pt>
                <c:pt idx="1133">
                  <c:v>271</c:v>
                </c:pt>
                <c:pt idx="1134">
                  <c:v>30</c:v>
                </c:pt>
                <c:pt idx="1135">
                  <c:v>18</c:v>
                </c:pt>
                <c:pt idx="1136">
                  <c:v>0</c:v>
                </c:pt>
                <c:pt idx="1137">
                  <c:v>916</c:v>
                </c:pt>
                <c:pt idx="1138">
                  <c:v>2769</c:v>
                </c:pt>
                <c:pt idx="1139">
                  <c:v>14</c:v>
                </c:pt>
                <c:pt idx="1140">
                  <c:v>7</c:v>
                </c:pt>
                <c:pt idx="1141">
                  <c:v>336</c:v>
                </c:pt>
                <c:pt idx="1142">
                  <c:v>12</c:v>
                </c:pt>
                <c:pt idx="1143">
                  <c:v>526</c:v>
                </c:pt>
                <c:pt idx="1144">
                  <c:v>310</c:v>
                </c:pt>
                <c:pt idx="1145">
                  <c:v>596</c:v>
                </c:pt>
                <c:pt idx="1146">
                  <c:v>6570</c:v>
                </c:pt>
                <c:pt idx="1147">
                  <c:v>3328</c:v>
                </c:pt>
                <c:pt idx="1148">
                  <c:v>4642</c:v>
                </c:pt>
                <c:pt idx="1149">
                  <c:v>53</c:v>
                </c:pt>
                <c:pt idx="1150">
                  <c:v>293</c:v>
                </c:pt>
                <c:pt idx="1151">
                  <c:v>0</c:v>
                </c:pt>
                <c:pt idx="1152">
                  <c:v>837</c:v>
                </c:pt>
                <c:pt idx="1153">
                  <c:v>1321</c:v>
                </c:pt>
                <c:pt idx="1154">
                  <c:v>358</c:v>
                </c:pt>
                <c:pt idx="1155">
                  <c:v>8522</c:v>
                </c:pt>
                <c:pt idx="1156">
                  <c:v>223</c:v>
                </c:pt>
                <c:pt idx="1157">
                  <c:v>103</c:v>
                </c:pt>
                <c:pt idx="1158">
                  <c:v>6</c:v>
                </c:pt>
                <c:pt idx="1159">
                  <c:v>5</c:v>
                </c:pt>
                <c:pt idx="1160">
                  <c:v>26</c:v>
                </c:pt>
                <c:pt idx="1161">
                  <c:v>133</c:v>
                </c:pt>
                <c:pt idx="1162">
                  <c:v>76</c:v>
                </c:pt>
                <c:pt idx="1163">
                  <c:v>209</c:v>
                </c:pt>
                <c:pt idx="1164">
                  <c:v>110</c:v>
                </c:pt>
                <c:pt idx="1165">
                  <c:v>0</c:v>
                </c:pt>
                <c:pt idx="1166">
                  <c:v>217</c:v>
                </c:pt>
                <c:pt idx="1167">
                  <c:v>12466</c:v>
                </c:pt>
                <c:pt idx="1168">
                  <c:v>59</c:v>
                </c:pt>
                <c:pt idx="1169">
                  <c:v>68</c:v>
                </c:pt>
                <c:pt idx="1170">
                  <c:v>160</c:v>
                </c:pt>
                <c:pt idx="1171">
                  <c:v>895</c:v>
                </c:pt>
                <c:pt idx="1172">
                  <c:v>682</c:v>
                </c:pt>
                <c:pt idx="1173">
                  <c:v>474</c:v>
                </c:pt>
                <c:pt idx="1174">
                  <c:v>723</c:v>
                </c:pt>
                <c:pt idx="1175">
                  <c:v>0</c:v>
                </c:pt>
                <c:pt idx="1176">
                  <c:v>2432</c:v>
                </c:pt>
                <c:pt idx="1177">
                  <c:v>63</c:v>
                </c:pt>
                <c:pt idx="1178">
                  <c:v>122</c:v>
                </c:pt>
                <c:pt idx="1179">
                  <c:v>161</c:v>
                </c:pt>
                <c:pt idx="1180">
                  <c:v>46</c:v>
                </c:pt>
                <c:pt idx="1181">
                  <c:v>1</c:v>
                </c:pt>
                <c:pt idx="1182">
                  <c:v>165</c:v>
                </c:pt>
                <c:pt idx="1183">
                  <c:v>91</c:v>
                </c:pt>
                <c:pt idx="1184">
                  <c:v>586</c:v>
                </c:pt>
                <c:pt idx="1185">
                  <c:v>42374</c:v>
                </c:pt>
                <c:pt idx="1186">
                  <c:v>2534</c:v>
                </c:pt>
                <c:pt idx="1187">
                  <c:v>1240</c:v>
                </c:pt>
                <c:pt idx="1188">
                  <c:v>1</c:v>
                </c:pt>
                <c:pt idx="1189">
                  <c:v>939</c:v>
                </c:pt>
                <c:pt idx="1190">
                  <c:v>668</c:v>
                </c:pt>
                <c:pt idx="1191">
                  <c:v>136</c:v>
                </c:pt>
                <c:pt idx="1192">
                  <c:v>336</c:v>
                </c:pt>
                <c:pt idx="1193">
                  <c:v>1805</c:v>
                </c:pt>
                <c:pt idx="1194">
                  <c:v>1979</c:v>
                </c:pt>
                <c:pt idx="1195">
                  <c:v>32</c:v>
                </c:pt>
                <c:pt idx="1196">
                  <c:v>345</c:v>
                </c:pt>
                <c:pt idx="1197">
                  <c:v>430</c:v>
                </c:pt>
                <c:pt idx="1198">
                  <c:v>3883</c:v>
                </c:pt>
                <c:pt idx="1199">
                  <c:v>226</c:v>
                </c:pt>
                <c:pt idx="1200">
                  <c:v>68</c:v>
                </c:pt>
                <c:pt idx="1201">
                  <c:v>1</c:v>
                </c:pt>
                <c:pt idx="1202">
                  <c:v>395</c:v>
                </c:pt>
                <c:pt idx="1203">
                  <c:v>572</c:v>
                </c:pt>
                <c:pt idx="1204">
                  <c:v>71</c:v>
                </c:pt>
                <c:pt idx="1205">
                  <c:v>6</c:v>
                </c:pt>
                <c:pt idx="1206">
                  <c:v>74</c:v>
                </c:pt>
                <c:pt idx="1207">
                  <c:v>68</c:v>
                </c:pt>
                <c:pt idx="1208">
                  <c:v>0</c:v>
                </c:pt>
                <c:pt idx="1209">
                  <c:v>83</c:v>
                </c:pt>
                <c:pt idx="1210">
                  <c:v>856</c:v>
                </c:pt>
                <c:pt idx="1211">
                  <c:v>0</c:v>
                </c:pt>
                <c:pt idx="1212">
                  <c:v>1731</c:v>
                </c:pt>
                <c:pt idx="1213">
                  <c:v>318</c:v>
                </c:pt>
                <c:pt idx="1214">
                  <c:v>8898</c:v>
                </c:pt>
                <c:pt idx="1215">
                  <c:v>816</c:v>
                </c:pt>
                <c:pt idx="1216">
                  <c:v>7099</c:v>
                </c:pt>
                <c:pt idx="1217">
                  <c:v>184</c:v>
                </c:pt>
                <c:pt idx="1218">
                  <c:v>23</c:v>
                </c:pt>
                <c:pt idx="1219">
                  <c:v>3803</c:v>
                </c:pt>
                <c:pt idx="1220">
                  <c:v>387</c:v>
                </c:pt>
                <c:pt idx="1221">
                  <c:v>86</c:v>
                </c:pt>
                <c:pt idx="1222">
                  <c:v>123</c:v>
                </c:pt>
                <c:pt idx="1223">
                  <c:v>7412</c:v>
                </c:pt>
                <c:pt idx="1224">
                  <c:v>1714</c:v>
                </c:pt>
                <c:pt idx="1225">
                  <c:v>454</c:v>
                </c:pt>
                <c:pt idx="1226">
                  <c:v>43</c:v>
                </c:pt>
                <c:pt idx="1227">
                  <c:v>40</c:v>
                </c:pt>
                <c:pt idx="1228">
                  <c:v>418</c:v>
                </c:pt>
                <c:pt idx="1229">
                  <c:v>64</c:v>
                </c:pt>
                <c:pt idx="1230">
                  <c:v>43464</c:v>
                </c:pt>
                <c:pt idx="1231">
                  <c:v>106</c:v>
                </c:pt>
                <c:pt idx="1232">
                  <c:v>1184</c:v>
                </c:pt>
                <c:pt idx="1233">
                  <c:v>49</c:v>
                </c:pt>
                <c:pt idx="1234">
                  <c:v>1007</c:v>
                </c:pt>
                <c:pt idx="1235">
                  <c:v>1011</c:v>
                </c:pt>
                <c:pt idx="1236">
                  <c:v>611</c:v>
                </c:pt>
                <c:pt idx="1237">
                  <c:v>723</c:v>
                </c:pt>
                <c:pt idx="1238">
                  <c:v>112</c:v>
                </c:pt>
                <c:pt idx="1239">
                  <c:v>496</c:v>
                </c:pt>
                <c:pt idx="1240">
                  <c:v>25</c:v>
                </c:pt>
                <c:pt idx="1241">
                  <c:v>570</c:v>
                </c:pt>
                <c:pt idx="1242">
                  <c:v>250</c:v>
                </c:pt>
                <c:pt idx="1243">
                  <c:v>203</c:v>
                </c:pt>
                <c:pt idx="1244">
                  <c:v>275</c:v>
                </c:pt>
                <c:pt idx="1245">
                  <c:v>9</c:v>
                </c:pt>
                <c:pt idx="1246">
                  <c:v>186</c:v>
                </c:pt>
                <c:pt idx="1247">
                  <c:v>0</c:v>
                </c:pt>
                <c:pt idx="1248">
                  <c:v>86</c:v>
                </c:pt>
                <c:pt idx="1249">
                  <c:v>179</c:v>
                </c:pt>
                <c:pt idx="1250">
                  <c:v>521</c:v>
                </c:pt>
                <c:pt idx="1251">
                  <c:v>14429</c:v>
                </c:pt>
                <c:pt idx="1252">
                  <c:v>127</c:v>
                </c:pt>
                <c:pt idx="1253">
                  <c:v>3940</c:v>
                </c:pt>
                <c:pt idx="1254">
                  <c:v>381</c:v>
                </c:pt>
                <c:pt idx="1255">
                  <c:v>6</c:v>
                </c:pt>
                <c:pt idx="1256">
                  <c:v>120</c:v>
                </c:pt>
                <c:pt idx="1257">
                  <c:v>589</c:v>
                </c:pt>
                <c:pt idx="1258">
                  <c:v>189</c:v>
                </c:pt>
                <c:pt idx="1259">
                  <c:v>171</c:v>
                </c:pt>
                <c:pt idx="1260">
                  <c:v>293</c:v>
                </c:pt>
                <c:pt idx="1261">
                  <c:v>2205</c:v>
                </c:pt>
                <c:pt idx="1262">
                  <c:v>970</c:v>
                </c:pt>
                <c:pt idx="1263">
                  <c:v>463</c:v>
                </c:pt>
                <c:pt idx="1264">
                  <c:v>876</c:v>
                </c:pt>
                <c:pt idx="1265">
                  <c:v>937</c:v>
                </c:pt>
                <c:pt idx="1266">
                  <c:v>5251</c:v>
                </c:pt>
                <c:pt idx="1267">
                  <c:v>233</c:v>
                </c:pt>
                <c:pt idx="1268">
                  <c:v>3363</c:v>
                </c:pt>
                <c:pt idx="1269">
                  <c:v>126</c:v>
                </c:pt>
                <c:pt idx="1270">
                  <c:v>3355</c:v>
                </c:pt>
                <c:pt idx="1271">
                  <c:v>144</c:v>
                </c:pt>
                <c:pt idx="1272">
                  <c:v>557</c:v>
                </c:pt>
                <c:pt idx="1273">
                  <c:v>155</c:v>
                </c:pt>
                <c:pt idx="1274">
                  <c:v>289</c:v>
                </c:pt>
                <c:pt idx="1275">
                  <c:v>39</c:v>
                </c:pt>
                <c:pt idx="1276">
                  <c:v>897</c:v>
                </c:pt>
                <c:pt idx="1277">
                  <c:v>184</c:v>
                </c:pt>
                <c:pt idx="1278">
                  <c:v>304</c:v>
                </c:pt>
                <c:pt idx="1279">
                  <c:v>358</c:v>
                </c:pt>
                <c:pt idx="1280">
                  <c:v>332</c:v>
                </c:pt>
                <c:pt idx="1281">
                  <c:v>1615</c:v>
                </c:pt>
                <c:pt idx="1282">
                  <c:v>146</c:v>
                </c:pt>
                <c:pt idx="1283">
                  <c:v>167</c:v>
                </c:pt>
                <c:pt idx="1284">
                  <c:v>1550</c:v>
                </c:pt>
                <c:pt idx="1285">
                  <c:v>346</c:v>
                </c:pt>
                <c:pt idx="1286">
                  <c:v>425</c:v>
                </c:pt>
                <c:pt idx="1287">
                  <c:v>60</c:v>
                </c:pt>
                <c:pt idx="1288">
                  <c:v>29</c:v>
                </c:pt>
                <c:pt idx="1289">
                  <c:v>1162</c:v>
                </c:pt>
                <c:pt idx="1290">
                  <c:v>566</c:v>
                </c:pt>
                <c:pt idx="1291">
                  <c:v>308</c:v>
                </c:pt>
                <c:pt idx="1292">
                  <c:v>113</c:v>
                </c:pt>
                <c:pt idx="1293">
                  <c:v>7245</c:v>
                </c:pt>
                <c:pt idx="1294">
                  <c:v>3131</c:v>
                </c:pt>
                <c:pt idx="1295">
                  <c:v>2368</c:v>
                </c:pt>
                <c:pt idx="1296">
                  <c:v>601</c:v>
                </c:pt>
                <c:pt idx="1297">
                  <c:v>18</c:v>
                </c:pt>
                <c:pt idx="1298">
                  <c:v>1241</c:v>
                </c:pt>
                <c:pt idx="1299">
                  <c:v>578</c:v>
                </c:pt>
                <c:pt idx="1300">
                  <c:v>5016</c:v>
                </c:pt>
                <c:pt idx="1301">
                  <c:v>12360</c:v>
                </c:pt>
                <c:pt idx="1302">
                  <c:v>190</c:v>
                </c:pt>
                <c:pt idx="1303">
                  <c:v>2</c:v>
                </c:pt>
                <c:pt idx="1304">
                  <c:v>3</c:v>
                </c:pt>
                <c:pt idx="1305">
                  <c:v>262</c:v>
                </c:pt>
                <c:pt idx="1306">
                  <c:v>1305</c:v>
                </c:pt>
                <c:pt idx="1307">
                  <c:v>435</c:v>
                </c:pt>
                <c:pt idx="1308">
                  <c:v>383</c:v>
                </c:pt>
                <c:pt idx="1309">
                  <c:v>0</c:v>
                </c:pt>
                <c:pt idx="1310">
                  <c:v>155</c:v>
                </c:pt>
                <c:pt idx="1311">
                  <c:v>1546</c:v>
                </c:pt>
                <c:pt idx="1312">
                  <c:v>849</c:v>
                </c:pt>
                <c:pt idx="1313">
                  <c:v>63</c:v>
                </c:pt>
                <c:pt idx="1314">
                  <c:v>0</c:v>
                </c:pt>
                <c:pt idx="1315">
                  <c:v>818</c:v>
                </c:pt>
                <c:pt idx="1316">
                  <c:v>2</c:v>
                </c:pt>
                <c:pt idx="1317">
                  <c:v>1597</c:v>
                </c:pt>
                <c:pt idx="1318">
                  <c:v>509</c:v>
                </c:pt>
                <c:pt idx="1319">
                  <c:v>676</c:v>
                </c:pt>
                <c:pt idx="1320">
                  <c:v>3665</c:v>
                </c:pt>
                <c:pt idx="1321">
                  <c:v>4</c:v>
                </c:pt>
                <c:pt idx="1322">
                  <c:v>32</c:v>
                </c:pt>
                <c:pt idx="1323">
                  <c:v>619</c:v>
                </c:pt>
                <c:pt idx="1324">
                  <c:v>438</c:v>
                </c:pt>
                <c:pt idx="1325">
                  <c:v>2019</c:v>
                </c:pt>
                <c:pt idx="1326">
                  <c:v>374</c:v>
                </c:pt>
                <c:pt idx="1327">
                  <c:v>103</c:v>
                </c:pt>
                <c:pt idx="1328">
                  <c:v>290</c:v>
                </c:pt>
                <c:pt idx="1329">
                  <c:v>5</c:v>
                </c:pt>
                <c:pt idx="1330">
                  <c:v>627</c:v>
                </c:pt>
                <c:pt idx="1331">
                  <c:v>665</c:v>
                </c:pt>
                <c:pt idx="1332">
                  <c:v>547</c:v>
                </c:pt>
                <c:pt idx="1333">
                  <c:v>2642</c:v>
                </c:pt>
                <c:pt idx="1334">
                  <c:v>48</c:v>
                </c:pt>
                <c:pt idx="1335">
                  <c:v>107</c:v>
                </c:pt>
                <c:pt idx="1336">
                  <c:v>394</c:v>
                </c:pt>
                <c:pt idx="1337">
                  <c:v>272</c:v>
                </c:pt>
                <c:pt idx="1338">
                  <c:v>54</c:v>
                </c:pt>
                <c:pt idx="1339">
                  <c:v>2088</c:v>
                </c:pt>
                <c:pt idx="1340">
                  <c:v>2396</c:v>
                </c:pt>
                <c:pt idx="1341">
                  <c:v>5689</c:v>
                </c:pt>
                <c:pt idx="1342">
                  <c:v>1</c:v>
                </c:pt>
                <c:pt idx="1343">
                  <c:v>928</c:v>
                </c:pt>
                <c:pt idx="1344">
                  <c:v>353</c:v>
                </c:pt>
                <c:pt idx="1345">
                  <c:v>147</c:v>
                </c:pt>
                <c:pt idx="1346">
                  <c:v>453</c:v>
                </c:pt>
                <c:pt idx="1347">
                  <c:v>3116</c:v>
                </c:pt>
                <c:pt idx="1348">
                  <c:v>13</c:v>
                </c:pt>
                <c:pt idx="1349">
                  <c:v>387</c:v>
                </c:pt>
                <c:pt idx="1350">
                  <c:v>602</c:v>
                </c:pt>
                <c:pt idx="1351">
                  <c:v>8</c:v>
                </c:pt>
                <c:pt idx="1352">
                  <c:v>291</c:v>
                </c:pt>
                <c:pt idx="1353">
                  <c:v>127</c:v>
                </c:pt>
                <c:pt idx="1354">
                  <c:v>555</c:v>
                </c:pt>
                <c:pt idx="1355">
                  <c:v>12794</c:v>
                </c:pt>
                <c:pt idx="1356">
                  <c:v>265</c:v>
                </c:pt>
                <c:pt idx="1357">
                  <c:v>413</c:v>
                </c:pt>
                <c:pt idx="1358">
                  <c:v>248</c:v>
                </c:pt>
                <c:pt idx="1359">
                  <c:v>447</c:v>
                </c:pt>
                <c:pt idx="1360">
                  <c:v>576</c:v>
                </c:pt>
                <c:pt idx="1361">
                  <c:v>12</c:v>
                </c:pt>
                <c:pt idx="1362">
                  <c:v>89</c:v>
                </c:pt>
                <c:pt idx="1363">
                  <c:v>541</c:v>
                </c:pt>
                <c:pt idx="1364">
                  <c:v>843</c:v>
                </c:pt>
                <c:pt idx="1365">
                  <c:v>1764</c:v>
                </c:pt>
                <c:pt idx="1366">
                  <c:v>133</c:v>
                </c:pt>
                <c:pt idx="1367">
                  <c:v>72</c:v>
                </c:pt>
                <c:pt idx="1368">
                  <c:v>1207</c:v>
                </c:pt>
                <c:pt idx="1369">
                  <c:v>1284</c:v>
                </c:pt>
                <c:pt idx="1370">
                  <c:v>1788</c:v>
                </c:pt>
                <c:pt idx="1371">
                  <c:v>302</c:v>
                </c:pt>
                <c:pt idx="1372">
                  <c:v>44</c:v>
                </c:pt>
                <c:pt idx="1373">
                  <c:v>10709</c:v>
                </c:pt>
                <c:pt idx="1374">
                  <c:v>2077</c:v>
                </c:pt>
                <c:pt idx="1375">
                  <c:v>158</c:v>
                </c:pt>
                <c:pt idx="1376">
                  <c:v>270</c:v>
                </c:pt>
                <c:pt idx="1377">
                  <c:v>10339</c:v>
                </c:pt>
                <c:pt idx="1378">
                  <c:v>5587</c:v>
                </c:pt>
                <c:pt idx="1379">
                  <c:v>176</c:v>
                </c:pt>
                <c:pt idx="1380">
                  <c:v>124</c:v>
                </c:pt>
                <c:pt idx="1381">
                  <c:v>786</c:v>
                </c:pt>
                <c:pt idx="1382">
                  <c:v>54</c:v>
                </c:pt>
                <c:pt idx="1383">
                  <c:v>830</c:v>
                </c:pt>
                <c:pt idx="1384">
                  <c:v>527</c:v>
                </c:pt>
                <c:pt idx="1385">
                  <c:v>133</c:v>
                </c:pt>
                <c:pt idx="1386">
                  <c:v>1009</c:v>
                </c:pt>
                <c:pt idx="1387">
                  <c:v>560</c:v>
                </c:pt>
                <c:pt idx="1388">
                  <c:v>574</c:v>
                </c:pt>
                <c:pt idx="1389">
                  <c:v>77</c:v>
                </c:pt>
                <c:pt idx="1390">
                  <c:v>460</c:v>
                </c:pt>
                <c:pt idx="1391">
                  <c:v>427</c:v>
                </c:pt>
                <c:pt idx="1392">
                  <c:v>133</c:v>
                </c:pt>
                <c:pt idx="1393">
                  <c:v>915</c:v>
                </c:pt>
                <c:pt idx="1394">
                  <c:v>405</c:v>
                </c:pt>
                <c:pt idx="1395">
                  <c:v>698</c:v>
                </c:pt>
                <c:pt idx="1396">
                  <c:v>176</c:v>
                </c:pt>
                <c:pt idx="1397">
                  <c:v>2565</c:v>
                </c:pt>
                <c:pt idx="1398">
                  <c:v>1954</c:v>
                </c:pt>
                <c:pt idx="1399">
                  <c:v>2792</c:v>
                </c:pt>
                <c:pt idx="1400">
                  <c:v>2</c:v>
                </c:pt>
                <c:pt idx="1401">
                  <c:v>137</c:v>
                </c:pt>
                <c:pt idx="1402">
                  <c:v>0</c:v>
                </c:pt>
                <c:pt idx="1403">
                  <c:v>121</c:v>
                </c:pt>
                <c:pt idx="1404">
                  <c:v>386</c:v>
                </c:pt>
                <c:pt idx="1405">
                  <c:v>0</c:v>
                </c:pt>
                <c:pt idx="1406">
                  <c:v>635</c:v>
                </c:pt>
                <c:pt idx="1407">
                  <c:v>79</c:v>
                </c:pt>
                <c:pt idx="1408">
                  <c:v>2791</c:v>
                </c:pt>
                <c:pt idx="1409">
                  <c:v>1509</c:v>
                </c:pt>
                <c:pt idx="1410">
                  <c:v>63</c:v>
                </c:pt>
                <c:pt idx="1411">
                  <c:v>673</c:v>
                </c:pt>
                <c:pt idx="1412">
                  <c:v>461</c:v>
                </c:pt>
                <c:pt idx="1413">
                  <c:v>179</c:v>
                </c:pt>
                <c:pt idx="1414">
                  <c:v>469</c:v>
                </c:pt>
                <c:pt idx="1415">
                  <c:v>46</c:v>
                </c:pt>
                <c:pt idx="1416">
                  <c:v>3831</c:v>
                </c:pt>
                <c:pt idx="1417">
                  <c:v>65</c:v>
                </c:pt>
                <c:pt idx="1418">
                  <c:v>267</c:v>
                </c:pt>
                <c:pt idx="1419">
                  <c:v>650</c:v>
                </c:pt>
                <c:pt idx="1420">
                  <c:v>1401</c:v>
                </c:pt>
                <c:pt idx="1421">
                  <c:v>68</c:v>
                </c:pt>
                <c:pt idx="1422">
                  <c:v>11</c:v>
                </c:pt>
                <c:pt idx="1423">
                  <c:v>157</c:v>
                </c:pt>
                <c:pt idx="1424">
                  <c:v>1490</c:v>
                </c:pt>
                <c:pt idx="1425">
                  <c:v>79</c:v>
                </c:pt>
                <c:pt idx="1426">
                  <c:v>3077</c:v>
                </c:pt>
                <c:pt idx="1427">
                  <c:v>2429</c:v>
                </c:pt>
                <c:pt idx="1428">
                  <c:v>541</c:v>
                </c:pt>
                <c:pt idx="1429">
                  <c:v>230</c:v>
                </c:pt>
                <c:pt idx="1430">
                  <c:v>74</c:v>
                </c:pt>
                <c:pt idx="1431">
                  <c:v>234</c:v>
                </c:pt>
                <c:pt idx="1432">
                  <c:v>869</c:v>
                </c:pt>
                <c:pt idx="1433">
                  <c:v>723</c:v>
                </c:pt>
                <c:pt idx="1434">
                  <c:v>11</c:v>
                </c:pt>
                <c:pt idx="1435">
                  <c:v>502</c:v>
                </c:pt>
                <c:pt idx="1436">
                  <c:v>87</c:v>
                </c:pt>
                <c:pt idx="1437">
                  <c:v>383</c:v>
                </c:pt>
                <c:pt idx="1438">
                  <c:v>15489</c:v>
                </c:pt>
                <c:pt idx="1439">
                  <c:v>53</c:v>
                </c:pt>
                <c:pt idx="1440">
                  <c:v>1162</c:v>
                </c:pt>
                <c:pt idx="1441">
                  <c:v>2774</c:v>
                </c:pt>
                <c:pt idx="1442">
                  <c:v>4182</c:v>
                </c:pt>
                <c:pt idx="1443">
                  <c:v>265</c:v>
                </c:pt>
                <c:pt idx="1444">
                  <c:v>1336</c:v>
                </c:pt>
                <c:pt idx="1445">
                  <c:v>759</c:v>
                </c:pt>
                <c:pt idx="1446">
                  <c:v>164</c:v>
                </c:pt>
                <c:pt idx="1447">
                  <c:v>177</c:v>
                </c:pt>
                <c:pt idx="1448">
                  <c:v>9</c:v>
                </c:pt>
                <c:pt idx="1449">
                  <c:v>527</c:v>
                </c:pt>
                <c:pt idx="1450">
                  <c:v>43</c:v>
                </c:pt>
                <c:pt idx="1451">
                  <c:v>604</c:v>
                </c:pt>
                <c:pt idx="1452">
                  <c:v>63</c:v>
                </c:pt>
                <c:pt idx="1453">
                  <c:v>474</c:v>
                </c:pt>
                <c:pt idx="1454">
                  <c:v>8</c:v>
                </c:pt>
                <c:pt idx="1455">
                  <c:v>30</c:v>
                </c:pt>
                <c:pt idx="1456">
                  <c:v>221</c:v>
                </c:pt>
                <c:pt idx="1457">
                  <c:v>125</c:v>
                </c:pt>
                <c:pt idx="1458">
                  <c:v>847</c:v>
                </c:pt>
                <c:pt idx="1459">
                  <c:v>2691</c:v>
                </c:pt>
                <c:pt idx="1460">
                  <c:v>2</c:v>
                </c:pt>
                <c:pt idx="1461">
                  <c:v>1758</c:v>
                </c:pt>
                <c:pt idx="1462">
                  <c:v>482</c:v>
                </c:pt>
                <c:pt idx="1463">
                  <c:v>802</c:v>
                </c:pt>
                <c:pt idx="1464">
                  <c:v>223</c:v>
                </c:pt>
                <c:pt idx="1465">
                  <c:v>2661</c:v>
                </c:pt>
                <c:pt idx="1466">
                  <c:v>12457</c:v>
                </c:pt>
                <c:pt idx="1467">
                  <c:v>245</c:v>
                </c:pt>
                <c:pt idx="1468">
                  <c:v>1575</c:v>
                </c:pt>
                <c:pt idx="1469">
                  <c:v>2113</c:v>
                </c:pt>
                <c:pt idx="1470">
                  <c:v>2443</c:v>
                </c:pt>
                <c:pt idx="1471">
                  <c:v>60</c:v>
                </c:pt>
                <c:pt idx="1472">
                  <c:v>234</c:v>
                </c:pt>
                <c:pt idx="1473">
                  <c:v>261</c:v>
                </c:pt>
                <c:pt idx="1474">
                  <c:v>502</c:v>
                </c:pt>
                <c:pt idx="1475">
                  <c:v>326</c:v>
                </c:pt>
                <c:pt idx="1476">
                  <c:v>91</c:v>
                </c:pt>
                <c:pt idx="1477">
                  <c:v>440</c:v>
                </c:pt>
                <c:pt idx="1478">
                  <c:v>4271</c:v>
                </c:pt>
                <c:pt idx="1479">
                  <c:v>1491</c:v>
                </c:pt>
                <c:pt idx="1480">
                  <c:v>1658</c:v>
                </c:pt>
                <c:pt idx="1481">
                  <c:v>2327</c:v>
                </c:pt>
                <c:pt idx="1482">
                  <c:v>1604</c:v>
                </c:pt>
                <c:pt idx="1483">
                  <c:v>115</c:v>
                </c:pt>
                <c:pt idx="1484">
                  <c:v>7688</c:v>
                </c:pt>
                <c:pt idx="1485">
                  <c:v>1163</c:v>
                </c:pt>
                <c:pt idx="1486">
                  <c:v>287</c:v>
                </c:pt>
                <c:pt idx="1487">
                  <c:v>3</c:v>
                </c:pt>
                <c:pt idx="1488">
                  <c:v>856</c:v>
                </c:pt>
                <c:pt idx="1489">
                  <c:v>8387</c:v>
                </c:pt>
                <c:pt idx="1490">
                  <c:v>6998</c:v>
                </c:pt>
                <c:pt idx="1491">
                  <c:v>9</c:v>
                </c:pt>
                <c:pt idx="1492">
                  <c:v>240</c:v>
                </c:pt>
                <c:pt idx="1493">
                  <c:v>71</c:v>
                </c:pt>
                <c:pt idx="1494">
                  <c:v>428</c:v>
                </c:pt>
                <c:pt idx="1495">
                  <c:v>828</c:v>
                </c:pt>
                <c:pt idx="1496">
                  <c:v>1314</c:v>
                </c:pt>
                <c:pt idx="1497">
                  <c:v>1882</c:v>
                </c:pt>
                <c:pt idx="1498">
                  <c:v>172</c:v>
                </c:pt>
                <c:pt idx="1499">
                  <c:v>1940</c:v>
                </c:pt>
                <c:pt idx="1500">
                  <c:v>28</c:v>
                </c:pt>
                <c:pt idx="1501">
                  <c:v>123</c:v>
                </c:pt>
                <c:pt idx="1502">
                  <c:v>229</c:v>
                </c:pt>
                <c:pt idx="1503">
                  <c:v>94</c:v>
                </c:pt>
                <c:pt idx="1504">
                  <c:v>630</c:v>
                </c:pt>
                <c:pt idx="1505">
                  <c:v>303</c:v>
                </c:pt>
                <c:pt idx="1506">
                  <c:v>2441</c:v>
                </c:pt>
                <c:pt idx="1507">
                  <c:v>377</c:v>
                </c:pt>
                <c:pt idx="1508">
                  <c:v>2049</c:v>
                </c:pt>
                <c:pt idx="1509">
                  <c:v>247</c:v>
                </c:pt>
                <c:pt idx="1510">
                  <c:v>413</c:v>
                </c:pt>
                <c:pt idx="1511">
                  <c:v>5</c:v>
                </c:pt>
                <c:pt idx="1512">
                  <c:v>518</c:v>
                </c:pt>
                <c:pt idx="1513">
                  <c:v>21</c:v>
                </c:pt>
                <c:pt idx="1514">
                  <c:v>2138</c:v>
                </c:pt>
                <c:pt idx="1515">
                  <c:v>404</c:v>
                </c:pt>
                <c:pt idx="1516">
                  <c:v>80</c:v>
                </c:pt>
                <c:pt idx="1517">
                  <c:v>1556</c:v>
                </c:pt>
                <c:pt idx="1518">
                  <c:v>0</c:v>
                </c:pt>
                <c:pt idx="1519">
                  <c:v>397</c:v>
                </c:pt>
                <c:pt idx="1520">
                  <c:v>9507</c:v>
                </c:pt>
                <c:pt idx="1521">
                  <c:v>147</c:v>
                </c:pt>
                <c:pt idx="1522">
                  <c:v>519</c:v>
                </c:pt>
                <c:pt idx="1523">
                  <c:v>775</c:v>
                </c:pt>
                <c:pt idx="1524">
                  <c:v>669</c:v>
                </c:pt>
                <c:pt idx="1525">
                  <c:v>393</c:v>
                </c:pt>
                <c:pt idx="1526">
                  <c:v>1385</c:v>
                </c:pt>
                <c:pt idx="1527">
                  <c:v>1230</c:v>
                </c:pt>
                <c:pt idx="1528">
                  <c:v>278</c:v>
                </c:pt>
                <c:pt idx="1529">
                  <c:v>30</c:v>
                </c:pt>
                <c:pt idx="1530">
                  <c:v>0</c:v>
                </c:pt>
                <c:pt idx="1531">
                  <c:v>33</c:v>
                </c:pt>
                <c:pt idx="1532">
                  <c:v>1873</c:v>
                </c:pt>
                <c:pt idx="1533">
                  <c:v>669</c:v>
                </c:pt>
                <c:pt idx="1534">
                  <c:v>15</c:v>
                </c:pt>
                <c:pt idx="1535">
                  <c:v>4</c:v>
                </c:pt>
                <c:pt idx="1536">
                  <c:v>1773</c:v>
                </c:pt>
                <c:pt idx="1537">
                  <c:v>381</c:v>
                </c:pt>
                <c:pt idx="1538">
                  <c:v>52</c:v>
                </c:pt>
                <c:pt idx="1539">
                  <c:v>750</c:v>
                </c:pt>
                <c:pt idx="1540">
                  <c:v>2</c:v>
                </c:pt>
                <c:pt idx="1541">
                  <c:v>831</c:v>
                </c:pt>
                <c:pt idx="1542">
                  <c:v>7</c:v>
                </c:pt>
                <c:pt idx="1543">
                  <c:v>676</c:v>
                </c:pt>
                <c:pt idx="1544">
                  <c:v>150</c:v>
                </c:pt>
                <c:pt idx="1545">
                  <c:v>1146</c:v>
                </c:pt>
                <c:pt idx="1546">
                  <c:v>196</c:v>
                </c:pt>
                <c:pt idx="1547">
                  <c:v>14</c:v>
                </c:pt>
                <c:pt idx="1548">
                  <c:v>917</c:v>
                </c:pt>
                <c:pt idx="1549">
                  <c:v>274</c:v>
                </c:pt>
                <c:pt idx="1550">
                  <c:v>18357</c:v>
                </c:pt>
                <c:pt idx="1551">
                  <c:v>511</c:v>
                </c:pt>
                <c:pt idx="1552">
                  <c:v>1160</c:v>
                </c:pt>
                <c:pt idx="1553">
                  <c:v>182</c:v>
                </c:pt>
                <c:pt idx="1554">
                  <c:v>32</c:v>
                </c:pt>
                <c:pt idx="1555">
                  <c:v>503</c:v>
                </c:pt>
                <c:pt idx="1556">
                  <c:v>49</c:v>
                </c:pt>
                <c:pt idx="1557">
                  <c:v>7966</c:v>
                </c:pt>
                <c:pt idx="1558">
                  <c:v>9</c:v>
                </c:pt>
                <c:pt idx="1559">
                  <c:v>301</c:v>
                </c:pt>
                <c:pt idx="1560">
                  <c:v>1675</c:v>
                </c:pt>
                <c:pt idx="1561">
                  <c:v>137</c:v>
                </c:pt>
                <c:pt idx="1562">
                  <c:v>5164</c:v>
                </c:pt>
                <c:pt idx="1563">
                  <c:v>2431</c:v>
                </c:pt>
                <c:pt idx="1564">
                  <c:v>13015</c:v>
                </c:pt>
                <c:pt idx="1565">
                  <c:v>41</c:v>
                </c:pt>
                <c:pt idx="1566">
                  <c:v>72</c:v>
                </c:pt>
                <c:pt idx="1567">
                  <c:v>437</c:v>
                </c:pt>
                <c:pt idx="1568">
                  <c:v>184</c:v>
                </c:pt>
                <c:pt idx="1569">
                  <c:v>1302</c:v>
                </c:pt>
                <c:pt idx="1570">
                  <c:v>4165</c:v>
                </c:pt>
                <c:pt idx="1571">
                  <c:v>151</c:v>
                </c:pt>
                <c:pt idx="1572">
                  <c:v>1738</c:v>
                </c:pt>
                <c:pt idx="1573">
                  <c:v>581</c:v>
                </c:pt>
                <c:pt idx="1574">
                  <c:v>311</c:v>
                </c:pt>
                <c:pt idx="1575">
                  <c:v>1</c:v>
                </c:pt>
                <c:pt idx="1576">
                  <c:v>5</c:v>
                </c:pt>
                <c:pt idx="1577">
                  <c:v>2137</c:v>
                </c:pt>
                <c:pt idx="1578">
                  <c:v>299</c:v>
                </c:pt>
                <c:pt idx="1579">
                  <c:v>1359</c:v>
                </c:pt>
                <c:pt idx="1580">
                  <c:v>6004</c:v>
                </c:pt>
                <c:pt idx="1581">
                  <c:v>125</c:v>
                </c:pt>
                <c:pt idx="1582">
                  <c:v>2111</c:v>
                </c:pt>
                <c:pt idx="1583">
                  <c:v>1607</c:v>
                </c:pt>
                <c:pt idx="1584">
                  <c:v>2338</c:v>
                </c:pt>
                <c:pt idx="1585">
                  <c:v>5188</c:v>
                </c:pt>
                <c:pt idx="1586">
                  <c:v>1928</c:v>
                </c:pt>
                <c:pt idx="1587">
                  <c:v>463</c:v>
                </c:pt>
                <c:pt idx="1588">
                  <c:v>236</c:v>
                </c:pt>
                <c:pt idx="1589">
                  <c:v>26</c:v>
                </c:pt>
                <c:pt idx="1590">
                  <c:v>2325</c:v>
                </c:pt>
                <c:pt idx="1591">
                  <c:v>1375</c:v>
                </c:pt>
                <c:pt idx="1592">
                  <c:v>1013</c:v>
                </c:pt>
                <c:pt idx="1593">
                  <c:v>613</c:v>
                </c:pt>
                <c:pt idx="1594">
                  <c:v>17557</c:v>
                </c:pt>
                <c:pt idx="1595">
                  <c:v>5953</c:v>
                </c:pt>
                <c:pt idx="1596">
                  <c:v>593</c:v>
                </c:pt>
                <c:pt idx="1597">
                  <c:v>2678</c:v>
                </c:pt>
                <c:pt idx="1598">
                  <c:v>405</c:v>
                </c:pt>
                <c:pt idx="1599">
                  <c:v>894</c:v>
                </c:pt>
                <c:pt idx="1600">
                  <c:v>369</c:v>
                </c:pt>
                <c:pt idx="1601">
                  <c:v>240</c:v>
                </c:pt>
                <c:pt idx="1602">
                  <c:v>286</c:v>
                </c:pt>
                <c:pt idx="1603">
                  <c:v>7</c:v>
                </c:pt>
                <c:pt idx="1604">
                  <c:v>1181</c:v>
                </c:pt>
                <c:pt idx="1605">
                  <c:v>677</c:v>
                </c:pt>
                <c:pt idx="1606">
                  <c:v>567</c:v>
                </c:pt>
                <c:pt idx="1607">
                  <c:v>285</c:v>
                </c:pt>
                <c:pt idx="1608">
                  <c:v>2250</c:v>
                </c:pt>
                <c:pt idx="1609">
                  <c:v>32</c:v>
                </c:pt>
                <c:pt idx="1610">
                  <c:v>7487</c:v>
                </c:pt>
                <c:pt idx="1611">
                  <c:v>300</c:v>
                </c:pt>
                <c:pt idx="1612">
                  <c:v>1148</c:v>
                </c:pt>
                <c:pt idx="1613">
                  <c:v>3682</c:v>
                </c:pt>
                <c:pt idx="1614">
                  <c:v>25088</c:v>
                </c:pt>
                <c:pt idx="1615">
                  <c:v>523</c:v>
                </c:pt>
                <c:pt idx="1616">
                  <c:v>180</c:v>
                </c:pt>
                <c:pt idx="1617">
                  <c:v>1832</c:v>
                </c:pt>
                <c:pt idx="1618">
                  <c:v>198</c:v>
                </c:pt>
                <c:pt idx="1619">
                  <c:v>922</c:v>
                </c:pt>
                <c:pt idx="1620">
                  <c:v>27</c:v>
                </c:pt>
                <c:pt idx="1621">
                  <c:v>20217</c:v>
                </c:pt>
                <c:pt idx="1622">
                  <c:v>175</c:v>
                </c:pt>
                <c:pt idx="1623">
                  <c:v>805</c:v>
                </c:pt>
                <c:pt idx="1624">
                  <c:v>9011</c:v>
                </c:pt>
                <c:pt idx="1625">
                  <c:v>466</c:v>
                </c:pt>
                <c:pt idx="1626">
                  <c:v>173</c:v>
                </c:pt>
                <c:pt idx="1627">
                  <c:v>78</c:v>
                </c:pt>
                <c:pt idx="1628">
                  <c:v>40</c:v>
                </c:pt>
                <c:pt idx="1629">
                  <c:v>349</c:v>
                </c:pt>
                <c:pt idx="1630">
                  <c:v>174</c:v>
                </c:pt>
                <c:pt idx="1631">
                  <c:v>127</c:v>
                </c:pt>
                <c:pt idx="1632">
                  <c:v>353</c:v>
                </c:pt>
                <c:pt idx="1633">
                  <c:v>4396</c:v>
                </c:pt>
                <c:pt idx="1634">
                  <c:v>376</c:v>
                </c:pt>
                <c:pt idx="1635">
                  <c:v>12709</c:v>
                </c:pt>
                <c:pt idx="1636">
                  <c:v>1005</c:v>
                </c:pt>
                <c:pt idx="1637">
                  <c:v>144</c:v>
                </c:pt>
                <c:pt idx="1638">
                  <c:v>361</c:v>
                </c:pt>
                <c:pt idx="1639">
                  <c:v>3306</c:v>
                </c:pt>
                <c:pt idx="1640">
                  <c:v>1960</c:v>
                </c:pt>
                <c:pt idx="1641">
                  <c:v>719</c:v>
                </c:pt>
                <c:pt idx="1642">
                  <c:v>2532</c:v>
                </c:pt>
                <c:pt idx="1643">
                  <c:v>1634</c:v>
                </c:pt>
                <c:pt idx="1644">
                  <c:v>270</c:v>
                </c:pt>
                <c:pt idx="1645">
                  <c:v>301</c:v>
                </c:pt>
                <c:pt idx="1646">
                  <c:v>10687</c:v>
                </c:pt>
                <c:pt idx="1647">
                  <c:v>1301</c:v>
                </c:pt>
                <c:pt idx="1648">
                  <c:v>159</c:v>
                </c:pt>
                <c:pt idx="1649">
                  <c:v>1577</c:v>
                </c:pt>
                <c:pt idx="1650">
                  <c:v>3505</c:v>
                </c:pt>
                <c:pt idx="1651">
                  <c:v>137</c:v>
                </c:pt>
                <c:pt idx="1652">
                  <c:v>540</c:v>
                </c:pt>
                <c:pt idx="1653">
                  <c:v>105</c:v>
                </c:pt>
                <c:pt idx="1654">
                  <c:v>55</c:v>
                </c:pt>
                <c:pt idx="1655">
                  <c:v>1398</c:v>
                </c:pt>
                <c:pt idx="1656">
                  <c:v>10</c:v>
                </c:pt>
                <c:pt idx="1657">
                  <c:v>1932</c:v>
                </c:pt>
                <c:pt idx="1658">
                  <c:v>2892</c:v>
                </c:pt>
                <c:pt idx="1659">
                  <c:v>0</c:v>
                </c:pt>
                <c:pt idx="1660">
                  <c:v>42</c:v>
                </c:pt>
                <c:pt idx="1661">
                  <c:v>2105</c:v>
                </c:pt>
                <c:pt idx="1662">
                  <c:v>684</c:v>
                </c:pt>
                <c:pt idx="1663">
                  <c:v>7854</c:v>
                </c:pt>
                <c:pt idx="1664">
                  <c:v>0</c:v>
                </c:pt>
                <c:pt idx="1665">
                  <c:v>764</c:v>
                </c:pt>
                <c:pt idx="1666">
                  <c:v>546</c:v>
                </c:pt>
                <c:pt idx="1667">
                  <c:v>1351</c:v>
                </c:pt>
                <c:pt idx="1668">
                  <c:v>448</c:v>
                </c:pt>
                <c:pt idx="1669">
                  <c:v>610</c:v>
                </c:pt>
                <c:pt idx="1670">
                  <c:v>3186</c:v>
                </c:pt>
                <c:pt idx="1671">
                  <c:v>530</c:v>
                </c:pt>
                <c:pt idx="1672">
                  <c:v>1269</c:v>
                </c:pt>
                <c:pt idx="1673">
                  <c:v>92</c:v>
                </c:pt>
                <c:pt idx="1674">
                  <c:v>7464</c:v>
                </c:pt>
                <c:pt idx="1675">
                  <c:v>268</c:v>
                </c:pt>
                <c:pt idx="1676">
                  <c:v>24</c:v>
                </c:pt>
                <c:pt idx="1677">
                  <c:v>84</c:v>
                </c:pt>
                <c:pt idx="1678">
                  <c:v>18428</c:v>
                </c:pt>
                <c:pt idx="1679">
                  <c:v>3</c:v>
                </c:pt>
                <c:pt idx="1680">
                  <c:v>58</c:v>
                </c:pt>
                <c:pt idx="1681">
                  <c:v>526</c:v>
                </c:pt>
                <c:pt idx="1682">
                  <c:v>0</c:v>
                </c:pt>
                <c:pt idx="1683">
                  <c:v>0</c:v>
                </c:pt>
                <c:pt idx="1684">
                  <c:v>1436</c:v>
                </c:pt>
                <c:pt idx="1685">
                  <c:v>2334</c:v>
                </c:pt>
                <c:pt idx="1686">
                  <c:v>103</c:v>
                </c:pt>
                <c:pt idx="1687">
                  <c:v>2818</c:v>
                </c:pt>
                <c:pt idx="1688">
                  <c:v>609</c:v>
                </c:pt>
                <c:pt idx="1689">
                  <c:v>72</c:v>
                </c:pt>
                <c:pt idx="1690">
                  <c:v>693</c:v>
                </c:pt>
                <c:pt idx="1691">
                  <c:v>301</c:v>
                </c:pt>
                <c:pt idx="1692">
                  <c:v>12675</c:v>
                </c:pt>
                <c:pt idx="1693">
                  <c:v>397</c:v>
                </c:pt>
                <c:pt idx="1694">
                  <c:v>282</c:v>
                </c:pt>
                <c:pt idx="1695">
                  <c:v>8876</c:v>
                </c:pt>
                <c:pt idx="1696">
                  <c:v>264</c:v>
                </c:pt>
                <c:pt idx="1697">
                  <c:v>22</c:v>
                </c:pt>
                <c:pt idx="1698">
                  <c:v>7293</c:v>
                </c:pt>
                <c:pt idx="1699">
                  <c:v>1240</c:v>
                </c:pt>
                <c:pt idx="1700">
                  <c:v>96</c:v>
                </c:pt>
                <c:pt idx="1701">
                  <c:v>895</c:v>
                </c:pt>
                <c:pt idx="1702">
                  <c:v>1001</c:v>
                </c:pt>
                <c:pt idx="1703">
                  <c:v>1441</c:v>
                </c:pt>
                <c:pt idx="1704">
                  <c:v>1111</c:v>
                </c:pt>
                <c:pt idx="1705">
                  <c:v>577</c:v>
                </c:pt>
                <c:pt idx="1706">
                  <c:v>7042</c:v>
                </c:pt>
                <c:pt idx="1707">
                  <c:v>227</c:v>
                </c:pt>
                <c:pt idx="1708">
                  <c:v>2778</c:v>
                </c:pt>
                <c:pt idx="1709">
                  <c:v>393</c:v>
                </c:pt>
                <c:pt idx="1710">
                  <c:v>363</c:v>
                </c:pt>
                <c:pt idx="1711">
                  <c:v>1102</c:v>
                </c:pt>
                <c:pt idx="1712">
                  <c:v>23</c:v>
                </c:pt>
                <c:pt idx="1713">
                  <c:v>1356</c:v>
                </c:pt>
                <c:pt idx="1714">
                  <c:v>2979</c:v>
                </c:pt>
                <c:pt idx="1715">
                  <c:v>1734</c:v>
                </c:pt>
                <c:pt idx="1716">
                  <c:v>292</c:v>
                </c:pt>
                <c:pt idx="1717">
                  <c:v>229</c:v>
                </c:pt>
                <c:pt idx="1718">
                  <c:v>16</c:v>
                </c:pt>
                <c:pt idx="1719">
                  <c:v>4372</c:v>
                </c:pt>
                <c:pt idx="1720">
                  <c:v>11949</c:v>
                </c:pt>
                <c:pt idx="1721">
                  <c:v>1175</c:v>
                </c:pt>
                <c:pt idx="1722">
                  <c:v>1173</c:v>
                </c:pt>
                <c:pt idx="1723">
                  <c:v>332</c:v>
                </c:pt>
                <c:pt idx="1724">
                  <c:v>2603</c:v>
                </c:pt>
                <c:pt idx="1725">
                  <c:v>831</c:v>
                </c:pt>
                <c:pt idx="1726">
                  <c:v>2672</c:v>
                </c:pt>
                <c:pt idx="1727">
                  <c:v>11180</c:v>
                </c:pt>
                <c:pt idx="1728">
                  <c:v>265</c:v>
                </c:pt>
                <c:pt idx="1729">
                  <c:v>670</c:v>
                </c:pt>
                <c:pt idx="1730">
                  <c:v>736</c:v>
                </c:pt>
                <c:pt idx="1731">
                  <c:v>372</c:v>
                </c:pt>
                <c:pt idx="1732">
                  <c:v>826</c:v>
                </c:pt>
                <c:pt idx="1733">
                  <c:v>899</c:v>
                </c:pt>
                <c:pt idx="1734">
                  <c:v>2416</c:v>
                </c:pt>
                <c:pt idx="1735">
                  <c:v>397</c:v>
                </c:pt>
                <c:pt idx="1736">
                  <c:v>1648</c:v>
                </c:pt>
                <c:pt idx="1737">
                  <c:v>1376</c:v>
                </c:pt>
                <c:pt idx="1738">
                  <c:v>37</c:v>
                </c:pt>
                <c:pt idx="1739">
                  <c:v>56</c:v>
                </c:pt>
                <c:pt idx="1740">
                  <c:v>621</c:v>
                </c:pt>
                <c:pt idx="1741">
                  <c:v>647</c:v>
                </c:pt>
                <c:pt idx="1742">
                  <c:v>653</c:v>
                </c:pt>
                <c:pt idx="1743">
                  <c:v>423</c:v>
                </c:pt>
                <c:pt idx="1744">
                  <c:v>278</c:v>
                </c:pt>
                <c:pt idx="1745">
                  <c:v>201</c:v>
                </c:pt>
                <c:pt idx="1746">
                  <c:v>260</c:v>
                </c:pt>
                <c:pt idx="1747">
                  <c:v>132</c:v>
                </c:pt>
                <c:pt idx="1748">
                  <c:v>1032</c:v>
                </c:pt>
                <c:pt idx="1749">
                  <c:v>1919</c:v>
                </c:pt>
                <c:pt idx="1750">
                  <c:v>158</c:v>
                </c:pt>
                <c:pt idx="1751">
                  <c:v>384</c:v>
                </c:pt>
                <c:pt idx="1752">
                  <c:v>1502</c:v>
                </c:pt>
                <c:pt idx="1753">
                  <c:v>4090</c:v>
                </c:pt>
                <c:pt idx="1754">
                  <c:v>522</c:v>
                </c:pt>
                <c:pt idx="1755">
                  <c:v>712</c:v>
                </c:pt>
                <c:pt idx="1756">
                  <c:v>357</c:v>
                </c:pt>
                <c:pt idx="1757">
                  <c:v>12</c:v>
                </c:pt>
                <c:pt idx="1758">
                  <c:v>158</c:v>
                </c:pt>
                <c:pt idx="1759">
                  <c:v>165</c:v>
                </c:pt>
                <c:pt idx="1760">
                  <c:v>2854</c:v>
                </c:pt>
                <c:pt idx="1761">
                  <c:v>1860</c:v>
                </c:pt>
                <c:pt idx="1762">
                  <c:v>348</c:v>
                </c:pt>
                <c:pt idx="1763">
                  <c:v>61</c:v>
                </c:pt>
                <c:pt idx="1764">
                  <c:v>309</c:v>
                </c:pt>
                <c:pt idx="1765">
                  <c:v>1279</c:v>
                </c:pt>
                <c:pt idx="1766">
                  <c:v>1439</c:v>
                </c:pt>
                <c:pt idx="1767">
                  <c:v>6710</c:v>
                </c:pt>
                <c:pt idx="1768">
                  <c:v>49</c:v>
                </c:pt>
                <c:pt idx="1769">
                  <c:v>399</c:v>
                </c:pt>
                <c:pt idx="1770">
                  <c:v>64</c:v>
                </c:pt>
                <c:pt idx="1771">
                  <c:v>1713</c:v>
                </c:pt>
                <c:pt idx="1772">
                  <c:v>123</c:v>
                </c:pt>
                <c:pt idx="1773">
                  <c:v>1256</c:v>
                </c:pt>
                <c:pt idx="1774">
                  <c:v>973</c:v>
                </c:pt>
                <c:pt idx="1775">
                  <c:v>18</c:v>
                </c:pt>
                <c:pt idx="1776">
                  <c:v>10</c:v>
                </c:pt>
                <c:pt idx="1777">
                  <c:v>2526</c:v>
                </c:pt>
                <c:pt idx="1778">
                  <c:v>10683</c:v>
                </c:pt>
                <c:pt idx="1779">
                  <c:v>83</c:v>
                </c:pt>
                <c:pt idx="1780">
                  <c:v>1510</c:v>
                </c:pt>
                <c:pt idx="1781">
                  <c:v>569</c:v>
                </c:pt>
                <c:pt idx="1782">
                  <c:v>467</c:v>
                </c:pt>
                <c:pt idx="1783">
                  <c:v>566</c:v>
                </c:pt>
                <c:pt idx="1784">
                  <c:v>13</c:v>
                </c:pt>
                <c:pt idx="1785">
                  <c:v>324</c:v>
                </c:pt>
                <c:pt idx="1786">
                  <c:v>214</c:v>
                </c:pt>
                <c:pt idx="1787">
                  <c:v>861</c:v>
                </c:pt>
                <c:pt idx="1788">
                  <c:v>20532</c:v>
                </c:pt>
                <c:pt idx="1789">
                  <c:v>1561</c:v>
                </c:pt>
                <c:pt idx="1790">
                  <c:v>8</c:v>
                </c:pt>
                <c:pt idx="1791">
                  <c:v>139</c:v>
                </c:pt>
                <c:pt idx="1792">
                  <c:v>94</c:v>
                </c:pt>
                <c:pt idx="1793">
                  <c:v>12</c:v>
                </c:pt>
                <c:pt idx="1794">
                  <c:v>1447</c:v>
                </c:pt>
                <c:pt idx="1795">
                  <c:v>137</c:v>
                </c:pt>
                <c:pt idx="1796">
                  <c:v>402</c:v>
                </c:pt>
                <c:pt idx="1797">
                  <c:v>3510</c:v>
                </c:pt>
                <c:pt idx="1798">
                  <c:v>7062</c:v>
                </c:pt>
                <c:pt idx="1799">
                  <c:v>13696</c:v>
                </c:pt>
                <c:pt idx="1800">
                  <c:v>102849</c:v>
                </c:pt>
                <c:pt idx="1801">
                  <c:v>1140</c:v>
                </c:pt>
                <c:pt idx="1802">
                  <c:v>2435</c:v>
                </c:pt>
                <c:pt idx="1803">
                  <c:v>31</c:v>
                </c:pt>
                <c:pt idx="1804">
                  <c:v>36</c:v>
                </c:pt>
                <c:pt idx="1805">
                  <c:v>255</c:v>
                </c:pt>
                <c:pt idx="1806">
                  <c:v>262</c:v>
                </c:pt>
                <c:pt idx="1807">
                  <c:v>4880</c:v>
                </c:pt>
                <c:pt idx="1808">
                  <c:v>1102</c:v>
                </c:pt>
                <c:pt idx="1809">
                  <c:v>185</c:v>
                </c:pt>
                <c:pt idx="1810">
                  <c:v>914</c:v>
                </c:pt>
                <c:pt idx="1811">
                  <c:v>20</c:v>
                </c:pt>
                <c:pt idx="1812">
                  <c:v>5215</c:v>
                </c:pt>
                <c:pt idx="1813">
                  <c:v>5210</c:v>
                </c:pt>
                <c:pt idx="1814">
                  <c:v>15</c:v>
                </c:pt>
                <c:pt idx="1815">
                  <c:v>1267</c:v>
                </c:pt>
                <c:pt idx="1816">
                  <c:v>326</c:v>
                </c:pt>
                <c:pt idx="1817">
                  <c:v>38</c:v>
                </c:pt>
                <c:pt idx="1818">
                  <c:v>3205</c:v>
                </c:pt>
                <c:pt idx="1819">
                  <c:v>1034</c:v>
                </c:pt>
                <c:pt idx="1820">
                  <c:v>80</c:v>
                </c:pt>
                <c:pt idx="1821">
                  <c:v>11</c:v>
                </c:pt>
                <c:pt idx="1822">
                  <c:v>14980</c:v>
                </c:pt>
                <c:pt idx="1823">
                  <c:v>895</c:v>
                </c:pt>
                <c:pt idx="1824">
                  <c:v>1336</c:v>
                </c:pt>
                <c:pt idx="1825">
                  <c:v>46</c:v>
                </c:pt>
                <c:pt idx="1826">
                  <c:v>1047</c:v>
                </c:pt>
                <c:pt idx="1827">
                  <c:v>36669</c:v>
                </c:pt>
                <c:pt idx="1828">
                  <c:v>442</c:v>
                </c:pt>
                <c:pt idx="1829">
                  <c:v>1182</c:v>
                </c:pt>
                <c:pt idx="1830">
                  <c:v>1672</c:v>
                </c:pt>
                <c:pt idx="1831">
                  <c:v>32</c:v>
                </c:pt>
                <c:pt idx="1832">
                  <c:v>246</c:v>
                </c:pt>
                <c:pt idx="1833">
                  <c:v>79</c:v>
                </c:pt>
                <c:pt idx="1834">
                  <c:v>100</c:v>
                </c:pt>
                <c:pt idx="1835">
                  <c:v>237</c:v>
                </c:pt>
                <c:pt idx="1836">
                  <c:v>688</c:v>
                </c:pt>
                <c:pt idx="1837">
                  <c:v>188</c:v>
                </c:pt>
                <c:pt idx="1838">
                  <c:v>226</c:v>
                </c:pt>
                <c:pt idx="1839">
                  <c:v>861</c:v>
                </c:pt>
                <c:pt idx="1840">
                  <c:v>32</c:v>
                </c:pt>
                <c:pt idx="1841">
                  <c:v>36928</c:v>
                </c:pt>
                <c:pt idx="1842">
                  <c:v>49</c:v>
                </c:pt>
                <c:pt idx="1843">
                  <c:v>731</c:v>
                </c:pt>
                <c:pt idx="1844">
                  <c:v>11915</c:v>
                </c:pt>
                <c:pt idx="1845">
                  <c:v>118</c:v>
                </c:pt>
                <c:pt idx="1846">
                  <c:v>352</c:v>
                </c:pt>
                <c:pt idx="1847">
                  <c:v>509</c:v>
                </c:pt>
                <c:pt idx="1848">
                  <c:v>128</c:v>
                </c:pt>
                <c:pt idx="1849">
                  <c:v>291</c:v>
                </c:pt>
                <c:pt idx="1850">
                  <c:v>297</c:v>
                </c:pt>
                <c:pt idx="1851">
                  <c:v>87</c:v>
                </c:pt>
                <c:pt idx="1852">
                  <c:v>335</c:v>
                </c:pt>
                <c:pt idx="1853">
                  <c:v>1389</c:v>
                </c:pt>
                <c:pt idx="1854">
                  <c:v>3038</c:v>
                </c:pt>
                <c:pt idx="1855">
                  <c:v>163</c:v>
                </c:pt>
                <c:pt idx="1856">
                  <c:v>115</c:v>
                </c:pt>
                <c:pt idx="1857">
                  <c:v>186</c:v>
                </c:pt>
                <c:pt idx="1858">
                  <c:v>316</c:v>
                </c:pt>
                <c:pt idx="1859">
                  <c:v>55</c:v>
                </c:pt>
                <c:pt idx="1860">
                  <c:v>291</c:v>
                </c:pt>
                <c:pt idx="1861">
                  <c:v>26</c:v>
                </c:pt>
                <c:pt idx="1862">
                  <c:v>174</c:v>
                </c:pt>
                <c:pt idx="1863">
                  <c:v>930</c:v>
                </c:pt>
                <c:pt idx="1864">
                  <c:v>621</c:v>
                </c:pt>
                <c:pt idx="1865">
                  <c:v>23056</c:v>
                </c:pt>
                <c:pt idx="1866">
                  <c:v>467</c:v>
                </c:pt>
                <c:pt idx="1867">
                  <c:v>53</c:v>
                </c:pt>
                <c:pt idx="1868">
                  <c:v>200</c:v>
                </c:pt>
                <c:pt idx="1869">
                  <c:v>2626</c:v>
                </c:pt>
                <c:pt idx="1870">
                  <c:v>774</c:v>
                </c:pt>
                <c:pt idx="1871">
                  <c:v>205</c:v>
                </c:pt>
                <c:pt idx="1872">
                  <c:v>3085</c:v>
                </c:pt>
                <c:pt idx="1873">
                  <c:v>411</c:v>
                </c:pt>
                <c:pt idx="1874">
                  <c:v>5681</c:v>
                </c:pt>
                <c:pt idx="1875">
                  <c:v>8472</c:v>
                </c:pt>
                <c:pt idx="1876">
                  <c:v>258</c:v>
                </c:pt>
                <c:pt idx="1877">
                  <c:v>243</c:v>
                </c:pt>
                <c:pt idx="1878">
                  <c:v>629</c:v>
                </c:pt>
                <c:pt idx="1879">
                  <c:v>231</c:v>
                </c:pt>
                <c:pt idx="1880">
                  <c:v>274</c:v>
                </c:pt>
                <c:pt idx="1881">
                  <c:v>0</c:v>
                </c:pt>
                <c:pt idx="1882">
                  <c:v>2135</c:v>
                </c:pt>
                <c:pt idx="1883">
                  <c:v>23</c:v>
                </c:pt>
                <c:pt idx="1884">
                  <c:v>1876</c:v>
                </c:pt>
                <c:pt idx="1885">
                  <c:v>536</c:v>
                </c:pt>
                <c:pt idx="1886">
                  <c:v>45</c:v>
                </c:pt>
                <c:pt idx="1887">
                  <c:v>333</c:v>
                </c:pt>
                <c:pt idx="1888">
                  <c:v>639</c:v>
                </c:pt>
                <c:pt idx="1889">
                  <c:v>589</c:v>
                </c:pt>
                <c:pt idx="1890">
                  <c:v>274</c:v>
                </c:pt>
                <c:pt idx="1891">
                  <c:v>783</c:v>
                </c:pt>
                <c:pt idx="1892">
                  <c:v>1036</c:v>
                </c:pt>
                <c:pt idx="1893">
                  <c:v>847</c:v>
                </c:pt>
                <c:pt idx="1894">
                  <c:v>3</c:v>
                </c:pt>
                <c:pt idx="1895">
                  <c:v>73</c:v>
                </c:pt>
                <c:pt idx="1896">
                  <c:v>895</c:v>
                </c:pt>
                <c:pt idx="1897">
                  <c:v>140</c:v>
                </c:pt>
                <c:pt idx="1898">
                  <c:v>38675</c:v>
                </c:pt>
                <c:pt idx="1899">
                  <c:v>7040</c:v>
                </c:pt>
                <c:pt idx="1900">
                  <c:v>1233</c:v>
                </c:pt>
                <c:pt idx="1901">
                  <c:v>436</c:v>
                </c:pt>
                <c:pt idx="1902">
                  <c:v>1477</c:v>
                </c:pt>
                <c:pt idx="1903">
                  <c:v>118</c:v>
                </c:pt>
                <c:pt idx="1904">
                  <c:v>575</c:v>
                </c:pt>
                <c:pt idx="1905">
                  <c:v>125</c:v>
                </c:pt>
                <c:pt idx="1906">
                  <c:v>55</c:v>
                </c:pt>
                <c:pt idx="1907">
                  <c:v>909</c:v>
                </c:pt>
                <c:pt idx="1908">
                  <c:v>6285</c:v>
                </c:pt>
                <c:pt idx="1909">
                  <c:v>768</c:v>
                </c:pt>
                <c:pt idx="1910">
                  <c:v>402</c:v>
                </c:pt>
                <c:pt idx="1911">
                  <c:v>363</c:v>
                </c:pt>
                <c:pt idx="1912">
                  <c:v>1503</c:v>
                </c:pt>
                <c:pt idx="1913">
                  <c:v>170</c:v>
                </c:pt>
                <c:pt idx="1914">
                  <c:v>1882</c:v>
                </c:pt>
                <c:pt idx="1915">
                  <c:v>539</c:v>
                </c:pt>
                <c:pt idx="1916">
                  <c:v>19537</c:v>
                </c:pt>
                <c:pt idx="1917">
                  <c:v>710</c:v>
                </c:pt>
                <c:pt idx="1918">
                  <c:v>38</c:v>
                </c:pt>
                <c:pt idx="1919">
                  <c:v>60</c:v>
                </c:pt>
                <c:pt idx="1920">
                  <c:v>74</c:v>
                </c:pt>
                <c:pt idx="1921">
                  <c:v>548</c:v>
                </c:pt>
                <c:pt idx="1922">
                  <c:v>628</c:v>
                </c:pt>
                <c:pt idx="1923">
                  <c:v>54</c:v>
                </c:pt>
                <c:pt idx="1924">
                  <c:v>651</c:v>
                </c:pt>
                <c:pt idx="1925">
                  <c:v>413</c:v>
                </c:pt>
                <c:pt idx="1926">
                  <c:v>1861</c:v>
                </c:pt>
                <c:pt idx="1927">
                  <c:v>1900</c:v>
                </c:pt>
                <c:pt idx="1928">
                  <c:v>638</c:v>
                </c:pt>
                <c:pt idx="1929">
                  <c:v>1064</c:v>
                </c:pt>
                <c:pt idx="1930">
                  <c:v>2380</c:v>
                </c:pt>
                <c:pt idx="1931">
                  <c:v>600</c:v>
                </c:pt>
                <c:pt idx="1932">
                  <c:v>86</c:v>
                </c:pt>
                <c:pt idx="1933">
                  <c:v>1300</c:v>
                </c:pt>
                <c:pt idx="1934">
                  <c:v>165</c:v>
                </c:pt>
                <c:pt idx="1935">
                  <c:v>398</c:v>
                </c:pt>
                <c:pt idx="1936">
                  <c:v>986</c:v>
                </c:pt>
                <c:pt idx="1937">
                  <c:v>181</c:v>
                </c:pt>
                <c:pt idx="1938">
                  <c:v>1605</c:v>
                </c:pt>
                <c:pt idx="1939">
                  <c:v>4351</c:v>
                </c:pt>
                <c:pt idx="1940">
                  <c:v>231</c:v>
                </c:pt>
                <c:pt idx="1941">
                  <c:v>991</c:v>
                </c:pt>
                <c:pt idx="1942">
                  <c:v>1018</c:v>
                </c:pt>
                <c:pt idx="1943">
                  <c:v>154</c:v>
                </c:pt>
                <c:pt idx="1944">
                  <c:v>24730</c:v>
                </c:pt>
                <c:pt idx="1945">
                  <c:v>112</c:v>
                </c:pt>
                <c:pt idx="1946">
                  <c:v>103</c:v>
                </c:pt>
                <c:pt idx="1947">
                  <c:v>290</c:v>
                </c:pt>
                <c:pt idx="1948">
                  <c:v>1274</c:v>
                </c:pt>
                <c:pt idx="1949">
                  <c:v>3234</c:v>
                </c:pt>
                <c:pt idx="1950">
                  <c:v>60</c:v>
                </c:pt>
                <c:pt idx="1951">
                  <c:v>1638</c:v>
                </c:pt>
                <c:pt idx="1952">
                  <c:v>6417</c:v>
                </c:pt>
                <c:pt idx="1953">
                  <c:v>806</c:v>
                </c:pt>
                <c:pt idx="1954">
                  <c:v>1028</c:v>
                </c:pt>
                <c:pt idx="1955">
                  <c:v>5874</c:v>
                </c:pt>
                <c:pt idx="1956">
                  <c:v>316</c:v>
                </c:pt>
                <c:pt idx="1957">
                  <c:v>841</c:v>
                </c:pt>
                <c:pt idx="1958">
                  <c:v>309</c:v>
                </c:pt>
                <c:pt idx="1959">
                  <c:v>5069</c:v>
                </c:pt>
                <c:pt idx="1960">
                  <c:v>400</c:v>
                </c:pt>
                <c:pt idx="1961">
                  <c:v>203</c:v>
                </c:pt>
                <c:pt idx="1962">
                  <c:v>1154</c:v>
                </c:pt>
                <c:pt idx="1963">
                  <c:v>322</c:v>
                </c:pt>
                <c:pt idx="1964">
                  <c:v>531</c:v>
                </c:pt>
                <c:pt idx="1965">
                  <c:v>104</c:v>
                </c:pt>
                <c:pt idx="1966">
                  <c:v>30130</c:v>
                </c:pt>
                <c:pt idx="1967">
                  <c:v>9109</c:v>
                </c:pt>
                <c:pt idx="1968">
                  <c:v>278</c:v>
                </c:pt>
                <c:pt idx="1969">
                  <c:v>3417</c:v>
                </c:pt>
                <c:pt idx="1970">
                  <c:v>536</c:v>
                </c:pt>
                <c:pt idx="1971">
                  <c:v>2179</c:v>
                </c:pt>
                <c:pt idx="1972">
                  <c:v>987</c:v>
                </c:pt>
                <c:pt idx="1973">
                  <c:v>1169</c:v>
                </c:pt>
                <c:pt idx="1974">
                  <c:v>47</c:v>
                </c:pt>
                <c:pt idx="1975">
                  <c:v>507</c:v>
                </c:pt>
                <c:pt idx="1976">
                  <c:v>430</c:v>
                </c:pt>
                <c:pt idx="1977">
                  <c:v>1169</c:v>
                </c:pt>
                <c:pt idx="1978">
                  <c:v>6</c:v>
                </c:pt>
                <c:pt idx="1979">
                  <c:v>10</c:v>
                </c:pt>
                <c:pt idx="1980">
                  <c:v>18294</c:v>
                </c:pt>
                <c:pt idx="1981">
                  <c:v>339</c:v>
                </c:pt>
                <c:pt idx="1982">
                  <c:v>0</c:v>
                </c:pt>
                <c:pt idx="1983">
                  <c:v>3935</c:v>
                </c:pt>
                <c:pt idx="1984">
                  <c:v>556</c:v>
                </c:pt>
                <c:pt idx="1985">
                  <c:v>334</c:v>
                </c:pt>
                <c:pt idx="1986">
                  <c:v>9079</c:v>
                </c:pt>
                <c:pt idx="1987">
                  <c:v>90</c:v>
                </c:pt>
                <c:pt idx="1988">
                  <c:v>121</c:v>
                </c:pt>
                <c:pt idx="1989">
                  <c:v>1329</c:v>
                </c:pt>
                <c:pt idx="1990">
                  <c:v>21898</c:v>
                </c:pt>
                <c:pt idx="1991">
                  <c:v>182</c:v>
                </c:pt>
                <c:pt idx="1992">
                  <c:v>271</c:v>
                </c:pt>
                <c:pt idx="1993">
                  <c:v>747</c:v>
                </c:pt>
                <c:pt idx="1994">
                  <c:v>2712</c:v>
                </c:pt>
                <c:pt idx="1995">
                  <c:v>372</c:v>
                </c:pt>
                <c:pt idx="1996">
                  <c:v>1</c:v>
                </c:pt>
                <c:pt idx="1997">
                  <c:v>1185</c:v>
                </c:pt>
                <c:pt idx="1998">
                  <c:v>41</c:v>
                </c:pt>
                <c:pt idx="1999">
                  <c:v>765</c:v>
                </c:pt>
                <c:pt idx="2000">
                  <c:v>1068</c:v>
                </c:pt>
                <c:pt idx="2001">
                  <c:v>869</c:v>
                </c:pt>
                <c:pt idx="2002">
                  <c:v>443</c:v>
                </c:pt>
                <c:pt idx="2003">
                  <c:v>88</c:v>
                </c:pt>
                <c:pt idx="2004">
                  <c:v>1445</c:v>
                </c:pt>
                <c:pt idx="2005">
                  <c:v>186</c:v>
                </c:pt>
                <c:pt idx="2006">
                  <c:v>1810</c:v>
                </c:pt>
                <c:pt idx="2007">
                  <c:v>4399</c:v>
                </c:pt>
                <c:pt idx="2008">
                  <c:v>168</c:v>
                </c:pt>
                <c:pt idx="2009">
                  <c:v>373</c:v>
                </c:pt>
                <c:pt idx="2010">
                  <c:v>2417</c:v>
                </c:pt>
                <c:pt idx="2011">
                  <c:v>137</c:v>
                </c:pt>
                <c:pt idx="2012">
                  <c:v>17</c:v>
                </c:pt>
                <c:pt idx="2013">
                  <c:v>1860</c:v>
                </c:pt>
                <c:pt idx="2014">
                  <c:v>1886</c:v>
                </c:pt>
                <c:pt idx="2015">
                  <c:v>15</c:v>
                </c:pt>
                <c:pt idx="2016">
                  <c:v>96</c:v>
                </c:pt>
                <c:pt idx="2017">
                  <c:v>3939</c:v>
                </c:pt>
                <c:pt idx="2018">
                  <c:v>459</c:v>
                </c:pt>
                <c:pt idx="2019">
                  <c:v>17572</c:v>
                </c:pt>
                <c:pt idx="2020">
                  <c:v>6</c:v>
                </c:pt>
                <c:pt idx="2021">
                  <c:v>11</c:v>
                </c:pt>
                <c:pt idx="2022">
                  <c:v>14</c:v>
                </c:pt>
                <c:pt idx="2023">
                  <c:v>34</c:v>
                </c:pt>
                <c:pt idx="2024">
                  <c:v>1845</c:v>
                </c:pt>
                <c:pt idx="2025">
                  <c:v>516</c:v>
                </c:pt>
                <c:pt idx="2026">
                  <c:v>133</c:v>
                </c:pt>
                <c:pt idx="2027">
                  <c:v>380</c:v>
                </c:pt>
                <c:pt idx="2028">
                  <c:v>4991</c:v>
                </c:pt>
                <c:pt idx="2029">
                  <c:v>960</c:v>
                </c:pt>
                <c:pt idx="2030">
                  <c:v>1639</c:v>
                </c:pt>
                <c:pt idx="2031">
                  <c:v>4</c:v>
                </c:pt>
                <c:pt idx="2032">
                  <c:v>2307</c:v>
                </c:pt>
                <c:pt idx="2033">
                  <c:v>7647</c:v>
                </c:pt>
                <c:pt idx="2034">
                  <c:v>1893</c:v>
                </c:pt>
                <c:pt idx="2035">
                  <c:v>129</c:v>
                </c:pt>
                <c:pt idx="2036">
                  <c:v>2412</c:v>
                </c:pt>
                <c:pt idx="2037">
                  <c:v>202</c:v>
                </c:pt>
                <c:pt idx="2038">
                  <c:v>1420</c:v>
                </c:pt>
                <c:pt idx="2039">
                  <c:v>1192</c:v>
                </c:pt>
                <c:pt idx="2040">
                  <c:v>1713</c:v>
                </c:pt>
                <c:pt idx="2041">
                  <c:v>10447</c:v>
                </c:pt>
                <c:pt idx="2042">
                  <c:v>49</c:v>
                </c:pt>
                <c:pt idx="2043">
                  <c:v>683</c:v>
                </c:pt>
                <c:pt idx="2044">
                  <c:v>2174</c:v>
                </c:pt>
                <c:pt idx="2045">
                  <c:v>3316</c:v>
                </c:pt>
                <c:pt idx="2046">
                  <c:v>881</c:v>
                </c:pt>
                <c:pt idx="2047">
                  <c:v>382</c:v>
                </c:pt>
                <c:pt idx="2048">
                  <c:v>294</c:v>
                </c:pt>
                <c:pt idx="2049">
                  <c:v>1765</c:v>
                </c:pt>
                <c:pt idx="2050">
                  <c:v>91</c:v>
                </c:pt>
                <c:pt idx="2051">
                  <c:v>141</c:v>
                </c:pt>
                <c:pt idx="2052">
                  <c:v>1788</c:v>
                </c:pt>
                <c:pt idx="2053">
                  <c:v>113</c:v>
                </c:pt>
                <c:pt idx="2054">
                  <c:v>332</c:v>
                </c:pt>
                <c:pt idx="2055">
                  <c:v>2319</c:v>
                </c:pt>
                <c:pt idx="2056">
                  <c:v>228</c:v>
                </c:pt>
                <c:pt idx="2057">
                  <c:v>5811</c:v>
                </c:pt>
                <c:pt idx="2058">
                  <c:v>602</c:v>
                </c:pt>
                <c:pt idx="2059">
                  <c:v>90</c:v>
                </c:pt>
                <c:pt idx="2060">
                  <c:v>1657</c:v>
                </c:pt>
                <c:pt idx="2061">
                  <c:v>108</c:v>
                </c:pt>
                <c:pt idx="2062">
                  <c:v>1990</c:v>
                </c:pt>
                <c:pt idx="2063">
                  <c:v>34</c:v>
                </c:pt>
                <c:pt idx="2064">
                  <c:v>794</c:v>
                </c:pt>
                <c:pt idx="2065">
                  <c:v>362</c:v>
                </c:pt>
                <c:pt idx="2066">
                  <c:v>154</c:v>
                </c:pt>
                <c:pt idx="2067">
                  <c:v>1586</c:v>
                </c:pt>
                <c:pt idx="2068">
                  <c:v>814</c:v>
                </c:pt>
                <c:pt idx="2069">
                  <c:v>12</c:v>
                </c:pt>
                <c:pt idx="2070">
                  <c:v>764</c:v>
                </c:pt>
                <c:pt idx="2071">
                  <c:v>368</c:v>
                </c:pt>
                <c:pt idx="2072">
                  <c:v>311</c:v>
                </c:pt>
                <c:pt idx="2073">
                  <c:v>674</c:v>
                </c:pt>
                <c:pt idx="2074">
                  <c:v>1</c:v>
                </c:pt>
                <c:pt idx="2075">
                  <c:v>392</c:v>
                </c:pt>
                <c:pt idx="2076">
                  <c:v>32</c:v>
                </c:pt>
                <c:pt idx="2077">
                  <c:v>124</c:v>
                </c:pt>
                <c:pt idx="2078">
                  <c:v>201</c:v>
                </c:pt>
                <c:pt idx="2079">
                  <c:v>524</c:v>
                </c:pt>
                <c:pt idx="2080">
                  <c:v>54</c:v>
                </c:pt>
                <c:pt idx="2081">
                  <c:v>844</c:v>
                </c:pt>
                <c:pt idx="2082">
                  <c:v>4554</c:v>
                </c:pt>
                <c:pt idx="2083">
                  <c:v>540</c:v>
                </c:pt>
                <c:pt idx="2084">
                  <c:v>148</c:v>
                </c:pt>
                <c:pt idx="2085">
                  <c:v>500</c:v>
                </c:pt>
                <c:pt idx="2086">
                  <c:v>7332</c:v>
                </c:pt>
                <c:pt idx="2087">
                  <c:v>13</c:v>
                </c:pt>
                <c:pt idx="2088">
                  <c:v>947</c:v>
                </c:pt>
                <c:pt idx="2089">
                  <c:v>189</c:v>
                </c:pt>
                <c:pt idx="2090">
                  <c:v>2826</c:v>
                </c:pt>
                <c:pt idx="2091">
                  <c:v>4820</c:v>
                </c:pt>
                <c:pt idx="2092">
                  <c:v>54</c:v>
                </c:pt>
                <c:pt idx="2093">
                  <c:v>2990</c:v>
                </c:pt>
                <c:pt idx="2094">
                  <c:v>8</c:v>
                </c:pt>
                <c:pt idx="2095">
                  <c:v>9822</c:v>
                </c:pt>
                <c:pt idx="2096">
                  <c:v>2086</c:v>
                </c:pt>
                <c:pt idx="2097">
                  <c:v>145</c:v>
                </c:pt>
                <c:pt idx="2098">
                  <c:v>4161</c:v>
                </c:pt>
                <c:pt idx="2099">
                  <c:v>923</c:v>
                </c:pt>
                <c:pt idx="2100">
                  <c:v>5537</c:v>
                </c:pt>
                <c:pt idx="2101">
                  <c:v>4954</c:v>
                </c:pt>
                <c:pt idx="2102">
                  <c:v>922</c:v>
                </c:pt>
                <c:pt idx="2103">
                  <c:v>163</c:v>
                </c:pt>
                <c:pt idx="2104">
                  <c:v>2797</c:v>
                </c:pt>
                <c:pt idx="2105">
                  <c:v>810</c:v>
                </c:pt>
                <c:pt idx="2106">
                  <c:v>3606</c:v>
                </c:pt>
                <c:pt idx="2107">
                  <c:v>4266</c:v>
                </c:pt>
                <c:pt idx="2108">
                  <c:v>754</c:v>
                </c:pt>
                <c:pt idx="2109">
                  <c:v>210</c:v>
                </c:pt>
                <c:pt idx="2110">
                  <c:v>641</c:v>
                </c:pt>
                <c:pt idx="2111">
                  <c:v>7</c:v>
                </c:pt>
                <c:pt idx="2112">
                  <c:v>848</c:v>
                </c:pt>
                <c:pt idx="2113">
                  <c:v>87</c:v>
                </c:pt>
                <c:pt idx="2114">
                  <c:v>429</c:v>
                </c:pt>
                <c:pt idx="2115">
                  <c:v>4</c:v>
                </c:pt>
                <c:pt idx="2116">
                  <c:v>358</c:v>
                </c:pt>
                <c:pt idx="2117">
                  <c:v>488</c:v>
                </c:pt>
                <c:pt idx="2118">
                  <c:v>11</c:v>
                </c:pt>
                <c:pt idx="2119">
                  <c:v>701</c:v>
                </c:pt>
                <c:pt idx="2120">
                  <c:v>31</c:v>
                </c:pt>
                <c:pt idx="2121">
                  <c:v>17903</c:v>
                </c:pt>
                <c:pt idx="2122">
                  <c:v>284</c:v>
                </c:pt>
                <c:pt idx="2123">
                  <c:v>326</c:v>
                </c:pt>
                <c:pt idx="2124">
                  <c:v>17</c:v>
                </c:pt>
                <c:pt idx="2125">
                  <c:v>2515</c:v>
                </c:pt>
                <c:pt idx="2126">
                  <c:v>929</c:v>
                </c:pt>
                <c:pt idx="2127">
                  <c:v>399</c:v>
                </c:pt>
                <c:pt idx="2128">
                  <c:v>542</c:v>
                </c:pt>
                <c:pt idx="2129">
                  <c:v>49</c:v>
                </c:pt>
                <c:pt idx="2130">
                  <c:v>441</c:v>
                </c:pt>
                <c:pt idx="2131">
                  <c:v>1261</c:v>
                </c:pt>
                <c:pt idx="2132">
                  <c:v>970</c:v>
                </c:pt>
                <c:pt idx="2133">
                  <c:v>640</c:v>
                </c:pt>
                <c:pt idx="2134">
                  <c:v>260</c:v>
                </c:pt>
                <c:pt idx="2135">
                  <c:v>1614</c:v>
                </c:pt>
                <c:pt idx="2136">
                  <c:v>7</c:v>
                </c:pt>
                <c:pt idx="2137">
                  <c:v>5795</c:v>
                </c:pt>
                <c:pt idx="2138">
                  <c:v>82</c:v>
                </c:pt>
                <c:pt idx="2139">
                  <c:v>313</c:v>
                </c:pt>
                <c:pt idx="2140">
                  <c:v>41</c:v>
                </c:pt>
                <c:pt idx="2141">
                  <c:v>528</c:v>
                </c:pt>
                <c:pt idx="2142">
                  <c:v>191</c:v>
                </c:pt>
                <c:pt idx="2143">
                  <c:v>952</c:v>
                </c:pt>
                <c:pt idx="2144">
                  <c:v>2079</c:v>
                </c:pt>
                <c:pt idx="2145">
                  <c:v>615</c:v>
                </c:pt>
                <c:pt idx="2146">
                  <c:v>1798</c:v>
                </c:pt>
                <c:pt idx="2147">
                  <c:v>8</c:v>
                </c:pt>
                <c:pt idx="2148">
                  <c:v>4</c:v>
                </c:pt>
                <c:pt idx="2149">
                  <c:v>549</c:v>
                </c:pt>
                <c:pt idx="2150">
                  <c:v>168</c:v>
                </c:pt>
                <c:pt idx="2151">
                  <c:v>231</c:v>
                </c:pt>
                <c:pt idx="2152">
                  <c:v>2400</c:v>
                </c:pt>
                <c:pt idx="2153">
                  <c:v>1854</c:v>
                </c:pt>
                <c:pt idx="2154">
                  <c:v>802</c:v>
                </c:pt>
                <c:pt idx="2155">
                  <c:v>187</c:v>
                </c:pt>
                <c:pt idx="2156">
                  <c:v>1197</c:v>
                </c:pt>
                <c:pt idx="2157">
                  <c:v>26</c:v>
                </c:pt>
                <c:pt idx="2158">
                  <c:v>8055</c:v>
                </c:pt>
                <c:pt idx="2159">
                  <c:v>25</c:v>
                </c:pt>
                <c:pt idx="2160">
                  <c:v>2203</c:v>
                </c:pt>
                <c:pt idx="2161">
                  <c:v>2372</c:v>
                </c:pt>
                <c:pt idx="2162">
                  <c:v>366</c:v>
                </c:pt>
                <c:pt idx="2163">
                  <c:v>45</c:v>
                </c:pt>
                <c:pt idx="2164">
                  <c:v>100</c:v>
                </c:pt>
                <c:pt idx="2165">
                  <c:v>857</c:v>
                </c:pt>
                <c:pt idx="2166">
                  <c:v>16105</c:v>
                </c:pt>
                <c:pt idx="2167">
                  <c:v>379</c:v>
                </c:pt>
                <c:pt idx="2168">
                  <c:v>194</c:v>
                </c:pt>
                <c:pt idx="2169">
                  <c:v>699</c:v>
                </c:pt>
                <c:pt idx="2170">
                  <c:v>55</c:v>
                </c:pt>
                <c:pt idx="2171">
                  <c:v>16</c:v>
                </c:pt>
                <c:pt idx="2172">
                  <c:v>60</c:v>
                </c:pt>
                <c:pt idx="2173">
                  <c:v>16420</c:v>
                </c:pt>
                <c:pt idx="2174">
                  <c:v>178</c:v>
                </c:pt>
                <c:pt idx="2175">
                  <c:v>2512</c:v>
                </c:pt>
                <c:pt idx="2176">
                  <c:v>1858</c:v>
                </c:pt>
                <c:pt idx="2177">
                  <c:v>101</c:v>
                </c:pt>
                <c:pt idx="2178">
                  <c:v>155</c:v>
                </c:pt>
                <c:pt idx="2179">
                  <c:v>212</c:v>
                </c:pt>
                <c:pt idx="2180">
                  <c:v>2895</c:v>
                </c:pt>
                <c:pt idx="2181">
                  <c:v>1130</c:v>
                </c:pt>
                <c:pt idx="2182">
                  <c:v>471</c:v>
                </c:pt>
                <c:pt idx="2183">
                  <c:v>397</c:v>
                </c:pt>
                <c:pt idx="2184">
                  <c:v>4831</c:v>
                </c:pt>
                <c:pt idx="2185">
                  <c:v>19</c:v>
                </c:pt>
                <c:pt idx="2186">
                  <c:v>3708</c:v>
                </c:pt>
                <c:pt idx="2187">
                  <c:v>1378</c:v>
                </c:pt>
                <c:pt idx="2188">
                  <c:v>3158</c:v>
                </c:pt>
                <c:pt idx="2189">
                  <c:v>75</c:v>
                </c:pt>
                <c:pt idx="2190">
                  <c:v>1759</c:v>
                </c:pt>
                <c:pt idx="2191">
                  <c:v>2400</c:v>
                </c:pt>
                <c:pt idx="2192">
                  <c:v>2</c:v>
                </c:pt>
                <c:pt idx="2193">
                  <c:v>2947</c:v>
                </c:pt>
                <c:pt idx="2194">
                  <c:v>34</c:v>
                </c:pt>
                <c:pt idx="2195">
                  <c:v>237</c:v>
                </c:pt>
                <c:pt idx="2196">
                  <c:v>1230</c:v>
                </c:pt>
                <c:pt idx="2197">
                  <c:v>568</c:v>
                </c:pt>
                <c:pt idx="2198">
                  <c:v>44</c:v>
                </c:pt>
                <c:pt idx="2199">
                  <c:v>934</c:v>
                </c:pt>
                <c:pt idx="2200">
                  <c:v>22933</c:v>
                </c:pt>
                <c:pt idx="2201">
                  <c:v>3533</c:v>
                </c:pt>
                <c:pt idx="2202">
                  <c:v>561</c:v>
                </c:pt>
                <c:pt idx="2203">
                  <c:v>353</c:v>
                </c:pt>
                <c:pt idx="2204">
                  <c:v>1057</c:v>
                </c:pt>
                <c:pt idx="2205">
                  <c:v>147</c:v>
                </c:pt>
                <c:pt idx="2206">
                  <c:v>588</c:v>
                </c:pt>
                <c:pt idx="2207">
                  <c:v>892</c:v>
                </c:pt>
                <c:pt idx="2208">
                  <c:v>1061</c:v>
                </c:pt>
                <c:pt idx="2209">
                  <c:v>18207</c:v>
                </c:pt>
                <c:pt idx="2210">
                  <c:v>91</c:v>
                </c:pt>
                <c:pt idx="2211">
                  <c:v>129502</c:v>
                </c:pt>
                <c:pt idx="2212">
                  <c:v>340</c:v>
                </c:pt>
                <c:pt idx="2213">
                  <c:v>636</c:v>
                </c:pt>
                <c:pt idx="2214">
                  <c:v>343</c:v>
                </c:pt>
                <c:pt idx="2215">
                  <c:v>1</c:v>
                </c:pt>
                <c:pt idx="2216">
                  <c:v>347</c:v>
                </c:pt>
                <c:pt idx="2217">
                  <c:v>16</c:v>
                </c:pt>
                <c:pt idx="2218">
                  <c:v>150</c:v>
                </c:pt>
                <c:pt idx="2219">
                  <c:v>3133</c:v>
                </c:pt>
                <c:pt idx="2220">
                  <c:v>9373</c:v>
                </c:pt>
                <c:pt idx="2221">
                  <c:v>2317</c:v>
                </c:pt>
                <c:pt idx="2222">
                  <c:v>120</c:v>
                </c:pt>
                <c:pt idx="2223">
                  <c:v>2767</c:v>
                </c:pt>
                <c:pt idx="2224">
                  <c:v>290</c:v>
                </c:pt>
                <c:pt idx="2225">
                  <c:v>417</c:v>
                </c:pt>
                <c:pt idx="2226">
                  <c:v>1042</c:v>
                </c:pt>
                <c:pt idx="2227">
                  <c:v>4</c:v>
                </c:pt>
                <c:pt idx="2228">
                  <c:v>10</c:v>
                </c:pt>
                <c:pt idx="2229">
                  <c:v>5228</c:v>
                </c:pt>
                <c:pt idx="2230">
                  <c:v>950</c:v>
                </c:pt>
                <c:pt idx="2231">
                  <c:v>1976</c:v>
                </c:pt>
                <c:pt idx="2232">
                  <c:v>901</c:v>
                </c:pt>
                <c:pt idx="2233">
                  <c:v>321</c:v>
                </c:pt>
                <c:pt idx="2234">
                  <c:v>425</c:v>
                </c:pt>
                <c:pt idx="2235">
                  <c:v>263</c:v>
                </c:pt>
                <c:pt idx="2236">
                  <c:v>75</c:v>
                </c:pt>
                <c:pt idx="2237">
                  <c:v>2314</c:v>
                </c:pt>
                <c:pt idx="2238">
                  <c:v>97</c:v>
                </c:pt>
                <c:pt idx="2239">
                  <c:v>37</c:v>
                </c:pt>
                <c:pt idx="2240">
                  <c:v>162</c:v>
                </c:pt>
                <c:pt idx="2241">
                  <c:v>458</c:v>
                </c:pt>
                <c:pt idx="2242">
                  <c:v>5488</c:v>
                </c:pt>
                <c:pt idx="2243">
                  <c:v>119</c:v>
                </c:pt>
                <c:pt idx="2244">
                  <c:v>252</c:v>
                </c:pt>
                <c:pt idx="2245">
                  <c:v>196</c:v>
                </c:pt>
                <c:pt idx="2246">
                  <c:v>1063</c:v>
                </c:pt>
                <c:pt idx="2247">
                  <c:v>1643059</c:v>
                </c:pt>
                <c:pt idx="2248">
                  <c:v>929</c:v>
                </c:pt>
                <c:pt idx="2249">
                  <c:v>1432</c:v>
                </c:pt>
                <c:pt idx="2250">
                  <c:v>0</c:v>
                </c:pt>
                <c:pt idx="2251">
                  <c:v>88</c:v>
                </c:pt>
                <c:pt idx="2252">
                  <c:v>203</c:v>
                </c:pt>
                <c:pt idx="2253">
                  <c:v>2264</c:v>
                </c:pt>
                <c:pt idx="2254">
                  <c:v>19561</c:v>
                </c:pt>
                <c:pt idx="2255">
                  <c:v>1</c:v>
                </c:pt>
                <c:pt idx="2256">
                  <c:v>1188</c:v>
                </c:pt>
                <c:pt idx="2257">
                  <c:v>14</c:v>
                </c:pt>
                <c:pt idx="2258">
                  <c:v>2321</c:v>
                </c:pt>
                <c:pt idx="2259">
                  <c:v>1</c:v>
                </c:pt>
                <c:pt idx="2260">
                  <c:v>66251</c:v>
                </c:pt>
                <c:pt idx="2261">
                  <c:v>1533</c:v>
                </c:pt>
                <c:pt idx="2262">
                  <c:v>1104</c:v>
                </c:pt>
                <c:pt idx="2263">
                  <c:v>3353</c:v>
                </c:pt>
                <c:pt idx="2264">
                  <c:v>118</c:v>
                </c:pt>
                <c:pt idx="2265">
                  <c:v>27</c:v>
                </c:pt>
                <c:pt idx="2266">
                  <c:v>758</c:v>
                </c:pt>
                <c:pt idx="2267">
                  <c:v>249</c:v>
                </c:pt>
                <c:pt idx="2268">
                  <c:v>2481</c:v>
                </c:pt>
                <c:pt idx="2269">
                  <c:v>80</c:v>
                </c:pt>
                <c:pt idx="2270">
                  <c:v>113</c:v>
                </c:pt>
                <c:pt idx="2271">
                  <c:v>109</c:v>
                </c:pt>
                <c:pt idx="2272">
                  <c:v>64</c:v>
                </c:pt>
                <c:pt idx="2273">
                  <c:v>95</c:v>
                </c:pt>
                <c:pt idx="2274">
                  <c:v>134</c:v>
                </c:pt>
                <c:pt idx="2275">
                  <c:v>2157</c:v>
                </c:pt>
                <c:pt idx="2276">
                  <c:v>8</c:v>
                </c:pt>
                <c:pt idx="2277">
                  <c:v>378</c:v>
                </c:pt>
                <c:pt idx="2278">
                  <c:v>103</c:v>
                </c:pt>
                <c:pt idx="2279">
                  <c:v>180</c:v>
                </c:pt>
                <c:pt idx="2280">
                  <c:v>33</c:v>
                </c:pt>
                <c:pt idx="2281">
                  <c:v>6157</c:v>
                </c:pt>
                <c:pt idx="2282">
                  <c:v>222</c:v>
                </c:pt>
                <c:pt idx="2283">
                  <c:v>664</c:v>
                </c:pt>
                <c:pt idx="2284">
                  <c:v>261</c:v>
                </c:pt>
                <c:pt idx="2285">
                  <c:v>377</c:v>
                </c:pt>
                <c:pt idx="2286">
                  <c:v>227</c:v>
                </c:pt>
                <c:pt idx="2287">
                  <c:v>111</c:v>
                </c:pt>
                <c:pt idx="2288">
                  <c:v>4927</c:v>
                </c:pt>
                <c:pt idx="2289">
                  <c:v>14</c:v>
                </c:pt>
                <c:pt idx="2290">
                  <c:v>6</c:v>
                </c:pt>
                <c:pt idx="2291">
                  <c:v>430</c:v>
                </c:pt>
                <c:pt idx="2292">
                  <c:v>39</c:v>
                </c:pt>
                <c:pt idx="2293">
                  <c:v>29</c:v>
                </c:pt>
                <c:pt idx="2294">
                  <c:v>227</c:v>
                </c:pt>
                <c:pt idx="2295">
                  <c:v>29</c:v>
                </c:pt>
                <c:pt idx="2296">
                  <c:v>225</c:v>
                </c:pt>
                <c:pt idx="2297">
                  <c:v>16479</c:v>
                </c:pt>
                <c:pt idx="2298">
                  <c:v>248</c:v>
                </c:pt>
                <c:pt idx="2299">
                  <c:v>1158</c:v>
                </c:pt>
                <c:pt idx="2300">
                  <c:v>750</c:v>
                </c:pt>
                <c:pt idx="2301">
                  <c:v>6296</c:v>
                </c:pt>
                <c:pt idx="2302">
                  <c:v>36</c:v>
                </c:pt>
                <c:pt idx="2303">
                  <c:v>540</c:v>
                </c:pt>
                <c:pt idx="2304">
                  <c:v>16</c:v>
                </c:pt>
                <c:pt idx="2305">
                  <c:v>64</c:v>
                </c:pt>
                <c:pt idx="2306">
                  <c:v>2</c:v>
                </c:pt>
                <c:pt idx="2307">
                  <c:v>6</c:v>
                </c:pt>
                <c:pt idx="2308">
                  <c:v>831</c:v>
                </c:pt>
                <c:pt idx="2309">
                  <c:v>233</c:v>
                </c:pt>
                <c:pt idx="2310">
                  <c:v>7339</c:v>
                </c:pt>
                <c:pt idx="2311">
                  <c:v>1442</c:v>
                </c:pt>
                <c:pt idx="2312">
                  <c:v>27</c:v>
                </c:pt>
                <c:pt idx="2313">
                  <c:v>5624</c:v>
                </c:pt>
                <c:pt idx="2314">
                  <c:v>1572</c:v>
                </c:pt>
                <c:pt idx="2315">
                  <c:v>400</c:v>
                </c:pt>
                <c:pt idx="2316">
                  <c:v>110</c:v>
                </c:pt>
                <c:pt idx="2317">
                  <c:v>851</c:v>
                </c:pt>
                <c:pt idx="2318">
                  <c:v>113</c:v>
                </c:pt>
                <c:pt idx="2319">
                  <c:v>3899</c:v>
                </c:pt>
                <c:pt idx="2320">
                  <c:v>99</c:v>
                </c:pt>
                <c:pt idx="2321">
                  <c:v>557</c:v>
                </c:pt>
                <c:pt idx="2322">
                  <c:v>205</c:v>
                </c:pt>
                <c:pt idx="2323">
                  <c:v>755</c:v>
                </c:pt>
                <c:pt idx="2324">
                  <c:v>1468</c:v>
                </c:pt>
                <c:pt idx="2325">
                  <c:v>11</c:v>
                </c:pt>
                <c:pt idx="2326">
                  <c:v>490</c:v>
                </c:pt>
                <c:pt idx="2327">
                  <c:v>494</c:v>
                </c:pt>
                <c:pt idx="2328">
                  <c:v>42</c:v>
                </c:pt>
                <c:pt idx="2329">
                  <c:v>41</c:v>
                </c:pt>
                <c:pt idx="2330">
                  <c:v>1507</c:v>
                </c:pt>
                <c:pt idx="2331">
                  <c:v>1180</c:v>
                </c:pt>
                <c:pt idx="2332">
                  <c:v>136</c:v>
                </c:pt>
                <c:pt idx="2333">
                  <c:v>228</c:v>
                </c:pt>
                <c:pt idx="2334">
                  <c:v>604</c:v>
                </c:pt>
                <c:pt idx="2335">
                  <c:v>71</c:v>
                </c:pt>
                <c:pt idx="2336">
                  <c:v>374</c:v>
                </c:pt>
                <c:pt idx="2337">
                  <c:v>150</c:v>
                </c:pt>
                <c:pt idx="2338">
                  <c:v>208</c:v>
                </c:pt>
                <c:pt idx="2339">
                  <c:v>155</c:v>
                </c:pt>
                <c:pt idx="2340">
                  <c:v>64</c:v>
                </c:pt>
                <c:pt idx="2341">
                  <c:v>4023</c:v>
                </c:pt>
                <c:pt idx="2342">
                  <c:v>221</c:v>
                </c:pt>
                <c:pt idx="2343">
                  <c:v>9</c:v>
                </c:pt>
                <c:pt idx="2344">
                  <c:v>1</c:v>
                </c:pt>
                <c:pt idx="2345">
                  <c:v>952</c:v>
                </c:pt>
                <c:pt idx="2346">
                  <c:v>21428</c:v>
                </c:pt>
                <c:pt idx="2347">
                  <c:v>2647</c:v>
                </c:pt>
                <c:pt idx="2348">
                  <c:v>879</c:v>
                </c:pt>
                <c:pt idx="2349">
                  <c:v>345</c:v>
                </c:pt>
                <c:pt idx="2350">
                  <c:v>623</c:v>
                </c:pt>
                <c:pt idx="2351">
                  <c:v>118</c:v>
                </c:pt>
                <c:pt idx="2352">
                  <c:v>14</c:v>
                </c:pt>
                <c:pt idx="2353">
                  <c:v>113</c:v>
                </c:pt>
                <c:pt idx="2354">
                  <c:v>992</c:v>
                </c:pt>
                <c:pt idx="2355">
                  <c:v>2</c:v>
                </c:pt>
                <c:pt idx="2356">
                  <c:v>671</c:v>
                </c:pt>
                <c:pt idx="2357">
                  <c:v>2403</c:v>
                </c:pt>
                <c:pt idx="2358">
                  <c:v>549</c:v>
                </c:pt>
                <c:pt idx="2359">
                  <c:v>621</c:v>
                </c:pt>
                <c:pt idx="2360">
                  <c:v>265</c:v>
                </c:pt>
                <c:pt idx="2361">
                  <c:v>61447</c:v>
                </c:pt>
                <c:pt idx="2362">
                  <c:v>342</c:v>
                </c:pt>
                <c:pt idx="2363">
                  <c:v>115</c:v>
                </c:pt>
                <c:pt idx="2364">
                  <c:v>162</c:v>
                </c:pt>
                <c:pt idx="2365">
                  <c:v>705</c:v>
                </c:pt>
                <c:pt idx="2366">
                  <c:v>1962</c:v>
                </c:pt>
                <c:pt idx="2367">
                  <c:v>6687</c:v>
                </c:pt>
                <c:pt idx="2368">
                  <c:v>45</c:v>
                </c:pt>
                <c:pt idx="2369">
                  <c:v>4682</c:v>
                </c:pt>
                <c:pt idx="2370">
                  <c:v>813</c:v>
                </c:pt>
                <c:pt idx="2371">
                  <c:v>346</c:v>
                </c:pt>
                <c:pt idx="2372">
                  <c:v>136</c:v>
                </c:pt>
                <c:pt idx="2373">
                  <c:v>32</c:v>
                </c:pt>
                <c:pt idx="2374">
                  <c:v>18</c:v>
                </c:pt>
                <c:pt idx="2375">
                  <c:v>1709</c:v>
                </c:pt>
                <c:pt idx="2376">
                  <c:v>1877</c:v>
                </c:pt>
                <c:pt idx="2377">
                  <c:v>3</c:v>
                </c:pt>
                <c:pt idx="2378">
                  <c:v>10372</c:v>
                </c:pt>
                <c:pt idx="2379">
                  <c:v>4861</c:v>
                </c:pt>
                <c:pt idx="2380">
                  <c:v>683</c:v>
                </c:pt>
                <c:pt idx="2381">
                  <c:v>1256</c:v>
                </c:pt>
                <c:pt idx="2382">
                  <c:v>1960</c:v>
                </c:pt>
                <c:pt idx="2383">
                  <c:v>265</c:v>
                </c:pt>
                <c:pt idx="2384">
                  <c:v>1108</c:v>
                </c:pt>
                <c:pt idx="2385">
                  <c:v>81</c:v>
                </c:pt>
                <c:pt idx="2386">
                  <c:v>2</c:v>
                </c:pt>
                <c:pt idx="2387">
                  <c:v>724</c:v>
                </c:pt>
                <c:pt idx="2388">
                  <c:v>3357</c:v>
                </c:pt>
                <c:pt idx="2389">
                  <c:v>116</c:v>
                </c:pt>
                <c:pt idx="2390">
                  <c:v>1182</c:v>
                </c:pt>
                <c:pt idx="2391">
                  <c:v>556</c:v>
                </c:pt>
                <c:pt idx="2392">
                  <c:v>543</c:v>
                </c:pt>
                <c:pt idx="2393">
                  <c:v>730</c:v>
                </c:pt>
                <c:pt idx="2394">
                  <c:v>1761</c:v>
                </c:pt>
                <c:pt idx="2395">
                  <c:v>522</c:v>
                </c:pt>
                <c:pt idx="2396">
                  <c:v>1561</c:v>
                </c:pt>
                <c:pt idx="2397">
                  <c:v>1227</c:v>
                </c:pt>
                <c:pt idx="2398">
                  <c:v>3755</c:v>
                </c:pt>
                <c:pt idx="2399">
                  <c:v>546</c:v>
                </c:pt>
                <c:pt idx="2400">
                  <c:v>1773</c:v>
                </c:pt>
                <c:pt idx="2401">
                  <c:v>150</c:v>
                </c:pt>
                <c:pt idx="2402">
                  <c:v>76</c:v>
                </c:pt>
                <c:pt idx="2403">
                  <c:v>472</c:v>
                </c:pt>
                <c:pt idx="2404">
                  <c:v>2798</c:v>
                </c:pt>
                <c:pt idx="2405">
                  <c:v>3303</c:v>
                </c:pt>
                <c:pt idx="2406">
                  <c:v>5353</c:v>
                </c:pt>
                <c:pt idx="2407">
                  <c:v>630</c:v>
                </c:pt>
                <c:pt idx="2408">
                  <c:v>128</c:v>
                </c:pt>
                <c:pt idx="2409">
                  <c:v>101</c:v>
                </c:pt>
                <c:pt idx="2410">
                  <c:v>1484</c:v>
                </c:pt>
                <c:pt idx="2411">
                  <c:v>7</c:v>
                </c:pt>
                <c:pt idx="2412">
                  <c:v>5365</c:v>
                </c:pt>
                <c:pt idx="2413">
                  <c:v>788</c:v>
                </c:pt>
                <c:pt idx="2414">
                  <c:v>1198</c:v>
                </c:pt>
                <c:pt idx="2415">
                  <c:v>159</c:v>
                </c:pt>
                <c:pt idx="2416">
                  <c:v>573</c:v>
                </c:pt>
                <c:pt idx="2417">
                  <c:v>1169</c:v>
                </c:pt>
                <c:pt idx="2418">
                  <c:v>335</c:v>
                </c:pt>
                <c:pt idx="2419">
                  <c:v>1196</c:v>
                </c:pt>
                <c:pt idx="2420">
                  <c:v>522</c:v>
                </c:pt>
                <c:pt idx="2421">
                  <c:v>401</c:v>
                </c:pt>
                <c:pt idx="2422">
                  <c:v>436</c:v>
                </c:pt>
                <c:pt idx="2423">
                  <c:v>62</c:v>
                </c:pt>
                <c:pt idx="2424">
                  <c:v>632</c:v>
                </c:pt>
                <c:pt idx="2425">
                  <c:v>354</c:v>
                </c:pt>
                <c:pt idx="2426">
                  <c:v>3954</c:v>
                </c:pt>
                <c:pt idx="2427">
                  <c:v>279</c:v>
                </c:pt>
                <c:pt idx="2428">
                  <c:v>332</c:v>
                </c:pt>
                <c:pt idx="2429">
                  <c:v>1259</c:v>
                </c:pt>
                <c:pt idx="2430">
                  <c:v>50</c:v>
                </c:pt>
                <c:pt idx="2431">
                  <c:v>323</c:v>
                </c:pt>
                <c:pt idx="2432">
                  <c:v>27</c:v>
                </c:pt>
                <c:pt idx="2433">
                  <c:v>170</c:v>
                </c:pt>
                <c:pt idx="2434">
                  <c:v>201</c:v>
                </c:pt>
                <c:pt idx="2435">
                  <c:v>13</c:v>
                </c:pt>
                <c:pt idx="2436">
                  <c:v>393</c:v>
                </c:pt>
                <c:pt idx="2437">
                  <c:v>154</c:v>
                </c:pt>
                <c:pt idx="2438">
                  <c:v>2250</c:v>
                </c:pt>
                <c:pt idx="2439">
                  <c:v>1375</c:v>
                </c:pt>
                <c:pt idx="2440">
                  <c:v>773</c:v>
                </c:pt>
                <c:pt idx="2441">
                  <c:v>126931</c:v>
                </c:pt>
                <c:pt idx="2442">
                  <c:v>946</c:v>
                </c:pt>
                <c:pt idx="2443">
                  <c:v>1570</c:v>
                </c:pt>
                <c:pt idx="2444">
                  <c:v>225</c:v>
                </c:pt>
                <c:pt idx="2445">
                  <c:v>112</c:v>
                </c:pt>
                <c:pt idx="2446">
                  <c:v>27</c:v>
                </c:pt>
                <c:pt idx="2447">
                  <c:v>87</c:v>
                </c:pt>
                <c:pt idx="2448">
                  <c:v>195</c:v>
                </c:pt>
                <c:pt idx="2449">
                  <c:v>255</c:v>
                </c:pt>
                <c:pt idx="2450">
                  <c:v>7048</c:v>
                </c:pt>
                <c:pt idx="2451">
                  <c:v>1077</c:v>
                </c:pt>
                <c:pt idx="2452">
                  <c:v>26</c:v>
                </c:pt>
                <c:pt idx="2453">
                  <c:v>58</c:v>
                </c:pt>
                <c:pt idx="2454">
                  <c:v>620</c:v>
                </c:pt>
                <c:pt idx="2455">
                  <c:v>29</c:v>
                </c:pt>
                <c:pt idx="2456">
                  <c:v>3668</c:v>
                </c:pt>
                <c:pt idx="2457">
                  <c:v>1018</c:v>
                </c:pt>
                <c:pt idx="2458">
                  <c:v>10980</c:v>
                </c:pt>
                <c:pt idx="2459">
                  <c:v>61</c:v>
                </c:pt>
                <c:pt idx="2460">
                  <c:v>2742</c:v>
                </c:pt>
                <c:pt idx="2461">
                  <c:v>0</c:v>
                </c:pt>
                <c:pt idx="2462">
                  <c:v>4290</c:v>
                </c:pt>
                <c:pt idx="2463">
                  <c:v>305</c:v>
                </c:pt>
                <c:pt idx="2464">
                  <c:v>1098</c:v>
                </c:pt>
                <c:pt idx="2465">
                  <c:v>1121</c:v>
                </c:pt>
                <c:pt idx="2466">
                  <c:v>3697</c:v>
                </c:pt>
                <c:pt idx="2467">
                  <c:v>628</c:v>
                </c:pt>
                <c:pt idx="2468">
                  <c:v>864</c:v>
                </c:pt>
                <c:pt idx="2469">
                  <c:v>2553</c:v>
                </c:pt>
                <c:pt idx="2470">
                  <c:v>1081</c:v>
                </c:pt>
                <c:pt idx="2471">
                  <c:v>798</c:v>
                </c:pt>
                <c:pt idx="2472">
                  <c:v>294</c:v>
                </c:pt>
                <c:pt idx="2473">
                  <c:v>2</c:v>
                </c:pt>
                <c:pt idx="2474">
                  <c:v>822</c:v>
                </c:pt>
                <c:pt idx="2475">
                  <c:v>343</c:v>
                </c:pt>
                <c:pt idx="2476">
                  <c:v>341</c:v>
                </c:pt>
                <c:pt idx="2477">
                  <c:v>2014</c:v>
                </c:pt>
                <c:pt idx="2478">
                  <c:v>147</c:v>
                </c:pt>
                <c:pt idx="2479">
                  <c:v>69</c:v>
                </c:pt>
                <c:pt idx="2480">
                  <c:v>158</c:v>
                </c:pt>
                <c:pt idx="2481">
                  <c:v>1318</c:v>
                </c:pt>
                <c:pt idx="2482">
                  <c:v>87</c:v>
                </c:pt>
                <c:pt idx="2483">
                  <c:v>651</c:v>
                </c:pt>
                <c:pt idx="2484">
                  <c:v>906</c:v>
                </c:pt>
                <c:pt idx="2485">
                  <c:v>8</c:v>
                </c:pt>
                <c:pt idx="2486">
                  <c:v>1657</c:v>
                </c:pt>
                <c:pt idx="2487">
                  <c:v>57</c:v>
                </c:pt>
                <c:pt idx="2488">
                  <c:v>2589</c:v>
                </c:pt>
                <c:pt idx="2489">
                  <c:v>829</c:v>
                </c:pt>
                <c:pt idx="2490">
                  <c:v>1796</c:v>
                </c:pt>
                <c:pt idx="2491">
                  <c:v>163</c:v>
                </c:pt>
                <c:pt idx="2492">
                  <c:v>943</c:v>
                </c:pt>
                <c:pt idx="2493">
                  <c:v>4</c:v>
                </c:pt>
                <c:pt idx="2494">
                  <c:v>4595</c:v>
                </c:pt>
                <c:pt idx="2495">
                  <c:v>3066</c:v>
                </c:pt>
                <c:pt idx="2496">
                  <c:v>26</c:v>
                </c:pt>
                <c:pt idx="2497">
                  <c:v>2335</c:v>
                </c:pt>
                <c:pt idx="2498">
                  <c:v>325</c:v>
                </c:pt>
                <c:pt idx="2499">
                  <c:v>5766</c:v>
                </c:pt>
                <c:pt idx="2500">
                  <c:v>1829</c:v>
                </c:pt>
                <c:pt idx="2501">
                  <c:v>2849</c:v>
                </c:pt>
                <c:pt idx="2502">
                  <c:v>223</c:v>
                </c:pt>
                <c:pt idx="2503">
                  <c:v>1109</c:v>
                </c:pt>
                <c:pt idx="2504">
                  <c:v>1145</c:v>
                </c:pt>
                <c:pt idx="2505">
                  <c:v>564</c:v>
                </c:pt>
                <c:pt idx="2506">
                  <c:v>202</c:v>
                </c:pt>
                <c:pt idx="2507">
                  <c:v>29865</c:v>
                </c:pt>
                <c:pt idx="2508">
                  <c:v>822</c:v>
                </c:pt>
                <c:pt idx="2509">
                  <c:v>20</c:v>
                </c:pt>
                <c:pt idx="2510">
                  <c:v>8</c:v>
                </c:pt>
                <c:pt idx="2511">
                  <c:v>368</c:v>
                </c:pt>
                <c:pt idx="2512">
                  <c:v>365</c:v>
                </c:pt>
                <c:pt idx="2513">
                  <c:v>1587</c:v>
                </c:pt>
                <c:pt idx="2514">
                  <c:v>8704</c:v>
                </c:pt>
                <c:pt idx="2515">
                  <c:v>26</c:v>
                </c:pt>
                <c:pt idx="2516">
                  <c:v>2</c:v>
                </c:pt>
                <c:pt idx="2517">
                  <c:v>6</c:v>
                </c:pt>
                <c:pt idx="2518">
                  <c:v>3</c:v>
                </c:pt>
                <c:pt idx="2519">
                  <c:v>773</c:v>
                </c:pt>
                <c:pt idx="2520">
                  <c:v>966</c:v>
                </c:pt>
                <c:pt idx="2521">
                  <c:v>183</c:v>
                </c:pt>
                <c:pt idx="2522">
                  <c:v>1928</c:v>
                </c:pt>
                <c:pt idx="2523">
                  <c:v>233</c:v>
                </c:pt>
                <c:pt idx="2524">
                  <c:v>1322</c:v>
                </c:pt>
                <c:pt idx="2525">
                  <c:v>14</c:v>
                </c:pt>
                <c:pt idx="2526">
                  <c:v>799</c:v>
                </c:pt>
                <c:pt idx="2527">
                  <c:v>213</c:v>
                </c:pt>
                <c:pt idx="2528">
                  <c:v>195</c:v>
                </c:pt>
                <c:pt idx="2529">
                  <c:v>2133</c:v>
                </c:pt>
                <c:pt idx="2530">
                  <c:v>688</c:v>
                </c:pt>
                <c:pt idx="2531">
                  <c:v>1853</c:v>
                </c:pt>
                <c:pt idx="2532">
                  <c:v>302</c:v>
                </c:pt>
                <c:pt idx="2533">
                  <c:v>300</c:v>
                </c:pt>
                <c:pt idx="2534">
                  <c:v>341</c:v>
                </c:pt>
                <c:pt idx="2535">
                  <c:v>559</c:v>
                </c:pt>
                <c:pt idx="2536">
                  <c:v>189</c:v>
                </c:pt>
                <c:pt idx="2537">
                  <c:v>16</c:v>
                </c:pt>
                <c:pt idx="2538">
                  <c:v>255</c:v>
                </c:pt>
                <c:pt idx="2539">
                  <c:v>339</c:v>
                </c:pt>
                <c:pt idx="2540">
                  <c:v>6632</c:v>
                </c:pt>
                <c:pt idx="2541">
                  <c:v>11435</c:v>
                </c:pt>
                <c:pt idx="2542">
                  <c:v>914</c:v>
                </c:pt>
                <c:pt idx="2543">
                  <c:v>374</c:v>
                </c:pt>
                <c:pt idx="2544">
                  <c:v>79</c:v>
                </c:pt>
                <c:pt idx="2545">
                  <c:v>1031</c:v>
                </c:pt>
                <c:pt idx="2546">
                  <c:v>610</c:v>
                </c:pt>
                <c:pt idx="2547">
                  <c:v>160</c:v>
                </c:pt>
                <c:pt idx="2548">
                  <c:v>824</c:v>
                </c:pt>
                <c:pt idx="2549">
                  <c:v>1085</c:v>
                </c:pt>
                <c:pt idx="2550">
                  <c:v>859</c:v>
                </c:pt>
                <c:pt idx="2551">
                  <c:v>1965</c:v>
                </c:pt>
                <c:pt idx="2552">
                  <c:v>12</c:v>
                </c:pt>
                <c:pt idx="2553">
                  <c:v>207</c:v>
                </c:pt>
                <c:pt idx="2554">
                  <c:v>961</c:v>
                </c:pt>
                <c:pt idx="2555">
                  <c:v>40</c:v>
                </c:pt>
                <c:pt idx="2556">
                  <c:v>266</c:v>
                </c:pt>
                <c:pt idx="2557">
                  <c:v>671</c:v>
                </c:pt>
                <c:pt idx="2558">
                  <c:v>31651</c:v>
                </c:pt>
                <c:pt idx="2559">
                  <c:v>101</c:v>
                </c:pt>
                <c:pt idx="2560">
                  <c:v>1224</c:v>
                </c:pt>
                <c:pt idx="2561">
                  <c:v>1569</c:v>
                </c:pt>
                <c:pt idx="2562">
                  <c:v>1325</c:v>
                </c:pt>
                <c:pt idx="2563">
                  <c:v>1214</c:v>
                </c:pt>
                <c:pt idx="2564">
                  <c:v>755</c:v>
                </c:pt>
                <c:pt idx="2565">
                  <c:v>11660</c:v>
                </c:pt>
                <c:pt idx="2566">
                  <c:v>7</c:v>
                </c:pt>
                <c:pt idx="2567">
                  <c:v>1804</c:v>
                </c:pt>
                <c:pt idx="2568">
                  <c:v>322</c:v>
                </c:pt>
                <c:pt idx="2569">
                  <c:v>286</c:v>
                </c:pt>
                <c:pt idx="2570">
                  <c:v>311</c:v>
                </c:pt>
                <c:pt idx="2571">
                  <c:v>3</c:v>
                </c:pt>
                <c:pt idx="2572">
                  <c:v>3099</c:v>
                </c:pt>
                <c:pt idx="2573">
                  <c:v>18</c:v>
                </c:pt>
                <c:pt idx="2574">
                  <c:v>279</c:v>
                </c:pt>
                <c:pt idx="2575">
                  <c:v>24</c:v>
                </c:pt>
                <c:pt idx="2576">
                  <c:v>411</c:v>
                </c:pt>
                <c:pt idx="2577">
                  <c:v>2851</c:v>
                </c:pt>
                <c:pt idx="2578">
                  <c:v>322</c:v>
                </c:pt>
                <c:pt idx="2579">
                  <c:v>6146</c:v>
                </c:pt>
                <c:pt idx="2580">
                  <c:v>808</c:v>
                </c:pt>
                <c:pt idx="2581">
                  <c:v>303</c:v>
                </c:pt>
                <c:pt idx="2582">
                  <c:v>2105</c:v>
                </c:pt>
                <c:pt idx="2583">
                  <c:v>346</c:v>
                </c:pt>
                <c:pt idx="2584">
                  <c:v>890</c:v>
                </c:pt>
                <c:pt idx="2585">
                  <c:v>496</c:v>
                </c:pt>
                <c:pt idx="2586">
                  <c:v>25</c:v>
                </c:pt>
                <c:pt idx="2587">
                  <c:v>312</c:v>
                </c:pt>
                <c:pt idx="2588">
                  <c:v>5668</c:v>
                </c:pt>
                <c:pt idx="2589">
                  <c:v>11</c:v>
                </c:pt>
                <c:pt idx="2590">
                  <c:v>3172</c:v>
                </c:pt>
                <c:pt idx="2591">
                  <c:v>2945</c:v>
                </c:pt>
                <c:pt idx="2592">
                  <c:v>206</c:v>
                </c:pt>
                <c:pt idx="2593">
                  <c:v>544</c:v>
                </c:pt>
                <c:pt idx="2594">
                  <c:v>108</c:v>
                </c:pt>
                <c:pt idx="2595">
                  <c:v>135</c:v>
                </c:pt>
                <c:pt idx="2596">
                  <c:v>75</c:v>
                </c:pt>
                <c:pt idx="2597">
                  <c:v>196</c:v>
                </c:pt>
                <c:pt idx="2598">
                  <c:v>111</c:v>
                </c:pt>
                <c:pt idx="2599">
                  <c:v>2642</c:v>
                </c:pt>
                <c:pt idx="2600">
                  <c:v>111</c:v>
                </c:pt>
                <c:pt idx="2601">
                  <c:v>2685</c:v>
                </c:pt>
                <c:pt idx="2602">
                  <c:v>1213</c:v>
                </c:pt>
                <c:pt idx="2603">
                  <c:v>183</c:v>
                </c:pt>
                <c:pt idx="2604">
                  <c:v>32</c:v>
                </c:pt>
                <c:pt idx="2605">
                  <c:v>99</c:v>
                </c:pt>
                <c:pt idx="2606">
                  <c:v>16586</c:v>
                </c:pt>
                <c:pt idx="2607">
                  <c:v>472</c:v>
                </c:pt>
                <c:pt idx="2608">
                  <c:v>912</c:v>
                </c:pt>
                <c:pt idx="2609">
                  <c:v>395</c:v>
                </c:pt>
                <c:pt idx="2610">
                  <c:v>270</c:v>
                </c:pt>
                <c:pt idx="2611">
                  <c:v>69</c:v>
                </c:pt>
                <c:pt idx="2612">
                  <c:v>152</c:v>
                </c:pt>
                <c:pt idx="2613">
                  <c:v>124</c:v>
                </c:pt>
                <c:pt idx="2614">
                  <c:v>751</c:v>
                </c:pt>
                <c:pt idx="2615">
                  <c:v>1205</c:v>
                </c:pt>
                <c:pt idx="2616">
                  <c:v>19</c:v>
                </c:pt>
                <c:pt idx="2617">
                  <c:v>1124</c:v>
                </c:pt>
                <c:pt idx="2618">
                  <c:v>199</c:v>
                </c:pt>
                <c:pt idx="2619">
                  <c:v>447</c:v>
                </c:pt>
                <c:pt idx="2620">
                  <c:v>1293</c:v>
                </c:pt>
                <c:pt idx="2621">
                  <c:v>855</c:v>
                </c:pt>
                <c:pt idx="2622">
                  <c:v>717</c:v>
                </c:pt>
                <c:pt idx="2623">
                  <c:v>238</c:v>
                </c:pt>
                <c:pt idx="2624">
                  <c:v>189</c:v>
                </c:pt>
                <c:pt idx="2625">
                  <c:v>163</c:v>
                </c:pt>
                <c:pt idx="2626">
                  <c:v>245</c:v>
                </c:pt>
                <c:pt idx="2627">
                  <c:v>2709</c:v>
                </c:pt>
                <c:pt idx="2628">
                  <c:v>93</c:v>
                </c:pt>
                <c:pt idx="2629">
                  <c:v>166</c:v>
                </c:pt>
                <c:pt idx="2630">
                  <c:v>1197</c:v>
                </c:pt>
                <c:pt idx="2631">
                  <c:v>684</c:v>
                </c:pt>
                <c:pt idx="2632">
                  <c:v>302</c:v>
                </c:pt>
                <c:pt idx="2633">
                  <c:v>2358</c:v>
                </c:pt>
                <c:pt idx="2634">
                  <c:v>13</c:v>
                </c:pt>
                <c:pt idx="2635">
                  <c:v>1461</c:v>
                </c:pt>
                <c:pt idx="2636">
                  <c:v>507</c:v>
                </c:pt>
                <c:pt idx="2637">
                  <c:v>8775</c:v>
                </c:pt>
                <c:pt idx="2638">
                  <c:v>1214</c:v>
                </c:pt>
                <c:pt idx="2639">
                  <c:v>206</c:v>
                </c:pt>
                <c:pt idx="2640">
                  <c:v>21</c:v>
                </c:pt>
                <c:pt idx="2641">
                  <c:v>732</c:v>
                </c:pt>
                <c:pt idx="2642">
                  <c:v>52</c:v>
                </c:pt>
                <c:pt idx="2643">
                  <c:v>429</c:v>
                </c:pt>
                <c:pt idx="2644">
                  <c:v>473</c:v>
                </c:pt>
                <c:pt idx="2645">
                  <c:v>7731</c:v>
                </c:pt>
                <c:pt idx="2646">
                  <c:v>669</c:v>
                </c:pt>
                <c:pt idx="2647">
                  <c:v>902</c:v>
                </c:pt>
                <c:pt idx="2648">
                  <c:v>9</c:v>
                </c:pt>
                <c:pt idx="2649">
                  <c:v>17</c:v>
                </c:pt>
                <c:pt idx="2650">
                  <c:v>777</c:v>
                </c:pt>
                <c:pt idx="2651">
                  <c:v>3</c:v>
                </c:pt>
                <c:pt idx="2652">
                  <c:v>607</c:v>
                </c:pt>
                <c:pt idx="2653">
                  <c:v>588</c:v>
                </c:pt>
                <c:pt idx="2654">
                  <c:v>46</c:v>
                </c:pt>
                <c:pt idx="2655">
                  <c:v>400</c:v>
                </c:pt>
                <c:pt idx="2656">
                  <c:v>22</c:v>
                </c:pt>
                <c:pt idx="2657">
                  <c:v>37</c:v>
                </c:pt>
                <c:pt idx="2658">
                  <c:v>4019</c:v>
                </c:pt>
                <c:pt idx="2659">
                  <c:v>7028</c:v>
                </c:pt>
                <c:pt idx="2660">
                  <c:v>126</c:v>
                </c:pt>
                <c:pt idx="2661">
                  <c:v>6072</c:v>
                </c:pt>
                <c:pt idx="2662">
                  <c:v>875</c:v>
                </c:pt>
                <c:pt idx="2663">
                  <c:v>1760</c:v>
                </c:pt>
                <c:pt idx="2664">
                  <c:v>1339</c:v>
                </c:pt>
                <c:pt idx="2665">
                  <c:v>410</c:v>
                </c:pt>
                <c:pt idx="2666">
                  <c:v>3012</c:v>
                </c:pt>
                <c:pt idx="2667">
                  <c:v>66</c:v>
                </c:pt>
                <c:pt idx="2668">
                  <c:v>729</c:v>
                </c:pt>
                <c:pt idx="2669">
                  <c:v>30</c:v>
                </c:pt>
                <c:pt idx="2670">
                  <c:v>738</c:v>
                </c:pt>
                <c:pt idx="2671">
                  <c:v>421</c:v>
                </c:pt>
                <c:pt idx="2672">
                  <c:v>634</c:v>
                </c:pt>
                <c:pt idx="2673">
                  <c:v>581</c:v>
                </c:pt>
                <c:pt idx="2674">
                  <c:v>99</c:v>
                </c:pt>
                <c:pt idx="2675">
                  <c:v>1812</c:v>
                </c:pt>
                <c:pt idx="2676">
                  <c:v>1702</c:v>
                </c:pt>
                <c:pt idx="2677">
                  <c:v>106</c:v>
                </c:pt>
                <c:pt idx="2678">
                  <c:v>7880</c:v>
                </c:pt>
                <c:pt idx="2679">
                  <c:v>3519</c:v>
                </c:pt>
                <c:pt idx="2680">
                  <c:v>637</c:v>
                </c:pt>
                <c:pt idx="2681">
                  <c:v>1083</c:v>
                </c:pt>
                <c:pt idx="2682">
                  <c:v>238</c:v>
                </c:pt>
                <c:pt idx="2683">
                  <c:v>288</c:v>
                </c:pt>
                <c:pt idx="2684">
                  <c:v>2130</c:v>
                </c:pt>
                <c:pt idx="2685">
                  <c:v>544</c:v>
                </c:pt>
                <c:pt idx="2686">
                  <c:v>1695</c:v>
                </c:pt>
                <c:pt idx="2687">
                  <c:v>879</c:v>
                </c:pt>
                <c:pt idx="2688">
                  <c:v>22369</c:v>
                </c:pt>
                <c:pt idx="2689">
                  <c:v>113</c:v>
                </c:pt>
                <c:pt idx="2690">
                  <c:v>294</c:v>
                </c:pt>
                <c:pt idx="2691">
                  <c:v>850</c:v>
                </c:pt>
                <c:pt idx="2692">
                  <c:v>329</c:v>
                </c:pt>
                <c:pt idx="2693">
                  <c:v>925</c:v>
                </c:pt>
                <c:pt idx="2694">
                  <c:v>3165</c:v>
                </c:pt>
                <c:pt idx="2695">
                  <c:v>1404</c:v>
                </c:pt>
                <c:pt idx="2696">
                  <c:v>738</c:v>
                </c:pt>
                <c:pt idx="2697">
                  <c:v>5837</c:v>
                </c:pt>
                <c:pt idx="2698">
                  <c:v>269</c:v>
                </c:pt>
                <c:pt idx="2699">
                  <c:v>45</c:v>
                </c:pt>
                <c:pt idx="2700">
                  <c:v>652</c:v>
                </c:pt>
                <c:pt idx="2701">
                  <c:v>93</c:v>
                </c:pt>
                <c:pt idx="2702">
                  <c:v>167</c:v>
                </c:pt>
                <c:pt idx="2703">
                  <c:v>119</c:v>
                </c:pt>
                <c:pt idx="2704">
                  <c:v>637</c:v>
                </c:pt>
                <c:pt idx="2705">
                  <c:v>882</c:v>
                </c:pt>
                <c:pt idx="2706">
                  <c:v>55</c:v>
                </c:pt>
                <c:pt idx="2707">
                  <c:v>820</c:v>
                </c:pt>
                <c:pt idx="2708">
                  <c:v>33</c:v>
                </c:pt>
                <c:pt idx="2709">
                  <c:v>291</c:v>
                </c:pt>
                <c:pt idx="2710">
                  <c:v>8818</c:v>
                </c:pt>
                <c:pt idx="2711">
                  <c:v>58</c:v>
                </c:pt>
                <c:pt idx="2712">
                  <c:v>386</c:v>
                </c:pt>
                <c:pt idx="2713">
                  <c:v>626</c:v>
                </c:pt>
                <c:pt idx="2714">
                  <c:v>171</c:v>
                </c:pt>
                <c:pt idx="2715">
                  <c:v>216</c:v>
                </c:pt>
                <c:pt idx="2716">
                  <c:v>336</c:v>
                </c:pt>
                <c:pt idx="2717">
                  <c:v>782</c:v>
                </c:pt>
                <c:pt idx="2718">
                  <c:v>1352</c:v>
                </c:pt>
                <c:pt idx="2719">
                  <c:v>746</c:v>
                </c:pt>
                <c:pt idx="2720">
                  <c:v>56</c:v>
                </c:pt>
                <c:pt idx="2721">
                  <c:v>1996</c:v>
                </c:pt>
                <c:pt idx="2722">
                  <c:v>4</c:v>
                </c:pt>
                <c:pt idx="2723">
                  <c:v>381</c:v>
                </c:pt>
                <c:pt idx="2724">
                  <c:v>118647</c:v>
                </c:pt>
                <c:pt idx="2725">
                  <c:v>70</c:v>
                </c:pt>
                <c:pt idx="2726">
                  <c:v>813</c:v>
                </c:pt>
                <c:pt idx="2727">
                  <c:v>698</c:v>
                </c:pt>
                <c:pt idx="2728">
                  <c:v>1487</c:v>
                </c:pt>
                <c:pt idx="2729">
                  <c:v>91</c:v>
                </c:pt>
                <c:pt idx="2730">
                  <c:v>6697</c:v>
                </c:pt>
                <c:pt idx="2731">
                  <c:v>639</c:v>
                </c:pt>
                <c:pt idx="2732">
                  <c:v>916</c:v>
                </c:pt>
                <c:pt idx="2733">
                  <c:v>93</c:v>
                </c:pt>
                <c:pt idx="2734">
                  <c:v>434</c:v>
                </c:pt>
                <c:pt idx="2735">
                  <c:v>13824</c:v>
                </c:pt>
                <c:pt idx="2736">
                  <c:v>458</c:v>
                </c:pt>
                <c:pt idx="2737">
                  <c:v>9</c:v>
                </c:pt>
                <c:pt idx="2738">
                  <c:v>1251</c:v>
                </c:pt>
                <c:pt idx="2739">
                  <c:v>829</c:v>
                </c:pt>
                <c:pt idx="2740">
                  <c:v>1714</c:v>
                </c:pt>
                <c:pt idx="2741">
                  <c:v>4</c:v>
                </c:pt>
                <c:pt idx="2742">
                  <c:v>1157</c:v>
                </c:pt>
                <c:pt idx="2743">
                  <c:v>1136</c:v>
                </c:pt>
                <c:pt idx="2744">
                  <c:v>6094</c:v>
                </c:pt>
                <c:pt idx="2745">
                  <c:v>5</c:v>
                </c:pt>
                <c:pt idx="2746">
                  <c:v>213</c:v>
                </c:pt>
                <c:pt idx="2747">
                  <c:v>352</c:v>
                </c:pt>
                <c:pt idx="2748">
                  <c:v>3145</c:v>
                </c:pt>
                <c:pt idx="2749">
                  <c:v>1471</c:v>
                </c:pt>
                <c:pt idx="2750">
                  <c:v>187</c:v>
                </c:pt>
                <c:pt idx="2751">
                  <c:v>2160</c:v>
                </c:pt>
                <c:pt idx="2752">
                  <c:v>237</c:v>
                </c:pt>
                <c:pt idx="2753">
                  <c:v>7623</c:v>
                </c:pt>
                <c:pt idx="2754">
                  <c:v>4377</c:v>
                </c:pt>
                <c:pt idx="2755">
                  <c:v>910</c:v>
                </c:pt>
                <c:pt idx="2756">
                  <c:v>4</c:v>
                </c:pt>
                <c:pt idx="2757">
                  <c:v>76</c:v>
                </c:pt>
                <c:pt idx="2758">
                  <c:v>3218</c:v>
                </c:pt>
                <c:pt idx="2759">
                  <c:v>130</c:v>
                </c:pt>
                <c:pt idx="2760">
                  <c:v>154</c:v>
                </c:pt>
                <c:pt idx="2761">
                  <c:v>356</c:v>
                </c:pt>
                <c:pt idx="2762">
                  <c:v>872</c:v>
                </c:pt>
                <c:pt idx="2763">
                  <c:v>1084</c:v>
                </c:pt>
                <c:pt idx="2764">
                  <c:v>2276</c:v>
                </c:pt>
                <c:pt idx="2765">
                  <c:v>87</c:v>
                </c:pt>
                <c:pt idx="2766">
                  <c:v>9</c:v>
                </c:pt>
                <c:pt idx="2767">
                  <c:v>35</c:v>
                </c:pt>
                <c:pt idx="2768">
                  <c:v>1609</c:v>
                </c:pt>
                <c:pt idx="2769">
                  <c:v>523</c:v>
                </c:pt>
                <c:pt idx="2770">
                  <c:v>541</c:v>
                </c:pt>
                <c:pt idx="2771">
                  <c:v>162</c:v>
                </c:pt>
                <c:pt idx="2772">
                  <c:v>31</c:v>
                </c:pt>
                <c:pt idx="2773">
                  <c:v>271</c:v>
                </c:pt>
                <c:pt idx="2774">
                  <c:v>4</c:v>
                </c:pt>
                <c:pt idx="2775">
                  <c:v>11</c:v>
                </c:pt>
                <c:pt idx="2776">
                  <c:v>74</c:v>
                </c:pt>
                <c:pt idx="2777">
                  <c:v>122</c:v>
                </c:pt>
                <c:pt idx="2778">
                  <c:v>52</c:v>
                </c:pt>
                <c:pt idx="2779">
                  <c:v>230</c:v>
                </c:pt>
                <c:pt idx="2780">
                  <c:v>252</c:v>
                </c:pt>
                <c:pt idx="2781">
                  <c:v>751</c:v>
                </c:pt>
                <c:pt idx="2782">
                  <c:v>41</c:v>
                </c:pt>
                <c:pt idx="2783">
                  <c:v>7</c:v>
                </c:pt>
                <c:pt idx="2784">
                  <c:v>6068</c:v>
                </c:pt>
                <c:pt idx="2785">
                  <c:v>327</c:v>
                </c:pt>
                <c:pt idx="2786">
                  <c:v>42051</c:v>
                </c:pt>
                <c:pt idx="2787">
                  <c:v>472</c:v>
                </c:pt>
                <c:pt idx="2788">
                  <c:v>481</c:v>
                </c:pt>
                <c:pt idx="2789">
                  <c:v>2072</c:v>
                </c:pt>
                <c:pt idx="2790">
                  <c:v>8</c:v>
                </c:pt>
                <c:pt idx="2791">
                  <c:v>355</c:v>
                </c:pt>
                <c:pt idx="2792">
                  <c:v>4002</c:v>
                </c:pt>
                <c:pt idx="2793">
                  <c:v>1202</c:v>
                </c:pt>
                <c:pt idx="2794">
                  <c:v>177</c:v>
                </c:pt>
                <c:pt idx="2795">
                  <c:v>25</c:v>
                </c:pt>
                <c:pt idx="2796">
                  <c:v>90</c:v>
                </c:pt>
                <c:pt idx="2797">
                  <c:v>13164</c:v>
                </c:pt>
                <c:pt idx="2798">
                  <c:v>3229</c:v>
                </c:pt>
                <c:pt idx="2799">
                  <c:v>2842</c:v>
                </c:pt>
                <c:pt idx="2800">
                  <c:v>27497</c:v>
                </c:pt>
                <c:pt idx="2801">
                  <c:v>246</c:v>
                </c:pt>
                <c:pt idx="2802">
                  <c:v>9065</c:v>
                </c:pt>
                <c:pt idx="2803">
                  <c:v>2352</c:v>
                </c:pt>
                <c:pt idx="2804">
                  <c:v>128</c:v>
                </c:pt>
                <c:pt idx="2805">
                  <c:v>1216</c:v>
                </c:pt>
                <c:pt idx="2806">
                  <c:v>43</c:v>
                </c:pt>
                <c:pt idx="2807">
                  <c:v>169</c:v>
                </c:pt>
                <c:pt idx="2808">
                  <c:v>283</c:v>
                </c:pt>
                <c:pt idx="2809">
                  <c:v>188</c:v>
                </c:pt>
                <c:pt idx="2810">
                  <c:v>4743</c:v>
                </c:pt>
                <c:pt idx="2811">
                  <c:v>284</c:v>
                </c:pt>
                <c:pt idx="2812">
                  <c:v>6285</c:v>
                </c:pt>
                <c:pt idx="2813">
                  <c:v>7903</c:v>
                </c:pt>
                <c:pt idx="2814">
                  <c:v>29</c:v>
                </c:pt>
                <c:pt idx="2815">
                  <c:v>815</c:v>
                </c:pt>
                <c:pt idx="2816">
                  <c:v>612</c:v>
                </c:pt>
                <c:pt idx="2817">
                  <c:v>1574</c:v>
                </c:pt>
                <c:pt idx="2818">
                  <c:v>65</c:v>
                </c:pt>
                <c:pt idx="2819">
                  <c:v>1237</c:v>
                </c:pt>
                <c:pt idx="2820">
                  <c:v>217</c:v>
                </c:pt>
                <c:pt idx="2821">
                  <c:v>15</c:v>
                </c:pt>
                <c:pt idx="2822">
                  <c:v>924</c:v>
                </c:pt>
                <c:pt idx="2823">
                  <c:v>88</c:v>
                </c:pt>
                <c:pt idx="2824">
                  <c:v>134</c:v>
                </c:pt>
                <c:pt idx="2825">
                  <c:v>117</c:v>
                </c:pt>
                <c:pt idx="2826">
                  <c:v>2990</c:v>
                </c:pt>
                <c:pt idx="2827">
                  <c:v>1397</c:v>
                </c:pt>
                <c:pt idx="2828">
                  <c:v>26</c:v>
                </c:pt>
                <c:pt idx="2829">
                  <c:v>351</c:v>
                </c:pt>
                <c:pt idx="2830">
                  <c:v>244</c:v>
                </c:pt>
                <c:pt idx="2831">
                  <c:v>490</c:v>
                </c:pt>
                <c:pt idx="2832">
                  <c:v>323</c:v>
                </c:pt>
                <c:pt idx="2833">
                  <c:v>533</c:v>
                </c:pt>
                <c:pt idx="2834">
                  <c:v>1028</c:v>
                </c:pt>
                <c:pt idx="2835">
                  <c:v>40</c:v>
                </c:pt>
                <c:pt idx="2836">
                  <c:v>10</c:v>
                </c:pt>
                <c:pt idx="2837">
                  <c:v>772</c:v>
                </c:pt>
                <c:pt idx="2838">
                  <c:v>8748</c:v>
                </c:pt>
                <c:pt idx="2839">
                  <c:v>1473</c:v>
                </c:pt>
                <c:pt idx="2840">
                  <c:v>1801</c:v>
                </c:pt>
                <c:pt idx="2841">
                  <c:v>149</c:v>
                </c:pt>
                <c:pt idx="2842">
                  <c:v>2441</c:v>
                </c:pt>
                <c:pt idx="2843">
                  <c:v>45</c:v>
                </c:pt>
                <c:pt idx="2844">
                  <c:v>617</c:v>
                </c:pt>
                <c:pt idx="2845">
                  <c:v>1421</c:v>
                </c:pt>
                <c:pt idx="2846">
                  <c:v>424</c:v>
                </c:pt>
                <c:pt idx="2847">
                  <c:v>3335</c:v>
                </c:pt>
                <c:pt idx="2848">
                  <c:v>826</c:v>
                </c:pt>
                <c:pt idx="2849">
                  <c:v>38082</c:v>
                </c:pt>
                <c:pt idx="2850">
                  <c:v>1292</c:v>
                </c:pt>
                <c:pt idx="2851">
                  <c:v>1570</c:v>
                </c:pt>
                <c:pt idx="2852">
                  <c:v>11</c:v>
                </c:pt>
                <c:pt idx="2853">
                  <c:v>2161</c:v>
                </c:pt>
                <c:pt idx="2854">
                  <c:v>48</c:v>
                </c:pt>
                <c:pt idx="2855">
                  <c:v>23</c:v>
                </c:pt>
                <c:pt idx="2856">
                  <c:v>1129</c:v>
                </c:pt>
                <c:pt idx="2857">
                  <c:v>676</c:v>
                </c:pt>
                <c:pt idx="2858">
                  <c:v>3268</c:v>
                </c:pt>
                <c:pt idx="2859">
                  <c:v>60</c:v>
                </c:pt>
                <c:pt idx="2860">
                  <c:v>127</c:v>
                </c:pt>
                <c:pt idx="2861">
                  <c:v>695</c:v>
                </c:pt>
                <c:pt idx="2862">
                  <c:v>525</c:v>
                </c:pt>
                <c:pt idx="2863">
                  <c:v>1076</c:v>
                </c:pt>
                <c:pt idx="2864">
                  <c:v>4057</c:v>
                </c:pt>
                <c:pt idx="2865">
                  <c:v>408</c:v>
                </c:pt>
                <c:pt idx="2866">
                  <c:v>3451</c:v>
                </c:pt>
                <c:pt idx="2867">
                  <c:v>47469</c:v>
                </c:pt>
                <c:pt idx="2868">
                  <c:v>2352</c:v>
                </c:pt>
                <c:pt idx="2869">
                  <c:v>539</c:v>
                </c:pt>
                <c:pt idx="2870">
                  <c:v>1082</c:v>
                </c:pt>
                <c:pt idx="2871">
                  <c:v>158</c:v>
                </c:pt>
                <c:pt idx="2872">
                  <c:v>1728</c:v>
                </c:pt>
                <c:pt idx="2873">
                  <c:v>52</c:v>
                </c:pt>
                <c:pt idx="2874">
                  <c:v>145</c:v>
                </c:pt>
                <c:pt idx="2875">
                  <c:v>971</c:v>
                </c:pt>
                <c:pt idx="2876">
                  <c:v>297</c:v>
                </c:pt>
                <c:pt idx="2877">
                  <c:v>856</c:v>
                </c:pt>
                <c:pt idx="2878">
                  <c:v>20</c:v>
                </c:pt>
                <c:pt idx="2879">
                  <c:v>33465</c:v>
                </c:pt>
                <c:pt idx="2880">
                  <c:v>250</c:v>
                </c:pt>
                <c:pt idx="2881">
                  <c:v>3838</c:v>
                </c:pt>
                <c:pt idx="2882">
                  <c:v>482</c:v>
                </c:pt>
                <c:pt idx="2883">
                  <c:v>2287</c:v>
                </c:pt>
                <c:pt idx="2884">
                  <c:v>73</c:v>
                </c:pt>
                <c:pt idx="2885">
                  <c:v>706</c:v>
                </c:pt>
                <c:pt idx="2886">
                  <c:v>400</c:v>
                </c:pt>
                <c:pt idx="2887">
                  <c:v>76</c:v>
                </c:pt>
                <c:pt idx="2888">
                  <c:v>1852</c:v>
                </c:pt>
                <c:pt idx="2889">
                  <c:v>4901</c:v>
                </c:pt>
                <c:pt idx="2890">
                  <c:v>1650</c:v>
                </c:pt>
                <c:pt idx="2891">
                  <c:v>22</c:v>
                </c:pt>
                <c:pt idx="2892">
                  <c:v>224</c:v>
                </c:pt>
                <c:pt idx="2893">
                  <c:v>232</c:v>
                </c:pt>
                <c:pt idx="2894">
                  <c:v>424</c:v>
                </c:pt>
                <c:pt idx="2895">
                  <c:v>678</c:v>
                </c:pt>
                <c:pt idx="2896">
                  <c:v>28902</c:v>
                </c:pt>
                <c:pt idx="2897">
                  <c:v>180</c:v>
                </c:pt>
                <c:pt idx="2898">
                  <c:v>363</c:v>
                </c:pt>
                <c:pt idx="2899">
                  <c:v>958</c:v>
                </c:pt>
                <c:pt idx="2900">
                  <c:v>40</c:v>
                </c:pt>
                <c:pt idx="2901">
                  <c:v>927</c:v>
                </c:pt>
                <c:pt idx="2902">
                  <c:v>1930</c:v>
                </c:pt>
                <c:pt idx="2903">
                  <c:v>357</c:v>
                </c:pt>
                <c:pt idx="2904">
                  <c:v>1</c:v>
                </c:pt>
                <c:pt idx="2905">
                  <c:v>704</c:v>
                </c:pt>
                <c:pt idx="2906">
                  <c:v>319</c:v>
                </c:pt>
                <c:pt idx="2907">
                  <c:v>28662</c:v>
                </c:pt>
                <c:pt idx="2908">
                  <c:v>24</c:v>
                </c:pt>
                <c:pt idx="2909">
                  <c:v>1219</c:v>
                </c:pt>
                <c:pt idx="2910">
                  <c:v>3284</c:v>
                </c:pt>
                <c:pt idx="2911">
                  <c:v>85</c:v>
                </c:pt>
                <c:pt idx="2912">
                  <c:v>1859</c:v>
                </c:pt>
                <c:pt idx="2913">
                  <c:v>509</c:v>
                </c:pt>
                <c:pt idx="2914">
                  <c:v>549</c:v>
                </c:pt>
                <c:pt idx="2915">
                  <c:v>2</c:v>
                </c:pt>
                <c:pt idx="2916">
                  <c:v>101678</c:v>
                </c:pt>
                <c:pt idx="2917">
                  <c:v>96</c:v>
                </c:pt>
                <c:pt idx="2918">
                  <c:v>31716</c:v>
                </c:pt>
                <c:pt idx="2919">
                  <c:v>269</c:v>
                </c:pt>
                <c:pt idx="2920">
                  <c:v>26</c:v>
                </c:pt>
                <c:pt idx="2921">
                  <c:v>2716</c:v>
                </c:pt>
                <c:pt idx="2922">
                  <c:v>20892</c:v>
                </c:pt>
                <c:pt idx="2923">
                  <c:v>62</c:v>
                </c:pt>
                <c:pt idx="2924">
                  <c:v>13</c:v>
                </c:pt>
                <c:pt idx="2925">
                  <c:v>966</c:v>
                </c:pt>
                <c:pt idx="2926">
                  <c:v>4808</c:v>
                </c:pt>
                <c:pt idx="2927">
                  <c:v>97</c:v>
                </c:pt>
                <c:pt idx="2928">
                  <c:v>1302</c:v>
                </c:pt>
                <c:pt idx="2929">
                  <c:v>4701</c:v>
                </c:pt>
                <c:pt idx="2930">
                  <c:v>70</c:v>
                </c:pt>
                <c:pt idx="2931">
                  <c:v>378</c:v>
                </c:pt>
                <c:pt idx="2932">
                  <c:v>124</c:v>
                </c:pt>
                <c:pt idx="2933">
                  <c:v>743</c:v>
                </c:pt>
                <c:pt idx="2934">
                  <c:v>0</c:v>
                </c:pt>
                <c:pt idx="2935">
                  <c:v>2466</c:v>
                </c:pt>
                <c:pt idx="2936">
                  <c:v>195</c:v>
                </c:pt>
                <c:pt idx="2937">
                  <c:v>0</c:v>
                </c:pt>
                <c:pt idx="2938">
                  <c:v>1566</c:v>
                </c:pt>
                <c:pt idx="2939">
                  <c:v>19</c:v>
                </c:pt>
                <c:pt idx="2940">
                  <c:v>4117</c:v>
                </c:pt>
                <c:pt idx="2941">
                  <c:v>692</c:v>
                </c:pt>
                <c:pt idx="2942">
                  <c:v>1776</c:v>
                </c:pt>
                <c:pt idx="2943">
                  <c:v>2130</c:v>
                </c:pt>
                <c:pt idx="2944">
                  <c:v>268</c:v>
                </c:pt>
                <c:pt idx="2945">
                  <c:v>218</c:v>
                </c:pt>
                <c:pt idx="2946">
                  <c:v>797</c:v>
                </c:pt>
                <c:pt idx="2947">
                  <c:v>2827</c:v>
                </c:pt>
                <c:pt idx="2948">
                  <c:v>786</c:v>
                </c:pt>
                <c:pt idx="2949">
                  <c:v>846</c:v>
                </c:pt>
                <c:pt idx="2950">
                  <c:v>2033</c:v>
                </c:pt>
                <c:pt idx="2951">
                  <c:v>425</c:v>
                </c:pt>
                <c:pt idx="2952">
                  <c:v>17542</c:v>
                </c:pt>
                <c:pt idx="2953">
                  <c:v>8210</c:v>
                </c:pt>
                <c:pt idx="2954">
                  <c:v>3191</c:v>
                </c:pt>
                <c:pt idx="2955">
                  <c:v>90</c:v>
                </c:pt>
                <c:pt idx="2956">
                  <c:v>11262</c:v>
                </c:pt>
                <c:pt idx="2957">
                  <c:v>48</c:v>
                </c:pt>
                <c:pt idx="2958">
                  <c:v>318</c:v>
                </c:pt>
                <c:pt idx="2959">
                  <c:v>1645</c:v>
                </c:pt>
                <c:pt idx="2960">
                  <c:v>486</c:v>
                </c:pt>
                <c:pt idx="2961">
                  <c:v>9983</c:v>
                </c:pt>
                <c:pt idx="2962">
                  <c:v>272</c:v>
                </c:pt>
                <c:pt idx="2963">
                  <c:v>1</c:v>
                </c:pt>
                <c:pt idx="2964">
                  <c:v>33742</c:v>
                </c:pt>
                <c:pt idx="2965">
                  <c:v>176</c:v>
                </c:pt>
                <c:pt idx="2966">
                  <c:v>83954</c:v>
                </c:pt>
                <c:pt idx="2967">
                  <c:v>243</c:v>
                </c:pt>
                <c:pt idx="2968">
                  <c:v>213</c:v>
                </c:pt>
                <c:pt idx="2969">
                  <c:v>1434</c:v>
                </c:pt>
                <c:pt idx="2970">
                  <c:v>738</c:v>
                </c:pt>
                <c:pt idx="2971">
                  <c:v>1238</c:v>
                </c:pt>
                <c:pt idx="2972">
                  <c:v>3862</c:v>
                </c:pt>
                <c:pt idx="2973">
                  <c:v>4842</c:v>
                </c:pt>
                <c:pt idx="2974">
                  <c:v>32</c:v>
                </c:pt>
                <c:pt idx="2975">
                  <c:v>74</c:v>
                </c:pt>
                <c:pt idx="2976">
                  <c:v>0</c:v>
                </c:pt>
                <c:pt idx="2977">
                  <c:v>245</c:v>
                </c:pt>
                <c:pt idx="2978">
                  <c:v>360</c:v>
                </c:pt>
                <c:pt idx="2979">
                  <c:v>320</c:v>
                </c:pt>
                <c:pt idx="2980">
                  <c:v>3728</c:v>
                </c:pt>
                <c:pt idx="2981">
                  <c:v>943</c:v>
                </c:pt>
                <c:pt idx="2982">
                  <c:v>62</c:v>
                </c:pt>
                <c:pt idx="2983">
                  <c:v>597</c:v>
                </c:pt>
                <c:pt idx="2984">
                  <c:v>1473</c:v>
                </c:pt>
                <c:pt idx="2985">
                  <c:v>57</c:v>
                </c:pt>
                <c:pt idx="2986">
                  <c:v>3450</c:v>
                </c:pt>
                <c:pt idx="2987">
                  <c:v>569</c:v>
                </c:pt>
                <c:pt idx="2988">
                  <c:v>308</c:v>
                </c:pt>
                <c:pt idx="2989">
                  <c:v>308</c:v>
                </c:pt>
                <c:pt idx="2990">
                  <c:v>42</c:v>
                </c:pt>
                <c:pt idx="2991">
                  <c:v>244</c:v>
                </c:pt>
                <c:pt idx="2992">
                  <c:v>264</c:v>
                </c:pt>
                <c:pt idx="2993">
                  <c:v>1</c:v>
                </c:pt>
                <c:pt idx="2994">
                  <c:v>941</c:v>
                </c:pt>
                <c:pt idx="2995">
                  <c:v>657</c:v>
                </c:pt>
                <c:pt idx="2996">
                  <c:v>43</c:v>
                </c:pt>
                <c:pt idx="2997">
                  <c:v>3432</c:v>
                </c:pt>
                <c:pt idx="2998">
                  <c:v>1002</c:v>
                </c:pt>
                <c:pt idx="2999">
                  <c:v>69</c:v>
                </c:pt>
                <c:pt idx="3000">
                  <c:v>575</c:v>
                </c:pt>
                <c:pt idx="3001">
                  <c:v>217</c:v>
                </c:pt>
                <c:pt idx="3002">
                  <c:v>1108</c:v>
                </c:pt>
                <c:pt idx="3003">
                  <c:v>973</c:v>
                </c:pt>
                <c:pt idx="3004">
                  <c:v>41</c:v>
                </c:pt>
                <c:pt idx="3005">
                  <c:v>2835</c:v>
                </c:pt>
                <c:pt idx="3006">
                  <c:v>2380</c:v>
                </c:pt>
                <c:pt idx="3007">
                  <c:v>300</c:v>
                </c:pt>
                <c:pt idx="3008">
                  <c:v>961</c:v>
                </c:pt>
                <c:pt idx="3009">
                  <c:v>5</c:v>
                </c:pt>
                <c:pt idx="3010">
                  <c:v>22</c:v>
                </c:pt>
                <c:pt idx="3011">
                  <c:v>1831</c:v>
                </c:pt>
                <c:pt idx="3012">
                  <c:v>544</c:v>
                </c:pt>
                <c:pt idx="3013">
                  <c:v>282</c:v>
                </c:pt>
                <c:pt idx="3014">
                  <c:v>1492</c:v>
                </c:pt>
                <c:pt idx="3015">
                  <c:v>1</c:v>
                </c:pt>
                <c:pt idx="3016">
                  <c:v>1014</c:v>
                </c:pt>
                <c:pt idx="3017">
                  <c:v>3576</c:v>
                </c:pt>
                <c:pt idx="3018">
                  <c:v>1751</c:v>
                </c:pt>
                <c:pt idx="3019">
                  <c:v>2676</c:v>
                </c:pt>
                <c:pt idx="3020">
                  <c:v>170</c:v>
                </c:pt>
                <c:pt idx="3021">
                  <c:v>229</c:v>
                </c:pt>
                <c:pt idx="3022">
                  <c:v>2070</c:v>
                </c:pt>
                <c:pt idx="3023">
                  <c:v>72</c:v>
                </c:pt>
                <c:pt idx="3024">
                  <c:v>3570</c:v>
                </c:pt>
                <c:pt idx="3025">
                  <c:v>20476</c:v>
                </c:pt>
                <c:pt idx="3026">
                  <c:v>312</c:v>
                </c:pt>
                <c:pt idx="3027">
                  <c:v>192</c:v>
                </c:pt>
                <c:pt idx="3028">
                  <c:v>2805</c:v>
                </c:pt>
                <c:pt idx="3029">
                  <c:v>740</c:v>
                </c:pt>
                <c:pt idx="3030">
                  <c:v>11924</c:v>
                </c:pt>
                <c:pt idx="3031">
                  <c:v>1574</c:v>
                </c:pt>
                <c:pt idx="3032">
                  <c:v>9562</c:v>
                </c:pt>
                <c:pt idx="3033">
                  <c:v>22</c:v>
                </c:pt>
                <c:pt idx="3034">
                  <c:v>700</c:v>
                </c:pt>
                <c:pt idx="3035">
                  <c:v>593</c:v>
                </c:pt>
                <c:pt idx="3036">
                  <c:v>1643</c:v>
                </c:pt>
                <c:pt idx="3037">
                  <c:v>36</c:v>
                </c:pt>
                <c:pt idx="3038">
                  <c:v>250</c:v>
                </c:pt>
                <c:pt idx="3039">
                  <c:v>2</c:v>
                </c:pt>
                <c:pt idx="3040">
                  <c:v>1000</c:v>
                </c:pt>
                <c:pt idx="3041">
                  <c:v>873</c:v>
                </c:pt>
                <c:pt idx="3042">
                  <c:v>341</c:v>
                </c:pt>
                <c:pt idx="3043">
                  <c:v>18</c:v>
                </c:pt>
                <c:pt idx="3044">
                  <c:v>149</c:v>
                </c:pt>
                <c:pt idx="3045">
                  <c:v>571</c:v>
                </c:pt>
                <c:pt idx="3046">
                  <c:v>505</c:v>
                </c:pt>
                <c:pt idx="3047">
                  <c:v>1335</c:v>
                </c:pt>
                <c:pt idx="3048">
                  <c:v>746</c:v>
                </c:pt>
                <c:pt idx="3049">
                  <c:v>1792</c:v>
                </c:pt>
                <c:pt idx="3050">
                  <c:v>913</c:v>
                </c:pt>
                <c:pt idx="3051">
                  <c:v>21</c:v>
                </c:pt>
                <c:pt idx="3052">
                  <c:v>499</c:v>
                </c:pt>
                <c:pt idx="3053">
                  <c:v>3035</c:v>
                </c:pt>
                <c:pt idx="3054">
                  <c:v>761</c:v>
                </c:pt>
                <c:pt idx="3055">
                  <c:v>1518</c:v>
                </c:pt>
                <c:pt idx="3056">
                  <c:v>132</c:v>
                </c:pt>
                <c:pt idx="3057">
                  <c:v>643</c:v>
                </c:pt>
                <c:pt idx="3058">
                  <c:v>1232</c:v>
                </c:pt>
                <c:pt idx="3059">
                  <c:v>520</c:v>
                </c:pt>
                <c:pt idx="3060">
                  <c:v>503</c:v>
                </c:pt>
                <c:pt idx="3061">
                  <c:v>155</c:v>
                </c:pt>
                <c:pt idx="3062">
                  <c:v>150</c:v>
                </c:pt>
                <c:pt idx="3063">
                  <c:v>627</c:v>
                </c:pt>
                <c:pt idx="3064">
                  <c:v>2041</c:v>
                </c:pt>
                <c:pt idx="3065">
                  <c:v>15993</c:v>
                </c:pt>
                <c:pt idx="3066">
                  <c:v>39</c:v>
                </c:pt>
                <c:pt idx="3067">
                  <c:v>48</c:v>
                </c:pt>
                <c:pt idx="3068">
                  <c:v>36</c:v>
                </c:pt>
                <c:pt idx="3069">
                  <c:v>207</c:v>
                </c:pt>
                <c:pt idx="3070">
                  <c:v>55</c:v>
                </c:pt>
                <c:pt idx="3071">
                  <c:v>11</c:v>
                </c:pt>
                <c:pt idx="3072">
                  <c:v>155</c:v>
                </c:pt>
                <c:pt idx="3073">
                  <c:v>579</c:v>
                </c:pt>
                <c:pt idx="3074">
                  <c:v>275</c:v>
                </c:pt>
                <c:pt idx="3075">
                  <c:v>11437</c:v>
                </c:pt>
                <c:pt idx="3076">
                  <c:v>0</c:v>
                </c:pt>
                <c:pt idx="3077">
                  <c:v>47</c:v>
                </c:pt>
                <c:pt idx="3078">
                  <c:v>0</c:v>
                </c:pt>
                <c:pt idx="3079">
                  <c:v>33</c:v>
                </c:pt>
                <c:pt idx="3080">
                  <c:v>205</c:v>
                </c:pt>
                <c:pt idx="3081">
                  <c:v>599</c:v>
                </c:pt>
                <c:pt idx="3082">
                  <c:v>2134</c:v>
                </c:pt>
                <c:pt idx="3083">
                  <c:v>889</c:v>
                </c:pt>
                <c:pt idx="3084">
                  <c:v>376</c:v>
                </c:pt>
                <c:pt idx="3085">
                  <c:v>765</c:v>
                </c:pt>
                <c:pt idx="3086">
                  <c:v>66</c:v>
                </c:pt>
                <c:pt idx="3087">
                  <c:v>4</c:v>
                </c:pt>
                <c:pt idx="3088">
                  <c:v>66910</c:v>
                </c:pt>
                <c:pt idx="3089">
                  <c:v>1849</c:v>
                </c:pt>
                <c:pt idx="3090">
                  <c:v>349</c:v>
                </c:pt>
                <c:pt idx="3091">
                  <c:v>43</c:v>
                </c:pt>
                <c:pt idx="3092">
                  <c:v>281</c:v>
                </c:pt>
                <c:pt idx="3093">
                  <c:v>264</c:v>
                </c:pt>
                <c:pt idx="3094">
                  <c:v>1883</c:v>
                </c:pt>
                <c:pt idx="3095">
                  <c:v>382</c:v>
                </c:pt>
                <c:pt idx="3096">
                  <c:v>348</c:v>
                </c:pt>
                <c:pt idx="3097">
                  <c:v>361</c:v>
                </c:pt>
                <c:pt idx="3098">
                  <c:v>251</c:v>
                </c:pt>
                <c:pt idx="3099">
                  <c:v>3902</c:v>
                </c:pt>
                <c:pt idx="3100">
                  <c:v>158</c:v>
                </c:pt>
                <c:pt idx="3101">
                  <c:v>86</c:v>
                </c:pt>
                <c:pt idx="3102">
                  <c:v>22</c:v>
                </c:pt>
                <c:pt idx="3103">
                  <c:v>2117</c:v>
                </c:pt>
                <c:pt idx="3104">
                  <c:v>677</c:v>
                </c:pt>
                <c:pt idx="3105">
                  <c:v>11391</c:v>
                </c:pt>
                <c:pt idx="3106">
                  <c:v>296</c:v>
                </c:pt>
                <c:pt idx="3107">
                  <c:v>2246</c:v>
                </c:pt>
                <c:pt idx="3108">
                  <c:v>286</c:v>
                </c:pt>
                <c:pt idx="3109">
                  <c:v>457</c:v>
                </c:pt>
                <c:pt idx="3110">
                  <c:v>6</c:v>
                </c:pt>
                <c:pt idx="3111">
                  <c:v>807</c:v>
                </c:pt>
                <c:pt idx="3112">
                  <c:v>1381</c:v>
                </c:pt>
                <c:pt idx="3113">
                  <c:v>970</c:v>
                </c:pt>
                <c:pt idx="3114">
                  <c:v>63</c:v>
                </c:pt>
                <c:pt idx="3115">
                  <c:v>1296</c:v>
                </c:pt>
                <c:pt idx="3116">
                  <c:v>584</c:v>
                </c:pt>
                <c:pt idx="3117">
                  <c:v>26433</c:v>
                </c:pt>
                <c:pt idx="3118">
                  <c:v>1838</c:v>
                </c:pt>
                <c:pt idx="3119">
                  <c:v>34</c:v>
                </c:pt>
                <c:pt idx="3120">
                  <c:v>879</c:v>
                </c:pt>
                <c:pt idx="3121">
                  <c:v>1225</c:v>
                </c:pt>
                <c:pt idx="3122">
                  <c:v>5113</c:v>
                </c:pt>
                <c:pt idx="3123">
                  <c:v>32</c:v>
                </c:pt>
                <c:pt idx="3124">
                  <c:v>150</c:v>
                </c:pt>
                <c:pt idx="3125">
                  <c:v>115</c:v>
                </c:pt>
                <c:pt idx="3126">
                  <c:v>2604</c:v>
                </c:pt>
                <c:pt idx="3127">
                  <c:v>444</c:v>
                </c:pt>
                <c:pt idx="3128">
                  <c:v>10734</c:v>
                </c:pt>
                <c:pt idx="3129">
                  <c:v>2784</c:v>
                </c:pt>
                <c:pt idx="3130">
                  <c:v>298</c:v>
                </c:pt>
                <c:pt idx="3131">
                  <c:v>4831</c:v>
                </c:pt>
                <c:pt idx="3132">
                  <c:v>680</c:v>
                </c:pt>
                <c:pt idx="3133">
                  <c:v>642</c:v>
                </c:pt>
                <c:pt idx="3134">
                  <c:v>534</c:v>
                </c:pt>
                <c:pt idx="3135">
                  <c:v>562</c:v>
                </c:pt>
                <c:pt idx="3136">
                  <c:v>7</c:v>
                </c:pt>
                <c:pt idx="3137">
                  <c:v>900</c:v>
                </c:pt>
                <c:pt idx="3138">
                  <c:v>39</c:v>
                </c:pt>
                <c:pt idx="3139">
                  <c:v>105</c:v>
                </c:pt>
                <c:pt idx="3140">
                  <c:v>41</c:v>
                </c:pt>
                <c:pt idx="3141">
                  <c:v>5622</c:v>
                </c:pt>
                <c:pt idx="3142">
                  <c:v>581</c:v>
                </c:pt>
                <c:pt idx="3143">
                  <c:v>2370</c:v>
                </c:pt>
                <c:pt idx="3144">
                  <c:v>55</c:v>
                </c:pt>
                <c:pt idx="3145">
                  <c:v>26</c:v>
                </c:pt>
                <c:pt idx="3146">
                  <c:v>25</c:v>
                </c:pt>
                <c:pt idx="3147">
                  <c:v>290</c:v>
                </c:pt>
                <c:pt idx="3148">
                  <c:v>683</c:v>
                </c:pt>
                <c:pt idx="3149">
                  <c:v>269</c:v>
                </c:pt>
                <c:pt idx="3150">
                  <c:v>268</c:v>
                </c:pt>
                <c:pt idx="3151">
                  <c:v>1823</c:v>
                </c:pt>
                <c:pt idx="3152">
                  <c:v>2233</c:v>
                </c:pt>
                <c:pt idx="3153">
                  <c:v>449</c:v>
                </c:pt>
                <c:pt idx="3154">
                  <c:v>1281</c:v>
                </c:pt>
                <c:pt idx="3155">
                  <c:v>271</c:v>
                </c:pt>
                <c:pt idx="3156">
                  <c:v>379</c:v>
                </c:pt>
                <c:pt idx="3157">
                  <c:v>5779</c:v>
                </c:pt>
                <c:pt idx="3158">
                  <c:v>61</c:v>
                </c:pt>
                <c:pt idx="3159">
                  <c:v>710</c:v>
                </c:pt>
                <c:pt idx="3160">
                  <c:v>2136</c:v>
                </c:pt>
                <c:pt idx="3161">
                  <c:v>2237</c:v>
                </c:pt>
                <c:pt idx="3162">
                  <c:v>3</c:v>
                </c:pt>
                <c:pt idx="3163">
                  <c:v>3699</c:v>
                </c:pt>
                <c:pt idx="3164">
                  <c:v>110</c:v>
                </c:pt>
                <c:pt idx="3165">
                  <c:v>89</c:v>
                </c:pt>
                <c:pt idx="3166">
                  <c:v>285</c:v>
                </c:pt>
                <c:pt idx="3167">
                  <c:v>183</c:v>
                </c:pt>
                <c:pt idx="3168">
                  <c:v>16</c:v>
                </c:pt>
                <c:pt idx="3169">
                  <c:v>768</c:v>
                </c:pt>
                <c:pt idx="3170">
                  <c:v>2239</c:v>
                </c:pt>
                <c:pt idx="3171">
                  <c:v>8106</c:v>
                </c:pt>
                <c:pt idx="3172">
                  <c:v>8548</c:v>
                </c:pt>
                <c:pt idx="3173">
                  <c:v>2314</c:v>
                </c:pt>
                <c:pt idx="3174">
                  <c:v>2310</c:v>
                </c:pt>
                <c:pt idx="3175">
                  <c:v>7859</c:v>
                </c:pt>
                <c:pt idx="3176">
                  <c:v>48758</c:v>
                </c:pt>
                <c:pt idx="3177">
                  <c:v>564</c:v>
                </c:pt>
                <c:pt idx="3178">
                  <c:v>2568</c:v>
                </c:pt>
                <c:pt idx="3179">
                  <c:v>1623</c:v>
                </c:pt>
                <c:pt idx="3180">
                  <c:v>693</c:v>
                </c:pt>
                <c:pt idx="3181">
                  <c:v>3362</c:v>
                </c:pt>
                <c:pt idx="3182">
                  <c:v>24</c:v>
                </c:pt>
                <c:pt idx="3183">
                  <c:v>637</c:v>
                </c:pt>
                <c:pt idx="3184">
                  <c:v>289</c:v>
                </c:pt>
                <c:pt idx="3185">
                  <c:v>85</c:v>
                </c:pt>
                <c:pt idx="3186">
                  <c:v>328</c:v>
                </c:pt>
                <c:pt idx="3187">
                  <c:v>140271</c:v>
                </c:pt>
                <c:pt idx="3188">
                  <c:v>33</c:v>
                </c:pt>
                <c:pt idx="3189">
                  <c:v>1461</c:v>
                </c:pt>
                <c:pt idx="3190">
                  <c:v>320</c:v>
                </c:pt>
                <c:pt idx="3191">
                  <c:v>6270</c:v>
                </c:pt>
                <c:pt idx="3192">
                  <c:v>6286</c:v>
                </c:pt>
                <c:pt idx="3193">
                  <c:v>365</c:v>
                </c:pt>
                <c:pt idx="3194">
                  <c:v>7</c:v>
                </c:pt>
                <c:pt idx="3195">
                  <c:v>398</c:v>
                </c:pt>
                <c:pt idx="3196">
                  <c:v>51</c:v>
                </c:pt>
                <c:pt idx="3197">
                  <c:v>39</c:v>
                </c:pt>
                <c:pt idx="3198">
                  <c:v>245</c:v>
                </c:pt>
                <c:pt idx="3199">
                  <c:v>145</c:v>
                </c:pt>
                <c:pt idx="3200">
                  <c:v>501</c:v>
                </c:pt>
                <c:pt idx="3201">
                  <c:v>1597</c:v>
                </c:pt>
                <c:pt idx="3202">
                  <c:v>59</c:v>
                </c:pt>
                <c:pt idx="3203">
                  <c:v>339</c:v>
                </c:pt>
                <c:pt idx="3204">
                  <c:v>423</c:v>
                </c:pt>
                <c:pt idx="3205">
                  <c:v>0</c:v>
                </c:pt>
                <c:pt idx="3206">
                  <c:v>2325</c:v>
                </c:pt>
                <c:pt idx="3207">
                  <c:v>512</c:v>
                </c:pt>
                <c:pt idx="3208">
                  <c:v>396</c:v>
                </c:pt>
                <c:pt idx="3209">
                  <c:v>1</c:v>
                </c:pt>
                <c:pt idx="3210">
                  <c:v>48</c:v>
                </c:pt>
                <c:pt idx="3211">
                  <c:v>827</c:v>
                </c:pt>
                <c:pt idx="3212">
                  <c:v>49</c:v>
                </c:pt>
                <c:pt idx="3213">
                  <c:v>110</c:v>
                </c:pt>
                <c:pt idx="3214">
                  <c:v>9220</c:v>
                </c:pt>
                <c:pt idx="3215">
                  <c:v>111</c:v>
                </c:pt>
                <c:pt idx="3216">
                  <c:v>0</c:v>
                </c:pt>
                <c:pt idx="3217">
                  <c:v>704</c:v>
                </c:pt>
                <c:pt idx="3218">
                  <c:v>22</c:v>
                </c:pt>
                <c:pt idx="3219">
                  <c:v>317</c:v>
                </c:pt>
                <c:pt idx="3220">
                  <c:v>772</c:v>
                </c:pt>
                <c:pt idx="3221">
                  <c:v>0</c:v>
                </c:pt>
                <c:pt idx="3222">
                  <c:v>204</c:v>
                </c:pt>
                <c:pt idx="3223">
                  <c:v>779</c:v>
                </c:pt>
                <c:pt idx="3224">
                  <c:v>3873</c:v>
                </c:pt>
                <c:pt idx="3225">
                  <c:v>98</c:v>
                </c:pt>
                <c:pt idx="3226">
                  <c:v>601</c:v>
                </c:pt>
                <c:pt idx="3227">
                  <c:v>236</c:v>
                </c:pt>
                <c:pt idx="3228">
                  <c:v>230</c:v>
                </c:pt>
                <c:pt idx="3229">
                  <c:v>159</c:v>
                </c:pt>
                <c:pt idx="3230">
                  <c:v>5722</c:v>
                </c:pt>
                <c:pt idx="3231">
                  <c:v>3667</c:v>
                </c:pt>
                <c:pt idx="3232">
                  <c:v>37</c:v>
                </c:pt>
                <c:pt idx="3233">
                  <c:v>615</c:v>
                </c:pt>
                <c:pt idx="3234">
                  <c:v>322</c:v>
                </c:pt>
                <c:pt idx="3235">
                  <c:v>8</c:v>
                </c:pt>
                <c:pt idx="3236">
                  <c:v>91</c:v>
                </c:pt>
                <c:pt idx="3237">
                  <c:v>344</c:v>
                </c:pt>
                <c:pt idx="3238">
                  <c:v>190</c:v>
                </c:pt>
                <c:pt idx="3239">
                  <c:v>1097</c:v>
                </c:pt>
                <c:pt idx="3240">
                  <c:v>606</c:v>
                </c:pt>
                <c:pt idx="3241">
                  <c:v>452</c:v>
                </c:pt>
                <c:pt idx="3242">
                  <c:v>102</c:v>
                </c:pt>
                <c:pt idx="3243">
                  <c:v>749</c:v>
                </c:pt>
                <c:pt idx="3244">
                  <c:v>331</c:v>
                </c:pt>
                <c:pt idx="3245">
                  <c:v>1340</c:v>
                </c:pt>
                <c:pt idx="3246">
                  <c:v>343</c:v>
                </c:pt>
                <c:pt idx="3247">
                  <c:v>8</c:v>
                </c:pt>
                <c:pt idx="3248">
                  <c:v>4</c:v>
                </c:pt>
                <c:pt idx="3249">
                  <c:v>1550</c:v>
                </c:pt>
                <c:pt idx="3250">
                  <c:v>2423</c:v>
                </c:pt>
                <c:pt idx="3251">
                  <c:v>2394</c:v>
                </c:pt>
                <c:pt idx="3252">
                  <c:v>837</c:v>
                </c:pt>
                <c:pt idx="3253">
                  <c:v>1879</c:v>
                </c:pt>
                <c:pt idx="3254">
                  <c:v>769</c:v>
                </c:pt>
                <c:pt idx="3255">
                  <c:v>1141</c:v>
                </c:pt>
                <c:pt idx="3256">
                  <c:v>8063</c:v>
                </c:pt>
                <c:pt idx="3257">
                  <c:v>733</c:v>
                </c:pt>
                <c:pt idx="3258">
                  <c:v>47896</c:v>
                </c:pt>
                <c:pt idx="3259">
                  <c:v>30159</c:v>
                </c:pt>
                <c:pt idx="3260">
                  <c:v>944</c:v>
                </c:pt>
                <c:pt idx="3261">
                  <c:v>89</c:v>
                </c:pt>
                <c:pt idx="3262">
                  <c:v>162</c:v>
                </c:pt>
                <c:pt idx="3263">
                  <c:v>3022</c:v>
                </c:pt>
                <c:pt idx="3264">
                  <c:v>221</c:v>
                </c:pt>
                <c:pt idx="3265">
                  <c:v>157</c:v>
                </c:pt>
                <c:pt idx="3266">
                  <c:v>5</c:v>
                </c:pt>
                <c:pt idx="3267">
                  <c:v>618</c:v>
                </c:pt>
                <c:pt idx="3268">
                  <c:v>3277</c:v>
                </c:pt>
                <c:pt idx="3269">
                  <c:v>1018</c:v>
                </c:pt>
                <c:pt idx="3270">
                  <c:v>569</c:v>
                </c:pt>
                <c:pt idx="3271">
                  <c:v>9</c:v>
                </c:pt>
                <c:pt idx="3272">
                  <c:v>202</c:v>
                </c:pt>
                <c:pt idx="3273">
                  <c:v>658</c:v>
                </c:pt>
                <c:pt idx="3274">
                  <c:v>0</c:v>
                </c:pt>
                <c:pt idx="3275">
                  <c:v>293</c:v>
                </c:pt>
                <c:pt idx="3276">
                  <c:v>1838</c:v>
                </c:pt>
                <c:pt idx="3277">
                  <c:v>41</c:v>
                </c:pt>
                <c:pt idx="3278">
                  <c:v>105</c:v>
                </c:pt>
                <c:pt idx="3279">
                  <c:v>1412</c:v>
                </c:pt>
                <c:pt idx="3280">
                  <c:v>13</c:v>
                </c:pt>
                <c:pt idx="3281">
                  <c:v>467</c:v>
                </c:pt>
                <c:pt idx="3282">
                  <c:v>417</c:v>
                </c:pt>
                <c:pt idx="3283">
                  <c:v>224</c:v>
                </c:pt>
                <c:pt idx="3284">
                  <c:v>18342</c:v>
                </c:pt>
                <c:pt idx="3285">
                  <c:v>292</c:v>
                </c:pt>
                <c:pt idx="3286">
                  <c:v>19</c:v>
                </c:pt>
                <c:pt idx="3287">
                  <c:v>242</c:v>
                </c:pt>
                <c:pt idx="3288">
                  <c:v>1309</c:v>
                </c:pt>
                <c:pt idx="3289">
                  <c:v>4187</c:v>
                </c:pt>
                <c:pt idx="3290">
                  <c:v>305</c:v>
                </c:pt>
                <c:pt idx="3291">
                  <c:v>1225</c:v>
                </c:pt>
                <c:pt idx="3292">
                  <c:v>379</c:v>
                </c:pt>
                <c:pt idx="3293">
                  <c:v>348</c:v>
                </c:pt>
                <c:pt idx="3294">
                  <c:v>422</c:v>
                </c:pt>
                <c:pt idx="3295">
                  <c:v>1070</c:v>
                </c:pt>
                <c:pt idx="3296">
                  <c:v>596</c:v>
                </c:pt>
                <c:pt idx="3297">
                  <c:v>290</c:v>
                </c:pt>
                <c:pt idx="3298">
                  <c:v>2361</c:v>
                </c:pt>
                <c:pt idx="3299">
                  <c:v>3301</c:v>
                </c:pt>
                <c:pt idx="3300">
                  <c:v>1168</c:v>
                </c:pt>
                <c:pt idx="3301">
                  <c:v>9</c:v>
                </c:pt>
                <c:pt idx="3302">
                  <c:v>5010</c:v>
                </c:pt>
                <c:pt idx="3303">
                  <c:v>12</c:v>
                </c:pt>
                <c:pt idx="3304">
                  <c:v>1292</c:v>
                </c:pt>
                <c:pt idx="3305">
                  <c:v>1012</c:v>
                </c:pt>
                <c:pt idx="3306">
                  <c:v>120</c:v>
                </c:pt>
                <c:pt idx="3307">
                  <c:v>995</c:v>
                </c:pt>
                <c:pt idx="3308">
                  <c:v>22</c:v>
                </c:pt>
                <c:pt idx="3309">
                  <c:v>62</c:v>
                </c:pt>
                <c:pt idx="3310">
                  <c:v>631</c:v>
                </c:pt>
                <c:pt idx="3311">
                  <c:v>43049</c:v>
                </c:pt>
                <c:pt idx="3312">
                  <c:v>1850</c:v>
                </c:pt>
                <c:pt idx="3313">
                  <c:v>49</c:v>
                </c:pt>
                <c:pt idx="3314">
                  <c:v>166</c:v>
                </c:pt>
                <c:pt idx="3315">
                  <c:v>0</c:v>
                </c:pt>
                <c:pt idx="3316">
                  <c:v>74</c:v>
                </c:pt>
                <c:pt idx="3317">
                  <c:v>822</c:v>
                </c:pt>
                <c:pt idx="3318">
                  <c:v>0</c:v>
                </c:pt>
                <c:pt idx="3319">
                  <c:v>1763</c:v>
                </c:pt>
                <c:pt idx="3320">
                  <c:v>330</c:v>
                </c:pt>
                <c:pt idx="3321">
                  <c:v>3370</c:v>
                </c:pt>
                <c:pt idx="3322">
                  <c:v>691</c:v>
                </c:pt>
                <c:pt idx="3323">
                  <c:v>5</c:v>
                </c:pt>
                <c:pt idx="3324">
                  <c:v>11</c:v>
                </c:pt>
                <c:pt idx="3325">
                  <c:v>196</c:v>
                </c:pt>
                <c:pt idx="3326">
                  <c:v>347</c:v>
                </c:pt>
                <c:pt idx="3327">
                  <c:v>219</c:v>
                </c:pt>
                <c:pt idx="3328">
                  <c:v>2381</c:v>
                </c:pt>
                <c:pt idx="3329">
                  <c:v>1063</c:v>
                </c:pt>
                <c:pt idx="3330">
                  <c:v>3817</c:v>
                </c:pt>
                <c:pt idx="3331">
                  <c:v>2421</c:v>
                </c:pt>
                <c:pt idx="3332">
                  <c:v>1038</c:v>
                </c:pt>
                <c:pt idx="3333">
                  <c:v>4562</c:v>
                </c:pt>
                <c:pt idx="3334">
                  <c:v>40</c:v>
                </c:pt>
                <c:pt idx="3335">
                  <c:v>0</c:v>
                </c:pt>
                <c:pt idx="3336">
                  <c:v>3880</c:v>
                </c:pt>
                <c:pt idx="3337">
                  <c:v>65</c:v>
                </c:pt>
                <c:pt idx="3338">
                  <c:v>3</c:v>
                </c:pt>
                <c:pt idx="3339">
                  <c:v>1815</c:v>
                </c:pt>
                <c:pt idx="3340">
                  <c:v>6</c:v>
                </c:pt>
                <c:pt idx="3341">
                  <c:v>2450</c:v>
                </c:pt>
                <c:pt idx="3342">
                  <c:v>11847</c:v>
                </c:pt>
                <c:pt idx="3343">
                  <c:v>1542</c:v>
                </c:pt>
                <c:pt idx="3344">
                  <c:v>773</c:v>
                </c:pt>
                <c:pt idx="3345">
                  <c:v>3210</c:v>
                </c:pt>
                <c:pt idx="3346">
                  <c:v>139</c:v>
                </c:pt>
                <c:pt idx="3347">
                  <c:v>51</c:v>
                </c:pt>
                <c:pt idx="3348">
                  <c:v>133</c:v>
                </c:pt>
                <c:pt idx="3349">
                  <c:v>3382</c:v>
                </c:pt>
                <c:pt idx="3350">
                  <c:v>10841</c:v>
                </c:pt>
                <c:pt idx="3351">
                  <c:v>381</c:v>
                </c:pt>
                <c:pt idx="3352">
                  <c:v>669</c:v>
                </c:pt>
                <c:pt idx="3353">
                  <c:v>12</c:v>
                </c:pt>
                <c:pt idx="3354">
                  <c:v>804</c:v>
                </c:pt>
                <c:pt idx="3355">
                  <c:v>2069</c:v>
                </c:pt>
                <c:pt idx="3356">
                  <c:v>4330</c:v>
                </c:pt>
                <c:pt idx="3357">
                  <c:v>4789</c:v>
                </c:pt>
                <c:pt idx="3358">
                  <c:v>46</c:v>
                </c:pt>
                <c:pt idx="3359">
                  <c:v>26</c:v>
                </c:pt>
                <c:pt idx="3360">
                  <c:v>155</c:v>
                </c:pt>
                <c:pt idx="3361">
                  <c:v>1940</c:v>
                </c:pt>
                <c:pt idx="3362">
                  <c:v>1087</c:v>
                </c:pt>
                <c:pt idx="3363">
                  <c:v>15</c:v>
                </c:pt>
                <c:pt idx="3364">
                  <c:v>212</c:v>
                </c:pt>
                <c:pt idx="3365">
                  <c:v>796</c:v>
                </c:pt>
                <c:pt idx="3366">
                  <c:v>20</c:v>
                </c:pt>
                <c:pt idx="3367">
                  <c:v>885</c:v>
                </c:pt>
                <c:pt idx="3368">
                  <c:v>57</c:v>
                </c:pt>
                <c:pt idx="3369">
                  <c:v>6272</c:v>
                </c:pt>
                <c:pt idx="3370">
                  <c:v>451</c:v>
                </c:pt>
                <c:pt idx="3371">
                  <c:v>1002</c:v>
                </c:pt>
                <c:pt idx="3372">
                  <c:v>146</c:v>
                </c:pt>
                <c:pt idx="3373">
                  <c:v>25</c:v>
                </c:pt>
                <c:pt idx="3374">
                  <c:v>1550</c:v>
                </c:pt>
                <c:pt idx="3375">
                  <c:v>2</c:v>
                </c:pt>
                <c:pt idx="3376">
                  <c:v>274</c:v>
                </c:pt>
                <c:pt idx="3377">
                  <c:v>404</c:v>
                </c:pt>
                <c:pt idx="3378">
                  <c:v>11</c:v>
                </c:pt>
                <c:pt idx="3379">
                  <c:v>419</c:v>
                </c:pt>
                <c:pt idx="3380">
                  <c:v>90</c:v>
                </c:pt>
                <c:pt idx="3381">
                  <c:v>1237</c:v>
                </c:pt>
                <c:pt idx="3382">
                  <c:v>1641</c:v>
                </c:pt>
                <c:pt idx="3383">
                  <c:v>42</c:v>
                </c:pt>
                <c:pt idx="3384">
                  <c:v>9905</c:v>
                </c:pt>
                <c:pt idx="3385">
                  <c:v>313</c:v>
                </c:pt>
                <c:pt idx="3386">
                  <c:v>4130</c:v>
                </c:pt>
                <c:pt idx="3387">
                  <c:v>228426</c:v>
                </c:pt>
                <c:pt idx="3388">
                  <c:v>7561</c:v>
                </c:pt>
                <c:pt idx="3389">
                  <c:v>947</c:v>
                </c:pt>
                <c:pt idx="3390">
                  <c:v>1362</c:v>
                </c:pt>
                <c:pt idx="3391">
                  <c:v>627</c:v>
                </c:pt>
                <c:pt idx="3392">
                  <c:v>4999</c:v>
                </c:pt>
                <c:pt idx="3393">
                  <c:v>58</c:v>
                </c:pt>
                <c:pt idx="3394">
                  <c:v>8101</c:v>
                </c:pt>
                <c:pt idx="3395">
                  <c:v>4803</c:v>
                </c:pt>
                <c:pt idx="3396">
                  <c:v>2</c:v>
                </c:pt>
                <c:pt idx="3397">
                  <c:v>35</c:v>
                </c:pt>
                <c:pt idx="3398">
                  <c:v>150</c:v>
                </c:pt>
                <c:pt idx="3399">
                  <c:v>446</c:v>
                </c:pt>
                <c:pt idx="3400">
                  <c:v>502</c:v>
                </c:pt>
                <c:pt idx="3401">
                  <c:v>87</c:v>
                </c:pt>
                <c:pt idx="3402">
                  <c:v>78</c:v>
                </c:pt>
                <c:pt idx="3403">
                  <c:v>693</c:v>
                </c:pt>
                <c:pt idx="3404">
                  <c:v>12</c:v>
                </c:pt>
                <c:pt idx="3405">
                  <c:v>7</c:v>
                </c:pt>
                <c:pt idx="3406">
                  <c:v>1843</c:v>
                </c:pt>
                <c:pt idx="3407">
                  <c:v>36</c:v>
                </c:pt>
                <c:pt idx="3408">
                  <c:v>396</c:v>
                </c:pt>
                <c:pt idx="3409">
                  <c:v>5375</c:v>
                </c:pt>
                <c:pt idx="3410">
                  <c:v>76</c:v>
                </c:pt>
                <c:pt idx="3411">
                  <c:v>91</c:v>
                </c:pt>
                <c:pt idx="3412">
                  <c:v>164</c:v>
                </c:pt>
                <c:pt idx="3413">
                  <c:v>395</c:v>
                </c:pt>
                <c:pt idx="3414">
                  <c:v>2733</c:v>
                </c:pt>
                <c:pt idx="3415">
                  <c:v>585</c:v>
                </c:pt>
                <c:pt idx="3416">
                  <c:v>245</c:v>
                </c:pt>
                <c:pt idx="3417">
                  <c:v>40</c:v>
                </c:pt>
                <c:pt idx="3418">
                  <c:v>1525</c:v>
                </c:pt>
                <c:pt idx="3419">
                  <c:v>955</c:v>
                </c:pt>
                <c:pt idx="3420">
                  <c:v>257</c:v>
                </c:pt>
                <c:pt idx="3421">
                  <c:v>247</c:v>
                </c:pt>
                <c:pt idx="3422">
                  <c:v>159</c:v>
                </c:pt>
                <c:pt idx="3423">
                  <c:v>22</c:v>
                </c:pt>
                <c:pt idx="3424">
                  <c:v>202</c:v>
                </c:pt>
                <c:pt idx="3425">
                  <c:v>1599</c:v>
                </c:pt>
                <c:pt idx="3426">
                  <c:v>10274</c:v>
                </c:pt>
                <c:pt idx="3427">
                  <c:v>4939</c:v>
                </c:pt>
                <c:pt idx="3428">
                  <c:v>1527</c:v>
                </c:pt>
                <c:pt idx="3429">
                  <c:v>10</c:v>
                </c:pt>
                <c:pt idx="3430">
                  <c:v>420</c:v>
                </c:pt>
                <c:pt idx="3431">
                  <c:v>3580</c:v>
                </c:pt>
                <c:pt idx="3432">
                  <c:v>7</c:v>
                </c:pt>
                <c:pt idx="3433">
                  <c:v>270</c:v>
                </c:pt>
                <c:pt idx="3434">
                  <c:v>331</c:v>
                </c:pt>
                <c:pt idx="3435">
                  <c:v>2365</c:v>
                </c:pt>
                <c:pt idx="3436">
                  <c:v>233</c:v>
                </c:pt>
                <c:pt idx="3437">
                  <c:v>5549</c:v>
                </c:pt>
                <c:pt idx="3438">
                  <c:v>432</c:v>
                </c:pt>
                <c:pt idx="3439">
                  <c:v>239</c:v>
                </c:pt>
                <c:pt idx="3440">
                  <c:v>1150</c:v>
                </c:pt>
                <c:pt idx="3441">
                  <c:v>6964</c:v>
                </c:pt>
                <c:pt idx="3442">
                  <c:v>440</c:v>
                </c:pt>
                <c:pt idx="3443">
                  <c:v>1</c:v>
                </c:pt>
                <c:pt idx="3444">
                  <c:v>244</c:v>
                </c:pt>
                <c:pt idx="3445">
                  <c:v>1004</c:v>
                </c:pt>
                <c:pt idx="3446">
                  <c:v>275</c:v>
                </c:pt>
                <c:pt idx="3447">
                  <c:v>173</c:v>
                </c:pt>
                <c:pt idx="3448">
                  <c:v>3457</c:v>
                </c:pt>
                <c:pt idx="3449">
                  <c:v>2294</c:v>
                </c:pt>
                <c:pt idx="3450">
                  <c:v>0</c:v>
                </c:pt>
                <c:pt idx="3451">
                  <c:v>194</c:v>
                </c:pt>
                <c:pt idx="3452">
                  <c:v>956</c:v>
                </c:pt>
                <c:pt idx="3453">
                  <c:v>198</c:v>
                </c:pt>
                <c:pt idx="3454">
                  <c:v>40</c:v>
                </c:pt>
                <c:pt idx="3455">
                  <c:v>2931</c:v>
                </c:pt>
                <c:pt idx="3456">
                  <c:v>3166</c:v>
                </c:pt>
                <c:pt idx="3457">
                  <c:v>249</c:v>
                </c:pt>
                <c:pt idx="3458">
                  <c:v>656</c:v>
                </c:pt>
                <c:pt idx="3459">
                  <c:v>18</c:v>
                </c:pt>
                <c:pt idx="3460">
                  <c:v>1380</c:v>
                </c:pt>
                <c:pt idx="3461">
                  <c:v>69</c:v>
                </c:pt>
                <c:pt idx="3462">
                  <c:v>609</c:v>
                </c:pt>
                <c:pt idx="3463">
                  <c:v>8388</c:v>
                </c:pt>
                <c:pt idx="3464">
                  <c:v>13</c:v>
                </c:pt>
                <c:pt idx="3465">
                  <c:v>5</c:v>
                </c:pt>
                <c:pt idx="3466">
                  <c:v>78095</c:v>
                </c:pt>
                <c:pt idx="3467">
                  <c:v>2277</c:v>
                </c:pt>
                <c:pt idx="3468">
                  <c:v>418</c:v>
                </c:pt>
                <c:pt idx="3469">
                  <c:v>145</c:v>
                </c:pt>
                <c:pt idx="3470">
                  <c:v>169</c:v>
                </c:pt>
                <c:pt idx="3471">
                  <c:v>73239</c:v>
                </c:pt>
                <c:pt idx="3472">
                  <c:v>266</c:v>
                </c:pt>
                <c:pt idx="3473">
                  <c:v>679</c:v>
                </c:pt>
                <c:pt idx="3474">
                  <c:v>2277</c:v>
                </c:pt>
                <c:pt idx="3475">
                  <c:v>43</c:v>
                </c:pt>
                <c:pt idx="3476">
                  <c:v>6</c:v>
                </c:pt>
                <c:pt idx="3477">
                  <c:v>199</c:v>
                </c:pt>
                <c:pt idx="3478">
                  <c:v>9449</c:v>
                </c:pt>
                <c:pt idx="3479">
                  <c:v>193</c:v>
                </c:pt>
                <c:pt idx="3480">
                  <c:v>194</c:v>
                </c:pt>
                <c:pt idx="3481">
                  <c:v>9363</c:v>
                </c:pt>
                <c:pt idx="3482">
                  <c:v>3622</c:v>
                </c:pt>
                <c:pt idx="3483">
                  <c:v>463</c:v>
                </c:pt>
                <c:pt idx="3484">
                  <c:v>279</c:v>
                </c:pt>
                <c:pt idx="3485">
                  <c:v>149</c:v>
                </c:pt>
                <c:pt idx="3486">
                  <c:v>960</c:v>
                </c:pt>
                <c:pt idx="3487">
                  <c:v>634</c:v>
                </c:pt>
                <c:pt idx="3488">
                  <c:v>1468</c:v>
                </c:pt>
                <c:pt idx="3489">
                  <c:v>1220</c:v>
                </c:pt>
                <c:pt idx="3490">
                  <c:v>96</c:v>
                </c:pt>
                <c:pt idx="3491">
                  <c:v>228</c:v>
                </c:pt>
                <c:pt idx="3492">
                  <c:v>1926</c:v>
                </c:pt>
                <c:pt idx="3493">
                  <c:v>285</c:v>
                </c:pt>
                <c:pt idx="3494">
                  <c:v>1489</c:v>
                </c:pt>
                <c:pt idx="3495">
                  <c:v>545</c:v>
                </c:pt>
                <c:pt idx="3496">
                  <c:v>266</c:v>
                </c:pt>
                <c:pt idx="3497">
                  <c:v>116</c:v>
                </c:pt>
                <c:pt idx="3498">
                  <c:v>1055</c:v>
                </c:pt>
                <c:pt idx="3499">
                  <c:v>344</c:v>
                </c:pt>
                <c:pt idx="3500">
                  <c:v>9652</c:v>
                </c:pt>
                <c:pt idx="3501">
                  <c:v>332</c:v>
                </c:pt>
                <c:pt idx="3502">
                  <c:v>345</c:v>
                </c:pt>
                <c:pt idx="3503">
                  <c:v>643</c:v>
                </c:pt>
                <c:pt idx="3504">
                  <c:v>29</c:v>
                </c:pt>
                <c:pt idx="3505">
                  <c:v>120</c:v>
                </c:pt>
                <c:pt idx="3506">
                  <c:v>17324</c:v>
                </c:pt>
                <c:pt idx="3507">
                  <c:v>1558</c:v>
                </c:pt>
                <c:pt idx="3508">
                  <c:v>172</c:v>
                </c:pt>
                <c:pt idx="3509">
                  <c:v>229</c:v>
                </c:pt>
                <c:pt idx="3510">
                  <c:v>280</c:v>
                </c:pt>
                <c:pt idx="3511">
                  <c:v>244</c:v>
                </c:pt>
                <c:pt idx="3512">
                  <c:v>43</c:v>
                </c:pt>
                <c:pt idx="3513">
                  <c:v>33</c:v>
                </c:pt>
                <c:pt idx="3514">
                  <c:v>95</c:v>
                </c:pt>
                <c:pt idx="3515">
                  <c:v>786</c:v>
                </c:pt>
                <c:pt idx="3516">
                  <c:v>664</c:v>
                </c:pt>
                <c:pt idx="3517">
                  <c:v>446</c:v>
                </c:pt>
                <c:pt idx="3518">
                  <c:v>329</c:v>
                </c:pt>
                <c:pt idx="3519">
                  <c:v>342</c:v>
                </c:pt>
                <c:pt idx="3520">
                  <c:v>1544</c:v>
                </c:pt>
                <c:pt idx="3521">
                  <c:v>5460</c:v>
                </c:pt>
                <c:pt idx="3522">
                  <c:v>106</c:v>
                </c:pt>
                <c:pt idx="3523">
                  <c:v>206</c:v>
                </c:pt>
                <c:pt idx="3524">
                  <c:v>282</c:v>
                </c:pt>
                <c:pt idx="3525">
                  <c:v>11</c:v>
                </c:pt>
                <c:pt idx="3526">
                  <c:v>8151</c:v>
                </c:pt>
                <c:pt idx="3527">
                  <c:v>1012</c:v>
                </c:pt>
                <c:pt idx="3528">
                  <c:v>4966</c:v>
                </c:pt>
                <c:pt idx="3529">
                  <c:v>991</c:v>
                </c:pt>
                <c:pt idx="3530">
                  <c:v>24541</c:v>
                </c:pt>
                <c:pt idx="3531">
                  <c:v>40837</c:v>
                </c:pt>
                <c:pt idx="3532">
                  <c:v>318</c:v>
                </c:pt>
                <c:pt idx="3533">
                  <c:v>1441</c:v>
                </c:pt>
                <c:pt idx="3534">
                  <c:v>1161</c:v>
                </c:pt>
                <c:pt idx="3535">
                  <c:v>2308</c:v>
                </c:pt>
                <c:pt idx="3536">
                  <c:v>403</c:v>
                </c:pt>
                <c:pt idx="3537">
                  <c:v>255</c:v>
                </c:pt>
                <c:pt idx="3538">
                  <c:v>1065</c:v>
                </c:pt>
                <c:pt idx="3539">
                  <c:v>277</c:v>
                </c:pt>
                <c:pt idx="3540">
                  <c:v>2524</c:v>
                </c:pt>
                <c:pt idx="3541">
                  <c:v>370</c:v>
                </c:pt>
                <c:pt idx="3542">
                  <c:v>609</c:v>
                </c:pt>
                <c:pt idx="3543">
                  <c:v>2693</c:v>
                </c:pt>
                <c:pt idx="3544">
                  <c:v>333</c:v>
                </c:pt>
                <c:pt idx="3545">
                  <c:v>526</c:v>
                </c:pt>
                <c:pt idx="3546">
                  <c:v>1878</c:v>
                </c:pt>
                <c:pt idx="3547">
                  <c:v>1135</c:v>
                </c:pt>
                <c:pt idx="3548">
                  <c:v>672</c:v>
                </c:pt>
                <c:pt idx="3549">
                  <c:v>10716</c:v>
                </c:pt>
                <c:pt idx="3550">
                  <c:v>85</c:v>
                </c:pt>
                <c:pt idx="3551">
                  <c:v>16</c:v>
                </c:pt>
                <c:pt idx="3552">
                  <c:v>691</c:v>
                </c:pt>
                <c:pt idx="3553">
                  <c:v>467</c:v>
                </c:pt>
                <c:pt idx="3554">
                  <c:v>74</c:v>
                </c:pt>
                <c:pt idx="3555">
                  <c:v>334</c:v>
                </c:pt>
                <c:pt idx="3556">
                  <c:v>238</c:v>
                </c:pt>
                <c:pt idx="3557">
                  <c:v>4676</c:v>
                </c:pt>
                <c:pt idx="3558">
                  <c:v>2896</c:v>
                </c:pt>
                <c:pt idx="3559">
                  <c:v>638</c:v>
                </c:pt>
                <c:pt idx="3560">
                  <c:v>200</c:v>
                </c:pt>
                <c:pt idx="3561">
                  <c:v>1764</c:v>
                </c:pt>
                <c:pt idx="3562">
                  <c:v>2480</c:v>
                </c:pt>
                <c:pt idx="3563">
                  <c:v>341</c:v>
                </c:pt>
                <c:pt idx="3564">
                  <c:v>164</c:v>
                </c:pt>
                <c:pt idx="3565">
                  <c:v>3223</c:v>
                </c:pt>
                <c:pt idx="3566">
                  <c:v>4</c:v>
                </c:pt>
                <c:pt idx="3567">
                  <c:v>39</c:v>
                </c:pt>
                <c:pt idx="3568">
                  <c:v>6097</c:v>
                </c:pt>
                <c:pt idx="3569">
                  <c:v>119</c:v>
                </c:pt>
                <c:pt idx="3570">
                  <c:v>606</c:v>
                </c:pt>
                <c:pt idx="3571">
                  <c:v>10</c:v>
                </c:pt>
                <c:pt idx="3572">
                  <c:v>377</c:v>
                </c:pt>
                <c:pt idx="3573">
                  <c:v>35874</c:v>
                </c:pt>
                <c:pt idx="3574">
                  <c:v>2891</c:v>
                </c:pt>
                <c:pt idx="3575">
                  <c:v>317</c:v>
                </c:pt>
                <c:pt idx="3576">
                  <c:v>189</c:v>
                </c:pt>
                <c:pt idx="3577">
                  <c:v>4179</c:v>
                </c:pt>
                <c:pt idx="3578">
                  <c:v>791</c:v>
                </c:pt>
                <c:pt idx="3579">
                  <c:v>8019</c:v>
                </c:pt>
                <c:pt idx="3580">
                  <c:v>1029</c:v>
                </c:pt>
                <c:pt idx="3581">
                  <c:v>222</c:v>
                </c:pt>
                <c:pt idx="3582">
                  <c:v>704</c:v>
                </c:pt>
                <c:pt idx="3583">
                  <c:v>2590</c:v>
                </c:pt>
                <c:pt idx="3584">
                  <c:v>207</c:v>
                </c:pt>
                <c:pt idx="3585">
                  <c:v>1425</c:v>
                </c:pt>
                <c:pt idx="3586">
                  <c:v>1023</c:v>
                </c:pt>
                <c:pt idx="3587">
                  <c:v>1370</c:v>
                </c:pt>
                <c:pt idx="3588">
                  <c:v>1549</c:v>
                </c:pt>
                <c:pt idx="3589">
                  <c:v>1173</c:v>
                </c:pt>
                <c:pt idx="3590">
                  <c:v>1593</c:v>
                </c:pt>
                <c:pt idx="3591">
                  <c:v>349</c:v>
                </c:pt>
                <c:pt idx="3592">
                  <c:v>36</c:v>
                </c:pt>
                <c:pt idx="3593">
                  <c:v>88</c:v>
                </c:pt>
                <c:pt idx="3594">
                  <c:v>34</c:v>
                </c:pt>
                <c:pt idx="3595">
                  <c:v>95</c:v>
                </c:pt>
                <c:pt idx="3596">
                  <c:v>1940</c:v>
                </c:pt>
                <c:pt idx="3597">
                  <c:v>46609</c:v>
                </c:pt>
                <c:pt idx="3598">
                  <c:v>40</c:v>
                </c:pt>
                <c:pt idx="3599">
                  <c:v>1693</c:v>
                </c:pt>
                <c:pt idx="3600">
                  <c:v>629</c:v>
                </c:pt>
                <c:pt idx="3601">
                  <c:v>32962</c:v>
                </c:pt>
                <c:pt idx="3602">
                  <c:v>439</c:v>
                </c:pt>
                <c:pt idx="3603">
                  <c:v>51</c:v>
                </c:pt>
                <c:pt idx="3604">
                  <c:v>148</c:v>
                </c:pt>
                <c:pt idx="3605">
                  <c:v>663</c:v>
                </c:pt>
                <c:pt idx="3606">
                  <c:v>488</c:v>
                </c:pt>
                <c:pt idx="3607">
                  <c:v>93</c:v>
                </c:pt>
                <c:pt idx="3608">
                  <c:v>906</c:v>
                </c:pt>
                <c:pt idx="3609">
                  <c:v>13</c:v>
                </c:pt>
                <c:pt idx="3610">
                  <c:v>1877</c:v>
                </c:pt>
                <c:pt idx="3611">
                  <c:v>135</c:v>
                </c:pt>
                <c:pt idx="3612">
                  <c:v>2915</c:v>
                </c:pt>
                <c:pt idx="3613">
                  <c:v>236</c:v>
                </c:pt>
                <c:pt idx="3614">
                  <c:v>272</c:v>
                </c:pt>
                <c:pt idx="3615">
                  <c:v>1500</c:v>
                </c:pt>
                <c:pt idx="3616">
                  <c:v>51</c:v>
                </c:pt>
                <c:pt idx="3617">
                  <c:v>1257</c:v>
                </c:pt>
                <c:pt idx="3618">
                  <c:v>955</c:v>
                </c:pt>
                <c:pt idx="3619">
                  <c:v>144</c:v>
                </c:pt>
                <c:pt idx="3620">
                  <c:v>81</c:v>
                </c:pt>
                <c:pt idx="3621">
                  <c:v>211</c:v>
                </c:pt>
                <c:pt idx="3622">
                  <c:v>5</c:v>
                </c:pt>
                <c:pt idx="3623">
                  <c:v>22</c:v>
                </c:pt>
                <c:pt idx="3624">
                  <c:v>152</c:v>
                </c:pt>
                <c:pt idx="3625">
                  <c:v>484</c:v>
                </c:pt>
                <c:pt idx="3626">
                  <c:v>323</c:v>
                </c:pt>
                <c:pt idx="3627">
                  <c:v>90</c:v>
                </c:pt>
                <c:pt idx="3628">
                  <c:v>697</c:v>
                </c:pt>
                <c:pt idx="3629">
                  <c:v>356</c:v>
                </c:pt>
                <c:pt idx="3630">
                  <c:v>273</c:v>
                </c:pt>
                <c:pt idx="3631">
                  <c:v>168</c:v>
                </c:pt>
                <c:pt idx="3632">
                  <c:v>6591</c:v>
                </c:pt>
                <c:pt idx="3633">
                  <c:v>2413</c:v>
                </c:pt>
                <c:pt idx="3634">
                  <c:v>1228</c:v>
                </c:pt>
                <c:pt idx="3635">
                  <c:v>62</c:v>
                </c:pt>
                <c:pt idx="3636">
                  <c:v>441</c:v>
                </c:pt>
                <c:pt idx="3637">
                  <c:v>152</c:v>
                </c:pt>
                <c:pt idx="3638">
                  <c:v>2713</c:v>
                </c:pt>
                <c:pt idx="3639">
                  <c:v>89</c:v>
                </c:pt>
                <c:pt idx="3640">
                  <c:v>19422</c:v>
                </c:pt>
                <c:pt idx="3641">
                  <c:v>1074</c:v>
                </c:pt>
                <c:pt idx="3642">
                  <c:v>1</c:v>
                </c:pt>
                <c:pt idx="3643">
                  <c:v>191</c:v>
                </c:pt>
                <c:pt idx="3644">
                  <c:v>83</c:v>
                </c:pt>
                <c:pt idx="3645">
                  <c:v>325</c:v>
                </c:pt>
                <c:pt idx="3646">
                  <c:v>269</c:v>
                </c:pt>
                <c:pt idx="3647">
                  <c:v>1958</c:v>
                </c:pt>
                <c:pt idx="3648">
                  <c:v>1634</c:v>
                </c:pt>
                <c:pt idx="3649">
                  <c:v>965</c:v>
                </c:pt>
                <c:pt idx="3650">
                  <c:v>543</c:v>
                </c:pt>
                <c:pt idx="3651">
                  <c:v>6</c:v>
                </c:pt>
                <c:pt idx="3652">
                  <c:v>158</c:v>
                </c:pt>
                <c:pt idx="3653">
                  <c:v>892</c:v>
                </c:pt>
                <c:pt idx="3654">
                  <c:v>11</c:v>
                </c:pt>
                <c:pt idx="3655">
                  <c:v>422</c:v>
                </c:pt>
                <c:pt idx="3656">
                  <c:v>219</c:v>
                </c:pt>
                <c:pt idx="3657">
                  <c:v>1254</c:v>
                </c:pt>
                <c:pt idx="3658">
                  <c:v>170</c:v>
                </c:pt>
                <c:pt idx="3659">
                  <c:v>433</c:v>
                </c:pt>
                <c:pt idx="3660">
                  <c:v>611</c:v>
                </c:pt>
                <c:pt idx="3661">
                  <c:v>239</c:v>
                </c:pt>
                <c:pt idx="3662">
                  <c:v>485</c:v>
                </c:pt>
                <c:pt idx="3663">
                  <c:v>890</c:v>
                </c:pt>
                <c:pt idx="3664">
                  <c:v>1078</c:v>
                </c:pt>
                <c:pt idx="3665">
                  <c:v>693</c:v>
                </c:pt>
                <c:pt idx="3666">
                  <c:v>3711</c:v>
                </c:pt>
                <c:pt idx="3667">
                  <c:v>82</c:v>
                </c:pt>
                <c:pt idx="3668">
                  <c:v>327</c:v>
                </c:pt>
                <c:pt idx="3669">
                  <c:v>0</c:v>
                </c:pt>
                <c:pt idx="3670">
                  <c:v>615</c:v>
                </c:pt>
                <c:pt idx="3671">
                  <c:v>0</c:v>
                </c:pt>
                <c:pt idx="3672">
                  <c:v>105</c:v>
                </c:pt>
                <c:pt idx="3673">
                  <c:v>333</c:v>
                </c:pt>
                <c:pt idx="3674">
                  <c:v>2011</c:v>
                </c:pt>
                <c:pt idx="3675">
                  <c:v>1372</c:v>
                </c:pt>
                <c:pt idx="3676">
                  <c:v>865</c:v>
                </c:pt>
                <c:pt idx="3677">
                  <c:v>1612</c:v>
                </c:pt>
                <c:pt idx="3678">
                  <c:v>176</c:v>
                </c:pt>
                <c:pt idx="3679">
                  <c:v>277</c:v>
                </c:pt>
                <c:pt idx="3680">
                  <c:v>42</c:v>
                </c:pt>
                <c:pt idx="3681">
                  <c:v>4523</c:v>
                </c:pt>
                <c:pt idx="3682">
                  <c:v>10299</c:v>
                </c:pt>
                <c:pt idx="3683">
                  <c:v>539</c:v>
                </c:pt>
                <c:pt idx="3684">
                  <c:v>789</c:v>
                </c:pt>
                <c:pt idx="3685">
                  <c:v>122</c:v>
                </c:pt>
                <c:pt idx="3686">
                  <c:v>939</c:v>
                </c:pt>
                <c:pt idx="3687">
                  <c:v>7047</c:v>
                </c:pt>
                <c:pt idx="3688">
                  <c:v>63</c:v>
                </c:pt>
                <c:pt idx="3689">
                  <c:v>1434</c:v>
                </c:pt>
                <c:pt idx="3690">
                  <c:v>1221</c:v>
                </c:pt>
                <c:pt idx="3691">
                  <c:v>710</c:v>
                </c:pt>
                <c:pt idx="3692">
                  <c:v>45</c:v>
                </c:pt>
                <c:pt idx="3693">
                  <c:v>29</c:v>
                </c:pt>
                <c:pt idx="3694">
                  <c:v>928</c:v>
                </c:pt>
                <c:pt idx="3695">
                  <c:v>160</c:v>
                </c:pt>
                <c:pt idx="3696">
                  <c:v>45</c:v>
                </c:pt>
                <c:pt idx="3697">
                  <c:v>22610</c:v>
                </c:pt>
                <c:pt idx="3698">
                  <c:v>1466</c:v>
                </c:pt>
                <c:pt idx="3699">
                  <c:v>1419</c:v>
                </c:pt>
                <c:pt idx="3700">
                  <c:v>12874</c:v>
                </c:pt>
                <c:pt idx="3701">
                  <c:v>63</c:v>
                </c:pt>
                <c:pt idx="3702">
                  <c:v>338</c:v>
                </c:pt>
                <c:pt idx="3703">
                  <c:v>3771</c:v>
                </c:pt>
                <c:pt idx="3704">
                  <c:v>5538</c:v>
                </c:pt>
                <c:pt idx="3705">
                  <c:v>279</c:v>
                </c:pt>
                <c:pt idx="3706">
                  <c:v>7</c:v>
                </c:pt>
                <c:pt idx="3707">
                  <c:v>414</c:v>
                </c:pt>
                <c:pt idx="3708">
                  <c:v>1</c:v>
                </c:pt>
                <c:pt idx="3709">
                  <c:v>668</c:v>
                </c:pt>
                <c:pt idx="3710">
                  <c:v>4316</c:v>
                </c:pt>
                <c:pt idx="3711">
                  <c:v>607</c:v>
                </c:pt>
                <c:pt idx="3712">
                  <c:v>414</c:v>
                </c:pt>
                <c:pt idx="3713">
                  <c:v>223</c:v>
                </c:pt>
                <c:pt idx="3714">
                  <c:v>46</c:v>
                </c:pt>
                <c:pt idx="3715">
                  <c:v>433</c:v>
                </c:pt>
                <c:pt idx="3716">
                  <c:v>2404</c:v>
                </c:pt>
                <c:pt idx="3717">
                  <c:v>496</c:v>
                </c:pt>
                <c:pt idx="3718">
                  <c:v>2292</c:v>
                </c:pt>
                <c:pt idx="3719">
                  <c:v>6316</c:v>
                </c:pt>
                <c:pt idx="3720">
                  <c:v>891</c:v>
                </c:pt>
                <c:pt idx="3721">
                  <c:v>2668</c:v>
                </c:pt>
                <c:pt idx="3722">
                  <c:v>90</c:v>
                </c:pt>
                <c:pt idx="3723">
                  <c:v>3091</c:v>
                </c:pt>
                <c:pt idx="3724">
                  <c:v>261</c:v>
                </c:pt>
                <c:pt idx="3725">
                  <c:v>441</c:v>
                </c:pt>
                <c:pt idx="3726">
                  <c:v>177</c:v>
                </c:pt>
                <c:pt idx="3727">
                  <c:v>95</c:v>
                </c:pt>
                <c:pt idx="3728">
                  <c:v>404</c:v>
                </c:pt>
                <c:pt idx="3729">
                  <c:v>621</c:v>
                </c:pt>
                <c:pt idx="3730">
                  <c:v>17</c:v>
                </c:pt>
                <c:pt idx="3731">
                  <c:v>42833</c:v>
                </c:pt>
                <c:pt idx="3732">
                  <c:v>194</c:v>
                </c:pt>
                <c:pt idx="3733">
                  <c:v>375</c:v>
                </c:pt>
                <c:pt idx="3734">
                  <c:v>380</c:v>
                </c:pt>
                <c:pt idx="3735">
                  <c:v>5364</c:v>
                </c:pt>
                <c:pt idx="3736">
                  <c:v>17</c:v>
                </c:pt>
                <c:pt idx="3737">
                  <c:v>4</c:v>
                </c:pt>
                <c:pt idx="3738">
                  <c:v>106</c:v>
                </c:pt>
                <c:pt idx="3739">
                  <c:v>56</c:v>
                </c:pt>
                <c:pt idx="3740">
                  <c:v>951</c:v>
                </c:pt>
                <c:pt idx="3741">
                  <c:v>558</c:v>
                </c:pt>
                <c:pt idx="3742">
                  <c:v>53873</c:v>
                </c:pt>
                <c:pt idx="3743">
                  <c:v>2423</c:v>
                </c:pt>
                <c:pt idx="3744">
                  <c:v>253</c:v>
                </c:pt>
                <c:pt idx="3745">
                  <c:v>10730</c:v>
                </c:pt>
                <c:pt idx="3746">
                  <c:v>214</c:v>
                </c:pt>
                <c:pt idx="3747">
                  <c:v>40</c:v>
                </c:pt>
                <c:pt idx="3748">
                  <c:v>103</c:v>
                </c:pt>
                <c:pt idx="3749">
                  <c:v>1478</c:v>
                </c:pt>
                <c:pt idx="3750">
                  <c:v>1060</c:v>
                </c:pt>
                <c:pt idx="3751">
                  <c:v>34</c:v>
                </c:pt>
                <c:pt idx="3752">
                  <c:v>189</c:v>
                </c:pt>
                <c:pt idx="3753">
                  <c:v>17287</c:v>
                </c:pt>
                <c:pt idx="3754">
                  <c:v>116</c:v>
                </c:pt>
                <c:pt idx="3755">
                  <c:v>28</c:v>
                </c:pt>
                <c:pt idx="3756">
                  <c:v>1221</c:v>
                </c:pt>
                <c:pt idx="3757">
                  <c:v>9</c:v>
                </c:pt>
                <c:pt idx="3758">
                  <c:v>1</c:v>
                </c:pt>
                <c:pt idx="3759">
                  <c:v>759</c:v>
                </c:pt>
                <c:pt idx="3760">
                  <c:v>734</c:v>
                </c:pt>
                <c:pt idx="3761">
                  <c:v>20</c:v>
                </c:pt>
                <c:pt idx="3762">
                  <c:v>189</c:v>
                </c:pt>
                <c:pt idx="3763">
                  <c:v>3950</c:v>
                </c:pt>
                <c:pt idx="3764">
                  <c:v>215</c:v>
                </c:pt>
                <c:pt idx="3765">
                  <c:v>1856</c:v>
                </c:pt>
                <c:pt idx="3766">
                  <c:v>12</c:v>
                </c:pt>
                <c:pt idx="3767">
                  <c:v>1186</c:v>
                </c:pt>
                <c:pt idx="3768">
                  <c:v>559</c:v>
                </c:pt>
                <c:pt idx="3769">
                  <c:v>173</c:v>
                </c:pt>
                <c:pt idx="3770">
                  <c:v>1145</c:v>
                </c:pt>
                <c:pt idx="3771">
                  <c:v>226</c:v>
                </c:pt>
                <c:pt idx="3772">
                  <c:v>167</c:v>
                </c:pt>
                <c:pt idx="3773">
                  <c:v>1146</c:v>
                </c:pt>
                <c:pt idx="3774">
                  <c:v>156</c:v>
                </c:pt>
                <c:pt idx="3775">
                  <c:v>1235</c:v>
                </c:pt>
                <c:pt idx="3776">
                  <c:v>1513</c:v>
                </c:pt>
                <c:pt idx="3777">
                  <c:v>335</c:v>
                </c:pt>
                <c:pt idx="3778">
                  <c:v>3746</c:v>
                </c:pt>
                <c:pt idx="3779">
                  <c:v>652</c:v>
                </c:pt>
                <c:pt idx="3780">
                  <c:v>867</c:v>
                </c:pt>
                <c:pt idx="3781">
                  <c:v>138</c:v>
                </c:pt>
                <c:pt idx="3782">
                  <c:v>341</c:v>
                </c:pt>
                <c:pt idx="3783">
                  <c:v>1647</c:v>
                </c:pt>
                <c:pt idx="3784">
                  <c:v>2231</c:v>
                </c:pt>
                <c:pt idx="3785">
                  <c:v>3841</c:v>
                </c:pt>
                <c:pt idx="3786">
                  <c:v>42</c:v>
                </c:pt>
                <c:pt idx="3787">
                  <c:v>362</c:v>
                </c:pt>
                <c:pt idx="3788">
                  <c:v>36</c:v>
                </c:pt>
                <c:pt idx="3789">
                  <c:v>9000</c:v>
                </c:pt>
                <c:pt idx="3790">
                  <c:v>1727</c:v>
                </c:pt>
                <c:pt idx="3791">
                  <c:v>46</c:v>
                </c:pt>
                <c:pt idx="3792">
                  <c:v>930</c:v>
                </c:pt>
                <c:pt idx="3793">
                  <c:v>6704</c:v>
                </c:pt>
                <c:pt idx="3794">
                  <c:v>888</c:v>
                </c:pt>
                <c:pt idx="3795">
                  <c:v>68</c:v>
                </c:pt>
                <c:pt idx="3796">
                  <c:v>812</c:v>
                </c:pt>
                <c:pt idx="3797">
                  <c:v>1591</c:v>
                </c:pt>
                <c:pt idx="3798">
                  <c:v>559</c:v>
                </c:pt>
                <c:pt idx="3799">
                  <c:v>934</c:v>
                </c:pt>
                <c:pt idx="3800">
                  <c:v>474</c:v>
                </c:pt>
                <c:pt idx="3801">
                  <c:v>2615</c:v>
                </c:pt>
                <c:pt idx="3802">
                  <c:v>1158</c:v>
                </c:pt>
                <c:pt idx="3803">
                  <c:v>231</c:v>
                </c:pt>
                <c:pt idx="3804">
                  <c:v>2946</c:v>
                </c:pt>
                <c:pt idx="3805">
                  <c:v>532</c:v>
                </c:pt>
                <c:pt idx="3806">
                  <c:v>49</c:v>
                </c:pt>
                <c:pt idx="3807">
                  <c:v>38</c:v>
                </c:pt>
                <c:pt idx="3808">
                  <c:v>1078</c:v>
                </c:pt>
                <c:pt idx="3809">
                  <c:v>240</c:v>
                </c:pt>
                <c:pt idx="3810">
                  <c:v>630</c:v>
                </c:pt>
                <c:pt idx="3811">
                  <c:v>232</c:v>
                </c:pt>
                <c:pt idx="3812">
                  <c:v>3274</c:v>
                </c:pt>
                <c:pt idx="3813">
                  <c:v>67</c:v>
                </c:pt>
                <c:pt idx="3814">
                  <c:v>60</c:v>
                </c:pt>
                <c:pt idx="3815">
                  <c:v>1032</c:v>
                </c:pt>
                <c:pt idx="3816">
                  <c:v>363</c:v>
                </c:pt>
                <c:pt idx="3817">
                  <c:v>944</c:v>
                </c:pt>
                <c:pt idx="3818">
                  <c:v>794</c:v>
                </c:pt>
                <c:pt idx="3819">
                  <c:v>84</c:v>
                </c:pt>
                <c:pt idx="3820">
                  <c:v>1560</c:v>
                </c:pt>
                <c:pt idx="3821">
                  <c:v>343</c:v>
                </c:pt>
                <c:pt idx="3822">
                  <c:v>132</c:v>
                </c:pt>
                <c:pt idx="3823">
                  <c:v>1838</c:v>
                </c:pt>
                <c:pt idx="3824">
                  <c:v>1074</c:v>
                </c:pt>
                <c:pt idx="3825">
                  <c:v>412</c:v>
                </c:pt>
                <c:pt idx="3826">
                  <c:v>1363</c:v>
                </c:pt>
                <c:pt idx="3827">
                  <c:v>31</c:v>
                </c:pt>
                <c:pt idx="3828">
                  <c:v>42</c:v>
                </c:pt>
                <c:pt idx="3829">
                  <c:v>2422</c:v>
                </c:pt>
                <c:pt idx="3830">
                  <c:v>3716</c:v>
                </c:pt>
                <c:pt idx="3831">
                  <c:v>137</c:v>
                </c:pt>
                <c:pt idx="3832">
                  <c:v>7076</c:v>
                </c:pt>
                <c:pt idx="3833">
                  <c:v>2643</c:v>
                </c:pt>
                <c:pt idx="3834">
                  <c:v>238</c:v>
                </c:pt>
                <c:pt idx="3835">
                  <c:v>586</c:v>
                </c:pt>
                <c:pt idx="3836">
                  <c:v>174</c:v>
                </c:pt>
                <c:pt idx="3837">
                  <c:v>36</c:v>
                </c:pt>
                <c:pt idx="3838">
                  <c:v>161</c:v>
                </c:pt>
                <c:pt idx="3839">
                  <c:v>444</c:v>
                </c:pt>
                <c:pt idx="3840">
                  <c:v>117</c:v>
                </c:pt>
                <c:pt idx="3841">
                  <c:v>47</c:v>
                </c:pt>
                <c:pt idx="3842">
                  <c:v>50</c:v>
                </c:pt>
                <c:pt idx="3843">
                  <c:v>7706</c:v>
                </c:pt>
                <c:pt idx="3844">
                  <c:v>13520</c:v>
                </c:pt>
                <c:pt idx="3845">
                  <c:v>135</c:v>
                </c:pt>
                <c:pt idx="3846">
                  <c:v>4696</c:v>
                </c:pt>
                <c:pt idx="3847">
                  <c:v>1038</c:v>
                </c:pt>
                <c:pt idx="3848">
                  <c:v>221</c:v>
                </c:pt>
                <c:pt idx="3849">
                  <c:v>585</c:v>
                </c:pt>
                <c:pt idx="3850">
                  <c:v>4853</c:v>
                </c:pt>
                <c:pt idx="3851">
                  <c:v>6930</c:v>
                </c:pt>
                <c:pt idx="3852">
                  <c:v>38</c:v>
                </c:pt>
                <c:pt idx="3853">
                  <c:v>2080</c:v>
                </c:pt>
                <c:pt idx="3854">
                  <c:v>951</c:v>
                </c:pt>
                <c:pt idx="3855">
                  <c:v>1786</c:v>
                </c:pt>
                <c:pt idx="3856">
                  <c:v>14</c:v>
                </c:pt>
                <c:pt idx="3857">
                  <c:v>1166</c:v>
                </c:pt>
                <c:pt idx="3858">
                  <c:v>738</c:v>
                </c:pt>
                <c:pt idx="3859">
                  <c:v>1872</c:v>
                </c:pt>
                <c:pt idx="3860">
                  <c:v>3478</c:v>
                </c:pt>
                <c:pt idx="3861">
                  <c:v>209</c:v>
                </c:pt>
                <c:pt idx="3862">
                  <c:v>22</c:v>
                </c:pt>
                <c:pt idx="3863">
                  <c:v>372</c:v>
                </c:pt>
                <c:pt idx="3864">
                  <c:v>997</c:v>
                </c:pt>
                <c:pt idx="3865">
                  <c:v>1123</c:v>
                </c:pt>
                <c:pt idx="3866">
                  <c:v>3097</c:v>
                </c:pt>
                <c:pt idx="3867">
                  <c:v>168</c:v>
                </c:pt>
                <c:pt idx="3868">
                  <c:v>529</c:v>
                </c:pt>
                <c:pt idx="3869">
                  <c:v>11577</c:v>
                </c:pt>
                <c:pt idx="3870">
                  <c:v>500</c:v>
                </c:pt>
                <c:pt idx="3871">
                  <c:v>284</c:v>
                </c:pt>
                <c:pt idx="3872">
                  <c:v>19</c:v>
                </c:pt>
                <c:pt idx="3873">
                  <c:v>181</c:v>
                </c:pt>
                <c:pt idx="3874">
                  <c:v>43</c:v>
                </c:pt>
                <c:pt idx="3875">
                  <c:v>473</c:v>
                </c:pt>
                <c:pt idx="3876">
                  <c:v>562</c:v>
                </c:pt>
                <c:pt idx="3877">
                  <c:v>744</c:v>
                </c:pt>
                <c:pt idx="3878">
                  <c:v>107</c:v>
                </c:pt>
                <c:pt idx="3879">
                  <c:v>142</c:v>
                </c:pt>
                <c:pt idx="3880">
                  <c:v>960</c:v>
                </c:pt>
                <c:pt idx="3881">
                  <c:v>310</c:v>
                </c:pt>
                <c:pt idx="3882">
                  <c:v>30</c:v>
                </c:pt>
                <c:pt idx="3883">
                  <c:v>491</c:v>
                </c:pt>
                <c:pt idx="3884">
                  <c:v>30218</c:v>
                </c:pt>
                <c:pt idx="3885">
                  <c:v>544</c:v>
                </c:pt>
                <c:pt idx="3886">
                  <c:v>572</c:v>
                </c:pt>
                <c:pt idx="3887">
                  <c:v>393</c:v>
                </c:pt>
                <c:pt idx="3888">
                  <c:v>1277</c:v>
                </c:pt>
                <c:pt idx="3889">
                  <c:v>6131</c:v>
                </c:pt>
                <c:pt idx="3890">
                  <c:v>62</c:v>
                </c:pt>
                <c:pt idx="3891">
                  <c:v>232</c:v>
                </c:pt>
                <c:pt idx="3892">
                  <c:v>304</c:v>
                </c:pt>
                <c:pt idx="3893">
                  <c:v>25</c:v>
                </c:pt>
                <c:pt idx="3894">
                  <c:v>5516</c:v>
                </c:pt>
                <c:pt idx="3895">
                  <c:v>365</c:v>
                </c:pt>
                <c:pt idx="3896">
                  <c:v>1</c:v>
                </c:pt>
                <c:pt idx="3897">
                  <c:v>439</c:v>
                </c:pt>
                <c:pt idx="3898">
                  <c:v>55</c:v>
                </c:pt>
                <c:pt idx="3899">
                  <c:v>13512</c:v>
                </c:pt>
                <c:pt idx="3900">
                  <c:v>926</c:v>
                </c:pt>
                <c:pt idx="3901">
                  <c:v>779</c:v>
                </c:pt>
                <c:pt idx="3902">
                  <c:v>3886</c:v>
                </c:pt>
                <c:pt idx="3903">
                  <c:v>0</c:v>
                </c:pt>
                <c:pt idx="3904">
                  <c:v>49</c:v>
                </c:pt>
                <c:pt idx="3905">
                  <c:v>42</c:v>
                </c:pt>
                <c:pt idx="3906">
                  <c:v>337</c:v>
                </c:pt>
                <c:pt idx="3907">
                  <c:v>148</c:v>
                </c:pt>
                <c:pt idx="3908">
                  <c:v>3586</c:v>
                </c:pt>
                <c:pt idx="3909">
                  <c:v>1611</c:v>
                </c:pt>
                <c:pt idx="3910">
                  <c:v>39</c:v>
                </c:pt>
                <c:pt idx="3911">
                  <c:v>893</c:v>
                </c:pt>
                <c:pt idx="3912">
                  <c:v>838</c:v>
                </c:pt>
                <c:pt idx="3913">
                  <c:v>2195</c:v>
                </c:pt>
                <c:pt idx="3914">
                  <c:v>12</c:v>
                </c:pt>
                <c:pt idx="3915">
                  <c:v>75</c:v>
                </c:pt>
                <c:pt idx="3916">
                  <c:v>328</c:v>
                </c:pt>
                <c:pt idx="3917">
                  <c:v>646</c:v>
                </c:pt>
                <c:pt idx="3918">
                  <c:v>448</c:v>
                </c:pt>
                <c:pt idx="3919">
                  <c:v>1404</c:v>
                </c:pt>
                <c:pt idx="3920">
                  <c:v>72</c:v>
                </c:pt>
                <c:pt idx="3921">
                  <c:v>178</c:v>
                </c:pt>
                <c:pt idx="3922">
                  <c:v>1786</c:v>
                </c:pt>
                <c:pt idx="3923">
                  <c:v>2825</c:v>
                </c:pt>
                <c:pt idx="3924">
                  <c:v>533</c:v>
                </c:pt>
                <c:pt idx="3925">
                  <c:v>137</c:v>
                </c:pt>
                <c:pt idx="3926">
                  <c:v>11</c:v>
                </c:pt>
                <c:pt idx="3927">
                  <c:v>317</c:v>
                </c:pt>
                <c:pt idx="3928">
                  <c:v>1</c:v>
                </c:pt>
                <c:pt idx="3929">
                  <c:v>215</c:v>
                </c:pt>
                <c:pt idx="3930">
                  <c:v>30</c:v>
                </c:pt>
                <c:pt idx="3931">
                  <c:v>747</c:v>
                </c:pt>
                <c:pt idx="3932">
                  <c:v>619</c:v>
                </c:pt>
                <c:pt idx="3933">
                  <c:v>198</c:v>
                </c:pt>
                <c:pt idx="3934">
                  <c:v>88</c:v>
                </c:pt>
                <c:pt idx="3935">
                  <c:v>103</c:v>
                </c:pt>
                <c:pt idx="3936">
                  <c:v>478</c:v>
                </c:pt>
                <c:pt idx="3937">
                  <c:v>158</c:v>
                </c:pt>
                <c:pt idx="3938">
                  <c:v>110</c:v>
                </c:pt>
                <c:pt idx="3939">
                  <c:v>1176</c:v>
                </c:pt>
                <c:pt idx="3940">
                  <c:v>130</c:v>
                </c:pt>
                <c:pt idx="3941">
                  <c:v>18778</c:v>
                </c:pt>
                <c:pt idx="3942">
                  <c:v>1273</c:v>
                </c:pt>
                <c:pt idx="3943">
                  <c:v>316</c:v>
                </c:pt>
                <c:pt idx="3944">
                  <c:v>278</c:v>
                </c:pt>
                <c:pt idx="3945">
                  <c:v>2148</c:v>
                </c:pt>
                <c:pt idx="3946">
                  <c:v>1265</c:v>
                </c:pt>
                <c:pt idx="3947">
                  <c:v>342</c:v>
                </c:pt>
                <c:pt idx="3948">
                  <c:v>3486</c:v>
                </c:pt>
                <c:pt idx="3949">
                  <c:v>447</c:v>
                </c:pt>
                <c:pt idx="3950">
                  <c:v>1708</c:v>
                </c:pt>
                <c:pt idx="3951">
                  <c:v>825</c:v>
                </c:pt>
                <c:pt idx="3952">
                  <c:v>123</c:v>
                </c:pt>
                <c:pt idx="3953">
                  <c:v>56</c:v>
                </c:pt>
                <c:pt idx="3954">
                  <c:v>4928</c:v>
                </c:pt>
                <c:pt idx="3955">
                  <c:v>393</c:v>
                </c:pt>
                <c:pt idx="3956">
                  <c:v>6216</c:v>
                </c:pt>
                <c:pt idx="3957">
                  <c:v>2775</c:v>
                </c:pt>
                <c:pt idx="3958">
                  <c:v>1524</c:v>
                </c:pt>
                <c:pt idx="3959">
                  <c:v>225</c:v>
                </c:pt>
                <c:pt idx="3960">
                  <c:v>305</c:v>
                </c:pt>
                <c:pt idx="3961">
                  <c:v>1</c:v>
                </c:pt>
                <c:pt idx="3962">
                  <c:v>10433</c:v>
                </c:pt>
                <c:pt idx="3963">
                  <c:v>913</c:v>
                </c:pt>
                <c:pt idx="3964">
                  <c:v>2453</c:v>
                </c:pt>
                <c:pt idx="3965">
                  <c:v>287</c:v>
                </c:pt>
                <c:pt idx="3966">
                  <c:v>64</c:v>
                </c:pt>
                <c:pt idx="3967">
                  <c:v>34</c:v>
                </c:pt>
                <c:pt idx="3968">
                  <c:v>768</c:v>
                </c:pt>
                <c:pt idx="3969">
                  <c:v>1591</c:v>
                </c:pt>
                <c:pt idx="3970">
                  <c:v>619</c:v>
                </c:pt>
                <c:pt idx="3971">
                  <c:v>24</c:v>
                </c:pt>
                <c:pt idx="3972">
                  <c:v>1167</c:v>
                </c:pt>
                <c:pt idx="3973">
                  <c:v>106</c:v>
                </c:pt>
                <c:pt idx="3974">
                  <c:v>384</c:v>
                </c:pt>
                <c:pt idx="3975">
                  <c:v>28</c:v>
                </c:pt>
                <c:pt idx="3976">
                  <c:v>818</c:v>
                </c:pt>
                <c:pt idx="3977">
                  <c:v>12</c:v>
                </c:pt>
                <c:pt idx="3978">
                  <c:v>706</c:v>
                </c:pt>
                <c:pt idx="3979">
                  <c:v>5355</c:v>
                </c:pt>
                <c:pt idx="3980">
                  <c:v>962</c:v>
                </c:pt>
                <c:pt idx="3981">
                  <c:v>2062</c:v>
                </c:pt>
                <c:pt idx="3982">
                  <c:v>220</c:v>
                </c:pt>
                <c:pt idx="3983">
                  <c:v>521</c:v>
                </c:pt>
                <c:pt idx="3984">
                  <c:v>22</c:v>
                </c:pt>
                <c:pt idx="3985">
                  <c:v>566</c:v>
                </c:pt>
                <c:pt idx="3986">
                  <c:v>1654</c:v>
                </c:pt>
                <c:pt idx="3987">
                  <c:v>1237</c:v>
                </c:pt>
                <c:pt idx="3988">
                  <c:v>3752</c:v>
                </c:pt>
                <c:pt idx="3989">
                  <c:v>234</c:v>
                </c:pt>
                <c:pt idx="3990">
                  <c:v>157</c:v>
                </c:pt>
                <c:pt idx="3991">
                  <c:v>5149</c:v>
                </c:pt>
                <c:pt idx="3992">
                  <c:v>437</c:v>
                </c:pt>
                <c:pt idx="3993">
                  <c:v>1356</c:v>
                </c:pt>
                <c:pt idx="3994">
                  <c:v>289</c:v>
                </c:pt>
                <c:pt idx="3995">
                  <c:v>48</c:v>
                </c:pt>
                <c:pt idx="3996">
                  <c:v>389</c:v>
                </c:pt>
                <c:pt idx="3997">
                  <c:v>3</c:v>
                </c:pt>
                <c:pt idx="3998">
                  <c:v>2463</c:v>
                </c:pt>
                <c:pt idx="3999">
                  <c:v>123</c:v>
                </c:pt>
                <c:pt idx="4000">
                  <c:v>265</c:v>
                </c:pt>
                <c:pt idx="4001">
                  <c:v>15</c:v>
                </c:pt>
                <c:pt idx="4002">
                  <c:v>4110</c:v>
                </c:pt>
                <c:pt idx="4003">
                  <c:v>231</c:v>
                </c:pt>
                <c:pt idx="4004">
                  <c:v>1295</c:v>
                </c:pt>
                <c:pt idx="4005">
                  <c:v>1286</c:v>
                </c:pt>
                <c:pt idx="4006">
                  <c:v>69</c:v>
                </c:pt>
                <c:pt idx="4007">
                  <c:v>1070</c:v>
                </c:pt>
                <c:pt idx="4008">
                  <c:v>2841</c:v>
                </c:pt>
                <c:pt idx="4009">
                  <c:v>1568</c:v>
                </c:pt>
                <c:pt idx="4010">
                  <c:v>81</c:v>
                </c:pt>
                <c:pt idx="4011">
                  <c:v>3657</c:v>
                </c:pt>
                <c:pt idx="4012">
                  <c:v>219</c:v>
                </c:pt>
                <c:pt idx="4013">
                  <c:v>92</c:v>
                </c:pt>
                <c:pt idx="4014">
                  <c:v>2353</c:v>
                </c:pt>
                <c:pt idx="4015">
                  <c:v>61</c:v>
                </c:pt>
                <c:pt idx="4016">
                  <c:v>27944</c:v>
                </c:pt>
                <c:pt idx="4017">
                  <c:v>44</c:v>
                </c:pt>
                <c:pt idx="4018">
                  <c:v>286</c:v>
                </c:pt>
                <c:pt idx="4019">
                  <c:v>2079</c:v>
                </c:pt>
                <c:pt idx="4020">
                  <c:v>388</c:v>
                </c:pt>
                <c:pt idx="4021">
                  <c:v>29088</c:v>
                </c:pt>
                <c:pt idx="4022">
                  <c:v>23</c:v>
                </c:pt>
                <c:pt idx="4023">
                  <c:v>2266</c:v>
                </c:pt>
                <c:pt idx="4024">
                  <c:v>2517</c:v>
                </c:pt>
                <c:pt idx="4025">
                  <c:v>298</c:v>
                </c:pt>
                <c:pt idx="4026">
                  <c:v>65</c:v>
                </c:pt>
                <c:pt idx="4027">
                  <c:v>61</c:v>
                </c:pt>
                <c:pt idx="4028">
                  <c:v>980</c:v>
                </c:pt>
                <c:pt idx="4029">
                  <c:v>1945</c:v>
                </c:pt>
                <c:pt idx="4030">
                  <c:v>4514</c:v>
                </c:pt>
                <c:pt idx="4031">
                  <c:v>330</c:v>
                </c:pt>
                <c:pt idx="4032">
                  <c:v>35</c:v>
                </c:pt>
                <c:pt idx="4033">
                  <c:v>208</c:v>
                </c:pt>
                <c:pt idx="4034">
                  <c:v>605</c:v>
                </c:pt>
                <c:pt idx="4035">
                  <c:v>792</c:v>
                </c:pt>
                <c:pt idx="4036">
                  <c:v>3959</c:v>
                </c:pt>
                <c:pt idx="4037">
                  <c:v>531</c:v>
                </c:pt>
                <c:pt idx="4038">
                  <c:v>0</c:v>
                </c:pt>
                <c:pt idx="4039">
                  <c:v>608</c:v>
                </c:pt>
                <c:pt idx="4040">
                  <c:v>1124</c:v>
                </c:pt>
                <c:pt idx="4041">
                  <c:v>1753</c:v>
                </c:pt>
                <c:pt idx="4042">
                  <c:v>48</c:v>
                </c:pt>
                <c:pt idx="4043">
                  <c:v>5573</c:v>
                </c:pt>
                <c:pt idx="4044">
                  <c:v>946</c:v>
                </c:pt>
                <c:pt idx="4045">
                  <c:v>418</c:v>
                </c:pt>
                <c:pt idx="4046">
                  <c:v>2030</c:v>
                </c:pt>
                <c:pt idx="4047">
                  <c:v>1225</c:v>
                </c:pt>
                <c:pt idx="4048">
                  <c:v>332</c:v>
                </c:pt>
                <c:pt idx="4049">
                  <c:v>80</c:v>
                </c:pt>
                <c:pt idx="4050">
                  <c:v>3259</c:v>
                </c:pt>
                <c:pt idx="4051">
                  <c:v>212976</c:v>
                </c:pt>
                <c:pt idx="4052">
                  <c:v>1193</c:v>
                </c:pt>
                <c:pt idx="4053">
                  <c:v>920</c:v>
                </c:pt>
                <c:pt idx="4054">
                  <c:v>129</c:v>
                </c:pt>
                <c:pt idx="4055">
                  <c:v>352</c:v>
                </c:pt>
                <c:pt idx="4056">
                  <c:v>891</c:v>
                </c:pt>
                <c:pt idx="4057">
                  <c:v>836</c:v>
                </c:pt>
                <c:pt idx="4058">
                  <c:v>531</c:v>
                </c:pt>
                <c:pt idx="4059">
                  <c:v>1341</c:v>
                </c:pt>
                <c:pt idx="4060">
                  <c:v>309</c:v>
                </c:pt>
                <c:pt idx="4061">
                  <c:v>64</c:v>
                </c:pt>
                <c:pt idx="4062">
                  <c:v>20515</c:v>
                </c:pt>
                <c:pt idx="4063">
                  <c:v>2205</c:v>
                </c:pt>
                <c:pt idx="4064">
                  <c:v>3639</c:v>
                </c:pt>
                <c:pt idx="4065">
                  <c:v>11325</c:v>
                </c:pt>
                <c:pt idx="4066">
                  <c:v>168</c:v>
                </c:pt>
                <c:pt idx="4067">
                  <c:v>1627</c:v>
                </c:pt>
                <c:pt idx="4068">
                  <c:v>502</c:v>
                </c:pt>
                <c:pt idx="4069">
                  <c:v>82</c:v>
                </c:pt>
                <c:pt idx="4070">
                  <c:v>6265</c:v>
                </c:pt>
                <c:pt idx="4071">
                  <c:v>263</c:v>
                </c:pt>
                <c:pt idx="4072">
                  <c:v>2868</c:v>
                </c:pt>
                <c:pt idx="4073">
                  <c:v>623</c:v>
                </c:pt>
                <c:pt idx="4074">
                  <c:v>90</c:v>
                </c:pt>
                <c:pt idx="4075">
                  <c:v>154</c:v>
                </c:pt>
                <c:pt idx="4076">
                  <c:v>1043</c:v>
                </c:pt>
                <c:pt idx="4077">
                  <c:v>3382</c:v>
                </c:pt>
                <c:pt idx="4078">
                  <c:v>253</c:v>
                </c:pt>
                <c:pt idx="4079">
                  <c:v>178</c:v>
                </c:pt>
                <c:pt idx="4080">
                  <c:v>76</c:v>
                </c:pt>
                <c:pt idx="4081">
                  <c:v>23973</c:v>
                </c:pt>
                <c:pt idx="4082">
                  <c:v>2293</c:v>
                </c:pt>
                <c:pt idx="4083">
                  <c:v>339</c:v>
                </c:pt>
                <c:pt idx="4084">
                  <c:v>1269</c:v>
                </c:pt>
                <c:pt idx="4085">
                  <c:v>176</c:v>
                </c:pt>
                <c:pt idx="4086">
                  <c:v>707</c:v>
                </c:pt>
                <c:pt idx="4087">
                  <c:v>492</c:v>
                </c:pt>
                <c:pt idx="4088">
                  <c:v>64</c:v>
                </c:pt>
                <c:pt idx="4089">
                  <c:v>45</c:v>
                </c:pt>
                <c:pt idx="4090">
                  <c:v>686</c:v>
                </c:pt>
                <c:pt idx="4091">
                  <c:v>458</c:v>
                </c:pt>
                <c:pt idx="4092">
                  <c:v>913</c:v>
                </c:pt>
                <c:pt idx="4093">
                  <c:v>2645</c:v>
                </c:pt>
                <c:pt idx="4094">
                  <c:v>2846</c:v>
                </c:pt>
                <c:pt idx="4095">
                  <c:v>303</c:v>
                </c:pt>
                <c:pt idx="4096">
                  <c:v>123</c:v>
                </c:pt>
                <c:pt idx="4097">
                  <c:v>960</c:v>
                </c:pt>
                <c:pt idx="4098">
                  <c:v>259</c:v>
                </c:pt>
                <c:pt idx="4099">
                  <c:v>411</c:v>
                </c:pt>
                <c:pt idx="4100">
                  <c:v>400</c:v>
                </c:pt>
                <c:pt idx="4101">
                  <c:v>158</c:v>
                </c:pt>
                <c:pt idx="4102">
                  <c:v>497847</c:v>
                </c:pt>
                <c:pt idx="4103">
                  <c:v>61</c:v>
                </c:pt>
                <c:pt idx="4104">
                  <c:v>4</c:v>
                </c:pt>
                <c:pt idx="4105">
                  <c:v>1267</c:v>
                </c:pt>
                <c:pt idx="4106">
                  <c:v>18381</c:v>
                </c:pt>
                <c:pt idx="4107">
                  <c:v>12</c:v>
                </c:pt>
                <c:pt idx="4108">
                  <c:v>131</c:v>
                </c:pt>
                <c:pt idx="4109">
                  <c:v>200</c:v>
                </c:pt>
                <c:pt idx="4110">
                  <c:v>43</c:v>
                </c:pt>
                <c:pt idx="4111">
                  <c:v>6110</c:v>
                </c:pt>
                <c:pt idx="4112">
                  <c:v>10568</c:v>
                </c:pt>
                <c:pt idx="4113">
                  <c:v>544</c:v>
                </c:pt>
                <c:pt idx="4114">
                  <c:v>316</c:v>
                </c:pt>
                <c:pt idx="4115">
                  <c:v>98</c:v>
                </c:pt>
                <c:pt idx="4116">
                  <c:v>622</c:v>
                </c:pt>
                <c:pt idx="4117">
                  <c:v>34</c:v>
                </c:pt>
                <c:pt idx="4118">
                  <c:v>6974</c:v>
                </c:pt>
                <c:pt idx="4119">
                  <c:v>1516</c:v>
                </c:pt>
                <c:pt idx="4120">
                  <c:v>288</c:v>
                </c:pt>
                <c:pt idx="4121">
                  <c:v>404</c:v>
                </c:pt>
                <c:pt idx="4122">
                  <c:v>2291</c:v>
                </c:pt>
                <c:pt idx="4123">
                  <c:v>491</c:v>
                </c:pt>
                <c:pt idx="4124">
                  <c:v>904</c:v>
                </c:pt>
                <c:pt idx="4125">
                  <c:v>4370</c:v>
                </c:pt>
                <c:pt idx="4126">
                  <c:v>223</c:v>
                </c:pt>
                <c:pt idx="4127">
                  <c:v>1750</c:v>
                </c:pt>
                <c:pt idx="4128">
                  <c:v>2175</c:v>
                </c:pt>
                <c:pt idx="4129">
                  <c:v>71</c:v>
                </c:pt>
                <c:pt idx="4130">
                  <c:v>650</c:v>
                </c:pt>
                <c:pt idx="4131">
                  <c:v>716</c:v>
                </c:pt>
                <c:pt idx="4132">
                  <c:v>125</c:v>
                </c:pt>
                <c:pt idx="4133">
                  <c:v>277</c:v>
                </c:pt>
                <c:pt idx="4134">
                  <c:v>540</c:v>
                </c:pt>
                <c:pt idx="4135">
                  <c:v>2764</c:v>
                </c:pt>
                <c:pt idx="4136">
                  <c:v>182</c:v>
                </c:pt>
                <c:pt idx="4137">
                  <c:v>218</c:v>
                </c:pt>
                <c:pt idx="4138">
                  <c:v>1207</c:v>
                </c:pt>
                <c:pt idx="4139">
                  <c:v>4049</c:v>
                </c:pt>
                <c:pt idx="4140">
                  <c:v>100</c:v>
                </c:pt>
                <c:pt idx="4141">
                  <c:v>4</c:v>
                </c:pt>
                <c:pt idx="4142">
                  <c:v>477</c:v>
                </c:pt>
                <c:pt idx="4143">
                  <c:v>186</c:v>
                </c:pt>
                <c:pt idx="4144">
                  <c:v>60</c:v>
                </c:pt>
                <c:pt idx="4145">
                  <c:v>190</c:v>
                </c:pt>
                <c:pt idx="4146">
                  <c:v>588</c:v>
                </c:pt>
                <c:pt idx="4147">
                  <c:v>185</c:v>
                </c:pt>
                <c:pt idx="4148">
                  <c:v>0</c:v>
                </c:pt>
                <c:pt idx="4149">
                  <c:v>617</c:v>
                </c:pt>
                <c:pt idx="4150">
                  <c:v>105</c:v>
                </c:pt>
                <c:pt idx="4151">
                  <c:v>424</c:v>
                </c:pt>
                <c:pt idx="4152">
                  <c:v>2896</c:v>
                </c:pt>
                <c:pt idx="4153">
                  <c:v>246</c:v>
                </c:pt>
                <c:pt idx="4154">
                  <c:v>34441</c:v>
                </c:pt>
                <c:pt idx="4155">
                  <c:v>92</c:v>
                </c:pt>
                <c:pt idx="4156">
                  <c:v>113</c:v>
                </c:pt>
                <c:pt idx="4157">
                  <c:v>63</c:v>
                </c:pt>
                <c:pt idx="4158">
                  <c:v>0</c:v>
                </c:pt>
                <c:pt idx="4159">
                  <c:v>197</c:v>
                </c:pt>
                <c:pt idx="4160">
                  <c:v>88</c:v>
                </c:pt>
                <c:pt idx="4161">
                  <c:v>227</c:v>
                </c:pt>
                <c:pt idx="4162">
                  <c:v>17117</c:v>
                </c:pt>
                <c:pt idx="4163">
                  <c:v>463</c:v>
                </c:pt>
                <c:pt idx="4164">
                  <c:v>3406</c:v>
                </c:pt>
                <c:pt idx="4165">
                  <c:v>0</c:v>
                </c:pt>
                <c:pt idx="4166">
                  <c:v>11</c:v>
                </c:pt>
                <c:pt idx="4167">
                  <c:v>0</c:v>
                </c:pt>
                <c:pt idx="4168">
                  <c:v>424</c:v>
                </c:pt>
                <c:pt idx="4169">
                  <c:v>0</c:v>
                </c:pt>
                <c:pt idx="4170">
                  <c:v>169</c:v>
                </c:pt>
                <c:pt idx="4171">
                  <c:v>62</c:v>
                </c:pt>
                <c:pt idx="4172">
                  <c:v>29341</c:v>
                </c:pt>
                <c:pt idx="4173">
                  <c:v>1401</c:v>
                </c:pt>
                <c:pt idx="4174">
                  <c:v>8821</c:v>
                </c:pt>
                <c:pt idx="4175">
                  <c:v>256</c:v>
                </c:pt>
                <c:pt idx="4176">
                  <c:v>432</c:v>
                </c:pt>
                <c:pt idx="4177">
                  <c:v>104</c:v>
                </c:pt>
                <c:pt idx="4178">
                  <c:v>115</c:v>
                </c:pt>
                <c:pt idx="4179">
                  <c:v>1600</c:v>
                </c:pt>
                <c:pt idx="4180">
                  <c:v>98</c:v>
                </c:pt>
                <c:pt idx="4181">
                  <c:v>1153</c:v>
                </c:pt>
                <c:pt idx="4182">
                  <c:v>16</c:v>
                </c:pt>
                <c:pt idx="4183">
                  <c:v>1436</c:v>
                </c:pt>
                <c:pt idx="4184">
                  <c:v>482</c:v>
                </c:pt>
                <c:pt idx="4185">
                  <c:v>144</c:v>
                </c:pt>
                <c:pt idx="4186">
                  <c:v>558</c:v>
                </c:pt>
                <c:pt idx="4187">
                  <c:v>5938</c:v>
                </c:pt>
                <c:pt idx="4188">
                  <c:v>11990</c:v>
                </c:pt>
                <c:pt idx="4189">
                  <c:v>109</c:v>
                </c:pt>
                <c:pt idx="4190">
                  <c:v>125</c:v>
                </c:pt>
                <c:pt idx="4191">
                  <c:v>796</c:v>
                </c:pt>
                <c:pt idx="4192">
                  <c:v>237</c:v>
                </c:pt>
                <c:pt idx="4193">
                  <c:v>436</c:v>
                </c:pt>
                <c:pt idx="4194">
                  <c:v>680</c:v>
                </c:pt>
                <c:pt idx="4195">
                  <c:v>1</c:v>
                </c:pt>
                <c:pt idx="4196">
                  <c:v>134</c:v>
                </c:pt>
                <c:pt idx="4197">
                  <c:v>84</c:v>
                </c:pt>
                <c:pt idx="4198">
                  <c:v>435</c:v>
                </c:pt>
                <c:pt idx="4199">
                  <c:v>4166</c:v>
                </c:pt>
                <c:pt idx="4200">
                  <c:v>35</c:v>
                </c:pt>
                <c:pt idx="4201">
                  <c:v>438</c:v>
                </c:pt>
                <c:pt idx="4202">
                  <c:v>615</c:v>
                </c:pt>
                <c:pt idx="4203">
                  <c:v>342</c:v>
                </c:pt>
                <c:pt idx="4204">
                  <c:v>1058</c:v>
                </c:pt>
                <c:pt idx="4205">
                  <c:v>189</c:v>
                </c:pt>
                <c:pt idx="4206">
                  <c:v>16</c:v>
                </c:pt>
                <c:pt idx="4207">
                  <c:v>526</c:v>
                </c:pt>
                <c:pt idx="4208">
                  <c:v>1044</c:v>
                </c:pt>
                <c:pt idx="4209">
                  <c:v>3107</c:v>
                </c:pt>
                <c:pt idx="4210">
                  <c:v>131</c:v>
                </c:pt>
                <c:pt idx="4211">
                  <c:v>268</c:v>
                </c:pt>
                <c:pt idx="4212">
                  <c:v>925</c:v>
                </c:pt>
                <c:pt idx="4213">
                  <c:v>25</c:v>
                </c:pt>
                <c:pt idx="4214">
                  <c:v>431</c:v>
                </c:pt>
                <c:pt idx="4215">
                  <c:v>3526</c:v>
                </c:pt>
                <c:pt idx="4216">
                  <c:v>230</c:v>
                </c:pt>
                <c:pt idx="4217">
                  <c:v>3229</c:v>
                </c:pt>
                <c:pt idx="4218">
                  <c:v>2171</c:v>
                </c:pt>
                <c:pt idx="4219">
                  <c:v>1234</c:v>
                </c:pt>
                <c:pt idx="4220">
                  <c:v>50</c:v>
                </c:pt>
                <c:pt idx="4221">
                  <c:v>6</c:v>
                </c:pt>
                <c:pt idx="4222">
                  <c:v>180</c:v>
                </c:pt>
                <c:pt idx="4223">
                  <c:v>395</c:v>
                </c:pt>
                <c:pt idx="4224">
                  <c:v>1279</c:v>
                </c:pt>
                <c:pt idx="4225">
                  <c:v>162</c:v>
                </c:pt>
                <c:pt idx="4226">
                  <c:v>8580</c:v>
                </c:pt>
                <c:pt idx="4227">
                  <c:v>483</c:v>
                </c:pt>
                <c:pt idx="4228">
                  <c:v>1</c:v>
                </c:pt>
                <c:pt idx="4229">
                  <c:v>16133</c:v>
                </c:pt>
                <c:pt idx="4230">
                  <c:v>94</c:v>
                </c:pt>
                <c:pt idx="4231">
                  <c:v>99</c:v>
                </c:pt>
                <c:pt idx="4232">
                  <c:v>27154</c:v>
                </c:pt>
                <c:pt idx="4233">
                  <c:v>300</c:v>
                </c:pt>
                <c:pt idx="4234">
                  <c:v>1668</c:v>
                </c:pt>
                <c:pt idx="4235">
                  <c:v>4</c:v>
                </c:pt>
                <c:pt idx="4236">
                  <c:v>682</c:v>
                </c:pt>
                <c:pt idx="4237">
                  <c:v>2252</c:v>
                </c:pt>
                <c:pt idx="4238">
                  <c:v>640</c:v>
                </c:pt>
                <c:pt idx="4239">
                  <c:v>729</c:v>
                </c:pt>
                <c:pt idx="4240">
                  <c:v>14575</c:v>
                </c:pt>
                <c:pt idx="4241">
                  <c:v>1292</c:v>
                </c:pt>
                <c:pt idx="4242">
                  <c:v>273</c:v>
                </c:pt>
                <c:pt idx="4243">
                  <c:v>5589</c:v>
                </c:pt>
                <c:pt idx="4244">
                  <c:v>23</c:v>
                </c:pt>
                <c:pt idx="4245">
                  <c:v>12</c:v>
                </c:pt>
                <c:pt idx="4246">
                  <c:v>4</c:v>
                </c:pt>
                <c:pt idx="4247">
                  <c:v>1719</c:v>
                </c:pt>
                <c:pt idx="4248">
                  <c:v>920</c:v>
                </c:pt>
                <c:pt idx="4249">
                  <c:v>33</c:v>
                </c:pt>
                <c:pt idx="4250">
                  <c:v>8</c:v>
                </c:pt>
                <c:pt idx="4251">
                  <c:v>1163</c:v>
                </c:pt>
                <c:pt idx="4252">
                  <c:v>1218</c:v>
                </c:pt>
                <c:pt idx="4253">
                  <c:v>7395</c:v>
                </c:pt>
                <c:pt idx="4254">
                  <c:v>1292</c:v>
                </c:pt>
                <c:pt idx="4255">
                  <c:v>15</c:v>
                </c:pt>
                <c:pt idx="4256">
                  <c:v>682</c:v>
                </c:pt>
                <c:pt idx="4257">
                  <c:v>173</c:v>
                </c:pt>
                <c:pt idx="4258">
                  <c:v>1239</c:v>
                </c:pt>
                <c:pt idx="4259">
                  <c:v>4866</c:v>
                </c:pt>
                <c:pt idx="4260">
                  <c:v>3982</c:v>
                </c:pt>
                <c:pt idx="4261">
                  <c:v>4546</c:v>
                </c:pt>
                <c:pt idx="4262">
                  <c:v>232</c:v>
                </c:pt>
                <c:pt idx="4263">
                  <c:v>588</c:v>
                </c:pt>
                <c:pt idx="4264">
                  <c:v>0</c:v>
                </c:pt>
                <c:pt idx="4265">
                  <c:v>939</c:v>
                </c:pt>
                <c:pt idx="4266">
                  <c:v>259</c:v>
                </c:pt>
                <c:pt idx="4267">
                  <c:v>4851</c:v>
                </c:pt>
                <c:pt idx="4268">
                  <c:v>1087</c:v>
                </c:pt>
                <c:pt idx="4269">
                  <c:v>463</c:v>
                </c:pt>
                <c:pt idx="4270">
                  <c:v>726</c:v>
                </c:pt>
                <c:pt idx="4271">
                  <c:v>58</c:v>
                </c:pt>
                <c:pt idx="4272">
                  <c:v>147</c:v>
                </c:pt>
                <c:pt idx="4273">
                  <c:v>16</c:v>
                </c:pt>
                <c:pt idx="4274">
                  <c:v>22366</c:v>
                </c:pt>
                <c:pt idx="4275">
                  <c:v>10333</c:v>
                </c:pt>
                <c:pt idx="4276">
                  <c:v>211</c:v>
                </c:pt>
                <c:pt idx="4277">
                  <c:v>233</c:v>
                </c:pt>
                <c:pt idx="4278">
                  <c:v>728</c:v>
                </c:pt>
                <c:pt idx="4279">
                  <c:v>1666</c:v>
                </c:pt>
                <c:pt idx="4280">
                  <c:v>792</c:v>
                </c:pt>
                <c:pt idx="4281">
                  <c:v>13207</c:v>
                </c:pt>
                <c:pt idx="4282">
                  <c:v>33</c:v>
                </c:pt>
                <c:pt idx="4283">
                  <c:v>19448</c:v>
                </c:pt>
                <c:pt idx="4284">
                  <c:v>474</c:v>
                </c:pt>
                <c:pt idx="4285">
                  <c:v>224</c:v>
                </c:pt>
                <c:pt idx="4286">
                  <c:v>1</c:v>
                </c:pt>
                <c:pt idx="4287">
                  <c:v>1240</c:v>
                </c:pt>
                <c:pt idx="4288">
                  <c:v>432</c:v>
                </c:pt>
                <c:pt idx="4289">
                  <c:v>4931</c:v>
                </c:pt>
                <c:pt idx="4290">
                  <c:v>2312</c:v>
                </c:pt>
                <c:pt idx="4291">
                  <c:v>11</c:v>
                </c:pt>
                <c:pt idx="4292">
                  <c:v>166</c:v>
                </c:pt>
                <c:pt idx="4293">
                  <c:v>156</c:v>
                </c:pt>
                <c:pt idx="4294">
                  <c:v>0</c:v>
                </c:pt>
                <c:pt idx="4295">
                  <c:v>605</c:v>
                </c:pt>
                <c:pt idx="4296">
                  <c:v>132</c:v>
                </c:pt>
                <c:pt idx="4297">
                  <c:v>563</c:v>
                </c:pt>
                <c:pt idx="4298">
                  <c:v>27</c:v>
                </c:pt>
                <c:pt idx="4299">
                  <c:v>599</c:v>
                </c:pt>
                <c:pt idx="4300">
                  <c:v>99</c:v>
                </c:pt>
                <c:pt idx="4301">
                  <c:v>349</c:v>
                </c:pt>
                <c:pt idx="4302">
                  <c:v>11225</c:v>
                </c:pt>
                <c:pt idx="4303">
                  <c:v>369</c:v>
                </c:pt>
                <c:pt idx="4304">
                  <c:v>567</c:v>
                </c:pt>
                <c:pt idx="4305">
                  <c:v>184</c:v>
                </c:pt>
                <c:pt idx="4306">
                  <c:v>460</c:v>
                </c:pt>
                <c:pt idx="4307">
                  <c:v>1511</c:v>
                </c:pt>
                <c:pt idx="4308">
                  <c:v>48</c:v>
                </c:pt>
                <c:pt idx="4309">
                  <c:v>119</c:v>
                </c:pt>
                <c:pt idx="4310">
                  <c:v>2976</c:v>
                </c:pt>
                <c:pt idx="4311">
                  <c:v>1215</c:v>
                </c:pt>
                <c:pt idx="4312">
                  <c:v>3106</c:v>
                </c:pt>
                <c:pt idx="4313">
                  <c:v>199</c:v>
                </c:pt>
                <c:pt idx="4314">
                  <c:v>564</c:v>
                </c:pt>
                <c:pt idx="4315">
                  <c:v>1386</c:v>
                </c:pt>
                <c:pt idx="4316">
                  <c:v>1013</c:v>
                </c:pt>
                <c:pt idx="4317">
                  <c:v>230</c:v>
                </c:pt>
                <c:pt idx="4318">
                  <c:v>685</c:v>
                </c:pt>
                <c:pt idx="4319">
                  <c:v>185</c:v>
                </c:pt>
                <c:pt idx="4320">
                  <c:v>195</c:v>
                </c:pt>
                <c:pt idx="4321">
                  <c:v>1058</c:v>
                </c:pt>
                <c:pt idx="4322">
                  <c:v>7190</c:v>
                </c:pt>
                <c:pt idx="4323">
                  <c:v>535</c:v>
                </c:pt>
                <c:pt idx="4324">
                  <c:v>212</c:v>
                </c:pt>
                <c:pt idx="4325">
                  <c:v>161</c:v>
                </c:pt>
                <c:pt idx="4326">
                  <c:v>268</c:v>
                </c:pt>
                <c:pt idx="4327">
                  <c:v>1836</c:v>
                </c:pt>
                <c:pt idx="4328">
                  <c:v>452</c:v>
                </c:pt>
                <c:pt idx="4329">
                  <c:v>69</c:v>
                </c:pt>
                <c:pt idx="4330">
                  <c:v>400</c:v>
                </c:pt>
                <c:pt idx="4331">
                  <c:v>2019</c:v>
                </c:pt>
                <c:pt idx="4332">
                  <c:v>430</c:v>
                </c:pt>
                <c:pt idx="4333">
                  <c:v>573</c:v>
                </c:pt>
                <c:pt idx="4334">
                  <c:v>354</c:v>
                </c:pt>
                <c:pt idx="4335">
                  <c:v>76</c:v>
                </c:pt>
                <c:pt idx="4336">
                  <c:v>5</c:v>
                </c:pt>
                <c:pt idx="4337">
                  <c:v>1203</c:v>
                </c:pt>
                <c:pt idx="4338">
                  <c:v>0</c:v>
                </c:pt>
                <c:pt idx="4339">
                  <c:v>145</c:v>
                </c:pt>
                <c:pt idx="4340">
                  <c:v>5035</c:v>
                </c:pt>
                <c:pt idx="4341">
                  <c:v>162</c:v>
                </c:pt>
                <c:pt idx="4342">
                  <c:v>844</c:v>
                </c:pt>
                <c:pt idx="4343">
                  <c:v>257</c:v>
                </c:pt>
                <c:pt idx="4344">
                  <c:v>4083</c:v>
                </c:pt>
                <c:pt idx="4345">
                  <c:v>3729</c:v>
                </c:pt>
                <c:pt idx="4346">
                  <c:v>1263</c:v>
                </c:pt>
                <c:pt idx="4347">
                  <c:v>2998</c:v>
                </c:pt>
                <c:pt idx="4348">
                  <c:v>842</c:v>
                </c:pt>
                <c:pt idx="4349">
                  <c:v>151</c:v>
                </c:pt>
                <c:pt idx="4350">
                  <c:v>1766</c:v>
                </c:pt>
                <c:pt idx="4351">
                  <c:v>114</c:v>
                </c:pt>
                <c:pt idx="4352">
                  <c:v>0</c:v>
                </c:pt>
                <c:pt idx="4353">
                  <c:v>383</c:v>
                </c:pt>
                <c:pt idx="4354">
                  <c:v>72</c:v>
                </c:pt>
                <c:pt idx="4355">
                  <c:v>1666</c:v>
                </c:pt>
                <c:pt idx="4356">
                  <c:v>113</c:v>
                </c:pt>
                <c:pt idx="4357">
                  <c:v>249</c:v>
                </c:pt>
                <c:pt idx="4358">
                  <c:v>317</c:v>
                </c:pt>
                <c:pt idx="4359">
                  <c:v>1991</c:v>
                </c:pt>
                <c:pt idx="4360">
                  <c:v>206</c:v>
                </c:pt>
                <c:pt idx="4361">
                  <c:v>3183</c:v>
                </c:pt>
                <c:pt idx="4362">
                  <c:v>178</c:v>
                </c:pt>
                <c:pt idx="4363">
                  <c:v>145</c:v>
                </c:pt>
                <c:pt idx="4364">
                  <c:v>402</c:v>
                </c:pt>
                <c:pt idx="4365">
                  <c:v>128</c:v>
                </c:pt>
                <c:pt idx="4366">
                  <c:v>16</c:v>
                </c:pt>
                <c:pt idx="4367">
                  <c:v>433</c:v>
                </c:pt>
                <c:pt idx="4368">
                  <c:v>6132</c:v>
                </c:pt>
                <c:pt idx="4369">
                  <c:v>14</c:v>
                </c:pt>
                <c:pt idx="4370">
                  <c:v>963</c:v>
                </c:pt>
                <c:pt idx="4371">
                  <c:v>120</c:v>
                </c:pt>
                <c:pt idx="4372">
                  <c:v>5871</c:v>
                </c:pt>
                <c:pt idx="4373">
                  <c:v>0</c:v>
                </c:pt>
                <c:pt idx="4374">
                  <c:v>212</c:v>
                </c:pt>
                <c:pt idx="4375">
                  <c:v>168</c:v>
                </c:pt>
                <c:pt idx="4376">
                  <c:v>150</c:v>
                </c:pt>
                <c:pt idx="4377">
                  <c:v>1278</c:v>
                </c:pt>
                <c:pt idx="4378">
                  <c:v>135</c:v>
                </c:pt>
                <c:pt idx="4379">
                  <c:v>878</c:v>
                </c:pt>
                <c:pt idx="4380">
                  <c:v>1716</c:v>
                </c:pt>
                <c:pt idx="4381">
                  <c:v>1</c:v>
                </c:pt>
                <c:pt idx="4382">
                  <c:v>245</c:v>
                </c:pt>
                <c:pt idx="4383">
                  <c:v>5139</c:v>
                </c:pt>
                <c:pt idx="4384">
                  <c:v>35</c:v>
                </c:pt>
                <c:pt idx="4385">
                  <c:v>3</c:v>
                </c:pt>
                <c:pt idx="4386">
                  <c:v>170</c:v>
                </c:pt>
                <c:pt idx="4387">
                  <c:v>37</c:v>
                </c:pt>
                <c:pt idx="4388">
                  <c:v>271</c:v>
                </c:pt>
                <c:pt idx="4389">
                  <c:v>547</c:v>
                </c:pt>
                <c:pt idx="4390">
                  <c:v>310</c:v>
                </c:pt>
                <c:pt idx="4391">
                  <c:v>345</c:v>
                </c:pt>
                <c:pt idx="4392">
                  <c:v>1037</c:v>
                </c:pt>
                <c:pt idx="4393">
                  <c:v>55</c:v>
                </c:pt>
                <c:pt idx="4394">
                  <c:v>1257</c:v>
                </c:pt>
                <c:pt idx="4395">
                  <c:v>5430</c:v>
                </c:pt>
                <c:pt idx="4396">
                  <c:v>13441</c:v>
                </c:pt>
                <c:pt idx="4397">
                  <c:v>287</c:v>
                </c:pt>
                <c:pt idx="4398">
                  <c:v>281</c:v>
                </c:pt>
                <c:pt idx="4399">
                  <c:v>12</c:v>
                </c:pt>
                <c:pt idx="4400">
                  <c:v>152</c:v>
                </c:pt>
                <c:pt idx="4401">
                  <c:v>14179</c:v>
                </c:pt>
                <c:pt idx="4402">
                  <c:v>13855</c:v>
                </c:pt>
                <c:pt idx="4403">
                  <c:v>331</c:v>
                </c:pt>
                <c:pt idx="4404">
                  <c:v>1769</c:v>
                </c:pt>
                <c:pt idx="4405">
                  <c:v>7355</c:v>
                </c:pt>
                <c:pt idx="4406">
                  <c:v>825</c:v>
                </c:pt>
                <c:pt idx="4407">
                  <c:v>147</c:v>
                </c:pt>
                <c:pt idx="4408">
                  <c:v>78</c:v>
                </c:pt>
                <c:pt idx="4409">
                  <c:v>4</c:v>
                </c:pt>
                <c:pt idx="4410">
                  <c:v>183</c:v>
                </c:pt>
                <c:pt idx="4411">
                  <c:v>17</c:v>
                </c:pt>
                <c:pt idx="4412">
                  <c:v>2041</c:v>
                </c:pt>
                <c:pt idx="4413">
                  <c:v>288</c:v>
                </c:pt>
                <c:pt idx="4414">
                  <c:v>414</c:v>
                </c:pt>
                <c:pt idx="4415">
                  <c:v>268</c:v>
                </c:pt>
                <c:pt idx="4416">
                  <c:v>1603</c:v>
                </c:pt>
                <c:pt idx="4417">
                  <c:v>30</c:v>
                </c:pt>
                <c:pt idx="4418">
                  <c:v>5669</c:v>
                </c:pt>
                <c:pt idx="4419">
                  <c:v>553</c:v>
                </c:pt>
                <c:pt idx="4420">
                  <c:v>160</c:v>
                </c:pt>
                <c:pt idx="4421">
                  <c:v>384</c:v>
                </c:pt>
                <c:pt idx="4422">
                  <c:v>220</c:v>
                </c:pt>
                <c:pt idx="4423">
                  <c:v>352</c:v>
                </c:pt>
                <c:pt idx="4424">
                  <c:v>200</c:v>
                </c:pt>
                <c:pt idx="4425">
                  <c:v>2762</c:v>
                </c:pt>
                <c:pt idx="4426">
                  <c:v>192</c:v>
                </c:pt>
                <c:pt idx="4427">
                  <c:v>1524</c:v>
                </c:pt>
                <c:pt idx="4428">
                  <c:v>11172</c:v>
                </c:pt>
                <c:pt idx="4429">
                  <c:v>1854</c:v>
                </c:pt>
                <c:pt idx="4430">
                  <c:v>342</c:v>
                </c:pt>
                <c:pt idx="4431">
                  <c:v>127</c:v>
                </c:pt>
                <c:pt idx="4432">
                  <c:v>0</c:v>
                </c:pt>
                <c:pt idx="4433">
                  <c:v>310</c:v>
                </c:pt>
                <c:pt idx="4434">
                  <c:v>245</c:v>
                </c:pt>
                <c:pt idx="4435">
                  <c:v>30</c:v>
                </c:pt>
                <c:pt idx="4436">
                  <c:v>25283</c:v>
                </c:pt>
                <c:pt idx="4437">
                  <c:v>178</c:v>
                </c:pt>
                <c:pt idx="4438">
                  <c:v>5160</c:v>
                </c:pt>
                <c:pt idx="4439">
                  <c:v>27</c:v>
                </c:pt>
                <c:pt idx="4440">
                  <c:v>392</c:v>
                </c:pt>
                <c:pt idx="4441">
                  <c:v>10</c:v>
                </c:pt>
                <c:pt idx="4442">
                  <c:v>551</c:v>
                </c:pt>
                <c:pt idx="4443">
                  <c:v>1254</c:v>
                </c:pt>
                <c:pt idx="4444">
                  <c:v>962</c:v>
                </c:pt>
                <c:pt idx="4445">
                  <c:v>78</c:v>
                </c:pt>
                <c:pt idx="4446">
                  <c:v>18</c:v>
                </c:pt>
                <c:pt idx="4447">
                  <c:v>34</c:v>
                </c:pt>
                <c:pt idx="4448">
                  <c:v>1772</c:v>
                </c:pt>
                <c:pt idx="4449">
                  <c:v>539</c:v>
                </c:pt>
                <c:pt idx="4450">
                  <c:v>972</c:v>
                </c:pt>
                <c:pt idx="4451">
                  <c:v>227</c:v>
                </c:pt>
                <c:pt idx="4452">
                  <c:v>15</c:v>
                </c:pt>
                <c:pt idx="4453">
                  <c:v>251</c:v>
                </c:pt>
                <c:pt idx="4454">
                  <c:v>0</c:v>
                </c:pt>
                <c:pt idx="4455">
                  <c:v>887</c:v>
                </c:pt>
                <c:pt idx="4456">
                  <c:v>806</c:v>
                </c:pt>
                <c:pt idx="4457">
                  <c:v>7</c:v>
                </c:pt>
                <c:pt idx="4458">
                  <c:v>197</c:v>
                </c:pt>
                <c:pt idx="4459">
                  <c:v>36</c:v>
                </c:pt>
                <c:pt idx="4460">
                  <c:v>0</c:v>
                </c:pt>
                <c:pt idx="4461">
                  <c:v>259</c:v>
                </c:pt>
                <c:pt idx="4462">
                  <c:v>52</c:v>
                </c:pt>
                <c:pt idx="4463">
                  <c:v>353</c:v>
                </c:pt>
                <c:pt idx="4464">
                  <c:v>699</c:v>
                </c:pt>
                <c:pt idx="4465">
                  <c:v>865</c:v>
                </c:pt>
                <c:pt idx="4466">
                  <c:v>118</c:v>
                </c:pt>
                <c:pt idx="4467">
                  <c:v>115</c:v>
                </c:pt>
                <c:pt idx="4468">
                  <c:v>243</c:v>
                </c:pt>
                <c:pt idx="4469">
                  <c:v>856</c:v>
                </c:pt>
                <c:pt idx="4470">
                  <c:v>1230</c:v>
                </c:pt>
                <c:pt idx="4471">
                  <c:v>38</c:v>
                </c:pt>
                <c:pt idx="4472">
                  <c:v>518</c:v>
                </c:pt>
                <c:pt idx="4473">
                  <c:v>91</c:v>
                </c:pt>
                <c:pt idx="4474">
                  <c:v>0</c:v>
                </c:pt>
                <c:pt idx="4475">
                  <c:v>575</c:v>
                </c:pt>
                <c:pt idx="4476">
                  <c:v>634</c:v>
                </c:pt>
                <c:pt idx="4477">
                  <c:v>585</c:v>
                </c:pt>
                <c:pt idx="4478">
                  <c:v>1844</c:v>
                </c:pt>
                <c:pt idx="4479">
                  <c:v>6754</c:v>
                </c:pt>
                <c:pt idx="4480">
                  <c:v>1044</c:v>
                </c:pt>
                <c:pt idx="4481">
                  <c:v>336</c:v>
                </c:pt>
                <c:pt idx="4482">
                  <c:v>112</c:v>
                </c:pt>
                <c:pt idx="4483">
                  <c:v>1023</c:v>
                </c:pt>
                <c:pt idx="4484">
                  <c:v>2034</c:v>
                </c:pt>
                <c:pt idx="4485">
                  <c:v>1006</c:v>
                </c:pt>
                <c:pt idx="4486">
                  <c:v>2802</c:v>
                </c:pt>
                <c:pt idx="4487">
                  <c:v>606</c:v>
                </c:pt>
                <c:pt idx="4488">
                  <c:v>5643</c:v>
                </c:pt>
                <c:pt idx="4489">
                  <c:v>18159</c:v>
                </c:pt>
                <c:pt idx="4490">
                  <c:v>3</c:v>
                </c:pt>
                <c:pt idx="4491">
                  <c:v>126</c:v>
                </c:pt>
                <c:pt idx="4492">
                  <c:v>824</c:v>
                </c:pt>
                <c:pt idx="4493">
                  <c:v>70</c:v>
                </c:pt>
                <c:pt idx="4494">
                  <c:v>78</c:v>
                </c:pt>
                <c:pt idx="4495">
                  <c:v>340</c:v>
                </c:pt>
                <c:pt idx="4496">
                  <c:v>262</c:v>
                </c:pt>
                <c:pt idx="4497">
                  <c:v>702</c:v>
                </c:pt>
                <c:pt idx="4498">
                  <c:v>165</c:v>
                </c:pt>
                <c:pt idx="4499">
                  <c:v>133</c:v>
                </c:pt>
                <c:pt idx="4500">
                  <c:v>220</c:v>
                </c:pt>
                <c:pt idx="4501">
                  <c:v>949</c:v>
                </c:pt>
                <c:pt idx="4502">
                  <c:v>479</c:v>
                </c:pt>
                <c:pt idx="4503">
                  <c:v>180</c:v>
                </c:pt>
                <c:pt idx="4504">
                  <c:v>3127</c:v>
                </c:pt>
                <c:pt idx="4505">
                  <c:v>178</c:v>
                </c:pt>
                <c:pt idx="4506">
                  <c:v>3155</c:v>
                </c:pt>
                <c:pt idx="4507">
                  <c:v>363</c:v>
                </c:pt>
                <c:pt idx="4508">
                  <c:v>437</c:v>
                </c:pt>
                <c:pt idx="4509">
                  <c:v>1365</c:v>
                </c:pt>
                <c:pt idx="4510">
                  <c:v>512</c:v>
                </c:pt>
                <c:pt idx="4511">
                  <c:v>1660</c:v>
                </c:pt>
                <c:pt idx="4512">
                  <c:v>2646</c:v>
                </c:pt>
                <c:pt idx="4513">
                  <c:v>614</c:v>
                </c:pt>
                <c:pt idx="4514">
                  <c:v>0</c:v>
                </c:pt>
                <c:pt idx="4515">
                  <c:v>1367</c:v>
                </c:pt>
                <c:pt idx="4516">
                  <c:v>229</c:v>
                </c:pt>
                <c:pt idx="4517">
                  <c:v>344</c:v>
                </c:pt>
                <c:pt idx="4518">
                  <c:v>1840</c:v>
                </c:pt>
                <c:pt idx="4519">
                  <c:v>32705</c:v>
                </c:pt>
                <c:pt idx="4520">
                  <c:v>83</c:v>
                </c:pt>
                <c:pt idx="4521">
                  <c:v>581</c:v>
                </c:pt>
                <c:pt idx="4522">
                  <c:v>1674420</c:v>
                </c:pt>
                <c:pt idx="4523">
                  <c:v>2737</c:v>
                </c:pt>
                <c:pt idx="4524">
                  <c:v>166</c:v>
                </c:pt>
                <c:pt idx="4525">
                  <c:v>229</c:v>
                </c:pt>
                <c:pt idx="4526">
                  <c:v>4678</c:v>
                </c:pt>
                <c:pt idx="4527">
                  <c:v>16</c:v>
                </c:pt>
                <c:pt idx="4528">
                  <c:v>187</c:v>
                </c:pt>
                <c:pt idx="4529">
                  <c:v>44</c:v>
                </c:pt>
                <c:pt idx="4530">
                  <c:v>1612</c:v>
                </c:pt>
                <c:pt idx="4531">
                  <c:v>958</c:v>
                </c:pt>
                <c:pt idx="4532">
                  <c:v>72</c:v>
                </c:pt>
                <c:pt idx="4533">
                  <c:v>9098</c:v>
                </c:pt>
                <c:pt idx="4534">
                  <c:v>92</c:v>
                </c:pt>
                <c:pt idx="4535">
                  <c:v>148</c:v>
                </c:pt>
                <c:pt idx="4536">
                  <c:v>233</c:v>
                </c:pt>
                <c:pt idx="4537">
                  <c:v>311</c:v>
                </c:pt>
                <c:pt idx="4538">
                  <c:v>1540</c:v>
                </c:pt>
                <c:pt idx="4539">
                  <c:v>90</c:v>
                </c:pt>
                <c:pt idx="4540">
                  <c:v>788</c:v>
                </c:pt>
                <c:pt idx="4541">
                  <c:v>21</c:v>
                </c:pt>
                <c:pt idx="4542">
                  <c:v>17</c:v>
                </c:pt>
                <c:pt idx="4543">
                  <c:v>2054</c:v>
                </c:pt>
                <c:pt idx="4544">
                  <c:v>2011</c:v>
                </c:pt>
                <c:pt idx="4545">
                  <c:v>2199</c:v>
                </c:pt>
                <c:pt idx="4546">
                  <c:v>3262</c:v>
                </c:pt>
                <c:pt idx="4547">
                  <c:v>856</c:v>
                </c:pt>
                <c:pt idx="4548">
                  <c:v>1541</c:v>
                </c:pt>
                <c:pt idx="4549">
                  <c:v>4850</c:v>
                </c:pt>
                <c:pt idx="4550">
                  <c:v>516</c:v>
                </c:pt>
                <c:pt idx="4551">
                  <c:v>1</c:v>
                </c:pt>
                <c:pt idx="4552">
                  <c:v>10925</c:v>
                </c:pt>
                <c:pt idx="4553">
                  <c:v>4110</c:v>
                </c:pt>
                <c:pt idx="4554">
                  <c:v>8723</c:v>
                </c:pt>
                <c:pt idx="4555">
                  <c:v>51</c:v>
                </c:pt>
                <c:pt idx="4556">
                  <c:v>74</c:v>
                </c:pt>
                <c:pt idx="4557">
                  <c:v>505</c:v>
                </c:pt>
                <c:pt idx="4558">
                  <c:v>3849</c:v>
                </c:pt>
                <c:pt idx="4559">
                  <c:v>175</c:v>
                </c:pt>
                <c:pt idx="4560">
                  <c:v>127</c:v>
                </c:pt>
                <c:pt idx="4561">
                  <c:v>3657</c:v>
                </c:pt>
                <c:pt idx="4562">
                  <c:v>78</c:v>
                </c:pt>
                <c:pt idx="4563">
                  <c:v>204</c:v>
                </c:pt>
                <c:pt idx="4564">
                  <c:v>30</c:v>
                </c:pt>
                <c:pt idx="4565">
                  <c:v>3</c:v>
                </c:pt>
                <c:pt idx="4566">
                  <c:v>1226</c:v>
                </c:pt>
                <c:pt idx="4567">
                  <c:v>1536</c:v>
                </c:pt>
                <c:pt idx="4568">
                  <c:v>401</c:v>
                </c:pt>
                <c:pt idx="4569">
                  <c:v>434</c:v>
                </c:pt>
                <c:pt idx="4570">
                  <c:v>2513</c:v>
                </c:pt>
                <c:pt idx="4571">
                  <c:v>1503</c:v>
                </c:pt>
                <c:pt idx="4572">
                  <c:v>80</c:v>
                </c:pt>
                <c:pt idx="4573">
                  <c:v>50</c:v>
                </c:pt>
                <c:pt idx="4574">
                  <c:v>326</c:v>
                </c:pt>
                <c:pt idx="4575">
                  <c:v>1148</c:v>
                </c:pt>
                <c:pt idx="4576">
                  <c:v>1298</c:v>
                </c:pt>
                <c:pt idx="4577">
                  <c:v>1604</c:v>
                </c:pt>
                <c:pt idx="4578">
                  <c:v>2183</c:v>
                </c:pt>
                <c:pt idx="4579">
                  <c:v>77</c:v>
                </c:pt>
                <c:pt idx="4580">
                  <c:v>7011</c:v>
                </c:pt>
                <c:pt idx="4581">
                  <c:v>445</c:v>
                </c:pt>
                <c:pt idx="4582">
                  <c:v>455</c:v>
                </c:pt>
                <c:pt idx="4583">
                  <c:v>2331</c:v>
                </c:pt>
                <c:pt idx="4584">
                  <c:v>935</c:v>
                </c:pt>
                <c:pt idx="4585">
                  <c:v>55</c:v>
                </c:pt>
                <c:pt idx="4586">
                  <c:v>449</c:v>
                </c:pt>
                <c:pt idx="4587">
                  <c:v>288</c:v>
                </c:pt>
                <c:pt idx="4588">
                  <c:v>5</c:v>
                </c:pt>
                <c:pt idx="4589">
                  <c:v>41</c:v>
                </c:pt>
                <c:pt idx="4590">
                  <c:v>290</c:v>
                </c:pt>
                <c:pt idx="4591">
                  <c:v>68</c:v>
                </c:pt>
                <c:pt idx="4592">
                  <c:v>8300</c:v>
                </c:pt>
                <c:pt idx="4593">
                  <c:v>161</c:v>
                </c:pt>
                <c:pt idx="4594">
                  <c:v>697</c:v>
                </c:pt>
                <c:pt idx="4595">
                  <c:v>105</c:v>
                </c:pt>
                <c:pt idx="4596">
                  <c:v>4372</c:v>
                </c:pt>
                <c:pt idx="4597">
                  <c:v>19</c:v>
                </c:pt>
                <c:pt idx="4598">
                  <c:v>629</c:v>
                </c:pt>
                <c:pt idx="4599">
                  <c:v>513</c:v>
                </c:pt>
                <c:pt idx="4600">
                  <c:v>142</c:v>
                </c:pt>
                <c:pt idx="4601">
                  <c:v>590</c:v>
                </c:pt>
                <c:pt idx="4602">
                  <c:v>962</c:v>
                </c:pt>
                <c:pt idx="4603">
                  <c:v>2783</c:v>
                </c:pt>
                <c:pt idx="4604">
                  <c:v>233</c:v>
                </c:pt>
                <c:pt idx="4605">
                  <c:v>808</c:v>
                </c:pt>
                <c:pt idx="4606">
                  <c:v>236</c:v>
                </c:pt>
                <c:pt idx="4607">
                  <c:v>356</c:v>
                </c:pt>
                <c:pt idx="4608">
                  <c:v>2313</c:v>
                </c:pt>
                <c:pt idx="4609">
                  <c:v>148</c:v>
                </c:pt>
                <c:pt idx="4610">
                  <c:v>650</c:v>
                </c:pt>
                <c:pt idx="4611">
                  <c:v>675</c:v>
                </c:pt>
                <c:pt idx="4612">
                  <c:v>9017</c:v>
                </c:pt>
                <c:pt idx="4613">
                  <c:v>3173</c:v>
                </c:pt>
                <c:pt idx="4614">
                  <c:v>216</c:v>
                </c:pt>
                <c:pt idx="4615">
                  <c:v>64</c:v>
                </c:pt>
                <c:pt idx="4616">
                  <c:v>114</c:v>
                </c:pt>
                <c:pt idx="4617">
                  <c:v>560</c:v>
                </c:pt>
                <c:pt idx="4618">
                  <c:v>258</c:v>
                </c:pt>
                <c:pt idx="4619">
                  <c:v>6636</c:v>
                </c:pt>
                <c:pt idx="4620">
                  <c:v>303</c:v>
                </c:pt>
                <c:pt idx="4621">
                  <c:v>2734</c:v>
                </c:pt>
                <c:pt idx="4622">
                  <c:v>441</c:v>
                </c:pt>
                <c:pt idx="4623">
                  <c:v>59</c:v>
                </c:pt>
                <c:pt idx="4624">
                  <c:v>33223</c:v>
                </c:pt>
                <c:pt idx="4625">
                  <c:v>0</c:v>
                </c:pt>
                <c:pt idx="4626">
                  <c:v>1856</c:v>
                </c:pt>
                <c:pt idx="4627">
                  <c:v>115</c:v>
                </c:pt>
                <c:pt idx="4628">
                  <c:v>2018</c:v>
                </c:pt>
                <c:pt idx="4629">
                  <c:v>2984</c:v>
                </c:pt>
                <c:pt idx="4630">
                  <c:v>802</c:v>
                </c:pt>
                <c:pt idx="4631">
                  <c:v>542</c:v>
                </c:pt>
                <c:pt idx="4632">
                  <c:v>334</c:v>
                </c:pt>
                <c:pt idx="4633">
                  <c:v>158</c:v>
                </c:pt>
                <c:pt idx="4634">
                  <c:v>91</c:v>
                </c:pt>
                <c:pt idx="4635">
                  <c:v>2315</c:v>
                </c:pt>
                <c:pt idx="4636">
                  <c:v>186</c:v>
                </c:pt>
                <c:pt idx="4637">
                  <c:v>102</c:v>
                </c:pt>
                <c:pt idx="4638">
                  <c:v>71</c:v>
                </c:pt>
                <c:pt idx="4639">
                  <c:v>97</c:v>
                </c:pt>
                <c:pt idx="4640">
                  <c:v>1573</c:v>
                </c:pt>
                <c:pt idx="4641">
                  <c:v>502</c:v>
                </c:pt>
                <c:pt idx="4642">
                  <c:v>824</c:v>
                </c:pt>
                <c:pt idx="4643">
                  <c:v>898</c:v>
                </c:pt>
                <c:pt idx="4644">
                  <c:v>161</c:v>
                </c:pt>
                <c:pt idx="4645">
                  <c:v>2794</c:v>
                </c:pt>
                <c:pt idx="4646">
                  <c:v>13209</c:v>
                </c:pt>
                <c:pt idx="4647">
                  <c:v>206</c:v>
                </c:pt>
                <c:pt idx="4648">
                  <c:v>2499</c:v>
                </c:pt>
                <c:pt idx="4649">
                  <c:v>484</c:v>
                </c:pt>
                <c:pt idx="4650">
                  <c:v>579</c:v>
                </c:pt>
                <c:pt idx="4651">
                  <c:v>1</c:v>
                </c:pt>
                <c:pt idx="4652">
                  <c:v>91</c:v>
                </c:pt>
                <c:pt idx="4653">
                  <c:v>1931</c:v>
                </c:pt>
                <c:pt idx="4654">
                  <c:v>119</c:v>
                </c:pt>
                <c:pt idx="4655">
                  <c:v>2</c:v>
                </c:pt>
                <c:pt idx="4656">
                  <c:v>1180</c:v>
                </c:pt>
                <c:pt idx="4657">
                  <c:v>497</c:v>
                </c:pt>
                <c:pt idx="4658">
                  <c:v>228</c:v>
                </c:pt>
                <c:pt idx="4659">
                  <c:v>36</c:v>
                </c:pt>
                <c:pt idx="4660">
                  <c:v>24</c:v>
                </c:pt>
                <c:pt idx="4661">
                  <c:v>339</c:v>
                </c:pt>
                <c:pt idx="4662">
                  <c:v>70</c:v>
                </c:pt>
                <c:pt idx="4663">
                  <c:v>123</c:v>
                </c:pt>
                <c:pt idx="4664">
                  <c:v>5860</c:v>
                </c:pt>
                <c:pt idx="4665">
                  <c:v>656</c:v>
                </c:pt>
                <c:pt idx="4666">
                  <c:v>273</c:v>
                </c:pt>
                <c:pt idx="4667">
                  <c:v>644</c:v>
                </c:pt>
                <c:pt idx="4668">
                  <c:v>28</c:v>
                </c:pt>
                <c:pt idx="4669">
                  <c:v>584</c:v>
                </c:pt>
                <c:pt idx="4670">
                  <c:v>9170</c:v>
                </c:pt>
                <c:pt idx="4671">
                  <c:v>631</c:v>
                </c:pt>
                <c:pt idx="4672">
                  <c:v>63579</c:v>
                </c:pt>
                <c:pt idx="4673">
                  <c:v>650</c:v>
                </c:pt>
                <c:pt idx="4674">
                  <c:v>1</c:v>
                </c:pt>
                <c:pt idx="4675">
                  <c:v>33051</c:v>
                </c:pt>
                <c:pt idx="4676">
                  <c:v>5</c:v>
                </c:pt>
                <c:pt idx="4677">
                  <c:v>9763</c:v>
                </c:pt>
                <c:pt idx="4678">
                  <c:v>591</c:v>
                </c:pt>
                <c:pt idx="4679">
                  <c:v>91898</c:v>
                </c:pt>
                <c:pt idx="4680">
                  <c:v>15663</c:v>
                </c:pt>
                <c:pt idx="4681">
                  <c:v>155</c:v>
                </c:pt>
                <c:pt idx="4682">
                  <c:v>618</c:v>
                </c:pt>
                <c:pt idx="4683">
                  <c:v>418</c:v>
                </c:pt>
                <c:pt idx="4684">
                  <c:v>3</c:v>
                </c:pt>
                <c:pt idx="4685">
                  <c:v>317</c:v>
                </c:pt>
                <c:pt idx="4686">
                  <c:v>184</c:v>
                </c:pt>
                <c:pt idx="4687">
                  <c:v>92</c:v>
                </c:pt>
                <c:pt idx="4688">
                  <c:v>33</c:v>
                </c:pt>
                <c:pt idx="4689">
                  <c:v>823</c:v>
                </c:pt>
                <c:pt idx="4690">
                  <c:v>306</c:v>
                </c:pt>
                <c:pt idx="4691">
                  <c:v>52</c:v>
                </c:pt>
                <c:pt idx="4692">
                  <c:v>17</c:v>
                </c:pt>
                <c:pt idx="4693">
                  <c:v>454</c:v>
                </c:pt>
                <c:pt idx="4694">
                  <c:v>2</c:v>
                </c:pt>
                <c:pt idx="4695">
                  <c:v>5773</c:v>
                </c:pt>
                <c:pt idx="4696">
                  <c:v>342</c:v>
                </c:pt>
                <c:pt idx="4697">
                  <c:v>2609</c:v>
                </c:pt>
                <c:pt idx="4698">
                  <c:v>65</c:v>
                </c:pt>
                <c:pt idx="4699">
                  <c:v>133</c:v>
                </c:pt>
                <c:pt idx="4700">
                  <c:v>740</c:v>
                </c:pt>
                <c:pt idx="4701">
                  <c:v>329</c:v>
                </c:pt>
                <c:pt idx="4702">
                  <c:v>591</c:v>
                </c:pt>
                <c:pt idx="4703">
                  <c:v>7019</c:v>
                </c:pt>
                <c:pt idx="4704">
                  <c:v>92</c:v>
                </c:pt>
                <c:pt idx="4705">
                  <c:v>310</c:v>
                </c:pt>
                <c:pt idx="4706">
                  <c:v>0</c:v>
                </c:pt>
                <c:pt idx="4707">
                  <c:v>1864</c:v>
                </c:pt>
                <c:pt idx="4708">
                  <c:v>139</c:v>
                </c:pt>
                <c:pt idx="4709">
                  <c:v>787</c:v>
                </c:pt>
                <c:pt idx="4710">
                  <c:v>603</c:v>
                </c:pt>
                <c:pt idx="4711">
                  <c:v>602</c:v>
                </c:pt>
                <c:pt idx="4712">
                  <c:v>409</c:v>
                </c:pt>
                <c:pt idx="4713">
                  <c:v>35479</c:v>
                </c:pt>
                <c:pt idx="4714">
                  <c:v>408</c:v>
                </c:pt>
                <c:pt idx="4715">
                  <c:v>762</c:v>
                </c:pt>
                <c:pt idx="4716">
                  <c:v>575</c:v>
                </c:pt>
                <c:pt idx="4717">
                  <c:v>0</c:v>
                </c:pt>
                <c:pt idx="4718">
                  <c:v>143</c:v>
                </c:pt>
                <c:pt idx="4719">
                  <c:v>69</c:v>
                </c:pt>
                <c:pt idx="4720">
                  <c:v>1240</c:v>
                </c:pt>
                <c:pt idx="4721">
                  <c:v>24</c:v>
                </c:pt>
                <c:pt idx="4722">
                  <c:v>113</c:v>
                </c:pt>
                <c:pt idx="4723">
                  <c:v>168</c:v>
                </c:pt>
                <c:pt idx="4724">
                  <c:v>239</c:v>
                </c:pt>
                <c:pt idx="4725">
                  <c:v>100</c:v>
                </c:pt>
                <c:pt idx="4726">
                  <c:v>0</c:v>
                </c:pt>
                <c:pt idx="4727">
                  <c:v>92</c:v>
                </c:pt>
                <c:pt idx="4728">
                  <c:v>69</c:v>
                </c:pt>
                <c:pt idx="4729">
                  <c:v>174</c:v>
                </c:pt>
                <c:pt idx="4730">
                  <c:v>610</c:v>
                </c:pt>
                <c:pt idx="4731">
                  <c:v>1642</c:v>
                </c:pt>
                <c:pt idx="4732">
                  <c:v>1</c:v>
                </c:pt>
                <c:pt idx="4733">
                  <c:v>747</c:v>
                </c:pt>
                <c:pt idx="4734">
                  <c:v>47</c:v>
                </c:pt>
                <c:pt idx="4735">
                  <c:v>258</c:v>
                </c:pt>
                <c:pt idx="4736">
                  <c:v>1670</c:v>
                </c:pt>
                <c:pt idx="4737">
                  <c:v>321</c:v>
                </c:pt>
                <c:pt idx="4738">
                  <c:v>31</c:v>
                </c:pt>
                <c:pt idx="4739">
                  <c:v>472</c:v>
                </c:pt>
                <c:pt idx="4740">
                  <c:v>1773</c:v>
                </c:pt>
                <c:pt idx="4741">
                  <c:v>460</c:v>
                </c:pt>
                <c:pt idx="4742">
                  <c:v>225</c:v>
                </c:pt>
                <c:pt idx="4743">
                  <c:v>204</c:v>
                </c:pt>
                <c:pt idx="4744">
                  <c:v>3509</c:v>
                </c:pt>
                <c:pt idx="4745">
                  <c:v>331</c:v>
                </c:pt>
                <c:pt idx="4746">
                  <c:v>329</c:v>
                </c:pt>
                <c:pt idx="4747">
                  <c:v>60</c:v>
                </c:pt>
                <c:pt idx="4748">
                  <c:v>5763</c:v>
                </c:pt>
                <c:pt idx="4749">
                  <c:v>2590</c:v>
                </c:pt>
                <c:pt idx="4750">
                  <c:v>701</c:v>
                </c:pt>
                <c:pt idx="4751">
                  <c:v>3703</c:v>
                </c:pt>
                <c:pt idx="4752">
                  <c:v>425</c:v>
                </c:pt>
                <c:pt idx="4753">
                  <c:v>611</c:v>
                </c:pt>
                <c:pt idx="4754">
                  <c:v>823</c:v>
                </c:pt>
                <c:pt idx="4755">
                  <c:v>1700</c:v>
                </c:pt>
                <c:pt idx="4756">
                  <c:v>8</c:v>
                </c:pt>
                <c:pt idx="4757">
                  <c:v>170</c:v>
                </c:pt>
                <c:pt idx="4758">
                  <c:v>46</c:v>
                </c:pt>
                <c:pt idx="4759">
                  <c:v>91</c:v>
                </c:pt>
                <c:pt idx="4760">
                  <c:v>245</c:v>
                </c:pt>
                <c:pt idx="4761">
                  <c:v>97</c:v>
                </c:pt>
                <c:pt idx="4762">
                  <c:v>4119</c:v>
                </c:pt>
                <c:pt idx="4763">
                  <c:v>248</c:v>
                </c:pt>
                <c:pt idx="4764">
                  <c:v>206</c:v>
                </c:pt>
                <c:pt idx="4765">
                  <c:v>413</c:v>
                </c:pt>
                <c:pt idx="4766">
                  <c:v>1183</c:v>
                </c:pt>
                <c:pt idx="4767">
                  <c:v>15147</c:v>
                </c:pt>
                <c:pt idx="4768">
                  <c:v>157</c:v>
                </c:pt>
                <c:pt idx="4769">
                  <c:v>2622</c:v>
                </c:pt>
                <c:pt idx="4770">
                  <c:v>1190</c:v>
                </c:pt>
                <c:pt idx="4771">
                  <c:v>109</c:v>
                </c:pt>
                <c:pt idx="4772">
                  <c:v>8596</c:v>
                </c:pt>
                <c:pt idx="4773">
                  <c:v>1774</c:v>
                </c:pt>
                <c:pt idx="4774">
                  <c:v>26</c:v>
                </c:pt>
                <c:pt idx="4775">
                  <c:v>8068</c:v>
                </c:pt>
                <c:pt idx="4776">
                  <c:v>544</c:v>
                </c:pt>
                <c:pt idx="4777">
                  <c:v>2483</c:v>
                </c:pt>
                <c:pt idx="4778">
                  <c:v>2016</c:v>
                </c:pt>
                <c:pt idx="4779">
                  <c:v>820</c:v>
                </c:pt>
                <c:pt idx="4780">
                  <c:v>763</c:v>
                </c:pt>
                <c:pt idx="4781">
                  <c:v>251</c:v>
                </c:pt>
                <c:pt idx="4782">
                  <c:v>316</c:v>
                </c:pt>
                <c:pt idx="4783">
                  <c:v>3503</c:v>
                </c:pt>
                <c:pt idx="4784">
                  <c:v>431</c:v>
                </c:pt>
                <c:pt idx="4785">
                  <c:v>358</c:v>
                </c:pt>
                <c:pt idx="4786">
                  <c:v>86</c:v>
                </c:pt>
                <c:pt idx="4787">
                  <c:v>266</c:v>
                </c:pt>
                <c:pt idx="4788">
                  <c:v>301</c:v>
                </c:pt>
                <c:pt idx="4789">
                  <c:v>31498</c:v>
                </c:pt>
                <c:pt idx="4790">
                  <c:v>42</c:v>
                </c:pt>
                <c:pt idx="4791">
                  <c:v>215</c:v>
                </c:pt>
                <c:pt idx="4792">
                  <c:v>1355</c:v>
                </c:pt>
                <c:pt idx="4793">
                  <c:v>311</c:v>
                </c:pt>
                <c:pt idx="4794">
                  <c:v>40</c:v>
                </c:pt>
                <c:pt idx="4795">
                  <c:v>66</c:v>
                </c:pt>
                <c:pt idx="4796">
                  <c:v>327</c:v>
                </c:pt>
                <c:pt idx="4797">
                  <c:v>1163</c:v>
                </c:pt>
                <c:pt idx="4798">
                  <c:v>110</c:v>
                </c:pt>
                <c:pt idx="4799">
                  <c:v>80</c:v>
                </c:pt>
                <c:pt idx="4800">
                  <c:v>141</c:v>
                </c:pt>
                <c:pt idx="4801">
                  <c:v>257</c:v>
                </c:pt>
                <c:pt idx="4802">
                  <c:v>24</c:v>
                </c:pt>
                <c:pt idx="4803">
                  <c:v>620</c:v>
                </c:pt>
                <c:pt idx="4804">
                  <c:v>1182</c:v>
                </c:pt>
                <c:pt idx="4805">
                  <c:v>246</c:v>
                </c:pt>
                <c:pt idx="4806">
                  <c:v>1282</c:v>
                </c:pt>
                <c:pt idx="4807">
                  <c:v>2904</c:v>
                </c:pt>
                <c:pt idx="4808">
                  <c:v>2221</c:v>
                </c:pt>
                <c:pt idx="4809">
                  <c:v>529</c:v>
                </c:pt>
                <c:pt idx="4810">
                  <c:v>5176</c:v>
                </c:pt>
                <c:pt idx="4811">
                  <c:v>271</c:v>
                </c:pt>
                <c:pt idx="4812">
                  <c:v>1227</c:v>
                </c:pt>
                <c:pt idx="4813">
                  <c:v>126</c:v>
                </c:pt>
                <c:pt idx="4814">
                  <c:v>22</c:v>
                </c:pt>
                <c:pt idx="4815">
                  <c:v>483</c:v>
                </c:pt>
                <c:pt idx="4816">
                  <c:v>5</c:v>
                </c:pt>
                <c:pt idx="4817">
                  <c:v>1518</c:v>
                </c:pt>
                <c:pt idx="4818">
                  <c:v>2651</c:v>
                </c:pt>
                <c:pt idx="4819">
                  <c:v>284</c:v>
                </c:pt>
                <c:pt idx="4820">
                  <c:v>2715</c:v>
                </c:pt>
                <c:pt idx="4821">
                  <c:v>30</c:v>
                </c:pt>
                <c:pt idx="4822">
                  <c:v>36</c:v>
                </c:pt>
                <c:pt idx="4823">
                  <c:v>856</c:v>
                </c:pt>
                <c:pt idx="4824">
                  <c:v>111</c:v>
                </c:pt>
                <c:pt idx="4825">
                  <c:v>8552</c:v>
                </c:pt>
                <c:pt idx="4826">
                  <c:v>1438</c:v>
                </c:pt>
                <c:pt idx="4827">
                  <c:v>73</c:v>
                </c:pt>
                <c:pt idx="4828">
                  <c:v>179</c:v>
                </c:pt>
                <c:pt idx="4829">
                  <c:v>932</c:v>
                </c:pt>
                <c:pt idx="4830">
                  <c:v>185</c:v>
                </c:pt>
                <c:pt idx="4831">
                  <c:v>43</c:v>
                </c:pt>
                <c:pt idx="4832">
                  <c:v>2025</c:v>
                </c:pt>
                <c:pt idx="4833">
                  <c:v>156</c:v>
                </c:pt>
                <c:pt idx="4834">
                  <c:v>260</c:v>
                </c:pt>
                <c:pt idx="4835">
                  <c:v>737</c:v>
                </c:pt>
                <c:pt idx="4836">
                  <c:v>2331</c:v>
                </c:pt>
                <c:pt idx="4837">
                  <c:v>803</c:v>
                </c:pt>
                <c:pt idx="4838">
                  <c:v>55</c:v>
                </c:pt>
                <c:pt idx="4839">
                  <c:v>2060</c:v>
                </c:pt>
                <c:pt idx="4840">
                  <c:v>5423</c:v>
                </c:pt>
                <c:pt idx="4841">
                  <c:v>12290</c:v>
                </c:pt>
                <c:pt idx="4842">
                  <c:v>27</c:v>
                </c:pt>
                <c:pt idx="4843">
                  <c:v>127</c:v>
                </c:pt>
                <c:pt idx="4844">
                  <c:v>26134</c:v>
                </c:pt>
                <c:pt idx="4845">
                  <c:v>22</c:v>
                </c:pt>
                <c:pt idx="4846">
                  <c:v>839</c:v>
                </c:pt>
                <c:pt idx="4847">
                  <c:v>1962</c:v>
                </c:pt>
                <c:pt idx="4848">
                  <c:v>353</c:v>
                </c:pt>
                <c:pt idx="4849">
                  <c:v>887</c:v>
                </c:pt>
                <c:pt idx="4850">
                  <c:v>70</c:v>
                </c:pt>
                <c:pt idx="4851">
                  <c:v>226</c:v>
                </c:pt>
                <c:pt idx="4852">
                  <c:v>270</c:v>
                </c:pt>
                <c:pt idx="4853">
                  <c:v>118</c:v>
                </c:pt>
                <c:pt idx="4854">
                  <c:v>4</c:v>
                </c:pt>
                <c:pt idx="4855">
                  <c:v>251</c:v>
                </c:pt>
                <c:pt idx="4856">
                  <c:v>715</c:v>
                </c:pt>
                <c:pt idx="4857">
                  <c:v>399</c:v>
                </c:pt>
                <c:pt idx="4858">
                  <c:v>269</c:v>
                </c:pt>
                <c:pt idx="4859">
                  <c:v>1850</c:v>
                </c:pt>
                <c:pt idx="4860">
                  <c:v>960</c:v>
                </c:pt>
                <c:pt idx="4861">
                  <c:v>141</c:v>
                </c:pt>
                <c:pt idx="4862">
                  <c:v>1289</c:v>
                </c:pt>
                <c:pt idx="4863">
                  <c:v>13</c:v>
                </c:pt>
                <c:pt idx="4864">
                  <c:v>45</c:v>
                </c:pt>
                <c:pt idx="4865">
                  <c:v>247</c:v>
                </c:pt>
                <c:pt idx="4866">
                  <c:v>19</c:v>
                </c:pt>
                <c:pt idx="4867">
                  <c:v>485</c:v>
                </c:pt>
                <c:pt idx="4868">
                  <c:v>354</c:v>
                </c:pt>
                <c:pt idx="4869">
                  <c:v>9818</c:v>
                </c:pt>
                <c:pt idx="4870">
                  <c:v>87</c:v>
                </c:pt>
                <c:pt idx="4871">
                  <c:v>90</c:v>
                </c:pt>
                <c:pt idx="4872">
                  <c:v>1235</c:v>
                </c:pt>
                <c:pt idx="4873">
                  <c:v>852</c:v>
                </c:pt>
                <c:pt idx="4874">
                  <c:v>79</c:v>
                </c:pt>
                <c:pt idx="4875">
                  <c:v>13108</c:v>
                </c:pt>
                <c:pt idx="4876">
                  <c:v>1114</c:v>
                </c:pt>
                <c:pt idx="4877">
                  <c:v>350</c:v>
                </c:pt>
                <c:pt idx="4878">
                  <c:v>362</c:v>
                </c:pt>
                <c:pt idx="4879">
                  <c:v>2886</c:v>
                </c:pt>
                <c:pt idx="4880">
                  <c:v>337</c:v>
                </c:pt>
                <c:pt idx="4881">
                  <c:v>130</c:v>
                </c:pt>
                <c:pt idx="4882">
                  <c:v>1550</c:v>
                </c:pt>
                <c:pt idx="4883">
                  <c:v>749</c:v>
                </c:pt>
                <c:pt idx="4884">
                  <c:v>9</c:v>
                </c:pt>
                <c:pt idx="4885">
                  <c:v>1228</c:v>
                </c:pt>
                <c:pt idx="4886">
                  <c:v>43</c:v>
                </c:pt>
                <c:pt idx="4887">
                  <c:v>2572</c:v>
                </c:pt>
                <c:pt idx="4888">
                  <c:v>100</c:v>
                </c:pt>
                <c:pt idx="4889">
                  <c:v>549</c:v>
                </c:pt>
                <c:pt idx="4890">
                  <c:v>10869</c:v>
                </c:pt>
                <c:pt idx="4891">
                  <c:v>494</c:v>
                </c:pt>
                <c:pt idx="4892">
                  <c:v>4</c:v>
                </c:pt>
                <c:pt idx="4893">
                  <c:v>376</c:v>
                </c:pt>
                <c:pt idx="4894">
                  <c:v>783</c:v>
                </c:pt>
                <c:pt idx="4895">
                  <c:v>326</c:v>
                </c:pt>
                <c:pt idx="4896">
                  <c:v>173</c:v>
                </c:pt>
                <c:pt idx="4897">
                  <c:v>746</c:v>
                </c:pt>
                <c:pt idx="4898">
                  <c:v>482</c:v>
                </c:pt>
                <c:pt idx="4899">
                  <c:v>1838</c:v>
                </c:pt>
                <c:pt idx="4900">
                  <c:v>2108</c:v>
                </c:pt>
                <c:pt idx="4901">
                  <c:v>31</c:v>
                </c:pt>
                <c:pt idx="4902">
                  <c:v>416</c:v>
                </c:pt>
                <c:pt idx="4903">
                  <c:v>292</c:v>
                </c:pt>
                <c:pt idx="4904">
                  <c:v>1125</c:v>
                </c:pt>
                <c:pt idx="4905">
                  <c:v>266</c:v>
                </c:pt>
                <c:pt idx="4906">
                  <c:v>6286</c:v>
                </c:pt>
                <c:pt idx="4907">
                  <c:v>161</c:v>
                </c:pt>
                <c:pt idx="4908">
                  <c:v>91</c:v>
                </c:pt>
                <c:pt idx="4909">
                  <c:v>177</c:v>
                </c:pt>
                <c:pt idx="4910">
                  <c:v>77</c:v>
                </c:pt>
                <c:pt idx="4911">
                  <c:v>2303</c:v>
                </c:pt>
                <c:pt idx="4912">
                  <c:v>236</c:v>
                </c:pt>
                <c:pt idx="4913">
                  <c:v>31</c:v>
                </c:pt>
                <c:pt idx="4914">
                  <c:v>150</c:v>
                </c:pt>
                <c:pt idx="4915">
                  <c:v>331</c:v>
                </c:pt>
                <c:pt idx="4916">
                  <c:v>422</c:v>
                </c:pt>
                <c:pt idx="4917">
                  <c:v>16290</c:v>
                </c:pt>
                <c:pt idx="4918">
                  <c:v>6</c:v>
                </c:pt>
                <c:pt idx="4919">
                  <c:v>1234</c:v>
                </c:pt>
                <c:pt idx="4920">
                  <c:v>164</c:v>
                </c:pt>
                <c:pt idx="4921">
                  <c:v>0</c:v>
                </c:pt>
                <c:pt idx="4922">
                  <c:v>2334</c:v>
                </c:pt>
                <c:pt idx="4923">
                  <c:v>1680</c:v>
                </c:pt>
                <c:pt idx="4924">
                  <c:v>723</c:v>
                </c:pt>
                <c:pt idx="4925">
                  <c:v>306</c:v>
                </c:pt>
                <c:pt idx="4926">
                  <c:v>1530</c:v>
                </c:pt>
                <c:pt idx="4927">
                  <c:v>94</c:v>
                </c:pt>
                <c:pt idx="4928">
                  <c:v>13</c:v>
                </c:pt>
                <c:pt idx="4929">
                  <c:v>2567</c:v>
                </c:pt>
                <c:pt idx="4930">
                  <c:v>2704</c:v>
                </c:pt>
                <c:pt idx="4931">
                  <c:v>103</c:v>
                </c:pt>
                <c:pt idx="4932">
                  <c:v>441</c:v>
                </c:pt>
                <c:pt idx="4933">
                  <c:v>75</c:v>
                </c:pt>
                <c:pt idx="4934">
                  <c:v>324</c:v>
                </c:pt>
                <c:pt idx="4935">
                  <c:v>26049</c:v>
                </c:pt>
                <c:pt idx="4936">
                  <c:v>628</c:v>
                </c:pt>
                <c:pt idx="4937">
                  <c:v>15386</c:v>
                </c:pt>
                <c:pt idx="4938">
                  <c:v>171</c:v>
                </c:pt>
                <c:pt idx="4939">
                  <c:v>1829</c:v>
                </c:pt>
                <c:pt idx="4940">
                  <c:v>20697</c:v>
                </c:pt>
                <c:pt idx="4941">
                  <c:v>236</c:v>
                </c:pt>
                <c:pt idx="4942">
                  <c:v>715</c:v>
                </c:pt>
                <c:pt idx="4943">
                  <c:v>133</c:v>
                </c:pt>
                <c:pt idx="4944">
                  <c:v>13032</c:v>
                </c:pt>
                <c:pt idx="4945">
                  <c:v>368</c:v>
                </c:pt>
                <c:pt idx="4946">
                  <c:v>2749</c:v>
                </c:pt>
                <c:pt idx="4947">
                  <c:v>218</c:v>
                </c:pt>
                <c:pt idx="4948">
                  <c:v>1074</c:v>
                </c:pt>
                <c:pt idx="4949">
                  <c:v>440</c:v>
                </c:pt>
                <c:pt idx="4950">
                  <c:v>209</c:v>
                </c:pt>
                <c:pt idx="4951">
                  <c:v>847</c:v>
                </c:pt>
                <c:pt idx="4952">
                  <c:v>5932</c:v>
                </c:pt>
                <c:pt idx="4953">
                  <c:v>38</c:v>
                </c:pt>
                <c:pt idx="4954">
                  <c:v>1534</c:v>
                </c:pt>
                <c:pt idx="4955">
                  <c:v>212</c:v>
                </c:pt>
                <c:pt idx="4956">
                  <c:v>2396</c:v>
                </c:pt>
                <c:pt idx="4957">
                  <c:v>560</c:v>
                </c:pt>
                <c:pt idx="4958">
                  <c:v>100</c:v>
                </c:pt>
                <c:pt idx="4959">
                  <c:v>18</c:v>
                </c:pt>
                <c:pt idx="4960">
                  <c:v>244</c:v>
                </c:pt>
                <c:pt idx="4961">
                  <c:v>3880</c:v>
                </c:pt>
                <c:pt idx="4962">
                  <c:v>290</c:v>
                </c:pt>
                <c:pt idx="4963">
                  <c:v>2910</c:v>
                </c:pt>
                <c:pt idx="4964">
                  <c:v>4119</c:v>
                </c:pt>
                <c:pt idx="4965">
                  <c:v>268</c:v>
                </c:pt>
                <c:pt idx="4966">
                  <c:v>169</c:v>
                </c:pt>
                <c:pt idx="4967">
                  <c:v>272</c:v>
                </c:pt>
                <c:pt idx="4968">
                  <c:v>10428</c:v>
                </c:pt>
                <c:pt idx="4969">
                  <c:v>1759</c:v>
                </c:pt>
                <c:pt idx="4970">
                  <c:v>2221</c:v>
                </c:pt>
                <c:pt idx="4971">
                  <c:v>737</c:v>
                </c:pt>
                <c:pt idx="4972">
                  <c:v>2682</c:v>
                </c:pt>
                <c:pt idx="4973">
                  <c:v>4114</c:v>
                </c:pt>
                <c:pt idx="4974">
                  <c:v>8846</c:v>
                </c:pt>
                <c:pt idx="4975">
                  <c:v>138</c:v>
                </c:pt>
                <c:pt idx="4976">
                  <c:v>351</c:v>
                </c:pt>
                <c:pt idx="4977">
                  <c:v>155</c:v>
                </c:pt>
                <c:pt idx="4978">
                  <c:v>1625</c:v>
                </c:pt>
                <c:pt idx="4979">
                  <c:v>1621</c:v>
                </c:pt>
                <c:pt idx="4980">
                  <c:v>2384</c:v>
                </c:pt>
                <c:pt idx="4981">
                  <c:v>61</c:v>
                </c:pt>
                <c:pt idx="4982">
                  <c:v>5707</c:v>
                </c:pt>
                <c:pt idx="4983">
                  <c:v>5023</c:v>
                </c:pt>
                <c:pt idx="4984">
                  <c:v>8991</c:v>
                </c:pt>
                <c:pt idx="4985">
                  <c:v>284</c:v>
                </c:pt>
                <c:pt idx="4986">
                  <c:v>9657</c:v>
                </c:pt>
                <c:pt idx="4987">
                  <c:v>280</c:v>
                </c:pt>
                <c:pt idx="4988">
                  <c:v>454</c:v>
                </c:pt>
                <c:pt idx="4989">
                  <c:v>7051</c:v>
                </c:pt>
                <c:pt idx="4990">
                  <c:v>98</c:v>
                </c:pt>
                <c:pt idx="4991">
                  <c:v>1146</c:v>
                </c:pt>
                <c:pt idx="4992">
                  <c:v>2275</c:v>
                </c:pt>
                <c:pt idx="4993">
                  <c:v>146</c:v>
                </c:pt>
                <c:pt idx="4994">
                  <c:v>1129</c:v>
                </c:pt>
                <c:pt idx="4995">
                  <c:v>391</c:v>
                </c:pt>
                <c:pt idx="4996">
                  <c:v>1016</c:v>
                </c:pt>
                <c:pt idx="4997">
                  <c:v>214</c:v>
                </c:pt>
                <c:pt idx="4998">
                  <c:v>4390</c:v>
                </c:pt>
                <c:pt idx="4999">
                  <c:v>2743</c:v>
                </c:pt>
                <c:pt idx="5000">
                  <c:v>122</c:v>
                </c:pt>
                <c:pt idx="5001">
                  <c:v>392</c:v>
                </c:pt>
                <c:pt idx="5002">
                  <c:v>244</c:v>
                </c:pt>
                <c:pt idx="5003">
                  <c:v>1858</c:v>
                </c:pt>
                <c:pt idx="5004">
                  <c:v>2305</c:v>
                </c:pt>
                <c:pt idx="5005">
                  <c:v>1420</c:v>
                </c:pt>
                <c:pt idx="5006">
                  <c:v>98</c:v>
                </c:pt>
                <c:pt idx="5007">
                  <c:v>1633</c:v>
                </c:pt>
                <c:pt idx="5008">
                  <c:v>332</c:v>
                </c:pt>
                <c:pt idx="5009">
                  <c:v>6527</c:v>
                </c:pt>
                <c:pt idx="5010">
                  <c:v>485</c:v>
                </c:pt>
                <c:pt idx="5011">
                  <c:v>138</c:v>
                </c:pt>
                <c:pt idx="5012">
                  <c:v>655</c:v>
                </c:pt>
                <c:pt idx="5013">
                  <c:v>3</c:v>
                </c:pt>
                <c:pt idx="5014">
                  <c:v>336</c:v>
                </c:pt>
                <c:pt idx="5015">
                  <c:v>2614</c:v>
                </c:pt>
                <c:pt idx="5016">
                  <c:v>506</c:v>
                </c:pt>
                <c:pt idx="5017">
                  <c:v>9024</c:v>
                </c:pt>
                <c:pt idx="5018">
                  <c:v>113990</c:v>
                </c:pt>
                <c:pt idx="5019">
                  <c:v>3211</c:v>
                </c:pt>
                <c:pt idx="5020">
                  <c:v>104</c:v>
                </c:pt>
                <c:pt idx="5021">
                  <c:v>126</c:v>
                </c:pt>
                <c:pt idx="5022">
                  <c:v>98</c:v>
                </c:pt>
                <c:pt idx="5023">
                  <c:v>6516</c:v>
                </c:pt>
                <c:pt idx="5024">
                  <c:v>1786</c:v>
                </c:pt>
                <c:pt idx="5025">
                  <c:v>295</c:v>
                </c:pt>
                <c:pt idx="5026">
                  <c:v>3935</c:v>
                </c:pt>
                <c:pt idx="5027">
                  <c:v>5220</c:v>
                </c:pt>
                <c:pt idx="5028">
                  <c:v>1626</c:v>
                </c:pt>
                <c:pt idx="5029">
                  <c:v>79</c:v>
                </c:pt>
                <c:pt idx="5030">
                  <c:v>55</c:v>
                </c:pt>
                <c:pt idx="5031">
                  <c:v>690</c:v>
                </c:pt>
                <c:pt idx="5032">
                  <c:v>47</c:v>
                </c:pt>
                <c:pt idx="5033">
                  <c:v>527</c:v>
                </c:pt>
                <c:pt idx="5034">
                  <c:v>1212</c:v>
                </c:pt>
                <c:pt idx="5035">
                  <c:v>34404</c:v>
                </c:pt>
                <c:pt idx="5036">
                  <c:v>68</c:v>
                </c:pt>
                <c:pt idx="5037">
                  <c:v>1671</c:v>
                </c:pt>
                <c:pt idx="5038">
                  <c:v>44</c:v>
                </c:pt>
                <c:pt idx="5039">
                  <c:v>253</c:v>
                </c:pt>
                <c:pt idx="5040">
                  <c:v>1065</c:v>
                </c:pt>
                <c:pt idx="5041">
                  <c:v>197</c:v>
                </c:pt>
                <c:pt idx="5042">
                  <c:v>27</c:v>
                </c:pt>
                <c:pt idx="5043">
                  <c:v>556</c:v>
                </c:pt>
                <c:pt idx="5044">
                  <c:v>7695</c:v>
                </c:pt>
                <c:pt idx="5045">
                  <c:v>7323</c:v>
                </c:pt>
                <c:pt idx="5046">
                  <c:v>788</c:v>
                </c:pt>
                <c:pt idx="5047">
                  <c:v>979</c:v>
                </c:pt>
                <c:pt idx="5048">
                  <c:v>10</c:v>
                </c:pt>
                <c:pt idx="5049">
                  <c:v>24731</c:v>
                </c:pt>
                <c:pt idx="5050">
                  <c:v>1244</c:v>
                </c:pt>
                <c:pt idx="5051">
                  <c:v>4647</c:v>
                </c:pt>
                <c:pt idx="5052">
                  <c:v>1794</c:v>
                </c:pt>
                <c:pt idx="5053">
                  <c:v>1975</c:v>
                </c:pt>
                <c:pt idx="5054">
                  <c:v>1735</c:v>
                </c:pt>
                <c:pt idx="5055">
                  <c:v>0</c:v>
                </c:pt>
                <c:pt idx="5056">
                  <c:v>7435</c:v>
                </c:pt>
                <c:pt idx="5057">
                  <c:v>13581</c:v>
                </c:pt>
                <c:pt idx="5058">
                  <c:v>1012</c:v>
                </c:pt>
                <c:pt idx="5059">
                  <c:v>32117</c:v>
                </c:pt>
                <c:pt idx="5060">
                  <c:v>6</c:v>
                </c:pt>
                <c:pt idx="5061">
                  <c:v>1827</c:v>
                </c:pt>
                <c:pt idx="5062">
                  <c:v>415</c:v>
                </c:pt>
                <c:pt idx="5063">
                  <c:v>24</c:v>
                </c:pt>
                <c:pt idx="5064">
                  <c:v>706</c:v>
                </c:pt>
                <c:pt idx="5065">
                  <c:v>344</c:v>
                </c:pt>
                <c:pt idx="5066">
                  <c:v>833</c:v>
                </c:pt>
                <c:pt idx="5067">
                  <c:v>5</c:v>
                </c:pt>
                <c:pt idx="5068">
                  <c:v>5</c:v>
                </c:pt>
                <c:pt idx="5069">
                  <c:v>631</c:v>
                </c:pt>
                <c:pt idx="5070">
                  <c:v>6158</c:v>
                </c:pt>
                <c:pt idx="5071">
                  <c:v>9</c:v>
                </c:pt>
                <c:pt idx="5072">
                  <c:v>1436</c:v>
                </c:pt>
                <c:pt idx="5073">
                  <c:v>1169</c:v>
                </c:pt>
                <c:pt idx="5074">
                  <c:v>765</c:v>
                </c:pt>
                <c:pt idx="5075">
                  <c:v>457</c:v>
                </c:pt>
                <c:pt idx="5076">
                  <c:v>1755</c:v>
                </c:pt>
                <c:pt idx="5077">
                  <c:v>440</c:v>
                </c:pt>
                <c:pt idx="5078">
                  <c:v>397</c:v>
                </c:pt>
                <c:pt idx="5079">
                  <c:v>56</c:v>
                </c:pt>
                <c:pt idx="5080">
                  <c:v>311</c:v>
                </c:pt>
                <c:pt idx="5081">
                  <c:v>6701</c:v>
                </c:pt>
                <c:pt idx="5082">
                  <c:v>1392</c:v>
                </c:pt>
                <c:pt idx="5083">
                  <c:v>307</c:v>
                </c:pt>
                <c:pt idx="5084">
                  <c:v>8</c:v>
                </c:pt>
                <c:pt idx="5085">
                  <c:v>146</c:v>
                </c:pt>
                <c:pt idx="5086">
                  <c:v>104831</c:v>
                </c:pt>
                <c:pt idx="5087">
                  <c:v>4445</c:v>
                </c:pt>
                <c:pt idx="5088">
                  <c:v>8516</c:v>
                </c:pt>
                <c:pt idx="5089">
                  <c:v>13</c:v>
                </c:pt>
                <c:pt idx="5090">
                  <c:v>2180</c:v>
                </c:pt>
                <c:pt idx="5091">
                  <c:v>34</c:v>
                </c:pt>
                <c:pt idx="5092">
                  <c:v>43</c:v>
                </c:pt>
                <c:pt idx="5093">
                  <c:v>509</c:v>
                </c:pt>
                <c:pt idx="5094">
                  <c:v>7</c:v>
                </c:pt>
                <c:pt idx="5095">
                  <c:v>185</c:v>
                </c:pt>
                <c:pt idx="5096">
                  <c:v>208</c:v>
                </c:pt>
                <c:pt idx="5097">
                  <c:v>1253</c:v>
                </c:pt>
                <c:pt idx="5098">
                  <c:v>128</c:v>
                </c:pt>
                <c:pt idx="5099">
                  <c:v>231</c:v>
                </c:pt>
                <c:pt idx="5100">
                  <c:v>3720</c:v>
                </c:pt>
                <c:pt idx="5101">
                  <c:v>138</c:v>
                </c:pt>
                <c:pt idx="5102">
                  <c:v>474</c:v>
                </c:pt>
                <c:pt idx="5103">
                  <c:v>837</c:v>
                </c:pt>
                <c:pt idx="5104">
                  <c:v>399</c:v>
                </c:pt>
                <c:pt idx="5105">
                  <c:v>1</c:v>
                </c:pt>
                <c:pt idx="5106">
                  <c:v>508</c:v>
                </c:pt>
                <c:pt idx="5107">
                  <c:v>103</c:v>
                </c:pt>
                <c:pt idx="5108">
                  <c:v>1248</c:v>
                </c:pt>
                <c:pt idx="5109">
                  <c:v>85</c:v>
                </c:pt>
                <c:pt idx="5110">
                  <c:v>1940</c:v>
                </c:pt>
                <c:pt idx="5111">
                  <c:v>61</c:v>
                </c:pt>
                <c:pt idx="5112">
                  <c:v>2884</c:v>
                </c:pt>
                <c:pt idx="5113">
                  <c:v>87</c:v>
                </c:pt>
                <c:pt idx="5114">
                  <c:v>178</c:v>
                </c:pt>
                <c:pt idx="5115">
                  <c:v>193</c:v>
                </c:pt>
                <c:pt idx="5116">
                  <c:v>3400</c:v>
                </c:pt>
                <c:pt idx="5117">
                  <c:v>0</c:v>
                </c:pt>
                <c:pt idx="5118">
                  <c:v>427</c:v>
                </c:pt>
                <c:pt idx="5119">
                  <c:v>4786</c:v>
                </c:pt>
                <c:pt idx="5120">
                  <c:v>530</c:v>
                </c:pt>
                <c:pt idx="5121">
                  <c:v>2833</c:v>
                </c:pt>
                <c:pt idx="5122">
                  <c:v>635</c:v>
                </c:pt>
                <c:pt idx="5123">
                  <c:v>2425</c:v>
                </c:pt>
                <c:pt idx="5124">
                  <c:v>4811</c:v>
                </c:pt>
                <c:pt idx="5125">
                  <c:v>180</c:v>
                </c:pt>
                <c:pt idx="5126">
                  <c:v>2417</c:v>
                </c:pt>
                <c:pt idx="5127">
                  <c:v>1469</c:v>
                </c:pt>
                <c:pt idx="5128">
                  <c:v>596</c:v>
                </c:pt>
                <c:pt idx="5129">
                  <c:v>2171</c:v>
                </c:pt>
                <c:pt idx="5130">
                  <c:v>327</c:v>
                </c:pt>
                <c:pt idx="5131">
                  <c:v>94</c:v>
                </c:pt>
                <c:pt idx="5132">
                  <c:v>28</c:v>
                </c:pt>
                <c:pt idx="5133">
                  <c:v>391</c:v>
                </c:pt>
                <c:pt idx="5134">
                  <c:v>1305</c:v>
                </c:pt>
                <c:pt idx="5135">
                  <c:v>653</c:v>
                </c:pt>
                <c:pt idx="5136">
                  <c:v>339</c:v>
                </c:pt>
                <c:pt idx="5137">
                  <c:v>485</c:v>
                </c:pt>
                <c:pt idx="5138">
                  <c:v>349</c:v>
                </c:pt>
                <c:pt idx="5139">
                  <c:v>50</c:v>
                </c:pt>
                <c:pt idx="5140">
                  <c:v>1050</c:v>
                </c:pt>
                <c:pt idx="5141">
                  <c:v>9040</c:v>
                </c:pt>
                <c:pt idx="5142">
                  <c:v>2842</c:v>
                </c:pt>
                <c:pt idx="5143">
                  <c:v>433</c:v>
                </c:pt>
                <c:pt idx="5144">
                  <c:v>1520</c:v>
                </c:pt>
                <c:pt idx="5145">
                  <c:v>76</c:v>
                </c:pt>
                <c:pt idx="5146">
                  <c:v>87</c:v>
                </c:pt>
                <c:pt idx="5147">
                  <c:v>114</c:v>
                </c:pt>
                <c:pt idx="5148">
                  <c:v>165</c:v>
                </c:pt>
                <c:pt idx="5149">
                  <c:v>2</c:v>
                </c:pt>
                <c:pt idx="5150">
                  <c:v>117196</c:v>
                </c:pt>
                <c:pt idx="5151">
                  <c:v>636</c:v>
                </c:pt>
                <c:pt idx="5152">
                  <c:v>113</c:v>
                </c:pt>
                <c:pt idx="5153">
                  <c:v>10</c:v>
                </c:pt>
                <c:pt idx="5154">
                  <c:v>214</c:v>
                </c:pt>
                <c:pt idx="5155">
                  <c:v>9016</c:v>
                </c:pt>
                <c:pt idx="5156">
                  <c:v>1042</c:v>
                </c:pt>
                <c:pt idx="5157">
                  <c:v>66</c:v>
                </c:pt>
                <c:pt idx="5158">
                  <c:v>1718</c:v>
                </c:pt>
                <c:pt idx="5159">
                  <c:v>2174</c:v>
                </c:pt>
                <c:pt idx="5160">
                  <c:v>9690</c:v>
                </c:pt>
                <c:pt idx="5161">
                  <c:v>687</c:v>
                </c:pt>
                <c:pt idx="5162">
                  <c:v>4594</c:v>
                </c:pt>
                <c:pt idx="5163">
                  <c:v>8</c:v>
                </c:pt>
                <c:pt idx="5164">
                  <c:v>6027</c:v>
                </c:pt>
                <c:pt idx="5165">
                  <c:v>645</c:v>
                </c:pt>
                <c:pt idx="5166">
                  <c:v>492</c:v>
                </c:pt>
                <c:pt idx="5167">
                  <c:v>286</c:v>
                </c:pt>
                <c:pt idx="5168">
                  <c:v>1473</c:v>
                </c:pt>
                <c:pt idx="5169">
                  <c:v>169</c:v>
                </c:pt>
                <c:pt idx="5170">
                  <c:v>0</c:v>
                </c:pt>
                <c:pt idx="5171">
                  <c:v>191</c:v>
                </c:pt>
                <c:pt idx="5172">
                  <c:v>0</c:v>
                </c:pt>
                <c:pt idx="5173">
                  <c:v>1363</c:v>
                </c:pt>
                <c:pt idx="5174">
                  <c:v>359</c:v>
                </c:pt>
                <c:pt idx="5175">
                  <c:v>466</c:v>
                </c:pt>
                <c:pt idx="5176">
                  <c:v>85</c:v>
                </c:pt>
                <c:pt idx="5177">
                  <c:v>36</c:v>
                </c:pt>
                <c:pt idx="5178">
                  <c:v>94</c:v>
                </c:pt>
                <c:pt idx="5179">
                  <c:v>77</c:v>
                </c:pt>
                <c:pt idx="5180">
                  <c:v>8238</c:v>
                </c:pt>
                <c:pt idx="5181">
                  <c:v>626</c:v>
                </c:pt>
                <c:pt idx="5182">
                  <c:v>59</c:v>
                </c:pt>
                <c:pt idx="5183">
                  <c:v>25</c:v>
                </c:pt>
                <c:pt idx="5184">
                  <c:v>34165</c:v>
                </c:pt>
                <c:pt idx="5185">
                  <c:v>47162</c:v>
                </c:pt>
                <c:pt idx="5186">
                  <c:v>957</c:v>
                </c:pt>
                <c:pt idx="5187">
                  <c:v>27</c:v>
                </c:pt>
                <c:pt idx="5188">
                  <c:v>2469</c:v>
                </c:pt>
                <c:pt idx="5189">
                  <c:v>2490</c:v>
                </c:pt>
                <c:pt idx="5190">
                  <c:v>221</c:v>
                </c:pt>
                <c:pt idx="5191">
                  <c:v>775</c:v>
                </c:pt>
                <c:pt idx="5192">
                  <c:v>261</c:v>
                </c:pt>
                <c:pt idx="5193">
                  <c:v>33</c:v>
                </c:pt>
                <c:pt idx="5194">
                  <c:v>119</c:v>
                </c:pt>
                <c:pt idx="5195">
                  <c:v>91</c:v>
                </c:pt>
                <c:pt idx="5196">
                  <c:v>4595</c:v>
                </c:pt>
                <c:pt idx="5197">
                  <c:v>312</c:v>
                </c:pt>
                <c:pt idx="5198">
                  <c:v>5940</c:v>
                </c:pt>
                <c:pt idx="5199">
                  <c:v>10</c:v>
                </c:pt>
                <c:pt idx="5200">
                  <c:v>1396</c:v>
                </c:pt>
                <c:pt idx="5201">
                  <c:v>67</c:v>
                </c:pt>
                <c:pt idx="5202">
                  <c:v>367</c:v>
                </c:pt>
                <c:pt idx="5203">
                  <c:v>8478</c:v>
                </c:pt>
                <c:pt idx="5204">
                  <c:v>254</c:v>
                </c:pt>
                <c:pt idx="5205">
                  <c:v>1010</c:v>
                </c:pt>
                <c:pt idx="5206">
                  <c:v>202</c:v>
                </c:pt>
                <c:pt idx="5207">
                  <c:v>2501</c:v>
                </c:pt>
                <c:pt idx="5208">
                  <c:v>118</c:v>
                </c:pt>
                <c:pt idx="5209">
                  <c:v>1491</c:v>
                </c:pt>
                <c:pt idx="5210">
                  <c:v>226</c:v>
                </c:pt>
                <c:pt idx="5211">
                  <c:v>47</c:v>
                </c:pt>
                <c:pt idx="5212">
                  <c:v>632</c:v>
                </c:pt>
                <c:pt idx="5213">
                  <c:v>341</c:v>
                </c:pt>
                <c:pt idx="5214">
                  <c:v>16115</c:v>
                </c:pt>
                <c:pt idx="5215">
                  <c:v>19</c:v>
                </c:pt>
                <c:pt idx="5216">
                  <c:v>28</c:v>
                </c:pt>
                <c:pt idx="5217">
                  <c:v>19668</c:v>
                </c:pt>
                <c:pt idx="5218">
                  <c:v>127</c:v>
                </c:pt>
                <c:pt idx="5219">
                  <c:v>167</c:v>
                </c:pt>
                <c:pt idx="5220">
                  <c:v>193</c:v>
                </c:pt>
                <c:pt idx="5221">
                  <c:v>11915</c:v>
                </c:pt>
                <c:pt idx="5222">
                  <c:v>184</c:v>
                </c:pt>
                <c:pt idx="5223">
                  <c:v>682</c:v>
                </c:pt>
                <c:pt idx="5224">
                  <c:v>223</c:v>
                </c:pt>
                <c:pt idx="5225">
                  <c:v>613</c:v>
                </c:pt>
                <c:pt idx="5226">
                  <c:v>87</c:v>
                </c:pt>
                <c:pt idx="5227">
                  <c:v>138</c:v>
                </c:pt>
                <c:pt idx="5228">
                  <c:v>0</c:v>
                </c:pt>
                <c:pt idx="5229">
                  <c:v>2549</c:v>
                </c:pt>
                <c:pt idx="5230">
                  <c:v>114</c:v>
                </c:pt>
                <c:pt idx="5231">
                  <c:v>85</c:v>
                </c:pt>
                <c:pt idx="5232">
                  <c:v>401</c:v>
                </c:pt>
                <c:pt idx="5233">
                  <c:v>852</c:v>
                </c:pt>
                <c:pt idx="5234">
                  <c:v>5513</c:v>
                </c:pt>
                <c:pt idx="5235">
                  <c:v>74</c:v>
                </c:pt>
                <c:pt idx="5236">
                  <c:v>167</c:v>
                </c:pt>
                <c:pt idx="5237">
                  <c:v>199</c:v>
                </c:pt>
                <c:pt idx="5238">
                  <c:v>172</c:v>
                </c:pt>
                <c:pt idx="5239">
                  <c:v>3</c:v>
                </c:pt>
                <c:pt idx="5240">
                  <c:v>184</c:v>
                </c:pt>
                <c:pt idx="5241">
                  <c:v>286</c:v>
                </c:pt>
                <c:pt idx="5242">
                  <c:v>1261</c:v>
                </c:pt>
                <c:pt idx="5243">
                  <c:v>682</c:v>
                </c:pt>
                <c:pt idx="5244">
                  <c:v>180</c:v>
                </c:pt>
                <c:pt idx="5245">
                  <c:v>6956</c:v>
                </c:pt>
                <c:pt idx="5246">
                  <c:v>4515</c:v>
                </c:pt>
                <c:pt idx="5247">
                  <c:v>119</c:v>
                </c:pt>
                <c:pt idx="5248">
                  <c:v>2637</c:v>
                </c:pt>
                <c:pt idx="5249">
                  <c:v>13808</c:v>
                </c:pt>
                <c:pt idx="5250">
                  <c:v>70</c:v>
                </c:pt>
                <c:pt idx="5251">
                  <c:v>308</c:v>
                </c:pt>
                <c:pt idx="5252">
                  <c:v>3383</c:v>
                </c:pt>
                <c:pt idx="5253">
                  <c:v>1783</c:v>
                </c:pt>
                <c:pt idx="5254">
                  <c:v>18</c:v>
                </c:pt>
                <c:pt idx="5255">
                  <c:v>58</c:v>
                </c:pt>
                <c:pt idx="5256">
                  <c:v>1147</c:v>
                </c:pt>
                <c:pt idx="5257">
                  <c:v>18037</c:v>
                </c:pt>
                <c:pt idx="5258">
                  <c:v>2891</c:v>
                </c:pt>
                <c:pt idx="5259">
                  <c:v>246</c:v>
                </c:pt>
                <c:pt idx="5260">
                  <c:v>11097</c:v>
                </c:pt>
                <c:pt idx="5261">
                  <c:v>797</c:v>
                </c:pt>
                <c:pt idx="5262">
                  <c:v>566</c:v>
                </c:pt>
                <c:pt idx="5263">
                  <c:v>1258</c:v>
                </c:pt>
                <c:pt idx="5264">
                  <c:v>43</c:v>
                </c:pt>
                <c:pt idx="5265">
                  <c:v>4467</c:v>
                </c:pt>
                <c:pt idx="5266">
                  <c:v>10</c:v>
                </c:pt>
                <c:pt idx="5267">
                  <c:v>15</c:v>
                </c:pt>
                <c:pt idx="5268">
                  <c:v>131</c:v>
                </c:pt>
                <c:pt idx="5269">
                  <c:v>220</c:v>
                </c:pt>
                <c:pt idx="5270">
                  <c:v>115</c:v>
                </c:pt>
                <c:pt idx="5271">
                  <c:v>77</c:v>
                </c:pt>
                <c:pt idx="5272">
                  <c:v>1330</c:v>
                </c:pt>
                <c:pt idx="5273">
                  <c:v>231</c:v>
                </c:pt>
                <c:pt idx="5274">
                  <c:v>45</c:v>
                </c:pt>
                <c:pt idx="5275">
                  <c:v>103</c:v>
                </c:pt>
                <c:pt idx="5276">
                  <c:v>52</c:v>
                </c:pt>
                <c:pt idx="5277">
                  <c:v>24</c:v>
                </c:pt>
                <c:pt idx="5278">
                  <c:v>1</c:v>
                </c:pt>
                <c:pt idx="5279">
                  <c:v>334</c:v>
                </c:pt>
                <c:pt idx="5280">
                  <c:v>695</c:v>
                </c:pt>
                <c:pt idx="5281">
                  <c:v>530</c:v>
                </c:pt>
                <c:pt idx="5282">
                  <c:v>72</c:v>
                </c:pt>
                <c:pt idx="5283">
                  <c:v>83</c:v>
                </c:pt>
                <c:pt idx="5284">
                  <c:v>3594</c:v>
                </c:pt>
                <c:pt idx="5285">
                  <c:v>2587</c:v>
                </c:pt>
                <c:pt idx="5286">
                  <c:v>6</c:v>
                </c:pt>
                <c:pt idx="5287">
                  <c:v>382</c:v>
                </c:pt>
                <c:pt idx="5288">
                  <c:v>1322</c:v>
                </c:pt>
                <c:pt idx="5289">
                  <c:v>106</c:v>
                </c:pt>
                <c:pt idx="5290">
                  <c:v>306</c:v>
                </c:pt>
                <c:pt idx="5291">
                  <c:v>1584</c:v>
                </c:pt>
                <c:pt idx="5292">
                  <c:v>1157</c:v>
                </c:pt>
                <c:pt idx="5293">
                  <c:v>6865</c:v>
                </c:pt>
                <c:pt idx="5294">
                  <c:v>56</c:v>
                </c:pt>
                <c:pt idx="5295">
                  <c:v>9205</c:v>
                </c:pt>
                <c:pt idx="5296">
                  <c:v>1574</c:v>
                </c:pt>
                <c:pt idx="5297">
                  <c:v>1355</c:v>
                </c:pt>
                <c:pt idx="5298">
                  <c:v>2623</c:v>
                </c:pt>
                <c:pt idx="5299">
                  <c:v>420</c:v>
                </c:pt>
                <c:pt idx="5300">
                  <c:v>94</c:v>
                </c:pt>
                <c:pt idx="5301">
                  <c:v>37</c:v>
                </c:pt>
                <c:pt idx="5302">
                  <c:v>4</c:v>
                </c:pt>
                <c:pt idx="5303">
                  <c:v>9293</c:v>
                </c:pt>
                <c:pt idx="5304">
                  <c:v>1105</c:v>
                </c:pt>
                <c:pt idx="5305">
                  <c:v>88</c:v>
                </c:pt>
                <c:pt idx="5306">
                  <c:v>1736</c:v>
                </c:pt>
                <c:pt idx="5307">
                  <c:v>1</c:v>
                </c:pt>
                <c:pt idx="5308">
                  <c:v>1072</c:v>
                </c:pt>
                <c:pt idx="5309">
                  <c:v>1976</c:v>
                </c:pt>
                <c:pt idx="5310">
                  <c:v>6813</c:v>
                </c:pt>
                <c:pt idx="5311">
                  <c:v>728</c:v>
                </c:pt>
                <c:pt idx="5312">
                  <c:v>657</c:v>
                </c:pt>
                <c:pt idx="5313">
                  <c:v>0</c:v>
                </c:pt>
                <c:pt idx="5314">
                  <c:v>227</c:v>
                </c:pt>
                <c:pt idx="5315">
                  <c:v>20510</c:v>
                </c:pt>
                <c:pt idx="5316">
                  <c:v>634</c:v>
                </c:pt>
                <c:pt idx="5317">
                  <c:v>665</c:v>
                </c:pt>
                <c:pt idx="5318">
                  <c:v>987</c:v>
                </c:pt>
                <c:pt idx="5319">
                  <c:v>25</c:v>
                </c:pt>
                <c:pt idx="5320">
                  <c:v>3823</c:v>
                </c:pt>
                <c:pt idx="5321">
                  <c:v>150</c:v>
                </c:pt>
                <c:pt idx="5322">
                  <c:v>3277</c:v>
                </c:pt>
                <c:pt idx="5323">
                  <c:v>100</c:v>
                </c:pt>
                <c:pt idx="5324">
                  <c:v>205</c:v>
                </c:pt>
                <c:pt idx="5325">
                  <c:v>4491</c:v>
                </c:pt>
                <c:pt idx="5326">
                  <c:v>434</c:v>
                </c:pt>
                <c:pt idx="5327">
                  <c:v>303</c:v>
                </c:pt>
                <c:pt idx="5328">
                  <c:v>25</c:v>
                </c:pt>
                <c:pt idx="5329">
                  <c:v>217</c:v>
                </c:pt>
                <c:pt idx="5330">
                  <c:v>216</c:v>
                </c:pt>
                <c:pt idx="5331">
                  <c:v>11055</c:v>
                </c:pt>
                <c:pt idx="5332">
                  <c:v>2184</c:v>
                </c:pt>
                <c:pt idx="5333">
                  <c:v>32</c:v>
                </c:pt>
                <c:pt idx="5334">
                  <c:v>1472</c:v>
                </c:pt>
                <c:pt idx="5335">
                  <c:v>29</c:v>
                </c:pt>
                <c:pt idx="5336">
                  <c:v>976</c:v>
                </c:pt>
                <c:pt idx="5337">
                  <c:v>595</c:v>
                </c:pt>
                <c:pt idx="5338">
                  <c:v>204</c:v>
                </c:pt>
                <c:pt idx="5339">
                  <c:v>8055</c:v>
                </c:pt>
                <c:pt idx="5340">
                  <c:v>160</c:v>
                </c:pt>
                <c:pt idx="5341">
                  <c:v>647</c:v>
                </c:pt>
                <c:pt idx="5342">
                  <c:v>363</c:v>
                </c:pt>
                <c:pt idx="5343">
                  <c:v>2666</c:v>
                </c:pt>
                <c:pt idx="5344">
                  <c:v>671</c:v>
                </c:pt>
                <c:pt idx="5345">
                  <c:v>3294</c:v>
                </c:pt>
                <c:pt idx="5346">
                  <c:v>6258</c:v>
                </c:pt>
                <c:pt idx="5347">
                  <c:v>398</c:v>
                </c:pt>
                <c:pt idx="5348">
                  <c:v>44854</c:v>
                </c:pt>
                <c:pt idx="5349">
                  <c:v>971</c:v>
                </c:pt>
                <c:pt idx="5350">
                  <c:v>472</c:v>
                </c:pt>
                <c:pt idx="5351">
                  <c:v>183</c:v>
                </c:pt>
                <c:pt idx="5352">
                  <c:v>887</c:v>
                </c:pt>
                <c:pt idx="5353">
                  <c:v>3070</c:v>
                </c:pt>
                <c:pt idx="5354">
                  <c:v>118</c:v>
                </c:pt>
                <c:pt idx="5355">
                  <c:v>199</c:v>
                </c:pt>
                <c:pt idx="5356">
                  <c:v>2765</c:v>
                </c:pt>
                <c:pt idx="5357">
                  <c:v>1034</c:v>
                </c:pt>
                <c:pt idx="5358">
                  <c:v>7360</c:v>
                </c:pt>
                <c:pt idx="5359">
                  <c:v>90</c:v>
                </c:pt>
                <c:pt idx="5360">
                  <c:v>321</c:v>
                </c:pt>
                <c:pt idx="5361">
                  <c:v>240</c:v>
                </c:pt>
                <c:pt idx="5362">
                  <c:v>2575</c:v>
                </c:pt>
                <c:pt idx="5363">
                  <c:v>835</c:v>
                </c:pt>
                <c:pt idx="5364">
                  <c:v>0</c:v>
                </c:pt>
                <c:pt idx="5365">
                  <c:v>116</c:v>
                </c:pt>
                <c:pt idx="5366">
                  <c:v>232</c:v>
                </c:pt>
                <c:pt idx="5367">
                  <c:v>223</c:v>
                </c:pt>
                <c:pt idx="5368">
                  <c:v>176903</c:v>
                </c:pt>
                <c:pt idx="5369">
                  <c:v>109</c:v>
                </c:pt>
                <c:pt idx="5370">
                  <c:v>203</c:v>
                </c:pt>
                <c:pt idx="5371">
                  <c:v>2</c:v>
                </c:pt>
                <c:pt idx="5372">
                  <c:v>616</c:v>
                </c:pt>
                <c:pt idx="5373">
                  <c:v>4960</c:v>
                </c:pt>
                <c:pt idx="5374">
                  <c:v>709</c:v>
                </c:pt>
                <c:pt idx="5375">
                  <c:v>13411</c:v>
                </c:pt>
                <c:pt idx="5376">
                  <c:v>14</c:v>
                </c:pt>
                <c:pt idx="5377">
                  <c:v>4237</c:v>
                </c:pt>
                <c:pt idx="5378">
                  <c:v>409</c:v>
                </c:pt>
                <c:pt idx="5379">
                  <c:v>538</c:v>
                </c:pt>
                <c:pt idx="5380">
                  <c:v>4741</c:v>
                </c:pt>
                <c:pt idx="5381">
                  <c:v>759</c:v>
                </c:pt>
                <c:pt idx="5382">
                  <c:v>4366</c:v>
                </c:pt>
                <c:pt idx="5383">
                  <c:v>71</c:v>
                </c:pt>
                <c:pt idx="5384">
                  <c:v>104</c:v>
                </c:pt>
                <c:pt idx="5385">
                  <c:v>4484</c:v>
                </c:pt>
                <c:pt idx="5386">
                  <c:v>791</c:v>
                </c:pt>
                <c:pt idx="5387">
                  <c:v>1057</c:v>
                </c:pt>
                <c:pt idx="5388">
                  <c:v>6075</c:v>
                </c:pt>
                <c:pt idx="5389">
                  <c:v>112</c:v>
                </c:pt>
                <c:pt idx="5390">
                  <c:v>4734</c:v>
                </c:pt>
                <c:pt idx="5391">
                  <c:v>88</c:v>
                </c:pt>
                <c:pt idx="5392">
                  <c:v>123</c:v>
                </c:pt>
                <c:pt idx="5393">
                  <c:v>5533</c:v>
                </c:pt>
                <c:pt idx="5394">
                  <c:v>1602</c:v>
                </c:pt>
                <c:pt idx="5395">
                  <c:v>202</c:v>
                </c:pt>
                <c:pt idx="5396">
                  <c:v>93</c:v>
                </c:pt>
                <c:pt idx="5397">
                  <c:v>5212</c:v>
                </c:pt>
                <c:pt idx="5398">
                  <c:v>21</c:v>
                </c:pt>
                <c:pt idx="5399">
                  <c:v>214</c:v>
                </c:pt>
                <c:pt idx="5400">
                  <c:v>169</c:v>
                </c:pt>
                <c:pt idx="5401">
                  <c:v>225</c:v>
                </c:pt>
                <c:pt idx="5402">
                  <c:v>52</c:v>
                </c:pt>
                <c:pt idx="5403">
                  <c:v>9947</c:v>
                </c:pt>
                <c:pt idx="5404">
                  <c:v>13648</c:v>
                </c:pt>
                <c:pt idx="5405">
                  <c:v>271</c:v>
                </c:pt>
                <c:pt idx="5406">
                  <c:v>1333</c:v>
                </c:pt>
                <c:pt idx="5407">
                  <c:v>2839</c:v>
                </c:pt>
                <c:pt idx="5408">
                  <c:v>205</c:v>
                </c:pt>
                <c:pt idx="5409">
                  <c:v>4943</c:v>
                </c:pt>
                <c:pt idx="5410">
                  <c:v>851</c:v>
                </c:pt>
                <c:pt idx="5411">
                  <c:v>9</c:v>
                </c:pt>
                <c:pt idx="5412">
                  <c:v>705</c:v>
                </c:pt>
                <c:pt idx="5413">
                  <c:v>1535</c:v>
                </c:pt>
                <c:pt idx="5414">
                  <c:v>1416</c:v>
                </c:pt>
                <c:pt idx="5415">
                  <c:v>2133</c:v>
                </c:pt>
                <c:pt idx="5416">
                  <c:v>374</c:v>
                </c:pt>
                <c:pt idx="5417">
                  <c:v>408</c:v>
                </c:pt>
                <c:pt idx="5418">
                  <c:v>136</c:v>
                </c:pt>
                <c:pt idx="5419">
                  <c:v>3</c:v>
                </c:pt>
                <c:pt idx="5420">
                  <c:v>215</c:v>
                </c:pt>
                <c:pt idx="5421">
                  <c:v>841</c:v>
                </c:pt>
                <c:pt idx="5422">
                  <c:v>810</c:v>
                </c:pt>
                <c:pt idx="5423">
                  <c:v>28</c:v>
                </c:pt>
                <c:pt idx="5424">
                  <c:v>1345</c:v>
                </c:pt>
                <c:pt idx="5425">
                  <c:v>76</c:v>
                </c:pt>
                <c:pt idx="5426">
                  <c:v>369</c:v>
                </c:pt>
                <c:pt idx="5427">
                  <c:v>139</c:v>
                </c:pt>
                <c:pt idx="5428">
                  <c:v>7992</c:v>
                </c:pt>
                <c:pt idx="5429">
                  <c:v>827</c:v>
                </c:pt>
                <c:pt idx="5430">
                  <c:v>6600</c:v>
                </c:pt>
                <c:pt idx="5431">
                  <c:v>581</c:v>
                </c:pt>
                <c:pt idx="5432">
                  <c:v>501</c:v>
                </c:pt>
                <c:pt idx="5433">
                  <c:v>535</c:v>
                </c:pt>
                <c:pt idx="5434">
                  <c:v>151</c:v>
                </c:pt>
                <c:pt idx="5435">
                  <c:v>1</c:v>
                </c:pt>
                <c:pt idx="5436">
                  <c:v>61049</c:v>
                </c:pt>
                <c:pt idx="5437">
                  <c:v>58</c:v>
                </c:pt>
                <c:pt idx="5438">
                  <c:v>28739</c:v>
                </c:pt>
                <c:pt idx="5439">
                  <c:v>3123</c:v>
                </c:pt>
                <c:pt idx="5440">
                  <c:v>397</c:v>
                </c:pt>
                <c:pt idx="5441">
                  <c:v>281</c:v>
                </c:pt>
                <c:pt idx="5442">
                  <c:v>92</c:v>
                </c:pt>
                <c:pt idx="5443">
                  <c:v>192</c:v>
                </c:pt>
                <c:pt idx="5444">
                  <c:v>9</c:v>
                </c:pt>
                <c:pt idx="5445">
                  <c:v>34</c:v>
                </c:pt>
                <c:pt idx="5446">
                  <c:v>5008</c:v>
                </c:pt>
                <c:pt idx="5447">
                  <c:v>9</c:v>
                </c:pt>
                <c:pt idx="5448">
                  <c:v>2848</c:v>
                </c:pt>
                <c:pt idx="5449">
                  <c:v>632</c:v>
                </c:pt>
                <c:pt idx="5450">
                  <c:v>493</c:v>
                </c:pt>
                <c:pt idx="5451">
                  <c:v>1484</c:v>
                </c:pt>
                <c:pt idx="5452">
                  <c:v>1415</c:v>
                </c:pt>
                <c:pt idx="5453">
                  <c:v>162</c:v>
                </c:pt>
                <c:pt idx="5454">
                  <c:v>4360</c:v>
                </c:pt>
                <c:pt idx="5455">
                  <c:v>477</c:v>
                </c:pt>
                <c:pt idx="5456">
                  <c:v>27824</c:v>
                </c:pt>
                <c:pt idx="5457">
                  <c:v>23</c:v>
                </c:pt>
                <c:pt idx="5458">
                  <c:v>556</c:v>
                </c:pt>
                <c:pt idx="5459">
                  <c:v>71</c:v>
                </c:pt>
                <c:pt idx="5460">
                  <c:v>44</c:v>
                </c:pt>
                <c:pt idx="5461">
                  <c:v>218</c:v>
                </c:pt>
                <c:pt idx="5462">
                  <c:v>177</c:v>
                </c:pt>
                <c:pt idx="5463">
                  <c:v>281</c:v>
                </c:pt>
                <c:pt idx="5464">
                  <c:v>330</c:v>
                </c:pt>
                <c:pt idx="5465">
                  <c:v>69</c:v>
                </c:pt>
                <c:pt idx="5466">
                  <c:v>16618</c:v>
                </c:pt>
                <c:pt idx="5467">
                  <c:v>287</c:v>
                </c:pt>
                <c:pt idx="5468">
                  <c:v>797</c:v>
                </c:pt>
                <c:pt idx="5469">
                  <c:v>79</c:v>
                </c:pt>
                <c:pt idx="5470">
                  <c:v>625</c:v>
                </c:pt>
                <c:pt idx="5471">
                  <c:v>10783</c:v>
                </c:pt>
                <c:pt idx="5472">
                  <c:v>0</c:v>
                </c:pt>
                <c:pt idx="5473">
                  <c:v>2590</c:v>
                </c:pt>
                <c:pt idx="5474">
                  <c:v>24</c:v>
                </c:pt>
                <c:pt idx="5475">
                  <c:v>87</c:v>
                </c:pt>
                <c:pt idx="5476">
                  <c:v>41</c:v>
                </c:pt>
                <c:pt idx="5477">
                  <c:v>81</c:v>
                </c:pt>
                <c:pt idx="5478">
                  <c:v>232</c:v>
                </c:pt>
                <c:pt idx="5479">
                  <c:v>2723</c:v>
                </c:pt>
                <c:pt idx="5480">
                  <c:v>146</c:v>
                </c:pt>
                <c:pt idx="5481">
                  <c:v>217</c:v>
                </c:pt>
                <c:pt idx="5482">
                  <c:v>64</c:v>
                </c:pt>
                <c:pt idx="5483">
                  <c:v>2264</c:v>
                </c:pt>
                <c:pt idx="5484">
                  <c:v>13</c:v>
                </c:pt>
                <c:pt idx="5485">
                  <c:v>1061</c:v>
                </c:pt>
                <c:pt idx="5486">
                  <c:v>15066</c:v>
                </c:pt>
                <c:pt idx="5487">
                  <c:v>1281</c:v>
                </c:pt>
                <c:pt idx="5488">
                  <c:v>4067</c:v>
                </c:pt>
                <c:pt idx="5489">
                  <c:v>252</c:v>
                </c:pt>
                <c:pt idx="5490">
                  <c:v>841</c:v>
                </c:pt>
                <c:pt idx="5491">
                  <c:v>714</c:v>
                </c:pt>
                <c:pt idx="5492">
                  <c:v>108</c:v>
                </c:pt>
                <c:pt idx="5493">
                  <c:v>579</c:v>
                </c:pt>
                <c:pt idx="5494">
                  <c:v>399</c:v>
                </c:pt>
                <c:pt idx="5495">
                  <c:v>1705</c:v>
                </c:pt>
                <c:pt idx="5496">
                  <c:v>194</c:v>
                </c:pt>
                <c:pt idx="5497">
                  <c:v>450</c:v>
                </c:pt>
                <c:pt idx="5498">
                  <c:v>154</c:v>
                </c:pt>
                <c:pt idx="5499">
                  <c:v>245</c:v>
                </c:pt>
                <c:pt idx="5500">
                  <c:v>11319</c:v>
                </c:pt>
                <c:pt idx="5501">
                  <c:v>1128</c:v>
                </c:pt>
                <c:pt idx="5502">
                  <c:v>73</c:v>
                </c:pt>
                <c:pt idx="5503">
                  <c:v>843</c:v>
                </c:pt>
                <c:pt idx="5504">
                  <c:v>1401</c:v>
                </c:pt>
                <c:pt idx="5505">
                  <c:v>689</c:v>
                </c:pt>
                <c:pt idx="5506">
                  <c:v>33</c:v>
                </c:pt>
                <c:pt idx="5507">
                  <c:v>130</c:v>
                </c:pt>
                <c:pt idx="5508">
                  <c:v>6378</c:v>
                </c:pt>
                <c:pt idx="5509">
                  <c:v>162</c:v>
                </c:pt>
                <c:pt idx="5510">
                  <c:v>392</c:v>
                </c:pt>
                <c:pt idx="5511">
                  <c:v>532</c:v>
                </c:pt>
                <c:pt idx="5512">
                  <c:v>1941</c:v>
                </c:pt>
                <c:pt idx="5513">
                  <c:v>166</c:v>
                </c:pt>
                <c:pt idx="5514">
                  <c:v>198</c:v>
                </c:pt>
                <c:pt idx="5515">
                  <c:v>6</c:v>
                </c:pt>
                <c:pt idx="5516">
                  <c:v>1244</c:v>
                </c:pt>
                <c:pt idx="5517">
                  <c:v>13872</c:v>
                </c:pt>
                <c:pt idx="5518">
                  <c:v>33</c:v>
                </c:pt>
                <c:pt idx="5519">
                  <c:v>92</c:v>
                </c:pt>
                <c:pt idx="5520">
                  <c:v>1225</c:v>
                </c:pt>
                <c:pt idx="5521">
                  <c:v>258</c:v>
                </c:pt>
                <c:pt idx="5522">
                  <c:v>170</c:v>
                </c:pt>
                <c:pt idx="5523">
                  <c:v>136</c:v>
                </c:pt>
                <c:pt idx="5524">
                  <c:v>927</c:v>
                </c:pt>
                <c:pt idx="5525">
                  <c:v>59</c:v>
                </c:pt>
                <c:pt idx="5526">
                  <c:v>22</c:v>
                </c:pt>
                <c:pt idx="5527">
                  <c:v>2381</c:v>
                </c:pt>
                <c:pt idx="5528">
                  <c:v>1089</c:v>
                </c:pt>
                <c:pt idx="5529">
                  <c:v>48192</c:v>
                </c:pt>
                <c:pt idx="5530">
                  <c:v>6608</c:v>
                </c:pt>
                <c:pt idx="5531">
                  <c:v>557</c:v>
                </c:pt>
                <c:pt idx="5532">
                  <c:v>343541</c:v>
                </c:pt>
                <c:pt idx="5533">
                  <c:v>1543</c:v>
                </c:pt>
                <c:pt idx="5534">
                  <c:v>10</c:v>
                </c:pt>
                <c:pt idx="5535">
                  <c:v>114</c:v>
                </c:pt>
                <c:pt idx="5536">
                  <c:v>98</c:v>
                </c:pt>
                <c:pt idx="5537">
                  <c:v>2</c:v>
                </c:pt>
                <c:pt idx="5538">
                  <c:v>519</c:v>
                </c:pt>
                <c:pt idx="5539">
                  <c:v>139</c:v>
                </c:pt>
                <c:pt idx="5540">
                  <c:v>1074</c:v>
                </c:pt>
                <c:pt idx="5541">
                  <c:v>1</c:v>
                </c:pt>
                <c:pt idx="5542">
                  <c:v>275</c:v>
                </c:pt>
                <c:pt idx="5543">
                  <c:v>2630</c:v>
                </c:pt>
                <c:pt idx="5544">
                  <c:v>3303</c:v>
                </c:pt>
                <c:pt idx="5545">
                  <c:v>60</c:v>
                </c:pt>
                <c:pt idx="5546">
                  <c:v>603</c:v>
                </c:pt>
                <c:pt idx="5547">
                  <c:v>435</c:v>
                </c:pt>
                <c:pt idx="5548">
                  <c:v>2</c:v>
                </c:pt>
                <c:pt idx="5549">
                  <c:v>5089</c:v>
                </c:pt>
                <c:pt idx="5550">
                  <c:v>460</c:v>
                </c:pt>
                <c:pt idx="5551">
                  <c:v>82</c:v>
                </c:pt>
                <c:pt idx="5552">
                  <c:v>32</c:v>
                </c:pt>
                <c:pt idx="5553">
                  <c:v>140</c:v>
                </c:pt>
                <c:pt idx="5554">
                  <c:v>0</c:v>
                </c:pt>
                <c:pt idx="5555">
                  <c:v>187</c:v>
                </c:pt>
                <c:pt idx="5556">
                  <c:v>46</c:v>
                </c:pt>
                <c:pt idx="5557">
                  <c:v>171</c:v>
                </c:pt>
                <c:pt idx="5558">
                  <c:v>1414</c:v>
                </c:pt>
                <c:pt idx="5559">
                  <c:v>81</c:v>
                </c:pt>
                <c:pt idx="5560">
                  <c:v>1407</c:v>
                </c:pt>
                <c:pt idx="5561">
                  <c:v>28</c:v>
                </c:pt>
                <c:pt idx="5562">
                  <c:v>3464</c:v>
                </c:pt>
                <c:pt idx="5563">
                  <c:v>230</c:v>
                </c:pt>
                <c:pt idx="5564">
                  <c:v>1010</c:v>
                </c:pt>
                <c:pt idx="5565">
                  <c:v>412</c:v>
                </c:pt>
                <c:pt idx="5566">
                  <c:v>190</c:v>
                </c:pt>
                <c:pt idx="5567">
                  <c:v>1603</c:v>
                </c:pt>
                <c:pt idx="5568">
                  <c:v>881</c:v>
                </c:pt>
                <c:pt idx="5569">
                  <c:v>330</c:v>
                </c:pt>
                <c:pt idx="5570">
                  <c:v>444</c:v>
                </c:pt>
                <c:pt idx="5571">
                  <c:v>90</c:v>
                </c:pt>
                <c:pt idx="5572">
                  <c:v>374</c:v>
                </c:pt>
                <c:pt idx="5573">
                  <c:v>4899</c:v>
                </c:pt>
                <c:pt idx="5574">
                  <c:v>542</c:v>
                </c:pt>
                <c:pt idx="5575">
                  <c:v>4264</c:v>
                </c:pt>
                <c:pt idx="5576">
                  <c:v>902</c:v>
                </c:pt>
                <c:pt idx="5577">
                  <c:v>761</c:v>
                </c:pt>
                <c:pt idx="5578">
                  <c:v>23</c:v>
                </c:pt>
                <c:pt idx="5579">
                  <c:v>299</c:v>
                </c:pt>
                <c:pt idx="5580">
                  <c:v>12623</c:v>
                </c:pt>
                <c:pt idx="5581">
                  <c:v>515</c:v>
                </c:pt>
                <c:pt idx="5582">
                  <c:v>171</c:v>
                </c:pt>
                <c:pt idx="5583">
                  <c:v>0</c:v>
                </c:pt>
                <c:pt idx="5584">
                  <c:v>28</c:v>
                </c:pt>
                <c:pt idx="5585">
                  <c:v>1443</c:v>
                </c:pt>
                <c:pt idx="5586">
                  <c:v>483</c:v>
                </c:pt>
                <c:pt idx="5587">
                  <c:v>5</c:v>
                </c:pt>
                <c:pt idx="5588">
                  <c:v>52</c:v>
                </c:pt>
                <c:pt idx="5589">
                  <c:v>543</c:v>
                </c:pt>
                <c:pt idx="5590">
                  <c:v>1352</c:v>
                </c:pt>
                <c:pt idx="5591">
                  <c:v>177</c:v>
                </c:pt>
                <c:pt idx="5592">
                  <c:v>346</c:v>
                </c:pt>
                <c:pt idx="5593">
                  <c:v>82</c:v>
                </c:pt>
                <c:pt idx="5594">
                  <c:v>292</c:v>
                </c:pt>
                <c:pt idx="5595">
                  <c:v>1049</c:v>
                </c:pt>
                <c:pt idx="5596">
                  <c:v>90</c:v>
                </c:pt>
                <c:pt idx="5597">
                  <c:v>217</c:v>
                </c:pt>
                <c:pt idx="5598">
                  <c:v>5642</c:v>
                </c:pt>
                <c:pt idx="5599">
                  <c:v>57</c:v>
                </c:pt>
                <c:pt idx="5600">
                  <c:v>80</c:v>
                </c:pt>
                <c:pt idx="5601">
                  <c:v>1954</c:v>
                </c:pt>
                <c:pt idx="5602">
                  <c:v>17</c:v>
                </c:pt>
                <c:pt idx="5603">
                  <c:v>76</c:v>
                </c:pt>
                <c:pt idx="5604">
                  <c:v>62</c:v>
                </c:pt>
                <c:pt idx="5605">
                  <c:v>1863</c:v>
                </c:pt>
                <c:pt idx="5606">
                  <c:v>2329</c:v>
                </c:pt>
                <c:pt idx="5607">
                  <c:v>4</c:v>
                </c:pt>
                <c:pt idx="5608">
                  <c:v>352</c:v>
                </c:pt>
                <c:pt idx="5609">
                  <c:v>164</c:v>
                </c:pt>
                <c:pt idx="5610">
                  <c:v>56</c:v>
                </c:pt>
                <c:pt idx="5611">
                  <c:v>4084</c:v>
                </c:pt>
                <c:pt idx="5612">
                  <c:v>26862</c:v>
                </c:pt>
                <c:pt idx="5613">
                  <c:v>152</c:v>
                </c:pt>
                <c:pt idx="5614">
                  <c:v>108</c:v>
                </c:pt>
                <c:pt idx="5615">
                  <c:v>8</c:v>
                </c:pt>
                <c:pt idx="5616">
                  <c:v>152</c:v>
                </c:pt>
                <c:pt idx="5617">
                  <c:v>408</c:v>
                </c:pt>
                <c:pt idx="5618">
                  <c:v>517</c:v>
                </c:pt>
                <c:pt idx="5619">
                  <c:v>1172</c:v>
                </c:pt>
                <c:pt idx="5620">
                  <c:v>9959</c:v>
                </c:pt>
                <c:pt idx="5621">
                  <c:v>1765</c:v>
                </c:pt>
                <c:pt idx="5622">
                  <c:v>285</c:v>
                </c:pt>
                <c:pt idx="5623">
                  <c:v>86</c:v>
                </c:pt>
                <c:pt idx="5624">
                  <c:v>98</c:v>
                </c:pt>
                <c:pt idx="5625">
                  <c:v>225</c:v>
                </c:pt>
                <c:pt idx="5626">
                  <c:v>2951</c:v>
                </c:pt>
                <c:pt idx="5627">
                  <c:v>4182</c:v>
                </c:pt>
                <c:pt idx="5628">
                  <c:v>2831</c:v>
                </c:pt>
                <c:pt idx="5629">
                  <c:v>2450</c:v>
                </c:pt>
                <c:pt idx="5630">
                  <c:v>20</c:v>
                </c:pt>
                <c:pt idx="5631">
                  <c:v>506</c:v>
                </c:pt>
                <c:pt idx="5632">
                  <c:v>41</c:v>
                </c:pt>
                <c:pt idx="5633">
                  <c:v>339</c:v>
                </c:pt>
                <c:pt idx="5634">
                  <c:v>992</c:v>
                </c:pt>
                <c:pt idx="5635">
                  <c:v>0</c:v>
                </c:pt>
                <c:pt idx="5636">
                  <c:v>37</c:v>
                </c:pt>
                <c:pt idx="5637">
                  <c:v>92</c:v>
                </c:pt>
                <c:pt idx="5638">
                  <c:v>1480</c:v>
                </c:pt>
                <c:pt idx="5639">
                  <c:v>2175</c:v>
                </c:pt>
                <c:pt idx="5640">
                  <c:v>1293</c:v>
                </c:pt>
                <c:pt idx="5641">
                  <c:v>40</c:v>
                </c:pt>
                <c:pt idx="5642">
                  <c:v>940</c:v>
                </c:pt>
                <c:pt idx="5643">
                  <c:v>56</c:v>
                </c:pt>
                <c:pt idx="5644">
                  <c:v>698</c:v>
                </c:pt>
                <c:pt idx="5645">
                  <c:v>2221</c:v>
                </c:pt>
                <c:pt idx="5646">
                  <c:v>1223</c:v>
                </c:pt>
                <c:pt idx="5647">
                  <c:v>751</c:v>
                </c:pt>
                <c:pt idx="5648">
                  <c:v>1490</c:v>
                </c:pt>
                <c:pt idx="5649">
                  <c:v>231</c:v>
                </c:pt>
                <c:pt idx="5650">
                  <c:v>443</c:v>
                </c:pt>
                <c:pt idx="5651">
                  <c:v>589</c:v>
                </c:pt>
                <c:pt idx="5652">
                  <c:v>354</c:v>
                </c:pt>
                <c:pt idx="5653">
                  <c:v>218</c:v>
                </c:pt>
                <c:pt idx="5654">
                  <c:v>0</c:v>
                </c:pt>
                <c:pt idx="5655">
                  <c:v>7152</c:v>
                </c:pt>
                <c:pt idx="5656">
                  <c:v>315</c:v>
                </c:pt>
                <c:pt idx="5657">
                  <c:v>20</c:v>
                </c:pt>
                <c:pt idx="5658">
                  <c:v>431</c:v>
                </c:pt>
                <c:pt idx="5659">
                  <c:v>2529</c:v>
                </c:pt>
                <c:pt idx="5660">
                  <c:v>138</c:v>
                </c:pt>
                <c:pt idx="5661">
                  <c:v>199</c:v>
                </c:pt>
                <c:pt idx="5662">
                  <c:v>1281</c:v>
                </c:pt>
                <c:pt idx="5663">
                  <c:v>193</c:v>
                </c:pt>
                <c:pt idx="5664">
                  <c:v>117</c:v>
                </c:pt>
                <c:pt idx="5665">
                  <c:v>435</c:v>
                </c:pt>
                <c:pt idx="5666">
                  <c:v>211</c:v>
                </c:pt>
                <c:pt idx="5667">
                  <c:v>145</c:v>
                </c:pt>
                <c:pt idx="5668">
                  <c:v>615</c:v>
                </c:pt>
                <c:pt idx="5669">
                  <c:v>117</c:v>
                </c:pt>
                <c:pt idx="5670">
                  <c:v>26</c:v>
                </c:pt>
                <c:pt idx="5671">
                  <c:v>1173</c:v>
                </c:pt>
                <c:pt idx="5672">
                  <c:v>1879</c:v>
                </c:pt>
                <c:pt idx="5673">
                  <c:v>130</c:v>
                </c:pt>
                <c:pt idx="5674">
                  <c:v>41</c:v>
                </c:pt>
                <c:pt idx="5675">
                  <c:v>84</c:v>
                </c:pt>
                <c:pt idx="5676">
                  <c:v>89869</c:v>
                </c:pt>
                <c:pt idx="5677">
                  <c:v>4862</c:v>
                </c:pt>
                <c:pt idx="5678">
                  <c:v>213</c:v>
                </c:pt>
                <c:pt idx="5679">
                  <c:v>432</c:v>
                </c:pt>
                <c:pt idx="5680">
                  <c:v>1868</c:v>
                </c:pt>
                <c:pt idx="5681">
                  <c:v>29</c:v>
                </c:pt>
                <c:pt idx="5682">
                  <c:v>327</c:v>
                </c:pt>
                <c:pt idx="5683">
                  <c:v>65</c:v>
                </c:pt>
                <c:pt idx="5684">
                  <c:v>100</c:v>
                </c:pt>
                <c:pt idx="5685">
                  <c:v>115</c:v>
                </c:pt>
                <c:pt idx="5686">
                  <c:v>0</c:v>
                </c:pt>
                <c:pt idx="5687">
                  <c:v>2280</c:v>
                </c:pt>
                <c:pt idx="5688">
                  <c:v>3224</c:v>
                </c:pt>
                <c:pt idx="5689">
                  <c:v>128</c:v>
                </c:pt>
                <c:pt idx="5690">
                  <c:v>165109</c:v>
                </c:pt>
                <c:pt idx="5691">
                  <c:v>918</c:v>
                </c:pt>
                <c:pt idx="5692">
                  <c:v>2484</c:v>
                </c:pt>
                <c:pt idx="5693">
                  <c:v>22</c:v>
                </c:pt>
                <c:pt idx="5694">
                  <c:v>1133</c:v>
                </c:pt>
                <c:pt idx="5695">
                  <c:v>498</c:v>
                </c:pt>
                <c:pt idx="5696">
                  <c:v>100</c:v>
                </c:pt>
                <c:pt idx="5697">
                  <c:v>68</c:v>
                </c:pt>
                <c:pt idx="5698">
                  <c:v>355</c:v>
                </c:pt>
                <c:pt idx="5699">
                  <c:v>397</c:v>
                </c:pt>
                <c:pt idx="5700">
                  <c:v>323</c:v>
                </c:pt>
                <c:pt idx="5701">
                  <c:v>11270</c:v>
                </c:pt>
                <c:pt idx="5702">
                  <c:v>2097</c:v>
                </c:pt>
                <c:pt idx="5703">
                  <c:v>8483</c:v>
                </c:pt>
                <c:pt idx="5704">
                  <c:v>194</c:v>
                </c:pt>
                <c:pt idx="5705">
                  <c:v>6</c:v>
                </c:pt>
                <c:pt idx="5706">
                  <c:v>74</c:v>
                </c:pt>
                <c:pt idx="5707">
                  <c:v>1</c:v>
                </c:pt>
                <c:pt idx="5708">
                  <c:v>386</c:v>
                </c:pt>
                <c:pt idx="5709">
                  <c:v>1</c:v>
                </c:pt>
                <c:pt idx="5710">
                  <c:v>287</c:v>
                </c:pt>
                <c:pt idx="5711">
                  <c:v>751</c:v>
                </c:pt>
                <c:pt idx="5712">
                  <c:v>193</c:v>
                </c:pt>
                <c:pt idx="5713">
                  <c:v>723</c:v>
                </c:pt>
                <c:pt idx="5714">
                  <c:v>2622</c:v>
                </c:pt>
                <c:pt idx="5715">
                  <c:v>25366</c:v>
                </c:pt>
                <c:pt idx="5716">
                  <c:v>5658</c:v>
                </c:pt>
                <c:pt idx="5717">
                  <c:v>2144</c:v>
                </c:pt>
                <c:pt idx="5718">
                  <c:v>14808</c:v>
                </c:pt>
                <c:pt idx="5719">
                  <c:v>3814</c:v>
                </c:pt>
                <c:pt idx="5720">
                  <c:v>25934</c:v>
                </c:pt>
                <c:pt idx="5721">
                  <c:v>11076</c:v>
                </c:pt>
                <c:pt idx="5722">
                  <c:v>1028</c:v>
                </c:pt>
                <c:pt idx="5723">
                  <c:v>283</c:v>
                </c:pt>
                <c:pt idx="5724">
                  <c:v>6980</c:v>
                </c:pt>
                <c:pt idx="5725">
                  <c:v>236</c:v>
                </c:pt>
                <c:pt idx="5726">
                  <c:v>254</c:v>
                </c:pt>
                <c:pt idx="5727">
                  <c:v>18</c:v>
                </c:pt>
                <c:pt idx="5728">
                  <c:v>523</c:v>
                </c:pt>
                <c:pt idx="5729">
                  <c:v>2517</c:v>
                </c:pt>
                <c:pt idx="5730">
                  <c:v>732</c:v>
                </c:pt>
                <c:pt idx="5731">
                  <c:v>1446</c:v>
                </c:pt>
                <c:pt idx="5732">
                  <c:v>279</c:v>
                </c:pt>
                <c:pt idx="5733">
                  <c:v>2915</c:v>
                </c:pt>
                <c:pt idx="5734">
                  <c:v>1035</c:v>
                </c:pt>
                <c:pt idx="5735">
                  <c:v>5093</c:v>
                </c:pt>
                <c:pt idx="5736">
                  <c:v>558</c:v>
                </c:pt>
                <c:pt idx="5737">
                  <c:v>10617</c:v>
                </c:pt>
                <c:pt idx="5738">
                  <c:v>240</c:v>
                </c:pt>
                <c:pt idx="5739">
                  <c:v>22</c:v>
                </c:pt>
                <c:pt idx="5740">
                  <c:v>1670</c:v>
                </c:pt>
                <c:pt idx="5741">
                  <c:v>37</c:v>
                </c:pt>
                <c:pt idx="5742">
                  <c:v>1592</c:v>
                </c:pt>
                <c:pt idx="5743">
                  <c:v>443</c:v>
                </c:pt>
                <c:pt idx="5744">
                  <c:v>648</c:v>
                </c:pt>
                <c:pt idx="5745">
                  <c:v>4507</c:v>
                </c:pt>
                <c:pt idx="5746">
                  <c:v>15</c:v>
                </c:pt>
                <c:pt idx="5747">
                  <c:v>951</c:v>
                </c:pt>
                <c:pt idx="5748">
                  <c:v>26</c:v>
                </c:pt>
                <c:pt idx="5749">
                  <c:v>229</c:v>
                </c:pt>
                <c:pt idx="5750">
                  <c:v>175</c:v>
                </c:pt>
                <c:pt idx="5751">
                  <c:v>158</c:v>
                </c:pt>
                <c:pt idx="5752">
                  <c:v>5879</c:v>
                </c:pt>
                <c:pt idx="5753">
                  <c:v>737</c:v>
                </c:pt>
                <c:pt idx="5754">
                  <c:v>522</c:v>
                </c:pt>
                <c:pt idx="5755">
                  <c:v>362</c:v>
                </c:pt>
                <c:pt idx="5756">
                  <c:v>292</c:v>
                </c:pt>
                <c:pt idx="5757">
                  <c:v>1198</c:v>
                </c:pt>
                <c:pt idx="5758">
                  <c:v>1785</c:v>
                </c:pt>
                <c:pt idx="5759">
                  <c:v>1568</c:v>
                </c:pt>
                <c:pt idx="5760">
                  <c:v>988</c:v>
                </c:pt>
                <c:pt idx="5761">
                  <c:v>1848</c:v>
                </c:pt>
                <c:pt idx="5762">
                  <c:v>931</c:v>
                </c:pt>
                <c:pt idx="5763">
                  <c:v>2434</c:v>
                </c:pt>
                <c:pt idx="5764">
                  <c:v>259</c:v>
                </c:pt>
                <c:pt idx="5765">
                  <c:v>37</c:v>
                </c:pt>
                <c:pt idx="5766">
                  <c:v>4222</c:v>
                </c:pt>
                <c:pt idx="5767">
                  <c:v>49</c:v>
                </c:pt>
                <c:pt idx="5768">
                  <c:v>59</c:v>
                </c:pt>
                <c:pt idx="5769">
                  <c:v>2127</c:v>
                </c:pt>
                <c:pt idx="5770">
                  <c:v>1064</c:v>
                </c:pt>
                <c:pt idx="5771">
                  <c:v>652</c:v>
                </c:pt>
                <c:pt idx="5772">
                  <c:v>2355</c:v>
                </c:pt>
                <c:pt idx="5773">
                  <c:v>261</c:v>
                </c:pt>
                <c:pt idx="5774">
                  <c:v>109</c:v>
                </c:pt>
                <c:pt idx="5775">
                  <c:v>108</c:v>
                </c:pt>
                <c:pt idx="5776">
                  <c:v>488</c:v>
                </c:pt>
                <c:pt idx="5777">
                  <c:v>733</c:v>
                </c:pt>
                <c:pt idx="5778">
                  <c:v>776</c:v>
                </c:pt>
                <c:pt idx="5779">
                  <c:v>11615</c:v>
                </c:pt>
                <c:pt idx="5780">
                  <c:v>1101</c:v>
                </c:pt>
                <c:pt idx="5781">
                  <c:v>2083</c:v>
                </c:pt>
                <c:pt idx="5782">
                  <c:v>2081</c:v>
                </c:pt>
                <c:pt idx="5783">
                  <c:v>214</c:v>
                </c:pt>
                <c:pt idx="5784">
                  <c:v>85</c:v>
                </c:pt>
                <c:pt idx="5785">
                  <c:v>98</c:v>
                </c:pt>
                <c:pt idx="5786">
                  <c:v>277</c:v>
                </c:pt>
                <c:pt idx="5787">
                  <c:v>89</c:v>
                </c:pt>
                <c:pt idx="5788">
                  <c:v>152</c:v>
                </c:pt>
                <c:pt idx="5789">
                  <c:v>1907</c:v>
                </c:pt>
                <c:pt idx="5790">
                  <c:v>9</c:v>
                </c:pt>
                <c:pt idx="5791">
                  <c:v>36</c:v>
                </c:pt>
                <c:pt idx="5792">
                  <c:v>1868</c:v>
                </c:pt>
                <c:pt idx="5793">
                  <c:v>3671</c:v>
                </c:pt>
                <c:pt idx="5794">
                  <c:v>14</c:v>
                </c:pt>
                <c:pt idx="5795">
                  <c:v>77</c:v>
                </c:pt>
                <c:pt idx="5796">
                  <c:v>757</c:v>
                </c:pt>
                <c:pt idx="5797">
                  <c:v>324</c:v>
                </c:pt>
                <c:pt idx="5798">
                  <c:v>0</c:v>
                </c:pt>
                <c:pt idx="5799">
                  <c:v>476</c:v>
                </c:pt>
                <c:pt idx="5800">
                  <c:v>300</c:v>
                </c:pt>
                <c:pt idx="5801">
                  <c:v>5497</c:v>
                </c:pt>
                <c:pt idx="5802">
                  <c:v>4181</c:v>
                </c:pt>
                <c:pt idx="5803">
                  <c:v>13</c:v>
                </c:pt>
                <c:pt idx="5804">
                  <c:v>874</c:v>
                </c:pt>
                <c:pt idx="5805">
                  <c:v>1221</c:v>
                </c:pt>
                <c:pt idx="5806">
                  <c:v>177</c:v>
                </c:pt>
                <c:pt idx="5807">
                  <c:v>14954</c:v>
                </c:pt>
                <c:pt idx="5808">
                  <c:v>7</c:v>
                </c:pt>
                <c:pt idx="5809">
                  <c:v>230</c:v>
                </c:pt>
                <c:pt idx="5810">
                  <c:v>988</c:v>
                </c:pt>
                <c:pt idx="5811">
                  <c:v>857</c:v>
                </c:pt>
                <c:pt idx="5812">
                  <c:v>443</c:v>
                </c:pt>
                <c:pt idx="5813">
                  <c:v>450</c:v>
                </c:pt>
                <c:pt idx="5814">
                  <c:v>2030</c:v>
                </c:pt>
                <c:pt idx="5815">
                  <c:v>622</c:v>
                </c:pt>
                <c:pt idx="5816">
                  <c:v>68</c:v>
                </c:pt>
                <c:pt idx="5817">
                  <c:v>164</c:v>
                </c:pt>
                <c:pt idx="5818">
                  <c:v>13</c:v>
                </c:pt>
                <c:pt idx="5819">
                  <c:v>620</c:v>
                </c:pt>
                <c:pt idx="5820">
                  <c:v>5108</c:v>
                </c:pt>
                <c:pt idx="5821">
                  <c:v>1343</c:v>
                </c:pt>
                <c:pt idx="5822">
                  <c:v>301</c:v>
                </c:pt>
                <c:pt idx="5823">
                  <c:v>3152</c:v>
                </c:pt>
                <c:pt idx="5824">
                  <c:v>121</c:v>
                </c:pt>
                <c:pt idx="5825">
                  <c:v>500</c:v>
                </c:pt>
                <c:pt idx="5826">
                  <c:v>200</c:v>
                </c:pt>
                <c:pt idx="5827">
                  <c:v>306</c:v>
                </c:pt>
                <c:pt idx="5828">
                  <c:v>6521</c:v>
                </c:pt>
                <c:pt idx="5829">
                  <c:v>214</c:v>
                </c:pt>
                <c:pt idx="5830">
                  <c:v>121</c:v>
                </c:pt>
                <c:pt idx="5831">
                  <c:v>12</c:v>
                </c:pt>
                <c:pt idx="5832">
                  <c:v>79</c:v>
                </c:pt>
                <c:pt idx="5833">
                  <c:v>2057</c:v>
                </c:pt>
                <c:pt idx="5834">
                  <c:v>238</c:v>
                </c:pt>
                <c:pt idx="5835">
                  <c:v>450</c:v>
                </c:pt>
                <c:pt idx="5836">
                  <c:v>51</c:v>
                </c:pt>
                <c:pt idx="5837">
                  <c:v>403</c:v>
                </c:pt>
                <c:pt idx="5838">
                  <c:v>122</c:v>
                </c:pt>
                <c:pt idx="5839">
                  <c:v>3498</c:v>
                </c:pt>
                <c:pt idx="5840">
                  <c:v>79</c:v>
                </c:pt>
                <c:pt idx="5841">
                  <c:v>59</c:v>
                </c:pt>
                <c:pt idx="5842">
                  <c:v>105</c:v>
                </c:pt>
                <c:pt idx="5843">
                  <c:v>134</c:v>
                </c:pt>
                <c:pt idx="5844">
                  <c:v>608</c:v>
                </c:pt>
                <c:pt idx="5845">
                  <c:v>2</c:v>
                </c:pt>
                <c:pt idx="5846">
                  <c:v>3062</c:v>
                </c:pt>
                <c:pt idx="5847">
                  <c:v>90</c:v>
                </c:pt>
                <c:pt idx="5848">
                  <c:v>1442</c:v>
                </c:pt>
                <c:pt idx="5849">
                  <c:v>470</c:v>
                </c:pt>
                <c:pt idx="5850">
                  <c:v>292</c:v>
                </c:pt>
                <c:pt idx="5851">
                  <c:v>49</c:v>
                </c:pt>
                <c:pt idx="5852">
                  <c:v>650</c:v>
                </c:pt>
                <c:pt idx="5853">
                  <c:v>2020</c:v>
                </c:pt>
                <c:pt idx="5854">
                  <c:v>110</c:v>
                </c:pt>
                <c:pt idx="5855">
                  <c:v>193</c:v>
                </c:pt>
                <c:pt idx="5856">
                  <c:v>4065</c:v>
                </c:pt>
                <c:pt idx="5857">
                  <c:v>102474</c:v>
                </c:pt>
                <c:pt idx="5858">
                  <c:v>100</c:v>
                </c:pt>
                <c:pt idx="5859">
                  <c:v>2138</c:v>
                </c:pt>
                <c:pt idx="5860">
                  <c:v>4</c:v>
                </c:pt>
                <c:pt idx="5861">
                  <c:v>364</c:v>
                </c:pt>
                <c:pt idx="5862">
                  <c:v>18295</c:v>
                </c:pt>
                <c:pt idx="5863">
                  <c:v>146</c:v>
                </c:pt>
                <c:pt idx="5864">
                  <c:v>66</c:v>
                </c:pt>
                <c:pt idx="5865">
                  <c:v>19</c:v>
                </c:pt>
                <c:pt idx="5866">
                  <c:v>1519</c:v>
                </c:pt>
                <c:pt idx="5867">
                  <c:v>125</c:v>
                </c:pt>
                <c:pt idx="5868">
                  <c:v>4539</c:v>
                </c:pt>
                <c:pt idx="5869">
                  <c:v>1308</c:v>
                </c:pt>
                <c:pt idx="5870">
                  <c:v>1529</c:v>
                </c:pt>
                <c:pt idx="5871">
                  <c:v>395</c:v>
                </c:pt>
                <c:pt idx="5872">
                  <c:v>3109</c:v>
                </c:pt>
                <c:pt idx="5873">
                  <c:v>702</c:v>
                </c:pt>
                <c:pt idx="5874">
                  <c:v>12</c:v>
                </c:pt>
                <c:pt idx="5875">
                  <c:v>135</c:v>
                </c:pt>
                <c:pt idx="5876">
                  <c:v>3413</c:v>
                </c:pt>
                <c:pt idx="5877">
                  <c:v>737</c:v>
                </c:pt>
                <c:pt idx="5878">
                  <c:v>406</c:v>
                </c:pt>
                <c:pt idx="5879">
                  <c:v>28</c:v>
                </c:pt>
                <c:pt idx="5880">
                  <c:v>10</c:v>
                </c:pt>
                <c:pt idx="5881">
                  <c:v>1024</c:v>
                </c:pt>
                <c:pt idx="5882">
                  <c:v>713</c:v>
                </c:pt>
                <c:pt idx="5883">
                  <c:v>17</c:v>
                </c:pt>
                <c:pt idx="5884">
                  <c:v>35</c:v>
                </c:pt>
                <c:pt idx="5885">
                  <c:v>60</c:v>
                </c:pt>
                <c:pt idx="5886">
                  <c:v>4514</c:v>
                </c:pt>
                <c:pt idx="5887">
                  <c:v>578</c:v>
                </c:pt>
                <c:pt idx="5888">
                  <c:v>6283</c:v>
                </c:pt>
                <c:pt idx="5889">
                  <c:v>2108</c:v>
                </c:pt>
                <c:pt idx="5890">
                  <c:v>2950</c:v>
                </c:pt>
                <c:pt idx="5891">
                  <c:v>538</c:v>
                </c:pt>
                <c:pt idx="5892">
                  <c:v>1338</c:v>
                </c:pt>
                <c:pt idx="5893">
                  <c:v>40</c:v>
                </c:pt>
                <c:pt idx="5894">
                  <c:v>3</c:v>
                </c:pt>
                <c:pt idx="5895">
                  <c:v>913</c:v>
                </c:pt>
                <c:pt idx="5896">
                  <c:v>1</c:v>
                </c:pt>
                <c:pt idx="5897">
                  <c:v>49</c:v>
                </c:pt>
                <c:pt idx="5898">
                  <c:v>670</c:v>
                </c:pt>
                <c:pt idx="5899">
                  <c:v>2069</c:v>
                </c:pt>
                <c:pt idx="5900">
                  <c:v>2486</c:v>
                </c:pt>
                <c:pt idx="5901">
                  <c:v>1099</c:v>
                </c:pt>
                <c:pt idx="5902">
                  <c:v>3087</c:v>
                </c:pt>
                <c:pt idx="5903">
                  <c:v>123</c:v>
                </c:pt>
                <c:pt idx="5904">
                  <c:v>9</c:v>
                </c:pt>
                <c:pt idx="5905">
                  <c:v>787</c:v>
                </c:pt>
                <c:pt idx="5906">
                  <c:v>280</c:v>
                </c:pt>
                <c:pt idx="5907">
                  <c:v>466</c:v>
                </c:pt>
                <c:pt idx="5908">
                  <c:v>144</c:v>
                </c:pt>
                <c:pt idx="5909">
                  <c:v>1061</c:v>
                </c:pt>
                <c:pt idx="5910">
                  <c:v>200</c:v>
                </c:pt>
                <c:pt idx="5911">
                  <c:v>0</c:v>
                </c:pt>
                <c:pt idx="5912">
                  <c:v>66</c:v>
                </c:pt>
                <c:pt idx="5913">
                  <c:v>48</c:v>
                </c:pt>
                <c:pt idx="5914">
                  <c:v>135</c:v>
                </c:pt>
                <c:pt idx="5915">
                  <c:v>401</c:v>
                </c:pt>
                <c:pt idx="5916">
                  <c:v>92</c:v>
                </c:pt>
                <c:pt idx="5917">
                  <c:v>1</c:v>
                </c:pt>
                <c:pt idx="5918">
                  <c:v>4274</c:v>
                </c:pt>
                <c:pt idx="5919">
                  <c:v>536</c:v>
                </c:pt>
                <c:pt idx="5920">
                  <c:v>2198</c:v>
                </c:pt>
                <c:pt idx="5921">
                  <c:v>460</c:v>
                </c:pt>
                <c:pt idx="5922">
                  <c:v>485</c:v>
                </c:pt>
                <c:pt idx="5923">
                  <c:v>2891</c:v>
                </c:pt>
                <c:pt idx="5924">
                  <c:v>205</c:v>
                </c:pt>
                <c:pt idx="5925">
                  <c:v>747</c:v>
                </c:pt>
                <c:pt idx="5926">
                  <c:v>702</c:v>
                </c:pt>
                <c:pt idx="5927">
                  <c:v>1156</c:v>
                </c:pt>
                <c:pt idx="5928">
                  <c:v>780</c:v>
                </c:pt>
                <c:pt idx="5929">
                  <c:v>11</c:v>
                </c:pt>
                <c:pt idx="5930">
                  <c:v>19239</c:v>
                </c:pt>
                <c:pt idx="5931">
                  <c:v>127</c:v>
                </c:pt>
                <c:pt idx="5932">
                  <c:v>194</c:v>
                </c:pt>
                <c:pt idx="5933">
                  <c:v>2868</c:v>
                </c:pt>
                <c:pt idx="5934">
                  <c:v>2</c:v>
                </c:pt>
                <c:pt idx="5935">
                  <c:v>29</c:v>
                </c:pt>
                <c:pt idx="5936">
                  <c:v>1507</c:v>
                </c:pt>
                <c:pt idx="5937">
                  <c:v>10605</c:v>
                </c:pt>
                <c:pt idx="5938">
                  <c:v>5557</c:v>
                </c:pt>
                <c:pt idx="5939">
                  <c:v>33554</c:v>
                </c:pt>
                <c:pt idx="5940">
                  <c:v>177</c:v>
                </c:pt>
                <c:pt idx="5941">
                  <c:v>2843</c:v>
                </c:pt>
                <c:pt idx="5942">
                  <c:v>299</c:v>
                </c:pt>
                <c:pt idx="5943">
                  <c:v>315</c:v>
                </c:pt>
                <c:pt idx="5944">
                  <c:v>9165</c:v>
                </c:pt>
                <c:pt idx="5945">
                  <c:v>1286</c:v>
                </c:pt>
                <c:pt idx="5946">
                  <c:v>254</c:v>
                </c:pt>
                <c:pt idx="5947">
                  <c:v>183</c:v>
                </c:pt>
                <c:pt idx="5948">
                  <c:v>344</c:v>
                </c:pt>
                <c:pt idx="5949">
                  <c:v>3</c:v>
                </c:pt>
                <c:pt idx="5950">
                  <c:v>76</c:v>
                </c:pt>
                <c:pt idx="5951">
                  <c:v>45</c:v>
                </c:pt>
                <c:pt idx="5952">
                  <c:v>1263</c:v>
                </c:pt>
                <c:pt idx="5953">
                  <c:v>571</c:v>
                </c:pt>
                <c:pt idx="5954">
                  <c:v>916</c:v>
                </c:pt>
                <c:pt idx="5955">
                  <c:v>20</c:v>
                </c:pt>
                <c:pt idx="5956">
                  <c:v>1876</c:v>
                </c:pt>
                <c:pt idx="5957">
                  <c:v>21</c:v>
                </c:pt>
                <c:pt idx="5958">
                  <c:v>63</c:v>
                </c:pt>
                <c:pt idx="5959">
                  <c:v>16</c:v>
                </c:pt>
                <c:pt idx="5960">
                  <c:v>909</c:v>
                </c:pt>
                <c:pt idx="5961">
                  <c:v>185</c:v>
                </c:pt>
                <c:pt idx="5962">
                  <c:v>978</c:v>
                </c:pt>
                <c:pt idx="5963">
                  <c:v>198</c:v>
                </c:pt>
                <c:pt idx="5964">
                  <c:v>175</c:v>
                </c:pt>
                <c:pt idx="5965">
                  <c:v>2125</c:v>
                </c:pt>
                <c:pt idx="5966">
                  <c:v>49</c:v>
                </c:pt>
                <c:pt idx="5967">
                  <c:v>2443</c:v>
                </c:pt>
                <c:pt idx="5968">
                  <c:v>15</c:v>
                </c:pt>
                <c:pt idx="5969">
                  <c:v>796</c:v>
                </c:pt>
                <c:pt idx="5970">
                  <c:v>0</c:v>
                </c:pt>
                <c:pt idx="5971">
                  <c:v>1344</c:v>
                </c:pt>
                <c:pt idx="5972">
                  <c:v>1341</c:v>
                </c:pt>
                <c:pt idx="5973">
                  <c:v>654</c:v>
                </c:pt>
                <c:pt idx="5974">
                  <c:v>5595</c:v>
                </c:pt>
                <c:pt idx="5975">
                  <c:v>395</c:v>
                </c:pt>
                <c:pt idx="5976">
                  <c:v>3305</c:v>
                </c:pt>
                <c:pt idx="5977">
                  <c:v>2556</c:v>
                </c:pt>
                <c:pt idx="5978">
                  <c:v>932</c:v>
                </c:pt>
                <c:pt idx="5979">
                  <c:v>199</c:v>
                </c:pt>
                <c:pt idx="5980">
                  <c:v>6282</c:v>
                </c:pt>
                <c:pt idx="5981">
                  <c:v>15557</c:v>
                </c:pt>
                <c:pt idx="5982">
                  <c:v>614</c:v>
                </c:pt>
                <c:pt idx="5983">
                  <c:v>158</c:v>
                </c:pt>
                <c:pt idx="5984">
                  <c:v>722</c:v>
                </c:pt>
                <c:pt idx="5985">
                  <c:v>94</c:v>
                </c:pt>
                <c:pt idx="5986">
                  <c:v>480</c:v>
                </c:pt>
                <c:pt idx="5987">
                  <c:v>622</c:v>
                </c:pt>
                <c:pt idx="5988">
                  <c:v>449</c:v>
                </c:pt>
                <c:pt idx="5989">
                  <c:v>159</c:v>
                </c:pt>
                <c:pt idx="5990">
                  <c:v>406</c:v>
                </c:pt>
                <c:pt idx="5991">
                  <c:v>855</c:v>
                </c:pt>
                <c:pt idx="5992">
                  <c:v>67</c:v>
                </c:pt>
                <c:pt idx="5993">
                  <c:v>3784</c:v>
                </c:pt>
                <c:pt idx="5994">
                  <c:v>1688</c:v>
                </c:pt>
                <c:pt idx="5995">
                  <c:v>2097</c:v>
                </c:pt>
                <c:pt idx="5996">
                  <c:v>370</c:v>
                </c:pt>
                <c:pt idx="5997">
                  <c:v>26</c:v>
                </c:pt>
                <c:pt idx="5998">
                  <c:v>1660</c:v>
                </c:pt>
                <c:pt idx="5999">
                  <c:v>404</c:v>
                </c:pt>
                <c:pt idx="6000">
                  <c:v>56</c:v>
                </c:pt>
                <c:pt idx="6001">
                  <c:v>573</c:v>
                </c:pt>
                <c:pt idx="6002">
                  <c:v>5</c:v>
                </c:pt>
                <c:pt idx="6003">
                  <c:v>357</c:v>
                </c:pt>
                <c:pt idx="6004">
                  <c:v>2383</c:v>
                </c:pt>
                <c:pt idx="6005">
                  <c:v>247</c:v>
                </c:pt>
                <c:pt idx="6006">
                  <c:v>47</c:v>
                </c:pt>
                <c:pt idx="6007">
                  <c:v>0</c:v>
                </c:pt>
                <c:pt idx="6008">
                  <c:v>215</c:v>
                </c:pt>
                <c:pt idx="6009">
                  <c:v>0</c:v>
                </c:pt>
                <c:pt idx="6010">
                  <c:v>608</c:v>
                </c:pt>
                <c:pt idx="6011">
                  <c:v>542</c:v>
                </c:pt>
                <c:pt idx="6012">
                  <c:v>3372</c:v>
                </c:pt>
                <c:pt idx="6013">
                  <c:v>60</c:v>
                </c:pt>
                <c:pt idx="6014">
                  <c:v>1108</c:v>
                </c:pt>
                <c:pt idx="6015">
                  <c:v>530</c:v>
                </c:pt>
                <c:pt idx="6016">
                  <c:v>375</c:v>
                </c:pt>
                <c:pt idx="6017">
                  <c:v>158</c:v>
                </c:pt>
                <c:pt idx="6018">
                  <c:v>51</c:v>
                </c:pt>
                <c:pt idx="6019">
                  <c:v>6757</c:v>
                </c:pt>
                <c:pt idx="6020">
                  <c:v>2256</c:v>
                </c:pt>
                <c:pt idx="6021">
                  <c:v>2716</c:v>
                </c:pt>
                <c:pt idx="6022">
                  <c:v>52</c:v>
                </c:pt>
                <c:pt idx="6023">
                  <c:v>111</c:v>
                </c:pt>
                <c:pt idx="6024">
                  <c:v>5</c:v>
                </c:pt>
                <c:pt idx="6025">
                  <c:v>1284</c:v>
                </c:pt>
                <c:pt idx="6026">
                  <c:v>86</c:v>
                </c:pt>
                <c:pt idx="6027">
                  <c:v>1384</c:v>
                </c:pt>
                <c:pt idx="6028">
                  <c:v>25648</c:v>
                </c:pt>
                <c:pt idx="6029">
                  <c:v>10</c:v>
                </c:pt>
                <c:pt idx="6030">
                  <c:v>598</c:v>
                </c:pt>
                <c:pt idx="6031">
                  <c:v>50</c:v>
                </c:pt>
                <c:pt idx="6032">
                  <c:v>130</c:v>
                </c:pt>
                <c:pt idx="6033">
                  <c:v>4</c:v>
                </c:pt>
                <c:pt idx="6034">
                  <c:v>2239</c:v>
                </c:pt>
                <c:pt idx="6035">
                  <c:v>411</c:v>
                </c:pt>
                <c:pt idx="6036">
                  <c:v>2268</c:v>
                </c:pt>
                <c:pt idx="6037">
                  <c:v>128</c:v>
                </c:pt>
                <c:pt idx="6038">
                  <c:v>374</c:v>
                </c:pt>
                <c:pt idx="6039">
                  <c:v>627</c:v>
                </c:pt>
                <c:pt idx="6040">
                  <c:v>291</c:v>
                </c:pt>
                <c:pt idx="6041">
                  <c:v>782</c:v>
                </c:pt>
                <c:pt idx="6042">
                  <c:v>3147</c:v>
                </c:pt>
                <c:pt idx="6043">
                  <c:v>112</c:v>
                </c:pt>
                <c:pt idx="6044">
                  <c:v>27</c:v>
                </c:pt>
                <c:pt idx="6045">
                  <c:v>70</c:v>
                </c:pt>
                <c:pt idx="6046">
                  <c:v>152</c:v>
                </c:pt>
                <c:pt idx="6047">
                  <c:v>11</c:v>
                </c:pt>
                <c:pt idx="6048">
                  <c:v>1713</c:v>
                </c:pt>
                <c:pt idx="6049">
                  <c:v>4</c:v>
                </c:pt>
                <c:pt idx="6050">
                  <c:v>58</c:v>
                </c:pt>
                <c:pt idx="6051">
                  <c:v>1249</c:v>
                </c:pt>
                <c:pt idx="6052">
                  <c:v>1214</c:v>
                </c:pt>
                <c:pt idx="6053">
                  <c:v>578</c:v>
                </c:pt>
                <c:pt idx="6054">
                  <c:v>344</c:v>
                </c:pt>
                <c:pt idx="6055">
                  <c:v>1594</c:v>
                </c:pt>
                <c:pt idx="6056">
                  <c:v>712</c:v>
                </c:pt>
                <c:pt idx="6057">
                  <c:v>294</c:v>
                </c:pt>
                <c:pt idx="6058">
                  <c:v>31</c:v>
                </c:pt>
                <c:pt idx="6059">
                  <c:v>483</c:v>
                </c:pt>
                <c:pt idx="6060">
                  <c:v>30</c:v>
                </c:pt>
                <c:pt idx="6061">
                  <c:v>197</c:v>
                </c:pt>
                <c:pt idx="6062">
                  <c:v>1139</c:v>
                </c:pt>
                <c:pt idx="6063">
                  <c:v>273</c:v>
                </c:pt>
                <c:pt idx="6064">
                  <c:v>111</c:v>
                </c:pt>
                <c:pt idx="6065">
                  <c:v>601</c:v>
                </c:pt>
                <c:pt idx="6066">
                  <c:v>107</c:v>
                </c:pt>
                <c:pt idx="6067">
                  <c:v>690</c:v>
                </c:pt>
                <c:pt idx="6068">
                  <c:v>304</c:v>
                </c:pt>
                <c:pt idx="6069">
                  <c:v>238</c:v>
                </c:pt>
                <c:pt idx="6070">
                  <c:v>18649</c:v>
                </c:pt>
                <c:pt idx="6071">
                  <c:v>1198</c:v>
                </c:pt>
                <c:pt idx="6072">
                  <c:v>11083</c:v>
                </c:pt>
                <c:pt idx="6073">
                  <c:v>3313</c:v>
                </c:pt>
                <c:pt idx="6074">
                  <c:v>15657</c:v>
                </c:pt>
                <c:pt idx="6075">
                  <c:v>570</c:v>
                </c:pt>
                <c:pt idx="6076">
                  <c:v>1171</c:v>
                </c:pt>
                <c:pt idx="6077">
                  <c:v>426</c:v>
                </c:pt>
                <c:pt idx="6078">
                  <c:v>64</c:v>
                </c:pt>
                <c:pt idx="6079">
                  <c:v>1079</c:v>
                </c:pt>
                <c:pt idx="6080">
                  <c:v>643</c:v>
                </c:pt>
                <c:pt idx="6081">
                  <c:v>47</c:v>
                </c:pt>
                <c:pt idx="6082">
                  <c:v>2188</c:v>
                </c:pt>
                <c:pt idx="6083">
                  <c:v>1511</c:v>
                </c:pt>
                <c:pt idx="6084">
                  <c:v>165</c:v>
                </c:pt>
                <c:pt idx="6085">
                  <c:v>4</c:v>
                </c:pt>
                <c:pt idx="6086">
                  <c:v>40</c:v>
                </c:pt>
                <c:pt idx="6087">
                  <c:v>1042</c:v>
                </c:pt>
                <c:pt idx="6088">
                  <c:v>52</c:v>
                </c:pt>
                <c:pt idx="6089">
                  <c:v>691</c:v>
                </c:pt>
                <c:pt idx="6090">
                  <c:v>513</c:v>
                </c:pt>
                <c:pt idx="6091">
                  <c:v>750</c:v>
                </c:pt>
                <c:pt idx="6092">
                  <c:v>300</c:v>
                </c:pt>
                <c:pt idx="6093">
                  <c:v>639</c:v>
                </c:pt>
                <c:pt idx="6094">
                  <c:v>1167</c:v>
                </c:pt>
                <c:pt idx="6095">
                  <c:v>1278</c:v>
                </c:pt>
                <c:pt idx="6096">
                  <c:v>394</c:v>
                </c:pt>
                <c:pt idx="6097">
                  <c:v>971</c:v>
                </c:pt>
                <c:pt idx="6098">
                  <c:v>9</c:v>
                </c:pt>
                <c:pt idx="6099">
                  <c:v>227</c:v>
                </c:pt>
                <c:pt idx="6100">
                  <c:v>2310</c:v>
                </c:pt>
                <c:pt idx="6101">
                  <c:v>164</c:v>
                </c:pt>
                <c:pt idx="6102">
                  <c:v>2997</c:v>
                </c:pt>
                <c:pt idx="6103">
                  <c:v>3415</c:v>
                </c:pt>
                <c:pt idx="6104">
                  <c:v>6260</c:v>
                </c:pt>
                <c:pt idx="6105">
                  <c:v>275</c:v>
                </c:pt>
                <c:pt idx="6106">
                  <c:v>357</c:v>
                </c:pt>
                <c:pt idx="6107">
                  <c:v>427</c:v>
                </c:pt>
                <c:pt idx="6108">
                  <c:v>3885</c:v>
                </c:pt>
                <c:pt idx="6109">
                  <c:v>119798</c:v>
                </c:pt>
                <c:pt idx="6110">
                  <c:v>305</c:v>
                </c:pt>
                <c:pt idx="6111">
                  <c:v>15</c:v>
                </c:pt>
                <c:pt idx="6112">
                  <c:v>9663</c:v>
                </c:pt>
                <c:pt idx="6113">
                  <c:v>422</c:v>
                </c:pt>
                <c:pt idx="6114">
                  <c:v>0</c:v>
                </c:pt>
                <c:pt idx="6115">
                  <c:v>676</c:v>
                </c:pt>
                <c:pt idx="6116">
                  <c:v>71</c:v>
                </c:pt>
                <c:pt idx="6117">
                  <c:v>302</c:v>
                </c:pt>
                <c:pt idx="6118">
                  <c:v>3443</c:v>
                </c:pt>
                <c:pt idx="6119">
                  <c:v>7807</c:v>
                </c:pt>
                <c:pt idx="6120">
                  <c:v>745</c:v>
                </c:pt>
                <c:pt idx="6121">
                  <c:v>144</c:v>
                </c:pt>
                <c:pt idx="6122">
                  <c:v>287</c:v>
                </c:pt>
                <c:pt idx="6123">
                  <c:v>5871</c:v>
                </c:pt>
                <c:pt idx="6124">
                  <c:v>209</c:v>
                </c:pt>
                <c:pt idx="6125">
                  <c:v>90</c:v>
                </c:pt>
                <c:pt idx="6126">
                  <c:v>389</c:v>
                </c:pt>
                <c:pt idx="6127">
                  <c:v>332</c:v>
                </c:pt>
                <c:pt idx="6128">
                  <c:v>131</c:v>
                </c:pt>
                <c:pt idx="6129">
                  <c:v>82</c:v>
                </c:pt>
                <c:pt idx="6130">
                  <c:v>55</c:v>
                </c:pt>
                <c:pt idx="6131">
                  <c:v>1925</c:v>
                </c:pt>
                <c:pt idx="6132">
                  <c:v>1985</c:v>
                </c:pt>
                <c:pt idx="6133">
                  <c:v>6217</c:v>
                </c:pt>
                <c:pt idx="6134">
                  <c:v>3</c:v>
                </c:pt>
                <c:pt idx="6135">
                  <c:v>154</c:v>
                </c:pt>
                <c:pt idx="6136">
                  <c:v>141</c:v>
                </c:pt>
                <c:pt idx="6137">
                  <c:v>19327</c:v>
                </c:pt>
                <c:pt idx="6138">
                  <c:v>197</c:v>
                </c:pt>
                <c:pt idx="6139">
                  <c:v>1595</c:v>
                </c:pt>
                <c:pt idx="6140">
                  <c:v>73</c:v>
                </c:pt>
                <c:pt idx="6141">
                  <c:v>380</c:v>
                </c:pt>
                <c:pt idx="6142">
                  <c:v>484</c:v>
                </c:pt>
                <c:pt idx="6143">
                  <c:v>15434</c:v>
                </c:pt>
                <c:pt idx="6144">
                  <c:v>145</c:v>
                </c:pt>
                <c:pt idx="6145">
                  <c:v>10773</c:v>
                </c:pt>
                <c:pt idx="6146">
                  <c:v>1140</c:v>
                </c:pt>
                <c:pt idx="6147">
                  <c:v>18</c:v>
                </c:pt>
                <c:pt idx="6148">
                  <c:v>2770</c:v>
                </c:pt>
                <c:pt idx="6149">
                  <c:v>124281</c:v>
                </c:pt>
                <c:pt idx="6150">
                  <c:v>3779</c:v>
                </c:pt>
                <c:pt idx="6151">
                  <c:v>0</c:v>
                </c:pt>
                <c:pt idx="6152">
                  <c:v>147</c:v>
                </c:pt>
                <c:pt idx="6153">
                  <c:v>369</c:v>
                </c:pt>
                <c:pt idx="6154">
                  <c:v>5634</c:v>
                </c:pt>
                <c:pt idx="6155">
                  <c:v>171</c:v>
                </c:pt>
                <c:pt idx="6156">
                  <c:v>715</c:v>
                </c:pt>
                <c:pt idx="6157">
                  <c:v>5100</c:v>
                </c:pt>
                <c:pt idx="6158">
                  <c:v>510</c:v>
                </c:pt>
                <c:pt idx="6159">
                  <c:v>227</c:v>
                </c:pt>
                <c:pt idx="6160">
                  <c:v>250</c:v>
                </c:pt>
                <c:pt idx="6161">
                  <c:v>382</c:v>
                </c:pt>
                <c:pt idx="6162">
                  <c:v>1854</c:v>
                </c:pt>
                <c:pt idx="6163">
                  <c:v>77</c:v>
                </c:pt>
                <c:pt idx="6164">
                  <c:v>256</c:v>
                </c:pt>
                <c:pt idx="6165">
                  <c:v>117</c:v>
                </c:pt>
                <c:pt idx="6166">
                  <c:v>105</c:v>
                </c:pt>
                <c:pt idx="6167">
                  <c:v>589</c:v>
                </c:pt>
                <c:pt idx="6168">
                  <c:v>6804</c:v>
                </c:pt>
                <c:pt idx="6169">
                  <c:v>324</c:v>
                </c:pt>
                <c:pt idx="6170">
                  <c:v>1357</c:v>
                </c:pt>
                <c:pt idx="6171">
                  <c:v>1253</c:v>
                </c:pt>
                <c:pt idx="6172">
                  <c:v>2189</c:v>
                </c:pt>
                <c:pt idx="6173">
                  <c:v>193</c:v>
                </c:pt>
                <c:pt idx="6174">
                  <c:v>222</c:v>
                </c:pt>
                <c:pt idx="6175">
                  <c:v>412</c:v>
                </c:pt>
                <c:pt idx="6176">
                  <c:v>744</c:v>
                </c:pt>
                <c:pt idx="6177">
                  <c:v>407</c:v>
                </c:pt>
                <c:pt idx="6178">
                  <c:v>3049</c:v>
                </c:pt>
                <c:pt idx="6179">
                  <c:v>874</c:v>
                </c:pt>
                <c:pt idx="6180">
                  <c:v>408</c:v>
                </c:pt>
                <c:pt idx="6181">
                  <c:v>410</c:v>
                </c:pt>
                <c:pt idx="6182">
                  <c:v>83</c:v>
                </c:pt>
                <c:pt idx="6183">
                  <c:v>164</c:v>
                </c:pt>
                <c:pt idx="6184">
                  <c:v>1093</c:v>
                </c:pt>
                <c:pt idx="6185">
                  <c:v>3736</c:v>
                </c:pt>
                <c:pt idx="6186">
                  <c:v>362</c:v>
                </c:pt>
                <c:pt idx="6187">
                  <c:v>3558</c:v>
                </c:pt>
                <c:pt idx="6188">
                  <c:v>2020</c:v>
                </c:pt>
                <c:pt idx="6189">
                  <c:v>9632</c:v>
                </c:pt>
                <c:pt idx="6190">
                  <c:v>570</c:v>
                </c:pt>
                <c:pt idx="6191">
                  <c:v>57</c:v>
                </c:pt>
                <c:pt idx="6192">
                  <c:v>900</c:v>
                </c:pt>
                <c:pt idx="6193">
                  <c:v>99</c:v>
                </c:pt>
                <c:pt idx="6194">
                  <c:v>33</c:v>
                </c:pt>
                <c:pt idx="6195">
                  <c:v>81</c:v>
                </c:pt>
                <c:pt idx="6196">
                  <c:v>433</c:v>
                </c:pt>
                <c:pt idx="6197">
                  <c:v>162</c:v>
                </c:pt>
                <c:pt idx="6198">
                  <c:v>5805</c:v>
                </c:pt>
                <c:pt idx="6199">
                  <c:v>189</c:v>
                </c:pt>
                <c:pt idx="6200">
                  <c:v>202</c:v>
                </c:pt>
                <c:pt idx="6201">
                  <c:v>83</c:v>
                </c:pt>
                <c:pt idx="6202">
                  <c:v>116</c:v>
                </c:pt>
                <c:pt idx="6203">
                  <c:v>1058</c:v>
                </c:pt>
                <c:pt idx="6204">
                  <c:v>1495</c:v>
                </c:pt>
                <c:pt idx="6205">
                  <c:v>303</c:v>
                </c:pt>
                <c:pt idx="6206">
                  <c:v>204</c:v>
                </c:pt>
                <c:pt idx="6207">
                  <c:v>56</c:v>
                </c:pt>
                <c:pt idx="6208">
                  <c:v>1770</c:v>
                </c:pt>
                <c:pt idx="6209">
                  <c:v>500</c:v>
                </c:pt>
                <c:pt idx="6210">
                  <c:v>1488</c:v>
                </c:pt>
                <c:pt idx="6211">
                  <c:v>460</c:v>
                </c:pt>
                <c:pt idx="6212">
                  <c:v>3174</c:v>
                </c:pt>
                <c:pt idx="6213">
                  <c:v>371</c:v>
                </c:pt>
                <c:pt idx="6214">
                  <c:v>292</c:v>
                </c:pt>
                <c:pt idx="6215">
                  <c:v>5284</c:v>
                </c:pt>
                <c:pt idx="6216">
                  <c:v>417</c:v>
                </c:pt>
                <c:pt idx="6217">
                  <c:v>44</c:v>
                </c:pt>
                <c:pt idx="6218">
                  <c:v>515</c:v>
                </c:pt>
                <c:pt idx="6219">
                  <c:v>263</c:v>
                </c:pt>
                <c:pt idx="6220">
                  <c:v>1170</c:v>
                </c:pt>
                <c:pt idx="6221">
                  <c:v>6010</c:v>
                </c:pt>
                <c:pt idx="6222">
                  <c:v>144</c:v>
                </c:pt>
                <c:pt idx="6223">
                  <c:v>394</c:v>
                </c:pt>
                <c:pt idx="6224">
                  <c:v>134</c:v>
                </c:pt>
                <c:pt idx="6225">
                  <c:v>786</c:v>
                </c:pt>
                <c:pt idx="6226">
                  <c:v>4454</c:v>
                </c:pt>
                <c:pt idx="6227">
                  <c:v>5876</c:v>
                </c:pt>
                <c:pt idx="6228">
                  <c:v>36</c:v>
                </c:pt>
                <c:pt idx="6229">
                  <c:v>304</c:v>
                </c:pt>
                <c:pt idx="6230">
                  <c:v>136</c:v>
                </c:pt>
                <c:pt idx="6231">
                  <c:v>680</c:v>
                </c:pt>
                <c:pt idx="6232">
                  <c:v>150</c:v>
                </c:pt>
                <c:pt idx="6233">
                  <c:v>19462</c:v>
                </c:pt>
                <c:pt idx="6234">
                  <c:v>146</c:v>
                </c:pt>
                <c:pt idx="6235">
                  <c:v>17</c:v>
                </c:pt>
                <c:pt idx="6236">
                  <c:v>797</c:v>
                </c:pt>
                <c:pt idx="6237">
                  <c:v>1095</c:v>
                </c:pt>
                <c:pt idx="6238">
                  <c:v>691</c:v>
                </c:pt>
                <c:pt idx="6239">
                  <c:v>1186</c:v>
                </c:pt>
                <c:pt idx="6240">
                  <c:v>890</c:v>
                </c:pt>
                <c:pt idx="6241">
                  <c:v>822</c:v>
                </c:pt>
                <c:pt idx="6242">
                  <c:v>90</c:v>
                </c:pt>
                <c:pt idx="6243">
                  <c:v>984</c:v>
                </c:pt>
                <c:pt idx="6244">
                  <c:v>876</c:v>
                </c:pt>
                <c:pt idx="6245">
                  <c:v>219</c:v>
                </c:pt>
                <c:pt idx="6246">
                  <c:v>25</c:v>
                </c:pt>
                <c:pt idx="6247">
                  <c:v>122</c:v>
                </c:pt>
                <c:pt idx="6248">
                  <c:v>6</c:v>
                </c:pt>
                <c:pt idx="6249">
                  <c:v>121</c:v>
                </c:pt>
                <c:pt idx="6250">
                  <c:v>2417</c:v>
                </c:pt>
                <c:pt idx="6251">
                  <c:v>71494</c:v>
                </c:pt>
                <c:pt idx="6252">
                  <c:v>1844</c:v>
                </c:pt>
                <c:pt idx="6253">
                  <c:v>540</c:v>
                </c:pt>
                <c:pt idx="6254">
                  <c:v>7889</c:v>
                </c:pt>
                <c:pt idx="6255">
                  <c:v>6677</c:v>
                </c:pt>
                <c:pt idx="6256">
                  <c:v>423</c:v>
                </c:pt>
                <c:pt idx="6257">
                  <c:v>3308</c:v>
                </c:pt>
                <c:pt idx="6258">
                  <c:v>1196</c:v>
                </c:pt>
                <c:pt idx="6259">
                  <c:v>452</c:v>
                </c:pt>
                <c:pt idx="6260">
                  <c:v>192</c:v>
                </c:pt>
                <c:pt idx="6261">
                  <c:v>2030</c:v>
                </c:pt>
                <c:pt idx="6262">
                  <c:v>361</c:v>
                </c:pt>
                <c:pt idx="6263">
                  <c:v>1755</c:v>
                </c:pt>
                <c:pt idx="6264">
                  <c:v>3188</c:v>
                </c:pt>
                <c:pt idx="6265">
                  <c:v>3094</c:v>
                </c:pt>
                <c:pt idx="6266">
                  <c:v>1212</c:v>
                </c:pt>
                <c:pt idx="6267">
                  <c:v>445</c:v>
                </c:pt>
                <c:pt idx="6268">
                  <c:v>33</c:v>
                </c:pt>
                <c:pt idx="6269">
                  <c:v>1054</c:v>
                </c:pt>
                <c:pt idx="6270">
                  <c:v>505</c:v>
                </c:pt>
                <c:pt idx="6271">
                  <c:v>2157</c:v>
                </c:pt>
                <c:pt idx="6272">
                  <c:v>65</c:v>
                </c:pt>
                <c:pt idx="6273">
                  <c:v>2114</c:v>
                </c:pt>
                <c:pt idx="6274">
                  <c:v>1433</c:v>
                </c:pt>
                <c:pt idx="6275">
                  <c:v>1841</c:v>
                </c:pt>
                <c:pt idx="6276">
                  <c:v>487</c:v>
                </c:pt>
                <c:pt idx="6277">
                  <c:v>301</c:v>
                </c:pt>
                <c:pt idx="6278">
                  <c:v>219</c:v>
                </c:pt>
                <c:pt idx="6279">
                  <c:v>1243</c:v>
                </c:pt>
                <c:pt idx="6280">
                  <c:v>257</c:v>
                </c:pt>
                <c:pt idx="6281">
                  <c:v>16</c:v>
                </c:pt>
                <c:pt idx="6282">
                  <c:v>409</c:v>
                </c:pt>
                <c:pt idx="6283">
                  <c:v>232</c:v>
                </c:pt>
                <c:pt idx="6284">
                  <c:v>200</c:v>
                </c:pt>
                <c:pt idx="6285">
                  <c:v>521</c:v>
                </c:pt>
                <c:pt idx="6286">
                  <c:v>445</c:v>
                </c:pt>
                <c:pt idx="6287">
                  <c:v>2414</c:v>
                </c:pt>
                <c:pt idx="6288">
                  <c:v>436</c:v>
                </c:pt>
                <c:pt idx="6289">
                  <c:v>145</c:v>
                </c:pt>
                <c:pt idx="6290">
                  <c:v>160</c:v>
                </c:pt>
                <c:pt idx="6291">
                  <c:v>5508</c:v>
                </c:pt>
                <c:pt idx="6292">
                  <c:v>157</c:v>
                </c:pt>
                <c:pt idx="6293">
                  <c:v>76</c:v>
                </c:pt>
                <c:pt idx="6294">
                  <c:v>211</c:v>
                </c:pt>
                <c:pt idx="6295">
                  <c:v>238</c:v>
                </c:pt>
                <c:pt idx="6296">
                  <c:v>19</c:v>
                </c:pt>
                <c:pt idx="6297">
                  <c:v>109</c:v>
                </c:pt>
                <c:pt idx="6298">
                  <c:v>596</c:v>
                </c:pt>
                <c:pt idx="6299">
                  <c:v>129</c:v>
                </c:pt>
                <c:pt idx="6300">
                  <c:v>239</c:v>
                </c:pt>
                <c:pt idx="6301">
                  <c:v>990</c:v>
                </c:pt>
                <c:pt idx="6302">
                  <c:v>881</c:v>
                </c:pt>
                <c:pt idx="6303">
                  <c:v>35</c:v>
                </c:pt>
                <c:pt idx="6304">
                  <c:v>1622</c:v>
                </c:pt>
                <c:pt idx="6305">
                  <c:v>1199</c:v>
                </c:pt>
                <c:pt idx="6306">
                  <c:v>842</c:v>
                </c:pt>
                <c:pt idx="6307">
                  <c:v>72</c:v>
                </c:pt>
                <c:pt idx="6308">
                  <c:v>198</c:v>
                </c:pt>
                <c:pt idx="6309">
                  <c:v>782</c:v>
                </c:pt>
                <c:pt idx="6310">
                  <c:v>51</c:v>
                </c:pt>
                <c:pt idx="6311">
                  <c:v>217</c:v>
                </c:pt>
                <c:pt idx="6312">
                  <c:v>43</c:v>
                </c:pt>
                <c:pt idx="6313">
                  <c:v>2</c:v>
                </c:pt>
                <c:pt idx="6314">
                  <c:v>4</c:v>
                </c:pt>
                <c:pt idx="6315">
                  <c:v>26</c:v>
                </c:pt>
                <c:pt idx="6316">
                  <c:v>1452</c:v>
                </c:pt>
                <c:pt idx="6317">
                  <c:v>109</c:v>
                </c:pt>
                <c:pt idx="6318">
                  <c:v>484</c:v>
                </c:pt>
                <c:pt idx="6319">
                  <c:v>0</c:v>
                </c:pt>
                <c:pt idx="6320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9F-48AE-ADDB-0BE3C7FF6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666264"/>
        <c:axId val="656666592"/>
      </c:scatterChart>
      <c:valAx>
        <c:axId val="65666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666592"/>
        <c:crosses val="autoZero"/>
        <c:crossBetween val="midCat"/>
      </c:valAx>
      <c:valAx>
        <c:axId val="65666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666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'USvideos 数据清洗'!$I$1</c:f>
              <c:strCache>
                <c:ptCount val="1"/>
                <c:pt idx="0">
                  <c:v>likes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'USvideos 数据清洗'!$H$2:$H$6322</c:f>
              <c:numCache>
                <c:formatCode>General</c:formatCode>
                <c:ptCount val="6321"/>
                <c:pt idx="0">
                  <c:v>1578774</c:v>
                </c:pt>
                <c:pt idx="1">
                  <c:v>270838</c:v>
                </c:pt>
                <c:pt idx="2">
                  <c:v>3645622</c:v>
                </c:pt>
                <c:pt idx="3">
                  <c:v>1757705</c:v>
                </c:pt>
                <c:pt idx="4">
                  <c:v>2507969</c:v>
                </c:pt>
                <c:pt idx="5">
                  <c:v>213618</c:v>
                </c:pt>
                <c:pt idx="6">
                  <c:v>9595</c:v>
                </c:pt>
                <c:pt idx="7">
                  <c:v>2138878</c:v>
                </c:pt>
                <c:pt idx="8">
                  <c:v>1925345</c:v>
                </c:pt>
                <c:pt idx="9">
                  <c:v>1171174</c:v>
                </c:pt>
                <c:pt idx="10">
                  <c:v>888329</c:v>
                </c:pt>
                <c:pt idx="11">
                  <c:v>14161833</c:v>
                </c:pt>
                <c:pt idx="12">
                  <c:v>402402</c:v>
                </c:pt>
                <c:pt idx="13">
                  <c:v>1281002</c:v>
                </c:pt>
                <c:pt idx="14">
                  <c:v>577212</c:v>
                </c:pt>
                <c:pt idx="15">
                  <c:v>4209089</c:v>
                </c:pt>
                <c:pt idx="16">
                  <c:v>1649348</c:v>
                </c:pt>
                <c:pt idx="17">
                  <c:v>73253</c:v>
                </c:pt>
                <c:pt idx="18">
                  <c:v>54155921</c:v>
                </c:pt>
                <c:pt idx="19">
                  <c:v>338085</c:v>
                </c:pt>
                <c:pt idx="20">
                  <c:v>135928</c:v>
                </c:pt>
                <c:pt idx="21">
                  <c:v>307975</c:v>
                </c:pt>
                <c:pt idx="22">
                  <c:v>437549</c:v>
                </c:pt>
                <c:pt idx="23">
                  <c:v>12976087</c:v>
                </c:pt>
                <c:pt idx="24">
                  <c:v>533940</c:v>
                </c:pt>
                <c:pt idx="25">
                  <c:v>1559974</c:v>
                </c:pt>
                <c:pt idx="26">
                  <c:v>388955</c:v>
                </c:pt>
                <c:pt idx="27">
                  <c:v>146505</c:v>
                </c:pt>
                <c:pt idx="28">
                  <c:v>655073</c:v>
                </c:pt>
                <c:pt idx="29">
                  <c:v>207678</c:v>
                </c:pt>
                <c:pt idx="30">
                  <c:v>52964</c:v>
                </c:pt>
                <c:pt idx="31">
                  <c:v>159145</c:v>
                </c:pt>
                <c:pt idx="32">
                  <c:v>392482</c:v>
                </c:pt>
                <c:pt idx="33">
                  <c:v>930151</c:v>
                </c:pt>
                <c:pt idx="34">
                  <c:v>13025011</c:v>
                </c:pt>
                <c:pt idx="35">
                  <c:v>186722</c:v>
                </c:pt>
                <c:pt idx="36">
                  <c:v>576001</c:v>
                </c:pt>
                <c:pt idx="37">
                  <c:v>1189824</c:v>
                </c:pt>
                <c:pt idx="38">
                  <c:v>97882</c:v>
                </c:pt>
                <c:pt idx="39">
                  <c:v>3079</c:v>
                </c:pt>
                <c:pt idx="40">
                  <c:v>850683</c:v>
                </c:pt>
                <c:pt idx="41">
                  <c:v>31015</c:v>
                </c:pt>
                <c:pt idx="42">
                  <c:v>13418200</c:v>
                </c:pt>
                <c:pt idx="43">
                  <c:v>3019735</c:v>
                </c:pt>
                <c:pt idx="44">
                  <c:v>485881</c:v>
                </c:pt>
                <c:pt idx="45">
                  <c:v>1150554</c:v>
                </c:pt>
                <c:pt idx="46">
                  <c:v>1373683</c:v>
                </c:pt>
                <c:pt idx="47">
                  <c:v>3254707</c:v>
                </c:pt>
                <c:pt idx="48">
                  <c:v>58135</c:v>
                </c:pt>
                <c:pt idx="49">
                  <c:v>792814</c:v>
                </c:pt>
                <c:pt idx="50">
                  <c:v>125001</c:v>
                </c:pt>
                <c:pt idx="51">
                  <c:v>7662</c:v>
                </c:pt>
                <c:pt idx="52">
                  <c:v>29352</c:v>
                </c:pt>
                <c:pt idx="53">
                  <c:v>3622209</c:v>
                </c:pt>
                <c:pt idx="54">
                  <c:v>1108618</c:v>
                </c:pt>
                <c:pt idx="55">
                  <c:v>896317</c:v>
                </c:pt>
                <c:pt idx="56">
                  <c:v>5224</c:v>
                </c:pt>
                <c:pt idx="57">
                  <c:v>2846563</c:v>
                </c:pt>
                <c:pt idx="58">
                  <c:v>1823566</c:v>
                </c:pt>
                <c:pt idx="59">
                  <c:v>2776665</c:v>
                </c:pt>
                <c:pt idx="60">
                  <c:v>3105286</c:v>
                </c:pt>
                <c:pt idx="61">
                  <c:v>650940</c:v>
                </c:pt>
                <c:pt idx="62">
                  <c:v>3598</c:v>
                </c:pt>
                <c:pt idx="63">
                  <c:v>2017280</c:v>
                </c:pt>
                <c:pt idx="64">
                  <c:v>1273300</c:v>
                </c:pt>
                <c:pt idx="65">
                  <c:v>323504</c:v>
                </c:pt>
                <c:pt idx="66">
                  <c:v>514568</c:v>
                </c:pt>
                <c:pt idx="67">
                  <c:v>878560</c:v>
                </c:pt>
                <c:pt idx="68">
                  <c:v>215775</c:v>
                </c:pt>
                <c:pt idx="69">
                  <c:v>5564576</c:v>
                </c:pt>
                <c:pt idx="70">
                  <c:v>2616555</c:v>
                </c:pt>
                <c:pt idx="71">
                  <c:v>769805</c:v>
                </c:pt>
                <c:pt idx="72">
                  <c:v>7627332</c:v>
                </c:pt>
                <c:pt idx="73">
                  <c:v>464699</c:v>
                </c:pt>
                <c:pt idx="74">
                  <c:v>397776</c:v>
                </c:pt>
                <c:pt idx="75">
                  <c:v>26898</c:v>
                </c:pt>
                <c:pt idx="76">
                  <c:v>61665</c:v>
                </c:pt>
                <c:pt idx="77">
                  <c:v>107053</c:v>
                </c:pt>
                <c:pt idx="78">
                  <c:v>437541</c:v>
                </c:pt>
                <c:pt idx="79">
                  <c:v>1479970</c:v>
                </c:pt>
                <c:pt idx="80">
                  <c:v>284574</c:v>
                </c:pt>
                <c:pt idx="81">
                  <c:v>856802</c:v>
                </c:pt>
                <c:pt idx="82">
                  <c:v>28256</c:v>
                </c:pt>
                <c:pt idx="83">
                  <c:v>488888</c:v>
                </c:pt>
                <c:pt idx="84">
                  <c:v>398699</c:v>
                </c:pt>
                <c:pt idx="85">
                  <c:v>30021</c:v>
                </c:pt>
                <c:pt idx="86">
                  <c:v>447473</c:v>
                </c:pt>
                <c:pt idx="87">
                  <c:v>2957935</c:v>
                </c:pt>
                <c:pt idx="88">
                  <c:v>799870</c:v>
                </c:pt>
                <c:pt idx="89">
                  <c:v>2431398</c:v>
                </c:pt>
                <c:pt idx="90">
                  <c:v>992294</c:v>
                </c:pt>
                <c:pt idx="91">
                  <c:v>1095519</c:v>
                </c:pt>
                <c:pt idx="92">
                  <c:v>458154</c:v>
                </c:pt>
                <c:pt idx="93">
                  <c:v>1130995</c:v>
                </c:pt>
                <c:pt idx="94">
                  <c:v>1120978</c:v>
                </c:pt>
                <c:pt idx="95">
                  <c:v>1452367</c:v>
                </c:pt>
                <c:pt idx="96">
                  <c:v>7518982</c:v>
                </c:pt>
                <c:pt idx="97">
                  <c:v>714665</c:v>
                </c:pt>
                <c:pt idx="98">
                  <c:v>724556</c:v>
                </c:pt>
                <c:pt idx="99">
                  <c:v>26117</c:v>
                </c:pt>
                <c:pt idx="100">
                  <c:v>628234</c:v>
                </c:pt>
                <c:pt idx="101">
                  <c:v>833977</c:v>
                </c:pt>
                <c:pt idx="102">
                  <c:v>1217872</c:v>
                </c:pt>
                <c:pt idx="103">
                  <c:v>275180</c:v>
                </c:pt>
                <c:pt idx="104">
                  <c:v>586498</c:v>
                </c:pt>
                <c:pt idx="105">
                  <c:v>1199750</c:v>
                </c:pt>
                <c:pt idx="106">
                  <c:v>54340</c:v>
                </c:pt>
                <c:pt idx="107">
                  <c:v>219193</c:v>
                </c:pt>
                <c:pt idx="108">
                  <c:v>1155622</c:v>
                </c:pt>
                <c:pt idx="109">
                  <c:v>729500</c:v>
                </c:pt>
                <c:pt idx="110">
                  <c:v>89872</c:v>
                </c:pt>
                <c:pt idx="111">
                  <c:v>1509716</c:v>
                </c:pt>
                <c:pt idx="112">
                  <c:v>461945</c:v>
                </c:pt>
                <c:pt idx="113">
                  <c:v>6647081</c:v>
                </c:pt>
                <c:pt idx="114">
                  <c:v>584861</c:v>
                </c:pt>
                <c:pt idx="115">
                  <c:v>651036</c:v>
                </c:pt>
                <c:pt idx="116">
                  <c:v>4625928</c:v>
                </c:pt>
                <c:pt idx="117">
                  <c:v>2757653</c:v>
                </c:pt>
                <c:pt idx="118">
                  <c:v>320792</c:v>
                </c:pt>
                <c:pt idx="119">
                  <c:v>17732</c:v>
                </c:pt>
                <c:pt idx="120">
                  <c:v>708572</c:v>
                </c:pt>
                <c:pt idx="121">
                  <c:v>817094</c:v>
                </c:pt>
                <c:pt idx="122">
                  <c:v>4585563</c:v>
                </c:pt>
                <c:pt idx="123">
                  <c:v>661984</c:v>
                </c:pt>
                <c:pt idx="124">
                  <c:v>32558</c:v>
                </c:pt>
                <c:pt idx="125">
                  <c:v>800359</c:v>
                </c:pt>
                <c:pt idx="126">
                  <c:v>3014847</c:v>
                </c:pt>
                <c:pt idx="127">
                  <c:v>1381</c:v>
                </c:pt>
                <c:pt idx="128">
                  <c:v>22186</c:v>
                </c:pt>
                <c:pt idx="129">
                  <c:v>690533</c:v>
                </c:pt>
                <c:pt idx="130">
                  <c:v>557538</c:v>
                </c:pt>
                <c:pt idx="131">
                  <c:v>126986</c:v>
                </c:pt>
                <c:pt idx="132">
                  <c:v>385997</c:v>
                </c:pt>
                <c:pt idx="133">
                  <c:v>530299</c:v>
                </c:pt>
                <c:pt idx="134">
                  <c:v>2958978</c:v>
                </c:pt>
                <c:pt idx="135">
                  <c:v>198160</c:v>
                </c:pt>
                <c:pt idx="136">
                  <c:v>685653</c:v>
                </c:pt>
                <c:pt idx="137">
                  <c:v>1426321</c:v>
                </c:pt>
                <c:pt idx="138">
                  <c:v>6570</c:v>
                </c:pt>
                <c:pt idx="139">
                  <c:v>159410</c:v>
                </c:pt>
                <c:pt idx="140">
                  <c:v>1086734</c:v>
                </c:pt>
                <c:pt idx="141">
                  <c:v>1744302</c:v>
                </c:pt>
                <c:pt idx="142">
                  <c:v>574412</c:v>
                </c:pt>
                <c:pt idx="143">
                  <c:v>952677</c:v>
                </c:pt>
                <c:pt idx="144">
                  <c:v>299561</c:v>
                </c:pt>
                <c:pt idx="145">
                  <c:v>736276</c:v>
                </c:pt>
                <c:pt idx="146">
                  <c:v>389158</c:v>
                </c:pt>
                <c:pt idx="147">
                  <c:v>2141439</c:v>
                </c:pt>
                <c:pt idx="148">
                  <c:v>366652</c:v>
                </c:pt>
                <c:pt idx="149">
                  <c:v>1675909</c:v>
                </c:pt>
                <c:pt idx="150">
                  <c:v>113169</c:v>
                </c:pt>
                <c:pt idx="151">
                  <c:v>2492</c:v>
                </c:pt>
                <c:pt idx="152">
                  <c:v>3462190</c:v>
                </c:pt>
                <c:pt idx="153">
                  <c:v>30914</c:v>
                </c:pt>
                <c:pt idx="154">
                  <c:v>691515</c:v>
                </c:pt>
                <c:pt idx="155">
                  <c:v>850341</c:v>
                </c:pt>
                <c:pt idx="156">
                  <c:v>6841622</c:v>
                </c:pt>
                <c:pt idx="157">
                  <c:v>51143</c:v>
                </c:pt>
                <c:pt idx="158">
                  <c:v>1752464</c:v>
                </c:pt>
                <c:pt idx="159">
                  <c:v>277184</c:v>
                </c:pt>
                <c:pt idx="160">
                  <c:v>185891</c:v>
                </c:pt>
                <c:pt idx="161">
                  <c:v>1034272</c:v>
                </c:pt>
                <c:pt idx="162">
                  <c:v>122634</c:v>
                </c:pt>
                <c:pt idx="163">
                  <c:v>374012</c:v>
                </c:pt>
                <c:pt idx="164">
                  <c:v>13458</c:v>
                </c:pt>
                <c:pt idx="165">
                  <c:v>142281</c:v>
                </c:pt>
                <c:pt idx="166">
                  <c:v>619478</c:v>
                </c:pt>
                <c:pt idx="167">
                  <c:v>526710</c:v>
                </c:pt>
                <c:pt idx="168">
                  <c:v>700096</c:v>
                </c:pt>
                <c:pt idx="169">
                  <c:v>563746</c:v>
                </c:pt>
                <c:pt idx="170">
                  <c:v>720203</c:v>
                </c:pt>
                <c:pt idx="171">
                  <c:v>1033482</c:v>
                </c:pt>
                <c:pt idx="172">
                  <c:v>2083918</c:v>
                </c:pt>
                <c:pt idx="173">
                  <c:v>150117</c:v>
                </c:pt>
                <c:pt idx="174">
                  <c:v>970204</c:v>
                </c:pt>
                <c:pt idx="175">
                  <c:v>425185</c:v>
                </c:pt>
                <c:pt idx="176">
                  <c:v>32336</c:v>
                </c:pt>
                <c:pt idx="177">
                  <c:v>291502</c:v>
                </c:pt>
                <c:pt idx="178">
                  <c:v>121157</c:v>
                </c:pt>
                <c:pt idx="179">
                  <c:v>1152361</c:v>
                </c:pt>
                <c:pt idx="180">
                  <c:v>906304</c:v>
                </c:pt>
                <c:pt idx="181">
                  <c:v>352742</c:v>
                </c:pt>
                <c:pt idx="182">
                  <c:v>1688171</c:v>
                </c:pt>
                <c:pt idx="183">
                  <c:v>2788162</c:v>
                </c:pt>
                <c:pt idx="184">
                  <c:v>1875878</c:v>
                </c:pt>
                <c:pt idx="185">
                  <c:v>393265</c:v>
                </c:pt>
                <c:pt idx="186">
                  <c:v>238483</c:v>
                </c:pt>
                <c:pt idx="187">
                  <c:v>10070</c:v>
                </c:pt>
                <c:pt idx="188">
                  <c:v>6095300</c:v>
                </c:pt>
                <c:pt idx="189">
                  <c:v>4029821</c:v>
                </c:pt>
                <c:pt idx="190">
                  <c:v>633524</c:v>
                </c:pt>
                <c:pt idx="191">
                  <c:v>1535652</c:v>
                </c:pt>
                <c:pt idx="192">
                  <c:v>128412</c:v>
                </c:pt>
                <c:pt idx="193">
                  <c:v>35467</c:v>
                </c:pt>
                <c:pt idx="194">
                  <c:v>1339943</c:v>
                </c:pt>
                <c:pt idx="195">
                  <c:v>132580</c:v>
                </c:pt>
                <c:pt idx="196">
                  <c:v>162087</c:v>
                </c:pt>
                <c:pt idx="197">
                  <c:v>6760593</c:v>
                </c:pt>
                <c:pt idx="198">
                  <c:v>2883649</c:v>
                </c:pt>
                <c:pt idx="199">
                  <c:v>319104</c:v>
                </c:pt>
                <c:pt idx="200">
                  <c:v>6345613</c:v>
                </c:pt>
                <c:pt idx="201">
                  <c:v>52395</c:v>
                </c:pt>
                <c:pt idx="202">
                  <c:v>63780</c:v>
                </c:pt>
                <c:pt idx="203">
                  <c:v>1116764</c:v>
                </c:pt>
                <c:pt idx="204">
                  <c:v>2877877</c:v>
                </c:pt>
                <c:pt idx="205">
                  <c:v>1411987</c:v>
                </c:pt>
                <c:pt idx="206">
                  <c:v>1023827</c:v>
                </c:pt>
                <c:pt idx="207">
                  <c:v>2771982</c:v>
                </c:pt>
                <c:pt idx="208">
                  <c:v>176811</c:v>
                </c:pt>
                <c:pt idx="209">
                  <c:v>45899</c:v>
                </c:pt>
                <c:pt idx="210">
                  <c:v>310140</c:v>
                </c:pt>
                <c:pt idx="211">
                  <c:v>890881</c:v>
                </c:pt>
                <c:pt idx="212">
                  <c:v>18001</c:v>
                </c:pt>
                <c:pt idx="213">
                  <c:v>268343</c:v>
                </c:pt>
                <c:pt idx="214">
                  <c:v>493066</c:v>
                </c:pt>
                <c:pt idx="215">
                  <c:v>358597</c:v>
                </c:pt>
                <c:pt idx="216">
                  <c:v>2368518</c:v>
                </c:pt>
                <c:pt idx="217">
                  <c:v>2032821</c:v>
                </c:pt>
                <c:pt idx="218">
                  <c:v>503121</c:v>
                </c:pt>
                <c:pt idx="219">
                  <c:v>1074385</c:v>
                </c:pt>
                <c:pt idx="220">
                  <c:v>921689</c:v>
                </c:pt>
                <c:pt idx="221">
                  <c:v>412054</c:v>
                </c:pt>
                <c:pt idx="222">
                  <c:v>22795</c:v>
                </c:pt>
                <c:pt idx="223">
                  <c:v>1062499</c:v>
                </c:pt>
                <c:pt idx="224">
                  <c:v>600980</c:v>
                </c:pt>
                <c:pt idx="225">
                  <c:v>8154</c:v>
                </c:pt>
                <c:pt idx="226">
                  <c:v>452749</c:v>
                </c:pt>
                <c:pt idx="227">
                  <c:v>2248120</c:v>
                </c:pt>
                <c:pt idx="228">
                  <c:v>849499</c:v>
                </c:pt>
                <c:pt idx="229">
                  <c:v>679280</c:v>
                </c:pt>
                <c:pt idx="230">
                  <c:v>611625</c:v>
                </c:pt>
                <c:pt idx="231">
                  <c:v>536775</c:v>
                </c:pt>
                <c:pt idx="232">
                  <c:v>279714</c:v>
                </c:pt>
                <c:pt idx="233">
                  <c:v>396970</c:v>
                </c:pt>
                <c:pt idx="234">
                  <c:v>4743</c:v>
                </c:pt>
                <c:pt idx="235">
                  <c:v>130817</c:v>
                </c:pt>
                <c:pt idx="236">
                  <c:v>61315</c:v>
                </c:pt>
                <c:pt idx="237">
                  <c:v>14723484</c:v>
                </c:pt>
                <c:pt idx="238">
                  <c:v>1064798</c:v>
                </c:pt>
                <c:pt idx="239">
                  <c:v>389465</c:v>
                </c:pt>
                <c:pt idx="240">
                  <c:v>425866</c:v>
                </c:pt>
                <c:pt idx="241">
                  <c:v>2410536</c:v>
                </c:pt>
                <c:pt idx="242">
                  <c:v>2058516</c:v>
                </c:pt>
                <c:pt idx="243">
                  <c:v>364273</c:v>
                </c:pt>
                <c:pt idx="244">
                  <c:v>103478</c:v>
                </c:pt>
                <c:pt idx="245">
                  <c:v>235293</c:v>
                </c:pt>
                <c:pt idx="246">
                  <c:v>5722</c:v>
                </c:pt>
                <c:pt idx="247">
                  <c:v>3561593</c:v>
                </c:pt>
                <c:pt idx="248">
                  <c:v>40714581</c:v>
                </c:pt>
                <c:pt idx="249">
                  <c:v>258887</c:v>
                </c:pt>
                <c:pt idx="250">
                  <c:v>1143211</c:v>
                </c:pt>
                <c:pt idx="251">
                  <c:v>295571</c:v>
                </c:pt>
                <c:pt idx="252">
                  <c:v>414854</c:v>
                </c:pt>
                <c:pt idx="253">
                  <c:v>331121</c:v>
                </c:pt>
                <c:pt idx="254">
                  <c:v>8715</c:v>
                </c:pt>
                <c:pt idx="255">
                  <c:v>4440269</c:v>
                </c:pt>
                <c:pt idx="256">
                  <c:v>597586</c:v>
                </c:pt>
                <c:pt idx="257">
                  <c:v>4979612</c:v>
                </c:pt>
                <c:pt idx="258">
                  <c:v>2130602</c:v>
                </c:pt>
                <c:pt idx="259">
                  <c:v>141473</c:v>
                </c:pt>
                <c:pt idx="260">
                  <c:v>1756102</c:v>
                </c:pt>
                <c:pt idx="261">
                  <c:v>322747</c:v>
                </c:pt>
                <c:pt idx="262">
                  <c:v>948294</c:v>
                </c:pt>
                <c:pt idx="263">
                  <c:v>364182</c:v>
                </c:pt>
                <c:pt idx="264">
                  <c:v>986977</c:v>
                </c:pt>
                <c:pt idx="265">
                  <c:v>1309380</c:v>
                </c:pt>
                <c:pt idx="266">
                  <c:v>372465</c:v>
                </c:pt>
                <c:pt idx="267">
                  <c:v>12591</c:v>
                </c:pt>
                <c:pt idx="268">
                  <c:v>8259128</c:v>
                </c:pt>
                <c:pt idx="269">
                  <c:v>1236919</c:v>
                </c:pt>
                <c:pt idx="270">
                  <c:v>2251104</c:v>
                </c:pt>
                <c:pt idx="271">
                  <c:v>307093</c:v>
                </c:pt>
                <c:pt idx="272">
                  <c:v>9947</c:v>
                </c:pt>
                <c:pt idx="273">
                  <c:v>3633365</c:v>
                </c:pt>
                <c:pt idx="274">
                  <c:v>148659</c:v>
                </c:pt>
                <c:pt idx="275">
                  <c:v>361852</c:v>
                </c:pt>
                <c:pt idx="276">
                  <c:v>1195009</c:v>
                </c:pt>
                <c:pt idx="277">
                  <c:v>60574</c:v>
                </c:pt>
                <c:pt idx="278">
                  <c:v>340791</c:v>
                </c:pt>
                <c:pt idx="279">
                  <c:v>6848484</c:v>
                </c:pt>
                <c:pt idx="280">
                  <c:v>1093889</c:v>
                </c:pt>
                <c:pt idx="281">
                  <c:v>365394</c:v>
                </c:pt>
                <c:pt idx="282">
                  <c:v>58643</c:v>
                </c:pt>
                <c:pt idx="283">
                  <c:v>132889</c:v>
                </c:pt>
                <c:pt idx="284">
                  <c:v>70177</c:v>
                </c:pt>
                <c:pt idx="285">
                  <c:v>214900</c:v>
                </c:pt>
                <c:pt idx="286">
                  <c:v>36476</c:v>
                </c:pt>
                <c:pt idx="287">
                  <c:v>6801</c:v>
                </c:pt>
                <c:pt idx="288">
                  <c:v>41251</c:v>
                </c:pt>
                <c:pt idx="289">
                  <c:v>855708</c:v>
                </c:pt>
                <c:pt idx="290">
                  <c:v>123452</c:v>
                </c:pt>
                <c:pt idx="291">
                  <c:v>9046</c:v>
                </c:pt>
                <c:pt idx="292">
                  <c:v>1685312</c:v>
                </c:pt>
                <c:pt idx="293">
                  <c:v>1402067</c:v>
                </c:pt>
                <c:pt idx="294">
                  <c:v>12468</c:v>
                </c:pt>
                <c:pt idx="295">
                  <c:v>231341</c:v>
                </c:pt>
                <c:pt idx="296">
                  <c:v>6109402</c:v>
                </c:pt>
                <c:pt idx="297">
                  <c:v>4631209</c:v>
                </c:pt>
                <c:pt idx="298">
                  <c:v>1421293</c:v>
                </c:pt>
                <c:pt idx="299">
                  <c:v>256018</c:v>
                </c:pt>
                <c:pt idx="300">
                  <c:v>2295275</c:v>
                </c:pt>
                <c:pt idx="301">
                  <c:v>13044</c:v>
                </c:pt>
                <c:pt idx="302">
                  <c:v>905126</c:v>
                </c:pt>
                <c:pt idx="303">
                  <c:v>18875</c:v>
                </c:pt>
                <c:pt idx="304">
                  <c:v>24152049</c:v>
                </c:pt>
                <c:pt idx="305">
                  <c:v>11383684</c:v>
                </c:pt>
                <c:pt idx="306">
                  <c:v>582629</c:v>
                </c:pt>
                <c:pt idx="307">
                  <c:v>2183863</c:v>
                </c:pt>
                <c:pt idx="308">
                  <c:v>986554</c:v>
                </c:pt>
                <c:pt idx="309">
                  <c:v>223245</c:v>
                </c:pt>
                <c:pt idx="310">
                  <c:v>57192</c:v>
                </c:pt>
                <c:pt idx="311">
                  <c:v>546964</c:v>
                </c:pt>
                <c:pt idx="312">
                  <c:v>7080039</c:v>
                </c:pt>
                <c:pt idx="313">
                  <c:v>683434</c:v>
                </c:pt>
                <c:pt idx="314">
                  <c:v>1286392</c:v>
                </c:pt>
                <c:pt idx="315">
                  <c:v>156114</c:v>
                </c:pt>
                <c:pt idx="316">
                  <c:v>386234</c:v>
                </c:pt>
                <c:pt idx="317">
                  <c:v>2232</c:v>
                </c:pt>
                <c:pt idx="318">
                  <c:v>770714</c:v>
                </c:pt>
                <c:pt idx="319">
                  <c:v>422979</c:v>
                </c:pt>
                <c:pt idx="320">
                  <c:v>3640120</c:v>
                </c:pt>
                <c:pt idx="321">
                  <c:v>176006</c:v>
                </c:pt>
                <c:pt idx="322">
                  <c:v>1207635</c:v>
                </c:pt>
                <c:pt idx="323">
                  <c:v>2390558</c:v>
                </c:pt>
                <c:pt idx="324">
                  <c:v>102834</c:v>
                </c:pt>
                <c:pt idx="325">
                  <c:v>291653</c:v>
                </c:pt>
                <c:pt idx="326">
                  <c:v>22942</c:v>
                </c:pt>
                <c:pt idx="327">
                  <c:v>1066607</c:v>
                </c:pt>
                <c:pt idx="328">
                  <c:v>321277</c:v>
                </c:pt>
                <c:pt idx="329">
                  <c:v>1120227</c:v>
                </c:pt>
                <c:pt idx="330">
                  <c:v>648993</c:v>
                </c:pt>
                <c:pt idx="331">
                  <c:v>1887277</c:v>
                </c:pt>
                <c:pt idx="332">
                  <c:v>1085036</c:v>
                </c:pt>
                <c:pt idx="333">
                  <c:v>85484</c:v>
                </c:pt>
                <c:pt idx="334">
                  <c:v>769773</c:v>
                </c:pt>
                <c:pt idx="335">
                  <c:v>275455</c:v>
                </c:pt>
                <c:pt idx="336">
                  <c:v>1097258</c:v>
                </c:pt>
                <c:pt idx="337">
                  <c:v>5068126</c:v>
                </c:pt>
                <c:pt idx="338">
                  <c:v>72739</c:v>
                </c:pt>
                <c:pt idx="339">
                  <c:v>2239708</c:v>
                </c:pt>
                <c:pt idx="340">
                  <c:v>642382</c:v>
                </c:pt>
                <c:pt idx="341">
                  <c:v>319303</c:v>
                </c:pt>
                <c:pt idx="342">
                  <c:v>25601</c:v>
                </c:pt>
                <c:pt idx="343">
                  <c:v>1787925</c:v>
                </c:pt>
                <c:pt idx="344">
                  <c:v>575274</c:v>
                </c:pt>
                <c:pt idx="345">
                  <c:v>4737883</c:v>
                </c:pt>
                <c:pt idx="346">
                  <c:v>3747210</c:v>
                </c:pt>
                <c:pt idx="347">
                  <c:v>264632</c:v>
                </c:pt>
                <c:pt idx="348">
                  <c:v>4945185</c:v>
                </c:pt>
                <c:pt idx="349">
                  <c:v>1271072</c:v>
                </c:pt>
                <c:pt idx="350">
                  <c:v>59070</c:v>
                </c:pt>
                <c:pt idx="351">
                  <c:v>127055</c:v>
                </c:pt>
                <c:pt idx="352">
                  <c:v>773673</c:v>
                </c:pt>
                <c:pt idx="353">
                  <c:v>3065887</c:v>
                </c:pt>
                <c:pt idx="354">
                  <c:v>570053</c:v>
                </c:pt>
                <c:pt idx="355">
                  <c:v>2564903</c:v>
                </c:pt>
                <c:pt idx="356">
                  <c:v>65481</c:v>
                </c:pt>
                <c:pt idx="357">
                  <c:v>204915</c:v>
                </c:pt>
                <c:pt idx="358">
                  <c:v>95486</c:v>
                </c:pt>
                <c:pt idx="359">
                  <c:v>2303131</c:v>
                </c:pt>
                <c:pt idx="360">
                  <c:v>386697</c:v>
                </c:pt>
                <c:pt idx="361">
                  <c:v>1547962</c:v>
                </c:pt>
                <c:pt idx="362">
                  <c:v>117924</c:v>
                </c:pt>
                <c:pt idx="363">
                  <c:v>4450664</c:v>
                </c:pt>
                <c:pt idx="364">
                  <c:v>534291</c:v>
                </c:pt>
                <c:pt idx="365">
                  <c:v>156669</c:v>
                </c:pt>
                <c:pt idx="366">
                  <c:v>114865</c:v>
                </c:pt>
                <c:pt idx="367">
                  <c:v>3613243</c:v>
                </c:pt>
                <c:pt idx="368">
                  <c:v>3509600</c:v>
                </c:pt>
                <c:pt idx="369">
                  <c:v>4318</c:v>
                </c:pt>
                <c:pt idx="370">
                  <c:v>199604</c:v>
                </c:pt>
                <c:pt idx="371">
                  <c:v>318181</c:v>
                </c:pt>
                <c:pt idx="372">
                  <c:v>1438398</c:v>
                </c:pt>
                <c:pt idx="373">
                  <c:v>1912737</c:v>
                </c:pt>
                <c:pt idx="374">
                  <c:v>952970</c:v>
                </c:pt>
                <c:pt idx="375">
                  <c:v>1360509</c:v>
                </c:pt>
                <c:pt idx="376">
                  <c:v>452811</c:v>
                </c:pt>
                <c:pt idx="377">
                  <c:v>71089</c:v>
                </c:pt>
                <c:pt idx="378">
                  <c:v>22871</c:v>
                </c:pt>
                <c:pt idx="379">
                  <c:v>124022</c:v>
                </c:pt>
                <c:pt idx="380">
                  <c:v>5001009</c:v>
                </c:pt>
                <c:pt idx="381">
                  <c:v>326955</c:v>
                </c:pt>
                <c:pt idx="382">
                  <c:v>1487010</c:v>
                </c:pt>
                <c:pt idx="383">
                  <c:v>8753550</c:v>
                </c:pt>
                <c:pt idx="384">
                  <c:v>398250</c:v>
                </c:pt>
                <c:pt idx="385">
                  <c:v>4280876</c:v>
                </c:pt>
                <c:pt idx="386">
                  <c:v>4040</c:v>
                </c:pt>
                <c:pt idx="387">
                  <c:v>110339</c:v>
                </c:pt>
                <c:pt idx="388">
                  <c:v>2736265</c:v>
                </c:pt>
                <c:pt idx="389">
                  <c:v>1069014</c:v>
                </c:pt>
                <c:pt idx="390">
                  <c:v>3483</c:v>
                </c:pt>
                <c:pt idx="391">
                  <c:v>155533</c:v>
                </c:pt>
                <c:pt idx="392">
                  <c:v>45096</c:v>
                </c:pt>
                <c:pt idx="393">
                  <c:v>43449654</c:v>
                </c:pt>
                <c:pt idx="394">
                  <c:v>254309</c:v>
                </c:pt>
                <c:pt idx="395">
                  <c:v>4544350</c:v>
                </c:pt>
                <c:pt idx="396">
                  <c:v>1088185</c:v>
                </c:pt>
                <c:pt idx="397">
                  <c:v>1036300</c:v>
                </c:pt>
                <c:pt idx="398">
                  <c:v>172027</c:v>
                </c:pt>
                <c:pt idx="399">
                  <c:v>451309</c:v>
                </c:pt>
                <c:pt idx="400">
                  <c:v>1354030</c:v>
                </c:pt>
                <c:pt idx="401">
                  <c:v>4862</c:v>
                </c:pt>
                <c:pt idx="402">
                  <c:v>475678</c:v>
                </c:pt>
                <c:pt idx="403">
                  <c:v>284743</c:v>
                </c:pt>
                <c:pt idx="404">
                  <c:v>164062</c:v>
                </c:pt>
                <c:pt idx="405">
                  <c:v>620118</c:v>
                </c:pt>
                <c:pt idx="406">
                  <c:v>1415484</c:v>
                </c:pt>
                <c:pt idx="407">
                  <c:v>216939</c:v>
                </c:pt>
                <c:pt idx="408">
                  <c:v>41761</c:v>
                </c:pt>
                <c:pt idx="409">
                  <c:v>11154250</c:v>
                </c:pt>
                <c:pt idx="410">
                  <c:v>313927</c:v>
                </c:pt>
                <c:pt idx="411">
                  <c:v>2016536</c:v>
                </c:pt>
                <c:pt idx="412">
                  <c:v>65277</c:v>
                </c:pt>
                <c:pt idx="413">
                  <c:v>7365395</c:v>
                </c:pt>
                <c:pt idx="414">
                  <c:v>709274</c:v>
                </c:pt>
                <c:pt idx="415">
                  <c:v>320858</c:v>
                </c:pt>
                <c:pt idx="416">
                  <c:v>6450</c:v>
                </c:pt>
                <c:pt idx="417">
                  <c:v>61584</c:v>
                </c:pt>
                <c:pt idx="418">
                  <c:v>23910</c:v>
                </c:pt>
                <c:pt idx="419">
                  <c:v>160571</c:v>
                </c:pt>
                <c:pt idx="420">
                  <c:v>3721</c:v>
                </c:pt>
                <c:pt idx="421">
                  <c:v>4026262</c:v>
                </c:pt>
                <c:pt idx="422">
                  <c:v>257992</c:v>
                </c:pt>
                <c:pt idx="423">
                  <c:v>64771</c:v>
                </c:pt>
                <c:pt idx="424">
                  <c:v>2425578</c:v>
                </c:pt>
                <c:pt idx="425">
                  <c:v>32284</c:v>
                </c:pt>
                <c:pt idx="426">
                  <c:v>933283</c:v>
                </c:pt>
                <c:pt idx="427">
                  <c:v>3647441</c:v>
                </c:pt>
                <c:pt idx="428">
                  <c:v>16146848</c:v>
                </c:pt>
                <c:pt idx="429">
                  <c:v>519485</c:v>
                </c:pt>
                <c:pt idx="430">
                  <c:v>3170</c:v>
                </c:pt>
                <c:pt idx="431">
                  <c:v>533622</c:v>
                </c:pt>
                <c:pt idx="432">
                  <c:v>45934</c:v>
                </c:pt>
                <c:pt idx="433">
                  <c:v>160892</c:v>
                </c:pt>
                <c:pt idx="434">
                  <c:v>88560</c:v>
                </c:pt>
                <c:pt idx="435">
                  <c:v>788112</c:v>
                </c:pt>
                <c:pt idx="436">
                  <c:v>57143</c:v>
                </c:pt>
                <c:pt idx="437">
                  <c:v>2688797</c:v>
                </c:pt>
                <c:pt idx="438">
                  <c:v>385104</c:v>
                </c:pt>
                <c:pt idx="439">
                  <c:v>19859</c:v>
                </c:pt>
                <c:pt idx="440">
                  <c:v>938538</c:v>
                </c:pt>
                <c:pt idx="441">
                  <c:v>1380632</c:v>
                </c:pt>
                <c:pt idx="442">
                  <c:v>11692</c:v>
                </c:pt>
                <c:pt idx="443">
                  <c:v>11188382</c:v>
                </c:pt>
                <c:pt idx="444">
                  <c:v>3445502</c:v>
                </c:pt>
                <c:pt idx="445">
                  <c:v>451464</c:v>
                </c:pt>
                <c:pt idx="446">
                  <c:v>4188327</c:v>
                </c:pt>
                <c:pt idx="447">
                  <c:v>65678</c:v>
                </c:pt>
                <c:pt idx="448">
                  <c:v>66068</c:v>
                </c:pt>
                <c:pt idx="449">
                  <c:v>7862567</c:v>
                </c:pt>
                <c:pt idx="450">
                  <c:v>3442</c:v>
                </c:pt>
                <c:pt idx="451">
                  <c:v>935511</c:v>
                </c:pt>
                <c:pt idx="452">
                  <c:v>55318</c:v>
                </c:pt>
                <c:pt idx="453">
                  <c:v>35112</c:v>
                </c:pt>
                <c:pt idx="454">
                  <c:v>1424952</c:v>
                </c:pt>
                <c:pt idx="455">
                  <c:v>713748</c:v>
                </c:pt>
                <c:pt idx="456">
                  <c:v>1649128</c:v>
                </c:pt>
                <c:pt idx="457">
                  <c:v>264956</c:v>
                </c:pt>
                <c:pt idx="458">
                  <c:v>276170</c:v>
                </c:pt>
                <c:pt idx="459">
                  <c:v>66367</c:v>
                </c:pt>
                <c:pt idx="460">
                  <c:v>373184</c:v>
                </c:pt>
                <c:pt idx="461">
                  <c:v>1598439</c:v>
                </c:pt>
                <c:pt idx="462">
                  <c:v>400997</c:v>
                </c:pt>
                <c:pt idx="463">
                  <c:v>59200</c:v>
                </c:pt>
                <c:pt idx="464">
                  <c:v>219585</c:v>
                </c:pt>
                <c:pt idx="465">
                  <c:v>93254</c:v>
                </c:pt>
                <c:pt idx="466">
                  <c:v>909247</c:v>
                </c:pt>
                <c:pt idx="467">
                  <c:v>3713832</c:v>
                </c:pt>
                <c:pt idx="468">
                  <c:v>626833</c:v>
                </c:pt>
                <c:pt idx="469">
                  <c:v>592859</c:v>
                </c:pt>
                <c:pt idx="470">
                  <c:v>27207</c:v>
                </c:pt>
                <c:pt idx="471">
                  <c:v>93494</c:v>
                </c:pt>
                <c:pt idx="472">
                  <c:v>6149</c:v>
                </c:pt>
                <c:pt idx="473">
                  <c:v>3203154</c:v>
                </c:pt>
                <c:pt idx="474">
                  <c:v>98780</c:v>
                </c:pt>
                <c:pt idx="475">
                  <c:v>36535</c:v>
                </c:pt>
                <c:pt idx="476">
                  <c:v>622855</c:v>
                </c:pt>
                <c:pt idx="477">
                  <c:v>28448</c:v>
                </c:pt>
                <c:pt idx="478">
                  <c:v>930576</c:v>
                </c:pt>
                <c:pt idx="479">
                  <c:v>607415</c:v>
                </c:pt>
                <c:pt idx="480">
                  <c:v>8493</c:v>
                </c:pt>
                <c:pt idx="481">
                  <c:v>99732</c:v>
                </c:pt>
                <c:pt idx="482">
                  <c:v>122396</c:v>
                </c:pt>
                <c:pt idx="483">
                  <c:v>130546</c:v>
                </c:pt>
                <c:pt idx="484">
                  <c:v>5443</c:v>
                </c:pt>
                <c:pt idx="485">
                  <c:v>266142</c:v>
                </c:pt>
                <c:pt idx="486">
                  <c:v>2019746</c:v>
                </c:pt>
                <c:pt idx="487">
                  <c:v>12507</c:v>
                </c:pt>
                <c:pt idx="488">
                  <c:v>1112617</c:v>
                </c:pt>
                <c:pt idx="489">
                  <c:v>446482</c:v>
                </c:pt>
                <c:pt idx="490">
                  <c:v>122710</c:v>
                </c:pt>
                <c:pt idx="491">
                  <c:v>16777231</c:v>
                </c:pt>
                <c:pt idx="492">
                  <c:v>708372</c:v>
                </c:pt>
                <c:pt idx="493">
                  <c:v>1426</c:v>
                </c:pt>
                <c:pt idx="494">
                  <c:v>954743</c:v>
                </c:pt>
                <c:pt idx="495">
                  <c:v>1140097</c:v>
                </c:pt>
                <c:pt idx="496">
                  <c:v>527651</c:v>
                </c:pt>
                <c:pt idx="497">
                  <c:v>450201</c:v>
                </c:pt>
                <c:pt idx="498">
                  <c:v>2898292</c:v>
                </c:pt>
                <c:pt idx="499">
                  <c:v>1027805</c:v>
                </c:pt>
                <c:pt idx="500">
                  <c:v>430591</c:v>
                </c:pt>
                <c:pt idx="501">
                  <c:v>2066897</c:v>
                </c:pt>
                <c:pt idx="502">
                  <c:v>667346</c:v>
                </c:pt>
                <c:pt idx="503">
                  <c:v>7214750</c:v>
                </c:pt>
                <c:pt idx="504">
                  <c:v>26225</c:v>
                </c:pt>
                <c:pt idx="505">
                  <c:v>294003</c:v>
                </c:pt>
                <c:pt idx="506">
                  <c:v>931064</c:v>
                </c:pt>
                <c:pt idx="507">
                  <c:v>2199149</c:v>
                </c:pt>
                <c:pt idx="508">
                  <c:v>515555</c:v>
                </c:pt>
                <c:pt idx="509">
                  <c:v>709773</c:v>
                </c:pt>
                <c:pt idx="510">
                  <c:v>299038</c:v>
                </c:pt>
                <c:pt idx="511">
                  <c:v>756331</c:v>
                </c:pt>
                <c:pt idx="512">
                  <c:v>12494</c:v>
                </c:pt>
                <c:pt idx="513">
                  <c:v>30075</c:v>
                </c:pt>
                <c:pt idx="514">
                  <c:v>931841</c:v>
                </c:pt>
                <c:pt idx="515">
                  <c:v>1170696</c:v>
                </c:pt>
                <c:pt idx="516">
                  <c:v>162868</c:v>
                </c:pt>
                <c:pt idx="517">
                  <c:v>287733</c:v>
                </c:pt>
                <c:pt idx="518">
                  <c:v>7628116</c:v>
                </c:pt>
                <c:pt idx="519">
                  <c:v>139989</c:v>
                </c:pt>
                <c:pt idx="520">
                  <c:v>443354</c:v>
                </c:pt>
                <c:pt idx="521">
                  <c:v>791080</c:v>
                </c:pt>
                <c:pt idx="522">
                  <c:v>253623</c:v>
                </c:pt>
                <c:pt idx="523">
                  <c:v>60568</c:v>
                </c:pt>
                <c:pt idx="524">
                  <c:v>223433</c:v>
                </c:pt>
                <c:pt idx="525">
                  <c:v>1584221</c:v>
                </c:pt>
                <c:pt idx="526">
                  <c:v>146487</c:v>
                </c:pt>
                <c:pt idx="527">
                  <c:v>3245471</c:v>
                </c:pt>
                <c:pt idx="528">
                  <c:v>47402</c:v>
                </c:pt>
                <c:pt idx="529">
                  <c:v>7714606</c:v>
                </c:pt>
                <c:pt idx="530">
                  <c:v>2029938</c:v>
                </c:pt>
                <c:pt idx="531">
                  <c:v>1908298</c:v>
                </c:pt>
                <c:pt idx="532">
                  <c:v>945936</c:v>
                </c:pt>
                <c:pt idx="533">
                  <c:v>1905487</c:v>
                </c:pt>
                <c:pt idx="534">
                  <c:v>568142</c:v>
                </c:pt>
                <c:pt idx="535">
                  <c:v>1147297</c:v>
                </c:pt>
                <c:pt idx="536">
                  <c:v>174504</c:v>
                </c:pt>
                <c:pt idx="537">
                  <c:v>1346784</c:v>
                </c:pt>
                <c:pt idx="538">
                  <c:v>575476</c:v>
                </c:pt>
                <c:pt idx="539">
                  <c:v>276125</c:v>
                </c:pt>
                <c:pt idx="540">
                  <c:v>202920</c:v>
                </c:pt>
                <c:pt idx="541">
                  <c:v>595820</c:v>
                </c:pt>
                <c:pt idx="542">
                  <c:v>298642</c:v>
                </c:pt>
                <c:pt idx="543">
                  <c:v>2286134</c:v>
                </c:pt>
                <c:pt idx="544">
                  <c:v>769347</c:v>
                </c:pt>
                <c:pt idx="545">
                  <c:v>912215</c:v>
                </c:pt>
                <c:pt idx="546">
                  <c:v>210400</c:v>
                </c:pt>
                <c:pt idx="547">
                  <c:v>2036792</c:v>
                </c:pt>
                <c:pt idx="548">
                  <c:v>1057485</c:v>
                </c:pt>
                <c:pt idx="549">
                  <c:v>220164</c:v>
                </c:pt>
                <c:pt idx="550">
                  <c:v>92301</c:v>
                </c:pt>
                <c:pt idx="551">
                  <c:v>393366</c:v>
                </c:pt>
                <c:pt idx="552">
                  <c:v>23222</c:v>
                </c:pt>
                <c:pt idx="553">
                  <c:v>736193</c:v>
                </c:pt>
                <c:pt idx="554">
                  <c:v>419538</c:v>
                </c:pt>
                <c:pt idx="555">
                  <c:v>1144298</c:v>
                </c:pt>
                <c:pt idx="556">
                  <c:v>1547819</c:v>
                </c:pt>
                <c:pt idx="557">
                  <c:v>2568313</c:v>
                </c:pt>
                <c:pt idx="558">
                  <c:v>1827</c:v>
                </c:pt>
                <c:pt idx="559">
                  <c:v>1629053</c:v>
                </c:pt>
                <c:pt idx="560">
                  <c:v>704426</c:v>
                </c:pt>
                <c:pt idx="561">
                  <c:v>457181</c:v>
                </c:pt>
                <c:pt idx="562">
                  <c:v>94234</c:v>
                </c:pt>
                <c:pt idx="563">
                  <c:v>2452</c:v>
                </c:pt>
                <c:pt idx="564">
                  <c:v>542462</c:v>
                </c:pt>
                <c:pt idx="565">
                  <c:v>2228287</c:v>
                </c:pt>
                <c:pt idx="566">
                  <c:v>375897</c:v>
                </c:pt>
                <c:pt idx="567">
                  <c:v>448077</c:v>
                </c:pt>
                <c:pt idx="568">
                  <c:v>51981</c:v>
                </c:pt>
                <c:pt idx="569">
                  <c:v>330553</c:v>
                </c:pt>
                <c:pt idx="570">
                  <c:v>36414</c:v>
                </c:pt>
                <c:pt idx="571">
                  <c:v>301593</c:v>
                </c:pt>
                <c:pt idx="572">
                  <c:v>247049</c:v>
                </c:pt>
                <c:pt idx="573">
                  <c:v>514107</c:v>
                </c:pt>
                <c:pt idx="574">
                  <c:v>395698</c:v>
                </c:pt>
                <c:pt idx="575">
                  <c:v>3831</c:v>
                </c:pt>
                <c:pt idx="576">
                  <c:v>6106813</c:v>
                </c:pt>
                <c:pt idx="577">
                  <c:v>1255581</c:v>
                </c:pt>
                <c:pt idx="578">
                  <c:v>3305225</c:v>
                </c:pt>
                <c:pt idx="579">
                  <c:v>185260</c:v>
                </c:pt>
                <c:pt idx="580">
                  <c:v>91213</c:v>
                </c:pt>
                <c:pt idx="581">
                  <c:v>96082</c:v>
                </c:pt>
                <c:pt idx="582">
                  <c:v>4203879</c:v>
                </c:pt>
                <c:pt idx="583">
                  <c:v>180919</c:v>
                </c:pt>
                <c:pt idx="584">
                  <c:v>40026</c:v>
                </c:pt>
                <c:pt idx="585">
                  <c:v>1099860</c:v>
                </c:pt>
                <c:pt idx="586">
                  <c:v>2668355</c:v>
                </c:pt>
                <c:pt idx="587">
                  <c:v>29178096</c:v>
                </c:pt>
                <c:pt idx="588">
                  <c:v>492953</c:v>
                </c:pt>
                <c:pt idx="589">
                  <c:v>141287</c:v>
                </c:pt>
                <c:pt idx="590">
                  <c:v>1543548</c:v>
                </c:pt>
                <c:pt idx="591">
                  <c:v>447916</c:v>
                </c:pt>
                <c:pt idx="592">
                  <c:v>1367332</c:v>
                </c:pt>
                <c:pt idx="593">
                  <c:v>885363</c:v>
                </c:pt>
                <c:pt idx="594">
                  <c:v>98683</c:v>
                </c:pt>
                <c:pt idx="595">
                  <c:v>746658</c:v>
                </c:pt>
                <c:pt idx="596">
                  <c:v>8411</c:v>
                </c:pt>
                <c:pt idx="597">
                  <c:v>3564336</c:v>
                </c:pt>
                <c:pt idx="598">
                  <c:v>3183826</c:v>
                </c:pt>
                <c:pt idx="599">
                  <c:v>1989746</c:v>
                </c:pt>
                <c:pt idx="600">
                  <c:v>1702293</c:v>
                </c:pt>
                <c:pt idx="601">
                  <c:v>43012</c:v>
                </c:pt>
                <c:pt idx="602">
                  <c:v>893170</c:v>
                </c:pt>
                <c:pt idx="603">
                  <c:v>628330</c:v>
                </c:pt>
                <c:pt idx="604">
                  <c:v>24311</c:v>
                </c:pt>
                <c:pt idx="605">
                  <c:v>82052</c:v>
                </c:pt>
                <c:pt idx="606">
                  <c:v>437732</c:v>
                </c:pt>
                <c:pt idx="607">
                  <c:v>82048</c:v>
                </c:pt>
                <c:pt idx="608">
                  <c:v>753119</c:v>
                </c:pt>
                <c:pt idx="609">
                  <c:v>1501322</c:v>
                </c:pt>
                <c:pt idx="610">
                  <c:v>20545</c:v>
                </c:pt>
                <c:pt idx="611">
                  <c:v>443969</c:v>
                </c:pt>
                <c:pt idx="612">
                  <c:v>231632</c:v>
                </c:pt>
                <c:pt idx="613">
                  <c:v>79667</c:v>
                </c:pt>
                <c:pt idx="614">
                  <c:v>713285</c:v>
                </c:pt>
                <c:pt idx="615">
                  <c:v>3020358</c:v>
                </c:pt>
                <c:pt idx="616">
                  <c:v>2297105</c:v>
                </c:pt>
                <c:pt idx="617">
                  <c:v>18312570</c:v>
                </c:pt>
                <c:pt idx="618">
                  <c:v>147003</c:v>
                </c:pt>
                <c:pt idx="619">
                  <c:v>300601</c:v>
                </c:pt>
                <c:pt idx="620">
                  <c:v>934728</c:v>
                </c:pt>
                <c:pt idx="621">
                  <c:v>330457</c:v>
                </c:pt>
                <c:pt idx="622">
                  <c:v>308082</c:v>
                </c:pt>
                <c:pt idx="623">
                  <c:v>1595752</c:v>
                </c:pt>
                <c:pt idx="624">
                  <c:v>418311</c:v>
                </c:pt>
                <c:pt idx="625">
                  <c:v>2940750</c:v>
                </c:pt>
                <c:pt idx="626">
                  <c:v>199547</c:v>
                </c:pt>
                <c:pt idx="627">
                  <c:v>687759</c:v>
                </c:pt>
                <c:pt idx="628">
                  <c:v>188322</c:v>
                </c:pt>
                <c:pt idx="629">
                  <c:v>928027</c:v>
                </c:pt>
                <c:pt idx="630">
                  <c:v>3309</c:v>
                </c:pt>
                <c:pt idx="631">
                  <c:v>7676863</c:v>
                </c:pt>
                <c:pt idx="632">
                  <c:v>869422</c:v>
                </c:pt>
                <c:pt idx="633">
                  <c:v>1390440</c:v>
                </c:pt>
                <c:pt idx="634">
                  <c:v>4046720</c:v>
                </c:pt>
                <c:pt idx="635">
                  <c:v>286155</c:v>
                </c:pt>
                <c:pt idx="636">
                  <c:v>162834</c:v>
                </c:pt>
                <c:pt idx="637">
                  <c:v>319017</c:v>
                </c:pt>
                <c:pt idx="638">
                  <c:v>3494232</c:v>
                </c:pt>
                <c:pt idx="639">
                  <c:v>72999</c:v>
                </c:pt>
                <c:pt idx="640">
                  <c:v>883575</c:v>
                </c:pt>
                <c:pt idx="641">
                  <c:v>2096929</c:v>
                </c:pt>
                <c:pt idx="642">
                  <c:v>2635367</c:v>
                </c:pt>
                <c:pt idx="643">
                  <c:v>3083469</c:v>
                </c:pt>
                <c:pt idx="644">
                  <c:v>8617757</c:v>
                </c:pt>
                <c:pt idx="645">
                  <c:v>688114</c:v>
                </c:pt>
                <c:pt idx="646">
                  <c:v>3457520</c:v>
                </c:pt>
                <c:pt idx="647">
                  <c:v>1445729</c:v>
                </c:pt>
                <c:pt idx="648">
                  <c:v>1168351</c:v>
                </c:pt>
                <c:pt idx="649">
                  <c:v>216743</c:v>
                </c:pt>
                <c:pt idx="650">
                  <c:v>706629</c:v>
                </c:pt>
                <c:pt idx="651">
                  <c:v>2598</c:v>
                </c:pt>
                <c:pt idx="652">
                  <c:v>237766</c:v>
                </c:pt>
                <c:pt idx="653">
                  <c:v>3259936</c:v>
                </c:pt>
                <c:pt idx="654">
                  <c:v>757991</c:v>
                </c:pt>
                <c:pt idx="655">
                  <c:v>241476</c:v>
                </c:pt>
                <c:pt idx="656">
                  <c:v>1022658</c:v>
                </c:pt>
                <c:pt idx="657">
                  <c:v>5468928</c:v>
                </c:pt>
                <c:pt idx="658">
                  <c:v>519197</c:v>
                </c:pt>
                <c:pt idx="659">
                  <c:v>2500743</c:v>
                </c:pt>
                <c:pt idx="660">
                  <c:v>847817</c:v>
                </c:pt>
                <c:pt idx="661">
                  <c:v>2686026</c:v>
                </c:pt>
                <c:pt idx="662">
                  <c:v>616440</c:v>
                </c:pt>
                <c:pt idx="663">
                  <c:v>1309130</c:v>
                </c:pt>
                <c:pt idx="664">
                  <c:v>895507</c:v>
                </c:pt>
                <c:pt idx="665">
                  <c:v>9534322</c:v>
                </c:pt>
                <c:pt idx="666">
                  <c:v>25235767</c:v>
                </c:pt>
                <c:pt idx="667">
                  <c:v>404058</c:v>
                </c:pt>
                <c:pt idx="668">
                  <c:v>209442</c:v>
                </c:pt>
                <c:pt idx="669">
                  <c:v>366048</c:v>
                </c:pt>
                <c:pt idx="670">
                  <c:v>1776352</c:v>
                </c:pt>
                <c:pt idx="671">
                  <c:v>2367</c:v>
                </c:pt>
                <c:pt idx="672">
                  <c:v>130481</c:v>
                </c:pt>
                <c:pt idx="673">
                  <c:v>6447</c:v>
                </c:pt>
                <c:pt idx="674">
                  <c:v>569902</c:v>
                </c:pt>
                <c:pt idx="675">
                  <c:v>891152</c:v>
                </c:pt>
                <c:pt idx="676">
                  <c:v>137034</c:v>
                </c:pt>
                <c:pt idx="677">
                  <c:v>54811</c:v>
                </c:pt>
                <c:pt idx="678">
                  <c:v>2449920</c:v>
                </c:pt>
                <c:pt idx="679">
                  <c:v>224031</c:v>
                </c:pt>
                <c:pt idx="680">
                  <c:v>95379</c:v>
                </c:pt>
                <c:pt idx="681">
                  <c:v>4923</c:v>
                </c:pt>
                <c:pt idx="682">
                  <c:v>219523</c:v>
                </c:pt>
                <c:pt idx="683">
                  <c:v>6438646</c:v>
                </c:pt>
                <c:pt idx="684">
                  <c:v>57309</c:v>
                </c:pt>
                <c:pt idx="685">
                  <c:v>431137</c:v>
                </c:pt>
                <c:pt idx="686">
                  <c:v>341118</c:v>
                </c:pt>
                <c:pt idx="687">
                  <c:v>1300011</c:v>
                </c:pt>
                <c:pt idx="688">
                  <c:v>367012</c:v>
                </c:pt>
                <c:pt idx="689">
                  <c:v>2175978</c:v>
                </c:pt>
                <c:pt idx="690">
                  <c:v>3149536</c:v>
                </c:pt>
                <c:pt idx="691">
                  <c:v>155176</c:v>
                </c:pt>
                <c:pt idx="692">
                  <c:v>4763664</c:v>
                </c:pt>
                <c:pt idx="693">
                  <c:v>612279</c:v>
                </c:pt>
                <c:pt idx="694">
                  <c:v>1101782</c:v>
                </c:pt>
                <c:pt idx="695">
                  <c:v>245308</c:v>
                </c:pt>
                <c:pt idx="696">
                  <c:v>151563</c:v>
                </c:pt>
                <c:pt idx="697">
                  <c:v>535232</c:v>
                </c:pt>
                <c:pt idx="698">
                  <c:v>5315471</c:v>
                </c:pt>
                <c:pt idx="699">
                  <c:v>17106</c:v>
                </c:pt>
                <c:pt idx="700">
                  <c:v>700096</c:v>
                </c:pt>
                <c:pt idx="701">
                  <c:v>1429023</c:v>
                </c:pt>
                <c:pt idx="702">
                  <c:v>41760</c:v>
                </c:pt>
                <c:pt idx="703">
                  <c:v>11161971</c:v>
                </c:pt>
                <c:pt idx="704">
                  <c:v>508376</c:v>
                </c:pt>
                <c:pt idx="705">
                  <c:v>451356</c:v>
                </c:pt>
                <c:pt idx="706">
                  <c:v>102105</c:v>
                </c:pt>
                <c:pt idx="707">
                  <c:v>142380</c:v>
                </c:pt>
                <c:pt idx="708">
                  <c:v>2626381</c:v>
                </c:pt>
                <c:pt idx="709">
                  <c:v>32477</c:v>
                </c:pt>
                <c:pt idx="710">
                  <c:v>3322855</c:v>
                </c:pt>
                <c:pt idx="711">
                  <c:v>645449</c:v>
                </c:pt>
                <c:pt idx="712">
                  <c:v>52100</c:v>
                </c:pt>
                <c:pt idx="713">
                  <c:v>10836</c:v>
                </c:pt>
                <c:pt idx="714">
                  <c:v>379172</c:v>
                </c:pt>
                <c:pt idx="715">
                  <c:v>121892</c:v>
                </c:pt>
                <c:pt idx="716">
                  <c:v>196285</c:v>
                </c:pt>
                <c:pt idx="717">
                  <c:v>278795</c:v>
                </c:pt>
                <c:pt idx="718">
                  <c:v>22695</c:v>
                </c:pt>
                <c:pt idx="719">
                  <c:v>40993</c:v>
                </c:pt>
                <c:pt idx="720">
                  <c:v>95944</c:v>
                </c:pt>
                <c:pt idx="721">
                  <c:v>3055492</c:v>
                </c:pt>
                <c:pt idx="722">
                  <c:v>215237</c:v>
                </c:pt>
                <c:pt idx="723">
                  <c:v>157975</c:v>
                </c:pt>
                <c:pt idx="724">
                  <c:v>282736</c:v>
                </c:pt>
                <c:pt idx="725">
                  <c:v>360432</c:v>
                </c:pt>
                <c:pt idx="726">
                  <c:v>1900142</c:v>
                </c:pt>
                <c:pt idx="727">
                  <c:v>276711</c:v>
                </c:pt>
                <c:pt idx="728">
                  <c:v>301706</c:v>
                </c:pt>
                <c:pt idx="729">
                  <c:v>352319</c:v>
                </c:pt>
                <c:pt idx="730">
                  <c:v>4478472</c:v>
                </c:pt>
                <c:pt idx="731">
                  <c:v>719123</c:v>
                </c:pt>
                <c:pt idx="732">
                  <c:v>703631</c:v>
                </c:pt>
                <c:pt idx="733">
                  <c:v>537545</c:v>
                </c:pt>
                <c:pt idx="734">
                  <c:v>17968</c:v>
                </c:pt>
                <c:pt idx="735">
                  <c:v>629166</c:v>
                </c:pt>
                <c:pt idx="736">
                  <c:v>17129</c:v>
                </c:pt>
                <c:pt idx="737">
                  <c:v>106781</c:v>
                </c:pt>
                <c:pt idx="738">
                  <c:v>248200</c:v>
                </c:pt>
                <c:pt idx="739">
                  <c:v>1431462</c:v>
                </c:pt>
                <c:pt idx="740">
                  <c:v>235830</c:v>
                </c:pt>
                <c:pt idx="741">
                  <c:v>3902</c:v>
                </c:pt>
                <c:pt idx="742">
                  <c:v>127623</c:v>
                </c:pt>
                <c:pt idx="743">
                  <c:v>2085977</c:v>
                </c:pt>
                <c:pt idx="744">
                  <c:v>215732</c:v>
                </c:pt>
                <c:pt idx="745">
                  <c:v>121344</c:v>
                </c:pt>
                <c:pt idx="746">
                  <c:v>373594</c:v>
                </c:pt>
                <c:pt idx="747">
                  <c:v>55901</c:v>
                </c:pt>
                <c:pt idx="748">
                  <c:v>188158</c:v>
                </c:pt>
                <c:pt idx="749">
                  <c:v>10661</c:v>
                </c:pt>
                <c:pt idx="750">
                  <c:v>7399</c:v>
                </c:pt>
                <c:pt idx="751">
                  <c:v>1235417</c:v>
                </c:pt>
                <c:pt idx="752">
                  <c:v>173330</c:v>
                </c:pt>
                <c:pt idx="753">
                  <c:v>198076</c:v>
                </c:pt>
                <c:pt idx="754">
                  <c:v>1429113</c:v>
                </c:pt>
                <c:pt idx="755">
                  <c:v>971657</c:v>
                </c:pt>
                <c:pt idx="756">
                  <c:v>317542</c:v>
                </c:pt>
                <c:pt idx="757">
                  <c:v>556558</c:v>
                </c:pt>
                <c:pt idx="758">
                  <c:v>350069</c:v>
                </c:pt>
                <c:pt idx="759">
                  <c:v>372823</c:v>
                </c:pt>
                <c:pt idx="760">
                  <c:v>864189</c:v>
                </c:pt>
                <c:pt idx="761">
                  <c:v>24296</c:v>
                </c:pt>
                <c:pt idx="762">
                  <c:v>88582</c:v>
                </c:pt>
                <c:pt idx="763">
                  <c:v>467531</c:v>
                </c:pt>
                <c:pt idx="764">
                  <c:v>130778</c:v>
                </c:pt>
                <c:pt idx="765">
                  <c:v>1444978</c:v>
                </c:pt>
                <c:pt idx="766">
                  <c:v>507170</c:v>
                </c:pt>
                <c:pt idx="767">
                  <c:v>280065</c:v>
                </c:pt>
                <c:pt idx="768">
                  <c:v>286804</c:v>
                </c:pt>
                <c:pt idx="769">
                  <c:v>874883</c:v>
                </c:pt>
                <c:pt idx="770">
                  <c:v>1073561</c:v>
                </c:pt>
                <c:pt idx="771">
                  <c:v>5389292</c:v>
                </c:pt>
                <c:pt idx="772">
                  <c:v>123990</c:v>
                </c:pt>
                <c:pt idx="773">
                  <c:v>16948</c:v>
                </c:pt>
                <c:pt idx="774">
                  <c:v>2204925</c:v>
                </c:pt>
                <c:pt idx="775">
                  <c:v>366172</c:v>
                </c:pt>
                <c:pt idx="776">
                  <c:v>755748</c:v>
                </c:pt>
                <c:pt idx="777">
                  <c:v>1112006</c:v>
                </c:pt>
                <c:pt idx="778">
                  <c:v>718220</c:v>
                </c:pt>
                <c:pt idx="779">
                  <c:v>386819</c:v>
                </c:pt>
                <c:pt idx="780">
                  <c:v>1002131</c:v>
                </c:pt>
                <c:pt idx="781">
                  <c:v>193832</c:v>
                </c:pt>
                <c:pt idx="782">
                  <c:v>1642644</c:v>
                </c:pt>
                <c:pt idx="783">
                  <c:v>18241671</c:v>
                </c:pt>
                <c:pt idx="784">
                  <c:v>322998</c:v>
                </c:pt>
                <c:pt idx="785">
                  <c:v>180711</c:v>
                </c:pt>
                <c:pt idx="786">
                  <c:v>85251</c:v>
                </c:pt>
                <c:pt idx="787">
                  <c:v>40775</c:v>
                </c:pt>
                <c:pt idx="788">
                  <c:v>7957820</c:v>
                </c:pt>
                <c:pt idx="789">
                  <c:v>3140961</c:v>
                </c:pt>
                <c:pt idx="790">
                  <c:v>13619534</c:v>
                </c:pt>
                <c:pt idx="791">
                  <c:v>88857</c:v>
                </c:pt>
                <c:pt idx="792">
                  <c:v>6215935</c:v>
                </c:pt>
                <c:pt idx="793">
                  <c:v>382766</c:v>
                </c:pt>
                <c:pt idx="794">
                  <c:v>18658825</c:v>
                </c:pt>
                <c:pt idx="795">
                  <c:v>279585</c:v>
                </c:pt>
                <c:pt idx="796">
                  <c:v>1970963</c:v>
                </c:pt>
                <c:pt idx="797">
                  <c:v>534677</c:v>
                </c:pt>
                <c:pt idx="798">
                  <c:v>12969561</c:v>
                </c:pt>
                <c:pt idx="799">
                  <c:v>3596</c:v>
                </c:pt>
                <c:pt idx="800">
                  <c:v>68699</c:v>
                </c:pt>
                <c:pt idx="801">
                  <c:v>55398</c:v>
                </c:pt>
                <c:pt idx="802">
                  <c:v>498874</c:v>
                </c:pt>
                <c:pt idx="803">
                  <c:v>151902</c:v>
                </c:pt>
                <c:pt idx="804">
                  <c:v>343273</c:v>
                </c:pt>
                <c:pt idx="805">
                  <c:v>390622</c:v>
                </c:pt>
                <c:pt idx="806">
                  <c:v>533004</c:v>
                </c:pt>
                <c:pt idx="807">
                  <c:v>191344</c:v>
                </c:pt>
                <c:pt idx="808">
                  <c:v>315694</c:v>
                </c:pt>
                <c:pt idx="809">
                  <c:v>1190828</c:v>
                </c:pt>
                <c:pt idx="810">
                  <c:v>84450</c:v>
                </c:pt>
                <c:pt idx="811">
                  <c:v>211258</c:v>
                </c:pt>
                <c:pt idx="812">
                  <c:v>81011</c:v>
                </c:pt>
                <c:pt idx="813">
                  <c:v>296207</c:v>
                </c:pt>
                <c:pt idx="814">
                  <c:v>1929441</c:v>
                </c:pt>
                <c:pt idx="815">
                  <c:v>7767</c:v>
                </c:pt>
                <c:pt idx="816">
                  <c:v>7049534</c:v>
                </c:pt>
                <c:pt idx="817">
                  <c:v>271281</c:v>
                </c:pt>
                <c:pt idx="818">
                  <c:v>2894540</c:v>
                </c:pt>
                <c:pt idx="819">
                  <c:v>91933007</c:v>
                </c:pt>
                <c:pt idx="820">
                  <c:v>432285</c:v>
                </c:pt>
                <c:pt idx="821">
                  <c:v>3046</c:v>
                </c:pt>
                <c:pt idx="822">
                  <c:v>291980</c:v>
                </c:pt>
                <c:pt idx="823">
                  <c:v>56819</c:v>
                </c:pt>
                <c:pt idx="824">
                  <c:v>3510260</c:v>
                </c:pt>
                <c:pt idx="825">
                  <c:v>1445949</c:v>
                </c:pt>
                <c:pt idx="826">
                  <c:v>965264</c:v>
                </c:pt>
                <c:pt idx="827">
                  <c:v>774407</c:v>
                </c:pt>
                <c:pt idx="828">
                  <c:v>254521</c:v>
                </c:pt>
                <c:pt idx="829">
                  <c:v>1467165</c:v>
                </c:pt>
                <c:pt idx="830">
                  <c:v>3290</c:v>
                </c:pt>
                <c:pt idx="831">
                  <c:v>131431</c:v>
                </c:pt>
                <c:pt idx="832">
                  <c:v>163780</c:v>
                </c:pt>
                <c:pt idx="833">
                  <c:v>144225</c:v>
                </c:pt>
                <c:pt idx="834">
                  <c:v>73344</c:v>
                </c:pt>
                <c:pt idx="835">
                  <c:v>213341</c:v>
                </c:pt>
                <c:pt idx="836">
                  <c:v>2085</c:v>
                </c:pt>
                <c:pt idx="837">
                  <c:v>39799</c:v>
                </c:pt>
                <c:pt idx="838">
                  <c:v>665478</c:v>
                </c:pt>
                <c:pt idx="839">
                  <c:v>5966226</c:v>
                </c:pt>
                <c:pt idx="840">
                  <c:v>593557</c:v>
                </c:pt>
                <c:pt idx="841">
                  <c:v>253263</c:v>
                </c:pt>
                <c:pt idx="842">
                  <c:v>186548</c:v>
                </c:pt>
                <c:pt idx="843">
                  <c:v>7308023</c:v>
                </c:pt>
                <c:pt idx="844">
                  <c:v>119519</c:v>
                </c:pt>
                <c:pt idx="845">
                  <c:v>2317727</c:v>
                </c:pt>
                <c:pt idx="846">
                  <c:v>59068</c:v>
                </c:pt>
                <c:pt idx="847">
                  <c:v>123010920</c:v>
                </c:pt>
                <c:pt idx="848">
                  <c:v>976652</c:v>
                </c:pt>
                <c:pt idx="849">
                  <c:v>30156</c:v>
                </c:pt>
                <c:pt idx="850">
                  <c:v>1755038</c:v>
                </c:pt>
                <c:pt idx="851">
                  <c:v>40840</c:v>
                </c:pt>
                <c:pt idx="852">
                  <c:v>802455</c:v>
                </c:pt>
                <c:pt idx="853">
                  <c:v>1828586</c:v>
                </c:pt>
                <c:pt idx="854">
                  <c:v>426322</c:v>
                </c:pt>
                <c:pt idx="855">
                  <c:v>14079</c:v>
                </c:pt>
                <c:pt idx="856">
                  <c:v>7189</c:v>
                </c:pt>
                <c:pt idx="857">
                  <c:v>29202</c:v>
                </c:pt>
                <c:pt idx="858">
                  <c:v>410327</c:v>
                </c:pt>
                <c:pt idx="859">
                  <c:v>155006</c:v>
                </c:pt>
                <c:pt idx="860">
                  <c:v>146536</c:v>
                </c:pt>
                <c:pt idx="861">
                  <c:v>726422</c:v>
                </c:pt>
                <c:pt idx="862">
                  <c:v>91776</c:v>
                </c:pt>
                <c:pt idx="863">
                  <c:v>299370</c:v>
                </c:pt>
                <c:pt idx="864">
                  <c:v>78662</c:v>
                </c:pt>
                <c:pt idx="865">
                  <c:v>3132527</c:v>
                </c:pt>
                <c:pt idx="866">
                  <c:v>389945</c:v>
                </c:pt>
                <c:pt idx="867">
                  <c:v>117464</c:v>
                </c:pt>
                <c:pt idx="868">
                  <c:v>6535720</c:v>
                </c:pt>
                <c:pt idx="869">
                  <c:v>1580705</c:v>
                </c:pt>
                <c:pt idx="870">
                  <c:v>53469</c:v>
                </c:pt>
                <c:pt idx="871">
                  <c:v>143097</c:v>
                </c:pt>
                <c:pt idx="872">
                  <c:v>4344751</c:v>
                </c:pt>
                <c:pt idx="873">
                  <c:v>189594</c:v>
                </c:pt>
                <c:pt idx="874">
                  <c:v>5069042</c:v>
                </c:pt>
                <c:pt idx="875">
                  <c:v>249314</c:v>
                </c:pt>
                <c:pt idx="876">
                  <c:v>43221</c:v>
                </c:pt>
                <c:pt idx="877">
                  <c:v>3820</c:v>
                </c:pt>
                <c:pt idx="878">
                  <c:v>3708663</c:v>
                </c:pt>
                <c:pt idx="879">
                  <c:v>6148</c:v>
                </c:pt>
                <c:pt idx="880">
                  <c:v>531907</c:v>
                </c:pt>
                <c:pt idx="881">
                  <c:v>149801</c:v>
                </c:pt>
                <c:pt idx="882">
                  <c:v>1698230</c:v>
                </c:pt>
                <c:pt idx="883">
                  <c:v>37376</c:v>
                </c:pt>
                <c:pt idx="884">
                  <c:v>1475727</c:v>
                </c:pt>
                <c:pt idx="885">
                  <c:v>399657</c:v>
                </c:pt>
                <c:pt idx="886">
                  <c:v>2084</c:v>
                </c:pt>
                <c:pt idx="887">
                  <c:v>86721</c:v>
                </c:pt>
                <c:pt idx="888">
                  <c:v>2494584</c:v>
                </c:pt>
                <c:pt idx="889">
                  <c:v>1669974</c:v>
                </c:pt>
                <c:pt idx="890">
                  <c:v>3319</c:v>
                </c:pt>
                <c:pt idx="891">
                  <c:v>437294</c:v>
                </c:pt>
                <c:pt idx="892">
                  <c:v>2524578</c:v>
                </c:pt>
                <c:pt idx="893">
                  <c:v>548892</c:v>
                </c:pt>
                <c:pt idx="894">
                  <c:v>5534278</c:v>
                </c:pt>
                <c:pt idx="895">
                  <c:v>65821</c:v>
                </c:pt>
                <c:pt idx="896">
                  <c:v>2620061</c:v>
                </c:pt>
                <c:pt idx="897">
                  <c:v>364741</c:v>
                </c:pt>
                <c:pt idx="898">
                  <c:v>436619</c:v>
                </c:pt>
                <c:pt idx="899">
                  <c:v>1467369</c:v>
                </c:pt>
                <c:pt idx="900">
                  <c:v>3424478</c:v>
                </c:pt>
                <c:pt idx="901">
                  <c:v>2358</c:v>
                </c:pt>
                <c:pt idx="902">
                  <c:v>180238</c:v>
                </c:pt>
                <c:pt idx="903">
                  <c:v>27666</c:v>
                </c:pt>
                <c:pt idx="904">
                  <c:v>118025</c:v>
                </c:pt>
                <c:pt idx="905">
                  <c:v>8842980</c:v>
                </c:pt>
                <c:pt idx="906">
                  <c:v>734594</c:v>
                </c:pt>
                <c:pt idx="907">
                  <c:v>406703</c:v>
                </c:pt>
                <c:pt idx="908">
                  <c:v>196434</c:v>
                </c:pt>
                <c:pt idx="909">
                  <c:v>36101955</c:v>
                </c:pt>
                <c:pt idx="910">
                  <c:v>543968</c:v>
                </c:pt>
                <c:pt idx="911">
                  <c:v>396791</c:v>
                </c:pt>
                <c:pt idx="912">
                  <c:v>207902</c:v>
                </c:pt>
                <c:pt idx="913">
                  <c:v>92030</c:v>
                </c:pt>
                <c:pt idx="914">
                  <c:v>71276</c:v>
                </c:pt>
                <c:pt idx="915">
                  <c:v>592480</c:v>
                </c:pt>
                <c:pt idx="916">
                  <c:v>226283</c:v>
                </c:pt>
                <c:pt idx="917">
                  <c:v>65745</c:v>
                </c:pt>
                <c:pt idx="918">
                  <c:v>2090172</c:v>
                </c:pt>
                <c:pt idx="919">
                  <c:v>377704</c:v>
                </c:pt>
                <c:pt idx="920">
                  <c:v>945446</c:v>
                </c:pt>
                <c:pt idx="921">
                  <c:v>1040659</c:v>
                </c:pt>
                <c:pt idx="922">
                  <c:v>1875053</c:v>
                </c:pt>
                <c:pt idx="923">
                  <c:v>5376583</c:v>
                </c:pt>
                <c:pt idx="924">
                  <c:v>1134859</c:v>
                </c:pt>
                <c:pt idx="925">
                  <c:v>716164</c:v>
                </c:pt>
                <c:pt idx="926">
                  <c:v>7227939</c:v>
                </c:pt>
                <c:pt idx="927">
                  <c:v>27945</c:v>
                </c:pt>
                <c:pt idx="928">
                  <c:v>27178</c:v>
                </c:pt>
                <c:pt idx="929">
                  <c:v>619443</c:v>
                </c:pt>
                <c:pt idx="930">
                  <c:v>2504920</c:v>
                </c:pt>
                <c:pt idx="931">
                  <c:v>511047</c:v>
                </c:pt>
                <c:pt idx="932">
                  <c:v>1575608</c:v>
                </c:pt>
                <c:pt idx="933">
                  <c:v>165337</c:v>
                </c:pt>
                <c:pt idx="934">
                  <c:v>28271</c:v>
                </c:pt>
                <c:pt idx="935">
                  <c:v>12382809</c:v>
                </c:pt>
                <c:pt idx="936">
                  <c:v>631310</c:v>
                </c:pt>
                <c:pt idx="937">
                  <c:v>1263104</c:v>
                </c:pt>
                <c:pt idx="938">
                  <c:v>74582</c:v>
                </c:pt>
                <c:pt idx="939">
                  <c:v>223020</c:v>
                </c:pt>
                <c:pt idx="940">
                  <c:v>110750</c:v>
                </c:pt>
                <c:pt idx="941">
                  <c:v>1449022</c:v>
                </c:pt>
                <c:pt idx="942">
                  <c:v>1503192</c:v>
                </c:pt>
                <c:pt idx="943">
                  <c:v>4376750</c:v>
                </c:pt>
                <c:pt idx="944">
                  <c:v>7127666</c:v>
                </c:pt>
                <c:pt idx="945">
                  <c:v>220181</c:v>
                </c:pt>
                <c:pt idx="946">
                  <c:v>295995</c:v>
                </c:pt>
                <c:pt idx="947">
                  <c:v>360896</c:v>
                </c:pt>
                <c:pt idx="948">
                  <c:v>468838</c:v>
                </c:pt>
                <c:pt idx="949">
                  <c:v>40499</c:v>
                </c:pt>
                <c:pt idx="950">
                  <c:v>316014</c:v>
                </c:pt>
                <c:pt idx="951">
                  <c:v>703909</c:v>
                </c:pt>
                <c:pt idx="952">
                  <c:v>1559003</c:v>
                </c:pt>
                <c:pt idx="953">
                  <c:v>20934803</c:v>
                </c:pt>
                <c:pt idx="954">
                  <c:v>22974</c:v>
                </c:pt>
                <c:pt idx="955">
                  <c:v>356063</c:v>
                </c:pt>
                <c:pt idx="956">
                  <c:v>789818</c:v>
                </c:pt>
                <c:pt idx="957">
                  <c:v>615784</c:v>
                </c:pt>
                <c:pt idx="958">
                  <c:v>67802</c:v>
                </c:pt>
                <c:pt idx="959">
                  <c:v>957052</c:v>
                </c:pt>
                <c:pt idx="960">
                  <c:v>581288</c:v>
                </c:pt>
                <c:pt idx="961">
                  <c:v>130998</c:v>
                </c:pt>
                <c:pt idx="962">
                  <c:v>1043209</c:v>
                </c:pt>
                <c:pt idx="963">
                  <c:v>98413</c:v>
                </c:pt>
                <c:pt idx="964">
                  <c:v>21250349</c:v>
                </c:pt>
                <c:pt idx="965">
                  <c:v>362345</c:v>
                </c:pt>
                <c:pt idx="966">
                  <c:v>722812</c:v>
                </c:pt>
                <c:pt idx="967">
                  <c:v>856874</c:v>
                </c:pt>
                <c:pt idx="968">
                  <c:v>1316002</c:v>
                </c:pt>
                <c:pt idx="969">
                  <c:v>1088828</c:v>
                </c:pt>
                <c:pt idx="970">
                  <c:v>1440724</c:v>
                </c:pt>
                <c:pt idx="971">
                  <c:v>4416051</c:v>
                </c:pt>
                <c:pt idx="972">
                  <c:v>5356548</c:v>
                </c:pt>
                <c:pt idx="973">
                  <c:v>118930</c:v>
                </c:pt>
                <c:pt idx="974">
                  <c:v>2382878</c:v>
                </c:pt>
                <c:pt idx="975">
                  <c:v>836530</c:v>
                </c:pt>
                <c:pt idx="976">
                  <c:v>3031863</c:v>
                </c:pt>
                <c:pt idx="977">
                  <c:v>15043210</c:v>
                </c:pt>
                <c:pt idx="978">
                  <c:v>518359</c:v>
                </c:pt>
                <c:pt idx="979">
                  <c:v>1496225</c:v>
                </c:pt>
                <c:pt idx="980">
                  <c:v>3742064</c:v>
                </c:pt>
                <c:pt idx="981">
                  <c:v>12163782</c:v>
                </c:pt>
                <c:pt idx="982">
                  <c:v>899675</c:v>
                </c:pt>
                <c:pt idx="983">
                  <c:v>1820569</c:v>
                </c:pt>
                <c:pt idx="984">
                  <c:v>1549110</c:v>
                </c:pt>
                <c:pt idx="985">
                  <c:v>1078851</c:v>
                </c:pt>
                <c:pt idx="986">
                  <c:v>933117</c:v>
                </c:pt>
                <c:pt idx="987">
                  <c:v>639997</c:v>
                </c:pt>
                <c:pt idx="988">
                  <c:v>1039254</c:v>
                </c:pt>
                <c:pt idx="989">
                  <c:v>24737</c:v>
                </c:pt>
                <c:pt idx="990">
                  <c:v>713784</c:v>
                </c:pt>
                <c:pt idx="991">
                  <c:v>223475</c:v>
                </c:pt>
                <c:pt idx="992">
                  <c:v>41523</c:v>
                </c:pt>
                <c:pt idx="993">
                  <c:v>1916015</c:v>
                </c:pt>
                <c:pt idx="994">
                  <c:v>836483</c:v>
                </c:pt>
                <c:pt idx="995">
                  <c:v>605918</c:v>
                </c:pt>
                <c:pt idx="996">
                  <c:v>226800</c:v>
                </c:pt>
                <c:pt idx="997">
                  <c:v>2949050</c:v>
                </c:pt>
                <c:pt idx="998">
                  <c:v>486826</c:v>
                </c:pt>
                <c:pt idx="999">
                  <c:v>120802</c:v>
                </c:pt>
                <c:pt idx="1000">
                  <c:v>1267977</c:v>
                </c:pt>
                <c:pt idx="1001">
                  <c:v>1145464</c:v>
                </c:pt>
                <c:pt idx="1002">
                  <c:v>125806</c:v>
                </c:pt>
                <c:pt idx="1003">
                  <c:v>418749</c:v>
                </c:pt>
                <c:pt idx="1004">
                  <c:v>3745968</c:v>
                </c:pt>
                <c:pt idx="1005">
                  <c:v>2044300</c:v>
                </c:pt>
                <c:pt idx="1006">
                  <c:v>349965</c:v>
                </c:pt>
                <c:pt idx="1007">
                  <c:v>110985</c:v>
                </c:pt>
                <c:pt idx="1008">
                  <c:v>3322130</c:v>
                </c:pt>
                <c:pt idx="1009">
                  <c:v>1808784</c:v>
                </c:pt>
                <c:pt idx="1010">
                  <c:v>91193</c:v>
                </c:pt>
                <c:pt idx="1011">
                  <c:v>639517</c:v>
                </c:pt>
                <c:pt idx="1012">
                  <c:v>9893438</c:v>
                </c:pt>
                <c:pt idx="1013">
                  <c:v>3052453</c:v>
                </c:pt>
                <c:pt idx="1014">
                  <c:v>1987241</c:v>
                </c:pt>
                <c:pt idx="1015">
                  <c:v>29075706</c:v>
                </c:pt>
                <c:pt idx="1016">
                  <c:v>3074263</c:v>
                </c:pt>
                <c:pt idx="1017">
                  <c:v>252542</c:v>
                </c:pt>
                <c:pt idx="1018">
                  <c:v>237310</c:v>
                </c:pt>
                <c:pt idx="1019">
                  <c:v>986538</c:v>
                </c:pt>
                <c:pt idx="1020">
                  <c:v>13124176</c:v>
                </c:pt>
                <c:pt idx="1021">
                  <c:v>48526</c:v>
                </c:pt>
                <c:pt idx="1022">
                  <c:v>494907</c:v>
                </c:pt>
                <c:pt idx="1023">
                  <c:v>15127</c:v>
                </c:pt>
                <c:pt idx="1024">
                  <c:v>107907</c:v>
                </c:pt>
                <c:pt idx="1025">
                  <c:v>366408</c:v>
                </c:pt>
                <c:pt idx="1026">
                  <c:v>1386699</c:v>
                </c:pt>
                <c:pt idx="1027">
                  <c:v>784820</c:v>
                </c:pt>
                <c:pt idx="1028">
                  <c:v>802184</c:v>
                </c:pt>
                <c:pt idx="1029">
                  <c:v>458664</c:v>
                </c:pt>
                <c:pt idx="1030">
                  <c:v>531285</c:v>
                </c:pt>
                <c:pt idx="1031">
                  <c:v>154363</c:v>
                </c:pt>
                <c:pt idx="1032">
                  <c:v>2310794</c:v>
                </c:pt>
                <c:pt idx="1033">
                  <c:v>4167</c:v>
                </c:pt>
                <c:pt idx="1034">
                  <c:v>370481</c:v>
                </c:pt>
                <c:pt idx="1035">
                  <c:v>37891</c:v>
                </c:pt>
                <c:pt idx="1036">
                  <c:v>8021</c:v>
                </c:pt>
                <c:pt idx="1037">
                  <c:v>1825705</c:v>
                </c:pt>
                <c:pt idx="1038">
                  <c:v>89132</c:v>
                </c:pt>
                <c:pt idx="1039">
                  <c:v>2192738</c:v>
                </c:pt>
                <c:pt idx="1040">
                  <c:v>176448</c:v>
                </c:pt>
                <c:pt idx="1041">
                  <c:v>719133</c:v>
                </c:pt>
                <c:pt idx="1042">
                  <c:v>1732872</c:v>
                </c:pt>
                <c:pt idx="1043">
                  <c:v>575537</c:v>
                </c:pt>
                <c:pt idx="1044">
                  <c:v>552694</c:v>
                </c:pt>
                <c:pt idx="1045">
                  <c:v>225107</c:v>
                </c:pt>
                <c:pt idx="1046">
                  <c:v>432552</c:v>
                </c:pt>
                <c:pt idx="1047">
                  <c:v>302656</c:v>
                </c:pt>
                <c:pt idx="1048">
                  <c:v>548658</c:v>
                </c:pt>
                <c:pt idx="1049">
                  <c:v>444366</c:v>
                </c:pt>
                <c:pt idx="1050">
                  <c:v>1292218</c:v>
                </c:pt>
                <c:pt idx="1051">
                  <c:v>7138640</c:v>
                </c:pt>
                <c:pt idx="1052">
                  <c:v>571347</c:v>
                </c:pt>
                <c:pt idx="1053">
                  <c:v>1666684</c:v>
                </c:pt>
                <c:pt idx="1054">
                  <c:v>2114478</c:v>
                </c:pt>
                <c:pt idx="1055">
                  <c:v>9992803</c:v>
                </c:pt>
                <c:pt idx="1056">
                  <c:v>1533488</c:v>
                </c:pt>
                <c:pt idx="1057">
                  <c:v>92327</c:v>
                </c:pt>
                <c:pt idx="1058">
                  <c:v>25796</c:v>
                </c:pt>
                <c:pt idx="1059">
                  <c:v>16371326</c:v>
                </c:pt>
                <c:pt idx="1060">
                  <c:v>912295</c:v>
                </c:pt>
                <c:pt idx="1061">
                  <c:v>5985284</c:v>
                </c:pt>
                <c:pt idx="1062">
                  <c:v>512293</c:v>
                </c:pt>
                <c:pt idx="1063">
                  <c:v>156712</c:v>
                </c:pt>
                <c:pt idx="1064">
                  <c:v>150991</c:v>
                </c:pt>
                <c:pt idx="1065">
                  <c:v>981439</c:v>
                </c:pt>
                <c:pt idx="1066">
                  <c:v>502917</c:v>
                </c:pt>
                <c:pt idx="1067">
                  <c:v>1371506</c:v>
                </c:pt>
                <c:pt idx="1068">
                  <c:v>271685</c:v>
                </c:pt>
                <c:pt idx="1069">
                  <c:v>664377</c:v>
                </c:pt>
                <c:pt idx="1070">
                  <c:v>15300</c:v>
                </c:pt>
                <c:pt idx="1071">
                  <c:v>8930421</c:v>
                </c:pt>
                <c:pt idx="1072">
                  <c:v>676692</c:v>
                </c:pt>
                <c:pt idx="1073">
                  <c:v>514888</c:v>
                </c:pt>
                <c:pt idx="1074">
                  <c:v>1339587</c:v>
                </c:pt>
                <c:pt idx="1075">
                  <c:v>185388</c:v>
                </c:pt>
                <c:pt idx="1076">
                  <c:v>268248</c:v>
                </c:pt>
                <c:pt idx="1077">
                  <c:v>293295</c:v>
                </c:pt>
                <c:pt idx="1078">
                  <c:v>39210</c:v>
                </c:pt>
                <c:pt idx="1079">
                  <c:v>460046</c:v>
                </c:pt>
                <c:pt idx="1080">
                  <c:v>2149621</c:v>
                </c:pt>
                <c:pt idx="1081">
                  <c:v>155126</c:v>
                </c:pt>
                <c:pt idx="1082">
                  <c:v>864149</c:v>
                </c:pt>
                <c:pt idx="1083">
                  <c:v>296615</c:v>
                </c:pt>
                <c:pt idx="1084">
                  <c:v>736748</c:v>
                </c:pt>
                <c:pt idx="1085">
                  <c:v>2182197</c:v>
                </c:pt>
                <c:pt idx="1086">
                  <c:v>395783</c:v>
                </c:pt>
                <c:pt idx="1087">
                  <c:v>684913</c:v>
                </c:pt>
                <c:pt idx="1088">
                  <c:v>2408682</c:v>
                </c:pt>
                <c:pt idx="1089">
                  <c:v>4005642</c:v>
                </c:pt>
                <c:pt idx="1090">
                  <c:v>2580817</c:v>
                </c:pt>
                <c:pt idx="1091">
                  <c:v>17679753</c:v>
                </c:pt>
                <c:pt idx="1092">
                  <c:v>88952</c:v>
                </c:pt>
                <c:pt idx="1093">
                  <c:v>352048</c:v>
                </c:pt>
                <c:pt idx="1094">
                  <c:v>6247</c:v>
                </c:pt>
                <c:pt idx="1095">
                  <c:v>24004779</c:v>
                </c:pt>
                <c:pt idx="1096">
                  <c:v>584892</c:v>
                </c:pt>
                <c:pt idx="1097">
                  <c:v>13832</c:v>
                </c:pt>
                <c:pt idx="1098">
                  <c:v>106333</c:v>
                </c:pt>
                <c:pt idx="1099">
                  <c:v>3791</c:v>
                </c:pt>
                <c:pt idx="1100">
                  <c:v>1041847</c:v>
                </c:pt>
                <c:pt idx="1101">
                  <c:v>23575103</c:v>
                </c:pt>
                <c:pt idx="1102">
                  <c:v>475702</c:v>
                </c:pt>
                <c:pt idx="1103">
                  <c:v>184579</c:v>
                </c:pt>
                <c:pt idx="1104">
                  <c:v>10692</c:v>
                </c:pt>
                <c:pt idx="1105">
                  <c:v>764936</c:v>
                </c:pt>
                <c:pt idx="1106">
                  <c:v>1855559</c:v>
                </c:pt>
                <c:pt idx="1107">
                  <c:v>9632678</c:v>
                </c:pt>
                <c:pt idx="1108">
                  <c:v>81377</c:v>
                </c:pt>
                <c:pt idx="1109">
                  <c:v>14657</c:v>
                </c:pt>
                <c:pt idx="1110">
                  <c:v>37199</c:v>
                </c:pt>
                <c:pt idx="1111">
                  <c:v>1034276</c:v>
                </c:pt>
                <c:pt idx="1112">
                  <c:v>1045168</c:v>
                </c:pt>
                <c:pt idx="1113">
                  <c:v>36859</c:v>
                </c:pt>
                <c:pt idx="1114">
                  <c:v>312769</c:v>
                </c:pt>
                <c:pt idx="1115">
                  <c:v>1769864</c:v>
                </c:pt>
                <c:pt idx="1116">
                  <c:v>298298</c:v>
                </c:pt>
                <c:pt idx="1117">
                  <c:v>99619</c:v>
                </c:pt>
                <c:pt idx="1118">
                  <c:v>31228</c:v>
                </c:pt>
                <c:pt idx="1119">
                  <c:v>417092</c:v>
                </c:pt>
                <c:pt idx="1120">
                  <c:v>26983</c:v>
                </c:pt>
                <c:pt idx="1121">
                  <c:v>243102</c:v>
                </c:pt>
                <c:pt idx="1122">
                  <c:v>740043</c:v>
                </c:pt>
                <c:pt idx="1123">
                  <c:v>2447</c:v>
                </c:pt>
                <c:pt idx="1124">
                  <c:v>3224847</c:v>
                </c:pt>
                <c:pt idx="1125">
                  <c:v>5013</c:v>
                </c:pt>
                <c:pt idx="1126">
                  <c:v>3291206</c:v>
                </c:pt>
                <c:pt idx="1127">
                  <c:v>812300</c:v>
                </c:pt>
                <c:pt idx="1128">
                  <c:v>1153783</c:v>
                </c:pt>
                <c:pt idx="1129">
                  <c:v>176548</c:v>
                </c:pt>
                <c:pt idx="1130">
                  <c:v>165175</c:v>
                </c:pt>
                <c:pt idx="1131">
                  <c:v>1237208</c:v>
                </c:pt>
                <c:pt idx="1132">
                  <c:v>66239</c:v>
                </c:pt>
                <c:pt idx="1133">
                  <c:v>150229</c:v>
                </c:pt>
                <c:pt idx="1134">
                  <c:v>47614</c:v>
                </c:pt>
                <c:pt idx="1135">
                  <c:v>56495</c:v>
                </c:pt>
                <c:pt idx="1136">
                  <c:v>90365</c:v>
                </c:pt>
                <c:pt idx="1137">
                  <c:v>666861</c:v>
                </c:pt>
                <c:pt idx="1138">
                  <c:v>2314081</c:v>
                </c:pt>
                <c:pt idx="1139">
                  <c:v>60794</c:v>
                </c:pt>
                <c:pt idx="1140">
                  <c:v>12027</c:v>
                </c:pt>
                <c:pt idx="1141">
                  <c:v>311989</c:v>
                </c:pt>
                <c:pt idx="1142">
                  <c:v>29305</c:v>
                </c:pt>
                <c:pt idx="1143">
                  <c:v>83369</c:v>
                </c:pt>
                <c:pt idx="1144">
                  <c:v>633226</c:v>
                </c:pt>
                <c:pt idx="1145">
                  <c:v>2193778</c:v>
                </c:pt>
                <c:pt idx="1146">
                  <c:v>5875258</c:v>
                </c:pt>
                <c:pt idx="1147">
                  <c:v>1789817</c:v>
                </c:pt>
                <c:pt idx="1148">
                  <c:v>2935898</c:v>
                </c:pt>
                <c:pt idx="1149">
                  <c:v>84428</c:v>
                </c:pt>
                <c:pt idx="1150">
                  <c:v>115838</c:v>
                </c:pt>
                <c:pt idx="1151">
                  <c:v>6122</c:v>
                </c:pt>
                <c:pt idx="1152">
                  <c:v>537822</c:v>
                </c:pt>
                <c:pt idx="1153">
                  <c:v>526982</c:v>
                </c:pt>
                <c:pt idx="1154">
                  <c:v>530315</c:v>
                </c:pt>
                <c:pt idx="1155">
                  <c:v>3611833</c:v>
                </c:pt>
                <c:pt idx="1156">
                  <c:v>251338</c:v>
                </c:pt>
                <c:pt idx="1157">
                  <c:v>129318</c:v>
                </c:pt>
                <c:pt idx="1158">
                  <c:v>9020</c:v>
                </c:pt>
                <c:pt idx="1159">
                  <c:v>3132</c:v>
                </c:pt>
                <c:pt idx="1160">
                  <c:v>149257</c:v>
                </c:pt>
                <c:pt idx="1161">
                  <c:v>204083</c:v>
                </c:pt>
                <c:pt idx="1162">
                  <c:v>349326</c:v>
                </c:pt>
                <c:pt idx="1163">
                  <c:v>319454</c:v>
                </c:pt>
                <c:pt idx="1164">
                  <c:v>45236</c:v>
                </c:pt>
                <c:pt idx="1165">
                  <c:v>1216232</c:v>
                </c:pt>
                <c:pt idx="1166">
                  <c:v>25393</c:v>
                </c:pt>
                <c:pt idx="1167">
                  <c:v>3922298</c:v>
                </c:pt>
                <c:pt idx="1168">
                  <c:v>183106</c:v>
                </c:pt>
                <c:pt idx="1169">
                  <c:v>260410</c:v>
                </c:pt>
                <c:pt idx="1170">
                  <c:v>1187812</c:v>
                </c:pt>
                <c:pt idx="1171">
                  <c:v>927831</c:v>
                </c:pt>
                <c:pt idx="1172">
                  <c:v>839839</c:v>
                </c:pt>
                <c:pt idx="1173">
                  <c:v>415263</c:v>
                </c:pt>
                <c:pt idx="1174">
                  <c:v>1528291</c:v>
                </c:pt>
                <c:pt idx="1175">
                  <c:v>4371</c:v>
                </c:pt>
                <c:pt idx="1176">
                  <c:v>2841864</c:v>
                </c:pt>
                <c:pt idx="1177">
                  <c:v>154224</c:v>
                </c:pt>
                <c:pt idx="1178">
                  <c:v>405688</c:v>
                </c:pt>
                <c:pt idx="1179">
                  <c:v>121390</c:v>
                </c:pt>
                <c:pt idx="1180">
                  <c:v>36064</c:v>
                </c:pt>
                <c:pt idx="1181">
                  <c:v>2721</c:v>
                </c:pt>
                <c:pt idx="1182">
                  <c:v>73214</c:v>
                </c:pt>
                <c:pt idx="1183">
                  <c:v>315116</c:v>
                </c:pt>
                <c:pt idx="1184">
                  <c:v>392184</c:v>
                </c:pt>
                <c:pt idx="1185">
                  <c:v>30599645</c:v>
                </c:pt>
                <c:pt idx="1186">
                  <c:v>2181296</c:v>
                </c:pt>
                <c:pt idx="1187">
                  <c:v>808361</c:v>
                </c:pt>
                <c:pt idx="1188">
                  <c:v>3640</c:v>
                </c:pt>
                <c:pt idx="1189">
                  <c:v>1520884</c:v>
                </c:pt>
                <c:pt idx="1190">
                  <c:v>1165339</c:v>
                </c:pt>
                <c:pt idx="1191">
                  <c:v>455015</c:v>
                </c:pt>
                <c:pt idx="1192">
                  <c:v>762616</c:v>
                </c:pt>
                <c:pt idx="1193">
                  <c:v>3105328</c:v>
                </c:pt>
                <c:pt idx="1194">
                  <c:v>3680427</c:v>
                </c:pt>
                <c:pt idx="1195">
                  <c:v>28434</c:v>
                </c:pt>
                <c:pt idx="1196">
                  <c:v>1357584</c:v>
                </c:pt>
                <c:pt idx="1197">
                  <c:v>470191</c:v>
                </c:pt>
                <c:pt idx="1198">
                  <c:v>4807512</c:v>
                </c:pt>
                <c:pt idx="1199">
                  <c:v>42034</c:v>
                </c:pt>
                <c:pt idx="1200">
                  <c:v>196212</c:v>
                </c:pt>
                <c:pt idx="1201">
                  <c:v>10511</c:v>
                </c:pt>
                <c:pt idx="1202">
                  <c:v>281678</c:v>
                </c:pt>
                <c:pt idx="1203">
                  <c:v>647516</c:v>
                </c:pt>
                <c:pt idx="1204">
                  <c:v>81267</c:v>
                </c:pt>
                <c:pt idx="1205">
                  <c:v>49462</c:v>
                </c:pt>
                <c:pt idx="1206">
                  <c:v>61652</c:v>
                </c:pt>
                <c:pt idx="1207">
                  <c:v>108116</c:v>
                </c:pt>
                <c:pt idx="1208">
                  <c:v>5454</c:v>
                </c:pt>
                <c:pt idx="1209">
                  <c:v>129071</c:v>
                </c:pt>
                <c:pt idx="1210">
                  <c:v>1539089</c:v>
                </c:pt>
                <c:pt idx="1211">
                  <c:v>3896</c:v>
                </c:pt>
                <c:pt idx="1212">
                  <c:v>4096699</c:v>
                </c:pt>
                <c:pt idx="1213">
                  <c:v>435210</c:v>
                </c:pt>
                <c:pt idx="1214">
                  <c:v>6988208</c:v>
                </c:pt>
                <c:pt idx="1215">
                  <c:v>1139279</c:v>
                </c:pt>
                <c:pt idx="1216">
                  <c:v>8999134</c:v>
                </c:pt>
                <c:pt idx="1217">
                  <c:v>356075</c:v>
                </c:pt>
                <c:pt idx="1218">
                  <c:v>25373</c:v>
                </c:pt>
                <c:pt idx="1219">
                  <c:v>4297582</c:v>
                </c:pt>
                <c:pt idx="1220">
                  <c:v>437764</c:v>
                </c:pt>
                <c:pt idx="1221">
                  <c:v>34293</c:v>
                </c:pt>
                <c:pt idx="1222">
                  <c:v>264912</c:v>
                </c:pt>
                <c:pt idx="1223">
                  <c:v>6185841</c:v>
                </c:pt>
                <c:pt idx="1224">
                  <c:v>410282</c:v>
                </c:pt>
                <c:pt idx="1225">
                  <c:v>65973</c:v>
                </c:pt>
                <c:pt idx="1226">
                  <c:v>114518</c:v>
                </c:pt>
                <c:pt idx="1227">
                  <c:v>35235</c:v>
                </c:pt>
                <c:pt idx="1228">
                  <c:v>65758</c:v>
                </c:pt>
                <c:pt idx="1229">
                  <c:v>10806</c:v>
                </c:pt>
                <c:pt idx="1230">
                  <c:v>66529577</c:v>
                </c:pt>
                <c:pt idx="1231">
                  <c:v>92983</c:v>
                </c:pt>
                <c:pt idx="1232">
                  <c:v>439441</c:v>
                </c:pt>
                <c:pt idx="1233">
                  <c:v>172587</c:v>
                </c:pt>
                <c:pt idx="1234">
                  <c:v>1478064</c:v>
                </c:pt>
                <c:pt idx="1235">
                  <c:v>622331</c:v>
                </c:pt>
                <c:pt idx="1236">
                  <c:v>810444</c:v>
                </c:pt>
                <c:pt idx="1237">
                  <c:v>2659593</c:v>
                </c:pt>
                <c:pt idx="1238">
                  <c:v>265260</c:v>
                </c:pt>
                <c:pt idx="1239">
                  <c:v>136788</c:v>
                </c:pt>
                <c:pt idx="1240">
                  <c:v>71849</c:v>
                </c:pt>
                <c:pt idx="1241">
                  <c:v>387382</c:v>
                </c:pt>
                <c:pt idx="1242">
                  <c:v>171554</c:v>
                </c:pt>
                <c:pt idx="1243">
                  <c:v>239592</c:v>
                </c:pt>
                <c:pt idx="1244">
                  <c:v>194902</c:v>
                </c:pt>
                <c:pt idx="1245">
                  <c:v>24371</c:v>
                </c:pt>
                <c:pt idx="1246">
                  <c:v>720749</c:v>
                </c:pt>
                <c:pt idx="1247">
                  <c:v>2093</c:v>
                </c:pt>
                <c:pt idx="1248">
                  <c:v>41254</c:v>
                </c:pt>
                <c:pt idx="1249">
                  <c:v>188155</c:v>
                </c:pt>
                <c:pt idx="1250">
                  <c:v>327211</c:v>
                </c:pt>
                <c:pt idx="1251">
                  <c:v>6492425</c:v>
                </c:pt>
                <c:pt idx="1252">
                  <c:v>150908</c:v>
                </c:pt>
                <c:pt idx="1253">
                  <c:v>2309633</c:v>
                </c:pt>
                <c:pt idx="1254">
                  <c:v>588133</c:v>
                </c:pt>
                <c:pt idx="1255">
                  <c:v>7325</c:v>
                </c:pt>
                <c:pt idx="1256">
                  <c:v>144967</c:v>
                </c:pt>
                <c:pt idx="1257">
                  <c:v>583281</c:v>
                </c:pt>
                <c:pt idx="1258">
                  <c:v>3280332</c:v>
                </c:pt>
                <c:pt idx="1259">
                  <c:v>187585</c:v>
                </c:pt>
                <c:pt idx="1260">
                  <c:v>658110</c:v>
                </c:pt>
                <c:pt idx="1261">
                  <c:v>3856726</c:v>
                </c:pt>
                <c:pt idx="1262">
                  <c:v>747391</c:v>
                </c:pt>
                <c:pt idx="1263">
                  <c:v>123804</c:v>
                </c:pt>
                <c:pt idx="1264">
                  <c:v>606048</c:v>
                </c:pt>
                <c:pt idx="1265">
                  <c:v>1152468</c:v>
                </c:pt>
                <c:pt idx="1266">
                  <c:v>2122601</c:v>
                </c:pt>
                <c:pt idx="1267">
                  <c:v>1554433</c:v>
                </c:pt>
                <c:pt idx="1268">
                  <c:v>3845553</c:v>
                </c:pt>
                <c:pt idx="1269">
                  <c:v>282389</c:v>
                </c:pt>
                <c:pt idx="1270">
                  <c:v>599176</c:v>
                </c:pt>
                <c:pt idx="1271">
                  <c:v>293630</c:v>
                </c:pt>
                <c:pt idx="1272">
                  <c:v>554706</c:v>
                </c:pt>
                <c:pt idx="1273">
                  <c:v>321076</c:v>
                </c:pt>
                <c:pt idx="1274">
                  <c:v>499527</c:v>
                </c:pt>
                <c:pt idx="1275">
                  <c:v>131141</c:v>
                </c:pt>
                <c:pt idx="1276">
                  <c:v>931253</c:v>
                </c:pt>
                <c:pt idx="1277">
                  <c:v>471945</c:v>
                </c:pt>
                <c:pt idx="1278">
                  <c:v>464544</c:v>
                </c:pt>
                <c:pt idx="1279">
                  <c:v>467994</c:v>
                </c:pt>
                <c:pt idx="1280">
                  <c:v>326110</c:v>
                </c:pt>
                <c:pt idx="1281">
                  <c:v>1233722</c:v>
                </c:pt>
                <c:pt idx="1282">
                  <c:v>53198</c:v>
                </c:pt>
                <c:pt idx="1283">
                  <c:v>212075</c:v>
                </c:pt>
                <c:pt idx="1284">
                  <c:v>2651325</c:v>
                </c:pt>
                <c:pt idx="1285">
                  <c:v>633790</c:v>
                </c:pt>
                <c:pt idx="1286">
                  <c:v>239043</c:v>
                </c:pt>
                <c:pt idx="1287">
                  <c:v>86380</c:v>
                </c:pt>
                <c:pt idx="1288">
                  <c:v>257584</c:v>
                </c:pt>
                <c:pt idx="1289">
                  <c:v>2384671</c:v>
                </c:pt>
                <c:pt idx="1290">
                  <c:v>597308</c:v>
                </c:pt>
                <c:pt idx="1291">
                  <c:v>842514</c:v>
                </c:pt>
                <c:pt idx="1292">
                  <c:v>295841</c:v>
                </c:pt>
                <c:pt idx="1293">
                  <c:v>3153075</c:v>
                </c:pt>
                <c:pt idx="1294">
                  <c:v>704424</c:v>
                </c:pt>
                <c:pt idx="1295">
                  <c:v>1088653</c:v>
                </c:pt>
                <c:pt idx="1296">
                  <c:v>302719</c:v>
                </c:pt>
                <c:pt idx="1297">
                  <c:v>32307</c:v>
                </c:pt>
                <c:pt idx="1298">
                  <c:v>1073831</c:v>
                </c:pt>
                <c:pt idx="1299">
                  <c:v>900305</c:v>
                </c:pt>
                <c:pt idx="1300">
                  <c:v>1551300</c:v>
                </c:pt>
                <c:pt idx="1301">
                  <c:v>2611836</c:v>
                </c:pt>
                <c:pt idx="1302">
                  <c:v>386991</c:v>
                </c:pt>
                <c:pt idx="1303">
                  <c:v>5963</c:v>
                </c:pt>
                <c:pt idx="1304">
                  <c:v>1722</c:v>
                </c:pt>
                <c:pt idx="1305">
                  <c:v>357299</c:v>
                </c:pt>
                <c:pt idx="1306">
                  <c:v>1340395</c:v>
                </c:pt>
                <c:pt idx="1307">
                  <c:v>145213</c:v>
                </c:pt>
                <c:pt idx="1308">
                  <c:v>576861</c:v>
                </c:pt>
                <c:pt idx="1309">
                  <c:v>5696</c:v>
                </c:pt>
                <c:pt idx="1310">
                  <c:v>610581</c:v>
                </c:pt>
                <c:pt idx="1311">
                  <c:v>234260</c:v>
                </c:pt>
                <c:pt idx="1312">
                  <c:v>170075</c:v>
                </c:pt>
                <c:pt idx="1313">
                  <c:v>99432</c:v>
                </c:pt>
                <c:pt idx="1314">
                  <c:v>1062124</c:v>
                </c:pt>
                <c:pt idx="1315">
                  <c:v>346931</c:v>
                </c:pt>
                <c:pt idx="1316">
                  <c:v>17716</c:v>
                </c:pt>
                <c:pt idx="1317">
                  <c:v>819692</c:v>
                </c:pt>
                <c:pt idx="1318">
                  <c:v>921465</c:v>
                </c:pt>
                <c:pt idx="1319">
                  <c:v>158778</c:v>
                </c:pt>
                <c:pt idx="1320">
                  <c:v>3770744</c:v>
                </c:pt>
                <c:pt idx="1321">
                  <c:v>12963</c:v>
                </c:pt>
                <c:pt idx="1322">
                  <c:v>23798</c:v>
                </c:pt>
                <c:pt idx="1323">
                  <c:v>251710</c:v>
                </c:pt>
                <c:pt idx="1324">
                  <c:v>590444</c:v>
                </c:pt>
                <c:pt idx="1325">
                  <c:v>1590640</c:v>
                </c:pt>
                <c:pt idx="1326">
                  <c:v>1552066</c:v>
                </c:pt>
                <c:pt idx="1327">
                  <c:v>86011</c:v>
                </c:pt>
                <c:pt idx="1328">
                  <c:v>784937</c:v>
                </c:pt>
                <c:pt idx="1329">
                  <c:v>20960</c:v>
                </c:pt>
                <c:pt idx="1330">
                  <c:v>1052662</c:v>
                </c:pt>
                <c:pt idx="1331">
                  <c:v>1141627</c:v>
                </c:pt>
                <c:pt idx="1332">
                  <c:v>1359328</c:v>
                </c:pt>
                <c:pt idx="1333">
                  <c:v>846278</c:v>
                </c:pt>
                <c:pt idx="1334">
                  <c:v>34953</c:v>
                </c:pt>
                <c:pt idx="1335">
                  <c:v>316194</c:v>
                </c:pt>
                <c:pt idx="1336">
                  <c:v>308720</c:v>
                </c:pt>
                <c:pt idx="1337">
                  <c:v>120441</c:v>
                </c:pt>
                <c:pt idx="1338">
                  <c:v>20100</c:v>
                </c:pt>
                <c:pt idx="1339">
                  <c:v>1800483</c:v>
                </c:pt>
                <c:pt idx="1340">
                  <c:v>1550527</c:v>
                </c:pt>
                <c:pt idx="1341">
                  <c:v>2058270</c:v>
                </c:pt>
                <c:pt idx="1342">
                  <c:v>2840</c:v>
                </c:pt>
                <c:pt idx="1343">
                  <c:v>940127</c:v>
                </c:pt>
                <c:pt idx="1344">
                  <c:v>665791</c:v>
                </c:pt>
                <c:pt idx="1345">
                  <c:v>194288</c:v>
                </c:pt>
                <c:pt idx="1346">
                  <c:v>352299</c:v>
                </c:pt>
                <c:pt idx="1347">
                  <c:v>1018308</c:v>
                </c:pt>
                <c:pt idx="1348">
                  <c:v>13127</c:v>
                </c:pt>
                <c:pt idx="1349">
                  <c:v>392500</c:v>
                </c:pt>
                <c:pt idx="1350">
                  <c:v>2255876</c:v>
                </c:pt>
                <c:pt idx="1351">
                  <c:v>7952</c:v>
                </c:pt>
                <c:pt idx="1352">
                  <c:v>1087394</c:v>
                </c:pt>
                <c:pt idx="1353">
                  <c:v>79306</c:v>
                </c:pt>
                <c:pt idx="1354">
                  <c:v>268148</c:v>
                </c:pt>
                <c:pt idx="1355">
                  <c:v>2291077</c:v>
                </c:pt>
                <c:pt idx="1356">
                  <c:v>48907</c:v>
                </c:pt>
                <c:pt idx="1357">
                  <c:v>147586</c:v>
                </c:pt>
                <c:pt idx="1358">
                  <c:v>286577</c:v>
                </c:pt>
                <c:pt idx="1359">
                  <c:v>1225591</c:v>
                </c:pt>
                <c:pt idx="1360">
                  <c:v>1233075</c:v>
                </c:pt>
                <c:pt idx="1361">
                  <c:v>1106</c:v>
                </c:pt>
                <c:pt idx="1362">
                  <c:v>248330</c:v>
                </c:pt>
                <c:pt idx="1363">
                  <c:v>129538</c:v>
                </c:pt>
                <c:pt idx="1364">
                  <c:v>1228275</c:v>
                </c:pt>
                <c:pt idx="1365">
                  <c:v>556976</c:v>
                </c:pt>
                <c:pt idx="1366">
                  <c:v>444997</c:v>
                </c:pt>
                <c:pt idx="1367">
                  <c:v>153186</c:v>
                </c:pt>
                <c:pt idx="1368">
                  <c:v>412649</c:v>
                </c:pt>
                <c:pt idx="1369">
                  <c:v>1438726</c:v>
                </c:pt>
                <c:pt idx="1370">
                  <c:v>672329</c:v>
                </c:pt>
                <c:pt idx="1371">
                  <c:v>193223</c:v>
                </c:pt>
                <c:pt idx="1372">
                  <c:v>890843</c:v>
                </c:pt>
                <c:pt idx="1373">
                  <c:v>8470806</c:v>
                </c:pt>
                <c:pt idx="1374">
                  <c:v>3729425</c:v>
                </c:pt>
                <c:pt idx="1375">
                  <c:v>425904</c:v>
                </c:pt>
                <c:pt idx="1376">
                  <c:v>92355</c:v>
                </c:pt>
                <c:pt idx="1377">
                  <c:v>6217292</c:v>
                </c:pt>
                <c:pt idx="1378">
                  <c:v>4787793</c:v>
                </c:pt>
                <c:pt idx="1379">
                  <c:v>93102</c:v>
                </c:pt>
                <c:pt idx="1380">
                  <c:v>302153</c:v>
                </c:pt>
                <c:pt idx="1381">
                  <c:v>491205</c:v>
                </c:pt>
                <c:pt idx="1382">
                  <c:v>57650</c:v>
                </c:pt>
                <c:pt idx="1383">
                  <c:v>733923</c:v>
                </c:pt>
                <c:pt idx="1384">
                  <c:v>549371</c:v>
                </c:pt>
                <c:pt idx="1385">
                  <c:v>61931</c:v>
                </c:pt>
                <c:pt idx="1386">
                  <c:v>2275999</c:v>
                </c:pt>
                <c:pt idx="1387">
                  <c:v>318840</c:v>
                </c:pt>
                <c:pt idx="1388">
                  <c:v>1028031</c:v>
                </c:pt>
                <c:pt idx="1389">
                  <c:v>75279</c:v>
                </c:pt>
                <c:pt idx="1390">
                  <c:v>471266</c:v>
                </c:pt>
                <c:pt idx="1391">
                  <c:v>268430</c:v>
                </c:pt>
                <c:pt idx="1392">
                  <c:v>344358</c:v>
                </c:pt>
                <c:pt idx="1393">
                  <c:v>2144958</c:v>
                </c:pt>
                <c:pt idx="1394">
                  <c:v>518578</c:v>
                </c:pt>
                <c:pt idx="1395">
                  <c:v>2095026</c:v>
                </c:pt>
                <c:pt idx="1396">
                  <c:v>281340</c:v>
                </c:pt>
                <c:pt idx="1397">
                  <c:v>1628628</c:v>
                </c:pt>
                <c:pt idx="1398">
                  <c:v>365455</c:v>
                </c:pt>
                <c:pt idx="1399">
                  <c:v>4609321</c:v>
                </c:pt>
                <c:pt idx="1400">
                  <c:v>8924</c:v>
                </c:pt>
                <c:pt idx="1401">
                  <c:v>178765</c:v>
                </c:pt>
                <c:pt idx="1402">
                  <c:v>1375</c:v>
                </c:pt>
                <c:pt idx="1403">
                  <c:v>255806</c:v>
                </c:pt>
                <c:pt idx="1404">
                  <c:v>480569</c:v>
                </c:pt>
                <c:pt idx="1405">
                  <c:v>56111957</c:v>
                </c:pt>
                <c:pt idx="1406">
                  <c:v>320395</c:v>
                </c:pt>
                <c:pt idx="1407">
                  <c:v>12609</c:v>
                </c:pt>
                <c:pt idx="1408">
                  <c:v>2666775</c:v>
                </c:pt>
                <c:pt idx="1409">
                  <c:v>276563</c:v>
                </c:pt>
                <c:pt idx="1410">
                  <c:v>125227</c:v>
                </c:pt>
                <c:pt idx="1411">
                  <c:v>1851372</c:v>
                </c:pt>
                <c:pt idx="1412">
                  <c:v>3602906</c:v>
                </c:pt>
                <c:pt idx="1413">
                  <c:v>294668</c:v>
                </c:pt>
                <c:pt idx="1414">
                  <c:v>518516</c:v>
                </c:pt>
                <c:pt idx="1415">
                  <c:v>138890</c:v>
                </c:pt>
                <c:pt idx="1416">
                  <c:v>3953945</c:v>
                </c:pt>
                <c:pt idx="1417">
                  <c:v>64261</c:v>
                </c:pt>
                <c:pt idx="1418">
                  <c:v>315429</c:v>
                </c:pt>
                <c:pt idx="1419">
                  <c:v>847523</c:v>
                </c:pt>
                <c:pt idx="1420">
                  <c:v>2003048</c:v>
                </c:pt>
                <c:pt idx="1421">
                  <c:v>150691</c:v>
                </c:pt>
                <c:pt idx="1422">
                  <c:v>6688</c:v>
                </c:pt>
                <c:pt idx="1423">
                  <c:v>104674</c:v>
                </c:pt>
                <c:pt idx="1424">
                  <c:v>5053825</c:v>
                </c:pt>
                <c:pt idx="1425">
                  <c:v>154250</c:v>
                </c:pt>
                <c:pt idx="1426">
                  <c:v>1836595</c:v>
                </c:pt>
                <c:pt idx="1427">
                  <c:v>977753</c:v>
                </c:pt>
                <c:pt idx="1428">
                  <c:v>583346</c:v>
                </c:pt>
                <c:pt idx="1429">
                  <c:v>284888</c:v>
                </c:pt>
                <c:pt idx="1430">
                  <c:v>49313</c:v>
                </c:pt>
                <c:pt idx="1431">
                  <c:v>376291</c:v>
                </c:pt>
                <c:pt idx="1432">
                  <c:v>2027943</c:v>
                </c:pt>
                <c:pt idx="1433">
                  <c:v>493451</c:v>
                </c:pt>
                <c:pt idx="1434">
                  <c:v>76450</c:v>
                </c:pt>
                <c:pt idx="1435">
                  <c:v>543067</c:v>
                </c:pt>
                <c:pt idx="1436">
                  <c:v>104480</c:v>
                </c:pt>
                <c:pt idx="1437">
                  <c:v>311748</c:v>
                </c:pt>
                <c:pt idx="1438">
                  <c:v>30061253</c:v>
                </c:pt>
                <c:pt idx="1439">
                  <c:v>75756</c:v>
                </c:pt>
                <c:pt idx="1440">
                  <c:v>781858</c:v>
                </c:pt>
                <c:pt idx="1441">
                  <c:v>475296</c:v>
                </c:pt>
                <c:pt idx="1442">
                  <c:v>4423680</c:v>
                </c:pt>
                <c:pt idx="1443">
                  <c:v>125045</c:v>
                </c:pt>
                <c:pt idx="1444">
                  <c:v>1082634</c:v>
                </c:pt>
                <c:pt idx="1445">
                  <c:v>1358775</c:v>
                </c:pt>
                <c:pt idx="1446">
                  <c:v>435451</c:v>
                </c:pt>
                <c:pt idx="1447">
                  <c:v>460673</c:v>
                </c:pt>
                <c:pt idx="1448">
                  <c:v>10107</c:v>
                </c:pt>
                <c:pt idx="1449">
                  <c:v>645532</c:v>
                </c:pt>
                <c:pt idx="1450">
                  <c:v>23851</c:v>
                </c:pt>
                <c:pt idx="1451">
                  <c:v>913811</c:v>
                </c:pt>
                <c:pt idx="1452">
                  <c:v>151767</c:v>
                </c:pt>
                <c:pt idx="1453">
                  <c:v>1199560</c:v>
                </c:pt>
                <c:pt idx="1454">
                  <c:v>18471</c:v>
                </c:pt>
                <c:pt idx="1455">
                  <c:v>109733</c:v>
                </c:pt>
                <c:pt idx="1456">
                  <c:v>241441</c:v>
                </c:pt>
                <c:pt idx="1457">
                  <c:v>115949</c:v>
                </c:pt>
                <c:pt idx="1458">
                  <c:v>369007</c:v>
                </c:pt>
                <c:pt idx="1459">
                  <c:v>2714802</c:v>
                </c:pt>
                <c:pt idx="1460">
                  <c:v>3237</c:v>
                </c:pt>
                <c:pt idx="1461">
                  <c:v>3598002</c:v>
                </c:pt>
                <c:pt idx="1462">
                  <c:v>921172</c:v>
                </c:pt>
                <c:pt idx="1463">
                  <c:v>522265</c:v>
                </c:pt>
                <c:pt idx="1464">
                  <c:v>176709</c:v>
                </c:pt>
                <c:pt idx="1465">
                  <c:v>8076063</c:v>
                </c:pt>
                <c:pt idx="1466">
                  <c:v>19177871</c:v>
                </c:pt>
                <c:pt idx="1467">
                  <c:v>303174</c:v>
                </c:pt>
                <c:pt idx="1468">
                  <c:v>536419</c:v>
                </c:pt>
                <c:pt idx="1469">
                  <c:v>3021666</c:v>
                </c:pt>
                <c:pt idx="1470">
                  <c:v>467230</c:v>
                </c:pt>
                <c:pt idx="1471">
                  <c:v>227162</c:v>
                </c:pt>
                <c:pt idx="1472">
                  <c:v>335365</c:v>
                </c:pt>
                <c:pt idx="1473">
                  <c:v>96463</c:v>
                </c:pt>
                <c:pt idx="1474">
                  <c:v>838711</c:v>
                </c:pt>
                <c:pt idx="1475">
                  <c:v>483082</c:v>
                </c:pt>
                <c:pt idx="1476">
                  <c:v>12039</c:v>
                </c:pt>
                <c:pt idx="1477">
                  <c:v>1594965</c:v>
                </c:pt>
                <c:pt idx="1478">
                  <c:v>1422262</c:v>
                </c:pt>
                <c:pt idx="1479">
                  <c:v>1277105</c:v>
                </c:pt>
                <c:pt idx="1480">
                  <c:v>1500852</c:v>
                </c:pt>
                <c:pt idx="1481">
                  <c:v>338709</c:v>
                </c:pt>
                <c:pt idx="1482">
                  <c:v>1251402</c:v>
                </c:pt>
                <c:pt idx="1483">
                  <c:v>330955</c:v>
                </c:pt>
                <c:pt idx="1484">
                  <c:v>32079687</c:v>
                </c:pt>
                <c:pt idx="1485">
                  <c:v>2421584</c:v>
                </c:pt>
                <c:pt idx="1486">
                  <c:v>152062</c:v>
                </c:pt>
                <c:pt idx="1487">
                  <c:v>1807</c:v>
                </c:pt>
                <c:pt idx="1488">
                  <c:v>1215945</c:v>
                </c:pt>
                <c:pt idx="1489">
                  <c:v>5190938</c:v>
                </c:pt>
                <c:pt idx="1490">
                  <c:v>3962616</c:v>
                </c:pt>
                <c:pt idx="1491">
                  <c:v>26735</c:v>
                </c:pt>
                <c:pt idx="1492">
                  <c:v>882501</c:v>
                </c:pt>
                <c:pt idx="1493">
                  <c:v>161456</c:v>
                </c:pt>
                <c:pt idx="1494">
                  <c:v>161060</c:v>
                </c:pt>
                <c:pt idx="1495">
                  <c:v>721821</c:v>
                </c:pt>
                <c:pt idx="1496">
                  <c:v>1756608</c:v>
                </c:pt>
                <c:pt idx="1497">
                  <c:v>1283073</c:v>
                </c:pt>
                <c:pt idx="1498">
                  <c:v>432140</c:v>
                </c:pt>
                <c:pt idx="1499">
                  <c:v>1402868</c:v>
                </c:pt>
                <c:pt idx="1500">
                  <c:v>31612</c:v>
                </c:pt>
                <c:pt idx="1501">
                  <c:v>598317</c:v>
                </c:pt>
                <c:pt idx="1502">
                  <c:v>444092</c:v>
                </c:pt>
                <c:pt idx="1503">
                  <c:v>96485</c:v>
                </c:pt>
                <c:pt idx="1504">
                  <c:v>629744</c:v>
                </c:pt>
                <c:pt idx="1505">
                  <c:v>593679</c:v>
                </c:pt>
                <c:pt idx="1506">
                  <c:v>883599</c:v>
                </c:pt>
                <c:pt idx="1507">
                  <c:v>749223</c:v>
                </c:pt>
                <c:pt idx="1508">
                  <c:v>1856410</c:v>
                </c:pt>
                <c:pt idx="1509">
                  <c:v>483707</c:v>
                </c:pt>
                <c:pt idx="1510">
                  <c:v>272859</c:v>
                </c:pt>
                <c:pt idx="1511">
                  <c:v>3068</c:v>
                </c:pt>
                <c:pt idx="1512">
                  <c:v>165099</c:v>
                </c:pt>
                <c:pt idx="1513">
                  <c:v>49115</c:v>
                </c:pt>
                <c:pt idx="1514">
                  <c:v>1107554</c:v>
                </c:pt>
                <c:pt idx="1515">
                  <c:v>283313</c:v>
                </c:pt>
                <c:pt idx="1516">
                  <c:v>19722</c:v>
                </c:pt>
                <c:pt idx="1517">
                  <c:v>298927</c:v>
                </c:pt>
                <c:pt idx="1518">
                  <c:v>5144</c:v>
                </c:pt>
                <c:pt idx="1519">
                  <c:v>563127</c:v>
                </c:pt>
                <c:pt idx="1520">
                  <c:v>2579421</c:v>
                </c:pt>
                <c:pt idx="1521">
                  <c:v>5760</c:v>
                </c:pt>
                <c:pt idx="1522">
                  <c:v>636653</c:v>
                </c:pt>
                <c:pt idx="1523">
                  <c:v>462594</c:v>
                </c:pt>
                <c:pt idx="1524">
                  <c:v>1544312</c:v>
                </c:pt>
                <c:pt idx="1525">
                  <c:v>737415</c:v>
                </c:pt>
                <c:pt idx="1526">
                  <c:v>1685609</c:v>
                </c:pt>
                <c:pt idx="1527">
                  <c:v>1430545</c:v>
                </c:pt>
                <c:pt idx="1528">
                  <c:v>283808</c:v>
                </c:pt>
                <c:pt idx="1529">
                  <c:v>68719</c:v>
                </c:pt>
                <c:pt idx="1530">
                  <c:v>14289</c:v>
                </c:pt>
                <c:pt idx="1531">
                  <c:v>23987</c:v>
                </c:pt>
                <c:pt idx="1532">
                  <c:v>1144940</c:v>
                </c:pt>
                <c:pt idx="1533">
                  <c:v>1527300</c:v>
                </c:pt>
                <c:pt idx="1534">
                  <c:v>8004</c:v>
                </c:pt>
                <c:pt idx="1535">
                  <c:v>17342</c:v>
                </c:pt>
                <c:pt idx="1536">
                  <c:v>2028512</c:v>
                </c:pt>
                <c:pt idx="1537">
                  <c:v>483009</c:v>
                </c:pt>
                <c:pt idx="1538">
                  <c:v>75289</c:v>
                </c:pt>
                <c:pt idx="1539">
                  <c:v>739428</c:v>
                </c:pt>
                <c:pt idx="1540">
                  <c:v>5576</c:v>
                </c:pt>
                <c:pt idx="1541">
                  <c:v>758052</c:v>
                </c:pt>
                <c:pt idx="1542">
                  <c:v>10541</c:v>
                </c:pt>
                <c:pt idx="1543">
                  <c:v>1873164</c:v>
                </c:pt>
                <c:pt idx="1544">
                  <c:v>484287</c:v>
                </c:pt>
                <c:pt idx="1545">
                  <c:v>894787</c:v>
                </c:pt>
                <c:pt idx="1546">
                  <c:v>603868</c:v>
                </c:pt>
                <c:pt idx="1547">
                  <c:v>21701</c:v>
                </c:pt>
                <c:pt idx="1548">
                  <c:v>834586</c:v>
                </c:pt>
                <c:pt idx="1549">
                  <c:v>195363</c:v>
                </c:pt>
                <c:pt idx="1550">
                  <c:v>10083696</c:v>
                </c:pt>
                <c:pt idx="1551">
                  <c:v>1587545</c:v>
                </c:pt>
                <c:pt idx="1552">
                  <c:v>1025505</c:v>
                </c:pt>
                <c:pt idx="1553">
                  <c:v>801597</c:v>
                </c:pt>
                <c:pt idx="1554">
                  <c:v>24611</c:v>
                </c:pt>
                <c:pt idx="1555">
                  <c:v>299105</c:v>
                </c:pt>
                <c:pt idx="1556">
                  <c:v>43651</c:v>
                </c:pt>
                <c:pt idx="1557">
                  <c:v>7349435</c:v>
                </c:pt>
                <c:pt idx="1558">
                  <c:v>9078</c:v>
                </c:pt>
                <c:pt idx="1559">
                  <c:v>91982</c:v>
                </c:pt>
                <c:pt idx="1560">
                  <c:v>432969</c:v>
                </c:pt>
                <c:pt idx="1561">
                  <c:v>138073</c:v>
                </c:pt>
                <c:pt idx="1562">
                  <c:v>1612824</c:v>
                </c:pt>
                <c:pt idx="1563">
                  <c:v>2174369</c:v>
                </c:pt>
                <c:pt idx="1564">
                  <c:v>4227252</c:v>
                </c:pt>
                <c:pt idx="1565">
                  <c:v>140887</c:v>
                </c:pt>
                <c:pt idx="1566">
                  <c:v>114280</c:v>
                </c:pt>
                <c:pt idx="1567">
                  <c:v>253965</c:v>
                </c:pt>
                <c:pt idx="1568">
                  <c:v>108297</c:v>
                </c:pt>
                <c:pt idx="1569">
                  <c:v>1486236</c:v>
                </c:pt>
                <c:pt idx="1570">
                  <c:v>3673170</c:v>
                </c:pt>
                <c:pt idx="1571">
                  <c:v>82713</c:v>
                </c:pt>
                <c:pt idx="1572">
                  <c:v>1262601</c:v>
                </c:pt>
                <c:pt idx="1573">
                  <c:v>142414</c:v>
                </c:pt>
                <c:pt idx="1574">
                  <c:v>394153</c:v>
                </c:pt>
                <c:pt idx="1575">
                  <c:v>4233</c:v>
                </c:pt>
                <c:pt idx="1576">
                  <c:v>29188</c:v>
                </c:pt>
                <c:pt idx="1577">
                  <c:v>1710398</c:v>
                </c:pt>
                <c:pt idx="1578">
                  <c:v>392655</c:v>
                </c:pt>
                <c:pt idx="1579">
                  <c:v>1084820</c:v>
                </c:pt>
                <c:pt idx="1580">
                  <c:v>4789480</c:v>
                </c:pt>
                <c:pt idx="1581">
                  <c:v>181929</c:v>
                </c:pt>
                <c:pt idx="1582">
                  <c:v>347988</c:v>
                </c:pt>
                <c:pt idx="1583">
                  <c:v>2505168</c:v>
                </c:pt>
                <c:pt idx="1584">
                  <c:v>1776291</c:v>
                </c:pt>
                <c:pt idx="1585">
                  <c:v>2235021</c:v>
                </c:pt>
                <c:pt idx="1586">
                  <c:v>1734377</c:v>
                </c:pt>
                <c:pt idx="1587">
                  <c:v>28378</c:v>
                </c:pt>
                <c:pt idx="1588">
                  <c:v>391174</c:v>
                </c:pt>
                <c:pt idx="1589">
                  <c:v>83200</c:v>
                </c:pt>
                <c:pt idx="1590">
                  <c:v>4409293</c:v>
                </c:pt>
                <c:pt idx="1591">
                  <c:v>855404</c:v>
                </c:pt>
                <c:pt idx="1592">
                  <c:v>389613</c:v>
                </c:pt>
                <c:pt idx="1593">
                  <c:v>656029</c:v>
                </c:pt>
                <c:pt idx="1594">
                  <c:v>20752341</c:v>
                </c:pt>
                <c:pt idx="1595">
                  <c:v>5950405</c:v>
                </c:pt>
                <c:pt idx="1596">
                  <c:v>241991</c:v>
                </c:pt>
                <c:pt idx="1597">
                  <c:v>331575</c:v>
                </c:pt>
                <c:pt idx="1598">
                  <c:v>376264</c:v>
                </c:pt>
                <c:pt idx="1599">
                  <c:v>539715</c:v>
                </c:pt>
                <c:pt idx="1600">
                  <c:v>1273082</c:v>
                </c:pt>
                <c:pt idx="1601">
                  <c:v>421341</c:v>
                </c:pt>
                <c:pt idx="1602">
                  <c:v>839162</c:v>
                </c:pt>
                <c:pt idx="1603">
                  <c:v>24186</c:v>
                </c:pt>
                <c:pt idx="1604">
                  <c:v>472551</c:v>
                </c:pt>
                <c:pt idx="1605">
                  <c:v>624894</c:v>
                </c:pt>
                <c:pt idx="1606">
                  <c:v>619936</c:v>
                </c:pt>
                <c:pt idx="1607">
                  <c:v>491613</c:v>
                </c:pt>
                <c:pt idx="1608">
                  <c:v>1175168</c:v>
                </c:pt>
                <c:pt idx="1609">
                  <c:v>20068</c:v>
                </c:pt>
                <c:pt idx="1610">
                  <c:v>3323467</c:v>
                </c:pt>
                <c:pt idx="1611">
                  <c:v>169130</c:v>
                </c:pt>
                <c:pt idx="1612">
                  <c:v>635182</c:v>
                </c:pt>
                <c:pt idx="1613">
                  <c:v>4007147</c:v>
                </c:pt>
                <c:pt idx="1614">
                  <c:v>2997289</c:v>
                </c:pt>
                <c:pt idx="1615">
                  <c:v>1093385</c:v>
                </c:pt>
                <c:pt idx="1616">
                  <c:v>554250</c:v>
                </c:pt>
                <c:pt idx="1617">
                  <c:v>3311448</c:v>
                </c:pt>
                <c:pt idx="1618">
                  <c:v>290344</c:v>
                </c:pt>
                <c:pt idx="1619">
                  <c:v>898422</c:v>
                </c:pt>
                <c:pt idx="1620">
                  <c:v>17737</c:v>
                </c:pt>
                <c:pt idx="1621">
                  <c:v>5569216</c:v>
                </c:pt>
                <c:pt idx="1622">
                  <c:v>83499</c:v>
                </c:pt>
                <c:pt idx="1623">
                  <c:v>892676</c:v>
                </c:pt>
                <c:pt idx="1624">
                  <c:v>2433987</c:v>
                </c:pt>
                <c:pt idx="1625">
                  <c:v>931571</c:v>
                </c:pt>
                <c:pt idx="1626">
                  <c:v>319297</c:v>
                </c:pt>
                <c:pt idx="1627">
                  <c:v>193794</c:v>
                </c:pt>
                <c:pt idx="1628">
                  <c:v>41714</c:v>
                </c:pt>
                <c:pt idx="1629">
                  <c:v>157137</c:v>
                </c:pt>
                <c:pt idx="1630">
                  <c:v>244532</c:v>
                </c:pt>
                <c:pt idx="1631">
                  <c:v>235020</c:v>
                </c:pt>
                <c:pt idx="1632">
                  <c:v>1497519</c:v>
                </c:pt>
                <c:pt idx="1633">
                  <c:v>3552320</c:v>
                </c:pt>
                <c:pt idx="1634">
                  <c:v>330162</c:v>
                </c:pt>
                <c:pt idx="1635">
                  <c:v>15104666</c:v>
                </c:pt>
                <c:pt idx="1636">
                  <c:v>1025010</c:v>
                </c:pt>
                <c:pt idx="1637">
                  <c:v>272576</c:v>
                </c:pt>
                <c:pt idx="1638">
                  <c:v>309062</c:v>
                </c:pt>
                <c:pt idx="1639">
                  <c:v>4996413</c:v>
                </c:pt>
                <c:pt idx="1640">
                  <c:v>2093619</c:v>
                </c:pt>
                <c:pt idx="1641">
                  <c:v>776037</c:v>
                </c:pt>
                <c:pt idx="1642">
                  <c:v>4550598</c:v>
                </c:pt>
                <c:pt idx="1643">
                  <c:v>1474452</c:v>
                </c:pt>
                <c:pt idx="1644">
                  <c:v>458155</c:v>
                </c:pt>
                <c:pt idx="1645">
                  <c:v>820955</c:v>
                </c:pt>
                <c:pt idx="1646">
                  <c:v>3318782</c:v>
                </c:pt>
                <c:pt idx="1647">
                  <c:v>25244097</c:v>
                </c:pt>
                <c:pt idx="1648">
                  <c:v>45548</c:v>
                </c:pt>
                <c:pt idx="1649">
                  <c:v>2612315</c:v>
                </c:pt>
                <c:pt idx="1650">
                  <c:v>4444686</c:v>
                </c:pt>
                <c:pt idx="1651">
                  <c:v>134436</c:v>
                </c:pt>
                <c:pt idx="1652">
                  <c:v>1042805</c:v>
                </c:pt>
                <c:pt idx="1653">
                  <c:v>179948</c:v>
                </c:pt>
                <c:pt idx="1654">
                  <c:v>122669</c:v>
                </c:pt>
                <c:pt idx="1655">
                  <c:v>1757685</c:v>
                </c:pt>
                <c:pt idx="1656">
                  <c:v>16210</c:v>
                </c:pt>
                <c:pt idx="1657">
                  <c:v>782535</c:v>
                </c:pt>
                <c:pt idx="1658">
                  <c:v>2237519</c:v>
                </c:pt>
                <c:pt idx="1659">
                  <c:v>15045586</c:v>
                </c:pt>
                <c:pt idx="1660">
                  <c:v>81932</c:v>
                </c:pt>
                <c:pt idx="1661">
                  <c:v>1333624</c:v>
                </c:pt>
                <c:pt idx="1662">
                  <c:v>1203351</c:v>
                </c:pt>
                <c:pt idx="1663">
                  <c:v>9523267</c:v>
                </c:pt>
                <c:pt idx="1664">
                  <c:v>35916</c:v>
                </c:pt>
                <c:pt idx="1665">
                  <c:v>996503</c:v>
                </c:pt>
                <c:pt idx="1666">
                  <c:v>1531538</c:v>
                </c:pt>
                <c:pt idx="1667">
                  <c:v>1016525</c:v>
                </c:pt>
                <c:pt idx="1668">
                  <c:v>399851</c:v>
                </c:pt>
                <c:pt idx="1669">
                  <c:v>2335156</c:v>
                </c:pt>
                <c:pt idx="1670">
                  <c:v>2810983</c:v>
                </c:pt>
                <c:pt idx="1671">
                  <c:v>1831572</c:v>
                </c:pt>
                <c:pt idx="1672">
                  <c:v>932859</c:v>
                </c:pt>
                <c:pt idx="1673">
                  <c:v>97879</c:v>
                </c:pt>
                <c:pt idx="1674">
                  <c:v>9001804</c:v>
                </c:pt>
                <c:pt idx="1675">
                  <c:v>159168</c:v>
                </c:pt>
                <c:pt idx="1676">
                  <c:v>21650</c:v>
                </c:pt>
                <c:pt idx="1677">
                  <c:v>391639</c:v>
                </c:pt>
                <c:pt idx="1678">
                  <c:v>1067802</c:v>
                </c:pt>
                <c:pt idx="1679">
                  <c:v>3085</c:v>
                </c:pt>
                <c:pt idx="1680">
                  <c:v>196811</c:v>
                </c:pt>
                <c:pt idx="1681">
                  <c:v>282309</c:v>
                </c:pt>
                <c:pt idx="1682">
                  <c:v>2082</c:v>
                </c:pt>
                <c:pt idx="1683">
                  <c:v>2665</c:v>
                </c:pt>
                <c:pt idx="1684">
                  <c:v>602591</c:v>
                </c:pt>
                <c:pt idx="1685">
                  <c:v>2319218</c:v>
                </c:pt>
                <c:pt idx="1686">
                  <c:v>111950</c:v>
                </c:pt>
                <c:pt idx="1687">
                  <c:v>1380940</c:v>
                </c:pt>
                <c:pt idx="1688">
                  <c:v>973396</c:v>
                </c:pt>
                <c:pt idx="1689">
                  <c:v>151742</c:v>
                </c:pt>
                <c:pt idx="1690">
                  <c:v>1606993</c:v>
                </c:pt>
                <c:pt idx="1691">
                  <c:v>612653</c:v>
                </c:pt>
                <c:pt idx="1692">
                  <c:v>27039153</c:v>
                </c:pt>
                <c:pt idx="1693">
                  <c:v>479201</c:v>
                </c:pt>
                <c:pt idx="1694">
                  <c:v>758192</c:v>
                </c:pt>
                <c:pt idx="1695">
                  <c:v>1365087</c:v>
                </c:pt>
                <c:pt idx="1696">
                  <c:v>482005</c:v>
                </c:pt>
                <c:pt idx="1697">
                  <c:v>60464</c:v>
                </c:pt>
                <c:pt idx="1698">
                  <c:v>15208321</c:v>
                </c:pt>
                <c:pt idx="1699">
                  <c:v>3042679</c:v>
                </c:pt>
                <c:pt idx="1700">
                  <c:v>155923</c:v>
                </c:pt>
                <c:pt idx="1701">
                  <c:v>1456636</c:v>
                </c:pt>
                <c:pt idx="1702">
                  <c:v>863852</c:v>
                </c:pt>
                <c:pt idx="1703">
                  <c:v>1504263</c:v>
                </c:pt>
                <c:pt idx="1704">
                  <c:v>3052072</c:v>
                </c:pt>
                <c:pt idx="1705">
                  <c:v>304700</c:v>
                </c:pt>
                <c:pt idx="1706">
                  <c:v>2495467</c:v>
                </c:pt>
                <c:pt idx="1707">
                  <c:v>55611</c:v>
                </c:pt>
                <c:pt idx="1708">
                  <c:v>1542531</c:v>
                </c:pt>
                <c:pt idx="1709">
                  <c:v>250260</c:v>
                </c:pt>
                <c:pt idx="1710">
                  <c:v>951276</c:v>
                </c:pt>
                <c:pt idx="1711">
                  <c:v>1361969</c:v>
                </c:pt>
                <c:pt idx="1712">
                  <c:v>27191</c:v>
                </c:pt>
                <c:pt idx="1713">
                  <c:v>681439</c:v>
                </c:pt>
                <c:pt idx="1714">
                  <c:v>7701371</c:v>
                </c:pt>
                <c:pt idx="1715">
                  <c:v>2819213</c:v>
                </c:pt>
                <c:pt idx="1716">
                  <c:v>313187</c:v>
                </c:pt>
                <c:pt idx="1717">
                  <c:v>220120</c:v>
                </c:pt>
                <c:pt idx="1718">
                  <c:v>2563098</c:v>
                </c:pt>
                <c:pt idx="1719">
                  <c:v>1388170</c:v>
                </c:pt>
                <c:pt idx="1720">
                  <c:v>12709520</c:v>
                </c:pt>
                <c:pt idx="1721">
                  <c:v>1179451</c:v>
                </c:pt>
                <c:pt idx="1722">
                  <c:v>2953664</c:v>
                </c:pt>
                <c:pt idx="1723">
                  <c:v>250193</c:v>
                </c:pt>
                <c:pt idx="1724">
                  <c:v>1516733</c:v>
                </c:pt>
                <c:pt idx="1725">
                  <c:v>212416</c:v>
                </c:pt>
                <c:pt idx="1726">
                  <c:v>4005064</c:v>
                </c:pt>
                <c:pt idx="1727">
                  <c:v>15552885</c:v>
                </c:pt>
                <c:pt idx="1728">
                  <c:v>788372</c:v>
                </c:pt>
                <c:pt idx="1729">
                  <c:v>218721</c:v>
                </c:pt>
                <c:pt idx="1730">
                  <c:v>870225</c:v>
                </c:pt>
                <c:pt idx="1731">
                  <c:v>426969</c:v>
                </c:pt>
                <c:pt idx="1732">
                  <c:v>357439</c:v>
                </c:pt>
                <c:pt idx="1733">
                  <c:v>94683</c:v>
                </c:pt>
                <c:pt idx="1734">
                  <c:v>2819118</c:v>
                </c:pt>
                <c:pt idx="1735">
                  <c:v>297405</c:v>
                </c:pt>
                <c:pt idx="1736">
                  <c:v>992396</c:v>
                </c:pt>
                <c:pt idx="1737">
                  <c:v>711676</c:v>
                </c:pt>
                <c:pt idx="1738">
                  <c:v>94432</c:v>
                </c:pt>
                <c:pt idx="1739">
                  <c:v>252729</c:v>
                </c:pt>
                <c:pt idx="1740">
                  <c:v>218903</c:v>
                </c:pt>
                <c:pt idx="1741">
                  <c:v>1861355</c:v>
                </c:pt>
                <c:pt idx="1742">
                  <c:v>565798</c:v>
                </c:pt>
                <c:pt idx="1743">
                  <c:v>330372</c:v>
                </c:pt>
                <c:pt idx="1744">
                  <c:v>538587</c:v>
                </c:pt>
                <c:pt idx="1745">
                  <c:v>176914</c:v>
                </c:pt>
                <c:pt idx="1746">
                  <c:v>167556</c:v>
                </c:pt>
                <c:pt idx="1747">
                  <c:v>240187</c:v>
                </c:pt>
                <c:pt idx="1748">
                  <c:v>1066451</c:v>
                </c:pt>
                <c:pt idx="1749">
                  <c:v>1065512</c:v>
                </c:pt>
                <c:pt idx="1750">
                  <c:v>11042</c:v>
                </c:pt>
                <c:pt idx="1751">
                  <c:v>348783</c:v>
                </c:pt>
                <c:pt idx="1752">
                  <c:v>2591777</c:v>
                </c:pt>
                <c:pt idx="1753">
                  <c:v>3601697</c:v>
                </c:pt>
                <c:pt idx="1754">
                  <c:v>357054</c:v>
                </c:pt>
                <c:pt idx="1755">
                  <c:v>938879</c:v>
                </c:pt>
                <c:pt idx="1756">
                  <c:v>369487</c:v>
                </c:pt>
                <c:pt idx="1757">
                  <c:v>15693</c:v>
                </c:pt>
                <c:pt idx="1758">
                  <c:v>494173</c:v>
                </c:pt>
                <c:pt idx="1759">
                  <c:v>267761</c:v>
                </c:pt>
                <c:pt idx="1760">
                  <c:v>1018706</c:v>
                </c:pt>
                <c:pt idx="1761">
                  <c:v>2982517</c:v>
                </c:pt>
                <c:pt idx="1762">
                  <c:v>299820</c:v>
                </c:pt>
                <c:pt idx="1763">
                  <c:v>36457</c:v>
                </c:pt>
                <c:pt idx="1764">
                  <c:v>575364</c:v>
                </c:pt>
                <c:pt idx="1765">
                  <c:v>1505292</c:v>
                </c:pt>
                <c:pt idx="1766">
                  <c:v>1077108</c:v>
                </c:pt>
                <c:pt idx="1767">
                  <c:v>8261252</c:v>
                </c:pt>
                <c:pt idx="1768">
                  <c:v>168103</c:v>
                </c:pt>
                <c:pt idx="1769">
                  <c:v>495854</c:v>
                </c:pt>
                <c:pt idx="1770">
                  <c:v>49947</c:v>
                </c:pt>
                <c:pt idx="1771">
                  <c:v>1639042</c:v>
                </c:pt>
                <c:pt idx="1772">
                  <c:v>188210</c:v>
                </c:pt>
                <c:pt idx="1773">
                  <c:v>1014163</c:v>
                </c:pt>
                <c:pt idx="1774">
                  <c:v>900285</c:v>
                </c:pt>
                <c:pt idx="1775">
                  <c:v>35123</c:v>
                </c:pt>
                <c:pt idx="1776">
                  <c:v>48112</c:v>
                </c:pt>
                <c:pt idx="1777">
                  <c:v>887451</c:v>
                </c:pt>
                <c:pt idx="1778">
                  <c:v>17404158</c:v>
                </c:pt>
                <c:pt idx="1779">
                  <c:v>57462</c:v>
                </c:pt>
                <c:pt idx="1780">
                  <c:v>1694330</c:v>
                </c:pt>
                <c:pt idx="1781">
                  <c:v>572775</c:v>
                </c:pt>
                <c:pt idx="1782">
                  <c:v>715011</c:v>
                </c:pt>
                <c:pt idx="1783">
                  <c:v>1769200</c:v>
                </c:pt>
                <c:pt idx="1784">
                  <c:v>21416</c:v>
                </c:pt>
                <c:pt idx="1785">
                  <c:v>1188002</c:v>
                </c:pt>
                <c:pt idx="1786">
                  <c:v>91161</c:v>
                </c:pt>
                <c:pt idx="1787">
                  <c:v>1225593</c:v>
                </c:pt>
                <c:pt idx="1788">
                  <c:v>13831320</c:v>
                </c:pt>
                <c:pt idx="1789">
                  <c:v>913756</c:v>
                </c:pt>
                <c:pt idx="1790">
                  <c:v>29723</c:v>
                </c:pt>
                <c:pt idx="1791">
                  <c:v>54813</c:v>
                </c:pt>
                <c:pt idx="1792">
                  <c:v>59365</c:v>
                </c:pt>
                <c:pt idx="1793">
                  <c:v>16387</c:v>
                </c:pt>
                <c:pt idx="1794">
                  <c:v>2042378</c:v>
                </c:pt>
                <c:pt idx="1795">
                  <c:v>35862</c:v>
                </c:pt>
                <c:pt idx="1796">
                  <c:v>451921</c:v>
                </c:pt>
                <c:pt idx="1797">
                  <c:v>814243</c:v>
                </c:pt>
                <c:pt idx="1798">
                  <c:v>598483</c:v>
                </c:pt>
                <c:pt idx="1799">
                  <c:v>14183631</c:v>
                </c:pt>
                <c:pt idx="1800">
                  <c:v>45141770</c:v>
                </c:pt>
                <c:pt idx="1801">
                  <c:v>827249</c:v>
                </c:pt>
                <c:pt idx="1802">
                  <c:v>581030</c:v>
                </c:pt>
                <c:pt idx="1803">
                  <c:v>41375</c:v>
                </c:pt>
                <c:pt idx="1804">
                  <c:v>20631</c:v>
                </c:pt>
                <c:pt idx="1805">
                  <c:v>303101</c:v>
                </c:pt>
                <c:pt idx="1806">
                  <c:v>77966</c:v>
                </c:pt>
                <c:pt idx="1807">
                  <c:v>2889410</c:v>
                </c:pt>
                <c:pt idx="1808">
                  <c:v>2408990</c:v>
                </c:pt>
                <c:pt idx="1809">
                  <c:v>507121</c:v>
                </c:pt>
                <c:pt idx="1810">
                  <c:v>3842533</c:v>
                </c:pt>
                <c:pt idx="1811">
                  <c:v>18108</c:v>
                </c:pt>
                <c:pt idx="1812">
                  <c:v>4986664</c:v>
                </c:pt>
                <c:pt idx="1813">
                  <c:v>2128508</c:v>
                </c:pt>
                <c:pt idx="1814">
                  <c:v>22893</c:v>
                </c:pt>
                <c:pt idx="1815">
                  <c:v>872663</c:v>
                </c:pt>
                <c:pt idx="1816">
                  <c:v>699104</c:v>
                </c:pt>
                <c:pt idx="1817">
                  <c:v>55599</c:v>
                </c:pt>
                <c:pt idx="1818">
                  <c:v>4307840</c:v>
                </c:pt>
                <c:pt idx="1819">
                  <c:v>474858</c:v>
                </c:pt>
                <c:pt idx="1820">
                  <c:v>160409</c:v>
                </c:pt>
                <c:pt idx="1821">
                  <c:v>11439</c:v>
                </c:pt>
                <c:pt idx="1822">
                  <c:v>22546976</c:v>
                </c:pt>
                <c:pt idx="1823">
                  <c:v>637400</c:v>
                </c:pt>
                <c:pt idx="1824">
                  <c:v>1280410</c:v>
                </c:pt>
                <c:pt idx="1825">
                  <c:v>104773</c:v>
                </c:pt>
                <c:pt idx="1826">
                  <c:v>1262652</c:v>
                </c:pt>
                <c:pt idx="1827">
                  <c:v>2393894</c:v>
                </c:pt>
                <c:pt idx="1828">
                  <c:v>593001</c:v>
                </c:pt>
                <c:pt idx="1829">
                  <c:v>1278977</c:v>
                </c:pt>
                <c:pt idx="1830">
                  <c:v>265096</c:v>
                </c:pt>
                <c:pt idx="1831">
                  <c:v>36515</c:v>
                </c:pt>
                <c:pt idx="1832">
                  <c:v>202550</c:v>
                </c:pt>
                <c:pt idx="1833">
                  <c:v>33260</c:v>
                </c:pt>
                <c:pt idx="1834">
                  <c:v>39926</c:v>
                </c:pt>
                <c:pt idx="1835">
                  <c:v>483029</c:v>
                </c:pt>
                <c:pt idx="1836">
                  <c:v>405781</c:v>
                </c:pt>
                <c:pt idx="1837">
                  <c:v>624212</c:v>
                </c:pt>
                <c:pt idx="1838">
                  <c:v>166906</c:v>
                </c:pt>
                <c:pt idx="1839">
                  <c:v>1469630</c:v>
                </c:pt>
                <c:pt idx="1840">
                  <c:v>45684</c:v>
                </c:pt>
                <c:pt idx="1841">
                  <c:v>71017021</c:v>
                </c:pt>
                <c:pt idx="1842">
                  <c:v>57516</c:v>
                </c:pt>
                <c:pt idx="1843">
                  <c:v>9020750</c:v>
                </c:pt>
                <c:pt idx="1844">
                  <c:v>15088622</c:v>
                </c:pt>
                <c:pt idx="1845">
                  <c:v>78674</c:v>
                </c:pt>
                <c:pt idx="1846">
                  <c:v>331638</c:v>
                </c:pt>
                <c:pt idx="1847">
                  <c:v>1090128</c:v>
                </c:pt>
                <c:pt idx="1848">
                  <c:v>206873</c:v>
                </c:pt>
                <c:pt idx="1849">
                  <c:v>111619</c:v>
                </c:pt>
                <c:pt idx="1850">
                  <c:v>322244</c:v>
                </c:pt>
                <c:pt idx="1851">
                  <c:v>206199</c:v>
                </c:pt>
                <c:pt idx="1852">
                  <c:v>805277</c:v>
                </c:pt>
                <c:pt idx="1853">
                  <c:v>1224103</c:v>
                </c:pt>
                <c:pt idx="1854">
                  <c:v>2374251</c:v>
                </c:pt>
                <c:pt idx="1855">
                  <c:v>400593</c:v>
                </c:pt>
                <c:pt idx="1856">
                  <c:v>79591</c:v>
                </c:pt>
                <c:pt idx="1857">
                  <c:v>542957</c:v>
                </c:pt>
                <c:pt idx="1858">
                  <c:v>335613</c:v>
                </c:pt>
                <c:pt idx="1859">
                  <c:v>709764</c:v>
                </c:pt>
                <c:pt idx="1860">
                  <c:v>702334</c:v>
                </c:pt>
                <c:pt idx="1861">
                  <c:v>22383</c:v>
                </c:pt>
                <c:pt idx="1862">
                  <c:v>486240</c:v>
                </c:pt>
                <c:pt idx="1863">
                  <c:v>1651715</c:v>
                </c:pt>
                <c:pt idx="1864">
                  <c:v>639685</c:v>
                </c:pt>
                <c:pt idx="1865">
                  <c:v>9328292</c:v>
                </c:pt>
                <c:pt idx="1866">
                  <c:v>135325</c:v>
                </c:pt>
                <c:pt idx="1867">
                  <c:v>61475</c:v>
                </c:pt>
                <c:pt idx="1868">
                  <c:v>2457408</c:v>
                </c:pt>
                <c:pt idx="1869">
                  <c:v>4799533</c:v>
                </c:pt>
                <c:pt idx="1870">
                  <c:v>902928</c:v>
                </c:pt>
                <c:pt idx="1871">
                  <c:v>93865</c:v>
                </c:pt>
                <c:pt idx="1872">
                  <c:v>1392693</c:v>
                </c:pt>
                <c:pt idx="1873">
                  <c:v>560687</c:v>
                </c:pt>
                <c:pt idx="1874">
                  <c:v>3662495</c:v>
                </c:pt>
                <c:pt idx="1875">
                  <c:v>5827999</c:v>
                </c:pt>
                <c:pt idx="1876">
                  <c:v>129466</c:v>
                </c:pt>
                <c:pt idx="1877">
                  <c:v>1207578</c:v>
                </c:pt>
                <c:pt idx="1878">
                  <c:v>229332</c:v>
                </c:pt>
                <c:pt idx="1879">
                  <c:v>544511</c:v>
                </c:pt>
                <c:pt idx="1880">
                  <c:v>380031</c:v>
                </c:pt>
                <c:pt idx="1881">
                  <c:v>745</c:v>
                </c:pt>
                <c:pt idx="1882">
                  <c:v>2787618</c:v>
                </c:pt>
                <c:pt idx="1883">
                  <c:v>28484</c:v>
                </c:pt>
                <c:pt idx="1884">
                  <c:v>900779</c:v>
                </c:pt>
                <c:pt idx="1885">
                  <c:v>287677</c:v>
                </c:pt>
                <c:pt idx="1886">
                  <c:v>47525</c:v>
                </c:pt>
                <c:pt idx="1887">
                  <c:v>339517</c:v>
                </c:pt>
                <c:pt idx="1888">
                  <c:v>1005811</c:v>
                </c:pt>
                <c:pt idx="1889">
                  <c:v>75433</c:v>
                </c:pt>
                <c:pt idx="1890">
                  <c:v>324024</c:v>
                </c:pt>
                <c:pt idx="1891">
                  <c:v>1053583</c:v>
                </c:pt>
                <c:pt idx="1892">
                  <c:v>1745260</c:v>
                </c:pt>
                <c:pt idx="1893">
                  <c:v>2210090</c:v>
                </c:pt>
                <c:pt idx="1894">
                  <c:v>61977</c:v>
                </c:pt>
                <c:pt idx="1895">
                  <c:v>41944</c:v>
                </c:pt>
                <c:pt idx="1896">
                  <c:v>607422</c:v>
                </c:pt>
                <c:pt idx="1897">
                  <c:v>334148</c:v>
                </c:pt>
                <c:pt idx="1898">
                  <c:v>8538280</c:v>
                </c:pt>
                <c:pt idx="1899">
                  <c:v>6037731</c:v>
                </c:pt>
                <c:pt idx="1900">
                  <c:v>2606093</c:v>
                </c:pt>
                <c:pt idx="1901">
                  <c:v>243553</c:v>
                </c:pt>
                <c:pt idx="1902">
                  <c:v>458952</c:v>
                </c:pt>
                <c:pt idx="1903">
                  <c:v>300715</c:v>
                </c:pt>
                <c:pt idx="1904">
                  <c:v>1011136</c:v>
                </c:pt>
                <c:pt idx="1905">
                  <c:v>524384</c:v>
                </c:pt>
                <c:pt idx="1906">
                  <c:v>59486</c:v>
                </c:pt>
                <c:pt idx="1907">
                  <c:v>1132118</c:v>
                </c:pt>
                <c:pt idx="1908">
                  <c:v>2227708</c:v>
                </c:pt>
                <c:pt idx="1909">
                  <c:v>1043202</c:v>
                </c:pt>
                <c:pt idx="1910">
                  <c:v>182200</c:v>
                </c:pt>
                <c:pt idx="1911">
                  <c:v>277281</c:v>
                </c:pt>
                <c:pt idx="1912">
                  <c:v>1810234</c:v>
                </c:pt>
                <c:pt idx="1913">
                  <c:v>216921</c:v>
                </c:pt>
                <c:pt idx="1914">
                  <c:v>2490503</c:v>
                </c:pt>
                <c:pt idx="1915">
                  <c:v>566512</c:v>
                </c:pt>
                <c:pt idx="1916">
                  <c:v>5790135</c:v>
                </c:pt>
                <c:pt idx="1917">
                  <c:v>1650078</c:v>
                </c:pt>
                <c:pt idx="1918">
                  <c:v>111077</c:v>
                </c:pt>
                <c:pt idx="1919">
                  <c:v>79205</c:v>
                </c:pt>
                <c:pt idx="1920">
                  <c:v>107255</c:v>
                </c:pt>
                <c:pt idx="1921">
                  <c:v>639391</c:v>
                </c:pt>
                <c:pt idx="1922">
                  <c:v>1017803</c:v>
                </c:pt>
                <c:pt idx="1923">
                  <c:v>24577</c:v>
                </c:pt>
                <c:pt idx="1924">
                  <c:v>226192</c:v>
                </c:pt>
                <c:pt idx="1925">
                  <c:v>297209</c:v>
                </c:pt>
                <c:pt idx="1926">
                  <c:v>2061448</c:v>
                </c:pt>
                <c:pt idx="1927">
                  <c:v>521883</c:v>
                </c:pt>
                <c:pt idx="1928">
                  <c:v>220398</c:v>
                </c:pt>
                <c:pt idx="1929">
                  <c:v>909623</c:v>
                </c:pt>
                <c:pt idx="1930">
                  <c:v>2600608</c:v>
                </c:pt>
                <c:pt idx="1931">
                  <c:v>533134</c:v>
                </c:pt>
                <c:pt idx="1932">
                  <c:v>205870</c:v>
                </c:pt>
                <c:pt idx="1933">
                  <c:v>2676610</c:v>
                </c:pt>
                <c:pt idx="1934">
                  <c:v>293591</c:v>
                </c:pt>
                <c:pt idx="1935">
                  <c:v>614692</c:v>
                </c:pt>
                <c:pt idx="1936">
                  <c:v>1833398</c:v>
                </c:pt>
                <c:pt idx="1937">
                  <c:v>402804</c:v>
                </c:pt>
                <c:pt idx="1938">
                  <c:v>2503011</c:v>
                </c:pt>
                <c:pt idx="1939">
                  <c:v>1565382</c:v>
                </c:pt>
                <c:pt idx="1940">
                  <c:v>602127</c:v>
                </c:pt>
                <c:pt idx="1941">
                  <c:v>756023</c:v>
                </c:pt>
                <c:pt idx="1942">
                  <c:v>403844</c:v>
                </c:pt>
                <c:pt idx="1943">
                  <c:v>392119</c:v>
                </c:pt>
                <c:pt idx="1944">
                  <c:v>14738111</c:v>
                </c:pt>
                <c:pt idx="1945">
                  <c:v>112866</c:v>
                </c:pt>
                <c:pt idx="1946">
                  <c:v>122054</c:v>
                </c:pt>
                <c:pt idx="1947">
                  <c:v>244088</c:v>
                </c:pt>
                <c:pt idx="1948">
                  <c:v>784713</c:v>
                </c:pt>
                <c:pt idx="1949">
                  <c:v>4126161</c:v>
                </c:pt>
                <c:pt idx="1950">
                  <c:v>45777</c:v>
                </c:pt>
                <c:pt idx="1951">
                  <c:v>1779855</c:v>
                </c:pt>
                <c:pt idx="1952">
                  <c:v>2005054</c:v>
                </c:pt>
                <c:pt idx="1953">
                  <c:v>1209601</c:v>
                </c:pt>
                <c:pt idx="1954">
                  <c:v>709406</c:v>
                </c:pt>
                <c:pt idx="1955">
                  <c:v>404417</c:v>
                </c:pt>
                <c:pt idx="1956">
                  <c:v>562303</c:v>
                </c:pt>
                <c:pt idx="1957">
                  <c:v>1838296</c:v>
                </c:pt>
                <c:pt idx="1958">
                  <c:v>264158</c:v>
                </c:pt>
                <c:pt idx="1959">
                  <c:v>4682557</c:v>
                </c:pt>
                <c:pt idx="1960">
                  <c:v>226659</c:v>
                </c:pt>
                <c:pt idx="1961">
                  <c:v>243232</c:v>
                </c:pt>
                <c:pt idx="1962">
                  <c:v>1769069</c:v>
                </c:pt>
                <c:pt idx="1963">
                  <c:v>3845880</c:v>
                </c:pt>
                <c:pt idx="1964">
                  <c:v>478259</c:v>
                </c:pt>
                <c:pt idx="1965">
                  <c:v>413615</c:v>
                </c:pt>
                <c:pt idx="1966">
                  <c:v>25016614</c:v>
                </c:pt>
                <c:pt idx="1967">
                  <c:v>2910609</c:v>
                </c:pt>
                <c:pt idx="1968">
                  <c:v>575264</c:v>
                </c:pt>
                <c:pt idx="1969">
                  <c:v>4695293</c:v>
                </c:pt>
                <c:pt idx="1970">
                  <c:v>1283991</c:v>
                </c:pt>
                <c:pt idx="1971">
                  <c:v>1122458</c:v>
                </c:pt>
                <c:pt idx="1972">
                  <c:v>578611</c:v>
                </c:pt>
                <c:pt idx="1973">
                  <c:v>430321</c:v>
                </c:pt>
                <c:pt idx="1974">
                  <c:v>9762</c:v>
                </c:pt>
                <c:pt idx="1975">
                  <c:v>377621</c:v>
                </c:pt>
                <c:pt idx="1976">
                  <c:v>806607</c:v>
                </c:pt>
                <c:pt idx="1977">
                  <c:v>1249005</c:v>
                </c:pt>
                <c:pt idx="1978">
                  <c:v>26379</c:v>
                </c:pt>
                <c:pt idx="1979">
                  <c:v>25145</c:v>
                </c:pt>
                <c:pt idx="1980">
                  <c:v>16219716</c:v>
                </c:pt>
                <c:pt idx="1981">
                  <c:v>215603</c:v>
                </c:pt>
                <c:pt idx="1982">
                  <c:v>5817</c:v>
                </c:pt>
                <c:pt idx="1983">
                  <c:v>7061203</c:v>
                </c:pt>
                <c:pt idx="1984">
                  <c:v>448835</c:v>
                </c:pt>
                <c:pt idx="1985">
                  <c:v>434036</c:v>
                </c:pt>
                <c:pt idx="1986">
                  <c:v>1250022</c:v>
                </c:pt>
                <c:pt idx="1987">
                  <c:v>293147</c:v>
                </c:pt>
                <c:pt idx="1988">
                  <c:v>132724</c:v>
                </c:pt>
                <c:pt idx="1989">
                  <c:v>2462285</c:v>
                </c:pt>
                <c:pt idx="1990">
                  <c:v>21545253</c:v>
                </c:pt>
                <c:pt idx="1991">
                  <c:v>447310</c:v>
                </c:pt>
                <c:pt idx="1992">
                  <c:v>330565</c:v>
                </c:pt>
                <c:pt idx="1993">
                  <c:v>1426823</c:v>
                </c:pt>
                <c:pt idx="1994">
                  <c:v>617155</c:v>
                </c:pt>
                <c:pt idx="1995">
                  <c:v>340348</c:v>
                </c:pt>
                <c:pt idx="1996">
                  <c:v>18739</c:v>
                </c:pt>
                <c:pt idx="1997">
                  <c:v>1080873</c:v>
                </c:pt>
                <c:pt idx="1998">
                  <c:v>140354</c:v>
                </c:pt>
                <c:pt idx="1999">
                  <c:v>732055</c:v>
                </c:pt>
                <c:pt idx="2000">
                  <c:v>1390497</c:v>
                </c:pt>
                <c:pt idx="2001">
                  <c:v>1249486</c:v>
                </c:pt>
                <c:pt idx="2002">
                  <c:v>1792082</c:v>
                </c:pt>
                <c:pt idx="2003">
                  <c:v>134806</c:v>
                </c:pt>
                <c:pt idx="2004">
                  <c:v>937309</c:v>
                </c:pt>
                <c:pt idx="2005">
                  <c:v>296476</c:v>
                </c:pt>
                <c:pt idx="2006">
                  <c:v>3185320</c:v>
                </c:pt>
                <c:pt idx="2007">
                  <c:v>3523564</c:v>
                </c:pt>
                <c:pt idx="2008">
                  <c:v>1059189</c:v>
                </c:pt>
                <c:pt idx="2009">
                  <c:v>317963</c:v>
                </c:pt>
                <c:pt idx="2010">
                  <c:v>760827</c:v>
                </c:pt>
                <c:pt idx="2011">
                  <c:v>194946</c:v>
                </c:pt>
                <c:pt idx="2012">
                  <c:v>45037</c:v>
                </c:pt>
                <c:pt idx="2013">
                  <c:v>810080</c:v>
                </c:pt>
                <c:pt idx="2014">
                  <c:v>1073134</c:v>
                </c:pt>
                <c:pt idx="2015">
                  <c:v>109740</c:v>
                </c:pt>
                <c:pt idx="2016">
                  <c:v>157037</c:v>
                </c:pt>
                <c:pt idx="2017">
                  <c:v>8025153</c:v>
                </c:pt>
                <c:pt idx="2018">
                  <c:v>540857</c:v>
                </c:pt>
                <c:pt idx="2019">
                  <c:v>27350528</c:v>
                </c:pt>
                <c:pt idx="2020">
                  <c:v>12461</c:v>
                </c:pt>
                <c:pt idx="2021">
                  <c:v>26033</c:v>
                </c:pt>
                <c:pt idx="2022">
                  <c:v>9747</c:v>
                </c:pt>
                <c:pt idx="2023">
                  <c:v>11736</c:v>
                </c:pt>
                <c:pt idx="2024">
                  <c:v>4174131</c:v>
                </c:pt>
                <c:pt idx="2025">
                  <c:v>1564769</c:v>
                </c:pt>
                <c:pt idx="2026">
                  <c:v>59043</c:v>
                </c:pt>
                <c:pt idx="2027">
                  <c:v>643117</c:v>
                </c:pt>
                <c:pt idx="2028">
                  <c:v>3411173</c:v>
                </c:pt>
                <c:pt idx="2029">
                  <c:v>2835009</c:v>
                </c:pt>
                <c:pt idx="2030">
                  <c:v>1005215</c:v>
                </c:pt>
                <c:pt idx="2031">
                  <c:v>11156</c:v>
                </c:pt>
                <c:pt idx="2032">
                  <c:v>3010746</c:v>
                </c:pt>
                <c:pt idx="2033">
                  <c:v>12955997</c:v>
                </c:pt>
                <c:pt idx="2034">
                  <c:v>4289238</c:v>
                </c:pt>
                <c:pt idx="2035">
                  <c:v>292609</c:v>
                </c:pt>
                <c:pt idx="2036">
                  <c:v>4355869</c:v>
                </c:pt>
                <c:pt idx="2037">
                  <c:v>474712</c:v>
                </c:pt>
                <c:pt idx="2038">
                  <c:v>2181976</c:v>
                </c:pt>
                <c:pt idx="2039">
                  <c:v>969307</c:v>
                </c:pt>
                <c:pt idx="2040">
                  <c:v>1904633</c:v>
                </c:pt>
                <c:pt idx="2041">
                  <c:v>9537066</c:v>
                </c:pt>
                <c:pt idx="2042">
                  <c:v>54141</c:v>
                </c:pt>
                <c:pt idx="2043">
                  <c:v>1240044</c:v>
                </c:pt>
                <c:pt idx="2044">
                  <c:v>2186003</c:v>
                </c:pt>
                <c:pt idx="2045">
                  <c:v>2959424</c:v>
                </c:pt>
                <c:pt idx="2046">
                  <c:v>403229</c:v>
                </c:pt>
                <c:pt idx="2047">
                  <c:v>380990</c:v>
                </c:pt>
                <c:pt idx="2048">
                  <c:v>2095289</c:v>
                </c:pt>
                <c:pt idx="2049">
                  <c:v>1059366</c:v>
                </c:pt>
                <c:pt idx="2050">
                  <c:v>90268</c:v>
                </c:pt>
                <c:pt idx="2051">
                  <c:v>429830</c:v>
                </c:pt>
                <c:pt idx="2052">
                  <c:v>360158</c:v>
                </c:pt>
                <c:pt idx="2053">
                  <c:v>161543</c:v>
                </c:pt>
                <c:pt idx="2054">
                  <c:v>88425</c:v>
                </c:pt>
                <c:pt idx="2055">
                  <c:v>2016029</c:v>
                </c:pt>
                <c:pt idx="2056">
                  <c:v>152533</c:v>
                </c:pt>
                <c:pt idx="2057">
                  <c:v>209343</c:v>
                </c:pt>
                <c:pt idx="2058">
                  <c:v>548993</c:v>
                </c:pt>
                <c:pt idx="2059">
                  <c:v>244593</c:v>
                </c:pt>
                <c:pt idx="2060">
                  <c:v>1342038</c:v>
                </c:pt>
                <c:pt idx="2061">
                  <c:v>76956</c:v>
                </c:pt>
                <c:pt idx="2062">
                  <c:v>2828138</c:v>
                </c:pt>
                <c:pt idx="2063">
                  <c:v>26668</c:v>
                </c:pt>
                <c:pt idx="2064">
                  <c:v>7941440</c:v>
                </c:pt>
                <c:pt idx="2065">
                  <c:v>172367</c:v>
                </c:pt>
                <c:pt idx="2066">
                  <c:v>321688</c:v>
                </c:pt>
                <c:pt idx="2067">
                  <c:v>1566455</c:v>
                </c:pt>
                <c:pt idx="2068">
                  <c:v>1004615</c:v>
                </c:pt>
                <c:pt idx="2069">
                  <c:v>11995</c:v>
                </c:pt>
                <c:pt idx="2070">
                  <c:v>931823</c:v>
                </c:pt>
                <c:pt idx="2071">
                  <c:v>981884</c:v>
                </c:pt>
                <c:pt idx="2072">
                  <c:v>898717</c:v>
                </c:pt>
                <c:pt idx="2073">
                  <c:v>852543</c:v>
                </c:pt>
                <c:pt idx="2074">
                  <c:v>3735</c:v>
                </c:pt>
                <c:pt idx="2075">
                  <c:v>901229</c:v>
                </c:pt>
                <c:pt idx="2076">
                  <c:v>68487</c:v>
                </c:pt>
                <c:pt idx="2077">
                  <c:v>319546</c:v>
                </c:pt>
                <c:pt idx="2078">
                  <c:v>117072</c:v>
                </c:pt>
                <c:pt idx="2079">
                  <c:v>938623</c:v>
                </c:pt>
                <c:pt idx="2080">
                  <c:v>93903</c:v>
                </c:pt>
                <c:pt idx="2081">
                  <c:v>1259565</c:v>
                </c:pt>
                <c:pt idx="2082">
                  <c:v>1794696</c:v>
                </c:pt>
                <c:pt idx="2083">
                  <c:v>527531</c:v>
                </c:pt>
                <c:pt idx="2084">
                  <c:v>695269</c:v>
                </c:pt>
                <c:pt idx="2085">
                  <c:v>524619</c:v>
                </c:pt>
                <c:pt idx="2086">
                  <c:v>2238723</c:v>
                </c:pt>
                <c:pt idx="2087">
                  <c:v>23634</c:v>
                </c:pt>
                <c:pt idx="2088">
                  <c:v>886348</c:v>
                </c:pt>
                <c:pt idx="2089">
                  <c:v>380230</c:v>
                </c:pt>
                <c:pt idx="2090">
                  <c:v>1678623</c:v>
                </c:pt>
                <c:pt idx="2091">
                  <c:v>2272385</c:v>
                </c:pt>
                <c:pt idx="2092">
                  <c:v>114967</c:v>
                </c:pt>
                <c:pt idx="2093">
                  <c:v>2357705</c:v>
                </c:pt>
                <c:pt idx="2094">
                  <c:v>6320</c:v>
                </c:pt>
                <c:pt idx="2095">
                  <c:v>5358351</c:v>
                </c:pt>
                <c:pt idx="2096">
                  <c:v>2143706</c:v>
                </c:pt>
                <c:pt idx="2097">
                  <c:v>54360</c:v>
                </c:pt>
                <c:pt idx="2098">
                  <c:v>3290220</c:v>
                </c:pt>
                <c:pt idx="2099">
                  <c:v>1247515</c:v>
                </c:pt>
                <c:pt idx="2100">
                  <c:v>2627504</c:v>
                </c:pt>
                <c:pt idx="2101">
                  <c:v>1339289</c:v>
                </c:pt>
                <c:pt idx="2102">
                  <c:v>2396459</c:v>
                </c:pt>
                <c:pt idx="2103">
                  <c:v>179374</c:v>
                </c:pt>
                <c:pt idx="2104">
                  <c:v>719145</c:v>
                </c:pt>
                <c:pt idx="2105">
                  <c:v>1375345</c:v>
                </c:pt>
                <c:pt idx="2106">
                  <c:v>2305543</c:v>
                </c:pt>
                <c:pt idx="2107">
                  <c:v>1717225</c:v>
                </c:pt>
                <c:pt idx="2108">
                  <c:v>495194</c:v>
                </c:pt>
                <c:pt idx="2109">
                  <c:v>512726</c:v>
                </c:pt>
                <c:pt idx="2110">
                  <c:v>1089707</c:v>
                </c:pt>
                <c:pt idx="2111">
                  <c:v>46430</c:v>
                </c:pt>
                <c:pt idx="2112">
                  <c:v>1430025</c:v>
                </c:pt>
                <c:pt idx="2113">
                  <c:v>78344</c:v>
                </c:pt>
                <c:pt idx="2114">
                  <c:v>814925</c:v>
                </c:pt>
                <c:pt idx="2115">
                  <c:v>26673</c:v>
                </c:pt>
                <c:pt idx="2116">
                  <c:v>1131500</c:v>
                </c:pt>
                <c:pt idx="2117">
                  <c:v>514150</c:v>
                </c:pt>
                <c:pt idx="2118">
                  <c:v>65353</c:v>
                </c:pt>
                <c:pt idx="2119">
                  <c:v>688306</c:v>
                </c:pt>
                <c:pt idx="2120">
                  <c:v>65211</c:v>
                </c:pt>
                <c:pt idx="2121">
                  <c:v>1799618</c:v>
                </c:pt>
                <c:pt idx="2122">
                  <c:v>652798</c:v>
                </c:pt>
                <c:pt idx="2123">
                  <c:v>1335741</c:v>
                </c:pt>
                <c:pt idx="2124">
                  <c:v>41378</c:v>
                </c:pt>
                <c:pt idx="2125">
                  <c:v>582785</c:v>
                </c:pt>
                <c:pt idx="2126">
                  <c:v>2721342</c:v>
                </c:pt>
                <c:pt idx="2127">
                  <c:v>308352</c:v>
                </c:pt>
                <c:pt idx="2128">
                  <c:v>194294</c:v>
                </c:pt>
                <c:pt idx="2129">
                  <c:v>224115</c:v>
                </c:pt>
                <c:pt idx="2130">
                  <c:v>506698</c:v>
                </c:pt>
                <c:pt idx="2131">
                  <c:v>3386859</c:v>
                </c:pt>
                <c:pt idx="2132">
                  <c:v>1002263</c:v>
                </c:pt>
                <c:pt idx="2133">
                  <c:v>367974</c:v>
                </c:pt>
                <c:pt idx="2134">
                  <c:v>1301742</c:v>
                </c:pt>
                <c:pt idx="2135">
                  <c:v>2249743</c:v>
                </c:pt>
                <c:pt idx="2136">
                  <c:v>27779</c:v>
                </c:pt>
                <c:pt idx="2137">
                  <c:v>1150274</c:v>
                </c:pt>
                <c:pt idx="2138">
                  <c:v>102804</c:v>
                </c:pt>
                <c:pt idx="2139">
                  <c:v>494709</c:v>
                </c:pt>
                <c:pt idx="2140">
                  <c:v>106973</c:v>
                </c:pt>
                <c:pt idx="2141">
                  <c:v>701874</c:v>
                </c:pt>
                <c:pt idx="2142">
                  <c:v>254424</c:v>
                </c:pt>
                <c:pt idx="2143">
                  <c:v>1421026</c:v>
                </c:pt>
                <c:pt idx="2144">
                  <c:v>3848009</c:v>
                </c:pt>
                <c:pt idx="2145">
                  <c:v>1620153</c:v>
                </c:pt>
                <c:pt idx="2146">
                  <c:v>2684509</c:v>
                </c:pt>
                <c:pt idx="2147">
                  <c:v>9391</c:v>
                </c:pt>
                <c:pt idx="2148">
                  <c:v>41025</c:v>
                </c:pt>
                <c:pt idx="2149">
                  <c:v>1042282</c:v>
                </c:pt>
                <c:pt idx="2150">
                  <c:v>107390</c:v>
                </c:pt>
                <c:pt idx="2151">
                  <c:v>351519</c:v>
                </c:pt>
                <c:pt idx="2152">
                  <c:v>4403389</c:v>
                </c:pt>
                <c:pt idx="2153">
                  <c:v>502681</c:v>
                </c:pt>
                <c:pt idx="2154">
                  <c:v>302440</c:v>
                </c:pt>
                <c:pt idx="2155">
                  <c:v>159384</c:v>
                </c:pt>
                <c:pt idx="2156">
                  <c:v>1800130</c:v>
                </c:pt>
                <c:pt idx="2157">
                  <c:v>5969</c:v>
                </c:pt>
                <c:pt idx="2158">
                  <c:v>7964424</c:v>
                </c:pt>
                <c:pt idx="2159">
                  <c:v>11133</c:v>
                </c:pt>
                <c:pt idx="2160">
                  <c:v>890541</c:v>
                </c:pt>
                <c:pt idx="2161">
                  <c:v>3963050</c:v>
                </c:pt>
                <c:pt idx="2162">
                  <c:v>822530</c:v>
                </c:pt>
                <c:pt idx="2163">
                  <c:v>156242</c:v>
                </c:pt>
                <c:pt idx="2164">
                  <c:v>129124</c:v>
                </c:pt>
                <c:pt idx="2165">
                  <c:v>1080069</c:v>
                </c:pt>
                <c:pt idx="2166">
                  <c:v>1593449</c:v>
                </c:pt>
                <c:pt idx="2167">
                  <c:v>718026</c:v>
                </c:pt>
                <c:pt idx="2168">
                  <c:v>466497</c:v>
                </c:pt>
                <c:pt idx="2169">
                  <c:v>965328</c:v>
                </c:pt>
                <c:pt idx="2170">
                  <c:v>65990</c:v>
                </c:pt>
                <c:pt idx="2171">
                  <c:v>2164363</c:v>
                </c:pt>
                <c:pt idx="2172">
                  <c:v>90168</c:v>
                </c:pt>
                <c:pt idx="2173">
                  <c:v>19864779</c:v>
                </c:pt>
                <c:pt idx="2174">
                  <c:v>186119</c:v>
                </c:pt>
                <c:pt idx="2175">
                  <c:v>659476</c:v>
                </c:pt>
                <c:pt idx="2176">
                  <c:v>227226</c:v>
                </c:pt>
                <c:pt idx="2177">
                  <c:v>246989</c:v>
                </c:pt>
                <c:pt idx="2178">
                  <c:v>128309</c:v>
                </c:pt>
                <c:pt idx="2179">
                  <c:v>437061</c:v>
                </c:pt>
                <c:pt idx="2180">
                  <c:v>543596</c:v>
                </c:pt>
                <c:pt idx="2181">
                  <c:v>2185367</c:v>
                </c:pt>
                <c:pt idx="2182">
                  <c:v>200610</c:v>
                </c:pt>
                <c:pt idx="2183">
                  <c:v>1248469</c:v>
                </c:pt>
                <c:pt idx="2184">
                  <c:v>4029646</c:v>
                </c:pt>
                <c:pt idx="2185">
                  <c:v>43171</c:v>
                </c:pt>
                <c:pt idx="2186">
                  <c:v>3238183</c:v>
                </c:pt>
                <c:pt idx="2187">
                  <c:v>1185773</c:v>
                </c:pt>
                <c:pt idx="2188">
                  <c:v>263464</c:v>
                </c:pt>
                <c:pt idx="2189">
                  <c:v>188957</c:v>
                </c:pt>
                <c:pt idx="2190">
                  <c:v>1838042</c:v>
                </c:pt>
                <c:pt idx="2191">
                  <c:v>1895867</c:v>
                </c:pt>
                <c:pt idx="2192">
                  <c:v>6553</c:v>
                </c:pt>
                <c:pt idx="2193">
                  <c:v>4043273</c:v>
                </c:pt>
                <c:pt idx="2194">
                  <c:v>90206</c:v>
                </c:pt>
                <c:pt idx="2195">
                  <c:v>100264</c:v>
                </c:pt>
                <c:pt idx="2196">
                  <c:v>1044836</c:v>
                </c:pt>
                <c:pt idx="2197">
                  <c:v>1251416</c:v>
                </c:pt>
                <c:pt idx="2198">
                  <c:v>48037</c:v>
                </c:pt>
                <c:pt idx="2199">
                  <c:v>1370158</c:v>
                </c:pt>
                <c:pt idx="2200">
                  <c:v>18040000</c:v>
                </c:pt>
                <c:pt idx="2201">
                  <c:v>1881309</c:v>
                </c:pt>
                <c:pt idx="2202">
                  <c:v>3337072</c:v>
                </c:pt>
                <c:pt idx="2203">
                  <c:v>588502</c:v>
                </c:pt>
                <c:pt idx="2204">
                  <c:v>1587062</c:v>
                </c:pt>
                <c:pt idx="2205">
                  <c:v>473198</c:v>
                </c:pt>
                <c:pt idx="2206">
                  <c:v>66369</c:v>
                </c:pt>
                <c:pt idx="2207">
                  <c:v>755522</c:v>
                </c:pt>
                <c:pt idx="2208">
                  <c:v>889056</c:v>
                </c:pt>
                <c:pt idx="2209">
                  <c:v>8718657</c:v>
                </c:pt>
                <c:pt idx="2210">
                  <c:v>90870</c:v>
                </c:pt>
                <c:pt idx="2211">
                  <c:v>148689896</c:v>
                </c:pt>
                <c:pt idx="2212">
                  <c:v>268145</c:v>
                </c:pt>
                <c:pt idx="2213">
                  <c:v>1225340</c:v>
                </c:pt>
                <c:pt idx="2214">
                  <c:v>172879</c:v>
                </c:pt>
                <c:pt idx="2215">
                  <c:v>5318</c:v>
                </c:pt>
                <c:pt idx="2216">
                  <c:v>639815</c:v>
                </c:pt>
                <c:pt idx="2217">
                  <c:v>21776</c:v>
                </c:pt>
                <c:pt idx="2218">
                  <c:v>173562</c:v>
                </c:pt>
                <c:pt idx="2219">
                  <c:v>800306</c:v>
                </c:pt>
                <c:pt idx="2220">
                  <c:v>7645235</c:v>
                </c:pt>
                <c:pt idx="2221">
                  <c:v>3174393</c:v>
                </c:pt>
                <c:pt idx="2222">
                  <c:v>78433</c:v>
                </c:pt>
                <c:pt idx="2223">
                  <c:v>957937</c:v>
                </c:pt>
                <c:pt idx="2224">
                  <c:v>1249677</c:v>
                </c:pt>
                <c:pt idx="2225">
                  <c:v>632115</c:v>
                </c:pt>
                <c:pt idx="2226">
                  <c:v>285437</c:v>
                </c:pt>
                <c:pt idx="2227">
                  <c:v>4497</c:v>
                </c:pt>
                <c:pt idx="2228">
                  <c:v>18573</c:v>
                </c:pt>
                <c:pt idx="2229">
                  <c:v>6810173</c:v>
                </c:pt>
                <c:pt idx="2230">
                  <c:v>476389</c:v>
                </c:pt>
                <c:pt idx="2231">
                  <c:v>5414339</c:v>
                </c:pt>
                <c:pt idx="2232">
                  <c:v>2302182</c:v>
                </c:pt>
                <c:pt idx="2233">
                  <c:v>168910</c:v>
                </c:pt>
                <c:pt idx="2234">
                  <c:v>955104</c:v>
                </c:pt>
                <c:pt idx="2235">
                  <c:v>702317</c:v>
                </c:pt>
                <c:pt idx="2236">
                  <c:v>69795</c:v>
                </c:pt>
                <c:pt idx="2237">
                  <c:v>1405318</c:v>
                </c:pt>
                <c:pt idx="2238">
                  <c:v>73611</c:v>
                </c:pt>
                <c:pt idx="2239">
                  <c:v>101082</c:v>
                </c:pt>
                <c:pt idx="2240">
                  <c:v>156176</c:v>
                </c:pt>
                <c:pt idx="2241">
                  <c:v>607765</c:v>
                </c:pt>
                <c:pt idx="2242">
                  <c:v>3951217</c:v>
                </c:pt>
                <c:pt idx="2243">
                  <c:v>113213</c:v>
                </c:pt>
                <c:pt idx="2244">
                  <c:v>341276</c:v>
                </c:pt>
                <c:pt idx="2245">
                  <c:v>842721</c:v>
                </c:pt>
                <c:pt idx="2246">
                  <c:v>2412639</c:v>
                </c:pt>
                <c:pt idx="2247">
                  <c:v>149376127</c:v>
                </c:pt>
                <c:pt idx="2248">
                  <c:v>735708</c:v>
                </c:pt>
                <c:pt idx="2249">
                  <c:v>2089947</c:v>
                </c:pt>
                <c:pt idx="2250">
                  <c:v>14381</c:v>
                </c:pt>
                <c:pt idx="2251">
                  <c:v>285469</c:v>
                </c:pt>
                <c:pt idx="2252">
                  <c:v>741558</c:v>
                </c:pt>
                <c:pt idx="2253">
                  <c:v>2557709</c:v>
                </c:pt>
                <c:pt idx="2254">
                  <c:v>792189</c:v>
                </c:pt>
                <c:pt idx="2255">
                  <c:v>8795</c:v>
                </c:pt>
                <c:pt idx="2256">
                  <c:v>1604421</c:v>
                </c:pt>
                <c:pt idx="2257">
                  <c:v>13970</c:v>
                </c:pt>
                <c:pt idx="2258">
                  <c:v>1838876</c:v>
                </c:pt>
                <c:pt idx="2259">
                  <c:v>3329</c:v>
                </c:pt>
                <c:pt idx="2260">
                  <c:v>8159690</c:v>
                </c:pt>
                <c:pt idx="2261">
                  <c:v>1134166</c:v>
                </c:pt>
                <c:pt idx="2262">
                  <c:v>2122489</c:v>
                </c:pt>
                <c:pt idx="2263">
                  <c:v>4878311</c:v>
                </c:pt>
                <c:pt idx="2264">
                  <c:v>283505</c:v>
                </c:pt>
                <c:pt idx="2265">
                  <c:v>27898</c:v>
                </c:pt>
                <c:pt idx="2266">
                  <c:v>1848104</c:v>
                </c:pt>
                <c:pt idx="2267">
                  <c:v>316907</c:v>
                </c:pt>
                <c:pt idx="2268">
                  <c:v>1974031</c:v>
                </c:pt>
                <c:pt idx="2269">
                  <c:v>89365</c:v>
                </c:pt>
                <c:pt idx="2270">
                  <c:v>246393</c:v>
                </c:pt>
                <c:pt idx="2271">
                  <c:v>291258</c:v>
                </c:pt>
                <c:pt idx="2272">
                  <c:v>387328</c:v>
                </c:pt>
                <c:pt idx="2273">
                  <c:v>141954</c:v>
                </c:pt>
                <c:pt idx="2274">
                  <c:v>175400</c:v>
                </c:pt>
                <c:pt idx="2275">
                  <c:v>1249972</c:v>
                </c:pt>
                <c:pt idx="2276">
                  <c:v>7436</c:v>
                </c:pt>
                <c:pt idx="2277">
                  <c:v>1667408</c:v>
                </c:pt>
                <c:pt idx="2278">
                  <c:v>67185</c:v>
                </c:pt>
                <c:pt idx="2279">
                  <c:v>491967</c:v>
                </c:pt>
                <c:pt idx="2280">
                  <c:v>140520</c:v>
                </c:pt>
                <c:pt idx="2281">
                  <c:v>1523236</c:v>
                </c:pt>
                <c:pt idx="2282">
                  <c:v>110338</c:v>
                </c:pt>
                <c:pt idx="2283">
                  <c:v>836305</c:v>
                </c:pt>
                <c:pt idx="2284">
                  <c:v>481100</c:v>
                </c:pt>
                <c:pt idx="2285">
                  <c:v>809389</c:v>
                </c:pt>
                <c:pt idx="2286">
                  <c:v>274761</c:v>
                </c:pt>
                <c:pt idx="2287">
                  <c:v>176838</c:v>
                </c:pt>
                <c:pt idx="2288">
                  <c:v>10775416</c:v>
                </c:pt>
                <c:pt idx="2289">
                  <c:v>3892</c:v>
                </c:pt>
                <c:pt idx="2290">
                  <c:v>70828</c:v>
                </c:pt>
                <c:pt idx="2291">
                  <c:v>1202228</c:v>
                </c:pt>
                <c:pt idx="2292">
                  <c:v>47313</c:v>
                </c:pt>
                <c:pt idx="2293">
                  <c:v>196755</c:v>
                </c:pt>
                <c:pt idx="2294">
                  <c:v>163472</c:v>
                </c:pt>
                <c:pt idx="2295">
                  <c:v>23393</c:v>
                </c:pt>
                <c:pt idx="2296">
                  <c:v>93534</c:v>
                </c:pt>
                <c:pt idx="2297">
                  <c:v>5319685</c:v>
                </c:pt>
                <c:pt idx="2298">
                  <c:v>336861</c:v>
                </c:pt>
                <c:pt idx="2299">
                  <c:v>2186681</c:v>
                </c:pt>
                <c:pt idx="2300">
                  <c:v>321872</c:v>
                </c:pt>
                <c:pt idx="2301">
                  <c:v>8258089</c:v>
                </c:pt>
                <c:pt idx="2302">
                  <c:v>55814</c:v>
                </c:pt>
                <c:pt idx="2303">
                  <c:v>1310832</c:v>
                </c:pt>
                <c:pt idx="2304">
                  <c:v>63846</c:v>
                </c:pt>
                <c:pt idx="2305">
                  <c:v>22768</c:v>
                </c:pt>
                <c:pt idx="2306">
                  <c:v>13659</c:v>
                </c:pt>
                <c:pt idx="2307">
                  <c:v>18330</c:v>
                </c:pt>
                <c:pt idx="2308">
                  <c:v>198051</c:v>
                </c:pt>
                <c:pt idx="2309">
                  <c:v>648598</c:v>
                </c:pt>
                <c:pt idx="2310">
                  <c:v>3306586</c:v>
                </c:pt>
                <c:pt idx="2311">
                  <c:v>1060807</c:v>
                </c:pt>
                <c:pt idx="2312">
                  <c:v>141579</c:v>
                </c:pt>
                <c:pt idx="2313">
                  <c:v>804049</c:v>
                </c:pt>
                <c:pt idx="2314">
                  <c:v>2822715</c:v>
                </c:pt>
                <c:pt idx="2315">
                  <c:v>79254</c:v>
                </c:pt>
                <c:pt idx="2316">
                  <c:v>311280</c:v>
                </c:pt>
                <c:pt idx="2317">
                  <c:v>832832</c:v>
                </c:pt>
                <c:pt idx="2318">
                  <c:v>134146</c:v>
                </c:pt>
                <c:pt idx="2319">
                  <c:v>211419</c:v>
                </c:pt>
                <c:pt idx="2320">
                  <c:v>190140</c:v>
                </c:pt>
                <c:pt idx="2321">
                  <c:v>731180</c:v>
                </c:pt>
                <c:pt idx="2322">
                  <c:v>247114</c:v>
                </c:pt>
                <c:pt idx="2323">
                  <c:v>90179</c:v>
                </c:pt>
                <c:pt idx="2324">
                  <c:v>1369854</c:v>
                </c:pt>
                <c:pt idx="2325">
                  <c:v>49915</c:v>
                </c:pt>
                <c:pt idx="2326">
                  <c:v>128287</c:v>
                </c:pt>
                <c:pt idx="2327">
                  <c:v>355131</c:v>
                </c:pt>
                <c:pt idx="2328">
                  <c:v>93250</c:v>
                </c:pt>
                <c:pt idx="2329">
                  <c:v>149770</c:v>
                </c:pt>
                <c:pt idx="2330">
                  <c:v>2929814</c:v>
                </c:pt>
                <c:pt idx="2331">
                  <c:v>1349950</c:v>
                </c:pt>
                <c:pt idx="2332">
                  <c:v>56002</c:v>
                </c:pt>
                <c:pt idx="2333">
                  <c:v>453170</c:v>
                </c:pt>
                <c:pt idx="2334">
                  <c:v>651781</c:v>
                </c:pt>
                <c:pt idx="2335">
                  <c:v>318557</c:v>
                </c:pt>
                <c:pt idx="2336">
                  <c:v>177892</c:v>
                </c:pt>
                <c:pt idx="2337">
                  <c:v>55910</c:v>
                </c:pt>
                <c:pt idx="2338">
                  <c:v>372894</c:v>
                </c:pt>
                <c:pt idx="2339">
                  <c:v>194964</c:v>
                </c:pt>
                <c:pt idx="2340">
                  <c:v>79124</c:v>
                </c:pt>
                <c:pt idx="2341">
                  <c:v>3617347</c:v>
                </c:pt>
                <c:pt idx="2342">
                  <c:v>354509</c:v>
                </c:pt>
                <c:pt idx="2343">
                  <c:v>31872</c:v>
                </c:pt>
                <c:pt idx="2344">
                  <c:v>1032</c:v>
                </c:pt>
                <c:pt idx="2345">
                  <c:v>1499698</c:v>
                </c:pt>
                <c:pt idx="2346">
                  <c:v>22713067</c:v>
                </c:pt>
                <c:pt idx="2347">
                  <c:v>3741812</c:v>
                </c:pt>
                <c:pt idx="2348">
                  <c:v>355961</c:v>
                </c:pt>
                <c:pt idx="2349">
                  <c:v>1161732</c:v>
                </c:pt>
                <c:pt idx="2350">
                  <c:v>287081</c:v>
                </c:pt>
                <c:pt idx="2351">
                  <c:v>506930</c:v>
                </c:pt>
                <c:pt idx="2352">
                  <c:v>465893</c:v>
                </c:pt>
                <c:pt idx="2353">
                  <c:v>121445</c:v>
                </c:pt>
                <c:pt idx="2354">
                  <c:v>1111255</c:v>
                </c:pt>
                <c:pt idx="2355">
                  <c:v>2472</c:v>
                </c:pt>
                <c:pt idx="2356">
                  <c:v>41253</c:v>
                </c:pt>
                <c:pt idx="2357">
                  <c:v>2693629</c:v>
                </c:pt>
                <c:pt idx="2358">
                  <c:v>407199</c:v>
                </c:pt>
                <c:pt idx="2359">
                  <c:v>1156041</c:v>
                </c:pt>
                <c:pt idx="2360">
                  <c:v>165223</c:v>
                </c:pt>
                <c:pt idx="2361">
                  <c:v>18871288</c:v>
                </c:pt>
                <c:pt idx="2362">
                  <c:v>280009</c:v>
                </c:pt>
                <c:pt idx="2363">
                  <c:v>44448</c:v>
                </c:pt>
                <c:pt idx="2364">
                  <c:v>381190</c:v>
                </c:pt>
                <c:pt idx="2365">
                  <c:v>169022</c:v>
                </c:pt>
                <c:pt idx="2366">
                  <c:v>1704711</c:v>
                </c:pt>
                <c:pt idx="2367">
                  <c:v>4440991</c:v>
                </c:pt>
                <c:pt idx="2368">
                  <c:v>112160</c:v>
                </c:pt>
                <c:pt idx="2369">
                  <c:v>1247065</c:v>
                </c:pt>
                <c:pt idx="2370">
                  <c:v>827814</c:v>
                </c:pt>
                <c:pt idx="2371">
                  <c:v>30803</c:v>
                </c:pt>
                <c:pt idx="2372">
                  <c:v>386090</c:v>
                </c:pt>
                <c:pt idx="2373">
                  <c:v>22695</c:v>
                </c:pt>
                <c:pt idx="2374">
                  <c:v>24660</c:v>
                </c:pt>
                <c:pt idx="2375">
                  <c:v>3944791</c:v>
                </c:pt>
                <c:pt idx="2376">
                  <c:v>560358</c:v>
                </c:pt>
                <c:pt idx="2377">
                  <c:v>7753</c:v>
                </c:pt>
                <c:pt idx="2378">
                  <c:v>4566973</c:v>
                </c:pt>
                <c:pt idx="2379">
                  <c:v>6225124</c:v>
                </c:pt>
                <c:pt idx="2380">
                  <c:v>448585</c:v>
                </c:pt>
                <c:pt idx="2381">
                  <c:v>1842120</c:v>
                </c:pt>
                <c:pt idx="2382">
                  <c:v>2720774</c:v>
                </c:pt>
                <c:pt idx="2383">
                  <c:v>295189</c:v>
                </c:pt>
                <c:pt idx="2384">
                  <c:v>1556997</c:v>
                </c:pt>
                <c:pt idx="2385">
                  <c:v>168913</c:v>
                </c:pt>
                <c:pt idx="2386">
                  <c:v>1370</c:v>
                </c:pt>
                <c:pt idx="2387">
                  <c:v>1536897</c:v>
                </c:pt>
                <c:pt idx="2388">
                  <c:v>5263337</c:v>
                </c:pt>
                <c:pt idx="2389">
                  <c:v>149550</c:v>
                </c:pt>
                <c:pt idx="2390">
                  <c:v>331981</c:v>
                </c:pt>
                <c:pt idx="2391">
                  <c:v>791659</c:v>
                </c:pt>
                <c:pt idx="2392">
                  <c:v>832097</c:v>
                </c:pt>
                <c:pt idx="2393">
                  <c:v>309319</c:v>
                </c:pt>
                <c:pt idx="2394">
                  <c:v>4100981</c:v>
                </c:pt>
                <c:pt idx="2395">
                  <c:v>711576</c:v>
                </c:pt>
                <c:pt idx="2396">
                  <c:v>789594</c:v>
                </c:pt>
                <c:pt idx="2397">
                  <c:v>881729</c:v>
                </c:pt>
                <c:pt idx="2398">
                  <c:v>443202</c:v>
                </c:pt>
                <c:pt idx="2399">
                  <c:v>248880</c:v>
                </c:pt>
                <c:pt idx="2400">
                  <c:v>2592896</c:v>
                </c:pt>
                <c:pt idx="2401">
                  <c:v>300769</c:v>
                </c:pt>
                <c:pt idx="2402">
                  <c:v>219460</c:v>
                </c:pt>
                <c:pt idx="2403">
                  <c:v>834067</c:v>
                </c:pt>
                <c:pt idx="2404">
                  <c:v>1038365</c:v>
                </c:pt>
                <c:pt idx="2405">
                  <c:v>402418</c:v>
                </c:pt>
                <c:pt idx="2406">
                  <c:v>783414</c:v>
                </c:pt>
                <c:pt idx="2407">
                  <c:v>207308</c:v>
                </c:pt>
                <c:pt idx="2408">
                  <c:v>97795</c:v>
                </c:pt>
                <c:pt idx="2409">
                  <c:v>279522</c:v>
                </c:pt>
                <c:pt idx="2410">
                  <c:v>745254</c:v>
                </c:pt>
                <c:pt idx="2411">
                  <c:v>8790</c:v>
                </c:pt>
                <c:pt idx="2412">
                  <c:v>5712641</c:v>
                </c:pt>
                <c:pt idx="2413">
                  <c:v>2593188</c:v>
                </c:pt>
                <c:pt idx="2414">
                  <c:v>254142</c:v>
                </c:pt>
                <c:pt idx="2415">
                  <c:v>114266</c:v>
                </c:pt>
                <c:pt idx="2416">
                  <c:v>1752139</c:v>
                </c:pt>
                <c:pt idx="2417">
                  <c:v>2223948</c:v>
                </c:pt>
                <c:pt idx="2418">
                  <c:v>199206</c:v>
                </c:pt>
                <c:pt idx="2419">
                  <c:v>5179255</c:v>
                </c:pt>
                <c:pt idx="2420">
                  <c:v>1080992</c:v>
                </c:pt>
                <c:pt idx="2421">
                  <c:v>190199</c:v>
                </c:pt>
                <c:pt idx="2422">
                  <c:v>406220</c:v>
                </c:pt>
                <c:pt idx="2423">
                  <c:v>261429</c:v>
                </c:pt>
                <c:pt idx="2424">
                  <c:v>685944</c:v>
                </c:pt>
                <c:pt idx="2425">
                  <c:v>566497</c:v>
                </c:pt>
                <c:pt idx="2426">
                  <c:v>1314784</c:v>
                </c:pt>
                <c:pt idx="2427">
                  <c:v>186453</c:v>
                </c:pt>
                <c:pt idx="2428">
                  <c:v>430191</c:v>
                </c:pt>
                <c:pt idx="2429">
                  <c:v>525210</c:v>
                </c:pt>
                <c:pt idx="2430">
                  <c:v>83121</c:v>
                </c:pt>
                <c:pt idx="2431">
                  <c:v>6855630</c:v>
                </c:pt>
                <c:pt idx="2432">
                  <c:v>47178</c:v>
                </c:pt>
                <c:pt idx="2433">
                  <c:v>184312</c:v>
                </c:pt>
                <c:pt idx="2434">
                  <c:v>74210</c:v>
                </c:pt>
                <c:pt idx="2435">
                  <c:v>12847</c:v>
                </c:pt>
                <c:pt idx="2436">
                  <c:v>1321434</c:v>
                </c:pt>
                <c:pt idx="2437">
                  <c:v>202523</c:v>
                </c:pt>
                <c:pt idx="2438">
                  <c:v>1820485</c:v>
                </c:pt>
                <c:pt idx="2439">
                  <c:v>1341344</c:v>
                </c:pt>
                <c:pt idx="2440">
                  <c:v>596467</c:v>
                </c:pt>
                <c:pt idx="2441">
                  <c:v>1329391</c:v>
                </c:pt>
                <c:pt idx="2442">
                  <c:v>1175192</c:v>
                </c:pt>
                <c:pt idx="2443">
                  <c:v>1136757</c:v>
                </c:pt>
                <c:pt idx="2444">
                  <c:v>438025</c:v>
                </c:pt>
                <c:pt idx="2445">
                  <c:v>216380</c:v>
                </c:pt>
                <c:pt idx="2446">
                  <c:v>87215</c:v>
                </c:pt>
                <c:pt idx="2447">
                  <c:v>90521</c:v>
                </c:pt>
                <c:pt idx="2448">
                  <c:v>53833</c:v>
                </c:pt>
                <c:pt idx="2449">
                  <c:v>272661</c:v>
                </c:pt>
                <c:pt idx="2450">
                  <c:v>1778470</c:v>
                </c:pt>
                <c:pt idx="2451">
                  <c:v>2087376</c:v>
                </c:pt>
                <c:pt idx="2452">
                  <c:v>34785</c:v>
                </c:pt>
                <c:pt idx="2453">
                  <c:v>75363</c:v>
                </c:pt>
                <c:pt idx="2454">
                  <c:v>344518</c:v>
                </c:pt>
                <c:pt idx="2455">
                  <c:v>28804</c:v>
                </c:pt>
                <c:pt idx="2456">
                  <c:v>5829270</c:v>
                </c:pt>
                <c:pt idx="2457">
                  <c:v>1453609</c:v>
                </c:pt>
                <c:pt idx="2458">
                  <c:v>14100194</c:v>
                </c:pt>
                <c:pt idx="2459">
                  <c:v>124893</c:v>
                </c:pt>
                <c:pt idx="2460">
                  <c:v>1159497</c:v>
                </c:pt>
                <c:pt idx="2461">
                  <c:v>34600</c:v>
                </c:pt>
                <c:pt idx="2462">
                  <c:v>8395058</c:v>
                </c:pt>
                <c:pt idx="2463">
                  <c:v>213423</c:v>
                </c:pt>
                <c:pt idx="2464">
                  <c:v>1635301</c:v>
                </c:pt>
                <c:pt idx="2465">
                  <c:v>979732</c:v>
                </c:pt>
                <c:pt idx="2466">
                  <c:v>2019235</c:v>
                </c:pt>
                <c:pt idx="2467">
                  <c:v>403941</c:v>
                </c:pt>
                <c:pt idx="2468">
                  <c:v>927416</c:v>
                </c:pt>
                <c:pt idx="2469">
                  <c:v>1691844</c:v>
                </c:pt>
                <c:pt idx="2470">
                  <c:v>1399244</c:v>
                </c:pt>
                <c:pt idx="2471">
                  <c:v>1065389</c:v>
                </c:pt>
                <c:pt idx="2472">
                  <c:v>299897</c:v>
                </c:pt>
                <c:pt idx="2473">
                  <c:v>2384</c:v>
                </c:pt>
                <c:pt idx="2474">
                  <c:v>227384</c:v>
                </c:pt>
                <c:pt idx="2475">
                  <c:v>357946</c:v>
                </c:pt>
                <c:pt idx="2476">
                  <c:v>507753</c:v>
                </c:pt>
                <c:pt idx="2477">
                  <c:v>166418</c:v>
                </c:pt>
                <c:pt idx="2478">
                  <c:v>116925</c:v>
                </c:pt>
                <c:pt idx="2479">
                  <c:v>65371</c:v>
                </c:pt>
                <c:pt idx="2480">
                  <c:v>1295774</c:v>
                </c:pt>
                <c:pt idx="2481">
                  <c:v>1507254</c:v>
                </c:pt>
                <c:pt idx="2482">
                  <c:v>97217</c:v>
                </c:pt>
                <c:pt idx="2483">
                  <c:v>615686</c:v>
                </c:pt>
                <c:pt idx="2484">
                  <c:v>213764</c:v>
                </c:pt>
                <c:pt idx="2485">
                  <c:v>106731</c:v>
                </c:pt>
                <c:pt idx="2486">
                  <c:v>2032507</c:v>
                </c:pt>
                <c:pt idx="2487">
                  <c:v>184348</c:v>
                </c:pt>
                <c:pt idx="2488">
                  <c:v>1969654</c:v>
                </c:pt>
                <c:pt idx="2489">
                  <c:v>1366939</c:v>
                </c:pt>
                <c:pt idx="2490">
                  <c:v>2127874</c:v>
                </c:pt>
                <c:pt idx="2491">
                  <c:v>376877</c:v>
                </c:pt>
                <c:pt idx="2492">
                  <c:v>1339443</c:v>
                </c:pt>
                <c:pt idx="2493">
                  <c:v>21513</c:v>
                </c:pt>
                <c:pt idx="2494">
                  <c:v>1480442</c:v>
                </c:pt>
                <c:pt idx="2495">
                  <c:v>979466</c:v>
                </c:pt>
                <c:pt idx="2496">
                  <c:v>38316</c:v>
                </c:pt>
                <c:pt idx="2497">
                  <c:v>2250165</c:v>
                </c:pt>
                <c:pt idx="2498">
                  <c:v>480162</c:v>
                </c:pt>
                <c:pt idx="2499">
                  <c:v>669500</c:v>
                </c:pt>
                <c:pt idx="2500">
                  <c:v>316763</c:v>
                </c:pt>
                <c:pt idx="2501">
                  <c:v>2695414</c:v>
                </c:pt>
                <c:pt idx="2502">
                  <c:v>243623</c:v>
                </c:pt>
                <c:pt idx="2503">
                  <c:v>2303558</c:v>
                </c:pt>
                <c:pt idx="2504">
                  <c:v>839813</c:v>
                </c:pt>
                <c:pt idx="2505">
                  <c:v>746417</c:v>
                </c:pt>
                <c:pt idx="2506">
                  <c:v>299632</c:v>
                </c:pt>
                <c:pt idx="2507">
                  <c:v>8806173</c:v>
                </c:pt>
                <c:pt idx="2508">
                  <c:v>1064653</c:v>
                </c:pt>
                <c:pt idx="2509">
                  <c:v>30260</c:v>
                </c:pt>
                <c:pt idx="2510">
                  <c:v>27710</c:v>
                </c:pt>
                <c:pt idx="2511">
                  <c:v>324324</c:v>
                </c:pt>
                <c:pt idx="2512">
                  <c:v>252623</c:v>
                </c:pt>
                <c:pt idx="2513">
                  <c:v>828227</c:v>
                </c:pt>
                <c:pt idx="2514">
                  <c:v>2305537</c:v>
                </c:pt>
                <c:pt idx="2515">
                  <c:v>4804118</c:v>
                </c:pt>
                <c:pt idx="2516">
                  <c:v>1879</c:v>
                </c:pt>
                <c:pt idx="2517">
                  <c:v>49407</c:v>
                </c:pt>
                <c:pt idx="2518">
                  <c:v>3797</c:v>
                </c:pt>
                <c:pt idx="2519">
                  <c:v>902489</c:v>
                </c:pt>
                <c:pt idx="2520">
                  <c:v>1410716</c:v>
                </c:pt>
                <c:pt idx="2521">
                  <c:v>816594</c:v>
                </c:pt>
                <c:pt idx="2522">
                  <c:v>1694595</c:v>
                </c:pt>
                <c:pt idx="2523">
                  <c:v>1390895</c:v>
                </c:pt>
                <c:pt idx="2524">
                  <c:v>398429</c:v>
                </c:pt>
                <c:pt idx="2525">
                  <c:v>16590</c:v>
                </c:pt>
                <c:pt idx="2526">
                  <c:v>1678782</c:v>
                </c:pt>
                <c:pt idx="2527">
                  <c:v>436472</c:v>
                </c:pt>
                <c:pt idx="2528">
                  <c:v>250852</c:v>
                </c:pt>
                <c:pt idx="2529">
                  <c:v>4623012</c:v>
                </c:pt>
                <c:pt idx="2530">
                  <c:v>311438</c:v>
                </c:pt>
                <c:pt idx="2531">
                  <c:v>9912584</c:v>
                </c:pt>
                <c:pt idx="2532">
                  <c:v>150990</c:v>
                </c:pt>
                <c:pt idx="2533">
                  <c:v>378924</c:v>
                </c:pt>
                <c:pt idx="2534">
                  <c:v>236079</c:v>
                </c:pt>
                <c:pt idx="2535">
                  <c:v>1122148</c:v>
                </c:pt>
                <c:pt idx="2536">
                  <c:v>810921</c:v>
                </c:pt>
                <c:pt idx="2537">
                  <c:v>36007</c:v>
                </c:pt>
                <c:pt idx="2538">
                  <c:v>241661</c:v>
                </c:pt>
                <c:pt idx="2539">
                  <c:v>303274</c:v>
                </c:pt>
                <c:pt idx="2540">
                  <c:v>2798497</c:v>
                </c:pt>
                <c:pt idx="2541">
                  <c:v>1898228</c:v>
                </c:pt>
                <c:pt idx="2542">
                  <c:v>1747746</c:v>
                </c:pt>
                <c:pt idx="2543">
                  <c:v>244228</c:v>
                </c:pt>
                <c:pt idx="2544">
                  <c:v>95044</c:v>
                </c:pt>
                <c:pt idx="2545">
                  <c:v>576742</c:v>
                </c:pt>
                <c:pt idx="2546">
                  <c:v>431052</c:v>
                </c:pt>
                <c:pt idx="2547">
                  <c:v>351765</c:v>
                </c:pt>
                <c:pt idx="2548">
                  <c:v>373332</c:v>
                </c:pt>
                <c:pt idx="2549">
                  <c:v>102639</c:v>
                </c:pt>
                <c:pt idx="2550">
                  <c:v>1666296</c:v>
                </c:pt>
                <c:pt idx="2551">
                  <c:v>978124</c:v>
                </c:pt>
                <c:pt idx="2552">
                  <c:v>12168</c:v>
                </c:pt>
                <c:pt idx="2553">
                  <c:v>411736</c:v>
                </c:pt>
                <c:pt idx="2554">
                  <c:v>1585496</c:v>
                </c:pt>
                <c:pt idx="2555">
                  <c:v>39310</c:v>
                </c:pt>
                <c:pt idx="2556">
                  <c:v>247227</c:v>
                </c:pt>
                <c:pt idx="2557">
                  <c:v>553866</c:v>
                </c:pt>
                <c:pt idx="2558">
                  <c:v>906941</c:v>
                </c:pt>
                <c:pt idx="2559">
                  <c:v>113493</c:v>
                </c:pt>
                <c:pt idx="2560">
                  <c:v>1358990</c:v>
                </c:pt>
                <c:pt idx="2561">
                  <c:v>1371236</c:v>
                </c:pt>
                <c:pt idx="2562">
                  <c:v>2792376</c:v>
                </c:pt>
                <c:pt idx="2563">
                  <c:v>653820</c:v>
                </c:pt>
                <c:pt idx="2564">
                  <c:v>312793</c:v>
                </c:pt>
                <c:pt idx="2565">
                  <c:v>5816067</c:v>
                </c:pt>
                <c:pt idx="2566">
                  <c:v>234280</c:v>
                </c:pt>
                <c:pt idx="2567">
                  <c:v>1547238</c:v>
                </c:pt>
                <c:pt idx="2568">
                  <c:v>144521</c:v>
                </c:pt>
                <c:pt idx="2569">
                  <c:v>72305</c:v>
                </c:pt>
                <c:pt idx="2570">
                  <c:v>396857</c:v>
                </c:pt>
                <c:pt idx="2571">
                  <c:v>10882</c:v>
                </c:pt>
                <c:pt idx="2572">
                  <c:v>2454563</c:v>
                </c:pt>
                <c:pt idx="2573">
                  <c:v>10325</c:v>
                </c:pt>
                <c:pt idx="2574">
                  <c:v>258110</c:v>
                </c:pt>
                <c:pt idx="2575">
                  <c:v>29769</c:v>
                </c:pt>
                <c:pt idx="2576">
                  <c:v>73861</c:v>
                </c:pt>
                <c:pt idx="2577">
                  <c:v>2766173</c:v>
                </c:pt>
                <c:pt idx="2578">
                  <c:v>107574</c:v>
                </c:pt>
                <c:pt idx="2579">
                  <c:v>7441922</c:v>
                </c:pt>
                <c:pt idx="2580">
                  <c:v>714359</c:v>
                </c:pt>
                <c:pt idx="2581">
                  <c:v>262100</c:v>
                </c:pt>
                <c:pt idx="2582">
                  <c:v>1845803</c:v>
                </c:pt>
                <c:pt idx="2583">
                  <c:v>185620</c:v>
                </c:pt>
                <c:pt idx="2584">
                  <c:v>2653229</c:v>
                </c:pt>
                <c:pt idx="2585">
                  <c:v>704492</c:v>
                </c:pt>
                <c:pt idx="2586">
                  <c:v>41165</c:v>
                </c:pt>
                <c:pt idx="2587">
                  <c:v>573567</c:v>
                </c:pt>
                <c:pt idx="2588">
                  <c:v>1836620</c:v>
                </c:pt>
                <c:pt idx="2589">
                  <c:v>5160</c:v>
                </c:pt>
                <c:pt idx="2590">
                  <c:v>726277</c:v>
                </c:pt>
                <c:pt idx="2591">
                  <c:v>2277907</c:v>
                </c:pt>
                <c:pt idx="2592">
                  <c:v>86049</c:v>
                </c:pt>
                <c:pt idx="2593">
                  <c:v>3793527</c:v>
                </c:pt>
                <c:pt idx="2594">
                  <c:v>153263</c:v>
                </c:pt>
                <c:pt idx="2595">
                  <c:v>167038</c:v>
                </c:pt>
                <c:pt idx="2596">
                  <c:v>73066</c:v>
                </c:pt>
                <c:pt idx="2597">
                  <c:v>210114</c:v>
                </c:pt>
                <c:pt idx="2598">
                  <c:v>220118</c:v>
                </c:pt>
                <c:pt idx="2599">
                  <c:v>1561955</c:v>
                </c:pt>
                <c:pt idx="2600">
                  <c:v>378901</c:v>
                </c:pt>
                <c:pt idx="2601">
                  <c:v>1319340</c:v>
                </c:pt>
                <c:pt idx="2602">
                  <c:v>1877905</c:v>
                </c:pt>
                <c:pt idx="2603">
                  <c:v>152388</c:v>
                </c:pt>
                <c:pt idx="2604">
                  <c:v>65874</c:v>
                </c:pt>
                <c:pt idx="2605">
                  <c:v>240430</c:v>
                </c:pt>
                <c:pt idx="2606">
                  <c:v>17345023</c:v>
                </c:pt>
                <c:pt idx="2607">
                  <c:v>838508</c:v>
                </c:pt>
                <c:pt idx="2608">
                  <c:v>2699114</c:v>
                </c:pt>
                <c:pt idx="2609">
                  <c:v>520636</c:v>
                </c:pt>
                <c:pt idx="2610">
                  <c:v>788301</c:v>
                </c:pt>
                <c:pt idx="2611">
                  <c:v>38307</c:v>
                </c:pt>
                <c:pt idx="2612">
                  <c:v>75312</c:v>
                </c:pt>
                <c:pt idx="2613">
                  <c:v>154432</c:v>
                </c:pt>
                <c:pt idx="2614">
                  <c:v>539805</c:v>
                </c:pt>
                <c:pt idx="2615">
                  <c:v>3331450</c:v>
                </c:pt>
                <c:pt idx="2616">
                  <c:v>54392</c:v>
                </c:pt>
                <c:pt idx="2617">
                  <c:v>1235860</c:v>
                </c:pt>
                <c:pt idx="2618">
                  <c:v>182783</c:v>
                </c:pt>
                <c:pt idx="2619">
                  <c:v>643097</c:v>
                </c:pt>
                <c:pt idx="2620">
                  <c:v>1013084</c:v>
                </c:pt>
                <c:pt idx="2621">
                  <c:v>818533</c:v>
                </c:pt>
                <c:pt idx="2622">
                  <c:v>201015</c:v>
                </c:pt>
                <c:pt idx="2623">
                  <c:v>168909</c:v>
                </c:pt>
                <c:pt idx="2624">
                  <c:v>1092708</c:v>
                </c:pt>
                <c:pt idx="2625">
                  <c:v>340750</c:v>
                </c:pt>
                <c:pt idx="2626">
                  <c:v>298421</c:v>
                </c:pt>
                <c:pt idx="2627">
                  <c:v>1676887</c:v>
                </c:pt>
                <c:pt idx="2628">
                  <c:v>71715</c:v>
                </c:pt>
                <c:pt idx="2629">
                  <c:v>71767</c:v>
                </c:pt>
                <c:pt idx="2630">
                  <c:v>786781</c:v>
                </c:pt>
                <c:pt idx="2631">
                  <c:v>1220106</c:v>
                </c:pt>
                <c:pt idx="2632">
                  <c:v>226088</c:v>
                </c:pt>
                <c:pt idx="2633">
                  <c:v>90730</c:v>
                </c:pt>
                <c:pt idx="2634">
                  <c:v>172551</c:v>
                </c:pt>
                <c:pt idx="2635">
                  <c:v>1687203</c:v>
                </c:pt>
                <c:pt idx="2636">
                  <c:v>734851</c:v>
                </c:pt>
                <c:pt idx="2637">
                  <c:v>875577</c:v>
                </c:pt>
                <c:pt idx="2638">
                  <c:v>305833</c:v>
                </c:pt>
                <c:pt idx="2639">
                  <c:v>177269</c:v>
                </c:pt>
                <c:pt idx="2640">
                  <c:v>41602</c:v>
                </c:pt>
                <c:pt idx="2641">
                  <c:v>700692</c:v>
                </c:pt>
                <c:pt idx="2642">
                  <c:v>175545</c:v>
                </c:pt>
                <c:pt idx="2643">
                  <c:v>1235835</c:v>
                </c:pt>
                <c:pt idx="2644">
                  <c:v>1194979</c:v>
                </c:pt>
                <c:pt idx="2645">
                  <c:v>3817594</c:v>
                </c:pt>
                <c:pt idx="2646">
                  <c:v>232787</c:v>
                </c:pt>
                <c:pt idx="2647">
                  <c:v>909177</c:v>
                </c:pt>
                <c:pt idx="2648">
                  <c:v>2758</c:v>
                </c:pt>
                <c:pt idx="2649">
                  <c:v>31319</c:v>
                </c:pt>
                <c:pt idx="2650">
                  <c:v>133030</c:v>
                </c:pt>
                <c:pt idx="2651">
                  <c:v>11812</c:v>
                </c:pt>
                <c:pt idx="2652">
                  <c:v>2126462</c:v>
                </c:pt>
                <c:pt idx="2653">
                  <c:v>1426393</c:v>
                </c:pt>
                <c:pt idx="2654">
                  <c:v>37185</c:v>
                </c:pt>
                <c:pt idx="2655">
                  <c:v>104249</c:v>
                </c:pt>
                <c:pt idx="2656">
                  <c:v>27997</c:v>
                </c:pt>
                <c:pt idx="2657">
                  <c:v>58933</c:v>
                </c:pt>
                <c:pt idx="2658">
                  <c:v>749621</c:v>
                </c:pt>
                <c:pt idx="2659">
                  <c:v>1790555</c:v>
                </c:pt>
                <c:pt idx="2660">
                  <c:v>36110</c:v>
                </c:pt>
                <c:pt idx="2661">
                  <c:v>3920987</c:v>
                </c:pt>
                <c:pt idx="2662">
                  <c:v>1371599</c:v>
                </c:pt>
                <c:pt idx="2663">
                  <c:v>1222270</c:v>
                </c:pt>
                <c:pt idx="2664">
                  <c:v>198195</c:v>
                </c:pt>
                <c:pt idx="2665">
                  <c:v>754817</c:v>
                </c:pt>
                <c:pt idx="2666">
                  <c:v>2375055</c:v>
                </c:pt>
                <c:pt idx="2667">
                  <c:v>112510</c:v>
                </c:pt>
                <c:pt idx="2668">
                  <c:v>1396551</c:v>
                </c:pt>
                <c:pt idx="2669">
                  <c:v>21107</c:v>
                </c:pt>
                <c:pt idx="2670">
                  <c:v>1485868</c:v>
                </c:pt>
                <c:pt idx="2671">
                  <c:v>458649</c:v>
                </c:pt>
                <c:pt idx="2672">
                  <c:v>869519</c:v>
                </c:pt>
                <c:pt idx="2673">
                  <c:v>580591</c:v>
                </c:pt>
                <c:pt idx="2674">
                  <c:v>258850</c:v>
                </c:pt>
                <c:pt idx="2675">
                  <c:v>2405120</c:v>
                </c:pt>
                <c:pt idx="2676">
                  <c:v>1632855</c:v>
                </c:pt>
                <c:pt idx="2677">
                  <c:v>98422</c:v>
                </c:pt>
                <c:pt idx="2678">
                  <c:v>2300863</c:v>
                </c:pt>
                <c:pt idx="2679">
                  <c:v>2028315</c:v>
                </c:pt>
                <c:pt idx="2680">
                  <c:v>402706</c:v>
                </c:pt>
                <c:pt idx="2681">
                  <c:v>1781966</c:v>
                </c:pt>
                <c:pt idx="2682">
                  <c:v>165494</c:v>
                </c:pt>
                <c:pt idx="2683">
                  <c:v>114424</c:v>
                </c:pt>
                <c:pt idx="2684">
                  <c:v>1246192</c:v>
                </c:pt>
                <c:pt idx="2685">
                  <c:v>955486</c:v>
                </c:pt>
                <c:pt idx="2686">
                  <c:v>223959</c:v>
                </c:pt>
                <c:pt idx="2687">
                  <c:v>1722483</c:v>
                </c:pt>
                <c:pt idx="2688">
                  <c:v>778338</c:v>
                </c:pt>
                <c:pt idx="2689">
                  <c:v>234583</c:v>
                </c:pt>
                <c:pt idx="2690">
                  <c:v>481550</c:v>
                </c:pt>
                <c:pt idx="2691">
                  <c:v>1319753</c:v>
                </c:pt>
                <c:pt idx="2692">
                  <c:v>519220</c:v>
                </c:pt>
                <c:pt idx="2693">
                  <c:v>752354</c:v>
                </c:pt>
                <c:pt idx="2694">
                  <c:v>1399674</c:v>
                </c:pt>
                <c:pt idx="2695">
                  <c:v>1672881</c:v>
                </c:pt>
                <c:pt idx="2696">
                  <c:v>1214600</c:v>
                </c:pt>
                <c:pt idx="2697">
                  <c:v>1941169</c:v>
                </c:pt>
                <c:pt idx="2698">
                  <c:v>401330</c:v>
                </c:pt>
                <c:pt idx="2699">
                  <c:v>63208</c:v>
                </c:pt>
                <c:pt idx="2700">
                  <c:v>175106</c:v>
                </c:pt>
                <c:pt idx="2701">
                  <c:v>82087</c:v>
                </c:pt>
                <c:pt idx="2702">
                  <c:v>51961</c:v>
                </c:pt>
                <c:pt idx="2703">
                  <c:v>71610</c:v>
                </c:pt>
                <c:pt idx="2704">
                  <c:v>1507123</c:v>
                </c:pt>
                <c:pt idx="2705">
                  <c:v>371677</c:v>
                </c:pt>
                <c:pt idx="2706">
                  <c:v>47236</c:v>
                </c:pt>
                <c:pt idx="2707">
                  <c:v>633103</c:v>
                </c:pt>
                <c:pt idx="2708">
                  <c:v>44216</c:v>
                </c:pt>
                <c:pt idx="2709">
                  <c:v>159322</c:v>
                </c:pt>
                <c:pt idx="2710">
                  <c:v>15261429</c:v>
                </c:pt>
                <c:pt idx="2711">
                  <c:v>154559</c:v>
                </c:pt>
                <c:pt idx="2712">
                  <c:v>1127673</c:v>
                </c:pt>
                <c:pt idx="2713">
                  <c:v>1261723</c:v>
                </c:pt>
                <c:pt idx="2714">
                  <c:v>147851</c:v>
                </c:pt>
                <c:pt idx="2715">
                  <c:v>3689210</c:v>
                </c:pt>
                <c:pt idx="2716">
                  <c:v>142548</c:v>
                </c:pt>
                <c:pt idx="2717">
                  <c:v>1458061</c:v>
                </c:pt>
                <c:pt idx="2718">
                  <c:v>1108807</c:v>
                </c:pt>
                <c:pt idx="2719">
                  <c:v>809063</c:v>
                </c:pt>
                <c:pt idx="2720">
                  <c:v>44328</c:v>
                </c:pt>
                <c:pt idx="2721">
                  <c:v>3770674</c:v>
                </c:pt>
                <c:pt idx="2722">
                  <c:v>1233</c:v>
                </c:pt>
                <c:pt idx="2723">
                  <c:v>888717</c:v>
                </c:pt>
                <c:pt idx="2724">
                  <c:v>69295519</c:v>
                </c:pt>
                <c:pt idx="2725">
                  <c:v>154731</c:v>
                </c:pt>
                <c:pt idx="2726">
                  <c:v>834208</c:v>
                </c:pt>
                <c:pt idx="2727">
                  <c:v>1014407</c:v>
                </c:pt>
                <c:pt idx="2728">
                  <c:v>2235991</c:v>
                </c:pt>
                <c:pt idx="2729">
                  <c:v>172205</c:v>
                </c:pt>
                <c:pt idx="2730">
                  <c:v>2937449</c:v>
                </c:pt>
                <c:pt idx="2731">
                  <c:v>363488</c:v>
                </c:pt>
                <c:pt idx="2732">
                  <c:v>1167646</c:v>
                </c:pt>
                <c:pt idx="2733">
                  <c:v>71707</c:v>
                </c:pt>
                <c:pt idx="2734">
                  <c:v>1691529</c:v>
                </c:pt>
                <c:pt idx="2735">
                  <c:v>25274694</c:v>
                </c:pt>
                <c:pt idx="2736">
                  <c:v>493621</c:v>
                </c:pt>
                <c:pt idx="2737">
                  <c:v>13532</c:v>
                </c:pt>
                <c:pt idx="2738">
                  <c:v>2319083</c:v>
                </c:pt>
                <c:pt idx="2739">
                  <c:v>1413550</c:v>
                </c:pt>
                <c:pt idx="2740">
                  <c:v>2168569</c:v>
                </c:pt>
                <c:pt idx="2741">
                  <c:v>52124</c:v>
                </c:pt>
                <c:pt idx="2742">
                  <c:v>1354670</c:v>
                </c:pt>
                <c:pt idx="2743">
                  <c:v>930513</c:v>
                </c:pt>
                <c:pt idx="2744">
                  <c:v>2311760</c:v>
                </c:pt>
                <c:pt idx="2745">
                  <c:v>1949</c:v>
                </c:pt>
                <c:pt idx="2746">
                  <c:v>217531</c:v>
                </c:pt>
                <c:pt idx="2747">
                  <c:v>141741</c:v>
                </c:pt>
                <c:pt idx="2748">
                  <c:v>2275359</c:v>
                </c:pt>
                <c:pt idx="2749">
                  <c:v>1339398</c:v>
                </c:pt>
                <c:pt idx="2750">
                  <c:v>364914</c:v>
                </c:pt>
                <c:pt idx="2751">
                  <c:v>1960238</c:v>
                </c:pt>
                <c:pt idx="2752">
                  <c:v>932020</c:v>
                </c:pt>
                <c:pt idx="2753">
                  <c:v>3154859</c:v>
                </c:pt>
                <c:pt idx="2754">
                  <c:v>1430059</c:v>
                </c:pt>
                <c:pt idx="2755">
                  <c:v>957071</c:v>
                </c:pt>
                <c:pt idx="2756">
                  <c:v>30361</c:v>
                </c:pt>
                <c:pt idx="2757">
                  <c:v>218630</c:v>
                </c:pt>
                <c:pt idx="2758">
                  <c:v>11509602</c:v>
                </c:pt>
                <c:pt idx="2759">
                  <c:v>114696</c:v>
                </c:pt>
                <c:pt idx="2760">
                  <c:v>976530</c:v>
                </c:pt>
                <c:pt idx="2761">
                  <c:v>967640</c:v>
                </c:pt>
                <c:pt idx="2762">
                  <c:v>244014</c:v>
                </c:pt>
                <c:pt idx="2763">
                  <c:v>1883291</c:v>
                </c:pt>
                <c:pt idx="2764">
                  <c:v>5143350</c:v>
                </c:pt>
                <c:pt idx="2765">
                  <c:v>10228</c:v>
                </c:pt>
                <c:pt idx="2766">
                  <c:v>26129</c:v>
                </c:pt>
                <c:pt idx="2767">
                  <c:v>58278</c:v>
                </c:pt>
                <c:pt idx="2768">
                  <c:v>635714</c:v>
                </c:pt>
                <c:pt idx="2769">
                  <c:v>690478</c:v>
                </c:pt>
                <c:pt idx="2770">
                  <c:v>912815</c:v>
                </c:pt>
                <c:pt idx="2771">
                  <c:v>479182</c:v>
                </c:pt>
                <c:pt idx="2772">
                  <c:v>30739</c:v>
                </c:pt>
                <c:pt idx="2773">
                  <c:v>484353</c:v>
                </c:pt>
                <c:pt idx="2774">
                  <c:v>8486</c:v>
                </c:pt>
                <c:pt idx="2775">
                  <c:v>14265</c:v>
                </c:pt>
                <c:pt idx="2776">
                  <c:v>237307</c:v>
                </c:pt>
                <c:pt idx="2777">
                  <c:v>226262</c:v>
                </c:pt>
                <c:pt idx="2778">
                  <c:v>104929</c:v>
                </c:pt>
                <c:pt idx="2779">
                  <c:v>364986</c:v>
                </c:pt>
                <c:pt idx="2780">
                  <c:v>181238</c:v>
                </c:pt>
                <c:pt idx="2781">
                  <c:v>508710</c:v>
                </c:pt>
                <c:pt idx="2782">
                  <c:v>296518</c:v>
                </c:pt>
                <c:pt idx="2783">
                  <c:v>31831</c:v>
                </c:pt>
                <c:pt idx="2784">
                  <c:v>437979</c:v>
                </c:pt>
                <c:pt idx="2785">
                  <c:v>996065</c:v>
                </c:pt>
                <c:pt idx="2786">
                  <c:v>4610501</c:v>
                </c:pt>
                <c:pt idx="2787">
                  <c:v>534570</c:v>
                </c:pt>
                <c:pt idx="2788">
                  <c:v>788036</c:v>
                </c:pt>
                <c:pt idx="2789">
                  <c:v>1648675</c:v>
                </c:pt>
                <c:pt idx="2790">
                  <c:v>11445</c:v>
                </c:pt>
                <c:pt idx="2791">
                  <c:v>341347</c:v>
                </c:pt>
                <c:pt idx="2792">
                  <c:v>3016262</c:v>
                </c:pt>
                <c:pt idx="2793">
                  <c:v>2998498</c:v>
                </c:pt>
                <c:pt idx="2794">
                  <c:v>180184</c:v>
                </c:pt>
                <c:pt idx="2795">
                  <c:v>21180</c:v>
                </c:pt>
                <c:pt idx="2796">
                  <c:v>267685</c:v>
                </c:pt>
                <c:pt idx="2797">
                  <c:v>8977497</c:v>
                </c:pt>
                <c:pt idx="2798">
                  <c:v>2284631</c:v>
                </c:pt>
                <c:pt idx="2799">
                  <c:v>10565823</c:v>
                </c:pt>
                <c:pt idx="2800">
                  <c:v>1357946</c:v>
                </c:pt>
                <c:pt idx="2801">
                  <c:v>625574</c:v>
                </c:pt>
                <c:pt idx="2802">
                  <c:v>835472</c:v>
                </c:pt>
                <c:pt idx="2803">
                  <c:v>618966</c:v>
                </c:pt>
                <c:pt idx="2804">
                  <c:v>87403</c:v>
                </c:pt>
                <c:pt idx="2805">
                  <c:v>522522</c:v>
                </c:pt>
                <c:pt idx="2806">
                  <c:v>89923</c:v>
                </c:pt>
                <c:pt idx="2807">
                  <c:v>141308</c:v>
                </c:pt>
                <c:pt idx="2808">
                  <c:v>306095</c:v>
                </c:pt>
                <c:pt idx="2809">
                  <c:v>327912</c:v>
                </c:pt>
                <c:pt idx="2810">
                  <c:v>2226333</c:v>
                </c:pt>
                <c:pt idx="2811">
                  <c:v>510268</c:v>
                </c:pt>
                <c:pt idx="2812">
                  <c:v>2522343</c:v>
                </c:pt>
                <c:pt idx="2813">
                  <c:v>2242992</c:v>
                </c:pt>
                <c:pt idx="2814">
                  <c:v>1843404</c:v>
                </c:pt>
                <c:pt idx="2815">
                  <c:v>918115</c:v>
                </c:pt>
                <c:pt idx="2816">
                  <c:v>567037</c:v>
                </c:pt>
                <c:pt idx="2817">
                  <c:v>650564</c:v>
                </c:pt>
                <c:pt idx="2818">
                  <c:v>136012</c:v>
                </c:pt>
                <c:pt idx="2819">
                  <c:v>1803187</c:v>
                </c:pt>
                <c:pt idx="2820">
                  <c:v>450865</c:v>
                </c:pt>
                <c:pt idx="2821">
                  <c:v>69199</c:v>
                </c:pt>
                <c:pt idx="2822">
                  <c:v>1524569</c:v>
                </c:pt>
                <c:pt idx="2823">
                  <c:v>59285</c:v>
                </c:pt>
                <c:pt idx="2824">
                  <c:v>334148</c:v>
                </c:pt>
                <c:pt idx="2825">
                  <c:v>1037561</c:v>
                </c:pt>
                <c:pt idx="2826">
                  <c:v>4321512</c:v>
                </c:pt>
                <c:pt idx="2827">
                  <c:v>2020895</c:v>
                </c:pt>
                <c:pt idx="2828">
                  <c:v>177098</c:v>
                </c:pt>
                <c:pt idx="2829">
                  <c:v>1142163</c:v>
                </c:pt>
                <c:pt idx="2830">
                  <c:v>197888</c:v>
                </c:pt>
                <c:pt idx="2831">
                  <c:v>688577</c:v>
                </c:pt>
                <c:pt idx="2832">
                  <c:v>1124072</c:v>
                </c:pt>
                <c:pt idx="2833">
                  <c:v>1634519</c:v>
                </c:pt>
                <c:pt idx="2834">
                  <c:v>197963</c:v>
                </c:pt>
                <c:pt idx="2835">
                  <c:v>63323</c:v>
                </c:pt>
                <c:pt idx="2836">
                  <c:v>57738</c:v>
                </c:pt>
                <c:pt idx="2837">
                  <c:v>474495</c:v>
                </c:pt>
                <c:pt idx="2838">
                  <c:v>8403143</c:v>
                </c:pt>
                <c:pt idx="2839">
                  <c:v>1498866</c:v>
                </c:pt>
                <c:pt idx="2840">
                  <c:v>376858</c:v>
                </c:pt>
                <c:pt idx="2841">
                  <c:v>451523</c:v>
                </c:pt>
                <c:pt idx="2842">
                  <c:v>3765264</c:v>
                </c:pt>
                <c:pt idx="2843">
                  <c:v>519161</c:v>
                </c:pt>
                <c:pt idx="2844">
                  <c:v>535094</c:v>
                </c:pt>
                <c:pt idx="2845">
                  <c:v>1548962</c:v>
                </c:pt>
                <c:pt idx="2846">
                  <c:v>573094</c:v>
                </c:pt>
                <c:pt idx="2847">
                  <c:v>3621505</c:v>
                </c:pt>
                <c:pt idx="2848">
                  <c:v>478030</c:v>
                </c:pt>
                <c:pt idx="2849">
                  <c:v>1071466</c:v>
                </c:pt>
                <c:pt idx="2850">
                  <c:v>1921167</c:v>
                </c:pt>
                <c:pt idx="2851">
                  <c:v>2908064</c:v>
                </c:pt>
                <c:pt idx="2852">
                  <c:v>332114</c:v>
                </c:pt>
                <c:pt idx="2853">
                  <c:v>9617950</c:v>
                </c:pt>
                <c:pt idx="2854">
                  <c:v>185870</c:v>
                </c:pt>
                <c:pt idx="2855">
                  <c:v>131168</c:v>
                </c:pt>
                <c:pt idx="2856">
                  <c:v>2464874</c:v>
                </c:pt>
                <c:pt idx="2857">
                  <c:v>1604697</c:v>
                </c:pt>
                <c:pt idx="2858">
                  <c:v>2023348</c:v>
                </c:pt>
                <c:pt idx="2859">
                  <c:v>11503</c:v>
                </c:pt>
                <c:pt idx="2860">
                  <c:v>245735</c:v>
                </c:pt>
                <c:pt idx="2861">
                  <c:v>582693</c:v>
                </c:pt>
                <c:pt idx="2862">
                  <c:v>537921</c:v>
                </c:pt>
                <c:pt idx="2863">
                  <c:v>1973349</c:v>
                </c:pt>
                <c:pt idx="2864">
                  <c:v>5605621</c:v>
                </c:pt>
                <c:pt idx="2865">
                  <c:v>1213178</c:v>
                </c:pt>
                <c:pt idx="2866">
                  <c:v>4513621</c:v>
                </c:pt>
                <c:pt idx="2867">
                  <c:v>3798127</c:v>
                </c:pt>
                <c:pt idx="2868">
                  <c:v>368166</c:v>
                </c:pt>
                <c:pt idx="2869">
                  <c:v>473593</c:v>
                </c:pt>
                <c:pt idx="2870">
                  <c:v>3095325</c:v>
                </c:pt>
                <c:pt idx="2871">
                  <c:v>136047</c:v>
                </c:pt>
                <c:pt idx="2872">
                  <c:v>3202879</c:v>
                </c:pt>
                <c:pt idx="2873">
                  <c:v>157819</c:v>
                </c:pt>
                <c:pt idx="2874">
                  <c:v>236971</c:v>
                </c:pt>
                <c:pt idx="2875">
                  <c:v>521943</c:v>
                </c:pt>
                <c:pt idx="2876">
                  <c:v>188949</c:v>
                </c:pt>
                <c:pt idx="2877">
                  <c:v>1414271</c:v>
                </c:pt>
                <c:pt idx="2878">
                  <c:v>10579</c:v>
                </c:pt>
                <c:pt idx="2879">
                  <c:v>55054077</c:v>
                </c:pt>
                <c:pt idx="2880">
                  <c:v>829768</c:v>
                </c:pt>
                <c:pt idx="2881">
                  <c:v>1201914</c:v>
                </c:pt>
                <c:pt idx="2882">
                  <c:v>527683</c:v>
                </c:pt>
                <c:pt idx="2883">
                  <c:v>1203464</c:v>
                </c:pt>
                <c:pt idx="2884">
                  <c:v>208228</c:v>
                </c:pt>
                <c:pt idx="2885">
                  <c:v>410909</c:v>
                </c:pt>
                <c:pt idx="2886">
                  <c:v>84968</c:v>
                </c:pt>
                <c:pt idx="2887">
                  <c:v>123174</c:v>
                </c:pt>
                <c:pt idx="2888">
                  <c:v>3053922</c:v>
                </c:pt>
                <c:pt idx="2889">
                  <c:v>7475081</c:v>
                </c:pt>
                <c:pt idx="2890">
                  <c:v>402081</c:v>
                </c:pt>
                <c:pt idx="2891">
                  <c:v>287615</c:v>
                </c:pt>
                <c:pt idx="2892">
                  <c:v>258521</c:v>
                </c:pt>
                <c:pt idx="2893">
                  <c:v>384050</c:v>
                </c:pt>
                <c:pt idx="2894">
                  <c:v>173210</c:v>
                </c:pt>
                <c:pt idx="2895">
                  <c:v>44856</c:v>
                </c:pt>
                <c:pt idx="2896">
                  <c:v>1973925</c:v>
                </c:pt>
                <c:pt idx="2897">
                  <c:v>245217</c:v>
                </c:pt>
                <c:pt idx="2898">
                  <c:v>238791</c:v>
                </c:pt>
                <c:pt idx="2899">
                  <c:v>1208627</c:v>
                </c:pt>
                <c:pt idx="2900">
                  <c:v>20263</c:v>
                </c:pt>
                <c:pt idx="2901">
                  <c:v>1056406</c:v>
                </c:pt>
                <c:pt idx="2902">
                  <c:v>2164847</c:v>
                </c:pt>
                <c:pt idx="2903">
                  <c:v>458830</c:v>
                </c:pt>
                <c:pt idx="2904">
                  <c:v>31505</c:v>
                </c:pt>
                <c:pt idx="2905">
                  <c:v>983181</c:v>
                </c:pt>
                <c:pt idx="2906">
                  <c:v>462063</c:v>
                </c:pt>
                <c:pt idx="2907">
                  <c:v>21594339</c:v>
                </c:pt>
                <c:pt idx="2908">
                  <c:v>29124</c:v>
                </c:pt>
                <c:pt idx="2909">
                  <c:v>1882868</c:v>
                </c:pt>
                <c:pt idx="2910">
                  <c:v>2950319</c:v>
                </c:pt>
                <c:pt idx="2911">
                  <c:v>50593</c:v>
                </c:pt>
                <c:pt idx="2912">
                  <c:v>5270335</c:v>
                </c:pt>
                <c:pt idx="2913">
                  <c:v>632051</c:v>
                </c:pt>
                <c:pt idx="2914">
                  <c:v>1995496</c:v>
                </c:pt>
                <c:pt idx="2915">
                  <c:v>2700</c:v>
                </c:pt>
                <c:pt idx="2916">
                  <c:v>33627806</c:v>
                </c:pt>
                <c:pt idx="2917">
                  <c:v>128997</c:v>
                </c:pt>
                <c:pt idx="2918">
                  <c:v>8916546</c:v>
                </c:pt>
                <c:pt idx="2919">
                  <c:v>89218</c:v>
                </c:pt>
                <c:pt idx="2920">
                  <c:v>89311</c:v>
                </c:pt>
                <c:pt idx="2921">
                  <c:v>7200045</c:v>
                </c:pt>
                <c:pt idx="2922">
                  <c:v>10381263</c:v>
                </c:pt>
                <c:pt idx="2923">
                  <c:v>96521</c:v>
                </c:pt>
                <c:pt idx="2924">
                  <c:v>41159</c:v>
                </c:pt>
                <c:pt idx="2925">
                  <c:v>349102</c:v>
                </c:pt>
                <c:pt idx="2926">
                  <c:v>6554859</c:v>
                </c:pt>
                <c:pt idx="2927">
                  <c:v>63358</c:v>
                </c:pt>
                <c:pt idx="2928">
                  <c:v>649785</c:v>
                </c:pt>
                <c:pt idx="2929">
                  <c:v>7915761</c:v>
                </c:pt>
                <c:pt idx="2930">
                  <c:v>62415</c:v>
                </c:pt>
                <c:pt idx="2931">
                  <c:v>827210</c:v>
                </c:pt>
                <c:pt idx="2932">
                  <c:v>139186</c:v>
                </c:pt>
                <c:pt idx="2933">
                  <c:v>1462747</c:v>
                </c:pt>
                <c:pt idx="2934">
                  <c:v>11887</c:v>
                </c:pt>
                <c:pt idx="2935">
                  <c:v>3103982</c:v>
                </c:pt>
                <c:pt idx="2936">
                  <c:v>1042283</c:v>
                </c:pt>
                <c:pt idx="2937">
                  <c:v>10655</c:v>
                </c:pt>
                <c:pt idx="2938">
                  <c:v>1646057</c:v>
                </c:pt>
                <c:pt idx="2939">
                  <c:v>9560</c:v>
                </c:pt>
                <c:pt idx="2940">
                  <c:v>2952730</c:v>
                </c:pt>
                <c:pt idx="2941">
                  <c:v>1057014</c:v>
                </c:pt>
                <c:pt idx="2942">
                  <c:v>586875</c:v>
                </c:pt>
                <c:pt idx="2943">
                  <c:v>2618541</c:v>
                </c:pt>
                <c:pt idx="2944">
                  <c:v>620204</c:v>
                </c:pt>
                <c:pt idx="2945">
                  <c:v>1088804</c:v>
                </c:pt>
                <c:pt idx="2946">
                  <c:v>906699</c:v>
                </c:pt>
                <c:pt idx="2947">
                  <c:v>783794</c:v>
                </c:pt>
                <c:pt idx="2948">
                  <c:v>237111</c:v>
                </c:pt>
                <c:pt idx="2949">
                  <c:v>1180077</c:v>
                </c:pt>
                <c:pt idx="2950">
                  <c:v>1918478</c:v>
                </c:pt>
                <c:pt idx="2951">
                  <c:v>1728219</c:v>
                </c:pt>
                <c:pt idx="2952">
                  <c:v>12018779</c:v>
                </c:pt>
                <c:pt idx="2953">
                  <c:v>6450575</c:v>
                </c:pt>
                <c:pt idx="2954">
                  <c:v>436041</c:v>
                </c:pt>
                <c:pt idx="2955">
                  <c:v>182333</c:v>
                </c:pt>
                <c:pt idx="2956">
                  <c:v>5456838</c:v>
                </c:pt>
                <c:pt idx="2957">
                  <c:v>87620</c:v>
                </c:pt>
                <c:pt idx="2958">
                  <c:v>96835</c:v>
                </c:pt>
                <c:pt idx="2959">
                  <c:v>307934</c:v>
                </c:pt>
                <c:pt idx="2960">
                  <c:v>348104</c:v>
                </c:pt>
                <c:pt idx="2961">
                  <c:v>3695752</c:v>
                </c:pt>
                <c:pt idx="2962">
                  <c:v>167733</c:v>
                </c:pt>
                <c:pt idx="2963">
                  <c:v>4767</c:v>
                </c:pt>
                <c:pt idx="2964">
                  <c:v>44782227</c:v>
                </c:pt>
                <c:pt idx="2965">
                  <c:v>483048</c:v>
                </c:pt>
                <c:pt idx="2966">
                  <c:v>2974188</c:v>
                </c:pt>
                <c:pt idx="2967">
                  <c:v>311971</c:v>
                </c:pt>
                <c:pt idx="2968">
                  <c:v>464076</c:v>
                </c:pt>
                <c:pt idx="2969">
                  <c:v>1680396</c:v>
                </c:pt>
                <c:pt idx="2970">
                  <c:v>1394264</c:v>
                </c:pt>
                <c:pt idx="2971">
                  <c:v>1318729</c:v>
                </c:pt>
                <c:pt idx="2972">
                  <c:v>2403767</c:v>
                </c:pt>
                <c:pt idx="2973">
                  <c:v>3821846</c:v>
                </c:pt>
                <c:pt idx="2974">
                  <c:v>96625</c:v>
                </c:pt>
                <c:pt idx="2975">
                  <c:v>174569</c:v>
                </c:pt>
                <c:pt idx="2976">
                  <c:v>1946</c:v>
                </c:pt>
                <c:pt idx="2977">
                  <c:v>260902</c:v>
                </c:pt>
                <c:pt idx="2978">
                  <c:v>923602</c:v>
                </c:pt>
                <c:pt idx="2979">
                  <c:v>812832</c:v>
                </c:pt>
                <c:pt idx="2980">
                  <c:v>1969648</c:v>
                </c:pt>
                <c:pt idx="2981">
                  <c:v>811577</c:v>
                </c:pt>
                <c:pt idx="2982">
                  <c:v>21046</c:v>
                </c:pt>
                <c:pt idx="2983">
                  <c:v>840651</c:v>
                </c:pt>
                <c:pt idx="2984">
                  <c:v>2927970</c:v>
                </c:pt>
                <c:pt idx="2985">
                  <c:v>123828</c:v>
                </c:pt>
                <c:pt idx="2986">
                  <c:v>863560</c:v>
                </c:pt>
                <c:pt idx="2987">
                  <c:v>655002</c:v>
                </c:pt>
                <c:pt idx="2988">
                  <c:v>649426</c:v>
                </c:pt>
                <c:pt idx="2989">
                  <c:v>518107</c:v>
                </c:pt>
                <c:pt idx="2990">
                  <c:v>77763</c:v>
                </c:pt>
                <c:pt idx="2991">
                  <c:v>386062</c:v>
                </c:pt>
                <c:pt idx="2992">
                  <c:v>238661</c:v>
                </c:pt>
                <c:pt idx="2993">
                  <c:v>1151</c:v>
                </c:pt>
                <c:pt idx="2994">
                  <c:v>782123</c:v>
                </c:pt>
                <c:pt idx="2995">
                  <c:v>525261</c:v>
                </c:pt>
                <c:pt idx="2996">
                  <c:v>108591</c:v>
                </c:pt>
                <c:pt idx="2997">
                  <c:v>416921</c:v>
                </c:pt>
                <c:pt idx="2998">
                  <c:v>1963752</c:v>
                </c:pt>
                <c:pt idx="2999">
                  <c:v>77850</c:v>
                </c:pt>
                <c:pt idx="3000">
                  <c:v>325082</c:v>
                </c:pt>
                <c:pt idx="3001">
                  <c:v>309109</c:v>
                </c:pt>
                <c:pt idx="3002">
                  <c:v>850092</c:v>
                </c:pt>
                <c:pt idx="3003">
                  <c:v>1713021</c:v>
                </c:pt>
                <c:pt idx="3004">
                  <c:v>24397</c:v>
                </c:pt>
                <c:pt idx="3005">
                  <c:v>4110136</c:v>
                </c:pt>
                <c:pt idx="3006">
                  <c:v>2051675</c:v>
                </c:pt>
                <c:pt idx="3007">
                  <c:v>540553</c:v>
                </c:pt>
                <c:pt idx="3008">
                  <c:v>746691</c:v>
                </c:pt>
                <c:pt idx="3009">
                  <c:v>89049</c:v>
                </c:pt>
                <c:pt idx="3010">
                  <c:v>41722</c:v>
                </c:pt>
                <c:pt idx="3011">
                  <c:v>1181190</c:v>
                </c:pt>
                <c:pt idx="3012">
                  <c:v>41264</c:v>
                </c:pt>
                <c:pt idx="3013">
                  <c:v>168863</c:v>
                </c:pt>
                <c:pt idx="3014">
                  <c:v>1111674</c:v>
                </c:pt>
                <c:pt idx="3015">
                  <c:v>917</c:v>
                </c:pt>
                <c:pt idx="3016">
                  <c:v>843024</c:v>
                </c:pt>
                <c:pt idx="3017">
                  <c:v>3388958</c:v>
                </c:pt>
                <c:pt idx="3018">
                  <c:v>1821926</c:v>
                </c:pt>
                <c:pt idx="3019">
                  <c:v>6908017</c:v>
                </c:pt>
                <c:pt idx="3020">
                  <c:v>173088</c:v>
                </c:pt>
                <c:pt idx="3021">
                  <c:v>642935</c:v>
                </c:pt>
                <c:pt idx="3022">
                  <c:v>1903783</c:v>
                </c:pt>
                <c:pt idx="3023">
                  <c:v>42101</c:v>
                </c:pt>
                <c:pt idx="3024">
                  <c:v>3680540</c:v>
                </c:pt>
                <c:pt idx="3025">
                  <c:v>10271274</c:v>
                </c:pt>
                <c:pt idx="3026">
                  <c:v>404986</c:v>
                </c:pt>
                <c:pt idx="3027">
                  <c:v>90923</c:v>
                </c:pt>
                <c:pt idx="3028">
                  <c:v>147740</c:v>
                </c:pt>
                <c:pt idx="3029">
                  <c:v>371531</c:v>
                </c:pt>
                <c:pt idx="3030">
                  <c:v>2723593</c:v>
                </c:pt>
                <c:pt idx="3031">
                  <c:v>607251</c:v>
                </c:pt>
                <c:pt idx="3032">
                  <c:v>16354826</c:v>
                </c:pt>
                <c:pt idx="3033">
                  <c:v>15400</c:v>
                </c:pt>
                <c:pt idx="3034">
                  <c:v>374333</c:v>
                </c:pt>
                <c:pt idx="3035">
                  <c:v>14118990</c:v>
                </c:pt>
                <c:pt idx="3036">
                  <c:v>680776</c:v>
                </c:pt>
                <c:pt idx="3037">
                  <c:v>112034</c:v>
                </c:pt>
                <c:pt idx="3038">
                  <c:v>335194</c:v>
                </c:pt>
                <c:pt idx="3039">
                  <c:v>3519</c:v>
                </c:pt>
                <c:pt idx="3040">
                  <c:v>871184</c:v>
                </c:pt>
                <c:pt idx="3041">
                  <c:v>1018634</c:v>
                </c:pt>
                <c:pt idx="3042">
                  <c:v>239226</c:v>
                </c:pt>
                <c:pt idx="3043">
                  <c:v>8798</c:v>
                </c:pt>
                <c:pt idx="3044">
                  <c:v>607467</c:v>
                </c:pt>
                <c:pt idx="3045">
                  <c:v>1696551</c:v>
                </c:pt>
                <c:pt idx="3046">
                  <c:v>2671756</c:v>
                </c:pt>
                <c:pt idx="3047">
                  <c:v>1727840</c:v>
                </c:pt>
                <c:pt idx="3048">
                  <c:v>414562</c:v>
                </c:pt>
                <c:pt idx="3049">
                  <c:v>1549098</c:v>
                </c:pt>
                <c:pt idx="3050">
                  <c:v>630945</c:v>
                </c:pt>
                <c:pt idx="3051">
                  <c:v>39181</c:v>
                </c:pt>
                <c:pt idx="3052">
                  <c:v>1074082</c:v>
                </c:pt>
                <c:pt idx="3053">
                  <c:v>1045841</c:v>
                </c:pt>
                <c:pt idx="3054">
                  <c:v>1044905</c:v>
                </c:pt>
                <c:pt idx="3055">
                  <c:v>1115398</c:v>
                </c:pt>
                <c:pt idx="3056">
                  <c:v>271277</c:v>
                </c:pt>
                <c:pt idx="3057">
                  <c:v>449565</c:v>
                </c:pt>
                <c:pt idx="3058">
                  <c:v>195473</c:v>
                </c:pt>
                <c:pt idx="3059">
                  <c:v>888646</c:v>
                </c:pt>
                <c:pt idx="3060">
                  <c:v>19422</c:v>
                </c:pt>
                <c:pt idx="3061">
                  <c:v>79262</c:v>
                </c:pt>
                <c:pt idx="3062">
                  <c:v>168969</c:v>
                </c:pt>
                <c:pt idx="3063">
                  <c:v>774304</c:v>
                </c:pt>
                <c:pt idx="3064">
                  <c:v>520319</c:v>
                </c:pt>
                <c:pt idx="3065">
                  <c:v>23502572</c:v>
                </c:pt>
                <c:pt idx="3066">
                  <c:v>63461</c:v>
                </c:pt>
                <c:pt idx="3067">
                  <c:v>327251</c:v>
                </c:pt>
                <c:pt idx="3068">
                  <c:v>27010</c:v>
                </c:pt>
                <c:pt idx="3069">
                  <c:v>634137</c:v>
                </c:pt>
                <c:pt idx="3070">
                  <c:v>28308</c:v>
                </c:pt>
                <c:pt idx="3071">
                  <c:v>35038</c:v>
                </c:pt>
                <c:pt idx="3072">
                  <c:v>44879</c:v>
                </c:pt>
                <c:pt idx="3073">
                  <c:v>506035</c:v>
                </c:pt>
                <c:pt idx="3074">
                  <c:v>263061</c:v>
                </c:pt>
                <c:pt idx="3075">
                  <c:v>8041928</c:v>
                </c:pt>
                <c:pt idx="3076">
                  <c:v>2717</c:v>
                </c:pt>
                <c:pt idx="3077">
                  <c:v>36526</c:v>
                </c:pt>
                <c:pt idx="3078">
                  <c:v>139068</c:v>
                </c:pt>
                <c:pt idx="3079">
                  <c:v>43426</c:v>
                </c:pt>
                <c:pt idx="3080">
                  <c:v>302226</c:v>
                </c:pt>
                <c:pt idx="3081">
                  <c:v>489735</c:v>
                </c:pt>
                <c:pt idx="3082">
                  <c:v>2524775</c:v>
                </c:pt>
                <c:pt idx="3083">
                  <c:v>1004181</c:v>
                </c:pt>
                <c:pt idx="3084">
                  <c:v>285462</c:v>
                </c:pt>
                <c:pt idx="3085">
                  <c:v>1188770</c:v>
                </c:pt>
                <c:pt idx="3086">
                  <c:v>92538</c:v>
                </c:pt>
                <c:pt idx="3087">
                  <c:v>6883</c:v>
                </c:pt>
                <c:pt idx="3088">
                  <c:v>3464680</c:v>
                </c:pt>
                <c:pt idx="3089">
                  <c:v>982363</c:v>
                </c:pt>
                <c:pt idx="3090">
                  <c:v>945920</c:v>
                </c:pt>
                <c:pt idx="3091">
                  <c:v>222862</c:v>
                </c:pt>
                <c:pt idx="3092">
                  <c:v>250056</c:v>
                </c:pt>
                <c:pt idx="3093">
                  <c:v>373105</c:v>
                </c:pt>
                <c:pt idx="3094">
                  <c:v>2309169</c:v>
                </c:pt>
                <c:pt idx="3095">
                  <c:v>264153</c:v>
                </c:pt>
                <c:pt idx="3096">
                  <c:v>1270251</c:v>
                </c:pt>
                <c:pt idx="3097">
                  <c:v>203710</c:v>
                </c:pt>
                <c:pt idx="3098">
                  <c:v>960599</c:v>
                </c:pt>
                <c:pt idx="3099">
                  <c:v>3335656</c:v>
                </c:pt>
                <c:pt idx="3100">
                  <c:v>228568</c:v>
                </c:pt>
                <c:pt idx="3101">
                  <c:v>313708</c:v>
                </c:pt>
                <c:pt idx="3102">
                  <c:v>37102</c:v>
                </c:pt>
                <c:pt idx="3103">
                  <c:v>2712798</c:v>
                </c:pt>
                <c:pt idx="3104">
                  <c:v>951271</c:v>
                </c:pt>
                <c:pt idx="3105">
                  <c:v>5613561</c:v>
                </c:pt>
                <c:pt idx="3106">
                  <c:v>588121</c:v>
                </c:pt>
                <c:pt idx="3107">
                  <c:v>2091534</c:v>
                </c:pt>
                <c:pt idx="3108">
                  <c:v>372262</c:v>
                </c:pt>
                <c:pt idx="3109">
                  <c:v>1600770</c:v>
                </c:pt>
                <c:pt idx="3110">
                  <c:v>149005</c:v>
                </c:pt>
                <c:pt idx="3111">
                  <c:v>1824082</c:v>
                </c:pt>
                <c:pt idx="3112">
                  <c:v>2568366</c:v>
                </c:pt>
                <c:pt idx="3113">
                  <c:v>930403</c:v>
                </c:pt>
                <c:pt idx="3114">
                  <c:v>57035</c:v>
                </c:pt>
                <c:pt idx="3115">
                  <c:v>2559730</c:v>
                </c:pt>
                <c:pt idx="3116">
                  <c:v>1315873</c:v>
                </c:pt>
                <c:pt idx="3117">
                  <c:v>5869057</c:v>
                </c:pt>
                <c:pt idx="3118">
                  <c:v>253075</c:v>
                </c:pt>
                <c:pt idx="3119">
                  <c:v>7576</c:v>
                </c:pt>
                <c:pt idx="3120">
                  <c:v>1669402</c:v>
                </c:pt>
                <c:pt idx="3121">
                  <c:v>850594</c:v>
                </c:pt>
                <c:pt idx="3122">
                  <c:v>2613507</c:v>
                </c:pt>
                <c:pt idx="3123">
                  <c:v>54990</c:v>
                </c:pt>
                <c:pt idx="3124">
                  <c:v>75685</c:v>
                </c:pt>
                <c:pt idx="3125">
                  <c:v>368135</c:v>
                </c:pt>
                <c:pt idx="3126">
                  <c:v>989307</c:v>
                </c:pt>
                <c:pt idx="3127">
                  <c:v>688984</c:v>
                </c:pt>
                <c:pt idx="3128">
                  <c:v>8335017</c:v>
                </c:pt>
                <c:pt idx="3129">
                  <c:v>693408</c:v>
                </c:pt>
                <c:pt idx="3130">
                  <c:v>307494</c:v>
                </c:pt>
                <c:pt idx="3131">
                  <c:v>5786038</c:v>
                </c:pt>
                <c:pt idx="3132">
                  <c:v>1292782</c:v>
                </c:pt>
                <c:pt idx="3133">
                  <c:v>1515901</c:v>
                </c:pt>
                <c:pt idx="3134">
                  <c:v>1024814</c:v>
                </c:pt>
                <c:pt idx="3135">
                  <c:v>307027</c:v>
                </c:pt>
                <c:pt idx="3136">
                  <c:v>9577</c:v>
                </c:pt>
                <c:pt idx="3137">
                  <c:v>321078</c:v>
                </c:pt>
                <c:pt idx="3138">
                  <c:v>339306</c:v>
                </c:pt>
                <c:pt idx="3139">
                  <c:v>277389</c:v>
                </c:pt>
                <c:pt idx="3140">
                  <c:v>50066</c:v>
                </c:pt>
                <c:pt idx="3141">
                  <c:v>277614</c:v>
                </c:pt>
                <c:pt idx="3142">
                  <c:v>247280</c:v>
                </c:pt>
                <c:pt idx="3143">
                  <c:v>779056</c:v>
                </c:pt>
                <c:pt idx="3144">
                  <c:v>73902</c:v>
                </c:pt>
                <c:pt idx="3145">
                  <c:v>37022</c:v>
                </c:pt>
                <c:pt idx="3146">
                  <c:v>36591</c:v>
                </c:pt>
                <c:pt idx="3147">
                  <c:v>707341</c:v>
                </c:pt>
                <c:pt idx="3148">
                  <c:v>368276</c:v>
                </c:pt>
                <c:pt idx="3149">
                  <c:v>644853</c:v>
                </c:pt>
                <c:pt idx="3150">
                  <c:v>437193</c:v>
                </c:pt>
                <c:pt idx="3151">
                  <c:v>553818</c:v>
                </c:pt>
                <c:pt idx="3152">
                  <c:v>1483502</c:v>
                </c:pt>
                <c:pt idx="3153">
                  <c:v>778479</c:v>
                </c:pt>
                <c:pt idx="3154">
                  <c:v>2321144</c:v>
                </c:pt>
                <c:pt idx="3155">
                  <c:v>242805</c:v>
                </c:pt>
                <c:pt idx="3156">
                  <c:v>343756</c:v>
                </c:pt>
                <c:pt idx="3157">
                  <c:v>1461207</c:v>
                </c:pt>
                <c:pt idx="3158">
                  <c:v>47752</c:v>
                </c:pt>
                <c:pt idx="3159">
                  <c:v>1006188</c:v>
                </c:pt>
                <c:pt idx="3160">
                  <c:v>5386126</c:v>
                </c:pt>
                <c:pt idx="3161">
                  <c:v>1323176</c:v>
                </c:pt>
                <c:pt idx="3162">
                  <c:v>14513</c:v>
                </c:pt>
                <c:pt idx="3163">
                  <c:v>540998</c:v>
                </c:pt>
                <c:pt idx="3164">
                  <c:v>207272</c:v>
                </c:pt>
                <c:pt idx="3165">
                  <c:v>305141</c:v>
                </c:pt>
                <c:pt idx="3166">
                  <c:v>332511</c:v>
                </c:pt>
                <c:pt idx="3167">
                  <c:v>162864</c:v>
                </c:pt>
                <c:pt idx="3168">
                  <c:v>18006</c:v>
                </c:pt>
                <c:pt idx="3169">
                  <c:v>1790918</c:v>
                </c:pt>
                <c:pt idx="3170">
                  <c:v>1739399</c:v>
                </c:pt>
                <c:pt idx="3171">
                  <c:v>6183923</c:v>
                </c:pt>
                <c:pt idx="3172">
                  <c:v>5142139</c:v>
                </c:pt>
                <c:pt idx="3173">
                  <c:v>3873702</c:v>
                </c:pt>
                <c:pt idx="3174">
                  <c:v>1312978</c:v>
                </c:pt>
                <c:pt idx="3175">
                  <c:v>290706</c:v>
                </c:pt>
                <c:pt idx="3176">
                  <c:v>17045761</c:v>
                </c:pt>
                <c:pt idx="3177">
                  <c:v>1108183</c:v>
                </c:pt>
                <c:pt idx="3178">
                  <c:v>1030347</c:v>
                </c:pt>
                <c:pt idx="3179">
                  <c:v>1708199</c:v>
                </c:pt>
                <c:pt idx="3180">
                  <c:v>500395</c:v>
                </c:pt>
                <c:pt idx="3181">
                  <c:v>5531707</c:v>
                </c:pt>
                <c:pt idx="3182">
                  <c:v>68885</c:v>
                </c:pt>
                <c:pt idx="3183">
                  <c:v>617406</c:v>
                </c:pt>
                <c:pt idx="3184">
                  <c:v>989065</c:v>
                </c:pt>
                <c:pt idx="3185">
                  <c:v>157522</c:v>
                </c:pt>
                <c:pt idx="3186">
                  <c:v>388048</c:v>
                </c:pt>
                <c:pt idx="3187">
                  <c:v>18938867</c:v>
                </c:pt>
                <c:pt idx="3188">
                  <c:v>56969</c:v>
                </c:pt>
                <c:pt idx="3189">
                  <c:v>918519</c:v>
                </c:pt>
                <c:pt idx="3190">
                  <c:v>343524</c:v>
                </c:pt>
                <c:pt idx="3191">
                  <c:v>10523399</c:v>
                </c:pt>
                <c:pt idx="3192">
                  <c:v>6427726</c:v>
                </c:pt>
                <c:pt idx="3193">
                  <c:v>387223</c:v>
                </c:pt>
                <c:pt idx="3194">
                  <c:v>2805</c:v>
                </c:pt>
                <c:pt idx="3195">
                  <c:v>347257</c:v>
                </c:pt>
                <c:pt idx="3196">
                  <c:v>68011</c:v>
                </c:pt>
                <c:pt idx="3197">
                  <c:v>136837</c:v>
                </c:pt>
                <c:pt idx="3198">
                  <c:v>281868</c:v>
                </c:pt>
                <c:pt idx="3199">
                  <c:v>48033</c:v>
                </c:pt>
                <c:pt idx="3200">
                  <c:v>351717</c:v>
                </c:pt>
                <c:pt idx="3201">
                  <c:v>5224737</c:v>
                </c:pt>
                <c:pt idx="3202">
                  <c:v>58290</c:v>
                </c:pt>
                <c:pt idx="3203">
                  <c:v>279571</c:v>
                </c:pt>
                <c:pt idx="3204">
                  <c:v>1365999</c:v>
                </c:pt>
                <c:pt idx="3205">
                  <c:v>5509</c:v>
                </c:pt>
                <c:pt idx="3206">
                  <c:v>1844008</c:v>
                </c:pt>
                <c:pt idx="3207">
                  <c:v>1612248</c:v>
                </c:pt>
                <c:pt idx="3208">
                  <c:v>163043</c:v>
                </c:pt>
                <c:pt idx="3209">
                  <c:v>5464</c:v>
                </c:pt>
                <c:pt idx="3210">
                  <c:v>80935</c:v>
                </c:pt>
                <c:pt idx="3211">
                  <c:v>790388</c:v>
                </c:pt>
                <c:pt idx="3212">
                  <c:v>99681</c:v>
                </c:pt>
                <c:pt idx="3213">
                  <c:v>369260</c:v>
                </c:pt>
                <c:pt idx="3214">
                  <c:v>1882972</c:v>
                </c:pt>
                <c:pt idx="3215">
                  <c:v>41096</c:v>
                </c:pt>
                <c:pt idx="3216">
                  <c:v>1431</c:v>
                </c:pt>
                <c:pt idx="3217">
                  <c:v>769382</c:v>
                </c:pt>
                <c:pt idx="3218">
                  <c:v>24032</c:v>
                </c:pt>
                <c:pt idx="3219">
                  <c:v>237862</c:v>
                </c:pt>
                <c:pt idx="3220">
                  <c:v>784451</c:v>
                </c:pt>
                <c:pt idx="3221">
                  <c:v>37346</c:v>
                </c:pt>
                <c:pt idx="3222">
                  <c:v>324996</c:v>
                </c:pt>
                <c:pt idx="3223">
                  <c:v>410257</c:v>
                </c:pt>
                <c:pt idx="3224">
                  <c:v>1959703</c:v>
                </c:pt>
                <c:pt idx="3225">
                  <c:v>77452</c:v>
                </c:pt>
                <c:pt idx="3226">
                  <c:v>1259904</c:v>
                </c:pt>
                <c:pt idx="3227">
                  <c:v>795683</c:v>
                </c:pt>
                <c:pt idx="3228">
                  <c:v>218186</c:v>
                </c:pt>
                <c:pt idx="3229">
                  <c:v>331126</c:v>
                </c:pt>
                <c:pt idx="3230">
                  <c:v>9233435</c:v>
                </c:pt>
                <c:pt idx="3231">
                  <c:v>2844271</c:v>
                </c:pt>
                <c:pt idx="3232">
                  <c:v>128236</c:v>
                </c:pt>
                <c:pt idx="3233">
                  <c:v>453506</c:v>
                </c:pt>
                <c:pt idx="3234">
                  <c:v>105911</c:v>
                </c:pt>
                <c:pt idx="3235">
                  <c:v>6582</c:v>
                </c:pt>
                <c:pt idx="3236">
                  <c:v>522854</c:v>
                </c:pt>
                <c:pt idx="3237">
                  <c:v>771720</c:v>
                </c:pt>
                <c:pt idx="3238">
                  <c:v>269181</c:v>
                </c:pt>
                <c:pt idx="3239">
                  <c:v>425995</c:v>
                </c:pt>
                <c:pt idx="3240">
                  <c:v>410133</c:v>
                </c:pt>
                <c:pt idx="3241">
                  <c:v>1288201</c:v>
                </c:pt>
                <c:pt idx="3242">
                  <c:v>72940</c:v>
                </c:pt>
                <c:pt idx="3243">
                  <c:v>1237869</c:v>
                </c:pt>
                <c:pt idx="3244">
                  <c:v>60697</c:v>
                </c:pt>
                <c:pt idx="3245">
                  <c:v>2817973</c:v>
                </c:pt>
                <c:pt idx="3246">
                  <c:v>375663</c:v>
                </c:pt>
                <c:pt idx="3247">
                  <c:v>13016</c:v>
                </c:pt>
                <c:pt idx="3248">
                  <c:v>3286</c:v>
                </c:pt>
                <c:pt idx="3249">
                  <c:v>1570411</c:v>
                </c:pt>
                <c:pt idx="3250">
                  <c:v>427242</c:v>
                </c:pt>
                <c:pt idx="3251">
                  <c:v>1020652</c:v>
                </c:pt>
                <c:pt idx="3252">
                  <c:v>759274</c:v>
                </c:pt>
                <c:pt idx="3253">
                  <c:v>1663506</c:v>
                </c:pt>
                <c:pt idx="3254">
                  <c:v>1604545</c:v>
                </c:pt>
                <c:pt idx="3255">
                  <c:v>1127588</c:v>
                </c:pt>
                <c:pt idx="3256">
                  <c:v>13312573</c:v>
                </c:pt>
                <c:pt idx="3257">
                  <c:v>460847</c:v>
                </c:pt>
                <c:pt idx="3258">
                  <c:v>36857298</c:v>
                </c:pt>
                <c:pt idx="3259">
                  <c:v>19998243</c:v>
                </c:pt>
                <c:pt idx="3260">
                  <c:v>1447882</c:v>
                </c:pt>
                <c:pt idx="3261">
                  <c:v>50979</c:v>
                </c:pt>
                <c:pt idx="3262">
                  <c:v>3508169</c:v>
                </c:pt>
                <c:pt idx="3263">
                  <c:v>4808435</c:v>
                </c:pt>
                <c:pt idx="3264">
                  <c:v>240318</c:v>
                </c:pt>
                <c:pt idx="3265">
                  <c:v>312386</c:v>
                </c:pt>
                <c:pt idx="3266">
                  <c:v>7977</c:v>
                </c:pt>
                <c:pt idx="3267">
                  <c:v>775924</c:v>
                </c:pt>
                <c:pt idx="3268">
                  <c:v>5625319</c:v>
                </c:pt>
                <c:pt idx="3269">
                  <c:v>4551606</c:v>
                </c:pt>
                <c:pt idx="3270">
                  <c:v>129207</c:v>
                </c:pt>
                <c:pt idx="3271">
                  <c:v>28638</c:v>
                </c:pt>
                <c:pt idx="3272">
                  <c:v>313962</c:v>
                </c:pt>
                <c:pt idx="3273">
                  <c:v>920289</c:v>
                </c:pt>
                <c:pt idx="3274">
                  <c:v>3491</c:v>
                </c:pt>
                <c:pt idx="3275">
                  <c:v>252785</c:v>
                </c:pt>
                <c:pt idx="3276">
                  <c:v>998311</c:v>
                </c:pt>
                <c:pt idx="3277">
                  <c:v>52416</c:v>
                </c:pt>
                <c:pt idx="3278">
                  <c:v>1526404</c:v>
                </c:pt>
                <c:pt idx="3279">
                  <c:v>1002679</c:v>
                </c:pt>
                <c:pt idx="3280">
                  <c:v>4010</c:v>
                </c:pt>
                <c:pt idx="3281">
                  <c:v>146578</c:v>
                </c:pt>
                <c:pt idx="3282">
                  <c:v>298314</c:v>
                </c:pt>
                <c:pt idx="3283">
                  <c:v>220550</c:v>
                </c:pt>
                <c:pt idx="3284">
                  <c:v>17624672</c:v>
                </c:pt>
                <c:pt idx="3285">
                  <c:v>1122381</c:v>
                </c:pt>
                <c:pt idx="3286">
                  <c:v>48026</c:v>
                </c:pt>
                <c:pt idx="3287">
                  <c:v>534696</c:v>
                </c:pt>
                <c:pt idx="3288">
                  <c:v>1257362</c:v>
                </c:pt>
                <c:pt idx="3289">
                  <c:v>4009915</c:v>
                </c:pt>
                <c:pt idx="3290">
                  <c:v>659212</c:v>
                </c:pt>
                <c:pt idx="3291">
                  <c:v>3786691</c:v>
                </c:pt>
                <c:pt idx="3292">
                  <c:v>485733</c:v>
                </c:pt>
                <c:pt idx="3293">
                  <c:v>187987</c:v>
                </c:pt>
                <c:pt idx="3294">
                  <c:v>802483</c:v>
                </c:pt>
                <c:pt idx="3295">
                  <c:v>1154360</c:v>
                </c:pt>
                <c:pt idx="3296">
                  <c:v>1121109</c:v>
                </c:pt>
                <c:pt idx="3297">
                  <c:v>1365473</c:v>
                </c:pt>
                <c:pt idx="3298">
                  <c:v>2411761</c:v>
                </c:pt>
                <c:pt idx="3299">
                  <c:v>1364148</c:v>
                </c:pt>
                <c:pt idx="3300">
                  <c:v>1888088</c:v>
                </c:pt>
                <c:pt idx="3301">
                  <c:v>9625</c:v>
                </c:pt>
                <c:pt idx="3302">
                  <c:v>1129249</c:v>
                </c:pt>
                <c:pt idx="3303">
                  <c:v>2620</c:v>
                </c:pt>
                <c:pt idx="3304">
                  <c:v>1310346</c:v>
                </c:pt>
                <c:pt idx="3305">
                  <c:v>833772</c:v>
                </c:pt>
                <c:pt idx="3306">
                  <c:v>317779</c:v>
                </c:pt>
                <c:pt idx="3307">
                  <c:v>427822</c:v>
                </c:pt>
                <c:pt idx="3308">
                  <c:v>11156</c:v>
                </c:pt>
                <c:pt idx="3309">
                  <c:v>78528</c:v>
                </c:pt>
                <c:pt idx="3310">
                  <c:v>586633</c:v>
                </c:pt>
                <c:pt idx="3311">
                  <c:v>45938392</c:v>
                </c:pt>
                <c:pt idx="3312">
                  <c:v>1095765</c:v>
                </c:pt>
                <c:pt idx="3313">
                  <c:v>268393</c:v>
                </c:pt>
                <c:pt idx="3314">
                  <c:v>350202</c:v>
                </c:pt>
                <c:pt idx="3315">
                  <c:v>3467</c:v>
                </c:pt>
                <c:pt idx="3316">
                  <c:v>296001</c:v>
                </c:pt>
                <c:pt idx="3317">
                  <c:v>1114465</c:v>
                </c:pt>
                <c:pt idx="3318">
                  <c:v>2585</c:v>
                </c:pt>
                <c:pt idx="3319">
                  <c:v>2334865</c:v>
                </c:pt>
                <c:pt idx="3320">
                  <c:v>674636</c:v>
                </c:pt>
                <c:pt idx="3321">
                  <c:v>3103985</c:v>
                </c:pt>
                <c:pt idx="3322">
                  <c:v>426790</c:v>
                </c:pt>
                <c:pt idx="3323">
                  <c:v>14972</c:v>
                </c:pt>
                <c:pt idx="3324">
                  <c:v>11661</c:v>
                </c:pt>
                <c:pt idx="3325">
                  <c:v>173696</c:v>
                </c:pt>
                <c:pt idx="3326">
                  <c:v>166097</c:v>
                </c:pt>
                <c:pt idx="3327">
                  <c:v>345869</c:v>
                </c:pt>
                <c:pt idx="3328">
                  <c:v>1912665</c:v>
                </c:pt>
                <c:pt idx="3329">
                  <c:v>1524361</c:v>
                </c:pt>
                <c:pt idx="3330">
                  <c:v>8408515</c:v>
                </c:pt>
                <c:pt idx="3331">
                  <c:v>877102</c:v>
                </c:pt>
                <c:pt idx="3332">
                  <c:v>1146392</c:v>
                </c:pt>
                <c:pt idx="3333">
                  <c:v>2443384</c:v>
                </c:pt>
                <c:pt idx="3334">
                  <c:v>58234</c:v>
                </c:pt>
                <c:pt idx="3335">
                  <c:v>36929</c:v>
                </c:pt>
                <c:pt idx="3336">
                  <c:v>2679373</c:v>
                </c:pt>
                <c:pt idx="3337">
                  <c:v>90454</c:v>
                </c:pt>
                <c:pt idx="3338">
                  <c:v>3635</c:v>
                </c:pt>
                <c:pt idx="3339">
                  <c:v>589827</c:v>
                </c:pt>
                <c:pt idx="3340">
                  <c:v>8493</c:v>
                </c:pt>
                <c:pt idx="3341">
                  <c:v>4269447</c:v>
                </c:pt>
                <c:pt idx="3342">
                  <c:v>21980138</c:v>
                </c:pt>
                <c:pt idx="3343">
                  <c:v>2102111</c:v>
                </c:pt>
                <c:pt idx="3344">
                  <c:v>1313348</c:v>
                </c:pt>
                <c:pt idx="3345">
                  <c:v>874634</c:v>
                </c:pt>
                <c:pt idx="3346">
                  <c:v>78175</c:v>
                </c:pt>
                <c:pt idx="3347">
                  <c:v>95520</c:v>
                </c:pt>
                <c:pt idx="3348">
                  <c:v>189038</c:v>
                </c:pt>
                <c:pt idx="3349">
                  <c:v>1036632</c:v>
                </c:pt>
                <c:pt idx="3350">
                  <c:v>3780194</c:v>
                </c:pt>
                <c:pt idx="3351">
                  <c:v>260697</c:v>
                </c:pt>
                <c:pt idx="3352">
                  <c:v>543711</c:v>
                </c:pt>
                <c:pt idx="3353">
                  <c:v>28781</c:v>
                </c:pt>
                <c:pt idx="3354">
                  <c:v>620687</c:v>
                </c:pt>
                <c:pt idx="3355">
                  <c:v>1329350</c:v>
                </c:pt>
                <c:pt idx="3356">
                  <c:v>4678751</c:v>
                </c:pt>
                <c:pt idx="3357">
                  <c:v>1908094</c:v>
                </c:pt>
                <c:pt idx="3358">
                  <c:v>112077</c:v>
                </c:pt>
                <c:pt idx="3359">
                  <c:v>220548</c:v>
                </c:pt>
                <c:pt idx="3360">
                  <c:v>147383</c:v>
                </c:pt>
                <c:pt idx="3361">
                  <c:v>1244190</c:v>
                </c:pt>
                <c:pt idx="3362">
                  <c:v>285483</c:v>
                </c:pt>
                <c:pt idx="3363">
                  <c:v>1464</c:v>
                </c:pt>
                <c:pt idx="3364">
                  <c:v>401423</c:v>
                </c:pt>
                <c:pt idx="3365">
                  <c:v>377906</c:v>
                </c:pt>
                <c:pt idx="3366">
                  <c:v>7746</c:v>
                </c:pt>
                <c:pt idx="3367">
                  <c:v>741548</c:v>
                </c:pt>
                <c:pt idx="3368">
                  <c:v>205209</c:v>
                </c:pt>
                <c:pt idx="3369">
                  <c:v>3848607</c:v>
                </c:pt>
                <c:pt idx="3370">
                  <c:v>719340</c:v>
                </c:pt>
                <c:pt idx="3371">
                  <c:v>2047272</c:v>
                </c:pt>
                <c:pt idx="3372">
                  <c:v>617505</c:v>
                </c:pt>
                <c:pt idx="3373">
                  <c:v>42658</c:v>
                </c:pt>
                <c:pt idx="3374">
                  <c:v>1927025</c:v>
                </c:pt>
                <c:pt idx="3375">
                  <c:v>349743</c:v>
                </c:pt>
                <c:pt idx="3376">
                  <c:v>689597</c:v>
                </c:pt>
                <c:pt idx="3377">
                  <c:v>432620</c:v>
                </c:pt>
                <c:pt idx="3378">
                  <c:v>26940</c:v>
                </c:pt>
                <c:pt idx="3379">
                  <c:v>758927</c:v>
                </c:pt>
                <c:pt idx="3380">
                  <c:v>93591</c:v>
                </c:pt>
                <c:pt idx="3381">
                  <c:v>846124</c:v>
                </c:pt>
                <c:pt idx="3382">
                  <c:v>1096158</c:v>
                </c:pt>
                <c:pt idx="3383">
                  <c:v>42239</c:v>
                </c:pt>
                <c:pt idx="3384">
                  <c:v>5739252</c:v>
                </c:pt>
                <c:pt idx="3385">
                  <c:v>434727</c:v>
                </c:pt>
                <c:pt idx="3386">
                  <c:v>5558317</c:v>
                </c:pt>
                <c:pt idx="3387">
                  <c:v>1205682</c:v>
                </c:pt>
                <c:pt idx="3388">
                  <c:v>2480934</c:v>
                </c:pt>
                <c:pt idx="3389">
                  <c:v>2230715</c:v>
                </c:pt>
                <c:pt idx="3390">
                  <c:v>1199114</c:v>
                </c:pt>
                <c:pt idx="3391">
                  <c:v>765096</c:v>
                </c:pt>
                <c:pt idx="3392">
                  <c:v>3326832</c:v>
                </c:pt>
                <c:pt idx="3393">
                  <c:v>118865</c:v>
                </c:pt>
                <c:pt idx="3394">
                  <c:v>7999926</c:v>
                </c:pt>
                <c:pt idx="3395">
                  <c:v>7967275</c:v>
                </c:pt>
                <c:pt idx="3396">
                  <c:v>3133</c:v>
                </c:pt>
                <c:pt idx="3397">
                  <c:v>55419</c:v>
                </c:pt>
                <c:pt idx="3398">
                  <c:v>396832</c:v>
                </c:pt>
                <c:pt idx="3399">
                  <c:v>435619</c:v>
                </c:pt>
                <c:pt idx="3400">
                  <c:v>577937</c:v>
                </c:pt>
                <c:pt idx="3401">
                  <c:v>285769</c:v>
                </c:pt>
                <c:pt idx="3402">
                  <c:v>100291</c:v>
                </c:pt>
                <c:pt idx="3403">
                  <c:v>657043</c:v>
                </c:pt>
                <c:pt idx="3404">
                  <c:v>21199</c:v>
                </c:pt>
                <c:pt idx="3405">
                  <c:v>33459</c:v>
                </c:pt>
                <c:pt idx="3406">
                  <c:v>2705268</c:v>
                </c:pt>
                <c:pt idx="3407">
                  <c:v>26967</c:v>
                </c:pt>
                <c:pt idx="3408">
                  <c:v>329129</c:v>
                </c:pt>
                <c:pt idx="3409">
                  <c:v>505886</c:v>
                </c:pt>
                <c:pt idx="3410">
                  <c:v>66190</c:v>
                </c:pt>
                <c:pt idx="3411">
                  <c:v>225463</c:v>
                </c:pt>
                <c:pt idx="3412">
                  <c:v>139884</c:v>
                </c:pt>
                <c:pt idx="3413">
                  <c:v>371510</c:v>
                </c:pt>
                <c:pt idx="3414">
                  <c:v>1996355</c:v>
                </c:pt>
                <c:pt idx="3415">
                  <c:v>595836</c:v>
                </c:pt>
                <c:pt idx="3416">
                  <c:v>316756</c:v>
                </c:pt>
                <c:pt idx="3417">
                  <c:v>213409</c:v>
                </c:pt>
                <c:pt idx="3418">
                  <c:v>1962973</c:v>
                </c:pt>
                <c:pt idx="3419">
                  <c:v>1089753</c:v>
                </c:pt>
                <c:pt idx="3420">
                  <c:v>128413</c:v>
                </c:pt>
                <c:pt idx="3421">
                  <c:v>179723</c:v>
                </c:pt>
                <c:pt idx="3422">
                  <c:v>180606</c:v>
                </c:pt>
                <c:pt idx="3423">
                  <c:v>51186</c:v>
                </c:pt>
                <c:pt idx="3424">
                  <c:v>361432</c:v>
                </c:pt>
                <c:pt idx="3425">
                  <c:v>2234419</c:v>
                </c:pt>
                <c:pt idx="3426">
                  <c:v>2519858</c:v>
                </c:pt>
                <c:pt idx="3427">
                  <c:v>4594686</c:v>
                </c:pt>
                <c:pt idx="3428">
                  <c:v>2451830</c:v>
                </c:pt>
                <c:pt idx="3429">
                  <c:v>23506</c:v>
                </c:pt>
                <c:pt idx="3430">
                  <c:v>210808</c:v>
                </c:pt>
                <c:pt idx="3431">
                  <c:v>1311014</c:v>
                </c:pt>
                <c:pt idx="3432">
                  <c:v>24772</c:v>
                </c:pt>
                <c:pt idx="3433">
                  <c:v>151626</c:v>
                </c:pt>
                <c:pt idx="3434">
                  <c:v>171518</c:v>
                </c:pt>
                <c:pt idx="3435">
                  <c:v>695072</c:v>
                </c:pt>
                <c:pt idx="3436">
                  <c:v>641055</c:v>
                </c:pt>
                <c:pt idx="3437">
                  <c:v>702374</c:v>
                </c:pt>
                <c:pt idx="3438">
                  <c:v>857855</c:v>
                </c:pt>
                <c:pt idx="3439">
                  <c:v>584074</c:v>
                </c:pt>
                <c:pt idx="3440">
                  <c:v>435462</c:v>
                </c:pt>
                <c:pt idx="3441">
                  <c:v>5398142</c:v>
                </c:pt>
                <c:pt idx="3442">
                  <c:v>612091</c:v>
                </c:pt>
                <c:pt idx="3443">
                  <c:v>49017</c:v>
                </c:pt>
                <c:pt idx="3444">
                  <c:v>423039</c:v>
                </c:pt>
                <c:pt idx="3445">
                  <c:v>1218771</c:v>
                </c:pt>
                <c:pt idx="3446">
                  <c:v>1108366</c:v>
                </c:pt>
                <c:pt idx="3447">
                  <c:v>500154</c:v>
                </c:pt>
                <c:pt idx="3448">
                  <c:v>3232536</c:v>
                </c:pt>
                <c:pt idx="3449">
                  <c:v>4134994</c:v>
                </c:pt>
                <c:pt idx="3450">
                  <c:v>202879</c:v>
                </c:pt>
                <c:pt idx="3451">
                  <c:v>277229</c:v>
                </c:pt>
                <c:pt idx="3452">
                  <c:v>814603</c:v>
                </c:pt>
                <c:pt idx="3453">
                  <c:v>278510</c:v>
                </c:pt>
                <c:pt idx="3454">
                  <c:v>344534</c:v>
                </c:pt>
                <c:pt idx="3455">
                  <c:v>3742740</c:v>
                </c:pt>
                <c:pt idx="3456">
                  <c:v>3148434</c:v>
                </c:pt>
                <c:pt idx="3457">
                  <c:v>299365</c:v>
                </c:pt>
                <c:pt idx="3458">
                  <c:v>308787</c:v>
                </c:pt>
                <c:pt idx="3459">
                  <c:v>17594</c:v>
                </c:pt>
                <c:pt idx="3460">
                  <c:v>1273655</c:v>
                </c:pt>
                <c:pt idx="3461">
                  <c:v>169750</c:v>
                </c:pt>
                <c:pt idx="3462">
                  <c:v>682383</c:v>
                </c:pt>
                <c:pt idx="3463">
                  <c:v>3748683</c:v>
                </c:pt>
                <c:pt idx="3464">
                  <c:v>47455</c:v>
                </c:pt>
                <c:pt idx="3465">
                  <c:v>10891</c:v>
                </c:pt>
                <c:pt idx="3466">
                  <c:v>41446137</c:v>
                </c:pt>
                <c:pt idx="3467">
                  <c:v>4829710</c:v>
                </c:pt>
                <c:pt idx="3468">
                  <c:v>2839406</c:v>
                </c:pt>
                <c:pt idx="3469">
                  <c:v>318801</c:v>
                </c:pt>
                <c:pt idx="3470">
                  <c:v>161231</c:v>
                </c:pt>
                <c:pt idx="3471">
                  <c:v>57951412</c:v>
                </c:pt>
                <c:pt idx="3472">
                  <c:v>261872</c:v>
                </c:pt>
                <c:pt idx="3473">
                  <c:v>286299</c:v>
                </c:pt>
                <c:pt idx="3474">
                  <c:v>1001742</c:v>
                </c:pt>
                <c:pt idx="3475">
                  <c:v>143619</c:v>
                </c:pt>
                <c:pt idx="3476">
                  <c:v>39595</c:v>
                </c:pt>
                <c:pt idx="3477">
                  <c:v>144773</c:v>
                </c:pt>
                <c:pt idx="3478">
                  <c:v>4919175</c:v>
                </c:pt>
                <c:pt idx="3479">
                  <c:v>100786</c:v>
                </c:pt>
                <c:pt idx="3480">
                  <c:v>144594</c:v>
                </c:pt>
                <c:pt idx="3481">
                  <c:v>4003530</c:v>
                </c:pt>
                <c:pt idx="3482">
                  <c:v>4605055</c:v>
                </c:pt>
                <c:pt idx="3483">
                  <c:v>820885</c:v>
                </c:pt>
                <c:pt idx="3484">
                  <c:v>208678</c:v>
                </c:pt>
                <c:pt idx="3485">
                  <c:v>123251</c:v>
                </c:pt>
                <c:pt idx="3486">
                  <c:v>2203618</c:v>
                </c:pt>
                <c:pt idx="3487">
                  <c:v>937914</c:v>
                </c:pt>
                <c:pt idx="3488">
                  <c:v>2480760</c:v>
                </c:pt>
                <c:pt idx="3489">
                  <c:v>1954026</c:v>
                </c:pt>
                <c:pt idx="3490">
                  <c:v>65631</c:v>
                </c:pt>
                <c:pt idx="3491">
                  <c:v>587204</c:v>
                </c:pt>
                <c:pt idx="3492">
                  <c:v>286574</c:v>
                </c:pt>
                <c:pt idx="3493">
                  <c:v>487593</c:v>
                </c:pt>
                <c:pt idx="3494">
                  <c:v>1536968</c:v>
                </c:pt>
                <c:pt idx="3495">
                  <c:v>438129</c:v>
                </c:pt>
                <c:pt idx="3496">
                  <c:v>385734</c:v>
                </c:pt>
                <c:pt idx="3497">
                  <c:v>423043</c:v>
                </c:pt>
                <c:pt idx="3498">
                  <c:v>1666003</c:v>
                </c:pt>
                <c:pt idx="3499">
                  <c:v>393170</c:v>
                </c:pt>
                <c:pt idx="3500">
                  <c:v>2839135</c:v>
                </c:pt>
                <c:pt idx="3501">
                  <c:v>47701</c:v>
                </c:pt>
                <c:pt idx="3502">
                  <c:v>275982</c:v>
                </c:pt>
                <c:pt idx="3503">
                  <c:v>403887</c:v>
                </c:pt>
                <c:pt idx="3504">
                  <c:v>57465</c:v>
                </c:pt>
                <c:pt idx="3505">
                  <c:v>294310</c:v>
                </c:pt>
                <c:pt idx="3506">
                  <c:v>1363711</c:v>
                </c:pt>
                <c:pt idx="3507">
                  <c:v>1675419</c:v>
                </c:pt>
                <c:pt idx="3508">
                  <c:v>94373</c:v>
                </c:pt>
                <c:pt idx="3509">
                  <c:v>333820</c:v>
                </c:pt>
                <c:pt idx="3510">
                  <c:v>362180</c:v>
                </c:pt>
                <c:pt idx="3511">
                  <c:v>152001</c:v>
                </c:pt>
                <c:pt idx="3512">
                  <c:v>35125</c:v>
                </c:pt>
                <c:pt idx="3513">
                  <c:v>22371</c:v>
                </c:pt>
                <c:pt idx="3514">
                  <c:v>244518</c:v>
                </c:pt>
                <c:pt idx="3515">
                  <c:v>177648</c:v>
                </c:pt>
                <c:pt idx="3516">
                  <c:v>488133</c:v>
                </c:pt>
                <c:pt idx="3517">
                  <c:v>267038</c:v>
                </c:pt>
                <c:pt idx="3518">
                  <c:v>416772</c:v>
                </c:pt>
                <c:pt idx="3519">
                  <c:v>1791693</c:v>
                </c:pt>
                <c:pt idx="3520">
                  <c:v>1695926</c:v>
                </c:pt>
                <c:pt idx="3521">
                  <c:v>6804554</c:v>
                </c:pt>
                <c:pt idx="3522">
                  <c:v>56012</c:v>
                </c:pt>
                <c:pt idx="3523">
                  <c:v>309971</c:v>
                </c:pt>
                <c:pt idx="3524">
                  <c:v>469432</c:v>
                </c:pt>
                <c:pt idx="3525">
                  <c:v>8697</c:v>
                </c:pt>
                <c:pt idx="3526">
                  <c:v>5578495</c:v>
                </c:pt>
                <c:pt idx="3527">
                  <c:v>298003</c:v>
                </c:pt>
                <c:pt idx="3528">
                  <c:v>5107601</c:v>
                </c:pt>
                <c:pt idx="3529">
                  <c:v>1581379</c:v>
                </c:pt>
                <c:pt idx="3530">
                  <c:v>9164600</c:v>
                </c:pt>
                <c:pt idx="3531">
                  <c:v>122544931</c:v>
                </c:pt>
                <c:pt idx="3532">
                  <c:v>498613</c:v>
                </c:pt>
                <c:pt idx="3533">
                  <c:v>1420335</c:v>
                </c:pt>
                <c:pt idx="3534">
                  <c:v>2015271</c:v>
                </c:pt>
                <c:pt idx="3535">
                  <c:v>2763416</c:v>
                </c:pt>
                <c:pt idx="3536">
                  <c:v>1136277</c:v>
                </c:pt>
                <c:pt idx="3537">
                  <c:v>311117</c:v>
                </c:pt>
                <c:pt idx="3538">
                  <c:v>1156807</c:v>
                </c:pt>
                <c:pt idx="3539">
                  <c:v>200246</c:v>
                </c:pt>
                <c:pt idx="3540">
                  <c:v>1240985</c:v>
                </c:pt>
                <c:pt idx="3541">
                  <c:v>435338</c:v>
                </c:pt>
                <c:pt idx="3542">
                  <c:v>890803</c:v>
                </c:pt>
                <c:pt idx="3543">
                  <c:v>2688144</c:v>
                </c:pt>
                <c:pt idx="3544">
                  <c:v>292413</c:v>
                </c:pt>
                <c:pt idx="3545">
                  <c:v>216179</c:v>
                </c:pt>
                <c:pt idx="3546">
                  <c:v>1166324</c:v>
                </c:pt>
                <c:pt idx="3547">
                  <c:v>2275306</c:v>
                </c:pt>
                <c:pt idx="3548">
                  <c:v>1422235</c:v>
                </c:pt>
                <c:pt idx="3549">
                  <c:v>21957640</c:v>
                </c:pt>
                <c:pt idx="3550">
                  <c:v>186750</c:v>
                </c:pt>
                <c:pt idx="3551">
                  <c:v>61309</c:v>
                </c:pt>
                <c:pt idx="3552">
                  <c:v>2283685</c:v>
                </c:pt>
                <c:pt idx="3553">
                  <c:v>292375</c:v>
                </c:pt>
                <c:pt idx="3554">
                  <c:v>241832</c:v>
                </c:pt>
                <c:pt idx="3555">
                  <c:v>215345</c:v>
                </c:pt>
                <c:pt idx="3556">
                  <c:v>479587</c:v>
                </c:pt>
                <c:pt idx="3557">
                  <c:v>2276613</c:v>
                </c:pt>
                <c:pt idx="3558">
                  <c:v>3976296</c:v>
                </c:pt>
                <c:pt idx="3559">
                  <c:v>473026</c:v>
                </c:pt>
                <c:pt idx="3560">
                  <c:v>153341</c:v>
                </c:pt>
                <c:pt idx="3561">
                  <c:v>4719807</c:v>
                </c:pt>
                <c:pt idx="3562">
                  <c:v>2226074</c:v>
                </c:pt>
                <c:pt idx="3563">
                  <c:v>560569</c:v>
                </c:pt>
                <c:pt idx="3564">
                  <c:v>472575</c:v>
                </c:pt>
                <c:pt idx="3565">
                  <c:v>3948004</c:v>
                </c:pt>
                <c:pt idx="3566">
                  <c:v>8659</c:v>
                </c:pt>
                <c:pt idx="3567">
                  <c:v>28630</c:v>
                </c:pt>
                <c:pt idx="3568">
                  <c:v>5122352</c:v>
                </c:pt>
                <c:pt idx="3569">
                  <c:v>533815</c:v>
                </c:pt>
                <c:pt idx="3570">
                  <c:v>834551</c:v>
                </c:pt>
                <c:pt idx="3571">
                  <c:v>53415</c:v>
                </c:pt>
                <c:pt idx="3572">
                  <c:v>602362</c:v>
                </c:pt>
                <c:pt idx="3573">
                  <c:v>21888660</c:v>
                </c:pt>
                <c:pt idx="3574">
                  <c:v>853242</c:v>
                </c:pt>
                <c:pt idx="3575">
                  <c:v>529088</c:v>
                </c:pt>
                <c:pt idx="3576">
                  <c:v>184794</c:v>
                </c:pt>
                <c:pt idx="3577">
                  <c:v>5952094</c:v>
                </c:pt>
                <c:pt idx="3578">
                  <c:v>1725355</c:v>
                </c:pt>
                <c:pt idx="3579">
                  <c:v>1656235</c:v>
                </c:pt>
                <c:pt idx="3580">
                  <c:v>1381198</c:v>
                </c:pt>
                <c:pt idx="3581">
                  <c:v>498117</c:v>
                </c:pt>
                <c:pt idx="3582">
                  <c:v>543491</c:v>
                </c:pt>
                <c:pt idx="3583">
                  <c:v>3558834</c:v>
                </c:pt>
                <c:pt idx="3584">
                  <c:v>268035</c:v>
                </c:pt>
                <c:pt idx="3585">
                  <c:v>323471</c:v>
                </c:pt>
                <c:pt idx="3586">
                  <c:v>622235</c:v>
                </c:pt>
                <c:pt idx="3587">
                  <c:v>1353109</c:v>
                </c:pt>
                <c:pt idx="3588">
                  <c:v>922301</c:v>
                </c:pt>
                <c:pt idx="3589">
                  <c:v>1558898</c:v>
                </c:pt>
                <c:pt idx="3590">
                  <c:v>1559583</c:v>
                </c:pt>
                <c:pt idx="3591">
                  <c:v>317658</c:v>
                </c:pt>
                <c:pt idx="3592">
                  <c:v>88663</c:v>
                </c:pt>
                <c:pt idx="3593">
                  <c:v>33768</c:v>
                </c:pt>
                <c:pt idx="3594">
                  <c:v>29725</c:v>
                </c:pt>
                <c:pt idx="3595">
                  <c:v>221906</c:v>
                </c:pt>
                <c:pt idx="3596">
                  <c:v>1477735</c:v>
                </c:pt>
                <c:pt idx="3597">
                  <c:v>9039407</c:v>
                </c:pt>
                <c:pt idx="3598">
                  <c:v>65197</c:v>
                </c:pt>
                <c:pt idx="3599">
                  <c:v>131240</c:v>
                </c:pt>
                <c:pt idx="3600">
                  <c:v>1046154</c:v>
                </c:pt>
                <c:pt idx="3601">
                  <c:v>27335197</c:v>
                </c:pt>
                <c:pt idx="3602">
                  <c:v>281689</c:v>
                </c:pt>
                <c:pt idx="3603">
                  <c:v>474318</c:v>
                </c:pt>
                <c:pt idx="3604">
                  <c:v>99495</c:v>
                </c:pt>
                <c:pt idx="3605">
                  <c:v>1009538</c:v>
                </c:pt>
                <c:pt idx="3606">
                  <c:v>735189</c:v>
                </c:pt>
                <c:pt idx="3607">
                  <c:v>315148</c:v>
                </c:pt>
                <c:pt idx="3608">
                  <c:v>689858</c:v>
                </c:pt>
                <c:pt idx="3609">
                  <c:v>25839</c:v>
                </c:pt>
                <c:pt idx="3610">
                  <c:v>1537417</c:v>
                </c:pt>
                <c:pt idx="3611">
                  <c:v>461918</c:v>
                </c:pt>
                <c:pt idx="3612">
                  <c:v>3343908</c:v>
                </c:pt>
                <c:pt idx="3613">
                  <c:v>292087</c:v>
                </c:pt>
                <c:pt idx="3614">
                  <c:v>328687</c:v>
                </c:pt>
                <c:pt idx="3615">
                  <c:v>1933415</c:v>
                </c:pt>
                <c:pt idx="3616">
                  <c:v>78783</c:v>
                </c:pt>
                <c:pt idx="3617">
                  <c:v>4218040</c:v>
                </c:pt>
                <c:pt idx="3618">
                  <c:v>1352763</c:v>
                </c:pt>
                <c:pt idx="3619">
                  <c:v>156892</c:v>
                </c:pt>
                <c:pt idx="3620">
                  <c:v>141000</c:v>
                </c:pt>
                <c:pt idx="3621">
                  <c:v>352667</c:v>
                </c:pt>
                <c:pt idx="3622">
                  <c:v>2664</c:v>
                </c:pt>
                <c:pt idx="3623">
                  <c:v>38479</c:v>
                </c:pt>
                <c:pt idx="3624">
                  <c:v>258506</c:v>
                </c:pt>
                <c:pt idx="3625">
                  <c:v>458494</c:v>
                </c:pt>
                <c:pt idx="3626">
                  <c:v>720317</c:v>
                </c:pt>
                <c:pt idx="3627">
                  <c:v>39720</c:v>
                </c:pt>
                <c:pt idx="3628">
                  <c:v>2426345</c:v>
                </c:pt>
                <c:pt idx="3629">
                  <c:v>246944</c:v>
                </c:pt>
                <c:pt idx="3630">
                  <c:v>88560</c:v>
                </c:pt>
                <c:pt idx="3631">
                  <c:v>480552</c:v>
                </c:pt>
                <c:pt idx="3632">
                  <c:v>8734726</c:v>
                </c:pt>
                <c:pt idx="3633">
                  <c:v>895352</c:v>
                </c:pt>
                <c:pt idx="3634">
                  <c:v>1553598</c:v>
                </c:pt>
                <c:pt idx="3635">
                  <c:v>132029</c:v>
                </c:pt>
                <c:pt idx="3636">
                  <c:v>573028</c:v>
                </c:pt>
                <c:pt idx="3637">
                  <c:v>207465</c:v>
                </c:pt>
                <c:pt idx="3638">
                  <c:v>2337251</c:v>
                </c:pt>
                <c:pt idx="3639">
                  <c:v>260580</c:v>
                </c:pt>
                <c:pt idx="3640">
                  <c:v>7965486</c:v>
                </c:pt>
                <c:pt idx="3641">
                  <c:v>2259888</c:v>
                </c:pt>
                <c:pt idx="3642">
                  <c:v>1593</c:v>
                </c:pt>
                <c:pt idx="3643">
                  <c:v>282348</c:v>
                </c:pt>
                <c:pt idx="3644">
                  <c:v>105270</c:v>
                </c:pt>
                <c:pt idx="3645">
                  <c:v>345371</c:v>
                </c:pt>
                <c:pt idx="3646">
                  <c:v>460011</c:v>
                </c:pt>
                <c:pt idx="3647">
                  <c:v>3087952</c:v>
                </c:pt>
                <c:pt idx="3648">
                  <c:v>792979</c:v>
                </c:pt>
                <c:pt idx="3649">
                  <c:v>1294681</c:v>
                </c:pt>
                <c:pt idx="3650">
                  <c:v>146752</c:v>
                </c:pt>
                <c:pt idx="3651">
                  <c:v>27571</c:v>
                </c:pt>
                <c:pt idx="3652">
                  <c:v>391853</c:v>
                </c:pt>
                <c:pt idx="3653">
                  <c:v>356012</c:v>
                </c:pt>
                <c:pt idx="3654">
                  <c:v>20529</c:v>
                </c:pt>
                <c:pt idx="3655">
                  <c:v>456543</c:v>
                </c:pt>
                <c:pt idx="3656">
                  <c:v>107735</c:v>
                </c:pt>
                <c:pt idx="3657">
                  <c:v>1372300</c:v>
                </c:pt>
                <c:pt idx="3658">
                  <c:v>184982</c:v>
                </c:pt>
                <c:pt idx="3659">
                  <c:v>1180413</c:v>
                </c:pt>
                <c:pt idx="3660">
                  <c:v>1322797</c:v>
                </c:pt>
                <c:pt idx="3661">
                  <c:v>292015</c:v>
                </c:pt>
                <c:pt idx="3662">
                  <c:v>876890</c:v>
                </c:pt>
                <c:pt idx="3663">
                  <c:v>379449</c:v>
                </c:pt>
                <c:pt idx="3664">
                  <c:v>813414</c:v>
                </c:pt>
                <c:pt idx="3665">
                  <c:v>540149</c:v>
                </c:pt>
                <c:pt idx="3666">
                  <c:v>5948415</c:v>
                </c:pt>
                <c:pt idx="3667">
                  <c:v>100896</c:v>
                </c:pt>
                <c:pt idx="3668">
                  <c:v>554069</c:v>
                </c:pt>
                <c:pt idx="3669">
                  <c:v>5169</c:v>
                </c:pt>
                <c:pt idx="3670">
                  <c:v>1266647</c:v>
                </c:pt>
                <c:pt idx="3671">
                  <c:v>2078</c:v>
                </c:pt>
                <c:pt idx="3672">
                  <c:v>79736</c:v>
                </c:pt>
                <c:pt idx="3673">
                  <c:v>438733</c:v>
                </c:pt>
                <c:pt idx="3674">
                  <c:v>1473589</c:v>
                </c:pt>
                <c:pt idx="3675">
                  <c:v>953710</c:v>
                </c:pt>
                <c:pt idx="3676">
                  <c:v>556347</c:v>
                </c:pt>
                <c:pt idx="3677">
                  <c:v>624237</c:v>
                </c:pt>
                <c:pt idx="3678">
                  <c:v>64294</c:v>
                </c:pt>
                <c:pt idx="3679">
                  <c:v>246835</c:v>
                </c:pt>
                <c:pt idx="3680">
                  <c:v>56894</c:v>
                </c:pt>
                <c:pt idx="3681">
                  <c:v>799878</c:v>
                </c:pt>
                <c:pt idx="3682">
                  <c:v>5420474</c:v>
                </c:pt>
                <c:pt idx="3683">
                  <c:v>1037921</c:v>
                </c:pt>
                <c:pt idx="3684">
                  <c:v>1546967</c:v>
                </c:pt>
                <c:pt idx="3685">
                  <c:v>73649</c:v>
                </c:pt>
                <c:pt idx="3686">
                  <c:v>1071848</c:v>
                </c:pt>
                <c:pt idx="3687">
                  <c:v>511315</c:v>
                </c:pt>
                <c:pt idx="3688">
                  <c:v>120078</c:v>
                </c:pt>
                <c:pt idx="3689">
                  <c:v>1099145</c:v>
                </c:pt>
                <c:pt idx="3690">
                  <c:v>411705</c:v>
                </c:pt>
                <c:pt idx="3691">
                  <c:v>1603502</c:v>
                </c:pt>
                <c:pt idx="3692">
                  <c:v>37144</c:v>
                </c:pt>
                <c:pt idx="3693">
                  <c:v>76351</c:v>
                </c:pt>
                <c:pt idx="3694">
                  <c:v>3044139</c:v>
                </c:pt>
                <c:pt idx="3695">
                  <c:v>56717</c:v>
                </c:pt>
                <c:pt idx="3696">
                  <c:v>79154</c:v>
                </c:pt>
                <c:pt idx="3697">
                  <c:v>19412787</c:v>
                </c:pt>
                <c:pt idx="3698">
                  <c:v>1279582</c:v>
                </c:pt>
                <c:pt idx="3699">
                  <c:v>1984239</c:v>
                </c:pt>
                <c:pt idx="3700">
                  <c:v>5517903</c:v>
                </c:pt>
                <c:pt idx="3701">
                  <c:v>83530</c:v>
                </c:pt>
                <c:pt idx="3702">
                  <c:v>210065</c:v>
                </c:pt>
                <c:pt idx="3703">
                  <c:v>5755949</c:v>
                </c:pt>
                <c:pt idx="3704">
                  <c:v>3256799</c:v>
                </c:pt>
                <c:pt idx="3705">
                  <c:v>618752</c:v>
                </c:pt>
                <c:pt idx="3706">
                  <c:v>22034</c:v>
                </c:pt>
                <c:pt idx="3707">
                  <c:v>552697</c:v>
                </c:pt>
                <c:pt idx="3708">
                  <c:v>1252</c:v>
                </c:pt>
                <c:pt idx="3709">
                  <c:v>1226948</c:v>
                </c:pt>
                <c:pt idx="3710">
                  <c:v>2977964</c:v>
                </c:pt>
                <c:pt idx="3711">
                  <c:v>954635</c:v>
                </c:pt>
                <c:pt idx="3712">
                  <c:v>268077</c:v>
                </c:pt>
                <c:pt idx="3713">
                  <c:v>359120</c:v>
                </c:pt>
                <c:pt idx="3714">
                  <c:v>296315</c:v>
                </c:pt>
                <c:pt idx="3715">
                  <c:v>32825</c:v>
                </c:pt>
                <c:pt idx="3716">
                  <c:v>2604392</c:v>
                </c:pt>
                <c:pt idx="3717">
                  <c:v>292715</c:v>
                </c:pt>
                <c:pt idx="3718">
                  <c:v>2083564</c:v>
                </c:pt>
                <c:pt idx="3719">
                  <c:v>10505035</c:v>
                </c:pt>
                <c:pt idx="3720">
                  <c:v>72365</c:v>
                </c:pt>
                <c:pt idx="3721">
                  <c:v>1425308</c:v>
                </c:pt>
                <c:pt idx="3722">
                  <c:v>167110</c:v>
                </c:pt>
                <c:pt idx="3723">
                  <c:v>390261</c:v>
                </c:pt>
                <c:pt idx="3724">
                  <c:v>763000</c:v>
                </c:pt>
                <c:pt idx="3725">
                  <c:v>1223851</c:v>
                </c:pt>
                <c:pt idx="3726">
                  <c:v>178717</c:v>
                </c:pt>
                <c:pt idx="3727">
                  <c:v>156774</c:v>
                </c:pt>
                <c:pt idx="3728">
                  <c:v>343860</c:v>
                </c:pt>
                <c:pt idx="3729">
                  <c:v>685619</c:v>
                </c:pt>
                <c:pt idx="3730">
                  <c:v>51588</c:v>
                </c:pt>
                <c:pt idx="3731">
                  <c:v>41803845</c:v>
                </c:pt>
                <c:pt idx="3732">
                  <c:v>34324</c:v>
                </c:pt>
                <c:pt idx="3733">
                  <c:v>155701</c:v>
                </c:pt>
                <c:pt idx="3734">
                  <c:v>538061</c:v>
                </c:pt>
                <c:pt idx="3735">
                  <c:v>4307697</c:v>
                </c:pt>
                <c:pt idx="3736">
                  <c:v>46025</c:v>
                </c:pt>
                <c:pt idx="3737">
                  <c:v>6172</c:v>
                </c:pt>
                <c:pt idx="3738">
                  <c:v>186023</c:v>
                </c:pt>
                <c:pt idx="3739">
                  <c:v>64262</c:v>
                </c:pt>
                <c:pt idx="3740">
                  <c:v>762583</c:v>
                </c:pt>
                <c:pt idx="3741">
                  <c:v>2564760</c:v>
                </c:pt>
                <c:pt idx="3742">
                  <c:v>26448434</c:v>
                </c:pt>
                <c:pt idx="3743">
                  <c:v>1964287</c:v>
                </c:pt>
                <c:pt idx="3744">
                  <c:v>58689</c:v>
                </c:pt>
                <c:pt idx="3745">
                  <c:v>6169981</c:v>
                </c:pt>
                <c:pt idx="3746">
                  <c:v>230733</c:v>
                </c:pt>
                <c:pt idx="3747">
                  <c:v>50934</c:v>
                </c:pt>
                <c:pt idx="3748">
                  <c:v>194689</c:v>
                </c:pt>
                <c:pt idx="3749">
                  <c:v>57770</c:v>
                </c:pt>
                <c:pt idx="3750">
                  <c:v>899519</c:v>
                </c:pt>
                <c:pt idx="3751">
                  <c:v>56032</c:v>
                </c:pt>
                <c:pt idx="3752">
                  <c:v>329873</c:v>
                </c:pt>
                <c:pt idx="3753">
                  <c:v>8837197</c:v>
                </c:pt>
                <c:pt idx="3754">
                  <c:v>76714</c:v>
                </c:pt>
                <c:pt idx="3755">
                  <c:v>18916</c:v>
                </c:pt>
                <c:pt idx="3756">
                  <c:v>1639968</c:v>
                </c:pt>
                <c:pt idx="3757">
                  <c:v>37095</c:v>
                </c:pt>
                <c:pt idx="3758">
                  <c:v>4541</c:v>
                </c:pt>
                <c:pt idx="3759">
                  <c:v>1646051</c:v>
                </c:pt>
                <c:pt idx="3760">
                  <c:v>915783</c:v>
                </c:pt>
                <c:pt idx="3761">
                  <c:v>46054</c:v>
                </c:pt>
                <c:pt idx="3762">
                  <c:v>336872</c:v>
                </c:pt>
                <c:pt idx="3763">
                  <c:v>7172963</c:v>
                </c:pt>
                <c:pt idx="3764">
                  <c:v>275380</c:v>
                </c:pt>
                <c:pt idx="3765">
                  <c:v>1615678</c:v>
                </c:pt>
                <c:pt idx="3766">
                  <c:v>35615</c:v>
                </c:pt>
                <c:pt idx="3767">
                  <c:v>852554</c:v>
                </c:pt>
                <c:pt idx="3768">
                  <c:v>563721</c:v>
                </c:pt>
                <c:pt idx="3769">
                  <c:v>751768</c:v>
                </c:pt>
                <c:pt idx="3770">
                  <c:v>1203227</c:v>
                </c:pt>
                <c:pt idx="3771">
                  <c:v>73083</c:v>
                </c:pt>
                <c:pt idx="3772">
                  <c:v>355279</c:v>
                </c:pt>
                <c:pt idx="3773">
                  <c:v>1251577</c:v>
                </c:pt>
                <c:pt idx="3774">
                  <c:v>448169</c:v>
                </c:pt>
                <c:pt idx="3775">
                  <c:v>1931851</c:v>
                </c:pt>
                <c:pt idx="3776">
                  <c:v>619376</c:v>
                </c:pt>
                <c:pt idx="3777">
                  <c:v>1441446</c:v>
                </c:pt>
                <c:pt idx="3778">
                  <c:v>2387617</c:v>
                </c:pt>
                <c:pt idx="3779">
                  <c:v>799411</c:v>
                </c:pt>
                <c:pt idx="3780">
                  <c:v>4604207</c:v>
                </c:pt>
                <c:pt idx="3781">
                  <c:v>602180</c:v>
                </c:pt>
                <c:pt idx="3782">
                  <c:v>537443</c:v>
                </c:pt>
                <c:pt idx="3783">
                  <c:v>904555</c:v>
                </c:pt>
                <c:pt idx="3784">
                  <c:v>4265963</c:v>
                </c:pt>
                <c:pt idx="3785">
                  <c:v>2710968</c:v>
                </c:pt>
                <c:pt idx="3786">
                  <c:v>106288</c:v>
                </c:pt>
                <c:pt idx="3787">
                  <c:v>483127</c:v>
                </c:pt>
                <c:pt idx="3788">
                  <c:v>9454</c:v>
                </c:pt>
                <c:pt idx="3789">
                  <c:v>1069986</c:v>
                </c:pt>
                <c:pt idx="3790">
                  <c:v>816073</c:v>
                </c:pt>
                <c:pt idx="3791">
                  <c:v>215541</c:v>
                </c:pt>
                <c:pt idx="3792">
                  <c:v>1721076</c:v>
                </c:pt>
                <c:pt idx="3793">
                  <c:v>4551374</c:v>
                </c:pt>
                <c:pt idx="3794">
                  <c:v>1572313</c:v>
                </c:pt>
                <c:pt idx="3795">
                  <c:v>32548</c:v>
                </c:pt>
                <c:pt idx="3796">
                  <c:v>402509</c:v>
                </c:pt>
                <c:pt idx="3797">
                  <c:v>1563582</c:v>
                </c:pt>
                <c:pt idx="3798">
                  <c:v>492089</c:v>
                </c:pt>
                <c:pt idx="3799">
                  <c:v>1666780</c:v>
                </c:pt>
                <c:pt idx="3800">
                  <c:v>1597365</c:v>
                </c:pt>
                <c:pt idx="3801">
                  <c:v>2476190</c:v>
                </c:pt>
                <c:pt idx="3802">
                  <c:v>458231</c:v>
                </c:pt>
                <c:pt idx="3803">
                  <c:v>140011</c:v>
                </c:pt>
                <c:pt idx="3804">
                  <c:v>2985521</c:v>
                </c:pt>
                <c:pt idx="3805">
                  <c:v>861822</c:v>
                </c:pt>
                <c:pt idx="3806">
                  <c:v>94403</c:v>
                </c:pt>
                <c:pt idx="3807">
                  <c:v>53006</c:v>
                </c:pt>
                <c:pt idx="3808">
                  <c:v>566069</c:v>
                </c:pt>
                <c:pt idx="3809">
                  <c:v>197811</c:v>
                </c:pt>
                <c:pt idx="3810">
                  <c:v>436505</c:v>
                </c:pt>
                <c:pt idx="3811">
                  <c:v>444370</c:v>
                </c:pt>
                <c:pt idx="3812">
                  <c:v>3096627</c:v>
                </c:pt>
                <c:pt idx="3813">
                  <c:v>183242</c:v>
                </c:pt>
                <c:pt idx="3814">
                  <c:v>435057</c:v>
                </c:pt>
                <c:pt idx="3815">
                  <c:v>1457307</c:v>
                </c:pt>
                <c:pt idx="3816">
                  <c:v>788947</c:v>
                </c:pt>
                <c:pt idx="3817">
                  <c:v>1188777</c:v>
                </c:pt>
                <c:pt idx="3818">
                  <c:v>1113089</c:v>
                </c:pt>
                <c:pt idx="3819">
                  <c:v>186912</c:v>
                </c:pt>
                <c:pt idx="3820">
                  <c:v>531393</c:v>
                </c:pt>
                <c:pt idx="3821">
                  <c:v>178512</c:v>
                </c:pt>
                <c:pt idx="3822">
                  <c:v>196571</c:v>
                </c:pt>
                <c:pt idx="3823">
                  <c:v>1071030</c:v>
                </c:pt>
                <c:pt idx="3824">
                  <c:v>1705668</c:v>
                </c:pt>
                <c:pt idx="3825">
                  <c:v>739499</c:v>
                </c:pt>
                <c:pt idx="3826">
                  <c:v>951655</c:v>
                </c:pt>
                <c:pt idx="3827">
                  <c:v>83393</c:v>
                </c:pt>
                <c:pt idx="3828">
                  <c:v>41824</c:v>
                </c:pt>
                <c:pt idx="3829">
                  <c:v>2058483</c:v>
                </c:pt>
                <c:pt idx="3830">
                  <c:v>1629599</c:v>
                </c:pt>
                <c:pt idx="3831">
                  <c:v>390695</c:v>
                </c:pt>
                <c:pt idx="3832">
                  <c:v>21113889</c:v>
                </c:pt>
                <c:pt idx="3833">
                  <c:v>2654222</c:v>
                </c:pt>
                <c:pt idx="3834">
                  <c:v>469539</c:v>
                </c:pt>
                <c:pt idx="3835">
                  <c:v>960177</c:v>
                </c:pt>
                <c:pt idx="3836">
                  <c:v>68828</c:v>
                </c:pt>
                <c:pt idx="3837">
                  <c:v>41869</c:v>
                </c:pt>
                <c:pt idx="3838">
                  <c:v>553734</c:v>
                </c:pt>
                <c:pt idx="3839">
                  <c:v>845262</c:v>
                </c:pt>
                <c:pt idx="3840">
                  <c:v>373253</c:v>
                </c:pt>
                <c:pt idx="3841">
                  <c:v>35233</c:v>
                </c:pt>
                <c:pt idx="3842">
                  <c:v>27931</c:v>
                </c:pt>
                <c:pt idx="3843">
                  <c:v>657337</c:v>
                </c:pt>
                <c:pt idx="3844">
                  <c:v>3372271</c:v>
                </c:pt>
                <c:pt idx="3845">
                  <c:v>409118</c:v>
                </c:pt>
                <c:pt idx="3846">
                  <c:v>11381059</c:v>
                </c:pt>
                <c:pt idx="3847">
                  <c:v>666191</c:v>
                </c:pt>
                <c:pt idx="3848">
                  <c:v>330477</c:v>
                </c:pt>
                <c:pt idx="3849">
                  <c:v>1780209</c:v>
                </c:pt>
                <c:pt idx="3850">
                  <c:v>6197393</c:v>
                </c:pt>
                <c:pt idx="3851">
                  <c:v>3999438</c:v>
                </c:pt>
                <c:pt idx="3852">
                  <c:v>637942</c:v>
                </c:pt>
                <c:pt idx="3853">
                  <c:v>4867664</c:v>
                </c:pt>
                <c:pt idx="3854">
                  <c:v>2014354</c:v>
                </c:pt>
                <c:pt idx="3855">
                  <c:v>1176559</c:v>
                </c:pt>
                <c:pt idx="3856">
                  <c:v>7260</c:v>
                </c:pt>
                <c:pt idx="3857">
                  <c:v>1016463</c:v>
                </c:pt>
                <c:pt idx="3858">
                  <c:v>477272</c:v>
                </c:pt>
                <c:pt idx="3859">
                  <c:v>4570970</c:v>
                </c:pt>
                <c:pt idx="3860">
                  <c:v>3319097</c:v>
                </c:pt>
                <c:pt idx="3861">
                  <c:v>334600</c:v>
                </c:pt>
                <c:pt idx="3862">
                  <c:v>22607</c:v>
                </c:pt>
                <c:pt idx="3863">
                  <c:v>765391</c:v>
                </c:pt>
                <c:pt idx="3864">
                  <c:v>649180</c:v>
                </c:pt>
                <c:pt idx="3865">
                  <c:v>1317400</c:v>
                </c:pt>
                <c:pt idx="3866">
                  <c:v>1285558</c:v>
                </c:pt>
                <c:pt idx="3867">
                  <c:v>232904</c:v>
                </c:pt>
                <c:pt idx="3868">
                  <c:v>515428</c:v>
                </c:pt>
                <c:pt idx="3869">
                  <c:v>6388743</c:v>
                </c:pt>
                <c:pt idx="3870">
                  <c:v>3916992</c:v>
                </c:pt>
                <c:pt idx="3871">
                  <c:v>219948</c:v>
                </c:pt>
                <c:pt idx="3872">
                  <c:v>54247</c:v>
                </c:pt>
                <c:pt idx="3873">
                  <c:v>139393</c:v>
                </c:pt>
                <c:pt idx="3874">
                  <c:v>166137</c:v>
                </c:pt>
                <c:pt idx="3875">
                  <c:v>445043</c:v>
                </c:pt>
                <c:pt idx="3876">
                  <c:v>288663</c:v>
                </c:pt>
                <c:pt idx="3877">
                  <c:v>369038</c:v>
                </c:pt>
                <c:pt idx="3878">
                  <c:v>301674</c:v>
                </c:pt>
                <c:pt idx="3879">
                  <c:v>343759</c:v>
                </c:pt>
                <c:pt idx="3880">
                  <c:v>617910</c:v>
                </c:pt>
                <c:pt idx="3881">
                  <c:v>298322</c:v>
                </c:pt>
                <c:pt idx="3882">
                  <c:v>68965</c:v>
                </c:pt>
                <c:pt idx="3883">
                  <c:v>410483</c:v>
                </c:pt>
                <c:pt idx="3884">
                  <c:v>12907907</c:v>
                </c:pt>
                <c:pt idx="3885">
                  <c:v>1548378</c:v>
                </c:pt>
                <c:pt idx="3886">
                  <c:v>668826</c:v>
                </c:pt>
                <c:pt idx="3887">
                  <c:v>615349</c:v>
                </c:pt>
                <c:pt idx="3888">
                  <c:v>431944</c:v>
                </c:pt>
                <c:pt idx="3889">
                  <c:v>1819783</c:v>
                </c:pt>
                <c:pt idx="3890">
                  <c:v>208865</c:v>
                </c:pt>
                <c:pt idx="3891">
                  <c:v>26103</c:v>
                </c:pt>
                <c:pt idx="3892">
                  <c:v>1088527</c:v>
                </c:pt>
                <c:pt idx="3893">
                  <c:v>41265</c:v>
                </c:pt>
                <c:pt idx="3894">
                  <c:v>6041315</c:v>
                </c:pt>
                <c:pt idx="3895">
                  <c:v>399330</c:v>
                </c:pt>
                <c:pt idx="3896">
                  <c:v>3788</c:v>
                </c:pt>
                <c:pt idx="3897">
                  <c:v>85183</c:v>
                </c:pt>
                <c:pt idx="3898">
                  <c:v>169025</c:v>
                </c:pt>
                <c:pt idx="3899">
                  <c:v>1596487</c:v>
                </c:pt>
                <c:pt idx="3900">
                  <c:v>177640</c:v>
                </c:pt>
                <c:pt idx="3901">
                  <c:v>669004</c:v>
                </c:pt>
                <c:pt idx="3902">
                  <c:v>6187457</c:v>
                </c:pt>
                <c:pt idx="3903">
                  <c:v>3511909</c:v>
                </c:pt>
                <c:pt idx="3904">
                  <c:v>101737</c:v>
                </c:pt>
                <c:pt idx="3905">
                  <c:v>53399</c:v>
                </c:pt>
                <c:pt idx="3906">
                  <c:v>299644</c:v>
                </c:pt>
                <c:pt idx="3907">
                  <c:v>195525</c:v>
                </c:pt>
                <c:pt idx="3908">
                  <c:v>11415161</c:v>
                </c:pt>
                <c:pt idx="3909">
                  <c:v>1882458</c:v>
                </c:pt>
                <c:pt idx="3910">
                  <c:v>3052</c:v>
                </c:pt>
                <c:pt idx="3911">
                  <c:v>1417253</c:v>
                </c:pt>
                <c:pt idx="3912">
                  <c:v>402199</c:v>
                </c:pt>
                <c:pt idx="3913">
                  <c:v>1116365</c:v>
                </c:pt>
                <c:pt idx="3914">
                  <c:v>2620</c:v>
                </c:pt>
                <c:pt idx="3915">
                  <c:v>22302</c:v>
                </c:pt>
                <c:pt idx="3916">
                  <c:v>774012</c:v>
                </c:pt>
                <c:pt idx="3917">
                  <c:v>1631648</c:v>
                </c:pt>
                <c:pt idx="3918">
                  <c:v>448413</c:v>
                </c:pt>
                <c:pt idx="3919">
                  <c:v>871997</c:v>
                </c:pt>
                <c:pt idx="3920">
                  <c:v>143706</c:v>
                </c:pt>
                <c:pt idx="3921">
                  <c:v>322783</c:v>
                </c:pt>
                <c:pt idx="3922">
                  <c:v>664762</c:v>
                </c:pt>
                <c:pt idx="3923">
                  <c:v>1162281</c:v>
                </c:pt>
                <c:pt idx="3924">
                  <c:v>130626</c:v>
                </c:pt>
                <c:pt idx="3925">
                  <c:v>230966</c:v>
                </c:pt>
                <c:pt idx="3926">
                  <c:v>32744</c:v>
                </c:pt>
                <c:pt idx="3927">
                  <c:v>304485</c:v>
                </c:pt>
                <c:pt idx="3928">
                  <c:v>5251</c:v>
                </c:pt>
                <c:pt idx="3929">
                  <c:v>139263</c:v>
                </c:pt>
                <c:pt idx="3930">
                  <c:v>37170</c:v>
                </c:pt>
                <c:pt idx="3931">
                  <c:v>626684</c:v>
                </c:pt>
                <c:pt idx="3932">
                  <c:v>1145202</c:v>
                </c:pt>
                <c:pt idx="3933">
                  <c:v>269126</c:v>
                </c:pt>
                <c:pt idx="3934">
                  <c:v>119784</c:v>
                </c:pt>
                <c:pt idx="3935">
                  <c:v>132189</c:v>
                </c:pt>
                <c:pt idx="3936">
                  <c:v>370239</c:v>
                </c:pt>
                <c:pt idx="3937">
                  <c:v>771612</c:v>
                </c:pt>
                <c:pt idx="3938">
                  <c:v>45851</c:v>
                </c:pt>
                <c:pt idx="3939">
                  <c:v>1001146</c:v>
                </c:pt>
                <c:pt idx="3940">
                  <c:v>82692</c:v>
                </c:pt>
                <c:pt idx="3941">
                  <c:v>2398601</c:v>
                </c:pt>
                <c:pt idx="3942">
                  <c:v>1020859</c:v>
                </c:pt>
                <c:pt idx="3943">
                  <c:v>488695</c:v>
                </c:pt>
                <c:pt idx="3944">
                  <c:v>645247</c:v>
                </c:pt>
                <c:pt idx="3945">
                  <c:v>1277364</c:v>
                </c:pt>
                <c:pt idx="3946">
                  <c:v>2734361</c:v>
                </c:pt>
                <c:pt idx="3947">
                  <c:v>427929</c:v>
                </c:pt>
                <c:pt idx="3948">
                  <c:v>6262956</c:v>
                </c:pt>
                <c:pt idx="3949">
                  <c:v>302703</c:v>
                </c:pt>
                <c:pt idx="3950">
                  <c:v>3607347</c:v>
                </c:pt>
                <c:pt idx="3951">
                  <c:v>1759167</c:v>
                </c:pt>
                <c:pt idx="3952">
                  <c:v>103901</c:v>
                </c:pt>
                <c:pt idx="3953">
                  <c:v>141917</c:v>
                </c:pt>
                <c:pt idx="3954">
                  <c:v>2670485</c:v>
                </c:pt>
                <c:pt idx="3955">
                  <c:v>736520</c:v>
                </c:pt>
                <c:pt idx="3956">
                  <c:v>1492918</c:v>
                </c:pt>
                <c:pt idx="3957">
                  <c:v>3612568</c:v>
                </c:pt>
                <c:pt idx="3958">
                  <c:v>2664218</c:v>
                </c:pt>
                <c:pt idx="3959">
                  <c:v>352641</c:v>
                </c:pt>
                <c:pt idx="3960">
                  <c:v>409337</c:v>
                </c:pt>
                <c:pt idx="3961">
                  <c:v>4850</c:v>
                </c:pt>
                <c:pt idx="3962">
                  <c:v>1159873</c:v>
                </c:pt>
                <c:pt idx="3963">
                  <c:v>872277</c:v>
                </c:pt>
                <c:pt idx="3964">
                  <c:v>2954882</c:v>
                </c:pt>
                <c:pt idx="3965">
                  <c:v>1198379</c:v>
                </c:pt>
                <c:pt idx="3966">
                  <c:v>124483</c:v>
                </c:pt>
                <c:pt idx="3967">
                  <c:v>1314567</c:v>
                </c:pt>
                <c:pt idx="3968">
                  <c:v>2653797</c:v>
                </c:pt>
                <c:pt idx="3969">
                  <c:v>2288043</c:v>
                </c:pt>
                <c:pt idx="3970">
                  <c:v>357429</c:v>
                </c:pt>
                <c:pt idx="3971">
                  <c:v>24491</c:v>
                </c:pt>
                <c:pt idx="3972">
                  <c:v>1277833</c:v>
                </c:pt>
                <c:pt idx="3973">
                  <c:v>140445</c:v>
                </c:pt>
                <c:pt idx="3974">
                  <c:v>194283</c:v>
                </c:pt>
                <c:pt idx="3975">
                  <c:v>47433</c:v>
                </c:pt>
                <c:pt idx="3976">
                  <c:v>424293</c:v>
                </c:pt>
                <c:pt idx="3977">
                  <c:v>46701</c:v>
                </c:pt>
                <c:pt idx="3978">
                  <c:v>668491</c:v>
                </c:pt>
                <c:pt idx="3979">
                  <c:v>2920589</c:v>
                </c:pt>
                <c:pt idx="3980">
                  <c:v>983147</c:v>
                </c:pt>
                <c:pt idx="3981">
                  <c:v>1508950</c:v>
                </c:pt>
                <c:pt idx="3982">
                  <c:v>505444</c:v>
                </c:pt>
                <c:pt idx="3983">
                  <c:v>285672</c:v>
                </c:pt>
                <c:pt idx="3984">
                  <c:v>26214</c:v>
                </c:pt>
                <c:pt idx="3985">
                  <c:v>1446055</c:v>
                </c:pt>
                <c:pt idx="3986">
                  <c:v>3336924</c:v>
                </c:pt>
                <c:pt idx="3987">
                  <c:v>1270778</c:v>
                </c:pt>
                <c:pt idx="3988">
                  <c:v>661818</c:v>
                </c:pt>
                <c:pt idx="3989">
                  <c:v>1104595</c:v>
                </c:pt>
                <c:pt idx="3990">
                  <c:v>187425</c:v>
                </c:pt>
                <c:pt idx="3991">
                  <c:v>2703619</c:v>
                </c:pt>
                <c:pt idx="3992">
                  <c:v>1127924</c:v>
                </c:pt>
                <c:pt idx="3993">
                  <c:v>1896045</c:v>
                </c:pt>
                <c:pt idx="3994">
                  <c:v>465283</c:v>
                </c:pt>
                <c:pt idx="3995">
                  <c:v>71452</c:v>
                </c:pt>
                <c:pt idx="3996">
                  <c:v>142590</c:v>
                </c:pt>
                <c:pt idx="3997">
                  <c:v>4734</c:v>
                </c:pt>
                <c:pt idx="3998">
                  <c:v>1460170</c:v>
                </c:pt>
                <c:pt idx="3999">
                  <c:v>141696</c:v>
                </c:pt>
                <c:pt idx="4000">
                  <c:v>207648</c:v>
                </c:pt>
                <c:pt idx="4001">
                  <c:v>26800</c:v>
                </c:pt>
                <c:pt idx="4002">
                  <c:v>3680550</c:v>
                </c:pt>
                <c:pt idx="4003">
                  <c:v>790865</c:v>
                </c:pt>
                <c:pt idx="4004">
                  <c:v>1633109</c:v>
                </c:pt>
                <c:pt idx="4005">
                  <c:v>2326176</c:v>
                </c:pt>
                <c:pt idx="4006">
                  <c:v>195143</c:v>
                </c:pt>
                <c:pt idx="4007">
                  <c:v>2236472</c:v>
                </c:pt>
                <c:pt idx="4008">
                  <c:v>1998883</c:v>
                </c:pt>
                <c:pt idx="4009">
                  <c:v>2594869</c:v>
                </c:pt>
                <c:pt idx="4010">
                  <c:v>182113</c:v>
                </c:pt>
                <c:pt idx="4011">
                  <c:v>1328518</c:v>
                </c:pt>
                <c:pt idx="4012">
                  <c:v>433320</c:v>
                </c:pt>
                <c:pt idx="4013">
                  <c:v>11744</c:v>
                </c:pt>
                <c:pt idx="4014">
                  <c:v>4520175</c:v>
                </c:pt>
                <c:pt idx="4015">
                  <c:v>13189</c:v>
                </c:pt>
                <c:pt idx="4016">
                  <c:v>18726265</c:v>
                </c:pt>
                <c:pt idx="4017">
                  <c:v>50371</c:v>
                </c:pt>
                <c:pt idx="4018">
                  <c:v>329150</c:v>
                </c:pt>
                <c:pt idx="4019">
                  <c:v>3112787</c:v>
                </c:pt>
                <c:pt idx="4020">
                  <c:v>554157</c:v>
                </c:pt>
                <c:pt idx="4021">
                  <c:v>23416810</c:v>
                </c:pt>
                <c:pt idx="4022">
                  <c:v>66117</c:v>
                </c:pt>
                <c:pt idx="4023">
                  <c:v>5254340</c:v>
                </c:pt>
                <c:pt idx="4024">
                  <c:v>2288090</c:v>
                </c:pt>
                <c:pt idx="4025">
                  <c:v>122772</c:v>
                </c:pt>
                <c:pt idx="4026">
                  <c:v>131860</c:v>
                </c:pt>
                <c:pt idx="4027">
                  <c:v>15066</c:v>
                </c:pt>
                <c:pt idx="4028">
                  <c:v>924479</c:v>
                </c:pt>
                <c:pt idx="4029">
                  <c:v>3509938</c:v>
                </c:pt>
                <c:pt idx="4030">
                  <c:v>3825440</c:v>
                </c:pt>
                <c:pt idx="4031">
                  <c:v>482225</c:v>
                </c:pt>
                <c:pt idx="4032">
                  <c:v>83038</c:v>
                </c:pt>
                <c:pt idx="4033">
                  <c:v>218006</c:v>
                </c:pt>
                <c:pt idx="4034">
                  <c:v>866371</c:v>
                </c:pt>
                <c:pt idx="4035">
                  <c:v>288922</c:v>
                </c:pt>
                <c:pt idx="4036">
                  <c:v>7547432</c:v>
                </c:pt>
                <c:pt idx="4037">
                  <c:v>687873</c:v>
                </c:pt>
                <c:pt idx="4038">
                  <c:v>1402</c:v>
                </c:pt>
                <c:pt idx="4039">
                  <c:v>11135294</c:v>
                </c:pt>
                <c:pt idx="4040">
                  <c:v>769769</c:v>
                </c:pt>
                <c:pt idx="4041">
                  <c:v>1300551</c:v>
                </c:pt>
                <c:pt idx="4042">
                  <c:v>180546</c:v>
                </c:pt>
                <c:pt idx="4043">
                  <c:v>1822026</c:v>
                </c:pt>
                <c:pt idx="4044">
                  <c:v>825458</c:v>
                </c:pt>
                <c:pt idx="4045">
                  <c:v>813475</c:v>
                </c:pt>
                <c:pt idx="4046">
                  <c:v>60731</c:v>
                </c:pt>
                <c:pt idx="4047">
                  <c:v>776332</c:v>
                </c:pt>
                <c:pt idx="4048">
                  <c:v>299465</c:v>
                </c:pt>
                <c:pt idx="4049">
                  <c:v>23484</c:v>
                </c:pt>
                <c:pt idx="4050">
                  <c:v>1397713</c:v>
                </c:pt>
                <c:pt idx="4051">
                  <c:v>10306119</c:v>
                </c:pt>
                <c:pt idx="4052">
                  <c:v>1110127</c:v>
                </c:pt>
                <c:pt idx="4053">
                  <c:v>1152064</c:v>
                </c:pt>
                <c:pt idx="4054">
                  <c:v>458354</c:v>
                </c:pt>
                <c:pt idx="4055">
                  <c:v>670565</c:v>
                </c:pt>
                <c:pt idx="4056">
                  <c:v>1031489</c:v>
                </c:pt>
                <c:pt idx="4057">
                  <c:v>746745</c:v>
                </c:pt>
                <c:pt idx="4058">
                  <c:v>506547</c:v>
                </c:pt>
                <c:pt idx="4059">
                  <c:v>689798</c:v>
                </c:pt>
                <c:pt idx="4060">
                  <c:v>460082</c:v>
                </c:pt>
                <c:pt idx="4061">
                  <c:v>88954</c:v>
                </c:pt>
                <c:pt idx="4062">
                  <c:v>4089878</c:v>
                </c:pt>
                <c:pt idx="4063">
                  <c:v>621513</c:v>
                </c:pt>
                <c:pt idx="4064">
                  <c:v>1180893</c:v>
                </c:pt>
                <c:pt idx="4065">
                  <c:v>14211432</c:v>
                </c:pt>
                <c:pt idx="4066">
                  <c:v>227767</c:v>
                </c:pt>
                <c:pt idx="4067">
                  <c:v>1315533</c:v>
                </c:pt>
                <c:pt idx="4068">
                  <c:v>845763</c:v>
                </c:pt>
                <c:pt idx="4069">
                  <c:v>88189</c:v>
                </c:pt>
                <c:pt idx="4070">
                  <c:v>8751813</c:v>
                </c:pt>
                <c:pt idx="4071">
                  <c:v>390379</c:v>
                </c:pt>
                <c:pt idx="4072">
                  <c:v>3009019</c:v>
                </c:pt>
                <c:pt idx="4073">
                  <c:v>1381523</c:v>
                </c:pt>
                <c:pt idx="4074">
                  <c:v>38600</c:v>
                </c:pt>
                <c:pt idx="4075">
                  <c:v>849814</c:v>
                </c:pt>
                <c:pt idx="4076">
                  <c:v>1666465</c:v>
                </c:pt>
                <c:pt idx="4077">
                  <c:v>1063356</c:v>
                </c:pt>
                <c:pt idx="4078">
                  <c:v>439956</c:v>
                </c:pt>
                <c:pt idx="4079">
                  <c:v>271722</c:v>
                </c:pt>
                <c:pt idx="4080">
                  <c:v>182650</c:v>
                </c:pt>
                <c:pt idx="4081">
                  <c:v>15000691</c:v>
                </c:pt>
                <c:pt idx="4082">
                  <c:v>1586426</c:v>
                </c:pt>
                <c:pt idx="4083">
                  <c:v>1791867</c:v>
                </c:pt>
                <c:pt idx="4084">
                  <c:v>1107915</c:v>
                </c:pt>
                <c:pt idx="4085">
                  <c:v>244540</c:v>
                </c:pt>
                <c:pt idx="4086">
                  <c:v>827093</c:v>
                </c:pt>
                <c:pt idx="4087">
                  <c:v>51640</c:v>
                </c:pt>
                <c:pt idx="4088">
                  <c:v>25512</c:v>
                </c:pt>
                <c:pt idx="4089">
                  <c:v>33761</c:v>
                </c:pt>
                <c:pt idx="4090">
                  <c:v>999619</c:v>
                </c:pt>
                <c:pt idx="4091">
                  <c:v>680569</c:v>
                </c:pt>
                <c:pt idx="4092">
                  <c:v>1119772</c:v>
                </c:pt>
                <c:pt idx="4093">
                  <c:v>1482174</c:v>
                </c:pt>
                <c:pt idx="4094">
                  <c:v>5660813</c:v>
                </c:pt>
                <c:pt idx="4095">
                  <c:v>115629</c:v>
                </c:pt>
                <c:pt idx="4096">
                  <c:v>230165</c:v>
                </c:pt>
                <c:pt idx="4097">
                  <c:v>1213994</c:v>
                </c:pt>
                <c:pt idx="4098">
                  <c:v>139039</c:v>
                </c:pt>
                <c:pt idx="4099">
                  <c:v>434156</c:v>
                </c:pt>
                <c:pt idx="4100">
                  <c:v>118151</c:v>
                </c:pt>
                <c:pt idx="4101">
                  <c:v>2152261</c:v>
                </c:pt>
                <c:pt idx="4102">
                  <c:v>24286474</c:v>
                </c:pt>
                <c:pt idx="4103">
                  <c:v>191712</c:v>
                </c:pt>
                <c:pt idx="4104">
                  <c:v>3362</c:v>
                </c:pt>
                <c:pt idx="4105">
                  <c:v>249243</c:v>
                </c:pt>
                <c:pt idx="4106">
                  <c:v>42390420</c:v>
                </c:pt>
                <c:pt idx="4107">
                  <c:v>118269</c:v>
                </c:pt>
                <c:pt idx="4108">
                  <c:v>207749</c:v>
                </c:pt>
                <c:pt idx="4109">
                  <c:v>356113</c:v>
                </c:pt>
                <c:pt idx="4110">
                  <c:v>527093</c:v>
                </c:pt>
                <c:pt idx="4111">
                  <c:v>2392206</c:v>
                </c:pt>
                <c:pt idx="4112">
                  <c:v>12730630</c:v>
                </c:pt>
                <c:pt idx="4113">
                  <c:v>628368</c:v>
                </c:pt>
                <c:pt idx="4114">
                  <c:v>393488</c:v>
                </c:pt>
                <c:pt idx="4115">
                  <c:v>283899</c:v>
                </c:pt>
                <c:pt idx="4116">
                  <c:v>1120115</c:v>
                </c:pt>
                <c:pt idx="4117">
                  <c:v>128551</c:v>
                </c:pt>
                <c:pt idx="4118">
                  <c:v>2955872</c:v>
                </c:pt>
                <c:pt idx="4119">
                  <c:v>2297986</c:v>
                </c:pt>
                <c:pt idx="4120">
                  <c:v>580342</c:v>
                </c:pt>
                <c:pt idx="4121">
                  <c:v>280619</c:v>
                </c:pt>
                <c:pt idx="4122">
                  <c:v>611341</c:v>
                </c:pt>
                <c:pt idx="4123">
                  <c:v>770953</c:v>
                </c:pt>
                <c:pt idx="4124">
                  <c:v>507524</c:v>
                </c:pt>
                <c:pt idx="4125">
                  <c:v>3266039</c:v>
                </c:pt>
                <c:pt idx="4126">
                  <c:v>764217</c:v>
                </c:pt>
                <c:pt idx="4127">
                  <c:v>1133408</c:v>
                </c:pt>
                <c:pt idx="4128">
                  <c:v>1629871</c:v>
                </c:pt>
                <c:pt idx="4129">
                  <c:v>16990</c:v>
                </c:pt>
                <c:pt idx="4130">
                  <c:v>756379</c:v>
                </c:pt>
                <c:pt idx="4131">
                  <c:v>192417</c:v>
                </c:pt>
                <c:pt idx="4132">
                  <c:v>226317</c:v>
                </c:pt>
                <c:pt idx="4133">
                  <c:v>707170</c:v>
                </c:pt>
                <c:pt idx="4134">
                  <c:v>1388010</c:v>
                </c:pt>
                <c:pt idx="4135">
                  <c:v>5229704</c:v>
                </c:pt>
                <c:pt idx="4136">
                  <c:v>369565</c:v>
                </c:pt>
                <c:pt idx="4137">
                  <c:v>259179</c:v>
                </c:pt>
                <c:pt idx="4138">
                  <c:v>3281144</c:v>
                </c:pt>
                <c:pt idx="4139">
                  <c:v>7987051</c:v>
                </c:pt>
                <c:pt idx="4140">
                  <c:v>176835</c:v>
                </c:pt>
                <c:pt idx="4141">
                  <c:v>43597</c:v>
                </c:pt>
                <c:pt idx="4142">
                  <c:v>661572</c:v>
                </c:pt>
                <c:pt idx="4143">
                  <c:v>333553</c:v>
                </c:pt>
                <c:pt idx="4144">
                  <c:v>68625</c:v>
                </c:pt>
                <c:pt idx="4145">
                  <c:v>395675</c:v>
                </c:pt>
                <c:pt idx="4146">
                  <c:v>370461</c:v>
                </c:pt>
                <c:pt idx="4147">
                  <c:v>472936</c:v>
                </c:pt>
                <c:pt idx="4148">
                  <c:v>2944</c:v>
                </c:pt>
                <c:pt idx="4149">
                  <c:v>175566</c:v>
                </c:pt>
                <c:pt idx="4150">
                  <c:v>94139</c:v>
                </c:pt>
                <c:pt idx="4151">
                  <c:v>625807</c:v>
                </c:pt>
                <c:pt idx="4152">
                  <c:v>1747480</c:v>
                </c:pt>
                <c:pt idx="4153">
                  <c:v>561970</c:v>
                </c:pt>
                <c:pt idx="4154">
                  <c:v>10256746</c:v>
                </c:pt>
                <c:pt idx="4155">
                  <c:v>156243</c:v>
                </c:pt>
                <c:pt idx="4156">
                  <c:v>210223</c:v>
                </c:pt>
                <c:pt idx="4157">
                  <c:v>16445</c:v>
                </c:pt>
                <c:pt idx="4158">
                  <c:v>1893</c:v>
                </c:pt>
                <c:pt idx="4159">
                  <c:v>691229</c:v>
                </c:pt>
                <c:pt idx="4160">
                  <c:v>437271</c:v>
                </c:pt>
                <c:pt idx="4161">
                  <c:v>178163</c:v>
                </c:pt>
                <c:pt idx="4162">
                  <c:v>14487632</c:v>
                </c:pt>
                <c:pt idx="4163">
                  <c:v>784803</c:v>
                </c:pt>
                <c:pt idx="4164">
                  <c:v>4377973</c:v>
                </c:pt>
                <c:pt idx="4165">
                  <c:v>1016225</c:v>
                </c:pt>
                <c:pt idx="4166">
                  <c:v>3912</c:v>
                </c:pt>
                <c:pt idx="4167">
                  <c:v>4351</c:v>
                </c:pt>
                <c:pt idx="4168">
                  <c:v>372037</c:v>
                </c:pt>
                <c:pt idx="4169">
                  <c:v>2087</c:v>
                </c:pt>
                <c:pt idx="4170">
                  <c:v>405789</c:v>
                </c:pt>
                <c:pt idx="4171">
                  <c:v>62888</c:v>
                </c:pt>
                <c:pt idx="4172">
                  <c:v>29741771</c:v>
                </c:pt>
                <c:pt idx="4173">
                  <c:v>1591562</c:v>
                </c:pt>
                <c:pt idx="4174">
                  <c:v>11217517</c:v>
                </c:pt>
                <c:pt idx="4175">
                  <c:v>72294</c:v>
                </c:pt>
                <c:pt idx="4176">
                  <c:v>4499836</c:v>
                </c:pt>
                <c:pt idx="4177">
                  <c:v>243412</c:v>
                </c:pt>
                <c:pt idx="4178">
                  <c:v>147863</c:v>
                </c:pt>
                <c:pt idx="4179">
                  <c:v>764775</c:v>
                </c:pt>
                <c:pt idx="4180">
                  <c:v>256760</c:v>
                </c:pt>
                <c:pt idx="4181">
                  <c:v>1635960</c:v>
                </c:pt>
                <c:pt idx="4182">
                  <c:v>75770</c:v>
                </c:pt>
                <c:pt idx="4183">
                  <c:v>1724379</c:v>
                </c:pt>
                <c:pt idx="4184">
                  <c:v>441712</c:v>
                </c:pt>
                <c:pt idx="4185">
                  <c:v>166627</c:v>
                </c:pt>
                <c:pt idx="4186">
                  <c:v>1321814</c:v>
                </c:pt>
                <c:pt idx="4187">
                  <c:v>3085206</c:v>
                </c:pt>
                <c:pt idx="4188">
                  <c:v>4290878</c:v>
                </c:pt>
                <c:pt idx="4189">
                  <c:v>173700</c:v>
                </c:pt>
                <c:pt idx="4190">
                  <c:v>114012</c:v>
                </c:pt>
                <c:pt idx="4191">
                  <c:v>860169</c:v>
                </c:pt>
                <c:pt idx="4192">
                  <c:v>813310</c:v>
                </c:pt>
                <c:pt idx="4193">
                  <c:v>2315502</c:v>
                </c:pt>
                <c:pt idx="4194">
                  <c:v>382791</c:v>
                </c:pt>
                <c:pt idx="4195">
                  <c:v>8493</c:v>
                </c:pt>
                <c:pt idx="4196">
                  <c:v>53227</c:v>
                </c:pt>
                <c:pt idx="4197">
                  <c:v>245641</c:v>
                </c:pt>
                <c:pt idx="4198">
                  <c:v>271180</c:v>
                </c:pt>
                <c:pt idx="4199">
                  <c:v>6004782</c:v>
                </c:pt>
                <c:pt idx="4200">
                  <c:v>164241</c:v>
                </c:pt>
                <c:pt idx="4201">
                  <c:v>383330</c:v>
                </c:pt>
                <c:pt idx="4202">
                  <c:v>1618812</c:v>
                </c:pt>
                <c:pt idx="4203">
                  <c:v>216165</c:v>
                </c:pt>
                <c:pt idx="4204">
                  <c:v>1695390</c:v>
                </c:pt>
                <c:pt idx="4205">
                  <c:v>792184</c:v>
                </c:pt>
                <c:pt idx="4206">
                  <c:v>52336</c:v>
                </c:pt>
                <c:pt idx="4207">
                  <c:v>1125153</c:v>
                </c:pt>
                <c:pt idx="4208">
                  <c:v>707164</c:v>
                </c:pt>
                <c:pt idx="4209">
                  <c:v>1275330</c:v>
                </c:pt>
                <c:pt idx="4210">
                  <c:v>312740</c:v>
                </c:pt>
                <c:pt idx="4211">
                  <c:v>237171</c:v>
                </c:pt>
                <c:pt idx="4212">
                  <c:v>141520</c:v>
                </c:pt>
                <c:pt idx="4213">
                  <c:v>22786</c:v>
                </c:pt>
                <c:pt idx="4214">
                  <c:v>975327</c:v>
                </c:pt>
                <c:pt idx="4215">
                  <c:v>1632401</c:v>
                </c:pt>
                <c:pt idx="4216">
                  <c:v>181739</c:v>
                </c:pt>
                <c:pt idx="4217">
                  <c:v>5249452</c:v>
                </c:pt>
                <c:pt idx="4218">
                  <c:v>1641394</c:v>
                </c:pt>
                <c:pt idx="4219">
                  <c:v>2296556</c:v>
                </c:pt>
                <c:pt idx="4220">
                  <c:v>198533</c:v>
                </c:pt>
                <c:pt idx="4221">
                  <c:v>18096</c:v>
                </c:pt>
                <c:pt idx="4222">
                  <c:v>541149</c:v>
                </c:pt>
                <c:pt idx="4223">
                  <c:v>150617</c:v>
                </c:pt>
                <c:pt idx="4224">
                  <c:v>968868</c:v>
                </c:pt>
                <c:pt idx="4225">
                  <c:v>361646</c:v>
                </c:pt>
                <c:pt idx="4226">
                  <c:v>4216618</c:v>
                </c:pt>
                <c:pt idx="4227">
                  <c:v>1072916</c:v>
                </c:pt>
                <c:pt idx="4228">
                  <c:v>11339</c:v>
                </c:pt>
                <c:pt idx="4229">
                  <c:v>6415756</c:v>
                </c:pt>
                <c:pt idx="4230">
                  <c:v>66021</c:v>
                </c:pt>
                <c:pt idx="4231">
                  <c:v>141586</c:v>
                </c:pt>
                <c:pt idx="4232">
                  <c:v>27784769</c:v>
                </c:pt>
                <c:pt idx="4233">
                  <c:v>477956</c:v>
                </c:pt>
                <c:pt idx="4234">
                  <c:v>2739574</c:v>
                </c:pt>
                <c:pt idx="4235">
                  <c:v>18015</c:v>
                </c:pt>
                <c:pt idx="4236">
                  <c:v>444303</c:v>
                </c:pt>
                <c:pt idx="4237">
                  <c:v>3371618</c:v>
                </c:pt>
                <c:pt idx="4238">
                  <c:v>360539</c:v>
                </c:pt>
                <c:pt idx="4239">
                  <c:v>253615</c:v>
                </c:pt>
                <c:pt idx="4240">
                  <c:v>451381</c:v>
                </c:pt>
                <c:pt idx="4241">
                  <c:v>720795</c:v>
                </c:pt>
                <c:pt idx="4242">
                  <c:v>327786</c:v>
                </c:pt>
                <c:pt idx="4243">
                  <c:v>3933195</c:v>
                </c:pt>
                <c:pt idx="4244">
                  <c:v>42046</c:v>
                </c:pt>
                <c:pt idx="4245">
                  <c:v>11917</c:v>
                </c:pt>
                <c:pt idx="4246">
                  <c:v>19976</c:v>
                </c:pt>
                <c:pt idx="4247">
                  <c:v>4165797</c:v>
                </c:pt>
                <c:pt idx="4248">
                  <c:v>1212650</c:v>
                </c:pt>
                <c:pt idx="4249">
                  <c:v>433450</c:v>
                </c:pt>
                <c:pt idx="4250">
                  <c:v>4864</c:v>
                </c:pt>
                <c:pt idx="4251">
                  <c:v>1881659</c:v>
                </c:pt>
                <c:pt idx="4252">
                  <c:v>2387566</c:v>
                </c:pt>
                <c:pt idx="4253">
                  <c:v>6579609</c:v>
                </c:pt>
                <c:pt idx="4254">
                  <c:v>4011561</c:v>
                </c:pt>
                <c:pt idx="4255">
                  <c:v>100120</c:v>
                </c:pt>
                <c:pt idx="4256">
                  <c:v>540919</c:v>
                </c:pt>
                <c:pt idx="4257">
                  <c:v>38447</c:v>
                </c:pt>
                <c:pt idx="4258">
                  <c:v>335691</c:v>
                </c:pt>
                <c:pt idx="4259">
                  <c:v>2525116</c:v>
                </c:pt>
                <c:pt idx="4260">
                  <c:v>10187747</c:v>
                </c:pt>
                <c:pt idx="4261">
                  <c:v>2626520</c:v>
                </c:pt>
                <c:pt idx="4262">
                  <c:v>108402</c:v>
                </c:pt>
                <c:pt idx="4263">
                  <c:v>144694</c:v>
                </c:pt>
                <c:pt idx="4264">
                  <c:v>4253</c:v>
                </c:pt>
                <c:pt idx="4265">
                  <c:v>742552</c:v>
                </c:pt>
                <c:pt idx="4266">
                  <c:v>241678</c:v>
                </c:pt>
                <c:pt idx="4267">
                  <c:v>4884193</c:v>
                </c:pt>
                <c:pt idx="4268">
                  <c:v>2316153</c:v>
                </c:pt>
                <c:pt idx="4269">
                  <c:v>62264</c:v>
                </c:pt>
                <c:pt idx="4270">
                  <c:v>142825</c:v>
                </c:pt>
                <c:pt idx="4271">
                  <c:v>97945</c:v>
                </c:pt>
                <c:pt idx="4272">
                  <c:v>910966</c:v>
                </c:pt>
                <c:pt idx="4273">
                  <c:v>94892</c:v>
                </c:pt>
                <c:pt idx="4274">
                  <c:v>12529936</c:v>
                </c:pt>
                <c:pt idx="4275">
                  <c:v>4147252</c:v>
                </c:pt>
                <c:pt idx="4276">
                  <c:v>71075</c:v>
                </c:pt>
                <c:pt idx="4277">
                  <c:v>116336</c:v>
                </c:pt>
                <c:pt idx="4278">
                  <c:v>1711525</c:v>
                </c:pt>
                <c:pt idx="4279">
                  <c:v>805722</c:v>
                </c:pt>
                <c:pt idx="4280">
                  <c:v>845894</c:v>
                </c:pt>
                <c:pt idx="4281">
                  <c:v>3754719</c:v>
                </c:pt>
                <c:pt idx="4282">
                  <c:v>101289</c:v>
                </c:pt>
                <c:pt idx="4283">
                  <c:v>3930664</c:v>
                </c:pt>
                <c:pt idx="4284">
                  <c:v>354451</c:v>
                </c:pt>
                <c:pt idx="4285">
                  <c:v>704363</c:v>
                </c:pt>
                <c:pt idx="4286">
                  <c:v>7036</c:v>
                </c:pt>
                <c:pt idx="4287">
                  <c:v>1446252</c:v>
                </c:pt>
                <c:pt idx="4288">
                  <c:v>590393</c:v>
                </c:pt>
                <c:pt idx="4289">
                  <c:v>4326949</c:v>
                </c:pt>
                <c:pt idx="4290">
                  <c:v>1154894</c:v>
                </c:pt>
                <c:pt idx="4291">
                  <c:v>21007</c:v>
                </c:pt>
                <c:pt idx="4292">
                  <c:v>433420</c:v>
                </c:pt>
                <c:pt idx="4293">
                  <c:v>239107</c:v>
                </c:pt>
                <c:pt idx="4294">
                  <c:v>22690</c:v>
                </c:pt>
                <c:pt idx="4295">
                  <c:v>1695280</c:v>
                </c:pt>
                <c:pt idx="4296">
                  <c:v>84137</c:v>
                </c:pt>
                <c:pt idx="4297">
                  <c:v>222653</c:v>
                </c:pt>
                <c:pt idx="4298">
                  <c:v>53635</c:v>
                </c:pt>
                <c:pt idx="4299">
                  <c:v>536398</c:v>
                </c:pt>
                <c:pt idx="4300">
                  <c:v>343957</c:v>
                </c:pt>
                <c:pt idx="4301">
                  <c:v>633241</c:v>
                </c:pt>
                <c:pt idx="4302">
                  <c:v>4030247</c:v>
                </c:pt>
                <c:pt idx="4303">
                  <c:v>342865</c:v>
                </c:pt>
                <c:pt idx="4304">
                  <c:v>541990</c:v>
                </c:pt>
                <c:pt idx="4305">
                  <c:v>266155</c:v>
                </c:pt>
                <c:pt idx="4306">
                  <c:v>359438</c:v>
                </c:pt>
                <c:pt idx="4307">
                  <c:v>1459033</c:v>
                </c:pt>
                <c:pt idx="4308">
                  <c:v>18897</c:v>
                </c:pt>
                <c:pt idx="4309">
                  <c:v>92161</c:v>
                </c:pt>
                <c:pt idx="4310">
                  <c:v>3648476</c:v>
                </c:pt>
                <c:pt idx="4311">
                  <c:v>869068</c:v>
                </c:pt>
                <c:pt idx="4312">
                  <c:v>6303293</c:v>
                </c:pt>
                <c:pt idx="4313">
                  <c:v>76536</c:v>
                </c:pt>
                <c:pt idx="4314">
                  <c:v>1143472</c:v>
                </c:pt>
                <c:pt idx="4315">
                  <c:v>913268</c:v>
                </c:pt>
                <c:pt idx="4316">
                  <c:v>224381</c:v>
                </c:pt>
                <c:pt idx="4317">
                  <c:v>380586</c:v>
                </c:pt>
                <c:pt idx="4318">
                  <c:v>1498679</c:v>
                </c:pt>
                <c:pt idx="4319">
                  <c:v>183509</c:v>
                </c:pt>
                <c:pt idx="4320">
                  <c:v>254444</c:v>
                </c:pt>
                <c:pt idx="4321">
                  <c:v>802092</c:v>
                </c:pt>
                <c:pt idx="4322">
                  <c:v>16141230</c:v>
                </c:pt>
                <c:pt idx="4323">
                  <c:v>214150</c:v>
                </c:pt>
                <c:pt idx="4324">
                  <c:v>531125</c:v>
                </c:pt>
                <c:pt idx="4325">
                  <c:v>333587</c:v>
                </c:pt>
                <c:pt idx="4326">
                  <c:v>440265</c:v>
                </c:pt>
                <c:pt idx="4327">
                  <c:v>2984785</c:v>
                </c:pt>
                <c:pt idx="4328">
                  <c:v>84443</c:v>
                </c:pt>
                <c:pt idx="4329">
                  <c:v>30469</c:v>
                </c:pt>
                <c:pt idx="4330">
                  <c:v>285897</c:v>
                </c:pt>
                <c:pt idx="4331">
                  <c:v>3187327</c:v>
                </c:pt>
                <c:pt idx="4332">
                  <c:v>466288</c:v>
                </c:pt>
                <c:pt idx="4333">
                  <c:v>136109</c:v>
                </c:pt>
                <c:pt idx="4334">
                  <c:v>338651</c:v>
                </c:pt>
                <c:pt idx="4335">
                  <c:v>119271</c:v>
                </c:pt>
                <c:pt idx="4336">
                  <c:v>2691</c:v>
                </c:pt>
                <c:pt idx="4337">
                  <c:v>1172628</c:v>
                </c:pt>
                <c:pt idx="4338">
                  <c:v>3114</c:v>
                </c:pt>
                <c:pt idx="4339">
                  <c:v>270421</c:v>
                </c:pt>
                <c:pt idx="4340">
                  <c:v>1217931</c:v>
                </c:pt>
                <c:pt idx="4341">
                  <c:v>462906</c:v>
                </c:pt>
                <c:pt idx="4342">
                  <c:v>3337851</c:v>
                </c:pt>
                <c:pt idx="4343">
                  <c:v>564897</c:v>
                </c:pt>
                <c:pt idx="4344">
                  <c:v>5476737</c:v>
                </c:pt>
                <c:pt idx="4345">
                  <c:v>3141764</c:v>
                </c:pt>
                <c:pt idx="4346">
                  <c:v>2072162</c:v>
                </c:pt>
                <c:pt idx="4347">
                  <c:v>402244</c:v>
                </c:pt>
                <c:pt idx="4348">
                  <c:v>1652804</c:v>
                </c:pt>
                <c:pt idx="4349">
                  <c:v>314175</c:v>
                </c:pt>
                <c:pt idx="4350">
                  <c:v>654210</c:v>
                </c:pt>
                <c:pt idx="4351">
                  <c:v>122462</c:v>
                </c:pt>
                <c:pt idx="4352">
                  <c:v>2606</c:v>
                </c:pt>
                <c:pt idx="4353">
                  <c:v>798810</c:v>
                </c:pt>
                <c:pt idx="4354">
                  <c:v>111349</c:v>
                </c:pt>
                <c:pt idx="4355">
                  <c:v>591650</c:v>
                </c:pt>
                <c:pt idx="4356">
                  <c:v>72607</c:v>
                </c:pt>
                <c:pt idx="4357">
                  <c:v>178433</c:v>
                </c:pt>
                <c:pt idx="4358">
                  <c:v>236036</c:v>
                </c:pt>
                <c:pt idx="4359">
                  <c:v>2064683</c:v>
                </c:pt>
                <c:pt idx="4360">
                  <c:v>199662</c:v>
                </c:pt>
                <c:pt idx="4361">
                  <c:v>5432414</c:v>
                </c:pt>
                <c:pt idx="4362">
                  <c:v>235853</c:v>
                </c:pt>
                <c:pt idx="4363">
                  <c:v>344951</c:v>
                </c:pt>
                <c:pt idx="4364">
                  <c:v>608823</c:v>
                </c:pt>
                <c:pt idx="4365">
                  <c:v>395883</c:v>
                </c:pt>
                <c:pt idx="4366">
                  <c:v>14768</c:v>
                </c:pt>
                <c:pt idx="4367">
                  <c:v>398937</c:v>
                </c:pt>
                <c:pt idx="4368">
                  <c:v>10216106</c:v>
                </c:pt>
                <c:pt idx="4369">
                  <c:v>34032</c:v>
                </c:pt>
                <c:pt idx="4370">
                  <c:v>2997335</c:v>
                </c:pt>
                <c:pt idx="4371">
                  <c:v>185604</c:v>
                </c:pt>
                <c:pt idx="4372">
                  <c:v>7839668</c:v>
                </c:pt>
                <c:pt idx="4373">
                  <c:v>5149</c:v>
                </c:pt>
                <c:pt idx="4374">
                  <c:v>34284</c:v>
                </c:pt>
                <c:pt idx="4375">
                  <c:v>159248</c:v>
                </c:pt>
                <c:pt idx="4376">
                  <c:v>127940</c:v>
                </c:pt>
                <c:pt idx="4377">
                  <c:v>998227</c:v>
                </c:pt>
                <c:pt idx="4378">
                  <c:v>148054</c:v>
                </c:pt>
                <c:pt idx="4379">
                  <c:v>563514</c:v>
                </c:pt>
                <c:pt idx="4380">
                  <c:v>1233955</c:v>
                </c:pt>
                <c:pt idx="4381">
                  <c:v>5019</c:v>
                </c:pt>
                <c:pt idx="4382">
                  <c:v>135565</c:v>
                </c:pt>
                <c:pt idx="4383">
                  <c:v>10384060</c:v>
                </c:pt>
                <c:pt idx="4384">
                  <c:v>62735</c:v>
                </c:pt>
                <c:pt idx="4385">
                  <c:v>3699</c:v>
                </c:pt>
                <c:pt idx="4386">
                  <c:v>204311</c:v>
                </c:pt>
                <c:pt idx="4387">
                  <c:v>46966</c:v>
                </c:pt>
                <c:pt idx="4388">
                  <c:v>229871</c:v>
                </c:pt>
                <c:pt idx="4389">
                  <c:v>435859</c:v>
                </c:pt>
                <c:pt idx="4390">
                  <c:v>556504</c:v>
                </c:pt>
                <c:pt idx="4391">
                  <c:v>797798</c:v>
                </c:pt>
                <c:pt idx="4392">
                  <c:v>951177</c:v>
                </c:pt>
                <c:pt idx="4393">
                  <c:v>107531</c:v>
                </c:pt>
                <c:pt idx="4394">
                  <c:v>1087385</c:v>
                </c:pt>
                <c:pt idx="4395">
                  <c:v>336117</c:v>
                </c:pt>
                <c:pt idx="4396">
                  <c:v>3811648</c:v>
                </c:pt>
                <c:pt idx="4397">
                  <c:v>274030</c:v>
                </c:pt>
                <c:pt idx="4398">
                  <c:v>806795</c:v>
                </c:pt>
                <c:pt idx="4399">
                  <c:v>99999</c:v>
                </c:pt>
                <c:pt idx="4400">
                  <c:v>330659</c:v>
                </c:pt>
                <c:pt idx="4401">
                  <c:v>8607264</c:v>
                </c:pt>
                <c:pt idx="4402">
                  <c:v>6705850</c:v>
                </c:pt>
                <c:pt idx="4403">
                  <c:v>314140</c:v>
                </c:pt>
                <c:pt idx="4404">
                  <c:v>2207257</c:v>
                </c:pt>
                <c:pt idx="4405">
                  <c:v>1731533</c:v>
                </c:pt>
                <c:pt idx="4406">
                  <c:v>302837</c:v>
                </c:pt>
                <c:pt idx="4407">
                  <c:v>84173</c:v>
                </c:pt>
                <c:pt idx="4408">
                  <c:v>82972</c:v>
                </c:pt>
                <c:pt idx="4409">
                  <c:v>4880</c:v>
                </c:pt>
                <c:pt idx="4410">
                  <c:v>212335</c:v>
                </c:pt>
                <c:pt idx="4411">
                  <c:v>29968</c:v>
                </c:pt>
                <c:pt idx="4412">
                  <c:v>1732015</c:v>
                </c:pt>
                <c:pt idx="4413">
                  <c:v>275276</c:v>
                </c:pt>
                <c:pt idx="4414">
                  <c:v>538180</c:v>
                </c:pt>
                <c:pt idx="4415">
                  <c:v>467804</c:v>
                </c:pt>
                <c:pt idx="4416">
                  <c:v>1899190</c:v>
                </c:pt>
                <c:pt idx="4417">
                  <c:v>100235</c:v>
                </c:pt>
                <c:pt idx="4418">
                  <c:v>632993</c:v>
                </c:pt>
                <c:pt idx="4419">
                  <c:v>1007891</c:v>
                </c:pt>
                <c:pt idx="4420">
                  <c:v>419510</c:v>
                </c:pt>
                <c:pt idx="4421">
                  <c:v>265799</c:v>
                </c:pt>
                <c:pt idx="4422">
                  <c:v>276381</c:v>
                </c:pt>
                <c:pt idx="4423">
                  <c:v>180713</c:v>
                </c:pt>
                <c:pt idx="4424">
                  <c:v>205770</c:v>
                </c:pt>
                <c:pt idx="4425">
                  <c:v>2849993</c:v>
                </c:pt>
                <c:pt idx="4426">
                  <c:v>505794</c:v>
                </c:pt>
                <c:pt idx="4427">
                  <c:v>2097854</c:v>
                </c:pt>
                <c:pt idx="4428">
                  <c:v>8304593</c:v>
                </c:pt>
                <c:pt idx="4429">
                  <c:v>4492197</c:v>
                </c:pt>
                <c:pt idx="4430">
                  <c:v>240282</c:v>
                </c:pt>
                <c:pt idx="4431">
                  <c:v>1152451</c:v>
                </c:pt>
                <c:pt idx="4432">
                  <c:v>773</c:v>
                </c:pt>
                <c:pt idx="4433">
                  <c:v>640849</c:v>
                </c:pt>
                <c:pt idx="4434">
                  <c:v>651268</c:v>
                </c:pt>
                <c:pt idx="4435">
                  <c:v>10754</c:v>
                </c:pt>
                <c:pt idx="4436">
                  <c:v>40087764</c:v>
                </c:pt>
                <c:pt idx="4437">
                  <c:v>239087</c:v>
                </c:pt>
                <c:pt idx="4438">
                  <c:v>3682671</c:v>
                </c:pt>
                <c:pt idx="4439">
                  <c:v>72200</c:v>
                </c:pt>
                <c:pt idx="4440">
                  <c:v>377788</c:v>
                </c:pt>
                <c:pt idx="4441">
                  <c:v>48130</c:v>
                </c:pt>
                <c:pt idx="4442">
                  <c:v>719556</c:v>
                </c:pt>
                <c:pt idx="4443">
                  <c:v>1342821</c:v>
                </c:pt>
                <c:pt idx="4444">
                  <c:v>386159</c:v>
                </c:pt>
                <c:pt idx="4445">
                  <c:v>114923</c:v>
                </c:pt>
                <c:pt idx="4446">
                  <c:v>13676</c:v>
                </c:pt>
                <c:pt idx="4447">
                  <c:v>12820</c:v>
                </c:pt>
                <c:pt idx="4448">
                  <c:v>1354133</c:v>
                </c:pt>
                <c:pt idx="4449">
                  <c:v>678272</c:v>
                </c:pt>
                <c:pt idx="4450">
                  <c:v>637045</c:v>
                </c:pt>
                <c:pt idx="4451">
                  <c:v>657818</c:v>
                </c:pt>
                <c:pt idx="4452">
                  <c:v>67471</c:v>
                </c:pt>
                <c:pt idx="4453">
                  <c:v>294007</c:v>
                </c:pt>
                <c:pt idx="4454">
                  <c:v>1204</c:v>
                </c:pt>
                <c:pt idx="4455">
                  <c:v>769460</c:v>
                </c:pt>
                <c:pt idx="4456">
                  <c:v>3089155</c:v>
                </c:pt>
                <c:pt idx="4457">
                  <c:v>12515</c:v>
                </c:pt>
                <c:pt idx="4458">
                  <c:v>99577</c:v>
                </c:pt>
                <c:pt idx="4459">
                  <c:v>78957</c:v>
                </c:pt>
                <c:pt idx="4460">
                  <c:v>4035</c:v>
                </c:pt>
                <c:pt idx="4461">
                  <c:v>593120</c:v>
                </c:pt>
                <c:pt idx="4462">
                  <c:v>327739</c:v>
                </c:pt>
                <c:pt idx="4463">
                  <c:v>74990</c:v>
                </c:pt>
                <c:pt idx="4464">
                  <c:v>648890</c:v>
                </c:pt>
                <c:pt idx="4465">
                  <c:v>1517477</c:v>
                </c:pt>
                <c:pt idx="4466">
                  <c:v>2178547</c:v>
                </c:pt>
                <c:pt idx="4467">
                  <c:v>100812</c:v>
                </c:pt>
                <c:pt idx="4468">
                  <c:v>41282</c:v>
                </c:pt>
                <c:pt idx="4469">
                  <c:v>872261</c:v>
                </c:pt>
                <c:pt idx="4470">
                  <c:v>2101562</c:v>
                </c:pt>
                <c:pt idx="4471">
                  <c:v>288977</c:v>
                </c:pt>
                <c:pt idx="4472">
                  <c:v>1034024</c:v>
                </c:pt>
                <c:pt idx="4473">
                  <c:v>65707</c:v>
                </c:pt>
                <c:pt idx="4474">
                  <c:v>3479</c:v>
                </c:pt>
                <c:pt idx="4475">
                  <c:v>708014</c:v>
                </c:pt>
                <c:pt idx="4476">
                  <c:v>1128733</c:v>
                </c:pt>
                <c:pt idx="4477">
                  <c:v>797436</c:v>
                </c:pt>
                <c:pt idx="4478">
                  <c:v>2034980</c:v>
                </c:pt>
                <c:pt idx="4479">
                  <c:v>7095077</c:v>
                </c:pt>
                <c:pt idx="4480">
                  <c:v>1529545</c:v>
                </c:pt>
                <c:pt idx="4481">
                  <c:v>474698</c:v>
                </c:pt>
                <c:pt idx="4482">
                  <c:v>165205</c:v>
                </c:pt>
                <c:pt idx="4483">
                  <c:v>1258994</c:v>
                </c:pt>
                <c:pt idx="4484">
                  <c:v>2183462</c:v>
                </c:pt>
                <c:pt idx="4485">
                  <c:v>1953661</c:v>
                </c:pt>
                <c:pt idx="4486">
                  <c:v>4203581</c:v>
                </c:pt>
                <c:pt idx="4487">
                  <c:v>507760</c:v>
                </c:pt>
                <c:pt idx="4488">
                  <c:v>3430385</c:v>
                </c:pt>
                <c:pt idx="4489">
                  <c:v>6891734</c:v>
                </c:pt>
                <c:pt idx="4490">
                  <c:v>25513</c:v>
                </c:pt>
                <c:pt idx="4491">
                  <c:v>278899</c:v>
                </c:pt>
                <c:pt idx="4492">
                  <c:v>295991</c:v>
                </c:pt>
                <c:pt idx="4493">
                  <c:v>104235</c:v>
                </c:pt>
                <c:pt idx="4494">
                  <c:v>73984</c:v>
                </c:pt>
                <c:pt idx="4495">
                  <c:v>627933</c:v>
                </c:pt>
                <c:pt idx="4496">
                  <c:v>547145</c:v>
                </c:pt>
                <c:pt idx="4497">
                  <c:v>1202878</c:v>
                </c:pt>
                <c:pt idx="4498">
                  <c:v>39720</c:v>
                </c:pt>
                <c:pt idx="4499">
                  <c:v>430113</c:v>
                </c:pt>
                <c:pt idx="4500">
                  <c:v>354281</c:v>
                </c:pt>
                <c:pt idx="4501">
                  <c:v>2679999</c:v>
                </c:pt>
                <c:pt idx="4502">
                  <c:v>508137</c:v>
                </c:pt>
                <c:pt idx="4503">
                  <c:v>249973</c:v>
                </c:pt>
                <c:pt idx="4504">
                  <c:v>3277837</c:v>
                </c:pt>
                <c:pt idx="4505">
                  <c:v>222932</c:v>
                </c:pt>
                <c:pt idx="4506">
                  <c:v>2505614</c:v>
                </c:pt>
                <c:pt idx="4507">
                  <c:v>915409</c:v>
                </c:pt>
                <c:pt idx="4508">
                  <c:v>105681</c:v>
                </c:pt>
                <c:pt idx="4509">
                  <c:v>11385180</c:v>
                </c:pt>
                <c:pt idx="4510">
                  <c:v>402259</c:v>
                </c:pt>
                <c:pt idx="4511">
                  <c:v>2013900</c:v>
                </c:pt>
                <c:pt idx="4512">
                  <c:v>1709373</c:v>
                </c:pt>
                <c:pt idx="4513">
                  <c:v>726679</c:v>
                </c:pt>
                <c:pt idx="4514">
                  <c:v>1689</c:v>
                </c:pt>
                <c:pt idx="4515">
                  <c:v>2636357</c:v>
                </c:pt>
                <c:pt idx="4516">
                  <c:v>241387</c:v>
                </c:pt>
                <c:pt idx="4517">
                  <c:v>50266</c:v>
                </c:pt>
                <c:pt idx="4518">
                  <c:v>664716</c:v>
                </c:pt>
                <c:pt idx="4519">
                  <c:v>52404970</c:v>
                </c:pt>
                <c:pt idx="4520">
                  <c:v>77630</c:v>
                </c:pt>
                <c:pt idx="4521">
                  <c:v>390562</c:v>
                </c:pt>
                <c:pt idx="4522">
                  <c:v>37539570</c:v>
                </c:pt>
                <c:pt idx="4523">
                  <c:v>5270624</c:v>
                </c:pt>
                <c:pt idx="4524">
                  <c:v>283885</c:v>
                </c:pt>
                <c:pt idx="4525">
                  <c:v>442698</c:v>
                </c:pt>
                <c:pt idx="4526">
                  <c:v>3558563</c:v>
                </c:pt>
                <c:pt idx="4527">
                  <c:v>12989</c:v>
                </c:pt>
                <c:pt idx="4528">
                  <c:v>380530</c:v>
                </c:pt>
                <c:pt idx="4529">
                  <c:v>28091</c:v>
                </c:pt>
                <c:pt idx="4530">
                  <c:v>1886667</c:v>
                </c:pt>
                <c:pt idx="4531">
                  <c:v>1172709</c:v>
                </c:pt>
                <c:pt idx="4532">
                  <c:v>89640</c:v>
                </c:pt>
                <c:pt idx="4533">
                  <c:v>18094162</c:v>
                </c:pt>
                <c:pt idx="4534">
                  <c:v>323801</c:v>
                </c:pt>
                <c:pt idx="4535">
                  <c:v>271779</c:v>
                </c:pt>
                <c:pt idx="4536">
                  <c:v>374226</c:v>
                </c:pt>
                <c:pt idx="4537">
                  <c:v>392117</c:v>
                </c:pt>
                <c:pt idx="4538">
                  <c:v>469815</c:v>
                </c:pt>
                <c:pt idx="4539">
                  <c:v>134740</c:v>
                </c:pt>
                <c:pt idx="4540">
                  <c:v>2290382</c:v>
                </c:pt>
                <c:pt idx="4541">
                  <c:v>42805</c:v>
                </c:pt>
                <c:pt idx="4542">
                  <c:v>64866</c:v>
                </c:pt>
                <c:pt idx="4543">
                  <c:v>5733673</c:v>
                </c:pt>
                <c:pt idx="4544">
                  <c:v>2533102</c:v>
                </c:pt>
                <c:pt idx="4545">
                  <c:v>5609393</c:v>
                </c:pt>
                <c:pt idx="4546">
                  <c:v>2723989</c:v>
                </c:pt>
                <c:pt idx="4547">
                  <c:v>497048</c:v>
                </c:pt>
                <c:pt idx="4548">
                  <c:v>2035115</c:v>
                </c:pt>
                <c:pt idx="4549">
                  <c:v>5613554</c:v>
                </c:pt>
                <c:pt idx="4550">
                  <c:v>2098175</c:v>
                </c:pt>
                <c:pt idx="4551">
                  <c:v>1638</c:v>
                </c:pt>
                <c:pt idx="4552">
                  <c:v>6995168</c:v>
                </c:pt>
                <c:pt idx="4553">
                  <c:v>734863</c:v>
                </c:pt>
                <c:pt idx="4554">
                  <c:v>1237339</c:v>
                </c:pt>
                <c:pt idx="4555">
                  <c:v>56071</c:v>
                </c:pt>
                <c:pt idx="4556">
                  <c:v>73525</c:v>
                </c:pt>
                <c:pt idx="4557">
                  <c:v>887547</c:v>
                </c:pt>
                <c:pt idx="4558">
                  <c:v>1976572</c:v>
                </c:pt>
                <c:pt idx="4559">
                  <c:v>245989</c:v>
                </c:pt>
                <c:pt idx="4560">
                  <c:v>149962</c:v>
                </c:pt>
                <c:pt idx="4561">
                  <c:v>1884144</c:v>
                </c:pt>
                <c:pt idx="4562">
                  <c:v>92178</c:v>
                </c:pt>
                <c:pt idx="4563">
                  <c:v>251742</c:v>
                </c:pt>
                <c:pt idx="4564">
                  <c:v>184390</c:v>
                </c:pt>
                <c:pt idx="4565">
                  <c:v>8177</c:v>
                </c:pt>
                <c:pt idx="4566">
                  <c:v>2277409</c:v>
                </c:pt>
                <c:pt idx="4567">
                  <c:v>639536</c:v>
                </c:pt>
                <c:pt idx="4568">
                  <c:v>788136</c:v>
                </c:pt>
                <c:pt idx="4569">
                  <c:v>315079</c:v>
                </c:pt>
                <c:pt idx="4570">
                  <c:v>1912972</c:v>
                </c:pt>
                <c:pt idx="4571">
                  <c:v>2046312</c:v>
                </c:pt>
                <c:pt idx="4572">
                  <c:v>134372</c:v>
                </c:pt>
                <c:pt idx="4573">
                  <c:v>124948</c:v>
                </c:pt>
                <c:pt idx="4574">
                  <c:v>359141</c:v>
                </c:pt>
                <c:pt idx="4575">
                  <c:v>1142433</c:v>
                </c:pt>
                <c:pt idx="4576">
                  <c:v>1769751</c:v>
                </c:pt>
                <c:pt idx="4577">
                  <c:v>733482</c:v>
                </c:pt>
                <c:pt idx="4578">
                  <c:v>2512491</c:v>
                </c:pt>
                <c:pt idx="4579">
                  <c:v>100888</c:v>
                </c:pt>
                <c:pt idx="4580">
                  <c:v>10531608</c:v>
                </c:pt>
                <c:pt idx="4581">
                  <c:v>507166</c:v>
                </c:pt>
                <c:pt idx="4582">
                  <c:v>967885</c:v>
                </c:pt>
                <c:pt idx="4583">
                  <c:v>201894</c:v>
                </c:pt>
                <c:pt idx="4584">
                  <c:v>969807</c:v>
                </c:pt>
                <c:pt idx="4585">
                  <c:v>28894</c:v>
                </c:pt>
                <c:pt idx="4586">
                  <c:v>87198</c:v>
                </c:pt>
                <c:pt idx="4587">
                  <c:v>328740</c:v>
                </c:pt>
                <c:pt idx="4588">
                  <c:v>16417</c:v>
                </c:pt>
                <c:pt idx="4589">
                  <c:v>60911</c:v>
                </c:pt>
                <c:pt idx="4590">
                  <c:v>662158</c:v>
                </c:pt>
                <c:pt idx="4591">
                  <c:v>226278</c:v>
                </c:pt>
                <c:pt idx="4592">
                  <c:v>4352775</c:v>
                </c:pt>
                <c:pt idx="4593">
                  <c:v>135263</c:v>
                </c:pt>
                <c:pt idx="4594">
                  <c:v>350226</c:v>
                </c:pt>
                <c:pt idx="4595">
                  <c:v>325386</c:v>
                </c:pt>
                <c:pt idx="4596">
                  <c:v>4541899</c:v>
                </c:pt>
                <c:pt idx="4597">
                  <c:v>35573</c:v>
                </c:pt>
                <c:pt idx="4598">
                  <c:v>559294</c:v>
                </c:pt>
                <c:pt idx="4599">
                  <c:v>2340514</c:v>
                </c:pt>
                <c:pt idx="4600">
                  <c:v>321580</c:v>
                </c:pt>
                <c:pt idx="4601">
                  <c:v>1378937</c:v>
                </c:pt>
                <c:pt idx="4602">
                  <c:v>1940455</c:v>
                </c:pt>
                <c:pt idx="4603">
                  <c:v>1780726</c:v>
                </c:pt>
                <c:pt idx="4604">
                  <c:v>259371</c:v>
                </c:pt>
                <c:pt idx="4605">
                  <c:v>642523</c:v>
                </c:pt>
                <c:pt idx="4606">
                  <c:v>348527</c:v>
                </c:pt>
                <c:pt idx="4607">
                  <c:v>512885</c:v>
                </c:pt>
                <c:pt idx="4608">
                  <c:v>5065000</c:v>
                </c:pt>
                <c:pt idx="4609">
                  <c:v>337580</c:v>
                </c:pt>
                <c:pt idx="4610">
                  <c:v>447498</c:v>
                </c:pt>
                <c:pt idx="4611">
                  <c:v>661249</c:v>
                </c:pt>
                <c:pt idx="4612">
                  <c:v>10501355</c:v>
                </c:pt>
                <c:pt idx="4613">
                  <c:v>6413645</c:v>
                </c:pt>
                <c:pt idx="4614">
                  <c:v>503840</c:v>
                </c:pt>
                <c:pt idx="4615">
                  <c:v>54703</c:v>
                </c:pt>
                <c:pt idx="4616">
                  <c:v>73213</c:v>
                </c:pt>
                <c:pt idx="4617">
                  <c:v>566067</c:v>
                </c:pt>
                <c:pt idx="4618">
                  <c:v>49455</c:v>
                </c:pt>
                <c:pt idx="4619">
                  <c:v>7935379</c:v>
                </c:pt>
                <c:pt idx="4620">
                  <c:v>1058890</c:v>
                </c:pt>
                <c:pt idx="4621">
                  <c:v>2866699</c:v>
                </c:pt>
                <c:pt idx="4622">
                  <c:v>406252</c:v>
                </c:pt>
                <c:pt idx="4623">
                  <c:v>243470</c:v>
                </c:pt>
                <c:pt idx="4624">
                  <c:v>9220058</c:v>
                </c:pt>
                <c:pt idx="4625">
                  <c:v>2086</c:v>
                </c:pt>
                <c:pt idx="4626">
                  <c:v>2444087</c:v>
                </c:pt>
                <c:pt idx="4627">
                  <c:v>25213</c:v>
                </c:pt>
                <c:pt idx="4628">
                  <c:v>241784</c:v>
                </c:pt>
                <c:pt idx="4629">
                  <c:v>1037861</c:v>
                </c:pt>
                <c:pt idx="4630">
                  <c:v>3945913</c:v>
                </c:pt>
                <c:pt idx="4631">
                  <c:v>536288</c:v>
                </c:pt>
                <c:pt idx="4632">
                  <c:v>520338</c:v>
                </c:pt>
                <c:pt idx="4633">
                  <c:v>112376</c:v>
                </c:pt>
                <c:pt idx="4634">
                  <c:v>221932</c:v>
                </c:pt>
                <c:pt idx="4635">
                  <c:v>2618344</c:v>
                </c:pt>
                <c:pt idx="4636">
                  <c:v>241314</c:v>
                </c:pt>
                <c:pt idx="4637">
                  <c:v>213749</c:v>
                </c:pt>
                <c:pt idx="4638">
                  <c:v>151709</c:v>
                </c:pt>
                <c:pt idx="4639">
                  <c:v>158541</c:v>
                </c:pt>
                <c:pt idx="4640">
                  <c:v>2012372</c:v>
                </c:pt>
                <c:pt idx="4641">
                  <c:v>1173342</c:v>
                </c:pt>
                <c:pt idx="4642">
                  <c:v>266389</c:v>
                </c:pt>
                <c:pt idx="4643">
                  <c:v>214129</c:v>
                </c:pt>
                <c:pt idx="4644">
                  <c:v>58811</c:v>
                </c:pt>
                <c:pt idx="4645">
                  <c:v>2052405</c:v>
                </c:pt>
                <c:pt idx="4646">
                  <c:v>408504</c:v>
                </c:pt>
                <c:pt idx="4647">
                  <c:v>529609</c:v>
                </c:pt>
                <c:pt idx="4648">
                  <c:v>2184856</c:v>
                </c:pt>
                <c:pt idx="4649">
                  <c:v>911208</c:v>
                </c:pt>
                <c:pt idx="4650">
                  <c:v>2592351</c:v>
                </c:pt>
                <c:pt idx="4651">
                  <c:v>15476</c:v>
                </c:pt>
                <c:pt idx="4652">
                  <c:v>28607</c:v>
                </c:pt>
                <c:pt idx="4653">
                  <c:v>1875212</c:v>
                </c:pt>
                <c:pt idx="4654">
                  <c:v>1263103</c:v>
                </c:pt>
                <c:pt idx="4655">
                  <c:v>5584</c:v>
                </c:pt>
                <c:pt idx="4656">
                  <c:v>1508992</c:v>
                </c:pt>
                <c:pt idx="4657">
                  <c:v>680977</c:v>
                </c:pt>
                <c:pt idx="4658">
                  <c:v>555861</c:v>
                </c:pt>
                <c:pt idx="4659">
                  <c:v>27095</c:v>
                </c:pt>
                <c:pt idx="4660">
                  <c:v>12544</c:v>
                </c:pt>
                <c:pt idx="4661">
                  <c:v>908489</c:v>
                </c:pt>
                <c:pt idx="4662">
                  <c:v>141052</c:v>
                </c:pt>
                <c:pt idx="4663">
                  <c:v>77302</c:v>
                </c:pt>
                <c:pt idx="4664">
                  <c:v>3136465</c:v>
                </c:pt>
                <c:pt idx="4665">
                  <c:v>1010818</c:v>
                </c:pt>
                <c:pt idx="4666">
                  <c:v>1201905</c:v>
                </c:pt>
                <c:pt idx="4667">
                  <c:v>619222</c:v>
                </c:pt>
                <c:pt idx="4668">
                  <c:v>23727</c:v>
                </c:pt>
                <c:pt idx="4669">
                  <c:v>672513</c:v>
                </c:pt>
                <c:pt idx="4670">
                  <c:v>13809604</c:v>
                </c:pt>
                <c:pt idx="4671">
                  <c:v>2723642</c:v>
                </c:pt>
                <c:pt idx="4672">
                  <c:v>5579079</c:v>
                </c:pt>
                <c:pt idx="4673">
                  <c:v>539987</c:v>
                </c:pt>
                <c:pt idx="4674">
                  <c:v>1952</c:v>
                </c:pt>
                <c:pt idx="4675">
                  <c:v>48654951</c:v>
                </c:pt>
                <c:pt idx="4676">
                  <c:v>110590</c:v>
                </c:pt>
                <c:pt idx="4677">
                  <c:v>1165315</c:v>
                </c:pt>
                <c:pt idx="4678">
                  <c:v>793636</c:v>
                </c:pt>
                <c:pt idx="4679">
                  <c:v>41088994</c:v>
                </c:pt>
                <c:pt idx="4680">
                  <c:v>41604561</c:v>
                </c:pt>
                <c:pt idx="4681">
                  <c:v>339738</c:v>
                </c:pt>
                <c:pt idx="4682">
                  <c:v>725421</c:v>
                </c:pt>
                <c:pt idx="4683">
                  <c:v>866986</c:v>
                </c:pt>
                <c:pt idx="4684">
                  <c:v>34659</c:v>
                </c:pt>
                <c:pt idx="4685">
                  <c:v>760341</c:v>
                </c:pt>
                <c:pt idx="4686">
                  <c:v>16361</c:v>
                </c:pt>
                <c:pt idx="4687">
                  <c:v>109525</c:v>
                </c:pt>
                <c:pt idx="4688">
                  <c:v>77788</c:v>
                </c:pt>
                <c:pt idx="4689">
                  <c:v>476604</c:v>
                </c:pt>
                <c:pt idx="4690">
                  <c:v>359135</c:v>
                </c:pt>
                <c:pt idx="4691">
                  <c:v>47936</c:v>
                </c:pt>
                <c:pt idx="4692">
                  <c:v>7840</c:v>
                </c:pt>
                <c:pt idx="4693">
                  <c:v>1135489</c:v>
                </c:pt>
                <c:pt idx="4694">
                  <c:v>2629</c:v>
                </c:pt>
                <c:pt idx="4695">
                  <c:v>3102346</c:v>
                </c:pt>
                <c:pt idx="4696">
                  <c:v>652917</c:v>
                </c:pt>
                <c:pt idx="4697">
                  <c:v>682990</c:v>
                </c:pt>
                <c:pt idx="4698">
                  <c:v>52595</c:v>
                </c:pt>
                <c:pt idx="4699">
                  <c:v>175842</c:v>
                </c:pt>
                <c:pt idx="4700">
                  <c:v>496386</c:v>
                </c:pt>
                <c:pt idx="4701">
                  <c:v>377833</c:v>
                </c:pt>
                <c:pt idx="4702">
                  <c:v>389001</c:v>
                </c:pt>
                <c:pt idx="4703">
                  <c:v>9019459</c:v>
                </c:pt>
                <c:pt idx="4704">
                  <c:v>91186</c:v>
                </c:pt>
                <c:pt idx="4705">
                  <c:v>935753</c:v>
                </c:pt>
                <c:pt idx="4706">
                  <c:v>3411</c:v>
                </c:pt>
                <c:pt idx="4707">
                  <c:v>790583</c:v>
                </c:pt>
                <c:pt idx="4708">
                  <c:v>318714</c:v>
                </c:pt>
                <c:pt idx="4709">
                  <c:v>636473</c:v>
                </c:pt>
                <c:pt idx="4710">
                  <c:v>538365</c:v>
                </c:pt>
                <c:pt idx="4711">
                  <c:v>632821</c:v>
                </c:pt>
                <c:pt idx="4712">
                  <c:v>90641</c:v>
                </c:pt>
                <c:pt idx="4713">
                  <c:v>17629966</c:v>
                </c:pt>
                <c:pt idx="4714">
                  <c:v>232083</c:v>
                </c:pt>
                <c:pt idx="4715">
                  <c:v>2507336</c:v>
                </c:pt>
                <c:pt idx="4716">
                  <c:v>736075</c:v>
                </c:pt>
                <c:pt idx="4717">
                  <c:v>2139</c:v>
                </c:pt>
                <c:pt idx="4718">
                  <c:v>169610</c:v>
                </c:pt>
                <c:pt idx="4719">
                  <c:v>214676</c:v>
                </c:pt>
                <c:pt idx="4720">
                  <c:v>1327815</c:v>
                </c:pt>
                <c:pt idx="4721">
                  <c:v>58619</c:v>
                </c:pt>
                <c:pt idx="4722">
                  <c:v>47147</c:v>
                </c:pt>
                <c:pt idx="4723">
                  <c:v>327777</c:v>
                </c:pt>
                <c:pt idx="4724">
                  <c:v>32001</c:v>
                </c:pt>
                <c:pt idx="4725">
                  <c:v>219662</c:v>
                </c:pt>
                <c:pt idx="4726">
                  <c:v>1082</c:v>
                </c:pt>
                <c:pt idx="4727">
                  <c:v>30066</c:v>
                </c:pt>
                <c:pt idx="4728">
                  <c:v>75124</c:v>
                </c:pt>
                <c:pt idx="4729">
                  <c:v>271594</c:v>
                </c:pt>
                <c:pt idx="4730">
                  <c:v>256691</c:v>
                </c:pt>
                <c:pt idx="4731">
                  <c:v>924008</c:v>
                </c:pt>
                <c:pt idx="4732">
                  <c:v>13701</c:v>
                </c:pt>
                <c:pt idx="4733">
                  <c:v>392587</c:v>
                </c:pt>
                <c:pt idx="4734">
                  <c:v>46706</c:v>
                </c:pt>
                <c:pt idx="4735">
                  <c:v>1823117</c:v>
                </c:pt>
                <c:pt idx="4736">
                  <c:v>1823701</c:v>
                </c:pt>
                <c:pt idx="4737">
                  <c:v>245625</c:v>
                </c:pt>
                <c:pt idx="4738">
                  <c:v>14459</c:v>
                </c:pt>
                <c:pt idx="4739">
                  <c:v>1056821</c:v>
                </c:pt>
                <c:pt idx="4740">
                  <c:v>264249</c:v>
                </c:pt>
                <c:pt idx="4741">
                  <c:v>827474</c:v>
                </c:pt>
                <c:pt idx="4742">
                  <c:v>691057</c:v>
                </c:pt>
                <c:pt idx="4743">
                  <c:v>122477</c:v>
                </c:pt>
                <c:pt idx="4744">
                  <c:v>14444272</c:v>
                </c:pt>
                <c:pt idx="4745">
                  <c:v>56370</c:v>
                </c:pt>
                <c:pt idx="4746">
                  <c:v>425636</c:v>
                </c:pt>
                <c:pt idx="4747">
                  <c:v>52534</c:v>
                </c:pt>
                <c:pt idx="4748">
                  <c:v>3156530</c:v>
                </c:pt>
                <c:pt idx="4749">
                  <c:v>2510144</c:v>
                </c:pt>
                <c:pt idx="4750">
                  <c:v>584185</c:v>
                </c:pt>
                <c:pt idx="4751">
                  <c:v>5102153</c:v>
                </c:pt>
                <c:pt idx="4752">
                  <c:v>108662</c:v>
                </c:pt>
                <c:pt idx="4753">
                  <c:v>796462</c:v>
                </c:pt>
                <c:pt idx="4754">
                  <c:v>1130020</c:v>
                </c:pt>
                <c:pt idx="4755">
                  <c:v>1291227</c:v>
                </c:pt>
                <c:pt idx="4756">
                  <c:v>20797</c:v>
                </c:pt>
                <c:pt idx="4757">
                  <c:v>70118</c:v>
                </c:pt>
                <c:pt idx="4758">
                  <c:v>232339</c:v>
                </c:pt>
                <c:pt idx="4759">
                  <c:v>126634</c:v>
                </c:pt>
                <c:pt idx="4760">
                  <c:v>297279</c:v>
                </c:pt>
                <c:pt idx="4761">
                  <c:v>219471</c:v>
                </c:pt>
                <c:pt idx="4762">
                  <c:v>2435011</c:v>
                </c:pt>
                <c:pt idx="4763">
                  <c:v>583584</c:v>
                </c:pt>
                <c:pt idx="4764">
                  <c:v>997873</c:v>
                </c:pt>
                <c:pt idx="4765">
                  <c:v>202107</c:v>
                </c:pt>
                <c:pt idx="4766">
                  <c:v>5019952</c:v>
                </c:pt>
                <c:pt idx="4767">
                  <c:v>22233274</c:v>
                </c:pt>
                <c:pt idx="4768">
                  <c:v>252858</c:v>
                </c:pt>
                <c:pt idx="4769">
                  <c:v>953306</c:v>
                </c:pt>
                <c:pt idx="4770">
                  <c:v>1162734</c:v>
                </c:pt>
                <c:pt idx="4771">
                  <c:v>230002</c:v>
                </c:pt>
                <c:pt idx="4772">
                  <c:v>14860998</c:v>
                </c:pt>
                <c:pt idx="4773">
                  <c:v>5186780</c:v>
                </c:pt>
                <c:pt idx="4774">
                  <c:v>30719</c:v>
                </c:pt>
                <c:pt idx="4775">
                  <c:v>6131880</c:v>
                </c:pt>
                <c:pt idx="4776">
                  <c:v>700008</c:v>
                </c:pt>
                <c:pt idx="4777">
                  <c:v>1015189</c:v>
                </c:pt>
                <c:pt idx="4778">
                  <c:v>3225560</c:v>
                </c:pt>
                <c:pt idx="4779">
                  <c:v>1311352</c:v>
                </c:pt>
                <c:pt idx="4780">
                  <c:v>1608741</c:v>
                </c:pt>
                <c:pt idx="4781">
                  <c:v>411284</c:v>
                </c:pt>
                <c:pt idx="4782">
                  <c:v>451602</c:v>
                </c:pt>
                <c:pt idx="4783">
                  <c:v>5587218</c:v>
                </c:pt>
                <c:pt idx="4784">
                  <c:v>20019</c:v>
                </c:pt>
                <c:pt idx="4785">
                  <c:v>467669</c:v>
                </c:pt>
                <c:pt idx="4786">
                  <c:v>344792</c:v>
                </c:pt>
                <c:pt idx="4787">
                  <c:v>331315</c:v>
                </c:pt>
                <c:pt idx="4788">
                  <c:v>132886</c:v>
                </c:pt>
                <c:pt idx="4789">
                  <c:v>16196266</c:v>
                </c:pt>
                <c:pt idx="4790">
                  <c:v>24907</c:v>
                </c:pt>
                <c:pt idx="4791">
                  <c:v>277921</c:v>
                </c:pt>
                <c:pt idx="4792">
                  <c:v>1966994</c:v>
                </c:pt>
                <c:pt idx="4793">
                  <c:v>669789</c:v>
                </c:pt>
                <c:pt idx="4794">
                  <c:v>25909</c:v>
                </c:pt>
                <c:pt idx="4795">
                  <c:v>5160625</c:v>
                </c:pt>
                <c:pt idx="4796">
                  <c:v>842594</c:v>
                </c:pt>
                <c:pt idx="4797">
                  <c:v>218669</c:v>
                </c:pt>
                <c:pt idx="4798">
                  <c:v>330958</c:v>
                </c:pt>
                <c:pt idx="4799">
                  <c:v>88143</c:v>
                </c:pt>
                <c:pt idx="4800">
                  <c:v>58932</c:v>
                </c:pt>
                <c:pt idx="4801">
                  <c:v>224317</c:v>
                </c:pt>
                <c:pt idx="4802">
                  <c:v>69170</c:v>
                </c:pt>
                <c:pt idx="4803">
                  <c:v>1329253</c:v>
                </c:pt>
                <c:pt idx="4804">
                  <c:v>946378</c:v>
                </c:pt>
                <c:pt idx="4805">
                  <c:v>437576</c:v>
                </c:pt>
                <c:pt idx="4806">
                  <c:v>1381758</c:v>
                </c:pt>
                <c:pt idx="4807">
                  <c:v>997139</c:v>
                </c:pt>
                <c:pt idx="4808">
                  <c:v>295048</c:v>
                </c:pt>
                <c:pt idx="4809">
                  <c:v>521611</c:v>
                </c:pt>
                <c:pt idx="4810">
                  <c:v>398127</c:v>
                </c:pt>
                <c:pt idx="4811">
                  <c:v>4414661</c:v>
                </c:pt>
                <c:pt idx="4812">
                  <c:v>1895941</c:v>
                </c:pt>
                <c:pt idx="4813">
                  <c:v>50053</c:v>
                </c:pt>
                <c:pt idx="4814">
                  <c:v>30341</c:v>
                </c:pt>
                <c:pt idx="4815">
                  <c:v>857897</c:v>
                </c:pt>
                <c:pt idx="4816">
                  <c:v>8993</c:v>
                </c:pt>
                <c:pt idx="4817">
                  <c:v>3749896</c:v>
                </c:pt>
                <c:pt idx="4818">
                  <c:v>639265</c:v>
                </c:pt>
                <c:pt idx="4819">
                  <c:v>308049</c:v>
                </c:pt>
                <c:pt idx="4820">
                  <c:v>7055170</c:v>
                </c:pt>
                <c:pt idx="4821">
                  <c:v>31990</c:v>
                </c:pt>
                <c:pt idx="4822">
                  <c:v>82160</c:v>
                </c:pt>
                <c:pt idx="4823">
                  <c:v>9572037</c:v>
                </c:pt>
                <c:pt idx="4824">
                  <c:v>143696</c:v>
                </c:pt>
                <c:pt idx="4825">
                  <c:v>3525534</c:v>
                </c:pt>
                <c:pt idx="4826">
                  <c:v>1823157</c:v>
                </c:pt>
                <c:pt idx="4827">
                  <c:v>70615</c:v>
                </c:pt>
                <c:pt idx="4828">
                  <c:v>181521</c:v>
                </c:pt>
                <c:pt idx="4829">
                  <c:v>2302545</c:v>
                </c:pt>
                <c:pt idx="4830">
                  <c:v>568702</c:v>
                </c:pt>
                <c:pt idx="4831">
                  <c:v>72728</c:v>
                </c:pt>
                <c:pt idx="4832">
                  <c:v>8556235</c:v>
                </c:pt>
                <c:pt idx="4833">
                  <c:v>94923</c:v>
                </c:pt>
                <c:pt idx="4834">
                  <c:v>502880</c:v>
                </c:pt>
                <c:pt idx="4835">
                  <c:v>594486</c:v>
                </c:pt>
                <c:pt idx="4836">
                  <c:v>5962519</c:v>
                </c:pt>
                <c:pt idx="4837">
                  <c:v>697581</c:v>
                </c:pt>
                <c:pt idx="4838">
                  <c:v>20636</c:v>
                </c:pt>
                <c:pt idx="4839">
                  <c:v>1243560</c:v>
                </c:pt>
                <c:pt idx="4840">
                  <c:v>12453063</c:v>
                </c:pt>
                <c:pt idx="4841">
                  <c:v>2294097</c:v>
                </c:pt>
                <c:pt idx="4842">
                  <c:v>64566</c:v>
                </c:pt>
                <c:pt idx="4843">
                  <c:v>149879</c:v>
                </c:pt>
                <c:pt idx="4844">
                  <c:v>28860037</c:v>
                </c:pt>
                <c:pt idx="4845">
                  <c:v>26710</c:v>
                </c:pt>
                <c:pt idx="4846">
                  <c:v>967088</c:v>
                </c:pt>
                <c:pt idx="4847">
                  <c:v>2837732</c:v>
                </c:pt>
                <c:pt idx="4848">
                  <c:v>354013</c:v>
                </c:pt>
                <c:pt idx="4849">
                  <c:v>597124</c:v>
                </c:pt>
                <c:pt idx="4850">
                  <c:v>520176</c:v>
                </c:pt>
                <c:pt idx="4851">
                  <c:v>602853</c:v>
                </c:pt>
                <c:pt idx="4852">
                  <c:v>856936</c:v>
                </c:pt>
                <c:pt idx="4853">
                  <c:v>48472</c:v>
                </c:pt>
                <c:pt idx="4854">
                  <c:v>13164</c:v>
                </c:pt>
                <c:pt idx="4855">
                  <c:v>281927</c:v>
                </c:pt>
                <c:pt idx="4856">
                  <c:v>2422767</c:v>
                </c:pt>
                <c:pt idx="4857">
                  <c:v>168118</c:v>
                </c:pt>
                <c:pt idx="4858">
                  <c:v>561101</c:v>
                </c:pt>
                <c:pt idx="4859">
                  <c:v>2546894</c:v>
                </c:pt>
                <c:pt idx="4860">
                  <c:v>2983487</c:v>
                </c:pt>
                <c:pt idx="4861">
                  <c:v>281283</c:v>
                </c:pt>
                <c:pt idx="4862">
                  <c:v>3621389</c:v>
                </c:pt>
                <c:pt idx="4863">
                  <c:v>11685</c:v>
                </c:pt>
                <c:pt idx="4864">
                  <c:v>2382407</c:v>
                </c:pt>
                <c:pt idx="4865">
                  <c:v>447584</c:v>
                </c:pt>
                <c:pt idx="4866">
                  <c:v>21700</c:v>
                </c:pt>
                <c:pt idx="4867">
                  <c:v>726665</c:v>
                </c:pt>
                <c:pt idx="4868">
                  <c:v>462810</c:v>
                </c:pt>
                <c:pt idx="4869">
                  <c:v>6261069</c:v>
                </c:pt>
                <c:pt idx="4870">
                  <c:v>215442</c:v>
                </c:pt>
                <c:pt idx="4871">
                  <c:v>298666</c:v>
                </c:pt>
                <c:pt idx="4872">
                  <c:v>901908</c:v>
                </c:pt>
                <c:pt idx="4873">
                  <c:v>1677912</c:v>
                </c:pt>
                <c:pt idx="4874">
                  <c:v>48523</c:v>
                </c:pt>
                <c:pt idx="4875">
                  <c:v>5112413</c:v>
                </c:pt>
                <c:pt idx="4876">
                  <c:v>462066</c:v>
                </c:pt>
                <c:pt idx="4877">
                  <c:v>362275</c:v>
                </c:pt>
                <c:pt idx="4878">
                  <c:v>958901</c:v>
                </c:pt>
                <c:pt idx="4879">
                  <c:v>1439258</c:v>
                </c:pt>
                <c:pt idx="4880">
                  <c:v>320276</c:v>
                </c:pt>
                <c:pt idx="4881">
                  <c:v>82048</c:v>
                </c:pt>
                <c:pt idx="4882">
                  <c:v>2252933</c:v>
                </c:pt>
                <c:pt idx="4883">
                  <c:v>1426446</c:v>
                </c:pt>
                <c:pt idx="4884">
                  <c:v>5349</c:v>
                </c:pt>
                <c:pt idx="4885">
                  <c:v>611885</c:v>
                </c:pt>
                <c:pt idx="4886">
                  <c:v>55614</c:v>
                </c:pt>
                <c:pt idx="4887">
                  <c:v>764650</c:v>
                </c:pt>
                <c:pt idx="4888">
                  <c:v>64107</c:v>
                </c:pt>
                <c:pt idx="4889">
                  <c:v>689313</c:v>
                </c:pt>
                <c:pt idx="4890">
                  <c:v>25757299</c:v>
                </c:pt>
                <c:pt idx="4891">
                  <c:v>305899</c:v>
                </c:pt>
                <c:pt idx="4892">
                  <c:v>58519</c:v>
                </c:pt>
                <c:pt idx="4893">
                  <c:v>1356734</c:v>
                </c:pt>
                <c:pt idx="4894">
                  <c:v>442726</c:v>
                </c:pt>
                <c:pt idx="4895">
                  <c:v>85372</c:v>
                </c:pt>
                <c:pt idx="4896">
                  <c:v>55615</c:v>
                </c:pt>
                <c:pt idx="4897">
                  <c:v>1675392</c:v>
                </c:pt>
                <c:pt idx="4898">
                  <c:v>1132624</c:v>
                </c:pt>
                <c:pt idx="4899">
                  <c:v>352770</c:v>
                </c:pt>
                <c:pt idx="4900">
                  <c:v>1017290</c:v>
                </c:pt>
                <c:pt idx="4901">
                  <c:v>55901</c:v>
                </c:pt>
                <c:pt idx="4902">
                  <c:v>313646</c:v>
                </c:pt>
                <c:pt idx="4903">
                  <c:v>616294</c:v>
                </c:pt>
                <c:pt idx="4904">
                  <c:v>1389924</c:v>
                </c:pt>
                <c:pt idx="4905">
                  <c:v>999933</c:v>
                </c:pt>
                <c:pt idx="4906">
                  <c:v>1651674</c:v>
                </c:pt>
                <c:pt idx="4907">
                  <c:v>542870</c:v>
                </c:pt>
                <c:pt idx="4908">
                  <c:v>89799</c:v>
                </c:pt>
                <c:pt idx="4909">
                  <c:v>309271</c:v>
                </c:pt>
                <c:pt idx="4910">
                  <c:v>69407</c:v>
                </c:pt>
                <c:pt idx="4911">
                  <c:v>1402875</c:v>
                </c:pt>
                <c:pt idx="4912">
                  <c:v>629052</c:v>
                </c:pt>
                <c:pt idx="4913">
                  <c:v>59609</c:v>
                </c:pt>
                <c:pt idx="4914">
                  <c:v>305524</c:v>
                </c:pt>
                <c:pt idx="4915">
                  <c:v>1032668</c:v>
                </c:pt>
                <c:pt idx="4916">
                  <c:v>451399</c:v>
                </c:pt>
                <c:pt idx="4917">
                  <c:v>2960150</c:v>
                </c:pt>
                <c:pt idx="4918">
                  <c:v>99066</c:v>
                </c:pt>
                <c:pt idx="4919">
                  <c:v>2351845</c:v>
                </c:pt>
                <c:pt idx="4920">
                  <c:v>91566</c:v>
                </c:pt>
                <c:pt idx="4921">
                  <c:v>20618</c:v>
                </c:pt>
                <c:pt idx="4922">
                  <c:v>418734</c:v>
                </c:pt>
                <c:pt idx="4923">
                  <c:v>1781312</c:v>
                </c:pt>
                <c:pt idx="4924">
                  <c:v>702208</c:v>
                </c:pt>
                <c:pt idx="4925">
                  <c:v>437509</c:v>
                </c:pt>
                <c:pt idx="4926">
                  <c:v>1367551</c:v>
                </c:pt>
                <c:pt idx="4927">
                  <c:v>110360</c:v>
                </c:pt>
                <c:pt idx="4928">
                  <c:v>4176</c:v>
                </c:pt>
                <c:pt idx="4929">
                  <c:v>1892728</c:v>
                </c:pt>
                <c:pt idx="4930">
                  <c:v>152933</c:v>
                </c:pt>
                <c:pt idx="4931">
                  <c:v>42199</c:v>
                </c:pt>
                <c:pt idx="4932">
                  <c:v>558724</c:v>
                </c:pt>
                <c:pt idx="4933">
                  <c:v>163440</c:v>
                </c:pt>
                <c:pt idx="4934">
                  <c:v>624277</c:v>
                </c:pt>
                <c:pt idx="4935">
                  <c:v>3659746</c:v>
                </c:pt>
                <c:pt idx="4936">
                  <c:v>2254717</c:v>
                </c:pt>
                <c:pt idx="4937">
                  <c:v>10403477</c:v>
                </c:pt>
                <c:pt idx="4938">
                  <c:v>231513</c:v>
                </c:pt>
                <c:pt idx="4939">
                  <c:v>1005865</c:v>
                </c:pt>
                <c:pt idx="4940">
                  <c:v>17540613</c:v>
                </c:pt>
                <c:pt idx="4941">
                  <c:v>401996</c:v>
                </c:pt>
                <c:pt idx="4942">
                  <c:v>894436</c:v>
                </c:pt>
                <c:pt idx="4943">
                  <c:v>72248</c:v>
                </c:pt>
                <c:pt idx="4944">
                  <c:v>4184160</c:v>
                </c:pt>
                <c:pt idx="4945">
                  <c:v>1144984</c:v>
                </c:pt>
                <c:pt idx="4946">
                  <c:v>2045760</c:v>
                </c:pt>
                <c:pt idx="4947">
                  <c:v>401678</c:v>
                </c:pt>
                <c:pt idx="4948">
                  <c:v>1271958</c:v>
                </c:pt>
                <c:pt idx="4949">
                  <c:v>920306</c:v>
                </c:pt>
                <c:pt idx="4950">
                  <c:v>212992</c:v>
                </c:pt>
                <c:pt idx="4951">
                  <c:v>322802</c:v>
                </c:pt>
                <c:pt idx="4952">
                  <c:v>5099952</c:v>
                </c:pt>
                <c:pt idx="4953">
                  <c:v>76802</c:v>
                </c:pt>
                <c:pt idx="4954">
                  <c:v>1687351</c:v>
                </c:pt>
                <c:pt idx="4955">
                  <c:v>295145</c:v>
                </c:pt>
                <c:pt idx="4956">
                  <c:v>1361890</c:v>
                </c:pt>
                <c:pt idx="4957">
                  <c:v>2004629</c:v>
                </c:pt>
                <c:pt idx="4958">
                  <c:v>443412</c:v>
                </c:pt>
                <c:pt idx="4959">
                  <c:v>34156</c:v>
                </c:pt>
                <c:pt idx="4960">
                  <c:v>315505</c:v>
                </c:pt>
                <c:pt idx="4961">
                  <c:v>1255834</c:v>
                </c:pt>
                <c:pt idx="4962">
                  <c:v>756470</c:v>
                </c:pt>
                <c:pt idx="4963">
                  <c:v>1987296</c:v>
                </c:pt>
                <c:pt idx="4964">
                  <c:v>1728905</c:v>
                </c:pt>
                <c:pt idx="4965">
                  <c:v>255517</c:v>
                </c:pt>
                <c:pt idx="4966">
                  <c:v>196074</c:v>
                </c:pt>
                <c:pt idx="4967">
                  <c:v>68886</c:v>
                </c:pt>
                <c:pt idx="4968">
                  <c:v>5352705</c:v>
                </c:pt>
                <c:pt idx="4969">
                  <c:v>2726643</c:v>
                </c:pt>
                <c:pt idx="4970">
                  <c:v>2741354</c:v>
                </c:pt>
                <c:pt idx="4971">
                  <c:v>1035804</c:v>
                </c:pt>
                <c:pt idx="4972">
                  <c:v>700476</c:v>
                </c:pt>
                <c:pt idx="4973">
                  <c:v>3988000</c:v>
                </c:pt>
                <c:pt idx="4974">
                  <c:v>667005</c:v>
                </c:pt>
                <c:pt idx="4975">
                  <c:v>44733</c:v>
                </c:pt>
                <c:pt idx="4976">
                  <c:v>614024</c:v>
                </c:pt>
                <c:pt idx="4977">
                  <c:v>273000</c:v>
                </c:pt>
                <c:pt idx="4978">
                  <c:v>285984</c:v>
                </c:pt>
                <c:pt idx="4979">
                  <c:v>877585</c:v>
                </c:pt>
                <c:pt idx="4980">
                  <c:v>4244395</c:v>
                </c:pt>
                <c:pt idx="4981">
                  <c:v>235293</c:v>
                </c:pt>
                <c:pt idx="4982">
                  <c:v>4654027</c:v>
                </c:pt>
                <c:pt idx="4983">
                  <c:v>1638715</c:v>
                </c:pt>
                <c:pt idx="4984">
                  <c:v>3913682</c:v>
                </c:pt>
                <c:pt idx="4985">
                  <c:v>1058992</c:v>
                </c:pt>
                <c:pt idx="4986">
                  <c:v>7757967</c:v>
                </c:pt>
                <c:pt idx="4987">
                  <c:v>127987</c:v>
                </c:pt>
                <c:pt idx="4988">
                  <c:v>1173312</c:v>
                </c:pt>
                <c:pt idx="4989">
                  <c:v>3180207</c:v>
                </c:pt>
                <c:pt idx="4990">
                  <c:v>82123</c:v>
                </c:pt>
                <c:pt idx="4991">
                  <c:v>1194183</c:v>
                </c:pt>
                <c:pt idx="4992">
                  <c:v>2547146</c:v>
                </c:pt>
                <c:pt idx="4993">
                  <c:v>249897</c:v>
                </c:pt>
                <c:pt idx="4994">
                  <c:v>401625</c:v>
                </c:pt>
                <c:pt idx="4995">
                  <c:v>1120841</c:v>
                </c:pt>
                <c:pt idx="4996">
                  <c:v>708109</c:v>
                </c:pt>
                <c:pt idx="4997">
                  <c:v>498232</c:v>
                </c:pt>
                <c:pt idx="4998">
                  <c:v>4046025</c:v>
                </c:pt>
                <c:pt idx="4999">
                  <c:v>1535269</c:v>
                </c:pt>
                <c:pt idx="5000">
                  <c:v>58764</c:v>
                </c:pt>
                <c:pt idx="5001">
                  <c:v>152796</c:v>
                </c:pt>
                <c:pt idx="5002">
                  <c:v>373329</c:v>
                </c:pt>
                <c:pt idx="5003">
                  <c:v>2288833</c:v>
                </c:pt>
                <c:pt idx="5004">
                  <c:v>903651</c:v>
                </c:pt>
                <c:pt idx="5005">
                  <c:v>2925095</c:v>
                </c:pt>
                <c:pt idx="5006">
                  <c:v>323160</c:v>
                </c:pt>
                <c:pt idx="5007">
                  <c:v>1048474</c:v>
                </c:pt>
                <c:pt idx="5008">
                  <c:v>301738</c:v>
                </c:pt>
                <c:pt idx="5009">
                  <c:v>3638866</c:v>
                </c:pt>
                <c:pt idx="5010">
                  <c:v>436638</c:v>
                </c:pt>
                <c:pt idx="5011">
                  <c:v>239941</c:v>
                </c:pt>
                <c:pt idx="5012">
                  <c:v>832796</c:v>
                </c:pt>
                <c:pt idx="5013">
                  <c:v>1808</c:v>
                </c:pt>
                <c:pt idx="5014">
                  <c:v>165560</c:v>
                </c:pt>
                <c:pt idx="5015">
                  <c:v>988948</c:v>
                </c:pt>
                <c:pt idx="5016">
                  <c:v>103742</c:v>
                </c:pt>
                <c:pt idx="5017">
                  <c:v>3687110</c:v>
                </c:pt>
                <c:pt idx="5018">
                  <c:v>71560694</c:v>
                </c:pt>
                <c:pt idx="5019">
                  <c:v>1383902</c:v>
                </c:pt>
                <c:pt idx="5020">
                  <c:v>198245</c:v>
                </c:pt>
                <c:pt idx="5021">
                  <c:v>94032</c:v>
                </c:pt>
                <c:pt idx="5022">
                  <c:v>135158</c:v>
                </c:pt>
                <c:pt idx="5023">
                  <c:v>11979805</c:v>
                </c:pt>
                <c:pt idx="5024">
                  <c:v>2214150</c:v>
                </c:pt>
                <c:pt idx="5025">
                  <c:v>470348</c:v>
                </c:pt>
                <c:pt idx="5026">
                  <c:v>1521121</c:v>
                </c:pt>
                <c:pt idx="5027">
                  <c:v>6595340</c:v>
                </c:pt>
                <c:pt idx="5028">
                  <c:v>1059355</c:v>
                </c:pt>
                <c:pt idx="5029">
                  <c:v>60546</c:v>
                </c:pt>
                <c:pt idx="5030">
                  <c:v>199922</c:v>
                </c:pt>
                <c:pt idx="5031">
                  <c:v>1575302</c:v>
                </c:pt>
                <c:pt idx="5032">
                  <c:v>57561</c:v>
                </c:pt>
                <c:pt idx="5033">
                  <c:v>605172</c:v>
                </c:pt>
                <c:pt idx="5034">
                  <c:v>513459</c:v>
                </c:pt>
                <c:pt idx="5035">
                  <c:v>673554</c:v>
                </c:pt>
                <c:pt idx="5036">
                  <c:v>412812</c:v>
                </c:pt>
                <c:pt idx="5037">
                  <c:v>347611</c:v>
                </c:pt>
                <c:pt idx="5038">
                  <c:v>77518</c:v>
                </c:pt>
                <c:pt idx="5039">
                  <c:v>128002</c:v>
                </c:pt>
                <c:pt idx="5040">
                  <c:v>1257354</c:v>
                </c:pt>
                <c:pt idx="5041">
                  <c:v>162444</c:v>
                </c:pt>
                <c:pt idx="5042">
                  <c:v>122059</c:v>
                </c:pt>
                <c:pt idx="5043">
                  <c:v>2929399</c:v>
                </c:pt>
                <c:pt idx="5044">
                  <c:v>1937626</c:v>
                </c:pt>
                <c:pt idx="5045">
                  <c:v>4121390</c:v>
                </c:pt>
                <c:pt idx="5046">
                  <c:v>1284857</c:v>
                </c:pt>
                <c:pt idx="5047">
                  <c:v>2188275</c:v>
                </c:pt>
                <c:pt idx="5048">
                  <c:v>31062</c:v>
                </c:pt>
                <c:pt idx="5049">
                  <c:v>2304379</c:v>
                </c:pt>
                <c:pt idx="5050">
                  <c:v>3042366</c:v>
                </c:pt>
                <c:pt idx="5051">
                  <c:v>14890847</c:v>
                </c:pt>
                <c:pt idx="5052">
                  <c:v>1437051</c:v>
                </c:pt>
                <c:pt idx="5053">
                  <c:v>2623238</c:v>
                </c:pt>
                <c:pt idx="5054">
                  <c:v>778706</c:v>
                </c:pt>
                <c:pt idx="5055">
                  <c:v>4050</c:v>
                </c:pt>
                <c:pt idx="5056">
                  <c:v>21986883</c:v>
                </c:pt>
                <c:pt idx="5057">
                  <c:v>9178923</c:v>
                </c:pt>
                <c:pt idx="5058">
                  <c:v>488560</c:v>
                </c:pt>
                <c:pt idx="5059">
                  <c:v>5875671</c:v>
                </c:pt>
                <c:pt idx="5060">
                  <c:v>20107</c:v>
                </c:pt>
                <c:pt idx="5061">
                  <c:v>5073263</c:v>
                </c:pt>
                <c:pt idx="5062">
                  <c:v>781799</c:v>
                </c:pt>
                <c:pt idx="5063">
                  <c:v>58556</c:v>
                </c:pt>
                <c:pt idx="5064">
                  <c:v>886234</c:v>
                </c:pt>
                <c:pt idx="5065">
                  <c:v>348192</c:v>
                </c:pt>
                <c:pt idx="5066">
                  <c:v>44121</c:v>
                </c:pt>
                <c:pt idx="5067">
                  <c:v>988</c:v>
                </c:pt>
                <c:pt idx="5068">
                  <c:v>835</c:v>
                </c:pt>
                <c:pt idx="5069">
                  <c:v>909580</c:v>
                </c:pt>
                <c:pt idx="5070">
                  <c:v>15042428</c:v>
                </c:pt>
                <c:pt idx="5071">
                  <c:v>3940</c:v>
                </c:pt>
                <c:pt idx="5072">
                  <c:v>636106</c:v>
                </c:pt>
                <c:pt idx="5073">
                  <c:v>1158695</c:v>
                </c:pt>
                <c:pt idx="5074">
                  <c:v>771568</c:v>
                </c:pt>
                <c:pt idx="5075">
                  <c:v>108463</c:v>
                </c:pt>
                <c:pt idx="5076">
                  <c:v>1687323</c:v>
                </c:pt>
                <c:pt idx="5077">
                  <c:v>161460</c:v>
                </c:pt>
                <c:pt idx="5078">
                  <c:v>617606</c:v>
                </c:pt>
                <c:pt idx="5079">
                  <c:v>233064</c:v>
                </c:pt>
                <c:pt idx="5080">
                  <c:v>1032873</c:v>
                </c:pt>
                <c:pt idx="5081">
                  <c:v>4023614</c:v>
                </c:pt>
                <c:pt idx="5082">
                  <c:v>1749832</c:v>
                </c:pt>
                <c:pt idx="5083">
                  <c:v>325333</c:v>
                </c:pt>
                <c:pt idx="5084">
                  <c:v>52164</c:v>
                </c:pt>
                <c:pt idx="5085">
                  <c:v>433362</c:v>
                </c:pt>
                <c:pt idx="5086">
                  <c:v>7854612</c:v>
                </c:pt>
                <c:pt idx="5087">
                  <c:v>3749838</c:v>
                </c:pt>
                <c:pt idx="5088">
                  <c:v>6353130</c:v>
                </c:pt>
                <c:pt idx="5089">
                  <c:v>14175</c:v>
                </c:pt>
                <c:pt idx="5090">
                  <c:v>709836</c:v>
                </c:pt>
                <c:pt idx="5091">
                  <c:v>37098</c:v>
                </c:pt>
                <c:pt idx="5092">
                  <c:v>93451</c:v>
                </c:pt>
                <c:pt idx="5093">
                  <c:v>514711</c:v>
                </c:pt>
                <c:pt idx="5094">
                  <c:v>54529</c:v>
                </c:pt>
                <c:pt idx="5095">
                  <c:v>524911</c:v>
                </c:pt>
                <c:pt idx="5096">
                  <c:v>392115</c:v>
                </c:pt>
                <c:pt idx="5097">
                  <c:v>1617018</c:v>
                </c:pt>
                <c:pt idx="5098">
                  <c:v>662688</c:v>
                </c:pt>
                <c:pt idx="5099">
                  <c:v>478211</c:v>
                </c:pt>
                <c:pt idx="5100">
                  <c:v>2865758</c:v>
                </c:pt>
                <c:pt idx="5101">
                  <c:v>1316254</c:v>
                </c:pt>
                <c:pt idx="5102">
                  <c:v>778903</c:v>
                </c:pt>
                <c:pt idx="5103">
                  <c:v>973008</c:v>
                </c:pt>
                <c:pt idx="5104">
                  <c:v>576496</c:v>
                </c:pt>
                <c:pt idx="5105">
                  <c:v>1896</c:v>
                </c:pt>
                <c:pt idx="5106">
                  <c:v>1888184</c:v>
                </c:pt>
                <c:pt idx="5107">
                  <c:v>359057</c:v>
                </c:pt>
                <c:pt idx="5108">
                  <c:v>1480903</c:v>
                </c:pt>
                <c:pt idx="5109">
                  <c:v>103161</c:v>
                </c:pt>
                <c:pt idx="5110">
                  <c:v>787517</c:v>
                </c:pt>
                <c:pt idx="5111">
                  <c:v>137749</c:v>
                </c:pt>
                <c:pt idx="5112">
                  <c:v>1008131</c:v>
                </c:pt>
                <c:pt idx="5113">
                  <c:v>142076</c:v>
                </c:pt>
                <c:pt idx="5114">
                  <c:v>176140</c:v>
                </c:pt>
                <c:pt idx="5115">
                  <c:v>481918</c:v>
                </c:pt>
                <c:pt idx="5116">
                  <c:v>3505996</c:v>
                </c:pt>
                <c:pt idx="5117">
                  <c:v>6687</c:v>
                </c:pt>
                <c:pt idx="5118">
                  <c:v>533775</c:v>
                </c:pt>
                <c:pt idx="5119">
                  <c:v>201025</c:v>
                </c:pt>
                <c:pt idx="5120">
                  <c:v>469200</c:v>
                </c:pt>
                <c:pt idx="5121">
                  <c:v>1867337</c:v>
                </c:pt>
                <c:pt idx="5122">
                  <c:v>895766</c:v>
                </c:pt>
                <c:pt idx="5123">
                  <c:v>4116870</c:v>
                </c:pt>
                <c:pt idx="5124">
                  <c:v>4159065</c:v>
                </c:pt>
                <c:pt idx="5125">
                  <c:v>381361</c:v>
                </c:pt>
                <c:pt idx="5126">
                  <c:v>635985</c:v>
                </c:pt>
                <c:pt idx="5127">
                  <c:v>838549</c:v>
                </c:pt>
                <c:pt idx="5128">
                  <c:v>1028424</c:v>
                </c:pt>
                <c:pt idx="5129">
                  <c:v>1446140</c:v>
                </c:pt>
                <c:pt idx="5130">
                  <c:v>340311</c:v>
                </c:pt>
                <c:pt idx="5131">
                  <c:v>114753</c:v>
                </c:pt>
                <c:pt idx="5132">
                  <c:v>100757</c:v>
                </c:pt>
                <c:pt idx="5133">
                  <c:v>221837</c:v>
                </c:pt>
                <c:pt idx="5134">
                  <c:v>1919186</c:v>
                </c:pt>
                <c:pt idx="5135">
                  <c:v>1417912</c:v>
                </c:pt>
                <c:pt idx="5136">
                  <c:v>519214</c:v>
                </c:pt>
                <c:pt idx="5137">
                  <c:v>549996</c:v>
                </c:pt>
                <c:pt idx="5138">
                  <c:v>425943</c:v>
                </c:pt>
                <c:pt idx="5139">
                  <c:v>138674</c:v>
                </c:pt>
                <c:pt idx="5140">
                  <c:v>224803</c:v>
                </c:pt>
                <c:pt idx="5141">
                  <c:v>8244106</c:v>
                </c:pt>
                <c:pt idx="5142">
                  <c:v>248968</c:v>
                </c:pt>
                <c:pt idx="5143">
                  <c:v>828023</c:v>
                </c:pt>
                <c:pt idx="5144">
                  <c:v>742087</c:v>
                </c:pt>
                <c:pt idx="5145">
                  <c:v>59145</c:v>
                </c:pt>
                <c:pt idx="5146">
                  <c:v>156494</c:v>
                </c:pt>
                <c:pt idx="5147">
                  <c:v>64316</c:v>
                </c:pt>
                <c:pt idx="5148">
                  <c:v>36168</c:v>
                </c:pt>
                <c:pt idx="5149">
                  <c:v>114105</c:v>
                </c:pt>
                <c:pt idx="5150">
                  <c:v>102012605</c:v>
                </c:pt>
                <c:pt idx="5151">
                  <c:v>288247</c:v>
                </c:pt>
                <c:pt idx="5152">
                  <c:v>152598</c:v>
                </c:pt>
                <c:pt idx="5153">
                  <c:v>26102</c:v>
                </c:pt>
                <c:pt idx="5154">
                  <c:v>55464</c:v>
                </c:pt>
                <c:pt idx="5155">
                  <c:v>2390395</c:v>
                </c:pt>
                <c:pt idx="5156">
                  <c:v>2115715</c:v>
                </c:pt>
                <c:pt idx="5157">
                  <c:v>97726</c:v>
                </c:pt>
                <c:pt idx="5158">
                  <c:v>3810354</c:v>
                </c:pt>
                <c:pt idx="5159">
                  <c:v>5767032</c:v>
                </c:pt>
                <c:pt idx="5160">
                  <c:v>10698770</c:v>
                </c:pt>
                <c:pt idx="5161">
                  <c:v>363681</c:v>
                </c:pt>
                <c:pt idx="5162">
                  <c:v>1062499</c:v>
                </c:pt>
                <c:pt idx="5163">
                  <c:v>17702</c:v>
                </c:pt>
                <c:pt idx="5164">
                  <c:v>1694708</c:v>
                </c:pt>
                <c:pt idx="5165">
                  <c:v>1771153</c:v>
                </c:pt>
                <c:pt idx="5166">
                  <c:v>579189</c:v>
                </c:pt>
                <c:pt idx="5167">
                  <c:v>1240734</c:v>
                </c:pt>
                <c:pt idx="5168">
                  <c:v>1369181</c:v>
                </c:pt>
                <c:pt idx="5169">
                  <c:v>148590</c:v>
                </c:pt>
                <c:pt idx="5170">
                  <c:v>5870</c:v>
                </c:pt>
                <c:pt idx="5171">
                  <c:v>613552</c:v>
                </c:pt>
                <c:pt idx="5172">
                  <c:v>4008</c:v>
                </c:pt>
                <c:pt idx="5173">
                  <c:v>1084801</c:v>
                </c:pt>
                <c:pt idx="5174">
                  <c:v>270360</c:v>
                </c:pt>
                <c:pt idx="5175">
                  <c:v>380760</c:v>
                </c:pt>
                <c:pt idx="5176">
                  <c:v>149873</c:v>
                </c:pt>
                <c:pt idx="5177">
                  <c:v>425705</c:v>
                </c:pt>
                <c:pt idx="5178">
                  <c:v>133758</c:v>
                </c:pt>
                <c:pt idx="5179">
                  <c:v>138539</c:v>
                </c:pt>
                <c:pt idx="5180">
                  <c:v>18310912</c:v>
                </c:pt>
                <c:pt idx="5181">
                  <c:v>4650685</c:v>
                </c:pt>
                <c:pt idx="5182">
                  <c:v>169511</c:v>
                </c:pt>
                <c:pt idx="5183">
                  <c:v>108967</c:v>
                </c:pt>
                <c:pt idx="5184">
                  <c:v>60635812</c:v>
                </c:pt>
                <c:pt idx="5185">
                  <c:v>59254638</c:v>
                </c:pt>
                <c:pt idx="5186">
                  <c:v>800472</c:v>
                </c:pt>
                <c:pt idx="5187">
                  <c:v>89627</c:v>
                </c:pt>
                <c:pt idx="5188">
                  <c:v>3523600</c:v>
                </c:pt>
                <c:pt idx="5189">
                  <c:v>3738646</c:v>
                </c:pt>
                <c:pt idx="5190">
                  <c:v>317281</c:v>
                </c:pt>
                <c:pt idx="5191">
                  <c:v>591773</c:v>
                </c:pt>
                <c:pt idx="5192">
                  <c:v>85322</c:v>
                </c:pt>
                <c:pt idx="5193">
                  <c:v>67078</c:v>
                </c:pt>
                <c:pt idx="5194">
                  <c:v>289522</c:v>
                </c:pt>
                <c:pt idx="5195">
                  <c:v>84534</c:v>
                </c:pt>
                <c:pt idx="5196">
                  <c:v>1863491</c:v>
                </c:pt>
                <c:pt idx="5197">
                  <c:v>620968</c:v>
                </c:pt>
                <c:pt idx="5198">
                  <c:v>4812273</c:v>
                </c:pt>
                <c:pt idx="5199">
                  <c:v>23429</c:v>
                </c:pt>
                <c:pt idx="5200">
                  <c:v>560649</c:v>
                </c:pt>
                <c:pt idx="5201">
                  <c:v>223794</c:v>
                </c:pt>
                <c:pt idx="5202">
                  <c:v>1542832</c:v>
                </c:pt>
                <c:pt idx="5203">
                  <c:v>482257</c:v>
                </c:pt>
                <c:pt idx="5204">
                  <c:v>557101</c:v>
                </c:pt>
                <c:pt idx="5205">
                  <c:v>1830129</c:v>
                </c:pt>
                <c:pt idx="5206">
                  <c:v>228646</c:v>
                </c:pt>
                <c:pt idx="5207">
                  <c:v>2167517</c:v>
                </c:pt>
                <c:pt idx="5208">
                  <c:v>27871</c:v>
                </c:pt>
                <c:pt idx="5209">
                  <c:v>2513280</c:v>
                </c:pt>
                <c:pt idx="5210">
                  <c:v>572627</c:v>
                </c:pt>
                <c:pt idx="5211">
                  <c:v>65972</c:v>
                </c:pt>
                <c:pt idx="5212">
                  <c:v>1063552</c:v>
                </c:pt>
                <c:pt idx="5213">
                  <c:v>1652914</c:v>
                </c:pt>
                <c:pt idx="5214">
                  <c:v>15346180</c:v>
                </c:pt>
                <c:pt idx="5215">
                  <c:v>115141</c:v>
                </c:pt>
                <c:pt idx="5216">
                  <c:v>38068</c:v>
                </c:pt>
                <c:pt idx="5217">
                  <c:v>5179783</c:v>
                </c:pt>
                <c:pt idx="5218">
                  <c:v>232142</c:v>
                </c:pt>
                <c:pt idx="5219">
                  <c:v>53645</c:v>
                </c:pt>
                <c:pt idx="5220">
                  <c:v>59168</c:v>
                </c:pt>
                <c:pt idx="5221">
                  <c:v>18438586</c:v>
                </c:pt>
                <c:pt idx="5222">
                  <c:v>758994</c:v>
                </c:pt>
                <c:pt idx="5223">
                  <c:v>290022</c:v>
                </c:pt>
                <c:pt idx="5224">
                  <c:v>600381</c:v>
                </c:pt>
                <c:pt idx="5225">
                  <c:v>689209</c:v>
                </c:pt>
                <c:pt idx="5226">
                  <c:v>336953</c:v>
                </c:pt>
                <c:pt idx="5227">
                  <c:v>321054</c:v>
                </c:pt>
                <c:pt idx="5228">
                  <c:v>290138</c:v>
                </c:pt>
                <c:pt idx="5229">
                  <c:v>3313280</c:v>
                </c:pt>
                <c:pt idx="5230">
                  <c:v>33697</c:v>
                </c:pt>
                <c:pt idx="5231">
                  <c:v>80396</c:v>
                </c:pt>
                <c:pt idx="5232">
                  <c:v>2224667</c:v>
                </c:pt>
                <c:pt idx="5233">
                  <c:v>892447</c:v>
                </c:pt>
                <c:pt idx="5234">
                  <c:v>2358051</c:v>
                </c:pt>
                <c:pt idx="5235">
                  <c:v>172224</c:v>
                </c:pt>
                <c:pt idx="5236">
                  <c:v>292030</c:v>
                </c:pt>
                <c:pt idx="5237">
                  <c:v>496856</c:v>
                </c:pt>
                <c:pt idx="5238">
                  <c:v>366814</c:v>
                </c:pt>
                <c:pt idx="5239">
                  <c:v>9443</c:v>
                </c:pt>
                <c:pt idx="5240">
                  <c:v>592142</c:v>
                </c:pt>
                <c:pt idx="5241">
                  <c:v>333626</c:v>
                </c:pt>
                <c:pt idx="5242">
                  <c:v>395229</c:v>
                </c:pt>
                <c:pt idx="5243">
                  <c:v>1215287</c:v>
                </c:pt>
                <c:pt idx="5244">
                  <c:v>72522</c:v>
                </c:pt>
                <c:pt idx="5245">
                  <c:v>3675806</c:v>
                </c:pt>
                <c:pt idx="5246">
                  <c:v>5159763</c:v>
                </c:pt>
                <c:pt idx="5247">
                  <c:v>97192</c:v>
                </c:pt>
                <c:pt idx="5248">
                  <c:v>193612</c:v>
                </c:pt>
                <c:pt idx="5249">
                  <c:v>3514734</c:v>
                </c:pt>
                <c:pt idx="5250">
                  <c:v>6084</c:v>
                </c:pt>
                <c:pt idx="5251">
                  <c:v>420977</c:v>
                </c:pt>
                <c:pt idx="5252">
                  <c:v>7676068</c:v>
                </c:pt>
                <c:pt idx="5253">
                  <c:v>3373574</c:v>
                </c:pt>
                <c:pt idx="5254">
                  <c:v>81337</c:v>
                </c:pt>
                <c:pt idx="5255">
                  <c:v>88667</c:v>
                </c:pt>
                <c:pt idx="5256">
                  <c:v>419400</c:v>
                </c:pt>
                <c:pt idx="5257">
                  <c:v>54863912</c:v>
                </c:pt>
                <c:pt idx="5258">
                  <c:v>1069966</c:v>
                </c:pt>
                <c:pt idx="5259">
                  <c:v>132872</c:v>
                </c:pt>
                <c:pt idx="5260">
                  <c:v>2624803</c:v>
                </c:pt>
                <c:pt idx="5261">
                  <c:v>1924405</c:v>
                </c:pt>
                <c:pt idx="5262">
                  <c:v>269305</c:v>
                </c:pt>
                <c:pt idx="5263">
                  <c:v>1240723</c:v>
                </c:pt>
                <c:pt idx="5264">
                  <c:v>127525</c:v>
                </c:pt>
                <c:pt idx="5265">
                  <c:v>5684795</c:v>
                </c:pt>
                <c:pt idx="5266">
                  <c:v>12857</c:v>
                </c:pt>
                <c:pt idx="5267">
                  <c:v>53000</c:v>
                </c:pt>
                <c:pt idx="5268">
                  <c:v>832700</c:v>
                </c:pt>
                <c:pt idx="5269">
                  <c:v>472002</c:v>
                </c:pt>
                <c:pt idx="5270">
                  <c:v>233867</c:v>
                </c:pt>
                <c:pt idx="5271">
                  <c:v>91167</c:v>
                </c:pt>
                <c:pt idx="5272">
                  <c:v>2372980</c:v>
                </c:pt>
                <c:pt idx="5273">
                  <c:v>286704</c:v>
                </c:pt>
                <c:pt idx="5274">
                  <c:v>6483</c:v>
                </c:pt>
                <c:pt idx="5275">
                  <c:v>20541</c:v>
                </c:pt>
                <c:pt idx="5276">
                  <c:v>127640</c:v>
                </c:pt>
                <c:pt idx="5277">
                  <c:v>55929</c:v>
                </c:pt>
                <c:pt idx="5278">
                  <c:v>4842</c:v>
                </c:pt>
                <c:pt idx="5279">
                  <c:v>85383</c:v>
                </c:pt>
                <c:pt idx="5280">
                  <c:v>221773</c:v>
                </c:pt>
                <c:pt idx="5281">
                  <c:v>1686243</c:v>
                </c:pt>
                <c:pt idx="5282">
                  <c:v>97367</c:v>
                </c:pt>
                <c:pt idx="5283">
                  <c:v>279046</c:v>
                </c:pt>
                <c:pt idx="5284">
                  <c:v>3513086</c:v>
                </c:pt>
                <c:pt idx="5285">
                  <c:v>4862581</c:v>
                </c:pt>
                <c:pt idx="5286">
                  <c:v>50168</c:v>
                </c:pt>
                <c:pt idx="5287">
                  <c:v>626781</c:v>
                </c:pt>
                <c:pt idx="5288">
                  <c:v>1576105</c:v>
                </c:pt>
                <c:pt idx="5289">
                  <c:v>44805</c:v>
                </c:pt>
                <c:pt idx="5290">
                  <c:v>649994</c:v>
                </c:pt>
                <c:pt idx="5291">
                  <c:v>2153307</c:v>
                </c:pt>
                <c:pt idx="5292">
                  <c:v>2091513</c:v>
                </c:pt>
                <c:pt idx="5293">
                  <c:v>2232908</c:v>
                </c:pt>
                <c:pt idx="5294">
                  <c:v>127404</c:v>
                </c:pt>
                <c:pt idx="5295">
                  <c:v>7177740</c:v>
                </c:pt>
                <c:pt idx="5296">
                  <c:v>592459</c:v>
                </c:pt>
                <c:pt idx="5297">
                  <c:v>1696151</c:v>
                </c:pt>
                <c:pt idx="5298">
                  <c:v>4600718</c:v>
                </c:pt>
                <c:pt idx="5299">
                  <c:v>600228</c:v>
                </c:pt>
                <c:pt idx="5300">
                  <c:v>51141</c:v>
                </c:pt>
                <c:pt idx="5301">
                  <c:v>71425</c:v>
                </c:pt>
                <c:pt idx="5302">
                  <c:v>26243</c:v>
                </c:pt>
                <c:pt idx="5303">
                  <c:v>19834563</c:v>
                </c:pt>
                <c:pt idx="5304">
                  <c:v>1330675</c:v>
                </c:pt>
                <c:pt idx="5305">
                  <c:v>41799</c:v>
                </c:pt>
                <c:pt idx="5306">
                  <c:v>2263186</c:v>
                </c:pt>
                <c:pt idx="5307">
                  <c:v>8300</c:v>
                </c:pt>
                <c:pt idx="5308">
                  <c:v>274794</c:v>
                </c:pt>
                <c:pt idx="5309">
                  <c:v>1161776</c:v>
                </c:pt>
                <c:pt idx="5310">
                  <c:v>16935442</c:v>
                </c:pt>
                <c:pt idx="5311">
                  <c:v>531566</c:v>
                </c:pt>
                <c:pt idx="5312">
                  <c:v>760870</c:v>
                </c:pt>
                <c:pt idx="5313">
                  <c:v>1045731</c:v>
                </c:pt>
                <c:pt idx="5314">
                  <c:v>665452</c:v>
                </c:pt>
                <c:pt idx="5315">
                  <c:v>3691273</c:v>
                </c:pt>
                <c:pt idx="5316">
                  <c:v>156425</c:v>
                </c:pt>
                <c:pt idx="5317">
                  <c:v>678631</c:v>
                </c:pt>
                <c:pt idx="5318">
                  <c:v>927966</c:v>
                </c:pt>
                <c:pt idx="5319">
                  <c:v>29860</c:v>
                </c:pt>
                <c:pt idx="5320">
                  <c:v>15960127</c:v>
                </c:pt>
                <c:pt idx="5321">
                  <c:v>406960</c:v>
                </c:pt>
                <c:pt idx="5322">
                  <c:v>4397796</c:v>
                </c:pt>
                <c:pt idx="5323">
                  <c:v>170637</c:v>
                </c:pt>
                <c:pt idx="5324">
                  <c:v>686582</c:v>
                </c:pt>
                <c:pt idx="5325">
                  <c:v>3848577</c:v>
                </c:pt>
                <c:pt idx="5326">
                  <c:v>355153</c:v>
                </c:pt>
                <c:pt idx="5327">
                  <c:v>403559</c:v>
                </c:pt>
                <c:pt idx="5328">
                  <c:v>28539</c:v>
                </c:pt>
                <c:pt idx="5329">
                  <c:v>361213</c:v>
                </c:pt>
                <c:pt idx="5330">
                  <c:v>131055</c:v>
                </c:pt>
                <c:pt idx="5331">
                  <c:v>6877412</c:v>
                </c:pt>
                <c:pt idx="5332">
                  <c:v>1761886</c:v>
                </c:pt>
                <c:pt idx="5333">
                  <c:v>57581</c:v>
                </c:pt>
                <c:pt idx="5334">
                  <c:v>1017884</c:v>
                </c:pt>
                <c:pt idx="5335">
                  <c:v>53130</c:v>
                </c:pt>
                <c:pt idx="5336">
                  <c:v>266874</c:v>
                </c:pt>
                <c:pt idx="5337">
                  <c:v>973185</c:v>
                </c:pt>
                <c:pt idx="5338">
                  <c:v>333366</c:v>
                </c:pt>
                <c:pt idx="5339">
                  <c:v>4656429</c:v>
                </c:pt>
                <c:pt idx="5340">
                  <c:v>33929</c:v>
                </c:pt>
                <c:pt idx="5341">
                  <c:v>845650</c:v>
                </c:pt>
                <c:pt idx="5342">
                  <c:v>345180</c:v>
                </c:pt>
                <c:pt idx="5343">
                  <c:v>1106875</c:v>
                </c:pt>
                <c:pt idx="5344">
                  <c:v>751366</c:v>
                </c:pt>
                <c:pt idx="5345">
                  <c:v>1896340</c:v>
                </c:pt>
                <c:pt idx="5346">
                  <c:v>3362369</c:v>
                </c:pt>
                <c:pt idx="5347">
                  <c:v>562298</c:v>
                </c:pt>
                <c:pt idx="5348">
                  <c:v>20409647</c:v>
                </c:pt>
                <c:pt idx="5349">
                  <c:v>748313</c:v>
                </c:pt>
                <c:pt idx="5350">
                  <c:v>394975</c:v>
                </c:pt>
                <c:pt idx="5351">
                  <c:v>140517</c:v>
                </c:pt>
                <c:pt idx="5352">
                  <c:v>899565</c:v>
                </c:pt>
                <c:pt idx="5353">
                  <c:v>9208165</c:v>
                </c:pt>
                <c:pt idx="5354">
                  <c:v>283547</c:v>
                </c:pt>
                <c:pt idx="5355">
                  <c:v>148207</c:v>
                </c:pt>
                <c:pt idx="5356">
                  <c:v>1730361</c:v>
                </c:pt>
                <c:pt idx="5357">
                  <c:v>1015745</c:v>
                </c:pt>
                <c:pt idx="5358">
                  <c:v>5557499</c:v>
                </c:pt>
                <c:pt idx="5359">
                  <c:v>231946</c:v>
                </c:pt>
                <c:pt idx="5360">
                  <c:v>400911</c:v>
                </c:pt>
                <c:pt idx="5361">
                  <c:v>563802</c:v>
                </c:pt>
                <c:pt idx="5362">
                  <c:v>3272327</c:v>
                </c:pt>
                <c:pt idx="5363">
                  <c:v>561569</c:v>
                </c:pt>
                <c:pt idx="5364">
                  <c:v>1011961</c:v>
                </c:pt>
                <c:pt idx="5365">
                  <c:v>9846</c:v>
                </c:pt>
                <c:pt idx="5366">
                  <c:v>368852</c:v>
                </c:pt>
                <c:pt idx="5367">
                  <c:v>339187</c:v>
                </c:pt>
                <c:pt idx="5368">
                  <c:v>21005589</c:v>
                </c:pt>
                <c:pt idx="5369">
                  <c:v>112207</c:v>
                </c:pt>
                <c:pt idx="5370">
                  <c:v>12030454</c:v>
                </c:pt>
                <c:pt idx="5371">
                  <c:v>4386</c:v>
                </c:pt>
                <c:pt idx="5372">
                  <c:v>1351321</c:v>
                </c:pt>
                <c:pt idx="5373">
                  <c:v>1940700</c:v>
                </c:pt>
                <c:pt idx="5374">
                  <c:v>2497708</c:v>
                </c:pt>
                <c:pt idx="5375">
                  <c:v>6657752</c:v>
                </c:pt>
                <c:pt idx="5376">
                  <c:v>64167</c:v>
                </c:pt>
                <c:pt idx="5377">
                  <c:v>8300584</c:v>
                </c:pt>
                <c:pt idx="5378">
                  <c:v>264383</c:v>
                </c:pt>
                <c:pt idx="5379">
                  <c:v>368627</c:v>
                </c:pt>
                <c:pt idx="5380">
                  <c:v>3108377</c:v>
                </c:pt>
                <c:pt idx="5381">
                  <c:v>502957</c:v>
                </c:pt>
                <c:pt idx="5382">
                  <c:v>2271297</c:v>
                </c:pt>
                <c:pt idx="5383">
                  <c:v>207079</c:v>
                </c:pt>
                <c:pt idx="5384">
                  <c:v>60092</c:v>
                </c:pt>
                <c:pt idx="5385">
                  <c:v>2336544</c:v>
                </c:pt>
                <c:pt idx="5386">
                  <c:v>526175</c:v>
                </c:pt>
                <c:pt idx="5387">
                  <c:v>1065716</c:v>
                </c:pt>
                <c:pt idx="5388">
                  <c:v>6944619</c:v>
                </c:pt>
                <c:pt idx="5389">
                  <c:v>33235</c:v>
                </c:pt>
                <c:pt idx="5390">
                  <c:v>4012204</c:v>
                </c:pt>
                <c:pt idx="5391">
                  <c:v>186280</c:v>
                </c:pt>
                <c:pt idx="5392">
                  <c:v>59549</c:v>
                </c:pt>
                <c:pt idx="5393">
                  <c:v>4416751</c:v>
                </c:pt>
                <c:pt idx="5394">
                  <c:v>4430776</c:v>
                </c:pt>
                <c:pt idx="5395">
                  <c:v>480493</c:v>
                </c:pt>
                <c:pt idx="5396">
                  <c:v>139026</c:v>
                </c:pt>
                <c:pt idx="5397">
                  <c:v>2824423</c:v>
                </c:pt>
                <c:pt idx="5398">
                  <c:v>2816</c:v>
                </c:pt>
                <c:pt idx="5399">
                  <c:v>385658</c:v>
                </c:pt>
                <c:pt idx="5400">
                  <c:v>67954</c:v>
                </c:pt>
                <c:pt idx="5401">
                  <c:v>189814</c:v>
                </c:pt>
                <c:pt idx="5402">
                  <c:v>95085</c:v>
                </c:pt>
                <c:pt idx="5403">
                  <c:v>13782417</c:v>
                </c:pt>
                <c:pt idx="5404">
                  <c:v>8715134</c:v>
                </c:pt>
                <c:pt idx="5405">
                  <c:v>284176</c:v>
                </c:pt>
                <c:pt idx="5406">
                  <c:v>324219</c:v>
                </c:pt>
                <c:pt idx="5407">
                  <c:v>2098612</c:v>
                </c:pt>
                <c:pt idx="5408">
                  <c:v>834196</c:v>
                </c:pt>
                <c:pt idx="5409">
                  <c:v>8876920</c:v>
                </c:pt>
                <c:pt idx="5410">
                  <c:v>493836</c:v>
                </c:pt>
                <c:pt idx="5411">
                  <c:v>13135</c:v>
                </c:pt>
                <c:pt idx="5412">
                  <c:v>791774</c:v>
                </c:pt>
                <c:pt idx="5413">
                  <c:v>1289314</c:v>
                </c:pt>
                <c:pt idx="5414">
                  <c:v>1682086</c:v>
                </c:pt>
                <c:pt idx="5415">
                  <c:v>338425</c:v>
                </c:pt>
                <c:pt idx="5416">
                  <c:v>263914</c:v>
                </c:pt>
                <c:pt idx="5417">
                  <c:v>910973</c:v>
                </c:pt>
                <c:pt idx="5418">
                  <c:v>106324</c:v>
                </c:pt>
                <c:pt idx="5419">
                  <c:v>3195</c:v>
                </c:pt>
                <c:pt idx="5420">
                  <c:v>433149</c:v>
                </c:pt>
                <c:pt idx="5421">
                  <c:v>506152</c:v>
                </c:pt>
                <c:pt idx="5422">
                  <c:v>735035</c:v>
                </c:pt>
                <c:pt idx="5423">
                  <c:v>36113</c:v>
                </c:pt>
                <c:pt idx="5424">
                  <c:v>3577614</c:v>
                </c:pt>
                <c:pt idx="5425">
                  <c:v>195410</c:v>
                </c:pt>
                <c:pt idx="5426">
                  <c:v>602839</c:v>
                </c:pt>
                <c:pt idx="5427">
                  <c:v>395473</c:v>
                </c:pt>
                <c:pt idx="5428">
                  <c:v>4502927</c:v>
                </c:pt>
                <c:pt idx="5429">
                  <c:v>72022</c:v>
                </c:pt>
                <c:pt idx="5430">
                  <c:v>3257990</c:v>
                </c:pt>
                <c:pt idx="5431">
                  <c:v>230403</c:v>
                </c:pt>
                <c:pt idx="5432">
                  <c:v>1202392</c:v>
                </c:pt>
                <c:pt idx="5433">
                  <c:v>215659</c:v>
                </c:pt>
                <c:pt idx="5434">
                  <c:v>147193</c:v>
                </c:pt>
                <c:pt idx="5435">
                  <c:v>3643</c:v>
                </c:pt>
                <c:pt idx="5436">
                  <c:v>59877217</c:v>
                </c:pt>
                <c:pt idx="5437">
                  <c:v>6993</c:v>
                </c:pt>
                <c:pt idx="5438">
                  <c:v>12218726</c:v>
                </c:pt>
                <c:pt idx="5439">
                  <c:v>6731401</c:v>
                </c:pt>
                <c:pt idx="5440">
                  <c:v>406769</c:v>
                </c:pt>
                <c:pt idx="5441">
                  <c:v>258814</c:v>
                </c:pt>
                <c:pt idx="5442">
                  <c:v>46119</c:v>
                </c:pt>
                <c:pt idx="5443">
                  <c:v>170325</c:v>
                </c:pt>
                <c:pt idx="5444">
                  <c:v>59596</c:v>
                </c:pt>
                <c:pt idx="5445">
                  <c:v>53812</c:v>
                </c:pt>
                <c:pt idx="5446">
                  <c:v>1420352</c:v>
                </c:pt>
                <c:pt idx="5447">
                  <c:v>165612</c:v>
                </c:pt>
                <c:pt idx="5448">
                  <c:v>2206241</c:v>
                </c:pt>
                <c:pt idx="5449">
                  <c:v>471360</c:v>
                </c:pt>
                <c:pt idx="5450">
                  <c:v>1038421</c:v>
                </c:pt>
                <c:pt idx="5451">
                  <c:v>1794493</c:v>
                </c:pt>
                <c:pt idx="5452">
                  <c:v>2756607</c:v>
                </c:pt>
                <c:pt idx="5453">
                  <c:v>230092</c:v>
                </c:pt>
                <c:pt idx="5454">
                  <c:v>5938439</c:v>
                </c:pt>
                <c:pt idx="5455">
                  <c:v>108845</c:v>
                </c:pt>
                <c:pt idx="5456">
                  <c:v>38070298</c:v>
                </c:pt>
                <c:pt idx="5457">
                  <c:v>204732</c:v>
                </c:pt>
                <c:pt idx="5458">
                  <c:v>218907</c:v>
                </c:pt>
                <c:pt idx="5459">
                  <c:v>24332</c:v>
                </c:pt>
                <c:pt idx="5460">
                  <c:v>36346</c:v>
                </c:pt>
                <c:pt idx="5461">
                  <c:v>145442</c:v>
                </c:pt>
                <c:pt idx="5462">
                  <c:v>261803</c:v>
                </c:pt>
                <c:pt idx="5463">
                  <c:v>62644</c:v>
                </c:pt>
                <c:pt idx="5464">
                  <c:v>268241</c:v>
                </c:pt>
                <c:pt idx="5465">
                  <c:v>240093</c:v>
                </c:pt>
                <c:pt idx="5466">
                  <c:v>21688951</c:v>
                </c:pt>
                <c:pt idx="5467">
                  <c:v>623149</c:v>
                </c:pt>
                <c:pt idx="5468">
                  <c:v>547362</c:v>
                </c:pt>
                <c:pt idx="5469">
                  <c:v>88808</c:v>
                </c:pt>
                <c:pt idx="5470">
                  <c:v>284673</c:v>
                </c:pt>
                <c:pt idx="5471">
                  <c:v>2900057</c:v>
                </c:pt>
                <c:pt idx="5472">
                  <c:v>2696</c:v>
                </c:pt>
                <c:pt idx="5473">
                  <c:v>484054</c:v>
                </c:pt>
                <c:pt idx="5474">
                  <c:v>38169</c:v>
                </c:pt>
                <c:pt idx="5475">
                  <c:v>352090</c:v>
                </c:pt>
                <c:pt idx="5476">
                  <c:v>28964</c:v>
                </c:pt>
                <c:pt idx="5477">
                  <c:v>75273</c:v>
                </c:pt>
                <c:pt idx="5478">
                  <c:v>145560</c:v>
                </c:pt>
                <c:pt idx="5479">
                  <c:v>2467424</c:v>
                </c:pt>
                <c:pt idx="5480">
                  <c:v>713574</c:v>
                </c:pt>
                <c:pt idx="5481">
                  <c:v>288553</c:v>
                </c:pt>
                <c:pt idx="5482">
                  <c:v>161101</c:v>
                </c:pt>
                <c:pt idx="5483">
                  <c:v>2826942</c:v>
                </c:pt>
                <c:pt idx="5484">
                  <c:v>110072</c:v>
                </c:pt>
                <c:pt idx="5485">
                  <c:v>640779</c:v>
                </c:pt>
                <c:pt idx="5486">
                  <c:v>29090799</c:v>
                </c:pt>
                <c:pt idx="5487">
                  <c:v>1721072</c:v>
                </c:pt>
                <c:pt idx="5488">
                  <c:v>1083920</c:v>
                </c:pt>
                <c:pt idx="5489">
                  <c:v>309933</c:v>
                </c:pt>
                <c:pt idx="5490">
                  <c:v>768647</c:v>
                </c:pt>
                <c:pt idx="5491">
                  <c:v>284598</c:v>
                </c:pt>
                <c:pt idx="5492">
                  <c:v>93508</c:v>
                </c:pt>
                <c:pt idx="5493">
                  <c:v>451675</c:v>
                </c:pt>
                <c:pt idx="5494">
                  <c:v>561205</c:v>
                </c:pt>
                <c:pt idx="5495">
                  <c:v>2765121</c:v>
                </c:pt>
                <c:pt idx="5496">
                  <c:v>293567</c:v>
                </c:pt>
                <c:pt idx="5497">
                  <c:v>797363</c:v>
                </c:pt>
                <c:pt idx="5498">
                  <c:v>220428</c:v>
                </c:pt>
                <c:pt idx="5499">
                  <c:v>538546</c:v>
                </c:pt>
                <c:pt idx="5500">
                  <c:v>2592824</c:v>
                </c:pt>
                <c:pt idx="5501">
                  <c:v>831957</c:v>
                </c:pt>
                <c:pt idx="5502">
                  <c:v>210815</c:v>
                </c:pt>
                <c:pt idx="5503">
                  <c:v>2957528</c:v>
                </c:pt>
                <c:pt idx="5504">
                  <c:v>1272955</c:v>
                </c:pt>
                <c:pt idx="5505">
                  <c:v>838561</c:v>
                </c:pt>
                <c:pt idx="5506">
                  <c:v>64584</c:v>
                </c:pt>
                <c:pt idx="5507">
                  <c:v>403529</c:v>
                </c:pt>
                <c:pt idx="5508">
                  <c:v>5913551</c:v>
                </c:pt>
                <c:pt idx="5509">
                  <c:v>477188</c:v>
                </c:pt>
                <c:pt idx="5510">
                  <c:v>529841</c:v>
                </c:pt>
                <c:pt idx="5511">
                  <c:v>424016</c:v>
                </c:pt>
                <c:pt idx="5512">
                  <c:v>2460216</c:v>
                </c:pt>
                <c:pt idx="5513">
                  <c:v>571176</c:v>
                </c:pt>
                <c:pt idx="5514">
                  <c:v>660630</c:v>
                </c:pt>
                <c:pt idx="5515">
                  <c:v>3996</c:v>
                </c:pt>
                <c:pt idx="5516">
                  <c:v>2570365</c:v>
                </c:pt>
                <c:pt idx="5517">
                  <c:v>13882785</c:v>
                </c:pt>
                <c:pt idx="5518">
                  <c:v>35247</c:v>
                </c:pt>
                <c:pt idx="5519">
                  <c:v>49451</c:v>
                </c:pt>
                <c:pt idx="5520">
                  <c:v>2588376</c:v>
                </c:pt>
                <c:pt idx="5521">
                  <c:v>370450</c:v>
                </c:pt>
                <c:pt idx="5522">
                  <c:v>58301</c:v>
                </c:pt>
                <c:pt idx="5523">
                  <c:v>104822</c:v>
                </c:pt>
                <c:pt idx="5524">
                  <c:v>601643</c:v>
                </c:pt>
                <c:pt idx="5525">
                  <c:v>189102</c:v>
                </c:pt>
                <c:pt idx="5526">
                  <c:v>17315</c:v>
                </c:pt>
                <c:pt idx="5527">
                  <c:v>6518936</c:v>
                </c:pt>
                <c:pt idx="5528">
                  <c:v>392828</c:v>
                </c:pt>
                <c:pt idx="5529">
                  <c:v>35181079</c:v>
                </c:pt>
                <c:pt idx="5530">
                  <c:v>1824164</c:v>
                </c:pt>
                <c:pt idx="5531">
                  <c:v>1149510</c:v>
                </c:pt>
                <c:pt idx="5532">
                  <c:v>225211923</c:v>
                </c:pt>
                <c:pt idx="5533">
                  <c:v>1233644</c:v>
                </c:pt>
                <c:pt idx="5534">
                  <c:v>25386</c:v>
                </c:pt>
                <c:pt idx="5535">
                  <c:v>42451</c:v>
                </c:pt>
                <c:pt idx="5536">
                  <c:v>54208</c:v>
                </c:pt>
                <c:pt idx="5537">
                  <c:v>5682</c:v>
                </c:pt>
                <c:pt idx="5538">
                  <c:v>584565</c:v>
                </c:pt>
                <c:pt idx="5539">
                  <c:v>194930</c:v>
                </c:pt>
                <c:pt idx="5540">
                  <c:v>261810</c:v>
                </c:pt>
                <c:pt idx="5541">
                  <c:v>51610</c:v>
                </c:pt>
                <c:pt idx="5542">
                  <c:v>556475</c:v>
                </c:pt>
                <c:pt idx="5543">
                  <c:v>2049961</c:v>
                </c:pt>
                <c:pt idx="5544">
                  <c:v>2454509</c:v>
                </c:pt>
                <c:pt idx="5545">
                  <c:v>777777</c:v>
                </c:pt>
                <c:pt idx="5546">
                  <c:v>1095505</c:v>
                </c:pt>
                <c:pt idx="5547">
                  <c:v>1240566</c:v>
                </c:pt>
                <c:pt idx="5548">
                  <c:v>5220</c:v>
                </c:pt>
                <c:pt idx="5549">
                  <c:v>376194</c:v>
                </c:pt>
                <c:pt idx="5550">
                  <c:v>1734598</c:v>
                </c:pt>
                <c:pt idx="5551">
                  <c:v>233904</c:v>
                </c:pt>
                <c:pt idx="5552">
                  <c:v>113584</c:v>
                </c:pt>
                <c:pt idx="5553">
                  <c:v>211723</c:v>
                </c:pt>
                <c:pt idx="5554">
                  <c:v>2427</c:v>
                </c:pt>
                <c:pt idx="5555">
                  <c:v>225778</c:v>
                </c:pt>
                <c:pt idx="5556">
                  <c:v>64214</c:v>
                </c:pt>
                <c:pt idx="5557">
                  <c:v>859682</c:v>
                </c:pt>
                <c:pt idx="5558">
                  <c:v>1360154</c:v>
                </c:pt>
                <c:pt idx="5559">
                  <c:v>172301</c:v>
                </c:pt>
                <c:pt idx="5560">
                  <c:v>1080339</c:v>
                </c:pt>
                <c:pt idx="5561">
                  <c:v>142653</c:v>
                </c:pt>
                <c:pt idx="5562">
                  <c:v>2899302</c:v>
                </c:pt>
                <c:pt idx="5563">
                  <c:v>371401</c:v>
                </c:pt>
                <c:pt idx="5564">
                  <c:v>1091528</c:v>
                </c:pt>
                <c:pt idx="5565">
                  <c:v>783712</c:v>
                </c:pt>
                <c:pt idx="5566">
                  <c:v>372228</c:v>
                </c:pt>
                <c:pt idx="5567">
                  <c:v>1584020</c:v>
                </c:pt>
                <c:pt idx="5568">
                  <c:v>671611</c:v>
                </c:pt>
                <c:pt idx="5569">
                  <c:v>365819</c:v>
                </c:pt>
                <c:pt idx="5570">
                  <c:v>538169</c:v>
                </c:pt>
                <c:pt idx="5571">
                  <c:v>58231</c:v>
                </c:pt>
                <c:pt idx="5572">
                  <c:v>42607</c:v>
                </c:pt>
                <c:pt idx="5573">
                  <c:v>7797284</c:v>
                </c:pt>
                <c:pt idx="5574">
                  <c:v>592107</c:v>
                </c:pt>
                <c:pt idx="5575">
                  <c:v>15852974</c:v>
                </c:pt>
                <c:pt idx="5576">
                  <c:v>790794</c:v>
                </c:pt>
                <c:pt idx="5577">
                  <c:v>528634</c:v>
                </c:pt>
                <c:pt idx="5578">
                  <c:v>47717</c:v>
                </c:pt>
                <c:pt idx="5579">
                  <c:v>276385</c:v>
                </c:pt>
                <c:pt idx="5580">
                  <c:v>20658640</c:v>
                </c:pt>
                <c:pt idx="5581">
                  <c:v>1045195</c:v>
                </c:pt>
                <c:pt idx="5582">
                  <c:v>393218</c:v>
                </c:pt>
                <c:pt idx="5583">
                  <c:v>2885</c:v>
                </c:pt>
                <c:pt idx="5584">
                  <c:v>24715</c:v>
                </c:pt>
                <c:pt idx="5585">
                  <c:v>1285754</c:v>
                </c:pt>
                <c:pt idx="5586">
                  <c:v>32462</c:v>
                </c:pt>
                <c:pt idx="5587">
                  <c:v>10818</c:v>
                </c:pt>
                <c:pt idx="5588">
                  <c:v>76054</c:v>
                </c:pt>
                <c:pt idx="5589">
                  <c:v>419382</c:v>
                </c:pt>
                <c:pt idx="5590">
                  <c:v>1094084</c:v>
                </c:pt>
                <c:pt idx="5591">
                  <c:v>242642</c:v>
                </c:pt>
                <c:pt idx="5592">
                  <c:v>406438</c:v>
                </c:pt>
                <c:pt idx="5593">
                  <c:v>402902</c:v>
                </c:pt>
                <c:pt idx="5594">
                  <c:v>564951</c:v>
                </c:pt>
                <c:pt idx="5595">
                  <c:v>1083002</c:v>
                </c:pt>
                <c:pt idx="5596">
                  <c:v>107120</c:v>
                </c:pt>
                <c:pt idx="5597">
                  <c:v>264975</c:v>
                </c:pt>
                <c:pt idx="5598">
                  <c:v>3644160</c:v>
                </c:pt>
                <c:pt idx="5599">
                  <c:v>164817</c:v>
                </c:pt>
                <c:pt idx="5600">
                  <c:v>2146016</c:v>
                </c:pt>
                <c:pt idx="5601">
                  <c:v>975232</c:v>
                </c:pt>
                <c:pt idx="5602">
                  <c:v>31928</c:v>
                </c:pt>
                <c:pt idx="5603">
                  <c:v>247842</c:v>
                </c:pt>
                <c:pt idx="5604">
                  <c:v>94640</c:v>
                </c:pt>
                <c:pt idx="5605">
                  <c:v>1183611</c:v>
                </c:pt>
                <c:pt idx="5606">
                  <c:v>1273975</c:v>
                </c:pt>
                <c:pt idx="5607">
                  <c:v>86897</c:v>
                </c:pt>
                <c:pt idx="5608">
                  <c:v>430463</c:v>
                </c:pt>
                <c:pt idx="5609">
                  <c:v>370464</c:v>
                </c:pt>
                <c:pt idx="5610">
                  <c:v>45561</c:v>
                </c:pt>
                <c:pt idx="5611">
                  <c:v>8739175</c:v>
                </c:pt>
                <c:pt idx="5612">
                  <c:v>32730338</c:v>
                </c:pt>
                <c:pt idx="5613">
                  <c:v>341643</c:v>
                </c:pt>
                <c:pt idx="5614">
                  <c:v>256786</c:v>
                </c:pt>
                <c:pt idx="5615">
                  <c:v>3597</c:v>
                </c:pt>
                <c:pt idx="5616">
                  <c:v>169915</c:v>
                </c:pt>
                <c:pt idx="5617">
                  <c:v>597667</c:v>
                </c:pt>
                <c:pt idx="5618">
                  <c:v>249264</c:v>
                </c:pt>
                <c:pt idx="5619">
                  <c:v>876320</c:v>
                </c:pt>
                <c:pt idx="5620">
                  <c:v>13375071</c:v>
                </c:pt>
                <c:pt idx="5621">
                  <c:v>1277479</c:v>
                </c:pt>
                <c:pt idx="5622">
                  <c:v>105973</c:v>
                </c:pt>
                <c:pt idx="5623">
                  <c:v>133049</c:v>
                </c:pt>
                <c:pt idx="5624">
                  <c:v>282950</c:v>
                </c:pt>
                <c:pt idx="5625">
                  <c:v>921062</c:v>
                </c:pt>
                <c:pt idx="5626">
                  <c:v>439893</c:v>
                </c:pt>
                <c:pt idx="5627">
                  <c:v>2771306</c:v>
                </c:pt>
                <c:pt idx="5628">
                  <c:v>2003345</c:v>
                </c:pt>
                <c:pt idx="5629">
                  <c:v>4080130</c:v>
                </c:pt>
                <c:pt idx="5630">
                  <c:v>24047</c:v>
                </c:pt>
                <c:pt idx="5631">
                  <c:v>421136</c:v>
                </c:pt>
                <c:pt idx="5632">
                  <c:v>15870</c:v>
                </c:pt>
                <c:pt idx="5633">
                  <c:v>972714</c:v>
                </c:pt>
                <c:pt idx="5634">
                  <c:v>1050795</c:v>
                </c:pt>
                <c:pt idx="5635">
                  <c:v>485534</c:v>
                </c:pt>
                <c:pt idx="5636">
                  <c:v>33317</c:v>
                </c:pt>
                <c:pt idx="5637">
                  <c:v>159532</c:v>
                </c:pt>
                <c:pt idx="5638">
                  <c:v>4444601</c:v>
                </c:pt>
                <c:pt idx="5639">
                  <c:v>15904385</c:v>
                </c:pt>
                <c:pt idx="5640">
                  <c:v>1285332</c:v>
                </c:pt>
                <c:pt idx="5641">
                  <c:v>99019</c:v>
                </c:pt>
                <c:pt idx="5642">
                  <c:v>1257486</c:v>
                </c:pt>
                <c:pt idx="5643">
                  <c:v>45774</c:v>
                </c:pt>
                <c:pt idx="5644">
                  <c:v>283545</c:v>
                </c:pt>
                <c:pt idx="5645">
                  <c:v>1019136</c:v>
                </c:pt>
                <c:pt idx="5646">
                  <c:v>673301</c:v>
                </c:pt>
                <c:pt idx="5647">
                  <c:v>616816</c:v>
                </c:pt>
                <c:pt idx="5648">
                  <c:v>1287432</c:v>
                </c:pt>
                <c:pt idx="5649">
                  <c:v>213433</c:v>
                </c:pt>
                <c:pt idx="5650">
                  <c:v>533105</c:v>
                </c:pt>
                <c:pt idx="5651">
                  <c:v>351539</c:v>
                </c:pt>
                <c:pt idx="5652">
                  <c:v>657286</c:v>
                </c:pt>
                <c:pt idx="5653">
                  <c:v>522580</c:v>
                </c:pt>
                <c:pt idx="5654">
                  <c:v>4744</c:v>
                </c:pt>
                <c:pt idx="5655">
                  <c:v>5597364</c:v>
                </c:pt>
                <c:pt idx="5656">
                  <c:v>18280</c:v>
                </c:pt>
                <c:pt idx="5657">
                  <c:v>9239</c:v>
                </c:pt>
                <c:pt idx="5658">
                  <c:v>26921</c:v>
                </c:pt>
                <c:pt idx="5659">
                  <c:v>2082799</c:v>
                </c:pt>
                <c:pt idx="5660">
                  <c:v>295231</c:v>
                </c:pt>
                <c:pt idx="5661">
                  <c:v>344767</c:v>
                </c:pt>
                <c:pt idx="5662">
                  <c:v>917390</c:v>
                </c:pt>
                <c:pt idx="5663">
                  <c:v>225286</c:v>
                </c:pt>
                <c:pt idx="5664">
                  <c:v>427263</c:v>
                </c:pt>
                <c:pt idx="5665">
                  <c:v>868930</c:v>
                </c:pt>
                <c:pt idx="5666">
                  <c:v>321560</c:v>
                </c:pt>
                <c:pt idx="5667">
                  <c:v>60857</c:v>
                </c:pt>
                <c:pt idx="5668">
                  <c:v>300313</c:v>
                </c:pt>
                <c:pt idx="5669">
                  <c:v>233766</c:v>
                </c:pt>
                <c:pt idx="5670">
                  <c:v>40410</c:v>
                </c:pt>
                <c:pt idx="5671">
                  <c:v>747672</c:v>
                </c:pt>
                <c:pt idx="5672">
                  <c:v>6345613</c:v>
                </c:pt>
                <c:pt idx="5673">
                  <c:v>46685</c:v>
                </c:pt>
                <c:pt idx="5674">
                  <c:v>122974</c:v>
                </c:pt>
                <c:pt idx="5675">
                  <c:v>123372</c:v>
                </c:pt>
                <c:pt idx="5676">
                  <c:v>36759844</c:v>
                </c:pt>
                <c:pt idx="5677">
                  <c:v>644576</c:v>
                </c:pt>
                <c:pt idx="5678">
                  <c:v>355917</c:v>
                </c:pt>
                <c:pt idx="5679">
                  <c:v>486281</c:v>
                </c:pt>
                <c:pt idx="5680">
                  <c:v>1272242</c:v>
                </c:pt>
                <c:pt idx="5681">
                  <c:v>16425</c:v>
                </c:pt>
                <c:pt idx="5682">
                  <c:v>306922</c:v>
                </c:pt>
                <c:pt idx="5683">
                  <c:v>155058</c:v>
                </c:pt>
                <c:pt idx="5684">
                  <c:v>177613</c:v>
                </c:pt>
                <c:pt idx="5685">
                  <c:v>219805</c:v>
                </c:pt>
                <c:pt idx="5686">
                  <c:v>2259</c:v>
                </c:pt>
                <c:pt idx="5687">
                  <c:v>4024771</c:v>
                </c:pt>
                <c:pt idx="5688">
                  <c:v>1915926</c:v>
                </c:pt>
                <c:pt idx="5689">
                  <c:v>240955</c:v>
                </c:pt>
                <c:pt idx="5690">
                  <c:v>33420138</c:v>
                </c:pt>
                <c:pt idx="5691">
                  <c:v>1023627</c:v>
                </c:pt>
                <c:pt idx="5692">
                  <c:v>2629917</c:v>
                </c:pt>
                <c:pt idx="5693">
                  <c:v>6882</c:v>
                </c:pt>
                <c:pt idx="5694">
                  <c:v>146812</c:v>
                </c:pt>
                <c:pt idx="5695">
                  <c:v>384829</c:v>
                </c:pt>
                <c:pt idx="5696">
                  <c:v>83487</c:v>
                </c:pt>
                <c:pt idx="5697">
                  <c:v>106337</c:v>
                </c:pt>
                <c:pt idx="5698">
                  <c:v>25203</c:v>
                </c:pt>
                <c:pt idx="5699">
                  <c:v>678475</c:v>
                </c:pt>
                <c:pt idx="5700">
                  <c:v>442716</c:v>
                </c:pt>
                <c:pt idx="5701">
                  <c:v>631374</c:v>
                </c:pt>
                <c:pt idx="5702">
                  <c:v>4795193</c:v>
                </c:pt>
                <c:pt idx="5703">
                  <c:v>1368300</c:v>
                </c:pt>
                <c:pt idx="5704">
                  <c:v>283531</c:v>
                </c:pt>
                <c:pt idx="5705">
                  <c:v>28679</c:v>
                </c:pt>
                <c:pt idx="5706">
                  <c:v>99509</c:v>
                </c:pt>
                <c:pt idx="5707">
                  <c:v>1216</c:v>
                </c:pt>
                <c:pt idx="5708">
                  <c:v>292891</c:v>
                </c:pt>
                <c:pt idx="5709">
                  <c:v>4950</c:v>
                </c:pt>
                <c:pt idx="5710">
                  <c:v>191326</c:v>
                </c:pt>
                <c:pt idx="5711">
                  <c:v>1462885</c:v>
                </c:pt>
                <c:pt idx="5712">
                  <c:v>717877</c:v>
                </c:pt>
                <c:pt idx="5713">
                  <c:v>2213820</c:v>
                </c:pt>
                <c:pt idx="5714">
                  <c:v>1473574</c:v>
                </c:pt>
                <c:pt idx="5715">
                  <c:v>19150418</c:v>
                </c:pt>
                <c:pt idx="5716">
                  <c:v>6479552</c:v>
                </c:pt>
                <c:pt idx="5717">
                  <c:v>1049536</c:v>
                </c:pt>
                <c:pt idx="5718">
                  <c:v>21211851</c:v>
                </c:pt>
                <c:pt idx="5719">
                  <c:v>2752943</c:v>
                </c:pt>
                <c:pt idx="5720">
                  <c:v>17758014</c:v>
                </c:pt>
                <c:pt idx="5721">
                  <c:v>3205037</c:v>
                </c:pt>
                <c:pt idx="5722">
                  <c:v>1316758</c:v>
                </c:pt>
                <c:pt idx="5723">
                  <c:v>269804</c:v>
                </c:pt>
                <c:pt idx="5724">
                  <c:v>3644362</c:v>
                </c:pt>
                <c:pt idx="5725">
                  <c:v>502040</c:v>
                </c:pt>
                <c:pt idx="5726">
                  <c:v>509583</c:v>
                </c:pt>
                <c:pt idx="5727">
                  <c:v>16080</c:v>
                </c:pt>
                <c:pt idx="5728">
                  <c:v>223023</c:v>
                </c:pt>
                <c:pt idx="5729">
                  <c:v>980944</c:v>
                </c:pt>
                <c:pt idx="5730">
                  <c:v>400237</c:v>
                </c:pt>
                <c:pt idx="5731">
                  <c:v>2394452</c:v>
                </c:pt>
                <c:pt idx="5732">
                  <c:v>509173</c:v>
                </c:pt>
                <c:pt idx="5733">
                  <c:v>654775</c:v>
                </c:pt>
                <c:pt idx="5734">
                  <c:v>1119418</c:v>
                </c:pt>
                <c:pt idx="5735">
                  <c:v>5213752</c:v>
                </c:pt>
                <c:pt idx="5736">
                  <c:v>281875</c:v>
                </c:pt>
                <c:pt idx="5737">
                  <c:v>5986604</c:v>
                </c:pt>
                <c:pt idx="5738">
                  <c:v>245076</c:v>
                </c:pt>
                <c:pt idx="5739">
                  <c:v>436730</c:v>
                </c:pt>
                <c:pt idx="5740">
                  <c:v>748102</c:v>
                </c:pt>
                <c:pt idx="5741">
                  <c:v>141366</c:v>
                </c:pt>
                <c:pt idx="5742">
                  <c:v>1277694</c:v>
                </c:pt>
                <c:pt idx="5743">
                  <c:v>599642</c:v>
                </c:pt>
                <c:pt idx="5744">
                  <c:v>1332449</c:v>
                </c:pt>
                <c:pt idx="5745">
                  <c:v>379918</c:v>
                </c:pt>
                <c:pt idx="5746">
                  <c:v>10194</c:v>
                </c:pt>
                <c:pt idx="5747">
                  <c:v>812007</c:v>
                </c:pt>
                <c:pt idx="5748">
                  <c:v>25961</c:v>
                </c:pt>
                <c:pt idx="5749">
                  <c:v>229374</c:v>
                </c:pt>
                <c:pt idx="5750">
                  <c:v>608459</c:v>
                </c:pt>
                <c:pt idx="5751">
                  <c:v>269509</c:v>
                </c:pt>
                <c:pt idx="5752">
                  <c:v>2177792</c:v>
                </c:pt>
                <c:pt idx="5753">
                  <c:v>148686</c:v>
                </c:pt>
                <c:pt idx="5754">
                  <c:v>683810</c:v>
                </c:pt>
                <c:pt idx="5755">
                  <c:v>189308</c:v>
                </c:pt>
                <c:pt idx="5756">
                  <c:v>324964</c:v>
                </c:pt>
                <c:pt idx="5757">
                  <c:v>1752883</c:v>
                </c:pt>
                <c:pt idx="5758">
                  <c:v>2371234</c:v>
                </c:pt>
                <c:pt idx="5759">
                  <c:v>1171252</c:v>
                </c:pt>
                <c:pt idx="5760">
                  <c:v>868868</c:v>
                </c:pt>
                <c:pt idx="5761">
                  <c:v>4050988</c:v>
                </c:pt>
                <c:pt idx="5762">
                  <c:v>533608</c:v>
                </c:pt>
                <c:pt idx="5763">
                  <c:v>3935638</c:v>
                </c:pt>
                <c:pt idx="5764">
                  <c:v>300755</c:v>
                </c:pt>
                <c:pt idx="5765">
                  <c:v>230399</c:v>
                </c:pt>
                <c:pt idx="5766">
                  <c:v>4149544</c:v>
                </c:pt>
                <c:pt idx="5767">
                  <c:v>125128</c:v>
                </c:pt>
                <c:pt idx="5768">
                  <c:v>213584</c:v>
                </c:pt>
                <c:pt idx="5769">
                  <c:v>2025376</c:v>
                </c:pt>
                <c:pt idx="5770">
                  <c:v>400413</c:v>
                </c:pt>
                <c:pt idx="5771">
                  <c:v>982180</c:v>
                </c:pt>
                <c:pt idx="5772">
                  <c:v>4270738</c:v>
                </c:pt>
                <c:pt idx="5773">
                  <c:v>322376</c:v>
                </c:pt>
                <c:pt idx="5774">
                  <c:v>113748</c:v>
                </c:pt>
                <c:pt idx="5775">
                  <c:v>433758</c:v>
                </c:pt>
                <c:pt idx="5776">
                  <c:v>132283</c:v>
                </c:pt>
                <c:pt idx="5777">
                  <c:v>1458218</c:v>
                </c:pt>
                <c:pt idx="5778">
                  <c:v>537376</c:v>
                </c:pt>
                <c:pt idx="5779">
                  <c:v>5452904</c:v>
                </c:pt>
                <c:pt idx="5780">
                  <c:v>995670</c:v>
                </c:pt>
                <c:pt idx="5781">
                  <c:v>3132248</c:v>
                </c:pt>
                <c:pt idx="5782">
                  <c:v>1715217</c:v>
                </c:pt>
                <c:pt idx="5783">
                  <c:v>445119</c:v>
                </c:pt>
                <c:pt idx="5784">
                  <c:v>339256</c:v>
                </c:pt>
                <c:pt idx="5785">
                  <c:v>178313</c:v>
                </c:pt>
                <c:pt idx="5786">
                  <c:v>169684</c:v>
                </c:pt>
                <c:pt idx="5787">
                  <c:v>301028</c:v>
                </c:pt>
                <c:pt idx="5788">
                  <c:v>179803</c:v>
                </c:pt>
                <c:pt idx="5789">
                  <c:v>2986867</c:v>
                </c:pt>
                <c:pt idx="5790">
                  <c:v>11851</c:v>
                </c:pt>
                <c:pt idx="5791">
                  <c:v>55622</c:v>
                </c:pt>
                <c:pt idx="5792">
                  <c:v>423976</c:v>
                </c:pt>
                <c:pt idx="5793">
                  <c:v>1244459</c:v>
                </c:pt>
                <c:pt idx="5794">
                  <c:v>5839</c:v>
                </c:pt>
                <c:pt idx="5795">
                  <c:v>270597</c:v>
                </c:pt>
                <c:pt idx="5796">
                  <c:v>1193226</c:v>
                </c:pt>
                <c:pt idx="5797">
                  <c:v>810896</c:v>
                </c:pt>
                <c:pt idx="5798">
                  <c:v>2892</c:v>
                </c:pt>
                <c:pt idx="5799">
                  <c:v>356481</c:v>
                </c:pt>
                <c:pt idx="5800">
                  <c:v>294356</c:v>
                </c:pt>
                <c:pt idx="5801">
                  <c:v>16651726</c:v>
                </c:pt>
                <c:pt idx="5802">
                  <c:v>1549191</c:v>
                </c:pt>
                <c:pt idx="5803">
                  <c:v>15787</c:v>
                </c:pt>
                <c:pt idx="5804">
                  <c:v>380261</c:v>
                </c:pt>
                <c:pt idx="5805">
                  <c:v>660467</c:v>
                </c:pt>
                <c:pt idx="5806">
                  <c:v>83425</c:v>
                </c:pt>
                <c:pt idx="5807">
                  <c:v>7418792</c:v>
                </c:pt>
                <c:pt idx="5808">
                  <c:v>4524</c:v>
                </c:pt>
                <c:pt idx="5809">
                  <c:v>291192</c:v>
                </c:pt>
                <c:pt idx="5810">
                  <c:v>505086</c:v>
                </c:pt>
                <c:pt idx="5811">
                  <c:v>1000242</c:v>
                </c:pt>
                <c:pt idx="5812">
                  <c:v>852035</c:v>
                </c:pt>
                <c:pt idx="5813">
                  <c:v>1337261</c:v>
                </c:pt>
                <c:pt idx="5814">
                  <c:v>176461</c:v>
                </c:pt>
                <c:pt idx="5815">
                  <c:v>1324411</c:v>
                </c:pt>
                <c:pt idx="5816">
                  <c:v>61121</c:v>
                </c:pt>
                <c:pt idx="5817">
                  <c:v>485303</c:v>
                </c:pt>
                <c:pt idx="5818">
                  <c:v>16305</c:v>
                </c:pt>
                <c:pt idx="5819">
                  <c:v>1270477</c:v>
                </c:pt>
                <c:pt idx="5820">
                  <c:v>3129042</c:v>
                </c:pt>
                <c:pt idx="5821">
                  <c:v>1050880</c:v>
                </c:pt>
                <c:pt idx="5822">
                  <c:v>844292</c:v>
                </c:pt>
                <c:pt idx="5823">
                  <c:v>4266983</c:v>
                </c:pt>
                <c:pt idx="5824">
                  <c:v>546200</c:v>
                </c:pt>
                <c:pt idx="5825">
                  <c:v>392045</c:v>
                </c:pt>
                <c:pt idx="5826">
                  <c:v>91100</c:v>
                </c:pt>
                <c:pt idx="5827">
                  <c:v>477381</c:v>
                </c:pt>
                <c:pt idx="5828">
                  <c:v>3611138</c:v>
                </c:pt>
                <c:pt idx="5829">
                  <c:v>831710</c:v>
                </c:pt>
                <c:pt idx="5830">
                  <c:v>60549</c:v>
                </c:pt>
                <c:pt idx="5831">
                  <c:v>11312</c:v>
                </c:pt>
                <c:pt idx="5832">
                  <c:v>320028</c:v>
                </c:pt>
                <c:pt idx="5833">
                  <c:v>1335774</c:v>
                </c:pt>
                <c:pt idx="5834">
                  <c:v>200958</c:v>
                </c:pt>
                <c:pt idx="5835">
                  <c:v>789449</c:v>
                </c:pt>
                <c:pt idx="5836">
                  <c:v>52637</c:v>
                </c:pt>
                <c:pt idx="5837">
                  <c:v>296755</c:v>
                </c:pt>
                <c:pt idx="5838">
                  <c:v>310068</c:v>
                </c:pt>
                <c:pt idx="5839">
                  <c:v>4012186</c:v>
                </c:pt>
                <c:pt idx="5840">
                  <c:v>105240</c:v>
                </c:pt>
                <c:pt idx="5841">
                  <c:v>50155</c:v>
                </c:pt>
                <c:pt idx="5842">
                  <c:v>1516213</c:v>
                </c:pt>
                <c:pt idx="5843">
                  <c:v>523803</c:v>
                </c:pt>
                <c:pt idx="5844">
                  <c:v>1071182</c:v>
                </c:pt>
                <c:pt idx="5845">
                  <c:v>21175</c:v>
                </c:pt>
                <c:pt idx="5846">
                  <c:v>3229540</c:v>
                </c:pt>
                <c:pt idx="5847">
                  <c:v>107919</c:v>
                </c:pt>
                <c:pt idx="5848">
                  <c:v>1312364</c:v>
                </c:pt>
                <c:pt idx="5849">
                  <c:v>652347</c:v>
                </c:pt>
                <c:pt idx="5850">
                  <c:v>629179</c:v>
                </c:pt>
                <c:pt idx="5851">
                  <c:v>607528</c:v>
                </c:pt>
                <c:pt idx="5852">
                  <c:v>592205</c:v>
                </c:pt>
                <c:pt idx="5853">
                  <c:v>4399506</c:v>
                </c:pt>
                <c:pt idx="5854">
                  <c:v>150880</c:v>
                </c:pt>
                <c:pt idx="5855">
                  <c:v>140815</c:v>
                </c:pt>
                <c:pt idx="5856">
                  <c:v>3111804</c:v>
                </c:pt>
                <c:pt idx="5857">
                  <c:v>94254507</c:v>
                </c:pt>
                <c:pt idx="5858">
                  <c:v>351991</c:v>
                </c:pt>
                <c:pt idx="5859">
                  <c:v>1418921</c:v>
                </c:pt>
                <c:pt idx="5860">
                  <c:v>3987</c:v>
                </c:pt>
                <c:pt idx="5861">
                  <c:v>571803</c:v>
                </c:pt>
                <c:pt idx="5862">
                  <c:v>19586636</c:v>
                </c:pt>
                <c:pt idx="5863">
                  <c:v>95509</c:v>
                </c:pt>
                <c:pt idx="5864">
                  <c:v>89617</c:v>
                </c:pt>
                <c:pt idx="5865">
                  <c:v>22302</c:v>
                </c:pt>
                <c:pt idx="5866">
                  <c:v>2901230</c:v>
                </c:pt>
                <c:pt idx="5867">
                  <c:v>186452</c:v>
                </c:pt>
                <c:pt idx="5868">
                  <c:v>2915910</c:v>
                </c:pt>
                <c:pt idx="5869">
                  <c:v>1191039</c:v>
                </c:pt>
                <c:pt idx="5870">
                  <c:v>1679248</c:v>
                </c:pt>
                <c:pt idx="5871">
                  <c:v>717861</c:v>
                </c:pt>
                <c:pt idx="5872">
                  <c:v>2607302</c:v>
                </c:pt>
                <c:pt idx="5873">
                  <c:v>497856</c:v>
                </c:pt>
                <c:pt idx="5874">
                  <c:v>72549</c:v>
                </c:pt>
                <c:pt idx="5875">
                  <c:v>176254</c:v>
                </c:pt>
                <c:pt idx="5876">
                  <c:v>1434219</c:v>
                </c:pt>
                <c:pt idx="5877">
                  <c:v>5463288</c:v>
                </c:pt>
                <c:pt idx="5878">
                  <c:v>865233</c:v>
                </c:pt>
                <c:pt idx="5879">
                  <c:v>292086</c:v>
                </c:pt>
                <c:pt idx="5880">
                  <c:v>112385</c:v>
                </c:pt>
                <c:pt idx="5881">
                  <c:v>325569</c:v>
                </c:pt>
                <c:pt idx="5882">
                  <c:v>1149123</c:v>
                </c:pt>
                <c:pt idx="5883">
                  <c:v>36982</c:v>
                </c:pt>
                <c:pt idx="5884">
                  <c:v>72821</c:v>
                </c:pt>
                <c:pt idx="5885">
                  <c:v>41183</c:v>
                </c:pt>
                <c:pt idx="5886">
                  <c:v>6010383</c:v>
                </c:pt>
                <c:pt idx="5887">
                  <c:v>364971</c:v>
                </c:pt>
                <c:pt idx="5888">
                  <c:v>19434177</c:v>
                </c:pt>
                <c:pt idx="5889">
                  <c:v>1247284</c:v>
                </c:pt>
                <c:pt idx="5890">
                  <c:v>2522036</c:v>
                </c:pt>
                <c:pt idx="5891">
                  <c:v>1012695</c:v>
                </c:pt>
                <c:pt idx="5892">
                  <c:v>534260</c:v>
                </c:pt>
                <c:pt idx="5893">
                  <c:v>77002</c:v>
                </c:pt>
                <c:pt idx="5894">
                  <c:v>4442</c:v>
                </c:pt>
                <c:pt idx="5895">
                  <c:v>2574791</c:v>
                </c:pt>
                <c:pt idx="5896">
                  <c:v>3240</c:v>
                </c:pt>
                <c:pt idx="5897">
                  <c:v>2109732</c:v>
                </c:pt>
                <c:pt idx="5898">
                  <c:v>1627758</c:v>
                </c:pt>
                <c:pt idx="5899">
                  <c:v>3657659</c:v>
                </c:pt>
                <c:pt idx="5900">
                  <c:v>985433</c:v>
                </c:pt>
                <c:pt idx="5901">
                  <c:v>3460380</c:v>
                </c:pt>
                <c:pt idx="5902">
                  <c:v>985425</c:v>
                </c:pt>
                <c:pt idx="5903">
                  <c:v>52886</c:v>
                </c:pt>
                <c:pt idx="5904">
                  <c:v>8394</c:v>
                </c:pt>
                <c:pt idx="5905">
                  <c:v>1841658</c:v>
                </c:pt>
                <c:pt idx="5906">
                  <c:v>93217</c:v>
                </c:pt>
                <c:pt idx="5907">
                  <c:v>969427</c:v>
                </c:pt>
                <c:pt idx="5908">
                  <c:v>34232</c:v>
                </c:pt>
                <c:pt idx="5909">
                  <c:v>530143</c:v>
                </c:pt>
                <c:pt idx="5910">
                  <c:v>175852</c:v>
                </c:pt>
                <c:pt idx="5911">
                  <c:v>559</c:v>
                </c:pt>
                <c:pt idx="5912">
                  <c:v>81165</c:v>
                </c:pt>
                <c:pt idx="5913">
                  <c:v>71241</c:v>
                </c:pt>
                <c:pt idx="5914">
                  <c:v>275230</c:v>
                </c:pt>
                <c:pt idx="5915">
                  <c:v>1095157</c:v>
                </c:pt>
                <c:pt idx="5916">
                  <c:v>183369</c:v>
                </c:pt>
                <c:pt idx="5917">
                  <c:v>26830</c:v>
                </c:pt>
                <c:pt idx="5918">
                  <c:v>1865136</c:v>
                </c:pt>
                <c:pt idx="5919">
                  <c:v>643737</c:v>
                </c:pt>
                <c:pt idx="5920">
                  <c:v>4810584</c:v>
                </c:pt>
                <c:pt idx="5921">
                  <c:v>953936</c:v>
                </c:pt>
                <c:pt idx="5922">
                  <c:v>499979</c:v>
                </c:pt>
                <c:pt idx="5923">
                  <c:v>1615691</c:v>
                </c:pt>
                <c:pt idx="5924">
                  <c:v>575083</c:v>
                </c:pt>
                <c:pt idx="5925">
                  <c:v>1026275</c:v>
                </c:pt>
                <c:pt idx="5926">
                  <c:v>1146176</c:v>
                </c:pt>
                <c:pt idx="5927">
                  <c:v>724152</c:v>
                </c:pt>
                <c:pt idx="5928">
                  <c:v>383282</c:v>
                </c:pt>
                <c:pt idx="5929">
                  <c:v>35511</c:v>
                </c:pt>
                <c:pt idx="5930">
                  <c:v>34269048</c:v>
                </c:pt>
                <c:pt idx="5931">
                  <c:v>313852</c:v>
                </c:pt>
                <c:pt idx="5932">
                  <c:v>277651</c:v>
                </c:pt>
                <c:pt idx="5933">
                  <c:v>2087032</c:v>
                </c:pt>
                <c:pt idx="5934">
                  <c:v>7978</c:v>
                </c:pt>
                <c:pt idx="5935">
                  <c:v>6183</c:v>
                </c:pt>
                <c:pt idx="5936">
                  <c:v>4022934</c:v>
                </c:pt>
                <c:pt idx="5937">
                  <c:v>3536070</c:v>
                </c:pt>
                <c:pt idx="5938">
                  <c:v>13075811</c:v>
                </c:pt>
                <c:pt idx="5939">
                  <c:v>42799458</c:v>
                </c:pt>
                <c:pt idx="5940">
                  <c:v>548352</c:v>
                </c:pt>
                <c:pt idx="5941">
                  <c:v>3266179</c:v>
                </c:pt>
                <c:pt idx="5942">
                  <c:v>363977</c:v>
                </c:pt>
                <c:pt idx="5943">
                  <c:v>354886</c:v>
                </c:pt>
                <c:pt idx="5944">
                  <c:v>5917100</c:v>
                </c:pt>
                <c:pt idx="5945">
                  <c:v>1776191</c:v>
                </c:pt>
                <c:pt idx="5946">
                  <c:v>476030</c:v>
                </c:pt>
                <c:pt idx="5947">
                  <c:v>148963</c:v>
                </c:pt>
                <c:pt idx="5948">
                  <c:v>353484</c:v>
                </c:pt>
                <c:pt idx="5949">
                  <c:v>23082</c:v>
                </c:pt>
                <c:pt idx="5950">
                  <c:v>251174</c:v>
                </c:pt>
                <c:pt idx="5951">
                  <c:v>66876</c:v>
                </c:pt>
                <c:pt idx="5952">
                  <c:v>1805597</c:v>
                </c:pt>
                <c:pt idx="5953">
                  <c:v>461540</c:v>
                </c:pt>
                <c:pt idx="5954">
                  <c:v>697217</c:v>
                </c:pt>
                <c:pt idx="5955">
                  <c:v>14967</c:v>
                </c:pt>
                <c:pt idx="5956">
                  <c:v>1655978</c:v>
                </c:pt>
                <c:pt idx="5957">
                  <c:v>50348</c:v>
                </c:pt>
                <c:pt idx="5958">
                  <c:v>2160639</c:v>
                </c:pt>
                <c:pt idx="5959">
                  <c:v>46571</c:v>
                </c:pt>
                <c:pt idx="5960">
                  <c:v>940570</c:v>
                </c:pt>
                <c:pt idx="5961">
                  <c:v>221395</c:v>
                </c:pt>
                <c:pt idx="5962">
                  <c:v>1885785</c:v>
                </c:pt>
                <c:pt idx="5963">
                  <c:v>98031</c:v>
                </c:pt>
                <c:pt idx="5964">
                  <c:v>253874</c:v>
                </c:pt>
                <c:pt idx="5965">
                  <c:v>4705269</c:v>
                </c:pt>
                <c:pt idx="5966">
                  <c:v>11730</c:v>
                </c:pt>
                <c:pt idx="5967">
                  <c:v>4253449</c:v>
                </c:pt>
                <c:pt idx="5968">
                  <c:v>54338</c:v>
                </c:pt>
                <c:pt idx="5969">
                  <c:v>1153185</c:v>
                </c:pt>
                <c:pt idx="5970">
                  <c:v>3311</c:v>
                </c:pt>
                <c:pt idx="5971">
                  <c:v>523207</c:v>
                </c:pt>
                <c:pt idx="5972">
                  <c:v>590126</c:v>
                </c:pt>
                <c:pt idx="5973">
                  <c:v>828587</c:v>
                </c:pt>
                <c:pt idx="5974">
                  <c:v>1547151</c:v>
                </c:pt>
                <c:pt idx="5975">
                  <c:v>759718</c:v>
                </c:pt>
                <c:pt idx="5976">
                  <c:v>3064780</c:v>
                </c:pt>
                <c:pt idx="5977">
                  <c:v>1559231</c:v>
                </c:pt>
                <c:pt idx="5978">
                  <c:v>806660</c:v>
                </c:pt>
                <c:pt idx="5979">
                  <c:v>391656</c:v>
                </c:pt>
                <c:pt idx="5980">
                  <c:v>3100935</c:v>
                </c:pt>
                <c:pt idx="5981">
                  <c:v>2160231</c:v>
                </c:pt>
                <c:pt idx="5982">
                  <c:v>3027415</c:v>
                </c:pt>
                <c:pt idx="5983">
                  <c:v>240314</c:v>
                </c:pt>
                <c:pt idx="5984">
                  <c:v>446704</c:v>
                </c:pt>
                <c:pt idx="5985">
                  <c:v>9627575</c:v>
                </c:pt>
                <c:pt idx="5986">
                  <c:v>493348</c:v>
                </c:pt>
                <c:pt idx="5987">
                  <c:v>935744</c:v>
                </c:pt>
                <c:pt idx="5988">
                  <c:v>440684</c:v>
                </c:pt>
                <c:pt idx="5989">
                  <c:v>284691</c:v>
                </c:pt>
                <c:pt idx="5990">
                  <c:v>566518</c:v>
                </c:pt>
                <c:pt idx="5991">
                  <c:v>930867</c:v>
                </c:pt>
                <c:pt idx="5992">
                  <c:v>67726</c:v>
                </c:pt>
                <c:pt idx="5993">
                  <c:v>1983087</c:v>
                </c:pt>
                <c:pt idx="5994">
                  <c:v>2096196</c:v>
                </c:pt>
                <c:pt idx="5995">
                  <c:v>1086860</c:v>
                </c:pt>
                <c:pt idx="5996">
                  <c:v>482122</c:v>
                </c:pt>
                <c:pt idx="5997">
                  <c:v>47862</c:v>
                </c:pt>
                <c:pt idx="5998">
                  <c:v>2857068</c:v>
                </c:pt>
                <c:pt idx="5999">
                  <c:v>185948</c:v>
                </c:pt>
                <c:pt idx="6000">
                  <c:v>104073</c:v>
                </c:pt>
                <c:pt idx="6001">
                  <c:v>97710</c:v>
                </c:pt>
                <c:pt idx="6002">
                  <c:v>1774</c:v>
                </c:pt>
                <c:pt idx="6003">
                  <c:v>192638</c:v>
                </c:pt>
                <c:pt idx="6004">
                  <c:v>2400024</c:v>
                </c:pt>
                <c:pt idx="6005">
                  <c:v>96756</c:v>
                </c:pt>
                <c:pt idx="6006">
                  <c:v>116657</c:v>
                </c:pt>
                <c:pt idx="6007">
                  <c:v>10345</c:v>
                </c:pt>
                <c:pt idx="6008">
                  <c:v>259404</c:v>
                </c:pt>
                <c:pt idx="6009">
                  <c:v>6412</c:v>
                </c:pt>
                <c:pt idx="6010">
                  <c:v>1106828</c:v>
                </c:pt>
                <c:pt idx="6011">
                  <c:v>451759</c:v>
                </c:pt>
                <c:pt idx="6012">
                  <c:v>2578951</c:v>
                </c:pt>
                <c:pt idx="6013">
                  <c:v>399939</c:v>
                </c:pt>
                <c:pt idx="6014">
                  <c:v>371024</c:v>
                </c:pt>
                <c:pt idx="6015">
                  <c:v>1085968</c:v>
                </c:pt>
                <c:pt idx="6016">
                  <c:v>34059</c:v>
                </c:pt>
                <c:pt idx="6017">
                  <c:v>354807</c:v>
                </c:pt>
                <c:pt idx="6018">
                  <c:v>627696</c:v>
                </c:pt>
                <c:pt idx="6019">
                  <c:v>3832538</c:v>
                </c:pt>
                <c:pt idx="6020">
                  <c:v>3181164</c:v>
                </c:pt>
                <c:pt idx="6021">
                  <c:v>1813877</c:v>
                </c:pt>
                <c:pt idx="6022">
                  <c:v>104200</c:v>
                </c:pt>
                <c:pt idx="6023">
                  <c:v>647369</c:v>
                </c:pt>
                <c:pt idx="6024">
                  <c:v>8232</c:v>
                </c:pt>
                <c:pt idx="6025">
                  <c:v>2956442</c:v>
                </c:pt>
                <c:pt idx="6026">
                  <c:v>179345</c:v>
                </c:pt>
                <c:pt idx="6027">
                  <c:v>200899</c:v>
                </c:pt>
                <c:pt idx="6028">
                  <c:v>6263424</c:v>
                </c:pt>
                <c:pt idx="6029">
                  <c:v>34133</c:v>
                </c:pt>
                <c:pt idx="6030">
                  <c:v>1035381</c:v>
                </c:pt>
                <c:pt idx="6031">
                  <c:v>52109</c:v>
                </c:pt>
                <c:pt idx="6032">
                  <c:v>304926</c:v>
                </c:pt>
                <c:pt idx="6033">
                  <c:v>3456</c:v>
                </c:pt>
                <c:pt idx="6034">
                  <c:v>990016</c:v>
                </c:pt>
                <c:pt idx="6035">
                  <c:v>661061</c:v>
                </c:pt>
                <c:pt idx="6036">
                  <c:v>1607810</c:v>
                </c:pt>
                <c:pt idx="6037">
                  <c:v>380111</c:v>
                </c:pt>
                <c:pt idx="6038">
                  <c:v>23932421</c:v>
                </c:pt>
                <c:pt idx="6039">
                  <c:v>881585</c:v>
                </c:pt>
                <c:pt idx="6040">
                  <c:v>393742</c:v>
                </c:pt>
                <c:pt idx="6041">
                  <c:v>2018667</c:v>
                </c:pt>
                <c:pt idx="6042">
                  <c:v>1229307</c:v>
                </c:pt>
                <c:pt idx="6043">
                  <c:v>675659</c:v>
                </c:pt>
                <c:pt idx="6044">
                  <c:v>96288</c:v>
                </c:pt>
                <c:pt idx="6045">
                  <c:v>141492</c:v>
                </c:pt>
                <c:pt idx="6046">
                  <c:v>175541</c:v>
                </c:pt>
                <c:pt idx="6047">
                  <c:v>2084</c:v>
                </c:pt>
                <c:pt idx="6048">
                  <c:v>2502652</c:v>
                </c:pt>
                <c:pt idx="6049">
                  <c:v>4232</c:v>
                </c:pt>
                <c:pt idx="6050">
                  <c:v>149034</c:v>
                </c:pt>
                <c:pt idx="6051">
                  <c:v>413549</c:v>
                </c:pt>
                <c:pt idx="6052">
                  <c:v>926998</c:v>
                </c:pt>
                <c:pt idx="6053">
                  <c:v>178900</c:v>
                </c:pt>
                <c:pt idx="6054">
                  <c:v>1245242</c:v>
                </c:pt>
                <c:pt idx="6055">
                  <c:v>486455</c:v>
                </c:pt>
                <c:pt idx="6056">
                  <c:v>2755456</c:v>
                </c:pt>
                <c:pt idx="6057">
                  <c:v>296295</c:v>
                </c:pt>
                <c:pt idx="6058">
                  <c:v>96399</c:v>
                </c:pt>
                <c:pt idx="6059">
                  <c:v>989439</c:v>
                </c:pt>
                <c:pt idx="6060">
                  <c:v>80687</c:v>
                </c:pt>
                <c:pt idx="6061">
                  <c:v>342260</c:v>
                </c:pt>
                <c:pt idx="6062">
                  <c:v>469727</c:v>
                </c:pt>
                <c:pt idx="6063">
                  <c:v>240123</c:v>
                </c:pt>
                <c:pt idx="6064">
                  <c:v>142387</c:v>
                </c:pt>
                <c:pt idx="6065">
                  <c:v>2197295</c:v>
                </c:pt>
                <c:pt idx="6066">
                  <c:v>211469</c:v>
                </c:pt>
                <c:pt idx="6067">
                  <c:v>1309430</c:v>
                </c:pt>
                <c:pt idx="6068">
                  <c:v>176993</c:v>
                </c:pt>
                <c:pt idx="6069">
                  <c:v>231108</c:v>
                </c:pt>
                <c:pt idx="6070">
                  <c:v>3222946</c:v>
                </c:pt>
                <c:pt idx="6071">
                  <c:v>1376133</c:v>
                </c:pt>
                <c:pt idx="6072">
                  <c:v>7497772</c:v>
                </c:pt>
                <c:pt idx="6073">
                  <c:v>2366705</c:v>
                </c:pt>
                <c:pt idx="6074">
                  <c:v>5741781</c:v>
                </c:pt>
                <c:pt idx="6075">
                  <c:v>1013344</c:v>
                </c:pt>
                <c:pt idx="6076">
                  <c:v>489051</c:v>
                </c:pt>
                <c:pt idx="6077">
                  <c:v>603379</c:v>
                </c:pt>
                <c:pt idx="6078">
                  <c:v>137860</c:v>
                </c:pt>
                <c:pt idx="6079">
                  <c:v>591389</c:v>
                </c:pt>
                <c:pt idx="6080">
                  <c:v>839932</c:v>
                </c:pt>
                <c:pt idx="6081">
                  <c:v>171899</c:v>
                </c:pt>
                <c:pt idx="6082">
                  <c:v>4718392</c:v>
                </c:pt>
                <c:pt idx="6083">
                  <c:v>1297140</c:v>
                </c:pt>
                <c:pt idx="6084">
                  <c:v>163781</c:v>
                </c:pt>
                <c:pt idx="6085">
                  <c:v>7130</c:v>
                </c:pt>
                <c:pt idx="6086">
                  <c:v>47299</c:v>
                </c:pt>
                <c:pt idx="6087">
                  <c:v>2109158</c:v>
                </c:pt>
                <c:pt idx="6088">
                  <c:v>9193</c:v>
                </c:pt>
                <c:pt idx="6089">
                  <c:v>1958372</c:v>
                </c:pt>
                <c:pt idx="6090">
                  <c:v>1184957</c:v>
                </c:pt>
                <c:pt idx="6091">
                  <c:v>371683</c:v>
                </c:pt>
                <c:pt idx="6092">
                  <c:v>506046</c:v>
                </c:pt>
                <c:pt idx="6093">
                  <c:v>462151</c:v>
                </c:pt>
                <c:pt idx="6094">
                  <c:v>983701</c:v>
                </c:pt>
                <c:pt idx="6095">
                  <c:v>2910915</c:v>
                </c:pt>
                <c:pt idx="6096">
                  <c:v>611997</c:v>
                </c:pt>
                <c:pt idx="6097">
                  <c:v>2084134</c:v>
                </c:pt>
                <c:pt idx="6098">
                  <c:v>6890</c:v>
                </c:pt>
                <c:pt idx="6099">
                  <c:v>185947</c:v>
                </c:pt>
                <c:pt idx="6100">
                  <c:v>3506379</c:v>
                </c:pt>
                <c:pt idx="6101">
                  <c:v>206126</c:v>
                </c:pt>
                <c:pt idx="6102">
                  <c:v>3121631</c:v>
                </c:pt>
                <c:pt idx="6103">
                  <c:v>3746583</c:v>
                </c:pt>
                <c:pt idx="6104">
                  <c:v>6187534</c:v>
                </c:pt>
                <c:pt idx="6105">
                  <c:v>640405</c:v>
                </c:pt>
                <c:pt idx="6106">
                  <c:v>164028</c:v>
                </c:pt>
                <c:pt idx="6107">
                  <c:v>582548</c:v>
                </c:pt>
                <c:pt idx="6108">
                  <c:v>5103093</c:v>
                </c:pt>
                <c:pt idx="6109">
                  <c:v>139334502</c:v>
                </c:pt>
                <c:pt idx="6110">
                  <c:v>169934</c:v>
                </c:pt>
                <c:pt idx="6111">
                  <c:v>33067</c:v>
                </c:pt>
                <c:pt idx="6112">
                  <c:v>12122117</c:v>
                </c:pt>
                <c:pt idx="6113">
                  <c:v>466388</c:v>
                </c:pt>
                <c:pt idx="6114">
                  <c:v>748</c:v>
                </c:pt>
                <c:pt idx="6115">
                  <c:v>1158871</c:v>
                </c:pt>
                <c:pt idx="6116">
                  <c:v>107113</c:v>
                </c:pt>
                <c:pt idx="6117">
                  <c:v>262553</c:v>
                </c:pt>
                <c:pt idx="6118">
                  <c:v>1534016</c:v>
                </c:pt>
                <c:pt idx="6119">
                  <c:v>5545698</c:v>
                </c:pt>
                <c:pt idx="6120">
                  <c:v>1098673</c:v>
                </c:pt>
                <c:pt idx="6121">
                  <c:v>184944</c:v>
                </c:pt>
                <c:pt idx="6122">
                  <c:v>344584</c:v>
                </c:pt>
                <c:pt idx="6123">
                  <c:v>2597509</c:v>
                </c:pt>
                <c:pt idx="6124">
                  <c:v>368859</c:v>
                </c:pt>
                <c:pt idx="6125">
                  <c:v>151744</c:v>
                </c:pt>
                <c:pt idx="6126">
                  <c:v>146681</c:v>
                </c:pt>
                <c:pt idx="6127">
                  <c:v>203229</c:v>
                </c:pt>
                <c:pt idx="6128">
                  <c:v>318399</c:v>
                </c:pt>
                <c:pt idx="6129">
                  <c:v>296104</c:v>
                </c:pt>
                <c:pt idx="6130">
                  <c:v>496633</c:v>
                </c:pt>
                <c:pt idx="6131">
                  <c:v>2339940</c:v>
                </c:pt>
                <c:pt idx="6132">
                  <c:v>2142891</c:v>
                </c:pt>
                <c:pt idx="6133">
                  <c:v>4823561</c:v>
                </c:pt>
                <c:pt idx="6134">
                  <c:v>3914</c:v>
                </c:pt>
                <c:pt idx="6135">
                  <c:v>70551</c:v>
                </c:pt>
                <c:pt idx="6136">
                  <c:v>214028</c:v>
                </c:pt>
                <c:pt idx="6137">
                  <c:v>7721222</c:v>
                </c:pt>
                <c:pt idx="6138">
                  <c:v>209868</c:v>
                </c:pt>
                <c:pt idx="6139">
                  <c:v>578416</c:v>
                </c:pt>
                <c:pt idx="6140">
                  <c:v>152916</c:v>
                </c:pt>
                <c:pt idx="6141">
                  <c:v>330191</c:v>
                </c:pt>
                <c:pt idx="6142">
                  <c:v>1252628</c:v>
                </c:pt>
                <c:pt idx="6143">
                  <c:v>36152111</c:v>
                </c:pt>
                <c:pt idx="6144">
                  <c:v>261520</c:v>
                </c:pt>
                <c:pt idx="6145">
                  <c:v>3447677</c:v>
                </c:pt>
                <c:pt idx="6146">
                  <c:v>1467543</c:v>
                </c:pt>
                <c:pt idx="6147">
                  <c:v>11300</c:v>
                </c:pt>
                <c:pt idx="6148">
                  <c:v>279827</c:v>
                </c:pt>
                <c:pt idx="6149">
                  <c:v>25142629</c:v>
                </c:pt>
                <c:pt idx="6150">
                  <c:v>3383838</c:v>
                </c:pt>
                <c:pt idx="6151">
                  <c:v>1648886</c:v>
                </c:pt>
                <c:pt idx="6152">
                  <c:v>92533</c:v>
                </c:pt>
                <c:pt idx="6153">
                  <c:v>1503335</c:v>
                </c:pt>
                <c:pt idx="6154">
                  <c:v>1705452</c:v>
                </c:pt>
                <c:pt idx="6155">
                  <c:v>280506</c:v>
                </c:pt>
                <c:pt idx="6156">
                  <c:v>389963</c:v>
                </c:pt>
                <c:pt idx="6157">
                  <c:v>1782889</c:v>
                </c:pt>
                <c:pt idx="6158">
                  <c:v>677648</c:v>
                </c:pt>
                <c:pt idx="6159">
                  <c:v>302660</c:v>
                </c:pt>
                <c:pt idx="6160">
                  <c:v>122141</c:v>
                </c:pt>
                <c:pt idx="6161">
                  <c:v>735223</c:v>
                </c:pt>
                <c:pt idx="6162">
                  <c:v>1129870</c:v>
                </c:pt>
                <c:pt idx="6163">
                  <c:v>47760</c:v>
                </c:pt>
                <c:pt idx="6164">
                  <c:v>719962</c:v>
                </c:pt>
                <c:pt idx="6165">
                  <c:v>777617</c:v>
                </c:pt>
                <c:pt idx="6166">
                  <c:v>283301</c:v>
                </c:pt>
                <c:pt idx="6167">
                  <c:v>449100</c:v>
                </c:pt>
                <c:pt idx="6168">
                  <c:v>2224831</c:v>
                </c:pt>
                <c:pt idx="6169">
                  <c:v>650882</c:v>
                </c:pt>
                <c:pt idx="6170">
                  <c:v>1642462</c:v>
                </c:pt>
                <c:pt idx="6171">
                  <c:v>631554</c:v>
                </c:pt>
                <c:pt idx="6172">
                  <c:v>1092539</c:v>
                </c:pt>
                <c:pt idx="6173">
                  <c:v>632018</c:v>
                </c:pt>
                <c:pt idx="6174">
                  <c:v>514264</c:v>
                </c:pt>
                <c:pt idx="6175">
                  <c:v>48411</c:v>
                </c:pt>
                <c:pt idx="6176">
                  <c:v>1322782</c:v>
                </c:pt>
                <c:pt idx="6177">
                  <c:v>342564</c:v>
                </c:pt>
                <c:pt idx="6178">
                  <c:v>700722</c:v>
                </c:pt>
                <c:pt idx="6179">
                  <c:v>2231688</c:v>
                </c:pt>
                <c:pt idx="6180">
                  <c:v>490388</c:v>
                </c:pt>
                <c:pt idx="6181">
                  <c:v>733180</c:v>
                </c:pt>
                <c:pt idx="6182">
                  <c:v>178325</c:v>
                </c:pt>
                <c:pt idx="6183">
                  <c:v>180064</c:v>
                </c:pt>
                <c:pt idx="6184">
                  <c:v>2179222</c:v>
                </c:pt>
                <c:pt idx="6185">
                  <c:v>1478788</c:v>
                </c:pt>
                <c:pt idx="6186">
                  <c:v>774567</c:v>
                </c:pt>
                <c:pt idx="6187">
                  <c:v>4930346</c:v>
                </c:pt>
                <c:pt idx="6188">
                  <c:v>1452311</c:v>
                </c:pt>
                <c:pt idx="6189">
                  <c:v>19669098</c:v>
                </c:pt>
                <c:pt idx="6190">
                  <c:v>26970</c:v>
                </c:pt>
                <c:pt idx="6191">
                  <c:v>190451</c:v>
                </c:pt>
                <c:pt idx="6192">
                  <c:v>1491975</c:v>
                </c:pt>
                <c:pt idx="6193">
                  <c:v>155341</c:v>
                </c:pt>
                <c:pt idx="6194">
                  <c:v>28179</c:v>
                </c:pt>
                <c:pt idx="6195">
                  <c:v>99837</c:v>
                </c:pt>
                <c:pt idx="6196">
                  <c:v>656819</c:v>
                </c:pt>
                <c:pt idx="6197">
                  <c:v>507275</c:v>
                </c:pt>
                <c:pt idx="6198">
                  <c:v>3032542</c:v>
                </c:pt>
                <c:pt idx="6199">
                  <c:v>262018</c:v>
                </c:pt>
                <c:pt idx="6200">
                  <c:v>646742</c:v>
                </c:pt>
                <c:pt idx="6201">
                  <c:v>36241</c:v>
                </c:pt>
                <c:pt idx="6202">
                  <c:v>100613</c:v>
                </c:pt>
                <c:pt idx="6203">
                  <c:v>1329970</c:v>
                </c:pt>
                <c:pt idx="6204">
                  <c:v>760120</c:v>
                </c:pt>
                <c:pt idx="6205">
                  <c:v>249221</c:v>
                </c:pt>
                <c:pt idx="6206">
                  <c:v>639104</c:v>
                </c:pt>
                <c:pt idx="6207">
                  <c:v>52513</c:v>
                </c:pt>
                <c:pt idx="6208">
                  <c:v>2163062</c:v>
                </c:pt>
                <c:pt idx="6209">
                  <c:v>379054</c:v>
                </c:pt>
                <c:pt idx="6210">
                  <c:v>1995022</c:v>
                </c:pt>
                <c:pt idx="6211">
                  <c:v>539045</c:v>
                </c:pt>
                <c:pt idx="6212">
                  <c:v>6157587</c:v>
                </c:pt>
                <c:pt idx="6213">
                  <c:v>322227</c:v>
                </c:pt>
                <c:pt idx="6214">
                  <c:v>129312</c:v>
                </c:pt>
                <c:pt idx="6215">
                  <c:v>3350496</c:v>
                </c:pt>
                <c:pt idx="6216">
                  <c:v>896921</c:v>
                </c:pt>
                <c:pt idx="6217">
                  <c:v>16456</c:v>
                </c:pt>
                <c:pt idx="6218">
                  <c:v>740854</c:v>
                </c:pt>
                <c:pt idx="6219">
                  <c:v>516574</c:v>
                </c:pt>
                <c:pt idx="6220">
                  <c:v>1329689</c:v>
                </c:pt>
                <c:pt idx="6221">
                  <c:v>1382900</c:v>
                </c:pt>
                <c:pt idx="6222">
                  <c:v>241668</c:v>
                </c:pt>
                <c:pt idx="6223">
                  <c:v>438167</c:v>
                </c:pt>
                <c:pt idx="6224">
                  <c:v>118291</c:v>
                </c:pt>
                <c:pt idx="6225">
                  <c:v>691970</c:v>
                </c:pt>
                <c:pt idx="6226">
                  <c:v>5758360</c:v>
                </c:pt>
                <c:pt idx="6227">
                  <c:v>1410203</c:v>
                </c:pt>
                <c:pt idx="6228">
                  <c:v>14276</c:v>
                </c:pt>
                <c:pt idx="6229">
                  <c:v>1484851</c:v>
                </c:pt>
                <c:pt idx="6230">
                  <c:v>56317</c:v>
                </c:pt>
                <c:pt idx="6231">
                  <c:v>881266</c:v>
                </c:pt>
                <c:pt idx="6232">
                  <c:v>225280</c:v>
                </c:pt>
                <c:pt idx="6233">
                  <c:v>8442986</c:v>
                </c:pt>
                <c:pt idx="6234">
                  <c:v>378750</c:v>
                </c:pt>
                <c:pt idx="6235">
                  <c:v>9423</c:v>
                </c:pt>
                <c:pt idx="6236">
                  <c:v>295068</c:v>
                </c:pt>
                <c:pt idx="6237">
                  <c:v>3112225</c:v>
                </c:pt>
                <c:pt idx="6238">
                  <c:v>160477</c:v>
                </c:pt>
                <c:pt idx="6239">
                  <c:v>1047573</c:v>
                </c:pt>
                <c:pt idx="6240">
                  <c:v>419822</c:v>
                </c:pt>
                <c:pt idx="6241">
                  <c:v>459969</c:v>
                </c:pt>
                <c:pt idx="6242">
                  <c:v>40258</c:v>
                </c:pt>
                <c:pt idx="6243">
                  <c:v>1072782</c:v>
                </c:pt>
                <c:pt idx="6244">
                  <c:v>1071341</c:v>
                </c:pt>
                <c:pt idx="6245">
                  <c:v>267142</c:v>
                </c:pt>
                <c:pt idx="6246">
                  <c:v>32275</c:v>
                </c:pt>
                <c:pt idx="6247">
                  <c:v>345372</c:v>
                </c:pt>
                <c:pt idx="6248">
                  <c:v>25130</c:v>
                </c:pt>
                <c:pt idx="6249">
                  <c:v>199041</c:v>
                </c:pt>
                <c:pt idx="6250">
                  <c:v>3321250</c:v>
                </c:pt>
                <c:pt idx="6251">
                  <c:v>87264467</c:v>
                </c:pt>
                <c:pt idx="6252">
                  <c:v>3440148</c:v>
                </c:pt>
                <c:pt idx="6253">
                  <c:v>681328</c:v>
                </c:pt>
                <c:pt idx="6254">
                  <c:v>14107720</c:v>
                </c:pt>
                <c:pt idx="6255">
                  <c:v>11773962</c:v>
                </c:pt>
                <c:pt idx="6256">
                  <c:v>565288</c:v>
                </c:pt>
                <c:pt idx="6257">
                  <c:v>8955556</c:v>
                </c:pt>
                <c:pt idx="6258">
                  <c:v>1891032</c:v>
                </c:pt>
                <c:pt idx="6259">
                  <c:v>817600</c:v>
                </c:pt>
                <c:pt idx="6260">
                  <c:v>477269</c:v>
                </c:pt>
                <c:pt idx="6261">
                  <c:v>4518449</c:v>
                </c:pt>
                <c:pt idx="6262">
                  <c:v>594958</c:v>
                </c:pt>
                <c:pt idx="6263">
                  <c:v>2678479</c:v>
                </c:pt>
                <c:pt idx="6264">
                  <c:v>1618811</c:v>
                </c:pt>
                <c:pt idx="6265">
                  <c:v>379176</c:v>
                </c:pt>
                <c:pt idx="6266">
                  <c:v>540227</c:v>
                </c:pt>
                <c:pt idx="6267">
                  <c:v>837697</c:v>
                </c:pt>
                <c:pt idx="6268">
                  <c:v>27659</c:v>
                </c:pt>
                <c:pt idx="6269">
                  <c:v>597049</c:v>
                </c:pt>
                <c:pt idx="6270">
                  <c:v>723523</c:v>
                </c:pt>
                <c:pt idx="6271">
                  <c:v>440020</c:v>
                </c:pt>
                <c:pt idx="6272">
                  <c:v>83301</c:v>
                </c:pt>
                <c:pt idx="6273">
                  <c:v>457513</c:v>
                </c:pt>
                <c:pt idx="6274">
                  <c:v>1307790</c:v>
                </c:pt>
                <c:pt idx="6275">
                  <c:v>1454240</c:v>
                </c:pt>
                <c:pt idx="6276">
                  <c:v>422918</c:v>
                </c:pt>
                <c:pt idx="6277">
                  <c:v>249572</c:v>
                </c:pt>
                <c:pt idx="6278">
                  <c:v>221336</c:v>
                </c:pt>
                <c:pt idx="6279">
                  <c:v>639982</c:v>
                </c:pt>
                <c:pt idx="6280">
                  <c:v>398058</c:v>
                </c:pt>
                <c:pt idx="6281">
                  <c:v>38775</c:v>
                </c:pt>
                <c:pt idx="6282">
                  <c:v>97024</c:v>
                </c:pt>
                <c:pt idx="6283">
                  <c:v>564733</c:v>
                </c:pt>
                <c:pt idx="6284">
                  <c:v>125684</c:v>
                </c:pt>
                <c:pt idx="6285">
                  <c:v>1230476</c:v>
                </c:pt>
                <c:pt idx="6286">
                  <c:v>588513</c:v>
                </c:pt>
                <c:pt idx="6287">
                  <c:v>1586396</c:v>
                </c:pt>
                <c:pt idx="6288">
                  <c:v>330827</c:v>
                </c:pt>
                <c:pt idx="6289">
                  <c:v>443498</c:v>
                </c:pt>
                <c:pt idx="6290">
                  <c:v>182121</c:v>
                </c:pt>
                <c:pt idx="6291">
                  <c:v>4427381</c:v>
                </c:pt>
                <c:pt idx="6292">
                  <c:v>50669</c:v>
                </c:pt>
                <c:pt idx="6293">
                  <c:v>159575</c:v>
                </c:pt>
                <c:pt idx="6294">
                  <c:v>294810</c:v>
                </c:pt>
                <c:pt idx="6295">
                  <c:v>133022</c:v>
                </c:pt>
                <c:pt idx="6296">
                  <c:v>49638</c:v>
                </c:pt>
                <c:pt idx="6297">
                  <c:v>25741</c:v>
                </c:pt>
                <c:pt idx="6298">
                  <c:v>891462</c:v>
                </c:pt>
                <c:pt idx="6299">
                  <c:v>70891</c:v>
                </c:pt>
                <c:pt idx="6300">
                  <c:v>277330</c:v>
                </c:pt>
                <c:pt idx="6301">
                  <c:v>1029141</c:v>
                </c:pt>
                <c:pt idx="6302">
                  <c:v>738118</c:v>
                </c:pt>
                <c:pt idx="6303">
                  <c:v>46260</c:v>
                </c:pt>
                <c:pt idx="6304">
                  <c:v>485433</c:v>
                </c:pt>
                <c:pt idx="6305">
                  <c:v>1542228</c:v>
                </c:pt>
                <c:pt idx="6306">
                  <c:v>1241197</c:v>
                </c:pt>
                <c:pt idx="6307">
                  <c:v>116082</c:v>
                </c:pt>
                <c:pt idx="6308">
                  <c:v>430232</c:v>
                </c:pt>
                <c:pt idx="6309">
                  <c:v>1114313</c:v>
                </c:pt>
                <c:pt idx="6310">
                  <c:v>117973</c:v>
                </c:pt>
                <c:pt idx="6311">
                  <c:v>709569</c:v>
                </c:pt>
                <c:pt idx="6312">
                  <c:v>481259</c:v>
                </c:pt>
                <c:pt idx="6313">
                  <c:v>704</c:v>
                </c:pt>
                <c:pt idx="6314">
                  <c:v>44262</c:v>
                </c:pt>
                <c:pt idx="6315">
                  <c:v>98042</c:v>
                </c:pt>
                <c:pt idx="6316">
                  <c:v>102560</c:v>
                </c:pt>
                <c:pt idx="6317">
                  <c:v>48735</c:v>
                </c:pt>
                <c:pt idx="6318">
                  <c:v>192909</c:v>
                </c:pt>
                <c:pt idx="6319">
                  <c:v>3438</c:v>
                </c:pt>
                <c:pt idx="6320">
                  <c:v>23877</c:v>
                </c:pt>
              </c:numCache>
            </c:numRef>
          </c:xVal>
          <c:yVal>
            <c:numRef>
              <c:f>'USvideos 数据清洗'!$I$2:$I$6322</c:f>
              <c:numCache>
                <c:formatCode>General</c:formatCode>
                <c:ptCount val="6321"/>
                <c:pt idx="0">
                  <c:v>155500</c:v>
                </c:pt>
                <c:pt idx="1">
                  <c:v>31167</c:v>
                </c:pt>
                <c:pt idx="2">
                  <c:v>188490</c:v>
                </c:pt>
                <c:pt idx="3">
                  <c:v>69586</c:v>
                </c:pt>
                <c:pt idx="4">
                  <c:v>40658</c:v>
                </c:pt>
                <c:pt idx="5">
                  <c:v>686</c:v>
                </c:pt>
                <c:pt idx="6">
                  <c:v>46</c:v>
                </c:pt>
                <c:pt idx="7">
                  <c:v>138044</c:v>
                </c:pt>
                <c:pt idx="8">
                  <c:v>46673</c:v>
                </c:pt>
                <c:pt idx="9">
                  <c:v>10633</c:v>
                </c:pt>
                <c:pt idx="10">
                  <c:v>18387</c:v>
                </c:pt>
                <c:pt idx="11">
                  <c:v>1216340</c:v>
                </c:pt>
                <c:pt idx="12">
                  <c:v>15946</c:v>
                </c:pt>
                <c:pt idx="13">
                  <c:v>74074</c:v>
                </c:pt>
                <c:pt idx="14">
                  <c:v>7456</c:v>
                </c:pt>
                <c:pt idx="15">
                  <c:v>172661</c:v>
                </c:pt>
                <c:pt idx="16">
                  <c:v>75585</c:v>
                </c:pt>
                <c:pt idx="17">
                  <c:v>5820</c:v>
                </c:pt>
                <c:pt idx="18">
                  <c:v>378111</c:v>
                </c:pt>
                <c:pt idx="19">
                  <c:v>17626</c:v>
                </c:pt>
                <c:pt idx="20">
                  <c:v>1368</c:v>
                </c:pt>
                <c:pt idx="21">
                  <c:v>9093</c:v>
                </c:pt>
                <c:pt idx="22">
                  <c:v>14992</c:v>
                </c:pt>
                <c:pt idx="23">
                  <c:v>218467</c:v>
                </c:pt>
                <c:pt idx="24">
                  <c:v>12633</c:v>
                </c:pt>
                <c:pt idx="25">
                  <c:v>58231</c:v>
                </c:pt>
                <c:pt idx="26">
                  <c:v>11037</c:v>
                </c:pt>
                <c:pt idx="27">
                  <c:v>3208</c:v>
                </c:pt>
                <c:pt idx="28">
                  <c:v>14075</c:v>
                </c:pt>
                <c:pt idx="29">
                  <c:v>10372</c:v>
                </c:pt>
                <c:pt idx="30">
                  <c:v>1633</c:v>
                </c:pt>
                <c:pt idx="31">
                  <c:v>6373</c:v>
                </c:pt>
                <c:pt idx="32">
                  <c:v>5659</c:v>
                </c:pt>
                <c:pt idx="33">
                  <c:v>0</c:v>
                </c:pt>
                <c:pt idx="34">
                  <c:v>436454</c:v>
                </c:pt>
                <c:pt idx="35">
                  <c:v>9773</c:v>
                </c:pt>
                <c:pt idx="36">
                  <c:v>7689</c:v>
                </c:pt>
                <c:pt idx="37">
                  <c:v>6781</c:v>
                </c:pt>
                <c:pt idx="38">
                  <c:v>2420</c:v>
                </c:pt>
                <c:pt idx="39">
                  <c:v>5</c:v>
                </c:pt>
                <c:pt idx="40">
                  <c:v>13219</c:v>
                </c:pt>
                <c:pt idx="41">
                  <c:v>421</c:v>
                </c:pt>
                <c:pt idx="42">
                  <c:v>370750</c:v>
                </c:pt>
                <c:pt idx="43">
                  <c:v>90843</c:v>
                </c:pt>
                <c:pt idx="44">
                  <c:v>19670</c:v>
                </c:pt>
                <c:pt idx="45">
                  <c:v>12460</c:v>
                </c:pt>
                <c:pt idx="46">
                  <c:v>42501</c:v>
                </c:pt>
                <c:pt idx="47">
                  <c:v>80651</c:v>
                </c:pt>
                <c:pt idx="48">
                  <c:v>519</c:v>
                </c:pt>
                <c:pt idx="49">
                  <c:v>12441</c:v>
                </c:pt>
                <c:pt idx="50">
                  <c:v>16368</c:v>
                </c:pt>
                <c:pt idx="51">
                  <c:v>52</c:v>
                </c:pt>
                <c:pt idx="52">
                  <c:v>1610</c:v>
                </c:pt>
                <c:pt idx="53">
                  <c:v>117794</c:v>
                </c:pt>
                <c:pt idx="54">
                  <c:v>9984</c:v>
                </c:pt>
                <c:pt idx="55">
                  <c:v>44009</c:v>
                </c:pt>
                <c:pt idx="56">
                  <c:v>522</c:v>
                </c:pt>
                <c:pt idx="57">
                  <c:v>158779</c:v>
                </c:pt>
                <c:pt idx="58">
                  <c:v>42678</c:v>
                </c:pt>
                <c:pt idx="59">
                  <c:v>54243</c:v>
                </c:pt>
                <c:pt idx="60">
                  <c:v>180986</c:v>
                </c:pt>
                <c:pt idx="61">
                  <c:v>10823</c:v>
                </c:pt>
                <c:pt idx="62">
                  <c:v>28</c:v>
                </c:pt>
                <c:pt idx="63">
                  <c:v>38666</c:v>
                </c:pt>
                <c:pt idx="64">
                  <c:v>40109</c:v>
                </c:pt>
                <c:pt idx="65">
                  <c:v>7023</c:v>
                </c:pt>
                <c:pt idx="66">
                  <c:v>14947</c:v>
                </c:pt>
                <c:pt idx="67">
                  <c:v>12961</c:v>
                </c:pt>
                <c:pt idx="68">
                  <c:v>2629</c:v>
                </c:pt>
                <c:pt idx="69">
                  <c:v>46351</c:v>
                </c:pt>
                <c:pt idx="70">
                  <c:v>139957</c:v>
                </c:pt>
                <c:pt idx="71">
                  <c:v>7621</c:v>
                </c:pt>
                <c:pt idx="72">
                  <c:v>73086</c:v>
                </c:pt>
                <c:pt idx="73">
                  <c:v>22139</c:v>
                </c:pt>
                <c:pt idx="74">
                  <c:v>2860</c:v>
                </c:pt>
                <c:pt idx="75">
                  <c:v>423</c:v>
                </c:pt>
                <c:pt idx="76">
                  <c:v>1216</c:v>
                </c:pt>
                <c:pt idx="77">
                  <c:v>2709</c:v>
                </c:pt>
                <c:pt idx="78">
                  <c:v>8586</c:v>
                </c:pt>
                <c:pt idx="79">
                  <c:v>28676</c:v>
                </c:pt>
                <c:pt idx="80">
                  <c:v>11648</c:v>
                </c:pt>
                <c:pt idx="81">
                  <c:v>5702</c:v>
                </c:pt>
                <c:pt idx="82">
                  <c:v>105</c:v>
                </c:pt>
                <c:pt idx="83">
                  <c:v>23634</c:v>
                </c:pt>
                <c:pt idx="84">
                  <c:v>31855</c:v>
                </c:pt>
                <c:pt idx="85">
                  <c:v>569</c:v>
                </c:pt>
                <c:pt idx="86">
                  <c:v>21560</c:v>
                </c:pt>
                <c:pt idx="87">
                  <c:v>51854</c:v>
                </c:pt>
                <c:pt idx="88">
                  <c:v>22537</c:v>
                </c:pt>
                <c:pt idx="89">
                  <c:v>39960</c:v>
                </c:pt>
                <c:pt idx="90">
                  <c:v>48246</c:v>
                </c:pt>
                <c:pt idx="91">
                  <c:v>24631</c:v>
                </c:pt>
                <c:pt idx="92">
                  <c:v>9852</c:v>
                </c:pt>
                <c:pt idx="93">
                  <c:v>48881</c:v>
                </c:pt>
                <c:pt idx="94">
                  <c:v>83380</c:v>
                </c:pt>
                <c:pt idx="95">
                  <c:v>40782</c:v>
                </c:pt>
                <c:pt idx="96">
                  <c:v>319493</c:v>
                </c:pt>
                <c:pt idx="97">
                  <c:v>39031</c:v>
                </c:pt>
                <c:pt idx="98">
                  <c:v>13928</c:v>
                </c:pt>
                <c:pt idx="99">
                  <c:v>1178</c:v>
                </c:pt>
                <c:pt idx="100">
                  <c:v>12672</c:v>
                </c:pt>
                <c:pt idx="101">
                  <c:v>11517</c:v>
                </c:pt>
                <c:pt idx="102">
                  <c:v>38111</c:v>
                </c:pt>
                <c:pt idx="103">
                  <c:v>942</c:v>
                </c:pt>
                <c:pt idx="104">
                  <c:v>1367</c:v>
                </c:pt>
                <c:pt idx="105">
                  <c:v>45344</c:v>
                </c:pt>
                <c:pt idx="106">
                  <c:v>154</c:v>
                </c:pt>
                <c:pt idx="107">
                  <c:v>9496</c:v>
                </c:pt>
                <c:pt idx="108">
                  <c:v>16060</c:v>
                </c:pt>
                <c:pt idx="109">
                  <c:v>22885</c:v>
                </c:pt>
                <c:pt idx="110">
                  <c:v>431</c:v>
                </c:pt>
                <c:pt idx="111">
                  <c:v>77243</c:v>
                </c:pt>
                <c:pt idx="112">
                  <c:v>5063</c:v>
                </c:pt>
                <c:pt idx="113">
                  <c:v>232199</c:v>
                </c:pt>
                <c:pt idx="114">
                  <c:v>4221</c:v>
                </c:pt>
                <c:pt idx="115">
                  <c:v>23338</c:v>
                </c:pt>
                <c:pt idx="116">
                  <c:v>377131</c:v>
                </c:pt>
                <c:pt idx="117">
                  <c:v>86377</c:v>
                </c:pt>
                <c:pt idx="118">
                  <c:v>11229</c:v>
                </c:pt>
                <c:pt idx="119">
                  <c:v>174</c:v>
                </c:pt>
                <c:pt idx="120">
                  <c:v>11352</c:v>
                </c:pt>
                <c:pt idx="121">
                  <c:v>854</c:v>
                </c:pt>
                <c:pt idx="122">
                  <c:v>200284</c:v>
                </c:pt>
                <c:pt idx="123">
                  <c:v>11071</c:v>
                </c:pt>
                <c:pt idx="124">
                  <c:v>1217</c:v>
                </c:pt>
                <c:pt idx="125">
                  <c:v>9773</c:v>
                </c:pt>
                <c:pt idx="126">
                  <c:v>42556</c:v>
                </c:pt>
                <c:pt idx="127">
                  <c:v>35</c:v>
                </c:pt>
                <c:pt idx="128">
                  <c:v>168</c:v>
                </c:pt>
                <c:pt idx="129">
                  <c:v>43217</c:v>
                </c:pt>
                <c:pt idx="130">
                  <c:v>14416</c:v>
                </c:pt>
                <c:pt idx="131">
                  <c:v>2873</c:v>
                </c:pt>
                <c:pt idx="132">
                  <c:v>2695</c:v>
                </c:pt>
                <c:pt idx="133">
                  <c:v>13307</c:v>
                </c:pt>
                <c:pt idx="134">
                  <c:v>66699</c:v>
                </c:pt>
                <c:pt idx="135">
                  <c:v>523</c:v>
                </c:pt>
                <c:pt idx="136">
                  <c:v>5690</c:v>
                </c:pt>
                <c:pt idx="137">
                  <c:v>32986</c:v>
                </c:pt>
                <c:pt idx="138">
                  <c:v>15</c:v>
                </c:pt>
                <c:pt idx="139">
                  <c:v>631</c:v>
                </c:pt>
                <c:pt idx="140">
                  <c:v>21405</c:v>
                </c:pt>
                <c:pt idx="141">
                  <c:v>46143</c:v>
                </c:pt>
                <c:pt idx="142">
                  <c:v>4229</c:v>
                </c:pt>
                <c:pt idx="143">
                  <c:v>66539</c:v>
                </c:pt>
                <c:pt idx="144">
                  <c:v>18957</c:v>
                </c:pt>
                <c:pt idx="145">
                  <c:v>36904</c:v>
                </c:pt>
                <c:pt idx="146">
                  <c:v>8265</c:v>
                </c:pt>
                <c:pt idx="147">
                  <c:v>53450</c:v>
                </c:pt>
                <c:pt idx="148">
                  <c:v>20829</c:v>
                </c:pt>
                <c:pt idx="149">
                  <c:v>6873</c:v>
                </c:pt>
                <c:pt idx="150">
                  <c:v>1678</c:v>
                </c:pt>
                <c:pt idx="151">
                  <c:v>19</c:v>
                </c:pt>
                <c:pt idx="152">
                  <c:v>1611</c:v>
                </c:pt>
                <c:pt idx="153">
                  <c:v>1125</c:v>
                </c:pt>
                <c:pt idx="154">
                  <c:v>11187</c:v>
                </c:pt>
                <c:pt idx="155">
                  <c:v>40859</c:v>
                </c:pt>
                <c:pt idx="156">
                  <c:v>494130</c:v>
                </c:pt>
                <c:pt idx="157">
                  <c:v>258</c:v>
                </c:pt>
                <c:pt idx="158">
                  <c:v>59613</c:v>
                </c:pt>
                <c:pt idx="159">
                  <c:v>11651</c:v>
                </c:pt>
                <c:pt idx="160">
                  <c:v>5248</c:v>
                </c:pt>
                <c:pt idx="161">
                  <c:v>9606</c:v>
                </c:pt>
                <c:pt idx="162">
                  <c:v>2908</c:v>
                </c:pt>
                <c:pt idx="163">
                  <c:v>17784</c:v>
                </c:pt>
                <c:pt idx="164">
                  <c:v>38</c:v>
                </c:pt>
                <c:pt idx="165">
                  <c:v>10645</c:v>
                </c:pt>
                <c:pt idx="166">
                  <c:v>3264</c:v>
                </c:pt>
                <c:pt idx="167">
                  <c:v>13379</c:v>
                </c:pt>
                <c:pt idx="168">
                  <c:v>3202</c:v>
                </c:pt>
                <c:pt idx="169">
                  <c:v>4429</c:v>
                </c:pt>
                <c:pt idx="170">
                  <c:v>19850</c:v>
                </c:pt>
                <c:pt idx="171">
                  <c:v>12008</c:v>
                </c:pt>
                <c:pt idx="172">
                  <c:v>106243</c:v>
                </c:pt>
                <c:pt idx="173">
                  <c:v>11143</c:v>
                </c:pt>
                <c:pt idx="174">
                  <c:v>18441</c:v>
                </c:pt>
                <c:pt idx="175">
                  <c:v>34078</c:v>
                </c:pt>
                <c:pt idx="176">
                  <c:v>182</c:v>
                </c:pt>
                <c:pt idx="177">
                  <c:v>11096</c:v>
                </c:pt>
                <c:pt idx="178">
                  <c:v>1951</c:v>
                </c:pt>
                <c:pt idx="179">
                  <c:v>34441</c:v>
                </c:pt>
                <c:pt idx="180">
                  <c:v>28144</c:v>
                </c:pt>
                <c:pt idx="181">
                  <c:v>11503</c:v>
                </c:pt>
                <c:pt idx="182">
                  <c:v>65232</c:v>
                </c:pt>
                <c:pt idx="183">
                  <c:v>27260</c:v>
                </c:pt>
                <c:pt idx="184">
                  <c:v>105866</c:v>
                </c:pt>
                <c:pt idx="185">
                  <c:v>16805</c:v>
                </c:pt>
                <c:pt idx="186">
                  <c:v>7894</c:v>
                </c:pt>
                <c:pt idx="187">
                  <c:v>41</c:v>
                </c:pt>
                <c:pt idx="188">
                  <c:v>164449</c:v>
                </c:pt>
                <c:pt idx="189">
                  <c:v>138170</c:v>
                </c:pt>
                <c:pt idx="190">
                  <c:v>51353</c:v>
                </c:pt>
                <c:pt idx="191">
                  <c:v>36776</c:v>
                </c:pt>
                <c:pt idx="192">
                  <c:v>3241</c:v>
                </c:pt>
                <c:pt idx="193">
                  <c:v>227</c:v>
                </c:pt>
                <c:pt idx="194">
                  <c:v>6223</c:v>
                </c:pt>
                <c:pt idx="195">
                  <c:v>3480</c:v>
                </c:pt>
                <c:pt idx="196">
                  <c:v>7293</c:v>
                </c:pt>
                <c:pt idx="197">
                  <c:v>229250</c:v>
                </c:pt>
                <c:pt idx="198">
                  <c:v>36176</c:v>
                </c:pt>
                <c:pt idx="199">
                  <c:v>8929</c:v>
                </c:pt>
                <c:pt idx="200">
                  <c:v>5155</c:v>
                </c:pt>
                <c:pt idx="201">
                  <c:v>288</c:v>
                </c:pt>
                <c:pt idx="202">
                  <c:v>831</c:v>
                </c:pt>
                <c:pt idx="203">
                  <c:v>54358</c:v>
                </c:pt>
                <c:pt idx="204">
                  <c:v>158678</c:v>
                </c:pt>
                <c:pt idx="205">
                  <c:v>4774</c:v>
                </c:pt>
                <c:pt idx="206">
                  <c:v>14399</c:v>
                </c:pt>
                <c:pt idx="207">
                  <c:v>22399</c:v>
                </c:pt>
                <c:pt idx="208">
                  <c:v>3640</c:v>
                </c:pt>
                <c:pt idx="209">
                  <c:v>1722</c:v>
                </c:pt>
                <c:pt idx="210">
                  <c:v>1521</c:v>
                </c:pt>
                <c:pt idx="211">
                  <c:v>43008</c:v>
                </c:pt>
                <c:pt idx="212">
                  <c:v>1194</c:v>
                </c:pt>
                <c:pt idx="213">
                  <c:v>14304</c:v>
                </c:pt>
                <c:pt idx="214">
                  <c:v>4208</c:v>
                </c:pt>
                <c:pt idx="215">
                  <c:v>1211</c:v>
                </c:pt>
                <c:pt idx="216">
                  <c:v>96698</c:v>
                </c:pt>
                <c:pt idx="217">
                  <c:v>124607</c:v>
                </c:pt>
                <c:pt idx="218">
                  <c:v>10623</c:v>
                </c:pt>
                <c:pt idx="219">
                  <c:v>24862</c:v>
                </c:pt>
                <c:pt idx="220">
                  <c:v>26080</c:v>
                </c:pt>
                <c:pt idx="221">
                  <c:v>1655</c:v>
                </c:pt>
                <c:pt idx="222">
                  <c:v>39</c:v>
                </c:pt>
                <c:pt idx="223">
                  <c:v>32276</c:v>
                </c:pt>
                <c:pt idx="224">
                  <c:v>16207</c:v>
                </c:pt>
                <c:pt idx="225">
                  <c:v>84</c:v>
                </c:pt>
                <c:pt idx="226">
                  <c:v>11684</c:v>
                </c:pt>
                <c:pt idx="227">
                  <c:v>31981</c:v>
                </c:pt>
                <c:pt idx="228">
                  <c:v>27121</c:v>
                </c:pt>
                <c:pt idx="229">
                  <c:v>15914</c:v>
                </c:pt>
                <c:pt idx="230">
                  <c:v>38391</c:v>
                </c:pt>
                <c:pt idx="231">
                  <c:v>39673</c:v>
                </c:pt>
                <c:pt idx="232">
                  <c:v>17440</c:v>
                </c:pt>
                <c:pt idx="233">
                  <c:v>2551</c:v>
                </c:pt>
                <c:pt idx="234">
                  <c:v>11</c:v>
                </c:pt>
                <c:pt idx="235">
                  <c:v>3464</c:v>
                </c:pt>
                <c:pt idx="236">
                  <c:v>1126</c:v>
                </c:pt>
                <c:pt idx="237">
                  <c:v>190948</c:v>
                </c:pt>
                <c:pt idx="238">
                  <c:v>60008</c:v>
                </c:pt>
                <c:pt idx="239">
                  <c:v>2971</c:v>
                </c:pt>
                <c:pt idx="240">
                  <c:v>2018</c:v>
                </c:pt>
                <c:pt idx="241">
                  <c:v>136888</c:v>
                </c:pt>
                <c:pt idx="242">
                  <c:v>41248</c:v>
                </c:pt>
                <c:pt idx="243">
                  <c:v>3044</c:v>
                </c:pt>
                <c:pt idx="244">
                  <c:v>4689</c:v>
                </c:pt>
                <c:pt idx="245">
                  <c:v>9939</c:v>
                </c:pt>
                <c:pt idx="246">
                  <c:v>93</c:v>
                </c:pt>
                <c:pt idx="247">
                  <c:v>178659</c:v>
                </c:pt>
                <c:pt idx="248">
                  <c:v>778513</c:v>
                </c:pt>
                <c:pt idx="249">
                  <c:v>2046</c:v>
                </c:pt>
                <c:pt idx="250">
                  <c:v>80554</c:v>
                </c:pt>
                <c:pt idx="251">
                  <c:v>12520</c:v>
                </c:pt>
                <c:pt idx="252">
                  <c:v>16969</c:v>
                </c:pt>
                <c:pt idx="253">
                  <c:v>6190</c:v>
                </c:pt>
                <c:pt idx="254">
                  <c:v>129</c:v>
                </c:pt>
                <c:pt idx="255">
                  <c:v>57183</c:v>
                </c:pt>
                <c:pt idx="256">
                  <c:v>9967</c:v>
                </c:pt>
                <c:pt idx="257">
                  <c:v>46680</c:v>
                </c:pt>
                <c:pt idx="258">
                  <c:v>22327</c:v>
                </c:pt>
                <c:pt idx="259">
                  <c:v>811</c:v>
                </c:pt>
                <c:pt idx="260">
                  <c:v>143458</c:v>
                </c:pt>
                <c:pt idx="261">
                  <c:v>9110</c:v>
                </c:pt>
                <c:pt idx="262">
                  <c:v>11103</c:v>
                </c:pt>
                <c:pt idx="263">
                  <c:v>3759</c:v>
                </c:pt>
                <c:pt idx="264">
                  <c:v>14838</c:v>
                </c:pt>
                <c:pt idx="265">
                  <c:v>68539</c:v>
                </c:pt>
                <c:pt idx="266">
                  <c:v>8738</c:v>
                </c:pt>
                <c:pt idx="267">
                  <c:v>57</c:v>
                </c:pt>
                <c:pt idx="268">
                  <c:v>645888</c:v>
                </c:pt>
                <c:pt idx="269">
                  <c:v>99533</c:v>
                </c:pt>
                <c:pt idx="270">
                  <c:v>27656</c:v>
                </c:pt>
                <c:pt idx="271">
                  <c:v>4334</c:v>
                </c:pt>
                <c:pt idx="272">
                  <c:v>14</c:v>
                </c:pt>
                <c:pt idx="273">
                  <c:v>34995</c:v>
                </c:pt>
                <c:pt idx="274">
                  <c:v>2325</c:v>
                </c:pt>
                <c:pt idx="275">
                  <c:v>12384</c:v>
                </c:pt>
                <c:pt idx="276">
                  <c:v>27935</c:v>
                </c:pt>
                <c:pt idx="277">
                  <c:v>234</c:v>
                </c:pt>
                <c:pt idx="278">
                  <c:v>18868</c:v>
                </c:pt>
                <c:pt idx="279">
                  <c:v>208955</c:v>
                </c:pt>
                <c:pt idx="280">
                  <c:v>27329</c:v>
                </c:pt>
                <c:pt idx="281">
                  <c:v>1814</c:v>
                </c:pt>
                <c:pt idx="282">
                  <c:v>1908</c:v>
                </c:pt>
                <c:pt idx="283">
                  <c:v>2660</c:v>
                </c:pt>
                <c:pt idx="284">
                  <c:v>3109</c:v>
                </c:pt>
                <c:pt idx="285">
                  <c:v>469</c:v>
                </c:pt>
                <c:pt idx="286">
                  <c:v>4271</c:v>
                </c:pt>
                <c:pt idx="287">
                  <c:v>11</c:v>
                </c:pt>
                <c:pt idx="288">
                  <c:v>1561</c:v>
                </c:pt>
                <c:pt idx="289">
                  <c:v>20606</c:v>
                </c:pt>
                <c:pt idx="290">
                  <c:v>5730</c:v>
                </c:pt>
                <c:pt idx="291">
                  <c:v>45</c:v>
                </c:pt>
                <c:pt idx="292">
                  <c:v>13948</c:v>
                </c:pt>
                <c:pt idx="293">
                  <c:v>39490</c:v>
                </c:pt>
                <c:pt idx="294">
                  <c:v>310</c:v>
                </c:pt>
                <c:pt idx="295">
                  <c:v>7734</c:v>
                </c:pt>
                <c:pt idx="296">
                  <c:v>151250</c:v>
                </c:pt>
                <c:pt idx="297">
                  <c:v>280213</c:v>
                </c:pt>
                <c:pt idx="298">
                  <c:v>115308</c:v>
                </c:pt>
                <c:pt idx="299">
                  <c:v>7086</c:v>
                </c:pt>
                <c:pt idx="300">
                  <c:v>32895</c:v>
                </c:pt>
                <c:pt idx="301">
                  <c:v>68</c:v>
                </c:pt>
                <c:pt idx="302">
                  <c:v>15532</c:v>
                </c:pt>
                <c:pt idx="303">
                  <c:v>269</c:v>
                </c:pt>
                <c:pt idx="304">
                  <c:v>429341</c:v>
                </c:pt>
                <c:pt idx="305">
                  <c:v>132635</c:v>
                </c:pt>
                <c:pt idx="306">
                  <c:v>6912</c:v>
                </c:pt>
                <c:pt idx="307">
                  <c:v>24659</c:v>
                </c:pt>
                <c:pt idx="308">
                  <c:v>15187</c:v>
                </c:pt>
                <c:pt idx="309">
                  <c:v>11899</c:v>
                </c:pt>
                <c:pt idx="310">
                  <c:v>107</c:v>
                </c:pt>
                <c:pt idx="311">
                  <c:v>4573</c:v>
                </c:pt>
                <c:pt idx="312">
                  <c:v>63371</c:v>
                </c:pt>
                <c:pt idx="313">
                  <c:v>5413</c:v>
                </c:pt>
                <c:pt idx="314">
                  <c:v>58513</c:v>
                </c:pt>
                <c:pt idx="315">
                  <c:v>1737</c:v>
                </c:pt>
                <c:pt idx="316">
                  <c:v>2780</c:v>
                </c:pt>
                <c:pt idx="317">
                  <c:v>12</c:v>
                </c:pt>
                <c:pt idx="318">
                  <c:v>9162</c:v>
                </c:pt>
                <c:pt idx="319">
                  <c:v>7408</c:v>
                </c:pt>
                <c:pt idx="320">
                  <c:v>182789</c:v>
                </c:pt>
                <c:pt idx="321">
                  <c:v>12056</c:v>
                </c:pt>
                <c:pt idx="322">
                  <c:v>50742</c:v>
                </c:pt>
                <c:pt idx="323">
                  <c:v>41016</c:v>
                </c:pt>
                <c:pt idx="324">
                  <c:v>873</c:v>
                </c:pt>
                <c:pt idx="325">
                  <c:v>3788</c:v>
                </c:pt>
                <c:pt idx="326">
                  <c:v>150</c:v>
                </c:pt>
                <c:pt idx="327">
                  <c:v>8445</c:v>
                </c:pt>
                <c:pt idx="328">
                  <c:v>16503</c:v>
                </c:pt>
                <c:pt idx="329">
                  <c:v>395</c:v>
                </c:pt>
                <c:pt idx="330">
                  <c:v>70174</c:v>
                </c:pt>
                <c:pt idx="331">
                  <c:v>32868</c:v>
                </c:pt>
                <c:pt idx="332">
                  <c:v>8431</c:v>
                </c:pt>
                <c:pt idx="333">
                  <c:v>3880</c:v>
                </c:pt>
                <c:pt idx="334">
                  <c:v>10479</c:v>
                </c:pt>
                <c:pt idx="335">
                  <c:v>2074</c:v>
                </c:pt>
                <c:pt idx="336">
                  <c:v>70445</c:v>
                </c:pt>
                <c:pt idx="337">
                  <c:v>206489</c:v>
                </c:pt>
                <c:pt idx="338">
                  <c:v>804</c:v>
                </c:pt>
                <c:pt idx="339">
                  <c:v>82672</c:v>
                </c:pt>
                <c:pt idx="340">
                  <c:v>3470</c:v>
                </c:pt>
                <c:pt idx="341">
                  <c:v>13486</c:v>
                </c:pt>
                <c:pt idx="342">
                  <c:v>128</c:v>
                </c:pt>
                <c:pt idx="343">
                  <c:v>54676</c:v>
                </c:pt>
                <c:pt idx="344">
                  <c:v>6611</c:v>
                </c:pt>
                <c:pt idx="345">
                  <c:v>126973</c:v>
                </c:pt>
                <c:pt idx="346">
                  <c:v>244559</c:v>
                </c:pt>
                <c:pt idx="347">
                  <c:v>4901</c:v>
                </c:pt>
                <c:pt idx="348">
                  <c:v>189265</c:v>
                </c:pt>
                <c:pt idx="349">
                  <c:v>46786</c:v>
                </c:pt>
                <c:pt idx="350">
                  <c:v>365</c:v>
                </c:pt>
                <c:pt idx="351">
                  <c:v>3028</c:v>
                </c:pt>
                <c:pt idx="352">
                  <c:v>4180</c:v>
                </c:pt>
                <c:pt idx="353">
                  <c:v>47974</c:v>
                </c:pt>
                <c:pt idx="354">
                  <c:v>14382</c:v>
                </c:pt>
                <c:pt idx="355">
                  <c:v>96321</c:v>
                </c:pt>
                <c:pt idx="356">
                  <c:v>4093</c:v>
                </c:pt>
                <c:pt idx="357">
                  <c:v>1179</c:v>
                </c:pt>
                <c:pt idx="358">
                  <c:v>2278</c:v>
                </c:pt>
                <c:pt idx="359">
                  <c:v>42395</c:v>
                </c:pt>
                <c:pt idx="360">
                  <c:v>13606</c:v>
                </c:pt>
                <c:pt idx="361">
                  <c:v>37947</c:v>
                </c:pt>
                <c:pt idx="362">
                  <c:v>1262</c:v>
                </c:pt>
                <c:pt idx="363">
                  <c:v>103301</c:v>
                </c:pt>
                <c:pt idx="364">
                  <c:v>4993</c:v>
                </c:pt>
                <c:pt idx="365">
                  <c:v>8019</c:v>
                </c:pt>
                <c:pt idx="366">
                  <c:v>809</c:v>
                </c:pt>
                <c:pt idx="367">
                  <c:v>77927</c:v>
                </c:pt>
                <c:pt idx="368">
                  <c:v>51324</c:v>
                </c:pt>
                <c:pt idx="369">
                  <c:v>32</c:v>
                </c:pt>
                <c:pt idx="370">
                  <c:v>6824</c:v>
                </c:pt>
                <c:pt idx="371">
                  <c:v>1193</c:v>
                </c:pt>
                <c:pt idx="372">
                  <c:v>33748</c:v>
                </c:pt>
                <c:pt idx="373">
                  <c:v>32162</c:v>
                </c:pt>
                <c:pt idx="374">
                  <c:v>7698</c:v>
                </c:pt>
                <c:pt idx="375">
                  <c:v>54560</c:v>
                </c:pt>
                <c:pt idx="376">
                  <c:v>49608</c:v>
                </c:pt>
                <c:pt idx="377">
                  <c:v>460</c:v>
                </c:pt>
                <c:pt idx="378">
                  <c:v>195</c:v>
                </c:pt>
                <c:pt idx="379">
                  <c:v>212</c:v>
                </c:pt>
                <c:pt idx="380">
                  <c:v>215271</c:v>
                </c:pt>
                <c:pt idx="381">
                  <c:v>7248</c:v>
                </c:pt>
                <c:pt idx="382">
                  <c:v>29233</c:v>
                </c:pt>
                <c:pt idx="383">
                  <c:v>1431724</c:v>
                </c:pt>
                <c:pt idx="384">
                  <c:v>7148</c:v>
                </c:pt>
                <c:pt idx="385">
                  <c:v>124337</c:v>
                </c:pt>
                <c:pt idx="386">
                  <c:v>19</c:v>
                </c:pt>
                <c:pt idx="387">
                  <c:v>1351</c:v>
                </c:pt>
                <c:pt idx="388">
                  <c:v>116178</c:v>
                </c:pt>
                <c:pt idx="389">
                  <c:v>32976</c:v>
                </c:pt>
                <c:pt idx="390">
                  <c:v>67</c:v>
                </c:pt>
                <c:pt idx="391">
                  <c:v>4621</c:v>
                </c:pt>
                <c:pt idx="392">
                  <c:v>287</c:v>
                </c:pt>
                <c:pt idx="393">
                  <c:v>1788960</c:v>
                </c:pt>
                <c:pt idx="394">
                  <c:v>19631</c:v>
                </c:pt>
                <c:pt idx="395">
                  <c:v>108091</c:v>
                </c:pt>
                <c:pt idx="396">
                  <c:v>8332</c:v>
                </c:pt>
                <c:pt idx="397">
                  <c:v>12984</c:v>
                </c:pt>
                <c:pt idx="398">
                  <c:v>1548</c:v>
                </c:pt>
                <c:pt idx="399">
                  <c:v>17637</c:v>
                </c:pt>
                <c:pt idx="400">
                  <c:v>57838</c:v>
                </c:pt>
                <c:pt idx="401">
                  <c:v>65</c:v>
                </c:pt>
                <c:pt idx="402">
                  <c:v>26114</c:v>
                </c:pt>
                <c:pt idx="403">
                  <c:v>7724</c:v>
                </c:pt>
                <c:pt idx="404">
                  <c:v>4496</c:v>
                </c:pt>
                <c:pt idx="405">
                  <c:v>3299</c:v>
                </c:pt>
                <c:pt idx="406">
                  <c:v>8937</c:v>
                </c:pt>
                <c:pt idx="407">
                  <c:v>1208</c:v>
                </c:pt>
                <c:pt idx="408">
                  <c:v>3149</c:v>
                </c:pt>
                <c:pt idx="409">
                  <c:v>150451</c:v>
                </c:pt>
                <c:pt idx="410">
                  <c:v>5002</c:v>
                </c:pt>
                <c:pt idx="411">
                  <c:v>109686</c:v>
                </c:pt>
                <c:pt idx="412">
                  <c:v>1967</c:v>
                </c:pt>
                <c:pt idx="413">
                  <c:v>98457</c:v>
                </c:pt>
                <c:pt idx="414">
                  <c:v>4822</c:v>
                </c:pt>
                <c:pt idx="415">
                  <c:v>1483</c:v>
                </c:pt>
                <c:pt idx="416">
                  <c:v>121</c:v>
                </c:pt>
                <c:pt idx="417">
                  <c:v>5719</c:v>
                </c:pt>
                <c:pt idx="418">
                  <c:v>208</c:v>
                </c:pt>
                <c:pt idx="419">
                  <c:v>1646</c:v>
                </c:pt>
                <c:pt idx="420">
                  <c:v>29</c:v>
                </c:pt>
                <c:pt idx="421">
                  <c:v>10543</c:v>
                </c:pt>
                <c:pt idx="422">
                  <c:v>9808</c:v>
                </c:pt>
                <c:pt idx="423">
                  <c:v>781</c:v>
                </c:pt>
                <c:pt idx="424">
                  <c:v>129381</c:v>
                </c:pt>
                <c:pt idx="425">
                  <c:v>310</c:v>
                </c:pt>
                <c:pt idx="426">
                  <c:v>30992</c:v>
                </c:pt>
                <c:pt idx="427">
                  <c:v>387156</c:v>
                </c:pt>
                <c:pt idx="428">
                  <c:v>1094557</c:v>
                </c:pt>
                <c:pt idx="429">
                  <c:v>4658</c:v>
                </c:pt>
                <c:pt idx="430">
                  <c:v>4</c:v>
                </c:pt>
                <c:pt idx="431">
                  <c:v>28010</c:v>
                </c:pt>
                <c:pt idx="432">
                  <c:v>2688</c:v>
                </c:pt>
                <c:pt idx="433">
                  <c:v>2583</c:v>
                </c:pt>
                <c:pt idx="434">
                  <c:v>1111</c:v>
                </c:pt>
                <c:pt idx="435">
                  <c:v>41026</c:v>
                </c:pt>
                <c:pt idx="436">
                  <c:v>234</c:v>
                </c:pt>
                <c:pt idx="437">
                  <c:v>19042</c:v>
                </c:pt>
                <c:pt idx="438">
                  <c:v>4028</c:v>
                </c:pt>
                <c:pt idx="439">
                  <c:v>730</c:v>
                </c:pt>
                <c:pt idx="440">
                  <c:v>7882</c:v>
                </c:pt>
                <c:pt idx="441">
                  <c:v>29464</c:v>
                </c:pt>
                <c:pt idx="442">
                  <c:v>145</c:v>
                </c:pt>
                <c:pt idx="443">
                  <c:v>481888</c:v>
                </c:pt>
                <c:pt idx="444">
                  <c:v>106759</c:v>
                </c:pt>
                <c:pt idx="445">
                  <c:v>14193</c:v>
                </c:pt>
                <c:pt idx="446">
                  <c:v>155328</c:v>
                </c:pt>
                <c:pt idx="447">
                  <c:v>1841</c:v>
                </c:pt>
                <c:pt idx="448">
                  <c:v>404</c:v>
                </c:pt>
                <c:pt idx="449">
                  <c:v>146603</c:v>
                </c:pt>
                <c:pt idx="450">
                  <c:v>59</c:v>
                </c:pt>
                <c:pt idx="451">
                  <c:v>42743</c:v>
                </c:pt>
                <c:pt idx="452">
                  <c:v>1533</c:v>
                </c:pt>
                <c:pt idx="453">
                  <c:v>230</c:v>
                </c:pt>
                <c:pt idx="454">
                  <c:v>39847</c:v>
                </c:pt>
                <c:pt idx="455">
                  <c:v>32489</c:v>
                </c:pt>
                <c:pt idx="456">
                  <c:v>63594</c:v>
                </c:pt>
                <c:pt idx="457">
                  <c:v>10200</c:v>
                </c:pt>
                <c:pt idx="458">
                  <c:v>9504</c:v>
                </c:pt>
                <c:pt idx="459">
                  <c:v>3370</c:v>
                </c:pt>
                <c:pt idx="460">
                  <c:v>8670</c:v>
                </c:pt>
                <c:pt idx="461">
                  <c:v>13453</c:v>
                </c:pt>
                <c:pt idx="462">
                  <c:v>1503</c:v>
                </c:pt>
                <c:pt idx="463">
                  <c:v>179</c:v>
                </c:pt>
                <c:pt idx="464">
                  <c:v>4512</c:v>
                </c:pt>
                <c:pt idx="465">
                  <c:v>2945</c:v>
                </c:pt>
                <c:pt idx="466">
                  <c:v>6432</c:v>
                </c:pt>
                <c:pt idx="467">
                  <c:v>49006</c:v>
                </c:pt>
                <c:pt idx="468">
                  <c:v>5059</c:v>
                </c:pt>
                <c:pt idx="469">
                  <c:v>25057</c:v>
                </c:pt>
                <c:pt idx="470">
                  <c:v>786</c:v>
                </c:pt>
                <c:pt idx="471">
                  <c:v>6975</c:v>
                </c:pt>
                <c:pt idx="472">
                  <c:v>109</c:v>
                </c:pt>
                <c:pt idx="473">
                  <c:v>197222</c:v>
                </c:pt>
                <c:pt idx="474">
                  <c:v>7932</c:v>
                </c:pt>
                <c:pt idx="475">
                  <c:v>2773</c:v>
                </c:pt>
                <c:pt idx="476">
                  <c:v>14227</c:v>
                </c:pt>
                <c:pt idx="477">
                  <c:v>611</c:v>
                </c:pt>
                <c:pt idx="478">
                  <c:v>25617</c:v>
                </c:pt>
                <c:pt idx="479">
                  <c:v>19893</c:v>
                </c:pt>
                <c:pt idx="480">
                  <c:v>309</c:v>
                </c:pt>
                <c:pt idx="481">
                  <c:v>1017</c:v>
                </c:pt>
                <c:pt idx="482">
                  <c:v>4377</c:v>
                </c:pt>
                <c:pt idx="483">
                  <c:v>4736</c:v>
                </c:pt>
                <c:pt idx="484">
                  <c:v>46</c:v>
                </c:pt>
                <c:pt idx="485">
                  <c:v>10697</c:v>
                </c:pt>
                <c:pt idx="486">
                  <c:v>16023</c:v>
                </c:pt>
                <c:pt idx="487">
                  <c:v>227</c:v>
                </c:pt>
                <c:pt idx="488">
                  <c:v>11645</c:v>
                </c:pt>
                <c:pt idx="489">
                  <c:v>13124</c:v>
                </c:pt>
                <c:pt idx="490">
                  <c:v>5977</c:v>
                </c:pt>
                <c:pt idx="491">
                  <c:v>518106</c:v>
                </c:pt>
                <c:pt idx="492">
                  <c:v>58841</c:v>
                </c:pt>
                <c:pt idx="493">
                  <c:v>14</c:v>
                </c:pt>
                <c:pt idx="494">
                  <c:v>18884</c:v>
                </c:pt>
                <c:pt idx="495">
                  <c:v>11389</c:v>
                </c:pt>
                <c:pt idx="496">
                  <c:v>21612</c:v>
                </c:pt>
                <c:pt idx="497">
                  <c:v>5519</c:v>
                </c:pt>
                <c:pt idx="498">
                  <c:v>48651</c:v>
                </c:pt>
                <c:pt idx="499">
                  <c:v>47164</c:v>
                </c:pt>
                <c:pt idx="500">
                  <c:v>6045</c:v>
                </c:pt>
                <c:pt idx="501">
                  <c:v>31111</c:v>
                </c:pt>
                <c:pt idx="502">
                  <c:v>35253</c:v>
                </c:pt>
                <c:pt idx="503">
                  <c:v>122778</c:v>
                </c:pt>
                <c:pt idx="504">
                  <c:v>728</c:v>
                </c:pt>
                <c:pt idx="505">
                  <c:v>7548</c:v>
                </c:pt>
                <c:pt idx="506">
                  <c:v>7914</c:v>
                </c:pt>
                <c:pt idx="507">
                  <c:v>15097</c:v>
                </c:pt>
                <c:pt idx="508">
                  <c:v>5599</c:v>
                </c:pt>
                <c:pt idx="509">
                  <c:v>15724</c:v>
                </c:pt>
                <c:pt idx="510">
                  <c:v>4952</c:v>
                </c:pt>
                <c:pt idx="511">
                  <c:v>30835</c:v>
                </c:pt>
                <c:pt idx="512">
                  <c:v>252</c:v>
                </c:pt>
                <c:pt idx="513">
                  <c:v>971</c:v>
                </c:pt>
                <c:pt idx="514">
                  <c:v>23398</c:v>
                </c:pt>
                <c:pt idx="515">
                  <c:v>34500</c:v>
                </c:pt>
                <c:pt idx="516">
                  <c:v>1966</c:v>
                </c:pt>
                <c:pt idx="517">
                  <c:v>23760</c:v>
                </c:pt>
                <c:pt idx="518">
                  <c:v>85230</c:v>
                </c:pt>
                <c:pt idx="519">
                  <c:v>9122</c:v>
                </c:pt>
                <c:pt idx="520">
                  <c:v>4052</c:v>
                </c:pt>
                <c:pt idx="521">
                  <c:v>5694</c:v>
                </c:pt>
                <c:pt idx="522">
                  <c:v>3297</c:v>
                </c:pt>
                <c:pt idx="523">
                  <c:v>2013</c:v>
                </c:pt>
                <c:pt idx="524">
                  <c:v>12960</c:v>
                </c:pt>
                <c:pt idx="525">
                  <c:v>15815</c:v>
                </c:pt>
                <c:pt idx="526">
                  <c:v>2270</c:v>
                </c:pt>
                <c:pt idx="527">
                  <c:v>262291</c:v>
                </c:pt>
                <c:pt idx="528">
                  <c:v>312</c:v>
                </c:pt>
                <c:pt idx="529">
                  <c:v>147739</c:v>
                </c:pt>
                <c:pt idx="530">
                  <c:v>33784</c:v>
                </c:pt>
                <c:pt idx="531">
                  <c:v>55993</c:v>
                </c:pt>
                <c:pt idx="532">
                  <c:v>14025</c:v>
                </c:pt>
                <c:pt idx="533">
                  <c:v>65854</c:v>
                </c:pt>
                <c:pt idx="534">
                  <c:v>22210</c:v>
                </c:pt>
                <c:pt idx="535">
                  <c:v>14471</c:v>
                </c:pt>
                <c:pt idx="536">
                  <c:v>11738</c:v>
                </c:pt>
                <c:pt idx="537">
                  <c:v>48342</c:v>
                </c:pt>
                <c:pt idx="538">
                  <c:v>15218</c:v>
                </c:pt>
                <c:pt idx="539">
                  <c:v>5293</c:v>
                </c:pt>
                <c:pt idx="540">
                  <c:v>3024</c:v>
                </c:pt>
                <c:pt idx="541">
                  <c:v>18605</c:v>
                </c:pt>
                <c:pt idx="542">
                  <c:v>10167</c:v>
                </c:pt>
                <c:pt idx="543">
                  <c:v>153706</c:v>
                </c:pt>
                <c:pt idx="544">
                  <c:v>24823</c:v>
                </c:pt>
                <c:pt idx="545">
                  <c:v>29530</c:v>
                </c:pt>
                <c:pt idx="546">
                  <c:v>6762</c:v>
                </c:pt>
                <c:pt idx="547">
                  <c:v>29446</c:v>
                </c:pt>
                <c:pt idx="548">
                  <c:v>131711</c:v>
                </c:pt>
                <c:pt idx="549">
                  <c:v>13681</c:v>
                </c:pt>
                <c:pt idx="550">
                  <c:v>6796</c:v>
                </c:pt>
                <c:pt idx="551">
                  <c:v>1625</c:v>
                </c:pt>
                <c:pt idx="552">
                  <c:v>778</c:v>
                </c:pt>
                <c:pt idx="553">
                  <c:v>5957</c:v>
                </c:pt>
                <c:pt idx="554">
                  <c:v>15745</c:v>
                </c:pt>
                <c:pt idx="555">
                  <c:v>6809</c:v>
                </c:pt>
                <c:pt idx="556">
                  <c:v>27811</c:v>
                </c:pt>
                <c:pt idx="557">
                  <c:v>135207</c:v>
                </c:pt>
                <c:pt idx="558">
                  <c:v>3</c:v>
                </c:pt>
                <c:pt idx="559">
                  <c:v>72349</c:v>
                </c:pt>
                <c:pt idx="560">
                  <c:v>23570</c:v>
                </c:pt>
                <c:pt idx="561">
                  <c:v>15082</c:v>
                </c:pt>
                <c:pt idx="562">
                  <c:v>4721</c:v>
                </c:pt>
                <c:pt idx="563">
                  <c:v>2</c:v>
                </c:pt>
                <c:pt idx="564">
                  <c:v>10224</c:v>
                </c:pt>
                <c:pt idx="565">
                  <c:v>54340</c:v>
                </c:pt>
                <c:pt idx="566">
                  <c:v>8088</c:v>
                </c:pt>
                <c:pt idx="567">
                  <c:v>25703</c:v>
                </c:pt>
                <c:pt idx="568">
                  <c:v>2460</c:v>
                </c:pt>
                <c:pt idx="569">
                  <c:v>2261</c:v>
                </c:pt>
                <c:pt idx="570">
                  <c:v>125</c:v>
                </c:pt>
                <c:pt idx="571">
                  <c:v>1214</c:v>
                </c:pt>
                <c:pt idx="572">
                  <c:v>2874</c:v>
                </c:pt>
                <c:pt idx="573">
                  <c:v>1953</c:v>
                </c:pt>
                <c:pt idx="574">
                  <c:v>11179</c:v>
                </c:pt>
                <c:pt idx="575">
                  <c:v>0</c:v>
                </c:pt>
                <c:pt idx="576">
                  <c:v>292251</c:v>
                </c:pt>
                <c:pt idx="577">
                  <c:v>34039</c:v>
                </c:pt>
                <c:pt idx="578">
                  <c:v>51291</c:v>
                </c:pt>
                <c:pt idx="579">
                  <c:v>4958</c:v>
                </c:pt>
                <c:pt idx="580">
                  <c:v>3089</c:v>
                </c:pt>
                <c:pt idx="581">
                  <c:v>5724</c:v>
                </c:pt>
                <c:pt idx="582">
                  <c:v>95218</c:v>
                </c:pt>
                <c:pt idx="583">
                  <c:v>5137</c:v>
                </c:pt>
                <c:pt idx="584">
                  <c:v>127</c:v>
                </c:pt>
                <c:pt idx="585">
                  <c:v>37836</c:v>
                </c:pt>
                <c:pt idx="586">
                  <c:v>151443</c:v>
                </c:pt>
                <c:pt idx="587">
                  <c:v>825258</c:v>
                </c:pt>
                <c:pt idx="588">
                  <c:v>20083</c:v>
                </c:pt>
                <c:pt idx="589">
                  <c:v>6629</c:v>
                </c:pt>
                <c:pt idx="590">
                  <c:v>54190</c:v>
                </c:pt>
                <c:pt idx="591">
                  <c:v>5736</c:v>
                </c:pt>
                <c:pt idx="592">
                  <c:v>49615</c:v>
                </c:pt>
                <c:pt idx="593">
                  <c:v>412</c:v>
                </c:pt>
                <c:pt idx="594">
                  <c:v>187</c:v>
                </c:pt>
                <c:pt idx="595">
                  <c:v>6802</c:v>
                </c:pt>
                <c:pt idx="596">
                  <c:v>71</c:v>
                </c:pt>
                <c:pt idx="597">
                  <c:v>188129</c:v>
                </c:pt>
                <c:pt idx="598">
                  <c:v>73056</c:v>
                </c:pt>
                <c:pt idx="599">
                  <c:v>30153</c:v>
                </c:pt>
                <c:pt idx="600">
                  <c:v>32630</c:v>
                </c:pt>
                <c:pt idx="601">
                  <c:v>754</c:v>
                </c:pt>
                <c:pt idx="602">
                  <c:v>5727</c:v>
                </c:pt>
                <c:pt idx="603">
                  <c:v>36308</c:v>
                </c:pt>
                <c:pt idx="604">
                  <c:v>176</c:v>
                </c:pt>
                <c:pt idx="605">
                  <c:v>1519</c:v>
                </c:pt>
                <c:pt idx="606">
                  <c:v>49907</c:v>
                </c:pt>
                <c:pt idx="607">
                  <c:v>3539</c:v>
                </c:pt>
                <c:pt idx="608">
                  <c:v>5799</c:v>
                </c:pt>
                <c:pt idx="609">
                  <c:v>16023</c:v>
                </c:pt>
                <c:pt idx="610">
                  <c:v>550</c:v>
                </c:pt>
                <c:pt idx="611">
                  <c:v>4783</c:v>
                </c:pt>
                <c:pt idx="612">
                  <c:v>5471</c:v>
                </c:pt>
                <c:pt idx="613">
                  <c:v>670</c:v>
                </c:pt>
                <c:pt idx="614">
                  <c:v>16139</c:v>
                </c:pt>
                <c:pt idx="615">
                  <c:v>66758</c:v>
                </c:pt>
                <c:pt idx="616">
                  <c:v>73435</c:v>
                </c:pt>
                <c:pt idx="617">
                  <c:v>450885</c:v>
                </c:pt>
                <c:pt idx="618">
                  <c:v>3164</c:v>
                </c:pt>
                <c:pt idx="619">
                  <c:v>10497</c:v>
                </c:pt>
                <c:pt idx="620">
                  <c:v>25366</c:v>
                </c:pt>
                <c:pt idx="621">
                  <c:v>2389</c:v>
                </c:pt>
                <c:pt idx="622">
                  <c:v>18139</c:v>
                </c:pt>
                <c:pt idx="623">
                  <c:v>44879</c:v>
                </c:pt>
                <c:pt idx="624">
                  <c:v>20551</c:v>
                </c:pt>
                <c:pt idx="625">
                  <c:v>27107</c:v>
                </c:pt>
                <c:pt idx="626">
                  <c:v>13027</c:v>
                </c:pt>
                <c:pt idx="627">
                  <c:v>19428</c:v>
                </c:pt>
                <c:pt idx="628">
                  <c:v>4773</c:v>
                </c:pt>
                <c:pt idx="629">
                  <c:v>31374</c:v>
                </c:pt>
                <c:pt idx="630">
                  <c:v>35</c:v>
                </c:pt>
                <c:pt idx="631">
                  <c:v>180749</c:v>
                </c:pt>
                <c:pt idx="632">
                  <c:v>11650</c:v>
                </c:pt>
                <c:pt idx="633">
                  <c:v>86207</c:v>
                </c:pt>
                <c:pt idx="634">
                  <c:v>68563</c:v>
                </c:pt>
                <c:pt idx="635">
                  <c:v>24031</c:v>
                </c:pt>
                <c:pt idx="636">
                  <c:v>5691</c:v>
                </c:pt>
                <c:pt idx="637">
                  <c:v>4994</c:v>
                </c:pt>
                <c:pt idx="638">
                  <c:v>112341</c:v>
                </c:pt>
                <c:pt idx="639">
                  <c:v>3859</c:v>
                </c:pt>
                <c:pt idx="640">
                  <c:v>49985</c:v>
                </c:pt>
                <c:pt idx="641">
                  <c:v>35493</c:v>
                </c:pt>
                <c:pt idx="642">
                  <c:v>41221</c:v>
                </c:pt>
                <c:pt idx="643">
                  <c:v>193377</c:v>
                </c:pt>
                <c:pt idx="644">
                  <c:v>369736</c:v>
                </c:pt>
                <c:pt idx="645">
                  <c:v>17572</c:v>
                </c:pt>
                <c:pt idx="646">
                  <c:v>227602</c:v>
                </c:pt>
                <c:pt idx="647">
                  <c:v>75567</c:v>
                </c:pt>
                <c:pt idx="648">
                  <c:v>135280</c:v>
                </c:pt>
                <c:pt idx="649">
                  <c:v>3143</c:v>
                </c:pt>
                <c:pt idx="650">
                  <c:v>13409</c:v>
                </c:pt>
                <c:pt idx="651">
                  <c:v>8</c:v>
                </c:pt>
                <c:pt idx="652">
                  <c:v>2948</c:v>
                </c:pt>
                <c:pt idx="653">
                  <c:v>87201</c:v>
                </c:pt>
                <c:pt idx="654">
                  <c:v>6431</c:v>
                </c:pt>
                <c:pt idx="655">
                  <c:v>9401</c:v>
                </c:pt>
                <c:pt idx="656">
                  <c:v>46625</c:v>
                </c:pt>
                <c:pt idx="657">
                  <c:v>247884</c:v>
                </c:pt>
                <c:pt idx="658">
                  <c:v>39056</c:v>
                </c:pt>
                <c:pt idx="659">
                  <c:v>86444</c:v>
                </c:pt>
                <c:pt idx="660">
                  <c:v>20217</c:v>
                </c:pt>
                <c:pt idx="661">
                  <c:v>51635</c:v>
                </c:pt>
                <c:pt idx="662">
                  <c:v>19998</c:v>
                </c:pt>
                <c:pt idx="663">
                  <c:v>20192</c:v>
                </c:pt>
                <c:pt idx="664">
                  <c:v>38734</c:v>
                </c:pt>
                <c:pt idx="665">
                  <c:v>156895</c:v>
                </c:pt>
                <c:pt idx="666">
                  <c:v>493804</c:v>
                </c:pt>
                <c:pt idx="667">
                  <c:v>2980</c:v>
                </c:pt>
                <c:pt idx="668">
                  <c:v>19069</c:v>
                </c:pt>
                <c:pt idx="669">
                  <c:v>14742</c:v>
                </c:pt>
                <c:pt idx="670">
                  <c:v>161751</c:v>
                </c:pt>
                <c:pt idx="671">
                  <c:v>55</c:v>
                </c:pt>
                <c:pt idx="672">
                  <c:v>5721</c:v>
                </c:pt>
                <c:pt idx="673">
                  <c:v>30</c:v>
                </c:pt>
                <c:pt idx="674">
                  <c:v>4127</c:v>
                </c:pt>
                <c:pt idx="675">
                  <c:v>46423</c:v>
                </c:pt>
                <c:pt idx="676">
                  <c:v>1265</c:v>
                </c:pt>
                <c:pt idx="677">
                  <c:v>2969</c:v>
                </c:pt>
                <c:pt idx="678">
                  <c:v>49060</c:v>
                </c:pt>
                <c:pt idx="679">
                  <c:v>17958</c:v>
                </c:pt>
                <c:pt idx="680">
                  <c:v>301</c:v>
                </c:pt>
                <c:pt idx="681">
                  <c:v>649</c:v>
                </c:pt>
                <c:pt idx="682">
                  <c:v>3683</c:v>
                </c:pt>
                <c:pt idx="683">
                  <c:v>124860</c:v>
                </c:pt>
                <c:pt idx="684">
                  <c:v>1958</c:v>
                </c:pt>
                <c:pt idx="685">
                  <c:v>26604</c:v>
                </c:pt>
                <c:pt idx="686">
                  <c:v>8166</c:v>
                </c:pt>
                <c:pt idx="687">
                  <c:v>94279</c:v>
                </c:pt>
                <c:pt idx="688">
                  <c:v>26794</c:v>
                </c:pt>
                <c:pt idx="689">
                  <c:v>37009</c:v>
                </c:pt>
                <c:pt idx="690">
                  <c:v>47108</c:v>
                </c:pt>
                <c:pt idx="691">
                  <c:v>7675</c:v>
                </c:pt>
                <c:pt idx="692">
                  <c:v>215294</c:v>
                </c:pt>
                <c:pt idx="693">
                  <c:v>29873</c:v>
                </c:pt>
                <c:pt idx="694">
                  <c:v>38633</c:v>
                </c:pt>
                <c:pt idx="695">
                  <c:v>11378</c:v>
                </c:pt>
                <c:pt idx="696">
                  <c:v>240</c:v>
                </c:pt>
                <c:pt idx="697">
                  <c:v>18453</c:v>
                </c:pt>
                <c:pt idx="698">
                  <c:v>187303</c:v>
                </c:pt>
                <c:pt idx="699">
                  <c:v>69</c:v>
                </c:pt>
                <c:pt idx="700">
                  <c:v>33259</c:v>
                </c:pt>
                <c:pt idx="701">
                  <c:v>33689</c:v>
                </c:pt>
                <c:pt idx="702">
                  <c:v>931</c:v>
                </c:pt>
                <c:pt idx="703">
                  <c:v>218633</c:v>
                </c:pt>
                <c:pt idx="704">
                  <c:v>12313</c:v>
                </c:pt>
                <c:pt idx="705">
                  <c:v>3454</c:v>
                </c:pt>
                <c:pt idx="706">
                  <c:v>2384</c:v>
                </c:pt>
                <c:pt idx="707">
                  <c:v>2635</c:v>
                </c:pt>
                <c:pt idx="708">
                  <c:v>167615</c:v>
                </c:pt>
                <c:pt idx="709">
                  <c:v>1752</c:v>
                </c:pt>
                <c:pt idx="710">
                  <c:v>79652</c:v>
                </c:pt>
                <c:pt idx="711">
                  <c:v>22571</c:v>
                </c:pt>
                <c:pt idx="712">
                  <c:v>449</c:v>
                </c:pt>
                <c:pt idx="713">
                  <c:v>41</c:v>
                </c:pt>
                <c:pt idx="714">
                  <c:v>5794</c:v>
                </c:pt>
                <c:pt idx="715">
                  <c:v>4254</c:v>
                </c:pt>
                <c:pt idx="716">
                  <c:v>5754</c:v>
                </c:pt>
                <c:pt idx="717">
                  <c:v>18390</c:v>
                </c:pt>
                <c:pt idx="718">
                  <c:v>108</c:v>
                </c:pt>
                <c:pt idx="719">
                  <c:v>3374</c:v>
                </c:pt>
                <c:pt idx="720">
                  <c:v>1354</c:v>
                </c:pt>
                <c:pt idx="721">
                  <c:v>109426</c:v>
                </c:pt>
                <c:pt idx="722">
                  <c:v>11154</c:v>
                </c:pt>
                <c:pt idx="723">
                  <c:v>1950</c:v>
                </c:pt>
                <c:pt idx="724">
                  <c:v>2058</c:v>
                </c:pt>
                <c:pt idx="725">
                  <c:v>3899</c:v>
                </c:pt>
                <c:pt idx="726">
                  <c:v>9383</c:v>
                </c:pt>
                <c:pt idx="727">
                  <c:v>3297</c:v>
                </c:pt>
                <c:pt idx="728">
                  <c:v>7495</c:v>
                </c:pt>
                <c:pt idx="729">
                  <c:v>0</c:v>
                </c:pt>
                <c:pt idx="730">
                  <c:v>83646</c:v>
                </c:pt>
                <c:pt idx="731">
                  <c:v>16644</c:v>
                </c:pt>
                <c:pt idx="732">
                  <c:v>15716</c:v>
                </c:pt>
                <c:pt idx="733">
                  <c:v>34058</c:v>
                </c:pt>
                <c:pt idx="734">
                  <c:v>30</c:v>
                </c:pt>
                <c:pt idx="735">
                  <c:v>8985</c:v>
                </c:pt>
                <c:pt idx="736">
                  <c:v>455</c:v>
                </c:pt>
                <c:pt idx="737">
                  <c:v>3125</c:v>
                </c:pt>
                <c:pt idx="738">
                  <c:v>24531</c:v>
                </c:pt>
                <c:pt idx="739">
                  <c:v>29689</c:v>
                </c:pt>
                <c:pt idx="740">
                  <c:v>9376</c:v>
                </c:pt>
                <c:pt idx="741">
                  <c:v>21</c:v>
                </c:pt>
                <c:pt idx="742">
                  <c:v>694</c:v>
                </c:pt>
                <c:pt idx="743">
                  <c:v>20609</c:v>
                </c:pt>
                <c:pt idx="744">
                  <c:v>1076</c:v>
                </c:pt>
                <c:pt idx="745">
                  <c:v>989</c:v>
                </c:pt>
                <c:pt idx="746">
                  <c:v>3333</c:v>
                </c:pt>
                <c:pt idx="747">
                  <c:v>477</c:v>
                </c:pt>
                <c:pt idx="748">
                  <c:v>7726</c:v>
                </c:pt>
                <c:pt idx="749">
                  <c:v>178</c:v>
                </c:pt>
                <c:pt idx="750">
                  <c:v>148</c:v>
                </c:pt>
                <c:pt idx="751">
                  <c:v>4918</c:v>
                </c:pt>
                <c:pt idx="752">
                  <c:v>3792</c:v>
                </c:pt>
                <c:pt idx="753">
                  <c:v>1286</c:v>
                </c:pt>
                <c:pt idx="754">
                  <c:v>34531</c:v>
                </c:pt>
                <c:pt idx="755">
                  <c:v>51428</c:v>
                </c:pt>
                <c:pt idx="756">
                  <c:v>7039</c:v>
                </c:pt>
                <c:pt idx="757">
                  <c:v>18619</c:v>
                </c:pt>
                <c:pt idx="758">
                  <c:v>13360</c:v>
                </c:pt>
                <c:pt idx="759">
                  <c:v>6433</c:v>
                </c:pt>
                <c:pt idx="760">
                  <c:v>18811</c:v>
                </c:pt>
                <c:pt idx="761">
                  <c:v>828</c:v>
                </c:pt>
                <c:pt idx="762">
                  <c:v>1398</c:v>
                </c:pt>
                <c:pt idx="763">
                  <c:v>4028</c:v>
                </c:pt>
                <c:pt idx="764">
                  <c:v>5684</c:v>
                </c:pt>
                <c:pt idx="765">
                  <c:v>69007</c:v>
                </c:pt>
                <c:pt idx="766">
                  <c:v>10747</c:v>
                </c:pt>
                <c:pt idx="767">
                  <c:v>20289</c:v>
                </c:pt>
                <c:pt idx="768">
                  <c:v>10325</c:v>
                </c:pt>
                <c:pt idx="769">
                  <c:v>18686</c:v>
                </c:pt>
                <c:pt idx="770">
                  <c:v>1299</c:v>
                </c:pt>
                <c:pt idx="771">
                  <c:v>28418</c:v>
                </c:pt>
                <c:pt idx="772">
                  <c:v>1417</c:v>
                </c:pt>
                <c:pt idx="773">
                  <c:v>1248</c:v>
                </c:pt>
                <c:pt idx="774">
                  <c:v>119459</c:v>
                </c:pt>
                <c:pt idx="775">
                  <c:v>1880</c:v>
                </c:pt>
                <c:pt idx="776">
                  <c:v>7253</c:v>
                </c:pt>
                <c:pt idx="777">
                  <c:v>38196</c:v>
                </c:pt>
                <c:pt idx="778">
                  <c:v>24687</c:v>
                </c:pt>
                <c:pt idx="779">
                  <c:v>85113</c:v>
                </c:pt>
                <c:pt idx="780">
                  <c:v>16443</c:v>
                </c:pt>
                <c:pt idx="781">
                  <c:v>1351</c:v>
                </c:pt>
                <c:pt idx="782">
                  <c:v>52190</c:v>
                </c:pt>
                <c:pt idx="783">
                  <c:v>396450</c:v>
                </c:pt>
                <c:pt idx="784">
                  <c:v>0</c:v>
                </c:pt>
                <c:pt idx="785">
                  <c:v>1667</c:v>
                </c:pt>
                <c:pt idx="786">
                  <c:v>3806</c:v>
                </c:pt>
                <c:pt idx="787">
                  <c:v>257</c:v>
                </c:pt>
                <c:pt idx="788">
                  <c:v>110407</c:v>
                </c:pt>
                <c:pt idx="789">
                  <c:v>115164</c:v>
                </c:pt>
                <c:pt idx="790">
                  <c:v>347100</c:v>
                </c:pt>
                <c:pt idx="791">
                  <c:v>418</c:v>
                </c:pt>
                <c:pt idx="792">
                  <c:v>428599</c:v>
                </c:pt>
                <c:pt idx="793">
                  <c:v>13924</c:v>
                </c:pt>
                <c:pt idx="794">
                  <c:v>442316</c:v>
                </c:pt>
                <c:pt idx="795">
                  <c:v>4658</c:v>
                </c:pt>
                <c:pt idx="796">
                  <c:v>68401</c:v>
                </c:pt>
                <c:pt idx="797">
                  <c:v>6569</c:v>
                </c:pt>
                <c:pt idx="798">
                  <c:v>591776</c:v>
                </c:pt>
                <c:pt idx="799">
                  <c:v>20</c:v>
                </c:pt>
                <c:pt idx="800">
                  <c:v>1943</c:v>
                </c:pt>
                <c:pt idx="801">
                  <c:v>1170</c:v>
                </c:pt>
                <c:pt idx="802">
                  <c:v>10685</c:v>
                </c:pt>
                <c:pt idx="803">
                  <c:v>2676</c:v>
                </c:pt>
                <c:pt idx="804">
                  <c:v>4503</c:v>
                </c:pt>
                <c:pt idx="805">
                  <c:v>3322</c:v>
                </c:pt>
                <c:pt idx="806">
                  <c:v>9710</c:v>
                </c:pt>
                <c:pt idx="807">
                  <c:v>8982</c:v>
                </c:pt>
                <c:pt idx="808">
                  <c:v>13689</c:v>
                </c:pt>
                <c:pt idx="809">
                  <c:v>21941</c:v>
                </c:pt>
                <c:pt idx="810">
                  <c:v>4171</c:v>
                </c:pt>
                <c:pt idx="811">
                  <c:v>4947</c:v>
                </c:pt>
                <c:pt idx="812">
                  <c:v>443</c:v>
                </c:pt>
                <c:pt idx="813">
                  <c:v>1225</c:v>
                </c:pt>
                <c:pt idx="814">
                  <c:v>39940</c:v>
                </c:pt>
                <c:pt idx="815">
                  <c:v>74</c:v>
                </c:pt>
                <c:pt idx="816">
                  <c:v>143779</c:v>
                </c:pt>
                <c:pt idx="817">
                  <c:v>6531</c:v>
                </c:pt>
                <c:pt idx="818">
                  <c:v>36922</c:v>
                </c:pt>
                <c:pt idx="819">
                  <c:v>2625661</c:v>
                </c:pt>
                <c:pt idx="820">
                  <c:v>7102</c:v>
                </c:pt>
                <c:pt idx="821">
                  <c:v>6</c:v>
                </c:pt>
                <c:pt idx="822">
                  <c:v>6303</c:v>
                </c:pt>
                <c:pt idx="823">
                  <c:v>3051</c:v>
                </c:pt>
                <c:pt idx="824">
                  <c:v>28252</c:v>
                </c:pt>
                <c:pt idx="825">
                  <c:v>33261</c:v>
                </c:pt>
                <c:pt idx="826">
                  <c:v>23886</c:v>
                </c:pt>
                <c:pt idx="827">
                  <c:v>23638</c:v>
                </c:pt>
                <c:pt idx="828">
                  <c:v>1334</c:v>
                </c:pt>
                <c:pt idx="829">
                  <c:v>141277</c:v>
                </c:pt>
                <c:pt idx="830">
                  <c:v>76</c:v>
                </c:pt>
                <c:pt idx="831">
                  <c:v>7069</c:v>
                </c:pt>
                <c:pt idx="832">
                  <c:v>826</c:v>
                </c:pt>
                <c:pt idx="833">
                  <c:v>281</c:v>
                </c:pt>
                <c:pt idx="834">
                  <c:v>2049</c:v>
                </c:pt>
                <c:pt idx="835">
                  <c:v>904</c:v>
                </c:pt>
                <c:pt idx="836">
                  <c:v>35</c:v>
                </c:pt>
                <c:pt idx="837">
                  <c:v>290</c:v>
                </c:pt>
                <c:pt idx="838">
                  <c:v>15577</c:v>
                </c:pt>
                <c:pt idx="839">
                  <c:v>189276</c:v>
                </c:pt>
                <c:pt idx="840">
                  <c:v>25292</c:v>
                </c:pt>
                <c:pt idx="841">
                  <c:v>11629</c:v>
                </c:pt>
                <c:pt idx="842">
                  <c:v>6260</c:v>
                </c:pt>
                <c:pt idx="843">
                  <c:v>144410</c:v>
                </c:pt>
                <c:pt idx="844">
                  <c:v>13367</c:v>
                </c:pt>
                <c:pt idx="845">
                  <c:v>44807</c:v>
                </c:pt>
                <c:pt idx="846">
                  <c:v>0</c:v>
                </c:pt>
                <c:pt idx="847">
                  <c:v>5613827</c:v>
                </c:pt>
                <c:pt idx="848">
                  <c:v>5400</c:v>
                </c:pt>
                <c:pt idx="849">
                  <c:v>203</c:v>
                </c:pt>
                <c:pt idx="850">
                  <c:v>55982</c:v>
                </c:pt>
                <c:pt idx="851">
                  <c:v>1435</c:v>
                </c:pt>
                <c:pt idx="852">
                  <c:v>35151</c:v>
                </c:pt>
                <c:pt idx="853">
                  <c:v>47121</c:v>
                </c:pt>
                <c:pt idx="854">
                  <c:v>4372</c:v>
                </c:pt>
                <c:pt idx="855">
                  <c:v>528</c:v>
                </c:pt>
                <c:pt idx="856">
                  <c:v>15</c:v>
                </c:pt>
                <c:pt idx="857">
                  <c:v>228</c:v>
                </c:pt>
                <c:pt idx="858">
                  <c:v>13307</c:v>
                </c:pt>
                <c:pt idx="859">
                  <c:v>2607</c:v>
                </c:pt>
                <c:pt idx="860">
                  <c:v>1691</c:v>
                </c:pt>
                <c:pt idx="861">
                  <c:v>61211</c:v>
                </c:pt>
                <c:pt idx="862">
                  <c:v>4604</c:v>
                </c:pt>
                <c:pt idx="863">
                  <c:v>12707</c:v>
                </c:pt>
                <c:pt idx="864">
                  <c:v>1966</c:v>
                </c:pt>
                <c:pt idx="865">
                  <c:v>231420</c:v>
                </c:pt>
                <c:pt idx="866">
                  <c:v>5832</c:v>
                </c:pt>
                <c:pt idx="867">
                  <c:v>1011</c:v>
                </c:pt>
                <c:pt idx="868">
                  <c:v>16788</c:v>
                </c:pt>
                <c:pt idx="869">
                  <c:v>37759</c:v>
                </c:pt>
                <c:pt idx="870">
                  <c:v>1487</c:v>
                </c:pt>
                <c:pt idx="871">
                  <c:v>2070</c:v>
                </c:pt>
                <c:pt idx="872">
                  <c:v>64416</c:v>
                </c:pt>
                <c:pt idx="873">
                  <c:v>6437</c:v>
                </c:pt>
                <c:pt idx="874">
                  <c:v>228488</c:v>
                </c:pt>
                <c:pt idx="875">
                  <c:v>15792</c:v>
                </c:pt>
                <c:pt idx="876">
                  <c:v>1129</c:v>
                </c:pt>
                <c:pt idx="877">
                  <c:v>12</c:v>
                </c:pt>
                <c:pt idx="878">
                  <c:v>40325</c:v>
                </c:pt>
                <c:pt idx="879">
                  <c:v>121</c:v>
                </c:pt>
                <c:pt idx="880">
                  <c:v>18968</c:v>
                </c:pt>
                <c:pt idx="881">
                  <c:v>5575</c:v>
                </c:pt>
                <c:pt idx="882">
                  <c:v>20562</c:v>
                </c:pt>
                <c:pt idx="883">
                  <c:v>2093</c:v>
                </c:pt>
                <c:pt idx="884">
                  <c:v>20443</c:v>
                </c:pt>
                <c:pt idx="885">
                  <c:v>17756</c:v>
                </c:pt>
                <c:pt idx="886">
                  <c:v>45</c:v>
                </c:pt>
                <c:pt idx="887">
                  <c:v>3020</c:v>
                </c:pt>
                <c:pt idx="888">
                  <c:v>35785</c:v>
                </c:pt>
                <c:pt idx="889">
                  <c:v>23244</c:v>
                </c:pt>
                <c:pt idx="890">
                  <c:v>30</c:v>
                </c:pt>
                <c:pt idx="891">
                  <c:v>20205</c:v>
                </c:pt>
                <c:pt idx="892">
                  <c:v>43735</c:v>
                </c:pt>
                <c:pt idx="893">
                  <c:v>23551</c:v>
                </c:pt>
                <c:pt idx="894">
                  <c:v>45128</c:v>
                </c:pt>
                <c:pt idx="895">
                  <c:v>34</c:v>
                </c:pt>
                <c:pt idx="896">
                  <c:v>59416</c:v>
                </c:pt>
                <c:pt idx="897">
                  <c:v>26937</c:v>
                </c:pt>
                <c:pt idx="898">
                  <c:v>1170</c:v>
                </c:pt>
                <c:pt idx="899">
                  <c:v>34123</c:v>
                </c:pt>
                <c:pt idx="900">
                  <c:v>79048</c:v>
                </c:pt>
                <c:pt idx="901">
                  <c:v>17</c:v>
                </c:pt>
                <c:pt idx="902">
                  <c:v>511</c:v>
                </c:pt>
                <c:pt idx="903">
                  <c:v>1606</c:v>
                </c:pt>
                <c:pt idx="904">
                  <c:v>1810</c:v>
                </c:pt>
                <c:pt idx="905">
                  <c:v>284040</c:v>
                </c:pt>
                <c:pt idx="906">
                  <c:v>40170</c:v>
                </c:pt>
                <c:pt idx="907">
                  <c:v>7906</c:v>
                </c:pt>
                <c:pt idx="908">
                  <c:v>6305</c:v>
                </c:pt>
                <c:pt idx="909">
                  <c:v>998395</c:v>
                </c:pt>
                <c:pt idx="910">
                  <c:v>11200</c:v>
                </c:pt>
                <c:pt idx="911">
                  <c:v>8032</c:v>
                </c:pt>
                <c:pt idx="912">
                  <c:v>2939</c:v>
                </c:pt>
                <c:pt idx="913">
                  <c:v>1347</c:v>
                </c:pt>
                <c:pt idx="914">
                  <c:v>134</c:v>
                </c:pt>
                <c:pt idx="915">
                  <c:v>22781</c:v>
                </c:pt>
                <c:pt idx="916">
                  <c:v>2311</c:v>
                </c:pt>
                <c:pt idx="917">
                  <c:v>1518</c:v>
                </c:pt>
                <c:pt idx="918">
                  <c:v>26797</c:v>
                </c:pt>
                <c:pt idx="919">
                  <c:v>14359</c:v>
                </c:pt>
                <c:pt idx="920">
                  <c:v>25255</c:v>
                </c:pt>
                <c:pt idx="921">
                  <c:v>18814</c:v>
                </c:pt>
                <c:pt idx="922">
                  <c:v>72568</c:v>
                </c:pt>
                <c:pt idx="923">
                  <c:v>32001</c:v>
                </c:pt>
                <c:pt idx="924">
                  <c:v>21876</c:v>
                </c:pt>
                <c:pt idx="925">
                  <c:v>21804</c:v>
                </c:pt>
                <c:pt idx="926">
                  <c:v>72979</c:v>
                </c:pt>
                <c:pt idx="927">
                  <c:v>736</c:v>
                </c:pt>
                <c:pt idx="928">
                  <c:v>242</c:v>
                </c:pt>
                <c:pt idx="929">
                  <c:v>6665</c:v>
                </c:pt>
                <c:pt idx="930">
                  <c:v>100045</c:v>
                </c:pt>
                <c:pt idx="931">
                  <c:v>14224</c:v>
                </c:pt>
                <c:pt idx="932">
                  <c:v>15910</c:v>
                </c:pt>
                <c:pt idx="933">
                  <c:v>5717</c:v>
                </c:pt>
                <c:pt idx="934">
                  <c:v>208</c:v>
                </c:pt>
                <c:pt idx="935">
                  <c:v>328876</c:v>
                </c:pt>
                <c:pt idx="936">
                  <c:v>35839</c:v>
                </c:pt>
                <c:pt idx="937">
                  <c:v>5930</c:v>
                </c:pt>
                <c:pt idx="938">
                  <c:v>2627</c:v>
                </c:pt>
                <c:pt idx="939">
                  <c:v>2648</c:v>
                </c:pt>
                <c:pt idx="940">
                  <c:v>1987</c:v>
                </c:pt>
                <c:pt idx="941">
                  <c:v>96552</c:v>
                </c:pt>
                <c:pt idx="942">
                  <c:v>96477</c:v>
                </c:pt>
                <c:pt idx="943">
                  <c:v>52381</c:v>
                </c:pt>
                <c:pt idx="944">
                  <c:v>130249</c:v>
                </c:pt>
                <c:pt idx="945">
                  <c:v>12096</c:v>
                </c:pt>
                <c:pt idx="946">
                  <c:v>14323</c:v>
                </c:pt>
                <c:pt idx="947">
                  <c:v>4444</c:v>
                </c:pt>
                <c:pt idx="948">
                  <c:v>29553</c:v>
                </c:pt>
                <c:pt idx="949">
                  <c:v>1326</c:v>
                </c:pt>
                <c:pt idx="950">
                  <c:v>5464</c:v>
                </c:pt>
                <c:pt idx="951">
                  <c:v>12075</c:v>
                </c:pt>
                <c:pt idx="952">
                  <c:v>29898</c:v>
                </c:pt>
                <c:pt idx="953">
                  <c:v>359012</c:v>
                </c:pt>
                <c:pt idx="954">
                  <c:v>276</c:v>
                </c:pt>
                <c:pt idx="955">
                  <c:v>13234</c:v>
                </c:pt>
                <c:pt idx="956">
                  <c:v>4329</c:v>
                </c:pt>
                <c:pt idx="957">
                  <c:v>30014</c:v>
                </c:pt>
                <c:pt idx="958">
                  <c:v>3852</c:v>
                </c:pt>
                <c:pt idx="959">
                  <c:v>215</c:v>
                </c:pt>
                <c:pt idx="960">
                  <c:v>5075</c:v>
                </c:pt>
                <c:pt idx="961">
                  <c:v>3853</c:v>
                </c:pt>
                <c:pt idx="962">
                  <c:v>47105</c:v>
                </c:pt>
                <c:pt idx="963">
                  <c:v>7471</c:v>
                </c:pt>
                <c:pt idx="964">
                  <c:v>454441</c:v>
                </c:pt>
                <c:pt idx="965">
                  <c:v>1456</c:v>
                </c:pt>
                <c:pt idx="966">
                  <c:v>86588</c:v>
                </c:pt>
                <c:pt idx="967">
                  <c:v>13695</c:v>
                </c:pt>
                <c:pt idx="968">
                  <c:v>50126</c:v>
                </c:pt>
                <c:pt idx="969">
                  <c:v>34989</c:v>
                </c:pt>
                <c:pt idx="970">
                  <c:v>36686</c:v>
                </c:pt>
                <c:pt idx="971">
                  <c:v>218247</c:v>
                </c:pt>
                <c:pt idx="972">
                  <c:v>141037</c:v>
                </c:pt>
                <c:pt idx="973">
                  <c:v>1078</c:v>
                </c:pt>
                <c:pt idx="974">
                  <c:v>119254</c:v>
                </c:pt>
                <c:pt idx="975">
                  <c:v>15240</c:v>
                </c:pt>
                <c:pt idx="976">
                  <c:v>121285</c:v>
                </c:pt>
                <c:pt idx="977">
                  <c:v>247709</c:v>
                </c:pt>
                <c:pt idx="978">
                  <c:v>16110</c:v>
                </c:pt>
                <c:pt idx="979">
                  <c:v>16116</c:v>
                </c:pt>
                <c:pt idx="980">
                  <c:v>155330</c:v>
                </c:pt>
                <c:pt idx="981">
                  <c:v>1784129</c:v>
                </c:pt>
                <c:pt idx="982">
                  <c:v>236</c:v>
                </c:pt>
                <c:pt idx="983">
                  <c:v>61753</c:v>
                </c:pt>
                <c:pt idx="984">
                  <c:v>21905</c:v>
                </c:pt>
                <c:pt idx="985">
                  <c:v>45117</c:v>
                </c:pt>
                <c:pt idx="986">
                  <c:v>514</c:v>
                </c:pt>
                <c:pt idx="987">
                  <c:v>18363</c:v>
                </c:pt>
                <c:pt idx="988">
                  <c:v>37041</c:v>
                </c:pt>
                <c:pt idx="989">
                  <c:v>0</c:v>
                </c:pt>
                <c:pt idx="990">
                  <c:v>10904</c:v>
                </c:pt>
                <c:pt idx="991">
                  <c:v>11180</c:v>
                </c:pt>
                <c:pt idx="992">
                  <c:v>1988</c:v>
                </c:pt>
                <c:pt idx="993">
                  <c:v>66506</c:v>
                </c:pt>
                <c:pt idx="994">
                  <c:v>37279</c:v>
                </c:pt>
                <c:pt idx="995">
                  <c:v>5565</c:v>
                </c:pt>
                <c:pt idx="996">
                  <c:v>2167</c:v>
                </c:pt>
                <c:pt idx="997">
                  <c:v>29493</c:v>
                </c:pt>
                <c:pt idx="998">
                  <c:v>6003</c:v>
                </c:pt>
                <c:pt idx="999">
                  <c:v>1131</c:v>
                </c:pt>
                <c:pt idx="1000">
                  <c:v>2028</c:v>
                </c:pt>
                <c:pt idx="1001">
                  <c:v>28690</c:v>
                </c:pt>
                <c:pt idx="1002">
                  <c:v>1851</c:v>
                </c:pt>
                <c:pt idx="1003">
                  <c:v>9267</c:v>
                </c:pt>
                <c:pt idx="1004">
                  <c:v>50925</c:v>
                </c:pt>
                <c:pt idx="1005">
                  <c:v>19749</c:v>
                </c:pt>
                <c:pt idx="1006">
                  <c:v>7305</c:v>
                </c:pt>
                <c:pt idx="1007">
                  <c:v>2776</c:v>
                </c:pt>
                <c:pt idx="1008">
                  <c:v>35099</c:v>
                </c:pt>
                <c:pt idx="1009">
                  <c:v>68556</c:v>
                </c:pt>
                <c:pt idx="1010">
                  <c:v>641</c:v>
                </c:pt>
                <c:pt idx="1011">
                  <c:v>0</c:v>
                </c:pt>
                <c:pt idx="1012">
                  <c:v>247947</c:v>
                </c:pt>
                <c:pt idx="1013">
                  <c:v>74933</c:v>
                </c:pt>
                <c:pt idx="1014">
                  <c:v>22785</c:v>
                </c:pt>
                <c:pt idx="1015">
                  <c:v>304469</c:v>
                </c:pt>
                <c:pt idx="1016">
                  <c:v>96530</c:v>
                </c:pt>
                <c:pt idx="1017">
                  <c:v>760</c:v>
                </c:pt>
                <c:pt idx="1018">
                  <c:v>11899</c:v>
                </c:pt>
                <c:pt idx="1019">
                  <c:v>25334</c:v>
                </c:pt>
                <c:pt idx="1020">
                  <c:v>22664</c:v>
                </c:pt>
                <c:pt idx="1021">
                  <c:v>255</c:v>
                </c:pt>
                <c:pt idx="1022">
                  <c:v>1660</c:v>
                </c:pt>
                <c:pt idx="1023">
                  <c:v>153</c:v>
                </c:pt>
                <c:pt idx="1024">
                  <c:v>359</c:v>
                </c:pt>
                <c:pt idx="1025">
                  <c:v>8569</c:v>
                </c:pt>
                <c:pt idx="1026">
                  <c:v>75185</c:v>
                </c:pt>
                <c:pt idx="1027">
                  <c:v>30011</c:v>
                </c:pt>
                <c:pt idx="1028">
                  <c:v>15132</c:v>
                </c:pt>
                <c:pt idx="1029">
                  <c:v>11649</c:v>
                </c:pt>
                <c:pt idx="1030">
                  <c:v>12087</c:v>
                </c:pt>
                <c:pt idx="1031">
                  <c:v>2603</c:v>
                </c:pt>
                <c:pt idx="1032">
                  <c:v>105783</c:v>
                </c:pt>
                <c:pt idx="1033">
                  <c:v>76</c:v>
                </c:pt>
                <c:pt idx="1034">
                  <c:v>28342</c:v>
                </c:pt>
                <c:pt idx="1035">
                  <c:v>405</c:v>
                </c:pt>
                <c:pt idx="1036">
                  <c:v>65</c:v>
                </c:pt>
                <c:pt idx="1037">
                  <c:v>77531</c:v>
                </c:pt>
                <c:pt idx="1038">
                  <c:v>1981</c:v>
                </c:pt>
                <c:pt idx="1039">
                  <c:v>29338</c:v>
                </c:pt>
                <c:pt idx="1040">
                  <c:v>1735</c:v>
                </c:pt>
                <c:pt idx="1041">
                  <c:v>12912</c:v>
                </c:pt>
                <c:pt idx="1042">
                  <c:v>46176</c:v>
                </c:pt>
                <c:pt idx="1043">
                  <c:v>5882</c:v>
                </c:pt>
                <c:pt idx="1044">
                  <c:v>15642</c:v>
                </c:pt>
                <c:pt idx="1045">
                  <c:v>5466</c:v>
                </c:pt>
                <c:pt idx="1046">
                  <c:v>33331</c:v>
                </c:pt>
                <c:pt idx="1047">
                  <c:v>15294</c:v>
                </c:pt>
                <c:pt idx="1048">
                  <c:v>26021</c:v>
                </c:pt>
                <c:pt idx="1049">
                  <c:v>24962</c:v>
                </c:pt>
                <c:pt idx="1050">
                  <c:v>49464</c:v>
                </c:pt>
                <c:pt idx="1051">
                  <c:v>11645</c:v>
                </c:pt>
                <c:pt idx="1052">
                  <c:v>30468</c:v>
                </c:pt>
                <c:pt idx="1053">
                  <c:v>39778</c:v>
                </c:pt>
                <c:pt idx="1054">
                  <c:v>49033</c:v>
                </c:pt>
                <c:pt idx="1055">
                  <c:v>230507</c:v>
                </c:pt>
                <c:pt idx="1056">
                  <c:v>168268</c:v>
                </c:pt>
                <c:pt idx="1057">
                  <c:v>182</c:v>
                </c:pt>
                <c:pt idx="1058">
                  <c:v>64</c:v>
                </c:pt>
                <c:pt idx="1059">
                  <c:v>408367</c:v>
                </c:pt>
                <c:pt idx="1060">
                  <c:v>10796</c:v>
                </c:pt>
                <c:pt idx="1061">
                  <c:v>33243</c:v>
                </c:pt>
                <c:pt idx="1062">
                  <c:v>17861</c:v>
                </c:pt>
                <c:pt idx="1063">
                  <c:v>2456</c:v>
                </c:pt>
                <c:pt idx="1064">
                  <c:v>746</c:v>
                </c:pt>
                <c:pt idx="1065">
                  <c:v>73752</c:v>
                </c:pt>
                <c:pt idx="1066">
                  <c:v>17891</c:v>
                </c:pt>
                <c:pt idx="1067">
                  <c:v>18997</c:v>
                </c:pt>
                <c:pt idx="1068">
                  <c:v>3330</c:v>
                </c:pt>
                <c:pt idx="1069">
                  <c:v>5488</c:v>
                </c:pt>
                <c:pt idx="1070">
                  <c:v>384</c:v>
                </c:pt>
                <c:pt idx="1071">
                  <c:v>360921</c:v>
                </c:pt>
                <c:pt idx="1072">
                  <c:v>24794</c:v>
                </c:pt>
                <c:pt idx="1073">
                  <c:v>22136</c:v>
                </c:pt>
                <c:pt idx="1074">
                  <c:v>50927</c:v>
                </c:pt>
                <c:pt idx="1075">
                  <c:v>7081</c:v>
                </c:pt>
                <c:pt idx="1076">
                  <c:v>7150</c:v>
                </c:pt>
                <c:pt idx="1077">
                  <c:v>3457</c:v>
                </c:pt>
                <c:pt idx="1078">
                  <c:v>452</c:v>
                </c:pt>
                <c:pt idx="1079">
                  <c:v>20037</c:v>
                </c:pt>
                <c:pt idx="1080">
                  <c:v>16996</c:v>
                </c:pt>
                <c:pt idx="1081">
                  <c:v>6646</c:v>
                </c:pt>
                <c:pt idx="1082">
                  <c:v>2772</c:v>
                </c:pt>
                <c:pt idx="1083">
                  <c:v>38671</c:v>
                </c:pt>
                <c:pt idx="1084">
                  <c:v>27759</c:v>
                </c:pt>
                <c:pt idx="1085">
                  <c:v>152957</c:v>
                </c:pt>
                <c:pt idx="1086">
                  <c:v>13816</c:v>
                </c:pt>
                <c:pt idx="1087">
                  <c:v>17268</c:v>
                </c:pt>
                <c:pt idx="1088">
                  <c:v>105248</c:v>
                </c:pt>
                <c:pt idx="1089">
                  <c:v>194147</c:v>
                </c:pt>
                <c:pt idx="1090">
                  <c:v>74716</c:v>
                </c:pt>
                <c:pt idx="1091">
                  <c:v>248909</c:v>
                </c:pt>
                <c:pt idx="1092">
                  <c:v>591</c:v>
                </c:pt>
                <c:pt idx="1093">
                  <c:v>20981</c:v>
                </c:pt>
                <c:pt idx="1094">
                  <c:v>22</c:v>
                </c:pt>
                <c:pt idx="1095">
                  <c:v>0</c:v>
                </c:pt>
                <c:pt idx="1096">
                  <c:v>2461</c:v>
                </c:pt>
                <c:pt idx="1097">
                  <c:v>78</c:v>
                </c:pt>
                <c:pt idx="1098">
                  <c:v>2658</c:v>
                </c:pt>
                <c:pt idx="1099">
                  <c:v>70</c:v>
                </c:pt>
                <c:pt idx="1100">
                  <c:v>10932</c:v>
                </c:pt>
                <c:pt idx="1101">
                  <c:v>548457</c:v>
                </c:pt>
                <c:pt idx="1102">
                  <c:v>58882</c:v>
                </c:pt>
                <c:pt idx="1103">
                  <c:v>2565</c:v>
                </c:pt>
                <c:pt idx="1104">
                  <c:v>49</c:v>
                </c:pt>
                <c:pt idx="1105">
                  <c:v>9485</c:v>
                </c:pt>
                <c:pt idx="1106">
                  <c:v>45701</c:v>
                </c:pt>
                <c:pt idx="1107">
                  <c:v>810895</c:v>
                </c:pt>
                <c:pt idx="1108">
                  <c:v>655</c:v>
                </c:pt>
                <c:pt idx="1109">
                  <c:v>89</c:v>
                </c:pt>
                <c:pt idx="1110">
                  <c:v>195</c:v>
                </c:pt>
                <c:pt idx="1111">
                  <c:v>5411</c:v>
                </c:pt>
                <c:pt idx="1112">
                  <c:v>53603</c:v>
                </c:pt>
                <c:pt idx="1113">
                  <c:v>23</c:v>
                </c:pt>
                <c:pt idx="1114">
                  <c:v>8665</c:v>
                </c:pt>
                <c:pt idx="1115">
                  <c:v>50590</c:v>
                </c:pt>
                <c:pt idx="1116">
                  <c:v>5621</c:v>
                </c:pt>
                <c:pt idx="1117">
                  <c:v>3959</c:v>
                </c:pt>
                <c:pt idx="1118">
                  <c:v>1159</c:v>
                </c:pt>
                <c:pt idx="1119">
                  <c:v>8528</c:v>
                </c:pt>
                <c:pt idx="1120">
                  <c:v>137</c:v>
                </c:pt>
                <c:pt idx="1121">
                  <c:v>4570</c:v>
                </c:pt>
                <c:pt idx="1122">
                  <c:v>32585</c:v>
                </c:pt>
                <c:pt idx="1123">
                  <c:v>0</c:v>
                </c:pt>
                <c:pt idx="1124">
                  <c:v>97889</c:v>
                </c:pt>
                <c:pt idx="1125">
                  <c:v>8</c:v>
                </c:pt>
                <c:pt idx="1126">
                  <c:v>124998</c:v>
                </c:pt>
                <c:pt idx="1127">
                  <c:v>17486</c:v>
                </c:pt>
                <c:pt idx="1128">
                  <c:v>50011</c:v>
                </c:pt>
                <c:pt idx="1129">
                  <c:v>6993</c:v>
                </c:pt>
                <c:pt idx="1130">
                  <c:v>546</c:v>
                </c:pt>
                <c:pt idx="1131">
                  <c:v>21697</c:v>
                </c:pt>
                <c:pt idx="1132">
                  <c:v>750</c:v>
                </c:pt>
                <c:pt idx="1133">
                  <c:v>3529</c:v>
                </c:pt>
                <c:pt idx="1134">
                  <c:v>358</c:v>
                </c:pt>
                <c:pt idx="1135">
                  <c:v>835</c:v>
                </c:pt>
                <c:pt idx="1136">
                  <c:v>0</c:v>
                </c:pt>
                <c:pt idx="1137">
                  <c:v>16006</c:v>
                </c:pt>
                <c:pt idx="1138">
                  <c:v>14782</c:v>
                </c:pt>
                <c:pt idx="1139">
                  <c:v>317</c:v>
                </c:pt>
                <c:pt idx="1140">
                  <c:v>649</c:v>
                </c:pt>
                <c:pt idx="1141">
                  <c:v>14182</c:v>
                </c:pt>
                <c:pt idx="1142">
                  <c:v>75</c:v>
                </c:pt>
                <c:pt idx="1143">
                  <c:v>1237</c:v>
                </c:pt>
                <c:pt idx="1144">
                  <c:v>5506</c:v>
                </c:pt>
                <c:pt idx="1145">
                  <c:v>59564</c:v>
                </c:pt>
                <c:pt idx="1146">
                  <c:v>263740</c:v>
                </c:pt>
                <c:pt idx="1147">
                  <c:v>38476</c:v>
                </c:pt>
                <c:pt idx="1148">
                  <c:v>28777</c:v>
                </c:pt>
                <c:pt idx="1149">
                  <c:v>557</c:v>
                </c:pt>
                <c:pt idx="1150">
                  <c:v>14621</c:v>
                </c:pt>
                <c:pt idx="1151">
                  <c:v>16</c:v>
                </c:pt>
                <c:pt idx="1152">
                  <c:v>6686</c:v>
                </c:pt>
                <c:pt idx="1153">
                  <c:v>26505</c:v>
                </c:pt>
                <c:pt idx="1154">
                  <c:v>14966</c:v>
                </c:pt>
                <c:pt idx="1155">
                  <c:v>277570</c:v>
                </c:pt>
                <c:pt idx="1156">
                  <c:v>8844</c:v>
                </c:pt>
                <c:pt idx="1157">
                  <c:v>9577</c:v>
                </c:pt>
                <c:pt idx="1158">
                  <c:v>123</c:v>
                </c:pt>
                <c:pt idx="1159">
                  <c:v>16</c:v>
                </c:pt>
                <c:pt idx="1160">
                  <c:v>178</c:v>
                </c:pt>
                <c:pt idx="1161">
                  <c:v>29947</c:v>
                </c:pt>
                <c:pt idx="1162">
                  <c:v>11755</c:v>
                </c:pt>
                <c:pt idx="1163">
                  <c:v>11248</c:v>
                </c:pt>
                <c:pt idx="1164">
                  <c:v>1581</c:v>
                </c:pt>
                <c:pt idx="1165">
                  <c:v>0</c:v>
                </c:pt>
                <c:pt idx="1166">
                  <c:v>349</c:v>
                </c:pt>
                <c:pt idx="1167">
                  <c:v>129154</c:v>
                </c:pt>
                <c:pt idx="1168">
                  <c:v>2648</c:v>
                </c:pt>
                <c:pt idx="1169">
                  <c:v>5156</c:v>
                </c:pt>
                <c:pt idx="1170">
                  <c:v>868</c:v>
                </c:pt>
                <c:pt idx="1171">
                  <c:v>6973</c:v>
                </c:pt>
                <c:pt idx="1172">
                  <c:v>15386</c:v>
                </c:pt>
                <c:pt idx="1173">
                  <c:v>4192</c:v>
                </c:pt>
                <c:pt idx="1174">
                  <c:v>159801</c:v>
                </c:pt>
                <c:pt idx="1175">
                  <c:v>18</c:v>
                </c:pt>
                <c:pt idx="1176">
                  <c:v>55049</c:v>
                </c:pt>
                <c:pt idx="1177">
                  <c:v>1584</c:v>
                </c:pt>
                <c:pt idx="1178">
                  <c:v>15661</c:v>
                </c:pt>
                <c:pt idx="1179">
                  <c:v>1685</c:v>
                </c:pt>
                <c:pt idx="1180">
                  <c:v>272</c:v>
                </c:pt>
                <c:pt idx="1181">
                  <c:v>6</c:v>
                </c:pt>
                <c:pt idx="1182">
                  <c:v>221</c:v>
                </c:pt>
                <c:pt idx="1183">
                  <c:v>4866</c:v>
                </c:pt>
                <c:pt idx="1184">
                  <c:v>18690</c:v>
                </c:pt>
                <c:pt idx="1185">
                  <c:v>455949</c:v>
                </c:pt>
                <c:pt idx="1186">
                  <c:v>69312</c:v>
                </c:pt>
                <c:pt idx="1187">
                  <c:v>11092</c:v>
                </c:pt>
                <c:pt idx="1188">
                  <c:v>54</c:v>
                </c:pt>
                <c:pt idx="1189">
                  <c:v>17200</c:v>
                </c:pt>
                <c:pt idx="1190">
                  <c:v>20248</c:v>
                </c:pt>
                <c:pt idx="1191">
                  <c:v>7556</c:v>
                </c:pt>
                <c:pt idx="1192">
                  <c:v>20159</c:v>
                </c:pt>
                <c:pt idx="1193">
                  <c:v>4275</c:v>
                </c:pt>
                <c:pt idx="1194">
                  <c:v>66530</c:v>
                </c:pt>
                <c:pt idx="1195">
                  <c:v>387</c:v>
                </c:pt>
                <c:pt idx="1196">
                  <c:v>9762</c:v>
                </c:pt>
                <c:pt idx="1197">
                  <c:v>4037</c:v>
                </c:pt>
                <c:pt idx="1198">
                  <c:v>111866</c:v>
                </c:pt>
                <c:pt idx="1199">
                  <c:v>444</c:v>
                </c:pt>
                <c:pt idx="1200">
                  <c:v>1694</c:v>
                </c:pt>
                <c:pt idx="1201">
                  <c:v>110</c:v>
                </c:pt>
                <c:pt idx="1202">
                  <c:v>6171</c:v>
                </c:pt>
                <c:pt idx="1203">
                  <c:v>33556</c:v>
                </c:pt>
                <c:pt idx="1204">
                  <c:v>782</c:v>
                </c:pt>
                <c:pt idx="1205">
                  <c:v>198</c:v>
                </c:pt>
                <c:pt idx="1206">
                  <c:v>533</c:v>
                </c:pt>
                <c:pt idx="1207">
                  <c:v>4195</c:v>
                </c:pt>
                <c:pt idx="1208">
                  <c:v>60</c:v>
                </c:pt>
                <c:pt idx="1209">
                  <c:v>12681</c:v>
                </c:pt>
                <c:pt idx="1210">
                  <c:v>7657</c:v>
                </c:pt>
                <c:pt idx="1211">
                  <c:v>9</c:v>
                </c:pt>
                <c:pt idx="1212">
                  <c:v>53194</c:v>
                </c:pt>
                <c:pt idx="1213">
                  <c:v>4028</c:v>
                </c:pt>
                <c:pt idx="1214">
                  <c:v>368569</c:v>
                </c:pt>
                <c:pt idx="1215">
                  <c:v>41681</c:v>
                </c:pt>
                <c:pt idx="1216">
                  <c:v>147103</c:v>
                </c:pt>
                <c:pt idx="1217">
                  <c:v>5627</c:v>
                </c:pt>
                <c:pt idx="1218">
                  <c:v>177</c:v>
                </c:pt>
                <c:pt idx="1219">
                  <c:v>32196</c:v>
                </c:pt>
                <c:pt idx="1220">
                  <c:v>1519</c:v>
                </c:pt>
                <c:pt idx="1221">
                  <c:v>400</c:v>
                </c:pt>
                <c:pt idx="1222">
                  <c:v>8384</c:v>
                </c:pt>
                <c:pt idx="1223">
                  <c:v>52629</c:v>
                </c:pt>
                <c:pt idx="1224">
                  <c:v>11500</c:v>
                </c:pt>
                <c:pt idx="1225">
                  <c:v>3677</c:v>
                </c:pt>
                <c:pt idx="1226">
                  <c:v>1721</c:v>
                </c:pt>
                <c:pt idx="1227">
                  <c:v>166</c:v>
                </c:pt>
                <c:pt idx="1228">
                  <c:v>4691</c:v>
                </c:pt>
                <c:pt idx="1229">
                  <c:v>99</c:v>
                </c:pt>
                <c:pt idx="1230">
                  <c:v>2488565</c:v>
                </c:pt>
                <c:pt idx="1231">
                  <c:v>1639</c:v>
                </c:pt>
                <c:pt idx="1232">
                  <c:v>14269</c:v>
                </c:pt>
                <c:pt idx="1233">
                  <c:v>379</c:v>
                </c:pt>
                <c:pt idx="1234">
                  <c:v>54840</c:v>
                </c:pt>
                <c:pt idx="1235">
                  <c:v>8061</c:v>
                </c:pt>
                <c:pt idx="1236">
                  <c:v>116122</c:v>
                </c:pt>
                <c:pt idx="1237">
                  <c:v>20003</c:v>
                </c:pt>
                <c:pt idx="1238">
                  <c:v>1942</c:v>
                </c:pt>
                <c:pt idx="1239">
                  <c:v>883</c:v>
                </c:pt>
                <c:pt idx="1240">
                  <c:v>7625</c:v>
                </c:pt>
                <c:pt idx="1241">
                  <c:v>45656</c:v>
                </c:pt>
                <c:pt idx="1242">
                  <c:v>5981</c:v>
                </c:pt>
                <c:pt idx="1243">
                  <c:v>7742</c:v>
                </c:pt>
                <c:pt idx="1244">
                  <c:v>2007</c:v>
                </c:pt>
                <c:pt idx="1245">
                  <c:v>74</c:v>
                </c:pt>
                <c:pt idx="1246">
                  <c:v>4069</c:v>
                </c:pt>
                <c:pt idx="1247">
                  <c:v>0</c:v>
                </c:pt>
                <c:pt idx="1248">
                  <c:v>604</c:v>
                </c:pt>
                <c:pt idx="1249">
                  <c:v>7011</c:v>
                </c:pt>
                <c:pt idx="1250">
                  <c:v>25130</c:v>
                </c:pt>
                <c:pt idx="1251">
                  <c:v>105915</c:v>
                </c:pt>
                <c:pt idx="1252">
                  <c:v>7092</c:v>
                </c:pt>
                <c:pt idx="1253">
                  <c:v>115443</c:v>
                </c:pt>
                <c:pt idx="1254">
                  <c:v>6583</c:v>
                </c:pt>
                <c:pt idx="1255">
                  <c:v>6</c:v>
                </c:pt>
                <c:pt idx="1256">
                  <c:v>987</c:v>
                </c:pt>
                <c:pt idx="1257">
                  <c:v>15564</c:v>
                </c:pt>
                <c:pt idx="1258">
                  <c:v>14142</c:v>
                </c:pt>
                <c:pt idx="1259">
                  <c:v>9354</c:v>
                </c:pt>
                <c:pt idx="1260">
                  <c:v>5919</c:v>
                </c:pt>
                <c:pt idx="1261">
                  <c:v>6601</c:v>
                </c:pt>
                <c:pt idx="1262">
                  <c:v>35268</c:v>
                </c:pt>
                <c:pt idx="1263">
                  <c:v>4136</c:v>
                </c:pt>
                <c:pt idx="1264">
                  <c:v>14466</c:v>
                </c:pt>
                <c:pt idx="1265">
                  <c:v>38426</c:v>
                </c:pt>
                <c:pt idx="1266">
                  <c:v>83836</c:v>
                </c:pt>
                <c:pt idx="1267">
                  <c:v>14272</c:v>
                </c:pt>
                <c:pt idx="1268">
                  <c:v>133530</c:v>
                </c:pt>
                <c:pt idx="1269">
                  <c:v>21539</c:v>
                </c:pt>
                <c:pt idx="1270">
                  <c:v>16142</c:v>
                </c:pt>
                <c:pt idx="1271">
                  <c:v>31996</c:v>
                </c:pt>
                <c:pt idx="1272">
                  <c:v>19379</c:v>
                </c:pt>
                <c:pt idx="1273">
                  <c:v>4665</c:v>
                </c:pt>
                <c:pt idx="1274">
                  <c:v>14112</c:v>
                </c:pt>
                <c:pt idx="1275">
                  <c:v>2821</c:v>
                </c:pt>
                <c:pt idx="1276">
                  <c:v>24510</c:v>
                </c:pt>
                <c:pt idx="1277">
                  <c:v>15114</c:v>
                </c:pt>
                <c:pt idx="1278">
                  <c:v>17398</c:v>
                </c:pt>
                <c:pt idx="1279">
                  <c:v>16667</c:v>
                </c:pt>
                <c:pt idx="1280">
                  <c:v>8502</c:v>
                </c:pt>
                <c:pt idx="1281">
                  <c:v>115781</c:v>
                </c:pt>
                <c:pt idx="1282">
                  <c:v>234</c:v>
                </c:pt>
                <c:pt idx="1283">
                  <c:v>12760</c:v>
                </c:pt>
                <c:pt idx="1284">
                  <c:v>89452</c:v>
                </c:pt>
                <c:pt idx="1285">
                  <c:v>53429</c:v>
                </c:pt>
                <c:pt idx="1286">
                  <c:v>9066</c:v>
                </c:pt>
                <c:pt idx="1287">
                  <c:v>4535</c:v>
                </c:pt>
                <c:pt idx="1288">
                  <c:v>1131</c:v>
                </c:pt>
                <c:pt idx="1289">
                  <c:v>92519</c:v>
                </c:pt>
                <c:pt idx="1290">
                  <c:v>10554</c:v>
                </c:pt>
                <c:pt idx="1291">
                  <c:v>17356</c:v>
                </c:pt>
                <c:pt idx="1292">
                  <c:v>5240</c:v>
                </c:pt>
                <c:pt idx="1293">
                  <c:v>36305</c:v>
                </c:pt>
                <c:pt idx="1294">
                  <c:v>9687</c:v>
                </c:pt>
                <c:pt idx="1295">
                  <c:v>53915</c:v>
                </c:pt>
                <c:pt idx="1296">
                  <c:v>14565</c:v>
                </c:pt>
                <c:pt idx="1297">
                  <c:v>161</c:v>
                </c:pt>
                <c:pt idx="1298">
                  <c:v>32386</c:v>
                </c:pt>
                <c:pt idx="1299">
                  <c:v>2843</c:v>
                </c:pt>
                <c:pt idx="1300">
                  <c:v>4893</c:v>
                </c:pt>
                <c:pt idx="1301">
                  <c:v>90500</c:v>
                </c:pt>
                <c:pt idx="1302">
                  <c:v>9083</c:v>
                </c:pt>
                <c:pt idx="1303">
                  <c:v>47</c:v>
                </c:pt>
                <c:pt idx="1304">
                  <c:v>17</c:v>
                </c:pt>
                <c:pt idx="1305">
                  <c:v>13388</c:v>
                </c:pt>
                <c:pt idx="1306">
                  <c:v>31178</c:v>
                </c:pt>
                <c:pt idx="1307">
                  <c:v>4314</c:v>
                </c:pt>
                <c:pt idx="1308">
                  <c:v>40236</c:v>
                </c:pt>
                <c:pt idx="1309">
                  <c:v>8</c:v>
                </c:pt>
                <c:pt idx="1310">
                  <c:v>12597</c:v>
                </c:pt>
                <c:pt idx="1311">
                  <c:v>5144</c:v>
                </c:pt>
                <c:pt idx="1312">
                  <c:v>696</c:v>
                </c:pt>
                <c:pt idx="1313">
                  <c:v>3364</c:v>
                </c:pt>
                <c:pt idx="1314">
                  <c:v>0</c:v>
                </c:pt>
                <c:pt idx="1315">
                  <c:v>5995</c:v>
                </c:pt>
                <c:pt idx="1316">
                  <c:v>49</c:v>
                </c:pt>
                <c:pt idx="1317">
                  <c:v>19897</c:v>
                </c:pt>
                <c:pt idx="1318">
                  <c:v>23449</c:v>
                </c:pt>
                <c:pt idx="1319">
                  <c:v>1334</c:v>
                </c:pt>
                <c:pt idx="1320">
                  <c:v>220891</c:v>
                </c:pt>
                <c:pt idx="1321">
                  <c:v>367</c:v>
                </c:pt>
                <c:pt idx="1322">
                  <c:v>142</c:v>
                </c:pt>
                <c:pt idx="1323">
                  <c:v>38887</c:v>
                </c:pt>
                <c:pt idx="1324">
                  <c:v>5748</c:v>
                </c:pt>
                <c:pt idx="1325">
                  <c:v>49590</c:v>
                </c:pt>
                <c:pt idx="1326">
                  <c:v>43720</c:v>
                </c:pt>
                <c:pt idx="1327">
                  <c:v>293</c:v>
                </c:pt>
                <c:pt idx="1328">
                  <c:v>4553</c:v>
                </c:pt>
                <c:pt idx="1329">
                  <c:v>318</c:v>
                </c:pt>
                <c:pt idx="1330">
                  <c:v>40690</c:v>
                </c:pt>
                <c:pt idx="1331">
                  <c:v>18848</c:v>
                </c:pt>
                <c:pt idx="1332">
                  <c:v>9011</c:v>
                </c:pt>
                <c:pt idx="1333">
                  <c:v>51118</c:v>
                </c:pt>
                <c:pt idx="1334">
                  <c:v>297</c:v>
                </c:pt>
                <c:pt idx="1335">
                  <c:v>2014</c:v>
                </c:pt>
                <c:pt idx="1336">
                  <c:v>16570</c:v>
                </c:pt>
                <c:pt idx="1337">
                  <c:v>1080</c:v>
                </c:pt>
                <c:pt idx="1338">
                  <c:v>697</c:v>
                </c:pt>
                <c:pt idx="1339">
                  <c:v>118254</c:v>
                </c:pt>
                <c:pt idx="1340">
                  <c:v>6179</c:v>
                </c:pt>
                <c:pt idx="1341">
                  <c:v>14160</c:v>
                </c:pt>
                <c:pt idx="1342">
                  <c:v>119</c:v>
                </c:pt>
                <c:pt idx="1343">
                  <c:v>19857</c:v>
                </c:pt>
                <c:pt idx="1344">
                  <c:v>20689</c:v>
                </c:pt>
                <c:pt idx="1345">
                  <c:v>7920</c:v>
                </c:pt>
                <c:pt idx="1346">
                  <c:v>14843</c:v>
                </c:pt>
                <c:pt idx="1347">
                  <c:v>34785</c:v>
                </c:pt>
                <c:pt idx="1348">
                  <c:v>133</c:v>
                </c:pt>
                <c:pt idx="1349">
                  <c:v>28183</c:v>
                </c:pt>
                <c:pt idx="1350">
                  <c:v>49697</c:v>
                </c:pt>
                <c:pt idx="1351">
                  <c:v>126</c:v>
                </c:pt>
                <c:pt idx="1352">
                  <c:v>25698</c:v>
                </c:pt>
                <c:pt idx="1353">
                  <c:v>3809</c:v>
                </c:pt>
                <c:pt idx="1354">
                  <c:v>17601</c:v>
                </c:pt>
                <c:pt idx="1355">
                  <c:v>102726</c:v>
                </c:pt>
                <c:pt idx="1356">
                  <c:v>160</c:v>
                </c:pt>
                <c:pt idx="1357">
                  <c:v>6294</c:v>
                </c:pt>
                <c:pt idx="1358">
                  <c:v>9606</c:v>
                </c:pt>
                <c:pt idx="1359">
                  <c:v>108292</c:v>
                </c:pt>
                <c:pt idx="1360">
                  <c:v>16390</c:v>
                </c:pt>
                <c:pt idx="1361">
                  <c:v>39</c:v>
                </c:pt>
                <c:pt idx="1362">
                  <c:v>12453</c:v>
                </c:pt>
                <c:pt idx="1363">
                  <c:v>1394</c:v>
                </c:pt>
                <c:pt idx="1364">
                  <c:v>34746</c:v>
                </c:pt>
                <c:pt idx="1365">
                  <c:v>16411</c:v>
                </c:pt>
                <c:pt idx="1366">
                  <c:v>3723</c:v>
                </c:pt>
                <c:pt idx="1367">
                  <c:v>1395</c:v>
                </c:pt>
                <c:pt idx="1368">
                  <c:v>9687</c:v>
                </c:pt>
                <c:pt idx="1369">
                  <c:v>43294</c:v>
                </c:pt>
                <c:pt idx="1370">
                  <c:v>34047</c:v>
                </c:pt>
                <c:pt idx="1371">
                  <c:v>8141</c:v>
                </c:pt>
                <c:pt idx="1372">
                  <c:v>445</c:v>
                </c:pt>
                <c:pt idx="1373">
                  <c:v>139599</c:v>
                </c:pt>
                <c:pt idx="1374">
                  <c:v>105253</c:v>
                </c:pt>
                <c:pt idx="1375">
                  <c:v>9773</c:v>
                </c:pt>
                <c:pt idx="1376">
                  <c:v>2641</c:v>
                </c:pt>
                <c:pt idx="1377">
                  <c:v>635452</c:v>
                </c:pt>
                <c:pt idx="1378">
                  <c:v>116418</c:v>
                </c:pt>
                <c:pt idx="1379">
                  <c:v>1192</c:v>
                </c:pt>
                <c:pt idx="1380">
                  <c:v>11390</c:v>
                </c:pt>
                <c:pt idx="1381">
                  <c:v>15517</c:v>
                </c:pt>
                <c:pt idx="1382">
                  <c:v>3209</c:v>
                </c:pt>
                <c:pt idx="1383">
                  <c:v>5508</c:v>
                </c:pt>
                <c:pt idx="1384">
                  <c:v>19203</c:v>
                </c:pt>
                <c:pt idx="1385">
                  <c:v>477</c:v>
                </c:pt>
                <c:pt idx="1386">
                  <c:v>66030</c:v>
                </c:pt>
                <c:pt idx="1387">
                  <c:v>2613</c:v>
                </c:pt>
                <c:pt idx="1388">
                  <c:v>8444</c:v>
                </c:pt>
                <c:pt idx="1389">
                  <c:v>3424</c:v>
                </c:pt>
                <c:pt idx="1390">
                  <c:v>23634</c:v>
                </c:pt>
                <c:pt idx="1391">
                  <c:v>6398</c:v>
                </c:pt>
                <c:pt idx="1392">
                  <c:v>4288</c:v>
                </c:pt>
                <c:pt idx="1393">
                  <c:v>29805</c:v>
                </c:pt>
                <c:pt idx="1394">
                  <c:v>16637</c:v>
                </c:pt>
                <c:pt idx="1395">
                  <c:v>49729</c:v>
                </c:pt>
                <c:pt idx="1396">
                  <c:v>12767</c:v>
                </c:pt>
                <c:pt idx="1397">
                  <c:v>44765</c:v>
                </c:pt>
                <c:pt idx="1398">
                  <c:v>2663</c:v>
                </c:pt>
                <c:pt idx="1399">
                  <c:v>309865</c:v>
                </c:pt>
                <c:pt idx="1400">
                  <c:v>48</c:v>
                </c:pt>
                <c:pt idx="1401">
                  <c:v>10218</c:v>
                </c:pt>
                <c:pt idx="1402">
                  <c:v>2</c:v>
                </c:pt>
                <c:pt idx="1403">
                  <c:v>764</c:v>
                </c:pt>
                <c:pt idx="1404">
                  <c:v>19767</c:v>
                </c:pt>
                <c:pt idx="1405">
                  <c:v>0</c:v>
                </c:pt>
                <c:pt idx="1406">
                  <c:v>14684</c:v>
                </c:pt>
                <c:pt idx="1407">
                  <c:v>40</c:v>
                </c:pt>
                <c:pt idx="1408">
                  <c:v>30949</c:v>
                </c:pt>
                <c:pt idx="1409">
                  <c:v>6578</c:v>
                </c:pt>
                <c:pt idx="1410">
                  <c:v>2097</c:v>
                </c:pt>
                <c:pt idx="1411">
                  <c:v>50638</c:v>
                </c:pt>
                <c:pt idx="1412">
                  <c:v>54034</c:v>
                </c:pt>
                <c:pt idx="1413">
                  <c:v>1659</c:v>
                </c:pt>
                <c:pt idx="1414">
                  <c:v>27636</c:v>
                </c:pt>
                <c:pt idx="1415">
                  <c:v>1393</c:v>
                </c:pt>
                <c:pt idx="1416">
                  <c:v>110060</c:v>
                </c:pt>
                <c:pt idx="1417">
                  <c:v>447</c:v>
                </c:pt>
                <c:pt idx="1418">
                  <c:v>1272</c:v>
                </c:pt>
                <c:pt idx="1419">
                  <c:v>44077</c:v>
                </c:pt>
                <c:pt idx="1420">
                  <c:v>111598</c:v>
                </c:pt>
                <c:pt idx="1421">
                  <c:v>2790</c:v>
                </c:pt>
                <c:pt idx="1422">
                  <c:v>26</c:v>
                </c:pt>
                <c:pt idx="1423">
                  <c:v>1789</c:v>
                </c:pt>
                <c:pt idx="1424">
                  <c:v>14222</c:v>
                </c:pt>
                <c:pt idx="1425">
                  <c:v>15228</c:v>
                </c:pt>
                <c:pt idx="1426">
                  <c:v>169237</c:v>
                </c:pt>
                <c:pt idx="1427">
                  <c:v>59965</c:v>
                </c:pt>
                <c:pt idx="1428">
                  <c:v>35757</c:v>
                </c:pt>
                <c:pt idx="1429">
                  <c:v>10267</c:v>
                </c:pt>
                <c:pt idx="1430">
                  <c:v>2466</c:v>
                </c:pt>
                <c:pt idx="1431">
                  <c:v>13256</c:v>
                </c:pt>
                <c:pt idx="1432">
                  <c:v>68298</c:v>
                </c:pt>
                <c:pt idx="1433">
                  <c:v>12093</c:v>
                </c:pt>
                <c:pt idx="1434">
                  <c:v>343</c:v>
                </c:pt>
                <c:pt idx="1435">
                  <c:v>20302</c:v>
                </c:pt>
                <c:pt idx="1436">
                  <c:v>4570</c:v>
                </c:pt>
                <c:pt idx="1437">
                  <c:v>17638</c:v>
                </c:pt>
                <c:pt idx="1438">
                  <c:v>510475</c:v>
                </c:pt>
                <c:pt idx="1439">
                  <c:v>1512</c:v>
                </c:pt>
                <c:pt idx="1440">
                  <c:v>12207</c:v>
                </c:pt>
                <c:pt idx="1441">
                  <c:v>4504</c:v>
                </c:pt>
                <c:pt idx="1442">
                  <c:v>120441</c:v>
                </c:pt>
                <c:pt idx="1443">
                  <c:v>2437</c:v>
                </c:pt>
                <c:pt idx="1444">
                  <c:v>43858</c:v>
                </c:pt>
                <c:pt idx="1445">
                  <c:v>18960</c:v>
                </c:pt>
                <c:pt idx="1446">
                  <c:v>9871</c:v>
                </c:pt>
                <c:pt idx="1447">
                  <c:v>6834</c:v>
                </c:pt>
                <c:pt idx="1448">
                  <c:v>195</c:v>
                </c:pt>
                <c:pt idx="1449">
                  <c:v>32580</c:v>
                </c:pt>
                <c:pt idx="1450">
                  <c:v>610</c:v>
                </c:pt>
                <c:pt idx="1451">
                  <c:v>9336</c:v>
                </c:pt>
                <c:pt idx="1452">
                  <c:v>8473</c:v>
                </c:pt>
                <c:pt idx="1453">
                  <c:v>62338</c:v>
                </c:pt>
                <c:pt idx="1454">
                  <c:v>395</c:v>
                </c:pt>
                <c:pt idx="1455">
                  <c:v>189</c:v>
                </c:pt>
                <c:pt idx="1456">
                  <c:v>16851</c:v>
                </c:pt>
                <c:pt idx="1457">
                  <c:v>1791</c:v>
                </c:pt>
                <c:pt idx="1458">
                  <c:v>3091</c:v>
                </c:pt>
                <c:pt idx="1459">
                  <c:v>39153</c:v>
                </c:pt>
                <c:pt idx="1460">
                  <c:v>161</c:v>
                </c:pt>
                <c:pt idx="1461">
                  <c:v>53461</c:v>
                </c:pt>
                <c:pt idx="1462">
                  <c:v>23938</c:v>
                </c:pt>
                <c:pt idx="1463">
                  <c:v>25431</c:v>
                </c:pt>
                <c:pt idx="1464">
                  <c:v>5043</c:v>
                </c:pt>
                <c:pt idx="1465">
                  <c:v>214451</c:v>
                </c:pt>
                <c:pt idx="1466">
                  <c:v>356298</c:v>
                </c:pt>
                <c:pt idx="1467">
                  <c:v>9607</c:v>
                </c:pt>
                <c:pt idx="1468">
                  <c:v>32725</c:v>
                </c:pt>
                <c:pt idx="1469">
                  <c:v>165337</c:v>
                </c:pt>
                <c:pt idx="1470">
                  <c:v>2547</c:v>
                </c:pt>
                <c:pt idx="1471">
                  <c:v>4836</c:v>
                </c:pt>
                <c:pt idx="1472">
                  <c:v>12576</c:v>
                </c:pt>
                <c:pt idx="1473">
                  <c:v>307</c:v>
                </c:pt>
                <c:pt idx="1474">
                  <c:v>28478</c:v>
                </c:pt>
                <c:pt idx="1475">
                  <c:v>12660</c:v>
                </c:pt>
                <c:pt idx="1476">
                  <c:v>112</c:v>
                </c:pt>
                <c:pt idx="1477">
                  <c:v>23769</c:v>
                </c:pt>
                <c:pt idx="1478">
                  <c:v>42315</c:v>
                </c:pt>
                <c:pt idx="1479">
                  <c:v>33039</c:v>
                </c:pt>
                <c:pt idx="1480">
                  <c:v>28017</c:v>
                </c:pt>
                <c:pt idx="1481">
                  <c:v>9046</c:v>
                </c:pt>
                <c:pt idx="1482">
                  <c:v>18884</c:v>
                </c:pt>
                <c:pt idx="1483">
                  <c:v>14961</c:v>
                </c:pt>
                <c:pt idx="1484">
                  <c:v>867305</c:v>
                </c:pt>
                <c:pt idx="1485">
                  <c:v>49501</c:v>
                </c:pt>
                <c:pt idx="1486">
                  <c:v>6304</c:v>
                </c:pt>
                <c:pt idx="1487">
                  <c:v>6</c:v>
                </c:pt>
                <c:pt idx="1488">
                  <c:v>10083</c:v>
                </c:pt>
                <c:pt idx="1489">
                  <c:v>125605</c:v>
                </c:pt>
                <c:pt idx="1490">
                  <c:v>219928</c:v>
                </c:pt>
                <c:pt idx="1491">
                  <c:v>676</c:v>
                </c:pt>
                <c:pt idx="1492">
                  <c:v>15844</c:v>
                </c:pt>
                <c:pt idx="1493">
                  <c:v>4724</c:v>
                </c:pt>
                <c:pt idx="1494">
                  <c:v>8392</c:v>
                </c:pt>
                <c:pt idx="1495">
                  <c:v>41464</c:v>
                </c:pt>
                <c:pt idx="1496">
                  <c:v>36770</c:v>
                </c:pt>
                <c:pt idx="1497">
                  <c:v>68051</c:v>
                </c:pt>
                <c:pt idx="1498">
                  <c:v>14188</c:v>
                </c:pt>
                <c:pt idx="1499">
                  <c:v>29970</c:v>
                </c:pt>
                <c:pt idx="1500">
                  <c:v>630</c:v>
                </c:pt>
                <c:pt idx="1501">
                  <c:v>6587</c:v>
                </c:pt>
                <c:pt idx="1502">
                  <c:v>3240</c:v>
                </c:pt>
                <c:pt idx="1503">
                  <c:v>8650</c:v>
                </c:pt>
                <c:pt idx="1504">
                  <c:v>38777</c:v>
                </c:pt>
                <c:pt idx="1505">
                  <c:v>7903</c:v>
                </c:pt>
                <c:pt idx="1506">
                  <c:v>11648</c:v>
                </c:pt>
                <c:pt idx="1507">
                  <c:v>7428</c:v>
                </c:pt>
                <c:pt idx="1508">
                  <c:v>38114</c:v>
                </c:pt>
                <c:pt idx="1509">
                  <c:v>15769</c:v>
                </c:pt>
                <c:pt idx="1510">
                  <c:v>2870</c:v>
                </c:pt>
                <c:pt idx="1511">
                  <c:v>20</c:v>
                </c:pt>
                <c:pt idx="1512">
                  <c:v>16661</c:v>
                </c:pt>
                <c:pt idx="1513">
                  <c:v>1900</c:v>
                </c:pt>
                <c:pt idx="1514">
                  <c:v>24188</c:v>
                </c:pt>
                <c:pt idx="1515">
                  <c:v>1107</c:v>
                </c:pt>
                <c:pt idx="1516">
                  <c:v>203</c:v>
                </c:pt>
                <c:pt idx="1517">
                  <c:v>2616</c:v>
                </c:pt>
                <c:pt idx="1518">
                  <c:v>18</c:v>
                </c:pt>
                <c:pt idx="1519">
                  <c:v>5487</c:v>
                </c:pt>
                <c:pt idx="1520">
                  <c:v>91743</c:v>
                </c:pt>
                <c:pt idx="1521">
                  <c:v>74</c:v>
                </c:pt>
                <c:pt idx="1522">
                  <c:v>18400</c:v>
                </c:pt>
                <c:pt idx="1523">
                  <c:v>12035</c:v>
                </c:pt>
                <c:pt idx="1524">
                  <c:v>30356</c:v>
                </c:pt>
                <c:pt idx="1525">
                  <c:v>4136</c:v>
                </c:pt>
                <c:pt idx="1526">
                  <c:v>38160</c:v>
                </c:pt>
                <c:pt idx="1527">
                  <c:v>105677</c:v>
                </c:pt>
                <c:pt idx="1528">
                  <c:v>3295</c:v>
                </c:pt>
                <c:pt idx="1529">
                  <c:v>1997</c:v>
                </c:pt>
                <c:pt idx="1530">
                  <c:v>42</c:v>
                </c:pt>
                <c:pt idx="1531">
                  <c:v>1669</c:v>
                </c:pt>
                <c:pt idx="1532">
                  <c:v>61441</c:v>
                </c:pt>
                <c:pt idx="1533">
                  <c:v>13847</c:v>
                </c:pt>
                <c:pt idx="1534">
                  <c:v>38</c:v>
                </c:pt>
                <c:pt idx="1535">
                  <c:v>768</c:v>
                </c:pt>
                <c:pt idx="1536">
                  <c:v>40583</c:v>
                </c:pt>
                <c:pt idx="1537">
                  <c:v>28906</c:v>
                </c:pt>
                <c:pt idx="1538">
                  <c:v>4866</c:v>
                </c:pt>
                <c:pt idx="1539">
                  <c:v>29211</c:v>
                </c:pt>
                <c:pt idx="1540">
                  <c:v>312</c:v>
                </c:pt>
                <c:pt idx="1541">
                  <c:v>8174</c:v>
                </c:pt>
                <c:pt idx="1542">
                  <c:v>261</c:v>
                </c:pt>
                <c:pt idx="1543">
                  <c:v>43831</c:v>
                </c:pt>
                <c:pt idx="1544">
                  <c:v>7792</c:v>
                </c:pt>
                <c:pt idx="1545">
                  <c:v>3192</c:v>
                </c:pt>
                <c:pt idx="1546">
                  <c:v>15155</c:v>
                </c:pt>
                <c:pt idx="1547">
                  <c:v>64</c:v>
                </c:pt>
                <c:pt idx="1548">
                  <c:v>17702</c:v>
                </c:pt>
                <c:pt idx="1549">
                  <c:v>12937</c:v>
                </c:pt>
                <c:pt idx="1550">
                  <c:v>430160</c:v>
                </c:pt>
                <c:pt idx="1551">
                  <c:v>8157</c:v>
                </c:pt>
                <c:pt idx="1552">
                  <c:v>36127</c:v>
                </c:pt>
                <c:pt idx="1553">
                  <c:v>16086</c:v>
                </c:pt>
                <c:pt idx="1554">
                  <c:v>1646</c:v>
                </c:pt>
                <c:pt idx="1555">
                  <c:v>20519</c:v>
                </c:pt>
                <c:pt idx="1556">
                  <c:v>1411</c:v>
                </c:pt>
                <c:pt idx="1557">
                  <c:v>209009</c:v>
                </c:pt>
                <c:pt idx="1558">
                  <c:v>28</c:v>
                </c:pt>
                <c:pt idx="1559">
                  <c:v>1569</c:v>
                </c:pt>
                <c:pt idx="1560">
                  <c:v>7878</c:v>
                </c:pt>
                <c:pt idx="1561">
                  <c:v>4263</c:v>
                </c:pt>
                <c:pt idx="1562">
                  <c:v>20222</c:v>
                </c:pt>
                <c:pt idx="1563">
                  <c:v>60161</c:v>
                </c:pt>
                <c:pt idx="1564">
                  <c:v>100981</c:v>
                </c:pt>
                <c:pt idx="1565">
                  <c:v>1659</c:v>
                </c:pt>
                <c:pt idx="1566">
                  <c:v>888</c:v>
                </c:pt>
                <c:pt idx="1567">
                  <c:v>2444</c:v>
                </c:pt>
                <c:pt idx="1568">
                  <c:v>232</c:v>
                </c:pt>
                <c:pt idx="1569">
                  <c:v>34650</c:v>
                </c:pt>
                <c:pt idx="1570">
                  <c:v>212212</c:v>
                </c:pt>
                <c:pt idx="1571">
                  <c:v>3124</c:v>
                </c:pt>
                <c:pt idx="1572">
                  <c:v>10121</c:v>
                </c:pt>
                <c:pt idx="1573">
                  <c:v>731</c:v>
                </c:pt>
                <c:pt idx="1574">
                  <c:v>14138</c:v>
                </c:pt>
                <c:pt idx="1575">
                  <c:v>126</c:v>
                </c:pt>
                <c:pt idx="1576">
                  <c:v>411</c:v>
                </c:pt>
                <c:pt idx="1577">
                  <c:v>91315</c:v>
                </c:pt>
                <c:pt idx="1578">
                  <c:v>15281</c:v>
                </c:pt>
                <c:pt idx="1579">
                  <c:v>38993</c:v>
                </c:pt>
                <c:pt idx="1580">
                  <c:v>292738</c:v>
                </c:pt>
                <c:pt idx="1581">
                  <c:v>578</c:v>
                </c:pt>
                <c:pt idx="1582">
                  <c:v>7699</c:v>
                </c:pt>
                <c:pt idx="1583">
                  <c:v>133455</c:v>
                </c:pt>
                <c:pt idx="1584">
                  <c:v>96594</c:v>
                </c:pt>
                <c:pt idx="1585">
                  <c:v>68238</c:v>
                </c:pt>
                <c:pt idx="1586">
                  <c:v>30367</c:v>
                </c:pt>
                <c:pt idx="1587">
                  <c:v>211</c:v>
                </c:pt>
                <c:pt idx="1588">
                  <c:v>14169</c:v>
                </c:pt>
                <c:pt idx="1589">
                  <c:v>15262</c:v>
                </c:pt>
                <c:pt idx="1590">
                  <c:v>38910</c:v>
                </c:pt>
                <c:pt idx="1591">
                  <c:v>20377</c:v>
                </c:pt>
                <c:pt idx="1592">
                  <c:v>2430</c:v>
                </c:pt>
                <c:pt idx="1593">
                  <c:v>17070</c:v>
                </c:pt>
                <c:pt idx="1594">
                  <c:v>804496</c:v>
                </c:pt>
                <c:pt idx="1595">
                  <c:v>147608</c:v>
                </c:pt>
                <c:pt idx="1596">
                  <c:v>5943</c:v>
                </c:pt>
                <c:pt idx="1597">
                  <c:v>24324</c:v>
                </c:pt>
                <c:pt idx="1598">
                  <c:v>5087</c:v>
                </c:pt>
                <c:pt idx="1599">
                  <c:v>69563</c:v>
                </c:pt>
                <c:pt idx="1600">
                  <c:v>35215</c:v>
                </c:pt>
                <c:pt idx="1601">
                  <c:v>5587</c:v>
                </c:pt>
                <c:pt idx="1602">
                  <c:v>7662</c:v>
                </c:pt>
                <c:pt idx="1603">
                  <c:v>124</c:v>
                </c:pt>
                <c:pt idx="1604">
                  <c:v>5401</c:v>
                </c:pt>
                <c:pt idx="1605">
                  <c:v>7103</c:v>
                </c:pt>
                <c:pt idx="1606">
                  <c:v>26119</c:v>
                </c:pt>
                <c:pt idx="1607">
                  <c:v>21995</c:v>
                </c:pt>
                <c:pt idx="1608">
                  <c:v>17092</c:v>
                </c:pt>
                <c:pt idx="1609">
                  <c:v>830</c:v>
                </c:pt>
                <c:pt idx="1610">
                  <c:v>40519</c:v>
                </c:pt>
                <c:pt idx="1611">
                  <c:v>4295</c:v>
                </c:pt>
                <c:pt idx="1612">
                  <c:v>14171</c:v>
                </c:pt>
                <c:pt idx="1613">
                  <c:v>191236</c:v>
                </c:pt>
                <c:pt idx="1614">
                  <c:v>162747</c:v>
                </c:pt>
                <c:pt idx="1615">
                  <c:v>93374</c:v>
                </c:pt>
                <c:pt idx="1616">
                  <c:v>9325</c:v>
                </c:pt>
                <c:pt idx="1617">
                  <c:v>49237</c:v>
                </c:pt>
                <c:pt idx="1618">
                  <c:v>12224</c:v>
                </c:pt>
                <c:pt idx="1619">
                  <c:v>12414</c:v>
                </c:pt>
                <c:pt idx="1620">
                  <c:v>684</c:v>
                </c:pt>
                <c:pt idx="1621">
                  <c:v>146375</c:v>
                </c:pt>
                <c:pt idx="1622">
                  <c:v>1835</c:v>
                </c:pt>
                <c:pt idx="1623">
                  <c:v>6555</c:v>
                </c:pt>
                <c:pt idx="1624">
                  <c:v>65991</c:v>
                </c:pt>
                <c:pt idx="1625">
                  <c:v>133479</c:v>
                </c:pt>
                <c:pt idx="1626">
                  <c:v>5104</c:v>
                </c:pt>
                <c:pt idx="1627">
                  <c:v>7547</c:v>
                </c:pt>
                <c:pt idx="1628">
                  <c:v>2096</c:v>
                </c:pt>
                <c:pt idx="1629">
                  <c:v>6968</c:v>
                </c:pt>
                <c:pt idx="1630">
                  <c:v>633</c:v>
                </c:pt>
                <c:pt idx="1631">
                  <c:v>4249</c:v>
                </c:pt>
                <c:pt idx="1632">
                  <c:v>15504</c:v>
                </c:pt>
                <c:pt idx="1633">
                  <c:v>77211</c:v>
                </c:pt>
                <c:pt idx="1634">
                  <c:v>9006</c:v>
                </c:pt>
                <c:pt idx="1635">
                  <c:v>143947</c:v>
                </c:pt>
                <c:pt idx="1636">
                  <c:v>43684</c:v>
                </c:pt>
                <c:pt idx="1637">
                  <c:v>26126</c:v>
                </c:pt>
                <c:pt idx="1638">
                  <c:v>2725</c:v>
                </c:pt>
                <c:pt idx="1639">
                  <c:v>28491</c:v>
                </c:pt>
                <c:pt idx="1640">
                  <c:v>38187</c:v>
                </c:pt>
                <c:pt idx="1641">
                  <c:v>20353</c:v>
                </c:pt>
                <c:pt idx="1642">
                  <c:v>67294</c:v>
                </c:pt>
                <c:pt idx="1643">
                  <c:v>33999</c:v>
                </c:pt>
                <c:pt idx="1644">
                  <c:v>30624</c:v>
                </c:pt>
                <c:pt idx="1645">
                  <c:v>21650</c:v>
                </c:pt>
                <c:pt idx="1646">
                  <c:v>62895</c:v>
                </c:pt>
                <c:pt idx="1647">
                  <c:v>6971</c:v>
                </c:pt>
                <c:pt idx="1648">
                  <c:v>1776</c:v>
                </c:pt>
                <c:pt idx="1649">
                  <c:v>158766</c:v>
                </c:pt>
                <c:pt idx="1650">
                  <c:v>221365</c:v>
                </c:pt>
                <c:pt idx="1651">
                  <c:v>6563</c:v>
                </c:pt>
                <c:pt idx="1652">
                  <c:v>16858</c:v>
                </c:pt>
                <c:pt idx="1653">
                  <c:v>7725</c:v>
                </c:pt>
                <c:pt idx="1654">
                  <c:v>5723</c:v>
                </c:pt>
                <c:pt idx="1655">
                  <c:v>79092</c:v>
                </c:pt>
                <c:pt idx="1656">
                  <c:v>75</c:v>
                </c:pt>
                <c:pt idx="1657">
                  <c:v>20902</c:v>
                </c:pt>
                <c:pt idx="1658">
                  <c:v>124746</c:v>
                </c:pt>
                <c:pt idx="1659">
                  <c:v>0</c:v>
                </c:pt>
                <c:pt idx="1660">
                  <c:v>1576</c:v>
                </c:pt>
                <c:pt idx="1661">
                  <c:v>74168</c:v>
                </c:pt>
                <c:pt idx="1662">
                  <c:v>33421</c:v>
                </c:pt>
                <c:pt idx="1663">
                  <c:v>154281</c:v>
                </c:pt>
                <c:pt idx="1664">
                  <c:v>0</c:v>
                </c:pt>
                <c:pt idx="1665">
                  <c:v>25114</c:v>
                </c:pt>
                <c:pt idx="1666">
                  <c:v>36000</c:v>
                </c:pt>
                <c:pt idx="1667">
                  <c:v>7972</c:v>
                </c:pt>
                <c:pt idx="1668">
                  <c:v>16184</c:v>
                </c:pt>
                <c:pt idx="1669">
                  <c:v>38642</c:v>
                </c:pt>
                <c:pt idx="1670">
                  <c:v>93993</c:v>
                </c:pt>
                <c:pt idx="1671">
                  <c:v>20254</c:v>
                </c:pt>
                <c:pt idx="1672">
                  <c:v>37240</c:v>
                </c:pt>
                <c:pt idx="1673">
                  <c:v>4080</c:v>
                </c:pt>
                <c:pt idx="1674">
                  <c:v>377623</c:v>
                </c:pt>
                <c:pt idx="1675">
                  <c:v>4546</c:v>
                </c:pt>
                <c:pt idx="1676">
                  <c:v>648</c:v>
                </c:pt>
                <c:pt idx="1677">
                  <c:v>7307</c:v>
                </c:pt>
                <c:pt idx="1678">
                  <c:v>42552</c:v>
                </c:pt>
                <c:pt idx="1679">
                  <c:v>39</c:v>
                </c:pt>
                <c:pt idx="1680">
                  <c:v>2888</c:v>
                </c:pt>
                <c:pt idx="1681">
                  <c:v>12547</c:v>
                </c:pt>
                <c:pt idx="1682">
                  <c:v>20</c:v>
                </c:pt>
                <c:pt idx="1683">
                  <c:v>11</c:v>
                </c:pt>
                <c:pt idx="1684">
                  <c:v>28347</c:v>
                </c:pt>
                <c:pt idx="1685">
                  <c:v>164098</c:v>
                </c:pt>
                <c:pt idx="1686">
                  <c:v>2268</c:v>
                </c:pt>
                <c:pt idx="1687">
                  <c:v>49981</c:v>
                </c:pt>
                <c:pt idx="1688">
                  <c:v>55123</c:v>
                </c:pt>
                <c:pt idx="1689">
                  <c:v>9245</c:v>
                </c:pt>
                <c:pt idx="1690">
                  <c:v>9035</c:v>
                </c:pt>
                <c:pt idx="1691">
                  <c:v>23052</c:v>
                </c:pt>
                <c:pt idx="1692">
                  <c:v>564493</c:v>
                </c:pt>
                <c:pt idx="1693">
                  <c:v>19812</c:v>
                </c:pt>
                <c:pt idx="1694">
                  <c:v>26629</c:v>
                </c:pt>
                <c:pt idx="1695">
                  <c:v>25811</c:v>
                </c:pt>
                <c:pt idx="1696">
                  <c:v>13454</c:v>
                </c:pt>
                <c:pt idx="1697">
                  <c:v>2829</c:v>
                </c:pt>
                <c:pt idx="1698">
                  <c:v>592538</c:v>
                </c:pt>
                <c:pt idx="1699">
                  <c:v>191479</c:v>
                </c:pt>
                <c:pt idx="1700">
                  <c:v>1023</c:v>
                </c:pt>
                <c:pt idx="1701">
                  <c:v>93590</c:v>
                </c:pt>
                <c:pt idx="1702">
                  <c:v>23337</c:v>
                </c:pt>
                <c:pt idx="1703">
                  <c:v>12959</c:v>
                </c:pt>
                <c:pt idx="1704">
                  <c:v>132775</c:v>
                </c:pt>
                <c:pt idx="1705">
                  <c:v>12347</c:v>
                </c:pt>
                <c:pt idx="1706">
                  <c:v>170257</c:v>
                </c:pt>
                <c:pt idx="1707">
                  <c:v>666</c:v>
                </c:pt>
                <c:pt idx="1708">
                  <c:v>124632</c:v>
                </c:pt>
                <c:pt idx="1709">
                  <c:v>6550</c:v>
                </c:pt>
                <c:pt idx="1710">
                  <c:v>18315</c:v>
                </c:pt>
                <c:pt idx="1711">
                  <c:v>90736</c:v>
                </c:pt>
                <c:pt idx="1712">
                  <c:v>580</c:v>
                </c:pt>
                <c:pt idx="1713">
                  <c:v>29225</c:v>
                </c:pt>
                <c:pt idx="1714">
                  <c:v>179872</c:v>
                </c:pt>
                <c:pt idx="1715">
                  <c:v>54017</c:v>
                </c:pt>
                <c:pt idx="1716">
                  <c:v>9726</c:v>
                </c:pt>
                <c:pt idx="1717">
                  <c:v>712</c:v>
                </c:pt>
                <c:pt idx="1718">
                  <c:v>1570</c:v>
                </c:pt>
                <c:pt idx="1719">
                  <c:v>116770</c:v>
                </c:pt>
                <c:pt idx="1720">
                  <c:v>1817699</c:v>
                </c:pt>
                <c:pt idx="1721">
                  <c:v>56241</c:v>
                </c:pt>
                <c:pt idx="1722">
                  <c:v>30865</c:v>
                </c:pt>
                <c:pt idx="1723">
                  <c:v>5748</c:v>
                </c:pt>
                <c:pt idx="1724">
                  <c:v>57080</c:v>
                </c:pt>
                <c:pt idx="1725">
                  <c:v>1036</c:v>
                </c:pt>
                <c:pt idx="1726">
                  <c:v>121553</c:v>
                </c:pt>
                <c:pt idx="1727">
                  <c:v>548563</c:v>
                </c:pt>
                <c:pt idx="1728">
                  <c:v>15343</c:v>
                </c:pt>
                <c:pt idx="1729">
                  <c:v>7893</c:v>
                </c:pt>
                <c:pt idx="1730">
                  <c:v>16550</c:v>
                </c:pt>
                <c:pt idx="1731">
                  <c:v>20766</c:v>
                </c:pt>
                <c:pt idx="1732">
                  <c:v>22088</c:v>
                </c:pt>
                <c:pt idx="1733">
                  <c:v>440</c:v>
                </c:pt>
                <c:pt idx="1734">
                  <c:v>153395</c:v>
                </c:pt>
                <c:pt idx="1735">
                  <c:v>4641</c:v>
                </c:pt>
                <c:pt idx="1736">
                  <c:v>54016</c:v>
                </c:pt>
                <c:pt idx="1737">
                  <c:v>4667</c:v>
                </c:pt>
                <c:pt idx="1738">
                  <c:v>4057</c:v>
                </c:pt>
                <c:pt idx="1739">
                  <c:v>7472</c:v>
                </c:pt>
                <c:pt idx="1740">
                  <c:v>6122</c:v>
                </c:pt>
                <c:pt idx="1741">
                  <c:v>31576</c:v>
                </c:pt>
                <c:pt idx="1742">
                  <c:v>14884</c:v>
                </c:pt>
                <c:pt idx="1743">
                  <c:v>12877</c:v>
                </c:pt>
                <c:pt idx="1744">
                  <c:v>4815</c:v>
                </c:pt>
                <c:pt idx="1745">
                  <c:v>1853</c:v>
                </c:pt>
                <c:pt idx="1746">
                  <c:v>2887</c:v>
                </c:pt>
                <c:pt idx="1747">
                  <c:v>1550</c:v>
                </c:pt>
                <c:pt idx="1748">
                  <c:v>48068</c:v>
                </c:pt>
                <c:pt idx="1749">
                  <c:v>10604</c:v>
                </c:pt>
                <c:pt idx="1750">
                  <c:v>551</c:v>
                </c:pt>
                <c:pt idx="1751">
                  <c:v>17791</c:v>
                </c:pt>
                <c:pt idx="1752">
                  <c:v>12534</c:v>
                </c:pt>
                <c:pt idx="1753">
                  <c:v>112597</c:v>
                </c:pt>
                <c:pt idx="1754">
                  <c:v>11333</c:v>
                </c:pt>
                <c:pt idx="1755">
                  <c:v>16862</c:v>
                </c:pt>
                <c:pt idx="1756">
                  <c:v>1770</c:v>
                </c:pt>
                <c:pt idx="1757">
                  <c:v>145</c:v>
                </c:pt>
                <c:pt idx="1758">
                  <c:v>24140</c:v>
                </c:pt>
                <c:pt idx="1759">
                  <c:v>22921</c:v>
                </c:pt>
                <c:pt idx="1760">
                  <c:v>68667</c:v>
                </c:pt>
                <c:pt idx="1761">
                  <c:v>171636</c:v>
                </c:pt>
                <c:pt idx="1762">
                  <c:v>12586</c:v>
                </c:pt>
                <c:pt idx="1763">
                  <c:v>1170</c:v>
                </c:pt>
                <c:pt idx="1764">
                  <c:v>1782</c:v>
                </c:pt>
                <c:pt idx="1765">
                  <c:v>22299</c:v>
                </c:pt>
                <c:pt idx="1766">
                  <c:v>22003</c:v>
                </c:pt>
                <c:pt idx="1767">
                  <c:v>364224</c:v>
                </c:pt>
                <c:pt idx="1768">
                  <c:v>5424</c:v>
                </c:pt>
                <c:pt idx="1769">
                  <c:v>13027</c:v>
                </c:pt>
                <c:pt idx="1770">
                  <c:v>479</c:v>
                </c:pt>
                <c:pt idx="1771">
                  <c:v>63153</c:v>
                </c:pt>
                <c:pt idx="1772">
                  <c:v>6197</c:v>
                </c:pt>
                <c:pt idx="1773">
                  <c:v>23095</c:v>
                </c:pt>
                <c:pt idx="1774">
                  <c:v>18257</c:v>
                </c:pt>
                <c:pt idx="1775">
                  <c:v>103</c:v>
                </c:pt>
                <c:pt idx="1776">
                  <c:v>94</c:v>
                </c:pt>
                <c:pt idx="1777">
                  <c:v>16114</c:v>
                </c:pt>
                <c:pt idx="1778">
                  <c:v>800784</c:v>
                </c:pt>
                <c:pt idx="1779">
                  <c:v>2892</c:v>
                </c:pt>
                <c:pt idx="1780">
                  <c:v>117495</c:v>
                </c:pt>
                <c:pt idx="1781">
                  <c:v>18919</c:v>
                </c:pt>
                <c:pt idx="1782">
                  <c:v>6037</c:v>
                </c:pt>
                <c:pt idx="1783">
                  <c:v>86122</c:v>
                </c:pt>
                <c:pt idx="1784">
                  <c:v>660</c:v>
                </c:pt>
                <c:pt idx="1785">
                  <c:v>3007</c:v>
                </c:pt>
                <c:pt idx="1786">
                  <c:v>882</c:v>
                </c:pt>
                <c:pt idx="1787">
                  <c:v>28014</c:v>
                </c:pt>
                <c:pt idx="1788">
                  <c:v>395282</c:v>
                </c:pt>
                <c:pt idx="1789">
                  <c:v>67288</c:v>
                </c:pt>
                <c:pt idx="1790">
                  <c:v>2083</c:v>
                </c:pt>
                <c:pt idx="1791">
                  <c:v>2462</c:v>
                </c:pt>
                <c:pt idx="1792">
                  <c:v>2996</c:v>
                </c:pt>
                <c:pt idx="1793">
                  <c:v>1227</c:v>
                </c:pt>
                <c:pt idx="1794">
                  <c:v>56388</c:v>
                </c:pt>
                <c:pt idx="1795">
                  <c:v>964</c:v>
                </c:pt>
                <c:pt idx="1796">
                  <c:v>25869</c:v>
                </c:pt>
                <c:pt idx="1797">
                  <c:v>14978</c:v>
                </c:pt>
                <c:pt idx="1798">
                  <c:v>16204</c:v>
                </c:pt>
                <c:pt idx="1799">
                  <c:v>142619</c:v>
                </c:pt>
                <c:pt idx="1800">
                  <c:v>1844959</c:v>
                </c:pt>
                <c:pt idx="1801">
                  <c:v>80660</c:v>
                </c:pt>
                <c:pt idx="1802">
                  <c:v>5327</c:v>
                </c:pt>
                <c:pt idx="1803">
                  <c:v>1764</c:v>
                </c:pt>
                <c:pt idx="1804">
                  <c:v>150</c:v>
                </c:pt>
                <c:pt idx="1805">
                  <c:v>7164</c:v>
                </c:pt>
                <c:pt idx="1806">
                  <c:v>1208</c:v>
                </c:pt>
                <c:pt idx="1807">
                  <c:v>37587</c:v>
                </c:pt>
                <c:pt idx="1808">
                  <c:v>123245</c:v>
                </c:pt>
                <c:pt idx="1809">
                  <c:v>4129</c:v>
                </c:pt>
                <c:pt idx="1810">
                  <c:v>169168</c:v>
                </c:pt>
                <c:pt idx="1811">
                  <c:v>155</c:v>
                </c:pt>
                <c:pt idx="1812">
                  <c:v>518240</c:v>
                </c:pt>
                <c:pt idx="1813">
                  <c:v>264835</c:v>
                </c:pt>
                <c:pt idx="1814">
                  <c:v>834</c:v>
                </c:pt>
                <c:pt idx="1815">
                  <c:v>12449</c:v>
                </c:pt>
                <c:pt idx="1816">
                  <c:v>12224</c:v>
                </c:pt>
                <c:pt idx="1817">
                  <c:v>268</c:v>
                </c:pt>
                <c:pt idx="1818">
                  <c:v>201146</c:v>
                </c:pt>
                <c:pt idx="1819">
                  <c:v>15051</c:v>
                </c:pt>
                <c:pt idx="1820">
                  <c:v>20169</c:v>
                </c:pt>
                <c:pt idx="1821">
                  <c:v>63</c:v>
                </c:pt>
                <c:pt idx="1822">
                  <c:v>295631</c:v>
                </c:pt>
                <c:pt idx="1823">
                  <c:v>21551</c:v>
                </c:pt>
                <c:pt idx="1824">
                  <c:v>23156</c:v>
                </c:pt>
                <c:pt idx="1825">
                  <c:v>4056</c:v>
                </c:pt>
                <c:pt idx="1826">
                  <c:v>28119</c:v>
                </c:pt>
                <c:pt idx="1827">
                  <c:v>46472</c:v>
                </c:pt>
                <c:pt idx="1828">
                  <c:v>15013</c:v>
                </c:pt>
                <c:pt idx="1829">
                  <c:v>38761</c:v>
                </c:pt>
                <c:pt idx="1830">
                  <c:v>5109</c:v>
                </c:pt>
                <c:pt idx="1831">
                  <c:v>1012</c:v>
                </c:pt>
                <c:pt idx="1832">
                  <c:v>7312</c:v>
                </c:pt>
                <c:pt idx="1833">
                  <c:v>181</c:v>
                </c:pt>
                <c:pt idx="1834">
                  <c:v>4094</c:v>
                </c:pt>
                <c:pt idx="1835">
                  <c:v>30127</c:v>
                </c:pt>
                <c:pt idx="1836">
                  <c:v>3802</c:v>
                </c:pt>
                <c:pt idx="1837">
                  <c:v>11582</c:v>
                </c:pt>
                <c:pt idx="1838">
                  <c:v>4418</c:v>
                </c:pt>
                <c:pt idx="1839">
                  <c:v>41389</c:v>
                </c:pt>
                <c:pt idx="1840">
                  <c:v>3114</c:v>
                </c:pt>
                <c:pt idx="1841">
                  <c:v>828626</c:v>
                </c:pt>
                <c:pt idx="1842">
                  <c:v>1471</c:v>
                </c:pt>
                <c:pt idx="1843">
                  <c:v>6126</c:v>
                </c:pt>
                <c:pt idx="1844">
                  <c:v>385303</c:v>
                </c:pt>
                <c:pt idx="1845">
                  <c:v>4826</c:v>
                </c:pt>
                <c:pt idx="1846">
                  <c:v>4527</c:v>
                </c:pt>
                <c:pt idx="1847">
                  <c:v>22438</c:v>
                </c:pt>
                <c:pt idx="1848">
                  <c:v>3362</c:v>
                </c:pt>
                <c:pt idx="1849">
                  <c:v>4993</c:v>
                </c:pt>
                <c:pt idx="1850">
                  <c:v>16212</c:v>
                </c:pt>
                <c:pt idx="1851">
                  <c:v>1661</c:v>
                </c:pt>
                <c:pt idx="1852">
                  <c:v>23400</c:v>
                </c:pt>
                <c:pt idx="1853">
                  <c:v>30720</c:v>
                </c:pt>
                <c:pt idx="1854">
                  <c:v>49509</c:v>
                </c:pt>
                <c:pt idx="1855">
                  <c:v>12801</c:v>
                </c:pt>
                <c:pt idx="1856">
                  <c:v>5147</c:v>
                </c:pt>
                <c:pt idx="1857">
                  <c:v>23890</c:v>
                </c:pt>
                <c:pt idx="1858">
                  <c:v>26428</c:v>
                </c:pt>
                <c:pt idx="1859">
                  <c:v>124</c:v>
                </c:pt>
                <c:pt idx="1860">
                  <c:v>9726</c:v>
                </c:pt>
                <c:pt idx="1861">
                  <c:v>921</c:v>
                </c:pt>
                <c:pt idx="1862">
                  <c:v>7073</c:v>
                </c:pt>
                <c:pt idx="1863">
                  <c:v>106838</c:v>
                </c:pt>
                <c:pt idx="1864">
                  <c:v>59842</c:v>
                </c:pt>
                <c:pt idx="1865">
                  <c:v>186188</c:v>
                </c:pt>
                <c:pt idx="1866">
                  <c:v>1472</c:v>
                </c:pt>
                <c:pt idx="1867">
                  <c:v>2230</c:v>
                </c:pt>
                <c:pt idx="1868">
                  <c:v>2707</c:v>
                </c:pt>
                <c:pt idx="1869">
                  <c:v>94593</c:v>
                </c:pt>
                <c:pt idx="1870">
                  <c:v>61134</c:v>
                </c:pt>
                <c:pt idx="1871">
                  <c:v>462</c:v>
                </c:pt>
                <c:pt idx="1872">
                  <c:v>43578</c:v>
                </c:pt>
                <c:pt idx="1873">
                  <c:v>17049</c:v>
                </c:pt>
                <c:pt idx="1874">
                  <c:v>169521</c:v>
                </c:pt>
                <c:pt idx="1875">
                  <c:v>223308</c:v>
                </c:pt>
                <c:pt idx="1876">
                  <c:v>656</c:v>
                </c:pt>
                <c:pt idx="1877">
                  <c:v>8198</c:v>
                </c:pt>
                <c:pt idx="1878">
                  <c:v>30</c:v>
                </c:pt>
                <c:pt idx="1879">
                  <c:v>19099</c:v>
                </c:pt>
                <c:pt idx="1880">
                  <c:v>17639</c:v>
                </c:pt>
                <c:pt idx="1881">
                  <c:v>1</c:v>
                </c:pt>
                <c:pt idx="1882">
                  <c:v>25712</c:v>
                </c:pt>
                <c:pt idx="1883">
                  <c:v>334</c:v>
                </c:pt>
                <c:pt idx="1884">
                  <c:v>47602</c:v>
                </c:pt>
                <c:pt idx="1885">
                  <c:v>14261</c:v>
                </c:pt>
                <c:pt idx="1886">
                  <c:v>344</c:v>
                </c:pt>
                <c:pt idx="1887">
                  <c:v>11486</c:v>
                </c:pt>
                <c:pt idx="1888">
                  <c:v>26249</c:v>
                </c:pt>
                <c:pt idx="1889">
                  <c:v>1192</c:v>
                </c:pt>
                <c:pt idx="1890">
                  <c:v>10288</c:v>
                </c:pt>
                <c:pt idx="1891">
                  <c:v>77157</c:v>
                </c:pt>
                <c:pt idx="1892">
                  <c:v>73628</c:v>
                </c:pt>
                <c:pt idx="1893">
                  <c:v>6435</c:v>
                </c:pt>
                <c:pt idx="1894">
                  <c:v>545</c:v>
                </c:pt>
                <c:pt idx="1895">
                  <c:v>665</c:v>
                </c:pt>
                <c:pt idx="1896">
                  <c:v>26166</c:v>
                </c:pt>
                <c:pt idx="1897">
                  <c:v>13772</c:v>
                </c:pt>
                <c:pt idx="1898">
                  <c:v>192354</c:v>
                </c:pt>
                <c:pt idx="1899">
                  <c:v>132975</c:v>
                </c:pt>
                <c:pt idx="1900">
                  <c:v>52945</c:v>
                </c:pt>
                <c:pt idx="1901">
                  <c:v>1472</c:v>
                </c:pt>
                <c:pt idx="1902">
                  <c:v>2373</c:v>
                </c:pt>
                <c:pt idx="1903">
                  <c:v>9789</c:v>
                </c:pt>
                <c:pt idx="1904">
                  <c:v>6948</c:v>
                </c:pt>
                <c:pt idx="1905">
                  <c:v>9049</c:v>
                </c:pt>
                <c:pt idx="1906">
                  <c:v>1117</c:v>
                </c:pt>
                <c:pt idx="1907">
                  <c:v>11926</c:v>
                </c:pt>
                <c:pt idx="1908">
                  <c:v>11817</c:v>
                </c:pt>
                <c:pt idx="1909">
                  <c:v>42380</c:v>
                </c:pt>
                <c:pt idx="1910">
                  <c:v>6315</c:v>
                </c:pt>
                <c:pt idx="1911">
                  <c:v>5031</c:v>
                </c:pt>
                <c:pt idx="1912">
                  <c:v>114706</c:v>
                </c:pt>
                <c:pt idx="1913">
                  <c:v>12413</c:v>
                </c:pt>
                <c:pt idx="1914">
                  <c:v>17726</c:v>
                </c:pt>
                <c:pt idx="1915">
                  <c:v>11953</c:v>
                </c:pt>
                <c:pt idx="1916">
                  <c:v>300602</c:v>
                </c:pt>
                <c:pt idx="1917">
                  <c:v>49066</c:v>
                </c:pt>
                <c:pt idx="1918">
                  <c:v>567</c:v>
                </c:pt>
                <c:pt idx="1919">
                  <c:v>133</c:v>
                </c:pt>
                <c:pt idx="1920">
                  <c:v>4092</c:v>
                </c:pt>
                <c:pt idx="1921">
                  <c:v>19953</c:v>
                </c:pt>
                <c:pt idx="1922">
                  <c:v>25122</c:v>
                </c:pt>
                <c:pt idx="1923">
                  <c:v>1958</c:v>
                </c:pt>
                <c:pt idx="1924">
                  <c:v>4941</c:v>
                </c:pt>
                <c:pt idx="1925">
                  <c:v>10005</c:v>
                </c:pt>
                <c:pt idx="1926">
                  <c:v>5290</c:v>
                </c:pt>
                <c:pt idx="1927">
                  <c:v>7267</c:v>
                </c:pt>
                <c:pt idx="1928">
                  <c:v>4541</c:v>
                </c:pt>
                <c:pt idx="1929">
                  <c:v>22260</c:v>
                </c:pt>
                <c:pt idx="1930">
                  <c:v>47673</c:v>
                </c:pt>
                <c:pt idx="1931">
                  <c:v>12055</c:v>
                </c:pt>
                <c:pt idx="1932">
                  <c:v>2834</c:v>
                </c:pt>
                <c:pt idx="1933">
                  <c:v>81908</c:v>
                </c:pt>
                <c:pt idx="1934">
                  <c:v>4088</c:v>
                </c:pt>
                <c:pt idx="1935">
                  <c:v>8650</c:v>
                </c:pt>
                <c:pt idx="1936">
                  <c:v>49538</c:v>
                </c:pt>
                <c:pt idx="1937">
                  <c:v>10086</c:v>
                </c:pt>
                <c:pt idx="1938">
                  <c:v>108077</c:v>
                </c:pt>
                <c:pt idx="1939">
                  <c:v>92163</c:v>
                </c:pt>
                <c:pt idx="1940">
                  <c:v>9974</c:v>
                </c:pt>
                <c:pt idx="1941">
                  <c:v>11869</c:v>
                </c:pt>
                <c:pt idx="1942">
                  <c:v>2484</c:v>
                </c:pt>
                <c:pt idx="1943">
                  <c:v>8472</c:v>
                </c:pt>
                <c:pt idx="1944">
                  <c:v>208846</c:v>
                </c:pt>
                <c:pt idx="1945">
                  <c:v>3643</c:v>
                </c:pt>
                <c:pt idx="1946">
                  <c:v>7081</c:v>
                </c:pt>
                <c:pt idx="1947">
                  <c:v>10149</c:v>
                </c:pt>
                <c:pt idx="1948">
                  <c:v>12069</c:v>
                </c:pt>
                <c:pt idx="1949">
                  <c:v>54797</c:v>
                </c:pt>
                <c:pt idx="1950">
                  <c:v>449</c:v>
                </c:pt>
                <c:pt idx="1951">
                  <c:v>38399</c:v>
                </c:pt>
                <c:pt idx="1952">
                  <c:v>149113</c:v>
                </c:pt>
                <c:pt idx="1953">
                  <c:v>24369</c:v>
                </c:pt>
                <c:pt idx="1954">
                  <c:v>16016</c:v>
                </c:pt>
                <c:pt idx="1955">
                  <c:v>2749</c:v>
                </c:pt>
                <c:pt idx="1956">
                  <c:v>10712</c:v>
                </c:pt>
                <c:pt idx="1957">
                  <c:v>28416</c:v>
                </c:pt>
                <c:pt idx="1958">
                  <c:v>1919</c:v>
                </c:pt>
                <c:pt idx="1959">
                  <c:v>115240</c:v>
                </c:pt>
                <c:pt idx="1960">
                  <c:v>9725</c:v>
                </c:pt>
                <c:pt idx="1961">
                  <c:v>9530</c:v>
                </c:pt>
                <c:pt idx="1962">
                  <c:v>33798</c:v>
                </c:pt>
                <c:pt idx="1963">
                  <c:v>4926</c:v>
                </c:pt>
                <c:pt idx="1964">
                  <c:v>27027</c:v>
                </c:pt>
                <c:pt idx="1965">
                  <c:v>6413</c:v>
                </c:pt>
                <c:pt idx="1966">
                  <c:v>911150</c:v>
                </c:pt>
                <c:pt idx="1967">
                  <c:v>173772</c:v>
                </c:pt>
                <c:pt idx="1968">
                  <c:v>21432</c:v>
                </c:pt>
                <c:pt idx="1969">
                  <c:v>158565</c:v>
                </c:pt>
                <c:pt idx="1970">
                  <c:v>11195</c:v>
                </c:pt>
                <c:pt idx="1971">
                  <c:v>12280</c:v>
                </c:pt>
                <c:pt idx="1972">
                  <c:v>34984</c:v>
                </c:pt>
                <c:pt idx="1973">
                  <c:v>7699</c:v>
                </c:pt>
                <c:pt idx="1974">
                  <c:v>14</c:v>
                </c:pt>
                <c:pt idx="1975">
                  <c:v>5168</c:v>
                </c:pt>
                <c:pt idx="1976">
                  <c:v>12506</c:v>
                </c:pt>
                <c:pt idx="1977">
                  <c:v>84753</c:v>
                </c:pt>
                <c:pt idx="1978">
                  <c:v>199</c:v>
                </c:pt>
                <c:pt idx="1979">
                  <c:v>1367</c:v>
                </c:pt>
                <c:pt idx="1980">
                  <c:v>559289</c:v>
                </c:pt>
                <c:pt idx="1981">
                  <c:v>1051</c:v>
                </c:pt>
                <c:pt idx="1982">
                  <c:v>22</c:v>
                </c:pt>
                <c:pt idx="1983">
                  <c:v>203630</c:v>
                </c:pt>
                <c:pt idx="1984">
                  <c:v>5808</c:v>
                </c:pt>
                <c:pt idx="1985">
                  <c:v>6464</c:v>
                </c:pt>
                <c:pt idx="1986">
                  <c:v>22538</c:v>
                </c:pt>
                <c:pt idx="1987">
                  <c:v>4165</c:v>
                </c:pt>
                <c:pt idx="1988">
                  <c:v>11492</c:v>
                </c:pt>
                <c:pt idx="1989">
                  <c:v>151390</c:v>
                </c:pt>
                <c:pt idx="1990">
                  <c:v>504791</c:v>
                </c:pt>
                <c:pt idx="1991">
                  <c:v>16829</c:v>
                </c:pt>
                <c:pt idx="1992">
                  <c:v>3983</c:v>
                </c:pt>
                <c:pt idx="1993">
                  <c:v>25850</c:v>
                </c:pt>
                <c:pt idx="1994">
                  <c:v>19872</c:v>
                </c:pt>
                <c:pt idx="1995">
                  <c:v>5474</c:v>
                </c:pt>
                <c:pt idx="1996">
                  <c:v>96</c:v>
                </c:pt>
                <c:pt idx="1997">
                  <c:v>48129</c:v>
                </c:pt>
                <c:pt idx="1998">
                  <c:v>523</c:v>
                </c:pt>
                <c:pt idx="1999">
                  <c:v>10644</c:v>
                </c:pt>
                <c:pt idx="2000">
                  <c:v>31443</c:v>
                </c:pt>
                <c:pt idx="2001">
                  <c:v>46508</c:v>
                </c:pt>
                <c:pt idx="2002">
                  <c:v>35825</c:v>
                </c:pt>
                <c:pt idx="2003">
                  <c:v>7506</c:v>
                </c:pt>
                <c:pt idx="2004">
                  <c:v>17167</c:v>
                </c:pt>
                <c:pt idx="2005">
                  <c:v>8961</c:v>
                </c:pt>
                <c:pt idx="2006">
                  <c:v>204175</c:v>
                </c:pt>
                <c:pt idx="2007">
                  <c:v>55112</c:v>
                </c:pt>
                <c:pt idx="2008">
                  <c:v>13326</c:v>
                </c:pt>
                <c:pt idx="2009">
                  <c:v>5132</c:v>
                </c:pt>
                <c:pt idx="2010">
                  <c:v>28605</c:v>
                </c:pt>
                <c:pt idx="2011">
                  <c:v>9278</c:v>
                </c:pt>
                <c:pt idx="2012">
                  <c:v>1246</c:v>
                </c:pt>
                <c:pt idx="2013">
                  <c:v>52027</c:v>
                </c:pt>
                <c:pt idx="2014">
                  <c:v>47793</c:v>
                </c:pt>
                <c:pt idx="2015">
                  <c:v>287</c:v>
                </c:pt>
                <c:pt idx="2016">
                  <c:v>7800</c:v>
                </c:pt>
                <c:pt idx="2017">
                  <c:v>381842</c:v>
                </c:pt>
                <c:pt idx="2018">
                  <c:v>16578</c:v>
                </c:pt>
                <c:pt idx="2019">
                  <c:v>1025895</c:v>
                </c:pt>
                <c:pt idx="2020">
                  <c:v>1614</c:v>
                </c:pt>
                <c:pt idx="2021">
                  <c:v>177</c:v>
                </c:pt>
                <c:pt idx="2022">
                  <c:v>447</c:v>
                </c:pt>
                <c:pt idx="2023">
                  <c:v>114</c:v>
                </c:pt>
                <c:pt idx="2024">
                  <c:v>60869</c:v>
                </c:pt>
                <c:pt idx="2025">
                  <c:v>37305</c:v>
                </c:pt>
                <c:pt idx="2026">
                  <c:v>1935</c:v>
                </c:pt>
                <c:pt idx="2027">
                  <c:v>15528</c:v>
                </c:pt>
                <c:pt idx="2028">
                  <c:v>277250</c:v>
                </c:pt>
                <c:pt idx="2029">
                  <c:v>39657</c:v>
                </c:pt>
                <c:pt idx="2030">
                  <c:v>58618</c:v>
                </c:pt>
                <c:pt idx="2031">
                  <c:v>58</c:v>
                </c:pt>
                <c:pt idx="2032">
                  <c:v>74911</c:v>
                </c:pt>
                <c:pt idx="2033">
                  <c:v>200539</c:v>
                </c:pt>
                <c:pt idx="2034">
                  <c:v>135901</c:v>
                </c:pt>
                <c:pt idx="2035">
                  <c:v>27345</c:v>
                </c:pt>
                <c:pt idx="2036">
                  <c:v>184474</c:v>
                </c:pt>
                <c:pt idx="2037">
                  <c:v>17620</c:v>
                </c:pt>
                <c:pt idx="2038">
                  <c:v>32457</c:v>
                </c:pt>
                <c:pt idx="2039">
                  <c:v>43087</c:v>
                </c:pt>
                <c:pt idx="2040">
                  <c:v>63609</c:v>
                </c:pt>
                <c:pt idx="2041">
                  <c:v>406136</c:v>
                </c:pt>
                <c:pt idx="2042">
                  <c:v>491</c:v>
                </c:pt>
                <c:pt idx="2043">
                  <c:v>10335</c:v>
                </c:pt>
                <c:pt idx="2044">
                  <c:v>27560</c:v>
                </c:pt>
                <c:pt idx="2045">
                  <c:v>41673</c:v>
                </c:pt>
                <c:pt idx="2046">
                  <c:v>4632</c:v>
                </c:pt>
                <c:pt idx="2047">
                  <c:v>7622</c:v>
                </c:pt>
                <c:pt idx="2048">
                  <c:v>8415</c:v>
                </c:pt>
                <c:pt idx="2049">
                  <c:v>8299</c:v>
                </c:pt>
                <c:pt idx="2050">
                  <c:v>2215</c:v>
                </c:pt>
                <c:pt idx="2051">
                  <c:v>22885</c:v>
                </c:pt>
                <c:pt idx="2052">
                  <c:v>3921</c:v>
                </c:pt>
                <c:pt idx="2053">
                  <c:v>2765</c:v>
                </c:pt>
                <c:pt idx="2054">
                  <c:v>1901</c:v>
                </c:pt>
                <c:pt idx="2055">
                  <c:v>21062</c:v>
                </c:pt>
                <c:pt idx="2056">
                  <c:v>5224</c:v>
                </c:pt>
                <c:pt idx="2057">
                  <c:v>6648</c:v>
                </c:pt>
                <c:pt idx="2058">
                  <c:v>855</c:v>
                </c:pt>
                <c:pt idx="2059">
                  <c:v>4123</c:v>
                </c:pt>
                <c:pt idx="2060">
                  <c:v>25278</c:v>
                </c:pt>
                <c:pt idx="2061">
                  <c:v>2269</c:v>
                </c:pt>
                <c:pt idx="2062">
                  <c:v>129998</c:v>
                </c:pt>
                <c:pt idx="2063">
                  <c:v>272</c:v>
                </c:pt>
                <c:pt idx="2064">
                  <c:v>45248</c:v>
                </c:pt>
                <c:pt idx="2065">
                  <c:v>6047</c:v>
                </c:pt>
                <c:pt idx="2066">
                  <c:v>14746</c:v>
                </c:pt>
                <c:pt idx="2067">
                  <c:v>27236</c:v>
                </c:pt>
                <c:pt idx="2068">
                  <c:v>53282</c:v>
                </c:pt>
                <c:pt idx="2069">
                  <c:v>1403</c:v>
                </c:pt>
                <c:pt idx="2070">
                  <c:v>5616</c:v>
                </c:pt>
                <c:pt idx="2071">
                  <c:v>21664</c:v>
                </c:pt>
                <c:pt idx="2072">
                  <c:v>21788</c:v>
                </c:pt>
                <c:pt idx="2073">
                  <c:v>44619</c:v>
                </c:pt>
                <c:pt idx="2074">
                  <c:v>139</c:v>
                </c:pt>
                <c:pt idx="2075">
                  <c:v>31896</c:v>
                </c:pt>
                <c:pt idx="2076">
                  <c:v>4984</c:v>
                </c:pt>
                <c:pt idx="2077">
                  <c:v>6238</c:v>
                </c:pt>
                <c:pt idx="2078">
                  <c:v>3824</c:v>
                </c:pt>
                <c:pt idx="2079">
                  <c:v>5152</c:v>
                </c:pt>
                <c:pt idx="2080">
                  <c:v>364</c:v>
                </c:pt>
                <c:pt idx="2081">
                  <c:v>21892</c:v>
                </c:pt>
                <c:pt idx="2082">
                  <c:v>18182</c:v>
                </c:pt>
                <c:pt idx="2083">
                  <c:v>10200</c:v>
                </c:pt>
                <c:pt idx="2084">
                  <c:v>4108</c:v>
                </c:pt>
                <c:pt idx="2085">
                  <c:v>11368</c:v>
                </c:pt>
                <c:pt idx="2086">
                  <c:v>22055</c:v>
                </c:pt>
                <c:pt idx="2087">
                  <c:v>131</c:v>
                </c:pt>
                <c:pt idx="2088">
                  <c:v>17632</c:v>
                </c:pt>
                <c:pt idx="2089">
                  <c:v>32022</c:v>
                </c:pt>
                <c:pt idx="2090">
                  <c:v>67740</c:v>
                </c:pt>
                <c:pt idx="2091">
                  <c:v>87005</c:v>
                </c:pt>
                <c:pt idx="2092">
                  <c:v>2783</c:v>
                </c:pt>
                <c:pt idx="2093">
                  <c:v>44278</c:v>
                </c:pt>
                <c:pt idx="2094">
                  <c:v>90</c:v>
                </c:pt>
                <c:pt idx="2095">
                  <c:v>270831</c:v>
                </c:pt>
                <c:pt idx="2096">
                  <c:v>27662</c:v>
                </c:pt>
                <c:pt idx="2097">
                  <c:v>3176</c:v>
                </c:pt>
                <c:pt idx="2098">
                  <c:v>150621</c:v>
                </c:pt>
                <c:pt idx="2099">
                  <c:v>27444</c:v>
                </c:pt>
                <c:pt idx="2100">
                  <c:v>46902</c:v>
                </c:pt>
                <c:pt idx="2101">
                  <c:v>29265</c:v>
                </c:pt>
                <c:pt idx="2102">
                  <c:v>38119</c:v>
                </c:pt>
                <c:pt idx="2103">
                  <c:v>1116</c:v>
                </c:pt>
                <c:pt idx="2104">
                  <c:v>34432</c:v>
                </c:pt>
                <c:pt idx="2105">
                  <c:v>27619</c:v>
                </c:pt>
                <c:pt idx="2106">
                  <c:v>43982</c:v>
                </c:pt>
                <c:pt idx="2107">
                  <c:v>10041</c:v>
                </c:pt>
                <c:pt idx="2108">
                  <c:v>12562</c:v>
                </c:pt>
                <c:pt idx="2109">
                  <c:v>19064</c:v>
                </c:pt>
                <c:pt idx="2110">
                  <c:v>24051</c:v>
                </c:pt>
                <c:pt idx="2111">
                  <c:v>454</c:v>
                </c:pt>
                <c:pt idx="2112">
                  <c:v>127787</c:v>
                </c:pt>
                <c:pt idx="2113">
                  <c:v>3409</c:v>
                </c:pt>
                <c:pt idx="2114">
                  <c:v>9241</c:v>
                </c:pt>
                <c:pt idx="2115">
                  <c:v>2102</c:v>
                </c:pt>
                <c:pt idx="2116">
                  <c:v>10074</c:v>
                </c:pt>
                <c:pt idx="2117">
                  <c:v>14269</c:v>
                </c:pt>
                <c:pt idx="2118">
                  <c:v>747</c:v>
                </c:pt>
                <c:pt idx="2119">
                  <c:v>27672</c:v>
                </c:pt>
                <c:pt idx="2120">
                  <c:v>5497</c:v>
                </c:pt>
                <c:pt idx="2121">
                  <c:v>22413</c:v>
                </c:pt>
                <c:pt idx="2122">
                  <c:v>30378</c:v>
                </c:pt>
                <c:pt idx="2123">
                  <c:v>10209</c:v>
                </c:pt>
                <c:pt idx="2124">
                  <c:v>1679</c:v>
                </c:pt>
                <c:pt idx="2125">
                  <c:v>13285</c:v>
                </c:pt>
                <c:pt idx="2126">
                  <c:v>84096</c:v>
                </c:pt>
                <c:pt idx="2127">
                  <c:v>15765</c:v>
                </c:pt>
                <c:pt idx="2128">
                  <c:v>8979</c:v>
                </c:pt>
                <c:pt idx="2129">
                  <c:v>8504</c:v>
                </c:pt>
                <c:pt idx="2130">
                  <c:v>28537</c:v>
                </c:pt>
                <c:pt idx="2131">
                  <c:v>19445</c:v>
                </c:pt>
                <c:pt idx="2132">
                  <c:v>24693</c:v>
                </c:pt>
                <c:pt idx="2133">
                  <c:v>6283</c:v>
                </c:pt>
                <c:pt idx="2134">
                  <c:v>17113</c:v>
                </c:pt>
                <c:pt idx="2135">
                  <c:v>60498</c:v>
                </c:pt>
                <c:pt idx="2136">
                  <c:v>49</c:v>
                </c:pt>
                <c:pt idx="2137">
                  <c:v>6548</c:v>
                </c:pt>
                <c:pt idx="2138">
                  <c:v>4635</c:v>
                </c:pt>
                <c:pt idx="2139">
                  <c:v>5341</c:v>
                </c:pt>
                <c:pt idx="2140">
                  <c:v>1902</c:v>
                </c:pt>
                <c:pt idx="2141">
                  <c:v>40666</c:v>
                </c:pt>
                <c:pt idx="2142">
                  <c:v>1024</c:v>
                </c:pt>
                <c:pt idx="2143">
                  <c:v>23213</c:v>
                </c:pt>
                <c:pt idx="2144">
                  <c:v>166757</c:v>
                </c:pt>
                <c:pt idx="2145">
                  <c:v>51280</c:v>
                </c:pt>
                <c:pt idx="2146">
                  <c:v>23689</c:v>
                </c:pt>
                <c:pt idx="2147">
                  <c:v>30</c:v>
                </c:pt>
                <c:pt idx="2148">
                  <c:v>151</c:v>
                </c:pt>
                <c:pt idx="2149">
                  <c:v>6029</c:v>
                </c:pt>
                <c:pt idx="2150">
                  <c:v>2305</c:v>
                </c:pt>
                <c:pt idx="2151">
                  <c:v>5979</c:v>
                </c:pt>
                <c:pt idx="2152">
                  <c:v>83610</c:v>
                </c:pt>
                <c:pt idx="2153">
                  <c:v>2699</c:v>
                </c:pt>
                <c:pt idx="2154">
                  <c:v>11731</c:v>
                </c:pt>
                <c:pt idx="2155">
                  <c:v>4667</c:v>
                </c:pt>
                <c:pt idx="2156">
                  <c:v>90418</c:v>
                </c:pt>
                <c:pt idx="2157">
                  <c:v>192</c:v>
                </c:pt>
                <c:pt idx="2158">
                  <c:v>357641</c:v>
                </c:pt>
                <c:pt idx="2159">
                  <c:v>366</c:v>
                </c:pt>
                <c:pt idx="2160">
                  <c:v>21742</c:v>
                </c:pt>
                <c:pt idx="2161">
                  <c:v>326557</c:v>
                </c:pt>
                <c:pt idx="2162">
                  <c:v>87672</c:v>
                </c:pt>
                <c:pt idx="2163">
                  <c:v>8713</c:v>
                </c:pt>
                <c:pt idx="2164">
                  <c:v>5077</c:v>
                </c:pt>
                <c:pt idx="2165">
                  <c:v>9673</c:v>
                </c:pt>
                <c:pt idx="2166">
                  <c:v>19173</c:v>
                </c:pt>
                <c:pt idx="2167">
                  <c:v>19690</c:v>
                </c:pt>
                <c:pt idx="2168">
                  <c:v>10900</c:v>
                </c:pt>
                <c:pt idx="2169">
                  <c:v>20934</c:v>
                </c:pt>
                <c:pt idx="2170">
                  <c:v>1265</c:v>
                </c:pt>
                <c:pt idx="2171">
                  <c:v>186</c:v>
                </c:pt>
                <c:pt idx="2172">
                  <c:v>3256</c:v>
                </c:pt>
                <c:pt idx="2173">
                  <c:v>228670</c:v>
                </c:pt>
                <c:pt idx="2174">
                  <c:v>4727</c:v>
                </c:pt>
                <c:pt idx="2175">
                  <c:v>31672</c:v>
                </c:pt>
                <c:pt idx="2176">
                  <c:v>3053</c:v>
                </c:pt>
                <c:pt idx="2177">
                  <c:v>8801</c:v>
                </c:pt>
                <c:pt idx="2178">
                  <c:v>1127</c:v>
                </c:pt>
                <c:pt idx="2179">
                  <c:v>22452</c:v>
                </c:pt>
                <c:pt idx="2180">
                  <c:v>2488</c:v>
                </c:pt>
                <c:pt idx="2181">
                  <c:v>96850</c:v>
                </c:pt>
                <c:pt idx="2182">
                  <c:v>3948</c:v>
                </c:pt>
                <c:pt idx="2183">
                  <c:v>9536</c:v>
                </c:pt>
                <c:pt idx="2184">
                  <c:v>188935</c:v>
                </c:pt>
                <c:pt idx="2185">
                  <c:v>2776</c:v>
                </c:pt>
                <c:pt idx="2186">
                  <c:v>61841</c:v>
                </c:pt>
                <c:pt idx="2187">
                  <c:v>45513</c:v>
                </c:pt>
                <c:pt idx="2188">
                  <c:v>1090</c:v>
                </c:pt>
                <c:pt idx="2189">
                  <c:v>7394</c:v>
                </c:pt>
                <c:pt idx="2190">
                  <c:v>89113</c:v>
                </c:pt>
                <c:pt idx="2191">
                  <c:v>73579</c:v>
                </c:pt>
                <c:pt idx="2192">
                  <c:v>477</c:v>
                </c:pt>
                <c:pt idx="2193">
                  <c:v>87106</c:v>
                </c:pt>
                <c:pt idx="2194">
                  <c:v>6419</c:v>
                </c:pt>
                <c:pt idx="2195">
                  <c:v>2040</c:v>
                </c:pt>
                <c:pt idx="2196">
                  <c:v>26856</c:v>
                </c:pt>
                <c:pt idx="2197">
                  <c:v>10836</c:v>
                </c:pt>
                <c:pt idx="2198">
                  <c:v>2167</c:v>
                </c:pt>
                <c:pt idx="2199">
                  <c:v>33462</c:v>
                </c:pt>
                <c:pt idx="2200">
                  <c:v>484833</c:v>
                </c:pt>
                <c:pt idx="2201">
                  <c:v>95216</c:v>
                </c:pt>
                <c:pt idx="2202">
                  <c:v>8744</c:v>
                </c:pt>
                <c:pt idx="2203">
                  <c:v>19317</c:v>
                </c:pt>
                <c:pt idx="2204">
                  <c:v>13824</c:v>
                </c:pt>
                <c:pt idx="2205">
                  <c:v>17159</c:v>
                </c:pt>
                <c:pt idx="2206">
                  <c:v>2520</c:v>
                </c:pt>
                <c:pt idx="2207">
                  <c:v>36386</c:v>
                </c:pt>
                <c:pt idx="2208">
                  <c:v>62089</c:v>
                </c:pt>
                <c:pt idx="2209">
                  <c:v>91398</c:v>
                </c:pt>
                <c:pt idx="2210">
                  <c:v>2913</c:v>
                </c:pt>
                <c:pt idx="2211">
                  <c:v>3094021</c:v>
                </c:pt>
                <c:pt idx="2212">
                  <c:v>6793</c:v>
                </c:pt>
                <c:pt idx="2213">
                  <c:v>36704</c:v>
                </c:pt>
                <c:pt idx="2214">
                  <c:v>2986</c:v>
                </c:pt>
                <c:pt idx="2215">
                  <c:v>20</c:v>
                </c:pt>
                <c:pt idx="2216">
                  <c:v>10947</c:v>
                </c:pt>
                <c:pt idx="2217">
                  <c:v>1154</c:v>
                </c:pt>
                <c:pt idx="2218">
                  <c:v>4101</c:v>
                </c:pt>
                <c:pt idx="2219">
                  <c:v>23559</c:v>
                </c:pt>
                <c:pt idx="2220">
                  <c:v>402569</c:v>
                </c:pt>
                <c:pt idx="2221">
                  <c:v>91969</c:v>
                </c:pt>
                <c:pt idx="2222">
                  <c:v>1882</c:v>
                </c:pt>
                <c:pt idx="2223">
                  <c:v>31405</c:v>
                </c:pt>
                <c:pt idx="2224">
                  <c:v>6703</c:v>
                </c:pt>
                <c:pt idx="2225">
                  <c:v>24097</c:v>
                </c:pt>
                <c:pt idx="2226">
                  <c:v>6715</c:v>
                </c:pt>
                <c:pt idx="2227">
                  <c:v>113</c:v>
                </c:pt>
                <c:pt idx="2228">
                  <c:v>420</c:v>
                </c:pt>
                <c:pt idx="2229">
                  <c:v>373538</c:v>
                </c:pt>
                <c:pt idx="2230">
                  <c:v>16106</c:v>
                </c:pt>
                <c:pt idx="2231">
                  <c:v>571108</c:v>
                </c:pt>
                <c:pt idx="2232">
                  <c:v>60183</c:v>
                </c:pt>
                <c:pt idx="2233">
                  <c:v>10519</c:v>
                </c:pt>
                <c:pt idx="2234">
                  <c:v>32845</c:v>
                </c:pt>
                <c:pt idx="2235">
                  <c:v>12602</c:v>
                </c:pt>
                <c:pt idx="2236">
                  <c:v>1629</c:v>
                </c:pt>
                <c:pt idx="2237">
                  <c:v>131771</c:v>
                </c:pt>
                <c:pt idx="2238">
                  <c:v>706</c:v>
                </c:pt>
                <c:pt idx="2239">
                  <c:v>208</c:v>
                </c:pt>
                <c:pt idx="2240">
                  <c:v>7407</c:v>
                </c:pt>
                <c:pt idx="2241">
                  <c:v>11866</c:v>
                </c:pt>
                <c:pt idx="2242">
                  <c:v>115174</c:v>
                </c:pt>
                <c:pt idx="2243">
                  <c:v>2183</c:v>
                </c:pt>
                <c:pt idx="2244">
                  <c:v>11571</c:v>
                </c:pt>
                <c:pt idx="2245">
                  <c:v>15128</c:v>
                </c:pt>
                <c:pt idx="2246">
                  <c:v>382528</c:v>
                </c:pt>
                <c:pt idx="2247">
                  <c:v>3093544</c:v>
                </c:pt>
                <c:pt idx="2248">
                  <c:v>15023</c:v>
                </c:pt>
                <c:pt idx="2249">
                  <c:v>167197</c:v>
                </c:pt>
                <c:pt idx="2250">
                  <c:v>39</c:v>
                </c:pt>
                <c:pt idx="2251">
                  <c:v>5193</c:v>
                </c:pt>
                <c:pt idx="2252">
                  <c:v>4990</c:v>
                </c:pt>
                <c:pt idx="2253">
                  <c:v>65412</c:v>
                </c:pt>
                <c:pt idx="2254">
                  <c:v>6006</c:v>
                </c:pt>
                <c:pt idx="2255">
                  <c:v>23</c:v>
                </c:pt>
                <c:pt idx="2256">
                  <c:v>102602</c:v>
                </c:pt>
                <c:pt idx="2257">
                  <c:v>142</c:v>
                </c:pt>
                <c:pt idx="2258">
                  <c:v>23487</c:v>
                </c:pt>
                <c:pt idx="2259">
                  <c:v>96</c:v>
                </c:pt>
                <c:pt idx="2260">
                  <c:v>142149</c:v>
                </c:pt>
                <c:pt idx="2261">
                  <c:v>12610</c:v>
                </c:pt>
                <c:pt idx="2262">
                  <c:v>20085</c:v>
                </c:pt>
                <c:pt idx="2263">
                  <c:v>65260</c:v>
                </c:pt>
                <c:pt idx="2264">
                  <c:v>14397</c:v>
                </c:pt>
                <c:pt idx="2265">
                  <c:v>363</c:v>
                </c:pt>
                <c:pt idx="2266">
                  <c:v>64607</c:v>
                </c:pt>
                <c:pt idx="2267">
                  <c:v>18642</c:v>
                </c:pt>
                <c:pt idx="2268">
                  <c:v>50261</c:v>
                </c:pt>
                <c:pt idx="2269">
                  <c:v>967</c:v>
                </c:pt>
                <c:pt idx="2270">
                  <c:v>9071</c:v>
                </c:pt>
                <c:pt idx="2271">
                  <c:v>4490</c:v>
                </c:pt>
                <c:pt idx="2272">
                  <c:v>13118</c:v>
                </c:pt>
                <c:pt idx="2273">
                  <c:v>10711</c:v>
                </c:pt>
                <c:pt idx="2274">
                  <c:v>3000</c:v>
                </c:pt>
                <c:pt idx="2275">
                  <c:v>8399</c:v>
                </c:pt>
                <c:pt idx="2276">
                  <c:v>170</c:v>
                </c:pt>
                <c:pt idx="2277">
                  <c:v>51184</c:v>
                </c:pt>
                <c:pt idx="2278">
                  <c:v>1286</c:v>
                </c:pt>
                <c:pt idx="2279">
                  <c:v>5412</c:v>
                </c:pt>
                <c:pt idx="2280">
                  <c:v>1852</c:v>
                </c:pt>
                <c:pt idx="2281">
                  <c:v>169711</c:v>
                </c:pt>
                <c:pt idx="2282">
                  <c:v>4173</c:v>
                </c:pt>
                <c:pt idx="2283">
                  <c:v>9164</c:v>
                </c:pt>
                <c:pt idx="2284">
                  <c:v>3047</c:v>
                </c:pt>
                <c:pt idx="2285">
                  <c:v>22140</c:v>
                </c:pt>
                <c:pt idx="2286">
                  <c:v>14853</c:v>
                </c:pt>
                <c:pt idx="2287">
                  <c:v>1069</c:v>
                </c:pt>
                <c:pt idx="2288">
                  <c:v>205630</c:v>
                </c:pt>
                <c:pt idx="2289">
                  <c:v>35</c:v>
                </c:pt>
                <c:pt idx="2290">
                  <c:v>613</c:v>
                </c:pt>
                <c:pt idx="2291">
                  <c:v>39642</c:v>
                </c:pt>
                <c:pt idx="2292">
                  <c:v>2582</c:v>
                </c:pt>
                <c:pt idx="2293">
                  <c:v>807</c:v>
                </c:pt>
                <c:pt idx="2294">
                  <c:v>1383</c:v>
                </c:pt>
                <c:pt idx="2295">
                  <c:v>226</c:v>
                </c:pt>
                <c:pt idx="2296">
                  <c:v>1986</c:v>
                </c:pt>
                <c:pt idx="2297">
                  <c:v>95924</c:v>
                </c:pt>
                <c:pt idx="2298">
                  <c:v>9751</c:v>
                </c:pt>
                <c:pt idx="2299">
                  <c:v>22244</c:v>
                </c:pt>
                <c:pt idx="2300">
                  <c:v>18957</c:v>
                </c:pt>
                <c:pt idx="2301">
                  <c:v>188886</c:v>
                </c:pt>
                <c:pt idx="2302">
                  <c:v>536</c:v>
                </c:pt>
                <c:pt idx="2303">
                  <c:v>16488</c:v>
                </c:pt>
                <c:pt idx="2304">
                  <c:v>1158</c:v>
                </c:pt>
                <c:pt idx="2305">
                  <c:v>365</c:v>
                </c:pt>
                <c:pt idx="2306">
                  <c:v>7</c:v>
                </c:pt>
                <c:pt idx="2307">
                  <c:v>1178</c:v>
                </c:pt>
                <c:pt idx="2308">
                  <c:v>4657</c:v>
                </c:pt>
                <c:pt idx="2309">
                  <c:v>4757</c:v>
                </c:pt>
                <c:pt idx="2310">
                  <c:v>70847</c:v>
                </c:pt>
                <c:pt idx="2311">
                  <c:v>24856</c:v>
                </c:pt>
                <c:pt idx="2312">
                  <c:v>532</c:v>
                </c:pt>
                <c:pt idx="2313">
                  <c:v>4266</c:v>
                </c:pt>
                <c:pt idx="2314">
                  <c:v>61500</c:v>
                </c:pt>
                <c:pt idx="2315">
                  <c:v>2573</c:v>
                </c:pt>
                <c:pt idx="2316">
                  <c:v>1783</c:v>
                </c:pt>
                <c:pt idx="2317">
                  <c:v>24920</c:v>
                </c:pt>
                <c:pt idx="2318">
                  <c:v>1515</c:v>
                </c:pt>
                <c:pt idx="2319">
                  <c:v>2743</c:v>
                </c:pt>
                <c:pt idx="2320">
                  <c:v>5444</c:v>
                </c:pt>
                <c:pt idx="2321">
                  <c:v>8105</c:v>
                </c:pt>
                <c:pt idx="2322">
                  <c:v>9924</c:v>
                </c:pt>
                <c:pt idx="2323">
                  <c:v>587</c:v>
                </c:pt>
                <c:pt idx="2324">
                  <c:v>56557</c:v>
                </c:pt>
                <c:pt idx="2325">
                  <c:v>386</c:v>
                </c:pt>
                <c:pt idx="2326">
                  <c:v>5310</c:v>
                </c:pt>
                <c:pt idx="2327">
                  <c:v>29282</c:v>
                </c:pt>
                <c:pt idx="2328">
                  <c:v>1467</c:v>
                </c:pt>
                <c:pt idx="2329">
                  <c:v>1577</c:v>
                </c:pt>
                <c:pt idx="2330">
                  <c:v>37999</c:v>
                </c:pt>
                <c:pt idx="2331">
                  <c:v>5601</c:v>
                </c:pt>
                <c:pt idx="2332">
                  <c:v>1348</c:v>
                </c:pt>
                <c:pt idx="2333">
                  <c:v>10802</c:v>
                </c:pt>
                <c:pt idx="2334">
                  <c:v>17478</c:v>
                </c:pt>
                <c:pt idx="2335">
                  <c:v>586</c:v>
                </c:pt>
                <c:pt idx="2336">
                  <c:v>939</c:v>
                </c:pt>
                <c:pt idx="2337">
                  <c:v>213</c:v>
                </c:pt>
                <c:pt idx="2338">
                  <c:v>39649</c:v>
                </c:pt>
                <c:pt idx="2339">
                  <c:v>2062</c:v>
                </c:pt>
                <c:pt idx="2340">
                  <c:v>3300</c:v>
                </c:pt>
                <c:pt idx="2341">
                  <c:v>75945</c:v>
                </c:pt>
                <c:pt idx="2342">
                  <c:v>4088</c:v>
                </c:pt>
                <c:pt idx="2343">
                  <c:v>497</c:v>
                </c:pt>
                <c:pt idx="2344">
                  <c:v>3</c:v>
                </c:pt>
                <c:pt idx="2345">
                  <c:v>38757</c:v>
                </c:pt>
                <c:pt idx="2346">
                  <c:v>450315</c:v>
                </c:pt>
                <c:pt idx="2347">
                  <c:v>314872</c:v>
                </c:pt>
                <c:pt idx="2348">
                  <c:v>7034</c:v>
                </c:pt>
                <c:pt idx="2349">
                  <c:v>17425</c:v>
                </c:pt>
                <c:pt idx="2350">
                  <c:v>11190</c:v>
                </c:pt>
                <c:pt idx="2351">
                  <c:v>8380</c:v>
                </c:pt>
                <c:pt idx="2352">
                  <c:v>111</c:v>
                </c:pt>
                <c:pt idx="2353">
                  <c:v>3079</c:v>
                </c:pt>
                <c:pt idx="2354">
                  <c:v>49469</c:v>
                </c:pt>
                <c:pt idx="2355">
                  <c:v>19</c:v>
                </c:pt>
                <c:pt idx="2356">
                  <c:v>356</c:v>
                </c:pt>
                <c:pt idx="2357">
                  <c:v>70629</c:v>
                </c:pt>
                <c:pt idx="2358">
                  <c:v>5910</c:v>
                </c:pt>
                <c:pt idx="2359">
                  <c:v>37244</c:v>
                </c:pt>
                <c:pt idx="2360">
                  <c:v>2452</c:v>
                </c:pt>
                <c:pt idx="2361">
                  <c:v>293244</c:v>
                </c:pt>
                <c:pt idx="2362">
                  <c:v>2371</c:v>
                </c:pt>
                <c:pt idx="2363">
                  <c:v>712</c:v>
                </c:pt>
                <c:pt idx="2364">
                  <c:v>4071</c:v>
                </c:pt>
                <c:pt idx="2365">
                  <c:v>1250</c:v>
                </c:pt>
                <c:pt idx="2366">
                  <c:v>43626</c:v>
                </c:pt>
                <c:pt idx="2367">
                  <c:v>41568</c:v>
                </c:pt>
                <c:pt idx="2368">
                  <c:v>171</c:v>
                </c:pt>
                <c:pt idx="2369">
                  <c:v>55267</c:v>
                </c:pt>
                <c:pt idx="2370">
                  <c:v>36909</c:v>
                </c:pt>
                <c:pt idx="2371">
                  <c:v>142</c:v>
                </c:pt>
                <c:pt idx="2372">
                  <c:v>10018</c:v>
                </c:pt>
                <c:pt idx="2373">
                  <c:v>1174</c:v>
                </c:pt>
                <c:pt idx="2374">
                  <c:v>3004</c:v>
                </c:pt>
                <c:pt idx="2375">
                  <c:v>106103</c:v>
                </c:pt>
                <c:pt idx="2376">
                  <c:v>12793</c:v>
                </c:pt>
                <c:pt idx="2377">
                  <c:v>29</c:v>
                </c:pt>
                <c:pt idx="2378">
                  <c:v>84363</c:v>
                </c:pt>
                <c:pt idx="2379">
                  <c:v>527481</c:v>
                </c:pt>
                <c:pt idx="2380">
                  <c:v>14990</c:v>
                </c:pt>
                <c:pt idx="2381">
                  <c:v>19055</c:v>
                </c:pt>
                <c:pt idx="2382">
                  <c:v>76529</c:v>
                </c:pt>
                <c:pt idx="2383">
                  <c:v>13986</c:v>
                </c:pt>
                <c:pt idx="2384">
                  <c:v>92688</c:v>
                </c:pt>
                <c:pt idx="2385">
                  <c:v>3563</c:v>
                </c:pt>
                <c:pt idx="2386">
                  <c:v>25</c:v>
                </c:pt>
                <c:pt idx="2387">
                  <c:v>44115</c:v>
                </c:pt>
                <c:pt idx="2388">
                  <c:v>192996</c:v>
                </c:pt>
                <c:pt idx="2389">
                  <c:v>6865</c:v>
                </c:pt>
                <c:pt idx="2390">
                  <c:v>4008</c:v>
                </c:pt>
                <c:pt idx="2391">
                  <c:v>16529</c:v>
                </c:pt>
                <c:pt idx="2392">
                  <c:v>28479</c:v>
                </c:pt>
                <c:pt idx="2393">
                  <c:v>17635</c:v>
                </c:pt>
                <c:pt idx="2394">
                  <c:v>102822</c:v>
                </c:pt>
                <c:pt idx="2395">
                  <c:v>19309</c:v>
                </c:pt>
                <c:pt idx="2396">
                  <c:v>10203</c:v>
                </c:pt>
                <c:pt idx="2397">
                  <c:v>16737</c:v>
                </c:pt>
                <c:pt idx="2398">
                  <c:v>6943</c:v>
                </c:pt>
                <c:pt idx="2399">
                  <c:v>10385</c:v>
                </c:pt>
                <c:pt idx="2400">
                  <c:v>226418</c:v>
                </c:pt>
                <c:pt idx="2401">
                  <c:v>8595</c:v>
                </c:pt>
                <c:pt idx="2402">
                  <c:v>1715</c:v>
                </c:pt>
                <c:pt idx="2403">
                  <c:v>11876</c:v>
                </c:pt>
                <c:pt idx="2404">
                  <c:v>22594</c:v>
                </c:pt>
                <c:pt idx="2405">
                  <c:v>10070</c:v>
                </c:pt>
                <c:pt idx="2406">
                  <c:v>17433</c:v>
                </c:pt>
                <c:pt idx="2407">
                  <c:v>17429</c:v>
                </c:pt>
                <c:pt idx="2408">
                  <c:v>1271</c:v>
                </c:pt>
                <c:pt idx="2409">
                  <c:v>4662</c:v>
                </c:pt>
                <c:pt idx="2410">
                  <c:v>12354</c:v>
                </c:pt>
                <c:pt idx="2411">
                  <c:v>837</c:v>
                </c:pt>
                <c:pt idx="2412">
                  <c:v>41838</c:v>
                </c:pt>
                <c:pt idx="2413">
                  <c:v>28193</c:v>
                </c:pt>
                <c:pt idx="2414">
                  <c:v>733</c:v>
                </c:pt>
                <c:pt idx="2415">
                  <c:v>5555</c:v>
                </c:pt>
                <c:pt idx="2416">
                  <c:v>73546</c:v>
                </c:pt>
                <c:pt idx="2417">
                  <c:v>76806</c:v>
                </c:pt>
                <c:pt idx="2418">
                  <c:v>9193</c:v>
                </c:pt>
                <c:pt idx="2419">
                  <c:v>28582</c:v>
                </c:pt>
                <c:pt idx="2420">
                  <c:v>33368</c:v>
                </c:pt>
                <c:pt idx="2421">
                  <c:v>6500</c:v>
                </c:pt>
                <c:pt idx="2422">
                  <c:v>2285</c:v>
                </c:pt>
                <c:pt idx="2423">
                  <c:v>4470</c:v>
                </c:pt>
                <c:pt idx="2424">
                  <c:v>21871</c:v>
                </c:pt>
                <c:pt idx="2425">
                  <c:v>32310</c:v>
                </c:pt>
                <c:pt idx="2426">
                  <c:v>17291</c:v>
                </c:pt>
                <c:pt idx="2427">
                  <c:v>7332</c:v>
                </c:pt>
                <c:pt idx="2428">
                  <c:v>18712</c:v>
                </c:pt>
                <c:pt idx="2429">
                  <c:v>24412</c:v>
                </c:pt>
                <c:pt idx="2430">
                  <c:v>320</c:v>
                </c:pt>
                <c:pt idx="2431">
                  <c:v>1394</c:v>
                </c:pt>
                <c:pt idx="2432">
                  <c:v>1541</c:v>
                </c:pt>
                <c:pt idx="2433">
                  <c:v>12436</c:v>
                </c:pt>
                <c:pt idx="2434">
                  <c:v>5451</c:v>
                </c:pt>
                <c:pt idx="2435">
                  <c:v>120</c:v>
                </c:pt>
                <c:pt idx="2436">
                  <c:v>13060</c:v>
                </c:pt>
                <c:pt idx="2437">
                  <c:v>9442</c:v>
                </c:pt>
                <c:pt idx="2438">
                  <c:v>51259</c:v>
                </c:pt>
                <c:pt idx="2439">
                  <c:v>52324</c:v>
                </c:pt>
                <c:pt idx="2440">
                  <c:v>10023</c:v>
                </c:pt>
                <c:pt idx="2441">
                  <c:v>48386</c:v>
                </c:pt>
                <c:pt idx="2442">
                  <c:v>61868</c:v>
                </c:pt>
                <c:pt idx="2443">
                  <c:v>98164</c:v>
                </c:pt>
                <c:pt idx="2444">
                  <c:v>24398</c:v>
                </c:pt>
                <c:pt idx="2445">
                  <c:v>11101</c:v>
                </c:pt>
                <c:pt idx="2446">
                  <c:v>407</c:v>
                </c:pt>
                <c:pt idx="2447">
                  <c:v>2901</c:v>
                </c:pt>
                <c:pt idx="2448">
                  <c:v>733</c:v>
                </c:pt>
                <c:pt idx="2449">
                  <c:v>6596</c:v>
                </c:pt>
                <c:pt idx="2450">
                  <c:v>18940</c:v>
                </c:pt>
                <c:pt idx="2451">
                  <c:v>92367</c:v>
                </c:pt>
                <c:pt idx="2452">
                  <c:v>308</c:v>
                </c:pt>
                <c:pt idx="2453">
                  <c:v>3119</c:v>
                </c:pt>
                <c:pt idx="2454">
                  <c:v>14891</c:v>
                </c:pt>
                <c:pt idx="2455">
                  <c:v>3367</c:v>
                </c:pt>
                <c:pt idx="2456">
                  <c:v>87323</c:v>
                </c:pt>
                <c:pt idx="2457">
                  <c:v>40628</c:v>
                </c:pt>
                <c:pt idx="2458">
                  <c:v>122783</c:v>
                </c:pt>
                <c:pt idx="2459">
                  <c:v>4868</c:v>
                </c:pt>
                <c:pt idx="2460">
                  <c:v>54838</c:v>
                </c:pt>
                <c:pt idx="2461">
                  <c:v>21</c:v>
                </c:pt>
                <c:pt idx="2462">
                  <c:v>63016</c:v>
                </c:pt>
                <c:pt idx="2463">
                  <c:v>860</c:v>
                </c:pt>
                <c:pt idx="2464">
                  <c:v>120791</c:v>
                </c:pt>
                <c:pt idx="2465">
                  <c:v>29038</c:v>
                </c:pt>
                <c:pt idx="2466">
                  <c:v>52997</c:v>
                </c:pt>
                <c:pt idx="2467">
                  <c:v>4416</c:v>
                </c:pt>
                <c:pt idx="2468">
                  <c:v>14897</c:v>
                </c:pt>
                <c:pt idx="2469">
                  <c:v>27882</c:v>
                </c:pt>
                <c:pt idx="2470">
                  <c:v>15373</c:v>
                </c:pt>
                <c:pt idx="2471">
                  <c:v>25277</c:v>
                </c:pt>
                <c:pt idx="2472">
                  <c:v>13180</c:v>
                </c:pt>
                <c:pt idx="2473">
                  <c:v>15</c:v>
                </c:pt>
                <c:pt idx="2474">
                  <c:v>11494</c:v>
                </c:pt>
                <c:pt idx="2475">
                  <c:v>2378</c:v>
                </c:pt>
                <c:pt idx="2476">
                  <c:v>45824</c:v>
                </c:pt>
                <c:pt idx="2477">
                  <c:v>9951</c:v>
                </c:pt>
                <c:pt idx="2478">
                  <c:v>649</c:v>
                </c:pt>
                <c:pt idx="2479">
                  <c:v>296</c:v>
                </c:pt>
                <c:pt idx="2480">
                  <c:v>46286</c:v>
                </c:pt>
                <c:pt idx="2481">
                  <c:v>85731</c:v>
                </c:pt>
                <c:pt idx="2482">
                  <c:v>1271</c:v>
                </c:pt>
                <c:pt idx="2483">
                  <c:v>11334</c:v>
                </c:pt>
                <c:pt idx="2484">
                  <c:v>2168</c:v>
                </c:pt>
                <c:pt idx="2485">
                  <c:v>190</c:v>
                </c:pt>
                <c:pt idx="2486">
                  <c:v>196113</c:v>
                </c:pt>
                <c:pt idx="2487">
                  <c:v>2052</c:v>
                </c:pt>
                <c:pt idx="2488">
                  <c:v>68591</c:v>
                </c:pt>
                <c:pt idx="2489">
                  <c:v>106340</c:v>
                </c:pt>
                <c:pt idx="2490">
                  <c:v>286258</c:v>
                </c:pt>
                <c:pt idx="2491">
                  <c:v>4524</c:v>
                </c:pt>
                <c:pt idx="2492">
                  <c:v>23629</c:v>
                </c:pt>
                <c:pt idx="2493">
                  <c:v>770</c:v>
                </c:pt>
                <c:pt idx="2494">
                  <c:v>25639</c:v>
                </c:pt>
                <c:pt idx="2495">
                  <c:v>29038</c:v>
                </c:pt>
                <c:pt idx="2496">
                  <c:v>124</c:v>
                </c:pt>
                <c:pt idx="2497">
                  <c:v>60794</c:v>
                </c:pt>
                <c:pt idx="2498">
                  <c:v>17538</c:v>
                </c:pt>
                <c:pt idx="2499">
                  <c:v>10222</c:v>
                </c:pt>
                <c:pt idx="2500">
                  <c:v>3859</c:v>
                </c:pt>
                <c:pt idx="2501">
                  <c:v>79708</c:v>
                </c:pt>
                <c:pt idx="2502">
                  <c:v>1504</c:v>
                </c:pt>
                <c:pt idx="2503">
                  <c:v>35609</c:v>
                </c:pt>
                <c:pt idx="2504">
                  <c:v>48283</c:v>
                </c:pt>
                <c:pt idx="2505">
                  <c:v>45778</c:v>
                </c:pt>
                <c:pt idx="2506">
                  <c:v>12692</c:v>
                </c:pt>
                <c:pt idx="2507">
                  <c:v>235339</c:v>
                </c:pt>
                <c:pt idx="2508">
                  <c:v>7220</c:v>
                </c:pt>
                <c:pt idx="2509">
                  <c:v>1769</c:v>
                </c:pt>
                <c:pt idx="2510">
                  <c:v>1332</c:v>
                </c:pt>
                <c:pt idx="2511">
                  <c:v>9080</c:v>
                </c:pt>
                <c:pt idx="2512">
                  <c:v>1927</c:v>
                </c:pt>
                <c:pt idx="2513">
                  <c:v>10041</c:v>
                </c:pt>
                <c:pt idx="2514">
                  <c:v>225422</c:v>
                </c:pt>
                <c:pt idx="2515">
                  <c:v>960</c:v>
                </c:pt>
                <c:pt idx="2516">
                  <c:v>32</c:v>
                </c:pt>
                <c:pt idx="2517">
                  <c:v>89</c:v>
                </c:pt>
                <c:pt idx="2518">
                  <c:v>17</c:v>
                </c:pt>
                <c:pt idx="2519">
                  <c:v>9429</c:v>
                </c:pt>
                <c:pt idx="2520">
                  <c:v>33498</c:v>
                </c:pt>
                <c:pt idx="2521">
                  <c:v>7290</c:v>
                </c:pt>
                <c:pt idx="2522">
                  <c:v>15585</c:v>
                </c:pt>
                <c:pt idx="2523">
                  <c:v>65779</c:v>
                </c:pt>
                <c:pt idx="2524">
                  <c:v>17454</c:v>
                </c:pt>
                <c:pt idx="2525">
                  <c:v>41</c:v>
                </c:pt>
                <c:pt idx="2526">
                  <c:v>108402</c:v>
                </c:pt>
                <c:pt idx="2527">
                  <c:v>11716</c:v>
                </c:pt>
                <c:pt idx="2528">
                  <c:v>15554</c:v>
                </c:pt>
                <c:pt idx="2529">
                  <c:v>92059</c:v>
                </c:pt>
                <c:pt idx="2530">
                  <c:v>13101</c:v>
                </c:pt>
                <c:pt idx="2531">
                  <c:v>151941</c:v>
                </c:pt>
                <c:pt idx="2532">
                  <c:v>7429</c:v>
                </c:pt>
                <c:pt idx="2533">
                  <c:v>7710</c:v>
                </c:pt>
                <c:pt idx="2534">
                  <c:v>2613</c:v>
                </c:pt>
                <c:pt idx="2535">
                  <c:v>25825</c:v>
                </c:pt>
                <c:pt idx="2536">
                  <c:v>31803</c:v>
                </c:pt>
                <c:pt idx="2537">
                  <c:v>2712</c:v>
                </c:pt>
                <c:pt idx="2538">
                  <c:v>8909</c:v>
                </c:pt>
                <c:pt idx="2539">
                  <c:v>1676</c:v>
                </c:pt>
                <c:pt idx="2540">
                  <c:v>33819</c:v>
                </c:pt>
                <c:pt idx="2541">
                  <c:v>134282</c:v>
                </c:pt>
                <c:pt idx="2542">
                  <c:v>89200</c:v>
                </c:pt>
                <c:pt idx="2543">
                  <c:v>19269</c:v>
                </c:pt>
                <c:pt idx="2544">
                  <c:v>2451</c:v>
                </c:pt>
                <c:pt idx="2545">
                  <c:v>25929</c:v>
                </c:pt>
                <c:pt idx="2546">
                  <c:v>22001</c:v>
                </c:pt>
                <c:pt idx="2547">
                  <c:v>13453</c:v>
                </c:pt>
                <c:pt idx="2548">
                  <c:v>13613</c:v>
                </c:pt>
                <c:pt idx="2549">
                  <c:v>3218</c:v>
                </c:pt>
                <c:pt idx="2550">
                  <c:v>49224</c:v>
                </c:pt>
                <c:pt idx="2551">
                  <c:v>28223</c:v>
                </c:pt>
                <c:pt idx="2552">
                  <c:v>381</c:v>
                </c:pt>
                <c:pt idx="2553">
                  <c:v>5126</c:v>
                </c:pt>
                <c:pt idx="2554">
                  <c:v>33924</c:v>
                </c:pt>
                <c:pt idx="2555">
                  <c:v>502</c:v>
                </c:pt>
                <c:pt idx="2556">
                  <c:v>4733</c:v>
                </c:pt>
                <c:pt idx="2557">
                  <c:v>66026</c:v>
                </c:pt>
                <c:pt idx="2558">
                  <c:v>19292</c:v>
                </c:pt>
                <c:pt idx="2559">
                  <c:v>4842</c:v>
                </c:pt>
                <c:pt idx="2560">
                  <c:v>34579</c:v>
                </c:pt>
                <c:pt idx="2561">
                  <c:v>58054</c:v>
                </c:pt>
                <c:pt idx="2562">
                  <c:v>168973</c:v>
                </c:pt>
                <c:pt idx="2563">
                  <c:v>12920</c:v>
                </c:pt>
                <c:pt idx="2564">
                  <c:v>19417</c:v>
                </c:pt>
                <c:pt idx="2565">
                  <c:v>216895</c:v>
                </c:pt>
                <c:pt idx="2566">
                  <c:v>1349</c:v>
                </c:pt>
                <c:pt idx="2567">
                  <c:v>8986</c:v>
                </c:pt>
                <c:pt idx="2568">
                  <c:v>3498</c:v>
                </c:pt>
                <c:pt idx="2569">
                  <c:v>3429</c:v>
                </c:pt>
                <c:pt idx="2570">
                  <c:v>7846</c:v>
                </c:pt>
                <c:pt idx="2571">
                  <c:v>43</c:v>
                </c:pt>
                <c:pt idx="2572">
                  <c:v>101380</c:v>
                </c:pt>
                <c:pt idx="2573">
                  <c:v>485</c:v>
                </c:pt>
                <c:pt idx="2574">
                  <c:v>6281</c:v>
                </c:pt>
                <c:pt idx="2575">
                  <c:v>251</c:v>
                </c:pt>
                <c:pt idx="2576">
                  <c:v>4009</c:v>
                </c:pt>
                <c:pt idx="2577">
                  <c:v>131489</c:v>
                </c:pt>
                <c:pt idx="2578">
                  <c:v>2787</c:v>
                </c:pt>
                <c:pt idx="2579">
                  <c:v>112910</c:v>
                </c:pt>
                <c:pt idx="2580">
                  <c:v>9635</c:v>
                </c:pt>
                <c:pt idx="2581">
                  <c:v>1875</c:v>
                </c:pt>
                <c:pt idx="2582">
                  <c:v>82929</c:v>
                </c:pt>
                <c:pt idx="2583">
                  <c:v>4052</c:v>
                </c:pt>
                <c:pt idx="2584">
                  <c:v>48889</c:v>
                </c:pt>
                <c:pt idx="2585">
                  <c:v>12112</c:v>
                </c:pt>
                <c:pt idx="2586">
                  <c:v>393</c:v>
                </c:pt>
                <c:pt idx="2587">
                  <c:v>4158</c:v>
                </c:pt>
                <c:pt idx="2588">
                  <c:v>139237</c:v>
                </c:pt>
                <c:pt idx="2589">
                  <c:v>152</c:v>
                </c:pt>
                <c:pt idx="2590">
                  <c:v>17921</c:v>
                </c:pt>
                <c:pt idx="2591">
                  <c:v>165214</c:v>
                </c:pt>
                <c:pt idx="2592">
                  <c:v>705</c:v>
                </c:pt>
                <c:pt idx="2593">
                  <c:v>53572</c:v>
                </c:pt>
                <c:pt idx="2594">
                  <c:v>5735</c:v>
                </c:pt>
                <c:pt idx="2595">
                  <c:v>1180</c:v>
                </c:pt>
                <c:pt idx="2596">
                  <c:v>636</c:v>
                </c:pt>
                <c:pt idx="2597">
                  <c:v>5845</c:v>
                </c:pt>
                <c:pt idx="2598">
                  <c:v>7733</c:v>
                </c:pt>
                <c:pt idx="2599">
                  <c:v>109338</c:v>
                </c:pt>
                <c:pt idx="2600">
                  <c:v>11876</c:v>
                </c:pt>
                <c:pt idx="2601">
                  <c:v>95002</c:v>
                </c:pt>
                <c:pt idx="2602">
                  <c:v>65332</c:v>
                </c:pt>
                <c:pt idx="2603">
                  <c:v>6146</c:v>
                </c:pt>
                <c:pt idx="2604">
                  <c:v>3209</c:v>
                </c:pt>
                <c:pt idx="2605">
                  <c:v>4153</c:v>
                </c:pt>
                <c:pt idx="2606">
                  <c:v>415475</c:v>
                </c:pt>
                <c:pt idx="2607">
                  <c:v>85348</c:v>
                </c:pt>
                <c:pt idx="2608">
                  <c:v>117929</c:v>
                </c:pt>
                <c:pt idx="2609">
                  <c:v>1005</c:v>
                </c:pt>
                <c:pt idx="2610">
                  <c:v>11660</c:v>
                </c:pt>
                <c:pt idx="2611">
                  <c:v>768</c:v>
                </c:pt>
                <c:pt idx="2612">
                  <c:v>1585</c:v>
                </c:pt>
                <c:pt idx="2613">
                  <c:v>1377</c:v>
                </c:pt>
                <c:pt idx="2614">
                  <c:v>21448</c:v>
                </c:pt>
                <c:pt idx="2615">
                  <c:v>19495</c:v>
                </c:pt>
                <c:pt idx="2616">
                  <c:v>470</c:v>
                </c:pt>
                <c:pt idx="2617">
                  <c:v>37218</c:v>
                </c:pt>
                <c:pt idx="2618">
                  <c:v>4403</c:v>
                </c:pt>
                <c:pt idx="2619">
                  <c:v>23778</c:v>
                </c:pt>
                <c:pt idx="2620">
                  <c:v>26461</c:v>
                </c:pt>
                <c:pt idx="2621">
                  <c:v>42798</c:v>
                </c:pt>
                <c:pt idx="2622">
                  <c:v>2146</c:v>
                </c:pt>
                <c:pt idx="2623">
                  <c:v>4771</c:v>
                </c:pt>
                <c:pt idx="2624">
                  <c:v>29596</c:v>
                </c:pt>
                <c:pt idx="2625">
                  <c:v>11201</c:v>
                </c:pt>
                <c:pt idx="2626">
                  <c:v>16088</c:v>
                </c:pt>
                <c:pt idx="2627">
                  <c:v>90657</c:v>
                </c:pt>
                <c:pt idx="2628">
                  <c:v>4746</c:v>
                </c:pt>
                <c:pt idx="2629">
                  <c:v>3262</c:v>
                </c:pt>
                <c:pt idx="2630">
                  <c:v>19697</c:v>
                </c:pt>
                <c:pt idx="2631">
                  <c:v>27221</c:v>
                </c:pt>
                <c:pt idx="2632">
                  <c:v>10844</c:v>
                </c:pt>
                <c:pt idx="2633">
                  <c:v>5983</c:v>
                </c:pt>
                <c:pt idx="2634">
                  <c:v>578</c:v>
                </c:pt>
                <c:pt idx="2635">
                  <c:v>25912</c:v>
                </c:pt>
                <c:pt idx="2636">
                  <c:v>46803</c:v>
                </c:pt>
                <c:pt idx="2637">
                  <c:v>7871</c:v>
                </c:pt>
                <c:pt idx="2638">
                  <c:v>1462</c:v>
                </c:pt>
                <c:pt idx="2639">
                  <c:v>2220</c:v>
                </c:pt>
                <c:pt idx="2640">
                  <c:v>907</c:v>
                </c:pt>
                <c:pt idx="2641">
                  <c:v>21429</c:v>
                </c:pt>
                <c:pt idx="2642">
                  <c:v>916</c:v>
                </c:pt>
                <c:pt idx="2643">
                  <c:v>20323</c:v>
                </c:pt>
                <c:pt idx="2644">
                  <c:v>12344</c:v>
                </c:pt>
                <c:pt idx="2645">
                  <c:v>33825</c:v>
                </c:pt>
                <c:pt idx="2646">
                  <c:v>29512</c:v>
                </c:pt>
                <c:pt idx="2647">
                  <c:v>36636</c:v>
                </c:pt>
                <c:pt idx="2648">
                  <c:v>41</c:v>
                </c:pt>
                <c:pt idx="2649">
                  <c:v>632</c:v>
                </c:pt>
                <c:pt idx="2650">
                  <c:v>7281</c:v>
                </c:pt>
                <c:pt idx="2651">
                  <c:v>39</c:v>
                </c:pt>
                <c:pt idx="2652">
                  <c:v>16939</c:v>
                </c:pt>
                <c:pt idx="2653">
                  <c:v>26029</c:v>
                </c:pt>
                <c:pt idx="2654">
                  <c:v>211</c:v>
                </c:pt>
                <c:pt idx="2655">
                  <c:v>4553</c:v>
                </c:pt>
                <c:pt idx="2656">
                  <c:v>366</c:v>
                </c:pt>
                <c:pt idx="2657">
                  <c:v>992</c:v>
                </c:pt>
                <c:pt idx="2658">
                  <c:v>17546</c:v>
                </c:pt>
                <c:pt idx="2659">
                  <c:v>65494</c:v>
                </c:pt>
                <c:pt idx="2660">
                  <c:v>1419</c:v>
                </c:pt>
                <c:pt idx="2661">
                  <c:v>75808</c:v>
                </c:pt>
                <c:pt idx="2662">
                  <c:v>13303</c:v>
                </c:pt>
                <c:pt idx="2663">
                  <c:v>44795</c:v>
                </c:pt>
                <c:pt idx="2664">
                  <c:v>636</c:v>
                </c:pt>
                <c:pt idx="2665">
                  <c:v>8430</c:v>
                </c:pt>
                <c:pt idx="2666">
                  <c:v>29334</c:v>
                </c:pt>
                <c:pt idx="2667">
                  <c:v>3885</c:v>
                </c:pt>
                <c:pt idx="2668">
                  <c:v>34320</c:v>
                </c:pt>
                <c:pt idx="2669">
                  <c:v>861</c:v>
                </c:pt>
                <c:pt idx="2670">
                  <c:v>64074</c:v>
                </c:pt>
                <c:pt idx="2671">
                  <c:v>23260</c:v>
                </c:pt>
                <c:pt idx="2672">
                  <c:v>46606</c:v>
                </c:pt>
                <c:pt idx="2673">
                  <c:v>11578</c:v>
                </c:pt>
                <c:pt idx="2674">
                  <c:v>9189</c:v>
                </c:pt>
                <c:pt idx="2675">
                  <c:v>62240</c:v>
                </c:pt>
                <c:pt idx="2676">
                  <c:v>28427</c:v>
                </c:pt>
                <c:pt idx="2677">
                  <c:v>2926</c:v>
                </c:pt>
                <c:pt idx="2678">
                  <c:v>21014</c:v>
                </c:pt>
                <c:pt idx="2679">
                  <c:v>28627</c:v>
                </c:pt>
                <c:pt idx="2680">
                  <c:v>20089</c:v>
                </c:pt>
                <c:pt idx="2681">
                  <c:v>24138</c:v>
                </c:pt>
                <c:pt idx="2682">
                  <c:v>3487</c:v>
                </c:pt>
                <c:pt idx="2683">
                  <c:v>618</c:v>
                </c:pt>
                <c:pt idx="2684">
                  <c:v>51086</c:v>
                </c:pt>
                <c:pt idx="2685">
                  <c:v>18166</c:v>
                </c:pt>
                <c:pt idx="2686">
                  <c:v>2702</c:v>
                </c:pt>
                <c:pt idx="2687">
                  <c:v>21135</c:v>
                </c:pt>
                <c:pt idx="2688">
                  <c:v>18343</c:v>
                </c:pt>
                <c:pt idx="2689">
                  <c:v>6129</c:v>
                </c:pt>
                <c:pt idx="2690">
                  <c:v>19876</c:v>
                </c:pt>
                <c:pt idx="2691">
                  <c:v>223647</c:v>
                </c:pt>
                <c:pt idx="2692">
                  <c:v>13600</c:v>
                </c:pt>
                <c:pt idx="2693">
                  <c:v>29849</c:v>
                </c:pt>
                <c:pt idx="2694">
                  <c:v>33392</c:v>
                </c:pt>
                <c:pt idx="2695">
                  <c:v>40396</c:v>
                </c:pt>
                <c:pt idx="2696">
                  <c:v>35378</c:v>
                </c:pt>
                <c:pt idx="2697">
                  <c:v>11631</c:v>
                </c:pt>
                <c:pt idx="2698">
                  <c:v>8408</c:v>
                </c:pt>
                <c:pt idx="2699">
                  <c:v>3728</c:v>
                </c:pt>
                <c:pt idx="2700">
                  <c:v>951</c:v>
                </c:pt>
                <c:pt idx="2701">
                  <c:v>998</c:v>
                </c:pt>
                <c:pt idx="2702">
                  <c:v>275</c:v>
                </c:pt>
                <c:pt idx="2703">
                  <c:v>4571</c:v>
                </c:pt>
                <c:pt idx="2704">
                  <c:v>60231</c:v>
                </c:pt>
                <c:pt idx="2705">
                  <c:v>5994</c:v>
                </c:pt>
                <c:pt idx="2706">
                  <c:v>1509</c:v>
                </c:pt>
                <c:pt idx="2707">
                  <c:v>23991</c:v>
                </c:pt>
                <c:pt idx="2708">
                  <c:v>929</c:v>
                </c:pt>
                <c:pt idx="2709">
                  <c:v>5490</c:v>
                </c:pt>
                <c:pt idx="2710">
                  <c:v>408018</c:v>
                </c:pt>
                <c:pt idx="2711">
                  <c:v>5552</c:v>
                </c:pt>
                <c:pt idx="2712">
                  <c:v>9975</c:v>
                </c:pt>
                <c:pt idx="2713">
                  <c:v>53548</c:v>
                </c:pt>
                <c:pt idx="2714">
                  <c:v>5319</c:v>
                </c:pt>
                <c:pt idx="2715">
                  <c:v>1836</c:v>
                </c:pt>
                <c:pt idx="2716">
                  <c:v>5178</c:v>
                </c:pt>
                <c:pt idx="2717">
                  <c:v>84815</c:v>
                </c:pt>
                <c:pt idx="2718">
                  <c:v>15032</c:v>
                </c:pt>
                <c:pt idx="2719">
                  <c:v>40638</c:v>
                </c:pt>
                <c:pt idx="2720">
                  <c:v>167</c:v>
                </c:pt>
                <c:pt idx="2721">
                  <c:v>36119</c:v>
                </c:pt>
                <c:pt idx="2722">
                  <c:v>32</c:v>
                </c:pt>
                <c:pt idx="2723">
                  <c:v>27814</c:v>
                </c:pt>
                <c:pt idx="2724">
                  <c:v>1324609</c:v>
                </c:pt>
                <c:pt idx="2725">
                  <c:v>8963</c:v>
                </c:pt>
                <c:pt idx="2726">
                  <c:v>28778</c:v>
                </c:pt>
                <c:pt idx="2727">
                  <c:v>17003</c:v>
                </c:pt>
                <c:pt idx="2728">
                  <c:v>100840</c:v>
                </c:pt>
                <c:pt idx="2729">
                  <c:v>5474</c:v>
                </c:pt>
                <c:pt idx="2730">
                  <c:v>99320</c:v>
                </c:pt>
                <c:pt idx="2731">
                  <c:v>20900</c:v>
                </c:pt>
                <c:pt idx="2732">
                  <c:v>2691</c:v>
                </c:pt>
                <c:pt idx="2733">
                  <c:v>4739</c:v>
                </c:pt>
                <c:pt idx="2734">
                  <c:v>14149</c:v>
                </c:pt>
                <c:pt idx="2735">
                  <c:v>339824</c:v>
                </c:pt>
                <c:pt idx="2736">
                  <c:v>6787</c:v>
                </c:pt>
                <c:pt idx="2737">
                  <c:v>64</c:v>
                </c:pt>
                <c:pt idx="2738">
                  <c:v>98929</c:v>
                </c:pt>
                <c:pt idx="2739">
                  <c:v>602</c:v>
                </c:pt>
                <c:pt idx="2740">
                  <c:v>58994</c:v>
                </c:pt>
                <c:pt idx="2741">
                  <c:v>82</c:v>
                </c:pt>
                <c:pt idx="2742">
                  <c:v>36803</c:v>
                </c:pt>
                <c:pt idx="2743">
                  <c:v>17044</c:v>
                </c:pt>
                <c:pt idx="2744">
                  <c:v>34425</c:v>
                </c:pt>
                <c:pt idx="2745">
                  <c:v>20</c:v>
                </c:pt>
                <c:pt idx="2746">
                  <c:v>2279</c:v>
                </c:pt>
                <c:pt idx="2747">
                  <c:v>5761</c:v>
                </c:pt>
                <c:pt idx="2748">
                  <c:v>111392</c:v>
                </c:pt>
                <c:pt idx="2749">
                  <c:v>39094</c:v>
                </c:pt>
                <c:pt idx="2750">
                  <c:v>10007</c:v>
                </c:pt>
                <c:pt idx="2751">
                  <c:v>34202</c:v>
                </c:pt>
                <c:pt idx="2752">
                  <c:v>28584</c:v>
                </c:pt>
                <c:pt idx="2753">
                  <c:v>53209</c:v>
                </c:pt>
                <c:pt idx="2754">
                  <c:v>35537</c:v>
                </c:pt>
                <c:pt idx="2755">
                  <c:v>20469</c:v>
                </c:pt>
                <c:pt idx="2756">
                  <c:v>26</c:v>
                </c:pt>
                <c:pt idx="2757">
                  <c:v>3433</c:v>
                </c:pt>
                <c:pt idx="2758">
                  <c:v>191913</c:v>
                </c:pt>
                <c:pt idx="2759">
                  <c:v>731</c:v>
                </c:pt>
                <c:pt idx="2760">
                  <c:v>22988</c:v>
                </c:pt>
                <c:pt idx="2761">
                  <c:v>6348</c:v>
                </c:pt>
                <c:pt idx="2762">
                  <c:v>1103</c:v>
                </c:pt>
                <c:pt idx="2763">
                  <c:v>16532</c:v>
                </c:pt>
                <c:pt idx="2764">
                  <c:v>48280</c:v>
                </c:pt>
                <c:pt idx="2765">
                  <c:v>235</c:v>
                </c:pt>
                <c:pt idx="2766">
                  <c:v>628</c:v>
                </c:pt>
                <c:pt idx="2767">
                  <c:v>2182</c:v>
                </c:pt>
                <c:pt idx="2768">
                  <c:v>10533</c:v>
                </c:pt>
                <c:pt idx="2769">
                  <c:v>25400</c:v>
                </c:pt>
                <c:pt idx="2770">
                  <c:v>13357</c:v>
                </c:pt>
                <c:pt idx="2771">
                  <c:v>36495</c:v>
                </c:pt>
                <c:pt idx="2772">
                  <c:v>705</c:v>
                </c:pt>
                <c:pt idx="2773">
                  <c:v>17378</c:v>
                </c:pt>
                <c:pt idx="2774">
                  <c:v>30</c:v>
                </c:pt>
                <c:pt idx="2775">
                  <c:v>832</c:v>
                </c:pt>
                <c:pt idx="2776">
                  <c:v>1896</c:v>
                </c:pt>
                <c:pt idx="2777">
                  <c:v>6670</c:v>
                </c:pt>
                <c:pt idx="2778">
                  <c:v>2461</c:v>
                </c:pt>
                <c:pt idx="2779">
                  <c:v>15436</c:v>
                </c:pt>
                <c:pt idx="2780">
                  <c:v>11511</c:v>
                </c:pt>
                <c:pt idx="2781">
                  <c:v>26719</c:v>
                </c:pt>
                <c:pt idx="2782">
                  <c:v>1974</c:v>
                </c:pt>
                <c:pt idx="2783">
                  <c:v>494</c:v>
                </c:pt>
                <c:pt idx="2784">
                  <c:v>17508</c:v>
                </c:pt>
                <c:pt idx="2785">
                  <c:v>5015</c:v>
                </c:pt>
                <c:pt idx="2786">
                  <c:v>125244</c:v>
                </c:pt>
                <c:pt idx="2787">
                  <c:v>18387</c:v>
                </c:pt>
                <c:pt idx="2788">
                  <c:v>13952</c:v>
                </c:pt>
                <c:pt idx="2789">
                  <c:v>62011</c:v>
                </c:pt>
                <c:pt idx="2790">
                  <c:v>178</c:v>
                </c:pt>
                <c:pt idx="2791">
                  <c:v>13991</c:v>
                </c:pt>
                <c:pt idx="2792">
                  <c:v>36090</c:v>
                </c:pt>
                <c:pt idx="2793">
                  <c:v>120361</c:v>
                </c:pt>
                <c:pt idx="2794">
                  <c:v>628</c:v>
                </c:pt>
                <c:pt idx="2795">
                  <c:v>191</c:v>
                </c:pt>
                <c:pt idx="2796">
                  <c:v>11359</c:v>
                </c:pt>
                <c:pt idx="2797">
                  <c:v>161462</c:v>
                </c:pt>
                <c:pt idx="2798">
                  <c:v>105374</c:v>
                </c:pt>
                <c:pt idx="2799">
                  <c:v>123054</c:v>
                </c:pt>
                <c:pt idx="2800">
                  <c:v>18388</c:v>
                </c:pt>
                <c:pt idx="2801">
                  <c:v>16025</c:v>
                </c:pt>
                <c:pt idx="2802">
                  <c:v>40769</c:v>
                </c:pt>
                <c:pt idx="2803">
                  <c:v>25307</c:v>
                </c:pt>
                <c:pt idx="2804">
                  <c:v>285</c:v>
                </c:pt>
                <c:pt idx="2805">
                  <c:v>9297</c:v>
                </c:pt>
                <c:pt idx="2806">
                  <c:v>1097</c:v>
                </c:pt>
                <c:pt idx="2807">
                  <c:v>4455</c:v>
                </c:pt>
                <c:pt idx="2808">
                  <c:v>11726</c:v>
                </c:pt>
                <c:pt idx="2809">
                  <c:v>6306</c:v>
                </c:pt>
                <c:pt idx="2810">
                  <c:v>131363</c:v>
                </c:pt>
                <c:pt idx="2811">
                  <c:v>11639</c:v>
                </c:pt>
                <c:pt idx="2812">
                  <c:v>52242</c:v>
                </c:pt>
                <c:pt idx="2813">
                  <c:v>64942</c:v>
                </c:pt>
                <c:pt idx="2814">
                  <c:v>613</c:v>
                </c:pt>
                <c:pt idx="2815">
                  <c:v>40462</c:v>
                </c:pt>
                <c:pt idx="2816">
                  <c:v>9028</c:v>
                </c:pt>
                <c:pt idx="2817">
                  <c:v>33920</c:v>
                </c:pt>
                <c:pt idx="2818">
                  <c:v>1869</c:v>
                </c:pt>
                <c:pt idx="2819">
                  <c:v>46974</c:v>
                </c:pt>
                <c:pt idx="2820">
                  <c:v>14285</c:v>
                </c:pt>
                <c:pt idx="2821">
                  <c:v>4237</c:v>
                </c:pt>
                <c:pt idx="2822">
                  <c:v>43346</c:v>
                </c:pt>
                <c:pt idx="2823">
                  <c:v>602</c:v>
                </c:pt>
                <c:pt idx="2824">
                  <c:v>1746</c:v>
                </c:pt>
                <c:pt idx="2825">
                  <c:v>716</c:v>
                </c:pt>
                <c:pt idx="2826">
                  <c:v>598021</c:v>
                </c:pt>
                <c:pt idx="2827">
                  <c:v>74671</c:v>
                </c:pt>
                <c:pt idx="2828">
                  <c:v>637</c:v>
                </c:pt>
                <c:pt idx="2829">
                  <c:v>51717</c:v>
                </c:pt>
                <c:pt idx="2830">
                  <c:v>9054</c:v>
                </c:pt>
                <c:pt idx="2831">
                  <c:v>14143</c:v>
                </c:pt>
                <c:pt idx="2832">
                  <c:v>8909</c:v>
                </c:pt>
                <c:pt idx="2833">
                  <c:v>7168</c:v>
                </c:pt>
                <c:pt idx="2834">
                  <c:v>5260</c:v>
                </c:pt>
                <c:pt idx="2835">
                  <c:v>4219</c:v>
                </c:pt>
                <c:pt idx="2836">
                  <c:v>3634</c:v>
                </c:pt>
                <c:pt idx="2837">
                  <c:v>7275</c:v>
                </c:pt>
                <c:pt idx="2838">
                  <c:v>161689</c:v>
                </c:pt>
                <c:pt idx="2839">
                  <c:v>67227</c:v>
                </c:pt>
                <c:pt idx="2840">
                  <c:v>3979</c:v>
                </c:pt>
                <c:pt idx="2841">
                  <c:v>3606</c:v>
                </c:pt>
                <c:pt idx="2842">
                  <c:v>406872</c:v>
                </c:pt>
                <c:pt idx="2843">
                  <c:v>1899</c:v>
                </c:pt>
                <c:pt idx="2844">
                  <c:v>9247</c:v>
                </c:pt>
                <c:pt idx="2845">
                  <c:v>122670</c:v>
                </c:pt>
                <c:pt idx="2846">
                  <c:v>21668</c:v>
                </c:pt>
                <c:pt idx="2847">
                  <c:v>48924</c:v>
                </c:pt>
                <c:pt idx="2848">
                  <c:v>30626</c:v>
                </c:pt>
                <c:pt idx="2849">
                  <c:v>10749</c:v>
                </c:pt>
                <c:pt idx="2850">
                  <c:v>58740</c:v>
                </c:pt>
                <c:pt idx="2851">
                  <c:v>46563</c:v>
                </c:pt>
                <c:pt idx="2852">
                  <c:v>67</c:v>
                </c:pt>
                <c:pt idx="2853">
                  <c:v>89910</c:v>
                </c:pt>
                <c:pt idx="2854">
                  <c:v>2843</c:v>
                </c:pt>
                <c:pt idx="2855">
                  <c:v>544</c:v>
                </c:pt>
                <c:pt idx="2856">
                  <c:v>127288</c:v>
                </c:pt>
                <c:pt idx="2857">
                  <c:v>43585</c:v>
                </c:pt>
                <c:pt idx="2858">
                  <c:v>43791</c:v>
                </c:pt>
                <c:pt idx="2859">
                  <c:v>304</c:v>
                </c:pt>
                <c:pt idx="2860">
                  <c:v>10444</c:v>
                </c:pt>
                <c:pt idx="2861">
                  <c:v>16511</c:v>
                </c:pt>
                <c:pt idx="2862">
                  <c:v>39833</c:v>
                </c:pt>
                <c:pt idx="2863">
                  <c:v>70489</c:v>
                </c:pt>
                <c:pt idx="2864">
                  <c:v>214818</c:v>
                </c:pt>
                <c:pt idx="2865">
                  <c:v>22875</c:v>
                </c:pt>
                <c:pt idx="2866">
                  <c:v>138227</c:v>
                </c:pt>
                <c:pt idx="2867">
                  <c:v>44277</c:v>
                </c:pt>
                <c:pt idx="2868">
                  <c:v>3175</c:v>
                </c:pt>
                <c:pt idx="2869">
                  <c:v>13738</c:v>
                </c:pt>
                <c:pt idx="2870">
                  <c:v>40946</c:v>
                </c:pt>
                <c:pt idx="2871">
                  <c:v>4604</c:v>
                </c:pt>
                <c:pt idx="2872">
                  <c:v>110088</c:v>
                </c:pt>
                <c:pt idx="2873">
                  <c:v>19559</c:v>
                </c:pt>
                <c:pt idx="2874">
                  <c:v>10481</c:v>
                </c:pt>
                <c:pt idx="2875">
                  <c:v>23689</c:v>
                </c:pt>
                <c:pt idx="2876">
                  <c:v>2201</c:v>
                </c:pt>
                <c:pt idx="2877">
                  <c:v>33175</c:v>
                </c:pt>
                <c:pt idx="2878">
                  <c:v>144</c:v>
                </c:pt>
                <c:pt idx="2879">
                  <c:v>1378923</c:v>
                </c:pt>
                <c:pt idx="2880">
                  <c:v>4097</c:v>
                </c:pt>
                <c:pt idx="2881">
                  <c:v>13467</c:v>
                </c:pt>
                <c:pt idx="2882">
                  <c:v>50581</c:v>
                </c:pt>
                <c:pt idx="2883">
                  <c:v>82357</c:v>
                </c:pt>
                <c:pt idx="2884">
                  <c:v>1524</c:v>
                </c:pt>
                <c:pt idx="2885">
                  <c:v>5193</c:v>
                </c:pt>
                <c:pt idx="2886">
                  <c:v>1396</c:v>
                </c:pt>
                <c:pt idx="2887">
                  <c:v>4393</c:v>
                </c:pt>
                <c:pt idx="2888">
                  <c:v>95363</c:v>
                </c:pt>
                <c:pt idx="2889">
                  <c:v>1035003</c:v>
                </c:pt>
                <c:pt idx="2890">
                  <c:v>3582</c:v>
                </c:pt>
                <c:pt idx="2891">
                  <c:v>1085</c:v>
                </c:pt>
                <c:pt idx="2892">
                  <c:v>2940</c:v>
                </c:pt>
                <c:pt idx="2893">
                  <c:v>14184</c:v>
                </c:pt>
                <c:pt idx="2894">
                  <c:v>6356</c:v>
                </c:pt>
                <c:pt idx="2895">
                  <c:v>1731</c:v>
                </c:pt>
                <c:pt idx="2896">
                  <c:v>151991</c:v>
                </c:pt>
                <c:pt idx="2897">
                  <c:v>25261</c:v>
                </c:pt>
                <c:pt idx="2898">
                  <c:v>7035</c:v>
                </c:pt>
                <c:pt idx="2899">
                  <c:v>60236</c:v>
                </c:pt>
                <c:pt idx="2900">
                  <c:v>365</c:v>
                </c:pt>
                <c:pt idx="2901">
                  <c:v>87170</c:v>
                </c:pt>
                <c:pt idx="2902">
                  <c:v>58951</c:v>
                </c:pt>
                <c:pt idx="2903">
                  <c:v>15920</c:v>
                </c:pt>
                <c:pt idx="2904">
                  <c:v>191</c:v>
                </c:pt>
                <c:pt idx="2905">
                  <c:v>30918</c:v>
                </c:pt>
                <c:pt idx="2906">
                  <c:v>19654</c:v>
                </c:pt>
                <c:pt idx="2907">
                  <c:v>1072246</c:v>
                </c:pt>
                <c:pt idx="2908">
                  <c:v>534</c:v>
                </c:pt>
                <c:pt idx="2909">
                  <c:v>88072</c:v>
                </c:pt>
                <c:pt idx="2910">
                  <c:v>262943</c:v>
                </c:pt>
                <c:pt idx="2911">
                  <c:v>835</c:v>
                </c:pt>
                <c:pt idx="2912">
                  <c:v>56476</c:v>
                </c:pt>
                <c:pt idx="2913">
                  <c:v>26668</c:v>
                </c:pt>
                <c:pt idx="2914">
                  <c:v>53605</c:v>
                </c:pt>
                <c:pt idx="2915">
                  <c:v>59</c:v>
                </c:pt>
                <c:pt idx="2916">
                  <c:v>2032463</c:v>
                </c:pt>
                <c:pt idx="2917">
                  <c:v>4215</c:v>
                </c:pt>
                <c:pt idx="2918">
                  <c:v>79282</c:v>
                </c:pt>
                <c:pt idx="2919">
                  <c:v>2510</c:v>
                </c:pt>
                <c:pt idx="2920">
                  <c:v>599</c:v>
                </c:pt>
                <c:pt idx="2921">
                  <c:v>1021328</c:v>
                </c:pt>
                <c:pt idx="2922">
                  <c:v>163325</c:v>
                </c:pt>
                <c:pt idx="2923">
                  <c:v>1918</c:v>
                </c:pt>
                <c:pt idx="2924">
                  <c:v>658</c:v>
                </c:pt>
                <c:pt idx="2925">
                  <c:v>3834</c:v>
                </c:pt>
                <c:pt idx="2926">
                  <c:v>138623</c:v>
                </c:pt>
                <c:pt idx="2927">
                  <c:v>316</c:v>
                </c:pt>
                <c:pt idx="2928">
                  <c:v>25653</c:v>
                </c:pt>
                <c:pt idx="2929">
                  <c:v>101493</c:v>
                </c:pt>
                <c:pt idx="2930">
                  <c:v>3622</c:v>
                </c:pt>
                <c:pt idx="2931">
                  <c:v>15922</c:v>
                </c:pt>
                <c:pt idx="2932">
                  <c:v>371</c:v>
                </c:pt>
                <c:pt idx="2933">
                  <c:v>13474</c:v>
                </c:pt>
                <c:pt idx="2934">
                  <c:v>5</c:v>
                </c:pt>
                <c:pt idx="2935">
                  <c:v>105649</c:v>
                </c:pt>
                <c:pt idx="2936">
                  <c:v>9260</c:v>
                </c:pt>
                <c:pt idx="2937">
                  <c:v>17</c:v>
                </c:pt>
                <c:pt idx="2938">
                  <c:v>53901</c:v>
                </c:pt>
                <c:pt idx="2939">
                  <c:v>239</c:v>
                </c:pt>
                <c:pt idx="2940">
                  <c:v>117504</c:v>
                </c:pt>
                <c:pt idx="2941">
                  <c:v>18934</c:v>
                </c:pt>
                <c:pt idx="2942">
                  <c:v>27803</c:v>
                </c:pt>
                <c:pt idx="2943">
                  <c:v>153570</c:v>
                </c:pt>
                <c:pt idx="2944">
                  <c:v>4774</c:v>
                </c:pt>
                <c:pt idx="2945">
                  <c:v>17708</c:v>
                </c:pt>
                <c:pt idx="2946">
                  <c:v>24705</c:v>
                </c:pt>
                <c:pt idx="2947">
                  <c:v>10038</c:v>
                </c:pt>
                <c:pt idx="2948">
                  <c:v>2323</c:v>
                </c:pt>
                <c:pt idx="2949">
                  <c:v>33134</c:v>
                </c:pt>
                <c:pt idx="2950">
                  <c:v>60432</c:v>
                </c:pt>
                <c:pt idx="2951">
                  <c:v>80272</c:v>
                </c:pt>
                <c:pt idx="2952">
                  <c:v>879532</c:v>
                </c:pt>
                <c:pt idx="2953">
                  <c:v>227180</c:v>
                </c:pt>
                <c:pt idx="2954">
                  <c:v>16998</c:v>
                </c:pt>
                <c:pt idx="2955">
                  <c:v>9629</c:v>
                </c:pt>
                <c:pt idx="2956">
                  <c:v>130602</c:v>
                </c:pt>
                <c:pt idx="2957">
                  <c:v>2113</c:v>
                </c:pt>
                <c:pt idx="2958">
                  <c:v>264</c:v>
                </c:pt>
                <c:pt idx="2959">
                  <c:v>2673</c:v>
                </c:pt>
                <c:pt idx="2960">
                  <c:v>23899</c:v>
                </c:pt>
                <c:pt idx="2961">
                  <c:v>176013</c:v>
                </c:pt>
                <c:pt idx="2962">
                  <c:v>13662</c:v>
                </c:pt>
                <c:pt idx="2963">
                  <c:v>90</c:v>
                </c:pt>
                <c:pt idx="2964">
                  <c:v>1320316</c:v>
                </c:pt>
                <c:pt idx="2965">
                  <c:v>10086</c:v>
                </c:pt>
                <c:pt idx="2966">
                  <c:v>126093</c:v>
                </c:pt>
                <c:pt idx="2967">
                  <c:v>9362</c:v>
                </c:pt>
                <c:pt idx="2968">
                  <c:v>10358</c:v>
                </c:pt>
                <c:pt idx="2969">
                  <c:v>47507</c:v>
                </c:pt>
                <c:pt idx="2970">
                  <c:v>35697</c:v>
                </c:pt>
                <c:pt idx="2971">
                  <c:v>39261</c:v>
                </c:pt>
                <c:pt idx="2972">
                  <c:v>110163</c:v>
                </c:pt>
                <c:pt idx="2973">
                  <c:v>177700</c:v>
                </c:pt>
                <c:pt idx="2974">
                  <c:v>5499</c:v>
                </c:pt>
                <c:pt idx="2975">
                  <c:v>5616</c:v>
                </c:pt>
                <c:pt idx="2976">
                  <c:v>8</c:v>
                </c:pt>
                <c:pt idx="2977">
                  <c:v>13029</c:v>
                </c:pt>
                <c:pt idx="2978">
                  <c:v>4434</c:v>
                </c:pt>
                <c:pt idx="2979">
                  <c:v>7701</c:v>
                </c:pt>
                <c:pt idx="2980">
                  <c:v>49503</c:v>
                </c:pt>
                <c:pt idx="2981">
                  <c:v>46185</c:v>
                </c:pt>
                <c:pt idx="2982">
                  <c:v>1308</c:v>
                </c:pt>
                <c:pt idx="2983">
                  <c:v>28945</c:v>
                </c:pt>
                <c:pt idx="2984">
                  <c:v>43664</c:v>
                </c:pt>
                <c:pt idx="2985">
                  <c:v>1891</c:v>
                </c:pt>
                <c:pt idx="2986">
                  <c:v>6254</c:v>
                </c:pt>
                <c:pt idx="2987">
                  <c:v>28820</c:v>
                </c:pt>
                <c:pt idx="2988">
                  <c:v>2296</c:v>
                </c:pt>
                <c:pt idx="2989">
                  <c:v>8837</c:v>
                </c:pt>
                <c:pt idx="2990">
                  <c:v>4640</c:v>
                </c:pt>
                <c:pt idx="2991">
                  <c:v>2931</c:v>
                </c:pt>
                <c:pt idx="2992">
                  <c:v>13691</c:v>
                </c:pt>
                <c:pt idx="2993">
                  <c:v>18</c:v>
                </c:pt>
                <c:pt idx="2994">
                  <c:v>11027</c:v>
                </c:pt>
                <c:pt idx="2995">
                  <c:v>6937</c:v>
                </c:pt>
                <c:pt idx="2996">
                  <c:v>1758</c:v>
                </c:pt>
                <c:pt idx="2997">
                  <c:v>3156</c:v>
                </c:pt>
                <c:pt idx="2998">
                  <c:v>22768</c:v>
                </c:pt>
                <c:pt idx="2999">
                  <c:v>1068</c:v>
                </c:pt>
                <c:pt idx="3000">
                  <c:v>15766</c:v>
                </c:pt>
                <c:pt idx="3001">
                  <c:v>7087</c:v>
                </c:pt>
                <c:pt idx="3002">
                  <c:v>15695</c:v>
                </c:pt>
                <c:pt idx="3003">
                  <c:v>28724</c:v>
                </c:pt>
                <c:pt idx="3004">
                  <c:v>227</c:v>
                </c:pt>
                <c:pt idx="3005">
                  <c:v>293974</c:v>
                </c:pt>
                <c:pt idx="3006">
                  <c:v>34516</c:v>
                </c:pt>
                <c:pt idx="3007">
                  <c:v>28387</c:v>
                </c:pt>
                <c:pt idx="3008">
                  <c:v>19242</c:v>
                </c:pt>
                <c:pt idx="3009">
                  <c:v>157</c:v>
                </c:pt>
                <c:pt idx="3010">
                  <c:v>262</c:v>
                </c:pt>
                <c:pt idx="3011">
                  <c:v>43752</c:v>
                </c:pt>
                <c:pt idx="3012">
                  <c:v>514</c:v>
                </c:pt>
                <c:pt idx="3013">
                  <c:v>1181</c:v>
                </c:pt>
                <c:pt idx="3014">
                  <c:v>91287</c:v>
                </c:pt>
                <c:pt idx="3015">
                  <c:v>3</c:v>
                </c:pt>
                <c:pt idx="3016">
                  <c:v>15668</c:v>
                </c:pt>
                <c:pt idx="3017">
                  <c:v>162795</c:v>
                </c:pt>
                <c:pt idx="3018">
                  <c:v>25103</c:v>
                </c:pt>
                <c:pt idx="3019">
                  <c:v>487402</c:v>
                </c:pt>
                <c:pt idx="3020">
                  <c:v>7169</c:v>
                </c:pt>
                <c:pt idx="3021">
                  <c:v>25897</c:v>
                </c:pt>
                <c:pt idx="3022">
                  <c:v>171597</c:v>
                </c:pt>
                <c:pt idx="3023">
                  <c:v>1511</c:v>
                </c:pt>
                <c:pt idx="3024">
                  <c:v>216119</c:v>
                </c:pt>
                <c:pt idx="3025">
                  <c:v>183101</c:v>
                </c:pt>
                <c:pt idx="3026">
                  <c:v>16859</c:v>
                </c:pt>
                <c:pt idx="3027">
                  <c:v>3722</c:v>
                </c:pt>
                <c:pt idx="3028">
                  <c:v>11601</c:v>
                </c:pt>
                <c:pt idx="3029">
                  <c:v>11214</c:v>
                </c:pt>
                <c:pt idx="3030">
                  <c:v>39403</c:v>
                </c:pt>
                <c:pt idx="3031">
                  <c:v>12787</c:v>
                </c:pt>
                <c:pt idx="3032">
                  <c:v>511764</c:v>
                </c:pt>
                <c:pt idx="3033">
                  <c:v>495</c:v>
                </c:pt>
                <c:pt idx="3034">
                  <c:v>11580</c:v>
                </c:pt>
                <c:pt idx="3035">
                  <c:v>5790</c:v>
                </c:pt>
                <c:pt idx="3036">
                  <c:v>22884</c:v>
                </c:pt>
                <c:pt idx="3037">
                  <c:v>3970</c:v>
                </c:pt>
                <c:pt idx="3038">
                  <c:v>25007</c:v>
                </c:pt>
                <c:pt idx="3039">
                  <c:v>9</c:v>
                </c:pt>
                <c:pt idx="3040">
                  <c:v>43785</c:v>
                </c:pt>
                <c:pt idx="3041">
                  <c:v>6882</c:v>
                </c:pt>
                <c:pt idx="3042">
                  <c:v>6932</c:v>
                </c:pt>
                <c:pt idx="3043">
                  <c:v>60</c:v>
                </c:pt>
                <c:pt idx="3044">
                  <c:v>1727</c:v>
                </c:pt>
                <c:pt idx="3045">
                  <c:v>48689</c:v>
                </c:pt>
                <c:pt idx="3046">
                  <c:v>12699</c:v>
                </c:pt>
                <c:pt idx="3047">
                  <c:v>64655</c:v>
                </c:pt>
                <c:pt idx="3048">
                  <c:v>2607</c:v>
                </c:pt>
                <c:pt idx="3049">
                  <c:v>28255</c:v>
                </c:pt>
                <c:pt idx="3050">
                  <c:v>12549</c:v>
                </c:pt>
                <c:pt idx="3051">
                  <c:v>288</c:v>
                </c:pt>
                <c:pt idx="3052">
                  <c:v>13987</c:v>
                </c:pt>
                <c:pt idx="3053">
                  <c:v>13445</c:v>
                </c:pt>
                <c:pt idx="3054">
                  <c:v>83454</c:v>
                </c:pt>
                <c:pt idx="3055">
                  <c:v>65162</c:v>
                </c:pt>
                <c:pt idx="3056">
                  <c:v>23447</c:v>
                </c:pt>
                <c:pt idx="3057">
                  <c:v>25441</c:v>
                </c:pt>
                <c:pt idx="3058">
                  <c:v>1958</c:v>
                </c:pt>
                <c:pt idx="3059">
                  <c:v>27167</c:v>
                </c:pt>
                <c:pt idx="3060">
                  <c:v>230</c:v>
                </c:pt>
                <c:pt idx="3061">
                  <c:v>4383</c:v>
                </c:pt>
                <c:pt idx="3062">
                  <c:v>3545</c:v>
                </c:pt>
                <c:pt idx="3063">
                  <c:v>73791</c:v>
                </c:pt>
                <c:pt idx="3064">
                  <c:v>16105</c:v>
                </c:pt>
                <c:pt idx="3065">
                  <c:v>676467</c:v>
                </c:pt>
                <c:pt idx="3066">
                  <c:v>3748</c:v>
                </c:pt>
                <c:pt idx="3067">
                  <c:v>2253</c:v>
                </c:pt>
                <c:pt idx="3068">
                  <c:v>1666</c:v>
                </c:pt>
                <c:pt idx="3069">
                  <c:v>4812</c:v>
                </c:pt>
                <c:pt idx="3070">
                  <c:v>436</c:v>
                </c:pt>
                <c:pt idx="3071">
                  <c:v>1406</c:v>
                </c:pt>
                <c:pt idx="3072">
                  <c:v>1749</c:v>
                </c:pt>
                <c:pt idx="3073">
                  <c:v>18560</c:v>
                </c:pt>
                <c:pt idx="3074">
                  <c:v>5760</c:v>
                </c:pt>
                <c:pt idx="3075">
                  <c:v>60434</c:v>
                </c:pt>
                <c:pt idx="3076">
                  <c:v>5</c:v>
                </c:pt>
                <c:pt idx="3077">
                  <c:v>260</c:v>
                </c:pt>
                <c:pt idx="3078">
                  <c:v>0</c:v>
                </c:pt>
                <c:pt idx="3079">
                  <c:v>309</c:v>
                </c:pt>
                <c:pt idx="3080">
                  <c:v>28891</c:v>
                </c:pt>
                <c:pt idx="3081">
                  <c:v>5298</c:v>
                </c:pt>
                <c:pt idx="3082">
                  <c:v>105323</c:v>
                </c:pt>
                <c:pt idx="3083">
                  <c:v>48129</c:v>
                </c:pt>
                <c:pt idx="3084">
                  <c:v>6850</c:v>
                </c:pt>
                <c:pt idx="3085">
                  <c:v>53270</c:v>
                </c:pt>
                <c:pt idx="3086">
                  <c:v>2451</c:v>
                </c:pt>
                <c:pt idx="3087">
                  <c:v>436</c:v>
                </c:pt>
                <c:pt idx="3088">
                  <c:v>91836</c:v>
                </c:pt>
                <c:pt idx="3089">
                  <c:v>58020</c:v>
                </c:pt>
                <c:pt idx="3090">
                  <c:v>7559</c:v>
                </c:pt>
                <c:pt idx="3091">
                  <c:v>2056</c:v>
                </c:pt>
                <c:pt idx="3092">
                  <c:v>2429</c:v>
                </c:pt>
                <c:pt idx="3093">
                  <c:v>11555</c:v>
                </c:pt>
                <c:pt idx="3094">
                  <c:v>152236</c:v>
                </c:pt>
                <c:pt idx="3095">
                  <c:v>8671</c:v>
                </c:pt>
                <c:pt idx="3096">
                  <c:v>26596</c:v>
                </c:pt>
                <c:pt idx="3097">
                  <c:v>3797</c:v>
                </c:pt>
                <c:pt idx="3098">
                  <c:v>23976</c:v>
                </c:pt>
                <c:pt idx="3099">
                  <c:v>60121</c:v>
                </c:pt>
                <c:pt idx="3100">
                  <c:v>9763</c:v>
                </c:pt>
                <c:pt idx="3101">
                  <c:v>3658</c:v>
                </c:pt>
                <c:pt idx="3102">
                  <c:v>2513</c:v>
                </c:pt>
                <c:pt idx="3103">
                  <c:v>48424</c:v>
                </c:pt>
                <c:pt idx="3104">
                  <c:v>8067</c:v>
                </c:pt>
                <c:pt idx="3105">
                  <c:v>98856</c:v>
                </c:pt>
                <c:pt idx="3106">
                  <c:v>16765</c:v>
                </c:pt>
                <c:pt idx="3107">
                  <c:v>58896</c:v>
                </c:pt>
                <c:pt idx="3108">
                  <c:v>3332</c:v>
                </c:pt>
                <c:pt idx="3109">
                  <c:v>107556</c:v>
                </c:pt>
                <c:pt idx="3110">
                  <c:v>351</c:v>
                </c:pt>
                <c:pt idx="3111">
                  <c:v>15384</c:v>
                </c:pt>
                <c:pt idx="3112">
                  <c:v>95646</c:v>
                </c:pt>
                <c:pt idx="3113">
                  <c:v>20658</c:v>
                </c:pt>
                <c:pt idx="3114">
                  <c:v>762</c:v>
                </c:pt>
                <c:pt idx="3115">
                  <c:v>139744</c:v>
                </c:pt>
                <c:pt idx="3116">
                  <c:v>9312</c:v>
                </c:pt>
                <c:pt idx="3117">
                  <c:v>120173</c:v>
                </c:pt>
                <c:pt idx="3118">
                  <c:v>2066</c:v>
                </c:pt>
                <c:pt idx="3119">
                  <c:v>51</c:v>
                </c:pt>
                <c:pt idx="3120">
                  <c:v>123187</c:v>
                </c:pt>
                <c:pt idx="3121">
                  <c:v>27109</c:v>
                </c:pt>
                <c:pt idx="3122">
                  <c:v>21307</c:v>
                </c:pt>
                <c:pt idx="3123">
                  <c:v>524</c:v>
                </c:pt>
                <c:pt idx="3124">
                  <c:v>1281</c:v>
                </c:pt>
                <c:pt idx="3125">
                  <c:v>3306</c:v>
                </c:pt>
                <c:pt idx="3126">
                  <c:v>20129</c:v>
                </c:pt>
                <c:pt idx="3127">
                  <c:v>9970</c:v>
                </c:pt>
                <c:pt idx="3128">
                  <c:v>498384</c:v>
                </c:pt>
                <c:pt idx="3129">
                  <c:v>10857</c:v>
                </c:pt>
                <c:pt idx="3130">
                  <c:v>8706</c:v>
                </c:pt>
                <c:pt idx="3131">
                  <c:v>260499</c:v>
                </c:pt>
                <c:pt idx="3132">
                  <c:v>68925</c:v>
                </c:pt>
                <c:pt idx="3133">
                  <c:v>20960</c:v>
                </c:pt>
                <c:pt idx="3134">
                  <c:v>174637</c:v>
                </c:pt>
                <c:pt idx="3135">
                  <c:v>8136</c:v>
                </c:pt>
                <c:pt idx="3136">
                  <c:v>139</c:v>
                </c:pt>
                <c:pt idx="3137">
                  <c:v>13364</c:v>
                </c:pt>
                <c:pt idx="3138">
                  <c:v>528</c:v>
                </c:pt>
                <c:pt idx="3139">
                  <c:v>5989</c:v>
                </c:pt>
                <c:pt idx="3140">
                  <c:v>1850</c:v>
                </c:pt>
                <c:pt idx="3141">
                  <c:v>2609</c:v>
                </c:pt>
                <c:pt idx="3142">
                  <c:v>7585</c:v>
                </c:pt>
                <c:pt idx="3143">
                  <c:v>37777</c:v>
                </c:pt>
                <c:pt idx="3144">
                  <c:v>261</c:v>
                </c:pt>
                <c:pt idx="3145">
                  <c:v>391</c:v>
                </c:pt>
                <c:pt idx="3146">
                  <c:v>2519</c:v>
                </c:pt>
                <c:pt idx="3147">
                  <c:v>4881</c:v>
                </c:pt>
                <c:pt idx="3148">
                  <c:v>22148</c:v>
                </c:pt>
                <c:pt idx="3149">
                  <c:v>11312</c:v>
                </c:pt>
                <c:pt idx="3150">
                  <c:v>36440</c:v>
                </c:pt>
                <c:pt idx="3151">
                  <c:v>13166</c:v>
                </c:pt>
                <c:pt idx="3152">
                  <c:v>98006</c:v>
                </c:pt>
                <c:pt idx="3153">
                  <c:v>4969</c:v>
                </c:pt>
                <c:pt idx="3154">
                  <c:v>17363</c:v>
                </c:pt>
                <c:pt idx="3155">
                  <c:v>6029</c:v>
                </c:pt>
                <c:pt idx="3156">
                  <c:v>23438</c:v>
                </c:pt>
                <c:pt idx="3157">
                  <c:v>18543</c:v>
                </c:pt>
                <c:pt idx="3158">
                  <c:v>5488</c:v>
                </c:pt>
                <c:pt idx="3159">
                  <c:v>46829</c:v>
                </c:pt>
                <c:pt idx="3160">
                  <c:v>68124</c:v>
                </c:pt>
                <c:pt idx="3161">
                  <c:v>37539</c:v>
                </c:pt>
                <c:pt idx="3162">
                  <c:v>124</c:v>
                </c:pt>
                <c:pt idx="3163">
                  <c:v>12917</c:v>
                </c:pt>
                <c:pt idx="3164">
                  <c:v>6802</c:v>
                </c:pt>
                <c:pt idx="3165">
                  <c:v>21855</c:v>
                </c:pt>
                <c:pt idx="3166">
                  <c:v>3374</c:v>
                </c:pt>
                <c:pt idx="3167">
                  <c:v>9526</c:v>
                </c:pt>
                <c:pt idx="3168">
                  <c:v>486</c:v>
                </c:pt>
                <c:pt idx="3169">
                  <c:v>90425</c:v>
                </c:pt>
                <c:pt idx="3170">
                  <c:v>14348</c:v>
                </c:pt>
                <c:pt idx="3171">
                  <c:v>135311</c:v>
                </c:pt>
                <c:pt idx="3172">
                  <c:v>128916</c:v>
                </c:pt>
                <c:pt idx="3173">
                  <c:v>149246</c:v>
                </c:pt>
                <c:pt idx="3174">
                  <c:v>34958</c:v>
                </c:pt>
                <c:pt idx="3175">
                  <c:v>1882</c:v>
                </c:pt>
                <c:pt idx="3176">
                  <c:v>279676</c:v>
                </c:pt>
                <c:pt idx="3177">
                  <c:v>19891</c:v>
                </c:pt>
                <c:pt idx="3178">
                  <c:v>25002</c:v>
                </c:pt>
                <c:pt idx="3179">
                  <c:v>20569</c:v>
                </c:pt>
                <c:pt idx="3180">
                  <c:v>12227</c:v>
                </c:pt>
                <c:pt idx="3181">
                  <c:v>72727</c:v>
                </c:pt>
                <c:pt idx="3182">
                  <c:v>2820</c:v>
                </c:pt>
                <c:pt idx="3183">
                  <c:v>34338</c:v>
                </c:pt>
                <c:pt idx="3184">
                  <c:v>28454</c:v>
                </c:pt>
                <c:pt idx="3185">
                  <c:v>8012</c:v>
                </c:pt>
                <c:pt idx="3186">
                  <c:v>11119</c:v>
                </c:pt>
                <c:pt idx="3187">
                  <c:v>1013411</c:v>
                </c:pt>
                <c:pt idx="3188">
                  <c:v>5991</c:v>
                </c:pt>
                <c:pt idx="3189">
                  <c:v>14047</c:v>
                </c:pt>
                <c:pt idx="3190">
                  <c:v>2203</c:v>
                </c:pt>
                <c:pt idx="3191">
                  <c:v>282075</c:v>
                </c:pt>
                <c:pt idx="3192">
                  <c:v>14693</c:v>
                </c:pt>
                <c:pt idx="3193">
                  <c:v>10504</c:v>
                </c:pt>
                <c:pt idx="3194">
                  <c:v>52</c:v>
                </c:pt>
                <c:pt idx="3195">
                  <c:v>7430</c:v>
                </c:pt>
                <c:pt idx="3196">
                  <c:v>581</c:v>
                </c:pt>
                <c:pt idx="3197">
                  <c:v>2504</c:v>
                </c:pt>
                <c:pt idx="3198">
                  <c:v>1546</c:v>
                </c:pt>
                <c:pt idx="3199">
                  <c:v>1732</c:v>
                </c:pt>
                <c:pt idx="3200">
                  <c:v>3489</c:v>
                </c:pt>
                <c:pt idx="3201">
                  <c:v>41079</c:v>
                </c:pt>
                <c:pt idx="3202">
                  <c:v>1126</c:v>
                </c:pt>
                <c:pt idx="3203">
                  <c:v>5379</c:v>
                </c:pt>
                <c:pt idx="3204">
                  <c:v>26821</c:v>
                </c:pt>
                <c:pt idx="3205">
                  <c:v>0</c:v>
                </c:pt>
                <c:pt idx="3206">
                  <c:v>61389</c:v>
                </c:pt>
                <c:pt idx="3207">
                  <c:v>19796</c:v>
                </c:pt>
                <c:pt idx="3208">
                  <c:v>1456</c:v>
                </c:pt>
                <c:pt idx="3209">
                  <c:v>13</c:v>
                </c:pt>
                <c:pt idx="3210">
                  <c:v>4937</c:v>
                </c:pt>
                <c:pt idx="3211">
                  <c:v>13316</c:v>
                </c:pt>
                <c:pt idx="3212">
                  <c:v>10091</c:v>
                </c:pt>
                <c:pt idx="3213">
                  <c:v>26493</c:v>
                </c:pt>
                <c:pt idx="3214">
                  <c:v>135617</c:v>
                </c:pt>
                <c:pt idx="3215">
                  <c:v>975</c:v>
                </c:pt>
                <c:pt idx="3216">
                  <c:v>4</c:v>
                </c:pt>
                <c:pt idx="3217">
                  <c:v>26374</c:v>
                </c:pt>
                <c:pt idx="3218">
                  <c:v>1739</c:v>
                </c:pt>
                <c:pt idx="3219">
                  <c:v>14859</c:v>
                </c:pt>
                <c:pt idx="3220">
                  <c:v>6845</c:v>
                </c:pt>
                <c:pt idx="3221">
                  <c:v>0</c:v>
                </c:pt>
                <c:pt idx="3222">
                  <c:v>13078</c:v>
                </c:pt>
                <c:pt idx="3223">
                  <c:v>16592</c:v>
                </c:pt>
                <c:pt idx="3224">
                  <c:v>143641</c:v>
                </c:pt>
                <c:pt idx="3225">
                  <c:v>5359</c:v>
                </c:pt>
                <c:pt idx="3226">
                  <c:v>35398</c:v>
                </c:pt>
                <c:pt idx="3227">
                  <c:v>44085</c:v>
                </c:pt>
                <c:pt idx="3228">
                  <c:v>7773</c:v>
                </c:pt>
                <c:pt idx="3229">
                  <c:v>17137</c:v>
                </c:pt>
                <c:pt idx="3230">
                  <c:v>605954</c:v>
                </c:pt>
                <c:pt idx="3231">
                  <c:v>60500</c:v>
                </c:pt>
                <c:pt idx="3232">
                  <c:v>681</c:v>
                </c:pt>
                <c:pt idx="3233">
                  <c:v>14494</c:v>
                </c:pt>
                <c:pt idx="3234">
                  <c:v>430</c:v>
                </c:pt>
                <c:pt idx="3235">
                  <c:v>174</c:v>
                </c:pt>
                <c:pt idx="3236">
                  <c:v>4518</c:v>
                </c:pt>
                <c:pt idx="3237">
                  <c:v>20614</c:v>
                </c:pt>
                <c:pt idx="3238">
                  <c:v>1012</c:v>
                </c:pt>
                <c:pt idx="3239">
                  <c:v>11520</c:v>
                </c:pt>
                <c:pt idx="3240">
                  <c:v>7726</c:v>
                </c:pt>
                <c:pt idx="3241">
                  <c:v>23120</c:v>
                </c:pt>
                <c:pt idx="3242">
                  <c:v>1353</c:v>
                </c:pt>
                <c:pt idx="3243">
                  <c:v>15151</c:v>
                </c:pt>
                <c:pt idx="3244">
                  <c:v>267</c:v>
                </c:pt>
                <c:pt idx="3245">
                  <c:v>64035</c:v>
                </c:pt>
                <c:pt idx="3246">
                  <c:v>15122</c:v>
                </c:pt>
                <c:pt idx="3247">
                  <c:v>18</c:v>
                </c:pt>
                <c:pt idx="3248">
                  <c:v>15</c:v>
                </c:pt>
                <c:pt idx="3249">
                  <c:v>11194</c:v>
                </c:pt>
                <c:pt idx="3250">
                  <c:v>9377</c:v>
                </c:pt>
                <c:pt idx="3251">
                  <c:v>66812</c:v>
                </c:pt>
                <c:pt idx="3252">
                  <c:v>24368</c:v>
                </c:pt>
                <c:pt idx="3253">
                  <c:v>79165</c:v>
                </c:pt>
                <c:pt idx="3254">
                  <c:v>75278</c:v>
                </c:pt>
                <c:pt idx="3255">
                  <c:v>47801</c:v>
                </c:pt>
                <c:pt idx="3256">
                  <c:v>23448</c:v>
                </c:pt>
                <c:pt idx="3257">
                  <c:v>21236</c:v>
                </c:pt>
                <c:pt idx="3258">
                  <c:v>2729292</c:v>
                </c:pt>
                <c:pt idx="3259">
                  <c:v>371137</c:v>
                </c:pt>
                <c:pt idx="3260">
                  <c:v>22701</c:v>
                </c:pt>
                <c:pt idx="3261">
                  <c:v>1628</c:v>
                </c:pt>
                <c:pt idx="3262">
                  <c:v>1509</c:v>
                </c:pt>
                <c:pt idx="3263">
                  <c:v>54340</c:v>
                </c:pt>
                <c:pt idx="3264">
                  <c:v>3309</c:v>
                </c:pt>
                <c:pt idx="3265">
                  <c:v>4944</c:v>
                </c:pt>
                <c:pt idx="3266">
                  <c:v>28</c:v>
                </c:pt>
                <c:pt idx="3267">
                  <c:v>16529</c:v>
                </c:pt>
                <c:pt idx="3268">
                  <c:v>37240</c:v>
                </c:pt>
                <c:pt idx="3269">
                  <c:v>41430</c:v>
                </c:pt>
                <c:pt idx="3270">
                  <c:v>4440</c:v>
                </c:pt>
                <c:pt idx="3271">
                  <c:v>668</c:v>
                </c:pt>
                <c:pt idx="3272">
                  <c:v>6506</c:v>
                </c:pt>
                <c:pt idx="3273">
                  <c:v>9754</c:v>
                </c:pt>
                <c:pt idx="3274">
                  <c:v>19</c:v>
                </c:pt>
                <c:pt idx="3275">
                  <c:v>1684</c:v>
                </c:pt>
                <c:pt idx="3276">
                  <c:v>51002</c:v>
                </c:pt>
                <c:pt idx="3277">
                  <c:v>5873</c:v>
                </c:pt>
                <c:pt idx="3278">
                  <c:v>1665</c:v>
                </c:pt>
                <c:pt idx="3279">
                  <c:v>57879</c:v>
                </c:pt>
                <c:pt idx="3280">
                  <c:v>83</c:v>
                </c:pt>
                <c:pt idx="3281">
                  <c:v>2280</c:v>
                </c:pt>
                <c:pt idx="3282">
                  <c:v>13730</c:v>
                </c:pt>
                <c:pt idx="3283">
                  <c:v>7015</c:v>
                </c:pt>
                <c:pt idx="3284">
                  <c:v>2162749</c:v>
                </c:pt>
                <c:pt idx="3285">
                  <c:v>5424</c:v>
                </c:pt>
                <c:pt idx="3286">
                  <c:v>1341</c:v>
                </c:pt>
                <c:pt idx="3287">
                  <c:v>12224</c:v>
                </c:pt>
                <c:pt idx="3288">
                  <c:v>7969</c:v>
                </c:pt>
                <c:pt idx="3289">
                  <c:v>38009</c:v>
                </c:pt>
                <c:pt idx="3290">
                  <c:v>40883</c:v>
                </c:pt>
                <c:pt idx="3291">
                  <c:v>43003</c:v>
                </c:pt>
                <c:pt idx="3292">
                  <c:v>15594</c:v>
                </c:pt>
                <c:pt idx="3293">
                  <c:v>3713</c:v>
                </c:pt>
                <c:pt idx="3294">
                  <c:v>9584</c:v>
                </c:pt>
                <c:pt idx="3295">
                  <c:v>31653</c:v>
                </c:pt>
                <c:pt idx="3296">
                  <c:v>72560</c:v>
                </c:pt>
                <c:pt idx="3297">
                  <c:v>100090</c:v>
                </c:pt>
                <c:pt idx="3298">
                  <c:v>101226</c:v>
                </c:pt>
                <c:pt idx="3299">
                  <c:v>12058</c:v>
                </c:pt>
                <c:pt idx="3300">
                  <c:v>85515</c:v>
                </c:pt>
                <c:pt idx="3301">
                  <c:v>459</c:v>
                </c:pt>
                <c:pt idx="3302">
                  <c:v>11614</c:v>
                </c:pt>
                <c:pt idx="3303">
                  <c:v>8</c:v>
                </c:pt>
                <c:pt idx="3304">
                  <c:v>95629</c:v>
                </c:pt>
                <c:pt idx="3305">
                  <c:v>35258</c:v>
                </c:pt>
                <c:pt idx="3306">
                  <c:v>5346</c:v>
                </c:pt>
                <c:pt idx="3307">
                  <c:v>10812</c:v>
                </c:pt>
                <c:pt idx="3308">
                  <c:v>86</c:v>
                </c:pt>
                <c:pt idx="3309">
                  <c:v>3546</c:v>
                </c:pt>
                <c:pt idx="3310">
                  <c:v>13988</c:v>
                </c:pt>
                <c:pt idx="3311">
                  <c:v>728696</c:v>
                </c:pt>
                <c:pt idx="3312">
                  <c:v>56438</c:v>
                </c:pt>
                <c:pt idx="3313">
                  <c:v>5267</c:v>
                </c:pt>
                <c:pt idx="3314">
                  <c:v>30307</c:v>
                </c:pt>
                <c:pt idx="3315">
                  <c:v>17</c:v>
                </c:pt>
                <c:pt idx="3316">
                  <c:v>2177</c:v>
                </c:pt>
                <c:pt idx="3317">
                  <c:v>25538</c:v>
                </c:pt>
                <c:pt idx="3318">
                  <c:v>7</c:v>
                </c:pt>
                <c:pt idx="3319">
                  <c:v>152228</c:v>
                </c:pt>
                <c:pt idx="3320">
                  <c:v>11642</c:v>
                </c:pt>
                <c:pt idx="3321">
                  <c:v>65897</c:v>
                </c:pt>
                <c:pt idx="3322">
                  <c:v>13867</c:v>
                </c:pt>
                <c:pt idx="3323">
                  <c:v>154</c:v>
                </c:pt>
                <c:pt idx="3324">
                  <c:v>477</c:v>
                </c:pt>
                <c:pt idx="3325">
                  <c:v>766</c:v>
                </c:pt>
                <c:pt idx="3326">
                  <c:v>700</c:v>
                </c:pt>
                <c:pt idx="3327">
                  <c:v>29374</c:v>
                </c:pt>
                <c:pt idx="3328">
                  <c:v>99346</c:v>
                </c:pt>
                <c:pt idx="3329">
                  <c:v>79021</c:v>
                </c:pt>
                <c:pt idx="3330">
                  <c:v>331934</c:v>
                </c:pt>
                <c:pt idx="3331">
                  <c:v>15480</c:v>
                </c:pt>
                <c:pt idx="3332">
                  <c:v>6789</c:v>
                </c:pt>
                <c:pt idx="3333">
                  <c:v>76967</c:v>
                </c:pt>
                <c:pt idx="3334">
                  <c:v>396</c:v>
                </c:pt>
                <c:pt idx="3335">
                  <c:v>0</c:v>
                </c:pt>
                <c:pt idx="3336">
                  <c:v>190208</c:v>
                </c:pt>
                <c:pt idx="3337">
                  <c:v>211</c:v>
                </c:pt>
                <c:pt idx="3338">
                  <c:v>84</c:v>
                </c:pt>
                <c:pt idx="3339">
                  <c:v>11839</c:v>
                </c:pt>
                <c:pt idx="3340">
                  <c:v>107</c:v>
                </c:pt>
                <c:pt idx="3341">
                  <c:v>185468</c:v>
                </c:pt>
                <c:pt idx="3342">
                  <c:v>247098</c:v>
                </c:pt>
                <c:pt idx="3343">
                  <c:v>50978</c:v>
                </c:pt>
                <c:pt idx="3344">
                  <c:v>44978</c:v>
                </c:pt>
                <c:pt idx="3345">
                  <c:v>24300</c:v>
                </c:pt>
                <c:pt idx="3346">
                  <c:v>3349</c:v>
                </c:pt>
                <c:pt idx="3347">
                  <c:v>4816</c:v>
                </c:pt>
                <c:pt idx="3348">
                  <c:v>8607</c:v>
                </c:pt>
                <c:pt idx="3349">
                  <c:v>29431</c:v>
                </c:pt>
                <c:pt idx="3350">
                  <c:v>130859</c:v>
                </c:pt>
                <c:pt idx="3351">
                  <c:v>25115</c:v>
                </c:pt>
                <c:pt idx="3352">
                  <c:v>18008</c:v>
                </c:pt>
                <c:pt idx="3353">
                  <c:v>515</c:v>
                </c:pt>
                <c:pt idx="3354">
                  <c:v>39810</c:v>
                </c:pt>
                <c:pt idx="3355">
                  <c:v>79918</c:v>
                </c:pt>
                <c:pt idx="3356">
                  <c:v>53469</c:v>
                </c:pt>
                <c:pt idx="3357">
                  <c:v>40909</c:v>
                </c:pt>
                <c:pt idx="3358">
                  <c:v>438</c:v>
                </c:pt>
                <c:pt idx="3359">
                  <c:v>1857</c:v>
                </c:pt>
                <c:pt idx="3360">
                  <c:v>2678</c:v>
                </c:pt>
                <c:pt idx="3361">
                  <c:v>79689</c:v>
                </c:pt>
                <c:pt idx="3362">
                  <c:v>1754</c:v>
                </c:pt>
                <c:pt idx="3363">
                  <c:v>3</c:v>
                </c:pt>
                <c:pt idx="3364">
                  <c:v>14428</c:v>
                </c:pt>
                <c:pt idx="3365">
                  <c:v>1956</c:v>
                </c:pt>
                <c:pt idx="3366">
                  <c:v>203</c:v>
                </c:pt>
                <c:pt idx="3367">
                  <c:v>7807</c:v>
                </c:pt>
                <c:pt idx="3368">
                  <c:v>5147</c:v>
                </c:pt>
                <c:pt idx="3369">
                  <c:v>108396</c:v>
                </c:pt>
                <c:pt idx="3370">
                  <c:v>36244</c:v>
                </c:pt>
                <c:pt idx="3371">
                  <c:v>43554</c:v>
                </c:pt>
                <c:pt idx="3372">
                  <c:v>14783</c:v>
                </c:pt>
                <c:pt idx="3373">
                  <c:v>2120</c:v>
                </c:pt>
                <c:pt idx="3374">
                  <c:v>31492</c:v>
                </c:pt>
                <c:pt idx="3375">
                  <c:v>38</c:v>
                </c:pt>
                <c:pt idx="3376">
                  <c:v>17683</c:v>
                </c:pt>
                <c:pt idx="3377">
                  <c:v>11667</c:v>
                </c:pt>
                <c:pt idx="3378">
                  <c:v>1933</c:v>
                </c:pt>
                <c:pt idx="3379">
                  <c:v>5386</c:v>
                </c:pt>
                <c:pt idx="3380">
                  <c:v>3154</c:v>
                </c:pt>
                <c:pt idx="3381">
                  <c:v>64794</c:v>
                </c:pt>
                <c:pt idx="3382">
                  <c:v>37616</c:v>
                </c:pt>
                <c:pt idx="3383">
                  <c:v>1115</c:v>
                </c:pt>
                <c:pt idx="3384">
                  <c:v>782030</c:v>
                </c:pt>
                <c:pt idx="3385">
                  <c:v>10366</c:v>
                </c:pt>
                <c:pt idx="3386">
                  <c:v>193454</c:v>
                </c:pt>
                <c:pt idx="3387">
                  <c:v>9572</c:v>
                </c:pt>
                <c:pt idx="3388">
                  <c:v>75674</c:v>
                </c:pt>
                <c:pt idx="3389">
                  <c:v>155370</c:v>
                </c:pt>
                <c:pt idx="3390">
                  <c:v>12009</c:v>
                </c:pt>
                <c:pt idx="3391">
                  <c:v>33969</c:v>
                </c:pt>
                <c:pt idx="3392">
                  <c:v>79848</c:v>
                </c:pt>
                <c:pt idx="3393">
                  <c:v>2038</c:v>
                </c:pt>
                <c:pt idx="3394">
                  <c:v>372667</c:v>
                </c:pt>
                <c:pt idx="3395">
                  <c:v>91200</c:v>
                </c:pt>
                <c:pt idx="3396">
                  <c:v>37</c:v>
                </c:pt>
                <c:pt idx="3397">
                  <c:v>415</c:v>
                </c:pt>
                <c:pt idx="3398">
                  <c:v>3733</c:v>
                </c:pt>
                <c:pt idx="3399">
                  <c:v>11177</c:v>
                </c:pt>
                <c:pt idx="3400">
                  <c:v>32336</c:v>
                </c:pt>
                <c:pt idx="3401">
                  <c:v>3503</c:v>
                </c:pt>
                <c:pt idx="3402">
                  <c:v>589</c:v>
                </c:pt>
                <c:pt idx="3403">
                  <c:v>41794</c:v>
                </c:pt>
                <c:pt idx="3404">
                  <c:v>151</c:v>
                </c:pt>
                <c:pt idx="3405">
                  <c:v>634</c:v>
                </c:pt>
                <c:pt idx="3406">
                  <c:v>120923</c:v>
                </c:pt>
                <c:pt idx="3407">
                  <c:v>836</c:v>
                </c:pt>
                <c:pt idx="3408">
                  <c:v>12736</c:v>
                </c:pt>
                <c:pt idx="3409">
                  <c:v>23207</c:v>
                </c:pt>
                <c:pt idx="3410">
                  <c:v>4070</c:v>
                </c:pt>
                <c:pt idx="3411">
                  <c:v>946</c:v>
                </c:pt>
                <c:pt idx="3412">
                  <c:v>8909</c:v>
                </c:pt>
                <c:pt idx="3413">
                  <c:v>11614</c:v>
                </c:pt>
                <c:pt idx="3414">
                  <c:v>62409</c:v>
                </c:pt>
                <c:pt idx="3415">
                  <c:v>43506</c:v>
                </c:pt>
                <c:pt idx="3416">
                  <c:v>7778</c:v>
                </c:pt>
                <c:pt idx="3417">
                  <c:v>2690</c:v>
                </c:pt>
                <c:pt idx="3418">
                  <c:v>12513</c:v>
                </c:pt>
                <c:pt idx="3419">
                  <c:v>24060</c:v>
                </c:pt>
                <c:pt idx="3420">
                  <c:v>1725</c:v>
                </c:pt>
                <c:pt idx="3421">
                  <c:v>4763</c:v>
                </c:pt>
                <c:pt idx="3422">
                  <c:v>2400</c:v>
                </c:pt>
                <c:pt idx="3423">
                  <c:v>2106</c:v>
                </c:pt>
                <c:pt idx="3424">
                  <c:v>2981</c:v>
                </c:pt>
                <c:pt idx="3425">
                  <c:v>32438</c:v>
                </c:pt>
                <c:pt idx="3426">
                  <c:v>150582</c:v>
                </c:pt>
                <c:pt idx="3427">
                  <c:v>135774</c:v>
                </c:pt>
                <c:pt idx="3428">
                  <c:v>57922</c:v>
                </c:pt>
                <c:pt idx="3429">
                  <c:v>1620</c:v>
                </c:pt>
                <c:pt idx="3430">
                  <c:v>6870</c:v>
                </c:pt>
                <c:pt idx="3431">
                  <c:v>15855</c:v>
                </c:pt>
                <c:pt idx="3432">
                  <c:v>215</c:v>
                </c:pt>
                <c:pt idx="3433">
                  <c:v>9040</c:v>
                </c:pt>
                <c:pt idx="3434">
                  <c:v>6303</c:v>
                </c:pt>
                <c:pt idx="3435">
                  <c:v>18723</c:v>
                </c:pt>
                <c:pt idx="3436">
                  <c:v>14068</c:v>
                </c:pt>
                <c:pt idx="3437">
                  <c:v>3151</c:v>
                </c:pt>
                <c:pt idx="3438">
                  <c:v>10750</c:v>
                </c:pt>
                <c:pt idx="3439">
                  <c:v>6187</c:v>
                </c:pt>
                <c:pt idx="3440">
                  <c:v>22345</c:v>
                </c:pt>
                <c:pt idx="3441">
                  <c:v>56291</c:v>
                </c:pt>
                <c:pt idx="3442">
                  <c:v>15889</c:v>
                </c:pt>
                <c:pt idx="3443">
                  <c:v>375</c:v>
                </c:pt>
                <c:pt idx="3444">
                  <c:v>6332</c:v>
                </c:pt>
                <c:pt idx="3445">
                  <c:v>8737</c:v>
                </c:pt>
                <c:pt idx="3446">
                  <c:v>6294</c:v>
                </c:pt>
                <c:pt idx="3447">
                  <c:v>9613</c:v>
                </c:pt>
                <c:pt idx="3448">
                  <c:v>158716</c:v>
                </c:pt>
                <c:pt idx="3449">
                  <c:v>170593</c:v>
                </c:pt>
                <c:pt idx="3450">
                  <c:v>0</c:v>
                </c:pt>
                <c:pt idx="3451">
                  <c:v>14012</c:v>
                </c:pt>
                <c:pt idx="3452">
                  <c:v>30781</c:v>
                </c:pt>
                <c:pt idx="3453">
                  <c:v>6701</c:v>
                </c:pt>
                <c:pt idx="3454">
                  <c:v>4511</c:v>
                </c:pt>
                <c:pt idx="3455">
                  <c:v>76756</c:v>
                </c:pt>
                <c:pt idx="3456">
                  <c:v>173415</c:v>
                </c:pt>
                <c:pt idx="3457">
                  <c:v>5630</c:v>
                </c:pt>
                <c:pt idx="3458">
                  <c:v>7171</c:v>
                </c:pt>
                <c:pt idx="3459">
                  <c:v>471</c:v>
                </c:pt>
                <c:pt idx="3460">
                  <c:v>26473</c:v>
                </c:pt>
                <c:pt idx="3461">
                  <c:v>7080</c:v>
                </c:pt>
                <c:pt idx="3462">
                  <c:v>10819</c:v>
                </c:pt>
                <c:pt idx="3463">
                  <c:v>93450</c:v>
                </c:pt>
                <c:pt idx="3464">
                  <c:v>826</c:v>
                </c:pt>
                <c:pt idx="3465">
                  <c:v>771</c:v>
                </c:pt>
                <c:pt idx="3466">
                  <c:v>502519</c:v>
                </c:pt>
                <c:pt idx="3467">
                  <c:v>11408</c:v>
                </c:pt>
                <c:pt idx="3468">
                  <c:v>11808</c:v>
                </c:pt>
                <c:pt idx="3469">
                  <c:v>5906</c:v>
                </c:pt>
                <c:pt idx="3470">
                  <c:v>7803</c:v>
                </c:pt>
                <c:pt idx="3471">
                  <c:v>1919583</c:v>
                </c:pt>
                <c:pt idx="3472">
                  <c:v>18057</c:v>
                </c:pt>
                <c:pt idx="3473">
                  <c:v>12413</c:v>
                </c:pt>
                <c:pt idx="3474">
                  <c:v>13136</c:v>
                </c:pt>
                <c:pt idx="3475">
                  <c:v>1163</c:v>
                </c:pt>
                <c:pt idx="3476">
                  <c:v>228</c:v>
                </c:pt>
                <c:pt idx="3477">
                  <c:v>430</c:v>
                </c:pt>
                <c:pt idx="3478">
                  <c:v>135420</c:v>
                </c:pt>
                <c:pt idx="3479">
                  <c:v>3257</c:v>
                </c:pt>
                <c:pt idx="3480">
                  <c:v>6215</c:v>
                </c:pt>
                <c:pt idx="3481">
                  <c:v>119341</c:v>
                </c:pt>
                <c:pt idx="3482">
                  <c:v>496499</c:v>
                </c:pt>
                <c:pt idx="3483">
                  <c:v>21819</c:v>
                </c:pt>
                <c:pt idx="3484">
                  <c:v>931</c:v>
                </c:pt>
                <c:pt idx="3485">
                  <c:v>3601</c:v>
                </c:pt>
                <c:pt idx="3486">
                  <c:v>122815</c:v>
                </c:pt>
                <c:pt idx="3487">
                  <c:v>52401</c:v>
                </c:pt>
                <c:pt idx="3488">
                  <c:v>135983</c:v>
                </c:pt>
                <c:pt idx="3489">
                  <c:v>235893</c:v>
                </c:pt>
                <c:pt idx="3490">
                  <c:v>4197</c:v>
                </c:pt>
                <c:pt idx="3491">
                  <c:v>18411</c:v>
                </c:pt>
                <c:pt idx="3492">
                  <c:v>2120</c:v>
                </c:pt>
                <c:pt idx="3493">
                  <c:v>38961</c:v>
                </c:pt>
                <c:pt idx="3494">
                  <c:v>63353</c:v>
                </c:pt>
                <c:pt idx="3495">
                  <c:v>12054</c:v>
                </c:pt>
                <c:pt idx="3496">
                  <c:v>7305</c:v>
                </c:pt>
                <c:pt idx="3497">
                  <c:v>4630</c:v>
                </c:pt>
                <c:pt idx="3498">
                  <c:v>61821</c:v>
                </c:pt>
                <c:pt idx="3499">
                  <c:v>7061</c:v>
                </c:pt>
                <c:pt idx="3500">
                  <c:v>109630</c:v>
                </c:pt>
                <c:pt idx="3501">
                  <c:v>1337</c:v>
                </c:pt>
                <c:pt idx="3502">
                  <c:v>11897</c:v>
                </c:pt>
                <c:pt idx="3503">
                  <c:v>20780</c:v>
                </c:pt>
                <c:pt idx="3504">
                  <c:v>456</c:v>
                </c:pt>
                <c:pt idx="3505">
                  <c:v>12964</c:v>
                </c:pt>
                <c:pt idx="3506">
                  <c:v>9025</c:v>
                </c:pt>
                <c:pt idx="3507">
                  <c:v>12798</c:v>
                </c:pt>
                <c:pt idx="3508">
                  <c:v>1161</c:v>
                </c:pt>
                <c:pt idx="3509">
                  <c:v>14082</c:v>
                </c:pt>
                <c:pt idx="3510">
                  <c:v>8226</c:v>
                </c:pt>
                <c:pt idx="3511">
                  <c:v>9020</c:v>
                </c:pt>
                <c:pt idx="3512">
                  <c:v>627</c:v>
                </c:pt>
                <c:pt idx="3513">
                  <c:v>503</c:v>
                </c:pt>
                <c:pt idx="3514">
                  <c:v>12488</c:v>
                </c:pt>
                <c:pt idx="3515">
                  <c:v>6932</c:v>
                </c:pt>
                <c:pt idx="3516">
                  <c:v>8276</c:v>
                </c:pt>
                <c:pt idx="3517">
                  <c:v>24048</c:v>
                </c:pt>
                <c:pt idx="3518">
                  <c:v>2231</c:v>
                </c:pt>
                <c:pt idx="3519">
                  <c:v>1975</c:v>
                </c:pt>
                <c:pt idx="3520">
                  <c:v>105825</c:v>
                </c:pt>
                <c:pt idx="3521">
                  <c:v>293427</c:v>
                </c:pt>
                <c:pt idx="3522">
                  <c:v>6243</c:v>
                </c:pt>
                <c:pt idx="3523">
                  <c:v>11844</c:v>
                </c:pt>
                <c:pt idx="3524">
                  <c:v>24030</c:v>
                </c:pt>
                <c:pt idx="3525">
                  <c:v>78</c:v>
                </c:pt>
                <c:pt idx="3526">
                  <c:v>62112</c:v>
                </c:pt>
                <c:pt idx="3527">
                  <c:v>15863</c:v>
                </c:pt>
                <c:pt idx="3528">
                  <c:v>184320</c:v>
                </c:pt>
                <c:pt idx="3529">
                  <c:v>109453</c:v>
                </c:pt>
                <c:pt idx="3530">
                  <c:v>196128</c:v>
                </c:pt>
                <c:pt idx="3531">
                  <c:v>1427436</c:v>
                </c:pt>
                <c:pt idx="3532">
                  <c:v>8772</c:v>
                </c:pt>
                <c:pt idx="3533">
                  <c:v>51801</c:v>
                </c:pt>
                <c:pt idx="3534">
                  <c:v>156034</c:v>
                </c:pt>
                <c:pt idx="3535">
                  <c:v>101597</c:v>
                </c:pt>
                <c:pt idx="3536">
                  <c:v>20647</c:v>
                </c:pt>
                <c:pt idx="3537">
                  <c:v>19172</c:v>
                </c:pt>
                <c:pt idx="3538">
                  <c:v>16806</c:v>
                </c:pt>
                <c:pt idx="3539">
                  <c:v>7102</c:v>
                </c:pt>
                <c:pt idx="3540">
                  <c:v>10920</c:v>
                </c:pt>
                <c:pt idx="3541">
                  <c:v>23194</c:v>
                </c:pt>
                <c:pt idx="3542">
                  <c:v>37169</c:v>
                </c:pt>
                <c:pt idx="3543">
                  <c:v>62856</c:v>
                </c:pt>
                <c:pt idx="3544">
                  <c:v>1244</c:v>
                </c:pt>
                <c:pt idx="3545">
                  <c:v>8130</c:v>
                </c:pt>
                <c:pt idx="3546">
                  <c:v>25124</c:v>
                </c:pt>
                <c:pt idx="3547">
                  <c:v>20115</c:v>
                </c:pt>
                <c:pt idx="3548">
                  <c:v>32443</c:v>
                </c:pt>
                <c:pt idx="3549">
                  <c:v>140214</c:v>
                </c:pt>
                <c:pt idx="3550">
                  <c:v>5770</c:v>
                </c:pt>
                <c:pt idx="3551">
                  <c:v>160</c:v>
                </c:pt>
                <c:pt idx="3552">
                  <c:v>8470</c:v>
                </c:pt>
                <c:pt idx="3553">
                  <c:v>7408</c:v>
                </c:pt>
                <c:pt idx="3554">
                  <c:v>2102</c:v>
                </c:pt>
                <c:pt idx="3555">
                  <c:v>746</c:v>
                </c:pt>
                <c:pt idx="3556">
                  <c:v>8784</c:v>
                </c:pt>
                <c:pt idx="3557">
                  <c:v>117457</c:v>
                </c:pt>
                <c:pt idx="3558">
                  <c:v>172739</c:v>
                </c:pt>
                <c:pt idx="3559">
                  <c:v>1800</c:v>
                </c:pt>
                <c:pt idx="3560">
                  <c:v>477</c:v>
                </c:pt>
                <c:pt idx="3561">
                  <c:v>164227</c:v>
                </c:pt>
                <c:pt idx="3562">
                  <c:v>104563</c:v>
                </c:pt>
                <c:pt idx="3563">
                  <c:v>29990</c:v>
                </c:pt>
                <c:pt idx="3564">
                  <c:v>1625</c:v>
                </c:pt>
                <c:pt idx="3565">
                  <c:v>207197</c:v>
                </c:pt>
                <c:pt idx="3566">
                  <c:v>72</c:v>
                </c:pt>
                <c:pt idx="3567">
                  <c:v>926</c:v>
                </c:pt>
                <c:pt idx="3568">
                  <c:v>204630</c:v>
                </c:pt>
                <c:pt idx="3569">
                  <c:v>6191</c:v>
                </c:pt>
                <c:pt idx="3570">
                  <c:v>15011</c:v>
                </c:pt>
                <c:pt idx="3571">
                  <c:v>222</c:v>
                </c:pt>
                <c:pt idx="3572">
                  <c:v>12069</c:v>
                </c:pt>
                <c:pt idx="3573">
                  <c:v>347563</c:v>
                </c:pt>
                <c:pt idx="3574">
                  <c:v>13993</c:v>
                </c:pt>
                <c:pt idx="3575">
                  <c:v>3198</c:v>
                </c:pt>
                <c:pt idx="3576">
                  <c:v>6353</c:v>
                </c:pt>
                <c:pt idx="3577">
                  <c:v>96880</c:v>
                </c:pt>
                <c:pt idx="3578">
                  <c:v>28520</c:v>
                </c:pt>
                <c:pt idx="3579">
                  <c:v>98896</c:v>
                </c:pt>
                <c:pt idx="3580">
                  <c:v>123524</c:v>
                </c:pt>
                <c:pt idx="3581">
                  <c:v>4293</c:v>
                </c:pt>
                <c:pt idx="3582">
                  <c:v>19818</c:v>
                </c:pt>
                <c:pt idx="3583">
                  <c:v>20263</c:v>
                </c:pt>
                <c:pt idx="3584">
                  <c:v>2364</c:v>
                </c:pt>
                <c:pt idx="3585">
                  <c:v>6081</c:v>
                </c:pt>
                <c:pt idx="3586">
                  <c:v>9843</c:v>
                </c:pt>
                <c:pt idx="3587">
                  <c:v>16766</c:v>
                </c:pt>
                <c:pt idx="3588">
                  <c:v>73725</c:v>
                </c:pt>
                <c:pt idx="3589">
                  <c:v>17640</c:v>
                </c:pt>
                <c:pt idx="3590">
                  <c:v>52012</c:v>
                </c:pt>
                <c:pt idx="3591">
                  <c:v>10840</c:v>
                </c:pt>
                <c:pt idx="3592">
                  <c:v>6177</c:v>
                </c:pt>
                <c:pt idx="3593">
                  <c:v>426</c:v>
                </c:pt>
                <c:pt idx="3594">
                  <c:v>872</c:v>
                </c:pt>
                <c:pt idx="3595">
                  <c:v>2931</c:v>
                </c:pt>
                <c:pt idx="3596">
                  <c:v>49801</c:v>
                </c:pt>
                <c:pt idx="3597">
                  <c:v>89974</c:v>
                </c:pt>
                <c:pt idx="3598">
                  <c:v>193</c:v>
                </c:pt>
                <c:pt idx="3599">
                  <c:v>4082</c:v>
                </c:pt>
                <c:pt idx="3600">
                  <c:v>39200</c:v>
                </c:pt>
                <c:pt idx="3601">
                  <c:v>1260110</c:v>
                </c:pt>
                <c:pt idx="3602">
                  <c:v>10722</c:v>
                </c:pt>
                <c:pt idx="3603">
                  <c:v>1193</c:v>
                </c:pt>
                <c:pt idx="3604">
                  <c:v>2837</c:v>
                </c:pt>
                <c:pt idx="3605">
                  <c:v>14059</c:v>
                </c:pt>
                <c:pt idx="3606">
                  <c:v>13364</c:v>
                </c:pt>
                <c:pt idx="3607">
                  <c:v>3798</c:v>
                </c:pt>
                <c:pt idx="3608">
                  <c:v>45040</c:v>
                </c:pt>
                <c:pt idx="3609">
                  <c:v>470</c:v>
                </c:pt>
                <c:pt idx="3610">
                  <c:v>64534</c:v>
                </c:pt>
                <c:pt idx="3611">
                  <c:v>14478</c:v>
                </c:pt>
                <c:pt idx="3612">
                  <c:v>99337</c:v>
                </c:pt>
                <c:pt idx="3613">
                  <c:v>3968</c:v>
                </c:pt>
                <c:pt idx="3614">
                  <c:v>12500</c:v>
                </c:pt>
                <c:pt idx="3615">
                  <c:v>43809</c:v>
                </c:pt>
                <c:pt idx="3616">
                  <c:v>246</c:v>
                </c:pt>
                <c:pt idx="3617">
                  <c:v>118478</c:v>
                </c:pt>
                <c:pt idx="3618">
                  <c:v>75000</c:v>
                </c:pt>
                <c:pt idx="3619">
                  <c:v>5863</c:v>
                </c:pt>
                <c:pt idx="3620">
                  <c:v>4625</c:v>
                </c:pt>
                <c:pt idx="3621">
                  <c:v>8909</c:v>
                </c:pt>
                <c:pt idx="3622">
                  <c:v>16</c:v>
                </c:pt>
                <c:pt idx="3623">
                  <c:v>2656</c:v>
                </c:pt>
                <c:pt idx="3624">
                  <c:v>459</c:v>
                </c:pt>
                <c:pt idx="3625">
                  <c:v>13227</c:v>
                </c:pt>
                <c:pt idx="3626">
                  <c:v>11776</c:v>
                </c:pt>
                <c:pt idx="3627">
                  <c:v>2229</c:v>
                </c:pt>
                <c:pt idx="3628">
                  <c:v>28926</c:v>
                </c:pt>
                <c:pt idx="3629">
                  <c:v>19564</c:v>
                </c:pt>
                <c:pt idx="3630">
                  <c:v>2035</c:v>
                </c:pt>
                <c:pt idx="3631">
                  <c:v>3530</c:v>
                </c:pt>
                <c:pt idx="3632">
                  <c:v>258964</c:v>
                </c:pt>
                <c:pt idx="3633">
                  <c:v>141731</c:v>
                </c:pt>
                <c:pt idx="3634">
                  <c:v>57186</c:v>
                </c:pt>
                <c:pt idx="3635">
                  <c:v>5926</c:v>
                </c:pt>
                <c:pt idx="3636">
                  <c:v>3020</c:v>
                </c:pt>
                <c:pt idx="3637">
                  <c:v>17136</c:v>
                </c:pt>
                <c:pt idx="3638">
                  <c:v>53095</c:v>
                </c:pt>
                <c:pt idx="3639">
                  <c:v>912</c:v>
                </c:pt>
                <c:pt idx="3640">
                  <c:v>207832</c:v>
                </c:pt>
                <c:pt idx="3641">
                  <c:v>99803</c:v>
                </c:pt>
                <c:pt idx="3642">
                  <c:v>6</c:v>
                </c:pt>
                <c:pt idx="3643">
                  <c:v>20264</c:v>
                </c:pt>
                <c:pt idx="3644">
                  <c:v>5186</c:v>
                </c:pt>
                <c:pt idx="3645">
                  <c:v>6015</c:v>
                </c:pt>
                <c:pt idx="3646">
                  <c:v>20216</c:v>
                </c:pt>
                <c:pt idx="3647">
                  <c:v>90028</c:v>
                </c:pt>
                <c:pt idx="3648">
                  <c:v>24756</c:v>
                </c:pt>
                <c:pt idx="3649">
                  <c:v>19580</c:v>
                </c:pt>
                <c:pt idx="3650">
                  <c:v>6988</c:v>
                </c:pt>
                <c:pt idx="3651">
                  <c:v>286</c:v>
                </c:pt>
                <c:pt idx="3652">
                  <c:v>11765</c:v>
                </c:pt>
                <c:pt idx="3653">
                  <c:v>9168</c:v>
                </c:pt>
                <c:pt idx="3654">
                  <c:v>318</c:v>
                </c:pt>
                <c:pt idx="3655">
                  <c:v>8810</c:v>
                </c:pt>
                <c:pt idx="3656">
                  <c:v>586</c:v>
                </c:pt>
                <c:pt idx="3657">
                  <c:v>23179</c:v>
                </c:pt>
                <c:pt idx="3658">
                  <c:v>10075</c:v>
                </c:pt>
                <c:pt idx="3659">
                  <c:v>29897</c:v>
                </c:pt>
                <c:pt idx="3660">
                  <c:v>71645</c:v>
                </c:pt>
                <c:pt idx="3661">
                  <c:v>5190</c:v>
                </c:pt>
                <c:pt idx="3662">
                  <c:v>36083</c:v>
                </c:pt>
                <c:pt idx="3663">
                  <c:v>18411</c:v>
                </c:pt>
                <c:pt idx="3664">
                  <c:v>46295</c:v>
                </c:pt>
                <c:pt idx="3665">
                  <c:v>14206</c:v>
                </c:pt>
                <c:pt idx="3666">
                  <c:v>181069</c:v>
                </c:pt>
                <c:pt idx="3667">
                  <c:v>2618</c:v>
                </c:pt>
                <c:pt idx="3668">
                  <c:v>20165</c:v>
                </c:pt>
                <c:pt idx="3669">
                  <c:v>27</c:v>
                </c:pt>
                <c:pt idx="3670">
                  <c:v>43096</c:v>
                </c:pt>
                <c:pt idx="3671">
                  <c:v>4</c:v>
                </c:pt>
                <c:pt idx="3672">
                  <c:v>1631</c:v>
                </c:pt>
                <c:pt idx="3673">
                  <c:v>11622</c:v>
                </c:pt>
                <c:pt idx="3674">
                  <c:v>214511</c:v>
                </c:pt>
                <c:pt idx="3675">
                  <c:v>90462</c:v>
                </c:pt>
                <c:pt idx="3676">
                  <c:v>19458</c:v>
                </c:pt>
                <c:pt idx="3677">
                  <c:v>5269</c:v>
                </c:pt>
                <c:pt idx="3678">
                  <c:v>2263</c:v>
                </c:pt>
                <c:pt idx="3679">
                  <c:v>2946</c:v>
                </c:pt>
                <c:pt idx="3680">
                  <c:v>5440</c:v>
                </c:pt>
                <c:pt idx="3681">
                  <c:v>20436</c:v>
                </c:pt>
                <c:pt idx="3682">
                  <c:v>239789</c:v>
                </c:pt>
                <c:pt idx="3683">
                  <c:v>20911</c:v>
                </c:pt>
                <c:pt idx="3684">
                  <c:v>17745</c:v>
                </c:pt>
                <c:pt idx="3685">
                  <c:v>2721</c:v>
                </c:pt>
                <c:pt idx="3686">
                  <c:v>26076</c:v>
                </c:pt>
                <c:pt idx="3687">
                  <c:v>14349</c:v>
                </c:pt>
                <c:pt idx="3688">
                  <c:v>1576</c:v>
                </c:pt>
                <c:pt idx="3689">
                  <c:v>56147</c:v>
                </c:pt>
                <c:pt idx="3690">
                  <c:v>16819</c:v>
                </c:pt>
                <c:pt idx="3691">
                  <c:v>6239</c:v>
                </c:pt>
                <c:pt idx="3692">
                  <c:v>191</c:v>
                </c:pt>
                <c:pt idx="3693">
                  <c:v>5508</c:v>
                </c:pt>
                <c:pt idx="3694">
                  <c:v>97030</c:v>
                </c:pt>
                <c:pt idx="3695">
                  <c:v>3804</c:v>
                </c:pt>
                <c:pt idx="3696">
                  <c:v>4936</c:v>
                </c:pt>
                <c:pt idx="3697">
                  <c:v>479898</c:v>
                </c:pt>
                <c:pt idx="3698">
                  <c:v>26242</c:v>
                </c:pt>
                <c:pt idx="3699">
                  <c:v>109450</c:v>
                </c:pt>
                <c:pt idx="3700">
                  <c:v>243696</c:v>
                </c:pt>
                <c:pt idx="3701">
                  <c:v>807</c:v>
                </c:pt>
                <c:pt idx="3702">
                  <c:v>23366</c:v>
                </c:pt>
                <c:pt idx="3703">
                  <c:v>43802</c:v>
                </c:pt>
                <c:pt idx="3704">
                  <c:v>185999</c:v>
                </c:pt>
                <c:pt idx="3705">
                  <c:v>39137</c:v>
                </c:pt>
                <c:pt idx="3706">
                  <c:v>49</c:v>
                </c:pt>
                <c:pt idx="3707">
                  <c:v>14091</c:v>
                </c:pt>
                <c:pt idx="3708">
                  <c:v>11</c:v>
                </c:pt>
                <c:pt idx="3709">
                  <c:v>97093</c:v>
                </c:pt>
                <c:pt idx="3710">
                  <c:v>148945</c:v>
                </c:pt>
                <c:pt idx="3711">
                  <c:v>13311</c:v>
                </c:pt>
                <c:pt idx="3712">
                  <c:v>12422</c:v>
                </c:pt>
                <c:pt idx="3713">
                  <c:v>15130</c:v>
                </c:pt>
                <c:pt idx="3714">
                  <c:v>1322</c:v>
                </c:pt>
                <c:pt idx="3715">
                  <c:v>442</c:v>
                </c:pt>
                <c:pt idx="3716">
                  <c:v>92695</c:v>
                </c:pt>
                <c:pt idx="3717">
                  <c:v>6145</c:v>
                </c:pt>
                <c:pt idx="3718">
                  <c:v>77377</c:v>
                </c:pt>
                <c:pt idx="3719">
                  <c:v>238584</c:v>
                </c:pt>
                <c:pt idx="3720">
                  <c:v>464</c:v>
                </c:pt>
                <c:pt idx="3721">
                  <c:v>33534</c:v>
                </c:pt>
                <c:pt idx="3722">
                  <c:v>2883</c:v>
                </c:pt>
                <c:pt idx="3723">
                  <c:v>9474</c:v>
                </c:pt>
                <c:pt idx="3724">
                  <c:v>2187</c:v>
                </c:pt>
                <c:pt idx="3725">
                  <c:v>130159</c:v>
                </c:pt>
                <c:pt idx="3726">
                  <c:v>21476</c:v>
                </c:pt>
                <c:pt idx="3727">
                  <c:v>1849</c:v>
                </c:pt>
                <c:pt idx="3728">
                  <c:v>6546</c:v>
                </c:pt>
                <c:pt idx="3729">
                  <c:v>14549</c:v>
                </c:pt>
                <c:pt idx="3730">
                  <c:v>2597</c:v>
                </c:pt>
                <c:pt idx="3731">
                  <c:v>628861</c:v>
                </c:pt>
                <c:pt idx="3732">
                  <c:v>240</c:v>
                </c:pt>
                <c:pt idx="3733">
                  <c:v>11043</c:v>
                </c:pt>
                <c:pt idx="3734">
                  <c:v>11496</c:v>
                </c:pt>
                <c:pt idx="3735">
                  <c:v>80332</c:v>
                </c:pt>
                <c:pt idx="3736">
                  <c:v>2106</c:v>
                </c:pt>
                <c:pt idx="3737">
                  <c:v>29</c:v>
                </c:pt>
                <c:pt idx="3738">
                  <c:v>3442</c:v>
                </c:pt>
                <c:pt idx="3739">
                  <c:v>1461</c:v>
                </c:pt>
                <c:pt idx="3740">
                  <c:v>130986</c:v>
                </c:pt>
                <c:pt idx="3741">
                  <c:v>4639</c:v>
                </c:pt>
                <c:pt idx="3742">
                  <c:v>911883</c:v>
                </c:pt>
                <c:pt idx="3743">
                  <c:v>88373</c:v>
                </c:pt>
                <c:pt idx="3744">
                  <c:v>831</c:v>
                </c:pt>
                <c:pt idx="3745">
                  <c:v>164550</c:v>
                </c:pt>
                <c:pt idx="3746">
                  <c:v>2682</c:v>
                </c:pt>
                <c:pt idx="3747">
                  <c:v>1349</c:v>
                </c:pt>
                <c:pt idx="3748">
                  <c:v>25001</c:v>
                </c:pt>
                <c:pt idx="3749">
                  <c:v>817</c:v>
                </c:pt>
                <c:pt idx="3750">
                  <c:v>19956</c:v>
                </c:pt>
                <c:pt idx="3751">
                  <c:v>2883</c:v>
                </c:pt>
                <c:pt idx="3752">
                  <c:v>10276</c:v>
                </c:pt>
                <c:pt idx="3753">
                  <c:v>33724</c:v>
                </c:pt>
                <c:pt idx="3754">
                  <c:v>2166</c:v>
                </c:pt>
                <c:pt idx="3755">
                  <c:v>1425</c:v>
                </c:pt>
                <c:pt idx="3756">
                  <c:v>74037</c:v>
                </c:pt>
                <c:pt idx="3757">
                  <c:v>240</c:v>
                </c:pt>
                <c:pt idx="3758">
                  <c:v>144</c:v>
                </c:pt>
                <c:pt idx="3759">
                  <c:v>35793</c:v>
                </c:pt>
                <c:pt idx="3760">
                  <c:v>49491</c:v>
                </c:pt>
                <c:pt idx="3761">
                  <c:v>2051</c:v>
                </c:pt>
                <c:pt idx="3762">
                  <c:v>18263</c:v>
                </c:pt>
                <c:pt idx="3763">
                  <c:v>265719</c:v>
                </c:pt>
                <c:pt idx="3764">
                  <c:v>16196</c:v>
                </c:pt>
                <c:pt idx="3765">
                  <c:v>92403</c:v>
                </c:pt>
                <c:pt idx="3766">
                  <c:v>1217</c:v>
                </c:pt>
                <c:pt idx="3767">
                  <c:v>17400</c:v>
                </c:pt>
                <c:pt idx="3768">
                  <c:v>30575</c:v>
                </c:pt>
                <c:pt idx="3769">
                  <c:v>25434</c:v>
                </c:pt>
                <c:pt idx="3770">
                  <c:v>72652</c:v>
                </c:pt>
                <c:pt idx="3771">
                  <c:v>4616</c:v>
                </c:pt>
                <c:pt idx="3772">
                  <c:v>11226</c:v>
                </c:pt>
                <c:pt idx="3773">
                  <c:v>28951</c:v>
                </c:pt>
                <c:pt idx="3774">
                  <c:v>11239</c:v>
                </c:pt>
                <c:pt idx="3775">
                  <c:v>116455</c:v>
                </c:pt>
                <c:pt idx="3776">
                  <c:v>17420</c:v>
                </c:pt>
                <c:pt idx="3777">
                  <c:v>13468</c:v>
                </c:pt>
                <c:pt idx="3778">
                  <c:v>70807</c:v>
                </c:pt>
                <c:pt idx="3779">
                  <c:v>16092</c:v>
                </c:pt>
                <c:pt idx="3780">
                  <c:v>16409</c:v>
                </c:pt>
                <c:pt idx="3781">
                  <c:v>16398</c:v>
                </c:pt>
                <c:pt idx="3782">
                  <c:v>10577</c:v>
                </c:pt>
                <c:pt idx="3783">
                  <c:v>36647</c:v>
                </c:pt>
                <c:pt idx="3784">
                  <c:v>99964</c:v>
                </c:pt>
                <c:pt idx="3785">
                  <c:v>28990</c:v>
                </c:pt>
                <c:pt idx="3786">
                  <c:v>1384</c:v>
                </c:pt>
                <c:pt idx="3787">
                  <c:v>3924</c:v>
                </c:pt>
                <c:pt idx="3788">
                  <c:v>267</c:v>
                </c:pt>
                <c:pt idx="3789">
                  <c:v>11867</c:v>
                </c:pt>
                <c:pt idx="3790">
                  <c:v>52579</c:v>
                </c:pt>
                <c:pt idx="3791">
                  <c:v>12465</c:v>
                </c:pt>
                <c:pt idx="3792">
                  <c:v>8388</c:v>
                </c:pt>
                <c:pt idx="3793">
                  <c:v>67414</c:v>
                </c:pt>
                <c:pt idx="3794">
                  <c:v>44804</c:v>
                </c:pt>
                <c:pt idx="3795">
                  <c:v>579</c:v>
                </c:pt>
                <c:pt idx="3796">
                  <c:v>14694</c:v>
                </c:pt>
                <c:pt idx="3797">
                  <c:v>20118</c:v>
                </c:pt>
                <c:pt idx="3798">
                  <c:v>42661</c:v>
                </c:pt>
                <c:pt idx="3799">
                  <c:v>45710</c:v>
                </c:pt>
                <c:pt idx="3800">
                  <c:v>43308</c:v>
                </c:pt>
                <c:pt idx="3801">
                  <c:v>195545</c:v>
                </c:pt>
                <c:pt idx="3802">
                  <c:v>22063</c:v>
                </c:pt>
                <c:pt idx="3803">
                  <c:v>4481</c:v>
                </c:pt>
                <c:pt idx="3804">
                  <c:v>37345</c:v>
                </c:pt>
                <c:pt idx="3805">
                  <c:v>19323</c:v>
                </c:pt>
                <c:pt idx="3806">
                  <c:v>3173</c:v>
                </c:pt>
                <c:pt idx="3807">
                  <c:v>3064</c:v>
                </c:pt>
                <c:pt idx="3808">
                  <c:v>25078</c:v>
                </c:pt>
                <c:pt idx="3809">
                  <c:v>7427</c:v>
                </c:pt>
                <c:pt idx="3810">
                  <c:v>25146</c:v>
                </c:pt>
                <c:pt idx="3811">
                  <c:v>24313</c:v>
                </c:pt>
                <c:pt idx="3812">
                  <c:v>143831</c:v>
                </c:pt>
                <c:pt idx="3813">
                  <c:v>3130</c:v>
                </c:pt>
                <c:pt idx="3814">
                  <c:v>7278</c:v>
                </c:pt>
                <c:pt idx="3815">
                  <c:v>29851</c:v>
                </c:pt>
                <c:pt idx="3816">
                  <c:v>10702</c:v>
                </c:pt>
                <c:pt idx="3817">
                  <c:v>38810</c:v>
                </c:pt>
                <c:pt idx="3818">
                  <c:v>33670</c:v>
                </c:pt>
                <c:pt idx="3819">
                  <c:v>5463</c:v>
                </c:pt>
                <c:pt idx="3820">
                  <c:v>12827</c:v>
                </c:pt>
                <c:pt idx="3821">
                  <c:v>2967</c:v>
                </c:pt>
                <c:pt idx="3822">
                  <c:v>8519</c:v>
                </c:pt>
                <c:pt idx="3823">
                  <c:v>4619</c:v>
                </c:pt>
                <c:pt idx="3824">
                  <c:v>59681</c:v>
                </c:pt>
                <c:pt idx="3825">
                  <c:v>23190</c:v>
                </c:pt>
                <c:pt idx="3826">
                  <c:v>15705</c:v>
                </c:pt>
                <c:pt idx="3827">
                  <c:v>5817</c:v>
                </c:pt>
                <c:pt idx="3828">
                  <c:v>212</c:v>
                </c:pt>
                <c:pt idx="3829">
                  <c:v>40851</c:v>
                </c:pt>
                <c:pt idx="3830">
                  <c:v>43060</c:v>
                </c:pt>
                <c:pt idx="3831">
                  <c:v>18203</c:v>
                </c:pt>
                <c:pt idx="3832">
                  <c:v>254342</c:v>
                </c:pt>
                <c:pt idx="3833">
                  <c:v>29306</c:v>
                </c:pt>
                <c:pt idx="3834">
                  <c:v>9372</c:v>
                </c:pt>
                <c:pt idx="3835">
                  <c:v>8660</c:v>
                </c:pt>
                <c:pt idx="3836">
                  <c:v>2841</c:v>
                </c:pt>
                <c:pt idx="3837">
                  <c:v>2925</c:v>
                </c:pt>
                <c:pt idx="3838">
                  <c:v>6428</c:v>
                </c:pt>
                <c:pt idx="3839">
                  <c:v>29699</c:v>
                </c:pt>
                <c:pt idx="3840">
                  <c:v>14688</c:v>
                </c:pt>
                <c:pt idx="3841">
                  <c:v>77</c:v>
                </c:pt>
                <c:pt idx="3842">
                  <c:v>125</c:v>
                </c:pt>
                <c:pt idx="3843">
                  <c:v>3014</c:v>
                </c:pt>
                <c:pt idx="3844">
                  <c:v>74302</c:v>
                </c:pt>
                <c:pt idx="3845">
                  <c:v>5296</c:v>
                </c:pt>
                <c:pt idx="3846">
                  <c:v>1141726</c:v>
                </c:pt>
                <c:pt idx="3847">
                  <c:v>25215</c:v>
                </c:pt>
                <c:pt idx="3848">
                  <c:v>9661</c:v>
                </c:pt>
                <c:pt idx="3849">
                  <c:v>15081</c:v>
                </c:pt>
                <c:pt idx="3850">
                  <c:v>476724</c:v>
                </c:pt>
                <c:pt idx="3851">
                  <c:v>104009</c:v>
                </c:pt>
                <c:pt idx="3852">
                  <c:v>793</c:v>
                </c:pt>
                <c:pt idx="3853">
                  <c:v>46608</c:v>
                </c:pt>
                <c:pt idx="3854">
                  <c:v>20459</c:v>
                </c:pt>
                <c:pt idx="3855">
                  <c:v>8338</c:v>
                </c:pt>
                <c:pt idx="3856">
                  <c:v>205</c:v>
                </c:pt>
                <c:pt idx="3857">
                  <c:v>42679</c:v>
                </c:pt>
                <c:pt idx="3858">
                  <c:v>22515</c:v>
                </c:pt>
                <c:pt idx="3859">
                  <c:v>61664</c:v>
                </c:pt>
                <c:pt idx="3860">
                  <c:v>76051</c:v>
                </c:pt>
                <c:pt idx="3861">
                  <c:v>19941</c:v>
                </c:pt>
                <c:pt idx="3862">
                  <c:v>1472</c:v>
                </c:pt>
                <c:pt idx="3863">
                  <c:v>24056</c:v>
                </c:pt>
                <c:pt idx="3864">
                  <c:v>19786</c:v>
                </c:pt>
                <c:pt idx="3865">
                  <c:v>74473</c:v>
                </c:pt>
                <c:pt idx="3866">
                  <c:v>18981</c:v>
                </c:pt>
                <c:pt idx="3867">
                  <c:v>968</c:v>
                </c:pt>
                <c:pt idx="3868">
                  <c:v>5514</c:v>
                </c:pt>
                <c:pt idx="3869">
                  <c:v>272821</c:v>
                </c:pt>
                <c:pt idx="3870">
                  <c:v>27409</c:v>
                </c:pt>
                <c:pt idx="3871">
                  <c:v>12175</c:v>
                </c:pt>
                <c:pt idx="3872">
                  <c:v>221</c:v>
                </c:pt>
                <c:pt idx="3873">
                  <c:v>8735</c:v>
                </c:pt>
                <c:pt idx="3874">
                  <c:v>8651</c:v>
                </c:pt>
                <c:pt idx="3875">
                  <c:v>7141</c:v>
                </c:pt>
                <c:pt idx="3876">
                  <c:v>2449</c:v>
                </c:pt>
                <c:pt idx="3877">
                  <c:v>9034</c:v>
                </c:pt>
                <c:pt idx="3878">
                  <c:v>6211</c:v>
                </c:pt>
                <c:pt idx="3879">
                  <c:v>3079</c:v>
                </c:pt>
                <c:pt idx="3880">
                  <c:v>36607</c:v>
                </c:pt>
                <c:pt idx="3881">
                  <c:v>9817</c:v>
                </c:pt>
                <c:pt idx="3882">
                  <c:v>1701</c:v>
                </c:pt>
                <c:pt idx="3883">
                  <c:v>45662</c:v>
                </c:pt>
                <c:pt idx="3884">
                  <c:v>490249</c:v>
                </c:pt>
                <c:pt idx="3885">
                  <c:v>32349</c:v>
                </c:pt>
                <c:pt idx="3886">
                  <c:v>40435</c:v>
                </c:pt>
                <c:pt idx="3887">
                  <c:v>8495</c:v>
                </c:pt>
                <c:pt idx="3888">
                  <c:v>23016</c:v>
                </c:pt>
                <c:pt idx="3889">
                  <c:v>17552</c:v>
                </c:pt>
                <c:pt idx="3890">
                  <c:v>1542</c:v>
                </c:pt>
                <c:pt idx="3891">
                  <c:v>267</c:v>
                </c:pt>
                <c:pt idx="3892">
                  <c:v>35224</c:v>
                </c:pt>
                <c:pt idx="3893">
                  <c:v>881</c:v>
                </c:pt>
                <c:pt idx="3894">
                  <c:v>383140</c:v>
                </c:pt>
                <c:pt idx="3895">
                  <c:v>28910</c:v>
                </c:pt>
                <c:pt idx="3896">
                  <c:v>37</c:v>
                </c:pt>
                <c:pt idx="3897">
                  <c:v>2704</c:v>
                </c:pt>
                <c:pt idx="3898">
                  <c:v>848</c:v>
                </c:pt>
                <c:pt idx="3899">
                  <c:v>17105</c:v>
                </c:pt>
                <c:pt idx="3900">
                  <c:v>3250</c:v>
                </c:pt>
                <c:pt idx="3901">
                  <c:v>12165</c:v>
                </c:pt>
                <c:pt idx="3902">
                  <c:v>178243</c:v>
                </c:pt>
                <c:pt idx="3903">
                  <c:v>0</c:v>
                </c:pt>
                <c:pt idx="3904">
                  <c:v>9730</c:v>
                </c:pt>
                <c:pt idx="3905">
                  <c:v>1113</c:v>
                </c:pt>
                <c:pt idx="3906">
                  <c:v>2864</c:v>
                </c:pt>
                <c:pt idx="3907">
                  <c:v>2205</c:v>
                </c:pt>
                <c:pt idx="3908">
                  <c:v>88781</c:v>
                </c:pt>
                <c:pt idx="3909">
                  <c:v>17991</c:v>
                </c:pt>
                <c:pt idx="3910">
                  <c:v>7</c:v>
                </c:pt>
                <c:pt idx="3911">
                  <c:v>44358</c:v>
                </c:pt>
                <c:pt idx="3912">
                  <c:v>2050</c:v>
                </c:pt>
                <c:pt idx="3913">
                  <c:v>52181</c:v>
                </c:pt>
                <c:pt idx="3914">
                  <c:v>8</c:v>
                </c:pt>
                <c:pt idx="3915">
                  <c:v>83</c:v>
                </c:pt>
                <c:pt idx="3916">
                  <c:v>39835</c:v>
                </c:pt>
                <c:pt idx="3917">
                  <c:v>40981</c:v>
                </c:pt>
                <c:pt idx="3918">
                  <c:v>19857</c:v>
                </c:pt>
                <c:pt idx="3919">
                  <c:v>62012</c:v>
                </c:pt>
                <c:pt idx="3920">
                  <c:v>4196</c:v>
                </c:pt>
                <c:pt idx="3921">
                  <c:v>4357</c:v>
                </c:pt>
                <c:pt idx="3922">
                  <c:v>5917</c:v>
                </c:pt>
                <c:pt idx="3923">
                  <c:v>55435</c:v>
                </c:pt>
                <c:pt idx="3924">
                  <c:v>832</c:v>
                </c:pt>
                <c:pt idx="3925">
                  <c:v>4475</c:v>
                </c:pt>
                <c:pt idx="3926">
                  <c:v>473</c:v>
                </c:pt>
                <c:pt idx="3927">
                  <c:v>4420</c:v>
                </c:pt>
                <c:pt idx="3928">
                  <c:v>50</c:v>
                </c:pt>
                <c:pt idx="3929">
                  <c:v>5225</c:v>
                </c:pt>
                <c:pt idx="3930">
                  <c:v>1933</c:v>
                </c:pt>
                <c:pt idx="3931">
                  <c:v>21085</c:v>
                </c:pt>
                <c:pt idx="3932">
                  <c:v>8821</c:v>
                </c:pt>
                <c:pt idx="3933">
                  <c:v>2513</c:v>
                </c:pt>
                <c:pt idx="3934">
                  <c:v>393</c:v>
                </c:pt>
                <c:pt idx="3935">
                  <c:v>8215</c:v>
                </c:pt>
                <c:pt idx="3936">
                  <c:v>7141</c:v>
                </c:pt>
                <c:pt idx="3937">
                  <c:v>20890</c:v>
                </c:pt>
                <c:pt idx="3938">
                  <c:v>335</c:v>
                </c:pt>
                <c:pt idx="3939">
                  <c:v>18821</c:v>
                </c:pt>
                <c:pt idx="3940">
                  <c:v>1605</c:v>
                </c:pt>
                <c:pt idx="3941">
                  <c:v>89696</c:v>
                </c:pt>
                <c:pt idx="3942">
                  <c:v>23219</c:v>
                </c:pt>
                <c:pt idx="3943">
                  <c:v>9240</c:v>
                </c:pt>
                <c:pt idx="3944">
                  <c:v>20247</c:v>
                </c:pt>
                <c:pt idx="3945">
                  <c:v>56867</c:v>
                </c:pt>
                <c:pt idx="3946">
                  <c:v>58264</c:v>
                </c:pt>
                <c:pt idx="3947">
                  <c:v>13067</c:v>
                </c:pt>
                <c:pt idx="3948">
                  <c:v>266912</c:v>
                </c:pt>
                <c:pt idx="3949">
                  <c:v>22861</c:v>
                </c:pt>
                <c:pt idx="3950">
                  <c:v>150360</c:v>
                </c:pt>
                <c:pt idx="3951">
                  <c:v>37479</c:v>
                </c:pt>
                <c:pt idx="3952">
                  <c:v>3834</c:v>
                </c:pt>
                <c:pt idx="3953">
                  <c:v>2081</c:v>
                </c:pt>
                <c:pt idx="3954">
                  <c:v>117768</c:v>
                </c:pt>
                <c:pt idx="3955">
                  <c:v>30170</c:v>
                </c:pt>
                <c:pt idx="3956">
                  <c:v>42804</c:v>
                </c:pt>
                <c:pt idx="3957">
                  <c:v>107558</c:v>
                </c:pt>
                <c:pt idx="3958">
                  <c:v>119473</c:v>
                </c:pt>
                <c:pt idx="3959">
                  <c:v>22173</c:v>
                </c:pt>
                <c:pt idx="3960">
                  <c:v>10183</c:v>
                </c:pt>
                <c:pt idx="3961">
                  <c:v>22</c:v>
                </c:pt>
                <c:pt idx="3962">
                  <c:v>28883</c:v>
                </c:pt>
                <c:pt idx="3963">
                  <c:v>55898</c:v>
                </c:pt>
                <c:pt idx="3964">
                  <c:v>52519</c:v>
                </c:pt>
                <c:pt idx="3965">
                  <c:v>10795</c:v>
                </c:pt>
                <c:pt idx="3966">
                  <c:v>3036</c:v>
                </c:pt>
                <c:pt idx="3967">
                  <c:v>230</c:v>
                </c:pt>
                <c:pt idx="3968">
                  <c:v>73404</c:v>
                </c:pt>
                <c:pt idx="3969">
                  <c:v>39996</c:v>
                </c:pt>
                <c:pt idx="3970">
                  <c:v>13341</c:v>
                </c:pt>
                <c:pt idx="3971">
                  <c:v>734</c:v>
                </c:pt>
                <c:pt idx="3972">
                  <c:v>6447</c:v>
                </c:pt>
                <c:pt idx="3973">
                  <c:v>9466</c:v>
                </c:pt>
                <c:pt idx="3974">
                  <c:v>10889</c:v>
                </c:pt>
                <c:pt idx="3975">
                  <c:v>845</c:v>
                </c:pt>
                <c:pt idx="3976">
                  <c:v>24378</c:v>
                </c:pt>
                <c:pt idx="3977">
                  <c:v>250</c:v>
                </c:pt>
                <c:pt idx="3978">
                  <c:v>40752</c:v>
                </c:pt>
                <c:pt idx="3979">
                  <c:v>68517</c:v>
                </c:pt>
                <c:pt idx="3980">
                  <c:v>23112</c:v>
                </c:pt>
                <c:pt idx="3981">
                  <c:v>181682</c:v>
                </c:pt>
                <c:pt idx="3982">
                  <c:v>8218</c:v>
                </c:pt>
                <c:pt idx="3983">
                  <c:v>2370</c:v>
                </c:pt>
                <c:pt idx="3984">
                  <c:v>726</c:v>
                </c:pt>
                <c:pt idx="3985">
                  <c:v>86667</c:v>
                </c:pt>
                <c:pt idx="3986">
                  <c:v>117732</c:v>
                </c:pt>
                <c:pt idx="3987">
                  <c:v>30068</c:v>
                </c:pt>
                <c:pt idx="3988">
                  <c:v>14979</c:v>
                </c:pt>
                <c:pt idx="3989">
                  <c:v>21830</c:v>
                </c:pt>
                <c:pt idx="3990">
                  <c:v>28177</c:v>
                </c:pt>
                <c:pt idx="3991">
                  <c:v>131994</c:v>
                </c:pt>
                <c:pt idx="3992">
                  <c:v>18949</c:v>
                </c:pt>
                <c:pt idx="3993">
                  <c:v>75614</c:v>
                </c:pt>
                <c:pt idx="3994">
                  <c:v>1623</c:v>
                </c:pt>
                <c:pt idx="3995">
                  <c:v>5197</c:v>
                </c:pt>
                <c:pt idx="3996">
                  <c:v>682</c:v>
                </c:pt>
                <c:pt idx="3997">
                  <c:v>11</c:v>
                </c:pt>
                <c:pt idx="3998">
                  <c:v>56065</c:v>
                </c:pt>
                <c:pt idx="3999">
                  <c:v>1460</c:v>
                </c:pt>
                <c:pt idx="4000">
                  <c:v>7048</c:v>
                </c:pt>
                <c:pt idx="4001">
                  <c:v>1932</c:v>
                </c:pt>
                <c:pt idx="4002">
                  <c:v>33273</c:v>
                </c:pt>
                <c:pt idx="4003">
                  <c:v>39472</c:v>
                </c:pt>
                <c:pt idx="4004">
                  <c:v>70409</c:v>
                </c:pt>
                <c:pt idx="4005">
                  <c:v>172597</c:v>
                </c:pt>
                <c:pt idx="4006">
                  <c:v>5171</c:v>
                </c:pt>
                <c:pt idx="4007">
                  <c:v>58137</c:v>
                </c:pt>
                <c:pt idx="4008">
                  <c:v>94430</c:v>
                </c:pt>
                <c:pt idx="4009">
                  <c:v>78956</c:v>
                </c:pt>
                <c:pt idx="4010">
                  <c:v>14843</c:v>
                </c:pt>
                <c:pt idx="4011">
                  <c:v>8472</c:v>
                </c:pt>
                <c:pt idx="4012">
                  <c:v>12507</c:v>
                </c:pt>
                <c:pt idx="4013">
                  <c:v>129</c:v>
                </c:pt>
                <c:pt idx="4014">
                  <c:v>102881</c:v>
                </c:pt>
                <c:pt idx="4015">
                  <c:v>103</c:v>
                </c:pt>
                <c:pt idx="4016">
                  <c:v>167255</c:v>
                </c:pt>
                <c:pt idx="4017">
                  <c:v>1633</c:v>
                </c:pt>
                <c:pt idx="4018">
                  <c:v>9243</c:v>
                </c:pt>
                <c:pt idx="4019">
                  <c:v>32579</c:v>
                </c:pt>
                <c:pt idx="4020">
                  <c:v>29216</c:v>
                </c:pt>
                <c:pt idx="4021">
                  <c:v>2672431</c:v>
                </c:pt>
                <c:pt idx="4022">
                  <c:v>3298</c:v>
                </c:pt>
                <c:pt idx="4023">
                  <c:v>153440</c:v>
                </c:pt>
                <c:pt idx="4024">
                  <c:v>32769</c:v>
                </c:pt>
                <c:pt idx="4025">
                  <c:v>3912</c:v>
                </c:pt>
                <c:pt idx="4026">
                  <c:v>2061</c:v>
                </c:pt>
                <c:pt idx="4027">
                  <c:v>526</c:v>
                </c:pt>
                <c:pt idx="4028">
                  <c:v>35408</c:v>
                </c:pt>
                <c:pt idx="4029">
                  <c:v>123947</c:v>
                </c:pt>
                <c:pt idx="4030">
                  <c:v>196635</c:v>
                </c:pt>
                <c:pt idx="4031">
                  <c:v>3790</c:v>
                </c:pt>
                <c:pt idx="4032">
                  <c:v>4116</c:v>
                </c:pt>
                <c:pt idx="4033">
                  <c:v>5864</c:v>
                </c:pt>
                <c:pt idx="4034">
                  <c:v>8159</c:v>
                </c:pt>
                <c:pt idx="4035">
                  <c:v>7515</c:v>
                </c:pt>
                <c:pt idx="4036">
                  <c:v>444203</c:v>
                </c:pt>
                <c:pt idx="4037">
                  <c:v>6025</c:v>
                </c:pt>
                <c:pt idx="4038">
                  <c:v>20</c:v>
                </c:pt>
                <c:pt idx="4039">
                  <c:v>15412</c:v>
                </c:pt>
                <c:pt idx="4040">
                  <c:v>6133</c:v>
                </c:pt>
                <c:pt idx="4041">
                  <c:v>7346</c:v>
                </c:pt>
                <c:pt idx="4042">
                  <c:v>29537</c:v>
                </c:pt>
                <c:pt idx="4043">
                  <c:v>9202</c:v>
                </c:pt>
                <c:pt idx="4044">
                  <c:v>36455</c:v>
                </c:pt>
                <c:pt idx="4045">
                  <c:v>25855</c:v>
                </c:pt>
                <c:pt idx="4046">
                  <c:v>422</c:v>
                </c:pt>
                <c:pt idx="4047">
                  <c:v>56657</c:v>
                </c:pt>
                <c:pt idx="4048">
                  <c:v>24317</c:v>
                </c:pt>
                <c:pt idx="4049">
                  <c:v>858</c:v>
                </c:pt>
                <c:pt idx="4050">
                  <c:v>16471</c:v>
                </c:pt>
                <c:pt idx="4051">
                  <c:v>357079</c:v>
                </c:pt>
                <c:pt idx="4052">
                  <c:v>21698</c:v>
                </c:pt>
                <c:pt idx="4053">
                  <c:v>41379</c:v>
                </c:pt>
                <c:pt idx="4054">
                  <c:v>10399</c:v>
                </c:pt>
                <c:pt idx="4055">
                  <c:v>1994</c:v>
                </c:pt>
                <c:pt idx="4056">
                  <c:v>20752</c:v>
                </c:pt>
                <c:pt idx="4057">
                  <c:v>1400</c:v>
                </c:pt>
                <c:pt idx="4058">
                  <c:v>17801</c:v>
                </c:pt>
                <c:pt idx="4059">
                  <c:v>3377</c:v>
                </c:pt>
                <c:pt idx="4060">
                  <c:v>20268</c:v>
                </c:pt>
                <c:pt idx="4061">
                  <c:v>641</c:v>
                </c:pt>
                <c:pt idx="4062">
                  <c:v>63682</c:v>
                </c:pt>
                <c:pt idx="4063">
                  <c:v>19267</c:v>
                </c:pt>
                <c:pt idx="4064">
                  <c:v>57488</c:v>
                </c:pt>
                <c:pt idx="4065">
                  <c:v>368697</c:v>
                </c:pt>
                <c:pt idx="4066">
                  <c:v>1899</c:v>
                </c:pt>
                <c:pt idx="4067">
                  <c:v>24569</c:v>
                </c:pt>
                <c:pt idx="4068">
                  <c:v>17929</c:v>
                </c:pt>
                <c:pt idx="4069">
                  <c:v>2318</c:v>
                </c:pt>
                <c:pt idx="4070">
                  <c:v>215764</c:v>
                </c:pt>
                <c:pt idx="4071">
                  <c:v>9839</c:v>
                </c:pt>
                <c:pt idx="4072">
                  <c:v>89995</c:v>
                </c:pt>
                <c:pt idx="4073">
                  <c:v>158372</c:v>
                </c:pt>
                <c:pt idx="4074">
                  <c:v>140</c:v>
                </c:pt>
                <c:pt idx="4075">
                  <c:v>13150</c:v>
                </c:pt>
                <c:pt idx="4076">
                  <c:v>62357</c:v>
                </c:pt>
                <c:pt idx="4077">
                  <c:v>20974</c:v>
                </c:pt>
                <c:pt idx="4078">
                  <c:v>3814</c:v>
                </c:pt>
                <c:pt idx="4079">
                  <c:v>3642</c:v>
                </c:pt>
                <c:pt idx="4080">
                  <c:v>5994</c:v>
                </c:pt>
                <c:pt idx="4081">
                  <c:v>267429</c:v>
                </c:pt>
                <c:pt idx="4082">
                  <c:v>17072</c:v>
                </c:pt>
                <c:pt idx="4083">
                  <c:v>30209</c:v>
                </c:pt>
                <c:pt idx="4084">
                  <c:v>32876</c:v>
                </c:pt>
                <c:pt idx="4085">
                  <c:v>8454</c:v>
                </c:pt>
                <c:pt idx="4086">
                  <c:v>25503</c:v>
                </c:pt>
                <c:pt idx="4087">
                  <c:v>811</c:v>
                </c:pt>
                <c:pt idx="4088">
                  <c:v>474</c:v>
                </c:pt>
                <c:pt idx="4089">
                  <c:v>149</c:v>
                </c:pt>
                <c:pt idx="4090">
                  <c:v>35839</c:v>
                </c:pt>
                <c:pt idx="4091">
                  <c:v>13802</c:v>
                </c:pt>
                <c:pt idx="4092">
                  <c:v>3603</c:v>
                </c:pt>
                <c:pt idx="4093">
                  <c:v>40468</c:v>
                </c:pt>
                <c:pt idx="4094">
                  <c:v>192957</c:v>
                </c:pt>
                <c:pt idx="4095">
                  <c:v>6043</c:v>
                </c:pt>
                <c:pt idx="4096">
                  <c:v>3265</c:v>
                </c:pt>
                <c:pt idx="4097">
                  <c:v>15014</c:v>
                </c:pt>
                <c:pt idx="4098">
                  <c:v>3206</c:v>
                </c:pt>
                <c:pt idx="4099">
                  <c:v>14685</c:v>
                </c:pt>
                <c:pt idx="4100">
                  <c:v>257</c:v>
                </c:pt>
                <c:pt idx="4101">
                  <c:v>7824</c:v>
                </c:pt>
                <c:pt idx="4102">
                  <c:v>1988746</c:v>
                </c:pt>
                <c:pt idx="4103">
                  <c:v>8842</c:v>
                </c:pt>
                <c:pt idx="4104">
                  <c:v>4</c:v>
                </c:pt>
                <c:pt idx="4105">
                  <c:v>9590</c:v>
                </c:pt>
                <c:pt idx="4106">
                  <c:v>554509</c:v>
                </c:pt>
                <c:pt idx="4107">
                  <c:v>436</c:v>
                </c:pt>
                <c:pt idx="4108">
                  <c:v>5660</c:v>
                </c:pt>
                <c:pt idx="4109">
                  <c:v>30534</c:v>
                </c:pt>
                <c:pt idx="4110">
                  <c:v>103</c:v>
                </c:pt>
                <c:pt idx="4111">
                  <c:v>66588</c:v>
                </c:pt>
                <c:pt idx="4112">
                  <c:v>577712</c:v>
                </c:pt>
                <c:pt idx="4113">
                  <c:v>12979</c:v>
                </c:pt>
                <c:pt idx="4114">
                  <c:v>9370</c:v>
                </c:pt>
                <c:pt idx="4115">
                  <c:v>4995</c:v>
                </c:pt>
                <c:pt idx="4116">
                  <c:v>61553</c:v>
                </c:pt>
                <c:pt idx="4117">
                  <c:v>2328</c:v>
                </c:pt>
                <c:pt idx="4118">
                  <c:v>115014</c:v>
                </c:pt>
                <c:pt idx="4119">
                  <c:v>112989</c:v>
                </c:pt>
                <c:pt idx="4120">
                  <c:v>6370</c:v>
                </c:pt>
                <c:pt idx="4121">
                  <c:v>12462</c:v>
                </c:pt>
                <c:pt idx="4122">
                  <c:v>13654</c:v>
                </c:pt>
                <c:pt idx="4123">
                  <c:v>51169</c:v>
                </c:pt>
                <c:pt idx="4124">
                  <c:v>26592</c:v>
                </c:pt>
                <c:pt idx="4125">
                  <c:v>203349</c:v>
                </c:pt>
                <c:pt idx="4126">
                  <c:v>15757</c:v>
                </c:pt>
                <c:pt idx="4127">
                  <c:v>17097</c:v>
                </c:pt>
                <c:pt idx="4128">
                  <c:v>159941</c:v>
                </c:pt>
                <c:pt idx="4129">
                  <c:v>111</c:v>
                </c:pt>
                <c:pt idx="4130">
                  <c:v>5599</c:v>
                </c:pt>
                <c:pt idx="4131">
                  <c:v>512</c:v>
                </c:pt>
                <c:pt idx="4132">
                  <c:v>11702</c:v>
                </c:pt>
                <c:pt idx="4133">
                  <c:v>9867</c:v>
                </c:pt>
                <c:pt idx="4134">
                  <c:v>31247</c:v>
                </c:pt>
                <c:pt idx="4135">
                  <c:v>12469</c:v>
                </c:pt>
                <c:pt idx="4136">
                  <c:v>24977</c:v>
                </c:pt>
                <c:pt idx="4137">
                  <c:v>11033</c:v>
                </c:pt>
                <c:pt idx="4138">
                  <c:v>36898</c:v>
                </c:pt>
                <c:pt idx="4139">
                  <c:v>105719</c:v>
                </c:pt>
                <c:pt idx="4140">
                  <c:v>4889</c:v>
                </c:pt>
                <c:pt idx="4141">
                  <c:v>5975</c:v>
                </c:pt>
                <c:pt idx="4142">
                  <c:v>6374</c:v>
                </c:pt>
                <c:pt idx="4143">
                  <c:v>4948</c:v>
                </c:pt>
                <c:pt idx="4144">
                  <c:v>3269</c:v>
                </c:pt>
                <c:pt idx="4145">
                  <c:v>11469</c:v>
                </c:pt>
                <c:pt idx="4146">
                  <c:v>27945</c:v>
                </c:pt>
                <c:pt idx="4147">
                  <c:v>2867</c:v>
                </c:pt>
                <c:pt idx="4148">
                  <c:v>32</c:v>
                </c:pt>
                <c:pt idx="4149">
                  <c:v>4900</c:v>
                </c:pt>
                <c:pt idx="4150">
                  <c:v>2748</c:v>
                </c:pt>
                <c:pt idx="4151">
                  <c:v>5416</c:v>
                </c:pt>
                <c:pt idx="4152">
                  <c:v>131130</c:v>
                </c:pt>
                <c:pt idx="4153">
                  <c:v>5091</c:v>
                </c:pt>
                <c:pt idx="4154">
                  <c:v>268212</c:v>
                </c:pt>
                <c:pt idx="4155">
                  <c:v>7399</c:v>
                </c:pt>
                <c:pt idx="4156">
                  <c:v>7708</c:v>
                </c:pt>
                <c:pt idx="4157">
                  <c:v>71</c:v>
                </c:pt>
                <c:pt idx="4158">
                  <c:v>8</c:v>
                </c:pt>
                <c:pt idx="4159">
                  <c:v>31892</c:v>
                </c:pt>
                <c:pt idx="4160">
                  <c:v>6959</c:v>
                </c:pt>
                <c:pt idx="4161">
                  <c:v>11982</c:v>
                </c:pt>
                <c:pt idx="4162">
                  <c:v>281374</c:v>
                </c:pt>
                <c:pt idx="4163">
                  <c:v>50079</c:v>
                </c:pt>
                <c:pt idx="4164">
                  <c:v>203944</c:v>
                </c:pt>
                <c:pt idx="4165">
                  <c:v>0</c:v>
                </c:pt>
                <c:pt idx="4166">
                  <c:v>67</c:v>
                </c:pt>
                <c:pt idx="4167">
                  <c:v>10</c:v>
                </c:pt>
                <c:pt idx="4168">
                  <c:v>2518</c:v>
                </c:pt>
                <c:pt idx="4169">
                  <c:v>4</c:v>
                </c:pt>
                <c:pt idx="4170">
                  <c:v>5046</c:v>
                </c:pt>
                <c:pt idx="4171">
                  <c:v>1510</c:v>
                </c:pt>
                <c:pt idx="4172">
                  <c:v>2700800</c:v>
                </c:pt>
                <c:pt idx="4173">
                  <c:v>37894</c:v>
                </c:pt>
                <c:pt idx="4174">
                  <c:v>216489</c:v>
                </c:pt>
                <c:pt idx="4175">
                  <c:v>4785</c:v>
                </c:pt>
                <c:pt idx="4176">
                  <c:v>16135</c:v>
                </c:pt>
                <c:pt idx="4177">
                  <c:v>7782</c:v>
                </c:pt>
                <c:pt idx="4178">
                  <c:v>4030</c:v>
                </c:pt>
                <c:pt idx="4179">
                  <c:v>20132</c:v>
                </c:pt>
                <c:pt idx="4180">
                  <c:v>782</c:v>
                </c:pt>
                <c:pt idx="4181">
                  <c:v>43860</c:v>
                </c:pt>
                <c:pt idx="4182">
                  <c:v>1247</c:v>
                </c:pt>
                <c:pt idx="4183">
                  <c:v>26040</c:v>
                </c:pt>
                <c:pt idx="4184">
                  <c:v>12162</c:v>
                </c:pt>
                <c:pt idx="4185">
                  <c:v>539</c:v>
                </c:pt>
                <c:pt idx="4186">
                  <c:v>40178</c:v>
                </c:pt>
                <c:pt idx="4187">
                  <c:v>78801</c:v>
                </c:pt>
                <c:pt idx="4188">
                  <c:v>107641</c:v>
                </c:pt>
                <c:pt idx="4189">
                  <c:v>2874</c:v>
                </c:pt>
                <c:pt idx="4190">
                  <c:v>1191</c:v>
                </c:pt>
                <c:pt idx="4191">
                  <c:v>17557</c:v>
                </c:pt>
                <c:pt idx="4192">
                  <c:v>11768</c:v>
                </c:pt>
                <c:pt idx="4193">
                  <c:v>97325</c:v>
                </c:pt>
                <c:pt idx="4194">
                  <c:v>22881</c:v>
                </c:pt>
                <c:pt idx="4195">
                  <c:v>31</c:v>
                </c:pt>
                <c:pt idx="4196">
                  <c:v>2157</c:v>
                </c:pt>
                <c:pt idx="4197">
                  <c:v>7805</c:v>
                </c:pt>
                <c:pt idx="4198">
                  <c:v>21369</c:v>
                </c:pt>
                <c:pt idx="4199">
                  <c:v>210802</c:v>
                </c:pt>
                <c:pt idx="4200">
                  <c:v>429</c:v>
                </c:pt>
                <c:pt idx="4201">
                  <c:v>23420</c:v>
                </c:pt>
                <c:pt idx="4202">
                  <c:v>26729</c:v>
                </c:pt>
                <c:pt idx="4203">
                  <c:v>9378</c:v>
                </c:pt>
                <c:pt idx="4204">
                  <c:v>20802</c:v>
                </c:pt>
                <c:pt idx="4205">
                  <c:v>9174</c:v>
                </c:pt>
                <c:pt idx="4206">
                  <c:v>493</c:v>
                </c:pt>
                <c:pt idx="4207">
                  <c:v>28277</c:v>
                </c:pt>
                <c:pt idx="4208">
                  <c:v>11709</c:v>
                </c:pt>
                <c:pt idx="4209">
                  <c:v>168189</c:v>
                </c:pt>
                <c:pt idx="4210">
                  <c:v>6155</c:v>
                </c:pt>
                <c:pt idx="4211">
                  <c:v>3424</c:v>
                </c:pt>
                <c:pt idx="4212">
                  <c:v>2611</c:v>
                </c:pt>
                <c:pt idx="4213">
                  <c:v>1349</c:v>
                </c:pt>
                <c:pt idx="4214">
                  <c:v>7745</c:v>
                </c:pt>
                <c:pt idx="4215">
                  <c:v>34809</c:v>
                </c:pt>
                <c:pt idx="4216">
                  <c:v>5600</c:v>
                </c:pt>
                <c:pt idx="4217">
                  <c:v>35844</c:v>
                </c:pt>
                <c:pt idx="4218">
                  <c:v>18448</c:v>
                </c:pt>
                <c:pt idx="4219">
                  <c:v>56795</c:v>
                </c:pt>
                <c:pt idx="4220">
                  <c:v>2266</c:v>
                </c:pt>
                <c:pt idx="4221">
                  <c:v>1370</c:v>
                </c:pt>
                <c:pt idx="4222">
                  <c:v>8220</c:v>
                </c:pt>
                <c:pt idx="4223">
                  <c:v>1315</c:v>
                </c:pt>
                <c:pt idx="4224">
                  <c:v>32181</c:v>
                </c:pt>
                <c:pt idx="4225">
                  <c:v>6514</c:v>
                </c:pt>
                <c:pt idx="4226">
                  <c:v>122986</c:v>
                </c:pt>
                <c:pt idx="4227">
                  <c:v>27096</c:v>
                </c:pt>
                <c:pt idx="4228">
                  <c:v>246</c:v>
                </c:pt>
                <c:pt idx="4229">
                  <c:v>111486</c:v>
                </c:pt>
                <c:pt idx="4230">
                  <c:v>2136</c:v>
                </c:pt>
                <c:pt idx="4231">
                  <c:v>1754</c:v>
                </c:pt>
                <c:pt idx="4232">
                  <c:v>797015</c:v>
                </c:pt>
                <c:pt idx="4233">
                  <c:v>15182</c:v>
                </c:pt>
                <c:pt idx="4234">
                  <c:v>48259</c:v>
                </c:pt>
                <c:pt idx="4235">
                  <c:v>56</c:v>
                </c:pt>
                <c:pt idx="4236">
                  <c:v>12911</c:v>
                </c:pt>
                <c:pt idx="4237">
                  <c:v>150052</c:v>
                </c:pt>
                <c:pt idx="4238">
                  <c:v>16470</c:v>
                </c:pt>
                <c:pt idx="4239">
                  <c:v>6119</c:v>
                </c:pt>
                <c:pt idx="4240">
                  <c:v>3110</c:v>
                </c:pt>
                <c:pt idx="4241">
                  <c:v>17477</c:v>
                </c:pt>
                <c:pt idx="4242">
                  <c:v>8674</c:v>
                </c:pt>
                <c:pt idx="4243">
                  <c:v>138687</c:v>
                </c:pt>
                <c:pt idx="4244">
                  <c:v>590</c:v>
                </c:pt>
                <c:pt idx="4245">
                  <c:v>128</c:v>
                </c:pt>
                <c:pt idx="4246">
                  <c:v>174</c:v>
                </c:pt>
                <c:pt idx="4247">
                  <c:v>153380</c:v>
                </c:pt>
                <c:pt idx="4248">
                  <c:v>22522</c:v>
                </c:pt>
                <c:pt idx="4249">
                  <c:v>2157</c:v>
                </c:pt>
                <c:pt idx="4250">
                  <c:v>31</c:v>
                </c:pt>
                <c:pt idx="4251">
                  <c:v>43112</c:v>
                </c:pt>
                <c:pt idx="4252">
                  <c:v>40188</c:v>
                </c:pt>
                <c:pt idx="4253">
                  <c:v>133903</c:v>
                </c:pt>
                <c:pt idx="4254">
                  <c:v>97791</c:v>
                </c:pt>
                <c:pt idx="4255">
                  <c:v>154</c:v>
                </c:pt>
                <c:pt idx="4256">
                  <c:v>25181</c:v>
                </c:pt>
                <c:pt idx="4257">
                  <c:v>819</c:v>
                </c:pt>
                <c:pt idx="4258">
                  <c:v>1841</c:v>
                </c:pt>
                <c:pt idx="4259">
                  <c:v>227103</c:v>
                </c:pt>
                <c:pt idx="4260">
                  <c:v>47517</c:v>
                </c:pt>
                <c:pt idx="4261">
                  <c:v>69894</c:v>
                </c:pt>
                <c:pt idx="4262">
                  <c:v>630</c:v>
                </c:pt>
                <c:pt idx="4263">
                  <c:v>1012</c:v>
                </c:pt>
                <c:pt idx="4264">
                  <c:v>29</c:v>
                </c:pt>
                <c:pt idx="4265">
                  <c:v>46508</c:v>
                </c:pt>
                <c:pt idx="4266">
                  <c:v>6950</c:v>
                </c:pt>
                <c:pt idx="4267">
                  <c:v>431977</c:v>
                </c:pt>
                <c:pt idx="4268">
                  <c:v>96546</c:v>
                </c:pt>
                <c:pt idx="4269">
                  <c:v>511</c:v>
                </c:pt>
                <c:pt idx="4270">
                  <c:v>1437</c:v>
                </c:pt>
                <c:pt idx="4271">
                  <c:v>372</c:v>
                </c:pt>
                <c:pt idx="4272">
                  <c:v>17406</c:v>
                </c:pt>
                <c:pt idx="4273">
                  <c:v>1503</c:v>
                </c:pt>
                <c:pt idx="4274">
                  <c:v>615429</c:v>
                </c:pt>
                <c:pt idx="4275">
                  <c:v>243307</c:v>
                </c:pt>
                <c:pt idx="4276">
                  <c:v>602</c:v>
                </c:pt>
                <c:pt idx="4277">
                  <c:v>441</c:v>
                </c:pt>
                <c:pt idx="4278">
                  <c:v>7716</c:v>
                </c:pt>
                <c:pt idx="4279">
                  <c:v>29064</c:v>
                </c:pt>
                <c:pt idx="4280">
                  <c:v>33319</c:v>
                </c:pt>
                <c:pt idx="4281">
                  <c:v>67582</c:v>
                </c:pt>
                <c:pt idx="4282">
                  <c:v>1767</c:v>
                </c:pt>
                <c:pt idx="4283">
                  <c:v>104641</c:v>
                </c:pt>
                <c:pt idx="4284">
                  <c:v>4639</c:v>
                </c:pt>
                <c:pt idx="4285">
                  <c:v>16352</c:v>
                </c:pt>
                <c:pt idx="4286">
                  <c:v>55</c:v>
                </c:pt>
                <c:pt idx="4287">
                  <c:v>23963</c:v>
                </c:pt>
                <c:pt idx="4288">
                  <c:v>34034</c:v>
                </c:pt>
                <c:pt idx="4289">
                  <c:v>28978</c:v>
                </c:pt>
                <c:pt idx="4290">
                  <c:v>80859</c:v>
                </c:pt>
                <c:pt idx="4291">
                  <c:v>433</c:v>
                </c:pt>
                <c:pt idx="4292">
                  <c:v>2096</c:v>
                </c:pt>
                <c:pt idx="4293">
                  <c:v>1674</c:v>
                </c:pt>
                <c:pt idx="4294">
                  <c:v>0</c:v>
                </c:pt>
                <c:pt idx="4295">
                  <c:v>66687</c:v>
                </c:pt>
                <c:pt idx="4296">
                  <c:v>2303</c:v>
                </c:pt>
                <c:pt idx="4297">
                  <c:v>9880</c:v>
                </c:pt>
                <c:pt idx="4298">
                  <c:v>1083</c:v>
                </c:pt>
                <c:pt idx="4299">
                  <c:v>14139</c:v>
                </c:pt>
                <c:pt idx="4300">
                  <c:v>2532</c:v>
                </c:pt>
                <c:pt idx="4301">
                  <c:v>18196</c:v>
                </c:pt>
                <c:pt idx="4302">
                  <c:v>151414</c:v>
                </c:pt>
                <c:pt idx="4303">
                  <c:v>7820</c:v>
                </c:pt>
                <c:pt idx="4304">
                  <c:v>14625</c:v>
                </c:pt>
                <c:pt idx="4305">
                  <c:v>9422</c:v>
                </c:pt>
                <c:pt idx="4306">
                  <c:v>5238</c:v>
                </c:pt>
                <c:pt idx="4307">
                  <c:v>152431</c:v>
                </c:pt>
                <c:pt idx="4308">
                  <c:v>314</c:v>
                </c:pt>
                <c:pt idx="4309">
                  <c:v>2113</c:v>
                </c:pt>
                <c:pt idx="4310">
                  <c:v>47712</c:v>
                </c:pt>
                <c:pt idx="4311">
                  <c:v>23221</c:v>
                </c:pt>
                <c:pt idx="4312">
                  <c:v>313926</c:v>
                </c:pt>
                <c:pt idx="4313">
                  <c:v>3536</c:v>
                </c:pt>
                <c:pt idx="4314">
                  <c:v>52424</c:v>
                </c:pt>
                <c:pt idx="4315">
                  <c:v>16729</c:v>
                </c:pt>
                <c:pt idx="4316">
                  <c:v>12946</c:v>
                </c:pt>
                <c:pt idx="4317">
                  <c:v>5585</c:v>
                </c:pt>
                <c:pt idx="4318">
                  <c:v>75642</c:v>
                </c:pt>
                <c:pt idx="4319">
                  <c:v>4702</c:v>
                </c:pt>
                <c:pt idx="4320">
                  <c:v>7119</c:v>
                </c:pt>
                <c:pt idx="4321">
                  <c:v>19983</c:v>
                </c:pt>
                <c:pt idx="4322">
                  <c:v>309556</c:v>
                </c:pt>
                <c:pt idx="4323">
                  <c:v>4262</c:v>
                </c:pt>
                <c:pt idx="4324">
                  <c:v>3325</c:v>
                </c:pt>
                <c:pt idx="4325">
                  <c:v>10918</c:v>
                </c:pt>
                <c:pt idx="4326">
                  <c:v>21629</c:v>
                </c:pt>
                <c:pt idx="4327">
                  <c:v>306711</c:v>
                </c:pt>
                <c:pt idx="4328">
                  <c:v>991</c:v>
                </c:pt>
                <c:pt idx="4329">
                  <c:v>1024</c:v>
                </c:pt>
                <c:pt idx="4330">
                  <c:v>14443</c:v>
                </c:pt>
                <c:pt idx="4331">
                  <c:v>238566</c:v>
                </c:pt>
                <c:pt idx="4332">
                  <c:v>22476</c:v>
                </c:pt>
                <c:pt idx="4333">
                  <c:v>2479</c:v>
                </c:pt>
                <c:pt idx="4334">
                  <c:v>16038</c:v>
                </c:pt>
                <c:pt idx="4335">
                  <c:v>8535</c:v>
                </c:pt>
                <c:pt idx="4336">
                  <c:v>20</c:v>
                </c:pt>
                <c:pt idx="4337">
                  <c:v>55991</c:v>
                </c:pt>
                <c:pt idx="4338">
                  <c:v>14</c:v>
                </c:pt>
                <c:pt idx="4339">
                  <c:v>14422</c:v>
                </c:pt>
                <c:pt idx="4340">
                  <c:v>59458</c:v>
                </c:pt>
                <c:pt idx="4341">
                  <c:v>4598</c:v>
                </c:pt>
                <c:pt idx="4342">
                  <c:v>31538</c:v>
                </c:pt>
                <c:pt idx="4343">
                  <c:v>10833</c:v>
                </c:pt>
                <c:pt idx="4344">
                  <c:v>286268</c:v>
                </c:pt>
                <c:pt idx="4345">
                  <c:v>57674</c:v>
                </c:pt>
                <c:pt idx="4346">
                  <c:v>61948</c:v>
                </c:pt>
                <c:pt idx="4347">
                  <c:v>5140</c:v>
                </c:pt>
                <c:pt idx="4348">
                  <c:v>59604</c:v>
                </c:pt>
                <c:pt idx="4349">
                  <c:v>5009</c:v>
                </c:pt>
                <c:pt idx="4350">
                  <c:v>19555</c:v>
                </c:pt>
                <c:pt idx="4351">
                  <c:v>6794</c:v>
                </c:pt>
                <c:pt idx="4352">
                  <c:v>7</c:v>
                </c:pt>
                <c:pt idx="4353">
                  <c:v>58027</c:v>
                </c:pt>
                <c:pt idx="4354">
                  <c:v>662</c:v>
                </c:pt>
                <c:pt idx="4355">
                  <c:v>6078</c:v>
                </c:pt>
                <c:pt idx="4356">
                  <c:v>1130</c:v>
                </c:pt>
                <c:pt idx="4357">
                  <c:v>7481</c:v>
                </c:pt>
                <c:pt idx="4358">
                  <c:v>9351</c:v>
                </c:pt>
                <c:pt idx="4359">
                  <c:v>66563</c:v>
                </c:pt>
                <c:pt idx="4360">
                  <c:v>7663</c:v>
                </c:pt>
                <c:pt idx="4361">
                  <c:v>149111</c:v>
                </c:pt>
                <c:pt idx="4362">
                  <c:v>11372</c:v>
                </c:pt>
                <c:pt idx="4363">
                  <c:v>15728</c:v>
                </c:pt>
                <c:pt idx="4364">
                  <c:v>3725</c:v>
                </c:pt>
                <c:pt idx="4365">
                  <c:v>4500</c:v>
                </c:pt>
                <c:pt idx="4366">
                  <c:v>93</c:v>
                </c:pt>
                <c:pt idx="4367">
                  <c:v>6792</c:v>
                </c:pt>
                <c:pt idx="4368">
                  <c:v>233312</c:v>
                </c:pt>
                <c:pt idx="4369">
                  <c:v>1930</c:v>
                </c:pt>
                <c:pt idx="4370">
                  <c:v>381809</c:v>
                </c:pt>
                <c:pt idx="4371">
                  <c:v>7938</c:v>
                </c:pt>
                <c:pt idx="4372">
                  <c:v>352352</c:v>
                </c:pt>
                <c:pt idx="4373">
                  <c:v>242</c:v>
                </c:pt>
                <c:pt idx="4374">
                  <c:v>144</c:v>
                </c:pt>
                <c:pt idx="4375">
                  <c:v>21842</c:v>
                </c:pt>
                <c:pt idx="4376">
                  <c:v>11839</c:v>
                </c:pt>
                <c:pt idx="4377">
                  <c:v>7743</c:v>
                </c:pt>
                <c:pt idx="4378">
                  <c:v>725</c:v>
                </c:pt>
                <c:pt idx="4379">
                  <c:v>14935</c:v>
                </c:pt>
                <c:pt idx="4380">
                  <c:v>48690</c:v>
                </c:pt>
                <c:pt idx="4381">
                  <c:v>46</c:v>
                </c:pt>
                <c:pt idx="4382">
                  <c:v>6425</c:v>
                </c:pt>
                <c:pt idx="4383">
                  <c:v>165263</c:v>
                </c:pt>
                <c:pt idx="4384">
                  <c:v>2169</c:v>
                </c:pt>
                <c:pt idx="4385">
                  <c:v>19</c:v>
                </c:pt>
                <c:pt idx="4386">
                  <c:v>8544</c:v>
                </c:pt>
                <c:pt idx="4387">
                  <c:v>497</c:v>
                </c:pt>
                <c:pt idx="4388">
                  <c:v>1678</c:v>
                </c:pt>
                <c:pt idx="4389">
                  <c:v>16174</c:v>
                </c:pt>
                <c:pt idx="4390">
                  <c:v>25398</c:v>
                </c:pt>
                <c:pt idx="4391">
                  <c:v>20083</c:v>
                </c:pt>
                <c:pt idx="4392">
                  <c:v>50807</c:v>
                </c:pt>
                <c:pt idx="4393">
                  <c:v>1705</c:v>
                </c:pt>
                <c:pt idx="4394">
                  <c:v>78398</c:v>
                </c:pt>
                <c:pt idx="4395">
                  <c:v>9594</c:v>
                </c:pt>
                <c:pt idx="4396">
                  <c:v>306473</c:v>
                </c:pt>
                <c:pt idx="4397">
                  <c:v>4905</c:v>
                </c:pt>
                <c:pt idx="4398">
                  <c:v>9293</c:v>
                </c:pt>
                <c:pt idx="4399">
                  <c:v>143</c:v>
                </c:pt>
                <c:pt idx="4400">
                  <c:v>26222</c:v>
                </c:pt>
                <c:pt idx="4401">
                  <c:v>66559</c:v>
                </c:pt>
                <c:pt idx="4402">
                  <c:v>171122</c:v>
                </c:pt>
                <c:pt idx="4403">
                  <c:v>12600</c:v>
                </c:pt>
                <c:pt idx="4404">
                  <c:v>26807</c:v>
                </c:pt>
                <c:pt idx="4405">
                  <c:v>34956</c:v>
                </c:pt>
                <c:pt idx="4406">
                  <c:v>11337</c:v>
                </c:pt>
                <c:pt idx="4407">
                  <c:v>2424</c:v>
                </c:pt>
                <c:pt idx="4408">
                  <c:v>3484</c:v>
                </c:pt>
                <c:pt idx="4409">
                  <c:v>2</c:v>
                </c:pt>
                <c:pt idx="4410">
                  <c:v>8715</c:v>
                </c:pt>
                <c:pt idx="4411">
                  <c:v>93</c:v>
                </c:pt>
                <c:pt idx="4412">
                  <c:v>80125</c:v>
                </c:pt>
                <c:pt idx="4413">
                  <c:v>8788</c:v>
                </c:pt>
                <c:pt idx="4414">
                  <c:v>31342</c:v>
                </c:pt>
                <c:pt idx="4415">
                  <c:v>19962</c:v>
                </c:pt>
                <c:pt idx="4416">
                  <c:v>104625</c:v>
                </c:pt>
                <c:pt idx="4417">
                  <c:v>2992</c:v>
                </c:pt>
                <c:pt idx="4418">
                  <c:v>7802</c:v>
                </c:pt>
                <c:pt idx="4419">
                  <c:v>13592</c:v>
                </c:pt>
                <c:pt idx="4420">
                  <c:v>18555</c:v>
                </c:pt>
                <c:pt idx="4421">
                  <c:v>14179</c:v>
                </c:pt>
                <c:pt idx="4422">
                  <c:v>10885</c:v>
                </c:pt>
                <c:pt idx="4423">
                  <c:v>9225</c:v>
                </c:pt>
                <c:pt idx="4424">
                  <c:v>16055</c:v>
                </c:pt>
                <c:pt idx="4425">
                  <c:v>37374</c:v>
                </c:pt>
                <c:pt idx="4426">
                  <c:v>55628</c:v>
                </c:pt>
                <c:pt idx="4427">
                  <c:v>41417</c:v>
                </c:pt>
                <c:pt idx="4428">
                  <c:v>70922</c:v>
                </c:pt>
                <c:pt idx="4429">
                  <c:v>81523</c:v>
                </c:pt>
                <c:pt idx="4430">
                  <c:v>14884</c:v>
                </c:pt>
                <c:pt idx="4431">
                  <c:v>3397</c:v>
                </c:pt>
                <c:pt idx="4432">
                  <c:v>2</c:v>
                </c:pt>
                <c:pt idx="4433">
                  <c:v>25613</c:v>
                </c:pt>
                <c:pt idx="4434">
                  <c:v>52910</c:v>
                </c:pt>
                <c:pt idx="4435">
                  <c:v>163</c:v>
                </c:pt>
                <c:pt idx="4436">
                  <c:v>835657</c:v>
                </c:pt>
                <c:pt idx="4437">
                  <c:v>4299</c:v>
                </c:pt>
                <c:pt idx="4438">
                  <c:v>293664</c:v>
                </c:pt>
                <c:pt idx="4439">
                  <c:v>3694</c:v>
                </c:pt>
                <c:pt idx="4440">
                  <c:v>19222</c:v>
                </c:pt>
                <c:pt idx="4441">
                  <c:v>271</c:v>
                </c:pt>
                <c:pt idx="4442">
                  <c:v>25426</c:v>
                </c:pt>
                <c:pt idx="4443">
                  <c:v>66776</c:v>
                </c:pt>
                <c:pt idx="4444">
                  <c:v>19104</c:v>
                </c:pt>
                <c:pt idx="4445">
                  <c:v>6490</c:v>
                </c:pt>
                <c:pt idx="4446">
                  <c:v>1172</c:v>
                </c:pt>
                <c:pt idx="4447">
                  <c:v>356</c:v>
                </c:pt>
                <c:pt idx="4448">
                  <c:v>25721</c:v>
                </c:pt>
                <c:pt idx="4449">
                  <c:v>19605</c:v>
                </c:pt>
                <c:pt idx="4450">
                  <c:v>26635</c:v>
                </c:pt>
                <c:pt idx="4451">
                  <c:v>2412</c:v>
                </c:pt>
                <c:pt idx="4452">
                  <c:v>40</c:v>
                </c:pt>
                <c:pt idx="4453">
                  <c:v>29017</c:v>
                </c:pt>
                <c:pt idx="4454">
                  <c:v>7</c:v>
                </c:pt>
                <c:pt idx="4455">
                  <c:v>8469</c:v>
                </c:pt>
                <c:pt idx="4456">
                  <c:v>31203</c:v>
                </c:pt>
                <c:pt idx="4457">
                  <c:v>30</c:v>
                </c:pt>
                <c:pt idx="4458">
                  <c:v>969</c:v>
                </c:pt>
                <c:pt idx="4459">
                  <c:v>3212</c:v>
                </c:pt>
                <c:pt idx="4460">
                  <c:v>2</c:v>
                </c:pt>
                <c:pt idx="4461">
                  <c:v>2286</c:v>
                </c:pt>
                <c:pt idx="4462">
                  <c:v>6231</c:v>
                </c:pt>
                <c:pt idx="4463">
                  <c:v>3428</c:v>
                </c:pt>
                <c:pt idx="4464">
                  <c:v>14061</c:v>
                </c:pt>
                <c:pt idx="4465">
                  <c:v>15808</c:v>
                </c:pt>
                <c:pt idx="4466">
                  <c:v>3354</c:v>
                </c:pt>
                <c:pt idx="4467">
                  <c:v>791</c:v>
                </c:pt>
                <c:pt idx="4468">
                  <c:v>642</c:v>
                </c:pt>
                <c:pt idx="4469">
                  <c:v>13850</c:v>
                </c:pt>
                <c:pt idx="4470">
                  <c:v>33303</c:v>
                </c:pt>
                <c:pt idx="4471">
                  <c:v>3273</c:v>
                </c:pt>
                <c:pt idx="4472">
                  <c:v>17370</c:v>
                </c:pt>
                <c:pt idx="4473">
                  <c:v>1960</c:v>
                </c:pt>
                <c:pt idx="4474">
                  <c:v>34</c:v>
                </c:pt>
                <c:pt idx="4475">
                  <c:v>10664</c:v>
                </c:pt>
                <c:pt idx="4476">
                  <c:v>12919</c:v>
                </c:pt>
                <c:pt idx="4477">
                  <c:v>29425</c:v>
                </c:pt>
                <c:pt idx="4478">
                  <c:v>148529</c:v>
                </c:pt>
                <c:pt idx="4479">
                  <c:v>438470</c:v>
                </c:pt>
                <c:pt idx="4480">
                  <c:v>20063</c:v>
                </c:pt>
                <c:pt idx="4481">
                  <c:v>11434</c:v>
                </c:pt>
                <c:pt idx="4482">
                  <c:v>5665</c:v>
                </c:pt>
                <c:pt idx="4483">
                  <c:v>15235</c:v>
                </c:pt>
                <c:pt idx="4484">
                  <c:v>79677</c:v>
                </c:pt>
                <c:pt idx="4485">
                  <c:v>16054</c:v>
                </c:pt>
                <c:pt idx="4486">
                  <c:v>91331</c:v>
                </c:pt>
                <c:pt idx="4487">
                  <c:v>8960</c:v>
                </c:pt>
                <c:pt idx="4488">
                  <c:v>103188</c:v>
                </c:pt>
                <c:pt idx="4489">
                  <c:v>400420</c:v>
                </c:pt>
                <c:pt idx="4490">
                  <c:v>60</c:v>
                </c:pt>
                <c:pt idx="4491">
                  <c:v>4513</c:v>
                </c:pt>
                <c:pt idx="4492">
                  <c:v>1573</c:v>
                </c:pt>
                <c:pt idx="4493">
                  <c:v>13220</c:v>
                </c:pt>
                <c:pt idx="4494">
                  <c:v>3676</c:v>
                </c:pt>
                <c:pt idx="4495">
                  <c:v>28580</c:v>
                </c:pt>
                <c:pt idx="4496">
                  <c:v>2622</c:v>
                </c:pt>
                <c:pt idx="4497">
                  <c:v>46101</c:v>
                </c:pt>
                <c:pt idx="4498">
                  <c:v>4800</c:v>
                </c:pt>
                <c:pt idx="4499">
                  <c:v>7000</c:v>
                </c:pt>
                <c:pt idx="4500">
                  <c:v>3499</c:v>
                </c:pt>
                <c:pt idx="4501">
                  <c:v>52151</c:v>
                </c:pt>
                <c:pt idx="4502">
                  <c:v>15166</c:v>
                </c:pt>
                <c:pt idx="4503">
                  <c:v>4414</c:v>
                </c:pt>
                <c:pt idx="4504">
                  <c:v>165039</c:v>
                </c:pt>
                <c:pt idx="4505">
                  <c:v>11108</c:v>
                </c:pt>
                <c:pt idx="4506">
                  <c:v>43063</c:v>
                </c:pt>
                <c:pt idx="4507">
                  <c:v>39646</c:v>
                </c:pt>
                <c:pt idx="4508">
                  <c:v>8012</c:v>
                </c:pt>
                <c:pt idx="4509">
                  <c:v>39894</c:v>
                </c:pt>
                <c:pt idx="4510">
                  <c:v>21968</c:v>
                </c:pt>
                <c:pt idx="4511">
                  <c:v>54669</c:v>
                </c:pt>
                <c:pt idx="4512">
                  <c:v>50835</c:v>
                </c:pt>
                <c:pt idx="4513">
                  <c:v>25676</c:v>
                </c:pt>
                <c:pt idx="4514">
                  <c:v>7</c:v>
                </c:pt>
                <c:pt idx="4515">
                  <c:v>63128</c:v>
                </c:pt>
                <c:pt idx="4516">
                  <c:v>17351</c:v>
                </c:pt>
                <c:pt idx="4517">
                  <c:v>1457</c:v>
                </c:pt>
                <c:pt idx="4518">
                  <c:v>7808</c:v>
                </c:pt>
                <c:pt idx="4519">
                  <c:v>1565579</c:v>
                </c:pt>
                <c:pt idx="4520">
                  <c:v>1991</c:v>
                </c:pt>
                <c:pt idx="4521">
                  <c:v>20538</c:v>
                </c:pt>
                <c:pt idx="4522">
                  <c:v>1402578</c:v>
                </c:pt>
                <c:pt idx="4523">
                  <c:v>75955</c:v>
                </c:pt>
                <c:pt idx="4524">
                  <c:v>9320</c:v>
                </c:pt>
                <c:pt idx="4525">
                  <c:v>14407</c:v>
                </c:pt>
                <c:pt idx="4526">
                  <c:v>221868</c:v>
                </c:pt>
                <c:pt idx="4527">
                  <c:v>2</c:v>
                </c:pt>
                <c:pt idx="4528">
                  <c:v>3836</c:v>
                </c:pt>
                <c:pt idx="4529">
                  <c:v>1614</c:v>
                </c:pt>
                <c:pt idx="4530">
                  <c:v>30112</c:v>
                </c:pt>
                <c:pt idx="4531">
                  <c:v>11033</c:v>
                </c:pt>
                <c:pt idx="4532">
                  <c:v>5107</c:v>
                </c:pt>
                <c:pt idx="4533">
                  <c:v>632830</c:v>
                </c:pt>
                <c:pt idx="4534">
                  <c:v>9918</c:v>
                </c:pt>
                <c:pt idx="4535">
                  <c:v>14215</c:v>
                </c:pt>
                <c:pt idx="4536">
                  <c:v>7155</c:v>
                </c:pt>
                <c:pt idx="4537">
                  <c:v>22397</c:v>
                </c:pt>
                <c:pt idx="4538">
                  <c:v>14539</c:v>
                </c:pt>
                <c:pt idx="4539">
                  <c:v>9652</c:v>
                </c:pt>
                <c:pt idx="4540">
                  <c:v>28222</c:v>
                </c:pt>
                <c:pt idx="4541">
                  <c:v>779</c:v>
                </c:pt>
                <c:pt idx="4542">
                  <c:v>2252</c:v>
                </c:pt>
                <c:pt idx="4543">
                  <c:v>173998</c:v>
                </c:pt>
                <c:pt idx="4544">
                  <c:v>19731</c:v>
                </c:pt>
                <c:pt idx="4545">
                  <c:v>94802</c:v>
                </c:pt>
                <c:pt idx="4546">
                  <c:v>231117</c:v>
                </c:pt>
                <c:pt idx="4547">
                  <c:v>10655</c:v>
                </c:pt>
                <c:pt idx="4548">
                  <c:v>28153</c:v>
                </c:pt>
                <c:pt idx="4549">
                  <c:v>452265</c:v>
                </c:pt>
                <c:pt idx="4550">
                  <c:v>94916</c:v>
                </c:pt>
                <c:pt idx="4551">
                  <c:v>7</c:v>
                </c:pt>
                <c:pt idx="4552">
                  <c:v>143678</c:v>
                </c:pt>
                <c:pt idx="4553">
                  <c:v>19965</c:v>
                </c:pt>
                <c:pt idx="4554">
                  <c:v>26744</c:v>
                </c:pt>
                <c:pt idx="4555">
                  <c:v>3074</c:v>
                </c:pt>
                <c:pt idx="4556">
                  <c:v>2332</c:v>
                </c:pt>
                <c:pt idx="4557">
                  <c:v>26592</c:v>
                </c:pt>
                <c:pt idx="4558">
                  <c:v>47253</c:v>
                </c:pt>
                <c:pt idx="4559">
                  <c:v>7807</c:v>
                </c:pt>
                <c:pt idx="4560">
                  <c:v>1067</c:v>
                </c:pt>
                <c:pt idx="4561">
                  <c:v>55281</c:v>
                </c:pt>
                <c:pt idx="4562">
                  <c:v>189</c:v>
                </c:pt>
                <c:pt idx="4563">
                  <c:v>6065</c:v>
                </c:pt>
                <c:pt idx="4564">
                  <c:v>1840</c:v>
                </c:pt>
                <c:pt idx="4565">
                  <c:v>491</c:v>
                </c:pt>
                <c:pt idx="4566">
                  <c:v>82882</c:v>
                </c:pt>
                <c:pt idx="4567">
                  <c:v>9718</c:v>
                </c:pt>
                <c:pt idx="4568">
                  <c:v>4682</c:v>
                </c:pt>
                <c:pt idx="4569">
                  <c:v>10410</c:v>
                </c:pt>
                <c:pt idx="4570">
                  <c:v>61649</c:v>
                </c:pt>
                <c:pt idx="4571">
                  <c:v>55218</c:v>
                </c:pt>
                <c:pt idx="4572">
                  <c:v>7979</c:v>
                </c:pt>
                <c:pt idx="4573">
                  <c:v>5933</c:v>
                </c:pt>
                <c:pt idx="4574">
                  <c:v>8950</c:v>
                </c:pt>
                <c:pt idx="4575">
                  <c:v>29625</c:v>
                </c:pt>
                <c:pt idx="4576">
                  <c:v>187892</c:v>
                </c:pt>
                <c:pt idx="4577">
                  <c:v>25650</c:v>
                </c:pt>
                <c:pt idx="4578">
                  <c:v>25134</c:v>
                </c:pt>
                <c:pt idx="4579">
                  <c:v>3680</c:v>
                </c:pt>
                <c:pt idx="4580">
                  <c:v>122553</c:v>
                </c:pt>
                <c:pt idx="4581">
                  <c:v>2770</c:v>
                </c:pt>
                <c:pt idx="4582">
                  <c:v>4270</c:v>
                </c:pt>
                <c:pt idx="4583">
                  <c:v>2292</c:v>
                </c:pt>
                <c:pt idx="4584">
                  <c:v>15926</c:v>
                </c:pt>
                <c:pt idx="4585">
                  <c:v>1377</c:v>
                </c:pt>
                <c:pt idx="4586">
                  <c:v>395</c:v>
                </c:pt>
                <c:pt idx="4587">
                  <c:v>33663</c:v>
                </c:pt>
                <c:pt idx="4588">
                  <c:v>153</c:v>
                </c:pt>
                <c:pt idx="4589">
                  <c:v>9356</c:v>
                </c:pt>
                <c:pt idx="4590">
                  <c:v>5036</c:v>
                </c:pt>
                <c:pt idx="4591">
                  <c:v>6918</c:v>
                </c:pt>
                <c:pt idx="4592">
                  <c:v>18073</c:v>
                </c:pt>
                <c:pt idx="4593">
                  <c:v>5956</c:v>
                </c:pt>
                <c:pt idx="4594">
                  <c:v>12727</c:v>
                </c:pt>
                <c:pt idx="4595">
                  <c:v>6688</c:v>
                </c:pt>
                <c:pt idx="4596">
                  <c:v>99200</c:v>
                </c:pt>
                <c:pt idx="4597">
                  <c:v>230</c:v>
                </c:pt>
                <c:pt idx="4598">
                  <c:v>20988</c:v>
                </c:pt>
                <c:pt idx="4599">
                  <c:v>17381</c:v>
                </c:pt>
                <c:pt idx="4600">
                  <c:v>2595</c:v>
                </c:pt>
                <c:pt idx="4601">
                  <c:v>78042</c:v>
                </c:pt>
                <c:pt idx="4602">
                  <c:v>125681</c:v>
                </c:pt>
                <c:pt idx="4603">
                  <c:v>64944</c:v>
                </c:pt>
                <c:pt idx="4604">
                  <c:v>19679</c:v>
                </c:pt>
                <c:pt idx="4605">
                  <c:v>21279</c:v>
                </c:pt>
                <c:pt idx="4606">
                  <c:v>2407</c:v>
                </c:pt>
                <c:pt idx="4607">
                  <c:v>17500</c:v>
                </c:pt>
                <c:pt idx="4608">
                  <c:v>181845</c:v>
                </c:pt>
                <c:pt idx="4609">
                  <c:v>5296</c:v>
                </c:pt>
                <c:pt idx="4610">
                  <c:v>4803</c:v>
                </c:pt>
                <c:pt idx="4611">
                  <c:v>32441</c:v>
                </c:pt>
                <c:pt idx="4612">
                  <c:v>271913</c:v>
                </c:pt>
                <c:pt idx="4613">
                  <c:v>125634</c:v>
                </c:pt>
                <c:pt idx="4614">
                  <c:v>17587</c:v>
                </c:pt>
                <c:pt idx="4615">
                  <c:v>379</c:v>
                </c:pt>
                <c:pt idx="4616">
                  <c:v>356</c:v>
                </c:pt>
                <c:pt idx="4617">
                  <c:v>53581</c:v>
                </c:pt>
                <c:pt idx="4618">
                  <c:v>375</c:v>
                </c:pt>
                <c:pt idx="4619">
                  <c:v>711348</c:v>
                </c:pt>
                <c:pt idx="4620">
                  <c:v>30771</c:v>
                </c:pt>
                <c:pt idx="4621">
                  <c:v>74831</c:v>
                </c:pt>
                <c:pt idx="4622">
                  <c:v>14826</c:v>
                </c:pt>
                <c:pt idx="4623">
                  <c:v>1665</c:v>
                </c:pt>
                <c:pt idx="4624">
                  <c:v>109125</c:v>
                </c:pt>
                <c:pt idx="4625">
                  <c:v>9</c:v>
                </c:pt>
                <c:pt idx="4626">
                  <c:v>96754</c:v>
                </c:pt>
                <c:pt idx="4627">
                  <c:v>112</c:v>
                </c:pt>
                <c:pt idx="4628">
                  <c:v>3078</c:v>
                </c:pt>
                <c:pt idx="4629">
                  <c:v>28293</c:v>
                </c:pt>
                <c:pt idx="4630">
                  <c:v>21159</c:v>
                </c:pt>
                <c:pt idx="4631">
                  <c:v>36133</c:v>
                </c:pt>
                <c:pt idx="4632">
                  <c:v>20927</c:v>
                </c:pt>
                <c:pt idx="4633">
                  <c:v>2788</c:v>
                </c:pt>
                <c:pt idx="4634">
                  <c:v>15211</c:v>
                </c:pt>
                <c:pt idx="4635">
                  <c:v>45197</c:v>
                </c:pt>
                <c:pt idx="4636">
                  <c:v>15071</c:v>
                </c:pt>
                <c:pt idx="4637">
                  <c:v>9427</c:v>
                </c:pt>
                <c:pt idx="4638">
                  <c:v>9210</c:v>
                </c:pt>
                <c:pt idx="4639">
                  <c:v>1890</c:v>
                </c:pt>
                <c:pt idx="4640">
                  <c:v>148893</c:v>
                </c:pt>
                <c:pt idx="4641">
                  <c:v>35541</c:v>
                </c:pt>
                <c:pt idx="4642">
                  <c:v>7849</c:v>
                </c:pt>
                <c:pt idx="4643">
                  <c:v>6010</c:v>
                </c:pt>
                <c:pt idx="4644">
                  <c:v>837</c:v>
                </c:pt>
                <c:pt idx="4645">
                  <c:v>85151</c:v>
                </c:pt>
                <c:pt idx="4646">
                  <c:v>10268</c:v>
                </c:pt>
                <c:pt idx="4647">
                  <c:v>4330</c:v>
                </c:pt>
                <c:pt idx="4648">
                  <c:v>24494</c:v>
                </c:pt>
                <c:pt idx="4649">
                  <c:v>35273</c:v>
                </c:pt>
                <c:pt idx="4650">
                  <c:v>49716</c:v>
                </c:pt>
                <c:pt idx="4651">
                  <c:v>34</c:v>
                </c:pt>
                <c:pt idx="4652">
                  <c:v>2098</c:v>
                </c:pt>
                <c:pt idx="4653">
                  <c:v>32206</c:v>
                </c:pt>
                <c:pt idx="4654">
                  <c:v>562</c:v>
                </c:pt>
                <c:pt idx="4655">
                  <c:v>38</c:v>
                </c:pt>
                <c:pt idx="4656">
                  <c:v>74113</c:v>
                </c:pt>
                <c:pt idx="4657">
                  <c:v>29255</c:v>
                </c:pt>
                <c:pt idx="4658">
                  <c:v>24288</c:v>
                </c:pt>
                <c:pt idx="4659">
                  <c:v>2446</c:v>
                </c:pt>
                <c:pt idx="4660">
                  <c:v>67</c:v>
                </c:pt>
                <c:pt idx="4661">
                  <c:v>12261</c:v>
                </c:pt>
                <c:pt idx="4662">
                  <c:v>776</c:v>
                </c:pt>
                <c:pt idx="4663">
                  <c:v>3756</c:v>
                </c:pt>
                <c:pt idx="4664">
                  <c:v>50778</c:v>
                </c:pt>
                <c:pt idx="4665">
                  <c:v>73781</c:v>
                </c:pt>
                <c:pt idx="4666">
                  <c:v>32974</c:v>
                </c:pt>
                <c:pt idx="4667">
                  <c:v>11510</c:v>
                </c:pt>
                <c:pt idx="4668">
                  <c:v>2792</c:v>
                </c:pt>
                <c:pt idx="4669">
                  <c:v>15618</c:v>
                </c:pt>
                <c:pt idx="4670">
                  <c:v>475593</c:v>
                </c:pt>
                <c:pt idx="4671">
                  <c:v>65320</c:v>
                </c:pt>
                <c:pt idx="4672">
                  <c:v>365439</c:v>
                </c:pt>
                <c:pt idx="4673">
                  <c:v>14532</c:v>
                </c:pt>
                <c:pt idx="4674">
                  <c:v>14</c:v>
                </c:pt>
                <c:pt idx="4675">
                  <c:v>811144</c:v>
                </c:pt>
                <c:pt idx="4676">
                  <c:v>104</c:v>
                </c:pt>
                <c:pt idx="4677">
                  <c:v>41128</c:v>
                </c:pt>
                <c:pt idx="4678">
                  <c:v>27676</c:v>
                </c:pt>
                <c:pt idx="4679">
                  <c:v>956937</c:v>
                </c:pt>
                <c:pt idx="4680">
                  <c:v>670203</c:v>
                </c:pt>
                <c:pt idx="4681">
                  <c:v>8082</c:v>
                </c:pt>
                <c:pt idx="4682">
                  <c:v>17659</c:v>
                </c:pt>
                <c:pt idx="4683">
                  <c:v>26176</c:v>
                </c:pt>
                <c:pt idx="4684">
                  <c:v>28</c:v>
                </c:pt>
                <c:pt idx="4685">
                  <c:v>13283</c:v>
                </c:pt>
                <c:pt idx="4686">
                  <c:v>1032</c:v>
                </c:pt>
                <c:pt idx="4687">
                  <c:v>1162</c:v>
                </c:pt>
                <c:pt idx="4688">
                  <c:v>501</c:v>
                </c:pt>
                <c:pt idx="4689">
                  <c:v>3502</c:v>
                </c:pt>
                <c:pt idx="4690">
                  <c:v>17772</c:v>
                </c:pt>
                <c:pt idx="4691">
                  <c:v>246</c:v>
                </c:pt>
                <c:pt idx="4692">
                  <c:v>253</c:v>
                </c:pt>
                <c:pt idx="4693">
                  <c:v>9119</c:v>
                </c:pt>
                <c:pt idx="4694">
                  <c:v>35</c:v>
                </c:pt>
                <c:pt idx="4695">
                  <c:v>189767</c:v>
                </c:pt>
                <c:pt idx="4696">
                  <c:v>7449</c:v>
                </c:pt>
                <c:pt idx="4697">
                  <c:v>35880</c:v>
                </c:pt>
                <c:pt idx="4698">
                  <c:v>1458</c:v>
                </c:pt>
                <c:pt idx="4699">
                  <c:v>10411</c:v>
                </c:pt>
                <c:pt idx="4700">
                  <c:v>1829</c:v>
                </c:pt>
                <c:pt idx="4701">
                  <c:v>27239</c:v>
                </c:pt>
                <c:pt idx="4702">
                  <c:v>27256</c:v>
                </c:pt>
                <c:pt idx="4703">
                  <c:v>287024</c:v>
                </c:pt>
                <c:pt idx="4704">
                  <c:v>3131</c:v>
                </c:pt>
                <c:pt idx="4705">
                  <c:v>8861</c:v>
                </c:pt>
                <c:pt idx="4706">
                  <c:v>41</c:v>
                </c:pt>
                <c:pt idx="4707">
                  <c:v>15349</c:v>
                </c:pt>
                <c:pt idx="4708">
                  <c:v>15229</c:v>
                </c:pt>
                <c:pt idx="4709">
                  <c:v>10390</c:v>
                </c:pt>
                <c:pt idx="4710">
                  <c:v>12337</c:v>
                </c:pt>
                <c:pt idx="4711">
                  <c:v>10061</c:v>
                </c:pt>
                <c:pt idx="4712">
                  <c:v>2349</c:v>
                </c:pt>
                <c:pt idx="4713">
                  <c:v>682328</c:v>
                </c:pt>
                <c:pt idx="4714">
                  <c:v>14766</c:v>
                </c:pt>
                <c:pt idx="4715">
                  <c:v>75983</c:v>
                </c:pt>
                <c:pt idx="4716">
                  <c:v>53649</c:v>
                </c:pt>
                <c:pt idx="4717">
                  <c:v>12</c:v>
                </c:pt>
                <c:pt idx="4718">
                  <c:v>5146</c:v>
                </c:pt>
                <c:pt idx="4719">
                  <c:v>10683</c:v>
                </c:pt>
                <c:pt idx="4720">
                  <c:v>32895</c:v>
                </c:pt>
                <c:pt idx="4721">
                  <c:v>263</c:v>
                </c:pt>
                <c:pt idx="4722">
                  <c:v>542</c:v>
                </c:pt>
                <c:pt idx="4723">
                  <c:v>8358</c:v>
                </c:pt>
                <c:pt idx="4724">
                  <c:v>255</c:v>
                </c:pt>
                <c:pt idx="4725">
                  <c:v>13280</c:v>
                </c:pt>
                <c:pt idx="4726">
                  <c:v>2</c:v>
                </c:pt>
                <c:pt idx="4727">
                  <c:v>486</c:v>
                </c:pt>
                <c:pt idx="4728">
                  <c:v>708</c:v>
                </c:pt>
                <c:pt idx="4729">
                  <c:v>9074</c:v>
                </c:pt>
                <c:pt idx="4730">
                  <c:v>3531</c:v>
                </c:pt>
                <c:pt idx="4731">
                  <c:v>18188</c:v>
                </c:pt>
                <c:pt idx="4732">
                  <c:v>42</c:v>
                </c:pt>
                <c:pt idx="4733">
                  <c:v>12701</c:v>
                </c:pt>
                <c:pt idx="4734">
                  <c:v>3091</c:v>
                </c:pt>
                <c:pt idx="4735">
                  <c:v>2205</c:v>
                </c:pt>
                <c:pt idx="4736">
                  <c:v>133400</c:v>
                </c:pt>
                <c:pt idx="4737">
                  <c:v>7926</c:v>
                </c:pt>
                <c:pt idx="4738">
                  <c:v>64</c:v>
                </c:pt>
                <c:pt idx="4739">
                  <c:v>21624</c:v>
                </c:pt>
                <c:pt idx="4740">
                  <c:v>2027</c:v>
                </c:pt>
                <c:pt idx="4741">
                  <c:v>18845</c:v>
                </c:pt>
                <c:pt idx="4742">
                  <c:v>3735</c:v>
                </c:pt>
                <c:pt idx="4743">
                  <c:v>3997</c:v>
                </c:pt>
                <c:pt idx="4744">
                  <c:v>115979</c:v>
                </c:pt>
                <c:pt idx="4745">
                  <c:v>277</c:v>
                </c:pt>
                <c:pt idx="4746">
                  <c:v>17124</c:v>
                </c:pt>
                <c:pt idx="4747">
                  <c:v>6427</c:v>
                </c:pt>
                <c:pt idx="4748">
                  <c:v>77823</c:v>
                </c:pt>
                <c:pt idx="4749">
                  <c:v>25901</c:v>
                </c:pt>
                <c:pt idx="4750">
                  <c:v>19377</c:v>
                </c:pt>
                <c:pt idx="4751">
                  <c:v>258658</c:v>
                </c:pt>
                <c:pt idx="4752">
                  <c:v>5878</c:v>
                </c:pt>
                <c:pt idx="4753">
                  <c:v>26506</c:v>
                </c:pt>
                <c:pt idx="4754">
                  <c:v>22377</c:v>
                </c:pt>
                <c:pt idx="4755">
                  <c:v>24475</c:v>
                </c:pt>
                <c:pt idx="4756">
                  <c:v>78</c:v>
                </c:pt>
                <c:pt idx="4757">
                  <c:v>853</c:v>
                </c:pt>
                <c:pt idx="4758">
                  <c:v>1005</c:v>
                </c:pt>
                <c:pt idx="4759">
                  <c:v>4757</c:v>
                </c:pt>
                <c:pt idx="4760">
                  <c:v>1733</c:v>
                </c:pt>
                <c:pt idx="4761">
                  <c:v>8067</c:v>
                </c:pt>
                <c:pt idx="4762">
                  <c:v>68991</c:v>
                </c:pt>
                <c:pt idx="4763">
                  <c:v>13886</c:v>
                </c:pt>
                <c:pt idx="4764">
                  <c:v>7330</c:v>
                </c:pt>
                <c:pt idx="4765">
                  <c:v>774</c:v>
                </c:pt>
                <c:pt idx="4766">
                  <c:v>216886</c:v>
                </c:pt>
                <c:pt idx="4767">
                  <c:v>848043</c:v>
                </c:pt>
                <c:pt idx="4768">
                  <c:v>8754</c:v>
                </c:pt>
                <c:pt idx="4769">
                  <c:v>4654</c:v>
                </c:pt>
                <c:pt idx="4770">
                  <c:v>66573</c:v>
                </c:pt>
                <c:pt idx="4771">
                  <c:v>5187</c:v>
                </c:pt>
                <c:pt idx="4772">
                  <c:v>560637</c:v>
                </c:pt>
                <c:pt idx="4773">
                  <c:v>510</c:v>
                </c:pt>
                <c:pt idx="4774">
                  <c:v>832</c:v>
                </c:pt>
                <c:pt idx="4775">
                  <c:v>65772</c:v>
                </c:pt>
                <c:pt idx="4776">
                  <c:v>4839</c:v>
                </c:pt>
                <c:pt idx="4777">
                  <c:v>2133</c:v>
                </c:pt>
                <c:pt idx="4778">
                  <c:v>11933</c:v>
                </c:pt>
                <c:pt idx="4779">
                  <c:v>30029</c:v>
                </c:pt>
                <c:pt idx="4780">
                  <c:v>72970</c:v>
                </c:pt>
                <c:pt idx="4781">
                  <c:v>21003</c:v>
                </c:pt>
                <c:pt idx="4782">
                  <c:v>10960</c:v>
                </c:pt>
                <c:pt idx="4783">
                  <c:v>33110</c:v>
                </c:pt>
                <c:pt idx="4784">
                  <c:v>663</c:v>
                </c:pt>
                <c:pt idx="4785">
                  <c:v>3140</c:v>
                </c:pt>
                <c:pt idx="4786">
                  <c:v>1215</c:v>
                </c:pt>
                <c:pt idx="4787">
                  <c:v>631</c:v>
                </c:pt>
                <c:pt idx="4788">
                  <c:v>5884</c:v>
                </c:pt>
                <c:pt idx="4789">
                  <c:v>368155</c:v>
                </c:pt>
                <c:pt idx="4790">
                  <c:v>611</c:v>
                </c:pt>
                <c:pt idx="4791">
                  <c:v>16878</c:v>
                </c:pt>
                <c:pt idx="4792">
                  <c:v>187947</c:v>
                </c:pt>
                <c:pt idx="4793">
                  <c:v>15530</c:v>
                </c:pt>
                <c:pt idx="4794">
                  <c:v>637</c:v>
                </c:pt>
                <c:pt idx="4795">
                  <c:v>2650</c:v>
                </c:pt>
                <c:pt idx="4796">
                  <c:v>6068</c:v>
                </c:pt>
                <c:pt idx="4797">
                  <c:v>1329</c:v>
                </c:pt>
                <c:pt idx="4798">
                  <c:v>1322</c:v>
                </c:pt>
                <c:pt idx="4799">
                  <c:v>621</c:v>
                </c:pt>
                <c:pt idx="4800">
                  <c:v>840</c:v>
                </c:pt>
                <c:pt idx="4801">
                  <c:v>5632</c:v>
                </c:pt>
                <c:pt idx="4802">
                  <c:v>2462</c:v>
                </c:pt>
                <c:pt idx="4803">
                  <c:v>10006</c:v>
                </c:pt>
                <c:pt idx="4804">
                  <c:v>21607</c:v>
                </c:pt>
                <c:pt idx="4805">
                  <c:v>7991</c:v>
                </c:pt>
                <c:pt idx="4806">
                  <c:v>88716</c:v>
                </c:pt>
                <c:pt idx="4807">
                  <c:v>55158</c:v>
                </c:pt>
                <c:pt idx="4808">
                  <c:v>2338</c:v>
                </c:pt>
                <c:pt idx="4809">
                  <c:v>22478</c:v>
                </c:pt>
                <c:pt idx="4810">
                  <c:v>9204</c:v>
                </c:pt>
                <c:pt idx="4811">
                  <c:v>1306</c:v>
                </c:pt>
                <c:pt idx="4812">
                  <c:v>46102</c:v>
                </c:pt>
                <c:pt idx="4813">
                  <c:v>4035</c:v>
                </c:pt>
                <c:pt idx="4814">
                  <c:v>730</c:v>
                </c:pt>
                <c:pt idx="4815">
                  <c:v>24021</c:v>
                </c:pt>
                <c:pt idx="4816">
                  <c:v>292</c:v>
                </c:pt>
                <c:pt idx="4817">
                  <c:v>96921</c:v>
                </c:pt>
                <c:pt idx="4818">
                  <c:v>3197</c:v>
                </c:pt>
                <c:pt idx="4819">
                  <c:v>7562</c:v>
                </c:pt>
                <c:pt idx="4820">
                  <c:v>291884</c:v>
                </c:pt>
                <c:pt idx="4821">
                  <c:v>265</c:v>
                </c:pt>
                <c:pt idx="4822">
                  <c:v>548</c:v>
                </c:pt>
                <c:pt idx="4823">
                  <c:v>19001</c:v>
                </c:pt>
                <c:pt idx="4824">
                  <c:v>3726</c:v>
                </c:pt>
                <c:pt idx="4825">
                  <c:v>128111</c:v>
                </c:pt>
                <c:pt idx="4826">
                  <c:v>137266</c:v>
                </c:pt>
                <c:pt idx="4827">
                  <c:v>1365</c:v>
                </c:pt>
                <c:pt idx="4828">
                  <c:v>6742</c:v>
                </c:pt>
                <c:pt idx="4829">
                  <c:v>129661</c:v>
                </c:pt>
                <c:pt idx="4830">
                  <c:v>31631</c:v>
                </c:pt>
                <c:pt idx="4831">
                  <c:v>502</c:v>
                </c:pt>
                <c:pt idx="4832">
                  <c:v>53882</c:v>
                </c:pt>
                <c:pt idx="4833">
                  <c:v>2382</c:v>
                </c:pt>
                <c:pt idx="4834">
                  <c:v>5551</c:v>
                </c:pt>
                <c:pt idx="4835">
                  <c:v>6187</c:v>
                </c:pt>
                <c:pt idx="4836">
                  <c:v>100761</c:v>
                </c:pt>
                <c:pt idx="4837">
                  <c:v>41328</c:v>
                </c:pt>
                <c:pt idx="4838">
                  <c:v>213</c:v>
                </c:pt>
                <c:pt idx="4839">
                  <c:v>23527</c:v>
                </c:pt>
                <c:pt idx="4840">
                  <c:v>278324</c:v>
                </c:pt>
                <c:pt idx="4841">
                  <c:v>5503</c:v>
                </c:pt>
                <c:pt idx="4842">
                  <c:v>4442</c:v>
                </c:pt>
                <c:pt idx="4843">
                  <c:v>19909</c:v>
                </c:pt>
                <c:pt idx="4844">
                  <c:v>1251825</c:v>
                </c:pt>
                <c:pt idx="4845">
                  <c:v>1518</c:v>
                </c:pt>
                <c:pt idx="4846">
                  <c:v>26753</c:v>
                </c:pt>
                <c:pt idx="4847">
                  <c:v>28391</c:v>
                </c:pt>
                <c:pt idx="4848">
                  <c:v>11346</c:v>
                </c:pt>
                <c:pt idx="4849">
                  <c:v>30066</c:v>
                </c:pt>
                <c:pt idx="4850">
                  <c:v>15243</c:v>
                </c:pt>
                <c:pt idx="4851">
                  <c:v>27880</c:v>
                </c:pt>
                <c:pt idx="4852">
                  <c:v>2318</c:v>
                </c:pt>
                <c:pt idx="4853">
                  <c:v>133</c:v>
                </c:pt>
                <c:pt idx="4854">
                  <c:v>91</c:v>
                </c:pt>
                <c:pt idx="4855">
                  <c:v>8237</c:v>
                </c:pt>
                <c:pt idx="4856">
                  <c:v>85558</c:v>
                </c:pt>
                <c:pt idx="4857">
                  <c:v>5670</c:v>
                </c:pt>
                <c:pt idx="4858">
                  <c:v>11989</c:v>
                </c:pt>
                <c:pt idx="4859">
                  <c:v>62865</c:v>
                </c:pt>
                <c:pt idx="4860">
                  <c:v>33341</c:v>
                </c:pt>
                <c:pt idx="4861">
                  <c:v>1485</c:v>
                </c:pt>
                <c:pt idx="4862">
                  <c:v>141681</c:v>
                </c:pt>
                <c:pt idx="4863">
                  <c:v>109</c:v>
                </c:pt>
                <c:pt idx="4864">
                  <c:v>8000</c:v>
                </c:pt>
                <c:pt idx="4865">
                  <c:v>11983</c:v>
                </c:pt>
                <c:pt idx="4866">
                  <c:v>43</c:v>
                </c:pt>
                <c:pt idx="4867">
                  <c:v>20573</c:v>
                </c:pt>
                <c:pt idx="4868">
                  <c:v>14667</c:v>
                </c:pt>
                <c:pt idx="4869">
                  <c:v>153566</c:v>
                </c:pt>
                <c:pt idx="4870">
                  <c:v>4012</c:v>
                </c:pt>
                <c:pt idx="4871">
                  <c:v>21524</c:v>
                </c:pt>
                <c:pt idx="4872">
                  <c:v>19154</c:v>
                </c:pt>
                <c:pt idx="4873">
                  <c:v>69167</c:v>
                </c:pt>
                <c:pt idx="4874">
                  <c:v>1248</c:v>
                </c:pt>
                <c:pt idx="4875">
                  <c:v>140736</c:v>
                </c:pt>
                <c:pt idx="4876">
                  <c:v>16375</c:v>
                </c:pt>
                <c:pt idx="4877">
                  <c:v>23400</c:v>
                </c:pt>
                <c:pt idx="4878">
                  <c:v>7873</c:v>
                </c:pt>
                <c:pt idx="4879">
                  <c:v>57492</c:v>
                </c:pt>
                <c:pt idx="4880">
                  <c:v>9538</c:v>
                </c:pt>
                <c:pt idx="4881">
                  <c:v>4813</c:v>
                </c:pt>
                <c:pt idx="4882">
                  <c:v>129865</c:v>
                </c:pt>
                <c:pt idx="4883">
                  <c:v>14885</c:v>
                </c:pt>
                <c:pt idx="4884">
                  <c:v>68</c:v>
                </c:pt>
                <c:pt idx="4885">
                  <c:v>35415</c:v>
                </c:pt>
                <c:pt idx="4886">
                  <c:v>470</c:v>
                </c:pt>
                <c:pt idx="4887">
                  <c:v>13596</c:v>
                </c:pt>
                <c:pt idx="4888">
                  <c:v>1617</c:v>
                </c:pt>
                <c:pt idx="4889">
                  <c:v>38244</c:v>
                </c:pt>
                <c:pt idx="4890">
                  <c:v>1036693</c:v>
                </c:pt>
                <c:pt idx="4891">
                  <c:v>6967</c:v>
                </c:pt>
                <c:pt idx="4892">
                  <c:v>381</c:v>
                </c:pt>
                <c:pt idx="4893">
                  <c:v>17910</c:v>
                </c:pt>
                <c:pt idx="4894">
                  <c:v>15894</c:v>
                </c:pt>
                <c:pt idx="4895">
                  <c:v>2322</c:v>
                </c:pt>
                <c:pt idx="4896">
                  <c:v>621</c:v>
                </c:pt>
                <c:pt idx="4897">
                  <c:v>16239</c:v>
                </c:pt>
                <c:pt idx="4898">
                  <c:v>38124</c:v>
                </c:pt>
                <c:pt idx="4899">
                  <c:v>4782</c:v>
                </c:pt>
                <c:pt idx="4900">
                  <c:v>56899</c:v>
                </c:pt>
                <c:pt idx="4901">
                  <c:v>3770</c:v>
                </c:pt>
                <c:pt idx="4902">
                  <c:v>9086</c:v>
                </c:pt>
                <c:pt idx="4903">
                  <c:v>12602</c:v>
                </c:pt>
                <c:pt idx="4904">
                  <c:v>50058</c:v>
                </c:pt>
                <c:pt idx="4905">
                  <c:v>21797</c:v>
                </c:pt>
                <c:pt idx="4906">
                  <c:v>29541</c:v>
                </c:pt>
                <c:pt idx="4907">
                  <c:v>9565</c:v>
                </c:pt>
                <c:pt idx="4908">
                  <c:v>4742</c:v>
                </c:pt>
                <c:pt idx="4909">
                  <c:v>21281</c:v>
                </c:pt>
                <c:pt idx="4910">
                  <c:v>4331</c:v>
                </c:pt>
                <c:pt idx="4911">
                  <c:v>37177</c:v>
                </c:pt>
                <c:pt idx="4912">
                  <c:v>6565</c:v>
                </c:pt>
                <c:pt idx="4913">
                  <c:v>1727</c:v>
                </c:pt>
                <c:pt idx="4914">
                  <c:v>7876</c:v>
                </c:pt>
                <c:pt idx="4915">
                  <c:v>9130</c:v>
                </c:pt>
                <c:pt idx="4916">
                  <c:v>3857</c:v>
                </c:pt>
                <c:pt idx="4917">
                  <c:v>56167</c:v>
                </c:pt>
                <c:pt idx="4918">
                  <c:v>398</c:v>
                </c:pt>
                <c:pt idx="4919">
                  <c:v>194878</c:v>
                </c:pt>
                <c:pt idx="4920">
                  <c:v>3682</c:v>
                </c:pt>
                <c:pt idx="4921">
                  <c:v>30</c:v>
                </c:pt>
                <c:pt idx="4922">
                  <c:v>10234</c:v>
                </c:pt>
                <c:pt idx="4923">
                  <c:v>29914</c:v>
                </c:pt>
                <c:pt idx="4924">
                  <c:v>42577</c:v>
                </c:pt>
                <c:pt idx="4925">
                  <c:v>36907</c:v>
                </c:pt>
                <c:pt idx="4926">
                  <c:v>28986</c:v>
                </c:pt>
                <c:pt idx="4927">
                  <c:v>2054</c:v>
                </c:pt>
                <c:pt idx="4928">
                  <c:v>100</c:v>
                </c:pt>
                <c:pt idx="4929">
                  <c:v>20638</c:v>
                </c:pt>
                <c:pt idx="4930">
                  <c:v>2728</c:v>
                </c:pt>
                <c:pt idx="4931">
                  <c:v>745</c:v>
                </c:pt>
                <c:pt idx="4932">
                  <c:v>6082</c:v>
                </c:pt>
                <c:pt idx="4933">
                  <c:v>13142</c:v>
                </c:pt>
                <c:pt idx="4934">
                  <c:v>12410</c:v>
                </c:pt>
                <c:pt idx="4935">
                  <c:v>155591</c:v>
                </c:pt>
                <c:pt idx="4936">
                  <c:v>131084</c:v>
                </c:pt>
                <c:pt idx="4937">
                  <c:v>261095</c:v>
                </c:pt>
                <c:pt idx="4938">
                  <c:v>5005</c:v>
                </c:pt>
                <c:pt idx="4939">
                  <c:v>38377</c:v>
                </c:pt>
                <c:pt idx="4940">
                  <c:v>380464</c:v>
                </c:pt>
                <c:pt idx="4941">
                  <c:v>6385</c:v>
                </c:pt>
                <c:pt idx="4942">
                  <c:v>58173</c:v>
                </c:pt>
                <c:pt idx="4943">
                  <c:v>3019</c:v>
                </c:pt>
                <c:pt idx="4944">
                  <c:v>175935</c:v>
                </c:pt>
                <c:pt idx="4945">
                  <c:v>4027</c:v>
                </c:pt>
                <c:pt idx="4946">
                  <c:v>232423</c:v>
                </c:pt>
                <c:pt idx="4947">
                  <c:v>12542</c:v>
                </c:pt>
                <c:pt idx="4948">
                  <c:v>58191</c:v>
                </c:pt>
                <c:pt idx="4949">
                  <c:v>43389</c:v>
                </c:pt>
                <c:pt idx="4950">
                  <c:v>7049</c:v>
                </c:pt>
                <c:pt idx="4951">
                  <c:v>1013</c:v>
                </c:pt>
                <c:pt idx="4952">
                  <c:v>135168</c:v>
                </c:pt>
                <c:pt idx="4953">
                  <c:v>1837</c:v>
                </c:pt>
                <c:pt idx="4954">
                  <c:v>136708</c:v>
                </c:pt>
                <c:pt idx="4955">
                  <c:v>4891</c:v>
                </c:pt>
                <c:pt idx="4956">
                  <c:v>42447</c:v>
                </c:pt>
                <c:pt idx="4957">
                  <c:v>64947</c:v>
                </c:pt>
                <c:pt idx="4958">
                  <c:v>3563</c:v>
                </c:pt>
                <c:pt idx="4959">
                  <c:v>2948</c:v>
                </c:pt>
                <c:pt idx="4960">
                  <c:v>18313</c:v>
                </c:pt>
                <c:pt idx="4961">
                  <c:v>21773</c:v>
                </c:pt>
                <c:pt idx="4962">
                  <c:v>6439</c:v>
                </c:pt>
                <c:pt idx="4963">
                  <c:v>117634</c:v>
                </c:pt>
                <c:pt idx="4964">
                  <c:v>25481</c:v>
                </c:pt>
                <c:pt idx="4965">
                  <c:v>3560</c:v>
                </c:pt>
                <c:pt idx="4966">
                  <c:v>6673</c:v>
                </c:pt>
                <c:pt idx="4967">
                  <c:v>752</c:v>
                </c:pt>
                <c:pt idx="4968">
                  <c:v>68869</c:v>
                </c:pt>
                <c:pt idx="4969">
                  <c:v>9126</c:v>
                </c:pt>
                <c:pt idx="4970">
                  <c:v>93731</c:v>
                </c:pt>
                <c:pt idx="4971">
                  <c:v>18816</c:v>
                </c:pt>
                <c:pt idx="4972">
                  <c:v>8114</c:v>
                </c:pt>
                <c:pt idx="4973">
                  <c:v>44191</c:v>
                </c:pt>
                <c:pt idx="4974">
                  <c:v>15954</c:v>
                </c:pt>
                <c:pt idx="4975">
                  <c:v>278</c:v>
                </c:pt>
                <c:pt idx="4976">
                  <c:v>26701</c:v>
                </c:pt>
                <c:pt idx="4977">
                  <c:v>12662</c:v>
                </c:pt>
                <c:pt idx="4978">
                  <c:v>34129</c:v>
                </c:pt>
                <c:pt idx="4979">
                  <c:v>115391</c:v>
                </c:pt>
                <c:pt idx="4980">
                  <c:v>245110</c:v>
                </c:pt>
                <c:pt idx="4981">
                  <c:v>7171</c:v>
                </c:pt>
                <c:pt idx="4982">
                  <c:v>116674</c:v>
                </c:pt>
                <c:pt idx="4983">
                  <c:v>74374</c:v>
                </c:pt>
                <c:pt idx="4984">
                  <c:v>129182</c:v>
                </c:pt>
                <c:pt idx="4985">
                  <c:v>22551</c:v>
                </c:pt>
                <c:pt idx="4986">
                  <c:v>630523</c:v>
                </c:pt>
                <c:pt idx="4987">
                  <c:v>2170</c:v>
                </c:pt>
                <c:pt idx="4988">
                  <c:v>3689</c:v>
                </c:pt>
                <c:pt idx="4989">
                  <c:v>77590</c:v>
                </c:pt>
                <c:pt idx="4990">
                  <c:v>258</c:v>
                </c:pt>
                <c:pt idx="4991">
                  <c:v>49479</c:v>
                </c:pt>
                <c:pt idx="4992">
                  <c:v>99674</c:v>
                </c:pt>
                <c:pt idx="4993">
                  <c:v>9070</c:v>
                </c:pt>
                <c:pt idx="4994">
                  <c:v>33943</c:v>
                </c:pt>
                <c:pt idx="4995">
                  <c:v>39990</c:v>
                </c:pt>
                <c:pt idx="4996">
                  <c:v>12092</c:v>
                </c:pt>
                <c:pt idx="4997">
                  <c:v>7332</c:v>
                </c:pt>
                <c:pt idx="4998">
                  <c:v>161761</c:v>
                </c:pt>
                <c:pt idx="4999">
                  <c:v>59280</c:v>
                </c:pt>
                <c:pt idx="5000">
                  <c:v>2104</c:v>
                </c:pt>
                <c:pt idx="5001">
                  <c:v>8154</c:v>
                </c:pt>
                <c:pt idx="5002">
                  <c:v>9778</c:v>
                </c:pt>
                <c:pt idx="5003">
                  <c:v>18696</c:v>
                </c:pt>
                <c:pt idx="5004">
                  <c:v>11427</c:v>
                </c:pt>
                <c:pt idx="5005">
                  <c:v>140634</c:v>
                </c:pt>
                <c:pt idx="5006">
                  <c:v>7237</c:v>
                </c:pt>
                <c:pt idx="5007">
                  <c:v>16166</c:v>
                </c:pt>
                <c:pt idx="5008">
                  <c:v>8634</c:v>
                </c:pt>
                <c:pt idx="5009">
                  <c:v>95251</c:v>
                </c:pt>
                <c:pt idx="5010">
                  <c:v>37923</c:v>
                </c:pt>
                <c:pt idx="5011">
                  <c:v>9100</c:v>
                </c:pt>
                <c:pt idx="5012">
                  <c:v>17158</c:v>
                </c:pt>
                <c:pt idx="5013">
                  <c:v>16</c:v>
                </c:pt>
                <c:pt idx="5014">
                  <c:v>2428</c:v>
                </c:pt>
                <c:pt idx="5015">
                  <c:v>20312</c:v>
                </c:pt>
                <c:pt idx="5016">
                  <c:v>692</c:v>
                </c:pt>
                <c:pt idx="5017">
                  <c:v>44409</c:v>
                </c:pt>
                <c:pt idx="5018">
                  <c:v>1928392</c:v>
                </c:pt>
                <c:pt idx="5019">
                  <c:v>13688</c:v>
                </c:pt>
                <c:pt idx="5020">
                  <c:v>7924</c:v>
                </c:pt>
                <c:pt idx="5021">
                  <c:v>4799</c:v>
                </c:pt>
                <c:pt idx="5022">
                  <c:v>619</c:v>
                </c:pt>
                <c:pt idx="5023">
                  <c:v>408461</c:v>
                </c:pt>
                <c:pt idx="5024">
                  <c:v>25197</c:v>
                </c:pt>
                <c:pt idx="5025">
                  <c:v>7972</c:v>
                </c:pt>
                <c:pt idx="5026">
                  <c:v>80706</c:v>
                </c:pt>
                <c:pt idx="5027">
                  <c:v>308698</c:v>
                </c:pt>
                <c:pt idx="5028">
                  <c:v>7922</c:v>
                </c:pt>
                <c:pt idx="5029">
                  <c:v>5072</c:v>
                </c:pt>
                <c:pt idx="5030">
                  <c:v>2013</c:v>
                </c:pt>
                <c:pt idx="5031">
                  <c:v>122145</c:v>
                </c:pt>
                <c:pt idx="5032">
                  <c:v>1656</c:v>
                </c:pt>
                <c:pt idx="5033">
                  <c:v>9800</c:v>
                </c:pt>
                <c:pt idx="5034">
                  <c:v>13211</c:v>
                </c:pt>
                <c:pt idx="5035">
                  <c:v>10112</c:v>
                </c:pt>
                <c:pt idx="5036">
                  <c:v>5657</c:v>
                </c:pt>
                <c:pt idx="5037">
                  <c:v>1060</c:v>
                </c:pt>
                <c:pt idx="5038">
                  <c:v>1196</c:v>
                </c:pt>
                <c:pt idx="5039">
                  <c:v>1939</c:v>
                </c:pt>
                <c:pt idx="5040">
                  <c:v>25617</c:v>
                </c:pt>
                <c:pt idx="5041">
                  <c:v>9061</c:v>
                </c:pt>
                <c:pt idx="5042">
                  <c:v>328</c:v>
                </c:pt>
                <c:pt idx="5043">
                  <c:v>39859</c:v>
                </c:pt>
                <c:pt idx="5044">
                  <c:v>43275</c:v>
                </c:pt>
                <c:pt idx="5045">
                  <c:v>105303</c:v>
                </c:pt>
                <c:pt idx="5046">
                  <c:v>22052</c:v>
                </c:pt>
                <c:pt idx="5047">
                  <c:v>32353</c:v>
                </c:pt>
                <c:pt idx="5048">
                  <c:v>116</c:v>
                </c:pt>
                <c:pt idx="5049">
                  <c:v>35108</c:v>
                </c:pt>
                <c:pt idx="5050">
                  <c:v>33947</c:v>
                </c:pt>
                <c:pt idx="5051">
                  <c:v>142231</c:v>
                </c:pt>
                <c:pt idx="5052">
                  <c:v>19930</c:v>
                </c:pt>
                <c:pt idx="5053">
                  <c:v>119787</c:v>
                </c:pt>
                <c:pt idx="5054">
                  <c:v>34940</c:v>
                </c:pt>
                <c:pt idx="5055">
                  <c:v>0</c:v>
                </c:pt>
                <c:pt idx="5056">
                  <c:v>472521</c:v>
                </c:pt>
                <c:pt idx="5057">
                  <c:v>34312</c:v>
                </c:pt>
                <c:pt idx="5058">
                  <c:v>31997</c:v>
                </c:pt>
                <c:pt idx="5059">
                  <c:v>202863</c:v>
                </c:pt>
                <c:pt idx="5060">
                  <c:v>93</c:v>
                </c:pt>
                <c:pt idx="5061">
                  <c:v>58055</c:v>
                </c:pt>
                <c:pt idx="5062">
                  <c:v>49935</c:v>
                </c:pt>
                <c:pt idx="5063">
                  <c:v>975</c:v>
                </c:pt>
                <c:pt idx="5064">
                  <c:v>80973</c:v>
                </c:pt>
                <c:pt idx="5065">
                  <c:v>10175</c:v>
                </c:pt>
                <c:pt idx="5066">
                  <c:v>888</c:v>
                </c:pt>
                <c:pt idx="5067">
                  <c:v>12</c:v>
                </c:pt>
                <c:pt idx="5068">
                  <c:v>9</c:v>
                </c:pt>
                <c:pt idx="5069">
                  <c:v>89831</c:v>
                </c:pt>
                <c:pt idx="5070">
                  <c:v>330679</c:v>
                </c:pt>
                <c:pt idx="5071">
                  <c:v>73</c:v>
                </c:pt>
                <c:pt idx="5072">
                  <c:v>34759</c:v>
                </c:pt>
                <c:pt idx="5073">
                  <c:v>43551</c:v>
                </c:pt>
                <c:pt idx="5074">
                  <c:v>16312</c:v>
                </c:pt>
                <c:pt idx="5075">
                  <c:v>3220</c:v>
                </c:pt>
                <c:pt idx="5076">
                  <c:v>24156</c:v>
                </c:pt>
                <c:pt idx="5077">
                  <c:v>2266</c:v>
                </c:pt>
                <c:pt idx="5078">
                  <c:v>9669</c:v>
                </c:pt>
                <c:pt idx="5079">
                  <c:v>2966</c:v>
                </c:pt>
                <c:pt idx="5080">
                  <c:v>41701</c:v>
                </c:pt>
                <c:pt idx="5081">
                  <c:v>120834</c:v>
                </c:pt>
                <c:pt idx="5082">
                  <c:v>77408</c:v>
                </c:pt>
                <c:pt idx="5083">
                  <c:v>2750</c:v>
                </c:pt>
                <c:pt idx="5084">
                  <c:v>218</c:v>
                </c:pt>
                <c:pt idx="5085">
                  <c:v>32673</c:v>
                </c:pt>
                <c:pt idx="5086">
                  <c:v>185632</c:v>
                </c:pt>
                <c:pt idx="5087">
                  <c:v>27971</c:v>
                </c:pt>
                <c:pt idx="5088">
                  <c:v>267032</c:v>
                </c:pt>
                <c:pt idx="5089">
                  <c:v>344</c:v>
                </c:pt>
                <c:pt idx="5090">
                  <c:v>29399</c:v>
                </c:pt>
                <c:pt idx="5091">
                  <c:v>1220</c:v>
                </c:pt>
                <c:pt idx="5092">
                  <c:v>3484</c:v>
                </c:pt>
                <c:pt idx="5093">
                  <c:v>38431</c:v>
                </c:pt>
                <c:pt idx="5094">
                  <c:v>582</c:v>
                </c:pt>
                <c:pt idx="5095">
                  <c:v>7822</c:v>
                </c:pt>
                <c:pt idx="5096">
                  <c:v>14933</c:v>
                </c:pt>
                <c:pt idx="5097">
                  <c:v>47921</c:v>
                </c:pt>
                <c:pt idx="5098">
                  <c:v>28240</c:v>
                </c:pt>
                <c:pt idx="5099">
                  <c:v>13173</c:v>
                </c:pt>
                <c:pt idx="5100">
                  <c:v>248715</c:v>
                </c:pt>
                <c:pt idx="5101">
                  <c:v>1893</c:v>
                </c:pt>
                <c:pt idx="5102">
                  <c:v>18807</c:v>
                </c:pt>
                <c:pt idx="5103">
                  <c:v>47051</c:v>
                </c:pt>
                <c:pt idx="5104">
                  <c:v>4730</c:v>
                </c:pt>
                <c:pt idx="5105">
                  <c:v>20</c:v>
                </c:pt>
                <c:pt idx="5106">
                  <c:v>86519</c:v>
                </c:pt>
                <c:pt idx="5107">
                  <c:v>7478</c:v>
                </c:pt>
                <c:pt idx="5108">
                  <c:v>59930</c:v>
                </c:pt>
                <c:pt idx="5109">
                  <c:v>2845</c:v>
                </c:pt>
                <c:pt idx="5110">
                  <c:v>6420</c:v>
                </c:pt>
                <c:pt idx="5111">
                  <c:v>1145</c:v>
                </c:pt>
                <c:pt idx="5112">
                  <c:v>83790</c:v>
                </c:pt>
                <c:pt idx="5113">
                  <c:v>1942</c:v>
                </c:pt>
                <c:pt idx="5114">
                  <c:v>15955</c:v>
                </c:pt>
                <c:pt idx="5115">
                  <c:v>7814</c:v>
                </c:pt>
                <c:pt idx="5116">
                  <c:v>5934</c:v>
                </c:pt>
                <c:pt idx="5117">
                  <c:v>56</c:v>
                </c:pt>
                <c:pt idx="5118">
                  <c:v>7027</c:v>
                </c:pt>
                <c:pt idx="5119">
                  <c:v>625</c:v>
                </c:pt>
                <c:pt idx="5120">
                  <c:v>4473</c:v>
                </c:pt>
                <c:pt idx="5121">
                  <c:v>63749</c:v>
                </c:pt>
                <c:pt idx="5122">
                  <c:v>46995</c:v>
                </c:pt>
                <c:pt idx="5123">
                  <c:v>96499</c:v>
                </c:pt>
                <c:pt idx="5124">
                  <c:v>337616</c:v>
                </c:pt>
                <c:pt idx="5125">
                  <c:v>9626</c:v>
                </c:pt>
                <c:pt idx="5126">
                  <c:v>20721</c:v>
                </c:pt>
                <c:pt idx="5127">
                  <c:v>24953</c:v>
                </c:pt>
                <c:pt idx="5128">
                  <c:v>7655</c:v>
                </c:pt>
                <c:pt idx="5129">
                  <c:v>64501</c:v>
                </c:pt>
                <c:pt idx="5130">
                  <c:v>7171</c:v>
                </c:pt>
                <c:pt idx="5131">
                  <c:v>7398</c:v>
                </c:pt>
                <c:pt idx="5132">
                  <c:v>3331</c:v>
                </c:pt>
                <c:pt idx="5133">
                  <c:v>2209</c:v>
                </c:pt>
                <c:pt idx="5134">
                  <c:v>45916</c:v>
                </c:pt>
                <c:pt idx="5135">
                  <c:v>67856</c:v>
                </c:pt>
                <c:pt idx="5136">
                  <c:v>10933</c:v>
                </c:pt>
                <c:pt idx="5137">
                  <c:v>13978</c:v>
                </c:pt>
                <c:pt idx="5138">
                  <c:v>46469</c:v>
                </c:pt>
                <c:pt idx="5139">
                  <c:v>1906</c:v>
                </c:pt>
                <c:pt idx="5140">
                  <c:v>6774</c:v>
                </c:pt>
                <c:pt idx="5141">
                  <c:v>355445</c:v>
                </c:pt>
                <c:pt idx="5142">
                  <c:v>3420</c:v>
                </c:pt>
                <c:pt idx="5143">
                  <c:v>12060</c:v>
                </c:pt>
                <c:pt idx="5144">
                  <c:v>30661</c:v>
                </c:pt>
                <c:pt idx="5145">
                  <c:v>434</c:v>
                </c:pt>
                <c:pt idx="5146">
                  <c:v>5422</c:v>
                </c:pt>
                <c:pt idx="5147">
                  <c:v>2336</c:v>
                </c:pt>
                <c:pt idx="5148">
                  <c:v>463</c:v>
                </c:pt>
                <c:pt idx="5149">
                  <c:v>621</c:v>
                </c:pt>
                <c:pt idx="5150">
                  <c:v>2376636</c:v>
                </c:pt>
                <c:pt idx="5151">
                  <c:v>30629</c:v>
                </c:pt>
                <c:pt idx="5152">
                  <c:v>7530</c:v>
                </c:pt>
                <c:pt idx="5153">
                  <c:v>2246</c:v>
                </c:pt>
                <c:pt idx="5154">
                  <c:v>1138</c:v>
                </c:pt>
                <c:pt idx="5155">
                  <c:v>30286</c:v>
                </c:pt>
                <c:pt idx="5156">
                  <c:v>115226</c:v>
                </c:pt>
                <c:pt idx="5157">
                  <c:v>799</c:v>
                </c:pt>
                <c:pt idx="5158">
                  <c:v>104944</c:v>
                </c:pt>
                <c:pt idx="5159">
                  <c:v>126693</c:v>
                </c:pt>
                <c:pt idx="5160">
                  <c:v>479666</c:v>
                </c:pt>
                <c:pt idx="5161">
                  <c:v>8601</c:v>
                </c:pt>
                <c:pt idx="5162">
                  <c:v>32276</c:v>
                </c:pt>
                <c:pt idx="5163">
                  <c:v>113</c:v>
                </c:pt>
                <c:pt idx="5164">
                  <c:v>43997</c:v>
                </c:pt>
                <c:pt idx="5165">
                  <c:v>10079</c:v>
                </c:pt>
                <c:pt idx="5166">
                  <c:v>6045</c:v>
                </c:pt>
                <c:pt idx="5167">
                  <c:v>15577</c:v>
                </c:pt>
                <c:pt idx="5168">
                  <c:v>42983</c:v>
                </c:pt>
                <c:pt idx="5169">
                  <c:v>5182</c:v>
                </c:pt>
                <c:pt idx="5170">
                  <c:v>11</c:v>
                </c:pt>
                <c:pt idx="5171">
                  <c:v>5432</c:v>
                </c:pt>
                <c:pt idx="5172">
                  <c:v>13</c:v>
                </c:pt>
                <c:pt idx="5173">
                  <c:v>29594</c:v>
                </c:pt>
                <c:pt idx="5174">
                  <c:v>11727</c:v>
                </c:pt>
                <c:pt idx="5175">
                  <c:v>45444</c:v>
                </c:pt>
                <c:pt idx="5176">
                  <c:v>3374</c:v>
                </c:pt>
                <c:pt idx="5177">
                  <c:v>1845</c:v>
                </c:pt>
                <c:pt idx="5178">
                  <c:v>781</c:v>
                </c:pt>
                <c:pt idx="5179">
                  <c:v>21772</c:v>
                </c:pt>
                <c:pt idx="5180">
                  <c:v>443232</c:v>
                </c:pt>
                <c:pt idx="5181">
                  <c:v>7791</c:v>
                </c:pt>
                <c:pt idx="5182">
                  <c:v>57</c:v>
                </c:pt>
                <c:pt idx="5183">
                  <c:v>690</c:v>
                </c:pt>
                <c:pt idx="5184">
                  <c:v>994986</c:v>
                </c:pt>
                <c:pt idx="5185">
                  <c:v>1295189</c:v>
                </c:pt>
                <c:pt idx="5186">
                  <c:v>14020</c:v>
                </c:pt>
                <c:pt idx="5187">
                  <c:v>1152</c:v>
                </c:pt>
                <c:pt idx="5188">
                  <c:v>56317</c:v>
                </c:pt>
                <c:pt idx="5189">
                  <c:v>262753</c:v>
                </c:pt>
                <c:pt idx="5190">
                  <c:v>6580</c:v>
                </c:pt>
                <c:pt idx="5191">
                  <c:v>25087</c:v>
                </c:pt>
                <c:pt idx="5192">
                  <c:v>645</c:v>
                </c:pt>
                <c:pt idx="5193">
                  <c:v>778</c:v>
                </c:pt>
                <c:pt idx="5194">
                  <c:v>4424</c:v>
                </c:pt>
                <c:pt idx="5195">
                  <c:v>74</c:v>
                </c:pt>
                <c:pt idx="5196">
                  <c:v>29175</c:v>
                </c:pt>
                <c:pt idx="5197">
                  <c:v>36916</c:v>
                </c:pt>
                <c:pt idx="5198">
                  <c:v>112003</c:v>
                </c:pt>
                <c:pt idx="5199">
                  <c:v>365</c:v>
                </c:pt>
                <c:pt idx="5200">
                  <c:v>4982</c:v>
                </c:pt>
                <c:pt idx="5201">
                  <c:v>14328</c:v>
                </c:pt>
                <c:pt idx="5202">
                  <c:v>31386</c:v>
                </c:pt>
                <c:pt idx="5203">
                  <c:v>9026</c:v>
                </c:pt>
                <c:pt idx="5204">
                  <c:v>3500</c:v>
                </c:pt>
                <c:pt idx="5205">
                  <c:v>49693</c:v>
                </c:pt>
                <c:pt idx="5206">
                  <c:v>8515</c:v>
                </c:pt>
                <c:pt idx="5207">
                  <c:v>32657</c:v>
                </c:pt>
                <c:pt idx="5208">
                  <c:v>581</c:v>
                </c:pt>
                <c:pt idx="5209">
                  <c:v>68832</c:v>
                </c:pt>
                <c:pt idx="5210">
                  <c:v>24313</c:v>
                </c:pt>
                <c:pt idx="5211">
                  <c:v>3506</c:v>
                </c:pt>
                <c:pt idx="5212">
                  <c:v>139090</c:v>
                </c:pt>
                <c:pt idx="5213">
                  <c:v>19764</c:v>
                </c:pt>
                <c:pt idx="5214">
                  <c:v>551373</c:v>
                </c:pt>
                <c:pt idx="5215">
                  <c:v>4886</c:v>
                </c:pt>
                <c:pt idx="5216">
                  <c:v>2195</c:v>
                </c:pt>
                <c:pt idx="5217">
                  <c:v>199176</c:v>
                </c:pt>
                <c:pt idx="5218">
                  <c:v>6604</c:v>
                </c:pt>
                <c:pt idx="5219">
                  <c:v>678</c:v>
                </c:pt>
                <c:pt idx="5220">
                  <c:v>2412</c:v>
                </c:pt>
                <c:pt idx="5221">
                  <c:v>487264</c:v>
                </c:pt>
                <c:pt idx="5222">
                  <c:v>6995</c:v>
                </c:pt>
                <c:pt idx="5223">
                  <c:v>1835</c:v>
                </c:pt>
                <c:pt idx="5224">
                  <c:v>13496</c:v>
                </c:pt>
                <c:pt idx="5225">
                  <c:v>35407</c:v>
                </c:pt>
                <c:pt idx="5226">
                  <c:v>2272</c:v>
                </c:pt>
                <c:pt idx="5227">
                  <c:v>13451</c:v>
                </c:pt>
                <c:pt idx="5228">
                  <c:v>0</c:v>
                </c:pt>
                <c:pt idx="5229">
                  <c:v>80589</c:v>
                </c:pt>
                <c:pt idx="5230">
                  <c:v>1093</c:v>
                </c:pt>
                <c:pt idx="5231">
                  <c:v>4201</c:v>
                </c:pt>
                <c:pt idx="5232">
                  <c:v>41623</c:v>
                </c:pt>
                <c:pt idx="5233">
                  <c:v>20484</c:v>
                </c:pt>
                <c:pt idx="5234">
                  <c:v>24368</c:v>
                </c:pt>
                <c:pt idx="5235">
                  <c:v>15507</c:v>
                </c:pt>
                <c:pt idx="5236">
                  <c:v>19776</c:v>
                </c:pt>
                <c:pt idx="5237">
                  <c:v>31003</c:v>
                </c:pt>
                <c:pt idx="5238">
                  <c:v>4099</c:v>
                </c:pt>
                <c:pt idx="5239">
                  <c:v>316</c:v>
                </c:pt>
                <c:pt idx="5240">
                  <c:v>18847</c:v>
                </c:pt>
                <c:pt idx="5241">
                  <c:v>3264</c:v>
                </c:pt>
                <c:pt idx="5242">
                  <c:v>2072</c:v>
                </c:pt>
                <c:pt idx="5243">
                  <c:v>41564</c:v>
                </c:pt>
                <c:pt idx="5244">
                  <c:v>3550</c:v>
                </c:pt>
                <c:pt idx="5245">
                  <c:v>170076</c:v>
                </c:pt>
                <c:pt idx="5246">
                  <c:v>146732</c:v>
                </c:pt>
                <c:pt idx="5247">
                  <c:v>1924</c:v>
                </c:pt>
                <c:pt idx="5248">
                  <c:v>3538</c:v>
                </c:pt>
                <c:pt idx="5249">
                  <c:v>98840</c:v>
                </c:pt>
                <c:pt idx="5250">
                  <c:v>203</c:v>
                </c:pt>
                <c:pt idx="5251">
                  <c:v>11242</c:v>
                </c:pt>
                <c:pt idx="5252">
                  <c:v>230427</c:v>
                </c:pt>
                <c:pt idx="5253">
                  <c:v>176450</c:v>
                </c:pt>
                <c:pt idx="5254">
                  <c:v>153</c:v>
                </c:pt>
                <c:pt idx="5255">
                  <c:v>1120</c:v>
                </c:pt>
                <c:pt idx="5256">
                  <c:v>2357</c:v>
                </c:pt>
                <c:pt idx="5257">
                  <c:v>922355</c:v>
                </c:pt>
                <c:pt idx="5258">
                  <c:v>19900</c:v>
                </c:pt>
                <c:pt idx="5259">
                  <c:v>6937</c:v>
                </c:pt>
                <c:pt idx="5260">
                  <c:v>84632</c:v>
                </c:pt>
                <c:pt idx="5261">
                  <c:v>251227</c:v>
                </c:pt>
                <c:pt idx="5262">
                  <c:v>7915</c:v>
                </c:pt>
                <c:pt idx="5263">
                  <c:v>43764</c:v>
                </c:pt>
                <c:pt idx="5264">
                  <c:v>1094</c:v>
                </c:pt>
                <c:pt idx="5265">
                  <c:v>374882</c:v>
                </c:pt>
                <c:pt idx="5266">
                  <c:v>754</c:v>
                </c:pt>
                <c:pt idx="5267">
                  <c:v>445</c:v>
                </c:pt>
                <c:pt idx="5268">
                  <c:v>28956</c:v>
                </c:pt>
                <c:pt idx="5269">
                  <c:v>18772</c:v>
                </c:pt>
                <c:pt idx="5270">
                  <c:v>13328</c:v>
                </c:pt>
                <c:pt idx="5271">
                  <c:v>3287</c:v>
                </c:pt>
                <c:pt idx="5272">
                  <c:v>67483</c:v>
                </c:pt>
                <c:pt idx="5273">
                  <c:v>10933</c:v>
                </c:pt>
                <c:pt idx="5274">
                  <c:v>492</c:v>
                </c:pt>
                <c:pt idx="5275">
                  <c:v>10</c:v>
                </c:pt>
                <c:pt idx="5276">
                  <c:v>696</c:v>
                </c:pt>
                <c:pt idx="5277">
                  <c:v>1613</c:v>
                </c:pt>
                <c:pt idx="5278">
                  <c:v>23</c:v>
                </c:pt>
                <c:pt idx="5279">
                  <c:v>2798</c:v>
                </c:pt>
                <c:pt idx="5280">
                  <c:v>5433</c:v>
                </c:pt>
                <c:pt idx="5281">
                  <c:v>133400</c:v>
                </c:pt>
                <c:pt idx="5282">
                  <c:v>2461</c:v>
                </c:pt>
                <c:pt idx="5283">
                  <c:v>5342</c:v>
                </c:pt>
                <c:pt idx="5284">
                  <c:v>118784</c:v>
                </c:pt>
                <c:pt idx="5285">
                  <c:v>221646</c:v>
                </c:pt>
                <c:pt idx="5286">
                  <c:v>46</c:v>
                </c:pt>
                <c:pt idx="5287">
                  <c:v>1946</c:v>
                </c:pt>
                <c:pt idx="5288">
                  <c:v>114099</c:v>
                </c:pt>
                <c:pt idx="5289">
                  <c:v>1496</c:v>
                </c:pt>
                <c:pt idx="5290">
                  <c:v>18762</c:v>
                </c:pt>
                <c:pt idx="5291">
                  <c:v>93585</c:v>
                </c:pt>
                <c:pt idx="5292">
                  <c:v>57593</c:v>
                </c:pt>
                <c:pt idx="5293">
                  <c:v>7101</c:v>
                </c:pt>
                <c:pt idx="5294">
                  <c:v>3869</c:v>
                </c:pt>
                <c:pt idx="5295">
                  <c:v>172730</c:v>
                </c:pt>
                <c:pt idx="5296">
                  <c:v>25680</c:v>
                </c:pt>
                <c:pt idx="5297">
                  <c:v>28043</c:v>
                </c:pt>
                <c:pt idx="5298">
                  <c:v>167704</c:v>
                </c:pt>
                <c:pt idx="5299">
                  <c:v>3976</c:v>
                </c:pt>
                <c:pt idx="5300">
                  <c:v>2732</c:v>
                </c:pt>
                <c:pt idx="5301">
                  <c:v>1130</c:v>
                </c:pt>
                <c:pt idx="5302">
                  <c:v>29</c:v>
                </c:pt>
                <c:pt idx="5303">
                  <c:v>446196</c:v>
                </c:pt>
                <c:pt idx="5304">
                  <c:v>20765</c:v>
                </c:pt>
                <c:pt idx="5305">
                  <c:v>679</c:v>
                </c:pt>
                <c:pt idx="5306">
                  <c:v>144938</c:v>
                </c:pt>
                <c:pt idx="5307">
                  <c:v>7</c:v>
                </c:pt>
                <c:pt idx="5308">
                  <c:v>12912</c:v>
                </c:pt>
                <c:pt idx="5309">
                  <c:v>60228</c:v>
                </c:pt>
                <c:pt idx="5310">
                  <c:v>160896</c:v>
                </c:pt>
                <c:pt idx="5311">
                  <c:v>42326</c:v>
                </c:pt>
                <c:pt idx="5312">
                  <c:v>15312</c:v>
                </c:pt>
                <c:pt idx="5313">
                  <c:v>0</c:v>
                </c:pt>
                <c:pt idx="5314">
                  <c:v>19849</c:v>
                </c:pt>
                <c:pt idx="5315">
                  <c:v>88902</c:v>
                </c:pt>
                <c:pt idx="5316">
                  <c:v>9888</c:v>
                </c:pt>
                <c:pt idx="5317">
                  <c:v>28814</c:v>
                </c:pt>
                <c:pt idx="5318">
                  <c:v>21659</c:v>
                </c:pt>
                <c:pt idx="5319">
                  <c:v>1958</c:v>
                </c:pt>
                <c:pt idx="5320">
                  <c:v>374825</c:v>
                </c:pt>
                <c:pt idx="5321">
                  <c:v>27175</c:v>
                </c:pt>
                <c:pt idx="5322">
                  <c:v>111689</c:v>
                </c:pt>
                <c:pt idx="5323">
                  <c:v>1660</c:v>
                </c:pt>
                <c:pt idx="5324">
                  <c:v>4965</c:v>
                </c:pt>
                <c:pt idx="5325">
                  <c:v>137560</c:v>
                </c:pt>
                <c:pt idx="5326">
                  <c:v>10936</c:v>
                </c:pt>
                <c:pt idx="5327">
                  <c:v>5577</c:v>
                </c:pt>
                <c:pt idx="5328">
                  <c:v>681</c:v>
                </c:pt>
                <c:pt idx="5329">
                  <c:v>5221</c:v>
                </c:pt>
                <c:pt idx="5330">
                  <c:v>1689</c:v>
                </c:pt>
                <c:pt idx="5331">
                  <c:v>208531</c:v>
                </c:pt>
                <c:pt idx="5332">
                  <c:v>34692</c:v>
                </c:pt>
                <c:pt idx="5333">
                  <c:v>2041</c:v>
                </c:pt>
                <c:pt idx="5334">
                  <c:v>19593</c:v>
                </c:pt>
                <c:pt idx="5335">
                  <c:v>212</c:v>
                </c:pt>
                <c:pt idx="5336">
                  <c:v>3489</c:v>
                </c:pt>
                <c:pt idx="5337">
                  <c:v>9120</c:v>
                </c:pt>
                <c:pt idx="5338">
                  <c:v>22480</c:v>
                </c:pt>
                <c:pt idx="5339">
                  <c:v>200994</c:v>
                </c:pt>
                <c:pt idx="5340">
                  <c:v>1075</c:v>
                </c:pt>
                <c:pt idx="5341">
                  <c:v>15987</c:v>
                </c:pt>
                <c:pt idx="5342">
                  <c:v>17904</c:v>
                </c:pt>
                <c:pt idx="5343">
                  <c:v>10862</c:v>
                </c:pt>
                <c:pt idx="5344">
                  <c:v>23143</c:v>
                </c:pt>
                <c:pt idx="5345">
                  <c:v>59877</c:v>
                </c:pt>
                <c:pt idx="5346">
                  <c:v>295288</c:v>
                </c:pt>
                <c:pt idx="5347">
                  <c:v>9988</c:v>
                </c:pt>
                <c:pt idx="5348">
                  <c:v>568680</c:v>
                </c:pt>
                <c:pt idx="5349">
                  <c:v>15535</c:v>
                </c:pt>
                <c:pt idx="5350">
                  <c:v>14667</c:v>
                </c:pt>
                <c:pt idx="5351">
                  <c:v>1672</c:v>
                </c:pt>
                <c:pt idx="5352">
                  <c:v>2435</c:v>
                </c:pt>
                <c:pt idx="5353">
                  <c:v>308653</c:v>
                </c:pt>
                <c:pt idx="5354">
                  <c:v>2863</c:v>
                </c:pt>
                <c:pt idx="5355">
                  <c:v>4460</c:v>
                </c:pt>
                <c:pt idx="5356">
                  <c:v>141794</c:v>
                </c:pt>
                <c:pt idx="5357">
                  <c:v>10000</c:v>
                </c:pt>
                <c:pt idx="5358">
                  <c:v>161177</c:v>
                </c:pt>
                <c:pt idx="5359">
                  <c:v>10381</c:v>
                </c:pt>
                <c:pt idx="5360">
                  <c:v>11665</c:v>
                </c:pt>
                <c:pt idx="5361">
                  <c:v>19536</c:v>
                </c:pt>
                <c:pt idx="5362">
                  <c:v>43239</c:v>
                </c:pt>
                <c:pt idx="5363">
                  <c:v>24243</c:v>
                </c:pt>
                <c:pt idx="5364">
                  <c:v>0</c:v>
                </c:pt>
                <c:pt idx="5365">
                  <c:v>148</c:v>
                </c:pt>
                <c:pt idx="5366">
                  <c:v>12958</c:v>
                </c:pt>
                <c:pt idx="5367">
                  <c:v>8797</c:v>
                </c:pt>
                <c:pt idx="5368">
                  <c:v>59281</c:v>
                </c:pt>
                <c:pt idx="5369">
                  <c:v>3548</c:v>
                </c:pt>
                <c:pt idx="5370">
                  <c:v>1667</c:v>
                </c:pt>
                <c:pt idx="5371">
                  <c:v>2</c:v>
                </c:pt>
                <c:pt idx="5372">
                  <c:v>22587</c:v>
                </c:pt>
                <c:pt idx="5373">
                  <c:v>56187</c:v>
                </c:pt>
                <c:pt idx="5374">
                  <c:v>16034</c:v>
                </c:pt>
                <c:pt idx="5375">
                  <c:v>127028</c:v>
                </c:pt>
                <c:pt idx="5376">
                  <c:v>159</c:v>
                </c:pt>
                <c:pt idx="5377">
                  <c:v>266267</c:v>
                </c:pt>
                <c:pt idx="5378">
                  <c:v>17398</c:v>
                </c:pt>
                <c:pt idx="5379">
                  <c:v>2021</c:v>
                </c:pt>
                <c:pt idx="5380">
                  <c:v>85863</c:v>
                </c:pt>
                <c:pt idx="5381">
                  <c:v>10847</c:v>
                </c:pt>
                <c:pt idx="5382">
                  <c:v>27499</c:v>
                </c:pt>
                <c:pt idx="5383">
                  <c:v>12229</c:v>
                </c:pt>
                <c:pt idx="5384">
                  <c:v>528</c:v>
                </c:pt>
                <c:pt idx="5385">
                  <c:v>19462</c:v>
                </c:pt>
                <c:pt idx="5386">
                  <c:v>12423</c:v>
                </c:pt>
                <c:pt idx="5387">
                  <c:v>50829</c:v>
                </c:pt>
                <c:pt idx="5388">
                  <c:v>157423</c:v>
                </c:pt>
                <c:pt idx="5389">
                  <c:v>1013</c:v>
                </c:pt>
                <c:pt idx="5390">
                  <c:v>147484</c:v>
                </c:pt>
                <c:pt idx="5391">
                  <c:v>4761</c:v>
                </c:pt>
                <c:pt idx="5392">
                  <c:v>2222</c:v>
                </c:pt>
                <c:pt idx="5393">
                  <c:v>63703</c:v>
                </c:pt>
                <c:pt idx="5394">
                  <c:v>161818</c:v>
                </c:pt>
                <c:pt idx="5395">
                  <c:v>5064</c:v>
                </c:pt>
                <c:pt idx="5396">
                  <c:v>427</c:v>
                </c:pt>
                <c:pt idx="5397">
                  <c:v>65815</c:v>
                </c:pt>
                <c:pt idx="5398">
                  <c:v>77</c:v>
                </c:pt>
                <c:pt idx="5399">
                  <c:v>17304</c:v>
                </c:pt>
                <c:pt idx="5400">
                  <c:v>780</c:v>
                </c:pt>
                <c:pt idx="5401">
                  <c:v>3241</c:v>
                </c:pt>
                <c:pt idx="5402">
                  <c:v>909</c:v>
                </c:pt>
                <c:pt idx="5403">
                  <c:v>441898</c:v>
                </c:pt>
                <c:pt idx="5404">
                  <c:v>395480</c:v>
                </c:pt>
                <c:pt idx="5405">
                  <c:v>9477</c:v>
                </c:pt>
                <c:pt idx="5406">
                  <c:v>7840</c:v>
                </c:pt>
                <c:pt idx="5407">
                  <c:v>52336</c:v>
                </c:pt>
                <c:pt idx="5408">
                  <c:v>16870</c:v>
                </c:pt>
                <c:pt idx="5409">
                  <c:v>495588</c:v>
                </c:pt>
                <c:pt idx="5410">
                  <c:v>1391</c:v>
                </c:pt>
                <c:pt idx="5411">
                  <c:v>1398</c:v>
                </c:pt>
                <c:pt idx="5412">
                  <c:v>27868</c:v>
                </c:pt>
                <c:pt idx="5413">
                  <c:v>39813</c:v>
                </c:pt>
                <c:pt idx="5414">
                  <c:v>35074</c:v>
                </c:pt>
                <c:pt idx="5415">
                  <c:v>10947</c:v>
                </c:pt>
                <c:pt idx="5416">
                  <c:v>7604</c:v>
                </c:pt>
                <c:pt idx="5417">
                  <c:v>22021</c:v>
                </c:pt>
                <c:pt idx="5418">
                  <c:v>5113</c:v>
                </c:pt>
                <c:pt idx="5419">
                  <c:v>8</c:v>
                </c:pt>
                <c:pt idx="5420">
                  <c:v>6626</c:v>
                </c:pt>
                <c:pt idx="5421">
                  <c:v>38187</c:v>
                </c:pt>
                <c:pt idx="5422">
                  <c:v>13218</c:v>
                </c:pt>
                <c:pt idx="5423">
                  <c:v>1187</c:v>
                </c:pt>
                <c:pt idx="5424">
                  <c:v>12318</c:v>
                </c:pt>
                <c:pt idx="5425">
                  <c:v>21967</c:v>
                </c:pt>
                <c:pt idx="5426">
                  <c:v>18404</c:v>
                </c:pt>
                <c:pt idx="5427">
                  <c:v>11929</c:v>
                </c:pt>
                <c:pt idx="5428">
                  <c:v>93385</c:v>
                </c:pt>
                <c:pt idx="5429">
                  <c:v>941</c:v>
                </c:pt>
                <c:pt idx="5430">
                  <c:v>94373</c:v>
                </c:pt>
                <c:pt idx="5431">
                  <c:v>2413</c:v>
                </c:pt>
                <c:pt idx="5432">
                  <c:v>27324</c:v>
                </c:pt>
                <c:pt idx="5433">
                  <c:v>14603</c:v>
                </c:pt>
                <c:pt idx="5434">
                  <c:v>5405</c:v>
                </c:pt>
                <c:pt idx="5435">
                  <c:v>159</c:v>
                </c:pt>
                <c:pt idx="5436">
                  <c:v>853193</c:v>
                </c:pt>
                <c:pt idx="5437">
                  <c:v>20</c:v>
                </c:pt>
                <c:pt idx="5438">
                  <c:v>103018</c:v>
                </c:pt>
                <c:pt idx="5439">
                  <c:v>86419</c:v>
                </c:pt>
                <c:pt idx="5440">
                  <c:v>6593</c:v>
                </c:pt>
                <c:pt idx="5441">
                  <c:v>14865</c:v>
                </c:pt>
                <c:pt idx="5442">
                  <c:v>1624</c:v>
                </c:pt>
                <c:pt idx="5443">
                  <c:v>1752</c:v>
                </c:pt>
                <c:pt idx="5444">
                  <c:v>1140</c:v>
                </c:pt>
                <c:pt idx="5445">
                  <c:v>423</c:v>
                </c:pt>
                <c:pt idx="5446">
                  <c:v>41063</c:v>
                </c:pt>
                <c:pt idx="5447">
                  <c:v>600</c:v>
                </c:pt>
                <c:pt idx="5448">
                  <c:v>22393</c:v>
                </c:pt>
                <c:pt idx="5449">
                  <c:v>24623</c:v>
                </c:pt>
                <c:pt idx="5450">
                  <c:v>3714</c:v>
                </c:pt>
                <c:pt idx="5451">
                  <c:v>28780</c:v>
                </c:pt>
                <c:pt idx="5452">
                  <c:v>139611</c:v>
                </c:pt>
                <c:pt idx="5453">
                  <c:v>12291</c:v>
                </c:pt>
                <c:pt idx="5454">
                  <c:v>1121217</c:v>
                </c:pt>
                <c:pt idx="5455">
                  <c:v>3131</c:v>
                </c:pt>
                <c:pt idx="5456">
                  <c:v>550348</c:v>
                </c:pt>
                <c:pt idx="5457">
                  <c:v>3201</c:v>
                </c:pt>
                <c:pt idx="5458">
                  <c:v>1054</c:v>
                </c:pt>
                <c:pt idx="5459">
                  <c:v>320</c:v>
                </c:pt>
                <c:pt idx="5460">
                  <c:v>1310</c:v>
                </c:pt>
                <c:pt idx="5461">
                  <c:v>653</c:v>
                </c:pt>
                <c:pt idx="5462">
                  <c:v>5846</c:v>
                </c:pt>
                <c:pt idx="5463">
                  <c:v>198</c:v>
                </c:pt>
                <c:pt idx="5464">
                  <c:v>5446</c:v>
                </c:pt>
                <c:pt idx="5465">
                  <c:v>7848</c:v>
                </c:pt>
                <c:pt idx="5466">
                  <c:v>634770</c:v>
                </c:pt>
                <c:pt idx="5467">
                  <c:v>32256</c:v>
                </c:pt>
                <c:pt idx="5468">
                  <c:v>10776</c:v>
                </c:pt>
                <c:pt idx="5469">
                  <c:v>637</c:v>
                </c:pt>
                <c:pt idx="5470">
                  <c:v>14159</c:v>
                </c:pt>
                <c:pt idx="5471">
                  <c:v>81225</c:v>
                </c:pt>
                <c:pt idx="5472">
                  <c:v>0</c:v>
                </c:pt>
                <c:pt idx="5473">
                  <c:v>4239</c:v>
                </c:pt>
                <c:pt idx="5474">
                  <c:v>2597</c:v>
                </c:pt>
                <c:pt idx="5475">
                  <c:v>12187</c:v>
                </c:pt>
                <c:pt idx="5476">
                  <c:v>138</c:v>
                </c:pt>
                <c:pt idx="5477">
                  <c:v>4408</c:v>
                </c:pt>
                <c:pt idx="5478">
                  <c:v>5114</c:v>
                </c:pt>
                <c:pt idx="5479">
                  <c:v>201742</c:v>
                </c:pt>
                <c:pt idx="5480">
                  <c:v>12448</c:v>
                </c:pt>
                <c:pt idx="5481">
                  <c:v>6929</c:v>
                </c:pt>
                <c:pt idx="5482">
                  <c:v>18308</c:v>
                </c:pt>
                <c:pt idx="5483">
                  <c:v>140462</c:v>
                </c:pt>
                <c:pt idx="5484">
                  <c:v>179</c:v>
                </c:pt>
                <c:pt idx="5485">
                  <c:v>20852</c:v>
                </c:pt>
                <c:pt idx="5486">
                  <c:v>1017919</c:v>
                </c:pt>
                <c:pt idx="5487">
                  <c:v>32545</c:v>
                </c:pt>
                <c:pt idx="5488">
                  <c:v>20667</c:v>
                </c:pt>
                <c:pt idx="5489">
                  <c:v>10146</c:v>
                </c:pt>
                <c:pt idx="5490">
                  <c:v>26303</c:v>
                </c:pt>
                <c:pt idx="5491">
                  <c:v>12749</c:v>
                </c:pt>
                <c:pt idx="5492">
                  <c:v>8668</c:v>
                </c:pt>
                <c:pt idx="5493">
                  <c:v>7014</c:v>
                </c:pt>
                <c:pt idx="5494">
                  <c:v>7766</c:v>
                </c:pt>
                <c:pt idx="5495">
                  <c:v>35529</c:v>
                </c:pt>
                <c:pt idx="5496">
                  <c:v>9744</c:v>
                </c:pt>
                <c:pt idx="5497">
                  <c:v>85899</c:v>
                </c:pt>
                <c:pt idx="5498">
                  <c:v>1549</c:v>
                </c:pt>
                <c:pt idx="5499">
                  <c:v>19822</c:v>
                </c:pt>
                <c:pt idx="5500">
                  <c:v>28132</c:v>
                </c:pt>
                <c:pt idx="5501">
                  <c:v>24840</c:v>
                </c:pt>
                <c:pt idx="5502">
                  <c:v>5231</c:v>
                </c:pt>
                <c:pt idx="5503">
                  <c:v>13879</c:v>
                </c:pt>
                <c:pt idx="5504">
                  <c:v>60978</c:v>
                </c:pt>
                <c:pt idx="5505">
                  <c:v>40865</c:v>
                </c:pt>
                <c:pt idx="5506">
                  <c:v>4138</c:v>
                </c:pt>
                <c:pt idx="5507">
                  <c:v>8006</c:v>
                </c:pt>
                <c:pt idx="5508">
                  <c:v>172833</c:v>
                </c:pt>
                <c:pt idx="5509">
                  <c:v>2934</c:v>
                </c:pt>
                <c:pt idx="5510">
                  <c:v>16314</c:v>
                </c:pt>
                <c:pt idx="5511">
                  <c:v>10527</c:v>
                </c:pt>
                <c:pt idx="5512">
                  <c:v>114540</c:v>
                </c:pt>
                <c:pt idx="5513">
                  <c:v>13099</c:v>
                </c:pt>
                <c:pt idx="5514">
                  <c:v>9499</c:v>
                </c:pt>
                <c:pt idx="5515">
                  <c:v>45</c:v>
                </c:pt>
                <c:pt idx="5516">
                  <c:v>73139</c:v>
                </c:pt>
                <c:pt idx="5517">
                  <c:v>380406</c:v>
                </c:pt>
                <c:pt idx="5518">
                  <c:v>775</c:v>
                </c:pt>
                <c:pt idx="5519">
                  <c:v>4666</c:v>
                </c:pt>
                <c:pt idx="5520">
                  <c:v>83603</c:v>
                </c:pt>
                <c:pt idx="5521">
                  <c:v>11906</c:v>
                </c:pt>
                <c:pt idx="5522">
                  <c:v>2351</c:v>
                </c:pt>
                <c:pt idx="5523">
                  <c:v>4485</c:v>
                </c:pt>
                <c:pt idx="5524">
                  <c:v>16376</c:v>
                </c:pt>
                <c:pt idx="5525">
                  <c:v>4759</c:v>
                </c:pt>
                <c:pt idx="5526">
                  <c:v>182</c:v>
                </c:pt>
                <c:pt idx="5527">
                  <c:v>7321</c:v>
                </c:pt>
                <c:pt idx="5528">
                  <c:v>3332</c:v>
                </c:pt>
                <c:pt idx="5529">
                  <c:v>1323550</c:v>
                </c:pt>
                <c:pt idx="5530">
                  <c:v>13734</c:v>
                </c:pt>
                <c:pt idx="5531">
                  <c:v>20550</c:v>
                </c:pt>
                <c:pt idx="5532">
                  <c:v>5023450</c:v>
                </c:pt>
                <c:pt idx="5533">
                  <c:v>103890</c:v>
                </c:pt>
                <c:pt idx="5534">
                  <c:v>78</c:v>
                </c:pt>
                <c:pt idx="5535">
                  <c:v>399</c:v>
                </c:pt>
                <c:pt idx="5536">
                  <c:v>462</c:v>
                </c:pt>
                <c:pt idx="5537">
                  <c:v>21</c:v>
                </c:pt>
                <c:pt idx="5538">
                  <c:v>13758</c:v>
                </c:pt>
                <c:pt idx="5539">
                  <c:v>6466</c:v>
                </c:pt>
                <c:pt idx="5540">
                  <c:v>3736</c:v>
                </c:pt>
                <c:pt idx="5541">
                  <c:v>553</c:v>
                </c:pt>
                <c:pt idx="5542">
                  <c:v>23837</c:v>
                </c:pt>
                <c:pt idx="5543">
                  <c:v>9814</c:v>
                </c:pt>
                <c:pt idx="5544">
                  <c:v>120324</c:v>
                </c:pt>
                <c:pt idx="5545">
                  <c:v>1521</c:v>
                </c:pt>
                <c:pt idx="5546">
                  <c:v>7011</c:v>
                </c:pt>
                <c:pt idx="5547">
                  <c:v>31501</c:v>
                </c:pt>
                <c:pt idx="5548">
                  <c:v>26</c:v>
                </c:pt>
                <c:pt idx="5549">
                  <c:v>1357</c:v>
                </c:pt>
                <c:pt idx="5550">
                  <c:v>50493</c:v>
                </c:pt>
                <c:pt idx="5551">
                  <c:v>840</c:v>
                </c:pt>
                <c:pt idx="5552">
                  <c:v>1905</c:v>
                </c:pt>
                <c:pt idx="5553">
                  <c:v>6374</c:v>
                </c:pt>
                <c:pt idx="5554">
                  <c:v>12</c:v>
                </c:pt>
                <c:pt idx="5555">
                  <c:v>5418</c:v>
                </c:pt>
                <c:pt idx="5556">
                  <c:v>1795</c:v>
                </c:pt>
                <c:pt idx="5557">
                  <c:v>36801</c:v>
                </c:pt>
                <c:pt idx="5558">
                  <c:v>75071</c:v>
                </c:pt>
                <c:pt idx="5559">
                  <c:v>12038</c:v>
                </c:pt>
                <c:pt idx="5560">
                  <c:v>22984</c:v>
                </c:pt>
                <c:pt idx="5561">
                  <c:v>5509</c:v>
                </c:pt>
                <c:pt idx="5562">
                  <c:v>159586</c:v>
                </c:pt>
                <c:pt idx="5563">
                  <c:v>22490</c:v>
                </c:pt>
                <c:pt idx="5564">
                  <c:v>40613</c:v>
                </c:pt>
                <c:pt idx="5565">
                  <c:v>3700</c:v>
                </c:pt>
                <c:pt idx="5566">
                  <c:v>10666</c:v>
                </c:pt>
                <c:pt idx="5567">
                  <c:v>36077</c:v>
                </c:pt>
                <c:pt idx="5568">
                  <c:v>14824</c:v>
                </c:pt>
                <c:pt idx="5569">
                  <c:v>5985</c:v>
                </c:pt>
                <c:pt idx="5570">
                  <c:v>17634</c:v>
                </c:pt>
                <c:pt idx="5571">
                  <c:v>397</c:v>
                </c:pt>
                <c:pt idx="5572">
                  <c:v>451</c:v>
                </c:pt>
                <c:pt idx="5573">
                  <c:v>386330</c:v>
                </c:pt>
                <c:pt idx="5574">
                  <c:v>30295</c:v>
                </c:pt>
                <c:pt idx="5575">
                  <c:v>223563</c:v>
                </c:pt>
                <c:pt idx="5576">
                  <c:v>19422</c:v>
                </c:pt>
                <c:pt idx="5577">
                  <c:v>26029</c:v>
                </c:pt>
                <c:pt idx="5578">
                  <c:v>491</c:v>
                </c:pt>
                <c:pt idx="5579">
                  <c:v>17452</c:v>
                </c:pt>
                <c:pt idx="5580">
                  <c:v>384958</c:v>
                </c:pt>
                <c:pt idx="5581">
                  <c:v>34023</c:v>
                </c:pt>
                <c:pt idx="5582">
                  <c:v>9645</c:v>
                </c:pt>
                <c:pt idx="5583">
                  <c:v>3</c:v>
                </c:pt>
                <c:pt idx="5584">
                  <c:v>180</c:v>
                </c:pt>
                <c:pt idx="5585">
                  <c:v>81074</c:v>
                </c:pt>
                <c:pt idx="5586">
                  <c:v>448</c:v>
                </c:pt>
                <c:pt idx="5587">
                  <c:v>368</c:v>
                </c:pt>
                <c:pt idx="5588">
                  <c:v>800</c:v>
                </c:pt>
                <c:pt idx="5589">
                  <c:v>8073</c:v>
                </c:pt>
                <c:pt idx="5590">
                  <c:v>12550</c:v>
                </c:pt>
                <c:pt idx="5591">
                  <c:v>2169</c:v>
                </c:pt>
                <c:pt idx="5592">
                  <c:v>31401</c:v>
                </c:pt>
                <c:pt idx="5593">
                  <c:v>24427</c:v>
                </c:pt>
                <c:pt idx="5594">
                  <c:v>32030</c:v>
                </c:pt>
                <c:pt idx="5595">
                  <c:v>21712</c:v>
                </c:pt>
                <c:pt idx="5596">
                  <c:v>1379</c:v>
                </c:pt>
                <c:pt idx="5597">
                  <c:v>5214</c:v>
                </c:pt>
                <c:pt idx="5598">
                  <c:v>130698</c:v>
                </c:pt>
                <c:pt idx="5599">
                  <c:v>3475</c:v>
                </c:pt>
                <c:pt idx="5600">
                  <c:v>3642</c:v>
                </c:pt>
                <c:pt idx="5601">
                  <c:v>20140</c:v>
                </c:pt>
                <c:pt idx="5602">
                  <c:v>2843</c:v>
                </c:pt>
                <c:pt idx="5603">
                  <c:v>10893</c:v>
                </c:pt>
                <c:pt idx="5604">
                  <c:v>7269</c:v>
                </c:pt>
                <c:pt idx="5605">
                  <c:v>30250</c:v>
                </c:pt>
                <c:pt idx="5606">
                  <c:v>16954</c:v>
                </c:pt>
                <c:pt idx="5607">
                  <c:v>469</c:v>
                </c:pt>
                <c:pt idx="5608">
                  <c:v>61444</c:v>
                </c:pt>
                <c:pt idx="5609">
                  <c:v>5274</c:v>
                </c:pt>
                <c:pt idx="5610">
                  <c:v>1847</c:v>
                </c:pt>
                <c:pt idx="5611">
                  <c:v>190988</c:v>
                </c:pt>
                <c:pt idx="5612">
                  <c:v>1199986</c:v>
                </c:pt>
                <c:pt idx="5613">
                  <c:v>2227</c:v>
                </c:pt>
                <c:pt idx="5614">
                  <c:v>10439</c:v>
                </c:pt>
                <c:pt idx="5615">
                  <c:v>59</c:v>
                </c:pt>
                <c:pt idx="5616">
                  <c:v>7518</c:v>
                </c:pt>
                <c:pt idx="5617">
                  <c:v>5649</c:v>
                </c:pt>
                <c:pt idx="5618">
                  <c:v>5293</c:v>
                </c:pt>
                <c:pt idx="5619">
                  <c:v>2669</c:v>
                </c:pt>
                <c:pt idx="5620">
                  <c:v>289322</c:v>
                </c:pt>
                <c:pt idx="5621">
                  <c:v>73920</c:v>
                </c:pt>
                <c:pt idx="5622">
                  <c:v>4789</c:v>
                </c:pt>
                <c:pt idx="5623">
                  <c:v>6173</c:v>
                </c:pt>
                <c:pt idx="5624">
                  <c:v>7654</c:v>
                </c:pt>
                <c:pt idx="5625">
                  <c:v>2863</c:v>
                </c:pt>
                <c:pt idx="5626">
                  <c:v>2865</c:v>
                </c:pt>
                <c:pt idx="5627">
                  <c:v>81319</c:v>
                </c:pt>
                <c:pt idx="5628">
                  <c:v>19895</c:v>
                </c:pt>
                <c:pt idx="5629">
                  <c:v>111118</c:v>
                </c:pt>
                <c:pt idx="5630">
                  <c:v>264</c:v>
                </c:pt>
                <c:pt idx="5631">
                  <c:v>14674</c:v>
                </c:pt>
                <c:pt idx="5632">
                  <c:v>910</c:v>
                </c:pt>
                <c:pt idx="5633">
                  <c:v>6535</c:v>
                </c:pt>
                <c:pt idx="5634">
                  <c:v>32398</c:v>
                </c:pt>
                <c:pt idx="5635">
                  <c:v>0</c:v>
                </c:pt>
                <c:pt idx="5636">
                  <c:v>1715</c:v>
                </c:pt>
                <c:pt idx="5637">
                  <c:v>789</c:v>
                </c:pt>
                <c:pt idx="5638">
                  <c:v>141080</c:v>
                </c:pt>
                <c:pt idx="5639">
                  <c:v>1088</c:v>
                </c:pt>
                <c:pt idx="5640">
                  <c:v>78447</c:v>
                </c:pt>
                <c:pt idx="5641">
                  <c:v>2404</c:v>
                </c:pt>
                <c:pt idx="5642">
                  <c:v>7301</c:v>
                </c:pt>
                <c:pt idx="5643">
                  <c:v>1100</c:v>
                </c:pt>
                <c:pt idx="5644">
                  <c:v>24524</c:v>
                </c:pt>
                <c:pt idx="5645">
                  <c:v>65362</c:v>
                </c:pt>
                <c:pt idx="5646">
                  <c:v>18269</c:v>
                </c:pt>
                <c:pt idx="5647">
                  <c:v>21557</c:v>
                </c:pt>
                <c:pt idx="5648">
                  <c:v>50489</c:v>
                </c:pt>
                <c:pt idx="5649">
                  <c:v>11584</c:v>
                </c:pt>
                <c:pt idx="5650">
                  <c:v>45076</c:v>
                </c:pt>
                <c:pt idx="5651">
                  <c:v>11850</c:v>
                </c:pt>
                <c:pt idx="5652">
                  <c:v>30831</c:v>
                </c:pt>
                <c:pt idx="5653">
                  <c:v>7950</c:v>
                </c:pt>
                <c:pt idx="5654">
                  <c:v>2</c:v>
                </c:pt>
                <c:pt idx="5655">
                  <c:v>107171</c:v>
                </c:pt>
                <c:pt idx="5656">
                  <c:v>326</c:v>
                </c:pt>
                <c:pt idx="5657">
                  <c:v>178</c:v>
                </c:pt>
                <c:pt idx="5658">
                  <c:v>204</c:v>
                </c:pt>
                <c:pt idx="5659">
                  <c:v>53925</c:v>
                </c:pt>
                <c:pt idx="5660">
                  <c:v>8034</c:v>
                </c:pt>
                <c:pt idx="5661">
                  <c:v>3709</c:v>
                </c:pt>
                <c:pt idx="5662">
                  <c:v>80775</c:v>
                </c:pt>
                <c:pt idx="5663">
                  <c:v>1731</c:v>
                </c:pt>
                <c:pt idx="5664">
                  <c:v>13420</c:v>
                </c:pt>
                <c:pt idx="5665">
                  <c:v>3508</c:v>
                </c:pt>
                <c:pt idx="5666">
                  <c:v>14705</c:v>
                </c:pt>
                <c:pt idx="5667">
                  <c:v>932</c:v>
                </c:pt>
                <c:pt idx="5668">
                  <c:v>7198</c:v>
                </c:pt>
                <c:pt idx="5669">
                  <c:v>12070</c:v>
                </c:pt>
                <c:pt idx="5670">
                  <c:v>2155</c:v>
                </c:pt>
                <c:pt idx="5671">
                  <c:v>5966</c:v>
                </c:pt>
                <c:pt idx="5672">
                  <c:v>172044</c:v>
                </c:pt>
                <c:pt idx="5673">
                  <c:v>1461</c:v>
                </c:pt>
                <c:pt idx="5674">
                  <c:v>6200</c:v>
                </c:pt>
                <c:pt idx="5675">
                  <c:v>6336</c:v>
                </c:pt>
                <c:pt idx="5676">
                  <c:v>834068</c:v>
                </c:pt>
                <c:pt idx="5677">
                  <c:v>29669</c:v>
                </c:pt>
                <c:pt idx="5678">
                  <c:v>7218</c:v>
                </c:pt>
                <c:pt idx="5679">
                  <c:v>5890</c:v>
                </c:pt>
                <c:pt idx="5680">
                  <c:v>57418</c:v>
                </c:pt>
                <c:pt idx="5681">
                  <c:v>720</c:v>
                </c:pt>
                <c:pt idx="5682">
                  <c:v>6688</c:v>
                </c:pt>
                <c:pt idx="5683">
                  <c:v>5383</c:v>
                </c:pt>
                <c:pt idx="5684">
                  <c:v>9578</c:v>
                </c:pt>
                <c:pt idx="5685">
                  <c:v>5580</c:v>
                </c:pt>
                <c:pt idx="5686">
                  <c:v>0</c:v>
                </c:pt>
                <c:pt idx="5687">
                  <c:v>178944</c:v>
                </c:pt>
                <c:pt idx="5688">
                  <c:v>62005</c:v>
                </c:pt>
                <c:pt idx="5689">
                  <c:v>8326</c:v>
                </c:pt>
                <c:pt idx="5690">
                  <c:v>821971</c:v>
                </c:pt>
                <c:pt idx="5691">
                  <c:v>33521</c:v>
                </c:pt>
                <c:pt idx="5692">
                  <c:v>72506</c:v>
                </c:pt>
                <c:pt idx="5693">
                  <c:v>291</c:v>
                </c:pt>
                <c:pt idx="5694">
                  <c:v>5936</c:v>
                </c:pt>
                <c:pt idx="5695">
                  <c:v>4431</c:v>
                </c:pt>
                <c:pt idx="5696">
                  <c:v>5059</c:v>
                </c:pt>
                <c:pt idx="5697">
                  <c:v>5386</c:v>
                </c:pt>
                <c:pt idx="5698">
                  <c:v>263</c:v>
                </c:pt>
                <c:pt idx="5699">
                  <c:v>13892</c:v>
                </c:pt>
                <c:pt idx="5700">
                  <c:v>30499</c:v>
                </c:pt>
                <c:pt idx="5701">
                  <c:v>13097</c:v>
                </c:pt>
                <c:pt idx="5702">
                  <c:v>248867</c:v>
                </c:pt>
                <c:pt idx="5703">
                  <c:v>31469</c:v>
                </c:pt>
                <c:pt idx="5704">
                  <c:v>5743</c:v>
                </c:pt>
                <c:pt idx="5705">
                  <c:v>2537</c:v>
                </c:pt>
                <c:pt idx="5706">
                  <c:v>3378</c:v>
                </c:pt>
                <c:pt idx="5707">
                  <c:v>2</c:v>
                </c:pt>
                <c:pt idx="5708">
                  <c:v>6725</c:v>
                </c:pt>
                <c:pt idx="5709">
                  <c:v>102</c:v>
                </c:pt>
                <c:pt idx="5710">
                  <c:v>3067</c:v>
                </c:pt>
                <c:pt idx="5711">
                  <c:v>10301</c:v>
                </c:pt>
                <c:pt idx="5712">
                  <c:v>10486</c:v>
                </c:pt>
                <c:pt idx="5713">
                  <c:v>100843</c:v>
                </c:pt>
                <c:pt idx="5714">
                  <c:v>57876</c:v>
                </c:pt>
                <c:pt idx="5715">
                  <c:v>433074</c:v>
                </c:pt>
                <c:pt idx="5716">
                  <c:v>266382</c:v>
                </c:pt>
                <c:pt idx="5717">
                  <c:v>17462</c:v>
                </c:pt>
                <c:pt idx="5718">
                  <c:v>114989</c:v>
                </c:pt>
                <c:pt idx="5719">
                  <c:v>39385</c:v>
                </c:pt>
                <c:pt idx="5720">
                  <c:v>865679</c:v>
                </c:pt>
                <c:pt idx="5721">
                  <c:v>84378</c:v>
                </c:pt>
                <c:pt idx="5722">
                  <c:v>147250</c:v>
                </c:pt>
                <c:pt idx="5723">
                  <c:v>17030</c:v>
                </c:pt>
                <c:pt idx="5724">
                  <c:v>114540</c:v>
                </c:pt>
                <c:pt idx="5725">
                  <c:v>32735</c:v>
                </c:pt>
                <c:pt idx="5726">
                  <c:v>9782</c:v>
                </c:pt>
                <c:pt idx="5727">
                  <c:v>436</c:v>
                </c:pt>
                <c:pt idx="5728">
                  <c:v>8592</c:v>
                </c:pt>
                <c:pt idx="5729">
                  <c:v>8335</c:v>
                </c:pt>
                <c:pt idx="5730">
                  <c:v>9618</c:v>
                </c:pt>
                <c:pt idx="5731">
                  <c:v>34350</c:v>
                </c:pt>
                <c:pt idx="5732">
                  <c:v>7063</c:v>
                </c:pt>
                <c:pt idx="5733">
                  <c:v>18449</c:v>
                </c:pt>
                <c:pt idx="5734">
                  <c:v>59772</c:v>
                </c:pt>
                <c:pt idx="5735">
                  <c:v>99021</c:v>
                </c:pt>
                <c:pt idx="5736">
                  <c:v>24632</c:v>
                </c:pt>
                <c:pt idx="5737">
                  <c:v>192698</c:v>
                </c:pt>
                <c:pt idx="5738">
                  <c:v>16178</c:v>
                </c:pt>
                <c:pt idx="5739">
                  <c:v>283</c:v>
                </c:pt>
                <c:pt idx="5740">
                  <c:v>47024</c:v>
                </c:pt>
                <c:pt idx="5741">
                  <c:v>15728</c:v>
                </c:pt>
                <c:pt idx="5742">
                  <c:v>15943</c:v>
                </c:pt>
                <c:pt idx="5743">
                  <c:v>6084</c:v>
                </c:pt>
                <c:pt idx="5744">
                  <c:v>49673</c:v>
                </c:pt>
                <c:pt idx="5745">
                  <c:v>4472</c:v>
                </c:pt>
                <c:pt idx="5746">
                  <c:v>594</c:v>
                </c:pt>
                <c:pt idx="5747">
                  <c:v>5894</c:v>
                </c:pt>
                <c:pt idx="5748">
                  <c:v>2180</c:v>
                </c:pt>
                <c:pt idx="5749">
                  <c:v>8025</c:v>
                </c:pt>
                <c:pt idx="5750">
                  <c:v>21784</c:v>
                </c:pt>
                <c:pt idx="5751">
                  <c:v>10801</c:v>
                </c:pt>
                <c:pt idx="5752">
                  <c:v>91776</c:v>
                </c:pt>
                <c:pt idx="5753">
                  <c:v>7560</c:v>
                </c:pt>
                <c:pt idx="5754">
                  <c:v>32941</c:v>
                </c:pt>
                <c:pt idx="5755">
                  <c:v>2394</c:v>
                </c:pt>
                <c:pt idx="5756">
                  <c:v>23709</c:v>
                </c:pt>
                <c:pt idx="5757">
                  <c:v>137210</c:v>
                </c:pt>
                <c:pt idx="5758">
                  <c:v>56321</c:v>
                </c:pt>
                <c:pt idx="5759">
                  <c:v>66728</c:v>
                </c:pt>
                <c:pt idx="5760">
                  <c:v>21005</c:v>
                </c:pt>
                <c:pt idx="5761">
                  <c:v>64643</c:v>
                </c:pt>
                <c:pt idx="5762">
                  <c:v>34059</c:v>
                </c:pt>
                <c:pt idx="5763">
                  <c:v>421533</c:v>
                </c:pt>
                <c:pt idx="5764">
                  <c:v>12611</c:v>
                </c:pt>
                <c:pt idx="5765">
                  <c:v>5208</c:v>
                </c:pt>
                <c:pt idx="5766">
                  <c:v>48299</c:v>
                </c:pt>
                <c:pt idx="5767">
                  <c:v>4623</c:v>
                </c:pt>
                <c:pt idx="5768">
                  <c:v>1878</c:v>
                </c:pt>
                <c:pt idx="5769">
                  <c:v>50919</c:v>
                </c:pt>
                <c:pt idx="5770">
                  <c:v>12830</c:v>
                </c:pt>
                <c:pt idx="5771">
                  <c:v>21351</c:v>
                </c:pt>
                <c:pt idx="5772">
                  <c:v>54459</c:v>
                </c:pt>
                <c:pt idx="5773">
                  <c:v>12291</c:v>
                </c:pt>
                <c:pt idx="5774">
                  <c:v>7451</c:v>
                </c:pt>
                <c:pt idx="5775">
                  <c:v>5407</c:v>
                </c:pt>
                <c:pt idx="5776">
                  <c:v>10987</c:v>
                </c:pt>
                <c:pt idx="5777">
                  <c:v>32234</c:v>
                </c:pt>
                <c:pt idx="5778">
                  <c:v>23409</c:v>
                </c:pt>
                <c:pt idx="5779">
                  <c:v>44368</c:v>
                </c:pt>
                <c:pt idx="5780">
                  <c:v>55091</c:v>
                </c:pt>
                <c:pt idx="5781">
                  <c:v>490749</c:v>
                </c:pt>
                <c:pt idx="5782">
                  <c:v>132253</c:v>
                </c:pt>
                <c:pt idx="5783">
                  <c:v>6832</c:v>
                </c:pt>
                <c:pt idx="5784">
                  <c:v>17267</c:v>
                </c:pt>
                <c:pt idx="5785">
                  <c:v>9072</c:v>
                </c:pt>
                <c:pt idx="5786">
                  <c:v>1680</c:v>
                </c:pt>
                <c:pt idx="5787">
                  <c:v>3560</c:v>
                </c:pt>
                <c:pt idx="5788">
                  <c:v>2994</c:v>
                </c:pt>
                <c:pt idx="5789">
                  <c:v>89221</c:v>
                </c:pt>
                <c:pt idx="5790">
                  <c:v>139</c:v>
                </c:pt>
                <c:pt idx="5791">
                  <c:v>4333</c:v>
                </c:pt>
                <c:pt idx="5792">
                  <c:v>6879</c:v>
                </c:pt>
                <c:pt idx="5793">
                  <c:v>17517</c:v>
                </c:pt>
                <c:pt idx="5794">
                  <c:v>427</c:v>
                </c:pt>
                <c:pt idx="5795">
                  <c:v>3747</c:v>
                </c:pt>
                <c:pt idx="5796">
                  <c:v>1445</c:v>
                </c:pt>
                <c:pt idx="5797">
                  <c:v>32016</c:v>
                </c:pt>
                <c:pt idx="5798">
                  <c:v>30</c:v>
                </c:pt>
                <c:pt idx="5799">
                  <c:v>13367</c:v>
                </c:pt>
                <c:pt idx="5800">
                  <c:v>15591</c:v>
                </c:pt>
                <c:pt idx="5801">
                  <c:v>173506</c:v>
                </c:pt>
                <c:pt idx="5802">
                  <c:v>45903</c:v>
                </c:pt>
                <c:pt idx="5803">
                  <c:v>410</c:v>
                </c:pt>
                <c:pt idx="5804">
                  <c:v>12021</c:v>
                </c:pt>
                <c:pt idx="5805">
                  <c:v>10483</c:v>
                </c:pt>
                <c:pt idx="5806">
                  <c:v>1245</c:v>
                </c:pt>
                <c:pt idx="5807">
                  <c:v>324091</c:v>
                </c:pt>
                <c:pt idx="5808">
                  <c:v>44</c:v>
                </c:pt>
                <c:pt idx="5809">
                  <c:v>2873</c:v>
                </c:pt>
                <c:pt idx="5810">
                  <c:v>21628</c:v>
                </c:pt>
                <c:pt idx="5811">
                  <c:v>69778</c:v>
                </c:pt>
                <c:pt idx="5812">
                  <c:v>63867</c:v>
                </c:pt>
                <c:pt idx="5813">
                  <c:v>18250</c:v>
                </c:pt>
                <c:pt idx="5814">
                  <c:v>1898</c:v>
                </c:pt>
                <c:pt idx="5815">
                  <c:v>46874</c:v>
                </c:pt>
                <c:pt idx="5816">
                  <c:v>2469</c:v>
                </c:pt>
                <c:pt idx="5817">
                  <c:v>4389</c:v>
                </c:pt>
                <c:pt idx="5818">
                  <c:v>147</c:v>
                </c:pt>
                <c:pt idx="5819">
                  <c:v>12058</c:v>
                </c:pt>
                <c:pt idx="5820">
                  <c:v>136032</c:v>
                </c:pt>
                <c:pt idx="5821">
                  <c:v>38298</c:v>
                </c:pt>
                <c:pt idx="5822">
                  <c:v>5901</c:v>
                </c:pt>
                <c:pt idx="5823">
                  <c:v>30762</c:v>
                </c:pt>
                <c:pt idx="5824">
                  <c:v>11337</c:v>
                </c:pt>
                <c:pt idx="5825">
                  <c:v>16668</c:v>
                </c:pt>
                <c:pt idx="5826">
                  <c:v>1174</c:v>
                </c:pt>
                <c:pt idx="5827">
                  <c:v>5926</c:v>
                </c:pt>
                <c:pt idx="5828">
                  <c:v>331469</c:v>
                </c:pt>
                <c:pt idx="5829">
                  <c:v>20641</c:v>
                </c:pt>
                <c:pt idx="5830">
                  <c:v>391</c:v>
                </c:pt>
                <c:pt idx="5831">
                  <c:v>54</c:v>
                </c:pt>
                <c:pt idx="5832">
                  <c:v>3939</c:v>
                </c:pt>
                <c:pt idx="5833">
                  <c:v>98474</c:v>
                </c:pt>
                <c:pt idx="5834">
                  <c:v>6447</c:v>
                </c:pt>
                <c:pt idx="5835">
                  <c:v>25706</c:v>
                </c:pt>
                <c:pt idx="5836">
                  <c:v>1005</c:v>
                </c:pt>
                <c:pt idx="5837">
                  <c:v>41687</c:v>
                </c:pt>
                <c:pt idx="5838">
                  <c:v>12684</c:v>
                </c:pt>
                <c:pt idx="5839">
                  <c:v>82312</c:v>
                </c:pt>
                <c:pt idx="5840">
                  <c:v>2445</c:v>
                </c:pt>
                <c:pt idx="5841">
                  <c:v>1236</c:v>
                </c:pt>
                <c:pt idx="5842">
                  <c:v>1972</c:v>
                </c:pt>
                <c:pt idx="5843">
                  <c:v>9870</c:v>
                </c:pt>
                <c:pt idx="5844">
                  <c:v>29145</c:v>
                </c:pt>
                <c:pt idx="5845">
                  <c:v>73</c:v>
                </c:pt>
                <c:pt idx="5846">
                  <c:v>109945</c:v>
                </c:pt>
                <c:pt idx="5847">
                  <c:v>1440</c:v>
                </c:pt>
                <c:pt idx="5848">
                  <c:v>37765</c:v>
                </c:pt>
                <c:pt idx="5849">
                  <c:v>16860</c:v>
                </c:pt>
                <c:pt idx="5850">
                  <c:v>21120</c:v>
                </c:pt>
                <c:pt idx="5851">
                  <c:v>6692</c:v>
                </c:pt>
                <c:pt idx="5852">
                  <c:v>15136</c:v>
                </c:pt>
                <c:pt idx="5853">
                  <c:v>95002</c:v>
                </c:pt>
                <c:pt idx="5854">
                  <c:v>10110</c:v>
                </c:pt>
                <c:pt idx="5855">
                  <c:v>12313</c:v>
                </c:pt>
                <c:pt idx="5856">
                  <c:v>195382</c:v>
                </c:pt>
                <c:pt idx="5857">
                  <c:v>1816753</c:v>
                </c:pt>
                <c:pt idx="5858">
                  <c:v>29718</c:v>
                </c:pt>
                <c:pt idx="5859">
                  <c:v>17436</c:v>
                </c:pt>
                <c:pt idx="5860">
                  <c:v>100</c:v>
                </c:pt>
                <c:pt idx="5861">
                  <c:v>20556</c:v>
                </c:pt>
                <c:pt idx="5862">
                  <c:v>809476</c:v>
                </c:pt>
                <c:pt idx="5863">
                  <c:v>3514</c:v>
                </c:pt>
                <c:pt idx="5864">
                  <c:v>615</c:v>
                </c:pt>
                <c:pt idx="5865">
                  <c:v>930</c:v>
                </c:pt>
                <c:pt idx="5866">
                  <c:v>59942</c:v>
                </c:pt>
                <c:pt idx="5867">
                  <c:v>895</c:v>
                </c:pt>
                <c:pt idx="5868">
                  <c:v>234888</c:v>
                </c:pt>
                <c:pt idx="5869">
                  <c:v>35371</c:v>
                </c:pt>
                <c:pt idx="5870">
                  <c:v>32693</c:v>
                </c:pt>
                <c:pt idx="5871">
                  <c:v>16454</c:v>
                </c:pt>
                <c:pt idx="5872">
                  <c:v>110287</c:v>
                </c:pt>
                <c:pt idx="5873">
                  <c:v>21096</c:v>
                </c:pt>
                <c:pt idx="5874">
                  <c:v>477</c:v>
                </c:pt>
                <c:pt idx="5875">
                  <c:v>2550</c:v>
                </c:pt>
                <c:pt idx="5876">
                  <c:v>23054</c:v>
                </c:pt>
                <c:pt idx="5877">
                  <c:v>7533</c:v>
                </c:pt>
                <c:pt idx="5878">
                  <c:v>33110</c:v>
                </c:pt>
                <c:pt idx="5879">
                  <c:v>1292</c:v>
                </c:pt>
                <c:pt idx="5880">
                  <c:v>1497</c:v>
                </c:pt>
                <c:pt idx="5881">
                  <c:v>12404</c:v>
                </c:pt>
                <c:pt idx="5882">
                  <c:v>5311</c:v>
                </c:pt>
                <c:pt idx="5883">
                  <c:v>213</c:v>
                </c:pt>
                <c:pt idx="5884">
                  <c:v>1454</c:v>
                </c:pt>
                <c:pt idx="5885">
                  <c:v>1621</c:v>
                </c:pt>
                <c:pt idx="5886">
                  <c:v>242098</c:v>
                </c:pt>
                <c:pt idx="5887">
                  <c:v>5085</c:v>
                </c:pt>
                <c:pt idx="5888">
                  <c:v>363428</c:v>
                </c:pt>
                <c:pt idx="5889">
                  <c:v>23967</c:v>
                </c:pt>
                <c:pt idx="5890">
                  <c:v>89496</c:v>
                </c:pt>
                <c:pt idx="5891">
                  <c:v>19719</c:v>
                </c:pt>
                <c:pt idx="5892">
                  <c:v>13806</c:v>
                </c:pt>
                <c:pt idx="5893">
                  <c:v>786</c:v>
                </c:pt>
                <c:pt idx="5894">
                  <c:v>46</c:v>
                </c:pt>
                <c:pt idx="5895">
                  <c:v>141679</c:v>
                </c:pt>
                <c:pt idx="5896">
                  <c:v>179</c:v>
                </c:pt>
                <c:pt idx="5897">
                  <c:v>1311</c:v>
                </c:pt>
                <c:pt idx="5898">
                  <c:v>98772</c:v>
                </c:pt>
                <c:pt idx="5899">
                  <c:v>56981</c:v>
                </c:pt>
                <c:pt idx="5900">
                  <c:v>97405</c:v>
                </c:pt>
                <c:pt idx="5901">
                  <c:v>17465</c:v>
                </c:pt>
                <c:pt idx="5902">
                  <c:v>86369</c:v>
                </c:pt>
                <c:pt idx="5903">
                  <c:v>1537</c:v>
                </c:pt>
                <c:pt idx="5904">
                  <c:v>46</c:v>
                </c:pt>
                <c:pt idx="5905">
                  <c:v>48975</c:v>
                </c:pt>
                <c:pt idx="5906">
                  <c:v>2813</c:v>
                </c:pt>
                <c:pt idx="5907">
                  <c:v>12579</c:v>
                </c:pt>
                <c:pt idx="5908">
                  <c:v>1460</c:v>
                </c:pt>
                <c:pt idx="5909">
                  <c:v>11176</c:v>
                </c:pt>
                <c:pt idx="5910">
                  <c:v>15909</c:v>
                </c:pt>
                <c:pt idx="5911">
                  <c:v>9</c:v>
                </c:pt>
                <c:pt idx="5912">
                  <c:v>602</c:v>
                </c:pt>
                <c:pt idx="5913">
                  <c:v>2515</c:v>
                </c:pt>
                <c:pt idx="5914">
                  <c:v>24095</c:v>
                </c:pt>
                <c:pt idx="5915">
                  <c:v>4520</c:v>
                </c:pt>
                <c:pt idx="5916">
                  <c:v>11717</c:v>
                </c:pt>
                <c:pt idx="5917">
                  <c:v>79</c:v>
                </c:pt>
                <c:pt idx="5918">
                  <c:v>39025</c:v>
                </c:pt>
                <c:pt idx="5919">
                  <c:v>31028</c:v>
                </c:pt>
                <c:pt idx="5920">
                  <c:v>205591</c:v>
                </c:pt>
                <c:pt idx="5921">
                  <c:v>30701</c:v>
                </c:pt>
                <c:pt idx="5922">
                  <c:v>9479</c:v>
                </c:pt>
                <c:pt idx="5923">
                  <c:v>52089</c:v>
                </c:pt>
                <c:pt idx="5924">
                  <c:v>3632</c:v>
                </c:pt>
                <c:pt idx="5925">
                  <c:v>51253</c:v>
                </c:pt>
                <c:pt idx="5926">
                  <c:v>26211</c:v>
                </c:pt>
                <c:pt idx="5927">
                  <c:v>14687</c:v>
                </c:pt>
                <c:pt idx="5928">
                  <c:v>7731</c:v>
                </c:pt>
                <c:pt idx="5929">
                  <c:v>2016</c:v>
                </c:pt>
                <c:pt idx="5930">
                  <c:v>440650</c:v>
                </c:pt>
                <c:pt idx="5931">
                  <c:v>3530</c:v>
                </c:pt>
                <c:pt idx="5932">
                  <c:v>8833</c:v>
                </c:pt>
                <c:pt idx="5933">
                  <c:v>64030</c:v>
                </c:pt>
                <c:pt idx="5934">
                  <c:v>219</c:v>
                </c:pt>
                <c:pt idx="5935">
                  <c:v>56</c:v>
                </c:pt>
                <c:pt idx="5936">
                  <c:v>68202</c:v>
                </c:pt>
                <c:pt idx="5937">
                  <c:v>169227</c:v>
                </c:pt>
                <c:pt idx="5938">
                  <c:v>522793</c:v>
                </c:pt>
                <c:pt idx="5939">
                  <c:v>564804</c:v>
                </c:pt>
                <c:pt idx="5940">
                  <c:v>15299</c:v>
                </c:pt>
                <c:pt idx="5941">
                  <c:v>108422</c:v>
                </c:pt>
                <c:pt idx="5942">
                  <c:v>7714</c:v>
                </c:pt>
                <c:pt idx="5943">
                  <c:v>1002</c:v>
                </c:pt>
                <c:pt idx="5944">
                  <c:v>51231</c:v>
                </c:pt>
                <c:pt idx="5945">
                  <c:v>21783</c:v>
                </c:pt>
                <c:pt idx="5946">
                  <c:v>20712</c:v>
                </c:pt>
                <c:pt idx="5947">
                  <c:v>2227</c:v>
                </c:pt>
                <c:pt idx="5948">
                  <c:v>24968</c:v>
                </c:pt>
                <c:pt idx="5949">
                  <c:v>556</c:v>
                </c:pt>
                <c:pt idx="5950">
                  <c:v>16962</c:v>
                </c:pt>
                <c:pt idx="5951">
                  <c:v>534</c:v>
                </c:pt>
                <c:pt idx="5952">
                  <c:v>170182</c:v>
                </c:pt>
                <c:pt idx="5953">
                  <c:v>46206</c:v>
                </c:pt>
                <c:pt idx="5954">
                  <c:v>38069</c:v>
                </c:pt>
                <c:pt idx="5955">
                  <c:v>131</c:v>
                </c:pt>
                <c:pt idx="5956">
                  <c:v>36441</c:v>
                </c:pt>
                <c:pt idx="5957">
                  <c:v>840</c:v>
                </c:pt>
                <c:pt idx="5958">
                  <c:v>1218</c:v>
                </c:pt>
                <c:pt idx="5959">
                  <c:v>4250</c:v>
                </c:pt>
                <c:pt idx="5960">
                  <c:v>58807</c:v>
                </c:pt>
                <c:pt idx="5961">
                  <c:v>18407</c:v>
                </c:pt>
                <c:pt idx="5962">
                  <c:v>226887</c:v>
                </c:pt>
                <c:pt idx="5963">
                  <c:v>321</c:v>
                </c:pt>
                <c:pt idx="5964">
                  <c:v>8854</c:v>
                </c:pt>
                <c:pt idx="5965">
                  <c:v>240989</c:v>
                </c:pt>
                <c:pt idx="5966">
                  <c:v>102</c:v>
                </c:pt>
                <c:pt idx="5967">
                  <c:v>146588</c:v>
                </c:pt>
                <c:pt idx="5968">
                  <c:v>280</c:v>
                </c:pt>
                <c:pt idx="5969">
                  <c:v>41153</c:v>
                </c:pt>
                <c:pt idx="5970">
                  <c:v>42</c:v>
                </c:pt>
                <c:pt idx="5971">
                  <c:v>16261</c:v>
                </c:pt>
                <c:pt idx="5972">
                  <c:v>4407</c:v>
                </c:pt>
                <c:pt idx="5973">
                  <c:v>38326</c:v>
                </c:pt>
                <c:pt idx="5974">
                  <c:v>30715</c:v>
                </c:pt>
                <c:pt idx="5975">
                  <c:v>27885</c:v>
                </c:pt>
                <c:pt idx="5976">
                  <c:v>76492</c:v>
                </c:pt>
                <c:pt idx="5977">
                  <c:v>34528</c:v>
                </c:pt>
                <c:pt idx="5978">
                  <c:v>37548</c:v>
                </c:pt>
                <c:pt idx="5979">
                  <c:v>8076</c:v>
                </c:pt>
                <c:pt idx="5980">
                  <c:v>203911</c:v>
                </c:pt>
                <c:pt idx="5981">
                  <c:v>17627</c:v>
                </c:pt>
                <c:pt idx="5982">
                  <c:v>31069</c:v>
                </c:pt>
                <c:pt idx="5983">
                  <c:v>13652</c:v>
                </c:pt>
                <c:pt idx="5984">
                  <c:v>4067</c:v>
                </c:pt>
                <c:pt idx="5985">
                  <c:v>1007</c:v>
                </c:pt>
                <c:pt idx="5986">
                  <c:v>17150</c:v>
                </c:pt>
                <c:pt idx="5987">
                  <c:v>37129</c:v>
                </c:pt>
                <c:pt idx="5988">
                  <c:v>4946</c:v>
                </c:pt>
                <c:pt idx="5989">
                  <c:v>7842</c:v>
                </c:pt>
                <c:pt idx="5990">
                  <c:v>18976</c:v>
                </c:pt>
                <c:pt idx="5991">
                  <c:v>9250</c:v>
                </c:pt>
                <c:pt idx="5992">
                  <c:v>402</c:v>
                </c:pt>
                <c:pt idx="5993">
                  <c:v>61712</c:v>
                </c:pt>
                <c:pt idx="5994">
                  <c:v>39093</c:v>
                </c:pt>
                <c:pt idx="5995">
                  <c:v>49992</c:v>
                </c:pt>
                <c:pt idx="5996">
                  <c:v>9754</c:v>
                </c:pt>
                <c:pt idx="5997">
                  <c:v>1064</c:v>
                </c:pt>
                <c:pt idx="5998">
                  <c:v>155666</c:v>
                </c:pt>
                <c:pt idx="5999">
                  <c:v>7934</c:v>
                </c:pt>
                <c:pt idx="6000">
                  <c:v>1770</c:v>
                </c:pt>
                <c:pt idx="6001">
                  <c:v>422</c:v>
                </c:pt>
                <c:pt idx="6002">
                  <c:v>14</c:v>
                </c:pt>
                <c:pt idx="6003">
                  <c:v>10752</c:v>
                </c:pt>
                <c:pt idx="6004">
                  <c:v>58960</c:v>
                </c:pt>
                <c:pt idx="6005">
                  <c:v>1277</c:v>
                </c:pt>
                <c:pt idx="6006">
                  <c:v>2162</c:v>
                </c:pt>
                <c:pt idx="6007">
                  <c:v>39</c:v>
                </c:pt>
                <c:pt idx="6008">
                  <c:v>10041</c:v>
                </c:pt>
                <c:pt idx="6009">
                  <c:v>49</c:v>
                </c:pt>
                <c:pt idx="6010">
                  <c:v>5263</c:v>
                </c:pt>
                <c:pt idx="6011">
                  <c:v>3353</c:v>
                </c:pt>
                <c:pt idx="6012">
                  <c:v>75419</c:v>
                </c:pt>
                <c:pt idx="6013">
                  <c:v>569</c:v>
                </c:pt>
                <c:pt idx="6014">
                  <c:v>20419</c:v>
                </c:pt>
                <c:pt idx="6015">
                  <c:v>3454</c:v>
                </c:pt>
                <c:pt idx="6016">
                  <c:v>2183</c:v>
                </c:pt>
                <c:pt idx="6017">
                  <c:v>6326</c:v>
                </c:pt>
                <c:pt idx="6018">
                  <c:v>317</c:v>
                </c:pt>
                <c:pt idx="6019">
                  <c:v>166173</c:v>
                </c:pt>
                <c:pt idx="6020">
                  <c:v>52842</c:v>
                </c:pt>
                <c:pt idx="6021">
                  <c:v>48557</c:v>
                </c:pt>
                <c:pt idx="6022">
                  <c:v>5295</c:v>
                </c:pt>
                <c:pt idx="6023">
                  <c:v>32911</c:v>
                </c:pt>
                <c:pt idx="6024">
                  <c:v>85</c:v>
                </c:pt>
                <c:pt idx="6025">
                  <c:v>94910</c:v>
                </c:pt>
                <c:pt idx="6026">
                  <c:v>2975</c:v>
                </c:pt>
                <c:pt idx="6027">
                  <c:v>1025</c:v>
                </c:pt>
                <c:pt idx="6028">
                  <c:v>103930</c:v>
                </c:pt>
                <c:pt idx="6029">
                  <c:v>46</c:v>
                </c:pt>
                <c:pt idx="6030">
                  <c:v>25233</c:v>
                </c:pt>
                <c:pt idx="6031">
                  <c:v>1411</c:v>
                </c:pt>
                <c:pt idx="6032">
                  <c:v>3305</c:v>
                </c:pt>
                <c:pt idx="6033">
                  <c:v>4</c:v>
                </c:pt>
                <c:pt idx="6034">
                  <c:v>14361</c:v>
                </c:pt>
                <c:pt idx="6035">
                  <c:v>11911</c:v>
                </c:pt>
                <c:pt idx="6036">
                  <c:v>39699</c:v>
                </c:pt>
                <c:pt idx="6037">
                  <c:v>12095</c:v>
                </c:pt>
                <c:pt idx="6038">
                  <c:v>4666</c:v>
                </c:pt>
                <c:pt idx="6039">
                  <c:v>19831</c:v>
                </c:pt>
                <c:pt idx="6040">
                  <c:v>11658</c:v>
                </c:pt>
                <c:pt idx="6041">
                  <c:v>62168</c:v>
                </c:pt>
                <c:pt idx="6042">
                  <c:v>40639</c:v>
                </c:pt>
                <c:pt idx="6043">
                  <c:v>5335</c:v>
                </c:pt>
                <c:pt idx="6044">
                  <c:v>812</c:v>
                </c:pt>
                <c:pt idx="6045">
                  <c:v>2025</c:v>
                </c:pt>
                <c:pt idx="6046">
                  <c:v>22785</c:v>
                </c:pt>
                <c:pt idx="6047">
                  <c:v>35</c:v>
                </c:pt>
                <c:pt idx="6048">
                  <c:v>156175</c:v>
                </c:pt>
                <c:pt idx="6049">
                  <c:v>49</c:v>
                </c:pt>
                <c:pt idx="6050">
                  <c:v>740</c:v>
                </c:pt>
                <c:pt idx="6051">
                  <c:v>2948</c:v>
                </c:pt>
                <c:pt idx="6052">
                  <c:v>26543</c:v>
                </c:pt>
                <c:pt idx="6053">
                  <c:v>4152</c:v>
                </c:pt>
                <c:pt idx="6054">
                  <c:v>64810</c:v>
                </c:pt>
                <c:pt idx="6055">
                  <c:v>11066</c:v>
                </c:pt>
                <c:pt idx="6056">
                  <c:v>96820</c:v>
                </c:pt>
                <c:pt idx="6057">
                  <c:v>8157</c:v>
                </c:pt>
                <c:pt idx="6058">
                  <c:v>1363</c:v>
                </c:pt>
                <c:pt idx="6059">
                  <c:v>3375</c:v>
                </c:pt>
                <c:pt idx="6060">
                  <c:v>197</c:v>
                </c:pt>
                <c:pt idx="6061">
                  <c:v>7319</c:v>
                </c:pt>
                <c:pt idx="6062">
                  <c:v>22479</c:v>
                </c:pt>
                <c:pt idx="6063">
                  <c:v>14403</c:v>
                </c:pt>
                <c:pt idx="6064">
                  <c:v>344</c:v>
                </c:pt>
                <c:pt idx="6065">
                  <c:v>35502</c:v>
                </c:pt>
                <c:pt idx="6066">
                  <c:v>10587</c:v>
                </c:pt>
                <c:pt idx="6067">
                  <c:v>9475</c:v>
                </c:pt>
                <c:pt idx="6068">
                  <c:v>1410</c:v>
                </c:pt>
                <c:pt idx="6069">
                  <c:v>3118</c:v>
                </c:pt>
                <c:pt idx="6070">
                  <c:v>81715</c:v>
                </c:pt>
                <c:pt idx="6071">
                  <c:v>8879</c:v>
                </c:pt>
                <c:pt idx="6072">
                  <c:v>290623</c:v>
                </c:pt>
                <c:pt idx="6073">
                  <c:v>50495</c:v>
                </c:pt>
                <c:pt idx="6074">
                  <c:v>141851</c:v>
                </c:pt>
                <c:pt idx="6075">
                  <c:v>5119</c:v>
                </c:pt>
                <c:pt idx="6076">
                  <c:v>15348</c:v>
                </c:pt>
                <c:pt idx="6077">
                  <c:v>3756</c:v>
                </c:pt>
                <c:pt idx="6078">
                  <c:v>1950</c:v>
                </c:pt>
                <c:pt idx="6079">
                  <c:v>21427</c:v>
                </c:pt>
                <c:pt idx="6080">
                  <c:v>42271</c:v>
                </c:pt>
                <c:pt idx="6081">
                  <c:v>1308</c:v>
                </c:pt>
                <c:pt idx="6082">
                  <c:v>81133</c:v>
                </c:pt>
                <c:pt idx="6083">
                  <c:v>10892</c:v>
                </c:pt>
                <c:pt idx="6084">
                  <c:v>9709</c:v>
                </c:pt>
                <c:pt idx="6085">
                  <c:v>114</c:v>
                </c:pt>
                <c:pt idx="6086">
                  <c:v>1128</c:v>
                </c:pt>
                <c:pt idx="6087">
                  <c:v>61175</c:v>
                </c:pt>
                <c:pt idx="6088">
                  <c:v>29</c:v>
                </c:pt>
                <c:pt idx="6089">
                  <c:v>64066</c:v>
                </c:pt>
                <c:pt idx="6090">
                  <c:v>31271</c:v>
                </c:pt>
                <c:pt idx="6091">
                  <c:v>9600</c:v>
                </c:pt>
                <c:pt idx="6092">
                  <c:v>11099</c:v>
                </c:pt>
                <c:pt idx="6093">
                  <c:v>8902</c:v>
                </c:pt>
                <c:pt idx="6094">
                  <c:v>11039</c:v>
                </c:pt>
                <c:pt idx="6095">
                  <c:v>195530</c:v>
                </c:pt>
                <c:pt idx="6096">
                  <c:v>11733</c:v>
                </c:pt>
                <c:pt idx="6097">
                  <c:v>81078</c:v>
                </c:pt>
                <c:pt idx="6098">
                  <c:v>199</c:v>
                </c:pt>
                <c:pt idx="6099">
                  <c:v>7169</c:v>
                </c:pt>
                <c:pt idx="6100">
                  <c:v>187060</c:v>
                </c:pt>
                <c:pt idx="6101">
                  <c:v>22917</c:v>
                </c:pt>
                <c:pt idx="6102">
                  <c:v>98611</c:v>
                </c:pt>
                <c:pt idx="6103">
                  <c:v>40193</c:v>
                </c:pt>
                <c:pt idx="6104">
                  <c:v>355336</c:v>
                </c:pt>
                <c:pt idx="6105">
                  <c:v>19874</c:v>
                </c:pt>
                <c:pt idx="6106">
                  <c:v>6597</c:v>
                </c:pt>
                <c:pt idx="6107">
                  <c:v>7210</c:v>
                </c:pt>
                <c:pt idx="6108">
                  <c:v>64177</c:v>
                </c:pt>
                <c:pt idx="6109">
                  <c:v>1425496</c:v>
                </c:pt>
                <c:pt idx="6110">
                  <c:v>11759</c:v>
                </c:pt>
                <c:pt idx="6111">
                  <c:v>2618</c:v>
                </c:pt>
                <c:pt idx="6112">
                  <c:v>293849</c:v>
                </c:pt>
                <c:pt idx="6113">
                  <c:v>13783</c:v>
                </c:pt>
                <c:pt idx="6114">
                  <c:v>9</c:v>
                </c:pt>
                <c:pt idx="6115">
                  <c:v>15055</c:v>
                </c:pt>
                <c:pt idx="6116">
                  <c:v>965</c:v>
                </c:pt>
                <c:pt idx="6117">
                  <c:v>5869</c:v>
                </c:pt>
                <c:pt idx="6118">
                  <c:v>50169</c:v>
                </c:pt>
                <c:pt idx="6119">
                  <c:v>23966</c:v>
                </c:pt>
                <c:pt idx="6120">
                  <c:v>5129</c:v>
                </c:pt>
                <c:pt idx="6121">
                  <c:v>2386</c:v>
                </c:pt>
                <c:pt idx="6122">
                  <c:v>13445</c:v>
                </c:pt>
                <c:pt idx="6123">
                  <c:v>44981</c:v>
                </c:pt>
                <c:pt idx="6124">
                  <c:v>7315</c:v>
                </c:pt>
                <c:pt idx="6125">
                  <c:v>5964</c:v>
                </c:pt>
                <c:pt idx="6126">
                  <c:v>6011</c:v>
                </c:pt>
                <c:pt idx="6127">
                  <c:v>503</c:v>
                </c:pt>
                <c:pt idx="6128">
                  <c:v>2041</c:v>
                </c:pt>
                <c:pt idx="6129">
                  <c:v>5743</c:v>
                </c:pt>
                <c:pt idx="6130">
                  <c:v>479</c:v>
                </c:pt>
                <c:pt idx="6131">
                  <c:v>82038</c:v>
                </c:pt>
                <c:pt idx="6132">
                  <c:v>72620</c:v>
                </c:pt>
                <c:pt idx="6133">
                  <c:v>119162</c:v>
                </c:pt>
                <c:pt idx="6134">
                  <c:v>48</c:v>
                </c:pt>
                <c:pt idx="6135">
                  <c:v>2668</c:v>
                </c:pt>
                <c:pt idx="6136">
                  <c:v>19064</c:v>
                </c:pt>
                <c:pt idx="6137">
                  <c:v>362970</c:v>
                </c:pt>
                <c:pt idx="6138">
                  <c:v>1745</c:v>
                </c:pt>
                <c:pt idx="6139">
                  <c:v>2004</c:v>
                </c:pt>
                <c:pt idx="6140">
                  <c:v>902</c:v>
                </c:pt>
                <c:pt idx="6141">
                  <c:v>30339</c:v>
                </c:pt>
                <c:pt idx="6142">
                  <c:v>23544</c:v>
                </c:pt>
                <c:pt idx="6143">
                  <c:v>444698</c:v>
                </c:pt>
                <c:pt idx="6144">
                  <c:v>19333</c:v>
                </c:pt>
                <c:pt idx="6145">
                  <c:v>35791</c:v>
                </c:pt>
                <c:pt idx="6146">
                  <c:v>183383</c:v>
                </c:pt>
                <c:pt idx="6147">
                  <c:v>95</c:v>
                </c:pt>
                <c:pt idx="6148">
                  <c:v>3595</c:v>
                </c:pt>
                <c:pt idx="6149">
                  <c:v>655664</c:v>
                </c:pt>
                <c:pt idx="6150">
                  <c:v>63060</c:v>
                </c:pt>
                <c:pt idx="6151">
                  <c:v>0</c:v>
                </c:pt>
                <c:pt idx="6152">
                  <c:v>3725</c:v>
                </c:pt>
                <c:pt idx="6153">
                  <c:v>25423</c:v>
                </c:pt>
                <c:pt idx="6154">
                  <c:v>26568</c:v>
                </c:pt>
                <c:pt idx="6155">
                  <c:v>8693</c:v>
                </c:pt>
                <c:pt idx="6156">
                  <c:v>11334</c:v>
                </c:pt>
                <c:pt idx="6157">
                  <c:v>66165</c:v>
                </c:pt>
                <c:pt idx="6158">
                  <c:v>34592</c:v>
                </c:pt>
                <c:pt idx="6159">
                  <c:v>19060</c:v>
                </c:pt>
                <c:pt idx="6160">
                  <c:v>841</c:v>
                </c:pt>
                <c:pt idx="6161">
                  <c:v>26510</c:v>
                </c:pt>
                <c:pt idx="6162">
                  <c:v>19598</c:v>
                </c:pt>
                <c:pt idx="6163">
                  <c:v>132</c:v>
                </c:pt>
                <c:pt idx="6164">
                  <c:v>23271</c:v>
                </c:pt>
                <c:pt idx="6165">
                  <c:v>2166</c:v>
                </c:pt>
                <c:pt idx="6166">
                  <c:v>3569</c:v>
                </c:pt>
                <c:pt idx="6167">
                  <c:v>10629</c:v>
                </c:pt>
                <c:pt idx="6168">
                  <c:v>62168</c:v>
                </c:pt>
                <c:pt idx="6169">
                  <c:v>40937</c:v>
                </c:pt>
                <c:pt idx="6170">
                  <c:v>41986</c:v>
                </c:pt>
                <c:pt idx="6171">
                  <c:v>63487</c:v>
                </c:pt>
                <c:pt idx="6172">
                  <c:v>27133</c:v>
                </c:pt>
                <c:pt idx="6173">
                  <c:v>22877</c:v>
                </c:pt>
                <c:pt idx="6174">
                  <c:v>5734</c:v>
                </c:pt>
                <c:pt idx="6175">
                  <c:v>239</c:v>
                </c:pt>
                <c:pt idx="6176">
                  <c:v>47212</c:v>
                </c:pt>
                <c:pt idx="6177">
                  <c:v>1209</c:v>
                </c:pt>
                <c:pt idx="6178">
                  <c:v>13113</c:v>
                </c:pt>
                <c:pt idx="6179">
                  <c:v>163338</c:v>
                </c:pt>
                <c:pt idx="6180">
                  <c:v>58978</c:v>
                </c:pt>
                <c:pt idx="6181">
                  <c:v>36237</c:v>
                </c:pt>
                <c:pt idx="6182">
                  <c:v>1641</c:v>
                </c:pt>
                <c:pt idx="6183">
                  <c:v>4275</c:v>
                </c:pt>
                <c:pt idx="6184">
                  <c:v>216640</c:v>
                </c:pt>
                <c:pt idx="6185">
                  <c:v>41635</c:v>
                </c:pt>
                <c:pt idx="6186">
                  <c:v>14434</c:v>
                </c:pt>
                <c:pt idx="6187">
                  <c:v>49314</c:v>
                </c:pt>
                <c:pt idx="6188">
                  <c:v>142301</c:v>
                </c:pt>
                <c:pt idx="6189">
                  <c:v>33575</c:v>
                </c:pt>
                <c:pt idx="6190">
                  <c:v>370</c:v>
                </c:pt>
                <c:pt idx="6191">
                  <c:v>9479</c:v>
                </c:pt>
                <c:pt idx="6192">
                  <c:v>36227</c:v>
                </c:pt>
                <c:pt idx="6193">
                  <c:v>1263</c:v>
                </c:pt>
                <c:pt idx="6194">
                  <c:v>3056</c:v>
                </c:pt>
                <c:pt idx="6195">
                  <c:v>1087</c:v>
                </c:pt>
                <c:pt idx="6196">
                  <c:v>11856</c:v>
                </c:pt>
                <c:pt idx="6197">
                  <c:v>1082</c:v>
                </c:pt>
                <c:pt idx="6198">
                  <c:v>103899</c:v>
                </c:pt>
                <c:pt idx="6199">
                  <c:v>7749</c:v>
                </c:pt>
                <c:pt idx="6200">
                  <c:v>5649</c:v>
                </c:pt>
                <c:pt idx="6201">
                  <c:v>210</c:v>
                </c:pt>
                <c:pt idx="6202">
                  <c:v>2870</c:v>
                </c:pt>
                <c:pt idx="6203">
                  <c:v>37146</c:v>
                </c:pt>
                <c:pt idx="6204">
                  <c:v>13599</c:v>
                </c:pt>
                <c:pt idx="6205">
                  <c:v>6236</c:v>
                </c:pt>
                <c:pt idx="6206">
                  <c:v>9611</c:v>
                </c:pt>
                <c:pt idx="6207">
                  <c:v>1278</c:v>
                </c:pt>
                <c:pt idx="6208">
                  <c:v>38633</c:v>
                </c:pt>
                <c:pt idx="6209">
                  <c:v>16597</c:v>
                </c:pt>
                <c:pt idx="6210">
                  <c:v>46245</c:v>
                </c:pt>
                <c:pt idx="6211">
                  <c:v>22927</c:v>
                </c:pt>
                <c:pt idx="6212">
                  <c:v>189440</c:v>
                </c:pt>
                <c:pt idx="6213">
                  <c:v>4477</c:v>
                </c:pt>
                <c:pt idx="6214">
                  <c:v>5207</c:v>
                </c:pt>
                <c:pt idx="6215">
                  <c:v>140616</c:v>
                </c:pt>
                <c:pt idx="6216">
                  <c:v>5066</c:v>
                </c:pt>
                <c:pt idx="6217">
                  <c:v>299</c:v>
                </c:pt>
                <c:pt idx="6218">
                  <c:v>13951</c:v>
                </c:pt>
                <c:pt idx="6219">
                  <c:v>5680</c:v>
                </c:pt>
                <c:pt idx="6220">
                  <c:v>47497</c:v>
                </c:pt>
                <c:pt idx="6221">
                  <c:v>23250</c:v>
                </c:pt>
                <c:pt idx="6222">
                  <c:v>8478</c:v>
                </c:pt>
                <c:pt idx="6223">
                  <c:v>4163</c:v>
                </c:pt>
                <c:pt idx="6224">
                  <c:v>1253</c:v>
                </c:pt>
                <c:pt idx="6225">
                  <c:v>13942</c:v>
                </c:pt>
                <c:pt idx="6226">
                  <c:v>169384</c:v>
                </c:pt>
                <c:pt idx="6227">
                  <c:v>95248</c:v>
                </c:pt>
                <c:pt idx="6228">
                  <c:v>72</c:v>
                </c:pt>
                <c:pt idx="6229">
                  <c:v>6093</c:v>
                </c:pt>
                <c:pt idx="6230">
                  <c:v>536</c:v>
                </c:pt>
                <c:pt idx="6231">
                  <c:v>43290</c:v>
                </c:pt>
                <c:pt idx="6232">
                  <c:v>5770</c:v>
                </c:pt>
                <c:pt idx="6233">
                  <c:v>166520</c:v>
                </c:pt>
                <c:pt idx="6234">
                  <c:v>5642</c:v>
                </c:pt>
                <c:pt idx="6235">
                  <c:v>785</c:v>
                </c:pt>
                <c:pt idx="6236">
                  <c:v>3822</c:v>
                </c:pt>
                <c:pt idx="6237">
                  <c:v>232742</c:v>
                </c:pt>
                <c:pt idx="6238">
                  <c:v>8388</c:v>
                </c:pt>
                <c:pt idx="6239">
                  <c:v>28418</c:v>
                </c:pt>
                <c:pt idx="6240">
                  <c:v>17602</c:v>
                </c:pt>
                <c:pt idx="6241">
                  <c:v>16399</c:v>
                </c:pt>
                <c:pt idx="6242">
                  <c:v>189</c:v>
                </c:pt>
                <c:pt idx="6243">
                  <c:v>40791</c:v>
                </c:pt>
                <c:pt idx="6244">
                  <c:v>19942</c:v>
                </c:pt>
                <c:pt idx="6245">
                  <c:v>7085</c:v>
                </c:pt>
                <c:pt idx="6246">
                  <c:v>916</c:v>
                </c:pt>
                <c:pt idx="6247">
                  <c:v>2893</c:v>
                </c:pt>
                <c:pt idx="6248">
                  <c:v>1345</c:v>
                </c:pt>
                <c:pt idx="6249">
                  <c:v>1415</c:v>
                </c:pt>
                <c:pt idx="6250">
                  <c:v>66486</c:v>
                </c:pt>
                <c:pt idx="6251">
                  <c:v>815369</c:v>
                </c:pt>
                <c:pt idx="6252">
                  <c:v>337688</c:v>
                </c:pt>
                <c:pt idx="6253">
                  <c:v>8976</c:v>
                </c:pt>
                <c:pt idx="6254">
                  <c:v>356297</c:v>
                </c:pt>
                <c:pt idx="6255">
                  <c:v>397715</c:v>
                </c:pt>
                <c:pt idx="6256">
                  <c:v>20907</c:v>
                </c:pt>
                <c:pt idx="6257">
                  <c:v>233690</c:v>
                </c:pt>
                <c:pt idx="6258">
                  <c:v>40715</c:v>
                </c:pt>
                <c:pt idx="6259">
                  <c:v>25447</c:v>
                </c:pt>
                <c:pt idx="6260">
                  <c:v>19055</c:v>
                </c:pt>
                <c:pt idx="6261">
                  <c:v>179304</c:v>
                </c:pt>
                <c:pt idx="6262">
                  <c:v>19903</c:v>
                </c:pt>
                <c:pt idx="6263">
                  <c:v>9250</c:v>
                </c:pt>
                <c:pt idx="6264">
                  <c:v>53446</c:v>
                </c:pt>
                <c:pt idx="6265">
                  <c:v>18179</c:v>
                </c:pt>
                <c:pt idx="6266">
                  <c:v>2533</c:v>
                </c:pt>
                <c:pt idx="6267">
                  <c:v>22133</c:v>
                </c:pt>
                <c:pt idx="6268">
                  <c:v>136</c:v>
                </c:pt>
                <c:pt idx="6269">
                  <c:v>18464</c:v>
                </c:pt>
                <c:pt idx="6270">
                  <c:v>16290</c:v>
                </c:pt>
                <c:pt idx="6271">
                  <c:v>11787</c:v>
                </c:pt>
                <c:pt idx="6272">
                  <c:v>2636</c:v>
                </c:pt>
                <c:pt idx="6273">
                  <c:v>5958</c:v>
                </c:pt>
                <c:pt idx="6274">
                  <c:v>34007</c:v>
                </c:pt>
                <c:pt idx="6275">
                  <c:v>141516</c:v>
                </c:pt>
                <c:pt idx="6276">
                  <c:v>19968</c:v>
                </c:pt>
                <c:pt idx="6277">
                  <c:v>7944</c:v>
                </c:pt>
                <c:pt idx="6278">
                  <c:v>6877</c:v>
                </c:pt>
                <c:pt idx="6279">
                  <c:v>16519</c:v>
                </c:pt>
                <c:pt idx="6280">
                  <c:v>17874</c:v>
                </c:pt>
                <c:pt idx="6281">
                  <c:v>1373</c:v>
                </c:pt>
                <c:pt idx="6282">
                  <c:v>520</c:v>
                </c:pt>
                <c:pt idx="6283">
                  <c:v>16190</c:v>
                </c:pt>
                <c:pt idx="6284">
                  <c:v>3948</c:v>
                </c:pt>
                <c:pt idx="6285">
                  <c:v>52468</c:v>
                </c:pt>
                <c:pt idx="6286">
                  <c:v>4234</c:v>
                </c:pt>
                <c:pt idx="6287">
                  <c:v>45690</c:v>
                </c:pt>
                <c:pt idx="6288">
                  <c:v>1255</c:v>
                </c:pt>
                <c:pt idx="6289">
                  <c:v>911</c:v>
                </c:pt>
                <c:pt idx="6290">
                  <c:v>4982</c:v>
                </c:pt>
                <c:pt idx="6291">
                  <c:v>96391</c:v>
                </c:pt>
                <c:pt idx="6292">
                  <c:v>411</c:v>
                </c:pt>
                <c:pt idx="6293">
                  <c:v>1767</c:v>
                </c:pt>
                <c:pt idx="6294">
                  <c:v>8305</c:v>
                </c:pt>
                <c:pt idx="6295">
                  <c:v>4995</c:v>
                </c:pt>
                <c:pt idx="6296">
                  <c:v>633</c:v>
                </c:pt>
                <c:pt idx="6297">
                  <c:v>916</c:v>
                </c:pt>
                <c:pt idx="6298">
                  <c:v>47610</c:v>
                </c:pt>
                <c:pt idx="6299">
                  <c:v>5155</c:v>
                </c:pt>
                <c:pt idx="6300">
                  <c:v>8878</c:v>
                </c:pt>
                <c:pt idx="6301">
                  <c:v>26448</c:v>
                </c:pt>
                <c:pt idx="6302">
                  <c:v>30875</c:v>
                </c:pt>
                <c:pt idx="6303">
                  <c:v>2286</c:v>
                </c:pt>
                <c:pt idx="6304">
                  <c:v>19128</c:v>
                </c:pt>
                <c:pt idx="6305">
                  <c:v>20254</c:v>
                </c:pt>
                <c:pt idx="6306">
                  <c:v>11315</c:v>
                </c:pt>
                <c:pt idx="6307">
                  <c:v>7449</c:v>
                </c:pt>
                <c:pt idx="6308">
                  <c:v>15929</c:v>
                </c:pt>
                <c:pt idx="6309">
                  <c:v>21968</c:v>
                </c:pt>
                <c:pt idx="6310">
                  <c:v>647</c:v>
                </c:pt>
                <c:pt idx="6311">
                  <c:v>36120</c:v>
                </c:pt>
                <c:pt idx="6312">
                  <c:v>431</c:v>
                </c:pt>
                <c:pt idx="6313">
                  <c:v>10</c:v>
                </c:pt>
                <c:pt idx="6314">
                  <c:v>82</c:v>
                </c:pt>
                <c:pt idx="6315">
                  <c:v>5112</c:v>
                </c:pt>
                <c:pt idx="6316">
                  <c:v>768</c:v>
                </c:pt>
                <c:pt idx="6317">
                  <c:v>2465</c:v>
                </c:pt>
                <c:pt idx="6318">
                  <c:v>2343</c:v>
                </c:pt>
                <c:pt idx="6319">
                  <c:v>18</c:v>
                </c:pt>
                <c:pt idx="6320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4F-4148-AB3B-91E0FC604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142376"/>
        <c:axId val="496153200"/>
      </c:scatterChart>
      <c:valAx>
        <c:axId val="496142376"/>
        <c:scaling>
          <c:orientation val="minMax"/>
          <c:max val="1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6153200"/>
        <c:crosses val="autoZero"/>
        <c:crossBetween val="midCat"/>
      </c:valAx>
      <c:valAx>
        <c:axId val="496153200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6142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'USvideos 数据清洗'!$J$1</c:f>
              <c:strCache>
                <c:ptCount val="1"/>
                <c:pt idx="0">
                  <c:v>dislikes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247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814-4281-AD46-C07B5AB4FF43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'USvideos 数据清洗'!$H$2:$H$6322</c:f>
              <c:numCache>
                <c:formatCode>General</c:formatCode>
                <c:ptCount val="6321"/>
                <c:pt idx="0">
                  <c:v>1578774</c:v>
                </c:pt>
                <c:pt idx="1">
                  <c:v>270838</c:v>
                </c:pt>
                <c:pt idx="2">
                  <c:v>3645622</c:v>
                </c:pt>
                <c:pt idx="3">
                  <c:v>1757705</c:v>
                </c:pt>
                <c:pt idx="4">
                  <c:v>2507969</c:v>
                </c:pt>
                <c:pt idx="5">
                  <c:v>213618</c:v>
                </c:pt>
                <c:pt idx="6">
                  <c:v>9595</c:v>
                </c:pt>
                <c:pt idx="7">
                  <c:v>2138878</c:v>
                </c:pt>
                <c:pt idx="8">
                  <c:v>1925345</c:v>
                </c:pt>
                <c:pt idx="9">
                  <c:v>1171174</c:v>
                </c:pt>
                <c:pt idx="10">
                  <c:v>888329</c:v>
                </c:pt>
                <c:pt idx="11">
                  <c:v>14161833</c:v>
                </c:pt>
                <c:pt idx="12">
                  <c:v>402402</c:v>
                </c:pt>
                <c:pt idx="13">
                  <c:v>1281002</c:v>
                </c:pt>
                <c:pt idx="14">
                  <c:v>577212</c:v>
                </c:pt>
                <c:pt idx="15">
                  <c:v>4209089</c:v>
                </c:pt>
                <c:pt idx="16">
                  <c:v>1649348</c:v>
                </c:pt>
                <c:pt idx="17">
                  <c:v>73253</c:v>
                </c:pt>
                <c:pt idx="18">
                  <c:v>54155921</c:v>
                </c:pt>
                <c:pt idx="19">
                  <c:v>338085</c:v>
                </c:pt>
                <c:pt idx="20">
                  <c:v>135928</c:v>
                </c:pt>
                <c:pt idx="21">
                  <c:v>307975</c:v>
                </c:pt>
                <c:pt idx="22">
                  <c:v>437549</c:v>
                </c:pt>
                <c:pt idx="23">
                  <c:v>12976087</c:v>
                </c:pt>
                <c:pt idx="24">
                  <c:v>533940</c:v>
                </c:pt>
                <c:pt idx="25">
                  <c:v>1559974</c:v>
                </c:pt>
                <c:pt idx="26">
                  <c:v>388955</c:v>
                </c:pt>
                <c:pt idx="27">
                  <c:v>146505</c:v>
                </c:pt>
                <c:pt idx="28">
                  <c:v>655073</c:v>
                </c:pt>
                <c:pt idx="29">
                  <c:v>207678</c:v>
                </c:pt>
                <c:pt idx="30">
                  <c:v>52964</c:v>
                </c:pt>
                <c:pt idx="31">
                  <c:v>159145</c:v>
                </c:pt>
                <c:pt idx="32">
                  <c:v>392482</c:v>
                </c:pt>
                <c:pt idx="33">
                  <c:v>930151</c:v>
                </c:pt>
                <c:pt idx="34">
                  <c:v>13025011</c:v>
                </c:pt>
                <c:pt idx="35">
                  <c:v>186722</c:v>
                </c:pt>
                <c:pt idx="36">
                  <c:v>576001</c:v>
                </c:pt>
                <c:pt idx="37">
                  <c:v>1189824</c:v>
                </c:pt>
                <c:pt idx="38">
                  <c:v>97882</c:v>
                </c:pt>
                <c:pt idx="39">
                  <c:v>3079</c:v>
                </c:pt>
                <c:pt idx="40">
                  <c:v>850683</c:v>
                </c:pt>
                <c:pt idx="41">
                  <c:v>31015</c:v>
                </c:pt>
                <c:pt idx="42">
                  <c:v>13418200</c:v>
                </c:pt>
                <c:pt idx="43">
                  <c:v>3019735</c:v>
                </c:pt>
                <c:pt idx="44">
                  <c:v>485881</c:v>
                </c:pt>
                <c:pt idx="45">
                  <c:v>1150554</c:v>
                </c:pt>
                <c:pt idx="46">
                  <c:v>1373683</c:v>
                </c:pt>
                <c:pt idx="47">
                  <c:v>3254707</c:v>
                </c:pt>
                <c:pt idx="48">
                  <c:v>58135</c:v>
                </c:pt>
                <c:pt idx="49">
                  <c:v>792814</c:v>
                </c:pt>
                <c:pt idx="50">
                  <c:v>125001</c:v>
                </c:pt>
                <c:pt idx="51">
                  <c:v>7662</c:v>
                </c:pt>
                <c:pt idx="52">
                  <c:v>29352</c:v>
                </c:pt>
                <c:pt idx="53">
                  <c:v>3622209</c:v>
                </c:pt>
                <c:pt idx="54">
                  <c:v>1108618</c:v>
                </c:pt>
                <c:pt idx="55">
                  <c:v>896317</c:v>
                </c:pt>
                <c:pt idx="56">
                  <c:v>5224</c:v>
                </c:pt>
                <c:pt idx="57">
                  <c:v>2846563</c:v>
                </c:pt>
                <c:pt idx="58">
                  <c:v>1823566</c:v>
                </c:pt>
                <c:pt idx="59">
                  <c:v>2776665</c:v>
                </c:pt>
                <c:pt idx="60">
                  <c:v>3105286</c:v>
                </c:pt>
                <c:pt idx="61">
                  <c:v>650940</c:v>
                </c:pt>
                <c:pt idx="62">
                  <c:v>3598</c:v>
                </c:pt>
                <c:pt idx="63">
                  <c:v>2017280</c:v>
                </c:pt>
                <c:pt idx="64">
                  <c:v>1273300</c:v>
                </c:pt>
                <c:pt idx="65">
                  <c:v>323504</c:v>
                </c:pt>
                <c:pt idx="66">
                  <c:v>514568</c:v>
                </c:pt>
                <c:pt idx="67">
                  <c:v>878560</c:v>
                </c:pt>
                <c:pt idx="68">
                  <c:v>215775</c:v>
                </c:pt>
                <c:pt idx="69">
                  <c:v>5564576</c:v>
                </c:pt>
                <c:pt idx="70">
                  <c:v>2616555</c:v>
                </c:pt>
                <c:pt idx="71">
                  <c:v>769805</c:v>
                </c:pt>
                <c:pt idx="72">
                  <c:v>7627332</c:v>
                </c:pt>
                <c:pt idx="73">
                  <c:v>464699</c:v>
                </c:pt>
                <c:pt idx="74">
                  <c:v>397776</c:v>
                </c:pt>
                <c:pt idx="75">
                  <c:v>26898</c:v>
                </c:pt>
                <c:pt idx="76">
                  <c:v>61665</c:v>
                </c:pt>
                <c:pt idx="77">
                  <c:v>107053</c:v>
                </c:pt>
                <c:pt idx="78">
                  <c:v>437541</c:v>
                </c:pt>
                <c:pt idx="79">
                  <c:v>1479970</c:v>
                </c:pt>
                <c:pt idx="80">
                  <c:v>284574</c:v>
                </c:pt>
                <c:pt idx="81">
                  <c:v>856802</c:v>
                </c:pt>
                <c:pt idx="82">
                  <c:v>28256</c:v>
                </c:pt>
                <c:pt idx="83">
                  <c:v>488888</c:v>
                </c:pt>
                <c:pt idx="84">
                  <c:v>398699</c:v>
                </c:pt>
                <c:pt idx="85">
                  <c:v>30021</c:v>
                </c:pt>
                <c:pt idx="86">
                  <c:v>447473</c:v>
                </c:pt>
                <c:pt idx="87">
                  <c:v>2957935</c:v>
                </c:pt>
                <c:pt idx="88">
                  <c:v>799870</c:v>
                </c:pt>
                <c:pt idx="89">
                  <c:v>2431398</c:v>
                </c:pt>
                <c:pt idx="90">
                  <c:v>992294</c:v>
                </c:pt>
                <c:pt idx="91">
                  <c:v>1095519</c:v>
                </c:pt>
                <c:pt idx="92">
                  <c:v>458154</c:v>
                </c:pt>
                <c:pt idx="93">
                  <c:v>1130995</c:v>
                </c:pt>
                <c:pt idx="94">
                  <c:v>1120978</c:v>
                </c:pt>
                <c:pt idx="95">
                  <c:v>1452367</c:v>
                </c:pt>
                <c:pt idx="96">
                  <c:v>7518982</c:v>
                </c:pt>
                <c:pt idx="97">
                  <c:v>714665</c:v>
                </c:pt>
                <c:pt idx="98">
                  <c:v>724556</c:v>
                </c:pt>
                <c:pt idx="99">
                  <c:v>26117</c:v>
                </c:pt>
                <c:pt idx="100">
                  <c:v>628234</c:v>
                </c:pt>
                <c:pt idx="101">
                  <c:v>833977</c:v>
                </c:pt>
                <c:pt idx="102">
                  <c:v>1217872</c:v>
                </c:pt>
                <c:pt idx="103">
                  <c:v>275180</c:v>
                </c:pt>
                <c:pt idx="104">
                  <c:v>586498</c:v>
                </c:pt>
                <c:pt idx="105">
                  <c:v>1199750</c:v>
                </c:pt>
                <c:pt idx="106">
                  <c:v>54340</c:v>
                </c:pt>
                <c:pt idx="107">
                  <c:v>219193</c:v>
                </c:pt>
                <c:pt idx="108">
                  <c:v>1155622</c:v>
                </c:pt>
                <c:pt idx="109">
                  <c:v>729500</c:v>
                </c:pt>
                <c:pt idx="110">
                  <c:v>89872</c:v>
                </c:pt>
                <c:pt idx="111">
                  <c:v>1509716</c:v>
                </c:pt>
                <c:pt idx="112">
                  <c:v>461945</c:v>
                </c:pt>
                <c:pt idx="113">
                  <c:v>6647081</c:v>
                </c:pt>
                <c:pt idx="114">
                  <c:v>584861</c:v>
                </c:pt>
                <c:pt idx="115">
                  <c:v>651036</c:v>
                </c:pt>
                <c:pt idx="116">
                  <c:v>4625928</c:v>
                </c:pt>
                <c:pt idx="117">
                  <c:v>2757653</c:v>
                </c:pt>
                <c:pt idx="118">
                  <c:v>320792</c:v>
                </c:pt>
                <c:pt idx="119">
                  <c:v>17732</c:v>
                </c:pt>
                <c:pt idx="120">
                  <c:v>708572</c:v>
                </c:pt>
                <c:pt idx="121">
                  <c:v>817094</c:v>
                </c:pt>
                <c:pt idx="122">
                  <c:v>4585563</c:v>
                </c:pt>
                <c:pt idx="123">
                  <c:v>661984</c:v>
                </c:pt>
                <c:pt idx="124">
                  <c:v>32558</c:v>
                </c:pt>
                <c:pt idx="125">
                  <c:v>800359</c:v>
                </c:pt>
                <c:pt idx="126">
                  <c:v>3014847</c:v>
                </c:pt>
                <c:pt idx="127">
                  <c:v>1381</c:v>
                </c:pt>
                <c:pt idx="128">
                  <c:v>22186</c:v>
                </c:pt>
                <c:pt idx="129">
                  <c:v>690533</c:v>
                </c:pt>
                <c:pt idx="130">
                  <c:v>557538</c:v>
                </c:pt>
                <c:pt idx="131">
                  <c:v>126986</c:v>
                </c:pt>
                <c:pt idx="132">
                  <c:v>385997</c:v>
                </c:pt>
                <c:pt idx="133">
                  <c:v>530299</c:v>
                </c:pt>
                <c:pt idx="134">
                  <c:v>2958978</c:v>
                </c:pt>
                <c:pt idx="135">
                  <c:v>198160</c:v>
                </c:pt>
                <c:pt idx="136">
                  <c:v>685653</c:v>
                </c:pt>
                <c:pt idx="137">
                  <c:v>1426321</c:v>
                </c:pt>
                <c:pt idx="138">
                  <c:v>6570</c:v>
                </c:pt>
                <c:pt idx="139">
                  <c:v>159410</c:v>
                </c:pt>
                <c:pt idx="140">
                  <c:v>1086734</c:v>
                </c:pt>
                <c:pt idx="141">
                  <c:v>1744302</c:v>
                </c:pt>
                <c:pt idx="142">
                  <c:v>574412</c:v>
                </c:pt>
                <c:pt idx="143">
                  <c:v>952677</c:v>
                </c:pt>
                <c:pt idx="144">
                  <c:v>299561</c:v>
                </c:pt>
                <c:pt idx="145">
                  <c:v>736276</c:v>
                </c:pt>
                <c:pt idx="146">
                  <c:v>389158</c:v>
                </c:pt>
                <c:pt idx="147">
                  <c:v>2141439</c:v>
                </c:pt>
                <c:pt idx="148">
                  <c:v>366652</c:v>
                </c:pt>
                <c:pt idx="149">
                  <c:v>1675909</c:v>
                </c:pt>
                <c:pt idx="150">
                  <c:v>113169</c:v>
                </c:pt>
                <c:pt idx="151">
                  <c:v>2492</c:v>
                </c:pt>
                <c:pt idx="152">
                  <c:v>3462190</c:v>
                </c:pt>
                <c:pt idx="153">
                  <c:v>30914</c:v>
                </c:pt>
                <c:pt idx="154">
                  <c:v>691515</c:v>
                </c:pt>
                <c:pt idx="155">
                  <c:v>850341</c:v>
                </c:pt>
                <c:pt idx="156">
                  <c:v>6841622</c:v>
                </c:pt>
                <c:pt idx="157">
                  <c:v>51143</c:v>
                </c:pt>
                <c:pt idx="158">
                  <c:v>1752464</c:v>
                </c:pt>
                <c:pt idx="159">
                  <c:v>277184</c:v>
                </c:pt>
                <c:pt idx="160">
                  <c:v>185891</c:v>
                </c:pt>
                <c:pt idx="161">
                  <c:v>1034272</c:v>
                </c:pt>
                <c:pt idx="162">
                  <c:v>122634</c:v>
                </c:pt>
                <c:pt idx="163">
                  <c:v>374012</c:v>
                </c:pt>
                <c:pt idx="164">
                  <c:v>13458</c:v>
                </c:pt>
                <c:pt idx="165">
                  <c:v>142281</c:v>
                </c:pt>
                <c:pt idx="166">
                  <c:v>619478</c:v>
                </c:pt>
                <c:pt idx="167">
                  <c:v>526710</c:v>
                </c:pt>
                <c:pt idx="168">
                  <c:v>700096</c:v>
                </c:pt>
                <c:pt idx="169">
                  <c:v>563746</c:v>
                </c:pt>
                <c:pt idx="170">
                  <c:v>720203</c:v>
                </c:pt>
                <c:pt idx="171">
                  <c:v>1033482</c:v>
                </c:pt>
                <c:pt idx="172">
                  <c:v>2083918</c:v>
                </c:pt>
                <c:pt idx="173">
                  <c:v>150117</c:v>
                </c:pt>
                <c:pt idx="174">
                  <c:v>970204</c:v>
                </c:pt>
                <c:pt idx="175">
                  <c:v>425185</c:v>
                </c:pt>
                <c:pt idx="176">
                  <c:v>32336</c:v>
                </c:pt>
                <c:pt idx="177">
                  <c:v>291502</c:v>
                </c:pt>
                <c:pt idx="178">
                  <c:v>121157</c:v>
                </c:pt>
                <c:pt idx="179">
                  <c:v>1152361</c:v>
                </c:pt>
                <c:pt idx="180">
                  <c:v>906304</c:v>
                </c:pt>
                <c:pt idx="181">
                  <c:v>352742</c:v>
                </c:pt>
                <c:pt idx="182">
                  <c:v>1688171</c:v>
                </c:pt>
                <c:pt idx="183">
                  <c:v>2788162</c:v>
                </c:pt>
                <c:pt idx="184">
                  <c:v>1875878</c:v>
                </c:pt>
                <c:pt idx="185">
                  <c:v>393265</c:v>
                </c:pt>
                <c:pt idx="186">
                  <c:v>238483</c:v>
                </c:pt>
                <c:pt idx="187">
                  <c:v>10070</c:v>
                </c:pt>
                <c:pt idx="188">
                  <c:v>6095300</c:v>
                </c:pt>
                <c:pt idx="189">
                  <c:v>4029821</c:v>
                </c:pt>
                <c:pt idx="190">
                  <c:v>633524</c:v>
                </c:pt>
                <c:pt idx="191">
                  <c:v>1535652</c:v>
                </c:pt>
                <c:pt idx="192">
                  <c:v>128412</c:v>
                </c:pt>
                <c:pt idx="193">
                  <c:v>35467</c:v>
                </c:pt>
                <c:pt idx="194">
                  <c:v>1339943</c:v>
                </c:pt>
                <c:pt idx="195">
                  <c:v>132580</c:v>
                </c:pt>
                <c:pt idx="196">
                  <c:v>162087</c:v>
                </c:pt>
                <c:pt idx="197">
                  <c:v>6760593</c:v>
                </c:pt>
                <c:pt idx="198">
                  <c:v>2883649</c:v>
                </c:pt>
                <c:pt idx="199">
                  <c:v>319104</c:v>
                </c:pt>
                <c:pt idx="200">
                  <c:v>6345613</c:v>
                </c:pt>
                <c:pt idx="201">
                  <c:v>52395</c:v>
                </c:pt>
                <c:pt idx="202">
                  <c:v>63780</c:v>
                </c:pt>
                <c:pt idx="203">
                  <c:v>1116764</c:v>
                </c:pt>
                <c:pt idx="204">
                  <c:v>2877877</c:v>
                </c:pt>
                <c:pt idx="205">
                  <c:v>1411987</c:v>
                </c:pt>
                <c:pt idx="206">
                  <c:v>1023827</c:v>
                </c:pt>
                <c:pt idx="207">
                  <c:v>2771982</c:v>
                </c:pt>
                <c:pt idx="208">
                  <c:v>176811</c:v>
                </c:pt>
                <c:pt idx="209">
                  <c:v>45899</c:v>
                </c:pt>
                <c:pt idx="210">
                  <c:v>310140</c:v>
                </c:pt>
                <c:pt idx="211">
                  <c:v>890881</c:v>
                </c:pt>
                <c:pt idx="212">
                  <c:v>18001</c:v>
                </c:pt>
                <c:pt idx="213">
                  <c:v>268343</c:v>
                </c:pt>
                <c:pt idx="214">
                  <c:v>493066</c:v>
                </c:pt>
                <c:pt idx="215">
                  <c:v>358597</c:v>
                </c:pt>
                <c:pt idx="216">
                  <c:v>2368518</c:v>
                </c:pt>
                <c:pt idx="217">
                  <c:v>2032821</c:v>
                </c:pt>
                <c:pt idx="218">
                  <c:v>503121</c:v>
                </c:pt>
                <c:pt idx="219">
                  <c:v>1074385</c:v>
                </c:pt>
                <c:pt idx="220">
                  <c:v>921689</c:v>
                </c:pt>
                <c:pt idx="221">
                  <c:v>412054</c:v>
                </c:pt>
                <c:pt idx="222">
                  <c:v>22795</c:v>
                </c:pt>
                <c:pt idx="223">
                  <c:v>1062499</c:v>
                </c:pt>
                <c:pt idx="224">
                  <c:v>600980</c:v>
                </c:pt>
                <c:pt idx="225">
                  <c:v>8154</c:v>
                </c:pt>
                <c:pt idx="226">
                  <c:v>452749</c:v>
                </c:pt>
                <c:pt idx="227">
                  <c:v>2248120</c:v>
                </c:pt>
                <c:pt idx="228">
                  <c:v>849499</c:v>
                </c:pt>
                <c:pt idx="229">
                  <c:v>679280</c:v>
                </c:pt>
                <c:pt idx="230">
                  <c:v>611625</c:v>
                </c:pt>
                <c:pt idx="231">
                  <c:v>536775</c:v>
                </c:pt>
                <c:pt idx="232">
                  <c:v>279714</c:v>
                </c:pt>
                <c:pt idx="233">
                  <c:v>396970</c:v>
                </c:pt>
                <c:pt idx="234">
                  <c:v>4743</c:v>
                </c:pt>
                <c:pt idx="235">
                  <c:v>130817</c:v>
                </c:pt>
                <c:pt idx="236">
                  <c:v>61315</c:v>
                </c:pt>
                <c:pt idx="237">
                  <c:v>14723484</c:v>
                </c:pt>
                <c:pt idx="238">
                  <c:v>1064798</c:v>
                </c:pt>
                <c:pt idx="239">
                  <c:v>389465</c:v>
                </c:pt>
                <c:pt idx="240">
                  <c:v>425866</c:v>
                </c:pt>
                <c:pt idx="241">
                  <c:v>2410536</c:v>
                </c:pt>
                <c:pt idx="242">
                  <c:v>2058516</c:v>
                </c:pt>
                <c:pt idx="243">
                  <c:v>364273</c:v>
                </c:pt>
                <c:pt idx="244">
                  <c:v>103478</c:v>
                </c:pt>
                <c:pt idx="245">
                  <c:v>235293</c:v>
                </c:pt>
                <c:pt idx="246">
                  <c:v>5722</c:v>
                </c:pt>
                <c:pt idx="247">
                  <c:v>3561593</c:v>
                </c:pt>
                <c:pt idx="248">
                  <c:v>40714581</c:v>
                </c:pt>
                <c:pt idx="249">
                  <c:v>258887</c:v>
                </c:pt>
                <c:pt idx="250">
                  <c:v>1143211</c:v>
                </c:pt>
                <c:pt idx="251">
                  <c:v>295571</c:v>
                </c:pt>
                <c:pt idx="252">
                  <c:v>414854</c:v>
                </c:pt>
                <c:pt idx="253">
                  <c:v>331121</c:v>
                </c:pt>
                <c:pt idx="254">
                  <c:v>8715</c:v>
                </c:pt>
                <c:pt idx="255">
                  <c:v>4440269</c:v>
                </c:pt>
                <c:pt idx="256">
                  <c:v>597586</c:v>
                </c:pt>
                <c:pt idx="257">
                  <c:v>4979612</c:v>
                </c:pt>
                <c:pt idx="258">
                  <c:v>2130602</c:v>
                </c:pt>
                <c:pt idx="259">
                  <c:v>141473</c:v>
                </c:pt>
                <c:pt idx="260">
                  <c:v>1756102</c:v>
                </c:pt>
                <c:pt idx="261">
                  <c:v>322747</c:v>
                </c:pt>
                <c:pt idx="262">
                  <c:v>948294</c:v>
                </c:pt>
                <c:pt idx="263">
                  <c:v>364182</c:v>
                </c:pt>
                <c:pt idx="264">
                  <c:v>986977</c:v>
                </c:pt>
                <c:pt idx="265">
                  <c:v>1309380</c:v>
                </c:pt>
                <c:pt idx="266">
                  <c:v>372465</c:v>
                </c:pt>
                <c:pt idx="267">
                  <c:v>12591</c:v>
                </c:pt>
                <c:pt idx="268">
                  <c:v>8259128</c:v>
                </c:pt>
                <c:pt idx="269">
                  <c:v>1236919</c:v>
                </c:pt>
                <c:pt idx="270">
                  <c:v>2251104</c:v>
                </c:pt>
                <c:pt idx="271">
                  <c:v>307093</c:v>
                </c:pt>
                <c:pt idx="272">
                  <c:v>9947</c:v>
                </c:pt>
                <c:pt idx="273">
                  <c:v>3633365</c:v>
                </c:pt>
                <c:pt idx="274">
                  <c:v>148659</c:v>
                </c:pt>
                <c:pt idx="275">
                  <c:v>361852</c:v>
                </c:pt>
                <c:pt idx="276">
                  <c:v>1195009</c:v>
                </c:pt>
                <c:pt idx="277">
                  <c:v>60574</c:v>
                </c:pt>
                <c:pt idx="278">
                  <c:v>340791</c:v>
                </c:pt>
                <c:pt idx="279">
                  <c:v>6848484</c:v>
                </c:pt>
                <c:pt idx="280">
                  <c:v>1093889</c:v>
                </c:pt>
                <c:pt idx="281">
                  <c:v>365394</c:v>
                </c:pt>
                <c:pt idx="282">
                  <c:v>58643</c:v>
                </c:pt>
                <c:pt idx="283">
                  <c:v>132889</c:v>
                </c:pt>
                <c:pt idx="284">
                  <c:v>70177</c:v>
                </c:pt>
                <c:pt idx="285">
                  <c:v>214900</c:v>
                </c:pt>
                <c:pt idx="286">
                  <c:v>36476</c:v>
                </c:pt>
                <c:pt idx="287">
                  <c:v>6801</c:v>
                </c:pt>
                <c:pt idx="288">
                  <c:v>41251</c:v>
                </c:pt>
                <c:pt idx="289">
                  <c:v>855708</c:v>
                </c:pt>
                <c:pt idx="290">
                  <c:v>123452</c:v>
                </c:pt>
                <c:pt idx="291">
                  <c:v>9046</c:v>
                </c:pt>
                <c:pt idx="292">
                  <c:v>1685312</c:v>
                </c:pt>
                <c:pt idx="293">
                  <c:v>1402067</c:v>
                </c:pt>
                <c:pt idx="294">
                  <c:v>12468</c:v>
                </c:pt>
                <c:pt idx="295">
                  <c:v>231341</c:v>
                </c:pt>
                <c:pt idx="296">
                  <c:v>6109402</c:v>
                </c:pt>
                <c:pt idx="297">
                  <c:v>4631209</c:v>
                </c:pt>
                <c:pt idx="298">
                  <c:v>1421293</c:v>
                </c:pt>
                <c:pt idx="299">
                  <c:v>256018</c:v>
                </c:pt>
                <c:pt idx="300">
                  <c:v>2295275</c:v>
                </c:pt>
                <c:pt idx="301">
                  <c:v>13044</c:v>
                </c:pt>
                <c:pt idx="302">
                  <c:v>905126</c:v>
                </c:pt>
                <c:pt idx="303">
                  <c:v>18875</c:v>
                </c:pt>
                <c:pt idx="304">
                  <c:v>24152049</c:v>
                </c:pt>
                <c:pt idx="305">
                  <c:v>11383684</c:v>
                </c:pt>
                <c:pt idx="306">
                  <c:v>582629</c:v>
                </c:pt>
                <c:pt idx="307">
                  <c:v>2183863</c:v>
                </c:pt>
                <c:pt idx="308">
                  <c:v>986554</c:v>
                </c:pt>
                <c:pt idx="309">
                  <c:v>223245</c:v>
                </c:pt>
                <c:pt idx="310">
                  <c:v>57192</c:v>
                </c:pt>
                <c:pt idx="311">
                  <c:v>546964</c:v>
                </c:pt>
                <c:pt idx="312">
                  <c:v>7080039</c:v>
                </c:pt>
                <c:pt idx="313">
                  <c:v>683434</c:v>
                </c:pt>
                <c:pt idx="314">
                  <c:v>1286392</c:v>
                </c:pt>
                <c:pt idx="315">
                  <c:v>156114</c:v>
                </c:pt>
                <c:pt idx="316">
                  <c:v>386234</c:v>
                </c:pt>
                <c:pt idx="317">
                  <c:v>2232</c:v>
                </c:pt>
                <c:pt idx="318">
                  <c:v>770714</c:v>
                </c:pt>
                <c:pt idx="319">
                  <c:v>422979</c:v>
                </c:pt>
                <c:pt idx="320">
                  <c:v>3640120</c:v>
                </c:pt>
                <c:pt idx="321">
                  <c:v>176006</c:v>
                </c:pt>
                <c:pt idx="322">
                  <c:v>1207635</c:v>
                </c:pt>
                <c:pt idx="323">
                  <c:v>2390558</c:v>
                </c:pt>
                <c:pt idx="324">
                  <c:v>102834</c:v>
                </c:pt>
                <c:pt idx="325">
                  <c:v>291653</c:v>
                </c:pt>
                <c:pt idx="326">
                  <c:v>22942</c:v>
                </c:pt>
                <c:pt idx="327">
                  <c:v>1066607</c:v>
                </c:pt>
                <c:pt idx="328">
                  <c:v>321277</c:v>
                </c:pt>
                <c:pt idx="329">
                  <c:v>1120227</c:v>
                </c:pt>
                <c:pt idx="330">
                  <c:v>648993</c:v>
                </c:pt>
                <c:pt idx="331">
                  <c:v>1887277</c:v>
                </c:pt>
                <c:pt idx="332">
                  <c:v>1085036</c:v>
                </c:pt>
                <c:pt idx="333">
                  <c:v>85484</c:v>
                </c:pt>
                <c:pt idx="334">
                  <c:v>769773</c:v>
                </c:pt>
                <c:pt idx="335">
                  <c:v>275455</c:v>
                </c:pt>
                <c:pt idx="336">
                  <c:v>1097258</c:v>
                </c:pt>
                <c:pt idx="337">
                  <c:v>5068126</c:v>
                </c:pt>
                <c:pt idx="338">
                  <c:v>72739</c:v>
                </c:pt>
                <c:pt idx="339">
                  <c:v>2239708</c:v>
                </c:pt>
                <c:pt idx="340">
                  <c:v>642382</c:v>
                </c:pt>
                <c:pt idx="341">
                  <c:v>319303</c:v>
                </c:pt>
                <c:pt idx="342">
                  <c:v>25601</c:v>
                </c:pt>
                <c:pt idx="343">
                  <c:v>1787925</c:v>
                </c:pt>
                <c:pt idx="344">
                  <c:v>575274</c:v>
                </c:pt>
                <c:pt idx="345">
                  <c:v>4737883</c:v>
                </c:pt>
                <c:pt idx="346">
                  <c:v>3747210</c:v>
                </c:pt>
                <c:pt idx="347">
                  <c:v>264632</c:v>
                </c:pt>
                <c:pt idx="348">
                  <c:v>4945185</c:v>
                </c:pt>
                <c:pt idx="349">
                  <c:v>1271072</c:v>
                </c:pt>
                <c:pt idx="350">
                  <c:v>59070</c:v>
                </c:pt>
                <c:pt idx="351">
                  <c:v>127055</c:v>
                </c:pt>
                <c:pt idx="352">
                  <c:v>773673</c:v>
                </c:pt>
                <c:pt idx="353">
                  <c:v>3065887</c:v>
                </c:pt>
                <c:pt idx="354">
                  <c:v>570053</c:v>
                </c:pt>
                <c:pt idx="355">
                  <c:v>2564903</c:v>
                </c:pt>
                <c:pt idx="356">
                  <c:v>65481</c:v>
                </c:pt>
                <c:pt idx="357">
                  <c:v>204915</c:v>
                </c:pt>
                <c:pt idx="358">
                  <c:v>95486</c:v>
                </c:pt>
                <c:pt idx="359">
                  <c:v>2303131</c:v>
                </c:pt>
                <c:pt idx="360">
                  <c:v>386697</c:v>
                </c:pt>
                <c:pt idx="361">
                  <c:v>1547962</c:v>
                </c:pt>
                <c:pt idx="362">
                  <c:v>117924</c:v>
                </c:pt>
                <c:pt idx="363">
                  <c:v>4450664</c:v>
                </c:pt>
                <c:pt idx="364">
                  <c:v>534291</c:v>
                </c:pt>
                <c:pt idx="365">
                  <c:v>156669</c:v>
                </c:pt>
                <c:pt idx="366">
                  <c:v>114865</c:v>
                </c:pt>
                <c:pt idx="367">
                  <c:v>3613243</c:v>
                </c:pt>
                <c:pt idx="368">
                  <c:v>3509600</c:v>
                </c:pt>
                <c:pt idx="369">
                  <c:v>4318</c:v>
                </c:pt>
                <c:pt idx="370">
                  <c:v>199604</c:v>
                </c:pt>
                <c:pt idx="371">
                  <c:v>318181</c:v>
                </c:pt>
                <c:pt idx="372">
                  <c:v>1438398</c:v>
                </c:pt>
                <c:pt idx="373">
                  <c:v>1912737</c:v>
                </c:pt>
                <c:pt idx="374">
                  <c:v>952970</c:v>
                </c:pt>
                <c:pt idx="375">
                  <c:v>1360509</c:v>
                </c:pt>
                <c:pt idx="376">
                  <c:v>452811</c:v>
                </c:pt>
                <c:pt idx="377">
                  <c:v>71089</c:v>
                </c:pt>
                <c:pt idx="378">
                  <c:v>22871</c:v>
                </c:pt>
                <c:pt idx="379">
                  <c:v>124022</c:v>
                </c:pt>
                <c:pt idx="380">
                  <c:v>5001009</c:v>
                </c:pt>
                <c:pt idx="381">
                  <c:v>326955</c:v>
                </c:pt>
                <c:pt idx="382">
                  <c:v>1487010</c:v>
                </c:pt>
                <c:pt idx="383">
                  <c:v>8753550</c:v>
                </c:pt>
                <c:pt idx="384">
                  <c:v>398250</c:v>
                </c:pt>
                <c:pt idx="385">
                  <c:v>4280876</c:v>
                </c:pt>
                <c:pt idx="386">
                  <c:v>4040</c:v>
                </c:pt>
                <c:pt idx="387">
                  <c:v>110339</c:v>
                </c:pt>
                <c:pt idx="388">
                  <c:v>2736265</c:v>
                </c:pt>
                <c:pt idx="389">
                  <c:v>1069014</c:v>
                </c:pt>
                <c:pt idx="390">
                  <c:v>3483</c:v>
                </c:pt>
                <c:pt idx="391">
                  <c:v>155533</c:v>
                </c:pt>
                <c:pt idx="392">
                  <c:v>45096</c:v>
                </c:pt>
                <c:pt idx="393">
                  <c:v>43449654</c:v>
                </c:pt>
                <c:pt idx="394">
                  <c:v>254309</c:v>
                </c:pt>
                <c:pt idx="395">
                  <c:v>4544350</c:v>
                </c:pt>
                <c:pt idx="396">
                  <c:v>1088185</c:v>
                </c:pt>
                <c:pt idx="397">
                  <c:v>1036300</c:v>
                </c:pt>
                <c:pt idx="398">
                  <c:v>172027</c:v>
                </c:pt>
                <c:pt idx="399">
                  <c:v>451309</c:v>
                </c:pt>
                <c:pt idx="400">
                  <c:v>1354030</c:v>
                </c:pt>
                <c:pt idx="401">
                  <c:v>4862</c:v>
                </c:pt>
                <c:pt idx="402">
                  <c:v>475678</c:v>
                </c:pt>
                <c:pt idx="403">
                  <c:v>284743</c:v>
                </c:pt>
                <c:pt idx="404">
                  <c:v>164062</c:v>
                </c:pt>
                <c:pt idx="405">
                  <c:v>620118</c:v>
                </c:pt>
                <c:pt idx="406">
                  <c:v>1415484</c:v>
                </c:pt>
                <c:pt idx="407">
                  <c:v>216939</c:v>
                </c:pt>
                <c:pt idx="408">
                  <c:v>41761</c:v>
                </c:pt>
                <c:pt idx="409">
                  <c:v>11154250</c:v>
                </c:pt>
                <c:pt idx="410">
                  <c:v>313927</c:v>
                </c:pt>
                <c:pt idx="411">
                  <c:v>2016536</c:v>
                </c:pt>
                <c:pt idx="412">
                  <c:v>65277</c:v>
                </c:pt>
                <c:pt idx="413">
                  <c:v>7365395</c:v>
                </c:pt>
                <c:pt idx="414">
                  <c:v>709274</c:v>
                </c:pt>
                <c:pt idx="415">
                  <c:v>320858</c:v>
                </c:pt>
                <c:pt idx="416">
                  <c:v>6450</c:v>
                </c:pt>
                <c:pt idx="417">
                  <c:v>61584</c:v>
                </c:pt>
                <c:pt idx="418">
                  <c:v>23910</c:v>
                </c:pt>
                <c:pt idx="419">
                  <c:v>160571</c:v>
                </c:pt>
                <c:pt idx="420">
                  <c:v>3721</c:v>
                </c:pt>
                <c:pt idx="421">
                  <c:v>4026262</c:v>
                </c:pt>
                <c:pt idx="422">
                  <c:v>257992</c:v>
                </c:pt>
                <c:pt idx="423">
                  <c:v>64771</c:v>
                </c:pt>
                <c:pt idx="424">
                  <c:v>2425578</c:v>
                </c:pt>
                <c:pt idx="425">
                  <c:v>32284</c:v>
                </c:pt>
                <c:pt idx="426">
                  <c:v>933283</c:v>
                </c:pt>
                <c:pt idx="427">
                  <c:v>3647441</c:v>
                </c:pt>
                <c:pt idx="428">
                  <c:v>16146848</c:v>
                </c:pt>
                <c:pt idx="429">
                  <c:v>519485</c:v>
                </c:pt>
                <c:pt idx="430">
                  <c:v>3170</c:v>
                </c:pt>
                <c:pt idx="431">
                  <c:v>533622</c:v>
                </c:pt>
                <c:pt idx="432">
                  <c:v>45934</c:v>
                </c:pt>
                <c:pt idx="433">
                  <c:v>160892</c:v>
                </c:pt>
                <c:pt idx="434">
                  <c:v>88560</c:v>
                </c:pt>
                <c:pt idx="435">
                  <c:v>788112</c:v>
                </c:pt>
                <c:pt idx="436">
                  <c:v>57143</c:v>
                </c:pt>
                <c:pt idx="437">
                  <c:v>2688797</c:v>
                </c:pt>
                <c:pt idx="438">
                  <c:v>385104</c:v>
                </c:pt>
                <c:pt idx="439">
                  <c:v>19859</c:v>
                </c:pt>
                <c:pt idx="440">
                  <c:v>938538</c:v>
                </c:pt>
                <c:pt idx="441">
                  <c:v>1380632</c:v>
                </c:pt>
                <c:pt idx="442">
                  <c:v>11692</c:v>
                </c:pt>
                <c:pt idx="443">
                  <c:v>11188382</c:v>
                </c:pt>
                <c:pt idx="444">
                  <c:v>3445502</c:v>
                </c:pt>
                <c:pt idx="445">
                  <c:v>451464</c:v>
                </c:pt>
                <c:pt idx="446">
                  <c:v>4188327</c:v>
                </c:pt>
                <c:pt idx="447">
                  <c:v>65678</c:v>
                </c:pt>
                <c:pt idx="448">
                  <c:v>66068</c:v>
                </c:pt>
                <c:pt idx="449">
                  <c:v>7862567</c:v>
                </c:pt>
                <c:pt idx="450">
                  <c:v>3442</c:v>
                </c:pt>
                <c:pt idx="451">
                  <c:v>935511</c:v>
                </c:pt>
                <c:pt idx="452">
                  <c:v>55318</c:v>
                </c:pt>
                <c:pt idx="453">
                  <c:v>35112</c:v>
                </c:pt>
                <c:pt idx="454">
                  <c:v>1424952</c:v>
                </c:pt>
                <c:pt idx="455">
                  <c:v>713748</c:v>
                </c:pt>
                <c:pt idx="456">
                  <c:v>1649128</c:v>
                </c:pt>
                <c:pt idx="457">
                  <c:v>264956</c:v>
                </c:pt>
                <c:pt idx="458">
                  <c:v>276170</c:v>
                </c:pt>
                <c:pt idx="459">
                  <c:v>66367</c:v>
                </c:pt>
                <c:pt idx="460">
                  <c:v>373184</c:v>
                </c:pt>
                <c:pt idx="461">
                  <c:v>1598439</c:v>
                </c:pt>
                <c:pt idx="462">
                  <c:v>400997</c:v>
                </c:pt>
                <c:pt idx="463">
                  <c:v>59200</c:v>
                </c:pt>
                <c:pt idx="464">
                  <c:v>219585</c:v>
                </c:pt>
                <c:pt idx="465">
                  <c:v>93254</c:v>
                </c:pt>
                <c:pt idx="466">
                  <c:v>909247</c:v>
                </c:pt>
                <c:pt idx="467">
                  <c:v>3713832</c:v>
                </c:pt>
                <c:pt idx="468">
                  <c:v>626833</c:v>
                </c:pt>
                <c:pt idx="469">
                  <c:v>592859</c:v>
                </c:pt>
                <c:pt idx="470">
                  <c:v>27207</c:v>
                </c:pt>
                <c:pt idx="471">
                  <c:v>93494</c:v>
                </c:pt>
                <c:pt idx="472">
                  <c:v>6149</c:v>
                </c:pt>
                <c:pt idx="473">
                  <c:v>3203154</c:v>
                </c:pt>
                <c:pt idx="474">
                  <c:v>98780</c:v>
                </c:pt>
                <c:pt idx="475">
                  <c:v>36535</c:v>
                </c:pt>
                <c:pt idx="476">
                  <c:v>622855</c:v>
                </c:pt>
                <c:pt idx="477">
                  <c:v>28448</c:v>
                </c:pt>
                <c:pt idx="478">
                  <c:v>930576</c:v>
                </c:pt>
                <c:pt idx="479">
                  <c:v>607415</c:v>
                </c:pt>
                <c:pt idx="480">
                  <c:v>8493</c:v>
                </c:pt>
                <c:pt idx="481">
                  <c:v>99732</c:v>
                </c:pt>
                <c:pt idx="482">
                  <c:v>122396</c:v>
                </c:pt>
                <c:pt idx="483">
                  <c:v>130546</c:v>
                </c:pt>
                <c:pt idx="484">
                  <c:v>5443</c:v>
                </c:pt>
                <c:pt idx="485">
                  <c:v>266142</c:v>
                </c:pt>
                <c:pt idx="486">
                  <c:v>2019746</c:v>
                </c:pt>
                <c:pt idx="487">
                  <c:v>12507</c:v>
                </c:pt>
                <c:pt idx="488">
                  <c:v>1112617</c:v>
                </c:pt>
                <c:pt idx="489">
                  <c:v>446482</c:v>
                </c:pt>
                <c:pt idx="490">
                  <c:v>122710</c:v>
                </c:pt>
                <c:pt idx="491">
                  <c:v>16777231</c:v>
                </c:pt>
                <c:pt idx="492">
                  <c:v>708372</c:v>
                </c:pt>
                <c:pt idx="493">
                  <c:v>1426</c:v>
                </c:pt>
                <c:pt idx="494">
                  <c:v>954743</c:v>
                </c:pt>
                <c:pt idx="495">
                  <c:v>1140097</c:v>
                </c:pt>
                <c:pt idx="496">
                  <c:v>527651</c:v>
                </c:pt>
                <c:pt idx="497">
                  <c:v>450201</c:v>
                </c:pt>
                <c:pt idx="498">
                  <c:v>2898292</c:v>
                </c:pt>
                <c:pt idx="499">
                  <c:v>1027805</c:v>
                </c:pt>
                <c:pt idx="500">
                  <c:v>430591</c:v>
                </c:pt>
                <c:pt idx="501">
                  <c:v>2066897</c:v>
                </c:pt>
                <c:pt idx="502">
                  <c:v>667346</c:v>
                </c:pt>
                <c:pt idx="503">
                  <c:v>7214750</c:v>
                </c:pt>
                <c:pt idx="504">
                  <c:v>26225</c:v>
                </c:pt>
                <c:pt idx="505">
                  <c:v>294003</c:v>
                </c:pt>
                <c:pt idx="506">
                  <c:v>931064</c:v>
                </c:pt>
                <c:pt idx="507">
                  <c:v>2199149</c:v>
                </c:pt>
                <c:pt idx="508">
                  <c:v>515555</c:v>
                </c:pt>
                <c:pt idx="509">
                  <c:v>709773</c:v>
                </c:pt>
                <c:pt idx="510">
                  <c:v>299038</c:v>
                </c:pt>
                <c:pt idx="511">
                  <c:v>756331</c:v>
                </c:pt>
                <c:pt idx="512">
                  <c:v>12494</c:v>
                </c:pt>
                <c:pt idx="513">
                  <c:v>30075</c:v>
                </c:pt>
                <c:pt idx="514">
                  <c:v>931841</c:v>
                </c:pt>
                <c:pt idx="515">
                  <c:v>1170696</c:v>
                </c:pt>
                <c:pt idx="516">
                  <c:v>162868</c:v>
                </c:pt>
                <c:pt idx="517">
                  <c:v>287733</c:v>
                </c:pt>
                <c:pt idx="518">
                  <c:v>7628116</c:v>
                </c:pt>
                <c:pt idx="519">
                  <c:v>139989</c:v>
                </c:pt>
                <c:pt idx="520">
                  <c:v>443354</c:v>
                </c:pt>
                <c:pt idx="521">
                  <c:v>791080</c:v>
                </c:pt>
                <c:pt idx="522">
                  <c:v>253623</c:v>
                </c:pt>
                <c:pt idx="523">
                  <c:v>60568</c:v>
                </c:pt>
                <c:pt idx="524">
                  <c:v>223433</c:v>
                </c:pt>
                <c:pt idx="525">
                  <c:v>1584221</c:v>
                </c:pt>
                <c:pt idx="526">
                  <c:v>146487</c:v>
                </c:pt>
                <c:pt idx="527">
                  <c:v>3245471</c:v>
                </c:pt>
                <c:pt idx="528">
                  <c:v>47402</c:v>
                </c:pt>
                <c:pt idx="529">
                  <c:v>7714606</c:v>
                </c:pt>
                <c:pt idx="530">
                  <c:v>2029938</c:v>
                </c:pt>
                <c:pt idx="531">
                  <c:v>1908298</c:v>
                </c:pt>
                <c:pt idx="532">
                  <c:v>945936</c:v>
                </c:pt>
                <c:pt idx="533">
                  <c:v>1905487</c:v>
                </c:pt>
                <c:pt idx="534">
                  <c:v>568142</c:v>
                </c:pt>
                <c:pt idx="535">
                  <c:v>1147297</c:v>
                </c:pt>
                <c:pt idx="536">
                  <c:v>174504</c:v>
                </c:pt>
                <c:pt idx="537">
                  <c:v>1346784</c:v>
                </c:pt>
                <c:pt idx="538">
                  <c:v>575476</c:v>
                </c:pt>
                <c:pt idx="539">
                  <c:v>276125</c:v>
                </c:pt>
                <c:pt idx="540">
                  <c:v>202920</c:v>
                </c:pt>
                <c:pt idx="541">
                  <c:v>595820</c:v>
                </c:pt>
                <c:pt idx="542">
                  <c:v>298642</c:v>
                </c:pt>
                <c:pt idx="543">
                  <c:v>2286134</c:v>
                </c:pt>
                <c:pt idx="544">
                  <c:v>769347</c:v>
                </c:pt>
                <c:pt idx="545">
                  <c:v>912215</c:v>
                </c:pt>
                <c:pt idx="546">
                  <c:v>210400</c:v>
                </c:pt>
                <c:pt idx="547">
                  <c:v>2036792</c:v>
                </c:pt>
                <c:pt idx="548">
                  <c:v>1057485</c:v>
                </c:pt>
                <c:pt idx="549">
                  <c:v>220164</c:v>
                </c:pt>
                <c:pt idx="550">
                  <c:v>92301</c:v>
                </c:pt>
                <c:pt idx="551">
                  <c:v>393366</c:v>
                </c:pt>
                <c:pt idx="552">
                  <c:v>23222</c:v>
                </c:pt>
                <c:pt idx="553">
                  <c:v>736193</c:v>
                </c:pt>
                <c:pt idx="554">
                  <c:v>419538</c:v>
                </c:pt>
                <c:pt idx="555">
                  <c:v>1144298</c:v>
                </c:pt>
                <c:pt idx="556">
                  <c:v>1547819</c:v>
                </c:pt>
                <c:pt idx="557">
                  <c:v>2568313</c:v>
                </c:pt>
                <c:pt idx="558">
                  <c:v>1827</c:v>
                </c:pt>
                <c:pt idx="559">
                  <c:v>1629053</c:v>
                </c:pt>
                <c:pt idx="560">
                  <c:v>704426</c:v>
                </c:pt>
                <c:pt idx="561">
                  <c:v>457181</c:v>
                </c:pt>
                <c:pt idx="562">
                  <c:v>94234</c:v>
                </c:pt>
                <c:pt idx="563">
                  <c:v>2452</c:v>
                </c:pt>
                <c:pt idx="564">
                  <c:v>542462</c:v>
                </c:pt>
                <c:pt idx="565">
                  <c:v>2228287</c:v>
                </c:pt>
                <c:pt idx="566">
                  <c:v>375897</c:v>
                </c:pt>
                <c:pt idx="567">
                  <c:v>448077</c:v>
                </c:pt>
                <c:pt idx="568">
                  <c:v>51981</c:v>
                </c:pt>
                <c:pt idx="569">
                  <c:v>330553</c:v>
                </c:pt>
                <c:pt idx="570">
                  <c:v>36414</c:v>
                </c:pt>
                <c:pt idx="571">
                  <c:v>301593</c:v>
                </c:pt>
                <c:pt idx="572">
                  <c:v>247049</c:v>
                </c:pt>
                <c:pt idx="573">
                  <c:v>514107</c:v>
                </c:pt>
                <c:pt idx="574">
                  <c:v>395698</c:v>
                </c:pt>
                <c:pt idx="575">
                  <c:v>3831</c:v>
                </c:pt>
                <c:pt idx="576">
                  <c:v>6106813</c:v>
                </c:pt>
                <c:pt idx="577">
                  <c:v>1255581</c:v>
                </c:pt>
                <c:pt idx="578">
                  <c:v>3305225</c:v>
                </c:pt>
                <c:pt idx="579">
                  <c:v>185260</c:v>
                </c:pt>
                <c:pt idx="580">
                  <c:v>91213</c:v>
                </c:pt>
                <c:pt idx="581">
                  <c:v>96082</c:v>
                </c:pt>
                <c:pt idx="582">
                  <c:v>4203879</c:v>
                </c:pt>
                <c:pt idx="583">
                  <c:v>180919</c:v>
                </c:pt>
                <c:pt idx="584">
                  <c:v>40026</c:v>
                </c:pt>
                <c:pt idx="585">
                  <c:v>1099860</c:v>
                </c:pt>
                <c:pt idx="586">
                  <c:v>2668355</c:v>
                </c:pt>
                <c:pt idx="587">
                  <c:v>29178096</c:v>
                </c:pt>
                <c:pt idx="588">
                  <c:v>492953</c:v>
                </c:pt>
                <c:pt idx="589">
                  <c:v>141287</c:v>
                </c:pt>
                <c:pt idx="590">
                  <c:v>1543548</c:v>
                </c:pt>
                <c:pt idx="591">
                  <c:v>447916</c:v>
                </c:pt>
                <c:pt idx="592">
                  <c:v>1367332</c:v>
                </c:pt>
                <c:pt idx="593">
                  <c:v>885363</c:v>
                </c:pt>
                <c:pt idx="594">
                  <c:v>98683</c:v>
                </c:pt>
                <c:pt idx="595">
                  <c:v>746658</c:v>
                </c:pt>
                <c:pt idx="596">
                  <c:v>8411</c:v>
                </c:pt>
                <c:pt idx="597">
                  <c:v>3564336</c:v>
                </c:pt>
                <c:pt idx="598">
                  <c:v>3183826</c:v>
                </c:pt>
                <c:pt idx="599">
                  <c:v>1989746</c:v>
                </c:pt>
                <c:pt idx="600">
                  <c:v>1702293</c:v>
                </c:pt>
                <c:pt idx="601">
                  <c:v>43012</c:v>
                </c:pt>
                <c:pt idx="602">
                  <c:v>893170</c:v>
                </c:pt>
                <c:pt idx="603">
                  <c:v>628330</c:v>
                </c:pt>
                <c:pt idx="604">
                  <c:v>24311</c:v>
                </c:pt>
                <c:pt idx="605">
                  <c:v>82052</c:v>
                </c:pt>
                <c:pt idx="606">
                  <c:v>437732</c:v>
                </c:pt>
                <c:pt idx="607">
                  <c:v>82048</c:v>
                </c:pt>
                <c:pt idx="608">
                  <c:v>753119</c:v>
                </c:pt>
                <c:pt idx="609">
                  <c:v>1501322</c:v>
                </c:pt>
                <c:pt idx="610">
                  <c:v>20545</c:v>
                </c:pt>
                <c:pt idx="611">
                  <c:v>443969</c:v>
                </c:pt>
                <c:pt idx="612">
                  <c:v>231632</c:v>
                </c:pt>
                <c:pt idx="613">
                  <c:v>79667</c:v>
                </c:pt>
                <c:pt idx="614">
                  <c:v>713285</c:v>
                </c:pt>
                <c:pt idx="615">
                  <c:v>3020358</c:v>
                </c:pt>
                <c:pt idx="616">
                  <c:v>2297105</c:v>
                </c:pt>
                <c:pt idx="617">
                  <c:v>18312570</c:v>
                </c:pt>
                <c:pt idx="618">
                  <c:v>147003</c:v>
                </c:pt>
                <c:pt idx="619">
                  <c:v>300601</c:v>
                </c:pt>
                <c:pt idx="620">
                  <c:v>934728</c:v>
                </c:pt>
                <c:pt idx="621">
                  <c:v>330457</c:v>
                </c:pt>
                <c:pt idx="622">
                  <c:v>308082</c:v>
                </c:pt>
                <c:pt idx="623">
                  <c:v>1595752</c:v>
                </c:pt>
                <c:pt idx="624">
                  <c:v>418311</c:v>
                </c:pt>
                <c:pt idx="625">
                  <c:v>2940750</c:v>
                </c:pt>
                <c:pt idx="626">
                  <c:v>199547</c:v>
                </c:pt>
                <c:pt idx="627">
                  <c:v>687759</c:v>
                </c:pt>
                <c:pt idx="628">
                  <c:v>188322</c:v>
                </c:pt>
                <c:pt idx="629">
                  <c:v>928027</c:v>
                </c:pt>
                <c:pt idx="630">
                  <c:v>3309</c:v>
                </c:pt>
                <c:pt idx="631">
                  <c:v>7676863</c:v>
                </c:pt>
                <c:pt idx="632">
                  <c:v>869422</c:v>
                </c:pt>
                <c:pt idx="633">
                  <c:v>1390440</c:v>
                </c:pt>
                <c:pt idx="634">
                  <c:v>4046720</c:v>
                </c:pt>
                <c:pt idx="635">
                  <c:v>286155</c:v>
                </c:pt>
                <c:pt idx="636">
                  <c:v>162834</c:v>
                </c:pt>
                <c:pt idx="637">
                  <c:v>319017</c:v>
                </c:pt>
                <c:pt idx="638">
                  <c:v>3494232</c:v>
                </c:pt>
                <c:pt idx="639">
                  <c:v>72999</c:v>
                </c:pt>
                <c:pt idx="640">
                  <c:v>883575</c:v>
                </c:pt>
                <c:pt idx="641">
                  <c:v>2096929</c:v>
                </c:pt>
                <c:pt idx="642">
                  <c:v>2635367</c:v>
                </c:pt>
                <c:pt idx="643">
                  <c:v>3083469</c:v>
                </c:pt>
                <c:pt idx="644">
                  <c:v>8617757</c:v>
                </c:pt>
                <c:pt idx="645">
                  <c:v>688114</c:v>
                </c:pt>
                <c:pt idx="646">
                  <c:v>3457520</c:v>
                </c:pt>
                <c:pt idx="647">
                  <c:v>1445729</c:v>
                </c:pt>
                <c:pt idx="648">
                  <c:v>1168351</c:v>
                </c:pt>
                <c:pt idx="649">
                  <c:v>216743</c:v>
                </c:pt>
                <c:pt idx="650">
                  <c:v>706629</c:v>
                </c:pt>
                <c:pt idx="651">
                  <c:v>2598</c:v>
                </c:pt>
                <c:pt idx="652">
                  <c:v>237766</c:v>
                </c:pt>
                <c:pt idx="653">
                  <c:v>3259936</c:v>
                </c:pt>
                <c:pt idx="654">
                  <c:v>757991</c:v>
                </c:pt>
                <c:pt idx="655">
                  <c:v>241476</c:v>
                </c:pt>
                <c:pt idx="656">
                  <c:v>1022658</c:v>
                </c:pt>
                <c:pt idx="657">
                  <c:v>5468928</c:v>
                </c:pt>
                <c:pt idx="658">
                  <c:v>519197</c:v>
                </c:pt>
                <c:pt idx="659">
                  <c:v>2500743</c:v>
                </c:pt>
                <c:pt idx="660">
                  <c:v>847817</c:v>
                </c:pt>
                <c:pt idx="661">
                  <c:v>2686026</c:v>
                </c:pt>
                <c:pt idx="662">
                  <c:v>616440</c:v>
                </c:pt>
                <c:pt idx="663">
                  <c:v>1309130</c:v>
                </c:pt>
                <c:pt idx="664">
                  <c:v>895507</c:v>
                </c:pt>
                <c:pt idx="665">
                  <c:v>9534322</c:v>
                </c:pt>
                <c:pt idx="666">
                  <c:v>25235767</c:v>
                </c:pt>
                <c:pt idx="667">
                  <c:v>404058</c:v>
                </c:pt>
                <c:pt idx="668">
                  <c:v>209442</c:v>
                </c:pt>
                <c:pt idx="669">
                  <c:v>366048</c:v>
                </c:pt>
                <c:pt idx="670">
                  <c:v>1776352</c:v>
                </c:pt>
                <c:pt idx="671">
                  <c:v>2367</c:v>
                </c:pt>
                <c:pt idx="672">
                  <c:v>130481</c:v>
                </c:pt>
                <c:pt idx="673">
                  <c:v>6447</c:v>
                </c:pt>
                <c:pt idx="674">
                  <c:v>569902</c:v>
                </c:pt>
                <c:pt idx="675">
                  <c:v>891152</c:v>
                </c:pt>
                <c:pt idx="676">
                  <c:v>137034</c:v>
                </c:pt>
                <c:pt idx="677">
                  <c:v>54811</c:v>
                </c:pt>
                <c:pt idx="678">
                  <c:v>2449920</c:v>
                </c:pt>
                <c:pt idx="679">
                  <c:v>224031</c:v>
                </c:pt>
                <c:pt idx="680">
                  <c:v>95379</c:v>
                </c:pt>
                <c:pt idx="681">
                  <c:v>4923</c:v>
                </c:pt>
                <c:pt idx="682">
                  <c:v>219523</c:v>
                </c:pt>
                <c:pt idx="683">
                  <c:v>6438646</c:v>
                </c:pt>
                <c:pt idx="684">
                  <c:v>57309</c:v>
                </c:pt>
                <c:pt idx="685">
                  <c:v>431137</c:v>
                </c:pt>
                <c:pt idx="686">
                  <c:v>341118</c:v>
                </c:pt>
                <c:pt idx="687">
                  <c:v>1300011</c:v>
                </c:pt>
                <c:pt idx="688">
                  <c:v>367012</c:v>
                </c:pt>
                <c:pt idx="689">
                  <c:v>2175978</c:v>
                </c:pt>
                <c:pt idx="690">
                  <c:v>3149536</c:v>
                </c:pt>
                <c:pt idx="691">
                  <c:v>155176</c:v>
                </c:pt>
                <c:pt idx="692">
                  <c:v>4763664</c:v>
                </c:pt>
                <c:pt idx="693">
                  <c:v>612279</c:v>
                </c:pt>
                <c:pt idx="694">
                  <c:v>1101782</c:v>
                </c:pt>
                <c:pt idx="695">
                  <c:v>245308</c:v>
                </c:pt>
                <c:pt idx="696">
                  <c:v>151563</c:v>
                </c:pt>
                <c:pt idx="697">
                  <c:v>535232</c:v>
                </c:pt>
                <c:pt idx="698">
                  <c:v>5315471</c:v>
                </c:pt>
                <c:pt idx="699">
                  <c:v>17106</c:v>
                </c:pt>
                <c:pt idx="700">
                  <c:v>700096</c:v>
                </c:pt>
                <c:pt idx="701">
                  <c:v>1429023</c:v>
                </c:pt>
                <c:pt idx="702">
                  <c:v>41760</c:v>
                </c:pt>
                <c:pt idx="703">
                  <c:v>11161971</c:v>
                </c:pt>
                <c:pt idx="704">
                  <c:v>508376</c:v>
                </c:pt>
                <c:pt idx="705">
                  <c:v>451356</c:v>
                </c:pt>
                <c:pt idx="706">
                  <c:v>102105</c:v>
                </c:pt>
                <c:pt idx="707">
                  <c:v>142380</c:v>
                </c:pt>
                <c:pt idx="708">
                  <c:v>2626381</c:v>
                </c:pt>
                <c:pt idx="709">
                  <c:v>32477</c:v>
                </c:pt>
                <c:pt idx="710">
                  <c:v>3322855</c:v>
                </c:pt>
                <c:pt idx="711">
                  <c:v>645449</c:v>
                </c:pt>
                <c:pt idx="712">
                  <c:v>52100</c:v>
                </c:pt>
                <c:pt idx="713">
                  <c:v>10836</c:v>
                </c:pt>
                <c:pt idx="714">
                  <c:v>379172</c:v>
                </c:pt>
                <c:pt idx="715">
                  <c:v>121892</c:v>
                </c:pt>
                <c:pt idx="716">
                  <c:v>196285</c:v>
                </c:pt>
                <c:pt idx="717">
                  <c:v>278795</c:v>
                </c:pt>
                <c:pt idx="718">
                  <c:v>22695</c:v>
                </c:pt>
                <c:pt idx="719">
                  <c:v>40993</c:v>
                </c:pt>
                <c:pt idx="720">
                  <c:v>95944</c:v>
                </c:pt>
                <c:pt idx="721">
                  <c:v>3055492</c:v>
                </c:pt>
                <c:pt idx="722">
                  <c:v>215237</c:v>
                </c:pt>
                <c:pt idx="723">
                  <c:v>157975</c:v>
                </c:pt>
                <c:pt idx="724">
                  <c:v>282736</c:v>
                </c:pt>
                <c:pt idx="725">
                  <c:v>360432</c:v>
                </c:pt>
                <c:pt idx="726">
                  <c:v>1900142</c:v>
                </c:pt>
                <c:pt idx="727">
                  <c:v>276711</c:v>
                </c:pt>
                <c:pt idx="728">
                  <c:v>301706</c:v>
                </c:pt>
                <c:pt idx="729">
                  <c:v>352319</c:v>
                </c:pt>
                <c:pt idx="730">
                  <c:v>4478472</c:v>
                </c:pt>
                <c:pt idx="731">
                  <c:v>719123</c:v>
                </c:pt>
                <c:pt idx="732">
                  <c:v>703631</c:v>
                </c:pt>
                <c:pt idx="733">
                  <c:v>537545</c:v>
                </c:pt>
                <c:pt idx="734">
                  <c:v>17968</c:v>
                </c:pt>
                <c:pt idx="735">
                  <c:v>629166</c:v>
                </c:pt>
                <c:pt idx="736">
                  <c:v>17129</c:v>
                </c:pt>
                <c:pt idx="737">
                  <c:v>106781</c:v>
                </c:pt>
                <c:pt idx="738">
                  <c:v>248200</c:v>
                </c:pt>
                <c:pt idx="739">
                  <c:v>1431462</c:v>
                </c:pt>
                <c:pt idx="740">
                  <c:v>235830</c:v>
                </c:pt>
                <c:pt idx="741">
                  <c:v>3902</c:v>
                </c:pt>
                <c:pt idx="742">
                  <c:v>127623</c:v>
                </c:pt>
                <c:pt idx="743">
                  <c:v>2085977</c:v>
                </c:pt>
                <c:pt idx="744">
                  <c:v>215732</c:v>
                </c:pt>
                <c:pt idx="745">
                  <c:v>121344</c:v>
                </c:pt>
                <c:pt idx="746">
                  <c:v>373594</c:v>
                </c:pt>
                <c:pt idx="747">
                  <c:v>55901</c:v>
                </c:pt>
                <c:pt idx="748">
                  <c:v>188158</c:v>
                </c:pt>
                <c:pt idx="749">
                  <c:v>10661</c:v>
                </c:pt>
                <c:pt idx="750">
                  <c:v>7399</c:v>
                </c:pt>
                <c:pt idx="751">
                  <c:v>1235417</c:v>
                </c:pt>
                <c:pt idx="752">
                  <c:v>173330</c:v>
                </c:pt>
                <c:pt idx="753">
                  <c:v>198076</c:v>
                </c:pt>
                <c:pt idx="754">
                  <c:v>1429113</c:v>
                </c:pt>
                <c:pt idx="755">
                  <c:v>971657</c:v>
                </c:pt>
                <c:pt idx="756">
                  <c:v>317542</c:v>
                </c:pt>
                <c:pt idx="757">
                  <c:v>556558</c:v>
                </c:pt>
                <c:pt idx="758">
                  <c:v>350069</c:v>
                </c:pt>
                <c:pt idx="759">
                  <c:v>372823</c:v>
                </c:pt>
                <c:pt idx="760">
                  <c:v>864189</c:v>
                </c:pt>
                <c:pt idx="761">
                  <c:v>24296</c:v>
                </c:pt>
                <c:pt idx="762">
                  <c:v>88582</c:v>
                </c:pt>
                <c:pt idx="763">
                  <c:v>467531</c:v>
                </c:pt>
                <c:pt idx="764">
                  <c:v>130778</c:v>
                </c:pt>
                <c:pt idx="765">
                  <c:v>1444978</c:v>
                </c:pt>
                <c:pt idx="766">
                  <c:v>507170</c:v>
                </c:pt>
                <c:pt idx="767">
                  <c:v>280065</c:v>
                </c:pt>
                <c:pt idx="768">
                  <c:v>286804</c:v>
                </c:pt>
                <c:pt idx="769">
                  <c:v>874883</c:v>
                </c:pt>
                <c:pt idx="770">
                  <c:v>1073561</c:v>
                </c:pt>
                <c:pt idx="771">
                  <c:v>5389292</c:v>
                </c:pt>
                <c:pt idx="772">
                  <c:v>123990</c:v>
                </c:pt>
                <c:pt idx="773">
                  <c:v>16948</c:v>
                </c:pt>
                <c:pt idx="774">
                  <c:v>2204925</c:v>
                </c:pt>
                <c:pt idx="775">
                  <c:v>366172</c:v>
                </c:pt>
                <c:pt idx="776">
                  <c:v>755748</c:v>
                </c:pt>
                <c:pt idx="777">
                  <c:v>1112006</c:v>
                </c:pt>
                <c:pt idx="778">
                  <c:v>718220</c:v>
                </c:pt>
                <c:pt idx="779">
                  <c:v>386819</c:v>
                </c:pt>
                <c:pt idx="780">
                  <c:v>1002131</c:v>
                </c:pt>
                <c:pt idx="781">
                  <c:v>193832</c:v>
                </c:pt>
                <c:pt idx="782">
                  <c:v>1642644</c:v>
                </c:pt>
                <c:pt idx="783">
                  <c:v>18241671</c:v>
                </c:pt>
                <c:pt idx="784">
                  <c:v>322998</c:v>
                </c:pt>
                <c:pt idx="785">
                  <c:v>180711</c:v>
                </c:pt>
                <c:pt idx="786">
                  <c:v>85251</c:v>
                </c:pt>
                <c:pt idx="787">
                  <c:v>40775</c:v>
                </c:pt>
                <c:pt idx="788">
                  <c:v>7957820</c:v>
                </c:pt>
                <c:pt idx="789">
                  <c:v>3140961</c:v>
                </c:pt>
                <c:pt idx="790">
                  <c:v>13619534</c:v>
                </c:pt>
                <c:pt idx="791">
                  <c:v>88857</c:v>
                </c:pt>
                <c:pt idx="792">
                  <c:v>6215935</c:v>
                </c:pt>
                <c:pt idx="793">
                  <c:v>382766</c:v>
                </c:pt>
                <c:pt idx="794">
                  <c:v>18658825</c:v>
                </c:pt>
                <c:pt idx="795">
                  <c:v>279585</c:v>
                </c:pt>
                <c:pt idx="796">
                  <c:v>1970963</c:v>
                </c:pt>
                <c:pt idx="797">
                  <c:v>534677</c:v>
                </c:pt>
                <c:pt idx="798">
                  <c:v>12969561</c:v>
                </c:pt>
                <c:pt idx="799">
                  <c:v>3596</c:v>
                </c:pt>
                <c:pt idx="800">
                  <c:v>68699</c:v>
                </c:pt>
                <c:pt idx="801">
                  <c:v>55398</c:v>
                </c:pt>
                <c:pt idx="802">
                  <c:v>498874</c:v>
                </c:pt>
                <c:pt idx="803">
                  <c:v>151902</c:v>
                </c:pt>
                <c:pt idx="804">
                  <c:v>343273</c:v>
                </c:pt>
                <c:pt idx="805">
                  <c:v>390622</c:v>
                </c:pt>
                <c:pt idx="806">
                  <c:v>533004</c:v>
                </c:pt>
                <c:pt idx="807">
                  <c:v>191344</c:v>
                </c:pt>
                <c:pt idx="808">
                  <c:v>315694</c:v>
                </c:pt>
                <c:pt idx="809">
                  <c:v>1190828</c:v>
                </c:pt>
                <c:pt idx="810">
                  <c:v>84450</c:v>
                </c:pt>
                <c:pt idx="811">
                  <c:v>211258</c:v>
                </c:pt>
                <c:pt idx="812">
                  <c:v>81011</c:v>
                </c:pt>
                <c:pt idx="813">
                  <c:v>296207</c:v>
                </c:pt>
                <c:pt idx="814">
                  <c:v>1929441</c:v>
                </c:pt>
                <c:pt idx="815">
                  <c:v>7767</c:v>
                </c:pt>
                <c:pt idx="816">
                  <c:v>7049534</c:v>
                </c:pt>
                <c:pt idx="817">
                  <c:v>271281</c:v>
                </c:pt>
                <c:pt idx="818">
                  <c:v>2894540</c:v>
                </c:pt>
                <c:pt idx="819">
                  <c:v>91933007</c:v>
                </c:pt>
                <c:pt idx="820">
                  <c:v>432285</c:v>
                </c:pt>
                <c:pt idx="821">
                  <c:v>3046</c:v>
                </c:pt>
                <c:pt idx="822">
                  <c:v>291980</c:v>
                </c:pt>
                <c:pt idx="823">
                  <c:v>56819</c:v>
                </c:pt>
                <c:pt idx="824">
                  <c:v>3510260</c:v>
                </c:pt>
                <c:pt idx="825">
                  <c:v>1445949</c:v>
                </c:pt>
                <c:pt idx="826">
                  <c:v>965264</c:v>
                </c:pt>
                <c:pt idx="827">
                  <c:v>774407</c:v>
                </c:pt>
                <c:pt idx="828">
                  <c:v>254521</c:v>
                </c:pt>
                <c:pt idx="829">
                  <c:v>1467165</c:v>
                </c:pt>
                <c:pt idx="830">
                  <c:v>3290</c:v>
                </c:pt>
                <c:pt idx="831">
                  <c:v>131431</c:v>
                </c:pt>
                <c:pt idx="832">
                  <c:v>163780</c:v>
                </c:pt>
                <c:pt idx="833">
                  <c:v>144225</c:v>
                </c:pt>
                <c:pt idx="834">
                  <c:v>73344</c:v>
                </c:pt>
                <c:pt idx="835">
                  <c:v>213341</c:v>
                </c:pt>
                <c:pt idx="836">
                  <c:v>2085</c:v>
                </c:pt>
                <c:pt idx="837">
                  <c:v>39799</c:v>
                </c:pt>
                <c:pt idx="838">
                  <c:v>665478</c:v>
                </c:pt>
                <c:pt idx="839">
                  <c:v>5966226</c:v>
                </c:pt>
                <c:pt idx="840">
                  <c:v>593557</c:v>
                </c:pt>
                <c:pt idx="841">
                  <c:v>253263</c:v>
                </c:pt>
                <c:pt idx="842">
                  <c:v>186548</c:v>
                </c:pt>
                <c:pt idx="843">
                  <c:v>7308023</c:v>
                </c:pt>
                <c:pt idx="844">
                  <c:v>119519</c:v>
                </c:pt>
                <c:pt idx="845">
                  <c:v>2317727</c:v>
                </c:pt>
                <c:pt idx="846">
                  <c:v>59068</c:v>
                </c:pt>
                <c:pt idx="847">
                  <c:v>123010920</c:v>
                </c:pt>
                <c:pt idx="848">
                  <c:v>976652</c:v>
                </c:pt>
                <c:pt idx="849">
                  <c:v>30156</c:v>
                </c:pt>
                <c:pt idx="850">
                  <c:v>1755038</c:v>
                </c:pt>
                <c:pt idx="851">
                  <c:v>40840</c:v>
                </c:pt>
                <c:pt idx="852">
                  <c:v>802455</c:v>
                </c:pt>
                <c:pt idx="853">
                  <c:v>1828586</c:v>
                </c:pt>
                <c:pt idx="854">
                  <c:v>426322</c:v>
                </c:pt>
                <c:pt idx="855">
                  <c:v>14079</c:v>
                </c:pt>
                <c:pt idx="856">
                  <c:v>7189</c:v>
                </c:pt>
                <c:pt idx="857">
                  <c:v>29202</c:v>
                </c:pt>
                <c:pt idx="858">
                  <c:v>410327</c:v>
                </c:pt>
                <c:pt idx="859">
                  <c:v>155006</c:v>
                </c:pt>
                <c:pt idx="860">
                  <c:v>146536</c:v>
                </c:pt>
                <c:pt idx="861">
                  <c:v>726422</c:v>
                </c:pt>
                <c:pt idx="862">
                  <c:v>91776</c:v>
                </c:pt>
                <c:pt idx="863">
                  <c:v>299370</c:v>
                </c:pt>
                <c:pt idx="864">
                  <c:v>78662</c:v>
                </c:pt>
                <c:pt idx="865">
                  <c:v>3132527</c:v>
                </c:pt>
                <c:pt idx="866">
                  <c:v>389945</c:v>
                </c:pt>
                <c:pt idx="867">
                  <c:v>117464</c:v>
                </c:pt>
                <c:pt idx="868">
                  <c:v>6535720</c:v>
                </c:pt>
                <c:pt idx="869">
                  <c:v>1580705</c:v>
                </c:pt>
                <c:pt idx="870">
                  <c:v>53469</c:v>
                </c:pt>
                <c:pt idx="871">
                  <c:v>143097</c:v>
                </c:pt>
                <c:pt idx="872">
                  <c:v>4344751</c:v>
                </c:pt>
                <c:pt idx="873">
                  <c:v>189594</c:v>
                </c:pt>
                <c:pt idx="874">
                  <c:v>5069042</c:v>
                </c:pt>
                <c:pt idx="875">
                  <c:v>249314</c:v>
                </c:pt>
                <c:pt idx="876">
                  <c:v>43221</c:v>
                </c:pt>
                <c:pt idx="877">
                  <c:v>3820</c:v>
                </c:pt>
                <c:pt idx="878">
                  <c:v>3708663</c:v>
                </c:pt>
                <c:pt idx="879">
                  <c:v>6148</c:v>
                </c:pt>
                <c:pt idx="880">
                  <c:v>531907</c:v>
                </c:pt>
                <c:pt idx="881">
                  <c:v>149801</c:v>
                </c:pt>
                <c:pt idx="882">
                  <c:v>1698230</c:v>
                </c:pt>
                <c:pt idx="883">
                  <c:v>37376</c:v>
                </c:pt>
                <c:pt idx="884">
                  <c:v>1475727</c:v>
                </c:pt>
                <c:pt idx="885">
                  <c:v>399657</c:v>
                </c:pt>
                <c:pt idx="886">
                  <c:v>2084</c:v>
                </c:pt>
                <c:pt idx="887">
                  <c:v>86721</c:v>
                </c:pt>
                <c:pt idx="888">
                  <c:v>2494584</c:v>
                </c:pt>
                <c:pt idx="889">
                  <c:v>1669974</c:v>
                </c:pt>
                <c:pt idx="890">
                  <c:v>3319</c:v>
                </c:pt>
                <c:pt idx="891">
                  <c:v>437294</c:v>
                </c:pt>
                <c:pt idx="892">
                  <c:v>2524578</c:v>
                </c:pt>
                <c:pt idx="893">
                  <c:v>548892</c:v>
                </c:pt>
                <c:pt idx="894">
                  <c:v>5534278</c:v>
                </c:pt>
                <c:pt idx="895">
                  <c:v>65821</c:v>
                </c:pt>
                <c:pt idx="896">
                  <c:v>2620061</c:v>
                </c:pt>
                <c:pt idx="897">
                  <c:v>364741</c:v>
                </c:pt>
                <c:pt idx="898">
                  <c:v>436619</c:v>
                </c:pt>
                <c:pt idx="899">
                  <c:v>1467369</c:v>
                </c:pt>
                <c:pt idx="900">
                  <c:v>3424478</c:v>
                </c:pt>
                <c:pt idx="901">
                  <c:v>2358</c:v>
                </c:pt>
                <c:pt idx="902">
                  <c:v>180238</c:v>
                </c:pt>
                <c:pt idx="903">
                  <c:v>27666</c:v>
                </c:pt>
                <c:pt idx="904">
                  <c:v>118025</c:v>
                </c:pt>
                <c:pt idx="905">
                  <c:v>8842980</c:v>
                </c:pt>
                <c:pt idx="906">
                  <c:v>734594</c:v>
                </c:pt>
                <c:pt idx="907">
                  <c:v>406703</c:v>
                </c:pt>
                <c:pt idx="908">
                  <c:v>196434</c:v>
                </c:pt>
                <c:pt idx="909">
                  <c:v>36101955</c:v>
                </c:pt>
                <c:pt idx="910">
                  <c:v>543968</c:v>
                </c:pt>
                <c:pt idx="911">
                  <c:v>396791</c:v>
                </c:pt>
                <c:pt idx="912">
                  <c:v>207902</c:v>
                </c:pt>
                <c:pt idx="913">
                  <c:v>92030</c:v>
                </c:pt>
                <c:pt idx="914">
                  <c:v>71276</c:v>
                </c:pt>
                <c:pt idx="915">
                  <c:v>592480</c:v>
                </c:pt>
                <c:pt idx="916">
                  <c:v>226283</c:v>
                </c:pt>
                <c:pt idx="917">
                  <c:v>65745</c:v>
                </c:pt>
                <c:pt idx="918">
                  <c:v>2090172</c:v>
                </c:pt>
                <c:pt idx="919">
                  <c:v>377704</c:v>
                </c:pt>
                <c:pt idx="920">
                  <c:v>945446</c:v>
                </c:pt>
                <c:pt idx="921">
                  <c:v>1040659</c:v>
                </c:pt>
                <c:pt idx="922">
                  <c:v>1875053</c:v>
                </c:pt>
                <c:pt idx="923">
                  <c:v>5376583</c:v>
                </c:pt>
                <c:pt idx="924">
                  <c:v>1134859</c:v>
                </c:pt>
                <c:pt idx="925">
                  <c:v>716164</c:v>
                </c:pt>
                <c:pt idx="926">
                  <c:v>7227939</c:v>
                </c:pt>
                <c:pt idx="927">
                  <c:v>27945</c:v>
                </c:pt>
                <c:pt idx="928">
                  <c:v>27178</c:v>
                </c:pt>
                <c:pt idx="929">
                  <c:v>619443</c:v>
                </c:pt>
                <c:pt idx="930">
                  <c:v>2504920</c:v>
                </c:pt>
                <c:pt idx="931">
                  <c:v>511047</c:v>
                </c:pt>
                <c:pt idx="932">
                  <c:v>1575608</c:v>
                </c:pt>
                <c:pt idx="933">
                  <c:v>165337</c:v>
                </c:pt>
                <c:pt idx="934">
                  <c:v>28271</c:v>
                </c:pt>
                <c:pt idx="935">
                  <c:v>12382809</c:v>
                </c:pt>
                <c:pt idx="936">
                  <c:v>631310</c:v>
                </c:pt>
                <c:pt idx="937">
                  <c:v>1263104</c:v>
                </c:pt>
                <c:pt idx="938">
                  <c:v>74582</c:v>
                </c:pt>
                <c:pt idx="939">
                  <c:v>223020</c:v>
                </c:pt>
                <c:pt idx="940">
                  <c:v>110750</c:v>
                </c:pt>
                <c:pt idx="941">
                  <c:v>1449022</c:v>
                </c:pt>
                <c:pt idx="942">
                  <c:v>1503192</c:v>
                </c:pt>
                <c:pt idx="943">
                  <c:v>4376750</c:v>
                </c:pt>
                <c:pt idx="944">
                  <c:v>7127666</c:v>
                </c:pt>
                <c:pt idx="945">
                  <c:v>220181</c:v>
                </c:pt>
                <c:pt idx="946">
                  <c:v>295995</c:v>
                </c:pt>
                <c:pt idx="947">
                  <c:v>360896</c:v>
                </c:pt>
                <c:pt idx="948">
                  <c:v>468838</c:v>
                </c:pt>
                <c:pt idx="949">
                  <c:v>40499</c:v>
                </c:pt>
                <c:pt idx="950">
                  <c:v>316014</c:v>
                </c:pt>
                <c:pt idx="951">
                  <c:v>703909</c:v>
                </c:pt>
                <c:pt idx="952">
                  <c:v>1559003</c:v>
                </c:pt>
                <c:pt idx="953">
                  <c:v>20934803</c:v>
                </c:pt>
                <c:pt idx="954">
                  <c:v>22974</c:v>
                </c:pt>
                <c:pt idx="955">
                  <c:v>356063</c:v>
                </c:pt>
                <c:pt idx="956">
                  <c:v>789818</c:v>
                </c:pt>
                <c:pt idx="957">
                  <c:v>615784</c:v>
                </c:pt>
                <c:pt idx="958">
                  <c:v>67802</c:v>
                </c:pt>
                <c:pt idx="959">
                  <c:v>957052</c:v>
                </c:pt>
                <c:pt idx="960">
                  <c:v>581288</c:v>
                </c:pt>
                <c:pt idx="961">
                  <c:v>130998</c:v>
                </c:pt>
                <c:pt idx="962">
                  <c:v>1043209</c:v>
                </c:pt>
                <c:pt idx="963">
                  <c:v>98413</c:v>
                </c:pt>
                <c:pt idx="964">
                  <c:v>21250349</c:v>
                </c:pt>
                <c:pt idx="965">
                  <c:v>362345</c:v>
                </c:pt>
                <c:pt idx="966">
                  <c:v>722812</c:v>
                </c:pt>
                <c:pt idx="967">
                  <c:v>856874</c:v>
                </c:pt>
                <c:pt idx="968">
                  <c:v>1316002</c:v>
                </c:pt>
                <c:pt idx="969">
                  <c:v>1088828</c:v>
                </c:pt>
                <c:pt idx="970">
                  <c:v>1440724</c:v>
                </c:pt>
                <c:pt idx="971">
                  <c:v>4416051</c:v>
                </c:pt>
                <c:pt idx="972">
                  <c:v>5356548</c:v>
                </c:pt>
                <c:pt idx="973">
                  <c:v>118930</c:v>
                </c:pt>
                <c:pt idx="974">
                  <c:v>2382878</c:v>
                </c:pt>
                <c:pt idx="975">
                  <c:v>836530</c:v>
                </c:pt>
                <c:pt idx="976">
                  <c:v>3031863</c:v>
                </c:pt>
                <c:pt idx="977">
                  <c:v>15043210</c:v>
                </c:pt>
                <c:pt idx="978">
                  <c:v>518359</c:v>
                </c:pt>
                <c:pt idx="979">
                  <c:v>1496225</c:v>
                </c:pt>
                <c:pt idx="980">
                  <c:v>3742064</c:v>
                </c:pt>
                <c:pt idx="981">
                  <c:v>12163782</c:v>
                </c:pt>
                <c:pt idx="982">
                  <c:v>899675</c:v>
                </c:pt>
                <c:pt idx="983">
                  <c:v>1820569</c:v>
                </c:pt>
                <c:pt idx="984">
                  <c:v>1549110</c:v>
                </c:pt>
                <c:pt idx="985">
                  <c:v>1078851</c:v>
                </c:pt>
                <c:pt idx="986">
                  <c:v>933117</c:v>
                </c:pt>
                <c:pt idx="987">
                  <c:v>639997</c:v>
                </c:pt>
                <c:pt idx="988">
                  <c:v>1039254</c:v>
                </c:pt>
                <c:pt idx="989">
                  <c:v>24737</c:v>
                </c:pt>
                <c:pt idx="990">
                  <c:v>713784</c:v>
                </c:pt>
                <c:pt idx="991">
                  <c:v>223475</c:v>
                </c:pt>
                <c:pt idx="992">
                  <c:v>41523</c:v>
                </c:pt>
                <c:pt idx="993">
                  <c:v>1916015</c:v>
                </c:pt>
                <c:pt idx="994">
                  <c:v>836483</c:v>
                </c:pt>
                <c:pt idx="995">
                  <c:v>605918</c:v>
                </c:pt>
                <c:pt idx="996">
                  <c:v>226800</c:v>
                </c:pt>
                <c:pt idx="997">
                  <c:v>2949050</c:v>
                </c:pt>
                <c:pt idx="998">
                  <c:v>486826</c:v>
                </c:pt>
                <c:pt idx="999">
                  <c:v>120802</c:v>
                </c:pt>
                <c:pt idx="1000">
                  <c:v>1267977</c:v>
                </c:pt>
                <c:pt idx="1001">
                  <c:v>1145464</c:v>
                </c:pt>
                <c:pt idx="1002">
                  <c:v>125806</c:v>
                </c:pt>
                <c:pt idx="1003">
                  <c:v>418749</c:v>
                </c:pt>
                <c:pt idx="1004">
                  <c:v>3745968</c:v>
                </c:pt>
                <c:pt idx="1005">
                  <c:v>2044300</c:v>
                </c:pt>
                <c:pt idx="1006">
                  <c:v>349965</c:v>
                </c:pt>
                <c:pt idx="1007">
                  <c:v>110985</c:v>
                </c:pt>
                <c:pt idx="1008">
                  <c:v>3322130</c:v>
                </c:pt>
                <c:pt idx="1009">
                  <c:v>1808784</c:v>
                </c:pt>
                <c:pt idx="1010">
                  <c:v>91193</c:v>
                </c:pt>
                <c:pt idx="1011">
                  <c:v>639517</c:v>
                </c:pt>
                <c:pt idx="1012">
                  <c:v>9893438</c:v>
                </c:pt>
                <c:pt idx="1013">
                  <c:v>3052453</c:v>
                </c:pt>
                <c:pt idx="1014">
                  <c:v>1987241</c:v>
                </c:pt>
                <c:pt idx="1015">
                  <c:v>29075706</c:v>
                </c:pt>
                <c:pt idx="1016">
                  <c:v>3074263</c:v>
                </c:pt>
                <c:pt idx="1017">
                  <c:v>252542</c:v>
                </c:pt>
                <c:pt idx="1018">
                  <c:v>237310</c:v>
                </c:pt>
                <c:pt idx="1019">
                  <c:v>986538</c:v>
                </c:pt>
                <c:pt idx="1020">
                  <c:v>13124176</c:v>
                </c:pt>
                <c:pt idx="1021">
                  <c:v>48526</c:v>
                </c:pt>
                <c:pt idx="1022">
                  <c:v>494907</c:v>
                </c:pt>
                <c:pt idx="1023">
                  <c:v>15127</c:v>
                </c:pt>
                <c:pt idx="1024">
                  <c:v>107907</c:v>
                </c:pt>
                <c:pt idx="1025">
                  <c:v>366408</c:v>
                </c:pt>
                <c:pt idx="1026">
                  <c:v>1386699</c:v>
                </c:pt>
                <c:pt idx="1027">
                  <c:v>784820</c:v>
                </c:pt>
                <c:pt idx="1028">
                  <c:v>802184</c:v>
                </c:pt>
                <c:pt idx="1029">
                  <c:v>458664</c:v>
                </c:pt>
                <c:pt idx="1030">
                  <c:v>531285</c:v>
                </c:pt>
                <c:pt idx="1031">
                  <c:v>154363</c:v>
                </c:pt>
                <c:pt idx="1032">
                  <c:v>2310794</c:v>
                </c:pt>
                <c:pt idx="1033">
                  <c:v>4167</c:v>
                </c:pt>
                <c:pt idx="1034">
                  <c:v>370481</c:v>
                </c:pt>
                <c:pt idx="1035">
                  <c:v>37891</c:v>
                </c:pt>
                <c:pt idx="1036">
                  <c:v>8021</c:v>
                </c:pt>
                <c:pt idx="1037">
                  <c:v>1825705</c:v>
                </c:pt>
                <c:pt idx="1038">
                  <c:v>89132</c:v>
                </c:pt>
                <c:pt idx="1039">
                  <c:v>2192738</c:v>
                </c:pt>
                <c:pt idx="1040">
                  <c:v>176448</c:v>
                </c:pt>
                <c:pt idx="1041">
                  <c:v>719133</c:v>
                </c:pt>
                <c:pt idx="1042">
                  <c:v>1732872</c:v>
                </c:pt>
                <c:pt idx="1043">
                  <c:v>575537</c:v>
                </c:pt>
                <c:pt idx="1044">
                  <c:v>552694</c:v>
                </c:pt>
                <c:pt idx="1045">
                  <c:v>225107</c:v>
                </c:pt>
                <c:pt idx="1046">
                  <c:v>432552</c:v>
                </c:pt>
                <c:pt idx="1047">
                  <c:v>302656</c:v>
                </c:pt>
                <c:pt idx="1048">
                  <c:v>548658</c:v>
                </c:pt>
                <c:pt idx="1049">
                  <c:v>444366</c:v>
                </c:pt>
                <c:pt idx="1050">
                  <c:v>1292218</c:v>
                </c:pt>
                <c:pt idx="1051">
                  <c:v>7138640</c:v>
                </c:pt>
                <c:pt idx="1052">
                  <c:v>571347</c:v>
                </c:pt>
                <c:pt idx="1053">
                  <c:v>1666684</c:v>
                </c:pt>
                <c:pt idx="1054">
                  <c:v>2114478</c:v>
                </c:pt>
                <c:pt idx="1055">
                  <c:v>9992803</c:v>
                </c:pt>
                <c:pt idx="1056">
                  <c:v>1533488</c:v>
                </c:pt>
                <c:pt idx="1057">
                  <c:v>92327</c:v>
                </c:pt>
                <c:pt idx="1058">
                  <c:v>25796</c:v>
                </c:pt>
                <c:pt idx="1059">
                  <c:v>16371326</c:v>
                </c:pt>
                <c:pt idx="1060">
                  <c:v>912295</c:v>
                </c:pt>
                <c:pt idx="1061">
                  <c:v>5985284</c:v>
                </c:pt>
                <c:pt idx="1062">
                  <c:v>512293</c:v>
                </c:pt>
                <c:pt idx="1063">
                  <c:v>156712</c:v>
                </c:pt>
                <c:pt idx="1064">
                  <c:v>150991</c:v>
                </c:pt>
                <c:pt idx="1065">
                  <c:v>981439</c:v>
                </c:pt>
                <c:pt idx="1066">
                  <c:v>502917</c:v>
                </c:pt>
                <c:pt idx="1067">
                  <c:v>1371506</c:v>
                </c:pt>
                <c:pt idx="1068">
                  <c:v>271685</c:v>
                </c:pt>
                <c:pt idx="1069">
                  <c:v>664377</c:v>
                </c:pt>
                <c:pt idx="1070">
                  <c:v>15300</c:v>
                </c:pt>
                <c:pt idx="1071">
                  <c:v>8930421</c:v>
                </c:pt>
                <c:pt idx="1072">
                  <c:v>676692</c:v>
                </c:pt>
                <c:pt idx="1073">
                  <c:v>514888</c:v>
                </c:pt>
                <c:pt idx="1074">
                  <c:v>1339587</c:v>
                </c:pt>
                <c:pt idx="1075">
                  <c:v>185388</c:v>
                </c:pt>
                <c:pt idx="1076">
                  <c:v>268248</c:v>
                </c:pt>
                <c:pt idx="1077">
                  <c:v>293295</c:v>
                </c:pt>
                <c:pt idx="1078">
                  <c:v>39210</c:v>
                </c:pt>
                <c:pt idx="1079">
                  <c:v>460046</c:v>
                </c:pt>
                <c:pt idx="1080">
                  <c:v>2149621</c:v>
                </c:pt>
                <c:pt idx="1081">
                  <c:v>155126</c:v>
                </c:pt>
                <c:pt idx="1082">
                  <c:v>864149</c:v>
                </c:pt>
                <c:pt idx="1083">
                  <c:v>296615</c:v>
                </c:pt>
                <c:pt idx="1084">
                  <c:v>736748</c:v>
                </c:pt>
                <c:pt idx="1085">
                  <c:v>2182197</c:v>
                </c:pt>
                <c:pt idx="1086">
                  <c:v>395783</c:v>
                </c:pt>
                <c:pt idx="1087">
                  <c:v>684913</c:v>
                </c:pt>
                <c:pt idx="1088">
                  <c:v>2408682</c:v>
                </c:pt>
                <c:pt idx="1089">
                  <c:v>4005642</c:v>
                </c:pt>
                <c:pt idx="1090">
                  <c:v>2580817</c:v>
                </c:pt>
                <c:pt idx="1091">
                  <c:v>17679753</c:v>
                </c:pt>
                <c:pt idx="1092">
                  <c:v>88952</c:v>
                </c:pt>
                <c:pt idx="1093">
                  <c:v>352048</c:v>
                </c:pt>
                <c:pt idx="1094">
                  <c:v>6247</c:v>
                </c:pt>
                <c:pt idx="1095">
                  <c:v>24004779</c:v>
                </c:pt>
                <c:pt idx="1096">
                  <c:v>584892</c:v>
                </c:pt>
                <c:pt idx="1097">
                  <c:v>13832</c:v>
                </c:pt>
                <c:pt idx="1098">
                  <c:v>106333</c:v>
                </c:pt>
                <c:pt idx="1099">
                  <c:v>3791</c:v>
                </c:pt>
                <c:pt idx="1100">
                  <c:v>1041847</c:v>
                </c:pt>
                <c:pt idx="1101">
                  <c:v>23575103</c:v>
                </c:pt>
                <c:pt idx="1102">
                  <c:v>475702</c:v>
                </c:pt>
                <c:pt idx="1103">
                  <c:v>184579</c:v>
                </c:pt>
                <c:pt idx="1104">
                  <c:v>10692</c:v>
                </c:pt>
                <c:pt idx="1105">
                  <c:v>764936</c:v>
                </c:pt>
                <c:pt idx="1106">
                  <c:v>1855559</c:v>
                </c:pt>
                <c:pt idx="1107">
                  <c:v>9632678</c:v>
                </c:pt>
                <c:pt idx="1108">
                  <c:v>81377</c:v>
                </c:pt>
                <c:pt idx="1109">
                  <c:v>14657</c:v>
                </c:pt>
                <c:pt idx="1110">
                  <c:v>37199</c:v>
                </c:pt>
                <c:pt idx="1111">
                  <c:v>1034276</c:v>
                </c:pt>
                <c:pt idx="1112">
                  <c:v>1045168</c:v>
                </c:pt>
                <c:pt idx="1113">
                  <c:v>36859</c:v>
                </c:pt>
                <c:pt idx="1114">
                  <c:v>312769</c:v>
                </c:pt>
                <c:pt idx="1115">
                  <c:v>1769864</c:v>
                </c:pt>
                <c:pt idx="1116">
                  <c:v>298298</c:v>
                </c:pt>
                <c:pt idx="1117">
                  <c:v>99619</c:v>
                </c:pt>
                <c:pt idx="1118">
                  <c:v>31228</c:v>
                </c:pt>
                <c:pt idx="1119">
                  <c:v>417092</c:v>
                </c:pt>
                <c:pt idx="1120">
                  <c:v>26983</c:v>
                </c:pt>
                <c:pt idx="1121">
                  <c:v>243102</c:v>
                </c:pt>
                <c:pt idx="1122">
                  <c:v>740043</c:v>
                </c:pt>
                <c:pt idx="1123">
                  <c:v>2447</c:v>
                </c:pt>
                <c:pt idx="1124">
                  <c:v>3224847</c:v>
                </c:pt>
                <c:pt idx="1125">
                  <c:v>5013</c:v>
                </c:pt>
                <c:pt idx="1126">
                  <c:v>3291206</c:v>
                </c:pt>
                <c:pt idx="1127">
                  <c:v>812300</c:v>
                </c:pt>
                <c:pt idx="1128">
                  <c:v>1153783</c:v>
                </c:pt>
                <c:pt idx="1129">
                  <c:v>176548</c:v>
                </c:pt>
                <c:pt idx="1130">
                  <c:v>165175</c:v>
                </c:pt>
                <c:pt idx="1131">
                  <c:v>1237208</c:v>
                </c:pt>
                <c:pt idx="1132">
                  <c:v>66239</c:v>
                </c:pt>
                <c:pt idx="1133">
                  <c:v>150229</c:v>
                </c:pt>
                <c:pt idx="1134">
                  <c:v>47614</c:v>
                </c:pt>
                <c:pt idx="1135">
                  <c:v>56495</c:v>
                </c:pt>
                <c:pt idx="1136">
                  <c:v>90365</c:v>
                </c:pt>
                <c:pt idx="1137">
                  <c:v>666861</c:v>
                </c:pt>
                <c:pt idx="1138">
                  <c:v>2314081</c:v>
                </c:pt>
                <c:pt idx="1139">
                  <c:v>60794</c:v>
                </c:pt>
                <c:pt idx="1140">
                  <c:v>12027</c:v>
                </c:pt>
                <c:pt idx="1141">
                  <c:v>311989</c:v>
                </c:pt>
                <c:pt idx="1142">
                  <c:v>29305</c:v>
                </c:pt>
                <c:pt idx="1143">
                  <c:v>83369</c:v>
                </c:pt>
                <c:pt idx="1144">
                  <c:v>633226</c:v>
                </c:pt>
                <c:pt idx="1145">
                  <c:v>2193778</c:v>
                </c:pt>
                <c:pt idx="1146">
                  <c:v>5875258</c:v>
                </c:pt>
                <c:pt idx="1147">
                  <c:v>1789817</c:v>
                </c:pt>
                <c:pt idx="1148">
                  <c:v>2935898</c:v>
                </c:pt>
                <c:pt idx="1149">
                  <c:v>84428</c:v>
                </c:pt>
                <c:pt idx="1150">
                  <c:v>115838</c:v>
                </c:pt>
                <c:pt idx="1151">
                  <c:v>6122</c:v>
                </c:pt>
                <c:pt idx="1152">
                  <c:v>537822</c:v>
                </c:pt>
                <c:pt idx="1153">
                  <c:v>526982</c:v>
                </c:pt>
                <c:pt idx="1154">
                  <c:v>530315</c:v>
                </c:pt>
                <c:pt idx="1155">
                  <c:v>3611833</c:v>
                </c:pt>
                <c:pt idx="1156">
                  <c:v>251338</c:v>
                </c:pt>
                <c:pt idx="1157">
                  <c:v>129318</c:v>
                </c:pt>
                <c:pt idx="1158">
                  <c:v>9020</c:v>
                </c:pt>
                <c:pt idx="1159">
                  <c:v>3132</c:v>
                </c:pt>
                <c:pt idx="1160">
                  <c:v>149257</c:v>
                </c:pt>
                <c:pt idx="1161">
                  <c:v>204083</c:v>
                </c:pt>
                <c:pt idx="1162">
                  <c:v>349326</c:v>
                </c:pt>
                <c:pt idx="1163">
                  <c:v>319454</c:v>
                </c:pt>
                <c:pt idx="1164">
                  <c:v>45236</c:v>
                </c:pt>
                <c:pt idx="1165">
                  <c:v>1216232</c:v>
                </c:pt>
                <c:pt idx="1166">
                  <c:v>25393</c:v>
                </c:pt>
                <c:pt idx="1167">
                  <c:v>3922298</c:v>
                </c:pt>
                <c:pt idx="1168">
                  <c:v>183106</c:v>
                </c:pt>
                <c:pt idx="1169">
                  <c:v>260410</c:v>
                </c:pt>
                <c:pt idx="1170">
                  <c:v>1187812</c:v>
                </c:pt>
                <c:pt idx="1171">
                  <c:v>927831</c:v>
                </c:pt>
                <c:pt idx="1172">
                  <c:v>839839</c:v>
                </c:pt>
                <c:pt idx="1173">
                  <c:v>415263</c:v>
                </c:pt>
                <c:pt idx="1174">
                  <c:v>1528291</c:v>
                </c:pt>
                <c:pt idx="1175">
                  <c:v>4371</c:v>
                </c:pt>
                <c:pt idx="1176">
                  <c:v>2841864</c:v>
                </c:pt>
                <c:pt idx="1177">
                  <c:v>154224</c:v>
                </c:pt>
                <c:pt idx="1178">
                  <c:v>405688</c:v>
                </c:pt>
                <c:pt idx="1179">
                  <c:v>121390</c:v>
                </c:pt>
                <c:pt idx="1180">
                  <c:v>36064</c:v>
                </c:pt>
                <c:pt idx="1181">
                  <c:v>2721</c:v>
                </c:pt>
                <c:pt idx="1182">
                  <c:v>73214</c:v>
                </c:pt>
                <c:pt idx="1183">
                  <c:v>315116</c:v>
                </c:pt>
                <c:pt idx="1184">
                  <c:v>392184</c:v>
                </c:pt>
                <c:pt idx="1185">
                  <c:v>30599645</c:v>
                </c:pt>
                <c:pt idx="1186">
                  <c:v>2181296</c:v>
                </c:pt>
                <c:pt idx="1187">
                  <c:v>808361</c:v>
                </c:pt>
                <c:pt idx="1188">
                  <c:v>3640</c:v>
                </c:pt>
                <c:pt idx="1189">
                  <c:v>1520884</c:v>
                </c:pt>
                <c:pt idx="1190">
                  <c:v>1165339</c:v>
                </c:pt>
                <c:pt idx="1191">
                  <c:v>455015</c:v>
                </c:pt>
                <c:pt idx="1192">
                  <c:v>762616</c:v>
                </c:pt>
                <c:pt idx="1193">
                  <c:v>3105328</c:v>
                </c:pt>
                <c:pt idx="1194">
                  <c:v>3680427</c:v>
                </c:pt>
                <c:pt idx="1195">
                  <c:v>28434</c:v>
                </c:pt>
                <c:pt idx="1196">
                  <c:v>1357584</c:v>
                </c:pt>
                <c:pt idx="1197">
                  <c:v>470191</c:v>
                </c:pt>
                <c:pt idx="1198">
                  <c:v>4807512</c:v>
                </c:pt>
                <c:pt idx="1199">
                  <c:v>42034</c:v>
                </c:pt>
                <c:pt idx="1200">
                  <c:v>196212</c:v>
                </c:pt>
                <c:pt idx="1201">
                  <c:v>10511</c:v>
                </c:pt>
                <c:pt idx="1202">
                  <c:v>281678</c:v>
                </c:pt>
                <c:pt idx="1203">
                  <c:v>647516</c:v>
                </c:pt>
                <c:pt idx="1204">
                  <c:v>81267</c:v>
                </c:pt>
                <c:pt idx="1205">
                  <c:v>49462</c:v>
                </c:pt>
                <c:pt idx="1206">
                  <c:v>61652</c:v>
                </c:pt>
                <c:pt idx="1207">
                  <c:v>108116</c:v>
                </c:pt>
                <c:pt idx="1208">
                  <c:v>5454</c:v>
                </c:pt>
                <c:pt idx="1209">
                  <c:v>129071</c:v>
                </c:pt>
                <c:pt idx="1210">
                  <c:v>1539089</c:v>
                </c:pt>
                <c:pt idx="1211">
                  <c:v>3896</c:v>
                </c:pt>
                <c:pt idx="1212">
                  <c:v>4096699</c:v>
                </c:pt>
                <c:pt idx="1213">
                  <c:v>435210</c:v>
                </c:pt>
                <c:pt idx="1214">
                  <c:v>6988208</c:v>
                </c:pt>
                <c:pt idx="1215">
                  <c:v>1139279</c:v>
                </c:pt>
                <c:pt idx="1216">
                  <c:v>8999134</c:v>
                </c:pt>
                <c:pt idx="1217">
                  <c:v>356075</c:v>
                </c:pt>
                <c:pt idx="1218">
                  <c:v>25373</c:v>
                </c:pt>
                <c:pt idx="1219">
                  <c:v>4297582</c:v>
                </c:pt>
                <c:pt idx="1220">
                  <c:v>437764</c:v>
                </c:pt>
                <c:pt idx="1221">
                  <c:v>34293</c:v>
                </c:pt>
                <c:pt idx="1222">
                  <c:v>264912</c:v>
                </c:pt>
                <c:pt idx="1223">
                  <c:v>6185841</c:v>
                </c:pt>
                <c:pt idx="1224">
                  <c:v>410282</c:v>
                </c:pt>
                <c:pt idx="1225">
                  <c:v>65973</c:v>
                </c:pt>
                <c:pt idx="1226">
                  <c:v>114518</c:v>
                </c:pt>
                <c:pt idx="1227">
                  <c:v>35235</c:v>
                </c:pt>
                <c:pt idx="1228">
                  <c:v>65758</c:v>
                </c:pt>
                <c:pt idx="1229">
                  <c:v>10806</c:v>
                </c:pt>
                <c:pt idx="1230">
                  <c:v>66529577</c:v>
                </c:pt>
                <c:pt idx="1231">
                  <c:v>92983</c:v>
                </c:pt>
                <c:pt idx="1232">
                  <c:v>439441</c:v>
                </c:pt>
                <c:pt idx="1233">
                  <c:v>172587</c:v>
                </c:pt>
                <c:pt idx="1234">
                  <c:v>1478064</c:v>
                </c:pt>
                <c:pt idx="1235">
                  <c:v>622331</c:v>
                </c:pt>
                <c:pt idx="1236">
                  <c:v>810444</c:v>
                </c:pt>
                <c:pt idx="1237">
                  <c:v>2659593</c:v>
                </c:pt>
                <c:pt idx="1238">
                  <c:v>265260</c:v>
                </c:pt>
                <c:pt idx="1239">
                  <c:v>136788</c:v>
                </c:pt>
                <c:pt idx="1240">
                  <c:v>71849</c:v>
                </c:pt>
                <c:pt idx="1241">
                  <c:v>387382</c:v>
                </c:pt>
                <c:pt idx="1242">
                  <c:v>171554</c:v>
                </c:pt>
                <c:pt idx="1243">
                  <c:v>239592</c:v>
                </c:pt>
                <c:pt idx="1244">
                  <c:v>194902</c:v>
                </c:pt>
                <c:pt idx="1245">
                  <c:v>24371</c:v>
                </c:pt>
                <c:pt idx="1246">
                  <c:v>720749</c:v>
                </c:pt>
                <c:pt idx="1247">
                  <c:v>2093</c:v>
                </c:pt>
                <c:pt idx="1248">
                  <c:v>41254</c:v>
                </c:pt>
                <c:pt idx="1249">
                  <c:v>188155</c:v>
                </c:pt>
                <c:pt idx="1250">
                  <c:v>327211</c:v>
                </c:pt>
                <c:pt idx="1251">
                  <c:v>6492425</c:v>
                </c:pt>
                <c:pt idx="1252">
                  <c:v>150908</c:v>
                </c:pt>
                <c:pt idx="1253">
                  <c:v>2309633</c:v>
                </c:pt>
                <c:pt idx="1254">
                  <c:v>588133</c:v>
                </c:pt>
                <c:pt idx="1255">
                  <c:v>7325</c:v>
                </c:pt>
                <c:pt idx="1256">
                  <c:v>144967</c:v>
                </c:pt>
                <c:pt idx="1257">
                  <c:v>583281</c:v>
                </c:pt>
                <c:pt idx="1258">
                  <c:v>3280332</c:v>
                </c:pt>
                <c:pt idx="1259">
                  <c:v>187585</c:v>
                </c:pt>
                <c:pt idx="1260">
                  <c:v>658110</c:v>
                </c:pt>
                <c:pt idx="1261">
                  <c:v>3856726</c:v>
                </c:pt>
                <c:pt idx="1262">
                  <c:v>747391</c:v>
                </c:pt>
                <c:pt idx="1263">
                  <c:v>123804</c:v>
                </c:pt>
                <c:pt idx="1264">
                  <c:v>606048</c:v>
                </c:pt>
                <c:pt idx="1265">
                  <c:v>1152468</c:v>
                </c:pt>
                <c:pt idx="1266">
                  <c:v>2122601</c:v>
                </c:pt>
                <c:pt idx="1267">
                  <c:v>1554433</c:v>
                </c:pt>
                <c:pt idx="1268">
                  <c:v>3845553</c:v>
                </c:pt>
                <c:pt idx="1269">
                  <c:v>282389</c:v>
                </c:pt>
                <c:pt idx="1270">
                  <c:v>599176</c:v>
                </c:pt>
                <c:pt idx="1271">
                  <c:v>293630</c:v>
                </c:pt>
                <c:pt idx="1272">
                  <c:v>554706</c:v>
                </c:pt>
                <c:pt idx="1273">
                  <c:v>321076</c:v>
                </c:pt>
                <c:pt idx="1274">
                  <c:v>499527</c:v>
                </c:pt>
                <c:pt idx="1275">
                  <c:v>131141</c:v>
                </c:pt>
                <c:pt idx="1276">
                  <c:v>931253</c:v>
                </c:pt>
                <c:pt idx="1277">
                  <c:v>471945</c:v>
                </c:pt>
                <c:pt idx="1278">
                  <c:v>464544</c:v>
                </c:pt>
                <c:pt idx="1279">
                  <c:v>467994</c:v>
                </c:pt>
                <c:pt idx="1280">
                  <c:v>326110</c:v>
                </c:pt>
                <c:pt idx="1281">
                  <c:v>1233722</c:v>
                </c:pt>
                <c:pt idx="1282">
                  <c:v>53198</c:v>
                </c:pt>
                <c:pt idx="1283">
                  <c:v>212075</c:v>
                </c:pt>
                <c:pt idx="1284">
                  <c:v>2651325</c:v>
                </c:pt>
                <c:pt idx="1285">
                  <c:v>633790</c:v>
                </c:pt>
                <c:pt idx="1286">
                  <c:v>239043</c:v>
                </c:pt>
                <c:pt idx="1287">
                  <c:v>86380</c:v>
                </c:pt>
                <c:pt idx="1288">
                  <c:v>257584</c:v>
                </c:pt>
                <c:pt idx="1289">
                  <c:v>2384671</c:v>
                </c:pt>
                <c:pt idx="1290">
                  <c:v>597308</c:v>
                </c:pt>
                <c:pt idx="1291">
                  <c:v>842514</c:v>
                </c:pt>
                <c:pt idx="1292">
                  <c:v>295841</c:v>
                </c:pt>
                <c:pt idx="1293">
                  <c:v>3153075</c:v>
                </c:pt>
                <c:pt idx="1294">
                  <c:v>704424</c:v>
                </c:pt>
                <c:pt idx="1295">
                  <c:v>1088653</c:v>
                </c:pt>
                <c:pt idx="1296">
                  <c:v>302719</c:v>
                </c:pt>
                <c:pt idx="1297">
                  <c:v>32307</c:v>
                </c:pt>
                <c:pt idx="1298">
                  <c:v>1073831</c:v>
                </c:pt>
                <c:pt idx="1299">
                  <c:v>900305</c:v>
                </c:pt>
                <c:pt idx="1300">
                  <c:v>1551300</c:v>
                </c:pt>
                <c:pt idx="1301">
                  <c:v>2611836</c:v>
                </c:pt>
                <c:pt idx="1302">
                  <c:v>386991</c:v>
                </c:pt>
                <c:pt idx="1303">
                  <c:v>5963</c:v>
                </c:pt>
                <c:pt idx="1304">
                  <c:v>1722</c:v>
                </c:pt>
                <c:pt idx="1305">
                  <c:v>357299</c:v>
                </c:pt>
                <c:pt idx="1306">
                  <c:v>1340395</c:v>
                </c:pt>
                <c:pt idx="1307">
                  <c:v>145213</c:v>
                </c:pt>
                <c:pt idx="1308">
                  <c:v>576861</c:v>
                </c:pt>
                <c:pt idx="1309">
                  <c:v>5696</c:v>
                </c:pt>
                <c:pt idx="1310">
                  <c:v>610581</c:v>
                </c:pt>
                <c:pt idx="1311">
                  <c:v>234260</c:v>
                </c:pt>
                <c:pt idx="1312">
                  <c:v>170075</c:v>
                </c:pt>
                <c:pt idx="1313">
                  <c:v>99432</c:v>
                </c:pt>
                <c:pt idx="1314">
                  <c:v>1062124</c:v>
                </c:pt>
                <c:pt idx="1315">
                  <c:v>346931</c:v>
                </c:pt>
                <c:pt idx="1316">
                  <c:v>17716</c:v>
                </c:pt>
                <c:pt idx="1317">
                  <c:v>819692</c:v>
                </c:pt>
                <c:pt idx="1318">
                  <c:v>921465</c:v>
                </c:pt>
                <c:pt idx="1319">
                  <c:v>158778</c:v>
                </c:pt>
                <c:pt idx="1320">
                  <c:v>3770744</c:v>
                </c:pt>
                <c:pt idx="1321">
                  <c:v>12963</c:v>
                </c:pt>
                <c:pt idx="1322">
                  <c:v>23798</c:v>
                </c:pt>
                <c:pt idx="1323">
                  <c:v>251710</c:v>
                </c:pt>
                <c:pt idx="1324">
                  <c:v>590444</c:v>
                </c:pt>
                <c:pt idx="1325">
                  <c:v>1590640</c:v>
                </c:pt>
                <c:pt idx="1326">
                  <c:v>1552066</c:v>
                </c:pt>
                <c:pt idx="1327">
                  <c:v>86011</c:v>
                </c:pt>
                <c:pt idx="1328">
                  <c:v>784937</c:v>
                </c:pt>
                <c:pt idx="1329">
                  <c:v>20960</c:v>
                </c:pt>
                <c:pt idx="1330">
                  <c:v>1052662</c:v>
                </c:pt>
                <c:pt idx="1331">
                  <c:v>1141627</c:v>
                </c:pt>
                <c:pt idx="1332">
                  <c:v>1359328</c:v>
                </c:pt>
                <c:pt idx="1333">
                  <c:v>846278</c:v>
                </c:pt>
                <c:pt idx="1334">
                  <c:v>34953</c:v>
                </c:pt>
                <c:pt idx="1335">
                  <c:v>316194</c:v>
                </c:pt>
                <c:pt idx="1336">
                  <c:v>308720</c:v>
                </c:pt>
                <c:pt idx="1337">
                  <c:v>120441</c:v>
                </c:pt>
                <c:pt idx="1338">
                  <c:v>20100</c:v>
                </c:pt>
                <c:pt idx="1339">
                  <c:v>1800483</c:v>
                </c:pt>
                <c:pt idx="1340">
                  <c:v>1550527</c:v>
                </c:pt>
                <c:pt idx="1341">
                  <c:v>2058270</c:v>
                </c:pt>
                <c:pt idx="1342">
                  <c:v>2840</c:v>
                </c:pt>
                <c:pt idx="1343">
                  <c:v>940127</c:v>
                </c:pt>
                <c:pt idx="1344">
                  <c:v>665791</c:v>
                </c:pt>
                <c:pt idx="1345">
                  <c:v>194288</c:v>
                </c:pt>
                <c:pt idx="1346">
                  <c:v>352299</c:v>
                </c:pt>
                <c:pt idx="1347">
                  <c:v>1018308</c:v>
                </c:pt>
                <c:pt idx="1348">
                  <c:v>13127</c:v>
                </c:pt>
                <c:pt idx="1349">
                  <c:v>392500</c:v>
                </c:pt>
                <c:pt idx="1350">
                  <c:v>2255876</c:v>
                </c:pt>
                <c:pt idx="1351">
                  <c:v>7952</c:v>
                </c:pt>
                <c:pt idx="1352">
                  <c:v>1087394</c:v>
                </c:pt>
                <c:pt idx="1353">
                  <c:v>79306</c:v>
                </c:pt>
                <c:pt idx="1354">
                  <c:v>268148</c:v>
                </c:pt>
                <c:pt idx="1355">
                  <c:v>2291077</c:v>
                </c:pt>
                <c:pt idx="1356">
                  <c:v>48907</c:v>
                </c:pt>
                <c:pt idx="1357">
                  <c:v>147586</c:v>
                </c:pt>
                <c:pt idx="1358">
                  <c:v>286577</c:v>
                </c:pt>
                <c:pt idx="1359">
                  <c:v>1225591</c:v>
                </c:pt>
                <c:pt idx="1360">
                  <c:v>1233075</c:v>
                </c:pt>
                <c:pt idx="1361">
                  <c:v>1106</c:v>
                </c:pt>
                <c:pt idx="1362">
                  <c:v>248330</c:v>
                </c:pt>
                <c:pt idx="1363">
                  <c:v>129538</c:v>
                </c:pt>
                <c:pt idx="1364">
                  <c:v>1228275</c:v>
                </c:pt>
                <c:pt idx="1365">
                  <c:v>556976</c:v>
                </c:pt>
                <c:pt idx="1366">
                  <c:v>444997</c:v>
                </c:pt>
                <c:pt idx="1367">
                  <c:v>153186</c:v>
                </c:pt>
                <c:pt idx="1368">
                  <c:v>412649</c:v>
                </c:pt>
                <c:pt idx="1369">
                  <c:v>1438726</c:v>
                </c:pt>
                <c:pt idx="1370">
                  <c:v>672329</c:v>
                </c:pt>
                <c:pt idx="1371">
                  <c:v>193223</c:v>
                </c:pt>
                <c:pt idx="1372">
                  <c:v>890843</c:v>
                </c:pt>
                <c:pt idx="1373">
                  <c:v>8470806</c:v>
                </c:pt>
                <c:pt idx="1374">
                  <c:v>3729425</c:v>
                </c:pt>
                <c:pt idx="1375">
                  <c:v>425904</c:v>
                </c:pt>
                <c:pt idx="1376">
                  <c:v>92355</c:v>
                </c:pt>
                <c:pt idx="1377">
                  <c:v>6217292</c:v>
                </c:pt>
                <c:pt idx="1378">
                  <c:v>4787793</c:v>
                </c:pt>
                <c:pt idx="1379">
                  <c:v>93102</c:v>
                </c:pt>
                <c:pt idx="1380">
                  <c:v>302153</c:v>
                </c:pt>
                <c:pt idx="1381">
                  <c:v>491205</c:v>
                </c:pt>
                <c:pt idx="1382">
                  <c:v>57650</c:v>
                </c:pt>
                <c:pt idx="1383">
                  <c:v>733923</c:v>
                </c:pt>
                <c:pt idx="1384">
                  <c:v>549371</c:v>
                </c:pt>
                <c:pt idx="1385">
                  <c:v>61931</c:v>
                </c:pt>
                <c:pt idx="1386">
                  <c:v>2275999</c:v>
                </c:pt>
                <c:pt idx="1387">
                  <c:v>318840</c:v>
                </c:pt>
                <c:pt idx="1388">
                  <c:v>1028031</c:v>
                </c:pt>
                <c:pt idx="1389">
                  <c:v>75279</c:v>
                </c:pt>
                <c:pt idx="1390">
                  <c:v>471266</c:v>
                </c:pt>
                <c:pt idx="1391">
                  <c:v>268430</c:v>
                </c:pt>
                <c:pt idx="1392">
                  <c:v>344358</c:v>
                </c:pt>
                <c:pt idx="1393">
                  <c:v>2144958</c:v>
                </c:pt>
                <c:pt idx="1394">
                  <c:v>518578</c:v>
                </c:pt>
                <c:pt idx="1395">
                  <c:v>2095026</c:v>
                </c:pt>
                <c:pt idx="1396">
                  <c:v>281340</c:v>
                </c:pt>
                <c:pt idx="1397">
                  <c:v>1628628</c:v>
                </c:pt>
                <c:pt idx="1398">
                  <c:v>365455</c:v>
                </c:pt>
                <c:pt idx="1399">
                  <c:v>4609321</c:v>
                </c:pt>
                <c:pt idx="1400">
                  <c:v>8924</c:v>
                </c:pt>
                <c:pt idx="1401">
                  <c:v>178765</c:v>
                </c:pt>
                <c:pt idx="1402">
                  <c:v>1375</c:v>
                </c:pt>
                <c:pt idx="1403">
                  <c:v>255806</c:v>
                </c:pt>
                <c:pt idx="1404">
                  <c:v>480569</c:v>
                </c:pt>
                <c:pt idx="1405">
                  <c:v>56111957</c:v>
                </c:pt>
                <c:pt idx="1406">
                  <c:v>320395</c:v>
                </c:pt>
                <c:pt idx="1407">
                  <c:v>12609</c:v>
                </c:pt>
                <c:pt idx="1408">
                  <c:v>2666775</c:v>
                </c:pt>
                <c:pt idx="1409">
                  <c:v>276563</c:v>
                </c:pt>
                <c:pt idx="1410">
                  <c:v>125227</c:v>
                </c:pt>
                <c:pt idx="1411">
                  <c:v>1851372</c:v>
                </c:pt>
                <c:pt idx="1412">
                  <c:v>3602906</c:v>
                </c:pt>
                <c:pt idx="1413">
                  <c:v>294668</c:v>
                </c:pt>
                <c:pt idx="1414">
                  <c:v>518516</c:v>
                </c:pt>
                <c:pt idx="1415">
                  <c:v>138890</c:v>
                </c:pt>
                <c:pt idx="1416">
                  <c:v>3953945</c:v>
                </c:pt>
                <c:pt idx="1417">
                  <c:v>64261</c:v>
                </c:pt>
                <c:pt idx="1418">
                  <c:v>315429</c:v>
                </c:pt>
                <c:pt idx="1419">
                  <c:v>847523</c:v>
                </c:pt>
                <c:pt idx="1420">
                  <c:v>2003048</c:v>
                </c:pt>
                <c:pt idx="1421">
                  <c:v>150691</c:v>
                </c:pt>
                <c:pt idx="1422">
                  <c:v>6688</c:v>
                </c:pt>
                <c:pt idx="1423">
                  <c:v>104674</c:v>
                </c:pt>
                <c:pt idx="1424">
                  <c:v>5053825</c:v>
                </c:pt>
                <c:pt idx="1425">
                  <c:v>154250</c:v>
                </c:pt>
                <c:pt idx="1426">
                  <c:v>1836595</c:v>
                </c:pt>
                <c:pt idx="1427">
                  <c:v>977753</c:v>
                </c:pt>
                <c:pt idx="1428">
                  <c:v>583346</c:v>
                </c:pt>
                <c:pt idx="1429">
                  <c:v>284888</c:v>
                </c:pt>
                <c:pt idx="1430">
                  <c:v>49313</c:v>
                </c:pt>
                <c:pt idx="1431">
                  <c:v>376291</c:v>
                </c:pt>
                <c:pt idx="1432">
                  <c:v>2027943</c:v>
                </c:pt>
                <c:pt idx="1433">
                  <c:v>493451</c:v>
                </c:pt>
                <c:pt idx="1434">
                  <c:v>76450</c:v>
                </c:pt>
                <c:pt idx="1435">
                  <c:v>543067</c:v>
                </c:pt>
                <c:pt idx="1436">
                  <c:v>104480</c:v>
                </c:pt>
                <c:pt idx="1437">
                  <c:v>311748</c:v>
                </c:pt>
                <c:pt idx="1438">
                  <c:v>30061253</c:v>
                </c:pt>
                <c:pt idx="1439">
                  <c:v>75756</c:v>
                </c:pt>
                <c:pt idx="1440">
                  <c:v>781858</c:v>
                </c:pt>
                <c:pt idx="1441">
                  <c:v>475296</c:v>
                </c:pt>
                <c:pt idx="1442">
                  <c:v>4423680</c:v>
                </c:pt>
                <c:pt idx="1443">
                  <c:v>125045</c:v>
                </c:pt>
                <c:pt idx="1444">
                  <c:v>1082634</c:v>
                </c:pt>
                <c:pt idx="1445">
                  <c:v>1358775</c:v>
                </c:pt>
                <c:pt idx="1446">
                  <c:v>435451</c:v>
                </c:pt>
                <c:pt idx="1447">
                  <c:v>460673</c:v>
                </c:pt>
                <c:pt idx="1448">
                  <c:v>10107</c:v>
                </c:pt>
                <c:pt idx="1449">
                  <c:v>645532</c:v>
                </c:pt>
                <c:pt idx="1450">
                  <c:v>23851</c:v>
                </c:pt>
                <c:pt idx="1451">
                  <c:v>913811</c:v>
                </c:pt>
                <c:pt idx="1452">
                  <c:v>151767</c:v>
                </c:pt>
                <c:pt idx="1453">
                  <c:v>1199560</c:v>
                </c:pt>
                <c:pt idx="1454">
                  <c:v>18471</c:v>
                </c:pt>
                <c:pt idx="1455">
                  <c:v>109733</c:v>
                </c:pt>
                <c:pt idx="1456">
                  <c:v>241441</c:v>
                </c:pt>
                <c:pt idx="1457">
                  <c:v>115949</c:v>
                </c:pt>
                <c:pt idx="1458">
                  <c:v>369007</c:v>
                </c:pt>
                <c:pt idx="1459">
                  <c:v>2714802</c:v>
                </c:pt>
                <c:pt idx="1460">
                  <c:v>3237</c:v>
                </c:pt>
                <c:pt idx="1461">
                  <c:v>3598002</c:v>
                </c:pt>
                <c:pt idx="1462">
                  <c:v>921172</c:v>
                </c:pt>
                <c:pt idx="1463">
                  <c:v>522265</c:v>
                </c:pt>
                <c:pt idx="1464">
                  <c:v>176709</c:v>
                </c:pt>
                <c:pt idx="1465">
                  <c:v>8076063</c:v>
                </c:pt>
                <c:pt idx="1466">
                  <c:v>19177871</c:v>
                </c:pt>
                <c:pt idx="1467">
                  <c:v>303174</c:v>
                </c:pt>
                <c:pt idx="1468">
                  <c:v>536419</c:v>
                </c:pt>
                <c:pt idx="1469">
                  <c:v>3021666</c:v>
                </c:pt>
                <c:pt idx="1470">
                  <c:v>467230</c:v>
                </c:pt>
                <c:pt idx="1471">
                  <c:v>227162</c:v>
                </c:pt>
                <c:pt idx="1472">
                  <c:v>335365</c:v>
                </c:pt>
                <c:pt idx="1473">
                  <c:v>96463</c:v>
                </c:pt>
                <c:pt idx="1474">
                  <c:v>838711</c:v>
                </c:pt>
                <c:pt idx="1475">
                  <c:v>483082</c:v>
                </c:pt>
                <c:pt idx="1476">
                  <c:v>12039</c:v>
                </c:pt>
                <c:pt idx="1477">
                  <c:v>1594965</c:v>
                </c:pt>
                <c:pt idx="1478">
                  <c:v>1422262</c:v>
                </c:pt>
                <c:pt idx="1479">
                  <c:v>1277105</c:v>
                </c:pt>
                <c:pt idx="1480">
                  <c:v>1500852</c:v>
                </c:pt>
                <c:pt idx="1481">
                  <c:v>338709</c:v>
                </c:pt>
                <c:pt idx="1482">
                  <c:v>1251402</c:v>
                </c:pt>
                <c:pt idx="1483">
                  <c:v>330955</c:v>
                </c:pt>
                <c:pt idx="1484">
                  <c:v>32079687</c:v>
                </c:pt>
                <c:pt idx="1485">
                  <c:v>2421584</c:v>
                </c:pt>
                <c:pt idx="1486">
                  <c:v>152062</c:v>
                </c:pt>
                <c:pt idx="1487">
                  <c:v>1807</c:v>
                </c:pt>
                <c:pt idx="1488">
                  <c:v>1215945</c:v>
                </c:pt>
                <c:pt idx="1489">
                  <c:v>5190938</c:v>
                </c:pt>
                <c:pt idx="1490">
                  <c:v>3962616</c:v>
                </c:pt>
                <c:pt idx="1491">
                  <c:v>26735</c:v>
                </c:pt>
                <c:pt idx="1492">
                  <c:v>882501</c:v>
                </c:pt>
                <c:pt idx="1493">
                  <c:v>161456</c:v>
                </c:pt>
                <c:pt idx="1494">
                  <c:v>161060</c:v>
                </c:pt>
                <c:pt idx="1495">
                  <c:v>721821</c:v>
                </c:pt>
                <c:pt idx="1496">
                  <c:v>1756608</c:v>
                </c:pt>
                <c:pt idx="1497">
                  <c:v>1283073</c:v>
                </c:pt>
                <c:pt idx="1498">
                  <c:v>432140</c:v>
                </c:pt>
                <c:pt idx="1499">
                  <c:v>1402868</c:v>
                </c:pt>
                <c:pt idx="1500">
                  <c:v>31612</c:v>
                </c:pt>
                <c:pt idx="1501">
                  <c:v>598317</c:v>
                </c:pt>
                <c:pt idx="1502">
                  <c:v>444092</c:v>
                </c:pt>
                <c:pt idx="1503">
                  <c:v>96485</c:v>
                </c:pt>
                <c:pt idx="1504">
                  <c:v>629744</c:v>
                </c:pt>
                <c:pt idx="1505">
                  <c:v>593679</c:v>
                </c:pt>
                <c:pt idx="1506">
                  <c:v>883599</c:v>
                </c:pt>
                <c:pt idx="1507">
                  <c:v>749223</c:v>
                </c:pt>
                <c:pt idx="1508">
                  <c:v>1856410</c:v>
                </c:pt>
                <c:pt idx="1509">
                  <c:v>483707</c:v>
                </c:pt>
                <c:pt idx="1510">
                  <c:v>272859</c:v>
                </c:pt>
                <c:pt idx="1511">
                  <c:v>3068</c:v>
                </c:pt>
                <c:pt idx="1512">
                  <c:v>165099</c:v>
                </c:pt>
                <c:pt idx="1513">
                  <c:v>49115</c:v>
                </c:pt>
                <c:pt idx="1514">
                  <c:v>1107554</c:v>
                </c:pt>
                <c:pt idx="1515">
                  <c:v>283313</c:v>
                </c:pt>
                <c:pt idx="1516">
                  <c:v>19722</c:v>
                </c:pt>
                <c:pt idx="1517">
                  <c:v>298927</c:v>
                </c:pt>
                <c:pt idx="1518">
                  <c:v>5144</c:v>
                </c:pt>
                <c:pt idx="1519">
                  <c:v>563127</c:v>
                </c:pt>
                <c:pt idx="1520">
                  <c:v>2579421</c:v>
                </c:pt>
                <c:pt idx="1521">
                  <c:v>5760</c:v>
                </c:pt>
                <c:pt idx="1522">
                  <c:v>636653</c:v>
                </c:pt>
                <c:pt idx="1523">
                  <c:v>462594</c:v>
                </c:pt>
                <c:pt idx="1524">
                  <c:v>1544312</c:v>
                </c:pt>
                <c:pt idx="1525">
                  <c:v>737415</c:v>
                </c:pt>
                <c:pt idx="1526">
                  <c:v>1685609</c:v>
                </c:pt>
                <c:pt idx="1527">
                  <c:v>1430545</c:v>
                </c:pt>
                <c:pt idx="1528">
                  <c:v>283808</c:v>
                </c:pt>
                <c:pt idx="1529">
                  <c:v>68719</c:v>
                </c:pt>
                <c:pt idx="1530">
                  <c:v>14289</c:v>
                </c:pt>
                <c:pt idx="1531">
                  <c:v>23987</c:v>
                </c:pt>
                <c:pt idx="1532">
                  <c:v>1144940</c:v>
                </c:pt>
                <c:pt idx="1533">
                  <c:v>1527300</c:v>
                </c:pt>
                <c:pt idx="1534">
                  <c:v>8004</c:v>
                </c:pt>
                <c:pt idx="1535">
                  <c:v>17342</c:v>
                </c:pt>
                <c:pt idx="1536">
                  <c:v>2028512</c:v>
                </c:pt>
                <c:pt idx="1537">
                  <c:v>483009</c:v>
                </c:pt>
                <c:pt idx="1538">
                  <c:v>75289</c:v>
                </c:pt>
                <c:pt idx="1539">
                  <c:v>739428</c:v>
                </c:pt>
                <c:pt idx="1540">
                  <c:v>5576</c:v>
                </c:pt>
                <c:pt idx="1541">
                  <c:v>758052</c:v>
                </c:pt>
                <c:pt idx="1542">
                  <c:v>10541</c:v>
                </c:pt>
                <c:pt idx="1543">
                  <c:v>1873164</c:v>
                </c:pt>
                <c:pt idx="1544">
                  <c:v>484287</c:v>
                </c:pt>
                <c:pt idx="1545">
                  <c:v>894787</c:v>
                </c:pt>
                <c:pt idx="1546">
                  <c:v>603868</c:v>
                </c:pt>
                <c:pt idx="1547">
                  <c:v>21701</c:v>
                </c:pt>
                <c:pt idx="1548">
                  <c:v>834586</c:v>
                </c:pt>
                <c:pt idx="1549">
                  <c:v>195363</c:v>
                </c:pt>
                <c:pt idx="1550">
                  <c:v>10083696</c:v>
                </c:pt>
                <c:pt idx="1551">
                  <c:v>1587545</c:v>
                </c:pt>
                <c:pt idx="1552">
                  <c:v>1025505</c:v>
                </c:pt>
                <c:pt idx="1553">
                  <c:v>801597</c:v>
                </c:pt>
                <c:pt idx="1554">
                  <c:v>24611</c:v>
                </c:pt>
                <c:pt idx="1555">
                  <c:v>299105</c:v>
                </c:pt>
                <c:pt idx="1556">
                  <c:v>43651</c:v>
                </c:pt>
                <c:pt idx="1557">
                  <c:v>7349435</c:v>
                </c:pt>
                <c:pt idx="1558">
                  <c:v>9078</c:v>
                </c:pt>
                <c:pt idx="1559">
                  <c:v>91982</c:v>
                </c:pt>
                <c:pt idx="1560">
                  <c:v>432969</c:v>
                </c:pt>
                <c:pt idx="1561">
                  <c:v>138073</c:v>
                </c:pt>
                <c:pt idx="1562">
                  <c:v>1612824</c:v>
                </c:pt>
                <c:pt idx="1563">
                  <c:v>2174369</c:v>
                </c:pt>
                <c:pt idx="1564">
                  <c:v>4227252</c:v>
                </c:pt>
                <c:pt idx="1565">
                  <c:v>140887</c:v>
                </c:pt>
                <c:pt idx="1566">
                  <c:v>114280</c:v>
                </c:pt>
                <c:pt idx="1567">
                  <c:v>253965</c:v>
                </c:pt>
                <c:pt idx="1568">
                  <c:v>108297</c:v>
                </c:pt>
                <c:pt idx="1569">
                  <c:v>1486236</c:v>
                </c:pt>
                <c:pt idx="1570">
                  <c:v>3673170</c:v>
                </c:pt>
                <c:pt idx="1571">
                  <c:v>82713</c:v>
                </c:pt>
                <c:pt idx="1572">
                  <c:v>1262601</c:v>
                </c:pt>
                <c:pt idx="1573">
                  <c:v>142414</c:v>
                </c:pt>
                <c:pt idx="1574">
                  <c:v>394153</c:v>
                </c:pt>
                <c:pt idx="1575">
                  <c:v>4233</c:v>
                </c:pt>
                <c:pt idx="1576">
                  <c:v>29188</c:v>
                </c:pt>
                <c:pt idx="1577">
                  <c:v>1710398</c:v>
                </c:pt>
                <c:pt idx="1578">
                  <c:v>392655</c:v>
                </c:pt>
                <c:pt idx="1579">
                  <c:v>1084820</c:v>
                </c:pt>
                <c:pt idx="1580">
                  <c:v>4789480</c:v>
                </c:pt>
                <c:pt idx="1581">
                  <c:v>181929</c:v>
                </c:pt>
                <c:pt idx="1582">
                  <c:v>347988</c:v>
                </c:pt>
                <c:pt idx="1583">
                  <c:v>2505168</c:v>
                </c:pt>
                <c:pt idx="1584">
                  <c:v>1776291</c:v>
                </c:pt>
                <c:pt idx="1585">
                  <c:v>2235021</c:v>
                </c:pt>
                <c:pt idx="1586">
                  <c:v>1734377</c:v>
                </c:pt>
                <c:pt idx="1587">
                  <c:v>28378</c:v>
                </c:pt>
                <c:pt idx="1588">
                  <c:v>391174</c:v>
                </c:pt>
                <c:pt idx="1589">
                  <c:v>83200</c:v>
                </c:pt>
                <c:pt idx="1590">
                  <c:v>4409293</c:v>
                </c:pt>
                <c:pt idx="1591">
                  <c:v>855404</c:v>
                </c:pt>
                <c:pt idx="1592">
                  <c:v>389613</c:v>
                </c:pt>
                <c:pt idx="1593">
                  <c:v>656029</c:v>
                </c:pt>
                <c:pt idx="1594">
                  <c:v>20752341</c:v>
                </c:pt>
                <c:pt idx="1595">
                  <c:v>5950405</c:v>
                </c:pt>
                <c:pt idx="1596">
                  <c:v>241991</c:v>
                </c:pt>
                <c:pt idx="1597">
                  <c:v>331575</c:v>
                </c:pt>
                <c:pt idx="1598">
                  <c:v>376264</c:v>
                </c:pt>
                <c:pt idx="1599">
                  <c:v>539715</c:v>
                </c:pt>
                <c:pt idx="1600">
                  <c:v>1273082</c:v>
                </c:pt>
                <c:pt idx="1601">
                  <c:v>421341</c:v>
                </c:pt>
                <c:pt idx="1602">
                  <c:v>839162</c:v>
                </c:pt>
                <c:pt idx="1603">
                  <c:v>24186</c:v>
                </c:pt>
                <c:pt idx="1604">
                  <c:v>472551</c:v>
                </c:pt>
                <c:pt idx="1605">
                  <c:v>624894</c:v>
                </c:pt>
                <c:pt idx="1606">
                  <c:v>619936</c:v>
                </c:pt>
                <c:pt idx="1607">
                  <c:v>491613</c:v>
                </c:pt>
                <c:pt idx="1608">
                  <c:v>1175168</c:v>
                </c:pt>
                <c:pt idx="1609">
                  <c:v>20068</c:v>
                </c:pt>
                <c:pt idx="1610">
                  <c:v>3323467</c:v>
                </c:pt>
                <c:pt idx="1611">
                  <c:v>169130</c:v>
                </c:pt>
                <c:pt idx="1612">
                  <c:v>635182</c:v>
                </c:pt>
                <c:pt idx="1613">
                  <c:v>4007147</c:v>
                </c:pt>
                <c:pt idx="1614">
                  <c:v>2997289</c:v>
                </c:pt>
                <c:pt idx="1615">
                  <c:v>1093385</c:v>
                </c:pt>
                <c:pt idx="1616">
                  <c:v>554250</c:v>
                </c:pt>
                <c:pt idx="1617">
                  <c:v>3311448</c:v>
                </c:pt>
                <c:pt idx="1618">
                  <c:v>290344</c:v>
                </c:pt>
                <c:pt idx="1619">
                  <c:v>898422</c:v>
                </c:pt>
                <c:pt idx="1620">
                  <c:v>17737</c:v>
                </c:pt>
                <c:pt idx="1621">
                  <c:v>5569216</c:v>
                </c:pt>
                <c:pt idx="1622">
                  <c:v>83499</c:v>
                </c:pt>
                <c:pt idx="1623">
                  <c:v>892676</c:v>
                </c:pt>
                <c:pt idx="1624">
                  <c:v>2433987</c:v>
                </c:pt>
                <c:pt idx="1625">
                  <c:v>931571</c:v>
                </c:pt>
                <c:pt idx="1626">
                  <c:v>319297</c:v>
                </c:pt>
                <c:pt idx="1627">
                  <c:v>193794</c:v>
                </c:pt>
                <c:pt idx="1628">
                  <c:v>41714</c:v>
                </c:pt>
                <c:pt idx="1629">
                  <c:v>157137</c:v>
                </c:pt>
                <c:pt idx="1630">
                  <c:v>244532</c:v>
                </c:pt>
                <c:pt idx="1631">
                  <c:v>235020</c:v>
                </c:pt>
                <c:pt idx="1632">
                  <c:v>1497519</c:v>
                </c:pt>
                <c:pt idx="1633">
                  <c:v>3552320</c:v>
                </c:pt>
                <c:pt idx="1634">
                  <c:v>330162</c:v>
                </c:pt>
                <c:pt idx="1635">
                  <c:v>15104666</c:v>
                </c:pt>
                <c:pt idx="1636">
                  <c:v>1025010</c:v>
                </c:pt>
                <c:pt idx="1637">
                  <c:v>272576</c:v>
                </c:pt>
                <c:pt idx="1638">
                  <c:v>309062</c:v>
                </c:pt>
                <c:pt idx="1639">
                  <c:v>4996413</c:v>
                </c:pt>
                <c:pt idx="1640">
                  <c:v>2093619</c:v>
                </c:pt>
                <c:pt idx="1641">
                  <c:v>776037</c:v>
                </c:pt>
                <c:pt idx="1642">
                  <c:v>4550598</c:v>
                </c:pt>
                <c:pt idx="1643">
                  <c:v>1474452</c:v>
                </c:pt>
                <c:pt idx="1644">
                  <c:v>458155</c:v>
                </c:pt>
                <c:pt idx="1645">
                  <c:v>820955</c:v>
                </c:pt>
                <c:pt idx="1646">
                  <c:v>3318782</c:v>
                </c:pt>
                <c:pt idx="1647">
                  <c:v>25244097</c:v>
                </c:pt>
                <c:pt idx="1648">
                  <c:v>45548</c:v>
                </c:pt>
                <c:pt idx="1649">
                  <c:v>2612315</c:v>
                </c:pt>
                <c:pt idx="1650">
                  <c:v>4444686</c:v>
                </c:pt>
                <c:pt idx="1651">
                  <c:v>134436</c:v>
                </c:pt>
                <c:pt idx="1652">
                  <c:v>1042805</c:v>
                </c:pt>
                <c:pt idx="1653">
                  <c:v>179948</c:v>
                </c:pt>
                <c:pt idx="1654">
                  <c:v>122669</c:v>
                </c:pt>
                <c:pt idx="1655">
                  <c:v>1757685</c:v>
                </c:pt>
                <c:pt idx="1656">
                  <c:v>16210</c:v>
                </c:pt>
                <c:pt idx="1657">
                  <c:v>782535</c:v>
                </c:pt>
                <c:pt idx="1658">
                  <c:v>2237519</c:v>
                </c:pt>
                <c:pt idx="1659">
                  <c:v>15045586</c:v>
                </c:pt>
                <c:pt idx="1660">
                  <c:v>81932</c:v>
                </c:pt>
                <c:pt idx="1661">
                  <c:v>1333624</c:v>
                </c:pt>
                <c:pt idx="1662">
                  <c:v>1203351</c:v>
                </c:pt>
                <c:pt idx="1663">
                  <c:v>9523267</c:v>
                </c:pt>
                <c:pt idx="1664">
                  <c:v>35916</c:v>
                </c:pt>
                <c:pt idx="1665">
                  <c:v>996503</c:v>
                </c:pt>
                <c:pt idx="1666">
                  <c:v>1531538</c:v>
                </c:pt>
                <c:pt idx="1667">
                  <c:v>1016525</c:v>
                </c:pt>
                <c:pt idx="1668">
                  <c:v>399851</c:v>
                </c:pt>
                <c:pt idx="1669">
                  <c:v>2335156</c:v>
                </c:pt>
                <c:pt idx="1670">
                  <c:v>2810983</c:v>
                </c:pt>
                <c:pt idx="1671">
                  <c:v>1831572</c:v>
                </c:pt>
                <c:pt idx="1672">
                  <c:v>932859</c:v>
                </c:pt>
                <c:pt idx="1673">
                  <c:v>97879</c:v>
                </c:pt>
                <c:pt idx="1674">
                  <c:v>9001804</c:v>
                </c:pt>
                <c:pt idx="1675">
                  <c:v>159168</c:v>
                </c:pt>
                <c:pt idx="1676">
                  <c:v>21650</c:v>
                </c:pt>
                <c:pt idx="1677">
                  <c:v>391639</c:v>
                </c:pt>
                <c:pt idx="1678">
                  <c:v>1067802</c:v>
                </c:pt>
                <c:pt idx="1679">
                  <c:v>3085</c:v>
                </c:pt>
                <c:pt idx="1680">
                  <c:v>196811</c:v>
                </c:pt>
                <c:pt idx="1681">
                  <c:v>282309</c:v>
                </c:pt>
                <c:pt idx="1682">
                  <c:v>2082</c:v>
                </c:pt>
                <c:pt idx="1683">
                  <c:v>2665</c:v>
                </c:pt>
                <c:pt idx="1684">
                  <c:v>602591</c:v>
                </c:pt>
                <c:pt idx="1685">
                  <c:v>2319218</c:v>
                </c:pt>
                <c:pt idx="1686">
                  <c:v>111950</c:v>
                </c:pt>
                <c:pt idx="1687">
                  <c:v>1380940</c:v>
                </c:pt>
                <c:pt idx="1688">
                  <c:v>973396</c:v>
                </c:pt>
                <c:pt idx="1689">
                  <c:v>151742</c:v>
                </c:pt>
                <c:pt idx="1690">
                  <c:v>1606993</c:v>
                </c:pt>
                <c:pt idx="1691">
                  <c:v>612653</c:v>
                </c:pt>
                <c:pt idx="1692">
                  <c:v>27039153</c:v>
                </c:pt>
                <c:pt idx="1693">
                  <c:v>479201</c:v>
                </c:pt>
                <c:pt idx="1694">
                  <c:v>758192</c:v>
                </c:pt>
                <c:pt idx="1695">
                  <c:v>1365087</c:v>
                </c:pt>
                <c:pt idx="1696">
                  <c:v>482005</c:v>
                </c:pt>
                <c:pt idx="1697">
                  <c:v>60464</c:v>
                </c:pt>
                <c:pt idx="1698">
                  <c:v>15208321</c:v>
                </c:pt>
                <c:pt idx="1699">
                  <c:v>3042679</c:v>
                </c:pt>
                <c:pt idx="1700">
                  <c:v>155923</c:v>
                </c:pt>
                <c:pt idx="1701">
                  <c:v>1456636</c:v>
                </c:pt>
                <c:pt idx="1702">
                  <c:v>863852</c:v>
                </c:pt>
                <c:pt idx="1703">
                  <c:v>1504263</c:v>
                </c:pt>
                <c:pt idx="1704">
                  <c:v>3052072</c:v>
                </c:pt>
                <c:pt idx="1705">
                  <c:v>304700</c:v>
                </c:pt>
                <c:pt idx="1706">
                  <c:v>2495467</c:v>
                </c:pt>
                <c:pt idx="1707">
                  <c:v>55611</c:v>
                </c:pt>
                <c:pt idx="1708">
                  <c:v>1542531</c:v>
                </c:pt>
                <c:pt idx="1709">
                  <c:v>250260</c:v>
                </c:pt>
                <c:pt idx="1710">
                  <c:v>951276</c:v>
                </c:pt>
                <c:pt idx="1711">
                  <c:v>1361969</c:v>
                </c:pt>
                <c:pt idx="1712">
                  <c:v>27191</c:v>
                </c:pt>
                <c:pt idx="1713">
                  <c:v>681439</c:v>
                </c:pt>
                <c:pt idx="1714">
                  <c:v>7701371</c:v>
                </c:pt>
                <c:pt idx="1715">
                  <c:v>2819213</c:v>
                </c:pt>
                <c:pt idx="1716">
                  <c:v>313187</c:v>
                </c:pt>
                <c:pt idx="1717">
                  <c:v>220120</c:v>
                </c:pt>
                <c:pt idx="1718">
                  <c:v>2563098</c:v>
                </c:pt>
                <c:pt idx="1719">
                  <c:v>1388170</c:v>
                </c:pt>
                <c:pt idx="1720">
                  <c:v>12709520</c:v>
                </c:pt>
                <c:pt idx="1721">
                  <c:v>1179451</c:v>
                </c:pt>
                <c:pt idx="1722">
                  <c:v>2953664</c:v>
                </c:pt>
                <c:pt idx="1723">
                  <c:v>250193</c:v>
                </c:pt>
                <c:pt idx="1724">
                  <c:v>1516733</c:v>
                </c:pt>
                <c:pt idx="1725">
                  <c:v>212416</c:v>
                </c:pt>
                <c:pt idx="1726">
                  <c:v>4005064</c:v>
                </c:pt>
                <c:pt idx="1727">
                  <c:v>15552885</c:v>
                </c:pt>
                <c:pt idx="1728">
                  <c:v>788372</c:v>
                </c:pt>
                <c:pt idx="1729">
                  <c:v>218721</c:v>
                </c:pt>
                <c:pt idx="1730">
                  <c:v>870225</c:v>
                </c:pt>
                <c:pt idx="1731">
                  <c:v>426969</c:v>
                </c:pt>
                <c:pt idx="1732">
                  <c:v>357439</c:v>
                </c:pt>
                <c:pt idx="1733">
                  <c:v>94683</c:v>
                </c:pt>
                <c:pt idx="1734">
                  <c:v>2819118</c:v>
                </c:pt>
                <c:pt idx="1735">
                  <c:v>297405</c:v>
                </c:pt>
                <c:pt idx="1736">
                  <c:v>992396</c:v>
                </c:pt>
                <c:pt idx="1737">
                  <c:v>711676</c:v>
                </c:pt>
                <c:pt idx="1738">
                  <c:v>94432</c:v>
                </c:pt>
                <c:pt idx="1739">
                  <c:v>252729</c:v>
                </c:pt>
                <c:pt idx="1740">
                  <c:v>218903</c:v>
                </c:pt>
                <c:pt idx="1741">
                  <c:v>1861355</c:v>
                </c:pt>
                <c:pt idx="1742">
                  <c:v>565798</c:v>
                </c:pt>
                <c:pt idx="1743">
                  <c:v>330372</c:v>
                </c:pt>
                <c:pt idx="1744">
                  <c:v>538587</c:v>
                </c:pt>
                <c:pt idx="1745">
                  <c:v>176914</c:v>
                </c:pt>
                <c:pt idx="1746">
                  <c:v>167556</c:v>
                </c:pt>
                <c:pt idx="1747">
                  <c:v>240187</c:v>
                </c:pt>
                <c:pt idx="1748">
                  <c:v>1066451</c:v>
                </c:pt>
                <c:pt idx="1749">
                  <c:v>1065512</c:v>
                </c:pt>
                <c:pt idx="1750">
                  <c:v>11042</c:v>
                </c:pt>
                <c:pt idx="1751">
                  <c:v>348783</c:v>
                </c:pt>
                <c:pt idx="1752">
                  <c:v>2591777</c:v>
                </c:pt>
                <c:pt idx="1753">
                  <c:v>3601697</c:v>
                </c:pt>
                <c:pt idx="1754">
                  <c:v>357054</c:v>
                </c:pt>
                <c:pt idx="1755">
                  <c:v>938879</c:v>
                </c:pt>
                <c:pt idx="1756">
                  <c:v>369487</c:v>
                </c:pt>
                <c:pt idx="1757">
                  <c:v>15693</c:v>
                </c:pt>
                <c:pt idx="1758">
                  <c:v>494173</c:v>
                </c:pt>
                <c:pt idx="1759">
                  <c:v>267761</c:v>
                </c:pt>
                <c:pt idx="1760">
                  <c:v>1018706</c:v>
                </c:pt>
                <c:pt idx="1761">
                  <c:v>2982517</c:v>
                </c:pt>
                <c:pt idx="1762">
                  <c:v>299820</c:v>
                </c:pt>
                <c:pt idx="1763">
                  <c:v>36457</c:v>
                </c:pt>
                <c:pt idx="1764">
                  <c:v>575364</c:v>
                </c:pt>
                <c:pt idx="1765">
                  <c:v>1505292</c:v>
                </c:pt>
                <c:pt idx="1766">
                  <c:v>1077108</c:v>
                </c:pt>
                <c:pt idx="1767">
                  <c:v>8261252</c:v>
                </c:pt>
                <c:pt idx="1768">
                  <c:v>168103</c:v>
                </c:pt>
                <c:pt idx="1769">
                  <c:v>495854</c:v>
                </c:pt>
                <c:pt idx="1770">
                  <c:v>49947</c:v>
                </c:pt>
                <c:pt idx="1771">
                  <c:v>1639042</c:v>
                </c:pt>
                <c:pt idx="1772">
                  <c:v>188210</c:v>
                </c:pt>
                <c:pt idx="1773">
                  <c:v>1014163</c:v>
                </c:pt>
                <c:pt idx="1774">
                  <c:v>900285</c:v>
                </c:pt>
                <c:pt idx="1775">
                  <c:v>35123</c:v>
                </c:pt>
                <c:pt idx="1776">
                  <c:v>48112</c:v>
                </c:pt>
                <c:pt idx="1777">
                  <c:v>887451</c:v>
                </c:pt>
                <c:pt idx="1778">
                  <c:v>17404158</c:v>
                </c:pt>
                <c:pt idx="1779">
                  <c:v>57462</c:v>
                </c:pt>
                <c:pt idx="1780">
                  <c:v>1694330</c:v>
                </c:pt>
                <c:pt idx="1781">
                  <c:v>572775</c:v>
                </c:pt>
                <c:pt idx="1782">
                  <c:v>715011</c:v>
                </c:pt>
                <c:pt idx="1783">
                  <c:v>1769200</c:v>
                </c:pt>
                <c:pt idx="1784">
                  <c:v>21416</c:v>
                </c:pt>
                <c:pt idx="1785">
                  <c:v>1188002</c:v>
                </c:pt>
                <c:pt idx="1786">
                  <c:v>91161</c:v>
                </c:pt>
                <c:pt idx="1787">
                  <c:v>1225593</c:v>
                </c:pt>
                <c:pt idx="1788">
                  <c:v>13831320</c:v>
                </c:pt>
                <c:pt idx="1789">
                  <c:v>913756</c:v>
                </c:pt>
                <c:pt idx="1790">
                  <c:v>29723</c:v>
                </c:pt>
                <c:pt idx="1791">
                  <c:v>54813</c:v>
                </c:pt>
                <c:pt idx="1792">
                  <c:v>59365</c:v>
                </c:pt>
                <c:pt idx="1793">
                  <c:v>16387</c:v>
                </c:pt>
                <c:pt idx="1794">
                  <c:v>2042378</c:v>
                </c:pt>
                <c:pt idx="1795">
                  <c:v>35862</c:v>
                </c:pt>
                <c:pt idx="1796">
                  <c:v>451921</c:v>
                </c:pt>
                <c:pt idx="1797">
                  <c:v>814243</c:v>
                </c:pt>
                <c:pt idx="1798">
                  <c:v>598483</c:v>
                </c:pt>
                <c:pt idx="1799">
                  <c:v>14183631</c:v>
                </c:pt>
                <c:pt idx="1800">
                  <c:v>45141770</c:v>
                </c:pt>
                <c:pt idx="1801">
                  <c:v>827249</c:v>
                </c:pt>
                <c:pt idx="1802">
                  <c:v>581030</c:v>
                </c:pt>
                <c:pt idx="1803">
                  <c:v>41375</c:v>
                </c:pt>
                <c:pt idx="1804">
                  <c:v>20631</c:v>
                </c:pt>
                <c:pt idx="1805">
                  <c:v>303101</c:v>
                </c:pt>
                <c:pt idx="1806">
                  <c:v>77966</c:v>
                </c:pt>
                <c:pt idx="1807">
                  <c:v>2889410</c:v>
                </c:pt>
                <c:pt idx="1808">
                  <c:v>2408990</c:v>
                </c:pt>
                <c:pt idx="1809">
                  <c:v>507121</c:v>
                </c:pt>
                <c:pt idx="1810">
                  <c:v>3842533</c:v>
                </c:pt>
                <c:pt idx="1811">
                  <c:v>18108</c:v>
                </c:pt>
                <c:pt idx="1812">
                  <c:v>4986664</c:v>
                </c:pt>
                <c:pt idx="1813">
                  <c:v>2128508</c:v>
                </c:pt>
                <c:pt idx="1814">
                  <c:v>22893</c:v>
                </c:pt>
                <c:pt idx="1815">
                  <c:v>872663</c:v>
                </c:pt>
                <c:pt idx="1816">
                  <c:v>699104</c:v>
                </c:pt>
                <c:pt idx="1817">
                  <c:v>55599</c:v>
                </c:pt>
                <c:pt idx="1818">
                  <c:v>4307840</c:v>
                </c:pt>
                <c:pt idx="1819">
                  <c:v>474858</c:v>
                </c:pt>
                <c:pt idx="1820">
                  <c:v>160409</c:v>
                </c:pt>
                <c:pt idx="1821">
                  <c:v>11439</c:v>
                </c:pt>
                <c:pt idx="1822">
                  <c:v>22546976</c:v>
                </c:pt>
                <c:pt idx="1823">
                  <c:v>637400</c:v>
                </c:pt>
                <c:pt idx="1824">
                  <c:v>1280410</c:v>
                </c:pt>
                <c:pt idx="1825">
                  <c:v>104773</c:v>
                </c:pt>
                <c:pt idx="1826">
                  <c:v>1262652</c:v>
                </c:pt>
                <c:pt idx="1827">
                  <c:v>2393894</c:v>
                </c:pt>
                <c:pt idx="1828">
                  <c:v>593001</c:v>
                </c:pt>
                <c:pt idx="1829">
                  <c:v>1278977</c:v>
                </c:pt>
                <c:pt idx="1830">
                  <c:v>265096</c:v>
                </c:pt>
                <c:pt idx="1831">
                  <c:v>36515</c:v>
                </c:pt>
                <c:pt idx="1832">
                  <c:v>202550</c:v>
                </c:pt>
                <c:pt idx="1833">
                  <c:v>33260</c:v>
                </c:pt>
                <c:pt idx="1834">
                  <c:v>39926</c:v>
                </c:pt>
                <c:pt idx="1835">
                  <c:v>483029</c:v>
                </c:pt>
                <c:pt idx="1836">
                  <c:v>405781</c:v>
                </c:pt>
                <c:pt idx="1837">
                  <c:v>624212</c:v>
                </c:pt>
                <c:pt idx="1838">
                  <c:v>166906</c:v>
                </c:pt>
                <c:pt idx="1839">
                  <c:v>1469630</c:v>
                </c:pt>
                <c:pt idx="1840">
                  <c:v>45684</c:v>
                </c:pt>
                <c:pt idx="1841">
                  <c:v>71017021</c:v>
                </c:pt>
                <c:pt idx="1842">
                  <c:v>57516</c:v>
                </c:pt>
                <c:pt idx="1843">
                  <c:v>9020750</c:v>
                </c:pt>
                <c:pt idx="1844">
                  <c:v>15088622</c:v>
                </c:pt>
                <c:pt idx="1845">
                  <c:v>78674</c:v>
                </c:pt>
                <c:pt idx="1846">
                  <c:v>331638</c:v>
                </c:pt>
                <c:pt idx="1847">
                  <c:v>1090128</c:v>
                </c:pt>
                <c:pt idx="1848">
                  <c:v>206873</c:v>
                </c:pt>
                <c:pt idx="1849">
                  <c:v>111619</c:v>
                </c:pt>
                <c:pt idx="1850">
                  <c:v>322244</c:v>
                </c:pt>
                <c:pt idx="1851">
                  <c:v>206199</c:v>
                </c:pt>
                <c:pt idx="1852">
                  <c:v>805277</c:v>
                </c:pt>
                <c:pt idx="1853">
                  <c:v>1224103</c:v>
                </c:pt>
                <c:pt idx="1854">
                  <c:v>2374251</c:v>
                </c:pt>
                <c:pt idx="1855">
                  <c:v>400593</c:v>
                </c:pt>
                <c:pt idx="1856">
                  <c:v>79591</c:v>
                </c:pt>
                <c:pt idx="1857">
                  <c:v>542957</c:v>
                </c:pt>
                <c:pt idx="1858">
                  <c:v>335613</c:v>
                </c:pt>
                <c:pt idx="1859">
                  <c:v>709764</c:v>
                </c:pt>
                <c:pt idx="1860">
                  <c:v>702334</c:v>
                </c:pt>
                <c:pt idx="1861">
                  <c:v>22383</c:v>
                </c:pt>
                <c:pt idx="1862">
                  <c:v>486240</c:v>
                </c:pt>
                <c:pt idx="1863">
                  <c:v>1651715</c:v>
                </c:pt>
                <c:pt idx="1864">
                  <c:v>639685</c:v>
                </c:pt>
                <c:pt idx="1865">
                  <c:v>9328292</c:v>
                </c:pt>
                <c:pt idx="1866">
                  <c:v>135325</c:v>
                </c:pt>
                <c:pt idx="1867">
                  <c:v>61475</c:v>
                </c:pt>
                <c:pt idx="1868">
                  <c:v>2457408</c:v>
                </c:pt>
                <c:pt idx="1869">
                  <c:v>4799533</c:v>
                </c:pt>
                <c:pt idx="1870">
                  <c:v>902928</c:v>
                </c:pt>
                <c:pt idx="1871">
                  <c:v>93865</c:v>
                </c:pt>
                <c:pt idx="1872">
                  <c:v>1392693</c:v>
                </c:pt>
                <c:pt idx="1873">
                  <c:v>560687</c:v>
                </c:pt>
                <c:pt idx="1874">
                  <c:v>3662495</c:v>
                </c:pt>
                <c:pt idx="1875">
                  <c:v>5827999</c:v>
                </c:pt>
                <c:pt idx="1876">
                  <c:v>129466</c:v>
                </c:pt>
                <c:pt idx="1877">
                  <c:v>1207578</c:v>
                </c:pt>
                <c:pt idx="1878">
                  <c:v>229332</c:v>
                </c:pt>
                <c:pt idx="1879">
                  <c:v>544511</c:v>
                </c:pt>
                <c:pt idx="1880">
                  <c:v>380031</c:v>
                </c:pt>
                <c:pt idx="1881">
                  <c:v>745</c:v>
                </c:pt>
                <c:pt idx="1882">
                  <c:v>2787618</c:v>
                </c:pt>
                <c:pt idx="1883">
                  <c:v>28484</c:v>
                </c:pt>
                <c:pt idx="1884">
                  <c:v>900779</c:v>
                </c:pt>
                <c:pt idx="1885">
                  <c:v>287677</c:v>
                </c:pt>
                <c:pt idx="1886">
                  <c:v>47525</c:v>
                </c:pt>
                <c:pt idx="1887">
                  <c:v>339517</c:v>
                </c:pt>
                <c:pt idx="1888">
                  <c:v>1005811</c:v>
                </c:pt>
                <c:pt idx="1889">
                  <c:v>75433</c:v>
                </c:pt>
                <c:pt idx="1890">
                  <c:v>324024</c:v>
                </c:pt>
                <c:pt idx="1891">
                  <c:v>1053583</c:v>
                </c:pt>
                <c:pt idx="1892">
                  <c:v>1745260</c:v>
                </c:pt>
                <c:pt idx="1893">
                  <c:v>2210090</c:v>
                </c:pt>
                <c:pt idx="1894">
                  <c:v>61977</c:v>
                </c:pt>
                <c:pt idx="1895">
                  <c:v>41944</c:v>
                </c:pt>
                <c:pt idx="1896">
                  <c:v>607422</c:v>
                </c:pt>
                <c:pt idx="1897">
                  <c:v>334148</c:v>
                </c:pt>
                <c:pt idx="1898">
                  <c:v>8538280</c:v>
                </c:pt>
                <c:pt idx="1899">
                  <c:v>6037731</c:v>
                </c:pt>
                <c:pt idx="1900">
                  <c:v>2606093</c:v>
                </c:pt>
                <c:pt idx="1901">
                  <c:v>243553</c:v>
                </c:pt>
                <c:pt idx="1902">
                  <c:v>458952</c:v>
                </c:pt>
                <c:pt idx="1903">
                  <c:v>300715</c:v>
                </c:pt>
                <c:pt idx="1904">
                  <c:v>1011136</c:v>
                </c:pt>
                <c:pt idx="1905">
                  <c:v>524384</c:v>
                </c:pt>
                <c:pt idx="1906">
                  <c:v>59486</c:v>
                </c:pt>
                <c:pt idx="1907">
                  <c:v>1132118</c:v>
                </c:pt>
                <c:pt idx="1908">
                  <c:v>2227708</c:v>
                </c:pt>
                <c:pt idx="1909">
                  <c:v>1043202</c:v>
                </c:pt>
                <c:pt idx="1910">
                  <c:v>182200</c:v>
                </c:pt>
                <c:pt idx="1911">
                  <c:v>277281</c:v>
                </c:pt>
                <c:pt idx="1912">
                  <c:v>1810234</c:v>
                </c:pt>
                <c:pt idx="1913">
                  <c:v>216921</c:v>
                </c:pt>
                <c:pt idx="1914">
                  <c:v>2490503</c:v>
                </c:pt>
                <c:pt idx="1915">
                  <c:v>566512</c:v>
                </c:pt>
                <c:pt idx="1916">
                  <c:v>5790135</c:v>
                </c:pt>
                <c:pt idx="1917">
                  <c:v>1650078</c:v>
                </c:pt>
                <c:pt idx="1918">
                  <c:v>111077</c:v>
                </c:pt>
                <c:pt idx="1919">
                  <c:v>79205</c:v>
                </c:pt>
                <c:pt idx="1920">
                  <c:v>107255</c:v>
                </c:pt>
                <c:pt idx="1921">
                  <c:v>639391</c:v>
                </c:pt>
                <c:pt idx="1922">
                  <c:v>1017803</c:v>
                </c:pt>
                <c:pt idx="1923">
                  <c:v>24577</c:v>
                </c:pt>
                <c:pt idx="1924">
                  <c:v>226192</c:v>
                </c:pt>
                <c:pt idx="1925">
                  <c:v>297209</c:v>
                </c:pt>
                <c:pt idx="1926">
                  <c:v>2061448</c:v>
                </c:pt>
                <c:pt idx="1927">
                  <c:v>521883</c:v>
                </c:pt>
                <c:pt idx="1928">
                  <c:v>220398</c:v>
                </c:pt>
                <c:pt idx="1929">
                  <c:v>909623</c:v>
                </c:pt>
                <c:pt idx="1930">
                  <c:v>2600608</c:v>
                </c:pt>
                <c:pt idx="1931">
                  <c:v>533134</c:v>
                </c:pt>
                <c:pt idx="1932">
                  <c:v>205870</c:v>
                </c:pt>
                <c:pt idx="1933">
                  <c:v>2676610</c:v>
                </c:pt>
                <c:pt idx="1934">
                  <c:v>293591</c:v>
                </c:pt>
                <c:pt idx="1935">
                  <c:v>614692</c:v>
                </c:pt>
                <c:pt idx="1936">
                  <c:v>1833398</c:v>
                </c:pt>
                <c:pt idx="1937">
                  <c:v>402804</c:v>
                </c:pt>
                <c:pt idx="1938">
                  <c:v>2503011</c:v>
                </c:pt>
                <c:pt idx="1939">
                  <c:v>1565382</c:v>
                </c:pt>
                <c:pt idx="1940">
                  <c:v>602127</c:v>
                </c:pt>
                <c:pt idx="1941">
                  <c:v>756023</c:v>
                </c:pt>
                <c:pt idx="1942">
                  <c:v>403844</c:v>
                </c:pt>
                <c:pt idx="1943">
                  <c:v>392119</c:v>
                </c:pt>
                <c:pt idx="1944">
                  <c:v>14738111</c:v>
                </c:pt>
                <c:pt idx="1945">
                  <c:v>112866</c:v>
                </c:pt>
                <c:pt idx="1946">
                  <c:v>122054</c:v>
                </c:pt>
                <c:pt idx="1947">
                  <c:v>244088</c:v>
                </c:pt>
                <c:pt idx="1948">
                  <c:v>784713</c:v>
                </c:pt>
                <c:pt idx="1949">
                  <c:v>4126161</c:v>
                </c:pt>
                <c:pt idx="1950">
                  <c:v>45777</c:v>
                </c:pt>
                <c:pt idx="1951">
                  <c:v>1779855</c:v>
                </c:pt>
                <c:pt idx="1952">
                  <c:v>2005054</c:v>
                </c:pt>
                <c:pt idx="1953">
                  <c:v>1209601</c:v>
                </c:pt>
                <c:pt idx="1954">
                  <c:v>709406</c:v>
                </c:pt>
                <c:pt idx="1955">
                  <c:v>404417</c:v>
                </c:pt>
                <c:pt idx="1956">
                  <c:v>562303</c:v>
                </c:pt>
                <c:pt idx="1957">
                  <c:v>1838296</c:v>
                </c:pt>
                <c:pt idx="1958">
                  <c:v>264158</c:v>
                </c:pt>
                <c:pt idx="1959">
                  <c:v>4682557</c:v>
                </c:pt>
                <c:pt idx="1960">
                  <c:v>226659</c:v>
                </c:pt>
                <c:pt idx="1961">
                  <c:v>243232</c:v>
                </c:pt>
                <c:pt idx="1962">
                  <c:v>1769069</c:v>
                </c:pt>
                <c:pt idx="1963">
                  <c:v>3845880</c:v>
                </c:pt>
                <c:pt idx="1964">
                  <c:v>478259</c:v>
                </c:pt>
                <c:pt idx="1965">
                  <c:v>413615</c:v>
                </c:pt>
                <c:pt idx="1966">
                  <c:v>25016614</c:v>
                </c:pt>
                <c:pt idx="1967">
                  <c:v>2910609</c:v>
                </c:pt>
                <c:pt idx="1968">
                  <c:v>575264</c:v>
                </c:pt>
                <c:pt idx="1969">
                  <c:v>4695293</c:v>
                </c:pt>
                <c:pt idx="1970">
                  <c:v>1283991</c:v>
                </c:pt>
                <c:pt idx="1971">
                  <c:v>1122458</c:v>
                </c:pt>
                <c:pt idx="1972">
                  <c:v>578611</c:v>
                </c:pt>
                <c:pt idx="1973">
                  <c:v>430321</c:v>
                </c:pt>
                <c:pt idx="1974">
                  <c:v>9762</c:v>
                </c:pt>
                <c:pt idx="1975">
                  <c:v>377621</c:v>
                </c:pt>
                <c:pt idx="1976">
                  <c:v>806607</c:v>
                </c:pt>
                <c:pt idx="1977">
                  <c:v>1249005</c:v>
                </c:pt>
                <c:pt idx="1978">
                  <c:v>26379</c:v>
                </c:pt>
                <c:pt idx="1979">
                  <c:v>25145</c:v>
                </c:pt>
                <c:pt idx="1980">
                  <c:v>16219716</c:v>
                </c:pt>
                <c:pt idx="1981">
                  <c:v>215603</c:v>
                </c:pt>
                <c:pt idx="1982">
                  <c:v>5817</c:v>
                </c:pt>
                <c:pt idx="1983">
                  <c:v>7061203</c:v>
                </c:pt>
                <c:pt idx="1984">
                  <c:v>448835</c:v>
                </c:pt>
                <c:pt idx="1985">
                  <c:v>434036</c:v>
                </c:pt>
                <c:pt idx="1986">
                  <c:v>1250022</c:v>
                </c:pt>
                <c:pt idx="1987">
                  <c:v>293147</c:v>
                </c:pt>
                <c:pt idx="1988">
                  <c:v>132724</c:v>
                </c:pt>
                <c:pt idx="1989">
                  <c:v>2462285</c:v>
                </c:pt>
                <c:pt idx="1990">
                  <c:v>21545253</c:v>
                </c:pt>
                <c:pt idx="1991">
                  <c:v>447310</c:v>
                </c:pt>
                <c:pt idx="1992">
                  <c:v>330565</c:v>
                </c:pt>
                <c:pt idx="1993">
                  <c:v>1426823</c:v>
                </c:pt>
                <c:pt idx="1994">
                  <c:v>617155</c:v>
                </c:pt>
                <c:pt idx="1995">
                  <c:v>340348</c:v>
                </c:pt>
                <c:pt idx="1996">
                  <c:v>18739</c:v>
                </c:pt>
                <c:pt idx="1997">
                  <c:v>1080873</c:v>
                </c:pt>
                <c:pt idx="1998">
                  <c:v>140354</c:v>
                </c:pt>
                <c:pt idx="1999">
                  <c:v>732055</c:v>
                </c:pt>
                <c:pt idx="2000">
                  <c:v>1390497</c:v>
                </c:pt>
                <c:pt idx="2001">
                  <c:v>1249486</c:v>
                </c:pt>
                <c:pt idx="2002">
                  <c:v>1792082</c:v>
                </c:pt>
                <c:pt idx="2003">
                  <c:v>134806</c:v>
                </c:pt>
                <c:pt idx="2004">
                  <c:v>937309</c:v>
                </c:pt>
                <c:pt idx="2005">
                  <c:v>296476</c:v>
                </c:pt>
                <c:pt idx="2006">
                  <c:v>3185320</c:v>
                </c:pt>
                <c:pt idx="2007">
                  <c:v>3523564</c:v>
                </c:pt>
                <c:pt idx="2008">
                  <c:v>1059189</c:v>
                </c:pt>
                <c:pt idx="2009">
                  <c:v>317963</c:v>
                </c:pt>
                <c:pt idx="2010">
                  <c:v>760827</c:v>
                </c:pt>
                <c:pt idx="2011">
                  <c:v>194946</c:v>
                </c:pt>
                <c:pt idx="2012">
                  <c:v>45037</c:v>
                </c:pt>
                <c:pt idx="2013">
                  <c:v>810080</c:v>
                </c:pt>
                <c:pt idx="2014">
                  <c:v>1073134</c:v>
                </c:pt>
                <c:pt idx="2015">
                  <c:v>109740</c:v>
                </c:pt>
                <c:pt idx="2016">
                  <c:v>157037</c:v>
                </c:pt>
                <c:pt idx="2017">
                  <c:v>8025153</c:v>
                </c:pt>
                <c:pt idx="2018">
                  <c:v>540857</c:v>
                </c:pt>
                <c:pt idx="2019">
                  <c:v>27350528</c:v>
                </c:pt>
                <c:pt idx="2020">
                  <c:v>12461</c:v>
                </c:pt>
                <c:pt idx="2021">
                  <c:v>26033</c:v>
                </c:pt>
                <c:pt idx="2022">
                  <c:v>9747</c:v>
                </c:pt>
                <c:pt idx="2023">
                  <c:v>11736</c:v>
                </c:pt>
                <c:pt idx="2024">
                  <c:v>4174131</c:v>
                </c:pt>
                <c:pt idx="2025">
                  <c:v>1564769</c:v>
                </c:pt>
                <c:pt idx="2026">
                  <c:v>59043</c:v>
                </c:pt>
                <c:pt idx="2027">
                  <c:v>643117</c:v>
                </c:pt>
                <c:pt idx="2028">
                  <c:v>3411173</c:v>
                </c:pt>
                <c:pt idx="2029">
                  <c:v>2835009</c:v>
                </c:pt>
                <c:pt idx="2030">
                  <c:v>1005215</c:v>
                </c:pt>
                <c:pt idx="2031">
                  <c:v>11156</c:v>
                </c:pt>
                <c:pt idx="2032">
                  <c:v>3010746</c:v>
                </c:pt>
                <c:pt idx="2033">
                  <c:v>12955997</c:v>
                </c:pt>
                <c:pt idx="2034">
                  <c:v>4289238</c:v>
                </c:pt>
                <c:pt idx="2035">
                  <c:v>292609</c:v>
                </c:pt>
                <c:pt idx="2036">
                  <c:v>4355869</c:v>
                </c:pt>
                <c:pt idx="2037">
                  <c:v>474712</c:v>
                </c:pt>
                <c:pt idx="2038">
                  <c:v>2181976</c:v>
                </c:pt>
                <c:pt idx="2039">
                  <c:v>969307</c:v>
                </c:pt>
                <c:pt idx="2040">
                  <c:v>1904633</c:v>
                </c:pt>
                <c:pt idx="2041">
                  <c:v>9537066</c:v>
                </c:pt>
                <c:pt idx="2042">
                  <c:v>54141</c:v>
                </c:pt>
                <c:pt idx="2043">
                  <c:v>1240044</c:v>
                </c:pt>
                <c:pt idx="2044">
                  <c:v>2186003</c:v>
                </c:pt>
                <c:pt idx="2045">
                  <c:v>2959424</c:v>
                </c:pt>
                <c:pt idx="2046">
                  <c:v>403229</c:v>
                </c:pt>
                <c:pt idx="2047">
                  <c:v>380990</c:v>
                </c:pt>
                <c:pt idx="2048">
                  <c:v>2095289</c:v>
                </c:pt>
                <c:pt idx="2049">
                  <c:v>1059366</c:v>
                </c:pt>
                <c:pt idx="2050">
                  <c:v>90268</c:v>
                </c:pt>
                <c:pt idx="2051">
                  <c:v>429830</c:v>
                </c:pt>
                <c:pt idx="2052">
                  <c:v>360158</c:v>
                </c:pt>
                <c:pt idx="2053">
                  <c:v>161543</c:v>
                </c:pt>
                <c:pt idx="2054">
                  <c:v>88425</c:v>
                </c:pt>
                <c:pt idx="2055">
                  <c:v>2016029</c:v>
                </c:pt>
                <c:pt idx="2056">
                  <c:v>152533</c:v>
                </c:pt>
                <c:pt idx="2057">
                  <c:v>209343</c:v>
                </c:pt>
                <c:pt idx="2058">
                  <c:v>548993</c:v>
                </c:pt>
                <c:pt idx="2059">
                  <c:v>244593</c:v>
                </c:pt>
                <c:pt idx="2060">
                  <c:v>1342038</c:v>
                </c:pt>
                <c:pt idx="2061">
                  <c:v>76956</c:v>
                </c:pt>
                <c:pt idx="2062">
                  <c:v>2828138</c:v>
                </c:pt>
                <c:pt idx="2063">
                  <c:v>26668</c:v>
                </c:pt>
                <c:pt idx="2064">
                  <c:v>7941440</c:v>
                </c:pt>
                <c:pt idx="2065">
                  <c:v>172367</c:v>
                </c:pt>
                <c:pt idx="2066">
                  <c:v>321688</c:v>
                </c:pt>
                <c:pt idx="2067">
                  <c:v>1566455</c:v>
                </c:pt>
                <c:pt idx="2068">
                  <c:v>1004615</c:v>
                </c:pt>
                <c:pt idx="2069">
                  <c:v>11995</c:v>
                </c:pt>
                <c:pt idx="2070">
                  <c:v>931823</c:v>
                </c:pt>
                <c:pt idx="2071">
                  <c:v>981884</c:v>
                </c:pt>
                <c:pt idx="2072">
                  <c:v>898717</c:v>
                </c:pt>
                <c:pt idx="2073">
                  <c:v>852543</c:v>
                </c:pt>
                <c:pt idx="2074">
                  <c:v>3735</c:v>
                </c:pt>
                <c:pt idx="2075">
                  <c:v>901229</c:v>
                </c:pt>
                <c:pt idx="2076">
                  <c:v>68487</c:v>
                </c:pt>
                <c:pt idx="2077">
                  <c:v>319546</c:v>
                </c:pt>
                <c:pt idx="2078">
                  <c:v>117072</c:v>
                </c:pt>
                <c:pt idx="2079">
                  <c:v>938623</c:v>
                </c:pt>
                <c:pt idx="2080">
                  <c:v>93903</c:v>
                </c:pt>
                <c:pt idx="2081">
                  <c:v>1259565</c:v>
                </c:pt>
                <c:pt idx="2082">
                  <c:v>1794696</c:v>
                </c:pt>
                <c:pt idx="2083">
                  <c:v>527531</c:v>
                </c:pt>
                <c:pt idx="2084">
                  <c:v>695269</c:v>
                </c:pt>
                <c:pt idx="2085">
                  <c:v>524619</c:v>
                </c:pt>
                <c:pt idx="2086">
                  <c:v>2238723</c:v>
                </c:pt>
                <c:pt idx="2087">
                  <c:v>23634</c:v>
                </c:pt>
                <c:pt idx="2088">
                  <c:v>886348</c:v>
                </c:pt>
                <c:pt idx="2089">
                  <c:v>380230</c:v>
                </c:pt>
                <c:pt idx="2090">
                  <c:v>1678623</c:v>
                </c:pt>
                <c:pt idx="2091">
                  <c:v>2272385</c:v>
                </c:pt>
                <c:pt idx="2092">
                  <c:v>114967</c:v>
                </c:pt>
                <c:pt idx="2093">
                  <c:v>2357705</c:v>
                </c:pt>
                <c:pt idx="2094">
                  <c:v>6320</c:v>
                </c:pt>
                <c:pt idx="2095">
                  <c:v>5358351</c:v>
                </c:pt>
                <c:pt idx="2096">
                  <c:v>2143706</c:v>
                </c:pt>
                <c:pt idx="2097">
                  <c:v>54360</c:v>
                </c:pt>
                <c:pt idx="2098">
                  <c:v>3290220</c:v>
                </c:pt>
                <c:pt idx="2099">
                  <c:v>1247515</c:v>
                </c:pt>
                <c:pt idx="2100">
                  <c:v>2627504</c:v>
                </c:pt>
                <c:pt idx="2101">
                  <c:v>1339289</c:v>
                </c:pt>
                <c:pt idx="2102">
                  <c:v>2396459</c:v>
                </c:pt>
                <c:pt idx="2103">
                  <c:v>179374</c:v>
                </c:pt>
                <c:pt idx="2104">
                  <c:v>719145</c:v>
                </c:pt>
                <c:pt idx="2105">
                  <c:v>1375345</c:v>
                </c:pt>
                <c:pt idx="2106">
                  <c:v>2305543</c:v>
                </c:pt>
                <c:pt idx="2107">
                  <c:v>1717225</c:v>
                </c:pt>
                <c:pt idx="2108">
                  <c:v>495194</c:v>
                </c:pt>
                <c:pt idx="2109">
                  <c:v>512726</c:v>
                </c:pt>
                <c:pt idx="2110">
                  <c:v>1089707</c:v>
                </c:pt>
                <c:pt idx="2111">
                  <c:v>46430</c:v>
                </c:pt>
                <c:pt idx="2112">
                  <c:v>1430025</c:v>
                </c:pt>
                <c:pt idx="2113">
                  <c:v>78344</c:v>
                </c:pt>
                <c:pt idx="2114">
                  <c:v>814925</c:v>
                </c:pt>
                <c:pt idx="2115">
                  <c:v>26673</c:v>
                </c:pt>
                <c:pt idx="2116">
                  <c:v>1131500</c:v>
                </c:pt>
                <c:pt idx="2117">
                  <c:v>514150</c:v>
                </c:pt>
                <c:pt idx="2118">
                  <c:v>65353</c:v>
                </c:pt>
                <c:pt idx="2119">
                  <c:v>688306</c:v>
                </c:pt>
                <c:pt idx="2120">
                  <c:v>65211</c:v>
                </c:pt>
                <c:pt idx="2121">
                  <c:v>1799618</c:v>
                </c:pt>
                <c:pt idx="2122">
                  <c:v>652798</c:v>
                </c:pt>
                <c:pt idx="2123">
                  <c:v>1335741</c:v>
                </c:pt>
                <c:pt idx="2124">
                  <c:v>41378</c:v>
                </c:pt>
                <c:pt idx="2125">
                  <c:v>582785</c:v>
                </c:pt>
                <c:pt idx="2126">
                  <c:v>2721342</c:v>
                </c:pt>
                <c:pt idx="2127">
                  <c:v>308352</c:v>
                </c:pt>
                <c:pt idx="2128">
                  <c:v>194294</c:v>
                </c:pt>
                <c:pt idx="2129">
                  <c:v>224115</c:v>
                </c:pt>
                <c:pt idx="2130">
                  <c:v>506698</c:v>
                </c:pt>
                <c:pt idx="2131">
                  <c:v>3386859</c:v>
                </c:pt>
                <c:pt idx="2132">
                  <c:v>1002263</c:v>
                </c:pt>
                <c:pt idx="2133">
                  <c:v>367974</c:v>
                </c:pt>
                <c:pt idx="2134">
                  <c:v>1301742</c:v>
                </c:pt>
                <c:pt idx="2135">
                  <c:v>2249743</c:v>
                </c:pt>
                <c:pt idx="2136">
                  <c:v>27779</c:v>
                </c:pt>
                <c:pt idx="2137">
                  <c:v>1150274</c:v>
                </c:pt>
                <c:pt idx="2138">
                  <c:v>102804</c:v>
                </c:pt>
                <c:pt idx="2139">
                  <c:v>494709</c:v>
                </c:pt>
                <c:pt idx="2140">
                  <c:v>106973</c:v>
                </c:pt>
                <c:pt idx="2141">
                  <c:v>701874</c:v>
                </c:pt>
                <c:pt idx="2142">
                  <c:v>254424</c:v>
                </c:pt>
                <c:pt idx="2143">
                  <c:v>1421026</c:v>
                </c:pt>
                <c:pt idx="2144">
                  <c:v>3848009</c:v>
                </c:pt>
                <c:pt idx="2145">
                  <c:v>1620153</c:v>
                </c:pt>
                <c:pt idx="2146">
                  <c:v>2684509</c:v>
                </c:pt>
                <c:pt idx="2147">
                  <c:v>9391</c:v>
                </c:pt>
                <c:pt idx="2148">
                  <c:v>41025</c:v>
                </c:pt>
                <c:pt idx="2149">
                  <c:v>1042282</c:v>
                </c:pt>
                <c:pt idx="2150">
                  <c:v>107390</c:v>
                </c:pt>
                <c:pt idx="2151">
                  <c:v>351519</c:v>
                </c:pt>
                <c:pt idx="2152">
                  <c:v>4403389</c:v>
                </c:pt>
                <c:pt idx="2153">
                  <c:v>502681</c:v>
                </c:pt>
                <c:pt idx="2154">
                  <c:v>302440</c:v>
                </c:pt>
                <c:pt idx="2155">
                  <c:v>159384</c:v>
                </c:pt>
                <c:pt idx="2156">
                  <c:v>1800130</c:v>
                </c:pt>
                <c:pt idx="2157">
                  <c:v>5969</c:v>
                </c:pt>
                <c:pt idx="2158">
                  <c:v>7964424</c:v>
                </c:pt>
                <c:pt idx="2159">
                  <c:v>11133</c:v>
                </c:pt>
                <c:pt idx="2160">
                  <c:v>890541</c:v>
                </c:pt>
                <c:pt idx="2161">
                  <c:v>3963050</c:v>
                </c:pt>
                <c:pt idx="2162">
                  <c:v>822530</c:v>
                </c:pt>
                <c:pt idx="2163">
                  <c:v>156242</c:v>
                </c:pt>
                <c:pt idx="2164">
                  <c:v>129124</c:v>
                </c:pt>
                <c:pt idx="2165">
                  <c:v>1080069</c:v>
                </c:pt>
                <c:pt idx="2166">
                  <c:v>1593449</c:v>
                </c:pt>
                <c:pt idx="2167">
                  <c:v>718026</c:v>
                </c:pt>
                <c:pt idx="2168">
                  <c:v>466497</c:v>
                </c:pt>
                <c:pt idx="2169">
                  <c:v>965328</c:v>
                </c:pt>
                <c:pt idx="2170">
                  <c:v>65990</c:v>
                </c:pt>
                <c:pt idx="2171">
                  <c:v>2164363</c:v>
                </c:pt>
                <c:pt idx="2172">
                  <c:v>90168</c:v>
                </c:pt>
                <c:pt idx="2173">
                  <c:v>19864779</c:v>
                </c:pt>
                <c:pt idx="2174">
                  <c:v>186119</c:v>
                </c:pt>
                <c:pt idx="2175">
                  <c:v>659476</c:v>
                </c:pt>
                <c:pt idx="2176">
                  <c:v>227226</c:v>
                </c:pt>
                <c:pt idx="2177">
                  <c:v>246989</c:v>
                </c:pt>
                <c:pt idx="2178">
                  <c:v>128309</c:v>
                </c:pt>
                <c:pt idx="2179">
                  <c:v>437061</c:v>
                </c:pt>
                <c:pt idx="2180">
                  <c:v>543596</c:v>
                </c:pt>
                <c:pt idx="2181">
                  <c:v>2185367</c:v>
                </c:pt>
                <c:pt idx="2182">
                  <c:v>200610</c:v>
                </c:pt>
                <c:pt idx="2183">
                  <c:v>1248469</c:v>
                </c:pt>
                <c:pt idx="2184">
                  <c:v>4029646</c:v>
                </c:pt>
                <c:pt idx="2185">
                  <c:v>43171</c:v>
                </c:pt>
                <c:pt idx="2186">
                  <c:v>3238183</c:v>
                </c:pt>
                <c:pt idx="2187">
                  <c:v>1185773</c:v>
                </c:pt>
                <c:pt idx="2188">
                  <c:v>263464</c:v>
                </c:pt>
                <c:pt idx="2189">
                  <c:v>188957</c:v>
                </c:pt>
                <c:pt idx="2190">
                  <c:v>1838042</c:v>
                </c:pt>
                <c:pt idx="2191">
                  <c:v>1895867</c:v>
                </c:pt>
                <c:pt idx="2192">
                  <c:v>6553</c:v>
                </c:pt>
                <c:pt idx="2193">
                  <c:v>4043273</c:v>
                </c:pt>
                <c:pt idx="2194">
                  <c:v>90206</c:v>
                </c:pt>
                <c:pt idx="2195">
                  <c:v>100264</c:v>
                </c:pt>
                <c:pt idx="2196">
                  <c:v>1044836</c:v>
                </c:pt>
                <c:pt idx="2197">
                  <c:v>1251416</c:v>
                </c:pt>
                <c:pt idx="2198">
                  <c:v>48037</c:v>
                </c:pt>
                <c:pt idx="2199">
                  <c:v>1370158</c:v>
                </c:pt>
                <c:pt idx="2200">
                  <c:v>18040000</c:v>
                </c:pt>
                <c:pt idx="2201">
                  <c:v>1881309</c:v>
                </c:pt>
                <c:pt idx="2202">
                  <c:v>3337072</c:v>
                </c:pt>
                <c:pt idx="2203">
                  <c:v>588502</c:v>
                </c:pt>
                <c:pt idx="2204">
                  <c:v>1587062</c:v>
                </c:pt>
                <c:pt idx="2205">
                  <c:v>473198</c:v>
                </c:pt>
                <c:pt idx="2206">
                  <c:v>66369</c:v>
                </c:pt>
                <c:pt idx="2207">
                  <c:v>755522</c:v>
                </c:pt>
                <c:pt idx="2208">
                  <c:v>889056</c:v>
                </c:pt>
                <c:pt idx="2209">
                  <c:v>8718657</c:v>
                </c:pt>
                <c:pt idx="2210">
                  <c:v>90870</c:v>
                </c:pt>
                <c:pt idx="2211">
                  <c:v>148689896</c:v>
                </c:pt>
                <c:pt idx="2212">
                  <c:v>268145</c:v>
                </c:pt>
                <c:pt idx="2213">
                  <c:v>1225340</c:v>
                </c:pt>
                <c:pt idx="2214">
                  <c:v>172879</c:v>
                </c:pt>
                <c:pt idx="2215">
                  <c:v>5318</c:v>
                </c:pt>
                <c:pt idx="2216">
                  <c:v>639815</c:v>
                </c:pt>
                <c:pt idx="2217">
                  <c:v>21776</c:v>
                </c:pt>
                <c:pt idx="2218">
                  <c:v>173562</c:v>
                </c:pt>
                <c:pt idx="2219">
                  <c:v>800306</c:v>
                </c:pt>
                <c:pt idx="2220">
                  <c:v>7645235</c:v>
                </c:pt>
                <c:pt idx="2221">
                  <c:v>3174393</c:v>
                </c:pt>
                <c:pt idx="2222">
                  <c:v>78433</c:v>
                </c:pt>
                <c:pt idx="2223">
                  <c:v>957937</c:v>
                </c:pt>
                <c:pt idx="2224">
                  <c:v>1249677</c:v>
                </c:pt>
                <c:pt idx="2225">
                  <c:v>632115</c:v>
                </c:pt>
                <c:pt idx="2226">
                  <c:v>285437</c:v>
                </c:pt>
                <c:pt idx="2227">
                  <c:v>4497</c:v>
                </c:pt>
                <c:pt idx="2228">
                  <c:v>18573</c:v>
                </c:pt>
                <c:pt idx="2229">
                  <c:v>6810173</c:v>
                </c:pt>
                <c:pt idx="2230">
                  <c:v>476389</c:v>
                </c:pt>
                <c:pt idx="2231">
                  <c:v>5414339</c:v>
                </c:pt>
                <c:pt idx="2232">
                  <c:v>2302182</c:v>
                </c:pt>
                <c:pt idx="2233">
                  <c:v>168910</c:v>
                </c:pt>
                <c:pt idx="2234">
                  <c:v>955104</c:v>
                </c:pt>
                <c:pt idx="2235">
                  <c:v>702317</c:v>
                </c:pt>
                <c:pt idx="2236">
                  <c:v>69795</c:v>
                </c:pt>
                <c:pt idx="2237">
                  <c:v>1405318</c:v>
                </c:pt>
                <c:pt idx="2238">
                  <c:v>73611</c:v>
                </c:pt>
                <c:pt idx="2239">
                  <c:v>101082</c:v>
                </c:pt>
                <c:pt idx="2240">
                  <c:v>156176</c:v>
                </c:pt>
                <c:pt idx="2241">
                  <c:v>607765</c:v>
                </c:pt>
                <c:pt idx="2242">
                  <c:v>3951217</c:v>
                </c:pt>
                <c:pt idx="2243">
                  <c:v>113213</c:v>
                </c:pt>
                <c:pt idx="2244">
                  <c:v>341276</c:v>
                </c:pt>
                <c:pt idx="2245">
                  <c:v>842721</c:v>
                </c:pt>
                <c:pt idx="2246">
                  <c:v>2412639</c:v>
                </c:pt>
                <c:pt idx="2247">
                  <c:v>149376127</c:v>
                </c:pt>
                <c:pt idx="2248">
                  <c:v>735708</c:v>
                </c:pt>
                <c:pt idx="2249">
                  <c:v>2089947</c:v>
                </c:pt>
                <c:pt idx="2250">
                  <c:v>14381</c:v>
                </c:pt>
                <c:pt idx="2251">
                  <c:v>285469</c:v>
                </c:pt>
                <c:pt idx="2252">
                  <c:v>741558</c:v>
                </c:pt>
                <c:pt idx="2253">
                  <c:v>2557709</c:v>
                </c:pt>
                <c:pt idx="2254">
                  <c:v>792189</c:v>
                </c:pt>
                <c:pt idx="2255">
                  <c:v>8795</c:v>
                </c:pt>
                <c:pt idx="2256">
                  <c:v>1604421</c:v>
                </c:pt>
                <c:pt idx="2257">
                  <c:v>13970</c:v>
                </c:pt>
                <c:pt idx="2258">
                  <c:v>1838876</c:v>
                </c:pt>
                <c:pt idx="2259">
                  <c:v>3329</c:v>
                </c:pt>
                <c:pt idx="2260">
                  <c:v>8159690</c:v>
                </c:pt>
                <c:pt idx="2261">
                  <c:v>1134166</c:v>
                </c:pt>
                <c:pt idx="2262">
                  <c:v>2122489</c:v>
                </c:pt>
                <c:pt idx="2263">
                  <c:v>4878311</c:v>
                </c:pt>
                <c:pt idx="2264">
                  <c:v>283505</c:v>
                </c:pt>
                <c:pt idx="2265">
                  <c:v>27898</c:v>
                </c:pt>
                <c:pt idx="2266">
                  <c:v>1848104</c:v>
                </c:pt>
                <c:pt idx="2267">
                  <c:v>316907</c:v>
                </c:pt>
                <c:pt idx="2268">
                  <c:v>1974031</c:v>
                </c:pt>
                <c:pt idx="2269">
                  <c:v>89365</c:v>
                </c:pt>
                <c:pt idx="2270">
                  <c:v>246393</c:v>
                </c:pt>
                <c:pt idx="2271">
                  <c:v>291258</c:v>
                </c:pt>
                <c:pt idx="2272">
                  <c:v>387328</c:v>
                </c:pt>
                <c:pt idx="2273">
                  <c:v>141954</c:v>
                </c:pt>
                <c:pt idx="2274">
                  <c:v>175400</c:v>
                </c:pt>
                <c:pt idx="2275">
                  <c:v>1249972</c:v>
                </c:pt>
                <c:pt idx="2276">
                  <c:v>7436</c:v>
                </c:pt>
                <c:pt idx="2277">
                  <c:v>1667408</c:v>
                </c:pt>
                <c:pt idx="2278">
                  <c:v>67185</c:v>
                </c:pt>
                <c:pt idx="2279">
                  <c:v>491967</c:v>
                </c:pt>
                <c:pt idx="2280">
                  <c:v>140520</c:v>
                </c:pt>
                <c:pt idx="2281">
                  <c:v>1523236</c:v>
                </c:pt>
                <c:pt idx="2282">
                  <c:v>110338</c:v>
                </c:pt>
                <c:pt idx="2283">
                  <c:v>836305</c:v>
                </c:pt>
                <c:pt idx="2284">
                  <c:v>481100</c:v>
                </c:pt>
                <c:pt idx="2285">
                  <c:v>809389</c:v>
                </c:pt>
                <c:pt idx="2286">
                  <c:v>274761</c:v>
                </c:pt>
                <c:pt idx="2287">
                  <c:v>176838</c:v>
                </c:pt>
                <c:pt idx="2288">
                  <c:v>10775416</c:v>
                </c:pt>
                <c:pt idx="2289">
                  <c:v>3892</c:v>
                </c:pt>
                <c:pt idx="2290">
                  <c:v>70828</c:v>
                </c:pt>
                <c:pt idx="2291">
                  <c:v>1202228</c:v>
                </c:pt>
                <c:pt idx="2292">
                  <c:v>47313</c:v>
                </c:pt>
                <c:pt idx="2293">
                  <c:v>196755</c:v>
                </c:pt>
                <c:pt idx="2294">
                  <c:v>163472</c:v>
                </c:pt>
                <c:pt idx="2295">
                  <c:v>23393</c:v>
                </c:pt>
                <c:pt idx="2296">
                  <c:v>93534</c:v>
                </c:pt>
                <c:pt idx="2297">
                  <c:v>5319685</c:v>
                </c:pt>
                <c:pt idx="2298">
                  <c:v>336861</c:v>
                </c:pt>
                <c:pt idx="2299">
                  <c:v>2186681</c:v>
                </c:pt>
                <c:pt idx="2300">
                  <c:v>321872</c:v>
                </c:pt>
                <c:pt idx="2301">
                  <c:v>8258089</c:v>
                </c:pt>
                <c:pt idx="2302">
                  <c:v>55814</c:v>
                </c:pt>
                <c:pt idx="2303">
                  <c:v>1310832</c:v>
                </c:pt>
                <c:pt idx="2304">
                  <c:v>63846</c:v>
                </c:pt>
                <c:pt idx="2305">
                  <c:v>22768</c:v>
                </c:pt>
                <c:pt idx="2306">
                  <c:v>13659</c:v>
                </c:pt>
                <c:pt idx="2307">
                  <c:v>18330</c:v>
                </c:pt>
                <c:pt idx="2308">
                  <c:v>198051</c:v>
                </c:pt>
                <c:pt idx="2309">
                  <c:v>648598</c:v>
                </c:pt>
                <c:pt idx="2310">
                  <c:v>3306586</c:v>
                </c:pt>
                <c:pt idx="2311">
                  <c:v>1060807</c:v>
                </c:pt>
                <c:pt idx="2312">
                  <c:v>141579</c:v>
                </c:pt>
                <c:pt idx="2313">
                  <c:v>804049</c:v>
                </c:pt>
                <c:pt idx="2314">
                  <c:v>2822715</c:v>
                </c:pt>
                <c:pt idx="2315">
                  <c:v>79254</c:v>
                </c:pt>
                <c:pt idx="2316">
                  <c:v>311280</c:v>
                </c:pt>
                <c:pt idx="2317">
                  <c:v>832832</c:v>
                </c:pt>
                <c:pt idx="2318">
                  <c:v>134146</c:v>
                </c:pt>
                <c:pt idx="2319">
                  <c:v>211419</c:v>
                </c:pt>
                <c:pt idx="2320">
                  <c:v>190140</c:v>
                </c:pt>
                <c:pt idx="2321">
                  <c:v>731180</c:v>
                </c:pt>
                <c:pt idx="2322">
                  <c:v>247114</c:v>
                </c:pt>
                <c:pt idx="2323">
                  <c:v>90179</c:v>
                </c:pt>
                <c:pt idx="2324">
                  <c:v>1369854</c:v>
                </c:pt>
                <c:pt idx="2325">
                  <c:v>49915</c:v>
                </c:pt>
                <c:pt idx="2326">
                  <c:v>128287</c:v>
                </c:pt>
                <c:pt idx="2327">
                  <c:v>355131</c:v>
                </c:pt>
                <c:pt idx="2328">
                  <c:v>93250</c:v>
                </c:pt>
                <c:pt idx="2329">
                  <c:v>149770</c:v>
                </c:pt>
                <c:pt idx="2330">
                  <c:v>2929814</c:v>
                </c:pt>
                <c:pt idx="2331">
                  <c:v>1349950</c:v>
                </c:pt>
                <c:pt idx="2332">
                  <c:v>56002</c:v>
                </c:pt>
                <c:pt idx="2333">
                  <c:v>453170</c:v>
                </c:pt>
                <c:pt idx="2334">
                  <c:v>651781</c:v>
                </c:pt>
                <c:pt idx="2335">
                  <c:v>318557</c:v>
                </c:pt>
                <c:pt idx="2336">
                  <c:v>177892</c:v>
                </c:pt>
                <c:pt idx="2337">
                  <c:v>55910</c:v>
                </c:pt>
                <c:pt idx="2338">
                  <c:v>372894</c:v>
                </c:pt>
                <c:pt idx="2339">
                  <c:v>194964</c:v>
                </c:pt>
                <c:pt idx="2340">
                  <c:v>79124</c:v>
                </c:pt>
                <c:pt idx="2341">
                  <c:v>3617347</c:v>
                </c:pt>
                <c:pt idx="2342">
                  <c:v>354509</c:v>
                </c:pt>
                <c:pt idx="2343">
                  <c:v>31872</c:v>
                </c:pt>
                <c:pt idx="2344">
                  <c:v>1032</c:v>
                </c:pt>
                <c:pt idx="2345">
                  <c:v>1499698</c:v>
                </c:pt>
                <c:pt idx="2346">
                  <c:v>22713067</c:v>
                </c:pt>
                <c:pt idx="2347">
                  <c:v>3741812</c:v>
                </c:pt>
                <c:pt idx="2348">
                  <c:v>355961</c:v>
                </c:pt>
                <c:pt idx="2349">
                  <c:v>1161732</c:v>
                </c:pt>
                <c:pt idx="2350">
                  <c:v>287081</c:v>
                </c:pt>
                <c:pt idx="2351">
                  <c:v>506930</c:v>
                </c:pt>
                <c:pt idx="2352">
                  <c:v>465893</c:v>
                </c:pt>
                <c:pt idx="2353">
                  <c:v>121445</c:v>
                </c:pt>
                <c:pt idx="2354">
                  <c:v>1111255</c:v>
                </c:pt>
                <c:pt idx="2355">
                  <c:v>2472</c:v>
                </c:pt>
                <c:pt idx="2356">
                  <c:v>41253</c:v>
                </c:pt>
                <c:pt idx="2357">
                  <c:v>2693629</c:v>
                </c:pt>
                <c:pt idx="2358">
                  <c:v>407199</c:v>
                </c:pt>
                <c:pt idx="2359">
                  <c:v>1156041</c:v>
                </c:pt>
                <c:pt idx="2360">
                  <c:v>165223</c:v>
                </c:pt>
                <c:pt idx="2361">
                  <c:v>18871288</c:v>
                </c:pt>
                <c:pt idx="2362">
                  <c:v>280009</c:v>
                </c:pt>
                <c:pt idx="2363">
                  <c:v>44448</c:v>
                </c:pt>
                <c:pt idx="2364">
                  <c:v>381190</c:v>
                </c:pt>
                <c:pt idx="2365">
                  <c:v>169022</c:v>
                </c:pt>
                <c:pt idx="2366">
                  <c:v>1704711</c:v>
                </c:pt>
                <c:pt idx="2367">
                  <c:v>4440991</c:v>
                </c:pt>
                <c:pt idx="2368">
                  <c:v>112160</c:v>
                </c:pt>
                <c:pt idx="2369">
                  <c:v>1247065</c:v>
                </c:pt>
                <c:pt idx="2370">
                  <c:v>827814</c:v>
                </c:pt>
                <c:pt idx="2371">
                  <c:v>30803</c:v>
                </c:pt>
                <c:pt idx="2372">
                  <c:v>386090</c:v>
                </c:pt>
                <c:pt idx="2373">
                  <c:v>22695</c:v>
                </c:pt>
                <c:pt idx="2374">
                  <c:v>24660</c:v>
                </c:pt>
                <c:pt idx="2375">
                  <c:v>3944791</c:v>
                </c:pt>
                <c:pt idx="2376">
                  <c:v>560358</c:v>
                </c:pt>
                <c:pt idx="2377">
                  <c:v>7753</c:v>
                </c:pt>
                <c:pt idx="2378">
                  <c:v>4566973</c:v>
                </c:pt>
                <c:pt idx="2379">
                  <c:v>6225124</c:v>
                </c:pt>
                <c:pt idx="2380">
                  <c:v>448585</c:v>
                </c:pt>
                <c:pt idx="2381">
                  <c:v>1842120</c:v>
                </c:pt>
                <c:pt idx="2382">
                  <c:v>2720774</c:v>
                </c:pt>
                <c:pt idx="2383">
                  <c:v>295189</c:v>
                </c:pt>
                <c:pt idx="2384">
                  <c:v>1556997</c:v>
                </c:pt>
                <c:pt idx="2385">
                  <c:v>168913</c:v>
                </c:pt>
                <c:pt idx="2386">
                  <c:v>1370</c:v>
                </c:pt>
                <c:pt idx="2387">
                  <c:v>1536897</c:v>
                </c:pt>
                <c:pt idx="2388">
                  <c:v>5263337</c:v>
                </c:pt>
                <c:pt idx="2389">
                  <c:v>149550</c:v>
                </c:pt>
                <c:pt idx="2390">
                  <c:v>331981</c:v>
                </c:pt>
                <c:pt idx="2391">
                  <c:v>791659</c:v>
                </c:pt>
                <c:pt idx="2392">
                  <c:v>832097</c:v>
                </c:pt>
                <c:pt idx="2393">
                  <c:v>309319</c:v>
                </c:pt>
                <c:pt idx="2394">
                  <c:v>4100981</c:v>
                </c:pt>
                <c:pt idx="2395">
                  <c:v>711576</c:v>
                </c:pt>
                <c:pt idx="2396">
                  <c:v>789594</c:v>
                </c:pt>
                <c:pt idx="2397">
                  <c:v>881729</c:v>
                </c:pt>
                <c:pt idx="2398">
                  <c:v>443202</c:v>
                </c:pt>
                <c:pt idx="2399">
                  <c:v>248880</c:v>
                </c:pt>
                <c:pt idx="2400">
                  <c:v>2592896</c:v>
                </c:pt>
                <c:pt idx="2401">
                  <c:v>300769</c:v>
                </c:pt>
                <c:pt idx="2402">
                  <c:v>219460</c:v>
                </c:pt>
                <c:pt idx="2403">
                  <c:v>834067</c:v>
                </c:pt>
                <c:pt idx="2404">
                  <c:v>1038365</c:v>
                </c:pt>
                <c:pt idx="2405">
                  <c:v>402418</c:v>
                </c:pt>
                <c:pt idx="2406">
                  <c:v>783414</c:v>
                </c:pt>
                <c:pt idx="2407">
                  <c:v>207308</c:v>
                </c:pt>
                <c:pt idx="2408">
                  <c:v>97795</c:v>
                </c:pt>
                <c:pt idx="2409">
                  <c:v>279522</c:v>
                </c:pt>
                <c:pt idx="2410">
                  <c:v>745254</c:v>
                </c:pt>
                <c:pt idx="2411">
                  <c:v>8790</c:v>
                </c:pt>
                <c:pt idx="2412">
                  <c:v>5712641</c:v>
                </c:pt>
                <c:pt idx="2413">
                  <c:v>2593188</c:v>
                </c:pt>
                <c:pt idx="2414">
                  <c:v>254142</c:v>
                </c:pt>
                <c:pt idx="2415">
                  <c:v>114266</c:v>
                </c:pt>
                <c:pt idx="2416">
                  <c:v>1752139</c:v>
                </c:pt>
                <c:pt idx="2417">
                  <c:v>2223948</c:v>
                </c:pt>
                <c:pt idx="2418">
                  <c:v>199206</c:v>
                </c:pt>
                <c:pt idx="2419">
                  <c:v>5179255</c:v>
                </c:pt>
                <c:pt idx="2420">
                  <c:v>1080992</c:v>
                </c:pt>
                <c:pt idx="2421">
                  <c:v>190199</c:v>
                </c:pt>
                <c:pt idx="2422">
                  <c:v>406220</c:v>
                </c:pt>
                <c:pt idx="2423">
                  <c:v>261429</c:v>
                </c:pt>
                <c:pt idx="2424">
                  <c:v>685944</c:v>
                </c:pt>
                <c:pt idx="2425">
                  <c:v>566497</c:v>
                </c:pt>
                <c:pt idx="2426">
                  <c:v>1314784</c:v>
                </c:pt>
                <c:pt idx="2427">
                  <c:v>186453</c:v>
                </c:pt>
                <c:pt idx="2428">
                  <c:v>430191</c:v>
                </c:pt>
                <c:pt idx="2429">
                  <c:v>525210</c:v>
                </c:pt>
                <c:pt idx="2430">
                  <c:v>83121</c:v>
                </c:pt>
                <c:pt idx="2431">
                  <c:v>6855630</c:v>
                </c:pt>
                <c:pt idx="2432">
                  <c:v>47178</c:v>
                </c:pt>
                <c:pt idx="2433">
                  <c:v>184312</c:v>
                </c:pt>
                <c:pt idx="2434">
                  <c:v>74210</c:v>
                </c:pt>
                <c:pt idx="2435">
                  <c:v>12847</c:v>
                </c:pt>
                <c:pt idx="2436">
                  <c:v>1321434</c:v>
                </c:pt>
                <c:pt idx="2437">
                  <c:v>202523</c:v>
                </c:pt>
                <c:pt idx="2438">
                  <c:v>1820485</c:v>
                </c:pt>
                <c:pt idx="2439">
                  <c:v>1341344</c:v>
                </c:pt>
                <c:pt idx="2440">
                  <c:v>596467</c:v>
                </c:pt>
                <c:pt idx="2441">
                  <c:v>1329391</c:v>
                </c:pt>
                <c:pt idx="2442">
                  <c:v>1175192</c:v>
                </c:pt>
                <c:pt idx="2443">
                  <c:v>1136757</c:v>
                </c:pt>
                <c:pt idx="2444">
                  <c:v>438025</c:v>
                </c:pt>
                <c:pt idx="2445">
                  <c:v>216380</c:v>
                </c:pt>
                <c:pt idx="2446">
                  <c:v>87215</c:v>
                </c:pt>
                <c:pt idx="2447">
                  <c:v>90521</c:v>
                </c:pt>
                <c:pt idx="2448">
                  <c:v>53833</c:v>
                </c:pt>
                <c:pt idx="2449">
                  <c:v>272661</c:v>
                </c:pt>
                <c:pt idx="2450">
                  <c:v>1778470</c:v>
                </c:pt>
                <c:pt idx="2451">
                  <c:v>2087376</c:v>
                </c:pt>
                <c:pt idx="2452">
                  <c:v>34785</c:v>
                </c:pt>
                <c:pt idx="2453">
                  <c:v>75363</c:v>
                </c:pt>
                <c:pt idx="2454">
                  <c:v>344518</c:v>
                </c:pt>
                <c:pt idx="2455">
                  <c:v>28804</c:v>
                </c:pt>
                <c:pt idx="2456">
                  <c:v>5829270</c:v>
                </c:pt>
                <c:pt idx="2457">
                  <c:v>1453609</c:v>
                </c:pt>
                <c:pt idx="2458">
                  <c:v>14100194</c:v>
                </c:pt>
                <c:pt idx="2459">
                  <c:v>124893</c:v>
                </c:pt>
                <c:pt idx="2460">
                  <c:v>1159497</c:v>
                </c:pt>
                <c:pt idx="2461">
                  <c:v>34600</c:v>
                </c:pt>
                <c:pt idx="2462">
                  <c:v>8395058</c:v>
                </c:pt>
                <c:pt idx="2463">
                  <c:v>213423</c:v>
                </c:pt>
                <c:pt idx="2464">
                  <c:v>1635301</c:v>
                </c:pt>
                <c:pt idx="2465">
                  <c:v>979732</c:v>
                </c:pt>
                <c:pt idx="2466">
                  <c:v>2019235</c:v>
                </c:pt>
                <c:pt idx="2467">
                  <c:v>403941</c:v>
                </c:pt>
                <c:pt idx="2468">
                  <c:v>927416</c:v>
                </c:pt>
                <c:pt idx="2469">
                  <c:v>1691844</c:v>
                </c:pt>
                <c:pt idx="2470">
                  <c:v>1399244</c:v>
                </c:pt>
                <c:pt idx="2471">
                  <c:v>1065389</c:v>
                </c:pt>
                <c:pt idx="2472">
                  <c:v>299897</c:v>
                </c:pt>
                <c:pt idx="2473">
                  <c:v>2384</c:v>
                </c:pt>
                <c:pt idx="2474">
                  <c:v>227384</c:v>
                </c:pt>
                <c:pt idx="2475">
                  <c:v>357946</c:v>
                </c:pt>
                <c:pt idx="2476">
                  <c:v>507753</c:v>
                </c:pt>
                <c:pt idx="2477">
                  <c:v>166418</c:v>
                </c:pt>
                <c:pt idx="2478">
                  <c:v>116925</c:v>
                </c:pt>
                <c:pt idx="2479">
                  <c:v>65371</c:v>
                </c:pt>
                <c:pt idx="2480">
                  <c:v>1295774</c:v>
                </c:pt>
                <c:pt idx="2481">
                  <c:v>1507254</c:v>
                </c:pt>
                <c:pt idx="2482">
                  <c:v>97217</c:v>
                </c:pt>
                <c:pt idx="2483">
                  <c:v>615686</c:v>
                </c:pt>
                <c:pt idx="2484">
                  <c:v>213764</c:v>
                </c:pt>
                <c:pt idx="2485">
                  <c:v>106731</c:v>
                </c:pt>
                <c:pt idx="2486">
                  <c:v>2032507</c:v>
                </c:pt>
                <c:pt idx="2487">
                  <c:v>184348</c:v>
                </c:pt>
                <c:pt idx="2488">
                  <c:v>1969654</c:v>
                </c:pt>
                <c:pt idx="2489">
                  <c:v>1366939</c:v>
                </c:pt>
                <c:pt idx="2490">
                  <c:v>2127874</c:v>
                </c:pt>
                <c:pt idx="2491">
                  <c:v>376877</c:v>
                </c:pt>
                <c:pt idx="2492">
                  <c:v>1339443</c:v>
                </c:pt>
                <c:pt idx="2493">
                  <c:v>21513</c:v>
                </c:pt>
                <c:pt idx="2494">
                  <c:v>1480442</c:v>
                </c:pt>
                <c:pt idx="2495">
                  <c:v>979466</c:v>
                </c:pt>
                <c:pt idx="2496">
                  <c:v>38316</c:v>
                </c:pt>
                <c:pt idx="2497">
                  <c:v>2250165</c:v>
                </c:pt>
                <c:pt idx="2498">
                  <c:v>480162</c:v>
                </c:pt>
                <c:pt idx="2499">
                  <c:v>669500</c:v>
                </c:pt>
                <c:pt idx="2500">
                  <c:v>316763</c:v>
                </c:pt>
                <c:pt idx="2501">
                  <c:v>2695414</c:v>
                </c:pt>
                <c:pt idx="2502">
                  <c:v>243623</c:v>
                </c:pt>
                <c:pt idx="2503">
                  <c:v>2303558</c:v>
                </c:pt>
                <c:pt idx="2504">
                  <c:v>839813</c:v>
                </c:pt>
                <c:pt idx="2505">
                  <c:v>746417</c:v>
                </c:pt>
                <c:pt idx="2506">
                  <c:v>299632</c:v>
                </c:pt>
                <c:pt idx="2507">
                  <c:v>8806173</c:v>
                </c:pt>
                <c:pt idx="2508">
                  <c:v>1064653</c:v>
                </c:pt>
                <c:pt idx="2509">
                  <c:v>30260</c:v>
                </c:pt>
                <c:pt idx="2510">
                  <c:v>27710</c:v>
                </c:pt>
                <c:pt idx="2511">
                  <c:v>324324</c:v>
                </c:pt>
                <c:pt idx="2512">
                  <c:v>252623</c:v>
                </c:pt>
                <c:pt idx="2513">
                  <c:v>828227</c:v>
                </c:pt>
                <c:pt idx="2514">
                  <c:v>2305537</c:v>
                </c:pt>
                <c:pt idx="2515">
                  <c:v>4804118</c:v>
                </c:pt>
                <c:pt idx="2516">
                  <c:v>1879</c:v>
                </c:pt>
                <c:pt idx="2517">
                  <c:v>49407</c:v>
                </c:pt>
                <c:pt idx="2518">
                  <c:v>3797</c:v>
                </c:pt>
                <c:pt idx="2519">
                  <c:v>902489</c:v>
                </c:pt>
                <c:pt idx="2520">
                  <c:v>1410716</c:v>
                </c:pt>
                <c:pt idx="2521">
                  <c:v>816594</c:v>
                </c:pt>
                <c:pt idx="2522">
                  <c:v>1694595</c:v>
                </c:pt>
                <c:pt idx="2523">
                  <c:v>1390895</c:v>
                </c:pt>
                <c:pt idx="2524">
                  <c:v>398429</c:v>
                </c:pt>
                <c:pt idx="2525">
                  <c:v>16590</c:v>
                </c:pt>
                <c:pt idx="2526">
                  <c:v>1678782</c:v>
                </c:pt>
                <c:pt idx="2527">
                  <c:v>436472</c:v>
                </c:pt>
                <c:pt idx="2528">
                  <c:v>250852</c:v>
                </c:pt>
                <c:pt idx="2529">
                  <c:v>4623012</c:v>
                </c:pt>
                <c:pt idx="2530">
                  <c:v>311438</c:v>
                </c:pt>
                <c:pt idx="2531">
                  <c:v>9912584</c:v>
                </c:pt>
                <c:pt idx="2532">
                  <c:v>150990</c:v>
                </c:pt>
                <c:pt idx="2533">
                  <c:v>378924</c:v>
                </c:pt>
                <c:pt idx="2534">
                  <c:v>236079</c:v>
                </c:pt>
                <c:pt idx="2535">
                  <c:v>1122148</c:v>
                </c:pt>
                <c:pt idx="2536">
                  <c:v>810921</c:v>
                </c:pt>
                <c:pt idx="2537">
                  <c:v>36007</c:v>
                </c:pt>
                <c:pt idx="2538">
                  <c:v>241661</c:v>
                </c:pt>
                <c:pt idx="2539">
                  <c:v>303274</c:v>
                </c:pt>
                <c:pt idx="2540">
                  <c:v>2798497</c:v>
                </c:pt>
                <c:pt idx="2541">
                  <c:v>1898228</c:v>
                </c:pt>
                <c:pt idx="2542">
                  <c:v>1747746</c:v>
                </c:pt>
                <c:pt idx="2543">
                  <c:v>244228</c:v>
                </c:pt>
                <c:pt idx="2544">
                  <c:v>95044</c:v>
                </c:pt>
                <c:pt idx="2545">
                  <c:v>576742</c:v>
                </c:pt>
                <c:pt idx="2546">
                  <c:v>431052</c:v>
                </c:pt>
                <c:pt idx="2547">
                  <c:v>351765</c:v>
                </c:pt>
                <c:pt idx="2548">
                  <c:v>373332</c:v>
                </c:pt>
                <c:pt idx="2549">
                  <c:v>102639</c:v>
                </c:pt>
                <c:pt idx="2550">
                  <c:v>1666296</c:v>
                </c:pt>
                <c:pt idx="2551">
                  <c:v>978124</c:v>
                </c:pt>
                <c:pt idx="2552">
                  <c:v>12168</c:v>
                </c:pt>
                <c:pt idx="2553">
                  <c:v>411736</c:v>
                </c:pt>
                <c:pt idx="2554">
                  <c:v>1585496</c:v>
                </c:pt>
                <c:pt idx="2555">
                  <c:v>39310</c:v>
                </c:pt>
                <c:pt idx="2556">
                  <c:v>247227</c:v>
                </c:pt>
                <c:pt idx="2557">
                  <c:v>553866</c:v>
                </c:pt>
                <c:pt idx="2558">
                  <c:v>906941</c:v>
                </c:pt>
                <c:pt idx="2559">
                  <c:v>113493</c:v>
                </c:pt>
                <c:pt idx="2560">
                  <c:v>1358990</c:v>
                </c:pt>
                <c:pt idx="2561">
                  <c:v>1371236</c:v>
                </c:pt>
                <c:pt idx="2562">
                  <c:v>2792376</c:v>
                </c:pt>
                <c:pt idx="2563">
                  <c:v>653820</c:v>
                </c:pt>
                <c:pt idx="2564">
                  <c:v>312793</c:v>
                </c:pt>
                <c:pt idx="2565">
                  <c:v>5816067</c:v>
                </c:pt>
                <c:pt idx="2566">
                  <c:v>234280</c:v>
                </c:pt>
                <c:pt idx="2567">
                  <c:v>1547238</c:v>
                </c:pt>
                <c:pt idx="2568">
                  <c:v>144521</c:v>
                </c:pt>
                <c:pt idx="2569">
                  <c:v>72305</c:v>
                </c:pt>
                <c:pt idx="2570">
                  <c:v>396857</c:v>
                </c:pt>
                <c:pt idx="2571">
                  <c:v>10882</c:v>
                </c:pt>
                <c:pt idx="2572">
                  <c:v>2454563</c:v>
                </c:pt>
                <c:pt idx="2573">
                  <c:v>10325</c:v>
                </c:pt>
                <c:pt idx="2574">
                  <c:v>258110</c:v>
                </c:pt>
                <c:pt idx="2575">
                  <c:v>29769</c:v>
                </c:pt>
                <c:pt idx="2576">
                  <c:v>73861</c:v>
                </c:pt>
                <c:pt idx="2577">
                  <c:v>2766173</c:v>
                </c:pt>
                <c:pt idx="2578">
                  <c:v>107574</c:v>
                </c:pt>
                <c:pt idx="2579">
                  <c:v>7441922</c:v>
                </c:pt>
                <c:pt idx="2580">
                  <c:v>714359</c:v>
                </c:pt>
                <c:pt idx="2581">
                  <c:v>262100</c:v>
                </c:pt>
                <c:pt idx="2582">
                  <c:v>1845803</c:v>
                </c:pt>
                <c:pt idx="2583">
                  <c:v>185620</c:v>
                </c:pt>
                <c:pt idx="2584">
                  <c:v>2653229</c:v>
                </c:pt>
                <c:pt idx="2585">
                  <c:v>704492</c:v>
                </c:pt>
                <c:pt idx="2586">
                  <c:v>41165</c:v>
                </c:pt>
                <c:pt idx="2587">
                  <c:v>573567</c:v>
                </c:pt>
                <c:pt idx="2588">
                  <c:v>1836620</c:v>
                </c:pt>
                <c:pt idx="2589">
                  <c:v>5160</c:v>
                </c:pt>
                <c:pt idx="2590">
                  <c:v>726277</c:v>
                </c:pt>
                <c:pt idx="2591">
                  <c:v>2277907</c:v>
                </c:pt>
                <c:pt idx="2592">
                  <c:v>86049</c:v>
                </c:pt>
                <c:pt idx="2593">
                  <c:v>3793527</c:v>
                </c:pt>
                <c:pt idx="2594">
                  <c:v>153263</c:v>
                </c:pt>
                <c:pt idx="2595">
                  <c:v>167038</c:v>
                </c:pt>
                <c:pt idx="2596">
                  <c:v>73066</c:v>
                </c:pt>
                <c:pt idx="2597">
                  <c:v>210114</c:v>
                </c:pt>
                <c:pt idx="2598">
                  <c:v>220118</c:v>
                </c:pt>
                <c:pt idx="2599">
                  <c:v>1561955</c:v>
                </c:pt>
                <c:pt idx="2600">
                  <c:v>378901</c:v>
                </c:pt>
                <c:pt idx="2601">
                  <c:v>1319340</c:v>
                </c:pt>
                <c:pt idx="2602">
                  <c:v>1877905</c:v>
                </c:pt>
                <c:pt idx="2603">
                  <c:v>152388</c:v>
                </c:pt>
                <c:pt idx="2604">
                  <c:v>65874</c:v>
                </c:pt>
                <c:pt idx="2605">
                  <c:v>240430</c:v>
                </c:pt>
                <c:pt idx="2606">
                  <c:v>17345023</c:v>
                </c:pt>
                <c:pt idx="2607">
                  <c:v>838508</c:v>
                </c:pt>
                <c:pt idx="2608">
                  <c:v>2699114</c:v>
                </c:pt>
                <c:pt idx="2609">
                  <c:v>520636</c:v>
                </c:pt>
                <c:pt idx="2610">
                  <c:v>788301</c:v>
                </c:pt>
                <c:pt idx="2611">
                  <c:v>38307</c:v>
                </c:pt>
                <c:pt idx="2612">
                  <c:v>75312</c:v>
                </c:pt>
                <c:pt idx="2613">
                  <c:v>154432</c:v>
                </c:pt>
                <c:pt idx="2614">
                  <c:v>539805</c:v>
                </c:pt>
                <c:pt idx="2615">
                  <c:v>3331450</c:v>
                </c:pt>
                <c:pt idx="2616">
                  <c:v>54392</c:v>
                </c:pt>
                <c:pt idx="2617">
                  <c:v>1235860</c:v>
                </c:pt>
                <c:pt idx="2618">
                  <c:v>182783</c:v>
                </c:pt>
                <c:pt idx="2619">
                  <c:v>643097</c:v>
                </c:pt>
                <c:pt idx="2620">
                  <c:v>1013084</c:v>
                </c:pt>
                <c:pt idx="2621">
                  <c:v>818533</c:v>
                </c:pt>
                <c:pt idx="2622">
                  <c:v>201015</c:v>
                </c:pt>
                <c:pt idx="2623">
                  <c:v>168909</c:v>
                </c:pt>
                <c:pt idx="2624">
                  <c:v>1092708</c:v>
                </c:pt>
                <c:pt idx="2625">
                  <c:v>340750</c:v>
                </c:pt>
                <c:pt idx="2626">
                  <c:v>298421</c:v>
                </c:pt>
                <c:pt idx="2627">
                  <c:v>1676887</c:v>
                </c:pt>
                <c:pt idx="2628">
                  <c:v>71715</c:v>
                </c:pt>
                <c:pt idx="2629">
                  <c:v>71767</c:v>
                </c:pt>
                <c:pt idx="2630">
                  <c:v>786781</c:v>
                </c:pt>
                <c:pt idx="2631">
                  <c:v>1220106</c:v>
                </c:pt>
                <c:pt idx="2632">
                  <c:v>226088</c:v>
                </c:pt>
                <c:pt idx="2633">
                  <c:v>90730</c:v>
                </c:pt>
                <c:pt idx="2634">
                  <c:v>172551</c:v>
                </c:pt>
                <c:pt idx="2635">
                  <c:v>1687203</c:v>
                </c:pt>
                <c:pt idx="2636">
                  <c:v>734851</c:v>
                </c:pt>
                <c:pt idx="2637">
                  <c:v>875577</c:v>
                </c:pt>
                <c:pt idx="2638">
                  <c:v>305833</c:v>
                </c:pt>
                <c:pt idx="2639">
                  <c:v>177269</c:v>
                </c:pt>
                <c:pt idx="2640">
                  <c:v>41602</c:v>
                </c:pt>
                <c:pt idx="2641">
                  <c:v>700692</c:v>
                </c:pt>
                <c:pt idx="2642">
                  <c:v>175545</c:v>
                </c:pt>
                <c:pt idx="2643">
                  <c:v>1235835</c:v>
                </c:pt>
                <c:pt idx="2644">
                  <c:v>1194979</c:v>
                </c:pt>
                <c:pt idx="2645">
                  <c:v>3817594</c:v>
                </c:pt>
                <c:pt idx="2646">
                  <c:v>232787</c:v>
                </c:pt>
                <c:pt idx="2647">
                  <c:v>909177</c:v>
                </c:pt>
                <c:pt idx="2648">
                  <c:v>2758</c:v>
                </c:pt>
                <c:pt idx="2649">
                  <c:v>31319</c:v>
                </c:pt>
                <c:pt idx="2650">
                  <c:v>133030</c:v>
                </c:pt>
                <c:pt idx="2651">
                  <c:v>11812</c:v>
                </c:pt>
                <c:pt idx="2652">
                  <c:v>2126462</c:v>
                </c:pt>
                <c:pt idx="2653">
                  <c:v>1426393</c:v>
                </c:pt>
                <c:pt idx="2654">
                  <c:v>37185</c:v>
                </c:pt>
                <c:pt idx="2655">
                  <c:v>104249</c:v>
                </c:pt>
                <c:pt idx="2656">
                  <c:v>27997</c:v>
                </c:pt>
                <c:pt idx="2657">
                  <c:v>58933</c:v>
                </c:pt>
                <c:pt idx="2658">
                  <c:v>749621</c:v>
                </c:pt>
                <c:pt idx="2659">
                  <c:v>1790555</c:v>
                </c:pt>
                <c:pt idx="2660">
                  <c:v>36110</c:v>
                </c:pt>
                <c:pt idx="2661">
                  <c:v>3920987</c:v>
                </c:pt>
                <c:pt idx="2662">
                  <c:v>1371599</c:v>
                </c:pt>
                <c:pt idx="2663">
                  <c:v>1222270</c:v>
                </c:pt>
                <c:pt idx="2664">
                  <c:v>198195</c:v>
                </c:pt>
                <c:pt idx="2665">
                  <c:v>754817</c:v>
                </c:pt>
                <c:pt idx="2666">
                  <c:v>2375055</c:v>
                </c:pt>
                <c:pt idx="2667">
                  <c:v>112510</c:v>
                </c:pt>
                <c:pt idx="2668">
                  <c:v>1396551</c:v>
                </c:pt>
                <c:pt idx="2669">
                  <c:v>21107</c:v>
                </c:pt>
                <c:pt idx="2670">
                  <c:v>1485868</c:v>
                </c:pt>
                <c:pt idx="2671">
                  <c:v>458649</c:v>
                </c:pt>
                <c:pt idx="2672">
                  <c:v>869519</c:v>
                </c:pt>
                <c:pt idx="2673">
                  <c:v>580591</c:v>
                </c:pt>
                <c:pt idx="2674">
                  <c:v>258850</c:v>
                </c:pt>
                <c:pt idx="2675">
                  <c:v>2405120</c:v>
                </c:pt>
                <c:pt idx="2676">
                  <c:v>1632855</c:v>
                </c:pt>
                <c:pt idx="2677">
                  <c:v>98422</c:v>
                </c:pt>
                <c:pt idx="2678">
                  <c:v>2300863</c:v>
                </c:pt>
                <c:pt idx="2679">
                  <c:v>2028315</c:v>
                </c:pt>
                <c:pt idx="2680">
                  <c:v>402706</c:v>
                </c:pt>
                <c:pt idx="2681">
                  <c:v>1781966</c:v>
                </c:pt>
                <c:pt idx="2682">
                  <c:v>165494</c:v>
                </c:pt>
                <c:pt idx="2683">
                  <c:v>114424</c:v>
                </c:pt>
                <c:pt idx="2684">
                  <c:v>1246192</c:v>
                </c:pt>
                <c:pt idx="2685">
                  <c:v>955486</c:v>
                </c:pt>
                <c:pt idx="2686">
                  <c:v>223959</c:v>
                </c:pt>
                <c:pt idx="2687">
                  <c:v>1722483</c:v>
                </c:pt>
                <c:pt idx="2688">
                  <c:v>778338</c:v>
                </c:pt>
                <c:pt idx="2689">
                  <c:v>234583</c:v>
                </c:pt>
                <c:pt idx="2690">
                  <c:v>481550</c:v>
                </c:pt>
                <c:pt idx="2691">
                  <c:v>1319753</c:v>
                </c:pt>
                <c:pt idx="2692">
                  <c:v>519220</c:v>
                </c:pt>
                <c:pt idx="2693">
                  <c:v>752354</c:v>
                </c:pt>
                <c:pt idx="2694">
                  <c:v>1399674</c:v>
                </c:pt>
                <c:pt idx="2695">
                  <c:v>1672881</c:v>
                </c:pt>
                <c:pt idx="2696">
                  <c:v>1214600</c:v>
                </c:pt>
                <c:pt idx="2697">
                  <c:v>1941169</c:v>
                </c:pt>
                <c:pt idx="2698">
                  <c:v>401330</c:v>
                </c:pt>
                <c:pt idx="2699">
                  <c:v>63208</c:v>
                </c:pt>
                <c:pt idx="2700">
                  <c:v>175106</c:v>
                </c:pt>
                <c:pt idx="2701">
                  <c:v>82087</c:v>
                </c:pt>
                <c:pt idx="2702">
                  <c:v>51961</c:v>
                </c:pt>
                <c:pt idx="2703">
                  <c:v>71610</c:v>
                </c:pt>
                <c:pt idx="2704">
                  <c:v>1507123</c:v>
                </c:pt>
                <c:pt idx="2705">
                  <c:v>371677</c:v>
                </c:pt>
                <c:pt idx="2706">
                  <c:v>47236</c:v>
                </c:pt>
                <c:pt idx="2707">
                  <c:v>633103</c:v>
                </c:pt>
                <c:pt idx="2708">
                  <c:v>44216</c:v>
                </c:pt>
                <c:pt idx="2709">
                  <c:v>159322</c:v>
                </c:pt>
                <c:pt idx="2710">
                  <c:v>15261429</c:v>
                </c:pt>
                <c:pt idx="2711">
                  <c:v>154559</c:v>
                </c:pt>
                <c:pt idx="2712">
                  <c:v>1127673</c:v>
                </c:pt>
                <c:pt idx="2713">
                  <c:v>1261723</c:v>
                </c:pt>
                <c:pt idx="2714">
                  <c:v>147851</c:v>
                </c:pt>
                <c:pt idx="2715">
                  <c:v>3689210</c:v>
                </c:pt>
                <c:pt idx="2716">
                  <c:v>142548</c:v>
                </c:pt>
                <c:pt idx="2717">
                  <c:v>1458061</c:v>
                </c:pt>
                <c:pt idx="2718">
                  <c:v>1108807</c:v>
                </c:pt>
                <c:pt idx="2719">
                  <c:v>809063</c:v>
                </c:pt>
                <c:pt idx="2720">
                  <c:v>44328</c:v>
                </c:pt>
                <c:pt idx="2721">
                  <c:v>3770674</c:v>
                </c:pt>
                <c:pt idx="2722">
                  <c:v>1233</c:v>
                </c:pt>
                <c:pt idx="2723">
                  <c:v>888717</c:v>
                </c:pt>
                <c:pt idx="2724">
                  <c:v>69295519</c:v>
                </c:pt>
                <c:pt idx="2725">
                  <c:v>154731</c:v>
                </c:pt>
                <c:pt idx="2726">
                  <c:v>834208</c:v>
                </c:pt>
                <c:pt idx="2727">
                  <c:v>1014407</c:v>
                </c:pt>
                <c:pt idx="2728">
                  <c:v>2235991</c:v>
                </c:pt>
                <c:pt idx="2729">
                  <c:v>172205</c:v>
                </c:pt>
                <c:pt idx="2730">
                  <c:v>2937449</c:v>
                </c:pt>
                <c:pt idx="2731">
                  <c:v>363488</c:v>
                </c:pt>
                <c:pt idx="2732">
                  <c:v>1167646</c:v>
                </c:pt>
                <c:pt idx="2733">
                  <c:v>71707</c:v>
                </c:pt>
                <c:pt idx="2734">
                  <c:v>1691529</c:v>
                </c:pt>
                <c:pt idx="2735">
                  <c:v>25274694</c:v>
                </c:pt>
                <c:pt idx="2736">
                  <c:v>493621</c:v>
                </c:pt>
                <c:pt idx="2737">
                  <c:v>13532</c:v>
                </c:pt>
                <c:pt idx="2738">
                  <c:v>2319083</c:v>
                </c:pt>
                <c:pt idx="2739">
                  <c:v>1413550</c:v>
                </c:pt>
                <c:pt idx="2740">
                  <c:v>2168569</c:v>
                </c:pt>
                <c:pt idx="2741">
                  <c:v>52124</c:v>
                </c:pt>
                <c:pt idx="2742">
                  <c:v>1354670</c:v>
                </c:pt>
                <c:pt idx="2743">
                  <c:v>930513</c:v>
                </c:pt>
                <c:pt idx="2744">
                  <c:v>2311760</c:v>
                </c:pt>
                <c:pt idx="2745">
                  <c:v>1949</c:v>
                </c:pt>
                <c:pt idx="2746">
                  <c:v>217531</c:v>
                </c:pt>
                <c:pt idx="2747">
                  <c:v>141741</c:v>
                </c:pt>
                <c:pt idx="2748">
                  <c:v>2275359</c:v>
                </c:pt>
                <c:pt idx="2749">
                  <c:v>1339398</c:v>
                </c:pt>
                <c:pt idx="2750">
                  <c:v>364914</c:v>
                </c:pt>
                <c:pt idx="2751">
                  <c:v>1960238</c:v>
                </c:pt>
                <c:pt idx="2752">
                  <c:v>932020</c:v>
                </c:pt>
                <c:pt idx="2753">
                  <c:v>3154859</c:v>
                </c:pt>
                <c:pt idx="2754">
                  <c:v>1430059</c:v>
                </c:pt>
                <c:pt idx="2755">
                  <c:v>957071</c:v>
                </c:pt>
                <c:pt idx="2756">
                  <c:v>30361</c:v>
                </c:pt>
                <c:pt idx="2757">
                  <c:v>218630</c:v>
                </c:pt>
                <c:pt idx="2758">
                  <c:v>11509602</c:v>
                </c:pt>
                <c:pt idx="2759">
                  <c:v>114696</c:v>
                </c:pt>
                <c:pt idx="2760">
                  <c:v>976530</c:v>
                </c:pt>
                <c:pt idx="2761">
                  <c:v>967640</c:v>
                </c:pt>
                <c:pt idx="2762">
                  <c:v>244014</c:v>
                </c:pt>
                <c:pt idx="2763">
                  <c:v>1883291</c:v>
                </c:pt>
                <c:pt idx="2764">
                  <c:v>5143350</c:v>
                </c:pt>
                <c:pt idx="2765">
                  <c:v>10228</c:v>
                </c:pt>
                <c:pt idx="2766">
                  <c:v>26129</c:v>
                </c:pt>
                <c:pt idx="2767">
                  <c:v>58278</c:v>
                </c:pt>
                <c:pt idx="2768">
                  <c:v>635714</c:v>
                </c:pt>
                <c:pt idx="2769">
                  <c:v>690478</c:v>
                </c:pt>
                <c:pt idx="2770">
                  <c:v>912815</c:v>
                </c:pt>
                <c:pt idx="2771">
                  <c:v>479182</c:v>
                </c:pt>
                <c:pt idx="2772">
                  <c:v>30739</c:v>
                </c:pt>
                <c:pt idx="2773">
                  <c:v>484353</c:v>
                </c:pt>
                <c:pt idx="2774">
                  <c:v>8486</c:v>
                </c:pt>
                <c:pt idx="2775">
                  <c:v>14265</c:v>
                </c:pt>
                <c:pt idx="2776">
                  <c:v>237307</c:v>
                </c:pt>
                <c:pt idx="2777">
                  <c:v>226262</c:v>
                </c:pt>
                <c:pt idx="2778">
                  <c:v>104929</c:v>
                </c:pt>
                <c:pt idx="2779">
                  <c:v>364986</c:v>
                </c:pt>
                <c:pt idx="2780">
                  <c:v>181238</c:v>
                </c:pt>
                <c:pt idx="2781">
                  <c:v>508710</c:v>
                </c:pt>
                <c:pt idx="2782">
                  <c:v>296518</c:v>
                </c:pt>
                <c:pt idx="2783">
                  <c:v>31831</c:v>
                </c:pt>
                <c:pt idx="2784">
                  <c:v>437979</c:v>
                </c:pt>
                <c:pt idx="2785">
                  <c:v>996065</c:v>
                </c:pt>
                <c:pt idx="2786">
                  <c:v>4610501</c:v>
                </c:pt>
                <c:pt idx="2787">
                  <c:v>534570</c:v>
                </c:pt>
                <c:pt idx="2788">
                  <c:v>788036</c:v>
                </c:pt>
                <c:pt idx="2789">
                  <c:v>1648675</c:v>
                </c:pt>
                <c:pt idx="2790">
                  <c:v>11445</c:v>
                </c:pt>
                <c:pt idx="2791">
                  <c:v>341347</c:v>
                </c:pt>
                <c:pt idx="2792">
                  <c:v>3016262</c:v>
                </c:pt>
                <c:pt idx="2793">
                  <c:v>2998498</c:v>
                </c:pt>
                <c:pt idx="2794">
                  <c:v>180184</c:v>
                </c:pt>
                <c:pt idx="2795">
                  <c:v>21180</c:v>
                </c:pt>
                <c:pt idx="2796">
                  <c:v>267685</c:v>
                </c:pt>
                <c:pt idx="2797">
                  <c:v>8977497</c:v>
                </c:pt>
                <c:pt idx="2798">
                  <c:v>2284631</c:v>
                </c:pt>
                <c:pt idx="2799">
                  <c:v>10565823</c:v>
                </c:pt>
                <c:pt idx="2800">
                  <c:v>1357946</c:v>
                </c:pt>
                <c:pt idx="2801">
                  <c:v>625574</c:v>
                </c:pt>
                <c:pt idx="2802">
                  <c:v>835472</c:v>
                </c:pt>
                <c:pt idx="2803">
                  <c:v>618966</c:v>
                </c:pt>
                <c:pt idx="2804">
                  <c:v>87403</c:v>
                </c:pt>
                <c:pt idx="2805">
                  <c:v>522522</c:v>
                </c:pt>
                <c:pt idx="2806">
                  <c:v>89923</c:v>
                </c:pt>
                <c:pt idx="2807">
                  <c:v>141308</c:v>
                </c:pt>
                <c:pt idx="2808">
                  <c:v>306095</c:v>
                </c:pt>
                <c:pt idx="2809">
                  <c:v>327912</c:v>
                </c:pt>
                <c:pt idx="2810">
                  <c:v>2226333</c:v>
                </c:pt>
                <c:pt idx="2811">
                  <c:v>510268</c:v>
                </c:pt>
                <c:pt idx="2812">
                  <c:v>2522343</c:v>
                </c:pt>
                <c:pt idx="2813">
                  <c:v>2242992</c:v>
                </c:pt>
                <c:pt idx="2814">
                  <c:v>1843404</c:v>
                </c:pt>
                <c:pt idx="2815">
                  <c:v>918115</c:v>
                </c:pt>
                <c:pt idx="2816">
                  <c:v>567037</c:v>
                </c:pt>
                <c:pt idx="2817">
                  <c:v>650564</c:v>
                </c:pt>
                <c:pt idx="2818">
                  <c:v>136012</c:v>
                </c:pt>
                <c:pt idx="2819">
                  <c:v>1803187</c:v>
                </c:pt>
                <c:pt idx="2820">
                  <c:v>450865</c:v>
                </c:pt>
                <c:pt idx="2821">
                  <c:v>69199</c:v>
                </c:pt>
                <c:pt idx="2822">
                  <c:v>1524569</c:v>
                </c:pt>
                <c:pt idx="2823">
                  <c:v>59285</c:v>
                </c:pt>
                <c:pt idx="2824">
                  <c:v>334148</c:v>
                </c:pt>
                <c:pt idx="2825">
                  <c:v>1037561</c:v>
                </c:pt>
                <c:pt idx="2826">
                  <c:v>4321512</c:v>
                </c:pt>
                <c:pt idx="2827">
                  <c:v>2020895</c:v>
                </c:pt>
                <c:pt idx="2828">
                  <c:v>177098</c:v>
                </c:pt>
                <c:pt idx="2829">
                  <c:v>1142163</c:v>
                </c:pt>
                <c:pt idx="2830">
                  <c:v>197888</c:v>
                </c:pt>
                <c:pt idx="2831">
                  <c:v>688577</c:v>
                </c:pt>
                <c:pt idx="2832">
                  <c:v>1124072</c:v>
                </c:pt>
                <c:pt idx="2833">
                  <c:v>1634519</c:v>
                </c:pt>
                <c:pt idx="2834">
                  <c:v>197963</c:v>
                </c:pt>
                <c:pt idx="2835">
                  <c:v>63323</c:v>
                </c:pt>
                <c:pt idx="2836">
                  <c:v>57738</c:v>
                </c:pt>
                <c:pt idx="2837">
                  <c:v>474495</c:v>
                </c:pt>
                <c:pt idx="2838">
                  <c:v>8403143</c:v>
                </c:pt>
                <c:pt idx="2839">
                  <c:v>1498866</c:v>
                </c:pt>
                <c:pt idx="2840">
                  <c:v>376858</c:v>
                </c:pt>
                <c:pt idx="2841">
                  <c:v>451523</c:v>
                </c:pt>
                <c:pt idx="2842">
                  <c:v>3765264</c:v>
                </c:pt>
                <c:pt idx="2843">
                  <c:v>519161</c:v>
                </c:pt>
                <c:pt idx="2844">
                  <c:v>535094</c:v>
                </c:pt>
                <c:pt idx="2845">
                  <c:v>1548962</c:v>
                </c:pt>
                <c:pt idx="2846">
                  <c:v>573094</c:v>
                </c:pt>
                <c:pt idx="2847">
                  <c:v>3621505</c:v>
                </c:pt>
                <c:pt idx="2848">
                  <c:v>478030</c:v>
                </c:pt>
                <c:pt idx="2849">
                  <c:v>1071466</c:v>
                </c:pt>
                <c:pt idx="2850">
                  <c:v>1921167</c:v>
                </c:pt>
                <c:pt idx="2851">
                  <c:v>2908064</c:v>
                </c:pt>
                <c:pt idx="2852">
                  <c:v>332114</c:v>
                </c:pt>
                <c:pt idx="2853">
                  <c:v>9617950</c:v>
                </c:pt>
                <c:pt idx="2854">
                  <c:v>185870</c:v>
                </c:pt>
                <c:pt idx="2855">
                  <c:v>131168</c:v>
                </c:pt>
                <c:pt idx="2856">
                  <c:v>2464874</c:v>
                </c:pt>
                <c:pt idx="2857">
                  <c:v>1604697</c:v>
                </c:pt>
                <c:pt idx="2858">
                  <c:v>2023348</c:v>
                </c:pt>
                <c:pt idx="2859">
                  <c:v>11503</c:v>
                </c:pt>
                <c:pt idx="2860">
                  <c:v>245735</c:v>
                </c:pt>
                <c:pt idx="2861">
                  <c:v>582693</c:v>
                </c:pt>
                <c:pt idx="2862">
                  <c:v>537921</c:v>
                </c:pt>
                <c:pt idx="2863">
                  <c:v>1973349</c:v>
                </c:pt>
                <c:pt idx="2864">
                  <c:v>5605621</c:v>
                </c:pt>
                <c:pt idx="2865">
                  <c:v>1213178</c:v>
                </c:pt>
                <c:pt idx="2866">
                  <c:v>4513621</c:v>
                </c:pt>
                <c:pt idx="2867">
                  <c:v>3798127</c:v>
                </c:pt>
                <c:pt idx="2868">
                  <c:v>368166</c:v>
                </c:pt>
                <c:pt idx="2869">
                  <c:v>473593</c:v>
                </c:pt>
                <c:pt idx="2870">
                  <c:v>3095325</c:v>
                </c:pt>
                <c:pt idx="2871">
                  <c:v>136047</c:v>
                </c:pt>
                <c:pt idx="2872">
                  <c:v>3202879</c:v>
                </c:pt>
                <c:pt idx="2873">
                  <c:v>157819</c:v>
                </c:pt>
                <c:pt idx="2874">
                  <c:v>236971</c:v>
                </c:pt>
                <c:pt idx="2875">
                  <c:v>521943</c:v>
                </c:pt>
                <c:pt idx="2876">
                  <c:v>188949</c:v>
                </c:pt>
                <c:pt idx="2877">
                  <c:v>1414271</c:v>
                </c:pt>
                <c:pt idx="2878">
                  <c:v>10579</c:v>
                </c:pt>
                <c:pt idx="2879">
                  <c:v>55054077</c:v>
                </c:pt>
                <c:pt idx="2880">
                  <c:v>829768</c:v>
                </c:pt>
                <c:pt idx="2881">
                  <c:v>1201914</c:v>
                </c:pt>
                <c:pt idx="2882">
                  <c:v>527683</c:v>
                </c:pt>
                <c:pt idx="2883">
                  <c:v>1203464</c:v>
                </c:pt>
                <c:pt idx="2884">
                  <c:v>208228</c:v>
                </c:pt>
                <c:pt idx="2885">
                  <c:v>410909</c:v>
                </c:pt>
                <c:pt idx="2886">
                  <c:v>84968</c:v>
                </c:pt>
                <c:pt idx="2887">
                  <c:v>123174</c:v>
                </c:pt>
                <c:pt idx="2888">
                  <c:v>3053922</c:v>
                </c:pt>
                <c:pt idx="2889">
                  <c:v>7475081</c:v>
                </c:pt>
                <c:pt idx="2890">
                  <c:v>402081</c:v>
                </c:pt>
                <c:pt idx="2891">
                  <c:v>287615</c:v>
                </c:pt>
                <c:pt idx="2892">
                  <c:v>258521</c:v>
                </c:pt>
                <c:pt idx="2893">
                  <c:v>384050</c:v>
                </c:pt>
                <c:pt idx="2894">
                  <c:v>173210</c:v>
                </c:pt>
                <c:pt idx="2895">
                  <c:v>44856</c:v>
                </c:pt>
                <c:pt idx="2896">
                  <c:v>1973925</c:v>
                </c:pt>
                <c:pt idx="2897">
                  <c:v>245217</c:v>
                </c:pt>
                <c:pt idx="2898">
                  <c:v>238791</c:v>
                </c:pt>
                <c:pt idx="2899">
                  <c:v>1208627</c:v>
                </c:pt>
                <c:pt idx="2900">
                  <c:v>20263</c:v>
                </c:pt>
                <c:pt idx="2901">
                  <c:v>1056406</c:v>
                </c:pt>
                <c:pt idx="2902">
                  <c:v>2164847</c:v>
                </c:pt>
                <c:pt idx="2903">
                  <c:v>458830</c:v>
                </c:pt>
                <c:pt idx="2904">
                  <c:v>31505</c:v>
                </c:pt>
                <c:pt idx="2905">
                  <c:v>983181</c:v>
                </c:pt>
                <c:pt idx="2906">
                  <c:v>462063</c:v>
                </c:pt>
                <c:pt idx="2907">
                  <c:v>21594339</c:v>
                </c:pt>
                <c:pt idx="2908">
                  <c:v>29124</c:v>
                </c:pt>
                <c:pt idx="2909">
                  <c:v>1882868</c:v>
                </c:pt>
                <c:pt idx="2910">
                  <c:v>2950319</c:v>
                </c:pt>
                <c:pt idx="2911">
                  <c:v>50593</c:v>
                </c:pt>
                <c:pt idx="2912">
                  <c:v>5270335</c:v>
                </c:pt>
                <c:pt idx="2913">
                  <c:v>632051</c:v>
                </c:pt>
                <c:pt idx="2914">
                  <c:v>1995496</c:v>
                </c:pt>
                <c:pt idx="2915">
                  <c:v>2700</c:v>
                </c:pt>
                <c:pt idx="2916">
                  <c:v>33627806</c:v>
                </c:pt>
                <c:pt idx="2917">
                  <c:v>128997</c:v>
                </c:pt>
                <c:pt idx="2918">
                  <c:v>8916546</c:v>
                </c:pt>
                <c:pt idx="2919">
                  <c:v>89218</c:v>
                </c:pt>
                <c:pt idx="2920">
                  <c:v>89311</c:v>
                </c:pt>
                <c:pt idx="2921">
                  <c:v>7200045</c:v>
                </c:pt>
                <c:pt idx="2922">
                  <c:v>10381263</c:v>
                </c:pt>
                <c:pt idx="2923">
                  <c:v>96521</c:v>
                </c:pt>
                <c:pt idx="2924">
                  <c:v>41159</c:v>
                </c:pt>
                <c:pt idx="2925">
                  <c:v>349102</c:v>
                </c:pt>
                <c:pt idx="2926">
                  <c:v>6554859</c:v>
                </c:pt>
                <c:pt idx="2927">
                  <c:v>63358</c:v>
                </c:pt>
                <c:pt idx="2928">
                  <c:v>649785</c:v>
                </c:pt>
                <c:pt idx="2929">
                  <c:v>7915761</c:v>
                </c:pt>
                <c:pt idx="2930">
                  <c:v>62415</c:v>
                </c:pt>
                <c:pt idx="2931">
                  <c:v>827210</c:v>
                </c:pt>
                <c:pt idx="2932">
                  <c:v>139186</c:v>
                </c:pt>
                <c:pt idx="2933">
                  <c:v>1462747</c:v>
                </c:pt>
                <c:pt idx="2934">
                  <c:v>11887</c:v>
                </c:pt>
                <c:pt idx="2935">
                  <c:v>3103982</c:v>
                </c:pt>
                <c:pt idx="2936">
                  <c:v>1042283</c:v>
                </c:pt>
                <c:pt idx="2937">
                  <c:v>10655</c:v>
                </c:pt>
                <c:pt idx="2938">
                  <c:v>1646057</c:v>
                </c:pt>
                <c:pt idx="2939">
                  <c:v>9560</c:v>
                </c:pt>
                <c:pt idx="2940">
                  <c:v>2952730</c:v>
                </c:pt>
                <c:pt idx="2941">
                  <c:v>1057014</c:v>
                </c:pt>
                <c:pt idx="2942">
                  <c:v>586875</c:v>
                </c:pt>
                <c:pt idx="2943">
                  <c:v>2618541</c:v>
                </c:pt>
                <c:pt idx="2944">
                  <c:v>620204</c:v>
                </c:pt>
                <c:pt idx="2945">
                  <c:v>1088804</c:v>
                </c:pt>
                <c:pt idx="2946">
                  <c:v>906699</c:v>
                </c:pt>
                <c:pt idx="2947">
                  <c:v>783794</c:v>
                </c:pt>
                <c:pt idx="2948">
                  <c:v>237111</c:v>
                </c:pt>
                <c:pt idx="2949">
                  <c:v>1180077</c:v>
                </c:pt>
                <c:pt idx="2950">
                  <c:v>1918478</c:v>
                </c:pt>
                <c:pt idx="2951">
                  <c:v>1728219</c:v>
                </c:pt>
                <c:pt idx="2952">
                  <c:v>12018779</c:v>
                </c:pt>
                <c:pt idx="2953">
                  <c:v>6450575</c:v>
                </c:pt>
                <c:pt idx="2954">
                  <c:v>436041</c:v>
                </c:pt>
                <c:pt idx="2955">
                  <c:v>182333</c:v>
                </c:pt>
                <c:pt idx="2956">
                  <c:v>5456838</c:v>
                </c:pt>
                <c:pt idx="2957">
                  <c:v>87620</c:v>
                </c:pt>
                <c:pt idx="2958">
                  <c:v>96835</c:v>
                </c:pt>
                <c:pt idx="2959">
                  <c:v>307934</c:v>
                </c:pt>
                <c:pt idx="2960">
                  <c:v>348104</c:v>
                </c:pt>
                <c:pt idx="2961">
                  <c:v>3695752</c:v>
                </c:pt>
                <c:pt idx="2962">
                  <c:v>167733</c:v>
                </c:pt>
                <c:pt idx="2963">
                  <c:v>4767</c:v>
                </c:pt>
                <c:pt idx="2964">
                  <c:v>44782227</c:v>
                </c:pt>
                <c:pt idx="2965">
                  <c:v>483048</c:v>
                </c:pt>
                <c:pt idx="2966">
                  <c:v>2974188</c:v>
                </c:pt>
                <c:pt idx="2967">
                  <c:v>311971</c:v>
                </c:pt>
                <c:pt idx="2968">
                  <c:v>464076</c:v>
                </c:pt>
                <c:pt idx="2969">
                  <c:v>1680396</c:v>
                </c:pt>
                <c:pt idx="2970">
                  <c:v>1394264</c:v>
                </c:pt>
                <c:pt idx="2971">
                  <c:v>1318729</c:v>
                </c:pt>
                <c:pt idx="2972">
                  <c:v>2403767</c:v>
                </c:pt>
                <c:pt idx="2973">
                  <c:v>3821846</c:v>
                </c:pt>
                <c:pt idx="2974">
                  <c:v>96625</c:v>
                </c:pt>
                <c:pt idx="2975">
                  <c:v>174569</c:v>
                </c:pt>
                <c:pt idx="2976">
                  <c:v>1946</c:v>
                </c:pt>
                <c:pt idx="2977">
                  <c:v>260902</c:v>
                </c:pt>
                <c:pt idx="2978">
                  <c:v>923602</c:v>
                </c:pt>
                <c:pt idx="2979">
                  <c:v>812832</c:v>
                </c:pt>
                <c:pt idx="2980">
                  <c:v>1969648</c:v>
                </c:pt>
                <c:pt idx="2981">
                  <c:v>811577</c:v>
                </c:pt>
                <c:pt idx="2982">
                  <c:v>21046</c:v>
                </c:pt>
                <c:pt idx="2983">
                  <c:v>840651</c:v>
                </c:pt>
                <c:pt idx="2984">
                  <c:v>2927970</c:v>
                </c:pt>
                <c:pt idx="2985">
                  <c:v>123828</c:v>
                </c:pt>
                <c:pt idx="2986">
                  <c:v>863560</c:v>
                </c:pt>
                <c:pt idx="2987">
                  <c:v>655002</c:v>
                </c:pt>
                <c:pt idx="2988">
                  <c:v>649426</c:v>
                </c:pt>
                <c:pt idx="2989">
                  <c:v>518107</c:v>
                </c:pt>
                <c:pt idx="2990">
                  <c:v>77763</c:v>
                </c:pt>
                <c:pt idx="2991">
                  <c:v>386062</c:v>
                </c:pt>
                <c:pt idx="2992">
                  <c:v>238661</c:v>
                </c:pt>
                <c:pt idx="2993">
                  <c:v>1151</c:v>
                </c:pt>
                <c:pt idx="2994">
                  <c:v>782123</c:v>
                </c:pt>
                <c:pt idx="2995">
                  <c:v>525261</c:v>
                </c:pt>
                <c:pt idx="2996">
                  <c:v>108591</c:v>
                </c:pt>
                <c:pt idx="2997">
                  <c:v>416921</c:v>
                </c:pt>
                <c:pt idx="2998">
                  <c:v>1963752</c:v>
                </c:pt>
                <c:pt idx="2999">
                  <c:v>77850</c:v>
                </c:pt>
                <c:pt idx="3000">
                  <c:v>325082</c:v>
                </c:pt>
                <c:pt idx="3001">
                  <c:v>309109</c:v>
                </c:pt>
                <c:pt idx="3002">
                  <c:v>850092</c:v>
                </c:pt>
                <c:pt idx="3003">
                  <c:v>1713021</c:v>
                </c:pt>
                <c:pt idx="3004">
                  <c:v>24397</c:v>
                </c:pt>
                <c:pt idx="3005">
                  <c:v>4110136</c:v>
                </c:pt>
                <c:pt idx="3006">
                  <c:v>2051675</c:v>
                </c:pt>
                <c:pt idx="3007">
                  <c:v>540553</c:v>
                </c:pt>
                <c:pt idx="3008">
                  <c:v>746691</c:v>
                </c:pt>
                <c:pt idx="3009">
                  <c:v>89049</c:v>
                </c:pt>
                <c:pt idx="3010">
                  <c:v>41722</c:v>
                </c:pt>
                <c:pt idx="3011">
                  <c:v>1181190</c:v>
                </c:pt>
                <c:pt idx="3012">
                  <c:v>41264</c:v>
                </c:pt>
                <c:pt idx="3013">
                  <c:v>168863</c:v>
                </c:pt>
                <c:pt idx="3014">
                  <c:v>1111674</c:v>
                </c:pt>
                <c:pt idx="3015">
                  <c:v>917</c:v>
                </c:pt>
                <c:pt idx="3016">
                  <c:v>843024</c:v>
                </c:pt>
                <c:pt idx="3017">
                  <c:v>3388958</c:v>
                </c:pt>
                <c:pt idx="3018">
                  <c:v>1821926</c:v>
                </c:pt>
                <c:pt idx="3019">
                  <c:v>6908017</c:v>
                </c:pt>
                <c:pt idx="3020">
                  <c:v>173088</c:v>
                </c:pt>
                <c:pt idx="3021">
                  <c:v>642935</c:v>
                </c:pt>
                <c:pt idx="3022">
                  <c:v>1903783</c:v>
                </c:pt>
                <c:pt idx="3023">
                  <c:v>42101</c:v>
                </c:pt>
                <c:pt idx="3024">
                  <c:v>3680540</c:v>
                </c:pt>
                <c:pt idx="3025">
                  <c:v>10271274</c:v>
                </c:pt>
                <c:pt idx="3026">
                  <c:v>404986</c:v>
                </c:pt>
                <c:pt idx="3027">
                  <c:v>90923</c:v>
                </c:pt>
                <c:pt idx="3028">
                  <c:v>147740</c:v>
                </c:pt>
                <c:pt idx="3029">
                  <c:v>371531</c:v>
                </c:pt>
                <c:pt idx="3030">
                  <c:v>2723593</c:v>
                </c:pt>
                <c:pt idx="3031">
                  <c:v>607251</c:v>
                </c:pt>
                <c:pt idx="3032">
                  <c:v>16354826</c:v>
                </c:pt>
                <c:pt idx="3033">
                  <c:v>15400</c:v>
                </c:pt>
                <c:pt idx="3034">
                  <c:v>374333</c:v>
                </c:pt>
                <c:pt idx="3035">
                  <c:v>14118990</c:v>
                </c:pt>
                <c:pt idx="3036">
                  <c:v>680776</c:v>
                </c:pt>
                <c:pt idx="3037">
                  <c:v>112034</c:v>
                </c:pt>
                <c:pt idx="3038">
                  <c:v>335194</c:v>
                </c:pt>
                <c:pt idx="3039">
                  <c:v>3519</c:v>
                </c:pt>
                <c:pt idx="3040">
                  <c:v>871184</c:v>
                </c:pt>
                <c:pt idx="3041">
                  <c:v>1018634</c:v>
                </c:pt>
                <c:pt idx="3042">
                  <c:v>239226</c:v>
                </c:pt>
                <c:pt idx="3043">
                  <c:v>8798</c:v>
                </c:pt>
                <c:pt idx="3044">
                  <c:v>607467</c:v>
                </c:pt>
                <c:pt idx="3045">
                  <c:v>1696551</c:v>
                </c:pt>
                <c:pt idx="3046">
                  <c:v>2671756</c:v>
                </c:pt>
                <c:pt idx="3047">
                  <c:v>1727840</c:v>
                </c:pt>
                <c:pt idx="3048">
                  <c:v>414562</c:v>
                </c:pt>
                <c:pt idx="3049">
                  <c:v>1549098</c:v>
                </c:pt>
                <c:pt idx="3050">
                  <c:v>630945</c:v>
                </c:pt>
                <c:pt idx="3051">
                  <c:v>39181</c:v>
                </c:pt>
                <c:pt idx="3052">
                  <c:v>1074082</c:v>
                </c:pt>
                <c:pt idx="3053">
                  <c:v>1045841</c:v>
                </c:pt>
                <c:pt idx="3054">
                  <c:v>1044905</c:v>
                </c:pt>
                <c:pt idx="3055">
                  <c:v>1115398</c:v>
                </c:pt>
                <c:pt idx="3056">
                  <c:v>271277</c:v>
                </c:pt>
                <c:pt idx="3057">
                  <c:v>449565</c:v>
                </c:pt>
                <c:pt idx="3058">
                  <c:v>195473</c:v>
                </c:pt>
                <c:pt idx="3059">
                  <c:v>888646</c:v>
                </c:pt>
                <c:pt idx="3060">
                  <c:v>19422</c:v>
                </c:pt>
                <c:pt idx="3061">
                  <c:v>79262</c:v>
                </c:pt>
                <c:pt idx="3062">
                  <c:v>168969</c:v>
                </c:pt>
                <c:pt idx="3063">
                  <c:v>774304</c:v>
                </c:pt>
                <c:pt idx="3064">
                  <c:v>520319</c:v>
                </c:pt>
                <c:pt idx="3065">
                  <c:v>23502572</c:v>
                </c:pt>
                <c:pt idx="3066">
                  <c:v>63461</c:v>
                </c:pt>
                <c:pt idx="3067">
                  <c:v>327251</c:v>
                </c:pt>
                <c:pt idx="3068">
                  <c:v>27010</c:v>
                </c:pt>
                <c:pt idx="3069">
                  <c:v>634137</c:v>
                </c:pt>
                <c:pt idx="3070">
                  <c:v>28308</c:v>
                </c:pt>
                <c:pt idx="3071">
                  <c:v>35038</c:v>
                </c:pt>
                <c:pt idx="3072">
                  <c:v>44879</c:v>
                </c:pt>
                <c:pt idx="3073">
                  <c:v>506035</c:v>
                </c:pt>
                <c:pt idx="3074">
                  <c:v>263061</c:v>
                </c:pt>
                <c:pt idx="3075">
                  <c:v>8041928</c:v>
                </c:pt>
                <c:pt idx="3076">
                  <c:v>2717</c:v>
                </c:pt>
                <c:pt idx="3077">
                  <c:v>36526</c:v>
                </c:pt>
                <c:pt idx="3078">
                  <c:v>139068</c:v>
                </c:pt>
                <c:pt idx="3079">
                  <c:v>43426</c:v>
                </c:pt>
                <c:pt idx="3080">
                  <c:v>302226</c:v>
                </c:pt>
                <c:pt idx="3081">
                  <c:v>489735</c:v>
                </c:pt>
                <c:pt idx="3082">
                  <c:v>2524775</c:v>
                </c:pt>
                <c:pt idx="3083">
                  <c:v>1004181</c:v>
                </c:pt>
                <c:pt idx="3084">
                  <c:v>285462</c:v>
                </c:pt>
                <c:pt idx="3085">
                  <c:v>1188770</c:v>
                </c:pt>
                <c:pt idx="3086">
                  <c:v>92538</c:v>
                </c:pt>
                <c:pt idx="3087">
                  <c:v>6883</c:v>
                </c:pt>
                <c:pt idx="3088">
                  <c:v>3464680</c:v>
                </c:pt>
                <c:pt idx="3089">
                  <c:v>982363</c:v>
                </c:pt>
                <c:pt idx="3090">
                  <c:v>945920</c:v>
                </c:pt>
                <c:pt idx="3091">
                  <c:v>222862</c:v>
                </c:pt>
                <c:pt idx="3092">
                  <c:v>250056</c:v>
                </c:pt>
                <c:pt idx="3093">
                  <c:v>373105</c:v>
                </c:pt>
                <c:pt idx="3094">
                  <c:v>2309169</c:v>
                </c:pt>
                <c:pt idx="3095">
                  <c:v>264153</c:v>
                </c:pt>
                <c:pt idx="3096">
                  <c:v>1270251</c:v>
                </c:pt>
                <c:pt idx="3097">
                  <c:v>203710</c:v>
                </c:pt>
                <c:pt idx="3098">
                  <c:v>960599</c:v>
                </c:pt>
                <c:pt idx="3099">
                  <c:v>3335656</c:v>
                </c:pt>
                <c:pt idx="3100">
                  <c:v>228568</c:v>
                </c:pt>
                <c:pt idx="3101">
                  <c:v>313708</c:v>
                </c:pt>
                <c:pt idx="3102">
                  <c:v>37102</c:v>
                </c:pt>
                <c:pt idx="3103">
                  <c:v>2712798</c:v>
                </c:pt>
                <c:pt idx="3104">
                  <c:v>951271</c:v>
                </c:pt>
                <c:pt idx="3105">
                  <c:v>5613561</c:v>
                </c:pt>
                <c:pt idx="3106">
                  <c:v>588121</c:v>
                </c:pt>
                <c:pt idx="3107">
                  <c:v>2091534</c:v>
                </c:pt>
                <c:pt idx="3108">
                  <c:v>372262</c:v>
                </c:pt>
                <c:pt idx="3109">
                  <c:v>1600770</c:v>
                </c:pt>
                <c:pt idx="3110">
                  <c:v>149005</c:v>
                </c:pt>
                <c:pt idx="3111">
                  <c:v>1824082</c:v>
                </c:pt>
                <c:pt idx="3112">
                  <c:v>2568366</c:v>
                </c:pt>
                <c:pt idx="3113">
                  <c:v>930403</c:v>
                </c:pt>
                <c:pt idx="3114">
                  <c:v>57035</c:v>
                </c:pt>
                <c:pt idx="3115">
                  <c:v>2559730</c:v>
                </c:pt>
                <c:pt idx="3116">
                  <c:v>1315873</c:v>
                </c:pt>
                <c:pt idx="3117">
                  <c:v>5869057</c:v>
                </c:pt>
                <c:pt idx="3118">
                  <c:v>253075</c:v>
                </c:pt>
                <c:pt idx="3119">
                  <c:v>7576</c:v>
                </c:pt>
                <c:pt idx="3120">
                  <c:v>1669402</c:v>
                </c:pt>
                <c:pt idx="3121">
                  <c:v>850594</c:v>
                </c:pt>
                <c:pt idx="3122">
                  <c:v>2613507</c:v>
                </c:pt>
                <c:pt idx="3123">
                  <c:v>54990</c:v>
                </c:pt>
                <c:pt idx="3124">
                  <c:v>75685</c:v>
                </c:pt>
                <c:pt idx="3125">
                  <c:v>368135</c:v>
                </c:pt>
                <c:pt idx="3126">
                  <c:v>989307</c:v>
                </c:pt>
                <c:pt idx="3127">
                  <c:v>688984</c:v>
                </c:pt>
                <c:pt idx="3128">
                  <c:v>8335017</c:v>
                </c:pt>
                <c:pt idx="3129">
                  <c:v>693408</c:v>
                </c:pt>
                <c:pt idx="3130">
                  <c:v>307494</c:v>
                </c:pt>
                <c:pt idx="3131">
                  <c:v>5786038</c:v>
                </c:pt>
                <c:pt idx="3132">
                  <c:v>1292782</c:v>
                </c:pt>
                <c:pt idx="3133">
                  <c:v>1515901</c:v>
                </c:pt>
                <c:pt idx="3134">
                  <c:v>1024814</c:v>
                </c:pt>
                <c:pt idx="3135">
                  <c:v>307027</c:v>
                </c:pt>
                <c:pt idx="3136">
                  <c:v>9577</c:v>
                </c:pt>
                <c:pt idx="3137">
                  <c:v>321078</c:v>
                </c:pt>
                <c:pt idx="3138">
                  <c:v>339306</c:v>
                </c:pt>
                <c:pt idx="3139">
                  <c:v>277389</c:v>
                </c:pt>
                <c:pt idx="3140">
                  <c:v>50066</c:v>
                </c:pt>
                <c:pt idx="3141">
                  <c:v>277614</c:v>
                </c:pt>
                <c:pt idx="3142">
                  <c:v>247280</c:v>
                </c:pt>
                <c:pt idx="3143">
                  <c:v>779056</c:v>
                </c:pt>
                <c:pt idx="3144">
                  <c:v>73902</c:v>
                </c:pt>
                <c:pt idx="3145">
                  <c:v>37022</c:v>
                </c:pt>
                <c:pt idx="3146">
                  <c:v>36591</c:v>
                </c:pt>
                <c:pt idx="3147">
                  <c:v>707341</c:v>
                </c:pt>
                <c:pt idx="3148">
                  <c:v>368276</c:v>
                </c:pt>
                <c:pt idx="3149">
                  <c:v>644853</c:v>
                </c:pt>
                <c:pt idx="3150">
                  <c:v>437193</c:v>
                </c:pt>
                <c:pt idx="3151">
                  <c:v>553818</c:v>
                </c:pt>
                <c:pt idx="3152">
                  <c:v>1483502</c:v>
                </c:pt>
                <c:pt idx="3153">
                  <c:v>778479</c:v>
                </c:pt>
                <c:pt idx="3154">
                  <c:v>2321144</c:v>
                </c:pt>
                <c:pt idx="3155">
                  <c:v>242805</c:v>
                </c:pt>
                <c:pt idx="3156">
                  <c:v>343756</c:v>
                </c:pt>
                <c:pt idx="3157">
                  <c:v>1461207</c:v>
                </c:pt>
                <c:pt idx="3158">
                  <c:v>47752</c:v>
                </c:pt>
                <c:pt idx="3159">
                  <c:v>1006188</c:v>
                </c:pt>
                <c:pt idx="3160">
                  <c:v>5386126</c:v>
                </c:pt>
                <c:pt idx="3161">
                  <c:v>1323176</c:v>
                </c:pt>
                <c:pt idx="3162">
                  <c:v>14513</c:v>
                </c:pt>
                <c:pt idx="3163">
                  <c:v>540998</c:v>
                </c:pt>
                <c:pt idx="3164">
                  <c:v>207272</c:v>
                </c:pt>
                <c:pt idx="3165">
                  <c:v>305141</c:v>
                </c:pt>
                <c:pt idx="3166">
                  <c:v>332511</c:v>
                </c:pt>
                <c:pt idx="3167">
                  <c:v>162864</c:v>
                </c:pt>
                <c:pt idx="3168">
                  <c:v>18006</c:v>
                </c:pt>
                <c:pt idx="3169">
                  <c:v>1790918</c:v>
                </c:pt>
                <c:pt idx="3170">
                  <c:v>1739399</c:v>
                </c:pt>
                <c:pt idx="3171">
                  <c:v>6183923</c:v>
                </c:pt>
                <c:pt idx="3172">
                  <c:v>5142139</c:v>
                </c:pt>
                <c:pt idx="3173">
                  <c:v>3873702</c:v>
                </c:pt>
                <c:pt idx="3174">
                  <c:v>1312978</c:v>
                </c:pt>
                <c:pt idx="3175">
                  <c:v>290706</c:v>
                </c:pt>
                <c:pt idx="3176">
                  <c:v>17045761</c:v>
                </c:pt>
                <c:pt idx="3177">
                  <c:v>1108183</c:v>
                </c:pt>
                <c:pt idx="3178">
                  <c:v>1030347</c:v>
                </c:pt>
                <c:pt idx="3179">
                  <c:v>1708199</c:v>
                </c:pt>
                <c:pt idx="3180">
                  <c:v>500395</c:v>
                </c:pt>
                <c:pt idx="3181">
                  <c:v>5531707</c:v>
                </c:pt>
                <c:pt idx="3182">
                  <c:v>68885</c:v>
                </c:pt>
                <c:pt idx="3183">
                  <c:v>617406</c:v>
                </c:pt>
                <c:pt idx="3184">
                  <c:v>989065</c:v>
                </c:pt>
                <c:pt idx="3185">
                  <c:v>157522</c:v>
                </c:pt>
                <c:pt idx="3186">
                  <c:v>388048</c:v>
                </c:pt>
                <c:pt idx="3187">
                  <c:v>18938867</c:v>
                </c:pt>
                <c:pt idx="3188">
                  <c:v>56969</c:v>
                </c:pt>
                <c:pt idx="3189">
                  <c:v>918519</c:v>
                </c:pt>
                <c:pt idx="3190">
                  <c:v>343524</c:v>
                </c:pt>
                <c:pt idx="3191">
                  <c:v>10523399</c:v>
                </c:pt>
                <c:pt idx="3192">
                  <c:v>6427726</c:v>
                </c:pt>
                <c:pt idx="3193">
                  <c:v>387223</c:v>
                </c:pt>
                <c:pt idx="3194">
                  <c:v>2805</c:v>
                </c:pt>
                <c:pt idx="3195">
                  <c:v>347257</c:v>
                </c:pt>
                <c:pt idx="3196">
                  <c:v>68011</c:v>
                </c:pt>
                <c:pt idx="3197">
                  <c:v>136837</c:v>
                </c:pt>
                <c:pt idx="3198">
                  <c:v>281868</c:v>
                </c:pt>
                <c:pt idx="3199">
                  <c:v>48033</c:v>
                </c:pt>
                <c:pt idx="3200">
                  <c:v>351717</c:v>
                </c:pt>
                <c:pt idx="3201">
                  <c:v>5224737</c:v>
                </c:pt>
                <c:pt idx="3202">
                  <c:v>58290</c:v>
                </c:pt>
                <c:pt idx="3203">
                  <c:v>279571</c:v>
                </c:pt>
                <c:pt idx="3204">
                  <c:v>1365999</c:v>
                </c:pt>
                <c:pt idx="3205">
                  <c:v>5509</c:v>
                </c:pt>
                <c:pt idx="3206">
                  <c:v>1844008</c:v>
                </c:pt>
                <c:pt idx="3207">
                  <c:v>1612248</c:v>
                </c:pt>
                <c:pt idx="3208">
                  <c:v>163043</c:v>
                </c:pt>
                <c:pt idx="3209">
                  <c:v>5464</c:v>
                </c:pt>
                <c:pt idx="3210">
                  <c:v>80935</c:v>
                </c:pt>
                <c:pt idx="3211">
                  <c:v>790388</c:v>
                </c:pt>
                <c:pt idx="3212">
                  <c:v>99681</c:v>
                </c:pt>
                <c:pt idx="3213">
                  <c:v>369260</c:v>
                </c:pt>
                <c:pt idx="3214">
                  <c:v>1882972</c:v>
                </c:pt>
                <c:pt idx="3215">
                  <c:v>41096</c:v>
                </c:pt>
                <c:pt idx="3216">
                  <c:v>1431</c:v>
                </c:pt>
                <c:pt idx="3217">
                  <c:v>769382</c:v>
                </c:pt>
                <c:pt idx="3218">
                  <c:v>24032</c:v>
                </c:pt>
                <c:pt idx="3219">
                  <c:v>237862</c:v>
                </c:pt>
                <c:pt idx="3220">
                  <c:v>784451</c:v>
                </c:pt>
                <c:pt idx="3221">
                  <c:v>37346</c:v>
                </c:pt>
                <c:pt idx="3222">
                  <c:v>324996</c:v>
                </c:pt>
                <c:pt idx="3223">
                  <c:v>410257</c:v>
                </c:pt>
                <c:pt idx="3224">
                  <c:v>1959703</c:v>
                </c:pt>
                <c:pt idx="3225">
                  <c:v>77452</c:v>
                </c:pt>
                <c:pt idx="3226">
                  <c:v>1259904</c:v>
                </c:pt>
                <c:pt idx="3227">
                  <c:v>795683</c:v>
                </c:pt>
                <c:pt idx="3228">
                  <c:v>218186</c:v>
                </c:pt>
                <c:pt idx="3229">
                  <c:v>331126</c:v>
                </c:pt>
                <c:pt idx="3230">
                  <c:v>9233435</c:v>
                </c:pt>
                <c:pt idx="3231">
                  <c:v>2844271</c:v>
                </c:pt>
                <c:pt idx="3232">
                  <c:v>128236</c:v>
                </c:pt>
                <c:pt idx="3233">
                  <c:v>453506</c:v>
                </c:pt>
                <c:pt idx="3234">
                  <c:v>105911</c:v>
                </c:pt>
                <c:pt idx="3235">
                  <c:v>6582</c:v>
                </c:pt>
                <c:pt idx="3236">
                  <c:v>522854</c:v>
                </c:pt>
                <c:pt idx="3237">
                  <c:v>771720</c:v>
                </c:pt>
                <c:pt idx="3238">
                  <c:v>269181</c:v>
                </c:pt>
                <c:pt idx="3239">
                  <c:v>425995</c:v>
                </c:pt>
                <c:pt idx="3240">
                  <c:v>410133</c:v>
                </c:pt>
                <c:pt idx="3241">
                  <c:v>1288201</c:v>
                </c:pt>
                <c:pt idx="3242">
                  <c:v>72940</c:v>
                </c:pt>
                <c:pt idx="3243">
                  <c:v>1237869</c:v>
                </c:pt>
                <c:pt idx="3244">
                  <c:v>60697</c:v>
                </c:pt>
                <c:pt idx="3245">
                  <c:v>2817973</c:v>
                </c:pt>
                <c:pt idx="3246">
                  <c:v>375663</c:v>
                </c:pt>
                <c:pt idx="3247">
                  <c:v>13016</c:v>
                </c:pt>
                <c:pt idx="3248">
                  <c:v>3286</c:v>
                </c:pt>
                <c:pt idx="3249">
                  <c:v>1570411</c:v>
                </c:pt>
                <c:pt idx="3250">
                  <c:v>427242</c:v>
                </c:pt>
                <c:pt idx="3251">
                  <c:v>1020652</c:v>
                </c:pt>
                <c:pt idx="3252">
                  <c:v>759274</c:v>
                </c:pt>
                <c:pt idx="3253">
                  <c:v>1663506</c:v>
                </c:pt>
                <c:pt idx="3254">
                  <c:v>1604545</c:v>
                </c:pt>
                <c:pt idx="3255">
                  <c:v>1127588</c:v>
                </c:pt>
                <c:pt idx="3256">
                  <c:v>13312573</c:v>
                </c:pt>
                <c:pt idx="3257">
                  <c:v>460847</c:v>
                </c:pt>
                <c:pt idx="3258">
                  <c:v>36857298</c:v>
                </c:pt>
                <c:pt idx="3259">
                  <c:v>19998243</c:v>
                </c:pt>
                <c:pt idx="3260">
                  <c:v>1447882</c:v>
                </c:pt>
                <c:pt idx="3261">
                  <c:v>50979</c:v>
                </c:pt>
                <c:pt idx="3262">
                  <c:v>3508169</c:v>
                </c:pt>
                <c:pt idx="3263">
                  <c:v>4808435</c:v>
                </c:pt>
                <c:pt idx="3264">
                  <c:v>240318</c:v>
                </c:pt>
                <c:pt idx="3265">
                  <c:v>312386</c:v>
                </c:pt>
                <c:pt idx="3266">
                  <c:v>7977</c:v>
                </c:pt>
                <c:pt idx="3267">
                  <c:v>775924</c:v>
                </c:pt>
                <c:pt idx="3268">
                  <c:v>5625319</c:v>
                </c:pt>
                <c:pt idx="3269">
                  <c:v>4551606</c:v>
                </c:pt>
                <c:pt idx="3270">
                  <c:v>129207</c:v>
                </c:pt>
                <c:pt idx="3271">
                  <c:v>28638</c:v>
                </c:pt>
                <c:pt idx="3272">
                  <c:v>313962</c:v>
                </c:pt>
                <c:pt idx="3273">
                  <c:v>920289</c:v>
                </c:pt>
                <c:pt idx="3274">
                  <c:v>3491</c:v>
                </c:pt>
                <c:pt idx="3275">
                  <c:v>252785</c:v>
                </c:pt>
                <c:pt idx="3276">
                  <c:v>998311</c:v>
                </c:pt>
                <c:pt idx="3277">
                  <c:v>52416</c:v>
                </c:pt>
                <c:pt idx="3278">
                  <c:v>1526404</c:v>
                </c:pt>
                <c:pt idx="3279">
                  <c:v>1002679</c:v>
                </c:pt>
                <c:pt idx="3280">
                  <c:v>4010</c:v>
                </c:pt>
                <c:pt idx="3281">
                  <c:v>146578</c:v>
                </c:pt>
                <c:pt idx="3282">
                  <c:v>298314</c:v>
                </c:pt>
                <c:pt idx="3283">
                  <c:v>220550</c:v>
                </c:pt>
                <c:pt idx="3284">
                  <c:v>17624672</c:v>
                </c:pt>
                <c:pt idx="3285">
                  <c:v>1122381</c:v>
                </c:pt>
                <c:pt idx="3286">
                  <c:v>48026</c:v>
                </c:pt>
                <c:pt idx="3287">
                  <c:v>534696</c:v>
                </c:pt>
                <c:pt idx="3288">
                  <c:v>1257362</c:v>
                </c:pt>
                <c:pt idx="3289">
                  <c:v>4009915</c:v>
                </c:pt>
                <c:pt idx="3290">
                  <c:v>659212</c:v>
                </c:pt>
                <c:pt idx="3291">
                  <c:v>3786691</c:v>
                </c:pt>
                <c:pt idx="3292">
                  <c:v>485733</c:v>
                </c:pt>
                <c:pt idx="3293">
                  <c:v>187987</c:v>
                </c:pt>
                <c:pt idx="3294">
                  <c:v>802483</c:v>
                </c:pt>
                <c:pt idx="3295">
                  <c:v>1154360</c:v>
                </c:pt>
                <c:pt idx="3296">
                  <c:v>1121109</c:v>
                </c:pt>
                <c:pt idx="3297">
                  <c:v>1365473</c:v>
                </c:pt>
                <c:pt idx="3298">
                  <c:v>2411761</c:v>
                </c:pt>
                <c:pt idx="3299">
                  <c:v>1364148</c:v>
                </c:pt>
                <c:pt idx="3300">
                  <c:v>1888088</c:v>
                </c:pt>
                <c:pt idx="3301">
                  <c:v>9625</c:v>
                </c:pt>
                <c:pt idx="3302">
                  <c:v>1129249</c:v>
                </c:pt>
                <c:pt idx="3303">
                  <c:v>2620</c:v>
                </c:pt>
                <c:pt idx="3304">
                  <c:v>1310346</c:v>
                </c:pt>
                <c:pt idx="3305">
                  <c:v>833772</c:v>
                </c:pt>
                <c:pt idx="3306">
                  <c:v>317779</c:v>
                </c:pt>
                <c:pt idx="3307">
                  <c:v>427822</c:v>
                </c:pt>
                <c:pt idx="3308">
                  <c:v>11156</c:v>
                </c:pt>
                <c:pt idx="3309">
                  <c:v>78528</c:v>
                </c:pt>
                <c:pt idx="3310">
                  <c:v>586633</c:v>
                </c:pt>
                <c:pt idx="3311">
                  <c:v>45938392</c:v>
                </c:pt>
                <c:pt idx="3312">
                  <c:v>1095765</c:v>
                </c:pt>
                <c:pt idx="3313">
                  <c:v>268393</c:v>
                </c:pt>
                <c:pt idx="3314">
                  <c:v>350202</c:v>
                </c:pt>
                <c:pt idx="3315">
                  <c:v>3467</c:v>
                </c:pt>
                <c:pt idx="3316">
                  <c:v>296001</c:v>
                </c:pt>
                <c:pt idx="3317">
                  <c:v>1114465</c:v>
                </c:pt>
                <c:pt idx="3318">
                  <c:v>2585</c:v>
                </c:pt>
                <c:pt idx="3319">
                  <c:v>2334865</c:v>
                </c:pt>
                <c:pt idx="3320">
                  <c:v>674636</c:v>
                </c:pt>
                <c:pt idx="3321">
                  <c:v>3103985</c:v>
                </c:pt>
                <c:pt idx="3322">
                  <c:v>426790</c:v>
                </c:pt>
                <c:pt idx="3323">
                  <c:v>14972</c:v>
                </c:pt>
                <c:pt idx="3324">
                  <c:v>11661</c:v>
                </c:pt>
                <c:pt idx="3325">
                  <c:v>173696</c:v>
                </c:pt>
                <c:pt idx="3326">
                  <c:v>166097</c:v>
                </c:pt>
                <c:pt idx="3327">
                  <c:v>345869</c:v>
                </c:pt>
                <c:pt idx="3328">
                  <c:v>1912665</c:v>
                </c:pt>
                <c:pt idx="3329">
                  <c:v>1524361</c:v>
                </c:pt>
                <c:pt idx="3330">
                  <c:v>8408515</c:v>
                </c:pt>
                <c:pt idx="3331">
                  <c:v>877102</c:v>
                </c:pt>
                <c:pt idx="3332">
                  <c:v>1146392</c:v>
                </c:pt>
                <c:pt idx="3333">
                  <c:v>2443384</c:v>
                </c:pt>
                <c:pt idx="3334">
                  <c:v>58234</c:v>
                </c:pt>
                <c:pt idx="3335">
                  <c:v>36929</c:v>
                </c:pt>
                <c:pt idx="3336">
                  <c:v>2679373</c:v>
                </c:pt>
                <c:pt idx="3337">
                  <c:v>90454</c:v>
                </c:pt>
                <c:pt idx="3338">
                  <c:v>3635</c:v>
                </c:pt>
                <c:pt idx="3339">
                  <c:v>589827</c:v>
                </c:pt>
                <c:pt idx="3340">
                  <c:v>8493</c:v>
                </c:pt>
                <c:pt idx="3341">
                  <c:v>4269447</c:v>
                </c:pt>
                <c:pt idx="3342">
                  <c:v>21980138</c:v>
                </c:pt>
                <c:pt idx="3343">
                  <c:v>2102111</c:v>
                </c:pt>
                <c:pt idx="3344">
                  <c:v>1313348</c:v>
                </c:pt>
                <c:pt idx="3345">
                  <c:v>874634</c:v>
                </c:pt>
                <c:pt idx="3346">
                  <c:v>78175</c:v>
                </c:pt>
                <c:pt idx="3347">
                  <c:v>95520</c:v>
                </c:pt>
                <c:pt idx="3348">
                  <c:v>189038</c:v>
                </c:pt>
                <c:pt idx="3349">
                  <c:v>1036632</c:v>
                </c:pt>
                <c:pt idx="3350">
                  <c:v>3780194</c:v>
                </c:pt>
                <c:pt idx="3351">
                  <c:v>260697</c:v>
                </c:pt>
                <c:pt idx="3352">
                  <c:v>543711</c:v>
                </c:pt>
                <c:pt idx="3353">
                  <c:v>28781</c:v>
                </c:pt>
                <c:pt idx="3354">
                  <c:v>620687</c:v>
                </c:pt>
                <c:pt idx="3355">
                  <c:v>1329350</c:v>
                </c:pt>
                <c:pt idx="3356">
                  <c:v>4678751</c:v>
                </c:pt>
                <c:pt idx="3357">
                  <c:v>1908094</c:v>
                </c:pt>
                <c:pt idx="3358">
                  <c:v>112077</c:v>
                </c:pt>
                <c:pt idx="3359">
                  <c:v>220548</c:v>
                </c:pt>
                <c:pt idx="3360">
                  <c:v>147383</c:v>
                </c:pt>
                <c:pt idx="3361">
                  <c:v>1244190</c:v>
                </c:pt>
                <c:pt idx="3362">
                  <c:v>285483</c:v>
                </c:pt>
                <c:pt idx="3363">
                  <c:v>1464</c:v>
                </c:pt>
                <c:pt idx="3364">
                  <c:v>401423</c:v>
                </c:pt>
                <c:pt idx="3365">
                  <c:v>377906</c:v>
                </c:pt>
                <c:pt idx="3366">
                  <c:v>7746</c:v>
                </c:pt>
                <c:pt idx="3367">
                  <c:v>741548</c:v>
                </c:pt>
                <c:pt idx="3368">
                  <c:v>205209</c:v>
                </c:pt>
                <c:pt idx="3369">
                  <c:v>3848607</c:v>
                </c:pt>
                <c:pt idx="3370">
                  <c:v>719340</c:v>
                </c:pt>
                <c:pt idx="3371">
                  <c:v>2047272</c:v>
                </c:pt>
                <c:pt idx="3372">
                  <c:v>617505</c:v>
                </c:pt>
                <c:pt idx="3373">
                  <c:v>42658</c:v>
                </c:pt>
                <c:pt idx="3374">
                  <c:v>1927025</c:v>
                </c:pt>
                <c:pt idx="3375">
                  <c:v>349743</c:v>
                </c:pt>
                <c:pt idx="3376">
                  <c:v>689597</c:v>
                </c:pt>
                <c:pt idx="3377">
                  <c:v>432620</c:v>
                </c:pt>
                <c:pt idx="3378">
                  <c:v>26940</c:v>
                </c:pt>
                <c:pt idx="3379">
                  <c:v>758927</c:v>
                </c:pt>
                <c:pt idx="3380">
                  <c:v>93591</c:v>
                </c:pt>
                <c:pt idx="3381">
                  <c:v>846124</c:v>
                </c:pt>
                <c:pt idx="3382">
                  <c:v>1096158</c:v>
                </c:pt>
                <c:pt idx="3383">
                  <c:v>42239</c:v>
                </c:pt>
                <c:pt idx="3384">
                  <c:v>5739252</c:v>
                </c:pt>
                <c:pt idx="3385">
                  <c:v>434727</c:v>
                </c:pt>
                <c:pt idx="3386">
                  <c:v>5558317</c:v>
                </c:pt>
                <c:pt idx="3387">
                  <c:v>1205682</c:v>
                </c:pt>
                <c:pt idx="3388">
                  <c:v>2480934</c:v>
                </c:pt>
                <c:pt idx="3389">
                  <c:v>2230715</c:v>
                </c:pt>
                <c:pt idx="3390">
                  <c:v>1199114</c:v>
                </c:pt>
                <c:pt idx="3391">
                  <c:v>765096</c:v>
                </c:pt>
                <c:pt idx="3392">
                  <c:v>3326832</c:v>
                </c:pt>
                <c:pt idx="3393">
                  <c:v>118865</c:v>
                </c:pt>
                <c:pt idx="3394">
                  <c:v>7999926</c:v>
                </c:pt>
                <c:pt idx="3395">
                  <c:v>7967275</c:v>
                </c:pt>
                <c:pt idx="3396">
                  <c:v>3133</c:v>
                </c:pt>
                <c:pt idx="3397">
                  <c:v>55419</c:v>
                </c:pt>
                <c:pt idx="3398">
                  <c:v>396832</c:v>
                </c:pt>
                <c:pt idx="3399">
                  <c:v>435619</c:v>
                </c:pt>
                <c:pt idx="3400">
                  <c:v>577937</c:v>
                </c:pt>
                <c:pt idx="3401">
                  <c:v>285769</c:v>
                </c:pt>
                <c:pt idx="3402">
                  <c:v>100291</c:v>
                </c:pt>
                <c:pt idx="3403">
                  <c:v>657043</c:v>
                </c:pt>
                <c:pt idx="3404">
                  <c:v>21199</c:v>
                </c:pt>
                <c:pt idx="3405">
                  <c:v>33459</c:v>
                </c:pt>
                <c:pt idx="3406">
                  <c:v>2705268</c:v>
                </c:pt>
                <c:pt idx="3407">
                  <c:v>26967</c:v>
                </c:pt>
                <c:pt idx="3408">
                  <c:v>329129</c:v>
                </c:pt>
                <c:pt idx="3409">
                  <c:v>505886</c:v>
                </c:pt>
                <c:pt idx="3410">
                  <c:v>66190</c:v>
                </c:pt>
                <c:pt idx="3411">
                  <c:v>225463</c:v>
                </c:pt>
                <c:pt idx="3412">
                  <c:v>139884</c:v>
                </c:pt>
                <c:pt idx="3413">
                  <c:v>371510</c:v>
                </c:pt>
                <c:pt idx="3414">
                  <c:v>1996355</c:v>
                </c:pt>
                <c:pt idx="3415">
                  <c:v>595836</c:v>
                </c:pt>
                <c:pt idx="3416">
                  <c:v>316756</c:v>
                </c:pt>
                <c:pt idx="3417">
                  <c:v>213409</c:v>
                </c:pt>
                <c:pt idx="3418">
                  <c:v>1962973</c:v>
                </c:pt>
                <c:pt idx="3419">
                  <c:v>1089753</c:v>
                </c:pt>
                <c:pt idx="3420">
                  <c:v>128413</c:v>
                </c:pt>
                <c:pt idx="3421">
                  <c:v>179723</c:v>
                </c:pt>
                <c:pt idx="3422">
                  <c:v>180606</c:v>
                </c:pt>
                <c:pt idx="3423">
                  <c:v>51186</c:v>
                </c:pt>
                <c:pt idx="3424">
                  <c:v>361432</c:v>
                </c:pt>
                <c:pt idx="3425">
                  <c:v>2234419</c:v>
                </c:pt>
                <c:pt idx="3426">
                  <c:v>2519858</c:v>
                </c:pt>
                <c:pt idx="3427">
                  <c:v>4594686</c:v>
                </c:pt>
                <c:pt idx="3428">
                  <c:v>2451830</c:v>
                </c:pt>
                <c:pt idx="3429">
                  <c:v>23506</c:v>
                </c:pt>
                <c:pt idx="3430">
                  <c:v>210808</c:v>
                </c:pt>
                <c:pt idx="3431">
                  <c:v>1311014</c:v>
                </c:pt>
                <c:pt idx="3432">
                  <c:v>24772</c:v>
                </c:pt>
                <c:pt idx="3433">
                  <c:v>151626</c:v>
                </c:pt>
                <c:pt idx="3434">
                  <c:v>171518</c:v>
                </c:pt>
                <c:pt idx="3435">
                  <c:v>695072</c:v>
                </c:pt>
                <c:pt idx="3436">
                  <c:v>641055</c:v>
                </c:pt>
                <c:pt idx="3437">
                  <c:v>702374</c:v>
                </c:pt>
                <c:pt idx="3438">
                  <c:v>857855</c:v>
                </c:pt>
                <c:pt idx="3439">
                  <c:v>584074</c:v>
                </c:pt>
                <c:pt idx="3440">
                  <c:v>435462</c:v>
                </c:pt>
                <c:pt idx="3441">
                  <c:v>5398142</c:v>
                </c:pt>
                <c:pt idx="3442">
                  <c:v>612091</c:v>
                </c:pt>
                <c:pt idx="3443">
                  <c:v>49017</c:v>
                </c:pt>
                <c:pt idx="3444">
                  <c:v>423039</c:v>
                </c:pt>
                <c:pt idx="3445">
                  <c:v>1218771</c:v>
                </c:pt>
                <c:pt idx="3446">
                  <c:v>1108366</c:v>
                </c:pt>
                <c:pt idx="3447">
                  <c:v>500154</c:v>
                </c:pt>
                <c:pt idx="3448">
                  <c:v>3232536</c:v>
                </c:pt>
                <c:pt idx="3449">
                  <c:v>4134994</c:v>
                </c:pt>
                <c:pt idx="3450">
                  <c:v>202879</c:v>
                </c:pt>
                <c:pt idx="3451">
                  <c:v>277229</c:v>
                </c:pt>
                <c:pt idx="3452">
                  <c:v>814603</c:v>
                </c:pt>
                <c:pt idx="3453">
                  <c:v>278510</c:v>
                </c:pt>
                <c:pt idx="3454">
                  <c:v>344534</c:v>
                </c:pt>
                <c:pt idx="3455">
                  <c:v>3742740</c:v>
                </c:pt>
                <c:pt idx="3456">
                  <c:v>3148434</c:v>
                </c:pt>
                <c:pt idx="3457">
                  <c:v>299365</c:v>
                </c:pt>
                <c:pt idx="3458">
                  <c:v>308787</c:v>
                </c:pt>
                <c:pt idx="3459">
                  <c:v>17594</c:v>
                </c:pt>
                <c:pt idx="3460">
                  <c:v>1273655</c:v>
                </c:pt>
                <c:pt idx="3461">
                  <c:v>169750</c:v>
                </c:pt>
                <c:pt idx="3462">
                  <c:v>682383</c:v>
                </c:pt>
                <c:pt idx="3463">
                  <c:v>3748683</c:v>
                </c:pt>
                <c:pt idx="3464">
                  <c:v>47455</c:v>
                </c:pt>
                <c:pt idx="3465">
                  <c:v>10891</c:v>
                </c:pt>
                <c:pt idx="3466">
                  <c:v>41446137</c:v>
                </c:pt>
                <c:pt idx="3467">
                  <c:v>4829710</c:v>
                </c:pt>
                <c:pt idx="3468">
                  <c:v>2839406</c:v>
                </c:pt>
                <c:pt idx="3469">
                  <c:v>318801</c:v>
                </c:pt>
                <c:pt idx="3470">
                  <c:v>161231</c:v>
                </c:pt>
                <c:pt idx="3471">
                  <c:v>57951412</c:v>
                </c:pt>
                <c:pt idx="3472">
                  <c:v>261872</c:v>
                </c:pt>
                <c:pt idx="3473">
                  <c:v>286299</c:v>
                </c:pt>
                <c:pt idx="3474">
                  <c:v>1001742</c:v>
                </c:pt>
                <c:pt idx="3475">
                  <c:v>143619</c:v>
                </c:pt>
                <c:pt idx="3476">
                  <c:v>39595</c:v>
                </c:pt>
                <c:pt idx="3477">
                  <c:v>144773</c:v>
                </c:pt>
                <c:pt idx="3478">
                  <c:v>4919175</c:v>
                </c:pt>
                <c:pt idx="3479">
                  <c:v>100786</c:v>
                </c:pt>
                <c:pt idx="3480">
                  <c:v>144594</c:v>
                </c:pt>
                <c:pt idx="3481">
                  <c:v>4003530</c:v>
                </c:pt>
                <c:pt idx="3482">
                  <c:v>4605055</c:v>
                </c:pt>
                <c:pt idx="3483">
                  <c:v>820885</c:v>
                </c:pt>
                <c:pt idx="3484">
                  <c:v>208678</c:v>
                </c:pt>
                <c:pt idx="3485">
                  <c:v>123251</c:v>
                </c:pt>
                <c:pt idx="3486">
                  <c:v>2203618</c:v>
                </c:pt>
                <c:pt idx="3487">
                  <c:v>937914</c:v>
                </c:pt>
                <c:pt idx="3488">
                  <c:v>2480760</c:v>
                </c:pt>
                <c:pt idx="3489">
                  <c:v>1954026</c:v>
                </c:pt>
                <c:pt idx="3490">
                  <c:v>65631</c:v>
                </c:pt>
                <c:pt idx="3491">
                  <c:v>587204</c:v>
                </c:pt>
                <c:pt idx="3492">
                  <c:v>286574</c:v>
                </c:pt>
                <c:pt idx="3493">
                  <c:v>487593</c:v>
                </c:pt>
                <c:pt idx="3494">
                  <c:v>1536968</c:v>
                </c:pt>
                <c:pt idx="3495">
                  <c:v>438129</c:v>
                </c:pt>
                <c:pt idx="3496">
                  <c:v>385734</c:v>
                </c:pt>
                <c:pt idx="3497">
                  <c:v>423043</c:v>
                </c:pt>
                <c:pt idx="3498">
                  <c:v>1666003</c:v>
                </c:pt>
                <c:pt idx="3499">
                  <c:v>393170</c:v>
                </c:pt>
                <c:pt idx="3500">
                  <c:v>2839135</c:v>
                </c:pt>
                <c:pt idx="3501">
                  <c:v>47701</c:v>
                </c:pt>
                <c:pt idx="3502">
                  <c:v>275982</c:v>
                </c:pt>
                <c:pt idx="3503">
                  <c:v>403887</c:v>
                </c:pt>
                <c:pt idx="3504">
                  <c:v>57465</c:v>
                </c:pt>
                <c:pt idx="3505">
                  <c:v>294310</c:v>
                </c:pt>
                <c:pt idx="3506">
                  <c:v>1363711</c:v>
                </c:pt>
                <c:pt idx="3507">
                  <c:v>1675419</c:v>
                </c:pt>
                <c:pt idx="3508">
                  <c:v>94373</c:v>
                </c:pt>
                <c:pt idx="3509">
                  <c:v>333820</c:v>
                </c:pt>
                <c:pt idx="3510">
                  <c:v>362180</c:v>
                </c:pt>
                <c:pt idx="3511">
                  <c:v>152001</c:v>
                </c:pt>
                <c:pt idx="3512">
                  <c:v>35125</c:v>
                </c:pt>
                <c:pt idx="3513">
                  <c:v>22371</c:v>
                </c:pt>
                <c:pt idx="3514">
                  <c:v>244518</c:v>
                </c:pt>
                <c:pt idx="3515">
                  <c:v>177648</c:v>
                </c:pt>
                <c:pt idx="3516">
                  <c:v>488133</c:v>
                </c:pt>
                <c:pt idx="3517">
                  <c:v>267038</c:v>
                </c:pt>
                <c:pt idx="3518">
                  <c:v>416772</c:v>
                </c:pt>
                <c:pt idx="3519">
                  <c:v>1791693</c:v>
                </c:pt>
                <c:pt idx="3520">
                  <c:v>1695926</c:v>
                </c:pt>
                <c:pt idx="3521">
                  <c:v>6804554</c:v>
                </c:pt>
                <c:pt idx="3522">
                  <c:v>56012</c:v>
                </c:pt>
                <c:pt idx="3523">
                  <c:v>309971</c:v>
                </c:pt>
                <c:pt idx="3524">
                  <c:v>469432</c:v>
                </c:pt>
                <c:pt idx="3525">
                  <c:v>8697</c:v>
                </c:pt>
                <c:pt idx="3526">
                  <c:v>5578495</c:v>
                </c:pt>
                <c:pt idx="3527">
                  <c:v>298003</c:v>
                </c:pt>
                <c:pt idx="3528">
                  <c:v>5107601</c:v>
                </c:pt>
                <c:pt idx="3529">
                  <c:v>1581379</c:v>
                </c:pt>
                <c:pt idx="3530">
                  <c:v>9164600</c:v>
                </c:pt>
                <c:pt idx="3531">
                  <c:v>122544931</c:v>
                </c:pt>
                <c:pt idx="3532">
                  <c:v>498613</c:v>
                </c:pt>
                <c:pt idx="3533">
                  <c:v>1420335</c:v>
                </c:pt>
                <c:pt idx="3534">
                  <c:v>2015271</c:v>
                </c:pt>
                <c:pt idx="3535">
                  <c:v>2763416</c:v>
                </c:pt>
                <c:pt idx="3536">
                  <c:v>1136277</c:v>
                </c:pt>
                <c:pt idx="3537">
                  <c:v>311117</c:v>
                </c:pt>
                <c:pt idx="3538">
                  <c:v>1156807</c:v>
                </c:pt>
                <c:pt idx="3539">
                  <c:v>200246</c:v>
                </c:pt>
                <c:pt idx="3540">
                  <c:v>1240985</c:v>
                </c:pt>
                <c:pt idx="3541">
                  <c:v>435338</c:v>
                </c:pt>
                <c:pt idx="3542">
                  <c:v>890803</c:v>
                </c:pt>
                <c:pt idx="3543">
                  <c:v>2688144</c:v>
                </c:pt>
                <c:pt idx="3544">
                  <c:v>292413</c:v>
                </c:pt>
                <c:pt idx="3545">
                  <c:v>216179</c:v>
                </c:pt>
                <c:pt idx="3546">
                  <c:v>1166324</c:v>
                </c:pt>
                <c:pt idx="3547">
                  <c:v>2275306</c:v>
                </c:pt>
                <c:pt idx="3548">
                  <c:v>1422235</c:v>
                </c:pt>
                <c:pt idx="3549">
                  <c:v>21957640</c:v>
                </c:pt>
                <c:pt idx="3550">
                  <c:v>186750</c:v>
                </c:pt>
                <c:pt idx="3551">
                  <c:v>61309</c:v>
                </c:pt>
                <c:pt idx="3552">
                  <c:v>2283685</c:v>
                </c:pt>
                <c:pt idx="3553">
                  <c:v>292375</c:v>
                </c:pt>
                <c:pt idx="3554">
                  <c:v>241832</c:v>
                </c:pt>
                <c:pt idx="3555">
                  <c:v>215345</c:v>
                </c:pt>
                <c:pt idx="3556">
                  <c:v>479587</c:v>
                </c:pt>
                <c:pt idx="3557">
                  <c:v>2276613</c:v>
                </c:pt>
                <c:pt idx="3558">
                  <c:v>3976296</c:v>
                </c:pt>
                <c:pt idx="3559">
                  <c:v>473026</c:v>
                </c:pt>
                <c:pt idx="3560">
                  <c:v>153341</c:v>
                </c:pt>
                <c:pt idx="3561">
                  <c:v>4719807</c:v>
                </c:pt>
                <c:pt idx="3562">
                  <c:v>2226074</c:v>
                </c:pt>
                <c:pt idx="3563">
                  <c:v>560569</c:v>
                </c:pt>
                <c:pt idx="3564">
                  <c:v>472575</c:v>
                </c:pt>
                <c:pt idx="3565">
                  <c:v>3948004</c:v>
                </c:pt>
                <c:pt idx="3566">
                  <c:v>8659</c:v>
                </c:pt>
                <c:pt idx="3567">
                  <c:v>28630</c:v>
                </c:pt>
                <c:pt idx="3568">
                  <c:v>5122352</c:v>
                </c:pt>
                <c:pt idx="3569">
                  <c:v>533815</c:v>
                </c:pt>
                <c:pt idx="3570">
                  <c:v>834551</c:v>
                </c:pt>
                <c:pt idx="3571">
                  <c:v>53415</c:v>
                </c:pt>
                <c:pt idx="3572">
                  <c:v>602362</c:v>
                </c:pt>
                <c:pt idx="3573">
                  <c:v>21888660</c:v>
                </c:pt>
                <c:pt idx="3574">
                  <c:v>853242</c:v>
                </c:pt>
                <c:pt idx="3575">
                  <c:v>529088</c:v>
                </c:pt>
                <c:pt idx="3576">
                  <c:v>184794</c:v>
                </c:pt>
                <c:pt idx="3577">
                  <c:v>5952094</c:v>
                </c:pt>
                <c:pt idx="3578">
                  <c:v>1725355</c:v>
                </c:pt>
                <c:pt idx="3579">
                  <c:v>1656235</c:v>
                </c:pt>
                <c:pt idx="3580">
                  <c:v>1381198</c:v>
                </c:pt>
                <c:pt idx="3581">
                  <c:v>498117</c:v>
                </c:pt>
                <c:pt idx="3582">
                  <c:v>543491</c:v>
                </c:pt>
                <c:pt idx="3583">
                  <c:v>3558834</c:v>
                </c:pt>
                <c:pt idx="3584">
                  <c:v>268035</c:v>
                </c:pt>
                <c:pt idx="3585">
                  <c:v>323471</c:v>
                </c:pt>
                <c:pt idx="3586">
                  <c:v>622235</c:v>
                </c:pt>
                <c:pt idx="3587">
                  <c:v>1353109</c:v>
                </c:pt>
                <c:pt idx="3588">
                  <c:v>922301</c:v>
                </c:pt>
                <c:pt idx="3589">
                  <c:v>1558898</c:v>
                </c:pt>
                <c:pt idx="3590">
                  <c:v>1559583</c:v>
                </c:pt>
                <c:pt idx="3591">
                  <c:v>317658</c:v>
                </c:pt>
                <c:pt idx="3592">
                  <c:v>88663</c:v>
                </c:pt>
                <c:pt idx="3593">
                  <c:v>33768</c:v>
                </c:pt>
                <c:pt idx="3594">
                  <c:v>29725</c:v>
                </c:pt>
                <c:pt idx="3595">
                  <c:v>221906</c:v>
                </c:pt>
                <c:pt idx="3596">
                  <c:v>1477735</c:v>
                </c:pt>
                <c:pt idx="3597">
                  <c:v>9039407</c:v>
                </c:pt>
                <c:pt idx="3598">
                  <c:v>65197</c:v>
                </c:pt>
                <c:pt idx="3599">
                  <c:v>131240</c:v>
                </c:pt>
                <c:pt idx="3600">
                  <c:v>1046154</c:v>
                </c:pt>
                <c:pt idx="3601">
                  <c:v>27335197</c:v>
                </c:pt>
                <c:pt idx="3602">
                  <c:v>281689</c:v>
                </c:pt>
                <c:pt idx="3603">
                  <c:v>474318</c:v>
                </c:pt>
                <c:pt idx="3604">
                  <c:v>99495</c:v>
                </c:pt>
                <c:pt idx="3605">
                  <c:v>1009538</c:v>
                </c:pt>
                <c:pt idx="3606">
                  <c:v>735189</c:v>
                </c:pt>
                <c:pt idx="3607">
                  <c:v>315148</c:v>
                </c:pt>
                <c:pt idx="3608">
                  <c:v>689858</c:v>
                </c:pt>
                <c:pt idx="3609">
                  <c:v>25839</c:v>
                </c:pt>
                <c:pt idx="3610">
                  <c:v>1537417</c:v>
                </c:pt>
                <c:pt idx="3611">
                  <c:v>461918</c:v>
                </c:pt>
                <c:pt idx="3612">
                  <c:v>3343908</c:v>
                </c:pt>
                <c:pt idx="3613">
                  <c:v>292087</c:v>
                </c:pt>
                <c:pt idx="3614">
                  <c:v>328687</c:v>
                </c:pt>
                <c:pt idx="3615">
                  <c:v>1933415</c:v>
                </c:pt>
                <c:pt idx="3616">
                  <c:v>78783</c:v>
                </c:pt>
                <c:pt idx="3617">
                  <c:v>4218040</c:v>
                </c:pt>
                <c:pt idx="3618">
                  <c:v>1352763</c:v>
                </c:pt>
                <c:pt idx="3619">
                  <c:v>156892</c:v>
                </c:pt>
                <c:pt idx="3620">
                  <c:v>141000</c:v>
                </c:pt>
                <c:pt idx="3621">
                  <c:v>352667</c:v>
                </c:pt>
                <c:pt idx="3622">
                  <c:v>2664</c:v>
                </c:pt>
                <c:pt idx="3623">
                  <c:v>38479</c:v>
                </c:pt>
                <c:pt idx="3624">
                  <c:v>258506</c:v>
                </c:pt>
                <c:pt idx="3625">
                  <c:v>458494</c:v>
                </c:pt>
                <c:pt idx="3626">
                  <c:v>720317</c:v>
                </c:pt>
                <c:pt idx="3627">
                  <c:v>39720</c:v>
                </c:pt>
                <c:pt idx="3628">
                  <c:v>2426345</c:v>
                </c:pt>
                <c:pt idx="3629">
                  <c:v>246944</c:v>
                </c:pt>
                <c:pt idx="3630">
                  <c:v>88560</c:v>
                </c:pt>
                <c:pt idx="3631">
                  <c:v>480552</c:v>
                </c:pt>
                <c:pt idx="3632">
                  <c:v>8734726</c:v>
                </c:pt>
                <c:pt idx="3633">
                  <c:v>895352</c:v>
                </c:pt>
                <c:pt idx="3634">
                  <c:v>1553598</c:v>
                </c:pt>
                <c:pt idx="3635">
                  <c:v>132029</c:v>
                </c:pt>
                <c:pt idx="3636">
                  <c:v>573028</c:v>
                </c:pt>
                <c:pt idx="3637">
                  <c:v>207465</c:v>
                </c:pt>
                <c:pt idx="3638">
                  <c:v>2337251</c:v>
                </c:pt>
                <c:pt idx="3639">
                  <c:v>260580</c:v>
                </c:pt>
                <c:pt idx="3640">
                  <c:v>7965486</c:v>
                </c:pt>
                <c:pt idx="3641">
                  <c:v>2259888</c:v>
                </c:pt>
                <c:pt idx="3642">
                  <c:v>1593</c:v>
                </c:pt>
                <c:pt idx="3643">
                  <c:v>282348</c:v>
                </c:pt>
                <c:pt idx="3644">
                  <c:v>105270</c:v>
                </c:pt>
                <c:pt idx="3645">
                  <c:v>345371</c:v>
                </c:pt>
                <c:pt idx="3646">
                  <c:v>460011</c:v>
                </c:pt>
                <c:pt idx="3647">
                  <c:v>3087952</c:v>
                </c:pt>
                <c:pt idx="3648">
                  <c:v>792979</c:v>
                </c:pt>
                <c:pt idx="3649">
                  <c:v>1294681</c:v>
                </c:pt>
                <c:pt idx="3650">
                  <c:v>146752</c:v>
                </c:pt>
                <c:pt idx="3651">
                  <c:v>27571</c:v>
                </c:pt>
                <c:pt idx="3652">
                  <c:v>391853</c:v>
                </c:pt>
                <c:pt idx="3653">
                  <c:v>356012</c:v>
                </c:pt>
                <c:pt idx="3654">
                  <c:v>20529</c:v>
                </c:pt>
                <c:pt idx="3655">
                  <c:v>456543</c:v>
                </c:pt>
                <c:pt idx="3656">
                  <c:v>107735</c:v>
                </c:pt>
                <c:pt idx="3657">
                  <c:v>1372300</c:v>
                </c:pt>
                <c:pt idx="3658">
                  <c:v>184982</c:v>
                </c:pt>
                <c:pt idx="3659">
                  <c:v>1180413</c:v>
                </c:pt>
                <c:pt idx="3660">
                  <c:v>1322797</c:v>
                </c:pt>
                <c:pt idx="3661">
                  <c:v>292015</c:v>
                </c:pt>
                <c:pt idx="3662">
                  <c:v>876890</c:v>
                </c:pt>
                <c:pt idx="3663">
                  <c:v>379449</c:v>
                </c:pt>
                <c:pt idx="3664">
                  <c:v>813414</c:v>
                </c:pt>
                <c:pt idx="3665">
                  <c:v>540149</c:v>
                </c:pt>
                <c:pt idx="3666">
                  <c:v>5948415</c:v>
                </c:pt>
                <c:pt idx="3667">
                  <c:v>100896</c:v>
                </c:pt>
                <c:pt idx="3668">
                  <c:v>554069</c:v>
                </c:pt>
                <c:pt idx="3669">
                  <c:v>5169</c:v>
                </c:pt>
                <c:pt idx="3670">
                  <c:v>1266647</c:v>
                </c:pt>
                <c:pt idx="3671">
                  <c:v>2078</c:v>
                </c:pt>
                <c:pt idx="3672">
                  <c:v>79736</c:v>
                </c:pt>
                <c:pt idx="3673">
                  <c:v>438733</c:v>
                </c:pt>
                <c:pt idx="3674">
                  <c:v>1473589</c:v>
                </c:pt>
                <c:pt idx="3675">
                  <c:v>953710</c:v>
                </c:pt>
                <c:pt idx="3676">
                  <c:v>556347</c:v>
                </c:pt>
                <c:pt idx="3677">
                  <c:v>624237</c:v>
                </c:pt>
                <c:pt idx="3678">
                  <c:v>64294</c:v>
                </c:pt>
                <c:pt idx="3679">
                  <c:v>246835</c:v>
                </c:pt>
                <c:pt idx="3680">
                  <c:v>56894</c:v>
                </c:pt>
                <c:pt idx="3681">
                  <c:v>799878</c:v>
                </c:pt>
                <c:pt idx="3682">
                  <c:v>5420474</c:v>
                </c:pt>
                <c:pt idx="3683">
                  <c:v>1037921</c:v>
                </c:pt>
                <c:pt idx="3684">
                  <c:v>1546967</c:v>
                </c:pt>
                <c:pt idx="3685">
                  <c:v>73649</c:v>
                </c:pt>
                <c:pt idx="3686">
                  <c:v>1071848</c:v>
                </c:pt>
                <c:pt idx="3687">
                  <c:v>511315</c:v>
                </c:pt>
                <c:pt idx="3688">
                  <c:v>120078</c:v>
                </c:pt>
                <c:pt idx="3689">
                  <c:v>1099145</c:v>
                </c:pt>
                <c:pt idx="3690">
                  <c:v>411705</c:v>
                </c:pt>
                <c:pt idx="3691">
                  <c:v>1603502</c:v>
                </c:pt>
                <c:pt idx="3692">
                  <c:v>37144</c:v>
                </c:pt>
                <c:pt idx="3693">
                  <c:v>76351</c:v>
                </c:pt>
                <c:pt idx="3694">
                  <c:v>3044139</c:v>
                </c:pt>
                <c:pt idx="3695">
                  <c:v>56717</c:v>
                </c:pt>
                <c:pt idx="3696">
                  <c:v>79154</c:v>
                </c:pt>
                <c:pt idx="3697">
                  <c:v>19412787</c:v>
                </c:pt>
                <c:pt idx="3698">
                  <c:v>1279582</c:v>
                </c:pt>
                <c:pt idx="3699">
                  <c:v>1984239</c:v>
                </c:pt>
                <c:pt idx="3700">
                  <c:v>5517903</c:v>
                </c:pt>
                <c:pt idx="3701">
                  <c:v>83530</c:v>
                </c:pt>
                <c:pt idx="3702">
                  <c:v>210065</c:v>
                </c:pt>
                <c:pt idx="3703">
                  <c:v>5755949</c:v>
                </c:pt>
                <c:pt idx="3704">
                  <c:v>3256799</c:v>
                </c:pt>
                <c:pt idx="3705">
                  <c:v>618752</c:v>
                </c:pt>
                <c:pt idx="3706">
                  <c:v>22034</c:v>
                </c:pt>
                <c:pt idx="3707">
                  <c:v>552697</c:v>
                </c:pt>
                <c:pt idx="3708">
                  <c:v>1252</c:v>
                </c:pt>
                <c:pt idx="3709">
                  <c:v>1226948</c:v>
                </c:pt>
                <c:pt idx="3710">
                  <c:v>2977964</c:v>
                </c:pt>
                <c:pt idx="3711">
                  <c:v>954635</c:v>
                </c:pt>
                <c:pt idx="3712">
                  <c:v>268077</c:v>
                </c:pt>
                <c:pt idx="3713">
                  <c:v>359120</c:v>
                </c:pt>
                <c:pt idx="3714">
                  <c:v>296315</c:v>
                </c:pt>
                <c:pt idx="3715">
                  <c:v>32825</c:v>
                </c:pt>
                <c:pt idx="3716">
                  <c:v>2604392</c:v>
                </c:pt>
                <c:pt idx="3717">
                  <c:v>292715</c:v>
                </c:pt>
                <c:pt idx="3718">
                  <c:v>2083564</c:v>
                </c:pt>
                <c:pt idx="3719">
                  <c:v>10505035</c:v>
                </c:pt>
                <c:pt idx="3720">
                  <c:v>72365</c:v>
                </c:pt>
                <c:pt idx="3721">
                  <c:v>1425308</c:v>
                </c:pt>
                <c:pt idx="3722">
                  <c:v>167110</c:v>
                </c:pt>
                <c:pt idx="3723">
                  <c:v>390261</c:v>
                </c:pt>
                <c:pt idx="3724">
                  <c:v>763000</c:v>
                </c:pt>
                <c:pt idx="3725">
                  <c:v>1223851</c:v>
                </c:pt>
                <c:pt idx="3726">
                  <c:v>178717</c:v>
                </c:pt>
                <c:pt idx="3727">
                  <c:v>156774</c:v>
                </c:pt>
                <c:pt idx="3728">
                  <c:v>343860</c:v>
                </c:pt>
                <c:pt idx="3729">
                  <c:v>685619</c:v>
                </c:pt>
                <c:pt idx="3730">
                  <c:v>51588</c:v>
                </c:pt>
                <c:pt idx="3731">
                  <c:v>41803845</c:v>
                </c:pt>
                <c:pt idx="3732">
                  <c:v>34324</c:v>
                </c:pt>
                <c:pt idx="3733">
                  <c:v>155701</c:v>
                </c:pt>
                <c:pt idx="3734">
                  <c:v>538061</c:v>
                </c:pt>
                <c:pt idx="3735">
                  <c:v>4307697</c:v>
                </c:pt>
                <c:pt idx="3736">
                  <c:v>46025</c:v>
                </c:pt>
                <c:pt idx="3737">
                  <c:v>6172</c:v>
                </c:pt>
                <c:pt idx="3738">
                  <c:v>186023</c:v>
                </c:pt>
                <c:pt idx="3739">
                  <c:v>64262</c:v>
                </c:pt>
                <c:pt idx="3740">
                  <c:v>762583</c:v>
                </c:pt>
                <c:pt idx="3741">
                  <c:v>2564760</c:v>
                </c:pt>
                <c:pt idx="3742">
                  <c:v>26448434</c:v>
                </c:pt>
                <c:pt idx="3743">
                  <c:v>1964287</c:v>
                </c:pt>
                <c:pt idx="3744">
                  <c:v>58689</c:v>
                </c:pt>
                <c:pt idx="3745">
                  <c:v>6169981</c:v>
                </c:pt>
                <c:pt idx="3746">
                  <c:v>230733</c:v>
                </c:pt>
                <c:pt idx="3747">
                  <c:v>50934</c:v>
                </c:pt>
                <c:pt idx="3748">
                  <c:v>194689</c:v>
                </c:pt>
                <c:pt idx="3749">
                  <c:v>57770</c:v>
                </c:pt>
                <c:pt idx="3750">
                  <c:v>899519</c:v>
                </c:pt>
                <c:pt idx="3751">
                  <c:v>56032</c:v>
                </c:pt>
                <c:pt idx="3752">
                  <c:v>329873</c:v>
                </c:pt>
                <c:pt idx="3753">
                  <c:v>8837197</c:v>
                </c:pt>
                <c:pt idx="3754">
                  <c:v>76714</c:v>
                </c:pt>
                <c:pt idx="3755">
                  <c:v>18916</c:v>
                </c:pt>
                <c:pt idx="3756">
                  <c:v>1639968</c:v>
                </c:pt>
                <c:pt idx="3757">
                  <c:v>37095</c:v>
                </c:pt>
                <c:pt idx="3758">
                  <c:v>4541</c:v>
                </c:pt>
                <c:pt idx="3759">
                  <c:v>1646051</c:v>
                </c:pt>
                <c:pt idx="3760">
                  <c:v>915783</c:v>
                </c:pt>
                <c:pt idx="3761">
                  <c:v>46054</c:v>
                </c:pt>
                <c:pt idx="3762">
                  <c:v>336872</c:v>
                </c:pt>
                <c:pt idx="3763">
                  <c:v>7172963</c:v>
                </c:pt>
                <c:pt idx="3764">
                  <c:v>275380</c:v>
                </c:pt>
                <c:pt idx="3765">
                  <c:v>1615678</c:v>
                </c:pt>
                <c:pt idx="3766">
                  <c:v>35615</c:v>
                </c:pt>
                <c:pt idx="3767">
                  <c:v>852554</c:v>
                </c:pt>
                <c:pt idx="3768">
                  <c:v>563721</c:v>
                </c:pt>
                <c:pt idx="3769">
                  <c:v>751768</c:v>
                </c:pt>
                <c:pt idx="3770">
                  <c:v>1203227</c:v>
                </c:pt>
                <c:pt idx="3771">
                  <c:v>73083</c:v>
                </c:pt>
                <c:pt idx="3772">
                  <c:v>355279</c:v>
                </c:pt>
                <c:pt idx="3773">
                  <c:v>1251577</c:v>
                </c:pt>
                <c:pt idx="3774">
                  <c:v>448169</c:v>
                </c:pt>
                <c:pt idx="3775">
                  <c:v>1931851</c:v>
                </c:pt>
                <c:pt idx="3776">
                  <c:v>619376</c:v>
                </c:pt>
                <c:pt idx="3777">
                  <c:v>1441446</c:v>
                </c:pt>
                <c:pt idx="3778">
                  <c:v>2387617</c:v>
                </c:pt>
                <c:pt idx="3779">
                  <c:v>799411</c:v>
                </c:pt>
                <c:pt idx="3780">
                  <c:v>4604207</c:v>
                </c:pt>
                <c:pt idx="3781">
                  <c:v>602180</c:v>
                </c:pt>
                <c:pt idx="3782">
                  <c:v>537443</c:v>
                </c:pt>
                <c:pt idx="3783">
                  <c:v>904555</c:v>
                </c:pt>
                <c:pt idx="3784">
                  <c:v>4265963</c:v>
                </c:pt>
                <c:pt idx="3785">
                  <c:v>2710968</c:v>
                </c:pt>
                <c:pt idx="3786">
                  <c:v>106288</c:v>
                </c:pt>
                <c:pt idx="3787">
                  <c:v>483127</c:v>
                </c:pt>
                <c:pt idx="3788">
                  <c:v>9454</c:v>
                </c:pt>
                <c:pt idx="3789">
                  <c:v>1069986</c:v>
                </c:pt>
                <c:pt idx="3790">
                  <c:v>816073</c:v>
                </c:pt>
                <c:pt idx="3791">
                  <c:v>215541</c:v>
                </c:pt>
                <c:pt idx="3792">
                  <c:v>1721076</c:v>
                </c:pt>
                <c:pt idx="3793">
                  <c:v>4551374</c:v>
                </c:pt>
                <c:pt idx="3794">
                  <c:v>1572313</c:v>
                </c:pt>
                <c:pt idx="3795">
                  <c:v>32548</c:v>
                </c:pt>
                <c:pt idx="3796">
                  <c:v>402509</c:v>
                </c:pt>
                <c:pt idx="3797">
                  <c:v>1563582</c:v>
                </c:pt>
                <c:pt idx="3798">
                  <c:v>492089</c:v>
                </c:pt>
                <c:pt idx="3799">
                  <c:v>1666780</c:v>
                </c:pt>
                <c:pt idx="3800">
                  <c:v>1597365</c:v>
                </c:pt>
                <c:pt idx="3801">
                  <c:v>2476190</c:v>
                </c:pt>
                <c:pt idx="3802">
                  <c:v>458231</c:v>
                </c:pt>
                <c:pt idx="3803">
                  <c:v>140011</c:v>
                </c:pt>
                <c:pt idx="3804">
                  <c:v>2985521</c:v>
                </c:pt>
                <c:pt idx="3805">
                  <c:v>861822</c:v>
                </c:pt>
                <c:pt idx="3806">
                  <c:v>94403</c:v>
                </c:pt>
                <c:pt idx="3807">
                  <c:v>53006</c:v>
                </c:pt>
                <c:pt idx="3808">
                  <c:v>566069</c:v>
                </c:pt>
                <c:pt idx="3809">
                  <c:v>197811</c:v>
                </c:pt>
                <c:pt idx="3810">
                  <c:v>436505</c:v>
                </c:pt>
                <c:pt idx="3811">
                  <c:v>444370</c:v>
                </c:pt>
                <c:pt idx="3812">
                  <c:v>3096627</c:v>
                </c:pt>
                <c:pt idx="3813">
                  <c:v>183242</c:v>
                </c:pt>
                <c:pt idx="3814">
                  <c:v>435057</c:v>
                </c:pt>
                <c:pt idx="3815">
                  <c:v>1457307</c:v>
                </c:pt>
                <c:pt idx="3816">
                  <c:v>788947</c:v>
                </c:pt>
                <c:pt idx="3817">
                  <c:v>1188777</c:v>
                </c:pt>
                <c:pt idx="3818">
                  <c:v>1113089</c:v>
                </c:pt>
                <c:pt idx="3819">
                  <c:v>186912</c:v>
                </c:pt>
                <c:pt idx="3820">
                  <c:v>531393</c:v>
                </c:pt>
                <c:pt idx="3821">
                  <c:v>178512</c:v>
                </c:pt>
                <c:pt idx="3822">
                  <c:v>196571</c:v>
                </c:pt>
                <c:pt idx="3823">
                  <c:v>1071030</c:v>
                </c:pt>
                <c:pt idx="3824">
                  <c:v>1705668</c:v>
                </c:pt>
                <c:pt idx="3825">
                  <c:v>739499</c:v>
                </c:pt>
                <c:pt idx="3826">
                  <c:v>951655</c:v>
                </c:pt>
                <c:pt idx="3827">
                  <c:v>83393</c:v>
                </c:pt>
                <c:pt idx="3828">
                  <c:v>41824</c:v>
                </c:pt>
                <c:pt idx="3829">
                  <c:v>2058483</c:v>
                </c:pt>
                <c:pt idx="3830">
                  <c:v>1629599</c:v>
                </c:pt>
                <c:pt idx="3831">
                  <c:v>390695</c:v>
                </c:pt>
                <c:pt idx="3832">
                  <c:v>21113889</c:v>
                </c:pt>
                <c:pt idx="3833">
                  <c:v>2654222</c:v>
                </c:pt>
                <c:pt idx="3834">
                  <c:v>469539</c:v>
                </c:pt>
                <c:pt idx="3835">
                  <c:v>960177</c:v>
                </c:pt>
                <c:pt idx="3836">
                  <c:v>68828</c:v>
                </c:pt>
                <c:pt idx="3837">
                  <c:v>41869</c:v>
                </c:pt>
                <c:pt idx="3838">
                  <c:v>553734</c:v>
                </c:pt>
                <c:pt idx="3839">
                  <c:v>845262</c:v>
                </c:pt>
                <c:pt idx="3840">
                  <c:v>373253</c:v>
                </c:pt>
                <c:pt idx="3841">
                  <c:v>35233</c:v>
                </c:pt>
                <c:pt idx="3842">
                  <c:v>27931</c:v>
                </c:pt>
                <c:pt idx="3843">
                  <c:v>657337</c:v>
                </c:pt>
                <c:pt idx="3844">
                  <c:v>3372271</c:v>
                </c:pt>
                <c:pt idx="3845">
                  <c:v>409118</c:v>
                </c:pt>
                <c:pt idx="3846">
                  <c:v>11381059</c:v>
                </c:pt>
                <c:pt idx="3847">
                  <c:v>666191</c:v>
                </c:pt>
                <c:pt idx="3848">
                  <c:v>330477</c:v>
                </c:pt>
                <c:pt idx="3849">
                  <c:v>1780209</c:v>
                </c:pt>
                <c:pt idx="3850">
                  <c:v>6197393</c:v>
                </c:pt>
                <c:pt idx="3851">
                  <c:v>3999438</c:v>
                </c:pt>
                <c:pt idx="3852">
                  <c:v>637942</c:v>
                </c:pt>
                <c:pt idx="3853">
                  <c:v>4867664</c:v>
                </c:pt>
                <c:pt idx="3854">
                  <c:v>2014354</c:v>
                </c:pt>
                <c:pt idx="3855">
                  <c:v>1176559</c:v>
                </c:pt>
                <c:pt idx="3856">
                  <c:v>7260</c:v>
                </c:pt>
                <c:pt idx="3857">
                  <c:v>1016463</c:v>
                </c:pt>
                <c:pt idx="3858">
                  <c:v>477272</c:v>
                </c:pt>
                <c:pt idx="3859">
                  <c:v>4570970</c:v>
                </c:pt>
                <c:pt idx="3860">
                  <c:v>3319097</c:v>
                </c:pt>
                <c:pt idx="3861">
                  <c:v>334600</c:v>
                </c:pt>
                <c:pt idx="3862">
                  <c:v>22607</c:v>
                </c:pt>
                <c:pt idx="3863">
                  <c:v>765391</c:v>
                </c:pt>
                <c:pt idx="3864">
                  <c:v>649180</c:v>
                </c:pt>
                <c:pt idx="3865">
                  <c:v>1317400</c:v>
                </c:pt>
                <c:pt idx="3866">
                  <c:v>1285558</c:v>
                </c:pt>
                <c:pt idx="3867">
                  <c:v>232904</c:v>
                </c:pt>
                <c:pt idx="3868">
                  <c:v>515428</c:v>
                </c:pt>
                <c:pt idx="3869">
                  <c:v>6388743</c:v>
                </c:pt>
                <c:pt idx="3870">
                  <c:v>3916992</c:v>
                </c:pt>
                <c:pt idx="3871">
                  <c:v>219948</c:v>
                </c:pt>
                <c:pt idx="3872">
                  <c:v>54247</c:v>
                </c:pt>
                <c:pt idx="3873">
                  <c:v>139393</c:v>
                </c:pt>
                <c:pt idx="3874">
                  <c:v>166137</c:v>
                </c:pt>
                <c:pt idx="3875">
                  <c:v>445043</c:v>
                </c:pt>
                <c:pt idx="3876">
                  <c:v>288663</c:v>
                </c:pt>
                <c:pt idx="3877">
                  <c:v>369038</c:v>
                </c:pt>
                <c:pt idx="3878">
                  <c:v>301674</c:v>
                </c:pt>
                <c:pt idx="3879">
                  <c:v>343759</c:v>
                </c:pt>
                <c:pt idx="3880">
                  <c:v>617910</c:v>
                </c:pt>
                <c:pt idx="3881">
                  <c:v>298322</c:v>
                </c:pt>
                <c:pt idx="3882">
                  <c:v>68965</c:v>
                </c:pt>
                <c:pt idx="3883">
                  <c:v>410483</c:v>
                </c:pt>
                <c:pt idx="3884">
                  <c:v>12907907</c:v>
                </c:pt>
                <c:pt idx="3885">
                  <c:v>1548378</c:v>
                </c:pt>
                <c:pt idx="3886">
                  <c:v>668826</c:v>
                </c:pt>
                <c:pt idx="3887">
                  <c:v>615349</c:v>
                </c:pt>
                <c:pt idx="3888">
                  <c:v>431944</c:v>
                </c:pt>
                <c:pt idx="3889">
                  <c:v>1819783</c:v>
                </c:pt>
                <c:pt idx="3890">
                  <c:v>208865</c:v>
                </c:pt>
                <c:pt idx="3891">
                  <c:v>26103</c:v>
                </c:pt>
                <c:pt idx="3892">
                  <c:v>1088527</c:v>
                </c:pt>
                <c:pt idx="3893">
                  <c:v>41265</c:v>
                </c:pt>
                <c:pt idx="3894">
                  <c:v>6041315</c:v>
                </c:pt>
                <c:pt idx="3895">
                  <c:v>399330</c:v>
                </c:pt>
                <c:pt idx="3896">
                  <c:v>3788</c:v>
                </c:pt>
                <c:pt idx="3897">
                  <c:v>85183</c:v>
                </c:pt>
                <c:pt idx="3898">
                  <c:v>169025</c:v>
                </c:pt>
                <c:pt idx="3899">
                  <c:v>1596487</c:v>
                </c:pt>
                <c:pt idx="3900">
                  <c:v>177640</c:v>
                </c:pt>
                <c:pt idx="3901">
                  <c:v>669004</c:v>
                </c:pt>
                <c:pt idx="3902">
                  <c:v>6187457</c:v>
                </c:pt>
                <c:pt idx="3903">
                  <c:v>3511909</c:v>
                </c:pt>
                <c:pt idx="3904">
                  <c:v>101737</c:v>
                </c:pt>
                <c:pt idx="3905">
                  <c:v>53399</c:v>
                </c:pt>
                <c:pt idx="3906">
                  <c:v>299644</c:v>
                </c:pt>
                <c:pt idx="3907">
                  <c:v>195525</c:v>
                </c:pt>
                <c:pt idx="3908">
                  <c:v>11415161</c:v>
                </c:pt>
                <c:pt idx="3909">
                  <c:v>1882458</c:v>
                </c:pt>
                <c:pt idx="3910">
                  <c:v>3052</c:v>
                </c:pt>
                <c:pt idx="3911">
                  <c:v>1417253</c:v>
                </c:pt>
                <c:pt idx="3912">
                  <c:v>402199</c:v>
                </c:pt>
                <c:pt idx="3913">
                  <c:v>1116365</c:v>
                </c:pt>
                <c:pt idx="3914">
                  <c:v>2620</c:v>
                </c:pt>
                <c:pt idx="3915">
                  <c:v>22302</c:v>
                </c:pt>
                <c:pt idx="3916">
                  <c:v>774012</c:v>
                </c:pt>
                <c:pt idx="3917">
                  <c:v>1631648</c:v>
                </c:pt>
                <c:pt idx="3918">
                  <c:v>448413</c:v>
                </c:pt>
                <c:pt idx="3919">
                  <c:v>871997</c:v>
                </c:pt>
                <c:pt idx="3920">
                  <c:v>143706</c:v>
                </c:pt>
                <c:pt idx="3921">
                  <c:v>322783</c:v>
                </c:pt>
                <c:pt idx="3922">
                  <c:v>664762</c:v>
                </c:pt>
                <c:pt idx="3923">
                  <c:v>1162281</c:v>
                </c:pt>
                <c:pt idx="3924">
                  <c:v>130626</c:v>
                </c:pt>
                <c:pt idx="3925">
                  <c:v>230966</c:v>
                </c:pt>
                <c:pt idx="3926">
                  <c:v>32744</c:v>
                </c:pt>
                <c:pt idx="3927">
                  <c:v>304485</c:v>
                </c:pt>
                <c:pt idx="3928">
                  <c:v>5251</c:v>
                </c:pt>
                <c:pt idx="3929">
                  <c:v>139263</c:v>
                </c:pt>
                <c:pt idx="3930">
                  <c:v>37170</c:v>
                </c:pt>
                <c:pt idx="3931">
                  <c:v>626684</c:v>
                </c:pt>
                <c:pt idx="3932">
                  <c:v>1145202</c:v>
                </c:pt>
                <c:pt idx="3933">
                  <c:v>269126</c:v>
                </c:pt>
                <c:pt idx="3934">
                  <c:v>119784</c:v>
                </c:pt>
                <c:pt idx="3935">
                  <c:v>132189</c:v>
                </c:pt>
                <c:pt idx="3936">
                  <c:v>370239</c:v>
                </c:pt>
                <c:pt idx="3937">
                  <c:v>771612</c:v>
                </c:pt>
                <c:pt idx="3938">
                  <c:v>45851</c:v>
                </c:pt>
                <c:pt idx="3939">
                  <c:v>1001146</c:v>
                </c:pt>
                <c:pt idx="3940">
                  <c:v>82692</c:v>
                </c:pt>
                <c:pt idx="3941">
                  <c:v>2398601</c:v>
                </c:pt>
                <c:pt idx="3942">
                  <c:v>1020859</c:v>
                </c:pt>
                <c:pt idx="3943">
                  <c:v>488695</c:v>
                </c:pt>
                <c:pt idx="3944">
                  <c:v>645247</c:v>
                </c:pt>
                <c:pt idx="3945">
                  <c:v>1277364</c:v>
                </c:pt>
                <c:pt idx="3946">
                  <c:v>2734361</c:v>
                </c:pt>
                <c:pt idx="3947">
                  <c:v>427929</c:v>
                </c:pt>
                <c:pt idx="3948">
                  <c:v>6262956</c:v>
                </c:pt>
                <c:pt idx="3949">
                  <c:v>302703</c:v>
                </c:pt>
                <c:pt idx="3950">
                  <c:v>3607347</c:v>
                </c:pt>
                <c:pt idx="3951">
                  <c:v>1759167</c:v>
                </c:pt>
                <c:pt idx="3952">
                  <c:v>103901</c:v>
                </c:pt>
                <c:pt idx="3953">
                  <c:v>141917</c:v>
                </c:pt>
                <c:pt idx="3954">
                  <c:v>2670485</c:v>
                </c:pt>
                <c:pt idx="3955">
                  <c:v>736520</c:v>
                </c:pt>
                <c:pt idx="3956">
                  <c:v>1492918</c:v>
                </c:pt>
                <c:pt idx="3957">
                  <c:v>3612568</c:v>
                </c:pt>
                <c:pt idx="3958">
                  <c:v>2664218</c:v>
                </c:pt>
                <c:pt idx="3959">
                  <c:v>352641</c:v>
                </c:pt>
                <c:pt idx="3960">
                  <c:v>409337</c:v>
                </c:pt>
                <c:pt idx="3961">
                  <c:v>4850</c:v>
                </c:pt>
                <c:pt idx="3962">
                  <c:v>1159873</c:v>
                </c:pt>
                <c:pt idx="3963">
                  <c:v>872277</c:v>
                </c:pt>
                <c:pt idx="3964">
                  <c:v>2954882</c:v>
                </c:pt>
                <c:pt idx="3965">
                  <c:v>1198379</c:v>
                </c:pt>
                <c:pt idx="3966">
                  <c:v>124483</c:v>
                </c:pt>
                <c:pt idx="3967">
                  <c:v>1314567</c:v>
                </c:pt>
                <c:pt idx="3968">
                  <c:v>2653797</c:v>
                </c:pt>
                <c:pt idx="3969">
                  <c:v>2288043</c:v>
                </c:pt>
                <c:pt idx="3970">
                  <c:v>357429</c:v>
                </c:pt>
                <c:pt idx="3971">
                  <c:v>24491</c:v>
                </c:pt>
                <c:pt idx="3972">
                  <c:v>1277833</c:v>
                </c:pt>
                <c:pt idx="3973">
                  <c:v>140445</c:v>
                </c:pt>
                <c:pt idx="3974">
                  <c:v>194283</c:v>
                </c:pt>
                <c:pt idx="3975">
                  <c:v>47433</c:v>
                </c:pt>
                <c:pt idx="3976">
                  <c:v>424293</c:v>
                </c:pt>
                <c:pt idx="3977">
                  <c:v>46701</c:v>
                </c:pt>
                <c:pt idx="3978">
                  <c:v>668491</c:v>
                </c:pt>
                <c:pt idx="3979">
                  <c:v>2920589</c:v>
                </c:pt>
                <c:pt idx="3980">
                  <c:v>983147</c:v>
                </c:pt>
                <c:pt idx="3981">
                  <c:v>1508950</c:v>
                </c:pt>
                <c:pt idx="3982">
                  <c:v>505444</c:v>
                </c:pt>
                <c:pt idx="3983">
                  <c:v>285672</c:v>
                </c:pt>
                <c:pt idx="3984">
                  <c:v>26214</c:v>
                </c:pt>
                <c:pt idx="3985">
                  <c:v>1446055</c:v>
                </c:pt>
                <c:pt idx="3986">
                  <c:v>3336924</c:v>
                </c:pt>
                <c:pt idx="3987">
                  <c:v>1270778</c:v>
                </c:pt>
                <c:pt idx="3988">
                  <c:v>661818</c:v>
                </c:pt>
                <c:pt idx="3989">
                  <c:v>1104595</c:v>
                </c:pt>
                <c:pt idx="3990">
                  <c:v>187425</c:v>
                </c:pt>
                <c:pt idx="3991">
                  <c:v>2703619</c:v>
                </c:pt>
                <c:pt idx="3992">
                  <c:v>1127924</c:v>
                </c:pt>
                <c:pt idx="3993">
                  <c:v>1896045</c:v>
                </c:pt>
                <c:pt idx="3994">
                  <c:v>465283</c:v>
                </c:pt>
                <c:pt idx="3995">
                  <c:v>71452</c:v>
                </c:pt>
                <c:pt idx="3996">
                  <c:v>142590</c:v>
                </c:pt>
                <c:pt idx="3997">
                  <c:v>4734</c:v>
                </c:pt>
                <c:pt idx="3998">
                  <c:v>1460170</c:v>
                </c:pt>
                <c:pt idx="3999">
                  <c:v>141696</c:v>
                </c:pt>
                <c:pt idx="4000">
                  <c:v>207648</c:v>
                </c:pt>
                <c:pt idx="4001">
                  <c:v>26800</c:v>
                </c:pt>
                <c:pt idx="4002">
                  <c:v>3680550</c:v>
                </c:pt>
                <c:pt idx="4003">
                  <c:v>790865</c:v>
                </c:pt>
                <c:pt idx="4004">
                  <c:v>1633109</c:v>
                </c:pt>
                <c:pt idx="4005">
                  <c:v>2326176</c:v>
                </c:pt>
                <c:pt idx="4006">
                  <c:v>195143</c:v>
                </c:pt>
                <c:pt idx="4007">
                  <c:v>2236472</c:v>
                </c:pt>
                <c:pt idx="4008">
                  <c:v>1998883</c:v>
                </c:pt>
                <c:pt idx="4009">
                  <c:v>2594869</c:v>
                </c:pt>
                <c:pt idx="4010">
                  <c:v>182113</c:v>
                </c:pt>
                <c:pt idx="4011">
                  <c:v>1328518</c:v>
                </c:pt>
                <c:pt idx="4012">
                  <c:v>433320</c:v>
                </c:pt>
                <c:pt idx="4013">
                  <c:v>11744</c:v>
                </c:pt>
                <c:pt idx="4014">
                  <c:v>4520175</c:v>
                </c:pt>
                <c:pt idx="4015">
                  <c:v>13189</c:v>
                </c:pt>
                <c:pt idx="4016">
                  <c:v>18726265</c:v>
                </c:pt>
                <c:pt idx="4017">
                  <c:v>50371</c:v>
                </c:pt>
                <c:pt idx="4018">
                  <c:v>329150</c:v>
                </c:pt>
                <c:pt idx="4019">
                  <c:v>3112787</c:v>
                </c:pt>
                <c:pt idx="4020">
                  <c:v>554157</c:v>
                </c:pt>
                <c:pt idx="4021">
                  <c:v>23416810</c:v>
                </c:pt>
                <c:pt idx="4022">
                  <c:v>66117</c:v>
                </c:pt>
                <c:pt idx="4023">
                  <c:v>5254340</c:v>
                </c:pt>
                <c:pt idx="4024">
                  <c:v>2288090</c:v>
                </c:pt>
                <c:pt idx="4025">
                  <c:v>122772</c:v>
                </c:pt>
                <c:pt idx="4026">
                  <c:v>131860</c:v>
                </c:pt>
                <c:pt idx="4027">
                  <c:v>15066</c:v>
                </c:pt>
                <c:pt idx="4028">
                  <c:v>924479</c:v>
                </c:pt>
                <c:pt idx="4029">
                  <c:v>3509938</c:v>
                </c:pt>
                <c:pt idx="4030">
                  <c:v>3825440</c:v>
                </c:pt>
                <c:pt idx="4031">
                  <c:v>482225</c:v>
                </c:pt>
                <c:pt idx="4032">
                  <c:v>83038</c:v>
                </c:pt>
                <c:pt idx="4033">
                  <c:v>218006</c:v>
                </c:pt>
                <c:pt idx="4034">
                  <c:v>866371</c:v>
                </c:pt>
                <c:pt idx="4035">
                  <c:v>288922</c:v>
                </c:pt>
                <c:pt idx="4036">
                  <c:v>7547432</c:v>
                </c:pt>
                <c:pt idx="4037">
                  <c:v>687873</c:v>
                </c:pt>
                <c:pt idx="4038">
                  <c:v>1402</c:v>
                </c:pt>
                <c:pt idx="4039">
                  <c:v>11135294</c:v>
                </c:pt>
                <c:pt idx="4040">
                  <c:v>769769</c:v>
                </c:pt>
                <c:pt idx="4041">
                  <c:v>1300551</c:v>
                </c:pt>
                <c:pt idx="4042">
                  <c:v>180546</c:v>
                </c:pt>
                <c:pt idx="4043">
                  <c:v>1822026</c:v>
                </c:pt>
                <c:pt idx="4044">
                  <c:v>825458</c:v>
                </c:pt>
                <c:pt idx="4045">
                  <c:v>813475</c:v>
                </c:pt>
                <c:pt idx="4046">
                  <c:v>60731</c:v>
                </c:pt>
                <c:pt idx="4047">
                  <c:v>776332</c:v>
                </c:pt>
                <c:pt idx="4048">
                  <c:v>299465</c:v>
                </c:pt>
                <c:pt idx="4049">
                  <c:v>23484</c:v>
                </c:pt>
                <c:pt idx="4050">
                  <c:v>1397713</c:v>
                </c:pt>
                <c:pt idx="4051">
                  <c:v>10306119</c:v>
                </c:pt>
                <c:pt idx="4052">
                  <c:v>1110127</c:v>
                </c:pt>
                <c:pt idx="4053">
                  <c:v>1152064</c:v>
                </c:pt>
                <c:pt idx="4054">
                  <c:v>458354</c:v>
                </c:pt>
                <c:pt idx="4055">
                  <c:v>670565</c:v>
                </c:pt>
                <c:pt idx="4056">
                  <c:v>1031489</c:v>
                </c:pt>
                <c:pt idx="4057">
                  <c:v>746745</c:v>
                </c:pt>
                <c:pt idx="4058">
                  <c:v>506547</c:v>
                </c:pt>
                <c:pt idx="4059">
                  <c:v>689798</c:v>
                </c:pt>
                <c:pt idx="4060">
                  <c:v>460082</c:v>
                </c:pt>
                <c:pt idx="4061">
                  <c:v>88954</c:v>
                </c:pt>
                <c:pt idx="4062">
                  <c:v>4089878</c:v>
                </c:pt>
                <c:pt idx="4063">
                  <c:v>621513</c:v>
                </c:pt>
                <c:pt idx="4064">
                  <c:v>1180893</c:v>
                </c:pt>
                <c:pt idx="4065">
                  <c:v>14211432</c:v>
                </c:pt>
                <c:pt idx="4066">
                  <c:v>227767</c:v>
                </c:pt>
                <c:pt idx="4067">
                  <c:v>1315533</c:v>
                </c:pt>
                <c:pt idx="4068">
                  <c:v>845763</c:v>
                </c:pt>
                <c:pt idx="4069">
                  <c:v>88189</c:v>
                </c:pt>
                <c:pt idx="4070">
                  <c:v>8751813</c:v>
                </c:pt>
                <c:pt idx="4071">
                  <c:v>390379</c:v>
                </c:pt>
                <c:pt idx="4072">
                  <c:v>3009019</c:v>
                </c:pt>
                <c:pt idx="4073">
                  <c:v>1381523</c:v>
                </c:pt>
                <c:pt idx="4074">
                  <c:v>38600</c:v>
                </c:pt>
                <c:pt idx="4075">
                  <c:v>849814</c:v>
                </c:pt>
                <c:pt idx="4076">
                  <c:v>1666465</c:v>
                </c:pt>
                <c:pt idx="4077">
                  <c:v>1063356</c:v>
                </c:pt>
                <c:pt idx="4078">
                  <c:v>439956</c:v>
                </c:pt>
                <c:pt idx="4079">
                  <c:v>271722</c:v>
                </c:pt>
                <c:pt idx="4080">
                  <c:v>182650</c:v>
                </c:pt>
                <c:pt idx="4081">
                  <c:v>15000691</c:v>
                </c:pt>
                <c:pt idx="4082">
                  <c:v>1586426</c:v>
                </c:pt>
                <c:pt idx="4083">
                  <c:v>1791867</c:v>
                </c:pt>
                <c:pt idx="4084">
                  <c:v>1107915</c:v>
                </c:pt>
                <c:pt idx="4085">
                  <c:v>244540</c:v>
                </c:pt>
                <c:pt idx="4086">
                  <c:v>827093</c:v>
                </c:pt>
                <c:pt idx="4087">
                  <c:v>51640</c:v>
                </c:pt>
                <c:pt idx="4088">
                  <c:v>25512</c:v>
                </c:pt>
                <c:pt idx="4089">
                  <c:v>33761</c:v>
                </c:pt>
                <c:pt idx="4090">
                  <c:v>999619</c:v>
                </c:pt>
                <c:pt idx="4091">
                  <c:v>680569</c:v>
                </c:pt>
                <c:pt idx="4092">
                  <c:v>1119772</c:v>
                </c:pt>
                <c:pt idx="4093">
                  <c:v>1482174</c:v>
                </c:pt>
                <c:pt idx="4094">
                  <c:v>5660813</c:v>
                </c:pt>
                <c:pt idx="4095">
                  <c:v>115629</c:v>
                </c:pt>
                <c:pt idx="4096">
                  <c:v>230165</c:v>
                </c:pt>
                <c:pt idx="4097">
                  <c:v>1213994</c:v>
                </c:pt>
                <c:pt idx="4098">
                  <c:v>139039</c:v>
                </c:pt>
                <c:pt idx="4099">
                  <c:v>434156</c:v>
                </c:pt>
                <c:pt idx="4100">
                  <c:v>118151</c:v>
                </c:pt>
                <c:pt idx="4101">
                  <c:v>2152261</c:v>
                </c:pt>
                <c:pt idx="4102">
                  <c:v>24286474</c:v>
                </c:pt>
                <c:pt idx="4103">
                  <c:v>191712</c:v>
                </c:pt>
                <c:pt idx="4104">
                  <c:v>3362</c:v>
                </c:pt>
                <c:pt idx="4105">
                  <c:v>249243</c:v>
                </c:pt>
                <c:pt idx="4106">
                  <c:v>42390420</c:v>
                </c:pt>
                <c:pt idx="4107">
                  <c:v>118269</c:v>
                </c:pt>
                <c:pt idx="4108">
                  <c:v>207749</c:v>
                </c:pt>
                <c:pt idx="4109">
                  <c:v>356113</c:v>
                </c:pt>
                <c:pt idx="4110">
                  <c:v>527093</c:v>
                </c:pt>
                <c:pt idx="4111">
                  <c:v>2392206</c:v>
                </c:pt>
                <c:pt idx="4112">
                  <c:v>12730630</c:v>
                </c:pt>
                <c:pt idx="4113">
                  <c:v>628368</c:v>
                </c:pt>
                <c:pt idx="4114">
                  <c:v>393488</c:v>
                </c:pt>
                <c:pt idx="4115">
                  <c:v>283899</c:v>
                </c:pt>
                <c:pt idx="4116">
                  <c:v>1120115</c:v>
                </c:pt>
                <c:pt idx="4117">
                  <c:v>128551</c:v>
                </c:pt>
                <c:pt idx="4118">
                  <c:v>2955872</c:v>
                </c:pt>
                <c:pt idx="4119">
                  <c:v>2297986</c:v>
                </c:pt>
                <c:pt idx="4120">
                  <c:v>580342</c:v>
                </c:pt>
                <c:pt idx="4121">
                  <c:v>280619</c:v>
                </c:pt>
                <c:pt idx="4122">
                  <c:v>611341</c:v>
                </c:pt>
                <c:pt idx="4123">
                  <c:v>770953</c:v>
                </c:pt>
                <c:pt idx="4124">
                  <c:v>507524</c:v>
                </c:pt>
                <c:pt idx="4125">
                  <c:v>3266039</c:v>
                </c:pt>
                <c:pt idx="4126">
                  <c:v>764217</c:v>
                </c:pt>
                <c:pt idx="4127">
                  <c:v>1133408</c:v>
                </c:pt>
                <c:pt idx="4128">
                  <c:v>1629871</c:v>
                </c:pt>
                <c:pt idx="4129">
                  <c:v>16990</c:v>
                </c:pt>
                <c:pt idx="4130">
                  <c:v>756379</c:v>
                </c:pt>
                <c:pt idx="4131">
                  <c:v>192417</c:v>
                </c:pt>
                <c:pt idx="4132">
                  <c:v>226317</c:v>
                </c:pt>
                <c:pt idx="4133">
                  <c:v>707170</c:v>
                </c:pt>
                <c:pt idx="4134">
                  <c:v>1388010</c:v>
                </c:pt>
                <c:pt idx="4135">
                  <c:v>5229704</c:v>
                </c:pt>
                <c:pt idx="4136">
                  <c:v>369565</c:v>
                </c:pt>
                <c:pt idx="4137">
                  <c:v>259179</c:v>
                </c:pt>
                <c:pt idx="4138">
                  <c:v>3281144</c:v>
                </c:pt>
                <c:pt idx="4139">
                  <c:v>7987051</c:v>
                </c:pt>
                <c:pt idx="4140">
                  <c:v>176835</c:v>
                </c:pt>
                <c:pt idx="4141">
                  <c:v>43597</c:v>
                </c:pt>
                <c:pt idx="4142">
                  <c:v>661572</c:v>
                </c:pt>
                <c:pt idx="4143">
                  <c:v>333553</c:v>
                </c:pt>
                <c:pt idx="4144">
                  <c:v>68625</c:v>
                </c:pt>
                <c:pt idx="4145">
                  <c:v>395675</c:v>
                </c:pt>
                <c:pt idx="4146">
                  <c:v>370461</c:v>
                </c:pt>
                <c:pt idx="4147">
                  <c:v>472936</c:v>
                </c:pt>
                <c:pt idx="4148">
                  <c:v>2944</c:v>
                </c:pt>
                <c:pt idx="4149">
                  <c:v>175566</c:v>
                </c:pt>
                <c:pt idx="4150">
                  <c:v>94139</c:v>
                </c:pt>
                <c:pt idx="4151">
                  <c:v>625807</c:v>
                </c:pt>
                <c:pt idx="4152">
                  <c:v>1747480</c:v>
                </c:pt>
                <c:pt idx="4153">
                  <c:v>561970</c:v>
                </c:pt>
                <c:pt idx="4154">
                  <c:v>10256746</c:v>
                </c:pt>
                <c:pt idx="4155">
                  <c:v>156243</c:v>
                </c:pt>
                <c:pt idx="4156">
                  <c:v>210223</c:v>
                </c:pt>
                <c:pt idx="4157">
                  <c:v>16445</c:v>
                </c:pt>
                <c:pt idx="4158">
                  <c:v>1893</c:v>
                </c:pt>
                <c:pt idx="4159">
                  <c:v>691229</c:v>
                </c:pt>
                <c:pt idx="4160">
                  <c:v>437271</c:v>
                </c:pt>
                <c:pt idx="4161">
                  <c:v>178163</c:v>
                </c:pt>
                <c:pt idx="4162">
                  <c:v>14487632</c:v>
                </c:pt>
                <c:pt idx="4163">
                  <c:v>784803</c:v>
                </c:pt>
                <c:pt idx="4164">
                  <c:v>4377973</c:v>
                </c:pt>
                <c:pt idx="4165">
                  <c:v>1016225</c:v>
                </c:pt>
                <c:pt idx="4166">
                  <c:v>3912</c:v>
                </c:pt>
                <c:pt idx="4167">
                  <c:v>4351</c:v>
                </c:pt>
                <c:pt idx="4168">
                  <c:v>372037</c:v>
                </c:pt>
                <c:pt idx="4169">
                  <c:v>2087</c:v>
                </c:pt>
                <c:pt idx="4170">
                  <c:v>405789</c:v>
                </c:pt>
                <c:pt idx="4171">
                  <c:v>62888</c:v>
                </c:pt>
                <c:pt idx="4172">
                  <c:v>29741771</c:v>
                </c:pt>
                <c:pt idx="4173">
                  <c:v>1591562</c:v>
                </c:pt>
                <c:pt idx="4174">
                  <c:v>11217517</c:v>
                </c:pt>
                <c:pt idx="4175">
                  <c:v>72294</c:v>
                </c:pt>
                <c:pt idx="4176">
                  <c:v>4499836</c:v>
                </c:pt>
                <c:pt idx="4177">
                  <c:v>243412</c:v>
                </c:pt>
                <c:pt idx="4178">
                  <c:v>147863</c:v>
                </c:pt>
                <c:pt idx="4179">
                  <c:v>764775</c:v>
                </c:pt>
                <c:pt idx="4180">
                  <c:v>256760</c:v>
                </c:pt>
                <c:pt idx="4181">
                  <c:v>1635960</c:v>
                </c:pt>
                <c:pt idx="4182">
                  <c:v>75770</c:v>
                </c:pt>
                <c:pt idx="4183">
                  <c:v>1724379</c:v>
                </c:pt>
                <c:pt idx="4184">
                  <c:v>441712</c:v>
                </c:pt>
                <c:pt idx="4185">
                  <c:v>166627</c:v>
                </c:pt>
                <c:pt idx="4186">
                  <c:v>1321814</c:v>
                </c:pt>
                <c:pt idx="4187">
                  <c:v>3085206</c:v>
                </c:pt>
                <c:pt idx="4188">
                  <c:v>4290878</c:v>
                </c:pt>
                <c:pt idx="4189">
                  <c:v>173700</c:v>
                </c:pt>
                <c:pt idx="4190">
                  <c:v>114012</c:v>
                </c:pt>
                <c:pt idx="4191">
                  <c:v>860169</c:v>
                </c:pt>
                <c:pt idx="4192">
                  <c:v>813310</c:v>
                </c:pt>
                <c:pt idx="4193">
                  <c:v>2315502</c:v>
                </c:pt>
                <c:pt idx="4194">
                  <c:v>382791</c:v>
                </c:pt>
                <c:pt idx="4195">
                  <c:v>8493</c:v>
                </c:pt>
                <c:pt idx="4196">
                  <c:v>53227</c:v>
                </c:pt>
                <c:pt idx="4197">
                  <c:v>245641</c:v>
                </c:pt>
                <c:pt idx="4198">
                  <c:v>271180</c:v>
                </c:pt>
                <c:pt idx="4199">
                  <c:v>6004782</c:v>
                </c:pt>
                <c:pt idx="4200">
                  <c:v>164241</c:v>
                </c:pt>
                <c:pt idx="4201">
                  <c:v>383330</c:v>
                </c:pt>
                <c:pt idx="4202">
                  <c:v>1618812</c:v>
                </c:pt>
                <c:pt idx="4203">
                  <c:v>216165</c:v>
                </c:pt>
                <c:pt idx="4204">
                  <c:v>1695390</c:v>
                </c:pt>
                <c:pt idx="4205">
                  <c:v>792184</c:v>
                </c:pt>
                <c:pt idx="4206">
                  <c:v>52336</c:v>
                </c:pt>
                <c:pt idx="4207">
                  <c:v>1125153</c:v>
                </c:pt>
                <c:pt idx="4208">
                  <c:v>707164</c:v>
                </c:pt>
                <c:pt idx="4209">
                  <c:v>1275330</c:v>
                </c:pt>
                <c:pt idx="4210">
                  <c:v>312740</c:v>
                </c:pt>
                <c:pt idx="4211">
                  <c:v>237171</c:v>
                </c:pt>
                <c:pt idx="4212">
                  <c:v>141520</c:v>
                </c:pt>
                <c:pt idx="4213">
                  <c:v>22786</c:v>
                </c:pt>
                <c:pt idx="4214">
                  <c:v>975327</c:v>
                </c:pt>
                <c:pt idx="4215">
                  <c:v>1632401</c:v>
                </c:pt>
                <c:pt idx="4216">
                  <c:v>181739</c:v>
                </c:pt>
                <c:pt idx="4217">
                  <c:v>5249452</c:v>
                </c:pt>
                <c:pt idx="4218">
                  <c:v>1641394</c:v>
                </c:pt>
                <c:pt idx="4219">
                  <c:v>2296556</c:v>
                </c:pt>
                <c:pt idx="4220">
                  <c:v>198533</c:v>
                </c:pt>
                <c:pt idx="4221">
                  <c:v>18096</c:v>
                </c:pt>
                <c:pt idx="4222">
                  <c:v>541149</c:v>
                </c:pt>
                <c:pt idx="4223">
                  <c:v>150617</c:v>
                </c:pt>
                <c:pt idx="4224">
                  <c:v>968868</c:v>
                </c:pt>
                <c:pt idx="4225">
                  <c:v>361646</c:v>
                </c:pt>
                <c:pt idx="4226">
                  <c:v>4216618</c:v>
                </c:pt>
                <c:pt idx="4227">
                  <c:v>1072916</c:v>
                </c:pt>
                <c:pt idx="4228">
                  <c:v>11339</c:v>
                </c:pt>
                <c:pt idx="4229">
                  <c:v>6415756</c:v>
                </c:pt>
                <c:pt idx="4230">
                  <c:v>66021</c:v>
                </c:pt>
                <c:pt idx="4231">
                  <c:v>141586</c:v>
                </c:pt>
                <c:pt idx="4232">
                  <c:v>27784769</c:v>
                </c:pt>
                <c:pt idx="4233">
                  <c:v>477956</c:v>
                </c:pt>
                <c:pt idx="4234">
                  <c:v>2739574</c:v>
                </c:pt>
                <c:pt idx="4235">
                  <c:v>18015</c:v>
                </c:pt>
                <c:pt idx="4236">
                  <c:v>444303</c:v>
                </c:pt>
                <c:pt idx="4237">
                  <c:v>3371618</c:v>
                </c:pt>
                <c:pt idx="4238">
                  <c:v>360539</c:v>
                </c:pt>
                <c:pt idx="4239">
                  <c:v>253615</c:v>
                </c:pt>
                <c:pt idx="4240">
                  <c:v>451381</c:v>
                </c:pt>
                <c:pt idx="4241">
                  <c:v>720795</c:v>
                </c:pt>
                <c:pt idx="4242">
                  <c:v>327786</c:v>
                </c:pt>
                <c:pt idx="4243">
                  <c:v>3933195</c:v>
                </c:pt>
                <c:pt idx="4244">
                  <c:v>42046</c:v>
                </c:pt>
                <c:pt idx="4245">
                  <c:v>11917</c:v>
                </c:pt>
                <c:pt idx="4246">
                  <c:v>19976</c:v>
                </c:pt>
                <c:pt idx="4247">
                  <c:v>4165797</c:v>
                </c:pt>
                <c:pt idx="4248">
                  <c:v>1212650</c:v>
                </c:pt>
                <c:pt idx="4249">
                  <c:v>433450</c:v>
                </c:pt>
                <c:pt idx="4250">
                  <c:v>4864</c:v>
                </c:pt>
                <c:pt idx="4251">
                  <c:v>1881659</c:v>
                </c:pt>
                <c:pt idx="4252">
                  <c:v>2387566</c:v>
                </c:pt>
                <c:pt idx="4253">
                  <c:v>6579609</c:v>
                </c:pt>
                <c:pt idx="4254">
                  <c:v>4011561</c:v>
                </c:pt>
                <c:pt idx="4255">
                  <c:v>100120</c:v>
                </c:pt>
                <c:pt idx="4256">
                  <c:v>540919</c:v>
                </c:pt>
                <c:pt idx="4257">
                  <c:v>38447</c:v>
                </c:pt>
                <c:pt idx="4258">
                  <c:v>335691</c:v>
                </c:pt>
                <c:pt idx="4259">
                  <c:v>2525116</c:v>
                </c:pt>
                <c:pt idx="4260">
                  <c:v>10187747</c:v>
                </c:pt>
                <c:pt idx="4261">
                  <c:v>2626520</c:v>
                </c:pt>
                <c:pt idx="4262">
                  <c:v>108402</c:v>
                </c:pt>
                <c:pt idx="4263">
                  <c:v>144694</c:v>
                </c:pt>
                <c:pt idx="4264">
                  <c:v>4253</c:v>
                </c:pt>
                <c:pt idx="4265">
                  <c:v>742552</c:v>
                </c:pt>
                <c:pt idx="4266">
                  <c:v>241678</c:v>
                </c:pt>
                <c:pt idx="4267">
                  <c:v>4884193</c:v>
                </c:pt>
                <c:pt idx="4268">
                  <c:v>2316153</c:v>
                </c:pt>
                <c:pt idx="4269">
                  <c:v>62264</c:v>
                </c:pt>
                <c:pt idx="4270">
                  <c:v>142825</c:v>
                </c:pt>
                <c:pt idx="4271">
                  <c:v>97945</c:v>
                </c:pt>
                <c:pt idx="4272">
                  <c:v>910966</c:v>
                </c:pt>
                <c:pt idx="4273">
                  <c:v>94892</c:v>
                </c:pt>
                <c:pt idx="4274">
                  <c:v>12529936</c:v>
                </c:pt>
                <c:pt idx="4275">
                  <c:v>4147252</c:v>
                </c:pt>
                <c:pt idx="4276">
                  <c:v>71075</c:v>
                </c:pt>
                <c:pt idx="4277">
                  <c:v>116336</c:v>
                </c:pt>
                <c:pt idx="4278">
                  <c:v>1711525</c:v>
                </c:pt>
                <c:pt idx="4279">
                  <c:v>805722</c:v>
                </c:pt>
                <c:pt idx="4280">
                  <c:v>845894</c:v>
                </c:pt>
                <c:pt idx="4281">
                  <c:v>3754719</c:v>
                </c:pt>
                <c:pt idx="4282">
                  <c:v>101289</c:v>
                </c:pt>
                <c:pt idx="4283">
                  <c:v>3930664</c:v>
                </c:pt>
                <c:pt idx="4284">
                  <c:v>354451</c:v>
                </c:pt>
                <c:pt idx="4285">
                  <c:v>704363</c:v>
                </c:pt>
                <c:pt idx="4286">
                  <c:v>7036</c:v>
                </c:pt>
                <c:pt idx="4287">
                  <c:v>1446252</c:v>
                </c:pt>
                <c:pt idx="4288">
                  <c:v>590393</c:v>
                </c:pt>
                <c:pt idx="4289">
                  <c:v>4326949</c:v>
                </c:pt>
                <c:pt idx="4290">
                  <c:v>1154894</c:v>
                </c:pt>
                <c:pt idx="4291">
                  <c:v>21007</c:v>
                </c:pt>
                <c:pt idx="4292">
                  <c:v>433420</c:v>
                </c:pt>
                <c:pt idx="4293">
                  <c:v>239107</c:v>
                </c:pt>
                <c:pt idx="4294">
                  <c:v>22690</c:v>
                </c:pt>
                <c:pt idx="4295">
                  <c:v>1695280</c:v>
                </c:pt>
                <c:pt idx="4296">
                  <c:v>84137</c:v>
                </c:pt>
                <c:pt idx="4297">
                  <c:v>222653</c:v>
                </c:pt>
                <c:pt idx="4298">
                  <c:v>53635</c:v>
                </c:pt>
                <c:pt idx="4299">
                  <c:v>536398</c:v>
                </c:pt>
                <c:pt idx="4300">
                  <c:v>343957</c:v>
                </c:pt>
                <c:pt idx="4301">
                  <c:v>633241</c:v>
                </c:pt>
                <c:pt idx="4302">
                  <c:v>4030247</c:v>
                </c:pt>
                <c:pt idx="4303">
                  <c:v>342865</c:v>
                </c:pt>
                <c:pt idx="4304">
                  <c:v>541990</c:v>
                </c:pt>
                <c:pt idx="4305">
                  <c:v>266155</c:v>
                </c:pt>
                <c:pt idx="4306">
                  <c:v>359438</c:v>
                </c:pt>
                <c:pt idx="4307">
                  <c:v>1459033</c:v>
                </c:pt>
                <c:pt idx="4308">
                  <c:v>18897</c:v>
                </c:pt>
                <c:pt idx="4309">
                  <c:v>92161</c:v>
                </c:pt>
                <c:pt idx="4310">
                  <c:v>3648476</c:v>
                </c:pt>
                <c:pt idx="4311">
                  <c:v>869068</c:v>
                </c:pt>
                <c:pt idx="4312">
                  <c:v>6303293</c:v>
                </c:pt>
                <c:pt idx="4313">
                  <c:v>76536</c:v>
                </c:pt>
                <c:pt idx="4314">
                  <c:v>1143472</c:v>
                </c:pt>
                <c:pt idx="4315">
                  <c:v>913268</c:v>
                </c:pt>
                <c:pt idx="4316">
                  <c:v>224381</c:v>
                </c:pt>
                <c:pt idx="4317">
                  <c:v>380586</c:v>
                </c:pt>
                <c:pt idx="4318">
                  <c:v>1498679</c:v>
                </c:pt>
                <c:pt idx="4319">
                  <c:v>183509</c:v>
                </c:pt>
                <c:pt idx="4320">
                  <c:v>254444</c:v>
                </c:pt>
                <c:pt idx="4321">
                  <c:v>802092</c:v>
                </c:pt>
                <c:pt idx="4322">
                  <c:v>16141230</c:v>
                </c:pt>
                <c:pt idx="4323">
                  <c:v>214150</c:v>
                </c:pt>
                <c:pt idx="4324">
                  <c:v>531125</c:v>
                </c:pt>
                <c:pt idx="4325">
                  <c:v>333587</c:v>
                </c:pt>
                <c:pt idx="4326">
                  <c:v>440265</c:v>
                </c:pt>
                <c:pt idx="4327">
                  <c:v>2984785</c:v>
                </c:pt>
                <c:pt idx="4328">
                  <c:v>84443</c:v>
                </c:pt>
                <c:pt idx="4329">
                  <c:v>30469</c:v>
                </c:pt>
                <c:pt idx="4330">
                  <c:v>285897</c:v>
                </c:pt>
                <c:pt idx="4331">
                  <c:v>3187327</c:v>
                </c:pt>
                <c:pt idx="4332">
                  <c:v>466288</c:v>
                </c:pt>
                <c:pt idx="4333">
                  <c:v>136109</c:v>
                </c:pt>
                <c:pt idx="4334">
                  <c:v>338651</c:v>
                </c:pt>
                <c:pt idx="4335">
                  <c:v>119271</c:v>
                </c:pt>
                <c:pt idx="4336">
                  <c:v>2691</c:v>
                </c:pt>
                <c:pt idx="4337">
                  <c:v>1172628</c:v>
                </c:pt>
                <c:pt idx="4338">
                  <c:v>3114</c:v>
                </c:pt>
                <c:pt idx="4339">
                  <c:v>270421</c:v>
                </c:pt>
                <c:pt idx="4340">
                  <c:v>1217931</c:v>
                </c:pt>
                <c:pt idx="4341">
                  <c:v>462906</c:v>
                </c:pt>
                <c:pt idx="4342">
                  <c:v>3337851</c:v>
                </c:pt>
                <c:pt idx="4343">
                  <c:v>564897</c:v>
                </c:pt>
                <c:pt idx="4344">
                  <c:v>5476737</c:v>
                </c:pt>
                <c:pt idx="4345">
                  <c:v>3141764</c:v>
                </c:pt>
                <c:pt idx="4346">
                  <c:v>2072162</c:v>
                </c:pt>
                <c:pt idx="4347">
                  <c:v>402244</c:v>
                </c:pt>
                <c:pt idx="4348">
                  <c:v>1652804</c:v>
                </c:pt>
                <c:pt idx="4349">
                  <c:v>314175</c:v>
                </c:pt>
                <c:pt idx="4350">
                  <c:v>654210</c:v>
                </c:pt>
                <c:pt idx="4351">
                  <c:v>122462</c:v>
                </c:pt>
                <c:pt idx="4352">
                  <c:v>2606</c:v>
                </c:pt>
                <c:pt idx="4353">
                  <c:v>798810</c:v>
                </c:pt>
                <c:pt idx="4354">
                  <c:v>111349</c:v>
                </c:pt>
                <c:pt idx="4355">
                  <c:v>591650</c:v>
                </c:pt>
                <c:pt idx="4356">
                  <c:v>72607</c:v>
                </c:pt>
                <c:pt idx="4357">
                  <c:v>178433</c:v>
                </c:pt>
                <c:pt idx="4358">
                  <c:v>236036</c:v>
                </c:pt>
                <c:pt idx="4359">
                  <c:v>2064683</c:v>
                </c:pt>
                <c:pt idx="4360">
                  <c:v>199662</c:v>
                </c:pt>
                <c:pt idx="4361">
                  <c:v>5432414</c:v>
                </c:pt>
                <c:pt idx="4362">
                  <c:v>235853</c:v>
                </c:pt>
                <c:pt idx="4363">
                  <c:v>344951</c:v>
                </c:pt>
                <c:pt idx="4364">
                  <c:v>608823</c:v>
                </c:pt>
                <c:pt idx="4365">
                  <c:v>395883</c:v>
                </c:pt>
                <c:pt idx="4366">
                  <c:v>14768</c:v>
                </c:pt>
                <c:pt idx="4367">
                  <c:v>398937</c:v>
                </c:pt>
                <c:pt idx="4368">
                  <c:v>10216106</c:v>
                </c:pt>
                <c:pt idx="4369">
                  <c:v>34032</c:v>
                </c:pt>
                <c:pt idx="4370">
                  <c:v>2997335</c:v>
                </c:pt>
                <c:pt idx="4371">
                  <c:v>185604</c:v>
                </c:pt>
                <c:pt idx="4372">
                  <c:v>7839668</c:v>
                </c:pt>
                <c:pt idx="4373">
                  <c:v>5149</c:v>
                </c:pt>
                <c:pt idx="4374">
                  <c:v>34284</c:v>
                </c:pt>
                <c:pt idx="4375">
                  <c:v>159248</c:v>
                </c:pt>
                <c:pt idx="4376">
                  <c:v>127940</c:v>
                </c:pt>
                <c:pt idx="4377">
                  <c:v>998227</c:v>
                </c:pt>
                <c:pt idx="4378">
                  <c:v>148054</c:v>
                </c:pt>
                <c:pt idx="4379">
                  <c:v>563514</c:v>
                </c:pt>
                <c:pt idx="4380">
                  <c:v>1233955</c:v>
                </c:pt>
                <c:pt idx="4381">
                  <c:v>5019</c:v>
                </c:pt>
                <c:pt idx="4382">
                  <c:v>135565</c:v>
                </c:pt>
                <c:pt idx="4383">
                  <c:v>10384060</c:v>
                </c:pt>
                <c:pt idx="4384">
                  <c:v>62735</c:v>
                </c:pt>
                <c:pt idx="4385">
                  <c:v>3699</c:v>
                </c:pt>
                <c:pt idx="4386">
                  <c:v>204311</c:v>
                </c:pt>
                <c:pt idx="4387">
                  <c:v>46966</c:v>
                </c:pt>
                <c:pt idx="4388">
                  <c:v>229871</c:v>
                </c:pt>
                <c:pt idx="4389">
                  <c:v>435859</c:v>
                </c:pt>
                <c:pt idx="4390">
                  <c:v>556504</c:v>
                </c:pt>
                <c:pt idx="4391">
                  <c:v>797798</c:v>
                </c:pt>
                <c:pt idx="4392">
                  <c:v>951177</c:v>
                </c:pt>
                <c:pt idx="4393">
                  <c:v>107531</c:v>
                </c:pt>
                <c:pt idx="4394">
                  <c:v>1087385</c:v>
                </c:pt>
                <c:pt idx="4395">
                  <c:v>336117</c:v>
                </c:pt>
                <c:pt idx="4396">
                  <c:v>3811648</c:v>
                </c:pt>
                <c:pt idx="4397">
                  <c:v>274030</c:v>
                </c:pt>
                <c:pt idx="4398">
                  <c:v>806795</c:v>
                </c:pt>
                <c:pt idx="4399">
                  <c:v>99999</c:v>
                </c:pt>
                <c:pt idx="4400">
                  <c:v>330659</c:v>
                </c:pt>
                <c:pt idx="4401">
                  <c:v>8607264</c:v>
                </c:pt>
                <c:pt idx="4402">
                  <c:v>6705850</c:v>
                </c:pt>
                <c:pt idx="4403">
                  <c:v>314140</c:v>
                </c:pt>
                <c:pt idx="4404">
                  <c:v>2207257</c:v>
                </c:pt>
                <c:pt idx="4405">
                  <c:v>1731533</c:v>
                </c:pt>
                <c:pt idx="4406">
                  <c:v>302837</c:v>
                </c:pt>
                <c:pt idx="4407">
                  <c:v>84173</c:v>
                </c:pt>
                <c:pt idx="4408">
                  <c:v>82972</c:v>
                </c:pt>
                <c:pt idx="4409">
                  <c:v>4880</c:v>
                </c:pt>
                <c:pt idx="4410">
                  <c:v>212335</c:v>
                </c:pt>
                <c:pt idx="4411">
                  <c:v>29968</c:v>
                </c:pt>
                <c:pt idx="4412">
                  <c:v>1732015</c:v>
                </c:pt>
                <c:pt idx="4413">
                  <c:v>275276</c:v>
                </c:pt>
                <c:pt idx="4414">
                  <c:v>538180</c:v>
                </c:pt>
                <c:pt idx="4415">
                  <c:v>467804</c:v>
                </c:pt>
                <c:pt idx="4416">
                  <c:v>1899190</c:v>
                </c:pt>
                <c:pt idx="4417">
                  <c:v>100235</c:v>
                </c:pt>
                <c:pt idx="4418">
                  <c:v>632993</c:v>
                </c:pt>
                <c:pt idx="4419">
                  <c:v>1007891</c:v>
                </c:pt>
                <c:pt idx="4420">
                  <c:v>419510</c:v>
                </c:pt>
                <c:pt idx="4421">
                  <c:v>265799</c:v>
                </c:pt>
                <c:pt idx="4422">
                  <c:v>276381</c:v>
                </c:pt>
                <c:pt idx="4423">
                  <c:v>180713</c:v>
                </c:pt>
                <c:pt idx="4424">
                  <c:v>205770</c:v>
                </c:pt>
                <c:pt idx="4425">
                  <c:v>2849993</c:v>
                </c:pt>
                <c:pt idx="4426">
                  <c:v>505794</c:v>
                </c:pt>
                <c:pt idx="4427">
                  <c:v>2097854</c:v>
                </c:pt>
                <c:pt idx="4428">
                  <c:v>8304593</c:v>
                </c:pt>
                <c:pt idx="4429">
                  <c:v>4492197</c:v>
                </c:pt>
                <c:pt idx="4430">
                  <c:v>240282</c:v>
                </c:pt>
                <c:pt idx="4431">
                  <c:v>1152451</c:v>
                </c:pt>
                <c:pt idx="4432">
                  <c:v>773</c:v>
                </c:pt>
                <c:pt idx="4433">
                  <c:v>640849</c:v>
                </c:pt>
                <c:pt idx="4434">
                  <c:v>651268</c:v>
                </c:pt>
                <c:pt idx="4435">
                  <c:v>10754</c:v>
                </c:pt>
                <c:pt idx="4436">
                  <c:v>40087764</c:v>
                </c:pt>
                <c:pt idx="4437">
                  <c:v>239087</c:v>
                </c:pt>
                <c:pt idx="4438">
                  <c:v>3682671</c:v>
                </c:pt>
                <c:pt idx="4439">
                  <c:v>72200</c:v>
                </c:pt>
                <c:pt idx="4440">
                  <c:v>377788</c:v>
                </c:pt>
                <c:pt idx="4441">
                  <c:v>48130</c:v>
                </c:pt>
                <c:pt idx="4442">
                  <c:v>719556</c:v>
                </c:pt>
                <c:pt idx="4443">
                  <c:v>1342821</c:v>
                </c:pt>
                <c:pt idx="4444">
                  <c:v>386159</c:v>
                </c:pt>
                <c:pt idx="4445">
                  <c:v>114923</c:v>
                </c:pt>
                <c:pt idx="4446">
                  <c:v>13676</c:v>
                </c:pt>
                <c:pt idx="4447">
                  <c:v>12820</c:v>
                </c:pt>
                <c:pt idx="4448">
                  <c:v>1354133</c:v>
                </c:pt>
                <c:pt idx="4449">
                  <c:v>678272</c:v>
                </c:pt>
                <c:pt idx="4450">
                  <c:v>637045</c:v>
                </c:pt>
                <c:pt idx="4451">
                  <c:v>657818</c:v>
                </c:pt>
                <c:pt idx="4452">
                  <c:v>67471</c:v>
                </c:pt>
                <c:pt idx="4453">
                  <c:v>294007</c:v>
                </c:pt>
                <c:pt idx="4454">
                  <c:v>1204</c:v>
                </c:pt>
                <c:pt idx="4455">
                  <c:v>769460</c:v>
                </c:pt>
                <c:pt idx="4456">
                  <c:v>3089155</c:v>
                </c:pt>
                <c:pt idx="4457">
                  <c:v>12515</c:v>
                </c:pt>
                <c:pt idx="4458">
                  <c:v>99577</c:v>
                </c:pt>
                <c:pt idx="4459">
                  <c:v>78957</c:v>
                </c:pt>
                <c:pt idx="4460">
                  <c:v>4035</c:v>
                </c:pt>
                <c:pt idx="4461">
                  <c:v>593120</c:v>
                </c:pt>
                <c:pt idx="4462">
                  <c:v>327739</c:v>
                </c:pt>
                <c:pt idx="4463">
                  <c:v>74990</c:v>
                </c:pt>
                <c:pt idx="4464">
                  <c:v>648890</c:v>
                </c:pt>
                <c:pt idx="4465">
                  <c:v>1517477</c:v>
                </c:pt>
                <c:pt idx="4466">
                  <c:v>2178547</c:v>
                </c:pt>
                <c:pt idx="4467">
                  <c:v>100812</c:v>
                </c:pt>
                <c:pt idx="4468">
                  <c:v>41282</c:v>
                </c:pt>
                <c:pt idx="4469">
                  <c:v>872261</c:v>
                </c:pt>
                <c:pt idx="4470">
                  <c:v>2101562</c:v>
                </c:pt>
                <c:pt idx="4471">
                  <c:v>288977</c:v>
                </c:pt>
                <c:pt idx="4472">
                  <c:v>1034024</c:v>
                </c:pt>
                <c:pt idx="4473">
                  <c:v>65707</c:v>
                </c:pt>
                <c:pt idx="4474">
                  <c:v>3479</c:v>
                </c:pt>
                <c:pt idx="4475">
                  <c:v>708014</c:v>
                </c:pt>
                <c:pt idx="4476">
                  <c:v>1128733</c:v>
                </c:pt>
                <c:pt idx="4477">
                  <c:v>797436</c:v>
                </c:pt>
                <c:pt idx="4478">
                  <c:v>2034980</c:v>
                </c:pt>
                <c:pt idx="4479">
                  <c:v>7095077</c:v>
                </c:pt>
                <c:pt idx="4480">
                  <c:v>1529545</c:v>
                </c:pt>
                <c:pt idx="4481">
                  <c:v>474698</c:v>
                </c:pt>
                <c:pt idx="4482">
                  <c:v>165205</c:v>
                </c:pt>
                <c:pt idx="4483">
                  <c:v>1258994</c:v>
                </c:pt>
                <c:pt idx="4484">
                  <c:v>2183462</c:v>
                </c:pt>
                <c:pt idx="4485">
                  <c:v>1953661</c:v>
                </c:pt>
                <c:pt idx="4486">
                  <c:v>4203581</c:v>
                </c:pt>
                <c:pt idx="4487">
                  <c:v>507760</c:v>
                </c:pt>
                <c:pt idx="4488">
                  <c:v>3430385</c:v>
                </c:pt>
                <c:pt idx="4489">
                  <c:v>6891734</c:v>
                </c:pt>
                <c:pt idx="4490">
                  <c:v>25513</c:v>
                </c:pt>
                <c:pt idx="4491">
                  <c:v>278899</c:v>
                </c:pt>
                <c:pt idx="4492">
                  <c:v>295991</c:v>
                </c:pt>
                <c:pt idx="4493">
                  <c:v>104235</c:v>
                </c:pt>
                <c:pt idx="4494">
                  <c:v>73984</c:v>
                </c:pt>
                <c:pt idx="4495">
                  <c:v>627933</c:v>
                </c:pt>
                <c:pt idx="4496">
                  <c:v>547145</c:v>
                </c:pt>
                <c:pt idx="4497">
                  <c:v>1202878</c:v>
                </c:pt>
                <c:pt idx="4498">
                  <c:v>39720</c:v>
                </c:pt>
                <c:pt idx="4499">
                  <c:v>430113</c:v>
                </c:pt>
                <c:pt idx="4500">
                  <c:v>354281</c:v>
                </c:pt>
                <c:pt idx="4501">
                  <c:v>2679999</c:v>
                </c:pt>
                <c:pt idx="4502">
                  <c:v>508137</c:v>
                </c:pt>
                <c:pt idx="4503">
                  <c:v>249973</c:v>
                </c:pt>
                <c:pt idx="4504">
                  <c:v>3277837</c:v>
                </c:pt>
                <c:pt idx="4505">
                  <c:v>222932</c:v>
                </c:pt>
                <c:pt idx="4506">
                  <c:v>2505614</c:v>
                </c:pt>
                <c:pt idx="4507">
                  <c:v>915409</c:v>
                </c:pt>
                <c:pt idx="4508">
                  <c:v>105681</c:v>
                </c:pt>
                <c:pt idx="4509">
                  <c:v>11385180</c:v>
                </c:pt>
                <c:pt idx="4510">
                  <c:v>402259</c:v>
                </c:pt>
                <c:pt idx="4511">
                  <c:v>2013900</c:v>
                </c:pt>
                <c:pt idx="4512">
                  <c:v>1709373</c:v>
                </c:pt>
                <c:pt idx="4513">
                  <c:v>726679</c:v>
                </c:pt>
                <c:pt idx="4514">
                  <c:v>1689</c:v>
                </c:pt>
                <c:pt idx="4515">
                  <c:v>2636357</c:v>
                </c:pt>
                <c:pt idx="4516">
                  <c:v>241387</c:v>
                </c:pt>
                <c:pt idx="4517">
                  <c:v>50266</c:v>
                </c:pt>
                <c:pt idx="4518">
                  <c:v>664716</c:v>
                </c:pt>
                <c:pt idx="4519">
                  <c:v>52404970</c:v>
                </c:pt>
                <c:pt idx="4520">
                  <c:v>77630</c:v>
                </c:pt>
                <c:pt idx="4521">
                  <c:v>390562</c:v>
                </c:pt>
                <c:pt idx="4522">
                  <c:v>37539570</c:v>
                </c:pt>
                <c:pt idx="4523">
                  <c:v>5270624</c:v>
                </c:pt>
                <c:pt idx="4524">
                  <c:v>283885</c:v>
                </c:pt>
                <c:pt idx="4525">
                  <c:v>442698</c:v>
                </c:pt>
                <c:pt idx="4526">
                  <c:v>3558563</c:v>
                </c:pt>
                <c:pt idx="4527">
                  <c:v>12989</c:v>
                </c:pt>
                <c:pt idx="4528">
                  <c:v>380530</c:v>
                </c:pt>
                <c:pt idx="4529">
                  <c:v>28091</c:v>
                </c:pt>
                <c:pt idx="4530">
                  <c:v>1886667</c:v>
                </c:pt>
                <c:pt idx="4531">
                  <c:v>1172709</c:v>
                </c:pt>
                <c:pt idx="4532">
                  <c:v>89640</c:v>
                </c:pt>
                <c:pt idx="4533">
                  <c:v>18094162</c:v>
                </c:pt>
                <c:pt idx="4534">
                  <c:v>323801</c:v>
                </c:pt>
                <c:pt idx="4535">
                  <c:v>271779</c:v>
                </c:pt>
                <c:pt idx="4536">
                  <c:v>374226</c:v>
                </c:pt>
                <c:pt idx="4537">
                  <c:v>392117</c:v>
                </c:pt>
                <c:pt idx="4538">
                  <c:v>469815</c:v>
                </c:pt>
                <c:pt idx="4539">
                  <c:v>134740</c:v>
                </c:pt>
                <c:pt idx="4540">
                  <c:v>2290382</c:v>
                </c:pt>
                <c:pt idx="4541">
                  <c:v>42805</c:v>
                </c:pt>
                <c:pt idx="4542">
                  <c:v>64866</c:v>
                </c:pt>
                <c:pt idx="4543">
                  <c:v>5733673</c:v>
                </c:pt>
                <c:pt idx="4544">
                  <c:v>2533102</c:v>
                </c:pt>
                <c:pt idx="4545">
                  <c:v>5609393</c:v>
                </c:pt>
                <c:pt idx="4546">
                  <c:v>2723989</c:v>
                </c:pt>
                <c:pt idx="4547">
                  <c:v>497048</c:v>
                </c:pt>
                <c:pt idx="4548">
                  <c:v>2035115</c:v>
                </c:pt>
                <c:pt idx="4549">
                  <c:v>5613554</c:v>
                </c:pt>
                <c:pt idx="4550">
                  <c:v>2098175</c:v>
                </c:pt>
                <c:pt idx="4551">
                  <c:v>1638</c:v>
                </c:pt>
                <c:pt idx="4552">
                  <c:v>6995168</c:v>
                </c:pt>
                <c:pt idx="4553">
                  <c:v>734863</c:v>
                </c:pt>
                <c:pt idx="4554">
                  <c:v>1237339</c:v>
                </c:pt>
                <c:pt idx="4555">
                  <c:v>56071</c:v>
                </c:pt>
                <c:pt idx="4556">
                  <c:v>73525</c:v>
                </c:pt>
                <c:pt idx="4557">
                  <c:v>887547</c:v>
                </c:pt>
                <c:pt idx="4558">
                  <c:v>1976572</c:v>
                </c:pt>
                <c:pt idx="4559">
                  <c:v>245989</c:v>
                </c:pt>
                <c:pt idx="4560">
                  <c:v>149962</c:v>
                </c:pt>
                <c:pt idx="4561">
                  <c:v>1884144</c:v>
                </c:pt>
                <c:pt idx="4562">
                  <c:v>92178</c:v>
                </c:pt>
                <c:pt idx="4563">
                  <c:v>251742</c:v>
                </c:pt>
                <c:pt idx="4564">
                  <c:v>184390</c:v>
                </c:pt>
                <c:pt idx="4565">
                  <c:v>8177</c:v>
                </c:pt>
                <c:pt idx="4566">
                  <c:v>2277409</c:v>
                </c:pt>
                <c:pt idx="4567">
                  <c:v>639536</c:v>
                </c:pt>
                <c:pt idx="4568">
                  <c:v>788136</c:v>
                </c:pt>
                <c:pt idx="4569">
                  <c:v>315079</c:v>
                </c:pt>
                <c:pt idx="4570">
                  <c:v>1912972</c:v>
                </c:pt>
                <c:pt idx="4571">
                  <c:v>2046312</c:v>
                </c:pt>
                <c:pt idx="4572">
                  <c:v>134372</c:v>
                </c:pt>
                <c:pt idx="4573">
                  <c:v>124948</c:v>
                </c:pt>
                <c:pt idx="4574">
                  <c:v>359141</c:v>
                </c:pt>
                <c:pt idx="4575">
                  <c:v>1142433</c:v>
                </c:pt>
                <c:pt idx="4576">
                  <c:v>1769751</c:v>
                </c:pt>
                <c:pt idx="4577">
                  <c:v>733482</c:v>
                </c:pt>
                <c:pt idx="4578">
                  <c:v>2512491</c:v>
                </c:pt>
                <c:pt idx="4579">
                  <c:v>100888</c:v>
                </c:pt>
                <c:pt idx="4580">
                  <c:v>10531608</c:v>
                </c:pt>
                <c:pt idx="4581">
                  <c:v>507166</c:v>
                </c:pt>
                <c:pt idx="4582">
                  <c:v>967885</c:v>
                </c:pt>
                <c:pt idx="4583">
                  <c:v>201894</c:v>
                </c:pt>
                <c:pt idx="4584">
                  <c:v>969807</c:v>
                </c:pt>
                <c:pt idx="4585">
                  <c:v>28894</c:v>
                </c:pt>
                <c:pt idx="4586">
                  <c:v>87198</c:v>
                </c:pt>
                <c:pt idx="4587">
                  <c:v>328740</c:v>
                </c:pt>
                <c:pt idx="4588">
                  <c:v>16417</c:v>
                </c:pt>
                <c:pt idx="4589">
                  <c:v>60911</c:v>
                </c:pt>
                <c:pt idx="4590">
                  <c:v>662158</c:v>
                </c:pt>
                <c:pt idx="4591">
                  <c:v>226278</c:v>
                </c:pt>
                <c:pt idx="4592">
                  <c:v>4352775</c:v>
                </c:pt>
                <c:pt idx="4593">
                  <c:v>135263</c:v>
                </c:pt>
                <c:pt idx="4594">
                  <c:v>350226</c:v>
                </c:pt>
                <c:pt idx="4595">
                  <c:v>325386</c:v>
                </c:pt>
                <c:pt idx="4596">
                  <c:v>4541899</c:v>
                </c:pt>
                <c:pt idx="4597">
                  <c:v>35573</c:v>
                </c:pt>
                <c:pt idx="4598">
                  <c:v>559294</c:v>
                </c:pt>
                <c:pt idx="4599">
                  <c:v>2340514</c:v>
                </c:pt>
                <c:pt idx="4600">
                  <c:v>321580</c:v>
                </c:pt>
                <c:pt idx="4601">
                  <c:v>1378937</c:v>
                </c:pt>
                <c:pt idx="4602">
                  <c:v>1940455</c:v>
                </c:pt>
                <c:pt idx="4603">
                  <c:v>1780726</c:v>
                </c:pt>
                <c:pt idx="4604">
                  <c:v>259371</c:v>
                </c:pt>
                <c:pt idx="4605">
                  <c:v>642523</c:v>
                </c:pt>
                <c:pt idx="4606">
                  <c:v>348527</c:v>
                </c:pt>
                <c:pt idx="4607">
                  <c:v>512885</c:v>
                </c:pt>
                <c:pt idx="4608">
                  <c:v>5065000</c:v>
                </c:pt>
                <c:pt idx="4609">
                  <c:v>337580</c:v>
                </c:pt>
                <c:pt idx="4610">
                  <c:v>447498</c:v>
                </c:pt>
                <c:pt idx="4611">
                  <c:v>661249</c:v>
                </c:pt>
                <c:pt idx="4612">
                  <c:v>10501355</c:v>
                </c:pt>
                <c:pt idx="4613">
                  <c:v>6413645</c:v>
                </c:pt>
                <c:pt idx="4614">
                  <c:v>503840</c:v>
                </c:pt>
                <c:pt idx="4615">
                  <c:v>54703</c:v>
                </c:pt>
                <c:pt idx="4616">
                  <c:v>73213</c:v>
                </c:pt>
                <c:pt idx="4617">
                  <c:v>566067</c:v>
                </c:pt>
                <c:pt idx="4618">
                  <c:v>49455</c:v>
                </c:pt>
                <c:pt idx="4619">
                  <c:v>7935379</c:v>
                </c:pt>
                <c:pt idx="4620">
                  <c:v>1058890</c:v>
                </c:pt>
                <c:pt idx="4621">
                  <c:v>2866699</c:v>
                </c:pt>
                <c:pt idx="4622">
                  <c:v>406252</c:v>
                </c:pt>
                <c:pt idx="4623">
                  <c:v>243470</c:v>
                </c:pt>
                <c:pt idx="4624">
                  <c:v>9220058</c:v>
                </c:pt>
                <c:pt idx="4625">
                  <c:v>2086</c:v>
                </c:pt>
                <c:pt idx="4626">
                  <c:v>2444087</c:v>
                </c:pt>
                <c:pt idx="4627">
                  <c:v>25213</c:v>
                </c:pt>
                <c:pt idx="4628">
                  <c:v>241784</c:v>
                </c:pt>
                <c:pt idx="4629">
                  <c:v>1037861</c:v>
                </c:pt>
                <c:pt idx="4630">
                  <c:v>3945913</c:v>
                </c:pt>
                <c:pt idx="4631">
                  <c:v>536288</c:v>
                </c:pt>
                <c:pt idx="4632">
                  <c:v>520338</c:v>
                </c:pt>
                <c:pt idx="4633">
                  <c:v>112376</c:v>
                </c:pt>
                <c:pt idx="4634">
                  <c:v>221932</c:v>
                </c:pt>
                <c:pt idx="4635">
                  <c:v>2618344</c:v>
                </c:pt>
                <c:pt idx="4636">
                  <c:v>241314</c:v>
                </c:pt>
                <c:pt idx="4637">
                  <c:v>213749</c:v>
                </c:pt>
                <c:pt idx="4638">
                  <c:v>151709</c:v>
                </c:pt>
                <c:pt idx="4639">
                  <c:v>158541</c:v>
                </c:pt>
                <c:pt idx="4640">
                  <c:v>2012372</c:v>
                </c:pt>
                <c:pt idx="4641">
                  <c:v>1173342</c:v>
                </c:pt>
                <c:pt idx="4642">
                  <c:v>266389</c:v>
                </c:pt>
                <c:pt idx="4643">
                  <c:v>214129</c:v>
                </c:pt>
                <c:pt idx="4644">
                  <c:v>58811</c:v>
                </c:pt>
                <c:pt idx="4645">
                  <c:v>2052405</c:v>
                </c:pt>
                <c:pt idx="4646">
                  <c:v>408504</c:v>
                </c:pt>
                <c:pt idx="4647">
                  <c:v>529609</c:v>
                </c:pt>
                <c:pt idx="4648">
                  <c:v>2184856</c:v>
                </c:pt>
                <c:pt idx="4649">
                  <c:v>911208</c:v>
                </c:pt>
                <c:pt idx="4650">
                  <c:v>2592351</c:v>
                </c:pt>
                <c:pt idx="4651">
                  <c:v>15476</c:v>
                </c:pt>
                <c:pt idx="4652">
                  <c:v>28607</c:v>
                </c:pt>
                <c:pt idx="4653">
                  <c:v>1875212</c:v>
                </c:pt>
                <c:pt idx="4654">
                  <c:v>1263103</c:v>
                </c:pt>
                <c:pt idx="4655">
                  <c:v>5584</c:v>
                </c:pt>
                <c:pt idx="4656">
                  <c:v>1508992</c:v>
                </c:pt>
                <c:pt idx="4657">
                  <c:v>680977</c:v>
                </c:pt>
                <c:pt idx="4658">
                  <c:v>555861</c:v>
                </c:pt>
                <c:pt idx="4659">
                  <c:v>27095</c:v>
                </c:pt>
                <c:pt idx="4660">
                  <c:v>12544</c:v>
                </c:pt>
                <c:pt idx="4661">
                  <c:v>908489</c:v>
                </c:pt>
                <c:pt idx="4662">
                  <c:v>141052</c:v>
                </c:pt>
                <c:pt idx="4663">
                  <c:v>77302</c:v>
                </c:pt>
                <c:pt idx="4664">
                  <c:v>3136465</c:v>
                </c:pt>
                <c:pt idx="4665">
                  <c:v>1010818</c:v>
                </c:pt>
                <c:pt idx="4666">
                  <c:v>1201905</c:v>
                </c:pt>
                <c:pt idx="4667">
                  <c:v>619222</c:v>
                </c:pt>
                <c:pt idx="4668">
                  <c:v>23727</c:v>
                </c:pt>
                <c:pt idx="4669">
                  <c:v>672513</c:v>
                </c:pt>
                <c:pt idx="4670">
                  <c:v>13809604</c:v>
                </c:pt>
                <c:pt idx="4671">
                  <c:v>2723642</c:v>
                </c:pt>
                <c:pt idx="4672">
                  <c:v>5579079</c:v>
                </c:pt>
                <c:pt idx="4673">
                  <c:v>539987</c:v>
                </c:pt>
                <c:pt idx="4674">
                  <c:v>1952</c:v>
                </c:pt>
                <c:pt idx="4675">
                  <c:v>48654951</c:v>
                </c:pt>
                <c:pt idx="4676">
                  <c:v>110590</c:v>
                </c:pt>
                <c:pt idx="4677">
                  <c:v>1165315</c:v>
                </c:pt>
                <c:pt idx="4678">
                  <c:v>793636</c:v>
                </c:pt>
                <c:pt idx="4679">
                  <c:v>41088994</c:v>
                </c:pt>
                <c:pt idx="4680">
                  <c:v>41604561</c:v>
                </c:pt>
                <c:pt idx="4681">
                  <c:v>339738</c:v>
                </c:pt>
                <c:pt idx="4682">
                  <c:v>725421</c:v>
                </c:pt>
                <c:pt idx="4683">
                  <c:v>866986</c:v>
                </c:pt>
                <c:pt idx="4684">
                  <c:v>34659</c:v>
                </c:pt>
                <c:pt idx="4685">
                  <c:v>760341</c:v>
                </c:pt>
                <c:pt idx="4686">
                  <c:v>16361</c:v>
                </c:pt>
                <c:pt idx="4687">
                  <c:v>109525</c:v>
                </c:pt>
                <c:pt idx="4688">
                  <c:v>77788</c:v>
                </c:pt>
                <c:pt idx="4689">
                  <c:v>476604</c:v>
                </c:pt>
                <c:pt idx="4690">
                  <c:v>359135</c:v>
                </c:pt>
                <c:pt idx="4691">
                  <c:v>47936</c:v>
                </c:pt>
                <c:pt idx="4692">
                  <c:v>7840</c:v>
                </c:pt>
                <c:pt idx="4693">
                  <c:v>1135489</c:v>
                </c:pt>
                <c:pt idx="4694">
                  <c:v>2629</c:v>
                </c:pt>
                <c:pt idx="4695">
                  <c:v>3102346</c:v>
                </c:pt>
                <c:pt idx="4696">
                  <c:v>652917</c:v>
                </c:pt>
                <c:pt idx="4697">
                  <c:v>682990</c:v>
                </c:pt>
                <c:pt idx="4698">
                  <c:v>52595</c:v>
                </c:pt>
                <c:pt idx="4699">
                  <c:v>175842</c:v>
                </c:pt>
                <c:pt idx="4700">
                  <c:v>496386</c:v>
                </c:pt>
                <c:pt idx="4701">
                  <c:v>377833</c:v>
                </c:pt>
                <c:pt idx="4702">
                  <c:v>389001</c:v>
                </c:pt>
                <c:pt idx="4703">
                  <c:v>9019459</c:v>
                </c:pt>
                <c:pt idx="4704">
                  <c:v>91186</c:v>
                </c:pt>
                <c:pt idx="4705">
                  <c:v>935753</c:v>
                </c:pt>
                <c:pt idx="4706">
                  <c:v>3411</c:v>
                </c:pt>
                <c:pt idx="4707">
                  <c:v>790583</c:v>
                </c:pt>
                <c:pt idx="4708">
                  <c:v>318714</c:v>
                </c:pt>
                <c:pt idx="4709">
                  <c:v>636473</c:v>
                </c:pt>
                <c:pt idx="4710">
                  <c:v>538365</c:v>
                </c:pt>
                <c:pt idx="4711">
                  <c:v>632821</c:v>
                </c:pt>
                <c:pt idx="4712">
                  <c:v>90641</c:v>
                </c:pt>
                <c:pt idx="4713">
                  <c:v>17629966</c:v>
                </c:pt>
                <c:pt idx="4714">
                  <c:v>232083</c:v>
                </c:pt>
                <c:pt idx="4715">
                  <c:v>2507336</c:v>
                </c:pt>
                <c:pt idx="4716">
                  <c:v>736075</c:v>
                </c:pt>
                <c:pt idx="4717">
                  <c:v>2139</c:v>
                </c:pt>
                <c:pt idx="4718">
                  <c:v>169610</c:v>
                </c:pt>
                <c:pt idx="4719">
                  <c:v>214676</c:v>
                </c:pt>
                <c:pt idx="4720">
                  <c:v>1327815</c:v>
                </c:pt>
                <c:pt idx="4721">
                  <c:v>58619</c:v>
                </c:pt>
                <c:pt idx="4722">
                  <c:v>47147</c:v>
                </c:pt>
                <c:pt idx="4723">
                  <c:v>327777</c:v>
                </c:pt>
                <c:pt idx="4724">
                  <c:v>32001</c:v>
                </c:pt>
                <c:pt idx="4725">
                  <c:v>219662</c:v>
                </c:pt>
                <c:pt idx="4726">
                  <c:v>1082</c:v>
                </c:pt>
                <c:pt idx="4727">
                  <c:v>30066</c:v>
                </c:pt>
                <c:pt idx="4728">
                  <c:v>75124</c:v>
                </c:pt>
                <c:pt idx="4729">
                  <c:v>271594</c:v>
                </c:pt>
                <c:pt idx="4730">
                  <c:v>256691</c:v>
                </c:pt>
                <c:pt idx="4731">
                  <c:v>924008</c:v>
                </c:pt>
                <c:pt idx="4732">
                  <c:v>13701</c:v>
                </c:pt>
                <c:pt idx="4733">
                  <c:v>392587</c:v>
                </c:pt>
                <c:pt idx="4734">
                  <c:v>46706</c:v>
                </c:pt>
                <c:pt idx="4735">
                  <c:v>1823117</c:v>
                </c:pt>
                <c:pt idx="4736">
                  <c:v>1823701</c:v>
                </c:pt>
                <c:pt idx="4737">
                  <c:v>245625</c:v>
                </c:pt>
                <c:pt idx="4738">
                  <c:v>14459</c:v>
                </c:pt>
                <c:pt idx="4739">
                  <c:v>1056821</c:v>
                </c:pt>
                <c:pt idx="4740">
                  <c:v>264249</c:v>
                </c:pt>
                <c:pt idx="4741">
                  <c:v>827474</c:v>
                </c:pt>
                <c:pt idx="4742">
                  <c:v>691057</c:v>
                </c:pt>
                <c:pt idx="4743">
                  <c:v>122477</c:v>
                </c:pt>
                <c:pt idx="4744">
                  <c:v>14444272</c:v>
                </c:pt>
                <c:pt idx="4745">
                  <c:v>56370</c:v>
                </c:pt>
                <c:pt idx="4746">
                  <c:v>425636</c:v>
                </c:pt>
                <c:pt idx="4747">
                  <c:v>52534</c:v>
                </c:pt>
                <c:pt idx="4748">
                  <c:v>3156530</c:v>
                </c:pt>
                <c:pt idx="4749">
                  <c:v>2510144</c:v>
                </c:pt>
                <c:pt idx="4750">
                  <c:v>584185</c:v>
                </c:pt>
                <c:pt idx="4751">
                  <c:v>5102153</c:v>
                </c:pt>
                <c:pt idx="4752">
                  <c:v>108662</c:v>
                </c:pt>
                <c:pt idx="4753">
                  <c:v>796462</c:v>
                </c:pt>
                <c:pt idx="4754">
                  <c:v>1130020</c:v>
                </c:pt>
                <c:pt idx="4755">
                  <c:v>1291227</c:v>
                </c:pt>
                <c:pt idx="4756">
                  <c:v>20797</c:v>
                </c:pt>
                <c:pt idx="4757">
                  <c:v>70118</c:v>
                </c:pt>
                <c:pt idx="4758">
                  <c:v>232339</c:v>
                </c:pt>
                <c:pt idx="4759">
                  <c:v>126634</c:v>
                </c:pt>
                <c:pt idx="4760">
                  <c:v>297279</c:v>
                </c:pt>
                <c:pt idx="4761">
                  <c:v>219471</c:v>
                </c:pt>
                <c:pt idx="4762">
                  <c:v>2435011</c:v>
                </c:pt>
                <c:pt idx="4763">
                  <c:v>583584</c:v>
                </c:pt>
                <c:pt idx="4764">
                  <c:v>997873</c:v>
                </c:pt>
                <c:pt idx="4765">
                  <c:v>202107</c:v>
                </c:pt>
                <c:pt idx="4766">
                  <c:v>5019952</c:v>
                </c:pt>
                <c:pt idx="4767">
                  <c:v>22233274</c:v>
                </c:pt>
                <c:pt idx="4768">
                  <c:v>252858</c:v>
                </c:pt>
                <c:pt idx="4769">
                  <c:v>953306</c:v>
                </c:pt>
                <c:pt idx="4770">
                  <c:v>1162734</c:v>
                </c:pt>
                <c:pt idx="4771">
                  <c:v>230002</c:v>
                </c:pt>
                <c:pt idx="4772">
                  <c:v>14860998</c:v>
                </c:pt>
                <c:pt idx="4773">
                  <c:v>5186780</c:v>
                </c:pt>
                <c:pt idx="4774">
                  <c:v>30719</c:v>
                </c:pt>
                <c:pt idx="4775">
                  <c:v>6131880</c:v>
                </c:pt>
                <c:pt idx="4776">
                  <c:v>700008</c:v>
                </c:pt>
                <c:pt idx="4777">
                  <c:v>1015189</c:v>
                </c:pt>
                <c:pt idx="4778">
                  <c:v>3225560</c:v>
                </c:pt>
                <c:pt idx="4779">
                  <c:v>1311352</c:v>
                </c:pt>
                <c:pt idx="4780">
                  <c:v>1608741</c:v>
                </c:pt>
                <c:pt idx="4781">
                  <c:v>411284</c:v>
                </c:pt>
                <c:pt idx="4782">
                  <c:v>451602</c:v>
                </c:pt>
                <c:pt idx="4783">
                  <c:v>5587218</c:v>
                </c:pt>
                <c:pt idx="4784">
                  <c:v>20019</c:v>
                </c:pt>
                <c:pt idx="4785">
                  <c:v>467669</c:v>
                </c:pt>
                <c:pt idx="4786">
                  <c:v>344792</c:v>
                </c:pt>
                <c:pt idx="4787">
                  <c:v>331315</c:v>
                </c:pt>
                <c:pt idx="4788">
                  <c:v>132886</c:v>
                </c:pt>
                <c:pt idx="4789">
                  <c:v>16196266</c:v>
                </c:pt>
                <c:pt idx="4790">
                  <c:v>24907</c:v>
                </c:pt>
                <c:pt idx="4791">
                  <c:v>277921</c:v>
                </c:pt>
                <c:pt idx="4792">
                  <c:v>1966994</c:v>
                </c:pt>
                <c:pt idx="4793">
                  <c:v>669789</c:v>
                </c:pt>
                <c:pt idx="4794">
                  <c:v>25909</c:v>
                </c:pt>
                <c:pt idx="4795">
                  <c:v>5160625</c:v>
                </c:pt>
                <c:pt idx="4796">
                  <c:v>842594</c:v>
                </c:pt>
                <c:pt idx="4797">
                  <c:v>218669</c:v>
                </c:pt>
                <c:pt idx="4798">
                  <c:v>330958</c:v>
                </c:pt>
                <c:pt idx="4799">
                  <c:v>88143</c:v>
                </c:pt>
                <c:pt idx="4800">
                  <c:v>58932</c:v>
                </c:pt>
                <c:pt idx="4801">
                  <c:v>224317</c:v>
                </c:pt>
                <c:pt idx="4802">
                  <c:v>69170</c:v>
                </c:pt>
                <c:pt idx="4803">
                  <c:v>1329253</c:v>
                </c:pt>
                <c:pt idx="4804">
                  <c:v>946378</c:v>
                </c:pt>
                <c:pt idx="4805">
                  <c:v>437576</c:v>
                </c:pt>
                <c:pt idx="4806">
                  <c:v>1381758</c:v>
                </c:pt>
                <c:pt idx="4807">
                  <c:v>997139</c:v>
                </c:pt>
                <c:pt idx="4808">
                  <c:v>295048</c:v>
                </c:pt>
                <c:pt idx="4809">
                  <c:v>521611</c:v>
                </c:pt>
                <c:pt idx="4810">
                  <c:v>398127</c:v>
                </c:pt>
                <c:pt idx="4811">
                  <c:v>4414661</c:v>
                </c:pt>
                <c:pt idx="4812">
                  <c:v>1895941</c:v>
                </c:pt>
                <c:pt idx="4813">
                  <c:v>50053</c:v>
                </c:pt>
                <c:pt idx="4814">
                  <c:v>30341</c:v>
                </c:pt>
                <c:pt idx="4815">
                  <c:v>857897</c:v>
                </c:pt>
                <c:pt idx="4816">
                  <c:v>8993</c:v>
                </c:pt>
                <c:pt idx="4817">
                  <c:v>3749896</c:v>
                </c:pt>
                <c:pt idx="4818">
                  <c:v>639265</c:v>
                </c:pt>
                <c:pt idx="4819">
                  <c:v>308049</c:v>
                </c:pt>
                <c:pt idx="4820">
                  <c:v>7055170</c:v>
                </c:pt>
                <c:pt idx="4821">
                  <c:v>31990</c:v>
                </c:pt>
                <c:pt idx="4822">
                  <c:v>82160</c:v>
                </c:pt>
                <c:pt idx="4823">
                  <c:v>9572037</c:v>
                </c:pt>
                <c:pt idx="4824">
                  <c:v>143696</c:v>
                </c:pt>
                <c:pt idx="4825">
                  <c:v>3525534</c:v>
                </c:pt>
                <c:pt idx="4826">
                  <c:v>1823157</c:v>
                </c:pt>
                <c:pt idx="4827">
                  <c:v>70615</c:v>
                </c:pt>
                <c:pt idx="4828">
                  <c:v>181521</c:v>
                </c:pt>
                <c:pt idx="4829">
                  <c:v>2302545</c:v>
                </c:pt>
                <c:pt idx="4830">
                  <c:v>568702</c:v>
                </c:pt>
                <c:pt idx="4831">
                  <c:v>72728</c:v>
                </c:pt>
                <c:pt idx="4832">
                  <c:v>8556235</c:v>
                </c:pt>
                <c:pt idx="4833">
                  <c:v>94923</c:v>
                </c:pt>
                <c:pt idx="4834">
                  <c:v>502880</c:v>
                </c:pt>
                <c:pt idx="4835">
                  <c:v>594486</c:v>
                </c:pt>
                <c:pt idx="4836">
                  <c:v>5962519</c:v>
                </c:pt>
                <c:pt idx="4837">
                  <c:v>697581</c:v>
                </c:pt>
                <c:pt idx="4838">
                  <c:v>20636</c:v>
                </c:pt>
                <c:pt idx="4839">
                  <c:v>1243560</c:v>
                </c:pt>
                <c:pt idx="4840">
                  <c:v>12453063</c:v>
                </c:pt>
                <c:pt idx="4841">
                  <c:v>2294097</c:v>
                </c:pt>
                <c:pt idx="4842">
                  <c:v>64566</c:v>
                </c:pt>
                <c:pt idx="4843">
                  <c:v>149879</c:v>
                </c:pt>
                <c:pt idx="4844">
                  <c:v>28860037</c:v>
                </c:pt>
                <c:pt idx="4845">
                  <c:v>26710</c:v>
                </c:pt>
                <c:pt idx="4846">
                  <c:v>967088</c:v>
                </c:pt>
                <c:pt idx="4847">
                  <c:v>2837732</c:v>
                </c:pt>
                <c:pt idx="4848">
                  <c:v>354013</c:v>
                </c:pt>
                <c:pt idx="4849">
                  <c:v>597124</c:v>
                </c:pt>
                <c:pt idx="4850">
                  <c:v>520176</c:v>
                </c:pt>
                <c:pt idx="4851">
                  <c:v>602853</c:v>
                </c:pt>
                <c:pt idx="4852">
                  <c:v>856936</c:v>
                </c:pt>
                <c:pt idx="4853">
                  <c:v>48472</c:v>
                </c:pt>
                <c:pt idx="4854">
                  <c:v>13164</c:v>
                </c:pt>
                <c:pt idx="4855">
                  <c:v>281927</c:v>
                </c:pt>
                <c:pt idx="4856">
                  <c:v>2422767</c:v>
                </c:pt>
                <c:pt idx="4857">
                  <c:v>168118</c:v>
                </c:pt>
                <c:pt idx="4858">
                  <c:v>561101</c:v>
                </c:pt>
                <c:pt idx="4859">
                  <c:v>2546894</c:v>
                </c:pt>
                <c:pt idx="4860">
                  <c:v>2983487</c:v>
                </c:pt>
                <c:pt idx="4861">
                  <c:v>281283</c:v>
                </c:pt>
                <c:pt idx="4862">
                  <c:v>3621389</c:v>
                </c:pt>
                <c:pt idx="4863">
                  <c:v>11685</c:v>
                </c:pt>
                <c:pt idx="4864">
                  <c:v>2382407</c:v>
                </c:pt>
                <c:pt idx="4865">
                  <c:v>447584</c:v>
                </c:pt>
                <c:pt idx="4866">
                  <c:v>21700</c:v>
                </c:pt>
                <c:pt idx="4867">
                  <c:v>726665</c:v>
                </c:pt>
                <c:pt idx="4868">
                  <c:v>462810</c:v>
                </c:pt>
                <c:pt idx="4869">
                  <c:v>6261069</c:v>
                </c:pt>
                <c:pt idx="4870">
                  <c:v>215442</c:v>
                </c:pt>
                <c:pt idx="4871">
                  <c:v>298666</c:v>
                </c:pt>
                <c:pt idx="4872">
                  <c:v>901908</c:v>
                </c:pt>
                <c:pt idx="4873">
                  <c:v>1677912</c:v>
                </c:pt>
                <c:pt idx="4874">
                  <c:v>48523</c:v>
                </c:pt>
                <c:pt idx="4875">
                  <c:v>5112413</c:v>
                </c:pt>
                <c:pt idx="4876">
                  <c:v>462066</c:v>
                </c:pt>
                <c:pt idx="4877">
                  <c:v>362275</c:v>
                </c:pt>
                <c:pt idx="4878">
                  <c:v>958901</c:v>
                </c:pt>
                <c:pt idx="4879">
                  <c:v>1439258</c:v>
                </c:pt>
                <c:pt idx="4880">
                  <c:v>320276</c:v>
                </c:pt>
                <c:pt idx="4881">
                  <c:v>82048</c:v>
                </c:pt>
                <c:pt idx="4882">
                  <c:v>2252933</c:v>
                </c:pt>
                <c:pt idx="4883">
                  <c:v>1426446</c:v>
                </c:pt>
                <c:pt idx="4884">
                  <c:v>5349</c:v>
                </c:pt>
                <c:pt idx="4885">
                  <c:v>611885</c:v>
                </c:pt>
                <c:pt idx="4886">
                  <c:v>55614</c:v>
                </c:pt>
                <c:pt idx="4887">
                  <c:v>764650</c:v>
                </c:pt>
                <c:pt idx="4888">
                  <c:v>64107</c:v>
                </c:pt>
                <c:pt idx="4889">
                  <c:v>689313</c:v>
                </c:pt>
                <c:pt idx="4890">
                  <c:v>25757299</c:v>
                </c:pt>
                <c:pt idx="4891">
                  <c:v>305899</c:v>
                </c:pt>
                <c:pt idx="4892">
                  <c:v>58519</c:v>
                </c:pt>
                <c:pt idx="4893">
                  <c:v>1356734</c:v>
                </c:pt>
                <c:pt idx="4894">
                  <c:v>442726</c:v>
                </c:pt>
                <c:pt idx="4895">
                  <c:v>85372</c:v>
                </c:pt>
                <c:pt idx="4896">
                  <c:v>55615</c:v>
                </c:pt>
                <c:pt idx="4897">
                  <c:v>1675392</c:v>
                </c:pt>
                <c:pt idx="4898">
                  <c:v>1132624</c:v>
                </c:pt>
                <c:pt idx="4899">
                  <c:v>352770</c:v>
                </c:pt>
                <c:pt idx="4900">
                  <c:v>1017290</c:v>
                </c:pt>
                <c:pt idx="4901">
                  <c:v>55901</c:v>
                </c:pt>
                <c:pt idx="4902">
                  <c:v>313646</c:v>
                </c:pt>
                <c:pt idx="4903">
                  <c:v>616294</c:v>
                </c:pt>
                <c:pt idx="4904">
                  <c:v>1389924</c:v>
                </c:pt>
                <c:pt idx="4905">
                  <c:v>999933</c:v>
                </c:pt>
                <c:pt idx="4906">
                  <c:v>1651674</c:v>
                </c:pt>
                <c:pt idx="4907">
                  <c:v>542870</c:v>
                </c:pt>
                <c:pt idx="4908">
                  <c:v>89799</c:v>
                </c:pt>
                <c:pt idx="4909">
                  <c:v>309271</c:v>
                </c:pt>
                <c:pt idx="4910">
                  <c:v>69407</c:v>
                </c:pt>
                <c:pt idx="4911">
                  <c:v>1402875</c:v>
                </c:pt>
                <c:pt idx="4912">
                  <c:v>629052</c:v>
                </c:pt>
                <c:pt idx="4913">
                  <c:v>59609</c:v>
                </c:pt>
                <c:pt idx="4914">
                  <c:v>305524</c:v>
                </c:pt>
                <c:pt idx="4915">
                  <c:v>1032668</c:v>
                </c:pt>
                <c:pt idx="4916">
                  <c:v>451399</c:v>
                </c:pt>
                <c:pt idx="4917">
                  <c:v>2960150</c:v>
                </c:pt>
                <c:pt idx="4918">
                  <c:v>99066</c:v>
                </c:pt>
                <c:pt idx="4919">
                  <c:v>2351845</c:v>
                </c:pt>
                <c:pt idx="4920">
                  <c:v>91566</c:v>
                </c:pt>
                <c:pt idx="4921">
                  <c:v>20618</c:v>
                </c:pt>
                <c:pt idx="4922">
                  <c:v>418734</c:v>
                </c:pt>
                <c:pt idx="4923">
                  <c:v>1781312</c:v>
                </c:pt>
                <c:pt idx="4924">
                  <c:v>702208</c:v>
                </c:pt>
                <c:pt idx="4925">
                  <c:v>437509</c:v>
                </c:pt>
                <c:pt idx="4926">
                  <c:v>1367551</c:v>
                </c:pt>
                <c:pt idx="4927">
                  <c:v>110360</c:v>
                </c:pt>
                <c:pt idx="4928">
                  <c:v>4176</c:v>
                </c:pt>
                <c:pt idx="4929">
                  <c:v>1892728</c:v>
                </c:pt>
                <c:pt idx="4930">
                  <c:v>152933</c:v>
                </c:pt>
                <c:pt idx="4931">
                  <c:v>42199</c:v>
                </c:pt>
                <c:pt idx="4932">
                  <c:v>558724</c:v>
                </c:pt>
                <c:pt idx="4933">
                  <c:v>163440</c:v>
                </c:pt>
                <c:pt idx="4934">
                  <c:v>624277</c:v>
                </c:pt>
                <c:pt idx="4935">
                  <c:v>3659746</c:v>
                </c:pt>
                <c:pt idx="4936">
                  <c:v>2254717</c:v>
                </c:pt>
                <c:pt idx="4937">
                  <c:v>10403477</c:v>
                </c:pt>
                <c:pt idx="4938">
                  <c:v>231513</c:v>
                </c:pt>
                <c:pt idx="4939">
                  <c:v>1005865</c:v>
                </c:pt>
                <c:pt idx="4940">
                  <c:v>17540613</c:v>
                </c:pt>
                <c:pt idx="4941">
                  <c:v>401996</c:v>
                </c:pt>
                <c:pt idx="4942">
                  <c:v>894436</c:v>
                </c:pt>
                <c:pt idx="4943">
                  <c:v>72248</c:v>
                </c:pt>
                <c:pt idx="4944">
                  <c:v>4184160</c:v>
                </c:pt>
                <c:pt idx="4945">
                  <c:v>1144984</c:v>
                </c:pt>
                <c:pt idx="4946">
                  <c:v>2045760</c:v>
                </c:pt>
                <c:pt idx="4947">
                  <c:v>401678</c:v>
                </c:pt>
                <c:pt idx="4948">
                  <c:v>1271958</c:v>
                </c:pt>
                <c:pt idx="4949">
                  <c:v>920306</c:v>
                </c:pt>
                <c:pt idx="4950">
                  <c:v>212992</c:v>
                </c:pt>
                <c:pt idx="4951">
                  <c:v>322802</c:v>
                </c:pt>
                <c:pt idx="4952">
                  <c:v>5099952</c:v>
                </c:pt>
                <c:pt idx="4953">
                  <c:v>76802</c:v>
                </c:pt>
                <c:pt idx="4954">
                  <c:v>1687351</c:v>
                </c:pt>
                <c:pt idx="4955">
                  <c:v>295145</c:v>
                </c:pt>
                <c:pt idx="4956">
                  <c:v>1361890</c:v>
                </c:pt>
                <c:pt idx="4957">
                  <c:v>2004629</c:v>
                </c:pt>
                <c:pt idx="4958">
                  <c:v>443412</c:v>
                </c:pt>
                <c:pt idx="4959">
                  <c:v>34156</c:v>
                </c:pt>
                <c:pt idx="4960">
                  <c:v>315505</c:v>
                </c:pt>
                <c:pt idx="4961">
                  <c:v>1255834</c:v>
                </c:pt>
                <c:pt idx="4962">
                  <c:v>756470</c:v>
                </c:pt>
                <c:pt idx="4963">
                  <c:v>1987296</c:v>
                </c:pt>
                <c:pt idx="4964">
                  <c:v>1728905</c:v>
                </c:pt>
                <c:pt idx="4965">
                  <c:v>255517</c:v>
                </c:pt>
                <c:pt idx="4966">
                  <c:v>196074</c:v>
                </c:pt>
                <c:pt idx="4967">
                  <c:v>68886</c:v>
                </c:pt>
                <c:pt idx="4968">
                  <c:v>5352705</c:v>
                </c:pt>
                <c:pt idx="4969">
                  <c:v>2726643</c:v>
                </c:pt>
                <c:pt idx="4970">
                  <c:v>2741354</c:v>
                </c:pt>
                <c:pt idx="4971">
                  <c:v>1035804</c:v>
                </c:pt>
                <c:pt idx="4972">
                  <c:v>700476</c:v>
                </c:pt>
                <c:pt idx="4973">
                  <c:v>3988000</c:v>
                </c:pt>
                <c:pt idx="4974">
                  <c:v>667005</c:v>
                </c:pt>
                <c:pt idx="4975">
                  <c:v>44733</c:v>
                </c:pt>
                <c:pt idx="4976">
                  <c:v>614024</c:v>
                </c:pt>
                <c:pt idx="4977">
                  <c:v>273000</c:v>
                </c:pt>
                <c:pt idx="4978">
                  <c:v>285984</c:v>
                </c:pt>
                <c:pt idx="4979">
                  <c:v>877585</c:v>
                </c:pt>
                <c:pt idx="4980">
                  <c:v>4244395</c:v>
                </c:pt>
                <c:pt idx="4981">
                  <c:v>235293</c:v>
                </c:pt>
                <c:pt idx="4982">
                  <c:v>4654027</c:v>
                </c:pt>
                <c:pt idx="4983">
                  <c:v>1638715</c:v>
                </c:pt>
                <c:pt idx="4984">
                  <c:v>3913682</c:v>
                </c:pt>
                <c:pt idx="4985">
                  <c:v>1058992</c:v>
                </c:pt>
                <c:pt idx="4986">
                  <c:v>7757967</c:v>
                </c:pt>
                <c:pt idx="4987">
                  <c:v>127987</c:v>
                </c:pt>
                <c:pt idx="4988">
                  <c:v>1173312</c:v>
                </c:pt>
                <c:pt idx="4989">
                  <c:v>3180207</c:v>
                </c:pt>
                <c:pt idx="4990">
                  <c:v>82123</c:v>
                </c:pt>
                <c:pt idx="4991">
                  <c:v>1194183</c:v>
                </c:pt>
                <c:pt idx="4992">
                  <c:v>2547146</c:v>
                </c:pt>
                <c:pt idx="4993">
                  <c:v>249897</c:v>
                </c:pt>
                <c:pt idx="4994">
                  <c:v>401625</c:v>
                </c:pt>
                <c:pt idx="4995">
                  <c:v>1120841</c:v>
                </c:pt>
                <c:pt idx="4996">
                  <c:v>708109</c:v>
                </c:pt>
                <c:pt idx="4997">
                  <c:v>498232</c:v>
                </c:pt>
                <c:pt idx="4998">
                  <c:v>4046025</c:v>
                </c:pt>
                <c:pt idx="4999">
                  <c:v>1535269</c:v>
                </c:pt>
                <c:pt idx="5000">
                  <c:v>58764</c:v>
                </c:pt>
                <c:pt idx="5001">
                  <c:v>152796</c:v>
                </c:pt>
                <c:pt idx="5002">
                  <c:v>373329</c:v>
                </c:pt>
                <c:pt idx="5003">
                  <c:v>2288833</c:v>
                </c:pt>
                <c:pt idx="5004">
                  <c:v>903651</c:v>
                </c:pt>
                <c:pt idx="5005">
                  <c:v>2925095</c:v>
                </c:pt>
                <c:pt idx="5006">
                  <c:v>323160</c:v>
                </c:pt>
                <c:pt idx="5007">
                  <c:v>1048474</c:v>
                </c:pt>
                <c:pt idx="5008">
                  <c:v>301738</c:v>
                </c:pt>
                <c:pt idx="5009">
                  <c:v>3638866</c:v>
                </c:pt>
                <c:pt idx="5010">
                  <c:v>436638</c:v>
                </c:pt>
                <c:pt idx="5011">
                  <c:v>239941</c:v>
                </c:pt>
                <c:pt idx="5012">
                  <c:v>832796</c:v>
                </c:pt>
                <c:pt idx="5013">
                  <c:v>1808</c:v>
                </c:pt>
                <c:pt idx="5014">
                  <c:v>165560</c:v>
                </c:pt>
                <c:pt idx="5015">
                  <c:v>988948</c:v>
                </c:pt>
                <c:pt idx="5016">
                  <c:v>103742</c:v>
                </c:pt>
                <c:pt idx="5017">
                  <c:v>3687110</c:v>
                </c:pt>
                <c:pt idx="5018">
                  <c:v>71560694</c:v>
                </c:pt>
                <c:pt idx="5019">
                  <c:v>1383902</c:v>
                </c:pt>
                <c:pt idx="5020">
                  <c:v>198245</c:v>
                </c:pt>
                <c:pt idx="5021">
                  <c:v>94032</c:v>
                </c:pt>
                <c:pt idx="5022">
                  <c:v>135158</c:v>
                </c:pt>
                <c:pt idx="5023">
                  <c:v>11979805</c:v>
                </c:pt>
                <c:pt idx="5024">
                  <c:v>2214150</c:v>
                </c:pt>
                <c:pt idx="5025">
                  <c:v>470348</c:v>
                </c:pt>
                <c:pt idx="5026">
                  <c:v>1521121</c:v>
                </c:pt>
                <c:pt idx="5027">
                  <c:v>6595340</c:v>
                </c:pt>
                <c:pt idx="5028">
                  <c:v>1059355</c:v>
                </c:pt>
                <c:pt idx="5029">
                  <c:v>60546</c:v>
                </c:pt>
                <c:pt idx="5030">
                  <c:v>199922</c:v>
                </c:pt>
                <c:pt idx="5031">
                  <c:v>1575302</c:v>
                </c:pt>
                <c:pt idx="5032">
                  <c:v>57561</c:v>
                </c:pt>
                <c:pt idx="5033">
                  <c:v>605172</c:v>
                </c:pt>
                <c:pt idx="5034">
                  <c:v>513459</c:v>
                </c:pt>
                <c:pt idx="5035">
                  <c:v>673554</c:v>
                </c:pt>
                <c:pt idx="5036">
                  <c:v>412812</c:v>
                </c:pt>
                <c:pt idx="5037">
                  <c:v>347611</c:v>
                </c:pt>
                <c:pt idx="5038">
                  <c:v>77518</c:v>
                </c:pt>
                <c:pt idx="5039">
                  <c:v>128002</c:v>
                </c:pt>
                <c:pt idx="5040">
                  <c:v>1257354</c:v>
                </c:pt>
                <c:pt idx="5041">
                  <c:v>162444</c:v>
                </c:pt>
                <c:pt idx="5042">
                  <c:v>122059</c:v>
                </c:pt>
                <c:pt idx="5043">
                  <c:v>2929399</c:v>
                </c:pt>
                <c:pt idx="5044">
                  <c:v>1937626</c:v>
                </c:pt>
                <c:pt idx="5045">
                  <c:v>4121390</c:v>
                </c:pt>
                <c:pt idx="5046">
                  <c:v>1284857</c:v>
                </c:pt>
                <c:pt idx="5047">
                  <c:v>2188275</c:v>
                </c:pt>
                <c:pt idx="5048">
                  <c:v>31062</c:v>
                </c:pt>
                <c:pt idx="5049">
                  <c:v>2304379</c:v>
                </c:pt>
                <c:pt idx="5050">
                  <c:v>3042366</c:v>
                </c:pt>
                <c:pt idx="5051">
                  <c:v>14890847</c:v>
                </c:pt>
                <c:pt idx="5052">
                  <c:v>1437051</c:v>
                </c:pt>
                <c:pt idx="5053">
                  <c:v>2623238</c:v>
                </c:pt>
                <c:pt idx="5054">
                  <c:v>778706</c:v>
                </c:pt>
                <c:pt idx="5055">
                  <c:v>4050</c:v>
                </c:pt>
                <c:pt idx="5056">
                  <c:v>21986883</c:v>
                </c:pt>
                <c:pt idx="5057">
                  <c:v>9178923</c:v>
                </c:pt>
                <c:pt idx="5058">
                  <c:v>488560</c:v>
                </c:pt>
                <c:pt idx="5059">
                  <c:v>5875671</c:v>
                </c:pt>
                <c:pt idx="5060">
                  <c:v>20107</c:v>
                </c:pt>
                <c:pt idx="5061">
                  <c:v>5073263</c:v>
                </c:pt>
                <c:pt idx="5062">
                  <c:v>781799</c:v>
                </c:pt>
                <c:pt idx="5063">
                  <c:v>58556</c:v>
                </c:pt>
                <c:pt idx="5064">
                  <c:v>886234</c:v>
                </c:pt>
                <c:pt idx="5065">
                  <c:v>348192</c:v>
                </c:pt>
                <c:pt idx="5066">
                  <c:v>44121</c:v>
                </c:pt>
                <c:pt idx="5067">
                  <c:v>988</c:v>
                </c:pt>
                <c:pt idx="5068">
                  <c:v>835</c:v>
                </c:pt>
                <c:pt idx="5069">
                  <c:v>909580</c:v>
                </c:pt>
                <c:pt idx="5070">
                  <c:v>15042428</c:v>
                </c:pt>
                <c:pt idx="5071">
                  <c:v>3940</c:v>
                </c:pt>
                <c:pt idx="5072">
                  <c:v>636106</c:v>
                </c:pt>
                <c:pt idx="5073">
                  <c:v>1158695</c:v>
                </c:pt>
                <c:pt idx="5074">
                  <c:v>771568</c:v>
                </c:pt>
                <c:pt idx="5075">
                  <c:v>108463</c:v>
                </c:pt>
                <c:pt idx="5076">
                  <c:v>1687323</c:v>
                </c:pt>
                <c:pt idx="5077">
                  <c:v>161460</c:v>
                </c:pt>
                <c:pt idx="5078">
                  <c:v>617606</c:v>
                </c:pt>
                <c:pt idx="5079">
                  <c:v>233064</c:v>
                </c:pt>
                <c:pt idx="5080">
                  <c:v>1032873</c:v>
                </c:pt>
                <c:pt idx="5081">
                  <c:v>4023614</c:v>
                </c:pt>
                <c:pt idx="5082">
                  <c:v>1749832</c:v>
                </c:pt>
                <c:pt idx="5083">
                  <c:v>325333</c:v>
                </c:pt>
                <c:pt idx="5084">
                  <c:v>52164</c:v>
                </c:pt>
                <c:pt idx="5085">
                  <c:v>433362</c:v>
                </c:pt>
                <c:pt idx="5086">
                  <c:v>7854612</c:v>
                </c:pt>
                <c:pt idx="5087">
                  <c:v>3749838</c:v>
                </c:pt>
                <c:pt idx="5088">
                  <c:v>6353130</c:v>
                </c:pt>
                <c:pt idx="5089">
                  <c:v>14175</c:v>
                </c:pt>
                <c:pt idx="5090">
                  <c:v>709836</c:v>
                </c:pt>
                <c:pt idx="5091">
                  <c:v>37098</c:v>
                </c:pt>
                <c:pt idx="5092">
                  <c:v>93451</c:v>
                </c:pt>
                <c:pt idx="5093">
                  <c:v>514711</c:v>
                </c:pt>
                <c:pt idx="5094">
                  <c:v>54529</c:v>
                </c:pt>
                <c:pt idx="5095">
                  <c:v>524911</c:v>
                </c:pt>
                <c:pt idx="5096">
                  <c:v>392115</c:v>
                </c:pt>
                <c:pt idx="5097">
                  <c:v>1617018</c:v>
                </c:pt>
                <c:pt idx="5098">
                  <c:v>662688</c:v>
                </c:pt>
                <c:pt idx="5099">
                  <c:v>478211</c:v>
                </c:pt>
                <c:pt idx="5100">
                  <c:v>2865758</c:v>
                </c:pt>
                <c:pt idx="5101">
                  <c:v>1316254</c:v>
                </c:pt>
                <c:pt idx="5102">
                  <c:v>778903</c:v>
                </c:pt>
                <c:pt idx="5103">
                  <c:v>973008</c:v>
                </c:pt>
                <c:pt idx="5104">
                  <c:v>576496</c:v>
                </c:pt>
                <c:pt idx="5105">
                  <c:v>1896</c:v>
                </c:pt>
                <c:pt idx="5106">
                  <c:v>1888184</c:v>
                </c:pt>
                <c:pt idx="5107">
                  <c:v>359057</c:v>
                </c:pt>
                <c:pt idx="5108">
                  <c:v>1480903</c:v>
                </c:pt>
                <c:pt idx="5109">
                  <c:v>103161</c:v>
                </c:pt>
                <c:pt idx="5110">
                  <c:v>787517</c:v>
                </c:pt>
                <c:pt idx="5111">
                  <c:v>137749</c:v>
                </c:pt>
                <c:pt idx="5112">
                  <c:v>1008131</c:v>
                </c:pt>
                <c:pt idx="5113">
                  <c:v>142076</c:v>
                </c:pt>
                <c:pt idx="5114">
                  <c:v>176140</c:v>
                </c:pt>
                <c:pt idx="5115">
                  <c:v>481918</c:v>
                </c:pt>
                <c:pt idx="5116">
                  <c:v>3505996</c:v>
                </c:pt>
                <c:pt idx="5117">
                  <c:v>6687</c:v>
                </c:pt>
                <c:pt idx="5118">
                  <c:v>533775</c:v>
                </c:pt>
                <c:pt idx="5119">
                  <c:v>201025</c:v>
                </c:pt>
                <c:pt idx="5120">
                  <c:v>469200</c:v>
                </c:pt>
                <c:pt idx="5121">
                  <c:v>1867337</c:v>
                </c:pt>
                <c:pt idx="5122">
                  <c:v>895766</c:v>
                </c:pt>
                <c:pt idx="5123">
                  <c:v>4116870</c:v>
                </c:pt>
                <c:pt idx="5124">
                  <c:v>4159065</c:v>
                </c:pt>
                <c:pt idx="5125">
                  <c:v>381361</c:v>
                </c:pt>
                <c:pt idx="5126">
                  <c:v>635985</c:v>
                </c:pt>
                <c:pt idx="5127">
                  <c:v>838549</c:v>
                </c:pt>
                <c:pt idx="5128">
                  <c:v>1028424</c:v>
                </c:pt>
                <c:pt idx="5129">
                  <c:v>1446140</c:v>
                </c:pt>
                <c:pt idx="5130">
                  <c:v>340311</c:v>
                </c:pt>
                <c:pt idx="5131">
                  <c:v>114753</c:v>
                </c:pt>
                <c:pt idx="5132">
                  <c:v>100757</c:v>
                </c:pt>
                <c:pt idx="5133">
                  <c:v>221837</c:v>
                </c:pt>
                <c:pt idx="5134">
                  <c:v>1919186</c:v>
                </c:pt>
                <c:pt idx="5135">
                  <c:v>1417912</c:v>
                </c:pt>
                <c:pt idx="5136">
                  <c:v>519214</c:v>
                </c:pt>
                <c:pt idx="5137">
                  <c:v>549996</c:v>
                </c:pt>
                <c:pt idx="5138">
                  <c:v>425943</c:v>
                </c:pt>
                <c:pt idx="5139">
                  <c:v>138674</c:v>
                </c:pt>
                <c:pt idx="5140">
                  <c:v>224803</c:v>
                </c:pt>
                <c:pt idx="5141">
                  <c:v>8244106</c:v>
                </c:pt>
                <c:pt idx="5142">
                  <c:v>248968</c:v>
                </c:pt>
                <c:pt idx="5143">
                  <c:v>828023</c:v>
                </c:pt>
                <c:pt idx="5144">
                  <c:v>742087</c:v>
                </c:pt>
                <c:pt idx="5145">
                  <c:v>59145</c:v>
                </c:pt>
                <c:pt idx="5146">
                  <c:v>156494</c:v>
                </c:pt>
                <c:pt idx="5147">
                  <c:v>64316</c:v>
                </c:pt>
                <c:pt idx="5148">
                  <c:v>36168</c:v>
                </c:pt>
                <c:pt idx="5149">
                  <c:v>114105</c:v>
                </c:pt>
                <c:pt idx="5150">
                  <c:v>102012605</c:v>
                </c:pt>
                <c:pt idx="5151">
                  <c:v>288247</c:v>
                </c:pt>
                <c:pt idx="5152">
                  <c:v>152598</c:v>
                </c:pt>
                <c:pt idx="5153">
                  <c:v>26102</c:v>
                </c:pt>
                <c:pt idx="5154">
                  <c:v>55464</c:v>
                </c:pt>
                <c:pt idx="5155">
                  <c:v>2390395</c:v>
                </c:pt>
                <c:pt idx="5156">
                  <c:v>2115715</c:v>
                </c:pt>
                <c:pt idx="5157">
                  <c:v>97726</c:v>
                </c:pt>
                <c:pt idx="5158">
                  <c:v>3810354</c:v>
                </c:pt>
                <c:pt idx="5159">
                  <c:v>5767032</c:v>
                </c:pt>
                <c:pt idx="5160">
                  <c:v>10698770</c:v>
                </c:pt>
                <c:pt idx="5161">
                  <c:v>363681</c:v>
                </c:pt>
                <c:pt idx="5162">
                  <c:v>1062499</c:v>
                </c:pt>
                <c:pt idx="5163">
                  <c:v>17702</c:v>
                </c:pt>
                <c:pt idx="5164">
                  <c:v>1694708</c:v>
                </c:pt>
                <c:pt idx="5165">
                  <c:v>1771153</c:v>
                </c:pt>
                <c:pt idx="5166">
                  <c:v>579189</c:v>
                </c:pt>
                <c:pt idx="5167">
                  <c:v>1240734</c:v>
                </c:pt>
                <c:pt idx="5168">
                  <c:v>1369181</c:v>
                </c:pt>
                <c:pt idx="5169">
                  <c:v>148590</c:v>
                </c:pt>
                <c:pt idx="5170">
                  <c:v>5870</c:v>
                </c:pt>
                <c:pt idx="5171">
                  <c:v>613552</c:v>
                </c:pt>
                <c:pt idx="5172">
                  <c:v>4008</c:v>
                </c:pt>
                <c:pt idx="5173">
                  <c:v>1084801</c:v>
                </c:pt>
                <c:pt idx="5174">
                  <c:v>270360</c:v>
                </c:pt>
                <c:pt idx="5175">
                  <c:v>380760</c:v>
                </c:pt>
                <c:pt idx="5176">
                  <c:v>149873</c:v>
                </c:pt>
                <c:pt idx="5177">
                  <c:v>425705</c:v>
                </c:pt>
                <c:pt idx="5178">
                  <c:v>133758</c:v>
                </c:pt>
                <c:pt idx="5179">
                  <c:v>138539</c:v>
                </c:pt>
                <c:pt idx="5180">
                  <c:v>18310912</c:v>
                </c:pt>
                <c:pt idx="5181">
                  <c:v>4650685</c:v>
                </c:pt>
                <c:pt idx="5182">
                  <c:v>169511</c:v>
                </c:pt>
                <c:pt idx="5183">
                  <c:v>108967</c:v>
                </c:pt>
                <c:pt idx="5184">
                  <c:v>60635812</c:v>
                </c:pt>
                <c:pt idx="5185">
                  <c:v>59254638</c:v>
                </c:pt>
                <c:pt idx="5186">
                  <c:v>800472</c:v>
                </c:pt>
                <c:pt idx="5187">
                  <c:v>89627</c:v>
                </c:pt>
                <c:pt idx="5188">
                  <c:v>3523600</c:v>
                </c:pt>
                <c:pt idx="5189">
                  <c:v>3738646</c:v>
                </c:pt>
                <c:pt idx="5190">
                  <c:v>317281</c:v>
                </c:pt>
                <c:pt idx="5191">
                  <c:v>591773</c:v>
                </c:pt>
                <c:pt idx="5192">
                  <c:v>85322</c:v>
                </c:pt>
                <c:pt idx="5193">
                  <c:v>67078</c:v>
                </c:pt>
                <c:pt idx="5194">
                  <c:v>289522</c:v>
                </c:pt>
                <c:pt idx="5195">
                  <c:v>84534</c:v>
                </c:pt>
                <c:pt idx="5196">
                  <c:v>1863491</c:v>
                </c:pt>
                <c:pt idx="5197">
                  <c:v>620968</c:v>
                </c:pt>
                <c:pt idx="5198">
                  <c:v>4812273</c:v>
                </c:pt>
                <c:pt idx="5199">
                  <c:v>23429</c:v>
                </c:pt>
                <c:pt idx="5200">
                  <c:v>560649</c:v>
                </c:pt>
                <c:pt idx="5201">
                  <c:v>223794</c:v>
                </c:pt>
                <c:pt idx="5202">
                  <c:v>1542832</c:v>
                </c:pt>
                <c:pt idx="5203">
                  <c:v>482257</c:v>
                </c:pt>
                <c:pt idx="5204">
                  <c:v>557101</c:v>
                </c:pt>
                <c:pt idx="5205">
                  <c:v>1830129</c:v>
                </c:pt>
                <c:pt idx="5206">
                  <c:v>228646</c:v>
                </c:pt>
                <c:pt idx="5207">
                  <c:v>2167517</c:v>
                </c:pt>
                <c:pt idx="5208">
                  <c:v>27871</c:v>
                </c:pt>
                <c:pt idx="5209">
                  <c:v>2513280</c:v>
                </c:pt>
                <c:pt idx="5210">
                  <c:v>572627</c:v>
                </c:pt>
                <c:pt idx="5211">
                  <c:v>65972</c:v>
                </c:pt>
                <c:pt idx="5212">
                  <c:v>1063552</c:v>
                </c:pt>
                <c:pt idx="5213">
                  <c:v>1652914</c:v>
                </c:pt>
                <c:pt idx="5214">
                  <c:v>15346180</c:v>
                </c:pt>
                <c:pt idx="5215">
                  <c:v>115141</c:v>
                </c:pt>
                <c:pt idx="5216">
                  <c:v>38068</c:v>
                </c:pt>
                <c:pt idx="5217">
                  <c:v>5179783</c:v>
                </c:pt>
                <c:pt idx="5218">
                  <c:v>232142</c:v>
                </c:pt>
                <c:pt idx="5219">
                  <c:v>53645</c:v>
                </c:pt>
                <c:pt idx="5220">
                  <c:v>59168</c:v>
                </c:pt>
                <c:pt idx="5221">
                  <c:v>18438586</c:v>
                </c:pt>
                <c:pt idx="5222">
                  <c:v>758994</c:v>
                </c:pt>
                <c:pt idx="5223">
                  <c:v>290022</c:v>
                </c:pt>
                <c:pt idx="5224">
                  <c:v>600381</c:v>
                </c:pt>
                <c:pt idx="5225">
                  <c:v>689209</c:v>
                </c:pt>
                <c:pt idx="5226">
                  <c:v>336953</c:v>
                </c:pt>
                <c:pt idx="5227">
                  <c:v>321054</c:v>
                </c:pt>
                <c:pt idx="5228">
                  <c:v>290138</c:v>
                </c:pt>
                <c:pt idx="5229">
                  <c:v>3313280</c:v>
                </c:pt>
                <c:pt idx="5230">
                  <c:v>33697</c:v>
                </c:pt>
                <c:pt idx="5231">
                  <c:v>80396</c:v>
                </c:pt>
                <c:pt idx="5232">
                  <c:v>2224667</c:v>
                </c:pt>
                <c:pt idx="5233">
                  <c:v>892447</c:v>
                </c:pt>
                <c:pt idx="5234">
                  <c:v>2358051</c:v>
                </c:pt>
                <c:pt idx="5235">
                  <c:v>172224</c:v>
                </c:pt>
                <c:pt idx="5236">
                  <c:v>292030</c:v>
                </c:pt>
                <c:pt idx="5237">
                  <c:v>496856</c:v>
                </c:pt>
                <c:pt idx="5238">
                  <c:v>366814</c:v>
                </c:pt>
                <c:pt idx="5239">
                  <c:v>9443</c:v>
                </c:pt>
                <c:pt idx="5240">
                  <c:v>592142</c:v>
                </c:pt>
                <c:pt idx="5241">
                  <c:v>333626</c:v>
                </c:pt>
                <c:pt idx="5242">
                  <c:v>395229</c:v>
                </c:pt>
                <c:pt idx="5243">
                  <c:v>1215287</c:v>
                </c:pt>
                <c:pt idx="5244">
                  <c:v>72522</c:v>
                </c:pt>
                <c:pt idx="5245">
                  <c:v>3675806</c:v>
                </c:pt>
                <c:pt idx="5246">
                  <c:v>5159763</c:v>
                </c:pt>
                <c:pt idx="5247">
                  <c:v>97192</c:v>
                </c:pt>
                <c:pt idx="5248">
                  <c:v>193612</c:v>
                </c:pt>
                <c:pt idx="5249">
                  <c:v>3514734</c:v>
                </c:pt>
                <c:pt idx="5250">
                  <c:v>6084</c:v>
                </c:pt>
                <c:pt idx="5251">
                  <c:v>420977</c:v>
                </c:pt>
                <c:pt idx="5252">
                  <c:v>7676068</c:v>
                </c:pt>
                <c:pt idx="5253">
                  <c:v>3373574</c:v>
                </c:pt>
                <c:pt idx="5254">
                  <c:v>81337</c:v>
                </c:pt>
                <c:pt idx="5255">
                  <c:v>88667</c:v>
                </c:pt>
                <c:pt idx="5256">
                  <c:v>419400</c:v>
                </c:pt>
                <c:pt idx="5257">
                  <c:v>54863912</c:v>
                </c:pt>
                <c:pt idx="5258">
                  <c:v>1069966</c:v>
                </c:pt>
                <c:pt idx="5259">
                  <c:v>132872</c:v>
                </c:pt>
                <c:pt idx="5260">
                  <c:v>2624803</c:v>
                </c:pt>
                <c:pt idx="5261">
                  <c:v>1924405</c:v>
                </c:pt>
                <c:pt idx="5262">
                  <c:v>269305</c:v>
                </c:pt>
                <c:pt idx="5263">
                  <c:v>1240723</c:v>
                </c:pt>
                <c:pt idx="5264">
                  <c:v>127525</c:v>
                </c:pt>
                <c:pt idx="5265">
                  <c:v>5684795</c:v>
                </c:pt>
                <c:pt idx="5266">
                  <c:v>12857</c:v>
                </c:pt>
                <c:pt idx="5267">
                  <c:v>53000</c:v>
                </c:pt>
                <c:pt idx="5268">
                  <c:v>832700</c:v>
                </c:pt>
                <c:pt idx="5269">
                  <c:v>472002</c:v>
                </c:pt>
                <c:pt idx="5270">
                  <c:v>233867</c:v>
                </c:pt>
                <c:pt idx="5271">
                  <c:v>91167</c:v>
                </c:pt>
                <c:pt idx="5272">
                  <c:v>2372980</c:v>
                </c:pt>
                <c:pt idx="5273">
                  <c:v>286704</c:v>
                </c:pt>
                <c:pt idx="5274">
                  <c:v>6483</c:v>
                </c:pt>
                <c:pt idx="5275">
                  <c:v>20541</c:v>
                </c:pt>
                <c:pt idx="5276">
                  <c:v>127640</c:v>
                </c:pt>
                <c:pt idx="5277">
                  <c:v>55929</c:v>
                </c:pt>
                <c:pt idx="5278">
                  <c:v>4842</c:v>
                </c:pt>
                <c:pt idx="5279">
                  <c:v>85383</c:v>
                </c:pt>
                <c:pt idx="5280">
                  <c:v>221773</c:v>
                </c:pt>
                <c:pt idx="5281">
                  <c:v>1686243</c:v>
                </c:pt>
                <c:pt idx="5282">
                  <c:v>97367</c:v>
                </c:pt>
                <c:pt idx="5283">
                  <c:v>279046</c:v>
                </c:pt>
                <c:pt idx="5284">
                  <c:v>3513086</c:v>
                </c:pt>
                <c:pt idx="5285">
                  <c:v>4862581</c:v>
                </c:pt>
                <c:pt idx="5286">
                  <c:v>50168</c:v>
                </c:pt>
                <c:pt idx="5287">
                  <c:v>626781</c:v>
                </c:pt>
                <c:pt idx="5288">
                  <c:v>1576105</c:v>
                </c:pt>
                <c:pt idx="5289">
                  <c:v>44805</c:v>
                </c:pt>
                <c:pt idx="5290">
                  <c:v>649994</c:v>
                </c:pt>
                <c:pt idx="5291">
                  <c:v>2153307</c:v>
                </c:pt>
                <c:pt idx="5292">
                  <c:v>2091513</c:v>
                </c:pt>
                <c:pt idx="5293">
                  <c:v>2232908</c:v>
                </c:pt>
                <c:pt idx="5294">
                  <c:v>127404</c:v>
                </c:pt>
                <c:pt idx="5295">
                  <c:v>7177740</c:v>
                </c:pt>
                <c:pt idx="5296">
                  <c:v>592459</c:v>
                </c:pt>
                <c:pt idx="5297">
                  <c:v>1696151</c:v>
                </c:pt>
                <c:pt idx="5298">
                  <c:v>4600718</c:v>
                </c:pt>
                <c:pt idx="5299">
                  <c:v>600228</c:v>
                </c:pt>
                <c:pt idx="5300">
                  <c:v>51141</c:v>
                </c:pt>
                <c:pt idx="5301">
                  <c:v>71425</c:v>
                </c:pt>
                <c:pt idx="5302">
                  <c:v>26243</c:v>
                </c:pt>
                <c:pt idx="5303">
                  <c:v>19834563</c:v>
                </c:pt>
                <c:pt idx="5304">
                  <c:v>1330675</c:v>
                </c:pt>
                <c:pt idx="5305">
                  <c:v>41799</c:v>
                </c:pt>
                <c:pt idx="5306">
                  <c:v>2263186</c:v>
                </c:pt>
                <c:pt idx="5307">
                  <c:v>8300</c:v>
                </c:pt>
                <c:pt idx="5308">
                  <c:v>274794</c:v>
                </c:pt>
                <c:pt idx="5309">
                  <c:v>1161776</c:v>
                </c:pt>
                <c:pt idx="5310">
                  <c:v>16935442</c:v>
                </c:pt>
                <c:pt idx="5311">
                  <c:v>531566</c:v>
                </c:pt>
                <c:pt idx="5312">
                  <c:v>760870</c:v>
                </c:pt>
                <c:pt idx="5313">
                  <c:v>1045731</c:v>
                </c:pt>
                <c:pt idx="5314">
                  <c:v>665452</c:v>
                </c:pt>
                <c:pt idx="5315">
                  <c:v>3691273</c:v>
                </c:pt>
                <c:pt idx="5316">
                  <c:v>156425</c:v>
                </c:pt>
                <c:pt idx="5317">
                  <c:v>678631</c:v>
                </c:pt>
                <c:pt idx="5318">
                  <c:v>927966</c:v>
                </c:pt>
                <c:pt idx="5319">
                  <c:v>29860</c:v>
                </c:pt>
                <c:pt idx="5320">
                  <c:v>15960127</c:v>
                </c:pt>
                <c:pt idx="5321">
                  <c:v>406960</c:v>
                </c:pt>
                <c:pt idx="5322">
                  <c:v>4397796</c:v>
                </c:pt>
                <c:pt idx="5323">
                  <c:v>170637</c:v>
                </c:pt>
                <c:pt idx="5324">
                  <c:v>686582</c:v>
                </c:pt>
                <c:pt idx="5325">
                  <c:v>3848577</c:v>
                </c:pt>
                <c:pt idx="5326">
                  <c:v>355153</c:v>
                </c:pt>
                <c:pt idx="5327">
                  <c:v>403559</c:v>
                </c:pt>
                <c:pt idx="5328">
                  <c:v>28539</c:v>
                </c:pt>
                <c:pt idx="5329">
                  <c:v>361213</c:v>
                </c:pt>
                <c:pt idx="5330">
                  <c:v>131055</c:v>
                </c:pt>
                <c:pt idx="5331">
                  <c:v>6877412</c:v>
                </c:pt>
                <c:pt idx="5332">
                  <c:v>1761886</c:v>
                </c:pt>
                <c:pt idx="5333">
                  <c:v>57581</c:v>
                </c:pt>
                <c:pt idx="5334">
                  <c:v>1017884</c:v>
                </c:pt>
                <c:pt idx="5335">
                  <c:v>53130</c:v>
                </c:pt>
                <c:pt idx="5336">
                  <c:v>266874</c:v>
                </c:pt>
                <c:pt idx="5337">
                  <c:v>973185</c:v>
                </c:pt>
                <c:pt idx="5338">
                  <c:v>333366</c:v>
                </c:pt>
                <c:pt idx="5339">
                  <c:v>4656429</c:v>
                </c:pt>
                <c:pt idx="5340">
                  <c:v>33929</c:v>
                </c:pt>
                <c:pt idx="5341">
                  <c:v>845650</c:v>
                </c:pt>
                <c:pt idx="5342">
                  <c:v>345180</c:v>
                </c:pt>
                <c:pt idx="5343">
                  <c:v>1106875</c:v>
                </c:pt>
                <c:pt idx="5344">
                  <c:v>751366</c:v>
                </c:pt>
                <c:pt idx="5345">
                  <c:v>1896340</c:v>
                </c:pt>
                <c:pt idx="5346">
                  <c:v>3362369</c:v>
                </c:pt>
                <c:pt idx="5347">
                  <c:v>562298</c:v>
                </c:pt>
                <c:pt idx="5348">
                  <c:v>20409647</c:v>
                </c:pt>
                <c:pt idx="5349">
                  <c:v>748313</c:v>
                </c:pt>
                <c:pt idx="5350">
                  <c:v>394975</c:v>
                </c:pt>
                <c:pt idx="5351">
                  <c:v>140517</c:v>
                </c:pt>
                <c:pt idx="5352">
                  <c:v>899565</c:v>
                </c:pt>
                <c:pt idx="5353">
                  <c:v>9208165</c:v>
                </c:pt>
                <c:pt idx="5354">
                  <c:v>283547</c:v>
                </c:pt>
                <c:pt idx="5355">
                  <c:v>148207</c:v>
                </c:pt>
                <c:pt idx="5356">
                  <c:v>1730361</c:v>
                </c:pt>
                <c:pt idx="5357">
                  <c:v>1015745</c:v>
                </c:pt>
                <c:pt idx="5358">
                  <c:v>5557499</c:v>
                </c:pt>
                <c:pt idx="5359">
                  <c:v>231946</c:v>
                </c:pt>
                <c:pt idx="5360">
                  <c:v>400911</c:v>
                </c:pt>
                <c:pt idx="5361">
                  <c:v>563802</c:v>
                </c:pt>
                <c:pt idx="5362">
                  <c:v>3272327</c:v>
                </c:pt>
                <c:pt idx="5363">
                  <c:v>561569</c:v>
                </c:pt>
                <c:pt idx="5364">
                  <c:v>1011961</c:v>
                </c:pt>
                <c:pt idx="5365">
                  <c:v>9846</c:v>
                </c:pt>
                <c:pt idx="5366">
                  <c:v>368852</c:v>
                </c:pt>
                <c:pt idx="5367">
                  <c:v>339187</c:v>
                </c:pt>
                <c:pt idx="5368">
                  <c:v>21005589</c:v>
                </c:pt>
                <c:pt idx="5369">
                  <c:v>112207</c:v>
                </c:pt>
                <c:pt idx="5370">
                  <c:v>12030454</c:v>
                </c:pt>
                <c:pt idx="5371">
                  <c:v>4386</c:v>
                </c:pt>
                <c:pt idx="5372">
                  <c:v>1351321</c:v>
                </c:pt>
                <c:pt idx="5373">
                  <c:v>1940700</c:v>
                </c:pt>
                <c:pt idx="5374">
                  <c:v>2497708</c:v>
                </c:pt>
                <c:pt idx="5375">
                  <c:v>6657752</c:v>
                </c:pt>
                <c:pt idx="5376">
                  <c:v>64167</c:v>
                </c:pt>
                <c:pt idx="5377">
                  <c:v>8300584</c:v>
                </c:pt>
                <c:pt idx="5378">
                  <c:v>264383</c:v>
                </c:pt>
                <c:pt idx="5379">
                  <c:v>368627</c:v>
                </c:pt>
                <c:pt idx="5380">
                  <c:v>3108377</c:v>
                </c:pt>
                <c:pt idx="5381">
                  <c:v>502957</c:v>
                </c:pt>
                <c:pt idx="5382">
                  <c:v>2271297</c:v>
                </c:pt>
                <c:pt idx="5383">
                  <c:v>207079</c:v>
                </c:pt>
                <c:pt idx="5384">
                  <c:v>60092</c:v>
                </c:pt>
                <c:pt idx="5385">
                  <c:v>2336544</c:v>
                </c:pt>
                <c:pt idx="5386">
                  <c:v>526175</c:v>
                </c:pt>
                <c:pt idx="5387">
                  <c:v>1065716</c:v>
                </c:pt>
                <c:pt idx="5388">
                  <c:v>6944619</c:v>
                </c:pt>
                <c:pt idx="5389">
                  <c:v>33235</c:v>
                </c:pt>
                <c:pt idx="5390">
                  <c:v>4012204</c:v>
                </c:pt>
                <c:pt idx="5391">
                  <c:v>186280</c:v>
                </c:pt>
                <c:pt idx="5392">
                  <c:v>59549</c:v>
                </c:pt>
                <c:pt idx="5393">
                  <c:v>4416751</c:v>
                </c:pt>
                <c:pt idx="5394">
                  <c:v>4430776</c:v>
                </c:pt>
                <c:pt idx="5395">
                  <c:v>480493</c:v>
                </c:pt>
                <c:pt idx="5396">
                  <c:v>139026</c:v>
                </c:pt>
                <c:pt idx="5397">
                  <c:v>2824423</c:v>
                </c:pt>
                <c:pt idx="5398">
                  <c:v>2816</c:v>
                </c:pt>
                <c:pt idx="5399">
                  <c:v>385658</c:v>
                </c:pt>
                <c:pt idx="5400">
                  <c:v>67954</c:v>
                </c:pt>
                <c:pt idx="5401">
                  <c:v>189814</c:v>
                </c:pt>
                <c:pt idx="5402">
                  <c:v>95085</c:v>
                </c:pt>
                <c:pt idx="5403">
                  <c:v>13782417</c:v>
                </c:pt>
                <c:pt idx="5404">
                  <c:v>8715134</c:v>
                </c:pt>
                <c:pt idx="5405">
                  <c:v>284176</c:v>
                </c:pt>
                <c:pt idx="5406">
                  <c:v>324219</c:v>
                </c:pt>
                <c:pt idx="5407">
                  <c:v>2098612</c:v>
                </c:pt>
                <c:pt idx="5408">
                  <c:v>834196</c:v>
                </c:pt>
                <c:pt idx="5409">
                  <c:v>8876920</c:v>
                </c:pt>
                <c:pt idx="5410">
                  <c:v>493836</c:v>
                </c:pt>
                <c:pt idx="5411">
                  <c:v>13135</c:v>
                </c:pt>
                <c:pt idx="5412">
                  <c:v>791774</c:v>
                </c:pt>
                <c:pt idx="5413">
                  <c:v>1289314</c:v>
                </c:pt>
                <c:pt idx="5414">
                  <c:v>1682086</c:v>
                </c:pt>
                <c:pt idx="5415">
                  <c:v>338425</c:v>
                </c:pt>
                <c:pt idx="5416">
                  <c:v>263914</c:v>
                </c:pt>
                <c:pt idx="5417">
                  <c:v>910973</c:v>
                </c:pt>
                <c:pt idx="5418">
                  <c:v>106324</c:v>
                </c:pt>
                <c:pt idx="5419">
                  <c:v>3195</c:v>
                </c:pt>
                <c:pt idx="5420">
                  <c:v>433149</c:v>
                </c:pt>
                <c:pt idx="5421">
                  <c:v>506152</c:v>
                </c:pt>
                <c:pt idx="5422">
                  <c:v>735035</c:v>
                </c:pt>
                <c:pt idx="5423">
                  <c:v>36113</c:v>
                </c:pt>
                <c:pt idx="5424">
                  <c:v>3577614</c:v>
                </c:pt>
                <c:pt idx="5425">
                  <c:v>195410</c:v>
                </c:pt>
                <c:pt idx="5426">
                  <c:v>602839</c:v>
                </c:pt>
                <c:pt idx="5427">
                  <c:v>395473</c:v>
                </c:pt>
                <c:pt idx="5428">
                  <c:v>4502927</c:v>
                </c:pt>
                <c:pt idx="5429">
                  <c:v>72022</c:v>
                </c:pt>
                <c:pt idx="5430">
                  <c:v>3257990</c:v>
                </c:pt>
                <c:pt idx="5431">
                  <c:v>230403</c:v>
                </c:pt>
                <c:pt idx="5432">
                  <c:v>1202392</c:v>
                </c:pt>
                <c:pt idx="5433">
                  <c:v>215659</c:v>
                </c:pt>
                <c:pt idx="5434">
                  <c:v>147193</c:v>
                </c:pt>
                <c:pt idx="5435">
                  <c:v>3643</c:v>
                </c:pt>
                <c:pt idx="5436">
                  <c:v>59877217</c:v>
                </c:pt>
                <c:pt idx="5437">
                  <c:v>6993</c:v>
                </c:pt>
                <c:pt idx="5438">
                  <c:v>12218726</c:v>
                </c:pt>
                <c:pt idx="5439">
                  <c:v>6731401</c:v>
                </c:pt>
                <c:pt idx="5440">
                  <c:v>406769</c:v>
                </c:pt>
                <c:pt idx="5441">
                  <c:v>258814</c:v>
                </c:pt>
                <c:pt idx="5442">
                  <c:v>46119</c:v>
                </c:pt>
                <c:pt idx="5443">
                  <c:v>170325</c:v>
                </c:pt>
                <c:pt idx="5444">
                  <c:v>59596</c:v>
                </c:pt>
                <c:pt idx="5445">
                  <c:v>53812</c:v>
                </c:pt>
                <c:pt idx="5446">
                  <c:v>1420352</c:v>
                </c:pt>
                <c:pt idx="5447">
                  <c:v>165612</c:v>
                </c:pt>
                <c:pt idx="5448">
                  <c:v>2206241</c:v>
                </c:pt>
                <c:pt idx="5449">
                  <c:v>471360</c:v>
                </c:pt>
                <c:pt idx="5450">
                  <c:v>1038421</c:v>
                </c:pt>
                <c:pt idx="5451">
                  <c:v>1794493</c:v>
                </c:pt>
                <c:pt idx="5452">
                  <c:v>2756607</c:v>
                </c:pt>
                <c:pt idx="5453">
                  <c:v>230092</c:v>
                </c:pt>
                <c:pt idx="5454">
                  <c:v>5938439</c:v>
                </c:pt>
                <c:pt idx="5455">
                  <c:v>108845</c:v>
                </c:pt>
                <c:pt idx="5456">
                  <c:v>38070298</c:v>
                </c:pt>
                <c:pt idx="5457">
                  <c:v>204732</c:v>
                </c:pt>
                <c:pt idx="5458">
                  <c:v>218907</c:v>
                </c:pt>
                <c:pt idx="5459">
                  <c:v>24332</c:v>
                </c:pt>
                <c:pt idx="5460">
                  <c:v>36346</c:v>
                </c:pt>
                <c:pt idx="5461">
                  <c:v>145442</c:v>
                </c:pt>
                <c:pt idx="5462">
                  <c:v>261803</c:v>
                </c:pt>
                <c:pt idx="5463">
                  <c:v>62644</c:v>
                </c:pt>
                <c:pt idx="5464">
                  <c:v>268241</c:v>
                </c:pt>
                <c:pt idx="5465">
                  <c:v>240093</c:v>
                </c:pt>
                <c:pt idx="5466">
                  <c:v>21688951</c:v>
                </c:pt>
                <c:pt idx="5467">
                  <c:v>623149</c:v>
                </c:pt>
                <c:pt idx="5468">
                  <c:v>547362</c:v>
                </c:pt>
                <c:pt idx="5469">
                  <c:v>88808</c:v>
                </c:pt>
                <c:pt idx="5470">
                  <c:v>284673</c:v>
                </c:pt>
                <c:pt idx="5471">
                  <c:v>2900057</c:v>
                </c:pt>
                <c:pt idx="5472">
                  <c:v>2696</c:v>
                </c:pt>
                <c:pt idx="5473">
                  <c:v>484054</c:v>
                </c:pt>
                <c:pt idx="5474">
                  <c:v>38169</c:v>
                </c:pt>
                <c:pt idx="5475">
                  <c:v>352090</c:v>
                </c:pt>
                <c:pt idx="5476">
                  <c:v>28964</c:v>
                </c:pt>
                <c:pt idx="5477">
                  <c:v>75273</c:v>
                </c:pt>
                <c:pt idx="5478">
                  <c:v>145560</c:v>
                </c:pt>
                <c:pt idx="5479">
                  <c:v>2467424</c:v>
                </c:pt>
                <c:pt idx="5480">
                  <c:v>713574</c:v>
                </c:pt>
                <c:pt idx="5481">
                  <c:v>288553</c:v>
                </c:pt>
                <c:pt idx="5482">
                  <c:v>161101</c:v>
                </c:pt>
                <c:pt idx="5483">
                  <c:v>2826942</c:v>
                </c:pt>
                <c:pt idx="5484">
                  <c:v>110072</c:v>
                </c:pt>
                <c:pt idx="5485">
                  <c:v>640779</c:v>
                </c:pt>
                <c:pt idx="5486">
                  <c:v>29090799</c:v>
                </c:pt>
                <c:pt idx="5487">
                  <c:v>1721072</c:v>
                </c:pt>
                <c:pt idx="5488">
                  <c:v>1083920</c:v>
                </c:pt>
                <c:pt idx="5489">
                  <c:v>309933</c:v>
                </c:pt>
                <c:pt idx="5490">
                  <c:v>768647</c:v>
                </c:pt>
                <c:pt idx="5491">
                  <c:v>284598</c:v>
                </c:pt>
                <c:pt idx="5492">
                  <c:v>93508</c:v>
                </c:pt>
                <c:pt idx="5493">
                  <c:v>451675</c:v>
                </c:pt>
                <c:pt idx="5494">
                  <c:v>561205</c:v>
                </c:pt>
                <c:pt idx="5495">
                  <c:v>2765121</c:v>
                </c:pt>
                <c:pt idx="5496">
                  <c:v>293567</c:v>
                </c:pt>
                <c:pt idx="5497">
                  <c:v>797363</c:v>
                </c:pt>
                <c:pt idx="5498">
                  <c:v>220428</c:v>
                </c:pt>
                <c:pt idx="5499">
                  <c:v>538546</c:v>
                </c:pt>
                <c:pt idx="5500">
                  <c:v>2592824</c:v>
                </c:pt>
                <c:pt idx="5501">
                  <c:v>831957</c:v>
                </c:pt>
                <c:pt idx="5502">
                  <c:v>210815</c:v>
                </c:pt>
                <c:pt idx="5503">
                  <c:v>2957528</c:v>
                </c:pt>
                <c:pt idx="5504">
                  <c:v>1272955</c:v>
                </c:pt>
                <c:pt idx="5505">
                  <c:v>838561</c:v>
                </c:pt>
                <c:pt idx="5506">
                  <c:v>64584</c:v>
                </c:pt>
                <c:pt idx="5507">
                  <c:v>403529</c:v>
                </c:pt>
                <c:pt idx="5508">
                  <c:v>5913551</c:v>
                </c:pt>
                <c:pt idx="5509">
                  <c:v>477188</c:v>
                </c:pt>
                <c:pt idx="5510">
                  <c:v>529841</c:v>
                </c:pt>
                <c:pt idx="5511">
                  <c:v>424016</c:v>
                </c:pt>
                <c:pt idx="5512">
                  <c:v>2460216</c:v>
                </c:pt>
                <c:pt idx="5513">
                  <c:v>571176</c:v>
                </c:pt>
                <c:pt idx="5514">
                  <c:v>660630</c:v>
                </c:pt>
                <c:pt idx="5515">
                  <c:v>3996</c:v>
                </c:pt>
                <c:pt idx="5516">
                  <c:v>2570365</c:v>
                </c:pt>
                <c:pt idx="5517">
                  <c:v>13882785</c:v>
                </c:pt>
                <c:pt idx="5518">
                  <c:v>35247</c:v>
                </c:pt>
                <c:pt idx="5519">
                  <c:v>49451</c:v>
                </c:pt>
                <c:pt idx="5520">
                  <c:v>2588376</c:v>
                </c:pt>
                <c:pt idx="5521">
                  <c:v>370450</c:v>
                </c:pt>
                <c:pt idx="5522">
                  <c:v>58301</c:v>
                </c:pt>
                <c:pt idx="5523">
                  <c:v>104822</c:v>
                </c:pt>
                <c:pt idx="5524">
                  <c:v>601643</c:v>
                </c:pt>
                <c:pt idx="5525">
                  <c:v>189102</c:v>
                </c:pt>
                <c:pt idx="5526">
                  <c:v>17315</c:v>
                </c:pt>
                <c:pt idx="5527">
                  <c:v>6518936</c:v>
                </c:pt>
                <c:pt idx="5528">
                  <c:v>392828</c:v>
                </c:pt>
                <c:pt idx="5529">
                  <c:v>35181079</c:v>
                </c:pt>
                <c:pt idx="5530">
                  <c:v>1824164</c:v>
                </c:pt>
                <c:pt idx="5531">
                  <c:v>1149510</c:v>
                </c:pt>
                <c:pt idx="5532">
                  <c:v>225211923</c:v>
                </c:pt>
                <c:pt idx="5533">
                  <c:v>1233644</c:v>
                </c:pt>
                <c:pt idx="5534">
                  <c:v>25386</c:v>
                </c:pt>
                <c:pt idx="5535">
                  <c:v>42451</c:v>
                </c:pt>
                <c:pt idx="5536">
                  <c:v>54208</c:v>
                </c:pt>
                <c:pt idx="5537">
                  <c:v>5682</c:v>
                </c:pt>
                <c:pt idx="5538">
                  <c:v>584565</c:v>
                </c:pt>
                <c:pt idx="5539">
                  <c:v>194930</c:v>
                </c:pt>
                <c:pt idx="5540">
                  <c:v>261810</c:v>
                </c:pt>
                <c:pt idx="5541">
                  <c:v>51610</c:v>
                </c:pt>
                <c:pt idx="5542">
                  <c:v>556475</c:v>
                </c:pt>
                <c:pt idx="5543">
                  <c:v>2049961</c:v>
                </c:pt>
                <c:pt idx="5544">
                  <c:v>2454509</c:v>
                </c:pt>
                <c:pt idx="5545">
                  <c:v>777777</c:v>
                </c:pt>
                <c:pt idx="5546">
                  <c:v>1095505</c:v>
                </c:pt>
                <c:pt idx="5547">
                  <c:v>1240566</c:v>
                </c:pt>
                <c:pt idx="5548">
                  <c:v>5220</c:v>
                </c:pt>
                <c:pt idx="5549">
                  <c:v>376194</c:v>
                </c:pt>
                <c:pt idx="5550">
                  <c:v>1734598</c:v>
                </c:pt>
                <c:pt idx="5551">
                  <c:v>233904</c:v>
                </c:pt>
                <c:pt idx="5552">
                  <c:v>113584</c:v>
                </c:pt>
                <c:pt idx="5553">
                  <c:v>211723</c:v>
                </c:pt>
                <c:pt idx="5554">
                  <c:v>2427</c:v>
                </c:pt>
                <c:pt idx="5555">
                  <c:v>225778</c:v>
                </c:pt>
                <c:pt idx="5556">
                  <c:v>64214</c:v>
                </c:pt>
                <c:pt idx="5557">
                  <c:v>859682</c:v>
                </c:pt>
                <c:pt idx="5558">
                  <c:v>1360154</c:v>
                </c:pt>
                <c:pt idx="5559">
                  <c:v>172301</c:v>
                </c:pt>
                <c:pt idx="5560">
                  <c:v>1080339</c:v>
                </c:pt>
                <c:pt idx="5561">
                  <c:v>142653</c:v>
                </c:pt>
                <c:pt idx="5562">
                  <c:v>2899302</c:v>
                </c:pt>
                <c:pt idx="5563">
                  <c:v>371401</c:v>
                </c:pt>
                <c:pt idx="5564">
                  <c:v>1091528</c:v>
                </c:pt>
                <c:pt idx="5565">
                  <c:v>783712</c:v>
                </c:pt>
                <c:pt idx="5566">
                  <c:v>372228</c:v>
                </c:pt>
                <c:pt idx="5567">
                  <c:v>1584020</c:v>
                </c:pt>
                <c:pt idx="5568">
                  <c:v>671611</c:v>
                </c:pt>
                <c:pt idx="5569">
                  <c:v>365819</c:v>
                </c:pt>
                <c:pt idx="5570">
                  <c:v>538169</c:v>
                </c:pt>
                <c:pt idx="5571">
                  <c:v>58231</c:v>
                </c:pt>
                <c:pt idx="5572">
                  <c:v>42607</c:v>
                </c:pt>
                <c:pt idx="5573">
                  <c:v>7797284</c:v>
                </c:pt>
                <c:pt idx="5574">
                  <c:v>592107</c:v>
                </c:pt>
                <c:pt idx="5575">
                  <c:v>15852974</c:v>
                </c:pt>
                <c:pt idx="5576">
                  <c:v>790794</c:v>
                </c:pt>
                <c:pt idx="5577">
                  <c:v>528634</c:v>
                </c:pt>
                <c:pt idx="5578">
                  <c:v>47717</c:v>
                </c:pt>
                <c:pt idx="5579">
                  <c:v>276385</c:v>
                </c:pt>
                <c:pt idx="5580">
                  <c:v>20658640</c:v>
                </c:pt>
                <c:pt idx="5581">
                  <c:v>1045195</c:v>
                </c:pt>
                <c:pt idx="5582">
                  <c:v>393218</c:v>
                </c:pt>
                <c:pt idx="5583">
                  <c:v>2885</c:v>
                </c:pt>
                <c:pt idx="5584">
                  <c:v>24715</c:v>
                </c:pt>
                <c:pt idx="5585">
                  <c:v>1285754</c:v>
                </c:pt>
                <c:pt idx="5586">
                  <c:v>32462</c:v>
                </c:pt>
                <c:pt idx="5587">
                  <c:v>10818</c:v>
                </c:pt>
                <c:pt idx="5588">
                  <c:v>76054</c:v>
                </c:pt>
                <c:pt idx="5589">
                  <c:v>419382</c:v>
                </c:pt>
                <c:pt idx="5590">
                  <c:v>1094084</c:v>
                </c:pt>
                <c:pt idx="5591">
                  <c:v>242642</c:v>
                </c:pt>
                <c:pt idx="5592">
                  <c:v>406438</c:v>
                </c:pt>
                <c:pt idx="5593">
                  <c:v>402902</c:v>
                </c:pt>
                <c:pt idx="5594">
                  <c:v>564951</c:v>
                </c:pt>
                <c:pt idx="5595">
                  <c:v>1083002</c:v>
                </c:pt>
                <c:pt idx="5596">
                  <c:v>107120</c:v>
                </c:pt>
                <c:pt idx="5597">
                  <c:v>264975</c:v>
                </c:pt>
                <c:pt idx="5598">
                  <c:v>3644160</c:v>
                </c:pt>
                <c:pt idx="5599">
                  <c:v>164817</c:v>
                </c:pt>
                <c:pt idx="5600">
                  <c:v>2146016</c:v>
                </c:pt>
                <c:pt idx="5601">
                  <c:v>975232</c:v>
                </c:pt>
                <c:pt idx="5602">
                  <c:v>31928</c:v>
                </c:pt>
                <c:pt idx="5603">
                  <c:v>247842</c:v>
                </c:pt>
                <c:pt idx="5604">
                  <c:v>94640</c:v>
                </c:pt>
                <c:pt idx="5605">
                  <c:v>1183611</c:v>
                </c:pt>
                <c:pt idx="5606">
                  <c:v>1273975</c:v>
                </c:pt>
                <c:pt idx="5607">
                  <c:v>86897</c:v>
                </c:pt>
                <c:pt idx="5608">
                  <c:v>430463</c:v>
                </c:pt>
                <c:pt idx="5609">
                  <c:v>370464</c:v>
                </c:pt>
                <c:pt idx="5610">
                  <c:v>45561</c:v>
                </c:pt>
                <c:pt idx="5611">
                  <c:v>8739175</c:v>
                </c:pt>
                <c:pt idx="5612">
                  <c:v>32730338</c:v>
                </c:pt>
                <c:pt idx="5613">
                  <c:v>341643</c:v>
                </c:pt>
                <c:pt idx="5614">
                  <c:v>256786</c:v>
                </c:pt>
                <c:pt idx="5615">
                  <c:v>3597</c:v>
                </c:pt>
                <c:pt idx="5616">
                  <c:v>169915</c:v>
                </c:pt>
                <c:pt idx="5617">
                  <c:v>597667</c:v>
                </c:pt>
                <c:pt idx="5618">
                  <c:v>249264</c:v>
                </c:pt>
                <c:pt idx="5619">
                  <c:v>876320</c:v>
                </c:pt>
                <c:pt idx="5620">
                  <c:v>13375071</c:v>
                </c:pt>
                <c:pt idx="5621">
                  <c:v>1277479</c:v>
                </c:pt>
                <c:pt idx="5622">
                  <c:v>105973</c:v>
                </c:pt>
                <c:pt idx="5623">
                  <c:v>133049</c:v>
                </c:pt>
                <c:pt idx="5624">
                  <c:v>282950</c:v>
                </c:pt>
                <c:pt idx="5625">
                  <c:v>921062</c:v>
                </c:pt>
                <c:pt idx="5626">
                  <c:v>439893</c:v>
                </c:pt>
                <c:pt idx="5627">
                  <c:v>2771306</c:v>
                </c:pt>
                <c:pt idx="5628">
                  <c:v>2003345</c:v>
                </c:pt>
                <c:pt idx="5629">
                  <c:v>4080130</c:v>
                </c:pt>
                <c:pt idx="5630">
                  <c:v>24047</c:v>
                </c:pt>
                <c:pt idx="5631">
                  <c:v>421136</c:v>
                </c:pt>
                <c:pt idx="5632">
                  <c:v>15870</c:v>
                </c:pt>
                <c:pt idx="5633">
                  <c:v>972714</c:v>
                </c:pt>
                <c:pt idx="5634">
                  <c:v>1050795</c:v>
                </c:pt>
                <c:pt idx="5635">
                  <c:v>485534</c:v>
                </c:pt>
                <c:pt idx="5636">
                  <c:v>33317</c:v>
                </c:pt>
                <c:pt idx="5637">
                  <c:v>159532</c:v>
                </c:pt>
                <c:pt idx="5638">
                  <c:v>4444601</c:v>
                </c:pt>
                <c:pt idx="5639">
                  <c:v>15904385</c:v>
                </c:pt>
                <c:pt idx="5640">
                  <c:v>1285332</c:v>
                </c:pt>
                <c:pt idx="5641">
                  <c:v>99019</c:v>
                </c:pt>
                <c:pt idx="5642">
                  <c:v>1257486</c:v>
                </c:pt>
                <c:pt idx="5643">
                  <c:v>45774</c:v>
                </c:pt>
                <c:pt idx="5644">
                  <c:v>283545</c:v>
                </c:pt>
                <c:pt idx="5645">
                  <c:v>1019136</c:v>
                </c:pt>
                <c:pt idx="5646">
                  <c:v>673301</c:v>
                </c:pt>
                <c:pt idx="5647">
                  <c:v>616816</c:v>
                </c:pt>
                <c:pt idx="5648">
                  <c:v>1287432</c:v>
                </c:pt>
                <c:pt idx="5649">
                  <c:v>213433</c:v>
                </c:pt>
                <c:pt idx="5650">
                  <c:v>533105</c:v>
                </c:pt>
                <c:pt idx="5651">
                  <c:v>351539</c:v>
                </c:pt>
                <c:pt idx="5652">
                  <c:v>657286</c:v>
                </c:pt>
                <c:pt idx="5653">
                  <c:v>522580</c:v>
                </c:pt>
                <c:pt idx="5654">
                  <c:v>4744</c:v>
                </c:pt>
                <c:pt idx="5655">
                  <c:v>5597364</c:v>
                </c:pt>
                <c:pt idx="5656">
                  <c:v>18280</c:v>
                </c:pt>
                <c:pt idx="5657">
                  <c:v>9239</c:v>
                </c:pt>
                <c:pt idx="5658">
                  <c:v>26921</c:v>
                </c:pt>
                <c:pt idx="5659">
                  <c:v>2082799</c:v>
                </c:pt>
                <c:pt idx="5660">
                  <c:v>295231</c:v>
                </c:pt>
                <c:pt idx="5661">
                  <c:v>344767</c:v>
                </c:pt>
                <c:pt idx="5662">
                  <c:v>917390</c:v>
                </c:pt>
                <c:pt idx="5663">
                  <c:v>225286</c:v>
                </c:pt>
                <c:pt idx="5664">
                  <c:v>427263</c:v>
                </c:pt>
                <c:pt idx="5665">
                  <c:v>868930</c:v>
                </c:pt>
                <c:pt idx="5666">
                  <c:v>321560</c:v>
                </c:pt>
                <c:pt idx="5667">
                  <c:v>60857</c:v>
                </c:pt>
                <c:pt idx="5668">
                  <c:v>300313</c:v>
                </c:pt>
                <c:pt idx="5669">
                  <c:v>233766</c:v>
                </c:pt>
                <c:pt idx="5670">
                  <c:v>40410</c:v>
                </c:pt>
                <c:pt idx="5671">
                  <c:v>747672</c:v>
                </c:pt>
                <c:pt idx="5672">
                  <c:v>6345613</c:v>
                </c:pt>
                <c:pt idx="5673">
                  <c:v>46685</c:v>
                </c:pt>
                <c:pt idx="5674">
                  <c:v>122974</c:v>
                </c:pt>
                <c:pt idx="5675">
                  <c:v>123372</c:v>
                </c:pt>
                <c:pt idx="5676">
                  <c:v>36759844</c:v>
                </c:pt>
                <c:pt idx="5677">
                  <c:v>644576</c:v>
                </c:pt>
                <c:pt idx="5678">
                  <c:v>355917</c:v>
                </c:pt>
                <c:pt idx="5679">
                  <c:v>486281</c:v>
                </c:pt>
                <c:pt idx="5680">
                  <c:v>1272242</c:v>
                </c:pt>
                <c:pt idx="5681">
                  <c:v>16425</c:v>
                </c:pt>
                <c:pt idx="5682">
                  <c:v>306922</c:v>
                </c:pt>
                <c:pt idx="5683">
                  <c:v>155058</c:v>
                </c:pt>
                <c:pt idx="5684">
                  <c:v>177613</c:v>
                </c:pt>
                <c:pt idx="5685">
                  <c:v>219805</c:v>
                </c:pt>
                <c:pt idx="5686">
                  <c:v>2259</c:v>
                </c:pt>
                <c:pt idx="5687">
                  <c:v>4024771</c:v>
                </c:pt>
                <c:pt idx="5688">
                  <c:v>1915926</c:v>
                </c:pt>
                <c:pt idx="5689">
                  <c:v>240955</c:v>
                </c:pt>
                <c:pt idx="5690">
                  <c:v>33420138</c:v>
                </c:pt>
                <c:pt idx="5691">
                  <c:v>1023627</c:v>
                </c:pt>
                <c:pt idx="5692">
                  <c:v>2629917</c:v>
                </c:pt>
                <c:pt idx="5693">
                  <c:v>6882</c:v>
                </c:pt>
                <c:pt idx="5694">
                  <c:v>146812</c:v>
                </c:pt>
                <c:pt idx="5695">
                  <c:v>384829</c:v>
                </c:pt>
                <c:pt idx="5696">
                  <c:v>83487</c:v>
                </c:pt>
                <c:pt idx="5697">
                  <c:v>106337</c:v>
                </c:pt>
                <c:pt idx="5698">
                  <c:v>25203</c:v>
                </c:pt>
                <c:pt idx="5699">
                  <c:v>678475</c:v>
                </c:pt>
                <c:pt idx="5700">
                  <c:v>442716</c:v>
                </c:pt>
                <c:pt idx="5701">
                  <c:v>631374</c:v>
                </c:pt>
                <c:pt idx="5702">
                  <c:v>4795193</c:v>
                </c:pt>
                <c:pt idx="5703">
                  <c:v>1368300</c:v>
                </c:pt>
                <c:pt idx="5704">
                  <c:v>283531</c:v>
                </c:pt>
                <c:pt idx="5705">
                  <c:v>28679</c:v>
                </c:pt>
                <c:pt idx="5706">
                  <c:v>99509</c:v>
                </c:pt>
                <c:pt idx="5707">
                  <c:v>1216</c:v>
                </c:pt>
                <c:pt idx="5708">
                  <c:v>292891</c:v>
                </c:pt>
                <c:pt idx="5709">
                  <c:v>4950</c:v>
                </c:pt>
                <c:pt idx="5710">
                  <c:v>191326</c:v>
                </c:pt>
                <c:pt idx="5711">
                  <c:v>1462885</c:v>
                </c:pt>
                <c:pt idx="5712">
                  <c:v>717877</c:v>
                </c:pt>
                <c:pt idx="5713">
                  <c:v>2213820</c:v>
                </c:pt>
                <c:pt idx="5714">
                  <c:v>1473574</c:v>
                </c:pt>
                <c:pt idx="5715">
                  <c:v>19150418</c:v>
                </c:pt>
                <c:pt idx="5716">
                  <c:v>6479552</c:v>
                </c:pt>
                <c:pt idx="5717">
                  <c:v>1049536</c:v>
                </c:pt>
                <c:pt idx="5718">
                  <c:v>21211851</c:v>
                </c:pt>
                <c:pt idx="5719">
                  <c:v>2752943</c:v>
                </c:pt>
                <c:pt idx="5720">
                  <c:v>17758014</c:v>
                </c:pt>
                <c:pt idx="5721">
                  <c:v>3205037</c:v>
                </c:pt>
                <c:pt idx="5722">
                  <c:v>1316758</c:v>
                </c:pt>
                <c:pt idx="5723">
                  <c:v>269804</c:v>
                </c:pt>
                <c:pt idx="5724">
                  <c:v>3644362</c:v>
                </c:pt>
                <c:pt idx="5725">
                  <c:v>502040</c:v>
                </c:pt>
                <c:pt idx="5726">
                  <c:v>509583</c:v>
                </c:pt>
                <c:pt idx="5727">
                  <c:v>16080</c:v>
                </c:pt>
                <c:pt idx="5728">
                  <c:v>223023</c:v>
                </c:pt>
                <c:pt idx="5729">
                  <c:v>980944</c:v>
                </c:pt>
                <c:pt idx="5730">
                  <c:v>400237</c:v>
                </c:pt>
                <c:pt idx="5731">
                  <c:v>2394452</c:v>
                </c:pt>
                <c:pt idx="5732">
                  <c:v>509173</c:v>
                </c:pt>
                <c:pt idx="5733">
                  <c:v>654775</c:v>
                </c:pt>
                <c:pt idx="5734">
                  <c:v>1119418</c:v>
                </c:pt>
                <c:pt idx="5735">
                  <c:v>5213752</c:v>
                </c:pt>
                <c:pt idx="5736">
                  <c:v>281875</c:v>
                </c:pt>
                <c:pt idx="5737">
                  <c:v>5986604</c:v>
                </c:pt>
                <c:pt idx="5738">
                  <c:v>245076</c:v>
                </c:pt>
                <c:pt idx="5739">
                  <c:v>436730</c:v>
                </c:pt>
                <c:pt idx="5740">
                  <c:v>748102</c:v>
                </c:pt>
                <c:pt idx="5741">
                  <c:v>141366</c:v>
                </c:pt>
                <c:pt idx="5742">
                  <c:v>1277694</c:v>
                </c:pt>
                <c:pt idx="5743">
                  <c:v>599642</c:v>
                </c:pt>
                <c:pt idx="5744">
                  <c:v>1332449</c:v>
                </c:pt>
                <c:pt idx="5745">
                  <c:v>379918</c:v>
                </c:pt>
                <c:pt idx="5746">
                  <c:v>10194</c:v>
                </c:pt>
                <c:pt idx="5747">
                  <c:v>812007</c:v>
                </c:pt>
                <c:pt idx="5748">
                  <c:v>25961</c:v>
                </c:pt>
                <c:pt idx="5749">
                  <c:v>229374</c:v>
                </c:pt>
                <c:pt idx="5750">
                  <c:v>608459</c:v>
                </c:pt>
                <c:pt idx="5751">
                  <c:v>269509</c:v>
                </c:pt>
                <c:pt idx="5752">
                  <c:v>2177792</c:v>
                </c:pt>
                <c:pt idx="5753">
                  <c:v>148686</c:v>
                </c:pt>
                <c:pt idx="5754">
                  <c:v>683810</c:v>
                </c:pt>
                <c:pt idx="5755">
                  <c:v>189308</c:v>
                </c:pt>
                <c:pt idx="5756">
                  <c:v>324964</c:v>
                </c:pt>
                <c:pt idx="5757">
                  <c:v>1752883</c:v>
                </c:pt>
                <c:pt idx="5758">
                  <c:v>2371234</c:v>
                </c:pt>
                <c:pt idx="5759">
                  <c:v>1171252</c:v>
                </c:pt>
                <c:pt idx="5760">
                  <c:v>868868</c:v>
                </c:pt>
                <c:pt idx="5761">
                  <c:v>4050988</c:v>
                </c:pt>
                <c:pt idx="5762">
                  <c:v>533608</c:v>
                </c:pt>
                <c:pt idx="5763">
                  <c:v>3935638</c:v>
                </c:pt>
                <c:pt idx="5764">
                  <c:v>300755</c:v>
                </c:pt>
                <c:pt idx="5765">
                  <c:v>230399</c:v>
                </c:pt>
                <c:pt idx="5766">
                  <c:v>4149544</c:v>
                </c:pt>
                <c:pt idx="5767">
                  <c:v>125128</c:v>
                </c:pt>
                <c:pt idx="5768">
                  <c:v>213584</c:v>
                </c:pt>
                <c:pt idx="5769">
                  <c:v>2025376</c:v>
                </c:pt>
                <c:pt idx="5770">
                  <c:v>400413</c:v>
                </c:pt>
                <c:pt idx="5771">
                  <c:v>982180</c:v>
                </c:pt>
                <c:pt idx="5772">
                  <c:v>4270738</c:v>
                </c:pt>
                <c:pt idx="5773">
                  <c:v>322376</c:v>
                </c:pt>
                <c:pt idx="5774">
                  <c:v>113748</c:v>
                </c:pt>
                <c:pt idx="5775">
                  <c:v>433758</c:v>
                </c:pt>
                <c:pt idx="5776">
                  <c:v>132283</c:v>
                </c:pt>
                <c:pt idx="5777">
                  <c:v>1458218</c:v>
                </c:pt>
                <c:pt idx="5778">
                  <c:v>537376</c:v>
                </c:pt>
                <c:pt idx="5779">
                  <c:v>5452904</c:v>
                </c:pt>
                <c:pt idx="5780">
                  <c:v>995670</c:v>
                </c:pt>
                <c:pt idx="5781">
                  <c:v>3132248</c:v>
                </c:pt>
                <c:pt idx="5782">
                  <c:v>1715217</c:v>
                </c:pt>
                <c:pt idx="5783">
                  <c:v>445119</c:v>
                </c:pt>
                <c:pt idx="5784">
                  <c:v>339256</c:v>
                </c:pt>
                <c:pt idx="5785">
                  <c:v>178313</c:v>
                </c:pt>
                <c:pt idx="5786">
                  <c:v>169684</c:v>
                </c:pt>
                <c:pt idx="5787">
                  <c:v>301028</c:v>
                </c:pt>
                <c:pt idx="5788">
                  <c:v>179803</c:v>
                </c:pt>
                <c:pt idx="5789">
                  <c:v>2986867</c:v>
                </c:pt>
                <c:pt idx="5790">
                  <c:v>11851</c:v>
                </c:pt>
                <c:pt idx="5791">
                  <c:v>55622</c:v>
                </c:pt>
                <c:pt idx="5792">
                  <c:v>423976</c:v>
                </c:pt>
                <c:pt idx="5793">
                  <c:v>1244459</c:v>
                </c:pt>
                <c:pt idx="5794">
                  <c:v>5839</c:v>
                </c:pt>
                <c:pt idx="5795">
                  <c:v>270597</c:v>
                </c:pt>
                <c:pt idx="5796">
                  <c:v>1193226</c:v>
                </c:pt>
                <c:pt idx="5797">
                  <c:v>810896</c:v>
                </c:pt>
                <c:pt idx="5798">
                  <c:v>2892</c:v>
                </c:pt>
                <c:pt idx="5799">
                  <c:v>356481</c:v>
                </c:pt>
                <c:pt idx="5800">
                  <c:v>294356</c:v>
                </c:pt>
                <c:pt idx="5801">
                  <c:v>16651726</c:v>
                </c:pt>
                <c:pt idx="5802">
                  <c:v>1549191</c:v>
                </c:pt>
                <c:pt idx="5803">
                  <c:v>15787</c:v>
                </c:pt>
                <c:pt idx="5804">
                  <c:v>380261</c:v>
                </c:pt>
                <c:pt idx="5805">
                  <c:v>660467</c:v>
                </c:pt>
                <c:pt idx="5806">
                  <c:v>83425</c:v>
                </c:pt>
                <c:pt idx="5807">
                  <c:v>7418792</c:v>
                </c:pt>
                <c:pt idx="5808">
                  <c:v>4524</c:v>
                </c:pt>
                <c:pt idx="5809">
                  <c:v>291192</c:v>
                </c:pt>
                <c:pt idx="5810">
                  <c:v>505086</c:v>
                </c:pt>
                <c:pt idx="5811">
                  <c:v>1000242</c:v>
                </c:pt>
                <c:pt idx="5812">
                  <c:v>852035</c:v>
                </c:pt>
                <c:pt idx="5813">
                  <c:v>1337261</c:v>
                </c:pt>
                <c:pt idx="5814">
                  <c:v>176461</c:v>
                </c:pt>
                <c:pt idx="5815">
                  <c:v>1324411</c:v>
                </c:pt>
                <c:pt idx="5816">
                  <c:v>61121</c:v>
                </c:pt>
                <c:pt idx="5817">
                  <c:v>485303</c:v>
                </c:pt>
                <c:pt idx="5818">
                  <c:v>16305</c:v>
                </c:pt>
                <c:pt idx="5819">
                  <c:v>1270477</c:v>
                </c:pt>
                <c:pt idx="5820">
                  <c:v>3129042</c:v>
                </c:pt>
                <c:pt idx="5821">
                  <c:v>1050880</c:v>
                </c:pt>
                <c:pt idx="5822">
                  <c:v>844292</c:v>
                </c:pt>
                <c:pt idx="5823">
                  <c:v>4266983</c:v>
                </c:pt>
                <c:pt idx="5824">
                  <c:v>546200</c:v>
                </c:pt>
                <c:pt idx="5825">
                  <c:v>392045</c:v>
                </c:pt>
                <c:pt idx="5826">
                  <c:v>91100</c:v>
                </c:pt>
                <c:pt idx="5827">
                  <c:v>477381</c:v>
                </c:pt>
                <c:pt idx="5828">
                  <c:v>3611138</c:v>
                </c:pt>
                <c:pt idx="5829">
                  <c:v>831710</c:v>
                </c:pt>
                <c:pt idx="5830">
                  <c:v>60549</c:v>
                </c:pt>
                <c:pt idx="5831">
                  <c:v>11312</c:v>
                </c:pt>
                <c:pt idx="5832">
                  <c:v>320028</c:v>
                </c:pt>
                <c:pt idx="5833">
                  <c:v>1335774</c:v>
                </c:pt>
                <c:pt idx="5834">
                  <c:v>200958</c:v>
                </c:pt>
                <c:pt idx="5835">
                  <c:v>789449</c:v>
                </c:pt>
                <c:pt idx="5836">
                  <c:v>52637</c:v>
                </c:pt>
                <c:pt idx="5837">
                  <c:v>296755</c:v>
                </c:pt>
                <c:pt idx="5838">
                  <c:v>310068</c:v>
                </c:pt>
                <c:pt idx="5839">
                  <c:v>4012186</c:v>
                </c:pt>
                <c:pt idx="5840">
                  <c:v>105240</c:v>
                </c:pt>
                <c:pt idx="5841">
                  <c:v>50155</c:v>
                </c:pt>
                <c:pt idx="5842">
                  <c:v>1516213</c:v>
                </c:pt>
                <c:pt idx="5843">
                  <c:v>523803</c:v>
                </c:pt>
                <c:pt idx="5844">
                  <c:v>1071182</c:v>
                </c:pt>
                <c:pt idx="5845">
                  <c:v>21175</c:v>
                </c:pt>
                <c:pt idx="5846">
                  <c:v>3229540</c:v>
                </c:pt>
                <c:pt idx="5847">
                  <c:v>107919</c:v>
                </c:pt>
                <c:pt idx="5848">
                  <c:v>1312364</c:v>
                </c:pt>
                <c:pt idx="5849">
                  <c:v>652347</c:v>
                </c:pt>
                <c:pt idx="5850">
                  <c:v>629179</c:v>
                </c:pt>
                <c:pt idx="5851">
                  <c:v>607528</c:v>
                </c:pt>
                <c:pt idx="5852">
                  <c:v>592205</c:v>
                </c:pt>
                <c:pt idx="5853">
                  <c:v>4399506</c:v>
                </c:pt>
                <c:pt idx="5854">
                  <c:v>150880</c:v>
                </c:pt>
                <c:pt idx="5855">
                  <c:v>140815</c:v>
                </c:pt>
                <c:pt idx="5856">
                  <c:v>3111804</c:v>
                </c:pt>
                <c:pt idx="5857">
                  <c:v>94254507</c:v>
                </c:pt>
                <c:pt idx="5858">
                  <c:v>351991</c:v>
                </c:pt>
                <c:pt idx="5859">
                  <c:v>1418921</c:v>
                </c:pt>
                <c:pt idx="5860">
                  <c:v>3987</c:v>
                </c:pt>
                <c:pt idx="5861">
                  <c:v>571803</c:v>
                </c:pt>
                <c:pt idx="5862">
                  <c:v>19586636</c:v>
                </c:pt>
                <c:pt idx="5863">
                  <c:v>95509</c:v>
                </c:pt>
                <c:pt idx="5864">
                  <c:v>89617</c:v>
                </c:pt>
                <c:pt idx="5865">
                  <c:v>22302</c:v>
                </c:pt>
                <c:pt idx="5866">
                  <c:v>2901230</c:v>
                </c:pt>
                <c:pt idx="5867">
                  <c:v>186452</c:v>
                </c:pt>
                <c:pt idx="5868">
                  <c:v>2915910</c:v>
                </c:pt>
                <c:pt idx="5869">
                  <c:v>1191039</c:v>
                </c:pt>
                <c:pt idx="5870">
                  <c:v>1679248</c:v>
                </c:pt>
                <c:pt idx="5871">
                  <c:v>717861</c:v>
                </c:pt>
                <c:pt idx="5872">
                  <c:v>2607302</c:v>
                </c:pt>
                <c:pt idx="5873">
                  <c:v>497856</c:v>
                </c:pt>
                <c:pt idx="5874">
                  <c:v>72549</c:v>
                </c:pt>
                <c:pt idx="5875">
                  <c:v>176254</c:v>
                </c:pt>
                <c:pt idx="5876">
                  <c:v>1434219</c:v>
                </c:pt>
                <c:pt idx="5877">
                  <c:v>5463288</c:v>
                </c:pt>
                <c:pt idx="5878">
                  <c:v>865233</c:v>
                </c:pt>
                <c:pt idx="5879">
                  <c:v>292086</c:v>
                </c:pt>
                <c:pt idx="5880">
                  <c:v>112385</c:v>
                </c:pt>
                <c:pt idx="5881">
                  <c:v>325569</c:v>
                </c:pt>
                <c:pt idx="5882">
                  <c:v>1149123</c:v>
                </c:pt>
                <c:pt idx="5883">
                  <c:v>36982</c:v>
                </c:pt>
                <c:pt idx="5884">
                  <c:v>72821</c:v>
                </c:pt>
                <c:pt idx="5885">
                  <c:v>41183</c:v>
                </c:pt>
                <c:pt idx="5886">
                  <c:v>6010383</c:v>
                </c:pt>
                <c:pt idx="5887">
                  <c:v>364971</c:v>
                </c:pt>
                <c:pt idx="5888">
                  <c:v>19434177</c:v>
                </c:pt>
                <c:pt idx="5889">
                  <c:v>1247284</c:v>
                </c:pt>
                <c:pt idx="5890">
                  <c:v>2522036</c:v>
                </c:pt>
                <c:pt idx="5891">
                  <c:v>1012695</c:v>
                </c:pt>
                <c:pt idx="5892">
                  <c:v>534260</c:v>
                </c:pt>
                <c:pt idx="5893">
                  <c:v>77002</c:v>
                </c:pt>
                <c:pt idx="5894">
                  <c:v>4442</c:v>
                </c:pt>
                <c:pt idx="5895">
                  <c:v>2574791</c:v>
                </c:pt>
                <c:pt idx="5896">
                  <c:v>3240</c:v>
                </c:pt>
                <c:pt idx="5897">
                  <c:v>2109732</c:v>
                </c:pt>
                <c:pt idx="5898">
                  <c:v>1627758</c:v>
                </c:pt>
                <c:pt idx="5899">
                  <c:v>3657659</c:v>
                </c:pt>
                <c:pt idx="5900">
                  <c:v>985433</c:v>
                </c:pt>
                <c:pt idx="5901">
                  <c:v>3460380</c:v>
                </c:pt>
                <c:pt idx="5902">
                  <c:v>985425</c:v>
                </c:pt>
                <c:pt idx="5903">
                  <c:v>52886</c:v>
                </c:pt>
                <c:pt idx="5904">
                  <c:v>8394</c:v>
                </c:pt>
                <c:pt idx="5905">
                  <c:v>1841658</c:v>
                </c:pt>
                <c:pt idx="5906">
                  <c:v>93217</c:v>
                </c:pt>
                <c:pt idx="5907">
                  <c:v>969427</c:v>
                </c:pt>
                <c:pt idx="5908">
                  <c:v>34232</c:v>
                </c:pt>
                <c:pt idx="5909">
                  <c:v>530143</c:v>
                </c:pt>
                <c:pt idx="5910">
                  <c:v>175852</c:v>
                </c:pt>
                <c:pt idx="5911">
                  <c:v>559</c:v>
                </c:pt>
                <c:pt idx="5912">
                  <c:v>81165</c:v>
                </c:pt>
                <c:pt idx="5913">
                  <c:v>71241</c:v>
                </c:pt>
                <c:pt idx="5914">
                  <c:v>275230</c:v>
                </c:pt>
                <c:pt idx="5915">
                  <c:v>1095157</c:v>
                </c:pt>
                <c:pt idx="5916">
                  <c:v>183369</c:v>
                </c:pt>
                <c:pt idx="5917">
                  <c:v>26830</c:v>
                </c:pt>
                <c:pt idx="5918">
                  <c:v>1865136</c:v>
                </c:pt>
                <c:pt idx="5919">
                  <c:v>643737</c:v>
                </c:pt>
                <c:pt idx="5920">
                  <c:v>4810584</c:v>
                </c:pt>
                <c:pt idx="5921">
                  <c:v>953936</c:v>
                </c:pt>
                <c:pt idx="5922">
                  <c:v>499979</c:v>
                </c:pt>
                <c:pt idx="5923">
                  <c:v>1615691</c:v>
                </c:pt>
                <c:pt idx="5924">
                  <c:v>575083</c:v>
                </c:pt>
                <c:pt idx="5925">
                  <c:v>1026275</c:v>
                </c:pt>
                <c:pt idx="5926">
                  <c:v>1146176</c:v>
                </c:pt>
                <c:pt idx="5927">
                  <c:v>724152</c:v>
                </c:pt>
                <c:pt idx="5928">
                  <c:v>383282</c:v>
                </c:pt>
                <c:pt idx="5929">
                  <c:v>35511</c:v>
                </c:pt>
                <c:pt idx="5930">
                  <c:v>34269048</c:v>
                </c:pt>
                <c:pt idx="5931">
                  <c:v>313852</c:v>
                </c:pt>
                <c:pt idx="5932">
                  <c:v>277651</c:v>
                </c:pt>
                <c:pt idx="5933">
                  <c:v>2087032</c:v>
                </c:pt>
                <c:pt idx="5934">
                  <c:v>7978</c:v>
                </c:pt>
                <c:pt idx="5935">
                  <c:v>6183</c:v>
                </c:pt>
                <c:pt idx="5936">
                  <c:v>4022934</c:v>
                </c:pt>
                <c:pt idx="5937">
                  <c:v>3536070</c:v>
                </c:pt>
                <c:pt idx="5938">
                  <c:v>13075811</c:v>
                </c:pt>
                <c:pt idx="5939">
                  <c:v>42799458</c:v>
                </c:pt>
                <c:pt idx="5940">
                  <c:v>548352</c:v>
                </c:pt>
                <c:pt idx="5941">
                  <c:v>3266179</c:v>
                </c:pt>
                <c:pt idx="5942">
                  <c:v>363977</c:v>
                </c:pt>
                <c:pt idx="5943">
                  <c:v>354886</c:v>
                </c:pt>
                <c:pt idx="5944">
                  <c:v>5917100</c:v>
                </c:pt>
                <c:pt idx="5945">
                  <c:v>1776191</c:v>
                </c:pt>
                <c:pt idx="5946">
                  <c:v>476030</c:v>
                </c:pt>
                <c:pt idx="5947">
                  <c:v>148963</c:v>
                </c:pt>
                <c:pt idx="5948">
                  <c:v>353484</c:v>
                </c:pt>
                <c:pt idx="5949">
                  <c:v>23082</c:v>
                </c:pt>
                <c:pt idx="5950">
                  <c:v>251174</c:v>
                </c:pt>
                <c:pt idx="5951">
                  <c:v>66876</c:v>
                </c:pt>
                <c:pt idx="5952">
                  <c:v>1805597</c:v>
                </c:pt>
                <c:pt idx="5953">
                  <c:v>461540</c:v>
                </c:pt>
                <c:pt idx="5954">
                  <c:v>697217</c:v>
                </c:pt>
                <c:pt idx="5955">
                  <c:v>14967</c:v>
                </c:pt>
                <c:pt idx="5956">
                  <c:v>1655978</c:v>
                </c:pt>
                <c:pt idx="5957">
                  <c:v>50348</c:v>
                </c:pt>
                <c:pt idx="5958">
                  <c:v>2160639</c:v>
                </c:pt>
                <c:pt idx="5959">
                  <c:v>46571</c:v>
                </c:pt>
                <c:pt idx="5960">
                  <c:v>940570</c:v>
                </c:pt>
                <c:pt idx="5961">
                  <c:v>221395</c:v>
                </c:pt>
                <c:pt idx="5962">
                  <c:v>1885785</c:v>
                </c:pt>
                <c:pt idx="5963">
                  <c:v>98031</c:v>
                </c:pt>
                <c:pt idx="5964">
                  <c:v>253874</c:v>
                </c:pt>
                <c:pt idx="5965">
                  <c:v>4705269</c:v>
                </c:pt>
                <c:pt idx="5966">
                  <c:v>11730</c:v>
                </c:pt>
                <c:pt idx="5967">
                  <c:v>4253449</c:v>
                </c:pt>
                <c:pt idx="5968">
                  <c:v>54338</c:v>
                </c:pt>
                <c:pt idx="5969">
                  <c:v>1153185</c:v>
                </c:pt>
                <c:pt idx="5970">
                  <c:v>3311</c:v>
                </c:pt>
                <c:pt idx="5971">
                  <c:v>523207</c:v>
                </c:pt>
                <c:pt idx="5972">
                  <c:v>590126</c:v>
                </c:pt>
                <c:pt idx="5973">
                  <c:v>828587</c:v>
                </c:pt>
                <c:pt idx="5974">
                  <c:v>1547151</c:v>
                </c:pt>
                <c:pt idx="5975">
                  <c:v>759718</c:v>
                </c:pt>
                <c:pt idx="5976">
                  <c:v>3064780</c:v>
                </c:pt>
                <c:pt idx="5977">
                  <c:v>1559231</c:v>
                </c:pt>
                <c:pt idx="5978">
                  <c:v>806660</c:v>
                </c:pt>
                <c:pt idx="5979">
                  <c:v>391656</c:v>
                </c:pt>
                <c:pt idx="5980">
                  <c:v>3100935</c:v>
                </c:pt>
                <c:pt idx="5981">
                  <c:v>2160231</c:v>
                </c:pt>
                <c:pt idx="5982">
                  <c:v>3027415</c:v>
                </c:pt>
                <c:pt idx="5983">
                  <c:v>240314</c:v>
                </c:pt>
                <c:pt idx="5984">
                  <c:v>446704</c:v>
                </c:pt>
                <c:pt idx="5985">
                  <c:v>9627575</c:v>
                </c:pt>
                <c:pt idx="5986">
                  <c:v>493348</c:v>
                </c:pt>
                <c:pt idx="5987">
                  <c:v>935744</c:v>
                </c:pt>
                <c:pt idx="5988">
                  <c:v>440684</c:v>
                </c:pt>
                <c:pt idx="5989">
                  <c:v>284691</c:v>
                </c:pt>
                <c:pt idx="5990">
                  <c:v>566518</c:v>
                </c:pt>
                <c:pt idx="5991">
                  <c:v>930867</c:v>
                </c:pt>
                <c:pt idx="5992">
                  <c:v>67726</c:v>
                </c:pt>
                <c:pt idx="5993">
                  <c:v>1983087</c:v>
                </c:pt>
                <c:pt idx="5994">
                  <c:v>2096196</c:v>
                </c:pt>
                <c:pt idx="5995">
                  <c:v>1086860</c:v>
                </c:pt>
                <c:pt idx="5996">
                  <c:v>482122</c:v>
                </c:pt>
                <c:pt idx="5997">
                  <c:v>47862</c:v>
                </c:pt>
                <c:pt idx="5998">
                  <c:v>2857068</c:v>
                </c:pt>
                <c:pt idx="5999">
                  <c:v>185948</c:v>
                </c:pt>
                <c:pt idx="6000">
                  <c:v>104073</c:v>
                </c:pt>
                <c:pt idx="6001">
                  <c:v>97710</c:v>
                </c:pt>
                <c:pt idx="6002">
                  <c:v>1774</c:v>
                </c:pt>
                <c:pt idx="6003">
                  <c:v>192638</c:v>
                </c:pt>
                <c:pt idx="6004">
                  <c:v>2400024</c:v>
                </c:pt>
                <c:pt idx="6005">
                  <c:v>96756</c:v>
                </c:pt>
                <c:pt idx="6006">
                  <c:v>116657</c:v>
                </c:pt>
                <c:pt idx="6007">
                  <c:v>10345</c:v>
                </c:pt>
                <c:pt idx="6008">
                  <c:v>259404</c:v>
                </c:pt>
                <c:pt idx="6009">
                  <c:v>6412</c:v>
                </c:pt>
                <c:pt idx="6010">
                  <c:v>1106828</c:v>
                </c:pt>
                <c:pt idx="6011">
                  <c:v>451759</c:v>
                </c:pt>
                <c:pt idx="6012">
                  <c:v>2578951</c:v>
                </c:pt>
                <c:pt idx="6013">
                  <c:v>399939</c:v>
                </c:pt>
                <c:pt idx="6014">
                  <c:v>371024</c:v>
                </c:pt>
                <c:pt idx="6015">
                  <c:v>1085968</c:v>
                </c:pt>
                <c:pt idx="6016">
                  <c:v>34059</c:v>
                </c:pt>
                <c:pt idx="6017">
                  <c:v>354807</c:v>
                </c:pt>
                <c:pt idx="6018">
                  <c:v>627696</c:v>
                </c:pt>
                <c:pt idx="6019">
                  <c:v>3832538</c:v>
                </c:pt>
                <c:pt idx="6020">
                  <c:v>3181164</c:v>
                </c:pt>
                <c:pt idx="6021">
                  <c:v>1813877</c:v>
                </c:pt>
                <c:pt idx="6022">
                  <c:v>104200</c:v>
                </c:pt>
                <c:pt idx="6023">
                  <c:v>647369</c:v>
                </c:pt>
                <c:pt idx="6024">
                  <c:v>8232</c:v>
                </c:pt>
                <c:pt idx="6025">
                  <c:v>2956442</c:v>
                </c:pt>
                <c:pt idx="6026">
                  <c:v>179345</c:v>
                </c:pt>
                <c:pt idx="6027">
                  <c:v>200899</c:v>
                </c:pt>
                <c:pt idx="6028">
                  <c:v>6263424</c:v>
                </c:pt>
                <c:pt idx="6029">
                  <c:v>34133</c:v>
                </c:pt>
                <c:pt idx="6030">
                  <c:v>1035381</c:v>
                </c:pt>
                <c:pt idx="6031">
                  <c:v>52109</c:v>
                </c:pt>
                <c:pt idx="6032">
                  <c:v>304926</c:v>
                </c:pt>
                <c:pt idx="6033">
                  <c:v>3456</c:v>
                </c:pt>
                <c:pt idx="6034">
                  <c:v>990016</c:v>
                </c:pt>
                <c:pt idx="6035">
                  <c:v>661061</c:v>
                </c:pt>
                <c:pt idx="6036">
                  <c:v>1607810</c:v>
                </c:pt>
                <c:pt idx="6037">
                  <c:v>380111</c:v>
                </c:pt>
                <c:pt idx="6038">
                  <c:v>23932421</c:v>
                </c:pt>
                <c:pt idx="6039">
                  <c:v>881585</c:v>
                </c:pt>
                <c:pt idx="6040">
                  <c:v>393742</c:v>
                </c:pt>
                <c:pt idx="6041">
                  <c:v>2018667</c:v>
                </c:pt>
                <c:pt idx="6042">
                  <c:v>1229307</c:v>
                </c:pt>
                <c:pt idx="6043">
                  <c:v>675659</c:v>
                </c:pt>
                <c:pt idx="6044">
                  <c:v>96288</c:v>
                </c:pt>
                <c:pt idx="6045">
                  <c:v>141492</c:v>
                </c:pt>
                <c:pt idx="6046">
                  <c:v>175541</c:v>
                </c:pt>
                <c:pt idx="6047">
                  <c:v>2084</c:v>
                </c:pt>
                <c:pt idx="6048">
                  <c:v>2502652</c:v>
                </c:pt>
                <c:pt idx="6049">
                  <c:v>4232</c:v>
                </c:pt>
                <c:pt idx="6050">
                  <c:v>149034</c:v>
                </c:pt>
                <c:pt idx="6051">
                  <c:v>413549</c:v>
                </c:pt>
                <c:pt idx="6052">
                  <c:v>926998</c:v>
                </c:pt>
                <c:pt idx="6053">
                  <c:v>178900</c:v>
                </c:pt>
                <c:pt idx="6054">
                  <c:v>1245242</c:v>
                </c:pt>
                <c:pt idx="6055">
                  <c:v>486455</c:v>
                </c:pt>
                <c:pt idx="6056">
                  <c:v>2755456</c:v>
                </c:pt>
                <c:pt idx="6057">
                  <c:v>296295</c:v>
                </c:pt>
                <c:pt idx="6058">
                  <c:v>96399</c:v>
                </c:pt>
                <c:pt idx="6059">
                  <c:v>989439</c:v>
                </c:pt>
                <c:pt idx="6060">
                  <c:v>80687</c:v>
                </c:pt>
                <c:pt idx="6061">
                  <c:v>342260</c:v>
                </c:pt>
                <c:pt idx="6062">
                  <c:v>469727</c:v>
                </c:pt>
                <c:pt idx="6063">
                  <c:v>240123</c:v>
                </c:pt>
                <c:pt idx="6064">
                  <c:v>142387</c:v>
                </c:pt>
                <c:pt idx="6065">
                  <c:v>2197295</c:v>
                </c:pt>
                <c:pt idx="6066">
                  <c:v>211469</c:v>
                </c:pt>
                <c:pt idx="6067">
                  <c:v>1309430</c:v>
                </c:pt>
                <c:pt idx="6068">
                  <c:v>176993</c:v>
                </c:pt>
                <c:pt idx="6069">
                  <c:v>231108</c:v>
                </c:pt>
                <c:pt idx="6070">
                  <c:v>3222946</c:v>
                </c:pt>
                <c:pt idx="6071">
                  <c:v>1376133</c:v>
                </c:pt>
                <c:pt idx="6072">
                  <c:v>7497772</c:v>
                </c:pt>
                <c:pt idx="6073">
                  <c:v>2366705</c:v>
                </c:pt>
                <c:pt idx="6074">
                  <c:v>5741781</c:v>
                </c:pt>
                <c:pt idx="6075">
                  <c:v>1013344</c:v>
                </c:pt>
                <c:pt idx="6076">
                  <c:v>489051</c:v>
                </c:pt>
                <c:pt idx="6077">
                  <c:v>603379</c:v>
                </c:pt>
                <c:pt idx="6078">
                  <c:v>137860</c:v>
                </c:pt>
                <c:pt idx="6079">
                  <c:v>591389</c:v>
                </c:pt>
                <c:pt idx="6080">
                  <c:v>839932</c:v>
                </c:pt>
                <c:pt idx="6081">
                  <c:v>171899</c:v>
                </c:pt>
                <c:pt idx="6082">
                  <c:v>4718392</c:v>
                </c:pt>
                <c:pt idx="6083">
                  <c:v>1297140</c:v>
                </c:pt>
                <c:pt idx="6084">
                  <c:v>163781</c:v>
                </c:pt>
                <c:pt idx="6085">
                  <c:v>7130</c:v>
                </c:pt>
                <c:pt idx="6086">
                  <c:v>47299</c:v>
                </c:pt>
                <c:pt idx="6087">
                  <c:v>2109158</c:v>
                </c:pt>
                <c:pt idx="6088">
                  <c:v>9193</c:v>
                </c:pt>
                <c:pt idx="6089">
                  <c:v>1958372</c:v>
                </c:pt>
                <c:pt idx="6090">
                  <c:v>1184957</c:v>
                </c:pt>
                <c:pt idx="6091">
                  <c:v>371683</c:v>
                </c:pt>
                <c:pt idx="6092">
                  <c:v>506046</c:v>
                </c:pt>
                <c:pt idx="6093">
                  <c:v>462151</c:v>
                </c:pt>
                <c:pt idx="6094">
                  <c:v>983701</c:v>
                </c:pt>
                <c:pt idx="6095">
                  <c:v>2910915</c:v>
                </c:pt>
                <c:pt idx="6096">
                  <c:v>611997</c:v>
                </c:pt>
                <c:pt idx="6097">
                  <c:v>2084134</c:v>
                </c:pt>
                <c:pt idx="6098">
                  <c:v>6890</c:v>
                </c:pt>
                <c:pt idx="6099">
                  <c:v>185947</c:v>
                </c:pt>
                <c:pt idx="6100">
                  <c:v>3506379</c:v>
                </c:pt>
                <c:pt idx="6101">
                  <c:v>206126</c:v>
                </c:pt>
                <c:pt idx="6102">
                  <c:v>3121631</c:v>
                </c:pt>
                <c:pt idx="6103">
                  <c:v>3746583</c:v>
                </c:pt>
                <c:pt idx="6104">
                  <c:v>6187534</c:v>
                </c:pt>
                <c:pt idx="6105">
                  <c:v>640405</c:v>
                </c:pt>
                <c:pt idx="6106">
                  <c:v>164028</c:v>
                </c:pt>
                <c:pt idx="6107">
                  <c:v>582548</c:v>
                </c:pt>
                <c:pt idx="6108">
                  <c:v>5103093</c:v>
                </c:pt>
                <c:pt idx="6109">
                  <c:v>139334502</c:v>
                </c:pt>
                <c:pt idx="6110">
                  <c:v>169934</c:v>
                </c:pt>
                <c:pt idx="6111">
                  <c:v>33067</c:v>
                </c:pt>
                <c:pt idx="6112">
                  <c:v>12122117</c:v>
                </c:pt>
                <c:pt idx="6113">
                  <c:v>466388</c:v>
                </c:pt>
                <c:pt idx="6114">
                  <c:v>748</c:v>
                </c:pt>
                <c:pt idx="6115">
                  <c:v>1158871</c:v>
                </c:pt>
                <c:pt idx="6116">
                  <c:v>107113</c:v>
                </c:pt>
                <c:pt idx="6117">
                  <c:v>262553</c:v>
                </c:pt>
                <c:pt idx="6118">
                  <c:v>1534016</c:v>
                </c:pt>
                <c:pt idx="6119">
                  <c:v>5545698</c:v>
                </c:pt>
                <c:pt idx="6120">
                  <c:v>1098673</c:v>
                </c:pt>
                <c:pt idx="6121">
                  <c:v>184944</c:v>
                </c:pt>
                <c:pt idx="6122">
                  <c:v>344584</c:v>
                </c:pt>
                <c:pt idx="6123">
                  <c:v>2597509</c:v>
                </c:pt>
                <c:pt idx="6124">
                  <c:v>368859</c:v>
                </c:pt>
                <c:pt idx="6125">
                  <c:v>151744</c:v>
                </c:pt>
                <c:pt idx="6126">
                  <c:v>146681</c:v>
                </c:pt>
                <c:pt idx="6127">
                  <c:v>203229</c:v>
                </c:pt>
                <c:pt idx="6128">
                  <c:v>318399</c:v>
                </c:pt>
                <c:pt idx="6129">
                  <c:v>296104</c:v>
                </c:pt>
                <c:pt idx="6130">
                  <c:v>496633</c:v>
                </c:pt>
                <c:pt idx="6131">
                  <c:v>2339940</c:v>
                </c:pt>
                <c:pt idx="6132">
                  <c:v>2142891</c:v>
                </c:pt>
                <c:pt idx="6133">
                  <c:v>4823561</c:v>
                </c:pt>
                <c:pt idx="6134">
                  <c:v>3914</c:v>
                </c:pt>
                <c:pt idx="6135">
                  <c:v>70551</c:v>
                </c:pt>
                <c:pt idx="6136">
                  <c:v>214028</c:v>
                </c:pt>
                <c:pt idx="6137">
                  <c:v>7721222</c:v>
                </c:pt>
                <c:pt idx="6138">
                  <c:v>209868</c:v>
                </c:pt>
                <c:pt idx="6139">
                  <c:v>578416</c:v>
                </c:pt>
                <c:pt idx="6140">
                  <c:v>152916</c:v>
                </c:pt>
                <c:pt idx="6141">
                  <c:v>330191</c:v>
                </c:pt>
                <c:pt idx="6142">
                  <c:v>1252628</c:v>
                </c:pt>
                <c:pt idx="6143">
                  <c:v>36152111</c:v>
                </c:pt>
                <c:pt idx="6144">
                  <c:v>261520</c:v>
                </c:pt>
                <c:pt idx="6145">
                  <c:v>3447677</c:v>
                </c:pt>
                <c:pt idx="6146">
                  <c:v>1467543</c:v>
                </c:pt>
                <c:pt idx="6147">
                  <c:v>11300</c:v>
                </c:pt>
                <c:pt idx="6148">
                  <c:v>279827</c:v>
                </c:pt>
                <c:pt idx="6149">
                  <c:v>25142629</c:v>
                </c:pt>
                <c:pt idx="6150">
                  <c:v>3383838</c:v>
                </c:pt>
                <c:pt idx="6151">
                  <c:v>1648886</c:v>
                </c:pt>
                <c:pt idx="6152">
                  <c:v>92533</c:v>
                </c:pt>
                <c:pt idx="6153">
                  <c:v>1503335</c:v>
                </c:pt>
                <c:pt idx="6154">
                  <c:v>1705452</c:v>
                </c:pt>
                <c:pt idx="6155">
                  <c:v>280506</c:v>
                </c:pt>
                <c:pt idx="6156">
                  <c:v>389963</c:v>
                </c:pt>
                <c:pt idx="6157">
                  <c:v>1782889</c:v>
                </c:pt>
                <c:pt idx="6158">
                  <c:v>677648</c:v>
                </c:pt>
                <c:pt idx="6159">
                  <c:v>302660</c:v>
                </c:pt>
                <c:pt idx="6160">
                  <c:v>122141</c:v>
                </c:pt>
                <c:pt idx="6161">
                  <c:v>735223</c:v>
                </c:pt>
                <c:pt idx="6162">
                  <c:v>1129870</c:v>
                </c:pt>
                <c:pt idx="6163">
                  <c:v>47760</c:v>
                </c:pt>
                <c:pt idx="6164">
                  <c:v>719962</c:v>
                </c:pt>
                <c:pt idx="6165">
                  <c:v>777617</c:v>
                </c:pt>
                <c:pt idx="6166">
                  <c:v>283301</c:v>
                </c:pt>
                <c:pt idx="6167">
                  <c:v>449100</c:v>
                </c:pt>
                <c:pt idx="6168">
                  <c:v>2224831</c:v>
                </c:pt>
                <c:pt idx="6169">
                  <c:v>650882</c:v>
                </c:pt>
                <c:pt idx="6170">
                  <c:v>1642462</c:v>
                </c:pt>
                <c:pt idx="6171">
                  <c:v>631554</c:v>
                </c:pt>
                <c:pt idx="6172">
                  <c:v>1092539</c:v>
                </c:pt>
                <c:pt idx="6173">
                  <c:v>632018</c:v>
                </c:pt>
                <c:pt idx="6174">
                  <c:v>514264</c:v>
                </c:pt>
                <c:pt idx="6175">
                  <c:v>48411</c:v>
                </c:pt>
                <c:pt idx="6176">
                  <c:v>1322782</c:v>
                </c:pt>
                <c:pt idx="6177">
                  <c:v>342564</c:v>
                </c:pt>
                <c:pt idx="6178">
                  <c:v>700722</c:v>
                </c:pt>
                <c:pt idx="6179">
                  <c:v>2231688</c:v>
                </c:pt>
                <c:pt idx="6180">
                  <c:v>490388</c:v>
                </c:pt>
                <c:pt idx="6181">
                  <c:v>733180</c:v>
                </c:pt>
                <c:pt idx="6182">
                  <c:v>178325</c:v>
                </c:pt>
                <c:pt idx="6183">
                  <c:v>180064</c:v>
                </c:pt>
                <c:pt idx="6184">
                  <c:v>2179222</c:v>
                </c:pt>
                <c:pt idx="6185">
                  <c:v>1478788</c:v>
                </c:pt>
                <c:pt idx="6186">
                  <c:v>774567</c:v>
                </c:pt>
                <c:pt idx="6187">
                  <c:v>4930346</c:v>
                </c:pt>
                <c:pt idx="6188">
                  <c:v>1452311</c:v>
                </c:pt>
                <c:pt idx="6189">
                  <c:v>19669098</c:v>
                </c:pt>
                <c:pt idx="6190">
                  <c:v>26970</c:v>
                </c:pt>
                <c:pt idx="6191">
                  <c:v>190451</c:v>
                </c:pt>
                <c:pt idx="6192">
                  <c:v>1491975</c:v>
                </c:pt>
                <c:pt idx="6193">
                  <c:v>155341</c:v>
                </c:pt>
                <c:pt idx="6194">
                  <c:v>28179</c:v>
                </c:pt>
                <c:pt idx="6195">
                  <c:v>99837</c:v>
                </c:pt>
                <c:pt idx="6196">
                  <c:v>656819</c:v>
                </c:pt>
                <c:pt idx="6197">
                  <c:v>507275</c:v>
                </c:pt>
                <c:pt idx="6198">
                  <c:v>3032542</c:v>
                </c:pt>
                <c:pt idx="6199">
                  <c:v>262018</c:v>
                </c:pt>
                <c:pt idx="6200">
                  <c:v>646742</c:v>
                </c:pt>
                <c:pt idx="6201">
                  <c:v>36241</c:v>
                </c:pt>
                <c:pt idx="6202">
                  <c:v>100613</c:v>
                </c:pt>
                <c:pt idx="6203">
                  <c:v>1329970</c:v>
                </c:pt>
                <c:pt idx="6204">
                  <c:v>760120</c:v>
                </c:pt>
                <c:pt idx="6205">
                  <c:v>249221</c:v>
                </c:pt>
                <c:pt idx="6206">
                  <c:v>639104</c:v>
                </c:pt>
                <c:pt idx="6207">
                  <c:v>52513</c:v>
                </c:pt>
                <c:pt idx="6208">
                  <c:v>2163062</c:v>
                </c:pt>
                <c:pt idx="6209">
                  <c:v>379054</c:v>
                </c:pt>
                <c:pt idx="6210">
                  <c:v>1995022</c:v>
                </c:pt>
                <c:pt idx="6211">
                  <c:v>539045</c:v>
                </c:pt>
                <c:pt idx="6212">
                  <c:v>6157587</c:v>
                </c:pt>
                <c:pt idx="6213">
                  <c:v>322227</c:v>
                </c:pt>
                <c:pt idx="6214">
                  <c:v>129312</c:v>
                </c:pt>
                <c:pt idx="6215">
                  <c:v>3350496</c:v>
                </c:pt>
                <c:pt idx="6216">
                  <c:v>896921</c:v>
                </c:pt>
                <c:pt idx="6217">
                  <c:v>16456</c:v>
                </c:pt>
                <c:pt idx="6218">
                  <c:v>740854</c:v>
                </c:pt>
                <c:pt idx="6219">
                  <c:v>516574</c:v>
                </c:pt>
                <c:pt idx="6220">
                  <c:v>1329689</c:v>
                </c:pt>
                <c:pt idx="6221">
                  <c:v>1382900</c:v>
                </c:pt>
                <c:pt idx="6222">
                  <c:v>241668</c:v>
                </c:pt>
                <c:pt idx="6223">
                  <c:v>438167</c:v>
                </c:pt>
                <c:pt idx="6224">
                  <c:v>118291</c:v>
                </c:pt>
                <c:pt idx="6225">
                  <c:v>691970</c:v>
                </c:pt>
                <c:pt idx="6226">
                  <c:v>5758360</c:v>
                </c:pt>
                <c:pt idx="6227">
                  <c:v>1410203</c:v>
                </c:pt>
                <c:pt idx="6228">
                  <c:v>14276</c:v>
                </c:pt>
                <c:pt idx="6229">
                  <c:v>1484851</c:v>
                </c:pt>
                <c:pt idx="6230">
                  <c:v>56317</c:v>
                </c:pt>
                <c:pt idx="6231">
                  <c:v>881266</c:v>
                </c:pt>
                <c:pt idx="6232">
                  <c:v>225280</c:v>
                </c:pt>
                <c:pt idx="6233">
                  <c:v>8442986</c:v>
                </c:pt>
                <c:pt idx="6234">
                  <c:v>378750</c:v>
                </c:pt>
                <c:pt idx="6235">
                  <c:v>9423</c:v>
                </c:pt>
                <c:pt idx="6236">
                  <c:v>295068</c:v>
                </c:pt>
                <c:pt idx="6237">
                  <c:v>3112225</c:v>
                </c:pt>
                <c:pt idx="6238">
                  <c:v>160477</c:v>
                </c:pt>
                <c:pt idx="6239">
                  <c:v>1047573</c:v>
                </c:pt>
                <c:pt idx="6240">
                  <c:v>419822</c:v>
                </c:pt>
                <c:pt idx="6241">
                  <c:v>459969</c:v>
                </c:pt>
                <c:pt idx="6242">
                  <c:v>40258</c:v>
                </c:pt>
                <c:pt idx="6243">
                  <c:v>1072782</c:v>
                </c:pt>
                <c:pt idx="6244">
                  <c:v>1071341</c:v>
                </c:pt>
                <c:pt idx="6245">
                  <c:v>267142</c:v>
                </c:pt>
                <c:pt idx="6246">
                  <c:v>32275</c:v>
                </c:pt>
                <c:pt idx="6247">
                  <c:v>345372</c:v>
                </c:pt>
                <c:pt idx="6248">
                  <c:v>25130</c:v>
                </c:pt>
                <c:pt idx="6249">
                  <c:v>199041</c:v>
                </c:pt>
                <c:pt idx="6250">
                  <c:v>3321250</c:v>
                </c:pt>
                <c:pt idx="6251">
                  <c:v>87264467</c:v>
                </c:pt>
                <c:pt idx="6252">
                  <c:v>3440148</c:v>
                </c:pt>
                <c:pt idx="6253">
                  <c:v>681328</c:v>
                </c:pt>
                <c:pt idx="6254">
                  <c:v>14107720</c:v>
                </c:pt>
                <c:pt idx="6255">
                  <c:v>11773962</c:v>
                </c:pt>
                <c:pt idx="6256">
                  <c:v>565288</c:v>
                </c:pt>
                <c:pt idx="6257">
                  <c:v>8955556</c:v>
                </c:pt>
                <c:pt idx="6258">
                  <c:v>1891032</c:v>
                </c:pt>
                <c:pt idx="6259">
                  <c:v>817600</c:v>
                </c:pt>
                <c:pt idx="6260">
                  <c:v>477269</c:v>
                </c:pt>
                <c:pt idx="6261">
                  <c:v>4518449</c:v>
                </c:pt>
                <c:pt idx="6262">
                  <c:v>594958</c:v>
                </c:pt>
                <c:pt idx="6263">
                  <c:v>2678479</c:v>
                </c:pt>
                <c:pt idx="6264">
                  <c:v>1618811</c:v>
                </c:pt>
                <c:pt idx="6265">
                  <c:v>379176</c:v>
                </c:pt>
                <c:pt idx="6266">
                  <c:v>540227</c:v>
                </c:pt>
                <c:pt idx="6267">
                  <c:v>837697</c:v>
                </c:pt>
                <c:pt idx="6268">
                  <c:v>27659</c:v>
                </c:pt>
                <c:pt idx="6269">
                  <c:v>597049</c:v>
                </c:pt>
                <c:pt idx="6270">
                  <c:v>723523</c:v>
                </c:pt>
                <c:pt idx="6271">
                  <c:v>440020</c:v>
                </c:pt>
                <c:pt idx="6272">
                  <c:v>83301</c:v>
                </c:pt>
                <c:pt idx="6273">
                  <c:v>457513</c:v>
                </c:pt>
                <c:pt idx="6274">
                  <c:v>1307790</c:v>
                </c:pt>
                <c:pt idx="6275">
                  <c:v>1454240</c:v>
                </c:pt>
                <c:pt idx="6276">
                  <c:v>422918</c:v>
                </c:pt>
                <c:pt idx="6277">
                  <c:v>249572</c:v>
                </c:pt>
                <c:pt idx="6278">
                  <c:v>221336</c:v>
                </c:pt>
                <c:pt idx="6279">
                  <c:v>639982</c:v>
                </c:pt>
                <c:pt idx="6280">
                  <c:v>398058</c:v>
                </c:pt>
                <c:pt idx="6281">
                  <c:v>38775</c:v>
                </c:pt>
                <c:pt idx="6282">
                  <c:v>97024</c:v>
                </c:pt>
                <c:pt idx="6283">
                  <c:v>564733</c:v>
                </c:pt>
                <c:pt idx="6284">
                  <c:v>125684</c:v>
                </c:pt>
                <c:pt idx="6285">
                  <c:v>1230476</c:v>
                </c:pt>
                <c:pt idx="6286">
                  <c:v>588513</c:v>
                </c:pt>
                <c:pt idx="6287">
                  <c:v>1586396</c:v>
                </c:pt>
                <c:pt idx="6288">
                  <c:v>330827</c:v>
                </c:pt>
                <c:pt idx="6289">
                  <c:v>443498</c:v>
                </c:pt>
                <c:pt idx="6290">
                  <c:v>182121</c:v>
                </c:pt>
                <c:pt idx="6291">
                  <c:v>4427381</c:v>
                </c:pt>
                <c:pt idx="6292">
                  <c:v>50669</c:v>
                </c:pt>
                <c:pt idx="6293">
                  <c:v>159575</c:v>
                </c:pt>
                <c:pt idx="6294">
                  <c:v>294810</c:v>
                </c:pt>
                <c:pt idx="6295">
                  <c:v>133022</c:v>
                </c:pt>
                <c:pt idx="6296">
                  <c:v>49638</c:v>
                </c:pt>
                <c:pt idx="6297">
                  <c:v>25741</c:v>
                </c:pt>
                <c:pt idx="6298">
                  <c:v>891462</c:v>
                </c:pt>
                <c:pt idx="6299">
                  <c:v>70891</c:v>
                </c:pt>
                <c:pt idx="6300">
                  <c:v>277330</c:v>
                </c:pt>
                <c:pt idx="6301">
                  <c:v>1029141</c:v>
                </c:pt>
                <c:pt idx="6302">
                  <c:v>738118</c:v>
                </c:pt>
                <c:pt idx="6303">
                  <c:v>46260</c:v>
                </c:pt>
                <c:pt idx="6304">
                  <c:v>485433</c:v>
                </c:pt>
                <c:pt idx="6305">
                  <c:v>1542228</c:v>
                </c:pt>
                <c:pt idx="6306">
                  <c:v>1241197</c:v>
                </c:pt>
                <c:pt idx="6307">
                  <c:v>116082</c:v>
                </c:pt>
                <c:pt idx="6308">
                  <c:v>430232</c:v>
                </c:pt>
                <c:pt idx="6309">
                  <c:v>1114313</c:v>
                </c:pt>
                <c:pt idx="6310">
                  <c:v>117973</c:v>
                </c:pt>
                <c:pt idx="6311">
                  <c:v>709569</c:v>
                </c:pt>
                <c:pt idx="6312">
                  <c:v>481259</c:v>
                </c:pt>
                <c:pt idx="6313">
                  <c:v>704</c:v>
                </c:pt>
                <c:pt idx="6314">
                  <c:v>44262</c:v>
                </c:pt>
                <c:pt idx="6315">
                  <c:v>98042</c:v>
                </c:pt>
                <c:pt idx="6316">
                  <c:v>102560</c:v>
                </c:pt>
                <c:pt idx="6317">
                  <c:v>48735</c:v>
                </c:pt>
                <c:pt idx="6318">
                  <c:v>192909</c:v>
                </c:pt>
                <c:pt idx="6319">
                  <c:v>3438</c:v>
                </c:pt>
                <c:pt idx="6320">
                  <c:v>23877</c:v>
                </c:pt>
              </c:numCache>
            </c:numRef>
          </c:xVal>
          <c:yVal>
            <c:numRef>
              <c:f>'USvideos 数据清洗'!$J$2:$J$6322</c:f>
              <c:numCache>
                <c:formatCode>General</c:formatCode>
                <c:ptCount val="6321"/>
                <c:pt idx="0">
                  <c:v>2005</c:v>
                </c:pt>
                <c:pt idx="1">
                  <c:v>83</c:v>
                </c:pt>
                <c:pt idx="2">
                  <c:v>3598</c:v>
                </c:pt>
                <c:pt idx="3">
                  <c:v>1142</c:v>
                </c:pt>
                <c:pt idx="4">
                  <c:v>4659</c:v>
                </c:pt>
                <c:pt idx="5">
                  <c:v>71</c:v>
                </c:pt>
                <c:pt idx="6">
                  <c:v>92</c:v>
                </c:pt>
                <c:pt idx="7">
                  <c:v>1193</c:v>
                </c:pt>
                <c:pt idx="8">
                  <c:v>1765</c:v>
                </c:pt>
                <c:pt idx="9">
                  <c:v>1002</c:v>
                </c:pt>
                <c:pt idx="10">
                  <c:v>426</c:v>
                </c:pt>
                <c:pt idx="11">
                  <c:v>291900</c:v>
                </c:pt>
                <c:pt idx="12">
                  <c:v>578</c:v>
                </c:pt>
                <c:pt idx="13">
                  <c:v>1208</c:v>
                </c:pt>
                <c:pt idx="14">
                  <c:v>2837</c:v>
                </c:pt>
                <c:pt idx="15">
                  <c:v>1542</c:v>
                </c:pt>
                <c:pt idx="16">
                  <c:v>1603</c:v>
                </c:pt>
                <c:pt idx="17">
                  <c:v>51</c:v>
                </c:pt>
                <c:pt idx="18">
                  <c:v>66632</c:v>
                </c:pt>
                <c:pt idx="19">
                  <c:v>167</c:v>
                </c:pt>
                <c:pt idx="20">
                  <c:v>110</c:v>
                </c:pt>
                <c:pt idx="21">
                  <c:v>225</c:v>
                </c:pt>
                <c:pt idx="22">
                  <c:v>420</c:v>
                </c:pt>
                <c:pt idx="23">
                  <c:v>13457</c:v>
                </c:pt>
                <c:pt idx="24">
                  <c:v>597</c:v>
                </c:pt>
                <c:pt idx="25">
                  <c:v>756</c:v>
                </c:pt>
                <c:pt idx="26">
                  <c:v>107</c:v>
                </c:pt>
                <c:pt idx="27">
                  <c:v>351</c:v>
                </c:pt>
                <c:pt idx="28">
                  <c:v>1194</c:v>
                </c:pt>
                <c:pt idx="29">
                  <c:v>69</c:v>
                </c:pt>
                <c:pt idx="30">
                  <c:v>19</c:v>
                </c:pt>
                <c:pt idx="31">
                  <c:v>247</c:v>
                </c:pt>
                <c:pt idx="32">
                  <c:v>2432</c:v>
                </c:pt>
                <c:pt idx="33">
                  <c:v>0</c:v>
                </c:pt>
                <c:pt idx="34">
                  <c:v>9298</c:v>
                </c:pt>
                <c:pt idx="35">
                  <c:v>41</c:v>
                </c:pt>
                <c:pt idx="36">
                  <c:v>552</c:v>
                </c:pt>
                <c:pt idx="37">
                  <c:v>1218</c:v>
                </c:pt>
                <c:pt idx="38">
                  <c:v>78</c:v>
                </c:pt>
                <c:pt idx="39">
                  <c:v>3</c:v>
                </c:pt>
                <c:pt idx="40">
                  <c:v>1145</c:v>
                </c:pt>
                <c:pt idx="41">
                  <c:v>11</c:v>
                </c:pt>
                <c:pt idx="42">
                  <c:v>20469</c:v>
                </c:pt>
                <c:pt idx="43">
                  <c:v>5356</c:v>
                </c:pt>
                <c:pt idx="44">
                  <c:v>1659</c:v>
                </c:pt>
                <c:pt idx="45">
                  <c:v>469</c:v>
                </c:pt>
                <c:pt idx="46">
                  <c:v>1878</c:v>
                </c:pt>
                <c:pt idx="47">
                  <c:v>1019</c:v>
                </c:pt>
                <c:pt idx="48">
                  <c:v>69</c:v>
                </c:pt>
                <c:pt idx="49">
                  <c:v>1837</c:v>
                </c:pt>
                <c:pt idx="50">
                  <c:v>171</c:v>
                </c:pt>
                <c:pt idx="51">
                  <c:v>4</c:v>
                </c:pt>
                <c:pt idx="52">
                  <c:v>9</c:v>
                </c:pt>
                <c:pt idx="53">
                  <c:v>1851</c:v>
                </c:pt>
                <c:pt idx="54">
                  <c:v>1327</c:v>
                </c:pt>
                <c:pt idx="55">
                  <c:v>943</c:v>
                </c:pt>
                <c:pt idx="56">
                  <c:v>2</c:v>
                </c:pt>
                <c:pt idx="57">
                  <c:v>1820</c:v>
                </c:pt>
                <c:pt idx="58">
                  <c:v>1234</c:v>
                </c:pt>
                <c:pt idx="59">
                  <c:v>866</c:v>
                </c:pt>
                <c:pt idx="60">
                  <c:v>3372</c:v>
                </c:pt>
                <c:pt idx="61">
                  <c:v>242</c:v>
                </c:pt>
                <c:pt idx="62">
                  <c:v>0</c:v>
                </c:pt>
                <c:pt idx="63">
                  <c:v>2440</c:v>
                </c:pt>
                <c:pt idx="64">
                  <c:v>749</c:v>
                </c:pt>
                <c:pt idx="65">
                  <c:v>209</c:v>
                </c:pt>
                <c:pt idx="66">
                  <c:v>552</c:v>
                </c:pt>
                <c:pt idx="67">
                  <c:v>1468</c:v>
                </c:pt>
                <c:pt idx="68">
                  <c:v>276</c:v>
                </c:pt>
                <c:pt idx="69">
                  <c:v>2295</c:v>
                </c:pt>
                <c:pt idx="70">
                  <c:v>1337</c:v>
                </c:pt>
                <c:pt idx="71">
                  <c:v>481</c:v>
                </c:pt>
                <c:pt idx="72">
                  <c:v>16607</c:v>
                </c:pt>
                <c:pt idx="73">
                  <c:v>695</c:v>
                </c:pt>
                <c:pt idx="74">
                  <c:v>933</c:v>
                </c:pt>
                <c:pt idx="75">
                  <c:v>271</c:v>
                </c:pt>
                <c:pt idx="76">
                  <c:v>38</c:v>
                </c:pt>
                <c:pt idx="77">
                  <c:v>67</c:v>
                </c:pt>
                <c:pt idx="78">
                  <c:v>1047</c:v>
                </c:pt>
                <c:pt idx="79">
                  <c:v>267</c:v>
                </c:pt>
                <c:pt idx="80">
                  <c:v>453</c:v>
                </c:pt>
                <c:pt idx="81">
                  <c:v>239</c:v>
                </c:pt>
                <c:pt idx="82">
                  <c:v>15</c:v>
                </c:pt>
                <c:pt idx="83">
                  <c:v>6644</c:v>
                </c:pt>
                <c:pt idx="84">
                  <c:v>391</c:v>
                </c:pt>
                <c:pt idx="85">
                  <c:v>42</c:v>
                </c:pt>
                <c:pt idx="86">
                  <c:v>2332</c:v>
                </c:pt>
                <c:pt idx="87">
                  <c:v>796</c:v>
                </c:pt>
                <c:pt idx="88">
                  <c:v>805</c:v>
                </c:pt>
                <c:pt idx="89">
                  <c:v>5800</c:v>
                </c:pt>
                <c:pt idx="90">
                  <c:v>453</c:v>
                </c:pt>
                <c:pt idx="91">
                  <c:v>683</c:v>
                </c:pt>
                <c:pt idx="92">
                  <c:v>630</c:v>
                </c:pt>
                <c:pt idx="93">
                  <c:v>736</c:v>
                </c:pt>
                <c:pt idx="94">
                  <c:v>619</c:v>
                </c:pt>
                <c:pt idx="95">
                  <c:v>1469</c:v>
                </c:pt>
                <c:pt idx="96">
                  <c:v>4322</c:v>
                </c:pt>
                <c:pt idx="97">
                  <c:v>837</c:v>
                </c:pt>
                <c:pt idx="98">
                  <c:v>5161</c:v>
                </c:pt>
                <c:pt idx="99">
                  <c:v>11</c:v>
                </c:pt>
                <c:pt idx="100">
                  <c:v>208</c:v>
                </c:pt>
                <c:pt idx="101">
                  <c:v>984</c:v>
                </c:pt>
                <c:pt idx="102">
                  <c:v>2850</c:v>
                </c:pt>
                <c:pt idx="103">
                  <c:v>75</c:v>
                </c:pt>
                <c:pt idx="104">
                  <c:v>117</c:v>
                </c:pt>
                <c:pt idx="105">
                  <c:v>1072</c:v>
                </c:pt>
                <c:pt idx="106">
                  <c:v>136</c:v>
                </c:pt>
                <c:pt idx="107">
                  <c:v>263</c:v>
                </c:pt>
                <c:pt idx="108">
                  <c:v>883</c:v>
                </c:pt>
                <c:pt idx="109">
                  <c:v>751</c:v>
                </c:pt>
                <c:pt idx="110">
                  <c:v>90</c:v>
                </c:pt>
                <c:pt idx="111">
                  <c:v>1665</c:v>
                </c:pt>
                <c:pt idx="112">
                  <c:v>589</c:v>
                </c:pt>
                <c:pt idx="113">
                  <c:v>13512</c:v>
                </c:pt>
                <c:pt idx="114">
                  <c:v>772</c:v>
                </c:pt>
                <c:pt idx="115">
                  <c:v>442</c:v>
                </c:pt>
                <c:pt idx="116">
                  <c:v>4362</c:v>
                </c:pt>
                <c:pt idx="117">
                  <c:v>1242</c:v>
                </c:pt>
                <c:pt idx="118">
                  <c:v>481</c:v>
                </c:pt>
                <c:pt idx="119">
                  <c:v>2</c:v>
                </c:pt>
                <c:pt idx="120">
                  <c:v>1096</c:v>
                </c:pt>
                <c:pt idx="121">
                  <c:v>31</c:v>
                </c:pt>
                <c:pt idx="122">
                  <c:v>6154</c:v>
                </c:pt>
                <c:pt idx="123">
                  <c:v>462</c:v>
                </c:pt>
                <c:pt idx="124">
                  <c:v>78</c:v>
                </c:pt>
                <c:pt idx="125">
                  <c:v>332</c:v>
                </c:pt>
                <c:pt idx="126">
                  <c:v>2791</c:v>
                </c:pt>
                <c:pt idx="127">
                  <c:v>6</c:v>
                </c:pt>
                <c:pt idx="128">
                  <c:v>22</c:v>
                </c:pt>
                <c:pt idx="129">
                  <c:v>304</c:v>
                </c:pt>
                <c:pt idx="130">
                  <c:v>231</c:v>
                </c:pt>
                <c:pt idx="131">
                  <c:v>1474</c:v>
                </c:pt>
                <c:pt idx="132">
                  <c:v>537</c:v>
                </c:pt>
                <c:pt idx="133">
                  <c:v>539</c:v>
                </c:pt>
                <c:pt idx="134">
                  <c:v>6499</c:v>
                </c:pt>
                <c:pt idx="135">
                  <c:v>339</c:v>
                </c:pt>
                <c:pt idx="136">
                  <c:v>212</c:v>
                </c:pt>
                <c:pt idx="137">
                  <c:v>2012</c:v>
                </c:pt>
                <c:pt idx="138">
                  <c:v>0</c:v>
                </c:pt>
                <c:pt idx="139">
                  <c:v>160</c:v>
                </c:pt>
                <c:pt idx="140">
                  <c:v>929</c:v>
                </c:pt>
                <c:pt idx="141">
                  <c:v>1290</c:v>
                </c:pt>
                <c:pt idx="142">
                  <c:v>158</c:v>
                </c:pt>
                <c:pt idx="143">
                  <c:v>771</c:v>
                </c:pt>
                <c:pt idx="144">
                  <c:v>913</c:v>
                </c:pt>
                <c:pt idx="145">
                  <c:v>748</c:v>
                </c:pt>
                <c:pt idx="146">
                  <c:v>286</c:v>
                </c:pt>
                <c:pt idx="147">
                  <c:v>3854</c:v>
                </c:pt>
                <c:pt idx="148">
                  <c:v>536</c:v>
                </c:pt>
                <c:pt idx="149">
                  <c:v>7029</c:v>
                </c:pt>
                <c:pt idx="150">
                  <c:v>485</c:v>
                </c:pt>
                <c:pt idx="151">
                  <c:v>1</c:v>
                </c:pt>
                <c:pt idx="152">
                  <c:v>136</c:v>
                </c:pt>
                <c:pt idx="153">
                  <c:v>75</c:v>
                </c:pt>
                <c:pt idx="154">
                  <c:v>5868</c:v>
                </c:pt>
                <c:pt idx="155">
                  <c:v>643</c:v>
                </c:pt>
                <c:pt idx="156">
                  <c:v>6966</c:v>
                </c:pt>
                <c:pt idx="157">
                  <c:v>5</c:v>
                </c:pt>
                <c:pt idx="158">
                  <c:v>1199</c:v>
                </c:pt>
                <c:pt idx="159">
                  <c:v>420</c:v>
                </c:pt>
                <c:pt idx="160">
                  <c:v>111</c:v>
                </c:pt>
                <c:pt idx="161">
                  <c:v>512</c:v>
                </c:pt>
                <c:pt idx="162">
                  <c:v>210</c:v>
                </c:pt>
                <c:pt idx="163">
                  <c:v>480</c:v>
                </c:pt>
                <c:pt idx="164">
                  <c:v>14</c:v>
                </c:pt>
                <c:pt idx="165">
                  <c:v>280</c:v>
                </c:pt>
                <c:pt idx="166">
                  <c:v>298</c:v>
                </c:pt>
                <c:pt idx="167">
                  <c:v>1668</c:v>
                </c:pt>
                <c:pt idx="168">
                  <c:v>271</c:v>
                </c:pt>
                <c:pt idx="169">
                  <c:v>54</c:v>
                </c:pt>
                <c:pt idx="170">
                  <c:v>1517</c:v>
                </c:pt>
                <c:pt idx="171">
                  <c:v>679</c:v>
                </c:pt>
                <c:pt idx="172">
                  <c:v>1461</c:v>
                </c:pt>
                <c:pt idx="173">
                  <c:v>64</c:v>
                </c:pt>
                <c:pt idx="174">
                  <c:v>538</c:v>
                </c:pt>
                <c:pt idx="175">
                  <c:v>275</c:v>
                </c:pt>
                <c:pt idx="176">
                  <c:v>212</c:v>
                </c:pt>
                <c:pt idx="177">
                  <c:v>359</c:v>
                </c:pt>
                <c:pt idx="178">
                  <c:v>110</c:v>
                </c:pt>
                <c:pt idx="179">
                  <c:v>949</c:v>
                </c:pt>
                <c:pt idx="180">
                  <c:v>708</c:v>
                </c:pt>
                <c:pt idx="181">
                  <c:v>214</c:v>
                </c:pt>
                <c:pt idx="182">
                  <c:v>1386</c:v>
                </c:pt>
                <c:pt idx="183">
                  <c:v>896</c:v>
                </c:pt>
                <c:pt idx="184">
                  <c:v>1370</c:v>
                </c:pt>
                <c:pt idx="185">
                  <c:v>19201</c:v>
                </c:pt>
                <c:pt idx="186">
                  <c:v>81</c:v>
                </c:pt>
                <c:pt idx="187">
                  <c:v>25</c:v>
                </c:pt>
                <c:pt idx="188">
                  <c:v>4190</c:v>
                </c:pt>
                <c:pt idx="189">
                  <c:v>8311</c:v>
                </c:pt>
                <c:pt idx="190">
                  <c:v>265</c:v>
                </c:pt>
                <c:pt idx="191">
                  <c:v>1758</c:v>
                </c:pt>
                <c:pt idx="192">
                  <c:v>48</c:v>
                </c:pt>
                <c:pt idx="193">
                  <c:v>8</c:v>
                </c:pt>
                <c:pt idx="194">
                  <c:v>1708</c:v>
                </c:pt>
                <c:pt idx="195">
                  <c:v>165</c:v>
                </c:pt>
                <c:pt idx="196">
                  <c:v>92</c:v>
                </c:pt>
                <c:pt idx="197">
                  <c:v>8891</c:v>
                </c:pt>
                <c:pt idx="198">
                  <c:v>1704</c:v>
                </c:pt>
                <c:pt idx="199">
                  <c:v>130</c:v>
                </c:pt>
                <c:pt idx="200">
                  <c:v>281</c:v>
                </c:pt>
                <c:pt idx="201">
                  <c:v>477</c:v>
                </c:pt>
                <c:pt idx="202">
                  <c:v>12</c:v>
                </c:pt>
                <c:pt idx="203">
                  <c:v>1142</c:v>
                </c:pt>
                <c:pt idx="204">
                  <c:v>2172</c:v>
                </c:pt>
                <c:pt idx="205">
                  <c:v>156</c:v>
                </c:pt>
                <c:pt idx="206">
                  <c:v>503</c:v>
                </c:pt>
                <c:pt idx="207">
                  <c:v>6921</c:v>
                </c:pt>
                <c:pt idx="208">
                  <c:v>154</c:v>
                </c:pt>
                <c:pt idx="209">
                  <c:v>50</c:v>
                </c:pt>
                <c:pt idx="210">
                  <c:v>246</c:v>
                </c:pt>
                <c:pt idx="211">
                  <c:v>765</c:v>
                </c:pt>
                <c:pt idx="212">
                  <c:v>9</c:v>
                </c:pt>
                <c:pt idx="213">
                  <c:v>343</c:v>
                </c:pt>
                <c:pt idx="214">
                  <c:v>351</c:v>
                </c:pt>
                <c:pt idx="215">
                  <c:v>72</c:v>
                </c:pt>
                <c:pt idx="216">
                  <c:v>2336</c:v>
                </c:pt>
                <c:pt idx="217">
                  <c:v>1183</c:v>
                </c:pt>
                <c:pt idx="218">
                  <c:v>625</c:v>
                </c:pt>
                <c:pt idx="219">
                  <c:v>2755</c:v>
                </c:pt>
                <c:pt idx="220">
                  <c:v>1813</c:v>
                </c:pt>
                <c:pt idx="221">
                  <c:v>1933</c:v>
                </c:pt>
                <c:pt idx="222">
                  <c:v>4</c:v>
                </c:pt>
                <c:pt idx="223">
                  <c:v>4594</c:v>
                </c:pt>
                <c:pt idx="224">
                  <c:v>151</c:v>
                </c:pt>
                <c:pt idx="225">
                  <c:v>2</c:v>
                </c:pt>
                <c:pt idx="226">
                  <c:v>582</c:v>
                </c:pt>
                <c:pt idx="227">
                  <c:v>685</c:v>
                </c:pt>
                <c:pt idx="228">
                  <c:v>2042</c:v>
                </c:pt>
                <c:pt idx="229">
                  <c:v>495</c:v>
                </c:pt>
                <c:pt idx="230">
                  <c:v>1299</c:v>
                </c:pt>
                <c:pt idx="231">
                  <c:v>779</c:v>
                </c:pt>
                <c:pt idx="232">
                  <c:v>320</c:v>
                </c:pt>
                <c:pt idx="233">
                  <c:v>211</c:v>
                </c:pt>
                <c:pt idx="234">
                  <c:v>1</c:v>
                </c:pt>
                <c:pt idx="235">
                  <c:v>2442</c:v>
                </c:pt>
                <c:pt idx="236">
                  <c:v>210</c:v>
                </c:pt>
                <c:pt idx="237">
                  <c:v>7913</c:v>
                </c:pt>
                <c:pt idx="238">
                  <c:v>382</c:v>
                </c:pt>
                <c:pt idx="239">
                  <c:v>192</c:v>
                </c:pt>
                <c:pt idx="240">
                  <c:v>344</c:v>
                </c:pt>
                <c:pt idx="241">
                  <c:v>3318</c:v>
                </c:pt>
                <c:pt idx="242">
                  <c:v>580</c:v>
                </c:pt>
                <c:pt idx="243">
                  <c:v>371</c:v>
                </c:pt>
                <c:pt idx="244">
                  <c:v>385</c:v>
                </c:pt>
                <c:pt idx="245">
                  <c:v>232</c:v>
                </c:pt>
                <c:pt idx="246">
                  <c:v>45</c:v>
                </c:pt>
                <c:pt idx="247">
                  <c:v>1688</c:v>
                </c:pt>
                <c:pt idx="248">
                  <c:v>30866</c:v>
                </c:pt>
                <c:pt idx="249">
                  <c:v>184</c:v>
                </c:pt>
                <c:pt idx="250">
                  <c:v>908</c:v>
                </c:pt>
                <c:pt idx="251">
                  <c:v>159</c:v>
                </c:pt>
                <c:pt idx="252">
                  <c:v>205</c:v>
                </c:pt>
                <c:pt idx="253">
                  <c:v>940</c:v>
                </c:pt>
                <c:pt idx="254">
                  <c:v>15</c:v>
                </c:pt>
                <c:pt idx="255">
                  <c:v>8779</c:v>
                </c:pt>
                <c:pt idx="256">
                  <c:v>414</c:v>
                </c:pt>
                <c:pt idx="257">
                  <c:v>11703</c:v>
                </c:pt>
                <c:pt idx="258">
                  <c:v>2699</c:v>
                </c:pt>
                <c:pt idx="259">
                  <c:v>172</c:v>
                </c:pt>
                <c:pt idx="260">
                  <c:v>3272</c:v>
                </c:pt>
                <c:pt idx="261">
                  <c:v>320</c:v>
                </c:pt>
                <c:pt idx="262">
                  <c:v>1949</c:v>
                </c:pt>
                <c:pt idx="263">
                  <c:v>140</c:v>
                </c:pt>
                <c:pt idx="264">
                  <c:v>1387</c:v>
                </c:pt>
                <c:pt idx="265">
                  <c:v>996</c:v>
                </c:pt>
                <c:pt idx="266">
                  <c:v>183</c:v>
                </c:pt>
                <c:pt idx="267">
                  <c:v>4</c:v>
                </c:pt>
                <c:pt idx="268">
                  <c:v>4052</c:v>
                </c:pt>
                <c:pt idx="269">
                  <c:v>823</c:v>
                </c:pt>
                <c:pt idx="270">
                  <c:v>3257</c:v>
                </c:pt>
                <c:pt idx="271">
                  <c:v>972</c:v>
                </c:pt>
                <c:pt idx="272">
                  <c:v>1</c:v>
                </c:pt>
                <c:pt idx="273">
                  <c:v>3470</c:v>
                </c:pt>
                <c:pt idx="274">
                  <c:v>136</c:v>
                </c:pt>
                <c:pt idx="275">
                  <c:v>2617</c:v>
                </c:pt>
                <c:pt idx="276">
                  <c:v>446</c:v>
                </c:pt>
                <c:pt idx="277">
                  <c:v>10</c:v>
                </c:pt>
                <c:pt idx="278">
                  <c:v>175</c:v>
                </c:pt>
                <c:pt idx="279">
                  <c:v>3287</c:v>
                </c:pt>
                <c:pt idx="280">
                  <c:v>1755</c:v>
                </c:pt>
                <c:pt idx="281">
                  <c:v>335</c:v>
                </c:pt>
                <c:pt idx="282">
                  <c:v>58</c:v>
                </c:pt>
                <c:pt idx="283">
                  <c:v>53</c:v>
                </c:pt>
                <c:pt idx="284">
                  <c:v>62</c:v>
                </c:pt>
                <c:pt idx="285">
                  <c:v>290</c:v>
                </c:pt>
                <c:pt idx="286">
                  <c:v>21</c:v>
                </c:pt>
                <c:pt idx="287">
                  <c:v>35</c:v>
                </c:pt>
                <c:pt idx="288">
                  <c:v>29</c:v>
                </c:pt>
                <c:pt idx="289">
                  <c:v>644</c:v>
                </c:pt>
                <c:pt idx="290">
                  <c:v>78</c:v>
                </c:pt>
                <c:pt idx="291">
                  <c:v>0</c:v>
                </c:pt>
                <c:pt idx="292">
                  <c:v>2985</c:v>
                </c:pt>
                <c:pt idx="293">
                  <c:v>5465</c:v>
                </c:pt>
                <c:pt idx="294">
                  <c:v>12</c:v>
                </c:pt>
                <c:pt idx="295">
                  <c:v>212</c:v>
                </c:pt>
                <c:pt idx="296">
                  <c:v>11508</c:v>
                </c:pt>
                <c:pt idx="297">
                  <c:v>5135</c:v>
                </c:pt>
                <c:pt idx="298">
                  <c:v>942</c:v>
                </c:pt>
                <c:pt idx="299">
                  <c:v>275</c:v>
                </c:pt>
                <c:pt idx="300">
                  <c:v>2255</c:v>
                </c:pt>
                <c:pt idx="301">
                  <c:v>22</c:v>
                </c:pt>
                <c:pt idx="302">
                  <c:v>421</c:v>
                </c:pt>
                <c:pt idx="303">
                  <c:v>3</c:v>
                </c:pt>
                <c:pt idx="304">
                  <c:v>5175</c:v>
                </c:pt>
                <c:pt idx="305">
                  <c:v>8302</c:v>
                </c:pt>
                <c:pt idx="306">
                  <c:v>302</c:v>
                </c:pt>
                <c:pt idx="307">
                  <c:v>638</c:v>
                </c:pt>
                <c:pt idx="308">
                  <c:v>199</c:v>
                </c:pt>
                <c:pt idx="309">
                  <c:v>510</c:v>
                </c:pt>
                <c:pt idx="310">
                  <c:v>61</c:v>
                </c:pt>
                <c:pt idx="311">
                  <c:v>1013</c:v>
                </c:pt>
                <c:pt idx="312">
                  <c:v>5261</c:v>
                </c:pt>
                <c:pt idx="313">
                  <c:v>201</c:v>
                </c:pt>
                <c:pt idx="314">
                  <c:v>1174</c:v>
                </c:pt>
                <c:pt idx="315">
                  <c:v>218</c:v>
                </c:pt>
                <c:pt idx="316">
                  <c:v>196</c:v>
                </c:pt>
                <c:pt idx="317">
                  <c:v>3</c:v>
                </c:pt>
                <c:pt idx="318">
                  <c:v>223</c:v>
                </c:pt>
                <c:pt idx="319">
                  <c:v>1344</c:v>
                </c:pt>
                <c:pt idx="320">
                  <c:v>3123</c:v>
                </c:pt>
                <c:pt idx="321">
                  <c:v>79</c:v>
                </c:pt>
                <c:pt idx="322">
                  <c:v>2460</c:v>
                </c:pt>
                <c:pt idx="323">
                  <c:v>1642</c:v>
                </c:pt>
                <c:pt idx="324">
                  <c:v>276</c:v>
                </c:pt>
                <c:pt idx="325">
                  <c:v>603</c:v>
                </c:pt>
                <c:pt idx="326">
                  <c:v>2</c:v>
                </c:pt>
                <c:pt idx="327">
                  <c:v>28292</c:v>
                </c:pt>
                <c:pt idx="328">
                  <c:v>118</c:v>
                </c:pt>
                <c:pt idx="329">
                  <c:v>44</c:v>
                </c:pt>
                <c:pt idx="330">
                  <c:v>343</c:v>
                </c:pt>
                <c:pt idx="331">
                  <c:v>854</c:v>
                </c:pt>
                <c:pt idx="332">
                  <c:v>1113</c:v>
                </c:pt>
                <c:pt idx="333">
                  <c:v>50</c:v>
                </c:pt>
                <c:pt idx="334">
                  <c:v>774</c:v>
                </c:pt>
                <c:pt idx="335">
                  <c:v>664</c:v>
                </c:pt>
                <c:pt idx="336">
                  <c:v>1765</c:v>
                </c:pt>
                <c:pt idx="337">
                  <c:v>18261</c:v>
                </c:pt>
                <c:pt idx="338">
                  <c:v>191</c:v>
                </c:pt>
                <c:pt idx="339">
                  <c:v>687</c:v>
                </c:pt>
                <c:pt idx="340">
                  <c:v>467</c:v>
                </c:pt>
                <c:pt idx="341">
                  <c:v>237</c:v>
                </c:pt>
                <c:pt idx="342">
                  <c:v>100</c:v>
                </c:pt>
                <c:pt idx="343">
                  <c:v>9574</c:v>
                </c:pt>
                <c:pt idx="344">
                  <c:v>310</c:v>
                </c:pt>
                <c:pt idx="345">
                  <c:v>2518</c:v>
                </c:pt>
                <c:pt idx="346">
                  <c:v>5835</c:v>
                </c:pt>
                <c:pt idx="347">
                  <c:v>81</c:v>
                </c:pt>
                <c:pt idx="348">
                  <c:v>9406</c:v>
                </c:pt>
                <c:pt idx="349">
                  <c:v>1145</c:v>
                </c:pt>
                <c:pt idx="350">
                  <c:v>187</c:v>
                </c:pt>
                <c:pt idx="351">
                  <c:v>50</c:v>
                </c:pt>
                <c:pt idx="352">
                  <c:v>863</c:v>
                </c:pt>
                <c:pt idx="353">
                  <c:v>2445</c:v>
                </c:pt>
                <c:pt idx="354">
                  <c:v>994</c:v>
                </c:pt>
                <c:pt idx="355">
                  <c:v>7972</c:v>
                </c:pt>
                <c:pt idx="356">
                  <c:v>57</c:v>
                </c:pt>
                <c:pt idx="357">
                  <c:v>421</c:v>
                </c:pt>
                <c:pt idx="358">
                  <c:v>101</c:v>
                </c:pt>
                <c:pt idx="359">
                  <c:v>2237</c:v>
                </c:pt>
                <c:pt idx="360">
                  <c:v>440</c:v>
                </c:pt>
                <c:pt idx="361">
                  <c:v>763</c:v>
                </c:pt>
                <c:pt idx="362">
                  <c:v>201</c:v>
                </c:pt>
                <c:pt idx="363">
                  <c:v>23123</c:v>
                </c:pt>
                <c:pt idx="364">
                  <c:v>181</c:v>
                </c:pt>
                <c:pt idx="365">
                  <c:v>126</c:v>
                </c:pt>
                <c:pt idx="366">
                  <c:v>570</c:v>
                </c:pt>
                <c:pt idx="367">
                  <c:v>1605</c:v>
                </c:pt>
                <c:pt idx="368">
                  <c:v>2285</c:v>
                </c:pt>
                <c:pt idx="369">
                  <c:v>0</c:v>
                </c:pt>
                <c:pt idx="370">
                  <c:v>89</c:v>
                </c:pt>
                <c:pt idx="371">
                  <c:v>281</c:v>
                </c:pt>
                <c:pt idx="372">
                  <c:v>3360</c:v>
                </c:pt>
                <c:pt idx="373">
                  <c:v>1114</c:v>
                </c:pt>
                <c:pt idx="374">
                  <c:v>510</c:v>
                </c:pt>
                <c:pt idx="375">
                  <c:v>519</c:v>
                </c:pt>
                <c:pt idx="376">
                  <c:v>665</c:v>
                </c:pt>
                <c:pt idx="377">
                  <c:v>27</c:v>
                </c:pt>
                <c:pt idx="378">
                  <c:v>677</c:v>
                </c:pt>
                <c:pt idx="379">
                  <c:v>44</c:v>
                </c:pt>
                <c:pt idx="380">
                  <c:v>5821</c:v>
                </c:pt>
                <c:pt idx="381">
                  <c:v>129</c:v>
                </c:pt>
                <c:pt idx="382">
                  <c:v>2573</c:v>
                </c:pt>
                <c:pt idx="383">
                  <c:v>6335</c:v>
                </c:pt>
                <c:pt idx="384">
                  <c:v>180</c:v>
                </c:pt>
                <c:pt idx="385">
                  <c:v>11809</c:v>
                </c:pt>
                <c:pt idx="386">
                  <c:v>3</c:v>
                </c:pt>
                <c:pt idx="387">
                  <c:v>41</c:v>
                </c:pt>
                <c:pt idx="388">
                  <c:v>4316</c:v>
                </c:pt>
                <c:pt idx="389">
                  <c:v>217</c:v>
                </c:pt>
                <c:pt idx="390">
                  <c:v>1</c:v>
                </c:pt>
                <c:pt idx="391">
                  <c:v>233</c:v>
                </c:pt>
                <c:pt idx="392">
                  <c:v>9</c:v>
                </c:pt>
                <c:pt idx="393">
                  <c:v>24548</c:v>
                </c:pt>
                <c:pt idx="394">
                  <c:v>62</c:v>
                </c:pt>
                <c:pt idx="395">
                  <c:v>1922</c:v>
                </c:pt>
                <c:pt idx="396">
                  <c:v>941</c:v>
                </c:pt>
                <c:pt idx="397">
                  <c:v>383</c:v>
                </c:pt>
                <c:pt idx="398">
                  <c:v>59</c:v>
                </c:pt>
                <c:pt idx="399">
                  <c:v>523</c:v>
                </c:pt>
                <c:pt idx="400">
                  <c:v>512</c:v>
                </c:pt>
                <c:pt idx="401">
                  <c:v>0</c:v>
                </c:pt>
                <c:pt idx="402">
                  <c:v>249</c:v>
                </c:pt>
                <c:pt idx="403">
                  <c:v>218</c:v>
                </c:pt>
                <c:pt idx="404">
                  <c:v>94</c:v>
                </c:pt>
                <c:pt idx="405">
                  <c:v>60</c:v>
                </c:pt>
                <c:pt idx="406">
                  <c:v>1127</c:v>
                </c:pt>
                <c:pt idx="407">
                  <c:v>128</c:v>
                </c:pt>
                <c:pt idx="408">
                  <c:v>38</c:v>
                </c:pt>
                <c:pt idx="409">
                  <c:v>49035</c:v>
                </c:pt>
                <c:pt idx="410">
                  <c:v>1019</c:v>
                </c:pt>
                <c:pt idx="411">
                  <c:v>21229</c:v>
                </c:pt>
                <c:pt idx="412">
                  <c:v>61</c:v>
                </c:pt>
                <c:pt idx="413">
                  <c:v>17797</c:v>
                </c:pt>
                <c:pt idx="414">
                  <c:v>218</c:v>
                </c:pt>
                <c:pt idx="415">
                  <c:v>71</c:v>
                </c:pt>
                <c:pt idx="416">
                  <c:v>312</c:v>
                </c:pt>
                <c:pt idx="417">
                  <c:v>142</c:v>
                </c:pt>
                <c:pt idx="418">
                  <c:v>8</c:v>
                </c:pt>
                <c:pt idx="419">
                  <c:v>1287</c:v>
                </c:pt>
                <c:pt idx="420">
                  <c:v>4</c:v>
                </c:pt>
                <c:pt idx="421">
                  <c:v>1016</c:v>
                </c:pt>
                <c:pt idx="422">
                  <c:v>120</c:v>
                </c:pt>
                <c:pt idx="423">
                  <c:v>12</c:v>
                </c:pt>
                <c:pt idx="424">
                  <c:v>1522</c:v>
                </c:pt>
                <c:pt idx="425">
                  <c:v>36</c:v>
                </c:pt>
                <c:pt idx="426">
                  <c:v>552</c:v>
                </c:pt>
                <c:pt idx="427">
                  <c:v>8882</c:v>
                </c:pt>
                <c:pt idx="428">
                  <c:v>8876</c:v>
                </c:pt>
                <c:pt idx="429">
                  <c:v>174</c:v>
                </c:pt>
                <c:pt idx="430">
                  <c:v>0</c:v>
                </c:pt>
                <c:pt idx="431">
                  <c:v>1040</c:v>
                </c:pt>
                <c:pt idx="432">
                  <c:v>53</c:v>
                </c:pt>
                <c:pt idx="433">
                  <c:v>147</c:v>
                </c:pt>
                <c:pt idx="434">
                  <c:v>203</c:v>
                </c:pt>
                <c:pt idx="435">
                  <c:v>2190</c:v>
                </c:pt>
                <c:pt idx="436">
                  <c:v>176</c:v>
                </c:pt>
                <c:pt idx="437">
                  <c:v>3059</c:v>
                </c:pt>
                <c:pt idx="438">
                  <c:v>343</c:v>
                </c:pt>
                <c:pt idx="439">
                  <c:v>32</c:v>
                </c:pt>
                <c:pt idx="440">
                  <c:v>437</c:v>
                </c:pt>
                <c:pt idx="441">
                  <c:v>479</c:v>
                </c:pt>
                <c:pt idx="442">
                  <c:v>79</c:v>
                </c:pt>
                <c:pt idx="443">
                  <c:v>5621</c:v>
                </c:pt>
                <c:pt idx="444">
                  <c:v>1359</c:v>
                </c:pt>
                <c:pt idx="445">
                  <c:v>376</c:v>
                </c:pt>
                <c:pt idx="446">
                  <c:v>2118</c:v>
                </c:pt>
                <c:pt idx="447">
                  <c:v>128</c:v>
                </c:pt>
                <c:pt idx="448">
                  <c:v>47</c:v>
                </c:pt>
                <c:pt idx="449">
                  <c:v>13924</c:v>
                </c:pt>
                <c:pt idx="450">
                  <c:v>2</c:v>
                </c:pt>
                <c:pt idx="451">
                  <c:v>1766</c:v>
                </c:pt>
                <c:pt idx="452">
                  <c:v>16</c:v>
                </c:pt>
                <c:pt idx="453">
                  <c:v>97</c:v>
                </c:pt>
                <c:pt idx="454">
                  <c:v>1530</c:v>
                </c:pt>
                <c:pt idx="455">
                  <c:v>429</c:v>
                </c:pt>
                <c:pt idx="456">
                  <c:v>1771</c:v>
                </c:pt>
                <c:pt idx="457">
                  <c:v>142</c:v>
                </c:pt>
                <c:pt idx="458">
                  <c:v>291</c:v>
                </c:pt>
                <c:pt idx="459">
                  <c:v>39</c:v>
                </c:pt>
                <c:pt idx="460">
                  <c:v>334</c:v>
                </c:pt>
                <c:pt idx="461">
                  <c:v>629</c:v>
                </c:pt>
                <c:pt idx="462">
                  <c:v>395</c:v>
                </c:pt>
                <c:pt idx="463">
                  <c:v>115</c:v>
                </c:pt>
                <c:pt idx="464">
                  <c:v>903</c:v>
                </c:pt>
                <c:pt idx="465">
                  <c:v>23</c:v>
                </c:pt>
                <c:pt idx="466">
                  <c:v>568</c:v>
                </c:pt>
                <c:pt idx="467">
                  <c:v>7354</c:v>
                </c:pt>
                <c:pt idx="468">
                  <c:v>4137</c:v>
                </c:pt>
                <c:pt idx="469">
                  <c:v>235</c:v>
                </c:pt>
                <c:pt idx="470">
                  <c:v>42</c:v>
                </c:pt>
                <c:pt idx="471">
                  <c:v>28</c:v>
                </c:pt>
                <c:pt idx="472">
                  <c:v>3</c:v>
                </c:pt>
                <c:pt idx="473">
                  <c:v>1453</c:v>
                </c:pt>
                <c:pt idx="474">
                  <c:v>325</c:v>
                </c:pt>
                <c:pt idx="475">
                  <c:v>38</c:v>
                </c:pt>
                <c:pt idx="476">
                  <c:v>2312</c:v>
                </c:pt>
                <c:pt idx="477">
                  <c:v>11</c:v>
                </c:pt>
                <c:pt idx="478">
                  <c:v>360</c:v>
                </c:pt>
                <c:pt idx="479">
                  <c:v>458</c:v>
                </c:pt>
                <c:pt idx="480">
                  <c:v>17</c:v>
                </c:pt>
                <c:pt idx="481">
                  <c:v>1536</c:v>
                </c:pt>
                <c:pt idx="482">
                  <c:v>163</c:v>
                </c:pt>
                <c:pt idx="483">
                  <c:v>64</c:v>
                </c:pt>
                <c:pt idx="484">
                  <c:v>26</c:v>
                </c:pt>
                <c:pt idx="485">
                  <c:v>389</c:v>
                </c:pt>
                <c:pt idx="486">
                  <c:v>2287</c:v>
                </c:pt>
                <c:pt idx="487">
                  <c:v>5</c:v>
                </c:pt>
                <c:pt idx="488">
                  <c:v>362</c:v>
                </c:pt>
                <c:pt idx="489">
                  <c:v>400</c:v>
                </c:pt>
                <c:pt idx="490">
                  <c:v>258</c:v>
                </c:pt>
                <c:pt idx="491">
                  <c:v>14427</c:v>
                </c:pt>
                <c:pt idx="492">
                  <c:v>1459</c:v>
                </c:pt>
                <c:pt idx="493">
                  <c:v>0</c:v>
                </c:pt>
                <c:pt idx="494">
                  <c:v>273</c:v>
                </c:pt>
                <c:pt idx="495">
                  <c:v>1590</c:v>
                </c:pt>
                <c:pt idx="496">
                  <c:v>1663</c:v>
                </c:pt>
                <c:pt idx="497">
                  <c:v>265</c:v>
                </c:pt>
                <c:pt idx="498">
                  <c:v>3599</c:v>
                </c:pt>
                <c:pt idx="499">
                  <c:v>490</c:v>
                </c:pt>
                <c:pt idx="500">
                  <c:v>240</c:v>
                </c:pt>
                <c:pt idx="501">
                  <c:v>910</c:v>
                </c:pt>
                <c:pt idx="502">
                  <c:v>558</c:v>
                </c:pt>
                <c:pt idx="503">
                  <c:v>2300</c:v>
                </c:pt>
                <c:pt idx="504">
                  <c:v>28</c:v>
                </c:pt>
                <c:pt idx="505">
                  <c:v>49</c:v>
                </c:pt>
                <c:pt idx="506">
                  <c:v>1152</c:v>
                </c:pt>
                <c:pt idx="507">
                  <c:v>1393</c:v>
                </c:pt>
                <c:pt idx="508">
                  <c:v>1064</c:v>
                </c:pt>
                <c:pt idx="509">
                  <c:v>1147</c:v>
                </c:pt>
                <c:pt idx="510">
                  <c:v>134</c:v>
                </c:pt>
                <c:pt idx="511">
                  <c:v>691</c:v>
                </c:pt>
                <c:pt idx="512">
                  <c:v>3</c:v>
                </c:pt>
                <c:pt idx="513">
                  <c:v>40</c:v>
                </c:pt>
                <c:pt idx="514">
                  <c:v>617</c:v>
                </c:pt>
                <c:pt idx="515">
                  <c:v>5272</c:v>
                </c:pt>
                <c:pt idx="516">
                  <c:v>933</c:v>
                </c:pt>
                <c:pt idx="517">
                  <c:v>302</c:v>
                </c:pt>
                <c:pt idx="518">
                  <c:v>2612</c:v>
                </c:pt>
                <c:pt idx="519">
                  <c:v>120</c:v>
                </c:pt>
                <c:pt idx="520">
                  <c:v>332</c:v>
                </c:pt>
                <c:pt idx="521">
                  <c:v>423</c:v>
                </c:pt>
                <c:pt idx="522">
                  <c:v>88</c:v>
                </c:pt>
                <c:pt idx="523">
                  <c:v>19</c:v>
                </c:pt>
                <c:pt idx="524">
                  <c:v>298</c:v>
                </c:pt>
                <c:pt idx="525">
                  <c:v>704</c:v>
                </c:pt>
                <c:pt idx="526">
                  <c:v>25</c:v>
                </c:pt>
                <c:pt idx="527">
                  <c:v>8376</c:v>
                </c:pt>
                <c:pt idx="528">
                  <c:v>64</c:v>
                </c:pt>
                <c:pt idx="529">
                  <c:v>5874</c:v>
                </c:pt>
                <c:pt idx="530">
                  <c:v>1958</c:v>
                </c:pt>
                <c:pt idx="531">
                  <c:v>1349</c:v>
                </c:pt>
                <c:pt idx="532">
                  <c:v>154</c:v>
                </c:pt>
                <c:pt idx="533">
                  <c:v>2442</c:v>
                </c:pt>
                <c:pt idx="534">
                  <c:v>601</c:v>
                </c:pt>
                <c:pt idx="535">
                  <c:v>367</c:v>
                </c:pt>
                <c:pt idx="536">
                  <c:v>78</c:v>
                </c:pt>
                <c:pt idx="537">
                  <c:v>1208</c:v>
                </c:pt>
                <c:pt idx="538">
                  <c:v>426</c:v>
                </c:pt>
                <c:pt idx="539">
                  <c:v>177</c:v>
                </c:pt>
                <c:pt idx="540">
                  <c:v>81</c:v>
                </c:pt>
                <c:pt idx="541">
                  <c:v>212</c:v>
                </c:pt>
                <c:pt idx="542">
                  <c:v>244</c:v>
                </c:pt>
                <c:pt idx="543">
                  <c:v>1358</c:v>
                </c:pt>
                <c:pt idx="544">
                  <c:v>4977</c:v>
                </c:pt>
                <c:pt idx="545">
                  <c:v>5810</c:v>
                </c:pt>
                <c:pt idx="546">
                  <c:v>152</c:v>
                </c:pt>
                <c:pt idx="547">
                  <c:v>14379</c:v>
                </c:pt>
                <c:pt idx="548">
                  <c:v>516</c:v>
                </c:pt>
                <c:pt idx="549">
                  <c:v>207</c:v>
                </c:pt>
                <c:pt idx="550">
                  <c:v>42</c:v>
                </c:pt>
                <c:pt idx="551">
                  <c:v>434</c:v>
                </c:pt>
                <c:pt idx="552">
                  <c:v>29</c:v>
                </c:pt>
                <c:pt idx="553">
                  <c:v>421</c:v>
                </c:pt>
                <c:pt idx="554">
                  <c:v>436</c:v>
                </c:pt>
                <c:pt idx="555">
                  <c:v>2086</c:v>
                </c:pt>
                <c:pt idx="556">
                  <c:v>682</c:v>
                </c:pt>
                <c:pt idx="557">
                  <c:v>3650</c:v>
                </c:pt>
                <c:pt idx="558">
                  <c:v>0</c:v>
                </c:pt>
                <c:pt idx="559">
                  <c:v>2376</c:v>
                </c:pt>
                <c:pt idx="560">
                  <c:v>971</c:v>
                </c:pt>
                <c:pt idx="561">
                  <c:v>475</c:v>
                </c:pt>
                <c:pt idx="562">
                  <c:v>201</c:v>
                </c:pt>
                <c:pt idx="563">
                  <c:v>0</c:v>
                </c:pt>
                <c:pt idx="564">
                  <c:v>220</c:v>
                </c:pt>
                <c:pt idx="565">
                  <c:v>1272</c:v>
                </c:pt>
                <c:pt idx="566">
                  <c:v>293</c:v>
                </c:pt>
                <c:pt idx="567">
                  <c:v>905</c:v>
                </c:pt>
                <c:pt idx="568">
                  <c:v>34</c:v>
                </c:pt>
                <c:pt idx="569">
                  <c:v>124</c:v>
                </c:pt>
                <c:pt idx="570">
                  <c:v>16</c:v>
                </c:pt>
                <c:pt idx="571">
                  <c:v>148</c:v>
                </c:pt>
                <c:pt idx="572">
                  <c:v>3174</c:v>
                </c:pt>
                <c:pt idx="573">
                  <c:v>17</c:v>
                </c:pt>
                <c:pt idx="574">
                  <c:v>139</c:v>
                </c:pt>
                <c:pt idx="575">
                  <c:v>0</c:v>
                </c:pt>
                <c:pt idx="576">
                  <c:v>5483</c:v>
                </c:pt>
                <c:pt idx="577">
                  <c:v>5504</c:v>
                </c:pt>
                <c:pt idx="578">
                  <c:v>9844</c:v>
                </c:pt>
                <c:pt idx="579">
                  <c:v>236</c:v>
                </c:pt>
                <c:pt idx="580">
                  <c:v>980</c:v>
                </c:pt>
                <c:pt idx="581">
                  <c:v>42</c:v>
                </c:pt>
                <c:pt idx="582">
                  <c:v>4721</c:v>
                </c:pt>
                <c:pt idx="583">
                  <c:v>2646</c:v>
                </c:pt>
                <c:pt idx="584">
                  <c:v>137</c:v>
                </c:pt>
                <c:pt idx="585">
                  <c:v>2435</c:v>
                </c:pt>
                <c:pt idx="586">
                  <c:v>2205</c:v>
                </c:pt>
                <c:pt idx="587">
                  <c:v>15353</c:v>
                </c:pt>
                <c:pt idx="588">
                  <c:v>198</c:v>
                </c:pt>
                <c:pt idx="589">
                  <c:v>182</c:v>
                </c:pt>
                <c:pt idx="590">
                  <c:v>1296</c:v>
                </c:pt>
                <c:pt idx="591">
                  <c:v>219</c:v>
                </c:pt>
                <c:pt idx="592">
                  <c:v>618</c:v>
                </c:pt>
                <c:pt idx="593">
                  <c:v>52</c:v>
                </c:pt>
                <c:pt idx="594">
                  <c:v>615</c:v>
                </c:pt>
                <c:pt idx="595">
                  <c:v>529</c:v>
                </c:pt>
                <c:pt idx="596">
                  <c:v>69</c:v>
                </c:pt>
                <c:pt idx="597">
                  <c:v>1728</c:v>
                </c:pt>
                <c:pt idx="598">
                  <c:v>2988</c:v>
                </c:pt>
                <c:pt idx="599">
                  <c:v>4648</c:v>
                </c:pt>
                <c:pt idx="600">
                  <c:v>2071</c:v>
                </c:pt>
                <c:pt idx="601">
                  <c:v>87</c:v>
                </c:pt>
                <c:pt idx="602">
                  <c:v>461</c:v>
                </c:pt>
                <c:pt idx="603">
                  <c:v>308</c:v>
                </c:pt>
                <c:pt idx="604">
                  <c:v>2</c:v>
                </c:pt>
                <c:pt idx="605">
                  <c:v>68</c:v>
                </c:pt>
                <c:pt idx="606">
                  <c:v>626</c:v>
                </c:pt>
                <c:pt idx="607">
                  <c:v>144</c:v>
                </c:pt>
                <c:pt idx="608">
                  <c:v>482</c:v>
                </c:pt>
                <c:pt idx="609">
                  <c:v>3972</c:v>
                </c:pt>
                <c:pt idx="610">
                  <c:v>2</c:v>
                </c:pt>
                <c:pt idx="611">
                  <c:v>157</c:v>
                </c:pt>
                <c:pt idx="612">
                  <c:v>232</c:v>
                </c:pt>
                <c:pt idx="613">
                  <c:v>28</c:v>
                </c:pt>
                <c:pt idx="614">
                  <c:v>887</c:v>
                </c:pt>
                <c:pt idx="615">
                  <c:v>2054</c:v>
                </c:pt>
                <c:pt idx="616">
                  <c:v>1314</c:v>
                </c:pt>
                <c:pt idx="617">
                  <c:v>10280</c:v>
                </c:pt>
                <c:pt idx="618">
                  <c:v>375</c:v>
                </c:pt>
                <c:pt idx="619">
                  <c:v>382</c:v>
                </c:pt>
                <c:pt idx="620">
                  <c:v>738</c:v>
                </c:pt>
                <c:pt idx="621">
                  <c:v>407</c:v>
                </c:pt>
                <c:pt idx="622">
                  <c:v>168</c:v>
                </c:pt>
                <c:pt idx="623">
                  <c:v>1299</c:v>
                </c:pt>
                <c:pt idx="624">
                  <c:v>738</c:v>
                </c:pt>
                <c:pt idx="625">
                  <c:v>1324</c:v>
                </c:pt>
                <c:pt idx="626">
                  <c:v>63</c:v>
                </c:pt>
                <c:pt idx="627">
                  <c:v>1527</c:v>
                </c:pt>
                <c:pt idx="628">
                  <c:v>173</c:v>
                </c:pt>
                <c:pt idx="629">
                  <c:v>386</c:v>
                </c:pt>
                <c:pt idx="630">
                  <c:v>8</c:v>
                </c:pt>
                <c:pt idx="631">
                  <c:v>8889</c:v>
                </c:pt>
                <c:pt idx="632">
                  <c:v>368</c:v>
                </c:pt>
                <c:pt idx="633">
                  <c:v>1775</c:v>
                </c:pt>
                <c:pt idx="634">
                  <c:v>3222</c:v>
                </c:pt>
                <c:pt idx="635">
                  <c:v>343</c:v>
                </c:pt>
                <c:pt idx="636">
                  <c:v>29</c:v>
                </c:pt>
                <c:pt idx="637">
                  <c:v>357</c:v>
                </c:pt>
                <c:pt idx="638">
                  <c:v>13681</c:v>
                </c:pt>
                <c:pt idx="639">
                  <c:v>109</c:v>
                </c:pt>
                <c:pt idx="640">
                  <c:v>714</c:v>
                </c:pt>
                <c:pt idx="641">
                  <c:v>1594</c:v>
                </c:pt>
                <c:pt idx="642">
                  <c:v>593</c:v>
                </c:pt>
                <c:pt idx="643">
                  <c:v>1218</c:v>
                </c:pt>
                <c:pt idx="644">
                  <c:v>37151</c:v>
                </c:pt>
                <c:pt idx="645">
                  <c:v>439</c:v>
                </c:pt>
                <c:pt idx="646">
                  <c:v>3580</c:v>
                </c:pt>
                <c:pt idx="647">
                  <c:v>2053</c:v>
                </c:pt>
                <c:pt idx="648">
                  <c:v>1917</c:v>
                </c:pt>
                <c:pt idx="649">
                  <c:v>5143</c:v>
                </c:pt>
                <c:pt idx="650">
                  <c:v>584</c:v>
                </c:pt>
                <c:pt idx="651">
                  <c:v>1</c:v>
                </c:pt>
                <c:pt idx="652">
                  <c:v>535</c:v>
                </c:pt>
                <c:pt idx="653">
                  <c:v>2482</c:v>
                </c:pt>
                <c:pt idx="654">
                  <c:v>342</c:v>
                </c:pt>
                <c:pt idx="655">
                  <c:v>114</c:v>
                </c:pt>
                <c:pt idx="656">
                  <c:v>1558</c:v>
                </c:pt>
                <c:pt idx="657">
                  <c:v>5025</c:v>
                </c:pt>
                <c:pt idx="658">
                  <c:v>359</c:v>
                </c:pt>
                <c:pt idx="659">
                  <c:v>1784</c:v>
                </c:pt>
                <c:pt idx="660">
                  <c:v>268</c:v>
                </c:pt>
                <c:pt idx="661">
                  <c:v>2101</c:v>
                </c:pt>
                <c:pt idx="662">
                  <c:v>483</c:v>
                </c:pt>
                <c:pt idx="663">
                  <c:v>1004</c:v>
                </c:pt>
                <c:pt idx="664">
                  <c:v>550</c:v>
                </c:pt>
                <c:pt idx="665">
                  <c:v>3356</c:v>
                </c:pt>
                <c:pt idx="666">
                  <c:v>49040</c:v>
                </c:pt>
                <c:pt idx="667">
                  <c:v>44</c:v>
                </c:pt>
                <c:pt idx="668">
                  <c:v>289</c:v>
                </c:pt>
                <c:pt idx="669">
                  <c:v>1308</c:v>
                </c:pt>
                <c:pt idx="670">
                  <c:v>1974</c:v>
                </c:pt>
                <c:pt idx="671">
                  <c:v>1</c:v>
                </c:pt>
                <c:pt idx="672">
                  <c:v>75</c:v>
                </c:pt>
                <c:pt idx="673">
                  <c:v>4</c:v>
                </c:pt>
                <c:pt idx="674">
                  <c:v>1869</c:v>
                </c:pt>
                <c:pt idx="675">
                  <c:v>366</c:v>
                </c:pt>
                <c:pt idx="676">
                  <c:v>1008</c:v>
                </c:pt>
                <c:pt idx="677">
                  <c:v>29</c:v>
                </c:pt>
                <c:pt idx="678">
                  <c:v>908</c:v>
                </c:pt>
                <c:pt idx="679">
                  <c:v>180</c:v>
                </c:pt>
                <c:pt idx="680">
                  <c:v>881</c:v>
                </c:pt>
                <c:pt idx="681">
                  <c:v>11</c:v>
                </c:pt>
                <c:pt idx="682">
                  <c:v>68</c:v>
                </c:pt>
                <c:pt idx="683">
                  <c:v>8171</c:v>
                </c:pt>
                <c:pt idx="684">
                  <c:v>65</c:v>
                </c:pt>
                <c:pt idx="685">
                  <c:v>400</c:v>
                </c:pt>
                <c:pt idx="686">
                  <c:v>329</c:v>
                </c:pt>
                <c:pt idx="687">
                  <c:v>1006</c:v>
                </c:pt>
                <c:pt idx="688">
                  <c:v>303</c:v>
                </c:pt>
                <c:pt idx="689">
                  <c:v>915</c:v>
                </c:pt>
                <c:pt idx="690">
                  <c:v>7962</c:v>
                </c:pt>
                <c:pt idx="691">
                  <c:v>74</c:v>
                </c:pt>
                <c:pt idx="692">
                  <c:v>1791</c:v>
                </c:pt>
                <c:pt idx="693">
                  <c:v>520</c:v>
                </c:pt>
                <c:pt idx="694">
                  <c:v>1113</c:v>
                </c:pt>
                <c:pt idx="695">
                  <c:v>354</c:v>
                </c:pt>
                <c:pt idx="696">
                  <c:v>167</c:v>
                </c:pt>
                <c:pt idx="697">
                  <c:v>417</c:v>
                </c:pt>
                <c:pt idx="698">
                  <c:v>7278</c:v>
                </c:pt>
                <c:pt idx="699">
                  <c:v>4</c:v>
                </c:pt>
                <c:pt idx="700">
                  <c:v>914</c:v>
                </c:pt>
                <c:pt idx="701">
                  <c:v>8370</c:v>
                </c:pt>
                <c:pt idx="702">
                  <c:v>18</c:v>
                </c:pt>
                <c:pt idx="703">
                  <c:v>5211</c:v>
                </c:pt>
                <c:pt idx="704">
                  <c:v>352</c:v>
                </c:pt>
                <c:pt idx="705">
                  <c:v>284</c:v>
                </c:pt>
                <c:pt idx="706">
                  <c:v>56</c:v>
                </c:pt>
                <c:pt idx="707">
                  <c:v>307</c:v>
                </c:pt>
                <c:pt idx="708">
                  <c:v>2796</c:v>
                </c:pt>
                <c:pt idx="709">
                  <c:v>53</c:v>
                </c:pt>
                <c:pt idx="710">
                  <c:v>1543</c:v>
                </c:pt>
                <c:pt idx="711">
                  <c:v>3973</c:v>
                </c:pt>
                <c:pt idx="712">
                  <c:v>33</c:v>
                </c:pt>
                <c:pt idx="713">
                  <c:v>17</c:v>
                </c:pt>
                <c:pt idx="714">
                  <c:v>244</c:v>
                </c:pt>
                <c:pt idx="715">
                  <c:v>138</c:v>
                </c:pt>
                <c:pt idx="716">
                  <c:v>99</c:v>
                </c:pt>
                <c:pt idx="717">
                  <c:v>198</c:v>
                </c:pt>
                <c:pt idx="718">
                  <c:v>312</c:v>
                </c:pt>
                <c:pt idx="719">
                  <c:v>79</c:v>
                </c:pt>
                <c:pt idx="720">
                  <c:v>181</c:v>
                </c:pt>
                <c:pt idx="721">
                  <c:v>1729</c:v>
                </c:pt>
                <c:pt idx="722">
                  <c:v>334</c:v>
                </c:pt>
                <c:pt idx="723">
                  <c:v>81</c:v>
                </c:pt>
                <c:pt idx="724">
                  <c:v>56</c:v>
                </c:pt>
                <c:pt idx="725">
                  <c:v>231</c:v>
                </c:pt>
                <c:pt idx="726">
                  <c:v>6490</c:v>
                </c:pt>
                <c:pt idx="727">
                  <c:v>132</c:v>
                </c:pt>
                <c:pt idx="728">
                  <c:v>283</c:v>
                </c:pt>
                <c:pt idx="729">
                  <c:v>0</c:v>
                </c:pt>
                <c:pt idx="730">
                  <c:v>2674</c:v>
                </c:pt>
                <c:pt idx="731">
                  <c:v>727</c:v>
                </c:pt>
                <c:pt idx="732">
                  <c:v>849</c:v>
                </c:pt>
                <c:pt idx="733">
                  <c:v>365</c:v>
                </c:pt>
                <c:pt idx="734">
                  <c:v>2</c:v>
                </c:pt>
                <c:pt idx="735">
                  <c:v>463</c:v>
                </c:pt>
                <c:pt idx="736">
                  <c:v>18</c:v>
                </c:pt>
                <c:pt idx="737">
                  <c:v>187</c:v>
                </c:pt>
                <c:pt idx="738">
                  <c:v>455</c:v>
                </c:pt>
                <c:pt idx="739">
                  <c:v>943</c:v>
                </c:pt>
                <c:pt idx="740">
                  <c:v>581</c:v>
                </c:pt>
                <c:pt idx="741">
                  <c:v>6</c:v>
                </c:pt>
                <c:pt idx="742">
                  <c:v>7</c:v>
                </c:pt>
                <c:pt idx="743">
                  <c:v>4302</c:v>
                </c:pt>
                <c:pt idx="744">
                  <c:v>74</c:v>
                </c:pt>
                <c:pt idx="745">
                  <c:v>27</c:v>
                </c:pt>
                <c:pt idx="746">
                  <c:v>168</c:v>
                </c:pt>
                <c:pt idx="747">
                  <c:v>132</c:v>
                </c:pt>
                <c:pt idx="748">
                  <c:v>344</c:v>
                </c:pt>
                <c:pt idx="749">
                  <c:v>26</c:v>
                </c:pt>
                <c:pt idx="750">
                  <c:v>7</c:v>
                </c:pt>
                <c:pt idx="751">
                  <c:v>137</c:v>
                </c:pt>
                <c:pt idx="752">
                  <c:v>422</c:v>
                </c:pt>
                <c:pt idx="753">
                  <c:v>272</c:v>
                </c:pt>
                <c:pt idx="754">
                  <c:v>1045</c:v>
                </c:pt>
                <c:pt idx="755">
                  <c:v>4491</c:v>
                </c:pt>
                <c:pt idx="756">
                  <c:v>177</c:v>
                </c:pt>
                <c:pt idx="757">
                  <c:v>296</c:v>
                </c:pt>
                <c:pt idx="758">
                  <c:v>98</c:v>
                </c:pt>
                <c:pt idx="759">
                  <c:v>766</c:v>
                </c:pt>
                <c:pt idx="760">
                  <c:v>399</c:v>
                </c:pt>
                <c:pt idx="761">
                  <c:v>63</c:v>
                </c:pt>
                <c:pt idx="762">
                  <c:v>41</c:v>
                </c:pt>
                <c:pt idx="763">
                  <c:v>20385</c:v>
                </c:pt>
                <c:pt idx="764">
                  <c:v>53</c:v>
                </c:pt>
                <c:pt idx="765">
                  <c:v>1490</c:v>
                </c:pt>
                <c:pt idx="766">
                  <c:v>369</c:v>
                </c:pt>
                <c:pt idx="767">
                  <c:v>38</c:v>
                </c:pt>
                <c:pt idx="768">
                  <c:v>322</c:v>
                </c:pt>
                <c:pt idx="769">
                  <c:v>711</c:v>
                </c:pt>
                <c:pt idx="770">
                  <c:v>16</c:v>
                </c:pt>
                <c:pt idx="771">
                  <c:v>1138</c:v>
                </c:pt>
                <c:pt idx="772">
                  <c:v>101</c:v>
                </c:pt>
                <c:pt idx="773">
                  <c:v>17</c:v>
                </c:pt>
                <c:pt idx="774">
                  <c:v>4017</c:v>
                </c:pt>
                <c:pt idx="775">
                  <c:v>267</c:v>
                </c:pt>
                <c:pt idx="776">
                  <c:v>633</c:v>
                </c:pt>
                <c:pt idx="777">
                  <c:v>1299</c:v>
                </c:pt>
                <c:pt idx="778">
                  <c:v>1469</c:v>
                </c:pt>
                <c:pt idx="779">
                  <c:v>269</c:v>
                </c:pt>
                <c:pt idx="780">
                  <c:v>598</c:v>
                </c:pt>
                <c:pt idx="781">
                  <c:v>25</c:v>
                </c:pt>
                <c:pt idx="782">
                  <c:v>2122</c:v>
                </c:pt>
                <c:pt idx="783">
                  <c:v>16969</c:v>
                </c:pt>
                <c:pt idx="784">
                  <c:v>0</c:v>
                </c:pt>
                <c:pt idx="785">
                  <c:v>418</c:v>
                </c:pt>
                <c:pt idx="786">
                  <c:v>190</c:v>
                </c:pt>
                <c:pt idx="787">
                  <c:v>2</c:v>
                </c:pt>
                <c:pt idx="788">
                  <c:v>4211</c:v>
                </c:pt>
                <c:pt idx="789">
                  <c:v>11542</c:v>
                </c:pt>
                <c:pt idx="790">
                  <c:v>6923</c:v>
                </c:pt>
                <c:pt idx="791">
                  <c:v>60</c:v>
                </c:pt>
                <c:pt idx="792">
                  <c:v>3744</c:v>
                </c:pt>
                <c:pt idx="793">
                  <c:v>211</c:v>
                </c:pt>
                <c:pt idx="794">
                  <c:v>16986</c:v>
                </c:pt>
                <c:pt idx="795">
                  <c:v>193</c:v>
                </c:pt>
                <c:pt idx="796">
                  <c:v>1793</c:v>
                </c:pt>
                <c:pt idx="797">
                  <c:v>289</c:v>
                </c:pt>
                <c:pt idx="798">
                  <c:v>18790</c:v>
                </c:pt>
                <c:pt idx="799">
                  <c:v>4</c:v>
                </c:pt>
                <c:pt idx="800">
                  <c:v>42</c:v>
                </c:pt>
                <c:pt idx="801">
                  <c:v>22</c:v>
                </c:pt>
                <c:pt idx="802">
                  <c:v>2177</c:v>
                </c:pt>
                <c:pt idx="803">
                  <c:v>37</c:v>
                </c:pt>
                <c:pt idx="804">
                  <c:v>182</c:v>
                </c:pt>
                <c:pt idx="805">
                  <c:v>367</c:v>
                </c:pt>
                <c:pt idx="806">
                  <c:v>447</c:v>
                </c:pt>
                <c:pt idx="807">
                  <c:v>415</c:v>
                </c:pt>
                <c:pt idx="808">
                  <c:v>218</c:v>
                </c:pt>
                <c:pt idx="809">
                  <c:v>609</c:v>
                </c:pt>
                <c:pt idx="810">
                  <c:v>46</c:v>
                </c:pt>
                <c:pt idx="811">
                  <c:v>56</c:v>
                </c:pt>
                <c:pt idx="812">
                  <c:v>133</c:v>
                </c:pt>
                <c:pt idx="813">
                  <c:v>1391</c:v>
                </c:pt>
                <c:pt idx="814">
                  <c:v>6346</c:v>
                </c:pt>
                <c:pt idx="815">
                  <c:v>88</c:v>
                </c:pt>
                <c:pt idx="816">
                  <c:v>3230</c:v>
                </c:pt>
                <c:pt idx="817">
                  <c:v>739</c:v>
                </c:pt>
                <c:pt idx="818">
                  <c:v>2753</c:v>
                </c:pt>
                <c:pt idx="819">
                  <c:v>53709</c:v>
                </c:pt>
                <c:pt idx="820">
                  <c:v>242</c:v>
                </c:pt>
                <c:pt idx="821">
                  <c:v>3</c:v>
                </c:pt>
                <c:pt idx="822">
                  <c:v>547</c:v>
                </c:pt>
                <c:pt idx="823">
                  <c:v>32</c:v>
                </c:pt>
                <c:pt idx="824">
                  <c:v>1695</c:v>
                </c:pt>
                <c:pt idx="825">
                  <c:v>475</c:v>
                </c:pt>
                <c:pt idx="826">
                  <c:v>776</c:v>
                </c:pt>
                <c:pt idx="827">
                  <c:v>505</c:v>
                </c:pt>
                <c:pt idx="828">
                  <c:v>281</c:v>
                </c:pt>
                <c:pt idx="829">
                  <c:v>1573</c:v>
                </c:pt>
                <c:pt idx="830">
                  <c:v>1</c:v>
                </c:pt>
                <c:pt idx="831">
                  <c:v>787</c:v>
                </c:pt>
                <c:pt idx="832">
                  <c:v>10</c:v>
                </c:pt>
                <c:pt idx="833">
                  <c:v>11</c:v>
                </c:pt>
                <c:pt idx="834">
                  <c:v>234</c:v>
                </c:pt>
                <c:pt idx="835">
                  <c:v>103</c:v>
                </c:pt>
                <c:pt idx="836">
                  <c:v>3</c:v>
                </c:pt>
                <c:pt idx="837">
                  <c:v>222</c:v>
                </c:pt>
                <c:pt idx="838">
                  <c:v>417</c:v>
                </c:pt>
                <c:pt idx="839">
                  <c:v>2780</c:v>
                </c:pt>
                <c:pt idx="840">
                  <c:v>630</c:v>
                </c:pt>
                <c:pt idx="841">
                  <c:v>112</c:v>
                </c:pt>
                <c:pt idx="842">
                  <c:v>196</c:v>
                </c:pt>
                <c:pt idx="843">
                  <c:v>5839</c:v>
                </c:pt>
                <c:pt idx="844">
                  <c:v>104</c:v>
                </c:pt>
                <c:pt idx="845">
                  <c:v>2932</c:v>
                </c:pt>
                <c:pt idx="846">
                  <c:v>0</c:v>
                </c:pt>
                <c:pt idx="847">
                  <c:v>206892</c:v>
                </c:pt>
                <c:pt idx="848">
                  <c:v>1660</c:v>
                </c:pt>
                <c:pt idx="849">
                  <c:v>46</c:v>
                </c:pt>
                <c:pt idx="850">
                  <c:v>962</c:v>
                </c:pt>
                <c:pt idx="851">
                  <c:v>86</c:v>
                </c:pt>
                <c:pt idx="852">
                  <c:v>337</c:v>
                </c:pt>
                <c:pt idx="853">
                  <c:v>837</c:v>
                </c:pt>
                <c:pt idx="854">
                  <c:v>137</c:v>
                </c:pt>
                <c:pt idx="855">
                  <c:v>6</c:v>
                </c:pt>
                <c:pt idx="856">
                  <c:v>0</c:v>
                </c:pt>
                <c:pt idx="857">
                  <c:v>64</c:v>
                </c:pt>
                <c:pt idx="858">
                  <c:v>252</c:v>
                </c:pt>
                <c:pt idx="859">
                  <c:v>43</c:v>
                </c:pt>
                <c:pt idx="860">
                  <c:v>1762</c:v>
                </c:pt>
                <c:pt idx="861">
                  <c:v>333</c:v>
                </c:pt>
                <c:pt idx="862">
                  <c:v>46</c:v>
                </c:pt>
                <c:pt idx="863">
                  <c:v>374</c:v>
                </c:pt>
                <c:pt idx="864">
                  <c:v>172</c:v>
                </c:pt>
                <c:pt idx="865">
                  <c:v>797</c:v>
                </c:pt>
                <c:pt idx="866">
                  <c:v>1525</c:v>
                </c:pt>
                <c:pt idx="867">
                  <c:v>113</c:v>
                </c:pt>
                <c:pt idx="868">
                  <c:v>4312</c:v>
                </c:pt>
                <c:pt idx="869">
                  <c:v>703</c:v>
                </c:pt>
                <c:pt idx="870">
                  <c:v>63</c:v>
                </c:pt>
                <c:pt idx="871">
                  <c:v>236</c:v>
                </c:pt>
                <c:pt idx="872">
                  <c:v>3742</c:v>
                </c:pt>
                <c:pt idx="873">
                  <c:v>6441</c:v>
                </c:pt>
                <c:pt idx="874">
                  <c:v>17598</c:v>
                </c:pt>
                <c:pt idx="875">
                  <c:v>336</c:v>
                </c:pt>
                <c:pt idx="876">
                  <c:v>13</c:v>
                </c:pt>
                <c:pt idx="877">
                  <c:v>0</c:v>
                </c:pt>
                <c:pt idx="878">
                  <c:v>5492</c:v>
                </c:pt>
                <c:pt idx="879">
                  <c:v>3</c:v>
                </c:pt>
                <c:pt idx="880">
                  <c:v>423</c:v>
                </c:pt>
                <c:pt idx="881">
                  <c:v>127</c:v>
                </c:pt>
                <c:pt idx="882">
                  <c:v>823</c:v>
                </c:pt>
                <c:pt idx="883">
                  <c:v>37</c:v>
                </c:pt>
                <c:pt idx="884">
                  <c:v>4858</c:v>
                </c:pt>
                <c:pt idx="885">
                  <c:v>74</c:v>
                </c:pt>
                <c:pt idx="886">
                  <c:v>5</c:v>
                </c:pt>
                <c:pt idx="887">
                  <c:v>38</c:v>
                </c:pt>
                <c:pt idx="888">
                  <c:v>7591</c:v>
                </c:pt>
                <c:pt idx="889">
                  <c:v>1914</c:v>
                </c:pt>
                <c:pt idx="890">
                  <c:v>1</c:v>
                </c:pt>
                <c:pt idx="891">
                  <c:v>3020</c:v>
                </c:pt>
                <c:pt idx="892">
                  <c:v>2468</c:v>
                </c:pt>
                <c:pt idx="893">
                  <c:v>595</c:v>
                </c:pt>
                <c:pt idx="894">
                  <c:v>1591</c:v>
                </c:pt>
                <c:pt idx="895">
                  <c:v>10</c:v>
                </c:pt>
                <c:pt idx="896">
                  <c:v>1201</c:v>
                </c:pt>
                <c:pt idx="897">
                  <c:v>614</c:v>
                </c:pt>
                <c:pt idx="898">
                  <c:v>1270</c:v>
                </c:pt>
                <c:pt idx="899">
                  <c:v>1637</c:v>
                </c:pt>
                <c:pt idx="900">
                  <c:v>3650</c:v>
                </c:pt>
                <c:pt idx="901">
                  <c:v>1</c:v>
                </c:pt>
                <c:pt idx="902">
                  <c:v>594</c:v>
                </c:pt>
                <c:pt idx="903">
                  <c:v>131</c:v>
                </c:pt>
                <c:pt idx="904">
                  <c:v>4392</c:v>
                </c:pt>
                <c:pt idx="905">
                  <c:v>5096</c:v>
                </c:pt>
                <c:pt idx="906">
                  <c:v>397</c:v>
                </c:pt>
                <c:pt idx="907">
                  <c:v>2069</c:v>
                </c:pt>
                <c:pt idx="908">
                  <c:v>88</c:v>
                </c:pt>
                <c:pt idx="909">
                  <c:v>22585</c:v>
                </c:pt>
                <c:pt idx="910">
                  <c:v>642</c:v>
                </c:pt>
                <c:pt idx="911">
                  <c:v>759</c:v>
                </c:pt>
                <c:pt idx="912">
                  <c:v>96</c:v>
                </c:pt>
                <c:pt idx="913">
                  <c:v>115</c:v>
                </c:pt>
                <c:pt idx="914">
                  <c:v>420</c:v>
                </c:pt>
                <c:pt idx="915">
                  <c:v>999</c:v>
                </c:pt>
                <c:pt idx="916">
                  <c:v>326</c:v>
                </c:pt>
                <c:pt idx="917">
                  <c:v>73</c:v>
                </c:pt>
                <c:pt idx="918">
                  <c:v>2721</c:v>
                </c:pt>
                <c:pt idx="919">
                  <c:v>830</c:v>
                </c:pt>
                <c:pt idx="920">
                  <c:v>1985</c:v>
                </c:pt>
                <c:pt idx="921">
                  <c:v>1224</c:v>
                </c:pt>
                <c:pt idx="922">
                  <c:v>630</c:v>
                </c:pt>
                <c:pt idx="923">
                  <c:v>3025</c:v>
                </c:pt>
                <c:pt idx="924">
                  <c:v>391</c:v>
                </c:pt>
                <c:pt idx="925">
                  <c:v>301</c:v>
                </c:pt>
                <c:pt idx="926">
                  <c:v>6069</c:v>
                </c:pt>
                <c:pt idx="927">
                  <c:v>33</c:v>
                </c:pt>
                <c:pt idx="928">
                  <c:v>25</c:v>
                </c:pt>
                <c:pt idx="929">
                  <c:v>1158</c:v>
                </c:pt>
                <c:pt idx="930">
                  <c:v>1741</c:v>
                </c:pt>
                <c:pt idx="931">
                  <c:v>434</c:v>
                </c:pt>
                <c:pt idx="932">
                  <c:v>634</c:v>
                </c:pt>
                <c:pt idx="933">
                  <c:v>212</c:v>
                </c:pt>
                <c:pt idx="934">
                  <c:v>52</c:v>
                </c:pt>
                <c:pt idx="935">
                  <c:v>7238</c:v>
                </c:pt>
                <c:pt idx="936">
                  <c:v>508</c:v>
                </c:pt>
                <c:pt idx="937">
                  <c:v>132439</c:v>
                </c:pt>
                <c:pt idx="938">
                  <c:v>143</c:v>
                </c:pt>
                <c:pt idx="939">
                  <c:v>170</c:v>
                </c:pt>
                <c:pt idx="940">
                  <c:v>120</c:v>
                </c:pt>
                <c:pt idx="941">
                  <c:v>2627</c:v>
                </c:pt>
                <c:pt idx="942">
                  <c:v>5226</c:v>
                </c:pt>
                <c:pt idx="943">
                  <c:v>3744</c:v>
                </c:pt>
                <c:pt idx="944">
                  <c:v>39174</c:v>
                </c:pt>
                <c:pt idx="945">
                  <c:v>263</c:v>
                </c:pt>
                <c:pt idx="946">
                  <c:v>283</c:v>
                </c:pt>
                <c:pt idx="947">
                  <c:v>367</c:v>
                </c:pt>
                <c:pt idx="948">
                  <c:v>494</c:v>
                </c:pt>
                <c:pt idx="949">
                  <c:v>82</c:v>
                </c:pt>
                <c:pt idx="950">
                  <c:v>590</c:v>
                </c:pt>
                <c:pt idx="951">
                  <c:v>295</c:v>
                </c:pt>
                <c:pt idx="952">
                  <c:v>884</c:v>
                </c:pt>
                <c:pt idx="953">
                  <c:v>9294</c:v>
                </c:pt>
                <c:pt idx="954">
                  <c:v>170</c:v>
                </c:pt>
                <c:pt idx="955">
                  <c:v>230</c:v>
                </c:pt>
                <c:pt idx="956">
                  <c:v>59157</c:v>
                </c:pt>
                <c:pt idx="957">
                  <c:v>769</c:v>
                </c:pt>
                <c:pt idx="958">
                  <c:v>90</c:v>
                </c:pt>
                <c:pt idx="959">
                  <c:v>157</c:v>
                </c:pt>
                <c:pt idx="960">
                  <c:v>725</c:v>
                </c:pt>
                <c:pt idx="961">
                  <c:v>62</c:v>
                </c:pt>
                <c:pt idx="962">
                  <c:v>971</c:v>
                </c:pt>
                <c:pt idx="963">
                  <c:v>14</c:v>
                </c:pt>
                <c:pt idx="964">
                  <c:v>10532</c:v>
                </c:pt>
                <c:pt idx="965">
                  <c:v>596</c:v>
                </c:pt>
                <c:pt idx="966">
                  <c:v>272</c:v>
                </c:pt>
                <c:pt idx="967">
                  <c:v>1005</c:v>
                </c:pt>
                <c:pt idx="968">
                  <c:v>1866</c:v>
                </c:pt>
                <c:pt idx="969">
                  <c:v>1773</c:v>
                </c:pt>
                <c:pt idx="970">
                  <c:v>6598</c:v>
                </c:pt>
                <c:pt idx="971">
                  <c:v>5076</c:v>
                </c:pt>
                <c:pt idx="972">
                  <c:v>7187</c:v>
                </c:pt>
                <c:pt idx="973">
                  <c:v>67</c:v>
                </c:pt>
                <c:pt idx="974">
                  <c:v>1404</c:v>
                </c:pt>
                <c:pt idx="975">
                  <c:v>465</c:v>
                </c:pt>
                <c:pt idx="976">
                  <c:v>1186</c:v>
                </c:pt>
                <c:pt idx="977">
                  <c:v>8609</c:v>
                </c:pt>
                <c:pt idx="978">
                  <c:v>1313</c:v>
                </c:pt>
                <c:pt idx="979">
                  <c:v>236</c:v>
                </c:pt>
                <c:pt idx="980">
                  <c:v>1583</c:v>
                </c:pt>
                <c:pt idx="981">
                  <c:v>11162</c:v>
                </c:pt>
                <c:pt idx="982">
                  <c:v>18</c:v>
                </c:pt>
                <c:pt idx="983">
                  <c:v>2820</c:v>
                </c:pt>
                <c:pt idx="984">
                  <c:v>1516</c:v>
                </c:pt>
                <c:pt idx="985">
                  <c:v>885</c:v>
                </c:pt>
                <c:pt idx="986">
                  <c:v>127</c:v>
                </c:pt>
                <c:pt idx="987">
                  <c:v>1084</c:v>
                </c:pt>
                <c:pt idx="988">
                  <c:v>4355</c:v>
                </c:pt>
                <c:pt idx="989">
                  <c:v>0</c:v>
                </c:pt>
                <c:pt idx="990">
                  <c:v>480</c:v>
                </c:pt>
                <c:pt idx="991">
                  <c:v>491</c:v>
                </c:pt>
                <c:pt idx="992">
                  <c:v>70</c:v>
                </c:pt>
                <c:pt idx="993">
                  <c:v>2420</c:v>
                </c:pt>
                <c:pt idx="994">
                  <c:v>1646</c:v>
                </c:pt>
                <c:pt idx="995">
                  <c:v>136</c:v>
                </c:pt>
                <c:pt idx="996">
                  <c:v>123</c:v>
                </c:pt>
                <c:pt idx="997">
                  <c:v>2378</c:v>
                </c:pt>
                <c:pt idx="998">
                  <c:v>1121</c:v>
                </c:pt>
                <c:pt idx="999">
                  <c:v>92</c:v>
                </c:pt>
                <c:pt idx="1000">
                  <c:v>304</c:v>
                </c:pt>
                <c:pt idx="1001">
                  <c:v>887</c:v>
                </c:pt>
                <c:pt idx="1002">
                  <c:v>96</c:v>
                </c:pt>
                <c:pt idx="1003">
                  <c:v>1449</c:v>
                </c:pt>
                <c:pt idx="1004">
                  <c:v>5906</c:v>
                </c:pt>
                <c:pt idx="1005">
                  <c:v>1182</c:v>
                </c:pt>
                <c:pt idx="1006">
                  <c:v>264</c:v>
                </c:pt>
                <c:pt idx="1007">
                  <c:v>531</c:v>
                </c:pt>
                <c:pt idx="1008">
                  <c:v>6902</c:v>
                </c:pt>
                <c:pt idx="1009">
                  <c:v>5864</c:v>
                </c:pt>
                <c:pt idx="1010">
                  <c:v>97</c:v>
                </c:pt>
                <c:pt idx="1011">
                  <c:v>0</c:v>
                </c:pt>
                <c:pt idx="1012">
                  <c:v>3408</c:v>
                </c:pt>
                <c:pt idx="1013">
                  <c:v>5678</c:v>
                </c:pt>
                <c:pt idx="1014">
                  <c:v>1081</c:v>
                </c:pt>
                <c:pt idx="1015">
                  <c:v>14239</c:v>
                </c:pt>
                <c:pt idx="1016">
                  <c:v>1011</c:v>
                </c:pt>
                <c:pt idx="1017">
                  <c:v>100</c:v>
                </c:pt>
                <c:pt idx="1018">
                  <c:v>59</c:v>
                </c:pt>
                <c:pt idx="1019">
                  <c:v>1742</c:v>
                </c:pt>
                <c:pt idx="1020">
                  <c:v>17917</c:v>
                </c:pt>
                <c:pt idx="1021">
                  <c:v>322</c:v>
                </c:pt>
                <c:pt idx="1022">
                  <c:v>4285</c:v>
                </c:pt>
                <c:pt idx="1023">
                  <c:v>10</c:v>
                </c:pt>
                <c:pt idx="1024">
                  <c:v>72</c:v>
                </c:pt>
                <c:pt idx="1025">
                  <c:v>242</c:v>
                </c:pt>
                <c:pt idx="1026">
                  <c:v>1137</c:v>
                </c:pt>
                <c:pt idx="1027">
                  <c:v>283</c:v>
                </c:pt>
                <c:pt idx="1028">
                  <c:v>521</c:v>
                </c:pt>
                <c:pt idx="1029">
                  <c:v>963</c:v>
                </c:pt>
                <c:pt idx="1030">
                  <c:v>241</c:v>
                </c:pt>
                <c:pt idx="1031">
                  <c:v>324</c:v>
                </c:pt>
                <c:pt idx="1032">
                  <c:v>558</c:v>
                </c:pt>
                <c:pt idx="1033">
                  <c:v>18</c:v>
                </c:pt>
                <c:pt idx="1034">
                  <c:v>515</c:v>
                </c:pt>
                <c:pt idx="1035">
                  <c:v>5</c:v>
                </c:pt>
                <c:pt idx="1036">
                  <c:v>5</c:v>
                </c:pt>
                <c:pt idx="1037">
                  <c:v>4156</c:v>
                </c:pt>
                <c:pt idx="1038">
                  <c:v>7</c:v>
                </c:pt>
                <c:pt idx="1039">
                  <c:v>3852</c:v>
                </c:pt>
                <c:pt idx="1040">
                  <c:v>197</c:v>
                </c:pt>
                <c:pt idx="1041">
                  <c:v>657</c:v>
                </c:pt>
                <c:pt idx="1042">
                  <c:v>513</c:v>
                </c:pt>
                <c:pt idx="1043">
                  <c:v>200</c:v>
                </c:pt>
                <c:pt idx="1044">
                  <c:v>586</c:v>
                </c:pt>
                <c:pt idx="1045">
                  <c:v>468</c:v>
                </c:pt>
                <c:pt idx="1046">
                  <c:v>435</c:v>
                </c:pt>
                <c:pt idx="1047">
                  <c:v>829</c:v>
                </c:pt>
                <c:pt idx="1048">
                  <c:v>143</c:v>
                </c:pt>
                <c:pt idx="1049">
                  <c:v>445</c:v>
                </c:pt>
                <c:pt idx="1050">
                  <c:v>709</c:v>
                </c:pt>
                <c:pt idx="1051">
                  <c:v>520</c:v>
                </c:pt>
                <c:pt idx="1052">
                  <c:v>229</c:v>
                </c:pt>
                <c:pt idx="1053">
                  <c:v>1335</c:v>
                </c:pt>
                <c:pt idx="1054">
                  <c:v>1994</c:v>
                </c:pt>
                <c:pt idx="1055">
                  <c:v>24911</c:v>
                </c:pt>
                <c:pt idx="1056">
                  <c:v>738</c:v>
                </c:pt>
                <c:pt idx="1057">
                  <c:v>45</c:v>
                </c:pt>
                <c:pt idx="1058">
                  <c:v>4</c:v>
                </c:pt>
                <c:pt idx="1059">
                  <c:v>10101</c:v>
                </c:pt>
                <c:pt idx="1060">
                  <c:v>569</c:v>
                </c:pt>
                <c:pt idx="1061">
                  <c:v>4899</c:v>
                </c:pt>
                <c:pt idx="1062">
                  <c:v>296</c:v>
                </c:pt>
                <c:pt idx="1063">
                  <c:v>191</c:v>
                </c:pt>
                <c:pt idx="1064">
                  <c:v>758</c:v>
                </c:pt>
                <c:pt idx="1065">
                  <c:v>864</c:v>
                </c:pt>
                <c:pt idx="1066">
                  <c:v>631</c:v>
                </c:pt>
                <c:pt idx="1067">
                  <c:v>1185</c:v>
                </c:pt>
                <c:pt idx="1068">
                  <c:v>854</c:v>
                </c:pt>
                <c:pt idx="1069">
                  <c:v>342</c:v>
                </c:pt>
                <c:pt idx="1070">
                  <c:v>71</c:v>
                </c:pt>
                <c:pt idx="1071">
                  <c:v>3798</c:v>
                </c:pt>
                <c:pt idx="1072">
                  <c:v>1326</c:v>
                </c:pt>
                <c:pt idx="1073">
                  <c:v>244</c:v>
                </c:pt>
                <c:pt idx="1074">
                  <c:v>1760</c:v>
                </c:pt>
                <c:pt idx="1075">
                  <c:v>48</c:v>
                </c:pt>
                <c:pt idx="1076">
                  <c:v>138</c:v>
                </c:pt>
                <c:pt idx="1077">
                  <c:v>153</c:v>
                </c:pt>
                <c:pt idx="1078">
                  <c:v>17</c:v>
                </c:pt>
                <c:pt idx="1079">
                  <c:v>219</c:v>
                </c:pt>
                <c:pt idx="1080">
                  <c:v>1574</c:v>
                </c:pt>
                <c:pt idx="1081">
                  <c:v>121</c:v>
                </c:pt>
                <c:pt idx="1082">
                  <c:v>414</c:v>
                </c:pt>
                <c:pt idx="1083">
                  <c:v>463</c:v>
                </c:pt>
                <c:pt idx="1084">
                  <c:v>498</c:v>
                </c:pt>
                <c:pt idx="1085">
                  <c:v>3307</c:v>
                </c:pt>
                <c:pt idx="1086">
                  <c:v>231</c:v>
                </c:pt>
                <c:pt idx="1087">
                  <c:v>589</c:v>
                </c:pt>
                <c:pt idx="1088">
                  <c:v>1205</c:v>
                </c:pt>
                <c:pt idx="1089">
                  <c:v>4453</c:v>
                </c:pt>
                <c:pt idx="1090">
                  <c:v>4678</c:v>
                </c:pt>
                <c:pt idx="1091">
                  <c:v>21039</c:v>
                </c:pt>
                <c:pt idx="1092">
                  <c:v>59</c:v>
                </c:pt>
                <c:pt idx="1093">
                  <c:v>300</c:v>
                </c:pt>
                <c:pt idx="1094">
                  <c:v>0</c:v>
                </c:pt>
                <c:pt idx="1095">
                  <c:v>0</c:v>
                </c:pt>
                <c:pt idx="1096">
                  <c:v>283</c:v>
                </c:pt>
                <c:pt idx="1097">
                  <c:v>8</c:v>
                </c:pt>
                <c:pt idx="1098">
                  <c:v>65</c:v>
                </c:pt>
                <c:pt idx="1099">
                  <c:v>1</c:v>
                </c:pt>
                <c:pt idx="1100">
                  <c:v>1021</c:v>
                </c:pt>
                <c:pt idx="1101">
                  <c:v>29977</c:v>
                </c:pt>
                <c:pt idx="1102">
                  <c:v>431</c:v>
                </c:pt>
                <c:pt idx="1103">
                  <c:v>84</c:v>
                </c:pt>
                <c:pt idx="1104">
                  <c:v>23</c:v>
                </c:pt>
                <c:pt idx="1105">
                  <c:v>904</c:v>
                </c:pt>
                <c:pt idx="1106">
                  <c:v>1815</c:v>
                </c:pt>
                <c:pt idx="1107">
                  <c:v>16139</c:v>
                </c:pt>
                <c:pt idx="1108">
                  <c:v>25</c:v>
                </c:pt>
                <c:pt idx="1109">
                  <c:v>5</c:v>
                </c:pt>
                <c:pt idx="1110">
                  <c:v>86</c:v>
                </c:pt>
                <c:pt idx="1111">
                  <c:v>723</c:v>
                </c:pt>
                <c:pt idx="1112">
                  <c:v>4143</c:v>
                </c:pt>
                <c:pt idx="1113">
                  <c:v>10</c:v>
                </c:pt>
                <c:pt idx="1114">
                  <c:v>360</c:v>
                </c:pt>
                <c:pt idx="1115">
                  <c:v>1591</c:v>
                </c:pt>
                <c:pt idx="1116">
                  <c:v>224</c:v>
                </c:pt>
                <c:pt idx="1117">
                  <c:v>158</c:v>
                </c:pt>
                <c:pt idx="1118">
                  <c:v>19</c:v>
                </c:pt>
                <c:pt idx="1119">
                  <c:v>531</c:v>
                </c:pt>
                <c:pt idx="1120">
                  <c:v>16</c:v>
                </c:pt>
                <c:pt idx="1121">
                  <c:v>247</c:v>
                </c:pt>
                <c:pt idx="1122">
                  <c:v>1043</c:v>
                </c:pt>
                <c:pt idx="1123">
                  <c:v>3</c:v>
                </c:pt>
                <c:pt idx="1124">
                  <c:v>4461</c:v>
                </c:pt>
                <c:pt idx="1125">
                  <c:v>1</c:v>
                </c:pt>
                <c:pt idx="1126">
                  <c:v>1555</c:v>
                </c:pt>
                <c:pt idx="1127">
                  <c:v>3339</c:v>
                </c:pt>
                <c:pt idx="1128">
                  <c:v>2534</c:v>
                </c:pt>
                <c:pt idx="1129">
                  <c:v>102</c:v>
                </c:pt>
                <c:pt idx="1130">
                  <c:v>68</c:v>
                </c:pt>
                <c:pt idx="1131">
                  <c:v>1221</c:v>
                </c:pt>
                <c:pt idx="1132">
                  <c:v>124</c:v>
                </c:pt>
                <c:pt idx="1133">
                  <c:v>271</c:v>
                </c:pt>
                <c:pt idx="1134">
                  <c:v>30</c:v>
                </c:pt>
                <c:pt idx="1135">
                  <c:v>18</c:v>
                </c:pt>
                <c:pt idx="1136">
                  <c:v>0</c:v>
                </c:pt>
                <c:pt idx="1137">
                  <c:v>916</c:v>
                </c:pt>
                <c:pt idx="1138">
                  <c:v>2769</c:v>
                </c:pt>
                <c:pt idx="1139">
                  <c:v>14</c:v>
                </c:pt>
                <c:pt idx="1140">
                  <c:v>7</c:v>
                </c:pt>
                <c:pt idx="1141">
                  <c:v>336</c:v>
                </c:pt>
                <c:pt idx="1142">
                  <c:v>12</c:v>
                </c:pt>
                <c:pt idx="1143">
                  <c:v>526</c:v>
                </c:pt>
                <c:pt idx="1144">
                  <c:v>310</c:v>
                </c:pt>
                <c:pt idx="1145">
                  <c:v>596</c:v>
                </c:pt>
                <c:pt idx="1146">
                  <c:v>6570</c:v>
                </c:pt>
                <c:pt idx="1147">
                  <c:v>3328</c:v>
                </c:pt>
                <c:pt idx="1148">
                  <c:v>4642</c:v>
                </c:pt>
                <c:pt idx="1149">
                  <c:v>53</c:v>
                </c:pt>
                <c:pt idx="1150">
                  <c:v>293</c:v>
                </c:pt>
                <c:pt idx="1151">
                  <c:v>0</c:v>
                </c:pt>
                <c:pt idx="1152">
                  <c:v>837</c:v>
                </c:pt>
                <c:pt idx="1153">
                  <c:v>1321</c:v>
                </c:pt>
                <c:pt idx="1154">
                  <c:v>358</c:v>
                </c:pt>
                <c:pt idx="1155">
                  <c:v>8522</c:v>
                </c:pt>
                <c:pt idx="1156">
                  <c:v>223</c:v>
                </c:pt>
                <c:pt idx="1157">
                  <c:v>103</c:v>
                </c:pt>
                <c:pt idx="1158">
                  <c:v>6</c:v>
                </c:pt>
                <c:pt idx="1159">
                  <c:v>5</c:v>
                </c:pt>
                <c:pt idx="1160">
                  <c:v>26</c:v>
                </c:pt>
                <c:pt idx="1161">
                  <c:v>133</c:v>
                </c:pt>
                <c:pt idx="1162">
                  <c:v>76</c:v>
                </c:pt>
                <c:pt idx="1163">
                  <c:v>209</c:v>
                </c:pt>
                <c:pt idx="1164">
                  <c:v>110</c:v>
                </c:pt>
                <c:pt idx="1165">
                  <c:v>0</c:v>
                </c:pt>
                <c:pt idx="1166">
                  <c:v>217</c:v>
                </c:pt>
                <c:pt idx="1167">
                  <c:v>12466</c:v>
                </c:pt>
                <c:pt idx="1168">
                  <c:v>59</c:v>
                </c:pt>
                <c:pt idx="1169">
                  <c:v>68</c:v>
                </c:pt>
                <c:pt idx="1170">
                  <c:v>160</c:v>
                </c:pt>
                <c:pt idx="1171">
                  <c:v>895</c:v>
                </c:pt>
                <c:pt idx="1172">
                  <c:v>682</c:v>
                </c:pt>
                <c:pt idx="1173">
                  <c:v>474</c:v>
                </c:pt>
                <c:pt idx="1174">
                  <c:v>723</c:v>
                </c:pt>
                <c:pt idx="1175">
                  <c:v>0</c:v>
                </c:pt>
                <c:pt idx="1176">
                  <c:v>2432</c:v>
                </c:pt>
                <c:pt idx="1177">
                  <c:v>63</c:v>
                </c:pt>
                <c:pt idx="1178">
                  <c:v>122</c:v>
                </c:pt>
                <c:pt idx="1179">
                  <c:v>161</c:v>
                </c:pt>
                <c:pt idx="1180">
                  <c:v>46</c:v>
                </c:pt>
                <c:pt idx="1181">
                  <c:v>1</c:v>
                </c:pt>
                <c:pt idx="1182">
                  <c:v>165</c:v>
                </c:pt>
                <c:pt idx="1183">
                  <c:v>91</c:v>
                </c:pt>
                <c:pt idx="1184">
                  <c:v>586</c:v>
                </c:pt>
                <c:pt idx="1185">
                  <c:v>42374</c:v>
                </c:pt>
                <c:pt idx="1186">
                  <c:v>2534</c:v>
                </c:pt>
                <c:pt idx="1187">
                  <c:v>1240</c:v>
                </c:pt>
                <c:pt idx="1188">
                  <c:v>1</c:v>
                </c:pt>
                <c:pt idx="1189">
                  <c:v>939</c:v>
                </c:pt>
                <c:pt idx="1190">
                  <c:v>668</c:v>
                </c:pt>
                <c:pt idx="1191">
                  <c:v>136</c:v>
                </c:pt>
                <c:pt idx="1192">
                  <c:v>336</c:v>
                </c:pt>
                <c:pt idx="1193">
                  <c:v>1805</c:v>
                </c:pt>
                <c:pt idx="1194">
                  <c:v>1979</c:v>
                </c:pt>
                <c:pt idx="1195">
                  <c:v>32</c:v>
                </c:pt>
                <c:pt idx="1196">
                  <c:v>345</c:v>
                </c:pt>
                <c:pt idx="1197">
                  <c:v>430</c:v>
                </c:pt>
                <c:pt idx="1198">
                  <c:v>3883</c:v>
                </c:pt>
                <c:pt idx="1199">
                  <c:v>226</c:v>
                </c:pt>
                <c:pt idx="1200">
                  <c:v>68</c:v>
                </c:pt>
                <c:pt idx="1201">
                  <c:v>1</c:v>
                </c:pt>
                <c:pt idx="1202">
                  <c:v>395</c:v>
                </c:pt>
                <c:pt idx="1203">
                  <c:v>572</c:v>
                </c:pt>
                <c:pt idx="1204">
                  <c:v>71</c:v>
                </c:pt>
                <c:pt idx="1205">
                  <c:v>6</c:v>
                </c:pt>
                <c:pt idx="1206">
                  <c:v>74</c:v>
                </c:pt>
                <c:pt idx="1207">
                  <c:v>68</c:v>
                </c:pt>
                <c:pt idx="1208">
                  <c:v>0</c:v>
                </c:pt>
                <c:pt idx="1209">
                  <c:v>83</c:v>
                </c:pt>
                <c:pt idx="1210">
                  <c:v>856</c:v>
                </c:pt>
                <c:pt idx="1211">
                  <c:v>0</c:v>
                </c:pt>
                <c:pt idx="1212">
                  <c:v>1731</c:v>
                </c:pt>
                <c:pt idx="1213">
                  <c:v>318</c:v>
                </c:pt>
                <c:pt idx="1214">
                  <c:v>8898</c:v>
                </c:pt>
                <c:pt idx="1215">
                  <c:v>816</c:v>
                </c:pt>
                <c:pt idx="1216">
                  <c:v>7099</c:v>
                </c:pt>
                <c:pt idx="1217">
                  <c:v>184</c:v>
                </c:pt>
                <c:pt idx="1218">
                  <c:v>23</c:v>
                </c:pt>
                <c:pt idx="1219">
                  <c:v>3803</c:v>
                </c:pt>
                <c:pt idx="1220">
                  <c:v>387</c:v>
                </c:pt>
                <c:pt idx="1221">
                  <c:v>86</c:v>
                </c:pt>
                <c:pt idx="1222">
                  <c:v>123</c:v>
                </c:pt>
                <c:pt idx="1223">
                  <c:v>7412</c:v>
                </c:pt>
                <c:pt idx="1224">
                  <c:v>1714</c:v>
                </c:pt>
                <c:pt idx="1225">
                  <c:v>454</c:v>
                </c:pt>
                <c:pt idx="1226">
                  <c:v>43</c:v>
                </c:pt>
                <c:pt idx="1227">
                  <c:v>40</c:v>
                </c:pt>
                <c:pt idx="1228">
                  <c:v>418</c:v>
                </c:pt>
                <c:pt idx="1229">
                  <c:v>64</c:v>
                </c:pt>
                <c:pt idx="1230">
                  <c:v>43464</c:v>
                </c:pt>
                <c:pt idx="1231">
                  <c:v>106</c:v>
                </c:pt>
                <c:pt idx="1232">
                  <c:v>1184</c:v>
                </c:pt>
                <c:pt idx="1233">
                  <c:v>49</c:v>
                </c:pt>
                <c:pt idx="1234">
                  <c:v>1007</c:v>
                </c:pt>
                <c:pt idx="1235">
                  <c:v>1011</c:v>
                </c:pt>
                <c:pt idx="1236">
                  <c:v>611</c:v>
                </c:pt>
                <c:pt idx="1237">
                  <c:v>723</c:v>
                </c:pt>
                <c:pt idx="1238">
                  <c:v>112</c:v>
                </c:pt>
                <c:pt idx="1239">
                  <c:v>496</c:v>
                </c:pt>
                <c:pt idx="1240">
                  <c:v>25</c:v>
                </c:pt>
                <c:pt idx="1241">
                  <c:v>570</c:v>
                </c:pt>
                <c:pt idx="1242">
                  <c:v>250</c:v>
                </c:pt>
                <c:pt idx="1243">
                  <c:v>203</c:v>
                </c:pt>
                <c:pt idx="1244">
                  <c:v>275</c:v>
                </c:pt>
                <c:pt idx="1245">
                  <c:v>9</c:v>
                </c:pt>
                <c:pt idx="1246">
                  <c:v>186</c:v>
                </c:pt>
                <c:pt idx="1247">
                  <c:v>0</c:v>
                </c:pt>
                <c:pt idx="1248">
                  <c:v>86</c:v>
                </c:pt>
                <c:pt idx="1249">
                  <c:v>179</c:v>
                </c:pt>
                <c:pt idx="1250">
                  <c:v>521</c:v>
                </c:pt>
                <c:pt idx="1251">
                  <c:v>14429</c:v>
                </c:pt>
                <c:pt idx="1252">
                  <c:v>127</c:v>
                </c:pt>
                <c:pt idx="1253">
                  <c:v>3940</c:v>
                </c:pt>
                <c:pt idx="1254">
                  <c:v>381</c:v>
                </c:pt>
                <c:pt idx="1255">
                  <c:v>6</c:v>
                </c:pt>
                <c:pt idx="1256">
                  <c:v>120</c:v>
                </c:pt>
                <c:pt idx="1257">
                  <c:v>589</c:v>
                </c:pt>
                <c:pt idx="1258">
                  <c:v>189</c:v>
                </c:pt>
                <c:pt idx="1259">
                  <c:v>171</c:v>
                </c:pt>
                <c:pt idx="1260">
                  <c:v>293</c:v>
                </c:pt>
                <c:pt idx="1261">
                  <c:v>2205</c:v>
                </c:pt>
                <c:pt idx="1262">
                  <c:v>970</c:v>
                </c:pt>
                <c:pt idx="1263">
                  <c:v>463</c:v>
                </c:pt>
                <c:pt idx="1264">
                  <c:v>876</c:v>
                </c:pt>
                <c:pt idx="1265">
                  <c:v>937</c:v>
                </c:pt>
                <c:pt idx="1266">
                  <c:v>5251</c:v>
                </c:pt>
                <c:pt idx="1267">
                  <c:v>233</c:v>
                </c:pt>
                <c:pt idx="1268">
                  <c:v>3363</c:v>
                </c:pt>
                <c:pt idx="1269">
                  <c:v>126</c:v>
                </c:pt>
                <c:pt idx="1270">
                  <c:v>3355</c:v>
                </c:pt>
                <c:pt idx="1271">
                  <c:v>144</c:v>
                </c:pt>
                <c:pt idx="1272">
                  <c:v>557</c:v>
                </c:pt>
                <c:pt idx="1273">
                  <c:v>155</c:v>
                </c:pt>
                <c:pt idx="1274">
                  <c:v>289</c:v>
                </c:pt>
                <c:pt idx="1275">
                  <c:v>39</c:v>
                </c:pt>
                <c:pt idx="1276">
                  <c:v>897</c:v>
                </c:pt>
                <c:pt idx="1277">
                  <c:v>184</c:v>
                </c:pt>
                <c:pt idx="1278">
                  <c:v>304</c:v>
                </c:pt>
                <c:pt idx="1279">
                  <c:v>358</c:v>
                </c:pt>
                <c:pt idx="1280">
                  <c:v>332</c:v>
                </c:pt>
                <c:pt idx="1281">
                  <c:v>1615</c:v>
                </c:pt>
                <c:pt idx="1282">
                  <c:v>146</c:v>
                </c:pt>
                <c:pt idx="1283">
                  <c:v>167</c:v>
                </c:pt>
                <c:pt idx="1284">
                  <c:v>1550</c:v>
                </c:pt>
                <c:pt idx="1285">
                  <c:v>346</c:v>
                </c:pt>
                <c:pt idx="1286">
                  <c:v>425</c:v>
                </c:pt>
                <c:pt idx="1287">
                  <c:v>60</c:v>
                </c:pt>
                <c:pt idx="1288">
                  <c:v>29</c:v>
                </c:pt>
                <c:pt idx="1289">
                  <c:v>1162</c:v>
                </c:pt>
                <c:pt idx="1290">
                  <c:v>566</c:v>
                </c:pt>
                <c:pt idx="1291">
                  <c:v>308</c:v>
                </c:pt>
                <c:pt idx="1292">
                  <c:v>113</c:v>
                </c:pt>
                <c:pt idx="1293">
                  <c:v>7245</c:v>
                </c:pt>
                <c:pt idx="1294">
                  <c:v>3131</c:v>
                </c:pt>
                <c:pt idx="1295">
                  <c:v>2368</c:v>
                </c:pt>
                <c:pt idx="1296">
                  <c:v>601</c:v>
                </c:pt>
                <c:pt idx="1297">
                  <c:v>18</c:v>
                </c:pt>
                <c:pt idx="1298">
                  <c:v>1241</c:v>
                </c:pt>
                <c:pt idx="1299">
                  <c:v>578</c:v>
                </c:pt>
                <c:pt idx="1300">
                  <c:v>5016</c:v>
                </c:pt>
                <c:pt idx="1301">
                  <c:v>12360</c:v>
                </c:pt>
                <c:pt idx="1302">
                  <c:v>190</c:v>
                </c:pt>
                <c:pt idx="1303">
                  <c:v>2</c:v>
                </c:pt>
                <c:pt idx="1304">
                  <c:v>3</c:v>
                </c:pt>
                <c:pt idx="1305">
                  <c:v>262</c:v>
                </c:pt>
                <c:pt idx="1306">
                  <c:v>1305</c:v>
                </c:pt>
                <c:pt idx="1307">
                  <c:v>435</c:v>
                </c:pt>
                <c:pt idx="1308">
                  <c:v>383</c:v>
                </c:pt>
                <c:pt idx="1309">
                  <c:v>0</c:v>
                </c:pt>
                <c:pt idx="1310">
                  <c:v>155</c:v>
                </c:pt>
                <c:pt idx="1311">
                  <c:v>1546</c:v>
                </c:pt>
                <c:pt idx="1312">
                  <c:v>849</c:v>
                </c:pt>
                <c:pt idx="1313">
                  <c:v>63</c:v>
                </c:pt>
                <c:pt idx="1314">
                  <c:v>0</c:v>
                </c:pt>
                <c:pt idx="1315">
                  <c:v>818</c:v>
                </c:pt>
                <c:pt idx="1316">
                  <c:v>2</c:v>
                </c:pt>
                <c:pt idx="1317">
                  <c:v>1597</c:v>
                </c:pt>
                <c:pt idx="1318">
                  <c:v>509</c:v>
                </c:pt>
                <c:pt idx="1319">
                  <c:v>676</c:v>
                </c:pt>
                <c:pt idx="1320">
                  <c:v>3665</c:v>
                </c:pt>
                <c:pt idx="1321">
                  <c:v>4</c:v>
                </c:pt>
                <c:pt idx="1322">
                  <c:v>32</c:v>
                </c:pt>
                <c:pt idx="1323">
                  <c:v>619</c:v>
                </c:pt>
                <c:pt idx="1324">
                  <c:v>438</c:v>
                </c:pt>
                <c:pt idx="1325">
                  <c:v>2019</c:v>
                </c:pt>
                <c:pt idx="1326">
                  <c:v>374</c:v>
                </c:pt>
                <c:pt idx="1327">
                  <c:v>103</c:v>
                </c:pt>
                <c:pt idx="1328">
                  <c:v>290</c:v>
                </c:pt>
                <c:pt idx="1329">
                  <c:v>5</c:v>
                </c:pt>
                <c:pt idx="1330">
                  <c:v>627</c:v>
                </c:pt>
                <c:pt idx="1331">
                  <c:v>665</c:v>
                </c:pt>
                <c:pt idx="1332">
                  <c:v>547</c:v>
                </c:pt>
                <c:pt idx="1333">
                  <c:v>2642</c:v>
                </c:pt>
                <c:pt idx="1334">
                  <c:v>48</c:v>
                </c:pt>
                <c:pt idx="1335">
                  <c:v>107</c:v>
                </c:pt>
                <c:pt idx="1336">
                  <c:v>394</c:v>
                </c:pt>
                <c:pt idx="1337">
                  <c:v>272</c:v>
                </c:pt>
                <c:pt idx="1338">
                  <c:v>54</c:v>
                </c:pt>
                <c:pt idx="1339">
                  <c:v>2088</c:v>
                </c:pt>
                <c:pt idx="1340">
                  <c:v>2396</c:v>
                </c:pt>
                <c:pt idx="1341">
                  <c:v>5689</c:v>
                </c:pt>
                <c:pt idx="1342">
                  <c:v>1</c:v>
                </c:pt>
                <c:pt idx="1343">
                  <c:v>928</c:v>
                </c:pt>
                <c:pt idx="1344">
                  <c:v>353</c:v>
                </c:pt>
                <c:pt idx="1345">
                  <c:v>147</c:v>
                </c:pt>
                <c:pt idx="1346">
                  <c:v>453</c:v>
                </c:pt>
                <c:pt idx="1347">
                  <c:v>3116</c:v>
                </c:pt>
                <c:pt idx="1348">
                  <c:v>13</c:v>
                </c:pt>
                <c:pt idx="1349">
                  <c:v>387</c:v>
                </c:pt>
                <c:pt idx="1350">
                  <c:v>602</c:v>
                </c:pt>
                <c:pt idx="1351">
                  <c:v>8</c:v>
                </c:pt>
                <c:pt idx="1352">
                  <c:v>291</c:v>
                </c:pt>
                <c:pt idx="1353">
                  <c:v>127</c:v>
                </c:pt>
                <c:pt idx="1354">
                  <c:v>555</c:v>
                </c:pt>
                <c:pt idx="1355">
                  <c:v>12794</c:v>
                </c:pt>
                <c:pt idx="1356">
                  <c:v>265</c:v>
                </c:pt>
                <c:pt idx="1357">
                  <c:v>413</c:v>
                </c:pt>
                <c:pt idx="1358">
                  <c:v>248</c:v>
                </c:pt>
                <c:pt idx="1359">
                  <c:v>447</c:v>
                </c:pt>
                <c:pt idx="1360">
                  <c:v>576</c:v>
                </c:pt>
                <c:pt idx="1361">
                  <c:v>12</c:v>
                </c:pt>
                <c:pt idx="1362">
                  <c:v>89</c:v>
                </c:pt>
                <c:pt idx="1363">
                  <c:v>541</c:v>
                </c:pt>
                <c:pt idx="1364">
                  <c:v>843</c:v>
                </c:pt>
                <c:pt idx="1365">
                  <c:v>1764</c:v>
                </c:pt>
                <c:pt idx="1366">
                  <c:v>133</c:v>
                </c:pt>
                <c:pt idx="1367">
                  <c:v>72</c:v>
                </c:pt>
                <c:pt idx="1368">
                  <c:v>1207</c:v>
                </c:pt>
                <c:pt idx="1369">
                  <c:v>1284</c:v>
                </c:pt>
                <c:pt idx="1370">
                  <c:v>1788</c:v>
                </c:pt>
                <c:pt idx="1371">
                  <c:v>302</c:v>
                </c:pt>
                <c:pt idx="1372">
                  <c:v>44</c:v>
                </c:pt>
                <c:pt idx="1373">
                  <c:v>10709</c:v>
                </c:pt>
                <c:pt idx="1374">
                  <c:v>2077</c:v>
                </c:pt>
                <c:pt idx="1375">
                  <c:v>158</c:v>
                </c:pt>
                <c:pt idx="1376">
                  <c:v>270</c:v>
                </c:pt>
                <c:pt idx="1377">
                  <c:v>10339</c:v>
                </c:pt>
                <c:pt idx="1378">
                  <c:v>5587</c:v>
                </c:pt>
                <c:pt idx="1379">
                  <c:v>176</c:v>
                </c:pt>
                <c:pt idx="1380">
                  <c:v>124</c:v>
                </c:pt>
                <c:pt idx="1381">
                  <c:v>786</c:v>
                </c:pt>
                <c:pt idx="1382">
                  <c:v>54</c:v>
                </c:pt>
                <c:pt idx="1383">
                  <c:v>830</c:v>
                </c:pt>
                <c:pt idx="1384">
                  <c:v>527</c:v>
                </c:pt>
                <c:pt idx="1385">
                  <c:v>133</c:v>
                </c:pt>
                <c:pt idx="1386">
                  <c:v>1009</c:v>
                </c:pt>
                <c:pt idx="1387">
                  <c:v>560</c:v>
                </c:pt>
                <c:pt idx="1388">
                  <c:v>574</c:v>
                </c:pt>
                <c:pt idx="1389">
                  <c:v>77</c:v>
                </c:pt>
                <c:pt idx="1390">
                  <c:v>460</c:v>
                </c:pt>
                <c:pt idx="1391">
                  <c:v>427</c:v>
                </c:pt>
                <c:pt idx="1392">
                  <c:v>133</c:v>
                </c:pt>
                <c:pt idx="1393">
                  <c:v>915</c:v>
                </c:pt>
                <c:pt idx="1394">
                  <c:v>405</c:v>
                </c:pt>
                <c:pt idx="1395">
                  <c:v>698</c:v>
                </c:pt>
                <c:pt idx="1396">
                  <c:v>176</c:v>
                </c:pt>
                <c:pt idx="1397">
                  <c:v>2565</c:v>
                </c:pt>
                <c:pt idx="1398">
                  <c:v>1954</c:v>
                </c:pt>
                <c:pt idx="1399">
                  <c:v>2792</c:v>
                </c:pt>
                <c:pt idx="1400">
                  <c:v>2</c:v>
                </c:pt>
                <c:pt idx="1401">
                  <c:v>137</c:v>
                </c:pt>
                <c:pt idx="1402">
                  <c:v>0</c:v>
                </c:pt>
                <c:pt idx="1403">
                  <c:v>121</c:v>
                </c:pt>
                <c:pt idx="1404">
                  <c:v>386</c:v>
                </c:pt>
                <c:pt idx="1405">
                  <c:v>0</c:v>
                </c:pt>
                <c:pt idx="1406">
                  <c:v>635</c:v>
                </c:pt>
                <c:pt idx="1407">
                  <c:v>79</c:v>
                </c:pt>
                <c:pt idx="1408">
                  <c:v>2791</c:v>
                </c:pt>
                <c:pt idx="1409">
                  <c:v>1509</c:v>
                </c:pt>
                <c:pt idx="1410">
                  <c:v>63</c:v>
                </c:pt>
                <c:pt idx="1411">
                  <c:v>673</c:v>
                </c:pt>
                <c:pt idx="1412">
                  <c:v>461</c:v>
                </c:pt>
                <c:pt idx="1413">
                  <c:v>179</c:v>
                </c:pt>
                <c:pt idx="1414">
                  <c:v>469</c:v>
                </c:pt>
                <c:pt idx="1415">
                  <c:v>46</c:v>
                </c:pt>
                <c:pt idx="1416">
                  <c:v>3831</c:v>
                </c:pt>
                <c:pt idx="1417">
                  <c:v>65</c:v>
                </c:pt>
                <c:pt idx="1418">
                  <c:v>267</c:v>
                </c:pt>
                <c:pt idx="1419">
                  <c:v>650</c:v>
                </c:pt>
                <c:pt idx="1420">
                  <c:v>1401</c:v>
                </c:pt>
                <c:pt idx="1421">
                  <c:v>68</c:v>
                </c:pt>
                <c:pt idx="1422">
                  <c:v>11</c:v>
                </c:pt>
                <c:pt idx="1423">
                  <c:v>157</c:v>
                </c:pt>
                <c:pt idx="1424">
                  <c:v>1490</c:v>
                </c:pt>
                <c:pt idx="1425">
                  <c:v>79</c:v>
                </c:pt>
                <c:pt idx="1426">
                  <c:v>3077</c:v>
                </c:pt>
                <c:pt idx="1427">
                  <c:v>2429</c:v>
                </c:pt>
                <c:pt idx="1428">
                  <c:v>541</c:v>
                </c:pt>
                <c:pt idx="1429">
                  <c:v>230</c:v>
                </c:pt>
                <c:pt idx="1430">
                  <c:v>74</c:v>
                </c:pt>
                <c:pt idx="1431">
                  <c:v>234</c:v>
                </c:pt>
                <c:pt idx="1432">
                  <c:v>869</c:v>
                </c:pt>
                <c:pt idx="1433">
                  <c:v>723</c:v>
                </c:pt>
                <c:pt idx="1434">
                  <c:v>11</c:v>
                </c:pt>
                <c:pt idx="1435">
                  <c:v>502</c:v>
                </c:pt>
                <c:pt idx="1436">
                  <c:v>87</c:v>
                </c:pt>
                <c:pt idx="1437">
                  <c:v>383</c:v>
                </c:pt>
                <c:pt idx="1438">
                  <c:v>15489</c:v>
                </c:pt>
                <c:pt idx="1439">
                  <c:v>53</c:v>
                </c:pt>
                <c:pt idx="1440">
                  <c:v>1162</c:v>
                </c:pt>
                <c:pt idx="1441">
                  <c:v>2774</c:v>
                </c:pt>
                <c:pt idx="1442">
                  <c:v>4182</c:v>
                </c:pt>
                <c:pt idx="1443">
                  <c:v>265</c:v>
                </c:pt>
                <c:pt idx="1444">
                  <c:v>1336</c:v>
                </c:pt>
                <c:pt idx="1445">
                  <c:v>759</c:v>
                </c:pt>
                <c:pt idx="1446">
                  <c:v>164</c:v>
                </c:pt>
                <c:pt idx="1447">
                  <c:v>177</c:v>
                </c:pt>
                <c:pt idx="1448">
                  <c:v>9</c:v>
                </c:pt>
                <c:pt idx="1449">
                  <c:v>527</c:v>
                </c:pt>
                <c:pt idx="1450">
                  <c:v>43</c:v>
                </c:pt>
                <c:pt idx="1451">
                  <c:v>604</c:v>
                </c:pt>
                <c:pt idx="1452">
                  <c:v>63</c:v>
                </c:pt>
                <c:pt idx="1453">
                  <c:v>474</c:v>
                </c:pt>
                <c:pt idx="1454">
                  <c:v>8</c:v>
                </c:pt>
                <c:pt idx="1455">
                  <c:v>30</c:v>
                </c:pt>
                <c:pt idx="1456">
                  <c:v>221</c:v>
                </c:pt>
                <c:pt idx="1457">
                  <c:v>125</c:v>
                </c:pt>
                <c:pt idx="1458">
                  <c:v>847</c:v>
                </c:pt>
                <c:pt idx="1459">
                  <c:v>2691</c:v>
                </c:pt>
                <c:pt idx="1460">
                  <c:v>2</c:v>
                </c:pt>
                <c:pt idx="1461">
                  <c:v>1758</c:v>
                </c:pt>
                <c:pt idx="1462">
                  <c:v>482</c:v>
                </c:pt>
                <c:pt idx="1463">
                  <c:v>802</c:v>
                </c:pt>
                <c:pt idx="1464">
                  <c:v>223</c:v>
                </c:pt>
                <c:pt idx="1465">
                  <c:v>2661</c:v>
                </c:pt>
                <c:pt idx="1466">
                  <c:v>12457</c:v>
                </c:pt>
                <c:pt idx="1467">
                  <c:v>245</c:v>
                </c:pt>
                <c:pt idx="1468">
                  <c:v>1575</c:v>
                </c:pt>
                <c:pt idx="1469">
                  <c:v>2113</c:v>
                </c:pt>
                <c:pt idx="1470">
                  <c:v>2443</c:v>
                </c:pt>
                <c:pt idx="1471">
                  <c:v>60</c:v>
                </c:pt>
                <c:pt idx="1472">
                  <c:v>234</c:v>
                </c:pt>
                <c:pt idx="1473">
                  <c:v>261</c:v>
                </c:pt>
                <c:pt idx="1474">
                  <c:v>502</c:v>
                </c:pt>
                <c:pt idx="1475">
                  <c:v>326</c:v>
                </c:pt>
                <c:pt idx="1476">
                  <c:v>91</c:v>
                </c:pt>
                <c:pt idx="1477">
                  <c:v>440</c:v>
                </c:pt>
                <c:pt idx="1478">
                  <c:v>4271</c:v>
                </c:pt>
                <c:pt idx="1479">
                  <c:v>1491</c:v>
                </c:pt>
                <c:pt idx="1480">
                  <c:v>1658</c:v>
                </c:pt>
                <c:pt idx="1481">
                  <c:v>2327</c:v>
                </c:pt>
                <c:pt idx="1482">
                  <c:v>1604</c:v>
                </c:pt>
                <c:pt idx="1483">
                  <c:v>115</c:v>
                </c:pt>
                <c:pt idx="1484">
                  <c:v>7688</c:v>
                </c:pt>
                <c:pt idx="1485">
                  <c:v>1163</c:v>
                </c:pt>
                <c:pt idx="1486">
                  <c:v>287</c:v>
                </c:pt>
                <c:pt idx="1487">
                  <c:v>3</c:v>
                </c:pt>
                <c:pt idx="1488">
                  <c:v>856</c:v>
                </c:pt>
                <c:pt idx="1489">
                  <c:v>8387</c:v>
                </c:pt>
                <c:pt idx="1490">
                  <c:v>6998</c:v>
                </c:pt>
                <c:pt idx="1491">
                  <c:v>9</c:v>
                </c:pt>
                <c:pt idx="1492">
                  <c:v>240</c:v>
                </c:pt>
                <c:pt idx="1493">
                  <c:v>71</c:v>
                </c:pt>
                <c:pt idx="1494">
                  <c:v>428</c:v>
                </c:pt>
                <c:pt idx="1495">
                  <c:v>828</c:v>
                </c:pt>
                <c:pt idx="1496">
                  <c:v>1314</c:v>
                </c:pt>
                <c:pt idx="1497">
                  <c:v>1882</c:v>
                </c:pt>
                <c:pt idx="1498">
                  <c:v>172</c:v>
                </c:pt>
                <c:pt idx="1499">
                  <c:v>1940</c:v>
                </c:pt>
                <c:pt idx="1500">
                  <c:v>28</c:v>
                </c:pt>
                <c:pt idx="1501">
                  <c:v>123</c:v>
                </c:pt>
                <c:pt idx="1502">
                  <c:v>229</c:v>
                </c:pt>
                <c:pt idx="1503">
                  <c:v>94</c:v>
                </c:pt>
                <c:pt idx="1504">
                  <c:v>630</c:v>
                </c:pt>
                <c:pt idx="1505">
                  <c:v>303</c:v>
                </c:pt>
                <c:pt idx="1506">
                  <c:v>2441</c:v>
                </c:pt>
                <c:pt idx="1507">
                  <c:v>377</c:v>
                </c:pt>
                <c:pt idx="1508">
                  <c:v>2049</c:v>
                </c:pt>
                <c:pt idx="1509">
                  <c:v>247</c:v>
                </c:pt>
                <c:pt idx="1510">
                  <c:v>413</c:v>
                </c:pt>
                <c:pt idx="1511">
                  <c:v>5</c:v>
                </c:pt>
                <c:pt idx="1512">
                  <c:v>518</c:v>
                </c:pt>
                <c:pt idx="1513">
                  <c:v>21</c:v>
                </c:pt>
                <c:pt idx="1514">
                  <c:v>2138</c:v>
                </c:pt>
                <c:pt idx="1515">
                  <c:v>404</c:v>
                </c:pt>
                <c:pt idx="1516">
                  <c:v>80</c:v>
                </c:pt>
                <c:pt idx="1517">
                  <c:v>1556</c:v>
                </c:pt>
                <c:pt idx="1518">
                  <c:v>0</c:v>
                </c:pt>
                <c:pt idx="1519">
                  <c:v>397</c:v>
                </c:pt>
                <c:pt idx="1520">
                  <c:v>9507</c:v>
                </c:pt>
                <c:pt idx="1521">
                  <c:v>147</c:v>
                </c:pt>
                <c:pt idx="1522">
                  <c:v>519</c:v>
                </c:pt>
                <c:pt idx="1523">
                  <c:v>775</c:v>
                </c:pt>
                <c:pt idx="1524">
                  <c:v>669</c:v>
                </c:pt>
                <c:pt idx="1525">
                  <c:v>393</c:v>
                </c:pt>
                <c:pt idx="1526">
                  <c:v>1385</c:v>
                </c:pt>
                <c:pt idx="1527">
                  <c:v>1230</c:v>
                </c:pt>
                <c:pt idx="1528">
                  <c:v>278</c:v>
                </c:pt>
                <c:pt idx="1529">
                  <c:v>30</c:v>
                </c:pt>
                <c:pt idx="1530">
                  <c:v>0</c:v>
                </c:pt>
                <c:pt idx="1531">
                  <c:v>33</c:v>
                </c:pt>
                <c:pt idx="1532">
                  <c:v>1873</c:v>
                </c:pt>
                <c:pt idx="1533">
                  <c:v>669</c:v>
                </c:pt>
                <c:pt idx="1534">
                  <c:v>15</c:v>
                </c:pt>
                <c:pt idx="1535">
                  <c:v>4</c:v>
                </c:pt>
                <c:pt idx="1536">
                  <c:v>1773</c:v>
                </c:pt>
                <c:pt idx="1537">
                  <c:v>381</c:v>
                </c:pt>
                <c:pt idx="1538">
                  <c:v>52</c:v>
                </c:pt>
                <c:pt idx="1539">
                  <c:v>750</c:v>
                </c:pt>
                <c:pt idx="1540">
                  <c:v>2</c:v>
                </c:pt>
                <c:pt idx="1541">
                  <c:v>831</c:v>
                </c:pt>
                <c:pt idx="1542">
                  <c:v>7</c:v>
                </c:pt>
                <c:pt idx="1543">
                  <c:v>676</c:v>
                </c:pt>
                <c:pt idx="1544">
                  <c:v>150</c:v>
                </c:pt>
                <c:pt idx="1545">
                  <c:v>1146</c:v>
                </c:pt>
                <c:pt idx="1546">
                  <c:v>196</c:v>
                </c:pt>
                <c:pt idx="1547">
                  <c:v>14</c:v>
                </c:pt>
                <c:pt idx="1548">
                  <c:v>917</c:v>
                </c:pt>
                <c:pt idx="1549">
                  <c:v>274</c:v>
                </c:pt>
                <c:pt idx="1550">
                  <c:v>18357</c:v>
                </c:pt>
                <c:pt idx="1551">
                  <c:v>511</c:v>
                </c:pt>
                <c:pt idx="1552">
                  <c:v>1160</c:v>
                </c:pt>
                <c:pt idx="1553">
                  <c:v>182</c:v>
                </c:pt>
                <c:pt idx="1554">
                  <c:v>32</c:v>
                </c:pt>
                <c:pt idx="1555">
                  <c:v>503</c:v>
                </c:pt>
                <c:pt idx="1556">
                  <c:v>49</c:v>
                </c:pt>
                <c:pt idx="1557">
                  <c:v>7966</c:v>
                </c:pt>
                <c:pt idx="1558">
                  <c:v>9</c:v>
                </c:pt>
                <c:pt idx="1559">
                  <c:v>301</c:v>
                </c:pt>
                <c:pt idx="1560">
                  <c:v>1675</c:v>
                </c:pt>
                <c:pt idx="1561">
                  <c:v>137</c:v>
                </c:pt>
                <c:pt idx="1562">
                  <c:v>5164</c:v>
                </c:pt>
                <c:pt idx="1563">
                  <c:v>2431</c:v>
                </c:pt>
                <c:pt idx="1564">
                  <c:v>13015</c:v>
                </c:pt>
                <c:pt idx="1565">
                  <c:v>41</c:v>
                </c:pt>
                <c:pt idx="1566">
                  <c:v>72</c:v>
                </c:pt>
                <c:pt idx="1567">
                  <c:v>437</c:v>
                </c:pt>
                <c:pt idx="1568">
                  <c:v>184</c:v>
                </c:pt>
                <c:pt idx="1569">
                  <c:v>1302</c:v>
                </c:pt>
                <c:pt idx="1570">
                  <c:v>4165</c:v>
                </c:pt>
                <c:pt idx="1571">
                  <c:v>151</c:v>
                </c:pt>
                <c:pt idx="1572">
                  <c:v>1738</c:v>
                </c:pt>
                <c:pt idx="1573">
                  <c:v>581</c:v>
                </c:pt>
                <c:pt idx="1574">
                  <c:v>311</c:v>
                </c:pt>
                <c:pt idx="1575">
                  <c:v>1</c:v>
                </c:pt>
                <c:pt idx="1576">
                  <c:v>5</c:v>
                </c:pt>
                <c:pt idx="1577">
                  <c:v>2137</c:v>
                </c:pt>
                <c:pt idx="1578">
                  <c:v>299</c:v>
                </c:pt>
                <c:pt idx="1579">
                  <c:v>1359</c:v>
                </c:pt>
                <c:pt idx="1580">
                  <c:v>6004</c:v>
                </c:pt>
                <c:pt idx="1581">
                  <c:v>125</c:v>
                </c:pt>
                <c:pt idx="1582">
                  <c:v>2111</c:v>
                </c:pt>
                <c:pt idx="1583">
                  <c:v>1607</c:v>
                </c:pt>
                <c:pt idx="1584">
                  <c:v>2338</c:v>
                </c:pt>
                <c:pt idx="1585">
                  <c:v>5188</c:v>
                </c:pt>
                <c:pt idx="1586">
                  <c:v>1928</c:v>
                </c:pt>
                <c:pt idx="1587">
                  <c:v>463</c:v>
                </c:pt>
                <c:pt idx="1588">
                  <c:v>236</c:v>
                </c:pt>
                <c:pt idx="1589">
                  <c:v>26</c:v>
                </c:pt>
                <c:pt idx="1590">
                  <c:v>2325</c:v>
                </c:pt>
                <c:pt idx="1591">
                  <c:v>1375</c:v>
                </c:pt>
                <c:pt idx="1592">
                  <c:v>1013</c:v>
                </c:pt>
                <c:pt idx="1593">
                  <c:v>613</c:v>
                </c:pt>
                <c:pt idx="1594">
                  <c:v>17557</c:v>
                </c:pt>
                <c:pt idx="1595">
                  <c:v>5953</c:v>
                </c:pt>
                <c:pt idx="1596">
                  <c:v>593</c:v>
                </c:pt>
                <c:pt idx="1597">
                  <c:v>2678</c:v>
                </c:pt>
                <c:pt idx="1598">
                  <c:v>405</c:v>
                </c:pt>
                <c:pt idx="1599">
                  <c:v>894</c:v>
                </c:pt>
                <c:pt idx="1600">
                  <c:v>369</c:v>
                </c:pt>
                <c:pt idx="1601">
                  <c:v>240</c:v>
                </c:pt>
                <c:pt idx="1602">
                  <c:v>286</c:v>
                </c:pt>
                <c:pt idx="1603">
                  <c:v>7</c:v>
                </c:pt>
                <c:pt idx="1604">
                  <c:v>1181</c:v>
                </c:pt>
                <c:pt idx="1605">
                  <c:v>677</c:v>
                </c:pt>
                <c:pt idx="1606">
                  <c:v>567</c:v>
                </c:pt>
                <c:pt idx="1607">
                  <c:v>285</c:v>
                </c:pt>
                <c:pt idx="1608">
                  <c:v>2250</c:v>
                </c:pt>
                <c:pt idx="1609">
                  <c:v>32</c:v>
                </c:pt>
                <c:pt idx="1610">
                  <c:v>7487</c:v>
                </c:pt>
                <c:pt idx="1611">
                  <c:v>300</c:v>
                </c:pt>
                <c:pt idx="1612">
                  <c:v>1148</c:v>
                </c:pt>
                <c:pt idx="1613">
                  <c:v>3682</c:v>
                </c:pt>
                <c:pt idx="1614">
                  <c:v>25088</c:v>
                </c:pt>
                <c:pt idx="1615">
                  <c:v>523</c:v>
                </c:pt>
                <c:pt idx="1616">
                  <c:v>180</c:v>
                </c:pt>
                <c:pt idx="1617">
                  <c:v>1832</c:v>
                </c:pt>
                <c:pt idx="1618">
                  <c:v>198</c:v>
                </c:pt>
                <c:pt idx="1619">
                  <c:v>922</c:v>
                </c:pt>
                <c:pt idx="1620">
                  <c:v>27</c:v>
                </c:pt>
                <c:pt idx="1621">
                  <c:v>20217</c:v>
                </c:pt>
                <c:pt idx="1622">
                  <c:v>175</c:v>
                </c:pt>
                <c:pt idx="1623">
                  <c:v>805</c:v>
                </c:pt>
                <c:pt idx="1624">
                  <c:v>9011</c:v>
                </c:pt>
                <c:pt idx="1625">
                  <c:v>466</c:v>
                </c:pt>
                <c:pt idx="1626">
                  <c:v>173</c:v>
                </c:pt>
                <c:pt idx="1627">
                  <c:v>78</c:v>
                </c:pt>
                <c:pt idx="1628">
                  <c:v>40</c:v>
                </c:pt>
                <c:pt idx="1629">
                  <c:v>349</c:v>
                </c:pt>
                <c:pt idx="1630">
                  <c:v>174</c:v>
                </c:pt>
                <c:pt idx="1631">
                  <c:v>127</c:v>
                </c:pt>
                <c:pt idx="1632">
                  <c:v>353</c:v>
                </c:pt>
                <c:pt idx="1633">
                  <c:v>4396</c:v>
                </c:pt>
                <c:pt idx="1634">
                  <c:v>376</c:v>
                </c:pt>
                <c:pt idx="1635">
                  <c:v>12709</c:v>
                </c:pt>
                <c:pt idx="1636">
                  <c:v>1005</c:v>
                </c:pt>
                <c:pt idx="1637">
                  <c:v>144</c:v>
                </c:pt>
                <c:pt idx="1638">
                  <c:v>361</c:v>
                </c:pt>
                <c:pt idx="1639">
                  <c:v>3306</c:v>
                </c:pt>
                <c:pt idx="1640">
                  <c:v>1960</c:v>
                </c:pt>
                <c:pt idx="1641">
                  <c:v>719</c:v>
                </c:pt>
                <c:pt idx="1642">
                  <c:v>2532</c:v>
                </c:pt>
                <c:pt idx="1643">
                  <c:v>1634</c:v>
                </c:pt>
                <c:pt idx="1644">
                  <c:v>270</c:v>
                </c:pt>
                <c:pt idx="1645">
                  <c:v>301</c:v>
                </c:pt>
                <c:pt idx="1646">
                  <c:v>10687</c:v>
                </c:pt>
                <c:pt idx="1647">
                  <c:v>1301</c:v>
                </c:pt>
                <c:pt idx="1648">
                  <c:v>159</c:v>
                </c:pt>
                <c:pt idx="1649">
                  <c:v>1577</c:v>
                </c:pt>
                <c:pt idx="1650">
                  <c:v>3505</c:v>
                </c:pt>
                <c:pt idx="1651">
                  <c:v>137</c:v>
                </c:pt>
                <c:pt idx="1652">
                  <c:v>540</c:v>
                </c:pt>
                <c:pt idx="1653">
                  <c:v>105</c:v>
                </c:pt>
                <c:pt idx="1654">
                  <c:v>55</c:v>
                </c:pt>
                <c:pt idx="1655">
                  <c:v>1398</c:v>
                </c:pt>
                <c:pt idx="1656">
                  <c:v>10</c:v>
                </c:pt>
                <c:pt idx="1657">
                  <c:v>1932</c:v>
                </c:pt>
                <c:pt idx="1658">
                  <c:v>2892</c:v>
                </c:pt>
                <c:pt idx="1659">
                  <c:v>0</c:v>
                </c:pt>
                <c:pt idx="1660">
                  <c:v>42</c:v>
                </c:pt>
                <c:pt idx="1661">
                  <c:v>2105</c:v>
                </c:pt>
                <c:pt idx="1662">
                  <c:v>684</c:v>
                </c:pt>
                <c:pt idx="1663">
                  <c:v>7854</c:v>
                </c:pt>
                <c:pt idx="1664">
                  <c:v>0</c:v>
                </c:pt>
                <c:pt idx="1665">
                  <c:v>764</c:v>
                </c:pt>
                <c:pt idx="1666">
                  <c:v>546</c:v>
                </c:pt>
                <c:pt idx="1667">
                  <c:v>1351</c:v>
                </c:pt>
                <c:pt idx="1668">
                  <c:v>448</c:v>
                </c:pt>
                <c:pt idx="1669">
                  <c:v>610</c:v>
                </c:pt>
                <c:pt idx="1670">
                  <c:v>3186</c:v>
                </c:pt>
                <c:pt idx="1671">
                  <c:v>530</c:v>
                </c:pt>
                <c:pt idx="1672">
                  <c:v>1269</c:v>
                </c:pt>
                <c:pt idx="1673">
                  <c:v>92</c:v>
                </c:pt>
                <c:pt idx="1674">
                  <c:v>7464</c:v>
                </c:pt>
                <c:pt idx="1675">
                  <c:v>268</c:v>
                </c:pt>
                <c:pt idx="1676">
                  <c:v>24</c:v>
                </c:pt>
                <c:pt idx="1677">
                  <c:v>84</c:v>
                </c:pt>
                <c:pt idx="1678">
                  <c:v>18428</c:v>
                </c:pt>
                <c:pt idx="1679">
                  <c:v>3</c:v>
                </c:pt>
                <c:pt idx="1680">
                  <c:v>58</c:v>
                </c:pt>
                <c:pt idx="1681">
                  <c:v>526</c:v>
                </c:pt>
                <c:pt idx="1682">
                  <c:v>0</c:v>
                </c:pt>
                <c:pt idx="1683">
                  <c:v>0</c:v>
                </c:pt>
                <c:pt idx="1684">
                  <c:v>1436</c:v>
                </c:pt>
                <c:pt idx="1685">
                  <c:v>2334</c:v>
                </c:pt>
                <c:pt idx="1686">
                  <c:v>103</c:v>
                </c:pt>
                <c:pt idx="1687">
                  <c:v>2818</c:v>
                </c:pt>
                <c:pt idx="1688">
                  <c:v>609</c:v>
                </c:pt>
                <c:pt idx="1689">
                  <c:v>72</c:v>
                </c:pt>
                <c:pt idx="1690">
                  <c:v>693</c:v>
                </c:pt>
                <c:pt idx="1691">
                  <c:v>301</c:v>
                </c:pt>
                <c:pt idx="1692">
                  <c:v>12675</c:v>
                </c:pt>
                <c:pt idx="1693">
                  <c:v>397</c:v>
                </c:pt>
                <c:pt idx="1694">
                  <c:v>282</c:v>
                </c:pt>
                <c:pt idx="1695">
                  <c:v>8876</c:v>
                </c:pt>
                <c:pt idx="1696">
                  <c:v>264</c:v>
                </c:pt>
                <c:pt idx="1697">
                  <c:v>22</c:v>
                </c:pt>
                <c:pt idx="1698">
                  <c:v>7293</c:v>
                </c:pt>
                <c:pt idx="1699">
                  <c:v>1240</c:v>
                </c:pt>
                <c:pt idx="1700">
                  <c:v>96</c:v>
                </c:pt>
                <c:pt idx="1701">
                  <c:v>895</c:v>
                </c:pt>
                <c:pt idx="1702">
                  <c:v>1001</c:v>
                </c:pt>
                <c:pt idx="1703">
                  <c:v>1441</c:v>
                </c:pt>
                <c:pt idx="1704">
                  <c:v>1111</c:v>
                </c:pt>
                <c:pt idx="1705">
                  <c:v>577</c:v>
                </c:pt>
                <c:pt idx="1706">
                  <c:v>7042</c:v>
                </c:pt>
                <c:pt idx="1707">
                  <c:v>227</c:v>
                </c:pt>
                <c:pt idx="1708">
                  <c:v>2778</c:v>
                </c:pt>
                <c:pt idx="1709">
                  <c:v>393</c:v>
                </c:pt>
                <c:pt idx="1710">
                  <c:v>363</c:v>
                </c:pt>
                <c:pt idx="1711">
                  <c:v>1102</c:v>
                </c:pt>
                <c:pt idx="1712">
                  <c:v>23</c:v>
                </c:pt>
                <c:pt idx="1713">
                  <c:v>1356</c:v>
                </c:pt>
                <c:pt idx="1714">
                  <c:v>2979</c:v>
                </c:pt>
                <c:pt idx="1715">
                  <c:v>1734</c:v>
                </c:pt>
                <c:pt idx="1716">
                  <c:v>292</c:v>
                </c:pt>
                <c:pt idx="1717">
                  <c:v>229</c:v>
                </c:pt>
                <c:pt idx="1718">
                  <c:v>16</c:v>
                </c:pt>
                <c:pt idx="1719">
                  <c:v>4372</c:v>
                </c:pt>
                <c:pt idx="1720">
                  <c:v>11949</c:v>
                </c:pt>
                <c:pt idx="1721">
                  <c:v>1175</c:v>
                </c:pt>
                <c:pt idx="1722">
                  <c:v>1173</c:v>
                </c:pt>
                <c:pt idx="1723">
                  <c:v>332</c:v>
                </c:pt>
                <c:pt idx="1724">
                  <c:v>2603</c:v>
                </c:pt>
                <c:pt idx="1725">
                  <c:v>831</c:v>
                </c:pt>
                <c:pt idx="1726">
                  <c:v>2672</c:v>
                </c:pt>
                <c:pt idx="1727">
                  <c:v>11180</c:v>
                </c:pt>
                <c:pt idx="1728">
                  <c:v>265</c:v>
                </c:pt>
                <c:pt idx="1729">
                  <c:v>670</c:v>
                </c:pt>
                <c:pt idx="1730">
                  <c:v>736</c:v>
                </c:pt>
                <c:pt idx="1731">
                  <c:v>372</c:v>
                </c:pt>
                <c:pt idx="1732">
                  <c:v>826</c:v>
                </c:pt>
                <c:pt idx="1733">
                  <c:v>899</c:v>
                </c:pt>
                <c:pt idx="1734">
                  <c:v>2416</c:v>
                </c:pt>
                <c:pt idx="1735">
                  <c:v>397</c:v>
                </c:pt>
                <c:pt idx="1736">
                  <c:v>1648</c:v>
                </c:pt>
                <c:pt idx="1737">
                  <c:v>1376</c:v>
                </c:pt>
                <c:pt idx="1738">
                  <c:v>37</c:v>
                </c:pt>
                <c:pt idx="1739">
                  <c:v>56</c:v>
                </c:pt>
                <c:pt idx="1740">
                  <c:v>621</c:v>
                </c:pt>
                <c:pt idx="1741">
                  <c:v>647</c:v>
                </c:pt>
                <c:pt idx="1742">
                  <c:v>653</c:v>
                </c:pt>
                <c:pt idx="1743">
                  <c:v>423</c:v>
                </c:pt>
                <c:pt idx="1744">
                  <c:v>278</c:v>
                </c:pt>
                <c:pt idx="1745">
                  <c:v>201</c:v>
                </c:pt>
                <c:pt idx="1746">
                  <c:v>260</c:v>
                </c:pt>
                <c:pt idx="1747">
                  <c:v>132</c:v>
                </c:pt>
                <c:pt idx="1748">
                  <c:v>1032</c:v>
                </c:pt>
                <c:pt idx="1749">
                  <c:v>1919</c:v>
                </c:pt>
                <c:pt idx="1750">
                  <c:v>158</c:v>
                </c:pt>
                <c:pt idx="1751">
                  <c:v>384</c:v>
                </c:pt>
                <c:pt idx="1752">
                  <c:v>1502</c:v>
                </c:pt>
                <c:pt idx="1753">
                  <c:v>4090</c:v>
                </c:pt>
                <c:pt idx="1754">
                  <c:v>522</c:v>
                </c:pt>
                <c:pt idx="1755">
                  <c:v>712</c:v>
                </c:pt>
                <c:pt idx="1756">
                  <c:v>357</c:v>
                </c:pt>
                <c:pt idx="1757">
                  <c:v>12</c:v>
                </c:pt>
                <c:pt idx="1758">
                  <c:v>158</c:v>
                </c:pt>
                <c:pt idx="1759">
                  <c:v>165</c:v>
                </c:pt>
                <c:pt idx="1760">
                  <c:v>2854</c:v>
                </c:pt>
                <c:pt idx="1761">
                  <c:v>1860</c:v>
                </c:pt>
                <c:pt idx="1762">
                  <c:v>348</c:v>
                </c:pt>
                <c:pt idx="1763">
                  <c:v>61</c:v>
                </c:pt>
                <c:pt idx="1764">
                  <c:v>309</c:v>
                </c:pt>
                <c:pt idx="1765">
                  <c:v>1279</c:v>
                </c:pt>
                <c:pt idx="1766">
                  <c:v>1439</c:v>
                </c:pt>
                <c:pt idx="1767">
                  <c:v>6710</c:v>
                </c:pt>
                <c:pt idx="1768">
                  <c:v>49</c:v>
                </c:pt>
                <c:pt idx="1769">
                  <c:v>399</c:v>
                </c:pt>
                <c:pt idx="1770">
                  <c:v>64</c:v>
                </c:pt>
                <c:pt idx="1771">
                  <c:v>1713</c:v>
                </c:pt>
                <c:pt idx="1772">
                  <c:v>123</c:v>
                </c:pt>
                <c:pt idx="1773">
                  <c:v>1256</c:v>
                </c:pt>
                <c:pt idx="1774">
                  <c:v>973</c:v>
                </c:pt>
                <c:pt idx="1775">
                  <c:v>18</c:v>
                </c:pt>
                <c:pt idx="1776">
                  <c:v>10</c:v>
                </c:pt>
                <c:pt idx="1777">
                  <c:v>2526</c:v>
                </c:pt>
                <c:pt idx="1778">
                  <c:v>10683</c:v>
                </c:pt>
                <c:pt idx="1779">
                  <c:v>83</c:v>
                </c:pt>
                <c:pt idx="1780">
                  <c:v>1510</c:v>
                </c:pt>
                <c:pt idx="1781">
                  <c:v>569</c:v>
                </c:pt>
                <c:pt idx="1782">
                  <c:v>467</c:v>
                </c:pt>
                <c:pt idx="1783">
                  <c:v>566</c:v>
                </c:pt>
                <c:pt idx="1784">
                  <c:v>13</c:v>
                </c:pt>
                <c:pt idx="1785">
                  <c:v>324</c:v>
                </c:pt>
                <c:pt idx="1786">
                  <c:v>214</c:v>
                </c:pt>
                <c:pt idx="1787">
                  <c:v>861</c:v>
                </c:pt>
                <c:pt idx="1788">
                  <c:v>20532</c:v>
                </c:pt>
                <c:pt idx="1789">
                  <c:v>1561</c:v>
                </c:pt>
                <c:pt idx="1790">
                  <c:v>8</c:v>
                </c:pt>
                <c:pt idx="1791">
                  <c:v>139</c:v>
                </c:pt>
                <c:pt idx="1792">
                  <c:v>94</c:v>
                </c:pt>
                <c:pt idx="1793">
                  <c:v>12</c:v>
                </c:pt>
                <c:pt idx="1794">
                  <c:v>1447</c:v>
                </c:pt>
                <c:pt idx="1795">
                  <c:v>137</c:v>
                </c:pt>
                <c:pt idx="1796">
                  <c:v>402</c:v>
                </c:pt>
                <c:pt idx="1797">
                  <c:v>3510</c:v>
                </c:pt>
                <c:pt idx="1798">
                  <c:v>7062</c:v>
                </c:pt>
                <c:pt idx="1799">
                  <c:v>13696</c:v>
                </c:pt>
                <c:pt idx="1800">
                  <c:v>102849</c:v>
                </c:pt>
                <c:pt idx="1801">
                  <c:v>1140</c:v>
                </c:pt>
                <c:pt idx="1802">
                  <c:v>2435</c:v>
                </c:pt>
                <c:pt idx="1803">
                  <c:v>31</c:v>
                </c:pt>
                <c:pt idx="1804">
                  <c:v>36</c:v>
                </c:pt>
                <c:pt idx="1805">
                  <c:v>255</c:v>
                </c:pt>
                <c:pt idx="1806">
                  <c:v>262</c:v>
                </c:pt>
                <c:pt idx="1807">
                  <c:v>4880</c:v>
                </c:pt>
                <c:pt idx="1808">
                  <c:v>1102</c:v>
                </c:pt>
                <c:pt idx="1809">
                  <c:v>185</c:v>
                </c:pt>
                <c:pt idx="1810">
                  <c:v>914</c:v>
                </c:pt>
                <c:pt idx="1811">
                  <c:v>20</c:v>
                </c:pt>
                <c:pt idx="1812">
                  <c:v>5215</c:v>
                </c:pt>
                <c:pt idx="1813">
                  <c:v>5210</c:v>
                </c:pt>
                <c:pt idx="1814">
                  <c:v>15</c:v>
                </c:pt>
                <c:pt idx="1815">
                  <c:v>1267</c:v>
                </c:pt>
                <c:pt idx="1816">
                  <c:v>326</c:v>
                </c:pt>
                <c:pt idx="1817">
                  <c:v>38</c:v>
                </c:pt>
                <c:pt idx="1818">
                  <c:v>3205</c:v>
                </c:pt>
                <c:pt idx="1819">
                  <c:v>1034</c:v>
                </c:pt>
                <c:pt idx="1820">
                  <c:v>80</c:v>
                </c:pt>
                <c:pt idx="1821">
                  <c:v>11</c:v>
                </c:pt>
                <c:pt idx="1822">
                  <c:v>14980</c:v>
                </c:pt>
                <c:pt idx="1823">
                  <c:v>895</c:v>
                </c:pt>
                <c:pt idx="1824">
                  <c:v>1336</c:v>
                </c:pt>
                <c:pt idx="1825">
                  <c:v>46</c:v>
                </c:pt>
                <c:pt idx="1826">
                  <c:v>1047</c:v>
                </c:pt>
                <c:pt idx="1827">
                  <c:v>36669</c:v>
                </c:pt>
                <c:pt idx="1828">
                  <c:v>442</c:v>
                </c:pt>
                <c:pt idx="1829">
                  <c:v>1182</c:v>
                </c:pt>
                <c:pt idx="1830">
                  <c:v>1672</c:v>
                </c:pt>
                <c:pt idx="1831">
                  <c:v>32</c:v>
                </c:pt>
                <c:pt idx="1832">
                  <c:v>246</c:v>
                </c:pt>
                <c:pt idx="1833">
                  <c:v>79</c:v>
                </c:pt>
                <c:pt idx="1834">
                  <c:v>100</c:v>
                </c:pt>
                <c:pt idx="1835">
                  <c:v>237</c:v>
                </c:pt>
                <c:pt idx="1836">
                  <c:v>688</c:v>
                </c:pt>
                <c:pt idx="1837">
                  <c:v>188</c:v>
                </c:pt>
                <c:pt idx="1838">
                  <c:v>226</c:v>
                </c:pt>
                <c:pt idx="1839">
                  <c:v>861</c:v>
                </c:pt>
                <c:pt idx="1840">
                  <c:v>32</c:v>
                </c:pt>
                <c:pt idx="1841">
                  <c:v>36928</c:v>
                </c:pt>
                <c:pt idx="1842">
                  <c:v>49</c:v>
                </c:pt>
                <c:pt idx="1843">
                  <c:v>731</c:v>
                </c:pt>
                <c:pt idx="1844">
                  <c:v>11915</c:v>
                </c:pt>
                <c:pt idx="1845">
                  <c:v>118</c:v>
                </c:pt>
                <c:pt idx="1846">
                  <c:v>352</c:v>
                </c:pt>
                <c:pt idx="1847">
                  <c:v>509</c:v>
                </c:pt>
                <c:pt idx="1848">
                  <c:v>128</c:v>
                </c:pt>
                <c:pt idx="1849">
                  <c:v>291</c:v>
                </c:pt>
                <c:pt idx="1850">
                  <c:v>297</c:v>
                </c:pt>
                <c:pt idx="1851">
                  <c:v>87</c:v>
                </c:pt>
                <c:pt idx="1852">
                  <c:v>335</c:v>
                </c:pt>
                <c:pt idx="1853">
                  <c:v>1389</c:v>
                </c:pt>
                <c:pt idx="1854">
                  <c:v>3038</c:v>
                </c:pt>
                <c:pt idx="1855">
                  <c:v>163</c:v>
                </c:pt>
                <c:pt idx="1856">
                  <c:v>115</c:v>
                </c:pt>
                <c:pt idx="1857">
                  <c:v>186</c:v>
                </c:pt>
                <c:pt idx="1858">
                  <c:v>316</c:v>
                </c:pt>
                <c:pt idx="1859">
                  <c:v>55</c:v>
                </c:pt>
                <c:pt idx="1860">
                  <c:v>291</c:v>
                </c:pt>
                <c:pt idx="1861">
                  <c:v>26</c:v>
                </c:pt>
                <c:pt idx="1862">
                  <c:v>174</c:v>
                </c:pt>
                <c:pt idx="1863">
                  <c:v>930</c:v>
                </c:pt>
                <c:pt idx="1864">
                  <c:v>621</c:v>
                </c:pt>
                <c:pt idx="1865">
                  <c:v>23056</c:v>
                </c:pt>
                <c:pt idx="1866">
                  <c:v>467</c:v>
                </c:pt>
                <c:pt idx="1867">
                  <c:v>53</c:v>
                </c:pt>
                <c:pt idx="1868">
                  <c:v>200</c:v>
                </c:pt>
                <c:pt idx="1869">
                  <c:v>2626</c:v>
                </c:pt>
                <c:pt idx="1870">
                  <c:v>774</c:v>
                </c:pt>
                <c:pt idx="1871">
                  <c:v>205</c:v>
                </c:pt>
                <c:pt idx="1872">
                  <c:v>3085</c:v>
                </c:pt>
                <c:pt idx="1873">
                  <c:v>411</c:v>
                </c:pt>
                <c:pt idx="1874">
                  <c:v>5681</c:v>
                </c:pt>
                <c:pt idx="1875">
                  <c:v>8472</c:v>
                </c:pt>
                <c:pt idx="1876">
                  <c:v>258</c:v>
                </c:pt>
                <c:pt idx="1877">
                  <c:v>243</c:v>
                </c:pt>
                <c:pt idx="1878">
                  <c:v>629</c:v>
                </c:pt>
                <c:pt idx="1879">
                  <c:v>231</c:v>
                </c:pt>
                <c:pt idx="1880">
                  <c:v>274</c:v>
                </c:pt>
                <c:pt idx="1881">
                  <c:v>0</c:v>
                </c:pt>
                <c:pt idx="1882">
                  <c:v>2135</c:v>
                </c:pt>
                <c:pt idx="1883">
                  <c:v>23</c:v>
                </c:pt>
                <c:pt idx="1884">
                  <c:v>1876</c:v>
                </c:pt>
                <c:pt idx="1885">
                  <c:v>536</c:v>
                </c:pt>
                <c:pt idx="1886">
                  <c:v>45</c:v>
                </c:pt>
                <c:pt idx="1887">
                  <c:v>333</c:v>
                </c:pt>
                <c:pt idx="1888">
                  <c:v>639</c:v>
                </c:pt>
                <c:pt idx="1889">
                  <c:v>589</c:v>
                </c:pt>
                <c:pt idx="1890">
                  <c:v>274</c:v>
                </c:pt>
                <c:pt idx="1891">
                  <c:v>783</c:v>
                </c:pt>
                <c:pt idx="1892">
                  <c:v>1036</c:v>
                </c:pt>
                <c:pt idx="1893">
                  <c:v>847</c:v>
                </c:pt>
                <c:pt idx="1894">
                  <c:v>3</c:v>
                </c:pt>
                <c:pt idx="1895">
                  <c:v>73</c:v>
                </c:pt>
                <c:pt idx="1896">
                  <c:v>895</c:v>
                </c:pt>
                <c:pt idx="1897">
                  <c:v>140</c:v>
                </c:pt>
                <c:pt idx="1898">
                  <c:v>38675</c:v>
                </c:pt>
                <c:pt idx="1899">
                  <c:v>7040</c:v>
                </c:pt>
                <c:pt idx="1900">
                  <c:v>1233</c:v>
                </c:pt>
                <c:pt idx="1901">
                  <c:v>436</c:v>
                </c:pt>
                <c:pt idx="1902">
                  <c:v>1477</c:v>
                </c:pt>
                <c:pt idx="1903">
                  <c:v>118</c:v>
                </c:pt>
                <c:pt idx="1904">
                  <c:v>575</c:v>
                </c:pt>
                <c:pt idx="1905">
                  <c:v>125</c:v>
                </c:pt>
                <c:pt idx="1906">
                  <c:v>55</c:v>
                </c:pt>
                <c:pt idx="1907">
                  <c:v>909</c:v>
                </c:pt>
                <c:pt idx="1908">
                  <c:v>6285</c:v>
                </c:pt>
                <c:pt idx="1909">
                  <c:v>768</c:v>
                </c:pt>
                <c:pt idx="1910">
                  <c:v>402</c:v>
                </c:pt>
                <c:pt idx="1911">
                  <c:v>363</c:v>
                </c:pt>
                <c:pt idx="1912">
                  <c:v>1503</c:v>
                </c:pt>
                <c:pt idx="1913">
                  <c:v>170</c:v>
                </c:pt>
                <c:pt idx="1914">
                  <c:v>1882</c:v>
                </c:pt>
                <c:pt idx="1915">
                  <c:v>539</c:v>
                </c:pt>
                <c:pt idx="1916">
                  <c:v>19537</c:v>
                </c:pt>
                <c:pt idx="1917">
                  <c:v>710</c:v>
                </c:pt>
                <c:pt idx="1918">
                  <c:v>38</c:v>
                </c:pt>
                <c:pt idx="1919">
                  <c:v>60</c:v>
                </c:pt>
                <c:pt idx="1920">
                  <c:v>74</c:v>
                </c:pt>
                <c:pt idx="1921">
                  <c:v>548</c:v>
                </c:pt>
                <c:pt idx="1922">
                  <c:v>628</c:v>
                </c:pt>
                <c:pt idx="1923">
                  <c:v>54</c:v>
                </c:pt>
                <c:pt idx="1924">
                  <c:v>651</c:v>
                </c:pt>
                <c:pt idx="1925">
                  <c:v>413</c:v>
                </c:pt>
                <c:pt idx="1926">
                  <c:v>1861</c:v>
                </c:pt>
                <c:pt idx="1927">
                  <c:v>1900</c:v>
                </c:pt>
                <c:pt idx="1928">
                  <c:v>638</c:v>
                </c:pt>
                <c:pt idx="1929">
                  <c:v>1064</c:v>
                </c:pt>
                <c:pt idx="1930">
                  <c:v>2380</c:v>
                </c:pt>
                <c:pt idx="1931">
                  <c:v>600</c:v>
                </c:pt>
                <c:pt idx="1932">
                  <c:v>86</c:v>
                </c:pt>
                <c:pt idx="1933">
                  <c:v>1300</c:v>
                </c:pt>
                <c:pt idx="1934">
                  <c:v>165</c:v>
                </c:pt>
                <c:pt idx="1935">
                  <c:v>398</c:v>
                </c:pt>
                <c:pt idx="1936">
                  <c:v>986</c:v>
                </c:pt>
                <c:pt idx="1937">
                  <c:v>181</c:v>
                </c:pt>
                <c:pt idx="1938">
                  <c:v>1605</c:v>
                </c:pt>
                <c:pt idx="1939">
                  <c:v>4351</c:v>
                </c:pt>
                <c:pt idx="1940">
                  <c:v>231</c:v>
                </c:pt>
                <c:pt idx="1941">
                  <c:v>991</c:v>
                </c:pt>
                <c:pt idx="1942">
                  <c:v>1018</c:v>
                </c:pt>
                <c:pt idx="1943">
                  <c:v>154</c:v>
                </c:pt>
                <c:pt idx="1944">
                  <c:v>24730</c:v>
                </c:pt>
                <c:pt idx="1945">
                  <c:v>112</c:v>
                </c:pt>
                <c:pt idx="1946">
                  <c:v>103</c:v>
                </c:pt>
                <c:pt idx="1947">
                  <c:v>290</c:v>
                </c:pt>
                <c:pt idx="1948">
                  <c:v>1274</c:v>
                </c:pt>
                <c:pt idx="1949">
                  <c:v>3234</c:v>
                </c:pt>
                <c:pt idx="1950">
                  <c:v>60</c:v>
                </c:pt>
                <c:pt idx="1951">
                  <c:v>1638</c:v>
                </c:pt>
                <c:pt idx="1952">
                  <c:v>6417</c:v>
                </c:pt>
                <c:pt idx="1953">
                  <c:v>806</c:v>
                </c:pt>
                <c:pt idx="1954">
                  <c:v>1028</c:v>
                </c:pt>
                <c:pt idx="1955">
                  <c:v>5874</c:v>
                </c:pt>
                <c:pt idx="1956">
                  <c:v>316</c:v>
                </c:pt>
                <c:pt idx="1957">
                  <c:v>841</c:v>
                </c:pt>
                <c:pt idx="1958">
                  <c:v>309</c:v>
                </c:pt>
                <c:pt idx="1959">
                  <c:v>5069</c:v>
                </c:pt>
                <c:pt idx="1960">
                  <c:v>400</c:v>
                </c:pt>
                <c:pt idx="1961">
                  <c:v>203</c:v>
                </c:pt>
                <c:pt idx="1962">
                  <c:v>1154</c:v>
                </c:pt>
                <c:pt idx="1963">
                  <c:v>322</c:v>
                </c:pt>
                <c:pt idx="1964">
                  <c:v>531</c:v>
                </c:pt>
                <c:pt idx="1965">
                  <c:v>104</c:v>
                </c:pt>
                <c:pt idx="1966">
                  <c:v>30130</c:v>
                </c:pt>
                <c:pt idx="1967">
                  <c:v>9109</c:v>
                </c:pt>
                <c:pt idx="1968">
                  <c:v>278</c:v>
                </c:pt>
                <c:pt idx="1969">
                  <c:v>3417</c:v>
                </c:pt>
                <c:pt idx="1970">
                  <c:v>536</c:v>
                </c:pt>
                <c:pt idx="1971">
                  <c:v>2179</c:v>
                </c:pt>
                <c:pt idx="1972">
                  <c:v>987</c:v>
                </c:pt>
                <c:pt idx="1973">
                  <c:v>1169</c:v>
                </c:pt>
                <c:pt idx="1974">
                  <c:v>47</c:v>
                </c:pt>
                <c:pt idx="1975">
                  <c:v>507</c:v>
                </c:pt>
                <c:pt idx="1976">
                  <c:v>430</c:v>
                </c:pt>
                <c:pt idx="1977">
                  <c:v>1169</c:v>
                </c:pt>
                <c:pt idx="1978">
                  <c:v>6</c:v>
                </c:pt>
                <c:pt idx="1979">
                  <c:v>10</c:v>
                </c:pt>
                <c:pt idx="1980">
                  <c:v>18294</c:v>
                </c:pt>
                <c:pt idx="1981">
                  <c:v>339</c:v>
                </c:pt>
                <c:pt idx="1982">
                  <c:v>0</c:v>
                </c:pt>
                <c:pt idx="1983">
                  <c:v>3935</c:v>
                </c:pt>
                <c:pt idx="1984">
                  <c:v>556</c:v>
                </c:pt>
                <c:pt idx="1985">
                  <c:v>334</c:v>
                </c:pt>
                <c:pt idx="1986">
                  <c:v>9079</c:v>
                </c:pt>
                <c:pt idx="1987">
                  <c:v>90</c:v>
                </c:pt>
                <c:pt idx="1988">
                  <c:v>121</c:v>
                </c:pt>
                <c:pt idx="1989">
                  <c:v>1329</c:v>
                </c:pt>
                <c:pt idx="1990">
                  <c:v>21898</c:v>
                </c:pt>
                <c:pt idx="1991">
                  <c:v>182</c:v>
                </c:pt>
                <c:pt idx="1992">
                  <c:v>271</c:v>
                </c:pt>
                <c:pt idx="1993">
                  <c:v>747</c:v>
                </c:pt>
                <c:pt idx="1994">
                  <c:v>2712</c:v>
                </c:pt>
                <c:pt idx="1995">
                  <c:v>372</c:v>
                </c:pt>
                <c:pt idx="1996">
                  <c:v>1</c:v>
                </c:pt>
                <c:pt idx="1997">
                  <c:v>1185</c:v>
                </c:pt>
                <c:pt idx="1998">
                  <c:v>41</c:v>
                </c:pt>
                <c:pt idx="1999">
                  <c:v>765</c:v>
                </c:pt>
                <c:pt idx="2000">
                  <c:v>1068</c:v>
                </c:pt>
                <c:pt idx="2001">
                  <c:v>869</c:v>
                </c:pt>
                <c:pt idx="2002">
                  <c:v>443</c:v>
                </c:pt>
                <c:pt idx="2003">
                  <c:v>88</c:v>
                </c:pt>
                <c:pt idx="2004">
                  <c:v>1445</c:v>
                </c:pt>
                <c:pt idx="2005">
                  <c:v>186</c:v>
                </c:pt>
                <c:pt idx="2006">
                  <c:v>1810</c:v>
                </c:pt>
                <c:pt idx="2007">
                  <c:v>4399</c:v>
                </c:pt>
                <c:pt idx="2008">
                  <c:v>168</c:v>
                </c:pt>
                <c:pt idx="2009">
                  <c:v>373</c:v>
                </c:pt>
                <c:pt idx="2010">
                  <c:v>2417</c:v>
                </c:pt>
                <c:pt idx="2011">
                  <c:v>137</c:v>
                </c:pt>
                <c:pt idx="2012">
                  <c:v>17</c:v>
                </c:pt>
                <c:pt idx="2013">
                  <c:v>1860</c:v>
                </c:pt>
                <c:pt idx="2014">
                  <c:v>1886</c:v>
                </c:pt>
                <c:pt idx="2015">
                  <c:v>15</c:v>
                </c:pt>
                <c:pt idx="2016">
                  <c:v>96</c:v>
                </c:pt>
                <c:pt idx="2017">
                  <c:v>3939</c:v>
                </c:pt>
                <c:pt idx="2018">
                  <c:v>459</c:v>
                </c:pt>
                <c:pt idx="2019">
                  <c:v>17572</c:v>
                </c:pt>
                <c:pt idx="2020">
                  <c:v>6</c:v>
                </c:pt>
                <c:pt idx="2021">
                  <c:v>11</c:v>
                </c:pt>
                <c:pt idx="2022">
                  <c:v>14</c:v>
                </c:pt>
                <c:pt idx="2023">
                  <c:v>34</c:v>
                </c:pt>
                <c:pt idx="2024">
                  <c:v>1845</c:v>
                </c:pt>
                <c:pt idx="2025">
                  <c:v>516</c:v>
                </c:pt>
                <c:pt idx="2026">
                  <c:v>133</c:v>
                </c:pt>
                <c:pt idx="2027">
                  <c:v>380</c:v>
                </c:pt>
                <c:pt idx="2028">
                  <c:v>4991</c:v>
                </c:pt>
                <c:pt idx="2029">
                  <c:v>960</c:v>
                </c:pt>
                <c:pt idx="2030">
                  <c:v>1639</c:v>
                </c:pt>
                <c:pt idx="2031">
                  <c:v>4</c:v>
                </c:pt>
                <c:pt idx="2032">
                  <c:v>2307</c:v>
                </c:pt>
                <c:pt idx="2033">
                  <c:v>7647</c:v>
                </c:pt>
                <c:pt idx="2034">
                  <c:v>1893</c:v>
                </c:pt>
                <c:pt idx="2035">
                  <c:v>129</c:v>
                </c:pt>
                <c:pt idx="2036">
                  <c:v>2412</c:v>
                </c:pt>
                <c:pt idx="2037">
                  <c:v>202</c:v>
                </c:pt>
                <c:pt idx="2038">
                  <c:v>1420</c:v>
                </c:pt>
                <c:pt idx="2039">
                  <c:v>1192</c:v>
                </c:pt>
                <c:pt idx="2040">
                  <c:v>1713</c:v>
                </c:pt>
                <c:pt idx="2041">
                  <c:v>10447</c:v>
                </c:pt>
                <c:pt idx="2042">
                  <c:v>49</c:v>
                </c:pt>
                <c:pt idx="2043">
                  <c:v>683</c:v>
                </c:pt>
                <c:pt idx="2044">
                  <c:v>2174</c:v>
                </c:pt>
                <c:pt idx="2045">
                  <c:v>3316</c:v>
                </c:pt>
                <c:pt idx="2046">
                  <c:v>881</c:v>
                </c:pt>
                <c:pt idx="2047">
                  <c:v>382</c:v>
                </c:pt>
                <c:pt idx="2048">
                  <c:v>294</c:v>
                </c:pt>
                <c:pt idx="2049">
                  <c:v>1765</c:v>
                </c:pt>
                <c:pt idx="2050">
                  <c:v>91</c:v>
                </c:pt>
                <c:pt idx="2051">
                  <c:v>141</c:v>
                </c:pt>
                <c:pt idx="2052">
                  <c:v>1788</c:v>
                </c:pt>
                <c:pt idx="2053">
                  <c:v>113</c:v>
                </c:pt>
                <c:pt idx="2054">
                  <c:v>332</c:v>
                </c:pt>
                <c:pt idx="2055">
                  <c:v>2319</c:v>
                </c:pt>
                <c:pt idx="2056">
                  <c:v>228</c:v>
                </c:pt>
                <c:pt idx="2057">
                  <c:v>5811</c:v>
                </c:pt>
                <c:pt idx="2058">
                  <c:v>602</c:v>
                </c:pt>
                <c:pt idx="2059">
                  <c:v>90</c:v>
                </c:pt>
                <c:pt idx="2060">
                  <c:v>1657</c:v>
                </c:pt>
                <c:pt idx="2061">
                  <c:v>108</c:v>
                </c:pt>
                <c:pt idx="2062">
                  <c:v>1990</c:v>
                </c:pt>
                <c:pt idx="2063">
                  <c:v>34</c:v>
                </c:pt>
                <c:pt idx="2064">
                  <c:v>794</c:v>
                </c:pt>
                <c:pt idx="2065">
                  <c:v>362</c:v>
                </c:pt>
                <c:pt idx="2066">
                  <c:v>154</c:v>
                </c:pt>
                <c:pt idx="2067">
                  <c:v>1586</c:v>
                </c:pt>
                <c:pt idx="2068">
                  <c:v>814</c:v>
                </c:pt>
                <c:pt idx="2069">
                  <c:v>12</c:v>
                </c:pt>
                <c:pt idx="2070">
                  <c:v>764</c:v>
                </c:pt>
                <c:pt idx="2071">
                  <c:v>368</c:v>
                </c:pt>
                <c:pt idx="2072">
                  <c:v>311</c:v>
                </c:pt>
                <c:pt idx="2073">
                  <c:v>674</c:v>
                </c:pt>
                <c:pt idx="2074">
                  <c:v>1</c:v>
                </c:pt>
                <c:pt idx="2075">
                  <c:v>392</c:v>
                </c:pt>
                <c:pt idx="2076">
                  <c:v>32</c:v>
                </c:pt>
                <c:pt idx="2077">
                  <c:v>124</c:v>
                </c:pt>
                <c:pt idx="2078">
                  <c:v>201</c:v>
                </c:pt>
                <c:pt idx="2079">
                  <c:v>524</c:v>
                </c:pt>
                <c:pt idx="2080">
                  <c:v>54</c:v>
                </c:pt>
                <c:pt idx="2081">
                  <c:v>844</c:v>
                </c:pt>
                <c:pt idx="2082">
                  <c:v>4554</c:v>
                </c:pt>
                <c:pt idx="2083">
                  <c:v>540</c:v>
                </c:pt>
                <c:pt idx="2084">
                  <c:v>148</c:v>
                </c:pt>
                <c:pt idx="2085">
                  <c:v>500</c:v>
                </c:pt>
                <c:pt idx="2086">
                  <c:v>7332</c:v>
                </c:pt>
                <c:pt idx="2087">
                  <c:v>13</c:v>
                </c:pt>
                <c:pt idx="2088">
                  <c:v>947</c:v>
                </c:pt>
                <c:pt idx="2089">
                  <c:v>189</c:v>
                </c:pt>
                <c:pt idx="2090">
                  <c:v>2826</c:v>
                </c:pt>
                <c:pt idx="2091">
                  <c:v>4820</c:v>
                </c:pt>
                <c:pt idx="2092">
                  <c:v>54</c:v>
                </c:pt>
                <c:pt idx="2093">
                  <c:v>2990</c:v>
                </c:pt>
                <c:pt idx="2094">
                  <c:v>8</c:v>
                </c:pt>
                <c:pt idx="2095">
                  <c:v>9822</c:v>
                </c:pt>
                <c:pt idx="2096">
                  <c:v>2086</c:v>
                </c:pt>
                <c:pt idx="2097">
                  <c:v>145</c:v>
                </c:pt>
                <c:pt idx="2098">
                  <c:v>4161</c:v>
                </c:pt>
                <c:pt idx="2099">
                  <c:v>923</c:v>
                </c:pt>
                <c:pt idx="2100">
                  <c:v>5537</c:v>
                </c:pt>
                <c:pt idx="2101">
                  <c:v>4954</c:v>
                </c:pt>
                <c:pt idx="2102">
                  <c:v>922</c:v>
                </c:pt>
                <c:pt idx="2103">
                  <c:v>163</c:v>
                </c:pt>
                <c:pt idx="2104">
                  <c:v>2797</c:v>
                </c:pt>
                <c:pt idx="2105">
                  <c:v>810</c:v>
                </c:pt>
                <c:pt idx="2106">
                  <c:v>3606</c:v>
                </c:pt>
                <c:pt idx="2107">
                  <c:v>4266</c:v>
                </c:pt>
                <c:pt idx="2108">
                  <c:v>754</c:v>
                </c:pt>
                <c:pt idx="2109">
                  <c:v>210</c:v>
                </c:pt>
                <c:pt idx="2110">
                  <c:v>641</c:v>
                </c:pt>
                <c:pt idx="2111">
                  <c:v>7</c:v>
                </c:pt>
                <c:pt idx="2112">
                  <c:v>848</c:v>
                </c:pt>
                <c:pt idx="2113">
                  <c:v>87</c:v>
                </c:pt>
                <c:pt idx="2114">
                  <c:v>429</c:v>
                </c:pt>
                <c:pt idx="2115">
                  <c:v>4</c:v>
                </c:pt>
                <c:pt idx="2116">
                  <c:v>358</c:v>
                </c:pt>
                <c:pt idx="2117">
                  <c:v>488</c:v>
                </c:pt>
                <c:pt idx="2118">
                  <c:v>11</c:v>
                </c:pt>
                <c:pt idx="2119">
                  <c:v>701</c:v>
                </c:pt>
                <c:pt idx="2120">
                  <c:v>31</c:v>
                </c:pt>
                <c:pt idx="2121">
                  <c:v>17903</c:v>
                </c:pt>
                <c:pt idx="2122">
                  <c:v>284</c:v>
                </c:pt>
                <c:pt idx="2123">
                  <c:v>326</c:v>
                </c:pt>
                <c:pt idx="2124">
                  <c:v>17</c:v>
                </c:pt>
                <c:pt idx="2125">
                  <c:v>2515</c:v>
                </c:pt>
                <c:pt idx="2126">
                  <c:v>929</c:v>
                </c:pt>
                <c:pt idx="2127">
                  <c:v>399</c:v>
                </c:pt>
                <c:pt idx="2128">
                  <c:v>542</c:v>
                </c:pt>
                <c:pt idx="2129">
                  <c:v>49</c:v>
                </c:pt>
                <c:pt idx="2130">
                  <c:v>441</c:v>
                </c:pt>
                <c:pt idx="2131">
                  <c:v>1261</c:v>
                </c:pt>
                <c:pt idx="2132">
                  <c:v>970</c:v>
                </c:pt>
                <c:pt idx="2133">
                  <c:v>640</c:v>
                </c:pt>
                <c:pt idx="2134">
                  <c:v>260</c:v>
                </c:pt>
                <c:pt idx="2135">
                  <c:v>1614</c:v>
                </c:pt>
                <c:pt idx="2136">
                  <c:v>7</c:v>
                </c:pt>
                <c:pt idx="2137">
                  <c:v>5795</c:v>
                </c:pt>
                <c:pt idx="2138">
                  <c:v>82</c:v>
                </c:pt>
                <c:pt idx="2139">
                  <c:v>313</c:v>
                </c:pt>
                <c:pt idx="2140">
                  <c:v>41</c:v>
                </c:pt>
                <c:pt idx="2141">
                  <c:v>528</c:v>
                </c:pt>
                <c:pt idx="2142">
                  <c:v>191</c:v>
                </c:pt>
                <c:pt idx="2143">
                  <c:v>952</c:v>
                </c:pt>
                <c:pt idx="2144">
                  <c:v>2079</c:v>
                </c:pt>
                <c:pt idx="2145">
                  <c:v>615</c:v>
                </c:pt>
                <c:pt idx="2146">
                  <c:v>1798</c:v>
                </c:pt>
                <c:pt idx="2147">
                  <c:v>8</c:v>
                </c:pt>
                <c:pt idx="2148">
                  <c:v>4</c:v>
                </c:pt>
                <c:pt idx="2149">
                  <c:v>549</c:v>
                </c:pt>
                <c:pt idx="2150">
                  <c:v>168</c:v>
                </c:pt>
                <c:pt idx="2151">
                  <c:v>231</c:v>
                </c:pt>
                <c:pt idx="2152">
                  <c:v>2400</c:v>
                </c:pt>
                <c:pt idx="2153">
                  <c:v>1854</c:v>
                </c:pt>
                <c:pt idx="2154">
                  <c:v>802</c:v>
                </c:pt>
                <c:pt idx="2155">
                  <c:v>187</c:v>
                </c:pt>
                <c:pt idx="2156">
                  <c:v>1197</c:v>
                </c:pt>
                <c:pt idx="2157">
                  <c:v>26</c:v>
                </c:pt>
                <c:pt idx="2158">
                  <c:v>8055</c:v>
                </c:pt>
                <c:pt idx="2159">
                  <c:v>25</c:v>
                </c:pt>
                <c:pt idx="2160">
                  <c:v>2203</c:v>
                </c:pt>
                <c:pt idx="2161">
                  <c:v>2372</c:v>
                </c:pt>
                <c:pt idx="2162">
                  <c:v>366</c:v>
                </c:pt>
                <c:pt idx="2163">
                  <c:v>45</c:v>
                </c:pt>
                <c:pt idx="2164">
                  <c:v>100</c:v>
                </c:pt>
                <c:pt idx="2165">
                  <c:v>857</c:v>
                </c:pt>
                <c:pt idx="2166">
                  <c:v>16105</c:v>
                </c:pt>
                <c:pt idx="2167">
                  <c:v>379</c:v>
                </c:pt>
                <c:pt idx="2168">
                  <c:v>194</c:v>
                </c:pt>
                <c:pt idx="2169">
                  <c:v>699</c:v>
                </c:pt>
                <c:pt idx="2170">
                  <c:v>55</c:v>
                </c:pt>
                <c:pt idx="2171">
                  <c:v>16</c:v>
                </c:pt>
                <c:pt idx="2172">
                  <c:v>60</c:v>
                </c:pt>
                <c:pt idx="2173">
                  <c:v>16420</c:v>
                </c:pt>
                <c:pt idx="2174">
                  <c:v>178</c:v>
                </c:pt>
                <c:pt idx="2175">
                  <c:v>2512</c:v>
                </c:pt>
                <c:pt idx="2176">
                  <c:v>1858</c:v>
                </c:pt>
                <c:pt idx="2177">
                  <c:v>101</c:v>
                </c:pt>
                <c:pt idx="2178">
                  <c:v>155</c:v>
                </c:pt>
                <c:pt idx="2179">
                  <c:v>212</c:v>
                </c:pt>
                <c:pt idx="2180">
                  <c:v>2895</c:v>
                </c:pt>
                <c:pt idx="2181">
                  <c:v>1130</c:v>
                </c:pt>
                <c:pt idx="2182">
                  <c:v>471</c:v>
                </c:pt>
                <c:pt idx="2183">
                  <c:v>397</c:v>
                </c:pt>
                <c:pt idx="2184">
                  <c:v>4831</c:v>
                </c:pt>
                <c:pt idx="2185">
                  <c:v>19</c:v>
                </c:pt>
                <c:pt idx="2186">
                  <c:v>3708</c:v>
                </c:pt>
                <c:pt idx="2187">
                  <c:v>1378</c:v>
                </c:pt>
                <c:pt idx="2188">
                  <c:v>3158</c:v>
                </c:pt>
                <c:pt idx="2189">
                  <c:v>75</c:v>
                </c:pt>
                <c:pt idx="2190">
                  <c:v>1759</c:v>
                </c:pt>
                <c:pt idx="2191">
                  <c:v>2400</c:v>
                </c:pt>
                <c:pt idx="2192">
                  <c:v>2</c:v>
                </c:pt>
                <c:pt idx="2193">
                  <c:v>2947</c:v>
                </c:pt>
                <c:pt idx="2194">
                  <c:v>34</c:v>
                </c:pt>
                <c:pt idx="2195">
                  <c:v>237</c:v>
                </c:pt>
                <c:pt idx="2196">
                  <c:v>1230</c:v>
                </c:pt>
                <c:pt idx="2197">
                  <c:v>568</c:v>
                </c:pt>
                <c:pt idx="2198">
                  <c:v>44</c:v>
                </c:pt>
                <c:pt idx="2199">
                  <c:v>934</c:v>
                </c:pt>
                <c:pt idx="2200">
                  <c:v>22933</c:v>
                </c:pt>
                <c:pt idx="2201">
                  <c:v>3533</c:v>
                </c:pt>
                <c:pt idx="2202">
                  <c:v>561</c:v>
                </c:pt>
                <c:pt idx="2203">
                  <c:v>353</c:v>
                </c:pt>
                <c:pt idx="2204">
                  <c:v>1057</c:v>
                </c:pt>
                <c:pt idx="2205">
                  <c:v>147</c:v>
                </c:pt>
                <c:pt idx="2206">
                  <c:v>588</c:v>
                </c:pt>
                <c:pt idx="2207">
                  <c:v>892</c:v>
                </c:pt>
                <c:pt idx="2208">
                  <c:v>1061</c:v>
                </c:pt>
                <c:pt idx="2209">
                  <c:v>18207</c:v>
                </c:pt>
                <c:pt idx="2210">
                  <c:v>91</c:v>
                </c:pt>
                <c:pt idx="2211">
                  <c:v>129502</c:v>
                </c:pt>
                <c:pt idx="2212">
                  <c:v>340</c:v>
                </c:pt>
                <c:pt idx="2213">
                  <c:v>636</c:v>
                </c:pt>
                <c:pt idx="2214">
                  <c:v>343</c:v>
                </c:pt>
                <c:pt idx="2215">
                  <c:v>1</c:v>
                </c:pt>
                <c:pt idx="2216">
                  <c:v>347</c:v>
                </c:pt>
                <c:pt idx="2217">
                  <c:v>16</c:v>
                </c:pt>
                <c:pt idx="2218">
                  <c:v>150</c:v>
                </c:pt>
                <c:pt idx="2219">
                  <c:v>3133</c:v>
                </c:pt>
                <c:pt idx="2220">
                  <c:v>9373</c:v>
                </c:pt>
                <c:pt idx="2221">
                  <c:v>2317</c:v>
                </c:pt>
                <c:pt idx="2222">
                  <c:v>120</c:v>
                </c:pt>
                <c:pt idx="2223">
                  <c:v>2767</c:v>
                </c:pt>
                <c:pt idx="2224">
                  <c:v>290</c:v>
                </c:pt>
                <c:pt idx="2225">
                  <c:v>417</c:v>
                </c:pt>
                <c:pt idx="2226">
                  <c:v>1042</c:v>
                </c:pt>
                <c:pt idx="2227">
                  <c:v>4</c:v>
                </c:pt>
                <c:pt idx="2228">
                  <c:v>10</c:v>
                </c:pt>
                <c:pt idx="2229">
                  <c:v>5228</c:v>
                </c:pt>
                <c:pt idx="2230">
                  <c:v>950</c:v>
                </c:pt>
                <c:pt idx="2231">
                  <c:v>1976</c:v>
                </c:pt>
                <c:pt idx="2232">
                  <c:v>901</c:v>
                </c:pt>
                <c:pt idx="2233">
                  <c:v>321</c:v>
                </c:pt>
                <c:pt idx="2234">
                  <c:v>425</c:v>
                </c:pt>
                <c:pt idx="2235">
                  <c:v>263</c:v>
                </c:pt>
                <c:pt idx="2236">
                  <c:v>75</c:v>
                </c:pt>
                <c:pt idx="2237">
                  <c:v>2314</c:v>
                </c:pt>
                <c:pt idx="2238">
                  <c:v>97</c:v>
                </c:pt>
                <c:pt idx="2239">
                  <c:v>37</c:v>
                </c:pt>
                <c:pt idx="2240">
                  <c:v>162</c:v>
                </c:pt>
                <c:pt idx="2241">
                  <c:v>458</c:v>
                </c:pt>
                <c:pt idx="2242">
                  <c:v>5488</c:v>
                </c:pt>
                <c:pt idx="2243">
                  <c:v>119</c:v>
                </c:pt>
                <c:pt idx="2244">
                  <c:v>252</c:v>
                </c:pt>
                <c:pt idx="2245">
                  <c:v>196</c:v>
                </c:pt>
                <c:pt idx="2246">
                  <c:v>1063</c:v>
                </c:pt>
                <c:pt idx="2247">
                  <c:v>1643059</c:v>
                </c:pt>
                <c:pt idx="2248">
                  <c:v>929</c:v>
                </c:pt>
                <c:pt idx="2249">
                  <c:v>1432</c:v>
                </c:pt>
                <c:pt idx="2250">
                  <c:v>0</c:v>
                </c:pt>
                <c:pt idx="2251">
                  <c:v>88</c:v>
                </c:pt>
                <c:pt idx="2252">
                  <c:v>203</c:v>
                </c:pt>
                <c:pt idx="2253">
                  <c:v>2264</c:v>
                </c:pt>
                <c:pt idx="2254">
                  <c:v>19561</c:v>
                </c:pt>
                <c:pt idx="2255">
                  <c:v>1</c:v>
                </c:pt>
                <c:pt idx="2256">
                  <c:v>1188</c:v>
                </c:pt>
                <c:pt idx="2257">
                  <c:v>14</c:v>
                </c:pt>
                <c:pt idx="2258">
                  <c:v>2321</c:v>
                </c:pt>
                <c:pt idx="2259">
                  <c:v>1</c:v>
                </c:pt>
                <c:pt idx="2260">
                  <c:v>66251</c:v>
                </c:pt>
                <c:pt idx="2261">
                  <c:v>1533</c:v>
                </c:pt>
                <c:pt idx="2262">
                  <c:v>1104</c:v>
                </c:pt>
                <c:pt idx="2263">
                  <c:v>3353</c:v>
                </c:pt>
                <c:pt idx="2264">
                  <c:v>118</c:v>
                </c:pt>
                <c:pt idx="2265">
                  <c:v>27</c:v>
                </c:pt>
                <c:pt idx="2266">
                  <c:v>758</c:v>
                </c:pt>
                <c:pt idx="2267">
                  <c:v>249</c:v>
                </c:pt>
                <c:pt idx="2268">
                  <c:v>2481</c:v>
                </c:pt>
                <c:pt idx="2269">
                  <c:v>80</c:v>
                </c:pt>
                <c:pt idx="2270">
                  <c:v>113</c:v>
                </c:pt>
                <c:pt idx="2271">
                  <c:v>109</c:v>
                </c:pt>
                <c:pt idx="2272">
                  <c:v>64</c:v>
                </c:pt>
                <c:pt idx="2273">
                  <c:v>95</c:v>
                </c:pt>
                <c:pt idx="2274">
                  <c:v>134</c:v>
                </c:pt>
                <c:pt idx="2275">
                  <c:v>2157</c:v>
                </c:pt>
                <c:pt idx="2276">
                  <c:v>8</c:v>
                </c:pt>
                <c:pt idx="2277">
                  <c:v>378</c:v>
                </c:pt>
                <c:pt idx="2278">
                  <c:v>103</c:v>
                </c:pt>
                <c:pt idx="2279">
                  <c:v>180</c:v>
                </c:pt>
                <c:pt idx="2280">
                  <c:v>33</c:v>
                </c:pt>
                <c:pt idx="2281">
                  <c:v>6157</c:v>
                </c:pt>
                <c:pt idx="2282">
                  <c:v>222</c:v>
                </c:pt>
                <c:pt idx="2283">
                  <c:v>664</c:v>
                </c:pt>
                <c:pt idx="2284">
                  <c:v>261</c:v>
                </c:pt>
                <c:pt idx="2285">
                  <c:v>377</c:v>
                </c:pt>
                <c:pt idx="2286">
                  <c:v>227</c:v>
                </c:pt>
                <c:pt idx="2287">
                  <c:v>111</c:v>
                </c:pt>
                <c:pt idx="2288">
                  <c:v>4927</c:v>
                </c:pt>
                <c:pt idx="2289">
                  <c:v>14</c:v>
                </c:pt>
                <c:pt idx="2290">
                  <c:v>6</c:v>
                </c:pt>
                <c:pt idx="2291">
                  <c:v>430</c:v>
                </c:pt>
                <c:pt idx="2292">
                  <c:v>39</c:v>
                </c:pt>
                <c:pt idx="2293">
                  <c:v>29</c:v>
                </c:pt>
                <c:pt idx="2294">
                  <c:v>227</c:v>
                </c:pt>
                <c:pt idx="2295">
                  <c:v>29</c:v>
                </c:pt>
                <c:pt idx="2296">
                  <c:v>225</c:v>
                </c:pt>
                <c:pt idx="2297">
                  <c:v>16479</c:v>
                </c:pt>
                <c:pt idx="2298">
                  <c:v>248</c:v>
                </c:pt>
                <c:pt idx="2299">
                  <c:v>1158</c:v>
                </c:pt>
                <c:pt idx="2300">
                  <c:v>750</c:v>
                </c:pt>
                <c:pt idx="2301">
                  <c:v>6296</c:v>
                </c:pt>
                <c:pt idx="2302">
                  <c:v>36</c:v>
                </c:pt>
                <c:pt idx="2303">
                  <c:v>540</c:v>
                </c:pt>
                <c:pt idx="2304">
                  <c:v>16</c:v>
                </c:pt>
                <c:pt idx="2305">
                  <c:v>64</c:v>
                </c:pt>
                <c:pt idx="2306">
                  <c:v>2</c:v>
                </c:pt>
                <c:pt idx="2307">
                  <c:v>6</c:v>
                </c:pt>
                <c:pt idx="2308">
                  <c:v>831</c:v>
                </c:pt>
                <c:pt idx="2309">
                  <c:v>233</c:v>
                </c:pt>
                <c:pt idx="2310">
                  <c:v>7339</c:v>
                </c:pt>
                <c:pt idx="2311">
                  <c:v>1442</c:v>
                </c:pt>
                <c:pt idx="2312">
                  <c:v>27</c:v>
                </c:pt>
                <c:pt idx="2313">
                  <c:v>5624</c:v>
                </c:pt>
                <c:pt idx="2314">
                  <c:v>1572</c:v>
                </c:pt>
                <c:pt idx="2315">
                  <c:v>400</c:v>
                </c:pt>
                <c:pt idx="2316">
                  <c:v>110</c:v>
                </c:pt>
                <c:pt idx="2317">
                  <c:v>851</c:v>
                </c:pt>
                <c:pt idx="2318">
                  <c:v>113</c:v>
                </c:pt>
                <c:pt idx="2319">
                  <c:v>3899</c:v>
                </c:pt>
                <c:pt idx="2320">
                  <c:v>99</c:v>
                </c:pt>
                <c:pt idx="2321">
                  <c:v>557</c:v>
                </c:pt>
                <c:pt idx="2322">
                  <c:v>205</c:v>
                </c:pt>
                <c:pt idx="2323">
                  <c:v>755</c:v>
                </c:pt>
                <c:pt idx="2324">
                  <c:v>1468</c:v>
                </c:pt>
                <c:pt idx="2325">
                  <c:v>11</c:v>
                </c:pt>
                <c:pt idx="2326">
                  <c:v>490</c:v>
                </c:pt>
                <c:pt idx="2327">
                  <c:v>494</c:v>
                </c:pt>
                <c:pt idx="2328">
                  <c:v>42</c:v>
                </c:pt>
                <c:pt idx="2329">
                  <c:v>41</c:v>
                </c:pt>
                <c:pt idx="2330">
                  <c:v>1507</c:v>
                </c:pt>
                <c:pt idx="2331">
                  <c:v>1180</c:v>
                </c:pt>
                <c:pt idx="2332">
                  <c:v>136</c:v>
                </c:pt>
                <c:pt idx="2333">
                  <c:v>228</c:v>
                </c:pt>
                <c:pt idx="2334">
                  <c:v>604</c:v>
                </c:pt>
                <c:pt idx="2335">
                  <c:v>71</c:v>
                </c:pt>
                <c:pt idx="2336">
                  <c:v>374</c:v>
                </c:pt>
                <c:pt idx="2337">
                  <c:v>150</c:v>
                </c:pt>
                <c:pt idx="2338">
                  <c:v>208</c:v>
                </c:pt>
                <c:pt idx="2339">
                  <c:v>155</c:v>
                </c:pt>
                <c:pt idx="2340">
                  <c:v>64</c:v>
                </c:pt>
                <c:pt idx="2341">
                  <c:v>4023</c:v>
                </c:pt>
                <c:pt idx="2342">
                  <c:v>221</c:v>
                </c:pt>
                <c:pt idx="2343">
                  <c:v>9</c:v>
                </c:pt>
                <c:pt idx="2344">
                  <c:v>1</c:v>
                </c:pt>
                <c:pt idx="2345">
                  <c:v>952</c:v>
                </c:pt>
                <c:pt idx="2346">
                  <c:v>21428</c:v>
                </c:pt>
                <c:pt idx="2347">
                  <c:v>2647</c:v>
                </c:pt>
                <c:pt idx="2348">
                  <c:v>879</c:v>
                </c:pt>
                <c:pt idx="2349">
                  <c:v>345</c:v>
                </c:pt>
                <c:pt idx="2350">
                  <c:v>623</c:v>
                </c:pt>
                <c:pt idx="2351">
                  <c:v>118</c:v>
                </c:pt>
                <c:pt idx="2352">
                  <c:v>14</c:v>
                </c:pt>
                <c:pt idx="2353">
                  <c:v>113</c:v>
                </c:pt>
                <c:pt idx="2354">
                  <c:v>992</c:v>
                </c:pt>
                <c:pt idx="2355">
                  <c:v>2</c:v>
                </c:pt>
                <c:pt idx="2356">
                  <c:v>671</c:v>
                </c:pt>
                <c:pt idx="2357">
                  <c:v>2403</c:v>
                </c:pt>
                <c:pt idx="2358">
                  <c:v>549</c:v>
                </c:pt>
                <c:pt idx="2359">
                  <c:v>621</c:v>
                </c:pt>
                <c:pt idx="2360">
                  <c:v>265</c:v>
                </c:pt>
                <c:pt idx="2361">
                  <c:v>61447</c:v>
                </c:pt>
                <c:pt idx="2362">
                  <c:v>342</c:v>
                </c:pt>
                <c:pt idx="2363">
                  <c:v>115</c:v>
                </c:pt>
                <c:pt idx="2364">
                  <c:v>162</c:v>
                </c:pt>
                <c:pt idx="2365">
                  <c:v>705</c:v>
                </c:pt>
                <c:pt idx="2366">
                  <c:v>1962</c:v>
                </c:pt>
                <c:pt idx="2367">
                  <c:v>6687</c:v>
                </c:pt>
                <c:pt idx="2368">
                  <c:v>45</c:v>
                </c:pt>
                <c:pt idx="2369">
                  <c:v>4682</c:v>
                </c:pt>
                <c:pt idx="2370">
                  <c:v>813</c:v>
                </c:pt>
                <c:pt idx="2371">
                  <c:v>346</c:v>
                </c:pt>
                <c:pt idx="2372">
                  <c:v>136</c:v>
                </c:pt>
                <c:pt idx="2373">
                  <c:v>32</c:v>
                </c:pt>
                <c:pt idx="2374">
                  <c:v>18</c:v>
                </c:pt>
                <c:pt idx="2375">
                  <c:v>1709</c:v>
                </c:pt>
                <c:pt idx="2376">
                  <c:v>1877</c:v>
                </c:pt>
                <c:pt idx="2377">
                  <c:v>3</c:v>
                </c:pt>
                <c:pt idx="2378">
                  <c:v>10372</c:v>
                </c:pt>
                <c:pt idx="2379">
                  <c:v>4861</c:v>
                </c:pt>
                <c:pt idx="2380">
                  <c:v>683</c:v>
                </c:pt>
                <c:pt idx="2381">
                  <c:v>1256</c:v>
                </c:pt>
                <c:pt idx="2382">
                  <c:v>1960</c:v>
                </c:pt>
                <c:pt idx="2383">
                  <c:v>265</c:v>
                </c:pt>
                <c:pt idx="2384">
                  <c:v>1108</c:v>
                </c:pt>
                <c:pt idx="2385">
                  <c:v>81</c:v>
                </c:pt>
                <c:pt idx="2386">
                  <c:v>2</c:v>
                </c:pt>
                <c:pt idx="2387">
                  <c:v>724</c:v>
                </c:pt>
                <c:pt idx="2388">
                  <c:v>3357</c:v>
                </c:pt>
                <c:pt idx="2389">
                  <c:v>116</c:v>
                </c:pt>
                <c:pt idx="2390">
                  <c:v>1182</c:v>
                </c:pt>
                <c:pt idx="2391">
                  <c:v>556</c:v>
                </c:pt>
                <c:pt idx="2392">
                  <c:v>543</c:v>
                </c:pt>
                <c:pt idx="2393">
                  <c:v>730</c:v>
                </c:pt>
                <c:pt idx="2394">
                  <c:v>1761</c:v>
                </c:pt>
                <c:pt idx="2395">
                  <c:v>522</c:v>
                </c:pt>
                <c:pt idx="2396">
                  <c:v>1561</c:v>
                </c:pt>
                <c:pt idx="2397">
                  <c:v>1227</c:v>
                </c:pt>
                <c:pt idx="2398">
                  <c:v>3755</c:v>
                </c:pt>
                <c:pt idx="2399">
                  <c:v>546</c:v>
                </c:pt>
                <c:pt idx="2400">
                  <c:v>1773</c:v>
                </c:pt>
                <c:pt idx="2401">
                  <c:v>150</c:v>
                </c:pt>
                <c:pt idx="2402">
                  <c:v>76</c:v>
                </c:pt>
                <c:pt idx="2403">
                  <c:v>472</c:v>
                </c:pt>
                <c:pt idx="2404">
                  <c:v>2798</c:v>
                </c:pt>
                <c:pt idx="2405">
                  <c:v>3303</c:v>
                </c:pt>
                <c:pt idx="2406">
                  <c:v>5353</c:v>
                </c:pt>
                <c:pt idx="2407">
                  <c:v>630</c:v>
                </c:pt>
                <c:pt idx="2408">
                  <c:v>128</c:v>
                </c:pt>
                <c:pt idx="2409">
                  <c:v>101</c:v>
                </c:pt>
                <c:pt idx="2410">
                  <c:v>1484</c:v>
                </c:pt>
                <c:pt idx="2411">
                  <c:v>7</c:v>
                </c:pt>
                <c:pt idx="2412">
                  <c:v>5365</c:v>
                </c:pt>
                <c:pt idx="2413">
                  <c:v>788</c:v>
                </c:pt>
                <c:pt idx="2414">
                  <c:v>1198</c:v>
                </c:pt>
                <c:pt idx="2415">
                  <c:v>159</c:v>
                </c:pt>
                <c:pt idx="2416">
                  <c:v>573</c:v>
                </c:pt>
                <c:pt idx="2417">
                  <c:v>1169</c:v>
                </c:pt>
                <c:pt idx="2418">
                  <c:v>335</c:v>
                </c:pt>
                <c:pt idx="2419">
                  <c:v>1196</c:v>
                </c:pt>
                <c:pt idx="2420">
                  <c:v>522</c:v>
                </c:pt>
                <c:pt idx="2421">
                  <c:v>401</c:v>
                </c:pt>
                <c:pt idx="2422">
                  <c:v>436</c:v>
                </c:pt>
                <c:pt idx="2423">
                  <c:v>62</c:v>
                </c:pt>
                <c:pt idx="2424">
                  <c:v>632</c:v>
                </c:pt>
                <c:pt idx="2425">
                  <c:v>354</c:v>
                </c:pt>
                <c:pt idx="2426">
                  <c:v>3954</c:v>
                </c:pt>
                <c:pt idx="2427">
                  <c:v>279</c:v>
                </c:pt>
                <c:pt idx="2428">
                  <c:v>332</c:v>
                </c:pt>
                <c:pt idx="2429">
                  <c:v>1259</c:v>
                </c:pt>
                <c:pt idx="2430">
                  <c:v>50</c:v>
                </c:pt>
                <c:pt idx="2431">
                  <c:v>323</c:v>
                </c:pt>
                <c:pt idx="2432">
                  <c:v>27</c:v>
                </c:pt>
                <c:pt idx="2433">
                  <c:v>170</c:v>
                </c:pt>
                <c:pt idx="2434">
                  <c:v>201</c:v>
                </c:pt>
                <c:pt idx="2435">
                  <c:v>13</c:v>
                </c:pt>
                <c:pt idx="2436">
                  <c:v>393</c:v>
                </c:pt>
                <c:pt idx="2437">
                  <c:v>154</c:v>
                </c:pt>
                <c:pt idx="2438">
                  <c:v>2250</c:v>
                </c:pt>
                <c:pt idx="2439">
                  <c:v>1375</c:v>
                </c:pt>
                <c:pt idx="2440">
                  <c:v>773</c:v>
                </c:pt>
                <c:pt idx="2441">
                  <c:v>126931</c:v>
                </c:pt>
                <c:pt idx="2442">
                  <c:v>946</c:v>
                </c:pt>
                <c:pt idx="2443">
                  <c:v>1570</c:v>
                </c:pt>
                <c:pt idx="2444">
                  <c:v>225</c:v>
                </c:pt>
                <c:pt idx="2445">
                  <c:v>112</c:v>
                </c:pt>
                <c:pt idx="2446">
                  <c:v>27</c:v>
                </c:pt>
                <c:pt idx="2447">
                  <c:v>87</c:v>
                </c:pt>
                <c:pt idx="2448">
                  <c:v>195</c:v>
                </c:pt>
                <c:pt idx="2449">
                  <c:v>255</c:v>
                </c:pt>
                <c:pt idx="2450">
                  <c:v>7048</c:v>
                </c:pt>
                <c:pt idx="2451">
                  <c:v>1077</c:v>
                </c:pt>
                <c:pt idx="2452">
                  <c:v>26</c:v>
                </c:pt>
                <c:pt idx="2453">
                  <c:v>58</c:v>
                </c:pt>
                <c:pt idx="2454">
                  <c:v>620</c:v>
                </c:pt>
                <c:pt idx="2455">
                  <c:v>29</c:v>
                </c:pt>
                <c:pt idx="2456">
                  <c:v>3668</c:v>
                </c:pt>
                <c:pt idx="2457">
                  <c:v>1018</c:v>
                </c:pt>
                <c:pt idx="2458">
                  <c:v>10980</c:v>
                </c:pt>
                <c:pt idx="2459">
                  <c:v>61</c:v>
                </c:pt>
                <c:pt idx="2460">
                  <c:v>2742</c:v>
                </c:pt>
                <c:pt idx="2461">
                  <c:v>0</c:v>
                </c:pt>
                <c:pt idx="2462">
                  <c:v>4290</c:v>
                </c:pt>
                <c:pt idx="2463">
                  <c:v>305</c:v>
                </c:pt>
                <c:pt idx="2464">
                  <c:v>1098</c:v>
                </c:pt>
                <c:pt idx="2465">
                  <c:v>1121</c:v>
                </c:pt>
                <c:pt idx="2466">
                  <c:v>3697</c:v>
                </c:pt>
                <c:pt idx="2467">
                  <c:v>628</c:v>
                </c:pt>
                <c:pt idx="2468">
                  <c:v>864</c:v>
                </c:pt>
                <c:pt idx="2469">
                  <c:v>2553</c:v>
                </c:pt>
                <c:pt idx="2470">
                  <c:v>1081</c:v>
                </c:pt>
                <c:pt idx="2471">
                  <c:v>798</c:v>
                </c:pt>
                <c:pt idx="2472">
                  <c:v>294</c:v>
                </c:pt>
                <c:pt idx="2473">
                  <c:v>2</c:v>
                </c:pt>
                <c:pt idx="2474">
                  <c:v>822</c:v>
                </c:pt>
                <c:pt idx="2475">
                  <c:v>343</c:v>
                </c:pt>
                <c:pt idx="2476">
                  <c:v>341</c:v>
                </c:pt>
                <c:pt idx="2477">
                  <c:v>2014</c:v>
                </c:pt>
                <c:pt idx="2478">
                  <c:v>147</c:v>
                </c:pt>
                <c:pt idx="2479">
                  <c:v>69</c:v>
                </c:pt>
                <c:pt idx="2480">
                  <c:v>158</c:v>
                </c:pt>
                <c:pt idx="2481">
                  <c:v>1318</c:v>
                </c:pt>
                <c:pt idx="2482">
                  <c:v>87</c:v>
                </c:pt>
                <c:pt idx="2483">
                  <c:v>651</c:v>
                </c:pt>
                <c:pt idx="2484">
                  <c:v>906</c:v>
                </c:pt>
                <c:pt idx="2485">
                  <c:v>8</c:v>
                </c:pt>
                <c:pt idx="2486">
                  <c:v>1657</c:v>
                </c:pt>
                <c:pt idx="2487">
                  <c:v>57</c:v>
                </c:pt>
                <c:pt idx="2488">
                  <c:v>2589</c:v>
                </c:pt>
                <c:pt idx="2489">
                  <c:v>829</c:v>
                </c:pt>
                <c:pt idx="2490">
                  <c:v>1796</c:v>
                </c:pt>
                <c:pt idx="2491">
                  <c:v>163</c:v>
                </c:pt>
                <c:pt idx="2492">
                  <c:v>943</c:v>
                </c:pt>
                <c:pt idx="2493">
                  <c:v>4</c:v>
                </c:pt>
                <c:pt idx="2494">
                  <c:v>4595</c:v>
                </c:pt>
                <c:pt idx="2495">
                  <c:v>3066</c:v>
                </c:pt>
                <c:pt idx="2496">
                  <c:v>26</c:v>
                </c:pt>
                <c:pt idx="2497">
                  <c:v>2335</c:v>
                </c:pt>
                <c:pt idx="2498">
                  <c:v>325</c:v>
                </c:pt>
                <c:pt idx="2499">
                  <c:v>5766</c:v>
                </c:pt>
                <c:pt idx="2500">
                  <c:v>1829</c:v>
                </c:pt>
                <c:pt idx="2501">
                  <c:v>2849</c:v>
                </c:pt>
                <c:pt idx="2502">
                  <c:v>223</c:v>
                </c:pt>
                <c:pt idx="2503">
                  <c:v>1109</c:v>
                </c:pt>
                <c:pt idx="2504">
                  <c:v>1145</c:v>
                </c:pt>
                <c:pt idx="2505">
                  <c:v>564</c:v>
                </c:pt>
                <c:pt idx="2506">
                  <c:v>202</c:v>
                </c:pt>
                <c:pt idx="2507">
                  <c:v>29865</c:v>
                </c:pt>
                <c:pt idx="2508">
                  <c:v>822</c:v>
                </c:pt>
                <c:pt idx="2509">
                  <c:v>20</c:v>
                </c:pt>
                <c:pt idx="2510">
                  <c:v>8</c:v>
                </c:pt>
                <c:pt idx="2511">
                  <c:v>368</c:v>
                </c:pt>
                <c:pt idx="2512">
                  <c:v>365</c:v>
                </c:pt>
                <c:pt idx="2513">
                  <c:v>1587</c:v>
                </c:pt>
                <c:pt idx="2514">
                  <c:v>8704</c:v>
                </c:pt>
                <c:pt idx="2515">
                  <c:v>26</c:v>
                </c:pt>
                <c:pt idx="2516">
                  <c:v>2</c:v>
                </c:pt>
                <c:pt idx="2517">
                  <c:v>6</c:v>
                </c:pt>
                <c:pt idx="2518">
                  <c:v>3</c:v>
                </c:pt>
                <c:pt idx="2519">
                  <c:v>773</c:v>
                </c:pt>
                <c:pt idx="2520">
                  <c:v>966</c:v>
                </c:pt>
                <c:pt idx="2521">
                  <c:v>183</c:v>
                </c:pt>
                <c:pt idx="2522">
                  <c:v>1928</c:v>
                </c:pt>
                <c:pt idx="2523">
                  <c:v>233</c:v>
                </c:pt>
                <c:pt idx="2524">
                  <c:v>1322</c:v>
                </c:pt>
                <c:pt idx="2525">
                  <c:v>14</c:v>
                </c:pt>
                <c:pt idx="2526">
                  <c:v>799</c:v>
                </c:pt>
                <c:pt idx="2527">
                  <c:v>213</c:v>
                </c:pt>
                <c:pt idx="2528">
                  <c:v>195</c:v>
                </c:pt>
                <c:pt idx="2529">
                  <c:v>2133</c:v>
                </c:pt>
                <c:pt idx="2530">
                  <c:v>688</c:v>
                </c:pt>
                <c:pt idx="2531">
                  <c:v>1853</c:v>
                </c:pt>
                <c:pt idx="2532">
                  <c:v>302</c:v>
                </c:pt>
                <c:pt idx="2533">
                  <c:v>300</c:v>
                </c:pt>
                <c:pt idx="2534">
                  <c:v>341</c:v>
                </c:pt>
                <c:pt idx="2535">
                  <c:v>559</c:v>
                </c:pt>
                <c:pt idx="2536">
                  <c:v>189</c:v>
                </c:pt>
                <c:pt idx="2537">
                  <c:v>16</c:v>
                </c:pt>
                <c:pt idx="2538">
                  <c:v>255</c:v>
                </c:pt>
                <c:pt idx="2539">
                  <c:v>339</c:v>
                </c:pt>
                <c:pt idx="2540">
                  <c:v>6632</c:v>
                </c:pt>
                <c:pt idx="2541">
                  <c:v>11435</c:v>
                </c:pt>
                <c:pt idx="2542">
                  <c:v>914</c:v>
                </c:pt>
                <c:pt idx="2543">
                  <c:v>374</c:v>
                </c:pt>
                <c:pt idx="2544">
                  <c:v>79</c:v>
                </c:pt>
                <c:pt idx="2545">
                  <c:v>1031</c:v>
                </c:pt>
                <c:pt idx="2546">
                  <c:v>610</c:v>
                </c:pt>
                <c:pt idx="2547">
                  <c:v>160</c:v>
                </c:pt>
                <c:pt idx="2548">
                  <c:v>824</c:v>
                </c:pt>
                <c:pt idx="2549">
                  <c:v>1085</c:v>
                </c:pt>
                <c:pt idx="2550">
                  <c:v>859</c:v>
                </c:pt>
                <c:pt idx="2551">
                  <c:v>1965</c:v>
                </c:pt>
                <c:pt idx="2552">
                  <c:v>12</c:v>
                </c:pt>
                <c:pt idx="2553">
                  <c:v>207</c:v>
                </c:pt>
                <c:pt idx="2554">
                  <c:v>961</c:v>
                </c:pt>
                <c:pt idx="2555">
                  <c:v>40</c:v>
                </c:pt>
                <c:pt idx="2556">
                  <c:v>266</c:v>
                </c:pt>
                <c:pt idx="2557">
                  <c:v>671</c:v>
                </c:pt>
                <c:pt idx="2558">
                  <c:v>31651</c:v>
                </c:pt>
                <c:pt idx="2559">
                  <c:v>101</c:v>
                </c:pt>
                <c:pt idx="2560">
                  <c:v>1224</c:v>
                </c:pt>
                <c:pt idx="2561">
                  <c:v>1569</c:v>
                </c:pt>
                <c:pt idx="2562">
                  <c:v>1325</c:v>
                </c:pt>
                <c:pt idx="2563">
                  <c:v>1214</c:v>
                </c:pt>
                <c:pt idx="2564">
                  <c:v>755</c:v>
                </c:pt>
                <c:pt idx="2565">
                  <c:v>11660</c:v>
                </c:pt>
                <c:pt idx="2566">
                  <c:v>7</c:v>
                </c:pt>
                <c:pt idx="2567">
                  <c:v>1804</c:v>
                </c:pt>
                <c:pt idx="2568">
                  <c:v>322</c:v>
                </c:pt>
                <c:pt idx="2569">
                  <c:v>286</c:v>
                </c:pt>
                <c:pt idx="2570">
                  <c:v>311</c:v>
                </c:pt>
                <c:pt idx="2571">
                  <c:v>3</c:v>
                </c:pt>
                <c:pt idx="2572">
                  <c:v>3099</c:v>
                </c:pt>
                <c:pt idx="2573">
                  <c:v>18</c:v>
                </c:pt>
                <c:pt idx="2574">
                  <c:v>279</c:v>
                </c:pt>
                <c:pt idx="2575">
                  <c:v>24</c:v>
                </c:pt>
                <c:pt idx="2576">
                  <c:v>411</c:v>
                </c:pt>
                <c:pt idx="2577">
                  <c:v>2851</c:v>
                </c:pt>
                <c:pt idx="2578">
                  <c:v>322</c:v>
                </c:pt>
                <c:pt idx="2579">
                  <c:v>6146</c:v>
                </c:pt>
                <c:pt idx="2580">
                  <c:v>808</c:v>
                </c:pt>
                <c:pt idx="2581">
                  <c:v>303</c:v>
                </c:pt>
                <c:pt idx="2582">
                  <c:v>2105</c:v>
                </c:pt>
                <c:pt idx="2583">
                  <c:v>346</c:v>
                </c:pt>
                <c:pt idx="2584">
                  <c:v>890</c:v>
                </c:pt>
                <c:pt idx="2585">
                  <c:v>496</c:v>
                </c:pt>
                <c:pt idx="2586">
                  <c:v>25</c:v>
                </c:pt>
                <c:pt idx="2587">
                  <c:v>312</c:v>
                </c:pt>
                <c:pt idx="2588">
                  <c:v>5668</c:v>
                </c:pt>
                <c:pt idx="2589">
                  <c:v>11</c:v>
                </c:pt>
                <c:pt idx="2590">
                  <c:v>3172</c:v>
                </c:pt>
                <c:pt idx="2591">
                  <c:v>2945</c:v>
                </c:pt>
                <c:pt idx="2592">
                  <c:v>206</c:v>
                </c:pt>
                <c:pt idx="2593">
                  <c:v>544</c:v>
                </c:pt>
                <c:pt idx="2594">
                  <c:v>108</c:v>
                </c:pt>
                <c:pt idx="2595">
                  <c:v>135</c:v>
                </c:pt>
                <c:pt idx="2596">
                  <c:v>75</c:v>
                </c:pt>
                <c:pt idx="2597">
                  <c:v>196</c:v>
                </c:pt>
                <c:pt idx="2598">
                  <c:v>111</c:v>
                </c:pt>
                <c:pt idx="2599">
                  <c:v>2642</c:v>
                </c:pt>
                <c:pt idx="2600">
                  <c:v>111</c:v>
                </c:pt>
                <c:pt idx="2601">
                  <c:v>2685</c:v>
                </c:pt>
                <c:pt idx="2602">
                  <c:v>1213</c:v>
                </c:pt>
                <c:pt idx="2603">
                  <c:v>183</c:v>
                </c:pt>
                <c:pt idx="2604">
                  <c:v>32</c:v>
                </c:pt>
                <c:pt idx="2605">
                  <c:v>99</c:v>
                </c:pt>
                <c:pt idx="2606">
                  <c:v>16586</c:v>
                </c:pt>
                <c:pt idx="2607">
                  <c:v>472</c:v>
                </c:pt>
                <c:pt idx="2608">
                  <c:v>912</c:v>
                </c:pt>
                <c:pt idx="2609">
                  <c:v>395</c:v>
                </c:pt>
                <c:pt idx="2610">
                  <c:v>270</c:v>
                </c:pt>
                <c:pt idx="2611">
                  <c:v>69</c:v>
                </c:pt>
                <c:pt idx="2612">
                  <c:v>152</c:v>
                </c:pt>
                <c:pt idx="2613">
                  <c:v>124</c:v>
                </c:pt>
                <c:pt idx="2614">
                  <c:v>751</c:v>
                </c:pt>
                <c:pt idx="2615">
                  <c:v>1205</c:v>
                </c:pt>
                <c:pt idx="2616">
                  <c:v>19</c:v>
                </c:pt>
                <c:pt idx="2617">
                  <c:v>1124</c:v>
                </c:pt>
                <c:pt idx="2618">
                  <c:v>199</c:v>
                </c:pt>
                <c:pt idx="2619">
                  <c:v>447</c:v>
                </c:pt>
                <c:pt idx="2620">
                  <c:v>1293</c:v>
                </c:pt>
                <c:pt idx="2621">
                  <c:v>855</c:v>
                </c:pt>
                <c:pt idx="2622">
                  <c:v>717</c:v>
                </c:pt>
                <c:pt idx="2623">
                  <c:v>238</c:v>
                </c:pt>
                <c:pt idx="2624">
                  <c:v>189</c:v>
                </c:pt>
                <c:pt idx="2625">
                  <c:v>163</c:v>
                </c:pt>
                <c:pt idx="2626">
                  <c:v>245</c:v>
                </c:pt>
                <c:pt idx="2627">
                  <c:v>2709</c:v>
                </c:pt>
                <c:pt idx="2628">
                  <c:v>93</c:v>
                </c:pt>
                <c:pt idx="2629">
                  <c:v>166</c:v>
                </c:pt>
                <c:pt idx="2630">
                  <c:v>1197</c:v>
                </c:pt>
                <c:pt idx="2631">
                  <c:v>684</c:v>
                </c:pt>
                <c:pt idx="2632">
                  <c:v>302</c:v>
                </c:pt>
                <c:pt idx="2633">
                  <c:v>2358</c:v>
                </c:pt>
                <c:pt idx="2634">
                  <c:v>13</c:v>
                </c:pt>
                <c:pt idx="2635">
                  <c:v>1461</c:v>
                </c:pt>
                <c:pt idx="2636">
                  <c:v>507</c:v>
                </c:pt>
                <c:pt idx="2637">
                  <c:v>8775</c:v>
                </c:pt>
                <c:pt idx="2638">
                  <c:v>1214</c:v>
                </c:pt>
                <c:pt idx="2639">
                  <c:v>206</c:v>
                </c:pt>
                <c:pt idx="2640">
                  <c:v>21</c:v>
                </c:pt>
                <c:pt idx="2641">
                  <c:v>732</c:v>
                </c:pt>
                <c:pt idx="2642">
                  <c:v>52</c:v>
                </c:pt>
                <c:pt idx="2643">
                  <c:v>429</c:v>
                </c:pt>
                <c:pt idx="2644">
                  <c:v>473</c:v>
                </c:pt>
                <c:pt idx="2645">
                  <c:v>7731</c:v>
                </c:pt>
                <c:pt idx="2646">
                  <c:v>669</c:v>
                </c:pt>
                <c:pt idx="2647">
                  <c:v>902</c:v>
                </c:pt>
                <c:pt idx="2648">
                  <c:v>9</c:v>
                </c:pt>
                <c:pt idx="2649">
                  <c:v>17</c:v>
                </c:pt>
                <c:pt idx="2650">
                  <c:v>777</c:v>
                </c:pt>
                <c:pt idx="2651">
                  <c:v>3</c:v>
                </c:pt>
                <c:pt idx="2652">
                  <c:v>607</c:v>
                </c:pt>
                <c:pt idx="2653">
                  <c:v>588</c:v>
                </c:pt>
                <c:pt idx="2654">
                  <c:v>46</c:v>
                </c:pt>
                <c:pt idx="2655">
                  <c:v>400</c:v>
                </c:pt>
                <c:pt idx="2656">
                  <c:v>22</c:v>
                </c:pt>
                <c:pt idx="2657">
                  <c:v>37</c:v>
                </c:pt>
                <c:pt idx="2658">
                  <c:v>4019</c:v>
                </c:pt>
                <c:pt idx="2659">
                  <c:v>7028</c:v>
                </c:pt>
                <c:pt idx="2660">
                  <c:v>126</c:v>
                </c:pt>
                <c:pt idx="2661">
                  <c:v>6072</c:v>
                </c:pt>
                <c:pt idx="2662">
                  <c:v>875</c:v>
                </c:pt>
                <c:pt idx="2663">
                  <c:v>1760</c:v>
                </c:pt>
                <c:pt idx="2664">
                  <c:v>1339</c:v>
                </c:pt>
                <c:pt idx="2665">
                  <c:v>410</c:v>
                </c:pt>
                <c:pt idx="2666">
                  <c:v>3012</c:v>
                </c:pt>
                <c:pt idx="2667">
                  <c:v>66</c:v>
                </c:pt>
                <c:pt idx="2668">
                  <c:v>729</c:v>
                </c:pt>
                <c:pt idx="2669">
                  <c:v>30</c:v>
                </c:pt>
                <c:pt idx="2670">
                  <c:v>738</c:v>
                </c:pt>
                <c:pt idx="2671">
                  <c:v>421</c:v>
                </c:pt>
                <c:pt idx="2672">
                  <c:v>634</c:v>
                </c:pt>
                <c:pt idx="2673">
                  <c:v>581</c:v>
                </c:pt>
                <c:pt idx="2674">
                  <c:v>99</c:v>
                </c:pt>
                <c:pt idx="2675">
                  <c:v>1812</c:v>
                </c:pt>
                <c:pt idx="2676">
                  <c:v>1702</c:v>
                </c:pt>
                <c:pt idx="2677">
                  <c:v>106</c:v>
                </c:pt>
                <c:pt idx="2678">
                  <c:v>7880</c:v>
                </c:pt>
                <c:pt idx="2679">
                  <c:v>3519</c:v>
                </c:pt>
                <c:pt idx="2680">
                  <c:v>637</c:v>
                </c:pt>
                <c:pt idx="2681">
                  <c:v>1083</c:v>
                </c:pt>
                <c:pt idx="2682">
                  <c:v>238</c:v>
                </c:pt>
                <c:pt idx="2683">
                  <c:v>288</c:v>
                </c:pt>
                <c:pt idx="2684">
                  <c:v>2130</c:v>
                </c:pt>
                <c:pt idx="2685">
                  <c:v>544</c:v>
                </c:pt>
                <c:pt idx="2686">
                  <c:v>1695</c:v>
                </c:pt>
                <c:pt idx="2687">
                  <c:v>879</c:v>
                </c:pt>
                <c:pt idx="2688">
                  <c:v>22369</c:v>
                </c:pt>
                <c:pt idx="2689">
                  <c:v>113</c:v>
                </c:pt>
                <c:pt idx="2690">
                  <c:v>294</c:v>
                </c:pt>
                <c:pt idx="2691">
                  <c:v>850</c:v>
                </c:pt>
                <c:pt idx="2692">
                  <c:v>329</c:v>
                </c:pt>
                <c:pt idx="2693">
                  <c:v>925</c:v>
                </c:pt>
                <c:pt idx="2694">
                  <c:v>3165</c:v>
                </c:pt>
                <c:pt idx="2695">
                  <c:v>1404</c:v>
                </c:pt>
                <c:pt idx="2696">
                  <c:v>738</c:v>
                </c:pt>
                <c:pt idx="2697">
                  <c:v>5837</c:v>
                </c:pt>
                <c:pt idx="2698">
                  <c:v>269</c:v>
                </c:pt>
                <c:pt idx="2699">
                  <c:v>45</c:v>
                </c:pt>
                <c:pt idx="2700">
                  <c:v>652</c:v>
                </c:pt>
                <c:pt idx="2701">
                  <c:v>93</c:v>
                </c:pt>
                <c:pt idx="2702">
                  <c:v>167</c:v>
                </c:pt>
                <c:pt idx="2703">
                  <c:v>119</c:v>
                </c:pt>
                <c:pt idx="2704">
                  <c:v>637</c:v>
                </c:pt>
                <c:pt idx="2705">
                  <c:v>882</c:v>
                </c:pt>
                <c:pt idx="2706">
                  <c:v>55</c:v>
                </c:pt>
                <c:pt idx="2707">
                  <c:v>820</c:v>
                </c:pt>
                <c:pt idx="2708">
                  <c:v>33</c:v>
                </c:pt>
                <c:pt idx="2709">
                  <c:v>291</c:v>
                </c:pt>
                <c:pt idx="2710">
                  <c:v>8818</c:v>
                </c:pt>
                <c:pt idx="2711">
                  <c:v>58</c:v>
                </c:pt>
                <c:pt idx="2712">
                  <c:v>386</c:v>
                </c:pt>
                <c:pt idx="2713">
                  <c:v>626</c:v>
                </c:pt>
                <c:pt idx="2714">
                  <c:v>171</c:v>
                </c:pt>
                <c:pt idx="2715">
                  <c:v>216</c:v>
                </c:pt>
                <c:pt idx="2716">
                  <c:v>336</c:v>
                </c:pt>
                <c:pt idx="2717">
                  <c:v>782</c:v>
                </c:pt>
                <c:pt idx="2718">
                  <c:v>1352</c:v>
                </c:pt>
                <c:pt idx="2719">
                  <c:v>746</c:v>
                </c:pt>
                <c:pt idx="2720">
                  <c:v>56</c:v>
                </c:pt>
                <c:pt idx="2721">
                  <c:v>1996</c:v>
                </c:pt>
                <c:pt idx="2722">
                  <c:v>4</c:v>
                </c:pt>
                <c:pt idx="2723">
                  <c:v>381</c:v>
                </c:pt>
                <c:pt idx="2724">
                  <c:v>118647</c:v>
                </c:pt>
                <c:pt idx="2725">
                  <c:v>70</c:v>
                </c:pt>
                <c:pt idx="2726">
                  <c:v>813</c:v>
                </c:pt>
                <c:pt idx="2727">
                  <c:v>698</c:v>
                </c:pt>
                <c:pt idx="2728">
                  <c:v>1487</c:v>
                </c:pt>
                <c:pt idx="2729">
                  <c:v>91</c:v>
                </c:pt>
                <c:pt idx="2730">
                  <c:v>6697</c:v>
                </c:pt>
                <c:pt idx="2731">
                  <c:v>639</c:v>
                </c:pt>
                <c:pt idx="2732">
                  <c:v>916</c:v>
                </c:pt>
                <c:pt idx="2733">
                  <c:v>93</c:v>
                </c:pt>
                <c:pt idx="2734">
                  <c:v>434</c:v>
                </c:pt>
                <c:pt idx="2735">
                  <c:v>13824</c:v>
                </c:pt>
                <c:pt idx="2736">
                  <c:v>458</c:v>
                </c:pt>
                <c:pt idx="2737">
                  <c:v>9</c:v>
                </c:pt>
                <c:pt idx="2738">
                  <c:v>1251</c:v>
                </c:pt>
                <c:pt idx="2739">
                  <c:v>829</c:v>
                </c:pt>
                <c:pt idx="2740">
                  <c:v>1714</c:v>
                </c:pt>
                <c:pt idx="2741">
                  <c:v>4</c:v>
                </c:pt>
                <c:pt idx="2742">
                  <c:v>1157</c:v>
                </c:pt>
                <c:pt idx="2743">
                  <c:v>1136</c:v>
                </c:pt>
                <c:pt idx="2744">
                  <c:v>6094</c:v>
                </c:pt>
                <c:pt idx="2745">
                  <c:v>5</c:v>
                </c:pt>
                <c:pt idx="2746">
                  <c:v>213</c:v>
                </c:pt>
                <c:pt idx="2747">
                  <c:v>352</c:v>
                </c:pt>
                <c:pt idx="2748">
                  <c:v>3145</c:v>
                </c:pt>
                <c:pt idx="2749">
                  <c:v>1471</c:v>
                </c:pt>
                <c:pt idx="2750">
                  <c:v>187</c:v>
                </c:pt>
                <c:pt idx="2751">
                  <c:v>2160</c:v>
                </c:pt>
                <c:pt idx="2752">
                  <c:v>237</c:v>
                </c:pt>
                <c:pt idx="2753">
                  <c:v>7623</c:v>
                </c:pt>
                <c:pt idx="2754">
                  <c:v>4377</c:v>
                </c:pt>
                <c:pt idx="2755">
                  <c:v>910</c:v>
                </c:pt>
                <c:pt idx="2756">
                  <c:v>4</c:v>
                </c:pt>
                <c:pt idx="2757">
                  <c:v>76</c:v>
                </c:pt>
                <c:pt idx="2758">
                  <c:v>3218</c:v>
                </c:pt>
                <c:pt idx="2759">
                  <c:v>130</c:v>
                </c:pt>
                <c:pt idx="2760">
                  <c:v>154</c:v>
                </c:pt>
                <c:pt idx="2761">
                  <c:v>356</c:v>
                </c:pt>
                <c:pt idx="2762">
                  <c:v>872</c:v>
                </c:pt>
                <c:pt idx="2763">
                  <c:v>1084</c:v>
                </c:pt>
                <c:pt idx="2764">
                  <c:v>2276</c:v>
                </c:pt>
                <c:pt idx="2765">
                  <c:v>87</c:v>
                </c:pt>
                <c:pt idx="2766">
                  <c:v>9</c:v>
                </c:pt>
                <c:pt idx="2767">
                  <c:v>35</c:v>
                </c:pt>
                <c:pt idx="2768">
                  <c:v>1609</c:v>
                </c:pt>
                <c:pt idx="2769">
                  <c:v>523</c:v>
                </c:pt>
                <c:pt idx="2770">
                  <c:v>541</c:v>
                </c:pt>
                <c:pt idx="2771">
                  <c:v>162</c:v>
                </c:pt>
                <c:pt idx="2772">
                  <c:v>31</c:v>
                </c:pt>
                <c:pt idx="2773">
                  <c:v>271</c:v>
                </c:pt>
                <c:pt idx="2774">
                  <c:v>4</c:v>
                </c:pt>
                <c:pt idx="2775">
                  <c:v>11</c:v>
                </c:pt>
                <c:pt idx="2776">
                  <c:v>74</c:v>
                </c:pt>
                <c:pt idx="2777">
                  <c:v>122</c:v>
                </c:pt>
                <c:pt idx="2778">
                  <c:v>52</c:v>
                </c:pt>
                <c:pt idx="2779">
                  <c:v>230</c:v>
                </c:pt>
                <c:pt idx="2780">
                  <c:v>252</c:v>
                </c:pt>
                <c:pt idx="2781">
                  <c:v>751</c:v>
                </c:pt>
                <c:pt idx="2782">
                  <c:v>41</c:v>
                </c:pt>
                <c:pt idx="2783">
                  <c:v>7</c:v>
                </c:pt>
                <c:pt idx="2784">
                  <c:v>6068</c:v>
                </c:pt>
                <c:pt idx="2785">
                  <c:v>327</c:v>
                </c:pt>
                <c:pt idx="2786">
                  <c:v>42051</c:v>
                </c:pt>
                <c:pt idx="2787">
                  <c:v>472</c:v>
                </c:pt>
                <c:pt idx="2788">
                  <c:v>481</c:v>
                </c:pt>
                <c:pt idx="2789">
                  <c:v>2072</c:v>
                </c:pt>
                <c:pt idx="2790">
                  <c:v>8</c:v>
                </c:pt>
                <c:pt idx="2791">
                  <c:v>355</c:v>
                </c:pt>
                <c:pt idx="2792">
                  <c:v>4002</c:v>
                </c:pt>
                <c:pt idx="2793">
                  <c:v>1202</c:v>
                </c:pt>
                <c:pt idx="2794">
                  <c:v>177</c:v>
                </c:pt>
                <c:pt idx="2795">
                  <c:v>25</c:v>
                </c:pt>
                <c:pt idx="2796">
                  <c:v>90</c:v>
                </c:pt>
                <c:pt idx="2797">
                  <c:v>13164</c:v>
                </c:pt>
                <c:pt idx="2798">
                  <c:v>3229</c:v>
                </c:pt>
                <c:pt idx="2799">
                  <c:v>2842</c:v>
                </c:pt>
                <c:pt idx="2800">
                  <c:v>27497</c:v>
                </c:pt>
                <c:pt idx="2801">
                  <c:v>246</c:v>
                </c:pt>
                <c:pt idx="2802">
                  <c:v>9065</c:v>
                </c:pt>
                <c:pt idx="2803">
                  <c:v>2352</c:v>
                </c:pt>
                <c:pt idx="2804">
                  <c:v>128</c:v>
                </c:pt>
                <c:pt idx="2805">
                  <c:v>1216</c:v>
                </c:pt>
                <c:pt idx="2806">
                  <c:v>43</c:v>
                </c:pt>
                <c:pt idx="2807">
                  <c:v>169</c:v>
                </c:pt>
                <c:pt idx="2808">
                  <c:v>283</c:v>
                </c:pt>
                <c:pt idx="2809">
                  <c:v>188</c:v>
                </c:pt>
                <c:pt idx="2810">
                  <c:v>4743</c:v>
                </c:pt>
                <c:pt idx="2811">
                  <c:v>284</c:v>
                </c:pt>
                <c:pt idx="2812">
                  <c:v>6285</c:v>
                </c:pt>
                <c:pt idx="2813">
                  <c:v>7903</c:v>
                </c:pt>
                <c:pt idx="2814">
                  <c:v>29</c:v>
                </c:pt>
                <c:pt idx="2815">
                  <c:v>815</c:v>
                </c:pt>
                <c:pt idx="2816">
                  <c:v>612</c:v>
                </c:pt>
                <c:pt idx="2817">
                  <c:v>1574</c:v>
                </c:pt>
                <c:pt idx="2818">
                  <c:v>65</c:v>
                </c:pt>
                <c:pt idx="2819">
                  <c:v>1237</c:v>
                </c:pt>
                <c:pt idx="2820">
                  <c:v>217</c:v>
                </c:pt>
                <c:pt idx="2821">
                  <c:v>15</c:v>
                </c:pt>
                <c:pt idx="2822">
                  <c:v>924</c:v>
                </c:pt>
                <c:pt idx="2823">
                  <c:v>88</c:v>
                </c:pt>
                <c:pt idx="2824">
                  <c:v>134</c:v>
                </c:pt>
                <c:pt idx="2825">
                  <c:v>117</c:v>
                </c:pt>
                <c:pt idx="2826">
                  <c:v>2990</c:v>
                </c:pt>
                <c:pt idx="2827">
                  <c:v>1397</c:v>
                </c:pt>
                <c:pt idx="2828">
                  <c:v>26</c:v>
                </c:pt>
                <c:pt idx="2829">
                  <c:v>351</c:v>
                </c:pt>
                <c:pt idx="2830">
                  <c:v>244</c:v>
                </c:pt>
                <c:pt idx="2831">
                  <c:v>490</c:v>
                </c:pt>
                <c:pt idx="2832">
                  <c:v>323</c:v>
                </c:pt>
                <c:pt idx="2833">
                  <c:v>533</c:v>
                </c:pt>
                <c:pt idx="2834">
                  <c:v>1028</c:v>
                </c:pt>
                <c:pt idx="2835">
                  <c:v>40</c:v>
                </c:pt>
                <c:pt idx="2836">
                  <c:v>10</c:v>
                </c:pt>
                <c:pt idx="2837">
                  <c:v>772</c:v>
                </c:pt>
                <c:pt idx="2838">
                  <c:v>8748</c:v>
                </c:pt>
                <c:pt idx="2839">
                  <c:v>1473</c:v>
                </c:pt>
                <c:pt idx="2840">
                  <c:v>1801</c:v>
                </c:pt>
                <c:pt idx="2841">
                  <c:v>149</c:v>
                </c:pt>
                <c:pt idx="2842">
                  <c:v>2441</c:v>
                </c:pt>
                <c:pt idx="2843">
                  <c:v>45</c:v>
                </c:pt>
                <c:pt idx="2844">
                  <c:v>617</c:v>
                </c:pt>
                <c:pt idx="2845">
                  <c:v>1421</c:v>
                </c:pt>
                <c:pt idx="2846">
                  <c:v>424</c:v>
                </c:pt>
                <c:pt idx="2847">
                  <c:v>3335</c:v>
                </c:pt>
                <c:pt idx="2848">
                  <c:v>826</c:v>
                </c:pt>
                <c:pt idx="2849">
                  <c:v>38082</c:v>
                </c:pt>
                <c:pt idx="2850">
                  <c:v>1292</c:v>
                </c:pt>
                <c:pt idx="2851">
                  <c:v>1570</c:v>
                </c:pt>
                <c:pt idx="2852">
                  <c:v>11</c:v>
                </c:pt>
                <c:pt idx="2853">
                  <c:v>2161</c:v>
                </c:pt>
                <c:pt idx="2854">
                  <c:v>48</c:v>
                </c:pt>
                <c:pt idx="2855">
                  <c:v>23</c:v>
                </c:pt>
                <c:pt idx="2856">
                  <c:v>1129</c:v>
                </c:pt>
                <c:pt idx="2857">
                  <c:v>676</c:v>
                </c:pt>
                <c:pt idx="2858">
                  <c:v>3268</c:v>
                </c:pt>
                <c:pt idx="2859">
                  <c:v>60</c:v>
                </c:pt>
                <c:pt idx="2860">
                  <c:v>127</c:v>
                </c:pt>
                <c:pt idx="2861">
                  <c:v>695</c:v>
                </c:pt>
                <c:pt idx="2862">
                  <c:v>525</c:v>
                </c:pt>
                <c:pt idx="2863">
                  <c:v>1076</c:v>
                </c:pt>
                <c:pt idx="2864">
                  <c:v>4057</c:v>
                </c:pt>
                <c:pt idx="2865">
                  <c:v>408</c:v>
                </c:pt>
                <c:pt idx="2866">
                  <c:v>3451</c:v>
                </c:pt>
                <c:pt idx="2867">
                  <c:v>47469</c:v>
                </c:pt>
                <c:pt idx="2868">
                  <c:v>2352</c:v>
                </c:pt>
                <c:pt idx="2869">
                  <c:v>539</c:v>
                </c:pt>
                <c:pt idx="2870">
                  <c:v>1082</c:v>
                </c:pt>
                <c:pt idx="2871">
                  <c:v>158</c:v>
                </c:pt>
                <c:pt idx="2872">
                  <c:v>1728</c:v>
                </c:pt>
                <c:pt idx="2873">
                  <c:v>52</c:v>
                </c:pt>
                <c:pt idx="2874">
                  <c:v>145</c:v>
                </c:pt>
                <c:pt idx="2875">
                  <c:v>971</c:v>
                </c:pt>
                <c:pt idx="2876">
                  <c:v>297</c:v>
                </c:pt>
                <c:pt idx="2877">
                  <c:v>856</c:v>
                </c:pt>
                <c:pt idx="2878">
                  <c:v>20</c:v>
                </c:pt>
                <c:pt idx="2879">
                  <c:v>33465</c:v>
                </c:pt>
                <c:pt idx="2880">
                  <c:v>250</c:v>
                </c:pt>
                <c:pt idx="2881">
                  <c:v>3838</c:v>
                </c:pt>
                <c:pt idx="2882">
                  <c:v>482</c:v>
                </c:pt>
                <c:pt idx="2883">
                  <c:v>2287</c:v>
                </c:pt>
                <c:pt idx="2884">
                  <c:v>73</c:v>
                </c:pt>
                <c:pt idx="2885">
                  <c:v>706</c:v>
                </c:pt>
                <c:pt idx="2886">
                  <c:v>400</c:v>
                </c:pt>
                <c:pt idx="2887">
                  <c:v>76</c:v>
                </c:pt>
                <c:pt idx="2888">
                  <c:v>1852</c:v>
                </c:pt>
                <c:pt idx="2889">
                  <c:v>4901</c:v>
                </c:pt>
                <c:pt idx="2890">
                  <c:v>1650</c:v>
                </c:pt>
                <c:pt idx="2891">
                  <c:v>22</c:v>
                </c:pt>
                <c:pt idx="2892">
                  <c:v>224</c:v>
                </c:pt>
                <c:pt idx="2893">
                  <c:v>232</c:v>
                </c:pt>
                <c:pt idx="2894">
                  <c:v>424</c:v>
                </c:pt>
                <c:pt idx="2895">
                  <c:v>678</c:v>
                </c:pt>
                <c:pt idx="2896">
                  <c:v>28902</c:v>
                </c:pt>
                <c:pt idx="2897">
                  <c:v>180</c:v>
                </c:pt>
                <c:pt idx="2898">
                  <c:v>363</c:v>
                </c:pt>
                <c:pt idx="2899">
                  <c:v>958</c:v>
                </c:pt>
                <c:pt idx="2900">
                  <c:v>40</c:v>
                </c:pt>
                <c:pt idx="2901">
                  <c:v>927</c:v>
                </c:pt>
                <c:pt idx="2902">
                  <c:v>1930</c:v>
                </c:pt>
                <c:pt idx="2903">
                  <c:v>357</c:v>
                </c:pt>
                <c:pt idx="2904">
                  <c:v>1</c:v>
                </c:pt>
                <c:pt idx="2905">
                  <c:v>704</c:v>
                </c:pt>
                <c:pt idx="2906">
                  <c:v>319</c:v>
                </c:pt>
                <c:pt idx="2907">
                  <c:v>28662</c:v>
                </c:pt>
                <c:pt idx="2908">
                  <c:v>24</c:v>
                </c:pt>
                <c:pt idx="2909">
                  <c:v>1219</c:v>
                </c:pt>
                <c:pt idx="2910">
                  <c:v>3284</c:v>
                </c:pt>
                <c:pt idx="2911">
                  <c:v>85</c:v>
                </c:pt>
                <c:pt idx="2912">
                  <c:v>1859</c:v>
                </c:pt>
                <c:pt idx="2913">
                  <c:v>509</c:v>
                </c:pt>
                <c:pt idx="2914">
                  <c:v>549</c:v>
                </c:pt>
                <c:pt idx="2915">
                  <c:v>2</c:v>
                </c:pt>
                <c:pt idx="2916">
                  <c:v>101678</c:v>
                </c:pt>
                <c:pt idx="2917">
                  <c:v>96</c:v>
                </c:pt>
                <c:pt idx="2918">
                  <c:v>31716</c:v>
                </c:pt>
                <c:pt idx="2919">
                  <c:v>269</c:v>
                </c:pt>
                <c:pt idx="2920">
                  <c:v>26</c:v>
                </c:pt>
                <c:pt idx="2921">
                  <c:v>2716</c:v>
                </c:pt>
                <c:pt idx="2922">
                  <c:v>20892</c:v>
                </c:pt>
                <c:pt idx="2923">
                  <c:v>62</c:v>
                </c:pt>
                <c:pt idx="2924">
                  <c:v>13</c:v>
                </c:pt>
                <c:pt idx="2925">
                  <c:v>966</c:v>
                </c:pt>
                <c:pt idx="2926">
                  <c:v>4808</c:v>
                </c:pt>
                <c:pt idx="2927">
                  <c:v>97</c:v>
                </c:pt>
                <c:pt idx="2928">
                  <c:v>1302</c:v>
                </c:pt>
                <c:pt idx="2929">
                  <c:v>4701</c:v>
                </c:pt>
                <c:pt idx="2930">
                  <c:v>70</c:v>
                </c:pt>
                <c:pt idx="2931">
                  <c:v>378</c:v>
                </c:pt>
                <c:pt idx="2932">
                  <c:v>124</c:v>
                </c:pt>
                <c:pt idx="2933">
                  <c:v>743</c:v>
                </c:pt>
                <c:pt idx="2934">
                  <c:v>0</c:v>
                </c:pt>
                <c:pt idx="2935">
                  <c:v>2466</c:v>
                </c:pt>
                <c:pt idx="2936">
                  <c:v>195</c:v>
                </c:pt>
                <c:pt idx="2937">
                  <c:v>0</c:v>
                </c:pt>
                <c:pt idx="2938">
                  <c:v>1566</c:v>
                </c:pt>
                <c:pt idx="2939">
                  <c:v>19</c:v>
                </c:pt>
                <c:pt idx="2940">
                  <c:v>4117</c:v>
                </c:pt>
                <c:pt idx="2941">
                  <c:v>692</c:v>
                </c:pt>
                <c:pt idx="2942">
                  <c:v>1776</c:v>
                </c:pt>
                <c:pt idx="2943">
                  <c:v>2130</c:v>
                </c:pt>
                <c:pt idx="2944">
                  <c:v>268</c:v>
                </c:pt>
                <c:pt idx="2945">
                  <c:v>218</c:v>
                </c:pt>
                <c:pt idx="2946">
                  <c:v>797</c:v>
                </c:pt>
                <c:pt idx="2947">
                  <c:v>2827</c:v>
                </c:pt>
                <c:pt idx="2948">
                  <c:v>786</c:v>
                </c:pt>
                <c:pt idx="2949">
                  <c:v>846</c:v>
                </c:pt>
                <c:pt idx="2950">
                  <c:v>2033</c:v>
                </c:pt>
                <c:pt idx="2951">
                  <c:v>425</c:v>
                </c:pt>
                <c:pt idx="2952">
                  <c:v>17542</c:v>
                </c:pt>
                <c:pt idx="2953">
                  <c:v>8210</c:v>
                </c:pt>
                <c:pt idx="2954">
                  <c:v>3191</c:v>
                </c:pt>
                <c:pt idx="2955">
                  <c:v>90</c:v>
                </c:pt>
                <c:pt idx="2956">
                  <c:v>11262</c:v>
                </c:pt>
                <c:pt idx="2957">
                  <c:v>48</c:v>
                </c:pt>
                <c:pt idx="2958">
                  <c:v>318</c:v>
                </c:pt>
                <c:pt idx="2959">
                  <c:v>1645</c:v>
                </c:pt>
                <c:pt idx="2960">
                  <c:v>486</c:v>
                </c:pt>
                <c:pt idx="2961">
                  <c:v>9983</c:v>
                </c:pt>
                <c:pt idx="2962">
                  <c:v>272</c:v>
                </c:pt>
                <c:pt idx="2963">
                  <c:v>1</c:v>
                </c:pt>
                <c:pt idx="2964">
                  <c:v>33742</c:v>
                </c:pt>
                <c:pt idx="2965">
                  <c:v>176</c:v>
                </c:pt>
                <c:pt idx="2966">
                  <c:v>83954</c:v>
                </c:pt>
                <c:pt idx="2967">
                  <c:v>243</c:v>
                </c:pt>
                <c:pt idx="2968">
                  <c:v>213</c:v>
                </c:pt>
                <c:pt idx="2969">
                  <c:v>1434</c:v>
                </c:pt>
                <c:pt idx="2970">
                  <c:v>738</c:v>
                </c:pt>
                <c:pt idx="2971">
                  <c:v>1238</c:v>
                </c:pt>
                <c:pt idx="2972">
                  <c:v>3862</c:v>
                </c:pt>
                <c:pt idx="2973">
                  <c:v>4842</c:v>
                </c:pt>
                <c:pt idx="2974">
                  <c:v>32</c:v>
                </c:pt>
                <c:pt idx="2975">
                  <c:v>74</c:v>
                </c:pt>
                <c:pt idx="2976">
                  <c:v>0</c:v>
                </c:pt>
                <c:pt idx="2977">
                  <c:v>245</c:v>
                </c:pt>
                <c:pt idx="2978">
                  <c:v>360</c:v>
                </c:pt>
                <c:pt idx="2979">
                  <c:v>320</c:v>
                </c:pt>
                <c:pt idx="2980">
                  <c:v>3728</c:v>
                </c:pt>
                <c:pt idx="2981">
                  <c:v>943</c:v>
                </c:pt>
                <c:pt idx="2982">
                  <c:v>62</c:v>
                </c:pt>
                <c:pt idx="2983">
                  <c:v>597</c:v>
                </c:pt>
                <c:pt idx="2984">
                  <c:v>1473</c:v>
                </c:pt>
                <c:pt idx="2985">
                  <c:v>57</c:v>
                </c:pt>
                <c:pt idx="2986">
                  <c:v>3450</c:v>
                </c:pt>
                <c:pt idx="2987">
                  <c:v>569</c:v>
                </c:pt>
                <c:pt idx="2988">
                  <c:v>308</c:v>
                </c:pt>
                <c:pt idx="2989">
                  <c:v>308</c:v>
                </c:pt>
                <c:pt idx="2990">
                  <c:v>42</c:v>
                </c:pt>
                <c:pt idx="2991">
                  <c:v>244</c:v>
                </c:pt>
                <c:pt idx="2992">
                  <c:v>264</c:v>
                </c:pt>
                <c:pt idx="2993">
                  <c:v>1</c:v>
                </c:pt>
                <c:pt idx="2994">
                  <c:v>941</c:v>
                </c:pt>
                <c:pt idx="2995">
                  <c:v>657</c:v>
                </c:pt>
                <c:pt idx="2996">
                  <c:v>43</c:v>
                </c:pt>
                <c:pt idx="2997">
                  <c:v>3432</c:v>
                </c:pt>
                <c:pt idx="2998">
                  <c:v>1002</c:v>
                </c:pt>
                <c:pt idx="2999">
                  <c:v>69</c:v>
                </c:pt>
                <c:pt idx="3000">
                  <c:v>575</c:v>
                </c:pt>
                <c:pt idx="3001">
                  <c:v>217</c:v>
                </c:pt>
                <c:pt idx="3002">
                  <c:v>1108</c:v>
                </c:pt>
                <c:pt idx="3003">
                  <c:v>973</c:v>
                </c:pt>
                <c:pt idx="3004">
                  <c:v>41</c:v>
                </c:pt>
                <c:pt idx="3005">
                  <c:v>2835</c:v>
                </c:pt>
                <c:pt idx="3006">
                  <c:v>2380</c:v>
                </c:pt>
                <c:pt idx="3007">
                  <c:v>300</c:v>
                </c:pt>
                <c:pt idx="3008">
                  <c:v>961</c:v>
                </c:pt>
                <c:pt idx="3009">
                  <c:v>5</c:v>
                </c:pt>
                <c:pt idx="3010">
                  <c:v>22</c:v>
                </c:pt>
                <c:pt idx="3011">
                  <c:v>1831</c:v>
                </c:pt>
                <c:pt idx="3012">
                  <c:v>544</c:v>
                </c:pt>
                <c:pt idx="3013">
                  <c:v>282</c:v>
                </c:pt>
                <c:pt idx="3014">
                  <c:v>1492</c:v>
                </c:pt>
                <c:pt idx="3015">
                  <c:v>1</c:v>
                </c:pt>
                <c:pt idx="3016">
                  <c:v>1014</c:v>
                </c:pt>
                <c:pt idx="3017">
                  <c:v>3576</c:v>
                </c:pt>
                <c:pt idx="3018">
                  <c:v>1751</c:v>
                </c:pt>
                <c:pt idx="3019">
                  <c:v>2676</c:v>
                </c:pt>
                <c:pt idx="3020">
                  <c:v>170</c:v>
                </c:pt>
                <c:pt idx="3021">
                  <c:v>229</c:v>
                </c:pt>
                <c:pt idx="3022">
                  <c:v>2070</c:v>
                </c:pt>
                <c:pt idx="3023">
                  <c:v>72</c:v>
                </c:pt>
                <c:pt idx="3024">
                  <c:v>3570</c:v>
                </c:pt>
                <c:pt idx="3025">
                  <c:v>20476</c:v>
                </c:pt>
                <c:pt idx="3026">
                  <c:v>312</c:v>
                </c:pt>
                <c:pt idx="3027">
                  <c:v>192</c:v>
                </c:pt>
                <c:pt idx="3028">
                  <c:v>2805</c:v>
                </c:pt>
                <c:pt idx="3029">
                  <c:v>740</c:v>
                </c:pt>
                <c:pt idx="3030">
                  <c:v>11924</c:v>
                </c:pt>
                <c:pt idx="3031">
                  <c:v>1574</c:v>
                </c:pt>
                <c:pt idx="3032">
                  <c:v>9562</c:v>
                </c:pt>
                <c:pt idx="3033">
                  <c:v>22</c:v>
                </c:pt>
                <c:pt idx="3034">
                  <c:v>700</c:v>
                </c:pt>
                <c:pt idx="3035">
                  <c:v>593</c:v>
                </c:pt>
                <c:pt idx="3036">
                  <c:v>1643</c:v>
                </c:pt>
                <c:pt idx="3037">
                  <c:v>36</c:v>
                </c:pt>
                <c:pt idx="3038">
                  <c:v>250</c:v>
                </c:pt>
                <c:pt idx="3039">
                  <c:v>2</c:v>
                </c:pt>
                <c:pt idx="3040">
                  <c:v>1000</c:v>
                </c:pt>
                <c:pt idx="3041">
                  <c:v>873</c:v>
                </c:pt>
                <c:pt idx="3042">
                  <c:v>341</c:v>
                </c:pt>
                <c:pt idx="3043">
                  <c:v>18</c:v>
                </c:pt>
                <c:pt idx="3044">
                  <c:v>149</c:v>
                </c:pt>
                <c:pt idx="3045">
                  <c:v>571</c:v>
                </c:pt>
                <c:pt idx="3046">
                  <c:v>505</c:v>
                </c:pt>
                <c:pt idx="3047">
                  <c:v>1335</c:v>
                </c:pt>
                <c:pt idx="3048">
                  <c:v>746</c:v>
                </c:pt>
                <c:pt idx="3049">
                  <c:v>1792</c:v>
                </c:pt>
                <c:pt idx="3050">
                  <c:v>913</c:v>
                </c:pt>
                <c:pt idx="3051">
                  <c:v>21</c:v>
                </c:pt>
                <c:pt idx="3052">
                  <c:v>499</c:v>
                </c:pt>
                <c:pt idx="3053">
                  <c:v>3035</c:v>
                </c:pt>
                <c:pt idx="3054">
                  <c:v>761</c:v>
                </c:pt>
                <c:pt idx="3055">
                  <c:v>1518</c:v>
                </c:pt>
                <c:pt idx="3056">
                  <c:v>132</c:v>
                </c:pt>
                <c:pt idx="3057">
                  <c:v>643</c:v>
                </c:pt>
                <c:pt idx="3058">
                  <c:v>1232</c:v>
                </c:pt>
                <c:pt idx="3059">
                  <c:v>520</c:v>
                </c:pt>
                <c:pt idx="3060">
                  <c:v>503</c:v>
                </c:pt>
                <c:pt idx="3061">
                  <c:v>155</c:v>
                </c:pt>
                <c:pt idx="3062">
                  <c:v>150</c:v>
                </c:pt>
                <c:pt idx="3063">
                  <c:v>627</c:v>
                </c:pt>
                <c:pt idx="3064">
                  <c:v>2041</c:v>
                </c:pt>
                <c:pt idx="3065">
                  <c:v>15993</c:v>
                </c:pt>
                <c:pt idx="3066">
                  <c:v>39</c:v>
                </c:pt>
                <c:pt idx="3067">
                  <c:v>48</c:v>
                </c:pt>
                <c:pt idx="3068">
                  <c:v>36</c:v>
                </c:pt>
                <c:pt idx="3069">
                  <c:v>207</c:v>
                </c:pt>
                <c:pt idx="3070">
                  <c:v>55</c:v>
                </c:pt>
                <c:pt idx="3071">
                  <c:v>11</c:v>
                </c:pt>
                <c:pt idx="3072">
                  <c:v>155</c:v>
                </c:pt>
                <c:pt idx="3073">
                  <c:v>579</c:v>
                </c:pt>
                <c:pt idx="3074">
                  <c:v>275</c:v>
                </c:pt>
                <c:pt idx="3075">
                  <c:v>11437</c:v>
                </c:pt>
                <c:pt idx="3076">
                  <c:v>0</c:v>
                </c:pt>
                <c:pt idx="3077">
                  <c:v>47</c:v>
                </c:pt>
                <c:pt idx="3078">
                  <c:v>0</c:v>
                </c:pt>
                <c:pt idx="3079">
                  <c:v>33</c:v>
                </c:pt>
                <c:pt idx="3080">
                  <c:v>205</c:v>
                </c:pt>
                <c:pt idx="3081">
                  <c:v>599</c:v>
                </c:pt>
                <c:pt idx="3082">
                  <c:v>2134</c:v>
                </c:pt>
                <c:pt idx="3083">
                  <c:v>889</c:v>
                </c:pt>
                <c:pt idx="3084">
                  <c:v>376</c:v>
                </c:pt>
                <c:pt idx="3085">
                  <c:v>765</c:v>
                </c:pt>
                <c:pt idx="3086">
                  <c:v>66</c:v>
                </c:pt>
                <c:pt idx="3087">
                  <c:v>4</c:v>
                </c:pt>
                <c:pt idx="3088">
                  <c:v>66910</c:v>
                </c:pt>
                <c:pt idx="3089">
                  <c:v>1849</c:v>
                </c:pt>
                <c:pt idx="3090">
                  <c:v>349</c:v>
                </c:pt>
                <c:pt idx="3091">
                  <c:v>43</c:v>
                </c:pt>
                <c:pt idx="3092">
                  <c:v>281</c:v>
                </c:pt>
                <c:pt idx="3093">
                  <c:v>264</c:v>
                </c:pt>
                <c:pt idx="3094">
                  <c:v>1883</c:v>
                </c:pt>
                <c:pt idx="3095">
                  <c:v>382</c:v>
                </c:pt>
                <c:pt idx="3096">
                  <c:v>348</c:v>
                </c:pt>
                <c:pt idx="3097">
                  <c:v>361</c:v>
                </c:pt>
                <c:pt idx="3098">
                  <c:v>251</c:v>
                </c:pt>
                <c:pt idx="3099">
                  <c:v>3902</c:v>
                </c:pt>
                <c:pt idx="3100">
                  <c:v>158</c:v>
                </c:pt>
                <c:pt idx="3101">
                  <c:v>86</c:v>
                </c:pt>
                <c:pt idx="3102">
                  <c:v>22</c:v>
                </c:pt>
                <c:pt idx="3103">
                  <c:v>2117</c:v>
                </c:pt>
                <c:pt idx="3104">
                  <c:v>677</c:v>
                </c:pt>
                <c:pt idx="3105">
                  <c:v>11391</c:v>
                </c:pt>
                <c:pt idx="3106">
                  <c:v>296</c:v>
                </c:pt>
                <c:pt idx="3107">
                  <c:v>2246</c:v>
                </c:pt>
                <c:pt idx="3108">
                  <c:v>286</c:v>
                </c:pt>
                <c:pt idx="3109">
                  <c:v>457</c:v>
                </c:pt>
                <c:pt idx="3110">
                  <c:v>6</c:v>
                </c:pt>
                <c:pt idx="3111">
                  <c:v>807</c:v>
                </c:pt>
                <c:pt idx="3112">
                  <c:v>1381</c:v>
                </c:pt>
                <c:pt idx="3113">
                  <c:v>970</c:v>
                </c:pt>
                <c:pt idx="3114">
                  <c:v>63</c:v>
                </c:pt>
                <c:pt idx="3115">
                  <c:v>1296</c:v>
                </c:pt>
                <c:pt idx="3116">
                  <c:v>584</c:v>
                </c:pt>
                <c:pt idx="3117">
                  <c:v>26433</c:v>
                </c:pt>
                <c:pt idx="3118">
                  <c:v>1838</c:v>
                </c:pt>
                <c:pt idx="3119">
                  <c:v>34</c:v>
                </c:pt>
                <c:pt idx="3120">
                  <c:v>879</c:v>
                </c:pt>
                <c:pt idx="3121">
                  <c:v>1225</c:v>
                </c:pt>
                <c:pt idx="3122">
                  <c:v>5113</c:v>
                </c:pt>
                <c:pt idx="3123">
                  <c:v>32</c:v>
                </c:pt>
                <c:pt idx="3124">
                  <c:v>150</c:v>
                </c:pt>
                <c:pt idx="3125">
                  <c:v>115</c:v>
                </c:pt>
                <c:pt idx="3126">
                  <c:v>2604</c:v>
                </c:pt>
                <c:pt idx="3127">
                  <c:v>444</c:v>
                </c:pt>
                <c:pt idx="3128">
                  <c:v>10734</c:v>
                </c:pt>
                <c:pt idx="3129">
                  <c:v>2784</c:v>
                </c:pt>
                <c:pt idx="3130">
                  <c:v>298</c:v>
                </c:pt>
                <c:pt idx="3131">
                  <c:v>4831</c:v>
                </c:pt>
                <c:pt idx="3132">
                  <c:v>680</c:v>
                </c:pt>
                <c:pt idx="3133">
                  <c:v>642</c:v>
                </c:pt>
                <c:pt idx="3134">
                  <c:v>534</c:v>
                </c:pt>
                <c:pt idx="3135">
                  <c:v>562</c:v>
                </c:pt>
                <c:pt idx="3136">
                  <c:v>7</c:v>
                </c:pt>
                <c:pt idx="3137">
                  <c:v>900</c:v>
                </c:pt>
                <c:pt idx="3138">
                  <c:v>39</c:v>
                </c:pt>
                <c:pt idx="3139">
                  <c:v>105</c:v>
                </c:pt>
                <c:pt idx="3140">
                  <c:v>41</c:v>
                </c:pt>
                <c:pt idx="3141">
                  <c:v>5622</c:v>
                </c:pt>
                <c:pt idx="3142">
                  <c:v>581</c:v>
                </c:pt>
                <c:pt idx="3143">
                  <c:v>2370</c:v>
                </c:pt>
                <c:pt idx="3144">
                  <c:v>55</c:v>
                </c:pt>
                <c:pt idx="3145">
                  <c:v>26</c:v>
                </c:pt>
                <c:pt idx="3146">
                  <c:v>25</c:v>
                </c:pt>
                <c:pt idx="3147">
                  <c:v>290</c:v>
                </c:pt>
                <c:pt idx="3148">
                  <c:v>683</c:v>
                </c:pt>
                <c:pt idx="3149">
                  <c:v>269</c:v>
                </c:pt>
                <c:pt idx="3150">
                  <c:v>268</c:v>
                </c:pt>
                <c:pt idx="3151">
                  <c:v>1823</c:v>
                </c:pt>
                <c:pt idx="3152">
                  <c:v>2233</c:v>
                </c:pt>
                <c:pt idx="3153">
                  <c:v>449</c:v>
                </c:pt>
                <c:pt idx="3154">
                  <c:v>1281</c:v>
                </c:pt>
                <c:pt idx="3155">
                  <c:v>271</c:v>
                </c:pt>
                <c:pt idx="3156">
                  <c:v>379</c:v>
                </c:pt>
                <c:pt idx="3157">
                  <c:v>5779</c:v>
                </c:pt>
                <c:pt idx="3158">
                  <c:v>61</c:v>
                </c:pt>
                <c:pt idx="3159">
                  <c:v>710</c:v>
                </c:pt>
                <c:pt idx="3160">
                  <c:v>2136</c:v>
                </c:pt>
                <c:pt idx="3161">
                  <c:v>2237</c:v>
                </c:pt>
                <c:pt idx="3162">
                  <c:v>3</c:v>
                </c:pt>
                <c:pt idx="3163">
                  <c:v>3699</c:v>
                </c:pt>
                <c:pt idx="3164">
                  <c:v>110</c:v>
                </c:pt>
                <c:pt idx="3165">
                  <c:v>89</c:v>
                </c:pt>
                <c:pt idx="3166">
                  <c:v>285</c:v>
                </c:pt>
                <c:pt idx="3167">
                  <c:v>183</c:v>
                </c:pt>
                <c:pt idx="3168">
                  <c:v>16</c:v>
                </c:pt>
                <c:pt idx="3169">
                  <c:v>768</c:v>
                </c:pt>
                <c:pt idx="3170">
                  <c:v>2239</c:v>
                </c:pt>
                <c:pt idx="3171">
                  <c:v>8106</c:v>
                </c:pt>
                <c:pt idx="3172">
                  <c:v>8548</c:v>
                </c:pt>
                <c:pt idx="3173">
                  <c:v>2314</c:v>
                </c:pt>
                <c:pt idx="3174">
                  <c:v>2310</c:v>
                </c:pt>
                <c:pt idx="3175">
                  <c:v>7859</c:v>
                </c:pt>
                <c:pt idx="3176">
                  <c:v>48758</c:v>
                </c:pt>
                <c:pt idx="3177">
                  <c:v>564</c:v>
                </c:pt>
                <c:pt idx="3178">
                  <c:v>2568</c:v>
                </c:pt>
                <c:pt idx="3179">
                  <c:v>1623</c:v>
                </c:pt>
                <c:pt idx="3180">
                  <c:v>693</c:v>
                </c:pt>
                <c:pt idx="3181">
                  <c:v>3362</c:v>
                </c:pt>
                <c:pt idx="3182">
                  <c:v>24</c:v>
                </c:pt>
                <c:pt idx="3183">
                  <c:v>637</c:v>
                </c:pt>
                <c:pt idx="3184">
                  <c:v>289</c:v>
                </c:pt>
                <c:pt idx="3185">
                  <c:v>85</c:v>
                </c:pt>
                <c:pt idx="3186">
                  <c:v>328</c:v>
                </c:pt>
                <c:pt idx="3187">
                  <c:v>140271</c:v>
                </c:pt>
                <c:pt idx="3188">
                  <c:v>33</c:v>
                </c:pt>
                <c:pt idx="3189">
                  <c:v>1461</c:v>
                </c:pt>
                <c:pt idx="3190">
                  <c:v>320</c:v>
                </c:pt>
                <c:pt idx="3191">
                  <c:v>6270</c:v>
                </c:pt>
                <c:pt idx="3192">
                  <c:v>6286</c:v>
                </c:pt>
                <c:pt idx="3193">
                  <c:v>365</c:v>
                </c:pt>
                <c:pt idx="3194">
                  <c:v>7</c:v>
                </c:pt>
                <c:pt idx="3195">
                  <c:v>398</c:v>
                </c:pt>
                <c:pt idx="3196">
                  <c:v>51</c:v>
                </c:pt>
                <c:pt idx="3197">
                  <c:v>39</c:v>
                </c:pt>
                <c:pt idx="3198">
                  <c:v>245</c:v>
                </c:pt>
                <c:pt idx="3199">
                  <c:v>145</c:v>
                </c:pt>
                <c:pt idx="3200">
                  <c:v>501</c:v>
                </c:pt>
                <c:pt idx="3201">
                  <c:v>1597</c:v>
                </c:pt>
                <c:pt idx="3202">
                  <c:v>59</c:v>
                </c:pt>
                <c:pt idx="3203">
                  <c:v>339</c:v>
                </c:pt>
                <c:pt idx="3204">
                  <c:v>423</c:v>
                </c:pt>
                <c:pt idx="3205">
                  <c:v>0</c:v>
                </c:pt>
                <c:pt idx="3206">
                  <c:v>2325</c:v>
                </c:pt>
                <c:pt idx="3207">
                  <c:v>512</c:v>
                </c:pt>
                <c:pt idx="3208">
                  <c:v>396</c:v>
                </c:pt>
                <c:pt idx="3209">
                  <c:v>1</c:v>
                </c:pt>
                <c:pt idx="3210">
                  <c:v>48</c:v>
                </c:pt>
                <c:pt idx="3211">
                  <c:v>827</c:v>
                </c:pt>
                <c:pt idx="3212">
                  <c:v>49</c:v>
                </c:pt>
                <c:pt idx="3213">
                  <c:v>110</c:v>
                </c:pt>
                <c:pt idx="3214">
                  <c:v>9220</c:v>
                </c:pt>
                <c:pt idx="3215">
                  <c:v>111</c:v>
                </c:pt>
                <c:pt idx="3216">
                  <c:v>0</c:v>
                </c:pt>
                <c:pt idx="3217">
                  <c:v>704</c:v>
                </c:pt>
                <c:pt idx="3218">
                  <c:v>22</c:v>
                </c:pt>
                <c:pt idx="3219">
                  <c:v>317</c:v>
                </c:pt>
                <c:pt idx="3220">
                  <c:v>772</c:v>
                </c:pt>
                <c:pt idx="3221">
                  <c:v>0</c:v>
                </c:pt>
                <c:pt idx="3222">
                  <c:v>204</c:v>
                </c:pt>
                <c:pt idx="3223">
                  <c:v>779</c:v>
                </c:pt>
                <c:pt idx="3224">
                  <c:v>3873</c:v>
                </c:pt>
                <c:pt idx="3225">
                  <c:v>98</c:v>
                </c:pt>
                <c:pt idx="3226">
                  <c:v>601</c:v>
                </c:pt>
                <c:pt idx="3227">
                  <c:v>236</c:v>
                </c:pt>
                <c:pt idx="3228">
                  <c:v>230</c:v>
                </c:pt>
                <c:pt idx="3229">
                  <c:v>159</c:v>
                </c:pt>
                <c:pt idx="3230">
                  <c:v>5722</c:v>
                </c:pt>
                <c:pt idx="3231">
                  <c:v>3667</c:v>
                </c:pt>
                <c:pt idx="3232">
                  <c:v>37</c:v>
                </c:pt>
                <c:pt idx="3233">
                  <c:v>615</c:v>
                </c:pt>
                <c:pt idx="3234">
                  <c:v>322</c:v>
                </c:pt>
                <c:pt idx="3235">
                  <c:v>8</c:v>
                </c:pt>
                <c:pt idx="3236">
                  <c:v>91</c:v>
                </c:pt>
                <c:pt idx="3237">
                  <c:v>344</c:v>
                </c:pt>
                <c:pt idx="3238">
                  <c:v>190</c:v>
                </c:pt>
                <c:pt idx="3239">
                  <c:v>1097</c:v>
                </c:pt>
                <c:pt idx="3240">
                  <c:v>606</c:v>
                </c:pt>
                <c:pt idx="3241">
                  <c:v>452</c:v>
                </c:pt>
                <c:pt idx="3242">
                  <c:v>102</c:v>
                </c:pt>
                <c:pt idx="3243">
                  <c:v>749</c:v>
                </c:pt>
                <c:pt idx="3244">
                  <c:v>331</c:v>
                </c:pt>
                <c:pt idx="3245">
                  <c:v>1340</c:v>
                </c:pt>
                <c:pt idx="3246">
                  <c:v>343</c:v>
                </c:pt>
                <c:pt idx="3247">
                  <c:v>8</c:v>
                </c:pt>
                <c:pt idx="3248">
                  <c:v>4</c:v>
                </c:pt>
                <c:pt idx="3249">
                  <c:v>1550</c:v>
                </c:pt>
                <c:pt idx="3250">
                  <c:v>2423</c:v>
                </c:pt>
                <c:pt idx="3251">
                  <c:v>2394</c:v>
                </c:pt>
                <c:pt idx="3252">
                  <c:v>837</c:v>
                </c:pt>
                <c:pt idx="3253">
                  <c:v>1879</c:v>
                </c:pt>
                <c:pt idx="3254">
                  <c:v>769</c:v>
                </c:pt>
                <c:pt idx="3255">
                  <c:v>1141</c:v>
                </c:pt>
                <c:pt idx="3256">
                  <c:v>8063</c:v>
                </c:pt>
                <c:pt idx="3257">
                  <c:v>733</c:v>
                </c:pt>
                <c:pt idx="3258">
                  <c:v>47896</c:v>
                </c:pt>
                <c:pt idx="3259">
                  <c:v>30159</c:v>
                </c:pt>
                <c:pt idx="3260">
                  <c:v>944</c:v>
                </c:pt>
                <c:pt idx="3261">
                  <c:v>89</c:v>
                </c:pt>
                <c:pt idx="3262">
                  <c:v>162</c:v>
                </c:pt>
                <c:pt idx="3263">
                  <c:v>3022</c:v>
                </c:pt>
                <c:pt idx="3264">
                  <c:v>221</c:v>
                </c:pt>
                <c:pt idx="3265">
                  <c:v>157</c:v>
                </c:pt>
                <c:pt idx="3266">
                  <c:v>5</c:v>
                </c:pt>
                <c:pt idx="3267">
                  <c:v>618</c:v>
                </c:pt>
                <c:pt idx="3268">
                  <c:v>3277</c:v>
                </c:pt>
                <c:pt idx="3269">
                  <c:v>1018</c:v>
                </c:pt>
                <c:pt idx="3270">
                  <c:v>569</c:v>
                </c:pt>
                <c:pt idx="3271">
                  <c:v>9</c:v>
                </c:pt>
                <c:pt idx="3272">
                  <c:v>202</c:v>
                </c:pt>
                <c:pt idx="3273">
                  <c:v>658</c:v>
                </c:pt>
                <c:pt idx="3274">
                  <c:v>0</c:v>
                </c:pt>
                <c:pt idx="3275">
                  <c:v>293</c:v>
                </c:pt>
                <c:pt idx="3276">
                  <c:v>1838</c:v>
                </c:pt>
                <c:pt idx="3277">
                  <c:v>41</c:v>
                </c:pt>
                <c:pt idx="3278">
                  <c:v>105</c:v>
                </c:pt>
                <c:pt idx="3279">
                  <c:v>1412</c:v>
                </c:pt>
                <c:pt idx="3280">
                  <c:v>13</c:v>
                </c:pt>
                <c:pt idx="3281">
                  <c:v>467</c:v>
                </c:pt>
                <c:pt idx="3282">
                  <c:v>417</c:v>
                </c:pt>
                <c:pt idx="3283">
                  <c:v>224</c:v>
                </c:pt>
                <c:pt idx="3284">
                  <c:v>18342</c:v>
                </c:pt>
                <c:pt idx="3285">
                  <c:v>292</c:v>
                </c:pt>
                <c:pt idx="3286">
                  <c:v>19</c:v>
                </c:pt>
                <c:pt idx="3287">
                  <c:v>242</c:v>
                </c:pt>
                <c:pt idx="3288">
                  <c:v>1309</c:v>
                </c:pt>
                <c:pt idx="3289">
                  <c:v>4187</c:v>
                </c:pt>
                <c:pt idx="3290">
                  <c:v>305</c:v>
                </c:pt>
                <c:pt idx="3291">
                  <c:v>1225</c:v>
                </c:pt>
                <c:pt idx="3292">
                  <c:v>379</c:v>
                </c:pt>
                <c:pt idx="3293">
                  <c:v>348</c:v>
                </c:pt>
                <c:pt idx="3294">
                  <c:v>422</c:v>
                </c:pt>
                <c:pt idx="3295">
                  <c:v>1070</c:v>
                </c:pt>
                <c:pt idx="3296">
                  <c:v>596</c:v>
                </c:pt>
                <c:pt idx="3297">
                  <c:v>290</c:v>
                </c:pt>
                <c:pt idx="3298">
                  <c:v>2361</c:v>
                </c:pt>
                <c:pt idx="3299">
                  <c:v>3301</c:v>
                </c:pt>
                <c:pt idx="3300">
                  <c:v>1168</c:v>
                </c:pt>
                <c:pt idx="3301">
                  <c:v>9</c:v>
                </c:pt>
                <c:pt idx="3302">
                  <c:v>5010</c:v>
                </c:pt>
                <c:pt idx="3303">
                  <c:v>12</c:v>
                </c:pt>
                <c:pt idx="3304">
                  <c:v>1292</c:v>
                </c:pt>
                <c:pt idx="3305">
                  <c:v>1012</c:v>
                </c:pt>
                <c:pt idx="3306">
                  <c:v>120</c:v>
                </c:pt>
                <c:pt idx="3307">
                  <c:v>995</c:v>
                </c:pt>
                <c:pt idx="3308">
                  <c:v>22</c:v>
                </c:pt>
                <c:pt idx="3309">
                  <c:v>62</c:v>
                </c:pt>
                <c:pt idx="3310">
                  <c:v>631</c:v>
                </c:pt>
                <c:pt idx="3311">
                  <c:v>43049</c:v>
                </c:pt>
                <c:pt idx="3312">
                  <c:v>1850</c:v>
                </c:pt>
                <c:pt idx="3313">
                  <c:v>49</c:v>
                </c:pt>
                <c:pt idx="3314">
                  <c:v>166</c:v>
                </c:pt>
                <c:pt idx="3315">
                  <c:v>0</c:v>
                </c:pt>
                <c:pt idx="3316">
                  <c:v>74</c:v>
                </c:pt>
                <c:pt idx="3317">
                  <c:v>822</c:v>
                </c:pt>
                <c:pt idx="3318">
                  <c:v>0</c:v>
                </c:pt>
                <c:pt idx="3319">
                  <c:v>1763</c:v>
                </c:pt>
                <c:pt idx="3320">
                  <c:v>330</c:v>
                </c:pt>
                <c:pt idx="3321">
                  <c:v>3370</c:v>
                </c:pt>
                <c:pt idx="3322">
                  <c:v>691</c:v>
                </c:pt>
                <c:pt idx="3323">
                  <c:v>5</c:v>
                </c:pt>
                <c:pt idx="3324">
                  <c:v>11</c:v>
                </c:pt>
                <c:pt idx="3325">
                  <c:v>196</c:v>
                </c:pt>
                <c:pt idx="3326">
                  <c:v>347</c:v>
                </c:pt>
                <c:pt idx="3327">
                  <c:v>219</c:v>
                </c:pt>
                <c:pt idx="3328">
                  <c:v>2381</c:v>
                </c:pt>
                <c:pt idx="3329">
                  <c:v>1063</c:v>
                </c:pt>
                <c:pt idx="3330">
                  <c:v>3817</c:v>
                </c:pt>
                <c:pt idx="3331">
                  <c:v>2421</c:v>
                </c:pt>
                <c:pt idx="3332">
                  <c:v>1038</c:v>
                </c:pt>
                <c:pt idx="3333">
                  <c:v>4562</c:v>
                </c:pt>
                <c:pt idx="3334">
                  <c:v>40</c:v>
                </c:pt>
                <c:pt idx="3335">
                  <c:v>0</c:v>
                </c:pt>
                <c:pt idx="3336">
                  <c:v>3880</c:v>
                </c:pt>
                <c:pt idx="3337">
                  <c:v>65</c:v>
                </c:pt>
                <c:pt idx="3338">
                  <c:v>3</c:v>
                </c:pt>
                <c:pt idx="3339">
                  <c:v>1815</c:v>
                </c:pt>
                <c:pt idx="3340">
                  <c:v>6</c:v>
                </c:pt>
                <c:pt idx="3341">
                  <c:v>2450</c:v>
                </c:pt>
                <c:pt idx="3342">
                  <c:v>11847</c:v>
                </c:pt>
                <c:pt idx="3343">
                  <c:v>1542</c:v>
                </c:pt>
                <c:pt idx="3344">
                  <c:v>773</c:v>
                </c:pt>
                <c:pt idx="3345">
                  <c:v>3210</c:v>
                </c:pt>
                <c:pt idx="3346">
                  <c:v>139</c:v>
                </c:pt>
                <c:pt idx="3347">
                  <c:v>51</c:v>
                </c:pt>
                <c:pt idx="3348">
                  <c:v>133</c:v>
                </c:pt>
                <c:pt idx="3349">
                  <c:v>3382</c:v>
                </c:pt>
                <c:pt idx="3350">
                  <c:v>10841</c:v>
                </c:pt>
                <c:pt idx="3351">
                  <c:v>381</c:v>
                </c:pt>
                <c:pt idx="3352">
                  <c:v>669</c:v>
                </c:pt>
                <c:pt idx="3353">
                  <c:v>12</c:v>
                </c:pt>
                <c:pt idx="3354">
                  <c:v>804</c:v>
                </c:pt>
                <c:pt idx="3355">
                  <c:v>2069</c:v>
                </c:pt>
                <c:pt idx="3356">
                  <c:v>4330</c:v>
                </c:pt>
                <c:pt idx="3357">
                  <c:v>4789</c:v>
                </c:pt>
                <c:pt idx="3358">
                  <c:v>46</c:v>
                </c:pt>
                <c:pt idx="3359">
                  <c:v>26</c:v>
                </c:pt>
                <c:pt idx="3360">
                  <c:v>155</c:v>
                </c:pt>
                <c:pt idx="3361">
                  <c:v>1940</c:v>
                </c:pt>
                <c:pt idx="3362">
                  <c:v>1087</c:v>
                </c:pt>
                <c:pt idx="3363">
                  <c:v>15</c:v>
                </c:pt>
                <c:pt idx="3364">
                  <c:v>212</c:v>
                </c:pt>
                <c:pt idx="3365">
                  <c:v>796</c:v>
                </c:pt>
                <c:pt idx="3366">
                  <c:v>20</c:v>
                </c:pt>
                <c:pt idx="3367">
                  <c:v>885</c:v>
                </c:pt>
                <c:pt idx="3368">
                  <c:v>57</c:v>
                </c:pt>
                <c:pt idx="3369">
                  <c:v>6272</c:v>
                </c:pt>
                <c:pt idx="3370">
                  <c:v>451</c:v>
                </c:pt>
                <c:pt idx="3371">
                  <c:v>1002</c:v>
                </c:pt>
                <c:pt idx="3372">
                  <c:v>146</c:v>
                </c:pt>
                <c:pt idx="3373">
                  <c:v>25</c:v>
                </c:pt>
                <c:pt idx="3374">
                  <c:v>1550</c:v>
                </c:pt>
                <c:pt idx="3375">
                  <c:v>2</c:v>
                </c:pt>
                <c:pt idx="3376">
                  <c:v>274</c:v>
                </c:pt>
                <c:pt idx="3377">
                  <c:v>404</c:v>
                </c:pt>
                <c:pt idx="3378">
                  <c:v>11</c:v>
                </c:pt>
                <c:pt idx="3379">
                  <c:v>419</c:v>
                </c:pt>
                <c:pt idx="3380">
                  <c:v>90</c:v>
                </c:pt>
                <c:pt idx="3381">
                  <c:v>1237</c:v>
                </c:pt>
                <c:pt idx="3382">
                  <c:v>1641</c:v>
                </c:pt>
                <c:pt idx="3383">
                  <c:v>42</c:v>
                </c:pt>
                <c:pt idx="3384">
                  <c:v>9905</c:v>
                </c:pt>
                <c:pt idx="3385">
                  <c:v>313</c:v>
                </c:pt>
                <c:pt idx="3386">
                  <c:v>4130</c:v>
                </c:pt>
                <c:pt idx="3387">
                  <c:v>228426</c:v>
                </c:pt>
                <c:pt idx="3388">
                  <c:v>7561</c:v>
                </c:pt>
                <c:pt idx="3389">
                  <c:v>947</c:v>
                </c:pt>
                <c:pt idx="3390">
                  <c:v>1362</c:v>
                </c:pt>
                <c:pt idx="3391">
                  <c:v>627</c:v>
                </c:pt>
                <c:pt idx="3392">
                  <c:v>4999</c:v>
                </c:pt>
                <c:pt idx="3393">
                  <c:v>58</c:v>
                </c:pt>
                <c:pt idx="3394">
                  <c:v>8101</c:v>
                </c:pt>
                <c:pt idx="3395">
                  <c:v>4803</c:v>
                </c:pt>
                <c:pt idx="3396">
                  <c:v>2</c:v>
                </c:pt>
                <c:pt idx="3397">
                  <c:v>35</c:v>
                </c:pt>
                <c:pt idx="3398">
                  <c:v>150</c:v>
                </c:pt>
                <c:pt idx="3399">
                  <c:v>446</c:v>
                </c:pt>
                <c:pt idx="3400">
                  <c:v>502</c:v>
                </c:pt>
                <c:pt idx="3401">
                  <c:v>87</c:v>
                </c:pt>
                <c:pt idx="3402">
                  <c:v>78</c:v>
                </c:pt>
                <c:pt idx="3403">
                  <c:v>693</c:v>
                </c:pt>
                <c:pt idx="3404">
                  <c:v>12</c:v>
                </c:pt>
                <c:pt idx="3405">
                  <c:v>7</c:v>
                </c:pt>
                <c:pt idx="3406">
                  <c:v>1843</c:v>
                </c:pt>
                <c:pt idx="3407">
                  <c:v>36</c:v>
                </c:pt>
                <c:pt idx="3408">
                  <c:v>396</c:v>
                </c:pt>
                <c:pt idx="3409">
                  <c:v>5375</c:v>
                </c:pt>
                <c:pt idx="3410">
                  <c:v>76</c:v>
                </c:pt>
                <c:pt idx="3411">
                  <c:v>91</c:v>
                </c:pt>
                <c:pt idx="3412">
                  <c:v>164</c:v>
                </c:pt>
                <c:pt idx="3413">
                  <c:v>395</c:v>
                </c:pt>
                <c:pt idx="3414">
                  <c:v>2733</c:v>
                </c:pt>
                <c:pt idx="3415">
                  <c:v>585</c:v>
                </c:pt>
                <c:pt idx="3416">
                  <c:v>245</c:v>
                </c:pt>
                <c:pt idx="3417">
                  <c:v>40</c:v>
                </c:pt>
                <c:pt idx="3418">
                  <c:v>1525</c:v>
                </c:pt>
                <c:pt idx="3419">
                  <c:v>955</c:v>
                </c:pt>
                <c:pt idx="3420">
                  <c:v>257</c:v>
                </c:pt>
                <c:pt idx="3421">
                  <c:v>247</c:v>
                </c:pt>
                <c:pt idx="3422">
                  <c:v>159</c:v>
                </c:pt>
                <c:pt idx="3423">
                  <c:v>22</c:v>
                </c:pt>
                <c:pt idx="3424">
                  <c:v>202</c:v>
                </c:pt>
                <c:pt idx="3425">
                  <c:v>1599</c:v>
                </c:pt>
                <c:pt idx="3426">
                  <c:v>10274</c:v>
                </c:pt>
                <c:pt idx="3427">
                  <c:v>4939</c:v>
                </c:pt>
                <c:pt idx="3428">
                  <c:v>1527</c:v>
                </c:pt>
                <c:pt idx="3429">
                  <c:v>10</c:v>
                </c:pt>
                <c:pt idx="3430">
                  <c:v>420</c:v>
                </c:pt>
                <c:pt idx="3431">
                  <c:v>3580</c:v>
                </c:pt>
                <c:pt idx="3432">
                  <c:v>7</c:v>
                </c:pt>
                <c:pt idx="3433">
                  <c:v>270</c:v>
                </c:pt>
                <c:pt idx="3434">
                  <c:v>331</c:v>
                </c:pt>
                <c:pt idx="3435">
                  <c:v>2365</c:v>
                </c:pt>
                <c:pt idx="3436">
                  <c:v>233</c:v>
                </c:pt>
                <c:pt idx="3437">
                  <c:v>5549</c:v>
                </c:pt>
                <c:pt idx="3438">
                  <c:v>432</c:v>
                </c:pt>
                <c:pt idx="3439">
                  <c:v>239</c:v>
                </c:pt>
                <c:pt idx="3440">
                  <c:v>1150</c:v>
                </c:pt>
                <c:pt idx="3441">
                  <c:v>6964</c:v>
                </c:pt>
                <c:pt idx="3442">
                  <c:v>440</c:v>
                </c:pt>
                <c:pt idx="3443">
                  <c:v>1</c:v>
                </c:pt>
                <c:pt idx="3444">
                  <c:v>244</c:v>
                </c:pt>
                <c:pt idx="3445">
                  <c:v>1004</c:v>
                </c:pt>
                <c:pt idx="3446">
                  <c:v>275</c:v>
                </c:pt>
                <c:pt idx="3447">
                  <c:v>173</c:v>
                </c:pt>
                <c:pt idx="3448">
                  <c:v>3457</c:v>
                </c:pt>
                <c:pt idx="3449">
                  <c:v>2294</c:v>
                </c:pt>
                <c:pt idx="3450">
                  <c:v>0</c:v>
                </c:pt>
                <c:pt idx="3451">
                  <c:v>194</c:v>
                </c:pt>
                <c:pt idx="3452">
                  <c:v>956</c:v>
                </c:pt>
                <c:pt idx="3453">
                  <c:v>198</c:v>
                </c:pt>
                <c:pt idx="3454">
                  <c:v>40</c:v>
                </c:pt>
                <c:pt idx="3455">
                  <c:v>2931</c:v>
                </c:pt>
                <c:pt idx="3456">
                  <c:v>3166</c:v>
                </c:pt>
                <c:pt idx="3457">
                  <c:v>249</c:v>
                </c:pt>
                <c:pt idx="3458">
                  <c:v>656</c:v>
                </c:pt>
                <c:pt idx="3459">
                  <c:v>18</c:v>
                </c:pt>
                <c:pt idx="3460">
                  <c:v>1380</c:v>
                </c:pt>
                <c:pt idx="3461">
                  <c:v>69</c:v>
                </c:pt>
                <c:pt idx="3462">
                  <c:v>609</c:v>
                </c:pt>
                <c:pt idx="3463">
                  <c:v>8388</c:v>
                </c:pt>
                <c:pt idx="3464">
                  <c:v>13</c:v>
                </c:pt>
                <c:pt idx="3465">
                  <c:v>5</c:v>
                </c:pt>
                <c:pt idx="3466">
                  <c:v>78095</c:v>
                </c:pt>
                <c:pt idx="3467">
                  <c:v>2277</c:v>
                </c:pt>
                <c:pt idx="3468">
                  <c:v>418</c:v>
                </c:pt>
                <c:pt idx="3469">
                  <c:v>145</c:v>
                </c:pt>
                <c:pt idx="3470">
                  <c:v>169</c:v>
                </c:pt>
                <c:pt idx="3471">
                  <c:v>73239</c:v>
                </c:pt>
                <c:pt idx="3472">
                  <c:v>266</c:v>
                </c:pt>
                <c:pt idx="3473">
                  <c:v>679</c:v>
                </c:pt>
                <c:pt idx="3474">
                  <c:v>2277</c:v>
                </c:pt>
                <c:pt idx="3475">
                  <c:v>43</c:v>
                </c:pt>
                <c:pt idx="3476">
                  <c:v>6</c:v>
                </c:pt>
                <c:pt idx="3477">
                  <c:v>199</c:v>
                </c:pt>
                <c:pt idx="3478">
                  <c:v>9449</c:v>
                </c:pt>
                <c:pt idx="3479">
                  <c:v>193</c:v>
                </c:pt>
                <c:pt idx="3480">
                  <c:v>194</c:v>
                </c:pt>
                <c:pt idx="3481">
                  <c:v>9363</c:v>
                </c:pt>
                <c:pt idx="3482">
                  <c:v>3622</c:v>
                </c:pt>
                <c:pt idx="3483">
                  <c:v>463</c:v>
                </c:pt>
                <c:pt idx="3484">
                  <c:v>279</c:v>
                </c:pt>
                <c:pt idx="3485">
                  <c:v>149</c:v>
                </c:pt>
                <c:pt idx="3486">
                  <c:v>960</c:v>
                </c:pt>
                <c:pt idx="3487">
                  <c:v>634</c:v>
                </c:pt>
                <c:pt idx="3488">
                  <c:v>1468</c:v>
                </c:pt>
                <c:pt idx="3489">
                  <c:v>1220</c:v>
                </c:pt>
                <c:pt idx="3490">
                  <c:v>96</c:v>
                </c:pt>
                <c:pt idx="3491">
                  <c:v>228</c:v>
                </c:pt>
                <c:pt idx="3492">
                  <c:v>1926</c:v>
                </c:pt>
                <c:pt idx="3493">
                  <c:v>285</c:v>
                </c:pt>
                <c:pt idx="3494">
                  <c:v>1489</c:v>
                </c:pt>
                <c:pt idx="3495">
                  <c:v>545</c:v>
                </c:pt>
                <c:pt idx="3496">
                  <c:v>266</c:v>
                </c:pt>
                <c:pt idx="3497">
                  <c:v>116</c:v>
                </c:pt>
                <c:pt idx="3498">
                  <c:v>1055</c:v>
                </c:pt>
                <c:pt idx="3499">
                  <c:v>344</c:v>
                </c:pt>
                <c:pt idx="3500">
                  <c:v>9652</c:v>
                </c:pt>
                <c:pt idx="3501">
                  <c:v>332</c:v>
                </c:pt>
                <c:pt idx="3502">
                  <c:v>345</c:v>
                </c:pt>
                <c:pt idx="3503">
                  <c:v>643</c:v>
                </c:pt>
                <c:pt idx="3504">
                  <c:v>29</c:v>
                </c:pt>
                <c:pt idx="3505">
                  <c:v>120</c:v>
                </c:pt>
                <c:pt idx="3506">
                  <c:v>17324</c:v>
                </c:pt>
                <c:pt idx="3507">
                  <c:v>1558</c:v>
                </c:pt>
                <c:pt idx="3508">
                  <c:v>172</c:v>
                </c:pt>
                <c:pt idx="3509">
                  <c:v>229</c:v>
                </c:pt>
                <c:pt idx="3510">
                  <c:v>280</c:v>
                </c:pt>
                <c:pt idx="3511">
                  <c:v>244</c:v>
                </c:pt>
                <c:pt idx="3512">
                  <c:v>43</c:v>
                </c:pt>
                <c:pt idx="3513">
                  <c:v>33</c:v>
                </c:pt>
                <c:pt idx="3514">
                  <c:v>95</c:v>
                </c:pt>
                <c:pt idx="3515">
                  <c:v>786</c:v>
                </c:pt>
                <c:pt idx="3516">
                  <c:v>664</c:v>
                </c:pt>
                <c:pt idx="3517">
                  <c:v>446</c:v>
                </c:pt>
                <c:pt idx="3518">
                  <c:v>329</c:v>
                </c:pt>
                <c:pt idx="3519">
                  <c:v>342</c:v>
                </c:pt>
                <c:pt idx="3520">
                  <c:v>1544</c:v>
                </c:pt>
                <c:pt idx="3521">
                  <c:v>5460</c:v>
                </c:pt>
                <c:pt idx="3522">
                  <c:v>106</c:v>
                </c:pt>
                <c:pt idx="3523">
                  <c:v>206</c:v>
                </c:pt>
                <c:pt idx="3524">
                  <c:v>282</c:v>
                </c:pt>
                <c:pt idx="3525">
                  <c:v>11</c:v>
                </c:pt>
                <c:pt idx="3526">
                  <c:v>8151</c:v>
                </c:pt>
                <c:pt idx="3527">
                  <c:v>1012</c:v>
                </c:pt>
                <c:pt idx="3528">
                  <c:v>4966</c:v>
                </c:pt>
                <c:pt idx="3529">
                  <c:v>991</c:v>
                </c:pt>
                <c:pt idx="3530">
                  <c:v>24541</c:v>
                </c:pt>
                <c:pt idx="3531">
                  <c:v>40837</c:v>
                </c:pt>
                <c:pt idx="3532">
                  <c:v>318</c:v>
                </c:pt>
                <c:pt idx="3533">
                  <c:v>1441</c:v>
                </c:pt>
                <c:pt idx="3534">
                  <c:v>1161</c:v>
                </c:pt>
                <c:pt idx="3535">
                  <c:v>2308</c:v>
                </c:pt>
                <c:pt idx="3536">
                  <c:v>403</c:v>
                </c:pt>
                <c:pt idx="3537">
                  <c:v>255</c:v>
                </c:pt>
                <c:pt idx="3538">
                  <c:v>1065</c:v>
                </c:pt>
                <c:pt idx="3539">
                  <c:v>277</c:v>
                </c:pt>
                <c:pt idx="3540">
                  <c:v>2524</c:v>
                </c:pt>
                <c:pt idx="3541">
                  <c:v>370</c:v>
                </c:pt>
                <c:pt idx="3542">
                  <c:v>609</c:v>
                </c:pt>
                <c:pt idx="3543">
                  <c:v>2693</c:v>
                </c:pt>
                <c:pt idx="3544">
                  <c:v>333</c:v>
                </c:pt>
                <c:pt idx="3545">
                  <c:v>526</c:v>
                </c:pt>
                <c:pt idx="3546">
                  <c:v>1878</c:v>
                </c:pt>
                <c:pt idx="3547">
                  <c:v>1135</c:v>
                </c:pt>
                <c:pt idx="3548">
                  <c:v>672</c:v>
                </c:pt>
                <c:pt idx="3549">
                  <c:v>10716</c:v>
                </c:pt>
                <c:pt idx="3550">
                  <c:v>85</c:v>
                </c:pt>
                <c:pt idx="3551">
                  <c:v>16</c:v>
                </c:pt>
                <c:pt idx="3552">
                  <c:v>691</c:v>
                </c:pt>
                <c:pt idx="3553">
                  <c:v>467</c:v>
                </c:pt>
                <c:pt idx="3554">
                  <c:v>74</c:v>
                </c:pt>
                <c:pt idx="3555">
                  <c:v>334</c:v>
                </c:pt>
                <c:pt idx="3556">
                  <c:v>238</c:v>
                </c:pt>
                <c:pt idx="3557">
                  <c:v>4676</c:v>
                </c:pt>
                <c:pt idx="3558">
                  <c:v>2896</c:v>
                </c:pt>
                <c:pt idx="3559">
                  <c:v>638</c:v>
                </c:pt>
                <c:pt idx="3560">
                  <c:v>200</c:v>
                </c:pt>
                <c:pt idx="3561">
                  <c:v>1764</c:v>
                </c:pt>
                <c:pt idx="3562">
                  <c:v>2480</c:v>
                </c:pt>
                <c:pt idx="3563">
                  <c:v>341</c:v>
                </c:pt>
                <c:pt idx="3564">
                  <c:v>164</c:v>
                </c:pt>
                <c:pt idx="3565">
                  <c:v>3223</c:v>
                </c:pt>
                <c:pt idx="3566">
                  <c:v>4</c:v>
                </c:pt>
                <c:pt idx="3567">
                  <c:v>39</c:v>
                </c:pt>
                <c:pt idx="3568">
                  <c:v>6097</c:v>
                </c:pt>
                <c:pt idx="3569">
                  <c:v>119</c:v>
                </c:pt>
                <c:pt idx="3570">
                  <c:v>606</c:v>
                </c:pt>
                <c:pt idx="3571">
                  <c:v>10</c:v>
                </c:pt>
                <c:pt idx="3572">
                  <c:v>377</c:v>
                </c:pt>
                <c:pt idx="3573">
                  <c:v>35874</c:v>
                </c:pt>
                <c:pt idx="3574">
                  <c:v>2891</c:v>
                </c:pt>
                <c:pt idx="3575">
                  <c:v>317</c:v>
                </c:pt>
                <c:pt idx="3576">
                  <c:v>189</c:v>
                </c:pt>
                <c:pt idx="3577">
                  <c:v>4179</c:v>
                </c:pt>
                <c:pt idx="3578">
                  <c:v>791</c:v>
                </c:pt>
                <c:pt idx="3579">
                  <c:v>8019</c:v>
                </c:pt>
                <c:pt idx="3580">
                  <c:v>1029</c:v>
                </c:pt>
                <c:pt idx="3581">
                  <c:v>222</c:v>
                </c:pt>
                <c:pt idx="3582">
                  <c:v>704</c:v>
                </c:pt>
                <c:pt idx="3583">
                  <c:v>2590</c:v>
                </c:pt>
                <c:pt idx="3584">
                  <c:v>207</c:v>
                </c:pt>
                <c:pt idx="3585">
                  <c:v>1425</c:v>
                </c:pt>
                <c:pt idx="3586">
                  <c:v>1023</c:v>
                </c:pt>
                <c:pt idx="3587">
                  <c:v>1370</c:v>
                </c:pt>
                <c:pt idx="3588">
                  <c:v>1549</c:v>
                </c:pt>
                <c:pt idx="3589">
                  <c:v>1173</c:v>
                </c:pt>
                <c:pt idx="3590">
                  <c:v>1593</c:v>
                </c:pt>
                <c:pt idx="3591">
                  <c:v>349</c:v>
                </c:pt>
                <c:pt idx="3592">
                  <c:v>36</c:v>
                </c:pt>
                <c:pt idx="3593">
                  <c:v>88</c:v>
                </c:pt>
                <c:pt idx="3594">
                  <c:v>34</c:v>
                </c:pt>
                <c:pt idx="3595">
                  <c:v>95</c:v>
                </c:pt>
                <c:pt idx="3596">
                  <c:v>1940</c:v>
                </c:pt>
                <c:pt idx="3597">
                  <c:v>46609</c:v>
                </c:pt>
                <c:pt idx="3598">
                  <c:v>40</c:v>
                </c:pt>
                <c:pt idx="3599">
                  <c:v>1693</c:v>
                </c:pt>
                <c:pt idx="3600">
                  <c:v>629</c:v>
                </c:pt>
                <c:pt idx="3601">
                  <c:v>32962</c:v>
                </c:pt>
                <c:pt idx="3602">
                  <c:v>439</c:v>
                </c:pt>
                <c:pt idx="3603">
                  <c:v>51</c:v>
                </c:pt>
                <c:pt idx="3604">
                  <c:v>148</c:v>
                </c:pt>
                <c:pt idx="3605">
                  <c:v>663</c:v>
                </c:pt>
                <c:pt idx="3606">
                  <c:v>488</c:v>
                </c:pt>
                <c:pt idx="3607">
                  <c:v>93</c:v>
                </c:pt>
                <c:pt idx="3608">
                  <c:v>906</c:v>
                </c:pt>
                <c:pt idx="3609">
                  <c:v>13</c:v>
                </c:pt>
                <c:pt idx="3610">
                  <c:v>1877</c:v>
                </c:pt>
                <c:pt idx="3611">
                  <c:v>135</c:v>
                </c:pt>
                <c:pt idx="3612">
                  <c:v>2915</c:v>
                </c:pt>
                <c:pt idx="3613">
                  <c:v>236</c:v>
                </c:pt>
                <c:pt idx="3614">
                  <c:v>272</c:v>
                </c:pt>
                <c:pt idx="3615">
                  <c:v>1500</c:v>
                </c:pt>
                <c:pt idx="3616">
                  <c:v>51</c:v>
                </c:pt>
                <c:pt idx="3617">
                  <c:v>1257</c:v>
                </c:pt>
                <c:pt idx="3618">
                  <c:v>955</c:v>
                </c:pt>
                <c:pt idx="3619">
                  <c:v>144</c:v>
                </c:pt>
                <c:pt idx="3620">
                  <c:v>81</c:v>
                </c:pt>
                <c:pt idx="3621">
                  <c:v>211</c:v>
                </c:pt>
                <c:pt idx="3622">
                  <c:v>5</c:v>
                </c:pt>
                <c:pt idx="3623">
                  <c:v>22</c:v>
                </c:pt>
                <c:pt idx="3624">
                  <c:v>152</c:v>
                </c:pt>
                <c:pt idx="3625">
                  <c:v>484</c:v>
                </c:pt>
                <c:pt idx="3626">
                  <c:v>323</c:v>
                </c:pt>
                <c:pt idx="3627">
                  <c:v>90</c:v>
                </c:pt>
                <c:pt idx="3628">
                  <c:v>697</c:v>
                </c:pt>
                <c:pt idx="3629">
                  <c:v>356</c:v>
                </c:pt>
                <c:pt idx="3630">
                  <c:v>273</c:v>
                </c:pt>
                <c:pt idx="3631">
                  <c:v>168</c:v>
                </c:pt>
                <c:pt idx="3632">
                  <c:v>6591</c:v>
                </c:pt>
                <c:pt idx="3633">
                  <c:v>2413</c:v>
                </c:pt>
                <c:pt idx="3634">
                  <c:v>1228</c:v>
                </c:pt>
                <c:pt idx="3635">
                  <c:v>62</c:v>
                </c:pt>
                <c:pt idx="3636">
                  <c:v>441</c:v>
                </c:pt>
                <c:pt idx="3637">
                  <c:v>152</c:v>
                </c:pt>
                <c:pt idx="3638">
                  <c:v>2713</c:v>
                </c:pt>
                <c:pt idx="3639">
                  <c:v>89</c:v>
                </c:pt>
                <c:pt idx="3640">
                  <c:v>19422</c:v>
                </c:pt>
                <c:pt idx="3641">
                  <c:v>1074</c:v>
                </c:pt>
                <c:pt idx="3642">
                  <c:v>1</c:v>
                </c:pt>
                <c:pt idx="3643">
                  <c:v>191</c:v>
                </c:pt>
                <c:pt idx="3644">
                  <c:v>83</c:v>
                </c:pt>
                <c:pt idx="3645">
                  <c:v>325</c:v>
                </c:pt>
                <c:pt idx="3646">
                  <c:v>269</c:v>
                </c:pt>
                <c:pt idx="3647">
                  <c:v>1958</c:v>
                </c:pt>
                <c:pt idx="3648">
                  <c:v>1634</c:v>
                </c:pt>
                <c:pt idx="3649">
                  <c:v>965</c:v>
                </c:pt>
                <c:pt idx="3650">
                  <c:v>543</c:v>
                </c:pt>
                <c:pt idx="3651">
                  <c:v>6</c:v>
                </c:pt>
                <c:pt idx="3652">
                  <c:v>158</c:v>
                </c:pt>
                <c:pt idx="3653">
                  <c:v>892</c:v>
                </c:pt>
                <c:pt idx="3654">
                  <c:v>11</c:v>
                </c:pt>
                <c:pt idx="3655">
                  <c:v>422</c:v>
                </c:pt>
                <c:pt idx="3656">
                  <c:v>219</c:v>
                </c:pt>
                <c:pt idx="3657">
                  <c:v>1254</c:v>
                </c:pt>
                <c:pt idx="3658">
                  <c:v>170</c:v>
                </c:pt>
                <c:pt idx="3659">
                  <c:v>433</c:v>
                </c:pt>
                <c:pt idx="3660">
                  <c:v>611</c:v>
                </c:pt>
                <c:pt idx="3661">
                  <c:v>239</c:v>
                </c:pt>
                <c:pt idx="3662">
                  <c:v>485</c:v>
                </c:pt>
                <c:pt idx="3663">
                  <c:v>890</c:v>
                </c:pt>
                <c:pt idx="3664">
                  <c:v>1078</c:v>
                </c:pt>
                <c:pt idx="3665">
                  <c:v>693</c:v>
                </c:pt>
                <c:pt idx="3666">
                  <c:v>3711</c:v>
                </c:pt>
                <c:pt idx="3667">
                  <c:v>82</c:v>
                </c:pt>
                <c:pt idx="3668">
                  <c:v>327</c:v>
                </c:pt>
                <c:pt idx="3669">
                  <c:v>0</c:v>
                </c:pt>
                <c:pt idx="3670">
                  <c:v>615</c:v>
                </c:pt>
                <c:pt idx="3671">
                  <c:v>0</c:v>
                </c:pt>
                <c:pt idx="3672">
                  <c:v>105</c:v>
                </c:pt>
                <c:pt idx="3673">
                  <c:v>333</c:v>
                </c:pt>
                <c:pt idx="3674">
                  <c:v>2011</c:v>
                </c:pt>
                <c:pt idx="3675">
                  <c:v>1372</c:v>
                </c:pt>
                <c:pt idx="3676">
                  <c:v>865</c:v>
                </c:pt>
                <c:pt idx="3677">
                  <c:v>1612</c:v>
                </c:pt>
                <c:pt idx="3678">
                  <c:v>176</c:v>
                </c:pt>
                <c:pt idx="3679">
                  <c:v>277</c:v>
                </c:pt>
                <c:pt idx="3680">
                  <c:v>42</c:v>
                </c:pt>
                <c:pt idx="3681">
                  <c:v>4523</c:v>
                </c:pt>
                <c:pt idx="3682">
                  <c:v>10299</c:v>
                </c:pt>
                <c:pt idx="3683">
                  <c:v>539</c:v>
                </c:pt>
                <c:pt idx="3684">
                  <c:v>789</c:v>
                </c:pt>
                <c:pt idx="3685">
                  <c:v>122</c:v>
                </c:pt>
                <c:pt idx="3686">
                  <c:v>939</c:v>
                </c:pt>
                <c:pt idx="3687">
                  <c:v>7047</c:v>
                </c:pt>
                <c:pt idx="3688">
                  <c:v>63</c:v>
                </c:pt>
                <c:pt idx="3689">
                  <c:v>1434</c:v>
                </c:pt>
                <c:pt idx="3690">
                  <c:v>1221</c:v>
                </c:pt>
                <c:pt idx="3691">
                  <c:v>710</c:v>
                </c:pt>
                <c:pt idx="3692">
                  <c:v>45</c:v>
                </c:pt>
                <c:pt idx="3693">
                  <c:v>29</c:v>
                </c:pt>
                <c:pt idx="3694">
                  <c:v>928</c:v>
                </c:pt>
                <c:pt idx="3695">
                  <c:v>160</c:v>
                </c:pt>
                <c:pt idx="3696">
                  <c:v>45</c:v>
                </c:pt>
                <c:pt idx="3697">
                  <c:v>22610</c:v>
                </c:pt>
                <c:pt idx="3698">
                  <c:v>1466</c:v>
                </c:pt>
                <c:pt idx="3699">
                  <c:v>1419</c:v>
                </c:pt>
                <c:pt idx="3700">
                  <c:v>12874</c:v>
                </c:pt>
                <c:pt idx="3701">
                  <c:v>63</c:v>
                </c:pt>
                <c:pt idx="3702">
                  <c:v>338</c:v>
                </c:pt>
                <c:pt idx="3703">
                  <c:v>3771</c:v>
                </c:pt>
                <c:pt idx="3704">
                  <c:v>5538</c:v>
                </c:pt>
                <c:pt idx="3705">
                  <c:v>279</c:v>
                </c:pt>
                <c:pt idx="3706">
                  <c:v>7</c:v>
                </c:pt>
                <c:pt idx="3707">
                  <c:v>414</c:v>
                </c:pt>
                <c:pt idx="3708">
                  <c:v>1</c:v>
                </c:pt>
                <c:pt idx="3709">
                  <c:v>668</c:v>
                </c:pt>
                <c:pt idx="3710">
                  <c:v>4316</c:v>
                </c:pt>
                <c:pt idx="3711">
                  <c:v>607</c:v>
                </c:pt>
                <c:pt idx="3712">
                  <c:v>414</c:v>
                </c:pt>
                <c:pt idx="3713">
                  <c:v>223</c:v>
                </c:pt>
                <c:pt idx="3714">
                  <c:v>46</c:v>
                </c:pt>
                <c:pt idx="3715">
                  <c:v>433</c:v>
                </c:pt>
                <c:pt idx="3716">
                  <c:v>2404</c:v>
                </c:pt>
                <c:pt idx="3717">
                  <c:v>496</c:v>
                </c:pt>
                <c:pt idx="3718">
                  <c:v>2292</c:v>
                </c:pt>
                <c:pt idx="3719">
                  <c:v>6316</c:v>
                </c:pt>
                <c:pt idx="3720">
                  <c:v>891</c:v>
                </c:pt>
                <c:pt idx="3721">
                  <c:v>2668</c:v>
                </c:pt>
                <c:pt idx="3722">
                  <c:v>90</c:v>
                </c:pt>
                <c:pt idx="3723">
                  <c:v>3091</c:v>
                </c:pt>
                <c:pt idx="3724">
                  <c:v>261</c:v>
                </c:pt>
                <c:pt idx="3725">
                  <c:v>441</c:v>
                </c:pt>
                <c:pt idx="3726">
                  <c:v>177</c:v>
                </c:pt>
                <c:pt idx="3727">
                  <c:v>95</c:v>
                </c:pt>
                <c:pt idx="3728">
                  <c:v>404</c:v>
                </c:pt>
                <c:pt idx="3729">
                  <c:v>621</c:v>
                </c:pt>
                <c:pt idx="3730">
                  <c:v>17</c:v>
                </c:pt>
                <c:pt idx="3731">
                  <c:v>42833</c:v>
                </c:pt>
                <c:pt idx="3732">
                  <c:v>194</c:v>
                </c:pt>
                <c:pt idx="3733">
                  <c:v>375</c:v>
                </c:pt>
                <c:pt idx="3734">
                  <c:v>380</c:v>
                </c:pt>
                <c:pt idx="3735">
                  <c:v>5364</c:v>
                </c:pt>
                <c:pt idx="3736">
                  <c:v>17</c:v>
                </c:pt>
                <c:pt idx="3737">
                  <c:v>4</c:v>
                </c:pt>
                <c:pt idx="3738">
                  <c:v>106</c:v>
                </c:pt>
                <c:pt idx="3739">
                  <c:v>56</c:v>
                </c:pt>
                <c:pt idx="3740">
                  <c:v>951</c:v>
                </c:pt>
                <c:pt idx="3741">
                  <c:v>558</c:v>
                </c:pt>
                <c:pt idx="3742">
                  <c:v>53873</c:v>
                </c:pt>
                <c:pt idx="3743">
                  <c:v>2423</c:v>
                </c:pt>
                <c:pt idx="3744">
                  <c:v>253</c:v>
                </c:pt>
                <c:pt idx="3745">
                  <c:v>10730</c:v>
                </c:pt>
                <c:pt idx="3746">
                  <c:v>214</c:v>
                </c:pt>
                <c:pt idx="3747">
                  <c:v>40</c:v>
                </c:pt>
                <c:pt idx="3748">
                  <c:v>103</c:v>
                </c:pt>
                <c:pt idx="3749">
                  <c:v>1478</c:v>
                </c:pt>
                <c:pt idx="3750">
                  <c:v>1060</c:v>
                </c:pt>
                <c:pt idx="3751">
                  <c:v>34</c:v>
                </c:pt>
                <c:pt idx="3752">
                  <c:v>189</c:v>
                </c:pt>
                <c:pt idx="3753">
                  <c:v>17287</c:v>
                </c:pt>
                <c:pt idx="3754">
                  <c:v>116</c:v>
                </c:pt>
                <c:pt idx="3755">
                  <c:v>28</c:v>
                </c:pt>
                <c:pt idx="3756">
                  <c:v>1221</c:v>
                </c:pt>
                <c:pt idx="3757">
                  <c:v>9</c:v>
                </c:pt>
                <c:pt idx="3758">
                  <c:v>1</c:v>
                </c:pt>
                <c:pt idx="3759">
                  <c:v>759</c:v>
                </c:pt>
                <c:pt idx="3760">
                  <c:v>734</c:v>
                </c:pt>
                <c:pt idx="3761">
                  <c:v>20</c:v>
                </c:pt>
                <c:pt idx="3762">
                  <c:v>189</c:v>
                </c:pt>
                <c:pt idx="3763">
                  <c:v>3950</c:v>
                </c:pt>
                <c:pt idx="3764">
                  <c:v>215</c:v>
                </c:pt>
                <c:pt idx="3765">
                  <c:v>1856</c:v>
                </c:pt>
                <c:pt idx="3766">
                  <c:v>12</c:v>
                </c:pt>
                <c:pt idx="3767">
                  <c:v>1186</c:v>
                </c:pt>
                <c:pt idx="3768">
                  <c:v>559</c:v>
                </c:pt>
                <c:pt idx="3769">
                  <c:v>173</c:v>
                </c:pt>
                <c:pt idx="3770">
                  <c:v>1145</c:v>
                </c:pt>
                <c:pt idx="3771">
                  <c:v>226</c:v>
                </c:pt>
                <c:pt idx="3772">
                  <c:v>167</c:v>
                </c:pt>
                <c:pt idx="3773">
                  <c:v>1146</c:v>
                </c:pt>
                <c:pt idx="3774">
                  <c:v>156</c:v>
                </c:pt>
                <c:pt idx="3775">
                  <c:v>1235</c:v>
                </c:pt>
                <c:pt idx="3776">
                  <c:v>1513</c:v>
                </c:pt>
                <c:pt idx="3777">
                  <c:v>335</c:v>
                </c:pt>
                <c:pt idx="3778">
                  <c:v>3746</c:v>
                </c:pt>
                <c:pt idx="3779">
                  <c:v>652</c:v>
                </c:pt>
                <c:pt idx="3780">
                  <c:v>867</c:v>
                </c:pt>
                <c:pt idx="3781">
                  <c:v>138</c:v>
                </c:pt>
                <c:pt idx="3782">
                  <c:v>341</c:v>
                </c:pt>
                <c:pt idx="3783">
                  <c:v>1647</c:v>
                </c:pt>
                <c:pt idx="3784">
                  <c:v>2231</c:v>
                </c:pt>
                <c:pt idx="3785">
                  <c:v>3841</c:v>
                </c:pt>
                <c:pt idx="3786">
                  <c:v>42</c:v>
                </c:pt>
                <c:pt idx="3787">
                  <c:v>362</c:v>
                </c:pt>
                <c:pt idx="3788">
                  <c:v>36</c:v>
                </c:pt>
                <c:pt idx="3789">
                  <c:v>9000</c:v>
                </c:pt>
                <c:pt idx="3790">
                  <c:v>1727</c:v>
                </c:pt>
                <c:pt idx="3791">
                  <c:v>46</c:v>
                </c:pt>
                <c:pt idx="3792">
                  <c:v>930</c:v>
                </c:pt>
                <c:pt idx="3793">
                  <c:v>6704</c:v>
                </c:pt>
                <c:pt idx="3794">
                  <c:v>888</c:v>
                </c:pt>
                <c:pt idx="3795">
                  <c:v>68</c:v>
                </c:pt>
                <c:pt idx="3796">
                  <c:v>812</c:v>
                </c:pt>
                <c:pt idx="3797">
                  <c:v>1591</c:v>
                </c:pt>
                <c:pt idx="3798">
                  <c:v>559</c:v>
                </c:pt>
                <c:pt idx="3799">
                  <c:v>934</c:v>
                </c:pt>
                <c:pt idx="3800">
                  <c:v>474</c:v>
                </c:pt>
                <c:pt idx="3801">
                  <c:v>2615</c:v>
                </c:pt>
                <c:pt idx="3802">
                  <c:v>1158</c:v>
                </c:pt>
                <c:pt idx="3803">
                  <c:v>231</c:v>
                </c:pt>
                <c:pt idx="3804">
                  <c:v>2946</c:v>
                </c:pt>
                <c:pt idx="3805">
                  <c:v>532</c:v>
                </c:pt>
                <c:pt idx="3806">
                  <c:v>49</c:v>
                </c:pt>
                <c:pt idx="3807">
                  <c:v>38</c:v>
                </c:pt>
                <c:pt idx="3808">
                  <c:v>1078</c:v>
                </c:pt>
                <c:pt idx="3809">
                  <c:v>240</c:v>
                </c:pt>
                <c:pt idx="3810">
                  <c:v>630</c:v>
                </c:pt>
                <c:pt idx="3811">
                  <c:v>232</c:v>
                </c:pt>
                <c:pt idx="3812">
                  <c:v>3274</c:v>
                </c:pt>
                <c:pt idx="3813">
                  <c:v>67</c:v>
                </c:pt>
                <c:pt idx="3814">
                  <c:v>60</c:v>
                </c:pt>
                <c:pt idx="3815">
                  <c:v>1032</c:v>
                </c:pt>
                <c:pt idx="3816">
                  <c:v>363</c:v>
                </c:pt>
                <c:pt idx="3817">
                  <c:v>944</c:v>
                </c:pt>
                <c:pt idx="3818">
                  <c:v>794</c:v>
                </c:pt>
                <c:pt idx="3819">
                  <c:v>84</c:v>
                </c:pt>
                <c:pt idx="3820">
                  <c:v>1560</c:v>
                </c:pt>
                <c:pt idx="3821">
                  <c:v>343</c:v>
                </c:pt>
                <c:pt idx="3822">
                  <c:v>132</c:v>
                </c:pt>
                <c:pt idx="3823">
                  <c:v>1838</c:v>
                </c:pt>
                <c:pt idx="3824">
                  <c:v>1074</c:v>
                </c:pt>
                <c:pt idx="3825">
                  <c:v>412</c:v>
                </c:pt>
                <c:pt idx="3826">
                  <c:v>1363</c:v>
                </c:pt>
                <c:pt idx="3827">
                  <c:v>31</c:v>
                </c:pt>
                <c:pt idx="3828">
                  <c:v>42</c:v>
                </c:pt>
                <c:pt idx="3829">
                  <c:v>2422</c:v>
                </c:pt>
                <c:pt idx="3830">
                  <c:v>3716</c:v>
                </c:pt>
                <c:pt idx="3831">
                  <c:v>137</c:v>
                </c:pt>
                <c:pt idx="3832">
                  <c:v>7076</c:v>
                </c:pt>
                <c:pt idx="3833">
                  <c:v>2643</c:v>
                </c:pt>
                <c:pt idx="3834">
                  <c:v>238</c:v>
                </c:pt>
                <c:pt idx="3835">
                  <c:v>586</c:v>
                </c:pt>
                <c:pt idx="3836">
                  <c:v>174</c:v>
                </c:pt>
                <c:pt idx="3837">
                  <c:v>36</c:v>
                </c:pt>
                <c:pt idx="3838">
                  <c:v>161</c:v>
                </c:pt>
                <c:pt idx="3839">
                  <c:v>444</c:v>
                </c:pt>
                <c:pt idx="3840">
                  <c:v>117</c:v>
                </c:pt>
                <c:pt idx="3841">
                  <c:v>47</c:v>
                </c:pt>
                <c:pt idx="3842">
                  <c:v>50</c:v>
                </c:pt>
                <c:pt idx="3843">
                  <c:v>7706</c:v>
                </c:pt>
                <c:pt idx="3844">
                  <c:v>13520</c:v>
                </c:pt>
                <c:pt idx="3845">
                  <c:v>135</c:v>
                </c:pt>
                <c:pt idx="3846">
                  <c:v>4696</c:v>
                </c:pt>
                <c:pt idx="3847">
                  <c:v>1038</c:v>
                </c:pt>
                <c:pt idx="3848">
                  <c:v>221</c:v>
                </c:pt>
                <c:pt idx="3849">
                  <c:v>585</c:v>
                </c:pt>
                <c:pt idx="3850">
                  <c:v>4853</c:v>
                </c:pt>
                <c:pt idx="3851">
                  <c:v>6930</c:v>
                </c:pt>
                <c:pt idx="3852">
                  <c:v>38</c:v>
                </c:pt>
                <c:pt idx="3853">
                  <c:v>2080</c:v>
                </c:pt>
                <c:pt idx="3854">
                  <c:v>951</c:v>
                </c:pt>
                <c:pt idx="3855">
                  <c:v>1786</c:v>
                </c:pt>
                <c:pt idx="3856">
                  <c:v>14</c:v>
                </c:pt>
                <c:pt idx="3857">
                  <c:v>1166</c:v>
                </c:pt>
                <c:pt idx="3858">
                  <c:v>738</c:v>
                </c:pt>
                <c:pt idx="3859">
                  <c:v>1872</c:v>
                </c:pt>
                <c:pt idx="3860">
                  <c:v>3478</c:v>
                </c:pt>
                <c:pt idx="3861">
                  <c:v>209</c:v>
                </c:pt>
                <c:pt idx="3862">
                  <c:v>22</c:v>
                </c:pt>
                <c:pt idx="3863">
                  <c:v>372</c:v>
                </c:pt>
                <c:pt idx="3864">
                  <c:v>997</c:v>
                </c:pt>
                <c:pt idx="3865">
                  <c:v>1123</c:v>
                </c:pt>
                <c:pt idx="3866">
                  <c:v>3097</c:v>
                </c:pt>
                <c:pt idx="3867">
                  <c:v>168</c:v>
                </c:pt>
                <c:pt idx="3868">
                  <c:v>529</c:v>
                </c:pt>
                <c:pt idx="3869">
                  <c:v>11577</c:v>
                </c:pt>
                <c:pt idx="3870">
                  <c:v>500</c:v>
                </c:pt>
                <c:pt idx="3871">
                  <c:v>284</c:v>
                </c:pt>
                <c:pt idx="3872">
                  <c:v>19</c:v>
                </c:pt>
                <c:pt idx="3873">
                  <c:v>181</c:v>
                </c:pt>
                <c:pt idx="3874">
                  <c:v>43</c:v>
                </c:pt>
                <c:pt idx="3875">
                  <c:v>473</c:v>
                </c:pt>
                <c:pt idx="3876">
                  <c:v>562</c:v>
                </c:pt>
                <c:pt idx="3877">
                  <c:v>744</c:v>
                </c:pt>
                <c:pt idx="3878">
                  <c:v>107</c:v>
                </c:pt>
                <c:pt idx="3879">
                  <c:v>142</c:v>
                </c:pt>
                <c:pt idx="3880">
                  <c:v>960</c:v>
                </c:pt>
                <c:pt idx="3881">
                  <c:v>310</c:v>
                </c:pt>
                <c:pt idx="3882">
                  <c:v>30</c:v>
                </c:pt>
                <c:pt idx="3883">
                  <c:v>491</c:v>
                </c:pt>
                <c:pt idx="3884">
                  <c:v>30218</c:v>
                </c:pt>
                <c:pt idx="3885">
                  <c:v>544</c:v>
                </c:pt>
                <c:pt idx="3886">
                  <c:v>572</c:v>
                </c:pt>
                <c:pt idx="3887">
                  <c:v>393</c:v>
                </c:pt>
                <c:pt idx="3888">
                  <c:v>1277</c:v>
                </c:pt>
                <c:pt idx="3889">
                  <c:v>6131</c:v>
                </c:pt>
                <c:pt idx="3890">
                  <c:v>62</c:v>
                </c:pt>
                <c:pt idx="3891">
                  <c:v>232</c:v>
                </c:pt>
                <c:pt idx="3892">
                  <c:v>304</c:v>
                </c:pt>
                <c:pt idx="3893">
                  <c:v>25</c:v>
                </c:pt>
                <c:pt idx="3894">
                  <c:v>5516</c:v>
                </c:pt>
                <c:pt idx="3895">
                  <c:v>365</c:v>
                </c:pt>
                <c:pt idx="3896">
                  <c:v>1</c:v>
                </c:pt>
                <c:pt idx="3897">
                  <c:v>439</c:v>
                </c:pt>
                <c:pt idx="3898">
                  <c:v>55</c:v>
                </c:pt>
                <c:pt idx="3899">
                  <c:v>13512</c:v>
                </c:pt>
                <c:pt idx="3900">
                  <c:v>926</c:v>
                </c:pt>
                <c:pt idx="3901">
                  <c:v>779</c:v>
                </c:pt>
                <c:pt idx="3902">
                  <c:v>3886</c:v>
                </c:pt>
                <c:pt idx="3903">
                  <c:v>0</c:v>
                </c:pt>
                <c:pt idx="3904">
                  <c:v>49</c:v>
                </c:pt>
                <c:pt idx="3905">
                  <c:v>42</c:v>
                </c:pt>
                <c:pt idx="3906">
                  <c:v>337</c:v>
                </c:pt>
                <c:pt idx="3907">
                  <c:v>148</c:v>
                </c:pt>
                <c:pt idx="3908">
                  <c:v>3586</c:v>
                </c:pt>
                <c:pt idx="3909">
                  <c:v>1611</c:v>
                </c:pt>
                <c:pt idx="3910">
                  <c:v>39</c:v>
                </c:pt>
                <c:pt idx="3911">
                  <c:v>893</c:v>
                </c:pt>
                <c:pt idx="3912">
                  <c:v>838</c:v>
                </c:pt>
                <c:pt idx="3913">
                  <c:v>2195</c:v>
                </c:pt>
                <c:pt idx="3914">
                  <c:v>12</c:v>
                </c:pt>
                <c:pt idx="3915">
                  <c:v>75</c:v>
                </c:pt>
                <c:pt idx="3916">
                  <c:v>328</c:v>
                </c:pt>
                <c:pt idx="3917">
                  <c:v>646</c:v>
                </c:pt>
                <c:pt idx="3918">
                  <c:v>448</c:v>
                </c:pt>
                <c:pt idx="3919">
                  <c:v>1404</c:v>
                </c:pt>
                <c:pt idx="3920">
                  <c:v>72</c:v>
                </c:pt>
                <c:pt idx="3921">
                  <c:v>178</c:v>
                </c:pt>
                <c:pt idx="3922">
                  <c:v>1786</c:v>
                </c:pt>
                <c:pt idx="3923">
                  <c:v>2825</c:v>
                </c:pt>
                <c:pt idx="3924">
                  <c:v>533</c:v>
                </c:pt>
                <c:pt idx="3925">
                  <c:v>137</c:v>
                </c:pt>
                <c:pt idx="3926">
                  <c:v>11</c:v>
                </c:pt>
                <c:pt idx="3927">
                  <c:v>317</c:v>
                </c:pt>
                <c:pt idx="3928">
                  <c:v>1</c:v>
                </c:pt>
                <c:pt idx="3929">
                  <c:v>215</c:v>
                </c:pt>
                <c:pt idx="3930">
                  <c:v>30</c:v>
                </c:pt>
                <c:pt idx="3931">
                  <c:v>747</c:v>
                </c:pt>
                <c:pt idx="3932">
                  <c:v>619</c:v>
                </c:pt>
                <c:pt idx="3933">
                  <c:v>198</c:v>
                </c:pt>
                <c:pt idx="3934">
                  <c:v>88</c:v>
                </c:pt>
                <c:pt idx="3935">
                  <c:v>103</c:v>
                </c:pt>
                <c:pt idx="3936">
                  <c:v>478</c:v>
                </c:pt>
                <c:pt idx="3937">
                  <c:v>158</c:v>
                </c:pt>
                <c:pt idx="3938">
                  <c:v>110</c:v>
                </c:pt>
                <c:pt idx="3939">
                  <c:v>1176</c:v>
                </c:pt>
                <c:pt idx="3940">
                  <c:v>130</c:v>
                </c:pt>
                <c:pt idx="3941">
                  <c:v>18778</c:v>
                </c:pt>
                <c:pt idx="3942">
                  <c:v>1273</c:v>
                </c:pt>
                <c:pt idx="3943">
                  <c:v>316</c:v>
                </c:pt>
                <c:pt idx="3944">
                  <c:v>278</c:v>
                </c:pt>
                <c:pt idx="3945">
                  <c:v>2148</c:v>
                </c:pt>
                <c:pt idx="3946">
                  <c:v>1265</c:v>
                </c:pt>
                <c:pt idx="3947">
                  <c:v>342</c:v>
                </c:pt>
                <c:pt idx="3948">
                  <c:v>3486</c:v>
                </c:pt>
                <c:pt idx="3949">
                  <c:v>447</c:v>
                </c:pt>
                <c:pt idx="3950">
                  <c:v>1708</c:v>
                </c:pt>
                <c:pt idx="3951">
                  <c:v>825</c:v>
                </c:pt>
                <c:pt idx="3952">
                  <c:v>123</c:v>
                </c:pt>
                <c:pt idx="3953">
                  <c:v>56</c:v>
                </c:pt>
                <c:pt idx="3954">
                  <c:v>4928</c:v>
                </c:pt>
                <c:pt idx="3955">
                  <c:v>393</c:v>
                </c:pt>
                <c:pt idx="3956">
                  <c:v>6216</c:v>
                </c:pt>
                <c:pt idx="3957">
                  <c:v>2775</c:v>
                </c:pt>
                <c:pt idx="3958">
                  <c:v>1524</c:v>
                </c:pt>
                <c:pt idx="3959">
                  <c:v>225</c:v>
                </c:pt>
                <c:pt idx="3960">
                  <c:v>305</c:v>
                </c:pt>
                <c:pt idx="3961">
                  <c:v>1</c:v>
                </c:pt>
                <c:pt idx="3962">
                  <c:v>10433</c:v>
                </c:pt>
                <c:pt idx="3963">
                  <c:v>913</c:v>
                </c:pt>
                <c:pt idx="3964">
                  <c:v>2453</c:v>
                </c:pt>
                <c:pt idx="3965">
                  <c:v>287</c:v>
                </c:pt>
                <c:pt idx="3966">
                  <c:v>64</c:v>
                </c:pt>
                <c:pt idx="3967">
                  <c:v>34</c:v>
                </c:pt>
                <c:pt idx="3968">
                  <c:v>768</c:v>
                </c:pt>
                <c:pt idx="3969">
                  <c:v>1591</c:v>
                </c:pt>
                <c:pt idx="3970">
                  <c:v>619</c:v>
                </c:pt>
                <c:pt idx="3971">
                  <c:v>24</c:v>
                </c:pt>
                <c:pt idx="3972">
                  <c:v>1167</c:v>
                </c:pt>
                <c:pt idx="3973">
                  <c:v>106</c:v>
                </c:pt>
                <c:pt idx="3974">
                  <c:v>384</c:v>
                </c:pt>
                <c:pt idx="3975">
                  <c:v>28</c:v>
                </c:pt>
                <c:pt idx="3976">
                  <c:v>818</c:v>
                </c:pt>
                <c:pt idx="3977">
                  <c:v>12</c:v>
                </c:pt>
                <c:pt idx="3978">
                  <c:v>706</c:v>
                </c:pt>
                <c:pt idx="3979">
                  <c:v>5355</c:v>
                </c:pt>
                <c:pt idx="3980">
                  <c:v>962</c:v>
                </c:pt>
                <c:pt idx="3981">
                  <c:v>2062</c:v>
                </c:pt>
                <c:pt idx="3982">
                  <c:v>220</c:v>
                </c:pt>
                <c:pt idx="3983">
                  <c:v>521</c:v>
                </c:pt>
                <c:pt idx="3984">
                  <c:v>22</c:v>
                </c:pt>
                <c:pt idx="3985">
                  <c:v>566</c:v>
                </c:pt>
                <c:pt idx="3986">
                  <c:v>1654</c:v>
                </c:pt>
                <c:pt idx="3987">
                  <c:v>1237</c:v>
                </c:pt>
                <c:pt idx="3988">
                  <c:v>3752</c:v>
                </c:pt>
                <c:pt idx="3989">
                  <c:v>234</c:v>
                </c:pt>
                <c:pt idx="3990">
                  <c:v>157</c:v>
                </c:pt>
                <c:pt idx="3991">
                  <c:v>5149</c:v>
                </c:pt>
                <c:pt idx="3992">
                  <c:v>437</c:v>
                </c:pt>
                <c:pt idx="3993">
                  <c:v>1356</c:v>
                </c:pt>
                <c:pt idx="3994">
                  <c:v>289</c:v>
                </c:pt>
                <c:pt idx="3995">
                  <c:v>48</c:v>
                </c:pt>
                <c:pt idx="3996">
                  <c:v>389</c:v>
                </c:pt>
                <c:pt idx="3997">
                  <c:v>3</c:v>
                </c:pt>
                <c:pt idx="3998">
                  <c:v>2463</c:v>
                </c:pt>
                <c:pt idx="3999">
                  <c:v>123</c:v>
                </c:pt>
                <c:pt idx="4000">
                  <c:v>265</c:v>
                </c:pt>
                <c:pt idx="4001">
                  <c:v>15</c:v>
                </c:pt>
                <c:pt idx="4002">
                  <c:v>4110</c:v>
                </c:pt>
                <c:pt idx="4003">
                  <c:v>231</c:v>
                </c:pt>
                <c:pt idx="4004">
                  <c:v>1295</c:v>
                </c:pt>
                <c:pt idx="4005">
                  <c:v>1286</c:v>
                </c:pt>
                <c:pt idx="4006">
                  <c:v>69</c:v>
                </c:pt>
                <c:pt idx="4007">
                  <c:v>1070</c:v>
                </c:pt>
                <c:pt idx="4008">
                  <c:v>2841</c:v>
                </c:pt>
                <c:pt idx="4009">
                  <c:v>1568</c:v>
                </c:pt>
                <c:pt idx="4010">
                  <c:v>81</c:v>
                </c:pt>
                <c:pt idx="4011">
                  <c:v>3657</c:v>
                </c:pt>
                <c:pt idx="4012">
                  <c:v>219</c:v>
                </c:pt>
                <c:pt idx="4013">
                  <c:v>92</c:v>
                </c:pt>
                <c:pt idx="4014">
                  <c:v>2353</c:v>
                </c:pt>
                <c:pt idx="4015">
                  <c:v>61</c:v>
                </c:pt>
                <c:pt idx="4016">
                  <c:v>27944</c:v>
                </c:pt>
                <c:pt idx="4017">
                  <c:v>44</c:v>
                </c:pt>
                <c:pt idx="4018">
                  <c:v>286</c:v>
                </c:pt>
                <c:pt idx="4019">
                  <c:v>2079</c:v>
                </c:pt>
                <c:pt idx="4020">
                  <c:v>388</c:v>
                </c:pt>
                <c:pt idx="4021">
                  <c:v>29088</c:v>
                </c:pt>
                <c:pt idx="4022">
                  <c:v>23</c:v>
                </c:pt>
                <c:pt idx="4023">
                  <c:v>2266</c:v>
                </c:pt>
                <c:pt idx="4024">
                  <c:v>2517</c:v>
                </c:pt>
                <c:pt idx="4025">
                  <c:v>298</c:v>
                </c:pt>
                <c:pt idx="4026">
                  <c:v>65</c:v>
                </c:pt>
                <c:pt idx="4027">
                  <c:v>61</c:v>
                </c:pt>
                <c:pt idx="4028">
                  <c:v>980</c:v>
                </c:pt>
                <c:pt idx="4029">
                  <c:v>1945</c:v>
                </c:pt>
                <c:pt idx="4030">
                  <c:v>4514</c:v>
                </c:pt>
                <c:pt idx="4031">
                  <c:v>330</c:v>
                </c:pt>
                <c:pt idx="4032">
                  <c:v>35</c:v>
                </c:pt>
                <c:pt idx="4033">
                  <c:v>208</c:v>
                </c:pt>
                <c:pt idx="4034">
                  <c:v>605</c:v>
                </c:pt>
                <c:pt idx="4035">
                  <c:v>792</c:v>
                </c:pt>
                <c:pt idx="4036">
                  <c:v>3959</c:v>
                </c:pt>
                <c:pt idx="4037">
                  <c:v>531</c:v>
                </c:pt>
                <c:pt idx="4038">
                  <c:v>0</c:v>
                </c:pt>
                <c:pt idx="4039">
                  <c:v>608</c:v>
                </c:pt>
                <c:pt idx="4040">
                  <c:v>1124</c:v>
                </c:pt>
                <c:pt idx="4041">
                  <c:v>1753</c:v>
                </c:pt>
                <c:pt idx="4042">
                  <c:v>48</c:v>
                </c:pt>
                <c:pt idx="4043">
                  <c:v>5573</c:v>
                </c:pt>
                <c:pt idx="4044">
                  <c:v>946</c:v>
                </c:pt>
                <c:pt idx="4045">
                  <c:v>418</c:v>
                </c:pt>
                <c:pt idx="4046">
                  <c:v>2030</c:v>
                </c:pt>
                <c:pt idx="4047">
                  <c:v>1225</c:v>
                </c:pt>
                <c:pt idx="4048">
                  <c:v>332</c:v>
                </c:pt>
                <c:pt idx="4049">
                  <c:v>80</c:v>
                </c:pt>
                <c:pt idx="4050">
                  <c:v>3259</c:v>
                </c:pt>
                <c:pt idx="4051">
                  <c:v>212976</c:v>
                </c:pt>
                <c:pt idx="4052">
                  <c:v>1193</c:v>
                </c:pt>
                <c:pt idx="4053">
                  <c:v>920</c:v>
                </c:pt>
                <c:pt idx="4054">
                  <c:v>129</c:v>
                </c:pt>
                <c:pt idx="4055">
                  <c:v>352</c:v>
                </c:pt>
                <c:pt idx="4056">
                  <c:v>891</c:v>
                </c:pt>
                <c:pt idx="4057">
                  <c:v>836</c:v>
                </c:pt>
                <c:pt idx="4058">
                  <c:v>531</c:v>
                </c:pt>
                <c:pt idx="4059">
                  <c:v>1341</c:v>
                </c:pt>
                <c:pt idx="4060">
                  <c:v>309</c:v>
                </c:pt>
                <c:pt idx="4061">
                  <c:v>64</c:v>
                </c:pt>
                <c:pt idx="4062">
                  <c:v>20515</c:v>
                </c:pt>
                <c:pt idx="4063">
                  <c:v>2205</c:v>
                </c:pt>
                <c:pt idx="4064">
                  <c:v>3639</c:v>
                </c:pt>
                <c:pt idx="4065">
                  <c:v>11325</c:v>
                </c:pt>
                <c:pt idx="4066">
                  <c:v>168</c:v>
                </c:pt>
                <c:pt idx="4067">
                  <c:v>1627</c:v>
                </c:pt>
                <c:pt idx="4068">
                  <c:v>502</c:v>
                </c:pt>
                <c:pt idx="4069">
                  <c:v>82</c:v>
                </c:pt>
                <c:pt idx="4070">
                  <c:v>6265</c:v>
                </c:pt>
                <c:pt idx="4071">
                  <c:v>263</c:v>
                </c:pt>
                <c:pt idx="4072">
                  <c:v>2868</c:v>
                </c:pt>
                <c:pt idx="4073">
                  <c:v>623</c:v>
                </c:pt>
                <c:pt idx="4074">
                  <c:v>90</c:v>
                </c:pt>
                <c:pt idx="4075">
                  <c:v>154</c:v>
                </c:pt>
                <c:pt idx="4076">
                  <c:v>1043</c:v>
                </c:pt>
                <c:pt idx="4077">
                  <c:v>3382</c:v>
                </c:pt>
                <c:pt idx="4078">
                  <c:v>253</c:v>
                </c:pt>
                <c:pt idx="4079">
                  <c:v>178</c:v>
                </c:pt>
                <c:pt idx="4080">
                  <c:v>76</c:v>
                </c:pt>
                <c:pt idx="4081">
                  <c:v>23973</c:v>
                </c:pt>
                <c:pt idx="4082">
                  <c:v>2293</c:v>
                </c:pt>
                <c:pt idx="4083">
                  <c:v>339</c:v>
                </c:pt>
                <c:pt idx="4084">
                  <c:v>1269</c:v>
                </c:pt>
                <c:pt idx="4085">
                  <c:v>176</c:v>
                </c:pt>
                <c:pt idx="4086">
                  <c:v>707</c:v>
                </c:pt>
                <c:pt idx="4087">
                  <c:v>492</c:v>
                </c:pt>
                <c:pt idx="4088">
                  <c:v>64</c:v>
                </c:pt>
                <c:pt idx="4089">
                  <c:v>45</c:v>
                </c:pt>
                <c:pt idx="4090">
                  <c:v>686</c:v>
                </c:pt>
                <c:pt idx="4091">
                  <c:v>458</c:v>
                </c:pt>
                <c:pt idx="4092">
                  <c:v>913</c:v>
                </c:pt>
                <c:pt idx="4093">
                  <c:v>2645</c:v>
                </c:pt>
                <c:pt idx="4094">
                  <c:v>2846</c:v>
                </c:pt>
                <c:pt idx="4095">
                  <c:v>303</c:v>
                </c:pt>
                <c:pt idx="4096">
                  <c:v>123</c:v>
                </c:pt>
                <c:pt idx="4097">
                  <c:v>960</c:v>
                </c:pt>
                <c:pt idx="4098">
                  <c:v>259</c:v>
                </c:pt>
                <c:pt idx="4099">
                  <c:v>411</c:v>
                </c:pt>
                <c:pt idx="4100">
                  <c:v>400</c:v>
                </c:pt>
                <c:pt idx="4101">
                  <c:v>158</c:v>
                </c:pt>
                <c:pt idx="4102">
                  <c:v>497847</c:v>
                </c:pt>
                <c:pt idx="4103">
                  <c:v>61</c:v>
                </c:pt>
                <c:pt idx="4104">
                  <c:v>4</c:v>
                </c:pt>
                <c:pt idx="4105">
                  <c:v>1267</c:v>
                </c:pt>
                <c:pt idx="4106">
                  <c:v>18381</c:v>
                </c:pt>
                <c:pt idx="4107">
                  <c:v>12</c:v>
                </c:pt>
                <c:pt idx="4108">
                  <c:v>131</c:v>
                </c:pt>
                <c:pt idx="4109">
                  <c:v>200</c:v>
                </c:pt>
                <c:pt idx="4110">
                  <c:v>43</c:v>
                </c:pt>
                <c:pt idx="4111">
                  <c:v>6110</c:v>
                </c:pt>
                <c:pt idx="4112">
                  <c:v>10568</c:v>
                </c:pt>
                <c:pt idx="4113">
                  <c:v>544</c:v>
                </c:pt>
                <c:pt idx="4114">
                  <c:v>316</c:v>
                </c:pt>
                <c:pt idx="4115">
                  <c:v>98</c:v>
                </c:pt>
                <c:pt idx="4116">
                  <c:v>622</c:v>
                </c:pt>
                <c:pt idx="4117">
                  <c:v>34</c:v>
                </c:pt>
                <c:pt idx="4118">
                  <c:v>6974</c:v>
                </c:pt>
                <c:pt idx="4119">
                  <c:v>1516</c:v>
                </c:pt>
                <c:pt idx="4120">
                  <c:v>288</c:v>
                </c:pt>
                <c:pt idx="4121">
                  <c:v>404</c:v>
                </c:pt>
                <c:pt idx="4122">
                  <c:v>2291</c:v>
                </c:pt>
                <c:pt idx="4123">
                  <c:v>491</c:v>
                </c:pt>
                <c:pt idx="4124">
                  <c:v>904</c:v>
                </c:pt>
                <c:pt idx="4125">
                  <c:v>4370</c:v>
                </c:pt>
                <c:pt idx="4126">
                  <c:v>223</c:v>
                </c:pt>
                <c:pt idx="4127">
                  <c:v>1750</c:v>
                </c:pt>
                <c:pt idx="4128">
                  <c:v>2175</c:v>
                </c:pt>
                <c:pt idx="4129">
                  <c:v>71</c:v>
                </c:pt>
                <c:pt idx="4130">
                  <c:v>650</c:v>
                </c:pt>
                <c:pt idx="4131">
                  <c:v>716</c:v>
                </c:pt>
                <c:pt idx="4132">
                  <c:v>125</c:v>
                </c:pt>
                <c:pt idx="4133">
                  <c:v>277</c:v>
                </c:pt>
                <c:pt idx="4134">
                  <c:v>540</c:v>
                </c:pt>
                <c:pt idx="4135">
                  <c:v>2764</c:v>
                </c:pt>
                <c:pt idx="4136">
                  <c:v>182</c:v>
                </c:pt>
                <c:pt idx="4137">
                  <c:v>218</c:v>
                </c:pt>
                <c:pt idx="4138">
                  <c:v>1207</c:v>
                </c:pt>
                <c:pt idx="4139">
                  <c:v>4049</c:v>
                </c:pt>
                <c:pt idx="4140">
                  <c:v>100</c:v>
                </c:pt>
                <c:pt idx="4141">
                  <c:v>4</c:v>
                </c:pt>
                <c:pt idx="4142">
                  <c:v>477</c:v>
                </c:pt>
                <c:pt idx="4143">
                  <c:v>186</c:v>
                </c:pt>
                <c:pt idx="4144">
                  <c:v>60</c:v>
                </c:pt>
                <c:pt idx="4145">
                  <c:v>190</c:v>
                </c:pt>
                <c:pt idx="4146">
                  <c:v>588</c:v>
                </c:pt>
                <c:pt idx="4147">
                  <c:v>185</c:v>
                </c:pt>
                <c:pt idx="4148">
                  <c:v>0</c:v>
                </c:pt>
                <c:pt idx="4149">
                  <c:v>617</c:v>
                </c:pt>
                <c:pt idx="4150">
                  <c:v>105</c:v>
                </c:pt>
                <c:pt idx="4151">
                  <c:v>424</c:v>
                </c:pt>
                <c:pt idx="4152">
                  <c:v>2896</c:v>
                </c:pt>
                <c:pt idx="4153">
                  <c:v>246</c:v>
                </c:pt>
                <c:pt idx="4154">
                  <c:v>34441</c:v>
                </c:pt>
                <c:pt idx="4155">
                  <c:v>92</c:v>
                </c:pt>
                <c:pt idx="4156">
                  <c:v>113</c:v>
                </c:pt>
                <c:pt idx="4157">
                  <c:v>63</c:v>
                </c:pt>
                <c:pt idx="4158">
                  <c:v>0</c:v>
                </c:pt>
                <c:pt idx="4159">
                  <c:v>197</c:v>
                </c:pt>
                <c:pt idx="4160">
                  <c:v>88</c:v>
                </c:pt>
                <c:pt idx="4161">
                  <c:v>227</c:v>
                </c:pt>
                <c:pt idx="4162">
                  <c:v>17117</c:v>
                </c:pt>
                <c:pt idx="4163">
                  <c:v>463</c:v>
                </c:pt>
                <c:pt idx="4164">
                  <c:v>3406</c:v>
                </c:pt>
                <c:pt idx="4165">
                  <c:v>0</c:v>
                </c:pt>
                <c:pt idx="4166">
                  <c:v>11</c:v>
                </c:pt>
                <c:pt idx="4167">
                  <c:v>0</c:v>
                </c:pt>
                <c:pt idx="4168">
                  <c:v>424</c:v>
                </c:pt>
                <c:pt idx="4169">
                  <c:v>0</c:v>
                </c:pt>
                <c:pt idx="4170">
                  <c:v>169</c:v>
                </c:pt>
                <c:pt idx="4171">
                  <c:v>62</c:v>
                </c:pt>
                <c:pt idx="4172">
                  <c:v>29341</c:v>
                </c:pt>
                <c:pt idx="4173">
                  <c:v>1401</c:v>
                </c:pt>
                <c:pt idx="4174">
                  <c:v>8821</c:v>
                </c:pt>
                <c:pt idx="4175">
                  <c:v>256</c:v>
                </c:pt>
                <c:pt idx="4176">
                  <c:v>432</c:v>
                </c:pt>
                <c:pt idx="4177">
                  <c:v>104</c:v>
                </c:pt>
                <c:pt idx="4178">
                  <c:v>115</c:v>
                </c:pt>
                <c:pt idx="4179">
                  <c:v>1600</c:v>
                </c:pt>
                <c:pt idx="4180">
                  <c:v>98</c:v>
                </c:pt>
                <c:pt idx="4181">
                  <c:v>1153</c:v>
                </c:pt>
                <c:pt idx="4182">
                  <c:v>16</c:v>
                </c:pt>
                <c:pt idx="4183">
                  <c:v>1436</c:v>
                </c:pt>
                <c:pt idx="4184">
                  <c:v>482</c:v>
                </c:pt>
                <c:pt idx="4185">
                  <c:v>144</c:v>
                </c:pt>
                <c:pt idx="4186">
                  <c:v>558</c:v>
                </c:pt>
                <c:pt idx="4187">
                  <c:v>5938</c:v>
                </c:pt>
                <c:pt idx="4188">
                  <c:v>11990</c:v>
                </c:pt>
                <c:pt idx="4189">
                  <c:v>109</c:v>
                </c:pt>
                <c:pt idx="4190">
                  <c:v>125</c:v>
                </c:pt>
                <c:pt idx="4191">
                  <c:v>796</c:v>
                </c:pt>
                <c:pt idx="4192">
                  <c:v>237</c:v>
                </c:pt>
                <c:pt idx="4193">
                  <c:v>436</c:v>
                </c:pt>
                <c:pt idx="4194">
                  <c:v>680</c:v>
                </c:pt>
                <c:pt idx="4195">
                  <c:v>1</c:v>
                </c:pt>
                <c:pt idx="4196">
                  <c:v>134</c:v>
                </c:pt>
                <c:pt idx="4197">
                  <c:v>84</c:v>
                </c:pt>
                <c:pt idx="4198">
                  <c:v>435</c:v>
                </c:pt>
                <c:pt idx="4199">
                  <c:v>4166</c:v>
                </c:pt>
                <c:pt idx="4200">
                  <c:v>35</c:v>
                </c:pt>
                <c:pt idx="4201">
                  <c:v>438</c:v>
                </c:pt>
                <c:pt idx="4202">
                  <c:v>615</c:v>
                </c:pt>
                <c:pt idx="4203">
                  <c:v>342</c:v>
                </c:pt>
                <c:pt idx="4204">
                  <c:v>1058</c:v>
                </c:pt>
                <c:pt idx="4205">
                  <c:v>189</c:v>
                </c:pt>
                <c:pt idx="4206">
                  <c:v>16</c:v>
                </c:pt>
                <c:pt idx="4207">
                  <c:v>526</c:v>
                </c:pt>
                <c:pt idx="4208">
                  <c:v>1044</c:v>
                </c:pt>
                <c:pt idx="4209">
                  <c:v>3107</c:v>
                </c:pt>
                <c:pt idx="4210">
                  <c:v>131</c:v>
                </c:pt>
                <c:pt idx="4211">
                  <c:v>268</c:v>
                </c:pt>
                <c:pt idx="4212">
                  <c:v>925</c:v>
                </c:pt>
                <c:pt idx="4213">
                  <c:v>25</c:v>
                </c:pt>
                <c:pt idx="4214">
                  <c:v>431</c:v>
                </c:pt>
                <c:pt idx="4215">
                  <c:v>3526</c:v>
                </c:pt>
                <c:pt idx="4216">
                  <c:v>230</c:v>
                </c:pt>
                <c:pt idx="4217">
                  <c:v>3229</c:v>
                </c:pt>
                <c:pt idx="4218">
                  <c:v>2171</c:v>
                </c:pt>
                <c:pt idx="4219">
                  <c:v>1234</c:v>
                </c:pt>
                <c:pt idx="4220">
                  <c:v>50</c:v>
                </c:pt>
                <c:pt idx="4221">
                  <c:v>6</c:v>
                </c:pt>
                <c:pt idx="4222">
                  <c:v>180</c:v>
                </c:pt>
                <c:pt idx="4223">
                  <c:v>395</c:v>
                </c:pt>
                <c:pt idx="4224">
                  <c:v>1279</c:v>
                </c:pt>
                <c:pt idx="4225">
                  <c:v>162</c:v>
                </c:pt>
                <c:pt idx="4226">
                  <c:v>8580</c:v>
                </c:pt>
                <c:pt idx="4227">
                  <c:v>483</c:v>
                </c:pt>
                <c:pt idx="4228">
                  <c:v>1</c:v>
                </c:pt>
                <c:pt idx="4229">
                  <c:v>16133</c:v>
                </c:pt>
                <c:pt idx="4230">
                  <c:v>94</c:v>
                </c:pt>
                <c:pt idx="4231">
                  <c:v>99</c:v>
                </c:pt>
                <c:pt idx="4232">
                  <c:v>27154</c:v>
                </c:pt>
                <c:pt idx="4233">
                  <c:v>300</c:v>
                </c:pt>
                <c:pt idx="4234">
                  <c:v>1668</c:v>
                </c:pt>
                <c:pt idx="4235">
                  <c:v>4</c:v>
                </c:pt>
                <c:pt idx="4236">
                  <c:v>682</c:v>
                </c:pt>
                <c:pt idx="4237">
                  <c:v>2252</c:v>
                </c:pt>
                <c:pt idx="4238">
                  <c:v>640</c:v>
                </c:pt>
                <c:pt idx="4239">
                  <c:v>729</c:v>
                </c:pt>
                <c:pt idx="4240">
                  <c:v>14575</c:v>
                </c:pt>
                <c:pt idx="4241">
                  <c:v>1292</c:v>
                </c:pt>
                <c:pt idx="4242">
                  <c:v>273</c:v>
                </c:pt>
                <c:pt idx="4243">
                  <c:v>5589</c:v>
                </c:pt>
                <c:pt idx="4244">
                  <c:v>23</c:v>
                </c:pt>
                <c:pt idx="4245">
                  <c:v>12</c:v>
                </c:pt>
                <c:pt idx="4246">
                  <c:v>4</c:v>
                </c:pt>
                <c:pt idx="4247">
                  <c:v>1719</c:v>
                </c:pt>
                <c:pt idx="4248">
                  <c:v>920</c:v>
                </c:pt>
                <c:pt idx="4249">
                  <c:v>33</c:v>
                </c:pt>
                <c:pt idx="4250">
                  <c:v>8</c:v>
                </c:pt>
                <c:pt idx="4251">
                  <c:v>1163</c:v>
                </c:pt>
                <c:pt idx="4252">
                  <c:v>1218</c:v>
                </c:pt>
                <c:pt idx="4253">
                  <c:v>7395</c:v>
                </c:pt>
                <c:pt idx="4254">
                  <c:v>1292</c:v>
                </c:pt>
                <c:pt idx="4255">
                  <c:v>15</c:v>
                </c:pt>
                <c:pt idx="4256">
                  <c:v>682</c:v>
                </c:pt>
                <c:pt idx="4257">
                  <c:v>173</c:v>
                </c:pt>
                <c:pt idx="4258">
                  <c:v>1239</c:v>
                </c:pt>
                <c:pt idx="4259">
                  <c:v>4866</c:v>
                </c:pt>
                <c:pt idx="4260">
                  <c:v>3982</c:v>
                </c:pt>
                <c:pt idx="4261">
                  <c:v>4546</c:v>
                </c:pt>
                <c:pt idx="4262">
                  <c:v>232</c:v>
                </c:pt>
                <c:pt idx="4263">
                  <c:v>588</c:v>
                </c:pt>
                <c:pt idx="4264">
                  <c:v>0</c:v>
                </c:pt>
                <c:pt idx="4265">
                  <c:v>939</c:v>
                </c:pt>
                <c:pt idx="4266">
                  <c:v>259</c:v>
                </c:pt>
                <c:pt idx="4267">
                  <c:v>4851</c:v>
                </c:pt>
                <c:pt idx="4268">
                  <c:v>1087</c:v>
                </c:pt>
                <c:pt idx="4269">
                  <c:v>463</c:v>
                </c:pt>
                <c:pt idx="4270">
                  <c:v>726</c:v>
                </c:pt>
                <c:pt idx="4271">
                  <c:v>58</c:v>
                </c:pt>
                <c:pt idx="4272">
                  <c:v>147</c:v>
                </c:pt>
                <c:pt idx="4273">
                  <c:v>16</c:v>
                </c:pt>
                <c:pt idx="4274">
                  <c:v>22366</c:v>
                </c:pt>
                <c:pt idx="4275">
                  <c:v>10333</c:v>
                </c:pt>
                <c:pt idx="4276">
                  <c:v>211</c:v>
                </c:pt>
                <c:pt idx="4277">
                  <c:v>233</c:v>
                </c:pt>
                <c:pt idx="4278">
                  <c:v>728</c:v>
                </c:pt>
                <c:pt idx="4279">
                  <c:v>1666</c:v>
                </c:pt>
                <c:pt idx="4280">
                  <c:v>792</c:v>
                </c:pt>
                <c:pt idx="4281">
                  <c:v>13207</c:v>
                </c:pt>
                <c:pt idx="4282">
                  <c:v>33</c:v>
                </c:pt>
                <c:pt idx="4283">
                  <c:v>19448</c:v>
                </c:pt>
                <c:pt idx="4284">
                  <c:v>474</c:v>
                </c:pt>
                <c:pt idx="4285">
                  <c:v>224</c:v>
                </c:pt>
                <c:pt idx="4286">
                  <c:v>1</c:v>
                </c:pt>
                <c:pt idx="4287">
                  <c:v>1240</c:v>
                </c:pt>
                <c:pt idx="4288">
                  <c:v>432</c:v>
                </c:pt>
                <c:pt idx="4289">
                  <c:v>4931</c:v>
                </c:pt>
                <c:pt idx="4290">
                  <c:v>2312</c:v>
                </c:pt>
                <c:pt idx="4291">
                  <c:v>11</c:v>
                </c:pt>
                <c:pt idx="4292">
                  <c:v>166</c:v>
                </c:pt>
                <c:pt idx="4293">
                  <c:v>156</c:v>
                </c:pt>
                <c:pt idx="4294">
                  <c:v>0</c:v>
                </c:pt>
                <c:pt idx="4295">
                  <c:v>605</c:v>
                </c:pt>
                <c:pt idx="4296">
                  <c:v>132</c:v>
                </c:pt>
                <c:pt idx="4297">
                  <c:v>563</c:v>
                </c:pt>
                <c:pt idx="4298">
                  <c:v>27</c:v>
                </c:pt>
                <c:pt idx="4299">
                  <c:v>599</c:v>
                </c:pt>
                <c:pt idx="4300">
                  <c:v>99</c:v>
                </c:pt>
                <c:pt idx="4301">
                  <c:v>349</c:v>
                </c:pt>
                <c:pt idx="4302">
                  <c:v>11225</c:v>
                </c:pt>
                <c:pt idx="4303">
                  <c:v>369</c:v>
                </c:pt>
                <c:pt idx="4304">
                  <c:v>567</c:v>
                </c:pt>
                <c:pt idx="4305">
                  <c:v>184</c:v>
                </c:pt>
                <c:pt idx="4306">
                  <c:v>460</c:v>
                </c:pt>
                <c:pt idx="4307">
                  <c:v>1511</c:v>
                </c:pt>
                <c:pt idx="4308">
                  <c:v>48</c:v>
                </c:pt>
                <c:pt idx="4309">
                  <c:v>119</c:v>
                </c:pt>
                <c:pt idx="4310">
                  <c:v>2976</c:v>
                </c:pt>
                <c:pt idx="4311">
                  <c:v>1215</c:v>
                </c:pt>
                <c:pt idx="4312">
                  <c:v>3106</c:v>
                </c:pt>
                <c:pt idx="4313">
                  <c:v>199</c:v>
                </c:pt>
                <c:pt idx="4314">
                  <c:v>564</c:v>
                </c:pt>
                <c:pt idx="4315">
                  <c:v>1386</c:v>
                </c:pt>
                <c:pt idx="4316">
                  <c:v>1013</c:v>
                </c:pt>
                <c:pt idx="4317">
                  <c:v>230</c:v>
                </c:pt>
                <c:pt idx="4318">
                  <c:v>685</c:v>
                </c:pt>
                <c:pt idx="4319">
                  <c:v>185</c:v>
                </c:pt>
                <c:pt idx="4320">
                  <c:v>195</c:v>
                </c:pt>
                <c:pt idx="4321">
                  <c:v>1058</c:v>
                </c:pt>
                <c:pt idx="4322">
                  <c:v>7190</c:v>
                </c:pt>
                <c:pt idx="4323">
                  <c:v>535</c:v>
                </c:pt>
                <c:pt idx="4324">
                  <c:v>212</c:v>
                </c:pt>
                <c:pt idx="4325">
                  <c:v>161</c:v>
                </c:pt>
                <c:pt idx="4326">
                  <c:v>268</c:v>
                </c:pt>
                <c:pt idx="4327">
                  <c:v>1836</c:v>
                </c:pt>
                <c:pt idx="4328">
                  <c:v>452</c:v>
                </c:pt>
                <c:pt idx="4329">
                  <c:v>69</c:v>
                </c:pt>
                <c:pt idx="4330">
                  <c:v>400</c:v>
                </c:pt>
                <c:pt idx="4331">
                  <c:v>2019</c:v>
                </c:pt>
                <c:pt idx="4332">
                  <c:v>430</c:v>
                </c:pt>
                <c:pt idx="4333">
                  <c:v>573</c:v>
                </c:pt>
                <c:pt idx="4334">
                  <c:v>354</c:v>
                </c:pt>
                <c:pt idx="4335">
                  <c:v>76</c:v>
                </c:pt>
                <c:pt idx="4336">
                  <c:v>5</c:v>
                </c:pt>
                <c:pt idx="4337">
                  <c:v>1203</c:v>
                </c:pt>
                <c:pt idx="4338">
                  <c:v>0</c:v>
                </c:pt>
                <c:pt idx="4339">
                  <c:v>145</c:v>
                </c:pt>
                <c:pt idx="4340">
                  <c:v>5035</c:v>
                </c:pt>
                <c:pt idx="4341">
                  <c:v>162</c:v>
                </c:pt>
                <c:pt idx="4342">
                  <c:v>844</c:v>
                </c:pt>
                <c:pt idx="4343">
                  <c:v>257</c:v>
                </c:pt>
                <c:pt idx="4344">
                  <c:v>4083</c:v>
                </c:pt>
                <c:pt idx="4345">
                  <c:v>3729</c:v>
                </c:pt>
                <c:pt idx="4346">
                  <c:v>1263</c:v>
                </c:pt>
                <c:pt idx="4347">
                  <c:v>2998</c:v>
                </c:pt>
                <c:pt idx="4348">
                  <c:v>842</c:v>
                </c:pt>
                <c:pt idx="4349">
                  <c:v>151</c:v>
                </c:pt>
                <c:pt idx="4350">
                  <c:v>1766</c:v>
                </c:pt>
                <c:pt idx="4351">
                  <c:v>114</c:v>
                </c:pt>
                <c:pt idx="4352">
                  <c:v>0</c:v>
                </c:pt>
                <c:pt idx="4353">
                  <c:v>383</c:v>
                </c:pt>
                <c:pt idx="4354">
                  <c:v>72</c:v>
                </c:pt>
                <c:pt idx="4355">
                  <c:v>1666</c:v>
                </c:pt>
                <c:pt idx="4356">
                  <c:v>113</c:v>
                </c:pt>
                <c:pt idx="4357">
                  <c:v>249</c:v>
                </c:pt>
                <c:pt idx="4358">
                  <c:v>317</c:v>
                </c:pt>
                <c:pt idx="4359">
                  <c:v>1991</c:v>
                </c:pt>
                <c:pt idx="4360">
                  <c:v>206</c:v>
                </c:pt>
                <c:pt idx="4361">
                  <c:v>3183</c:v>
                </c:pt>
                <c:pt idx="4362">
                  <c:v>178</c:v>
                </c:pt>
                <c:pt idx="4363">
                  <c:v>145</c:v>
                </c:pt>
                <c:pt idx="4364">
                  <c:v>402</c:v>
                </c:pt>
                <c:pt idx="4365">
                  <c:v>128</c:v>
                </c:pt>
                <c:pt idx="4366">
                  <c:v>16</c:v>
                </c:pt>
                <c:pt idx="4367">
                  <c:v>433</c:v>
                </c:pt>
                <c:pt idx="4368">
                  <c:v>6132</c:v>
                </c:pt>
                <c:pt idx="4369">
                  <c:v>14</c:v>
                </c:pt>
                <c:pt idx="4370">
                  <c:v>963</c:v>
                </c:pt>
                <c:pt idx="4371">
                  <c:v>120</c:v>
                </c:pt>
                <c:pt idx="4372">
                  <c:v>5871</c:v>
                </c:pt>
                <c:pt idx="4373">
                  <c:v>0</c:v>
                </c:pt>
                <c:pt idx="4374">
                  <c:v>212</c:v>
                </c:pt>
                <c:pt idx="4375">
                  <c:v>168</c:v>
                </c:pt>
                <c:pt idx="4376">
                  <c:v>150</c:v>
                </c:pt>
                <c:pt idx="4377">
                  <c:v>1278</c:v>
                </c:pt>
                <c:pt idx="4378">
                  <c:v>135</c:v>
                </c:pt>
                <c:pt idx="4379">
                  <c:v>878</c:v>
                </c:pt>
                <c:pt idx="4380">
                  <c:v>1716</c:v>
                </c:pt>
                <c:pt idx="4381">
                  <c:v>1</c:v>
                </c:pt>
                <c:pt idx="4382">
                  <c:v>245</c:v>
                </c:pt>
                <c:pt idx="4383">
                  <c:v>5139</c:v>
                </c:pt>
                <c:pt idx="4384">
                  <c:v>35</c:v>
                </c:pt>
                <c:pt idx="4385">
                  <c:v>3</c:v>
                </c:pt>
                <c:pt idx="4386">
                  <c:v>170</c:v>
                </c:pt>
                <c:pt idx="4387">
                  <c:v>37</c:v>
                </c:pt>
                <c:pt idx="4388">
                  <c:v>271</c:v>
                </c:pt>
                <c:pt idx="4389">
                  <c:v>547</c:v>
                </c:pt>
                <c:pt idx="4390">
                  <c:v>310</c:v>
                </c:pt>
                <c:pt idx="4391">
                  <c:v>345</c:v>
                </c:pt>
                <c:pt idx="4392">
                  <c:v>1037</c:v>
                </c:pt>
                <c:pt idx="4393">
                  <c:v>55</c:v>
                </c:pt>
                <c:pt idx="4394">
                  <c:v>1257</c:v>
                </c:pt>
                <c:pt idx="4395">
                  <c:v>5430</c:v>
                </c:pt>
                <c:pt idx="4396">
                  <c:v>13441</c:v>
                </c:pt>
                <c:pt idx="4397">
                  <c:v>287</c:v>
                </c:pt>
                <c:pt idx="4398">
                  <c:v>281</c:v>
                </c:pt>
                <c:pt idx="4399">
                  <c:v>12</c:v>
                </c:pt>
                <c:pt idx="4400">
                  <c:v>152</c:v>
                </c:pt>
                <c:pt idx="4401">
                  <c:v>14179</c:v>
                </c:pt>
                <c:pt idx="4402">
                  <c:v>13855</c:v>
                </c:pt>
                <c:pt idx="4403">
                  <c:v>331</c:v>
                </c:pt>
                <c:pt idx="4404">
                  <c:v>1769</c:v>
                </c:pt>
                <c:pt idx="4405">
                  <c:v>7355</c:v>
                </c:pt>
                <c:pt idx="4406">
                  <c:v>825</c:v>
                </c:pt>
                <c:pt idx="4407">
                  <c:v>147</c:v>
                </c:pt>
                <c:pt idx="4408">
                  <c:v>78</c:v>
                </c:pt>
                <c:pt idx="4409">
                  <c:v>4</c:v>
                </c:pt>
                <c:pt idx="4410">
                  <c:v>183</c:v>
                </c:pt>
                <c:pt idx="4411">
                  <c:v>17</c:v>
                </c:pt>
                <c:pt idx="4412">
                  <c:v>2041</c:v>
                </c:pt>
                <c:pt idx="4413">
                  <c:v>288</c:v>
                </c:pt>
                <c:pt idx="4414">
                  <c:v>414</c:v>
                </c:pt>
                <c:pt idx="4415">
                  <c:v>268</c:v>
                </c:pt>
                <c:pt idx="4416">
                  <c:v>1603</c:v>
                </c:pt>
                <c:pt idx="4417">
                  <c:v>30</c:v>
                </c:pt>
                <c:pt idx="4418">
                  <c:v>5669</c:v>
                </c:pt>
                <c:pt idx="4419">
                  <c:v>553</c:v>
                </c:pt>
                <c:pt idx="4420">
                  <c:v>160</c:v>
                </c:pt>
                <c:pt idx="4421">
                  <c:v>384</c:v>
                </c:pt>
                <c:pt idx="4422">
                  <c:v>220</c:v>
                </c:pt>
                <c:pt idx="4423">
                  <c:v>352</c:v>
                </c:pt>
                <c:pt idx="4424">
                  <c:v>200</c:v>
                </c:pt>
                <c:pt idx="4425">
                  <c:v>2762</c:v>
                </c:pt>
                <c:pt idx="4426">
                  <c:v>192</c:v>
                </c:pt>
                <c:pt idx="4427">
                  <c:v>1524</c:v>
                </c:pt>
                <c:pt idx="4428">
                  <c:v>11172</c:v>
                </c:pt>
                <c:pt idx="4429">
                  <c:v>1854</c:v>
                </c:pt>
                <c:pt idx="4430">
                  <c:v>342</c:v>
                </c:pt>
                <c:pt idx="4431">
                  <c:v>127</c:v>
                </c:pt>
                <c:pt idx="4432">
                  <c:v>0</c:v>
                </c:pt>
                <c:pt idx="4433">
                  <c:v>310</c:v>
                </c:pt>
                <c:pt idx="4434">
                  <c:v>245</c:v>
                </c:pt>
                <c:pt idx="4435">
                  <c:v>30</c:v>
                </c:pt>
                <c:pt idx="4436">
                  <c:v>25283</c:v>
                </c:pt>
                <c:pt idx="4437">
                  <c:v>178</c:v>
                </c:pt>
                <c:pt idx="4438">
                  <c:v>5160</c:v>
                </c:pt>
                <c:pt idx="4439">
                  <c:v>27</c:v>
                </c:pt>
                <c:pt idx="4440">
                  <c:v>392</c:v>
                </c:pt>
                <c:pt idx="4441">
                  <c:v>10</c:v>
                </c:pt>
                <c:pt idx="4442">
                  <c:v>551</c:v>
                </c:pt>
                <c:pt idx="4443">
                  <c:v>1254</c:v>
                </c:pt>
                <c:pt idx="4444">
                  <c:v>962</c:v>
                </c:pt>
                <c:pt idx="4445">
                  <c:v>78</c:v>
                </c:pt>
                <c:pt idx="4446">
                  <c:v>18</c:v>
                </c:pt>
                <c:pt idx="4447">
                  <c:v>34</c:v>
                </c:pt>
                <c:pt idx="4448">
                  <c:v>1772</c:v>
                </c:pt>
                <c:pt idx="4449">
                  <c:v>539</c:v>
                </c:pt>
                <c:pt idx="4450">
                  <c:v>972</c:v>
                </c:pt>
                <c:pt idx="4451">
                  <c:v>227</c:v>
                </c:pt>
                <c:pt idx="4452">
                  <c:v>15</c:v>
                </c:pt>
                <c:pt idx="4453">
                  <c:v>251</c:v>
                </c:pt>
                <c:pt idx="4454">
                  <c:v>0</c:v>
                </c:pt>
                <c:pt idx="4455">
                  <c:v>887</c:v>
                </c:pt>
                <c:pt idx="4456">
                  <c:v>806</c:v>
                </c:pt>
                <c:pt idx="4457">
                  <c:v>7</c:v>
                </c:pt>
                <c:pt idx="4458">
                  <c:v>197</c:v>
                </c:pt>
                <c:pt idx="4459">
                  <c:v>36</c:v>
                </c:pt>
                <c:pt idx="4460">
                  <c:v>0</c:v>
                </c:pt>
                <c:pt idx="4461">
                  <c:v>259</c:v>
                </c:pt>
                <c:pt idx="4462">
                  <c:v>52</c:v>
                </c:pt>
                <c:pt idx="4463">
                  <c:v>353</c:v>
                </c:pt>
                <c:pt idx="4464">
                  <c:v>699</c:v>
                </c:pt>
                <c:pt idx="4465">
                  <c:v>865</c:v>
                </c:pt>
                <c:pt idx="4466">
                  <c:v>118</c:v>
                </c:pt>
                <c:pt idx="4467">
                  <c:v>115</c:v>
                </c:pt>
                <c:pt idx="4468">
                  <c:v>243</c:v>
                </c:pt>
                <c:pt idx="4469">
                  <c:v>856</c:v>
                </c:pt>
                <c:pt idx="4470">
                  <c:v>1230</c:v>
                </c:pt>
                <c:pt idx="4471">
                  <c:v>38</c:v>
                </c:pt>
                <c:pt idx="4472">
                  <c:v>518</c:v>
                </c:pt>
                <c:pt idx="4473">
                  <c:v>91</c:v>
                </c:pt>
                <c:pt idx="4474">
                  <c:v>0</c:v>
                </c:pt>
                <c:pt idx="4475">
                  <c:v>575</c:v>
                </c:pt>
                <c:pt idx="4476">
                  <c:v>634</c:v>
                </c:pt>
                <c:pt idx="4477">
                  <c:v>585</c:v>
                </c:pt>
                <c:pt idx="4478">
                  <c:v>1844</c:v>
                </c:pt>
                <c:pt idx="4479">
                  <c:v>6754</c:v>
                </c:pt>
                <c:pt idx="4480">
                  <c:v>1044</c:v>
                </c:pt>
                <c:pt idx="4481">
                  <c:v>336</c:v>
                </c:pt>
                <c:pt idx="4482">
                  <c:v>112</c:v>
                </c:pt>
                <c:pt idx="4483">
                  <c:v>1023</c:v>
                </c:pt>
                <c:pt idx="4484">
                  <c:v>2034</c:v>
                </c:pt>
                <c:pt idx="4485">
                  <c:v>1006</c:v>
                </c:pt>
                <c:pt idx="4486">
                  <c:v>2802</c:v>
                </c:pt>
                <c:pt idx="4487">
                  <c:v>606</c:v>
                </c:pt>
                <c:pt idx="4488">
                  <c:v>5643</c:v>
                </c:pt>
                <c:pt idx="4489">
                  <c:v>18159</c:v>
                </c:pt>
                <c:pt idx="4490">
                  <c:v>3</c:v>
                </c:pt>
                <c:pt idx="4491">
                  <c:v>126</c:v>
                </c:pt>
                <c:pt idx="4492">
                  <c:v>824</c:v>
                </c:pt>
                <c:pt idx="4493">
                  <c:v>70</c:v>
                </c:pt>
                <c:pt idx="4494">
                  <c:v>78</c:v>
                </c:pt>
                <c:pt idx="4495">
                  <c:v>340</c:v>
                </c:pt>
                <c:pt idx="4496">
                  <c:v>262</c:v>
                </c:pt>
                <c:pt idx="4497">
                  <c:v>702</c:v>
                </c:pt>
                <c:pt idx="4498">
                  <c:v>165</c:v>
                </c:pt>
                <c:pt idx="4499">
                  <c:v>133</c:v>
                </c:pt>
                <c:pt idx="4500">
                  <c:v>220</c:v>
                </c:pt>
                <c:pt idx="4501">
                  <c:v>949</c:v>
                </c:pt>
                <c:pt idx="4502">
                  <c:v>479</c:v>
                </c:pt>
                <c:pt idx="4503">
                  <c:v>180</c:v>
                </c:pt>
                <c:pt idx="4504">
                  <c:v>3127</c:v>
                </c:pt>
                <c:pt idx="4505">
                  <c:v>178</c:v>
                </c:pt>
                <c:pt idx="4506">
                  <c:v>3155</c:v>
                </c:pt>
                <c:pt idx="4507">
                  <c:v>363</c:v>
                </c:pt>
                <c:pt idx="4508">
                  <c:v>437</c:v>
                </c:pt>
                <c:pt idx="4509">
                  <c:v>1365</c:v>
                </c:pt>
                <c:pt idx="4510">
                  <c:v>512</c:v>
                </c:pt>
                <c:pt idx="4511">
                  <c:v>1660</c:v>
                </c:pt>
                <c:pt idx="4512">
                  <c:v>2646</c:v>
                </c:pt>
                <c:pt idx="4513">
                  <c:v>614</c:v>
                </c:pt>
                <c:pt idx="4514">
                  <c:v>0</c:v>
                </c:pt>
                <c:pt idx="4515">
                  <c:v>1367</c:v>
                </c:pt>
                <c:pt idx="4516">
                  <c:v>229</c:v>
                </c:pt>
                <c:pt idx="4517">
                  <c:v>344</c:v>
                </c:pt>
                <c:pt idx="4518">
                  <c:v>1840</c:v>
                </c:pt>
                <c:pt idx="4519">
                  <c:v>32705</c:v>
                </c:pt>
                <c:pt idx="4520">
                  <c:v>83</c:v>
                </c:pt>
                <c:pt idx="4521">
                  <c:v>581</c:v>
                </c:pt>
                <c:pt idx="4522">
                  <c:v>1674420</c:v>
                </c:pt>
                <c:pt idx="4523">
                  <c:v>2737</c:v>
                </c:pt>
                <c:pt idx="4524">
                  <c:v>166</c:v>
                </c:pt>
                <c:pt idx="4525">
                  <c:v>229</c:v>
                </c:pt>
                <c:pt idx="4526">
                  <c:v>4678</c:v>
                </c:pt>
                <c:pt idx="4527">
                  <c:v>16</c:v>
                </c:pt>
                <c:pt idx="4528">
                  <c:v>187</c:v>
                </c:pt>
                <c:pt idx="4529">
                  <c:v>44</c:v>
                </c:pt>
                <c:pt idx="4530">
                  <c:v>1612</c:v>
                </c:pt>
                <c:pt idx="4531">
                  <c:v>958</c:v>
                </c:pt>
                <c:pt idx="4532">
                  <c:v>72</c:v>
                </c:pt>
                <c:pt idx="4533">
                  <c:v>9098</c:v>
                </c:pt>
                <c:pt idx="4534">
                  <c:v>92</c:v>
                </c:pt>
                <c:pt idx="4535">
                  <c:v>148</c:v>
                </c:pt>
                <c:pt idx="4536">
                  <c:v>233</c:v>
                </c:pt>
                <c:pt idx="4537">
                  <c:v>311</c:v>
                </c:pt>
                <c:pt idx="4538">
                  <c:v>1540</c:v>
                </c:pt>
                <c:pt idx="4539">
                  <c:v>90</c:v>
                </c:pt>
                <c:pt idx="4540">
                  <c:v>788</c:v>
                </c:pt>
                <c:pt idx="4541">
                  <c:v>21</c:v>
                </c:pt>
                <c:pt idx="4542">
                  <c:v>17</c:v>
                </c:pt>
                <c:pt idx="4543">
                  <c:v>2054</c:v>
                </c:pt>
                <c:pt idx="4544">
                  <c:v>2011</c:v>
                </c:pt>
                <c:pt idx="4545">
                  <c:v>2199</c:v>
                </c:pt>
                <c:pt idx="4546">
                  <c:v>3262</c:v>
                </c:pt>
                <c:pt idx="4547">
                  <c:v>856</c:v>
                </c:pt>
                <c:pt idx="4548">
                  <c:v>1541</c:v>
                </c:pt>
                <c:pt idx="4549">
                  <c:v>4850</c:v>
                </c:pt>
                <c:pt idx="4550">
                  <c:v>516</c:v>
                </c:pt>
                <c:pt idx="4551">
                  <c:v>1</c:v>
                </c:pt>
                <c:pt idx="4552">
                  <c:v>10925</c:v>
                </c:pt>
                <c:pt idx="4553">
                  <c:v>4110</c:v>
                </c:pt>
                <c:pt idx="4554">
                  <c:v>8723</c:v>
                </c:pt>
                <c:pt idx="4555">
                  <c:v>51</c:v>
                </c:pt>
                <c:pt idx="4556">
                  <c:v>74</c:v>
                </c:pt>
                <c:pt idx="4557">
                  <c:v>505</c:v>
                </c:pt>
                <c:pt idx="4558">
                  <c:v>3849</c:v>
                </c:pt>
                <c:pt idx="4559">
                  <c:v>175</c:v>
                </c:pt>
                <c:pt idx="4560">
                  <c:v>127</c:v>
                </c:pt>
                <c:pt idx="4561">
                  <c:v>3657</c:v>
                </c:pt>
                <c:pt idx="4562">
                  <c:v>78</c:v>
                </c:pt>
                <c:pt idx="4563">
                  <c:v>204</c:v>
                </c:pt>
                <c:pt idx="4564">
                  <c:v>30</c:v>
                </c:pt>
                <c:pt idx="4565">
                  <c:v>3</c:v>
                </c:pt>
                <c:pt idx="4566">
                  <c:v>1226</c:v>
                </c:pt>
                <c:pt idx="4567">
                  <c:v>1536</c:v>
                </c:pt>
                <c:pt idx="4568">
                  <c:v>401</c:v>
                </c:pt>
                <c:pt idx="4569">
                  <c:v>434</c:v>
                </c:pt>
                <c:pt idx="4570">
                  <c:v>2513</c:v>
                </c:pt>
                <c:pt idx="4571">
                  <c:v>1503</c:v>
                </c:pt>
                <c:pt idx="4572">
                  <c:v>80</c:v>
                </c:pt>
                <c:pt idx="4573">
                  <c:v>50</c:v>
                </c:pt>
                <c:pt idx="4574">
                  <c:v>326</c:v>
                </c:pt>
                <c:pt idx="4575">
                  <c:v>1148</c:v>
                </c:pt>
                <c:pt idx="4576">
                  <c:v>1298</c:v>
                </c:pt>
                <c:pt idx="4577">
                  <c:v>1604</c:v>
                </c:pt>
                <c:pt idx="4578">
                  <c:v>2183</c:v>
                </c:pt>
                <c:pt idx="4579">
                  <c:v>77</c:v>
                </c:pt>
                <c:pt idx="4580">
                  <c:v>7011</c:v>
                </c:pt>
                <c:pt idx="4581">
                  <c:v>445</c:v>
                </c:pt>
                <c:pt idx="4582">
                  <c:v>455</c:v>
                </c:pt>
                <c:pt idx="4583">
                  <c:v>2331</c:v>
                </c:pt>
                <c:pt idx="4584">
                  <c:v>935</c:v>
                </c:pt>
                <c:pt idx="4585">
                  <c:v>55</c:v>
                </c:pt>
                <c:pt idx="4586">
                  <c:v>449</c:v>
                </c:pt>
                <c:pt idx="4587">
                  <c:v>288</c:v>
                </c:pt>
                <c:pt idx="4588">
                  <c:v>5</c:v>
                </c:pt>
                <c:pt idx="4589">
                  <c:v>41</c:v>
                </c:pt>
                <c:pt idx="4590">
                  <c:v>290</c:v>
                </c:pt>
                <c:pt idx="4591">
                  <c:v>68</c:v>
                </c:pt>
                <c:pt idx="4592">
                  <c:v>8300</c:v>
                </c:pt>
                <c:pt idx="4593">
                  <c:v>161</c:v>
                </c:pt>
                <c:pt idx="4594">
                  <c:v>697</c:v>
                </c:pt>
                <c:pt idx="4595">
                  <c:v>105</c:v>
                </c:pt>
                <c:pt idx="4596">
                  <c:v>4372</c:v>
                </c:pt>
                <c:pt idx="4597">
                  <c:v>19</c:v>
                </c:pt>
                <c:pt idx="4598">
                  <c:v>629</c:v>
                </c:pt>
                <c:pt idx="4599">
                  <c:v>513</c:v>
                </c:pt>
                <c:pt idx="4600">
                  <c:v>142</c:v>
                </c:pt>
                <c:pt idx="4601">
                  <c:v>590</c:v>
                </c:pt>
                <c:pt idx="4602">
                  <c:v>962</c:v>
                </c:pt>
                <c:pt idx="4603">
                  <c:v>2783</c:v>
                </c:pt>
                <c:pt idx="4604">
                  <c:v>233</c:v>
                </c:pt>
                <c:pt idx="4605">
                  <c:v>808</c:v>
                </c:pt>
                <c:pt idx="4606">
                  <c:v>236</c:v>
                </c:pt>
                <c:pt idx="4607">
                  <c:v>356</c:v>
                </c:pt>
                <c:pt idx="4608">
                  <c:v>2313</c:v>
                </c:pt>
                <c:pt idx="4609">
                  <c:v>148</c:v>
                </c:pt>
                <c:pt idx="4610">
                  <c:v>650</c:v>
                </c:pt>
                <c:pt idx="4611">
                  <c:v>675</c:v>
                </c:pt>
                <c:pt idx="4612">
                  <c:v>9017</c:v>
                </c:pt>
                <c:pt idx="4613">
                  <c:v>3173</c:v>
                </c:pt>
                <c:pt idx="4614">
                  <c:v>216</c:v>
                </c:pt>
                <c:pt idx="4615">
                  <c:v>64</c:v>
                </c:pt>
                <c:pt idx="4616">
                  <c:v>114</c:v>
                </c:pt>
                <c:pt idx="4617">
                  <c:v>560</c:v>
                </c:pt>
                <c:pt idx="4618">
                  <c:v>258</c:v>
                </c:pt>
                <c:pt idx="4619">
                  <c:v>6636</c:v>
                </c:pt>
                <c:pt idx="4620">
                  <c:v>303</c:v>
                </c:pt>
                <c:pt idx="4621">
                  <c:v>2734</c:v>
                </c:pt>
                <c:pt idx="4622">
                  <c:v>441</c:v>
                </c:pt>
                <c:pt idx="4623">
                  <c:v>59</c:v>
                </c:pt>
                <c:pt idx="4624">
                  <c:v>33223</c:v>
                </c:pt>
                <c:pt idx="4625">
                  <c:v>0</c:v>
                </c:pt>
                <c:pt idx="4626">
                  <c:v>1856</c:v>
                </c:pt>
                <c:pt idx="4627">
                  <c:v>115</c:v>
                </c:pt>
                <c:pt idx="4628">
                  <c:v>2018</c:v>
                </c:pt>
                <c:pt idx="4629">
                  <c:v>2984</c:v>
                </c:pt>
                <c:pt idx="4630">
                  <c:v>802</c:v>
                </c:pt>
                <c:pt idx="4631">
                  <c:v>542</c:v>
                </c:pt>
                <c:pt idx="4632">
                  <c:v>334</c:v>
                </c:pt>
                <c:pt idx="4633">
                  <c:v>158</c:v>
                </c:pt>
                <c:pt idx="4634">
                  <c:v>91</c:v>
                </c:pt>
                <c:pt idx="4635">
                  <c:v>2315</c:v>
                </c:pt>
                <c:pt idx="4636">
                  <c:v>186</c:v>
                </c:pt>
                <c:pt idx="4637">
                  <c:v>102</c:v>
                </c:pt>
                <c:pt idx="4638">
                  <c:v>71</c:v>
                </c:pt>
                <c:pt idx="4639">
                  <c:v>97</c:v>
                </c:pt>
                <c:pt idx="4640">
                  <c:v>1573</c:v>
                </c:pt>
                <c:pt idx="4641">
                  <c:v>502</c:v>
                </c:pt>
                <c:pt idx="4642">
                  <c:v>824</c:v>
                </c:pt>
                <c:pt idx="4643">
                  <c:v>898</c:v>
                </c:pt>
                <c:pt idx="4644">
                  <c:v>161</c:v>
                </c:pt>
                <c:pt idx="4645">
                  <c:v>2794</c:v>
                </c:pt>
                <c:pt idx="4646">
                  <c:v>13209</c:v>
                </c:pt>
                <c:pt idx="4647">
                  <c:v>206</c:v>
                </c:pt>
                <c:pt idx="4648">
                  <c:v>2499</c:v>
                </c:pt>
                <c:pt idx="4649">
                  <c:v>484</c:v>
                </c:pt>
                <c:pt idx="4650">
                  <c:v>579</c:v>
                </c:pt>
                <c:pt idx="4651">
                  <c:v>1</c:v>
                </c:pt>
                <c:pt idx="4652">
                  <c:v>91</c:v>
                </c:pt>
                <c:pt idx="4653">
                  <c:v>1931</c:v>
                </c:pt>
                <c:pt idx="4654">
                  <c:v>119</c:v>
                </c:pt>
                <c:pt idx="4655">
                  <c:v>2</c:v>
                </c:pt>
                <c:pt idx="4656">
                  <c:v>1180</c:v>
                </c:pt>
                <c:pt idx="4657">
                  <c:v>497</c:v>
                </c:pt>
                <c:pt idx="4658">
                  <c:v>228</c:v>
                </c:pt>
                <c:pt idx="4659">
                  <c:v>36</c:v>
                </c:pt>
                <c:pt idx="4660">
                  <c:v>24</c:v>
                </c:pt>
                <c:pt idx="4661">
                  <c:v>339</c:v>
                </c:pt>
                <c:pt idx="4662">
                  <c:v>70</c:v>
                </c:pt>
                <c:pt idx="4663">
                  <c:v>123</c:v>
                </c:pt>
                <c:pt idx="4664">
                  <c:v>5860</c:v>
                </c:pt>
                <c:pt idx="4665">
                  <c:v>656</c:v>
                </c:pt>
                <c:pt idx="4666">
                  <c:v>273</c:v>
                </c:pt>
                <c:pt idx="4667">
                  <c:v>644</c:v>
                </c:pt>
                <c:pt idx="4668">
                  <c:v>28</c:v>
                </c:pt>
                <c:pt idx="4669">
                  <c:v>584</c:v>
                </c:pt>
                <c:pt idx="4670">
                  <c:v>9170</c:v>
                </c:pt>
                <c:pt idx="4671">
                  <c:v>631</c:v>
                </c:pt>
                <c:pt idx="4672">
                  <c:v>63579</c:v>
                </c:pt>
                <c:pt idx="4673">
                  <c:v>650</c:v>
                </c:pt>
                <c:pt idx="4674">
                  <c:v>1</c:v>
                </c:pt>
                <c:pt idx="4675">
                  <c:v>33051</c:v>
                </c:pt>
                <c:pt idx="4676">
                  <c:v>5</c:v>
                </c:pt>
                <c:pt idx="4677">
                  <c:v>9763</c:v>
                </c:pt>
                <c:pt idx="4678">
                  <c:v>591</c:v>
                </c:pt>
                <c:pt idx="4679">
                  <c:v>91898</c:v>
                </c:pt>
                <c:pt idx="4680">
                  <c:v>15663</c:v>
                </c:pt>
                <c:pt idx="4681">
                  <c:v>155</c:v>
                </c:pt>
                <c:pt idx="4682">
                  <c:v>618</c:v>
                </c:pt>
                <c:pt idx="4683">
                  <c:v>418</c:v>
                </c:pt>
                <c:pt idx="4684">
                  <c:v>3</c:v>
                </c:pt>
                <c:pt idx="4685">
                  <c:v>317</c:v>
                </c:pt>
                <c:pt idx="4686">
                  <c:v>184</c:v>
                </c:pt>
                <c:pt idx="4687">
                  <c:v>92</c:v>
                </c:pt>
                <c:pt idx="4688">
                  <c:v>33</c:v>
                </c:pt>
                <c:pt idx="4689">
                  <c:v>823</c:v>
                </c:pt>
                <c:pt idx="4690">
                  <c:v>306</c:v>
                </c:pt>
                <c:pt idx="4691">
                  <c:v>52</c:v>
                </c:pt>
                <c:pt idx="4692">
                  <c:v>17</c:v>
                </c:pt>
                <c:pt idx="4693">
                  <c:v>454</c:v>
                </c:pt>
                <c:pt idx="4694">
                  <c:v>2</c:v>
                </c:pt>
                <c:pt idx="4695">
                  <c:v>5773</c:v>
                </c:pt>
                <c:pt idx="4696">
                  <c:v>342</c:v>
                </c:pt>
                <c:pt idx="4697">
                  <c:v>2609</c:v>
                </c:pt>
                <c:pt idx="4698">
                  <c:v>65</c:v>
                </c:pt>
                <c:pt idx="4699">
                  <c:v>133</c:v>
                </c:pt>
                <c:pt idx="4700">
                  <c:v>740</c:v>
                </c:pt>
                <c:pt idx="4701">
                  <c:v>329</c:v>
                </c:pt>
                <c:pt idx="4702">
                  <c:v>591</c:v>
                </c:pt>
                <c:pt idx="4703">
                  <c:v>7019</c:v>
                </c:pt>
                <c:pt idx="4704">
                  <c:v>92</c:v>
                </c:pt>
                <c:pt idx="4705">
                  <c:v>310</c:v>
                </c:pt>
                <c:pt idx="4706">
                  <c:v>0</c:v>
                </c:pt>
                <c:pt idx="4707">
                  <c:v>1864</c:v>
                </c:pt>
                <c:pt idx="4708">
                  <c:v>139</c:v>
                </c:pt>
                <c:pt idx="4709">
                  <c:v>787</c:v>
                </c:pt>
                <c:pt idx="4710">
                  <c:v>603</c:v>
                </c:pt>
                <c:pt idx="4711">
                  <c:v>602</c:v>
                </c:pt>
                <c:pt idx="4712">
                  <c:v>409</c:v>
                </c:pt>
                <c:pt idx="4713">
                  <c:v>35479</c:v>
                </c:pt>
                <c:pt idx="4714">
                  <c:v>408</c:v>
                </c:pt>
                <c:pt idx="4715">
                  <c:v>762</c:v>
                </c:pt>
                <c:pt idx="4716">
                  <c:v>575</c:v>
                </c:pt>
                <c:pt idx="4717">
                  <c:v>0</c:v>
                </c:pt>
                <c:pt idx="4718">
                  <c:v>143</c:v>
                </c:pt>
                <c:pt idx="4719">
                  <c:v>69</c:v>
                </c:pt>
                <c:pt idx="4720">
                  <c:v>1240</c:v>
                </c:pt>
                <c:pt idx="4721">
                  <c:v>24</c:v>
                </c:pt>
                <c:pt idx="4722">
                  <c:v>113</c:v>
                </c:pt>
                <c:pt idx="4723">
                  <c:v>168</c:v>
                </c:pt>
                <c:pt idx="4724">
                  <c:v>239</c:v>
                </c:pt>
                <c:pt idx="4725">
                  <c:v>100</c:v>
                </c:pt>
                <c:pt idx="4726">
                  <c:v>0</c:v>
                </c:pt>
                <c:pt idx="4727">
                  <c:v>92</c:v>
                </c:pt>
                <c:pt idx="4728">
                  <c:v>69</c:v>
                </c:pt>
                <c:pt idx="4729">
                  <c:v>174</c:v>
                </c:pt>
                <c:pt idx="4730">
                  <c:v>610</c:v>
                </c:pt>
                <c:pt idx="4731">
                  <c:v>1642</c:v>
                </c:pt>
                <c:pt idx="4732">
                  <c:v>1</c:v>
                </c:pt>
                <c:pt idx="4733">
                  <c:v>747</c:v>
                </c:pt>
                <c:pt idx="4734">
                  <c:v>47</c:v>
                </c:pt>
                <c:pt idx="4735">
                  <c:v>258</c:v>
                </c:pt>
                <c:pt idx="4736">
                  <c:v>1670</c:v>
                </c:pt>
                <c:pt idx="4737">
                  <c:v>321</c:v>
                </c:pt>
                <c:pt idx="4738">
                  <c:v>31</c:v>
                </c:pt>
                <c:pt idx="4739">
                  <c:v>472</c:v>
                </c:pt>
                <c:pt idx="4740">
                  <c:v>1773</c:v>
                </c:pt>
                <c:pt idx="4741">
                  <c:v>460</c:v>
                </c:pt>
                <c:pt idx="4742">
                  <c:v>225</c:v>
                </c:pt>
                <c:pt idx="4743">
                  <c:v>204</c:v>
                </c:pt>
                <c:pt idx="4744">
                  <c:v>3509</c:v>
                </c:pt>
                <c:pt idx="4745">
                  <c:v>331</c:v>
                </c:pt>
                <c:pt idx="4746">
                  <c:v>329</c:v>
                </c:pt>
                <c:pt idx="4747">
                  <c:v>60</c:v>
                </c:pt>
                <c:pt idx="4748">
                  <c:v>5763</c:v>
                </c:pt>
                <c:pt idx="4749">
                  <c:v>2590</c:v>
                </c:pt>
                <c:pt idx="4750">
                  <c:v>701</c:v>
                </c:pt>
                <c:pt idx="4751">
                  <c:v>3703</c:v>
                </c:pt>
                <c:pt idx="4752">
                  <c:v>425</c:v>
                </c:pt>
                <c:pt idx="4753">
                  <c:v>611</c:v>
                </c:pt>
                <c:pt idx="4754">
                  <c:v>823</c:v>
                </c:pt>
                <c:pt idx="4755">
                  <c:v>1700</c:v>
                </c:pt>
                <c:pt idx="4756">
                  <c:v>8</c:v>
                </c:pt>
                <c:pt idx="4757">
                  <c:v>170</c:v>
                </c:pt>
                <c:pt idx="4758">
                  <c:v>46</c:v>
                </c:pt>
                <c:pt idx="4759">
                  <c:v>91</c:v>
                </c:pt>
                <c:pt idx="4760">
                  <c:v>245</c:v>
                </c:pt>
                <c:pt idx="4761">
                  <c:v>97</c:v>
                </c:pt>
                <c:pt idx="4762">
                  <c:v>4119</c:v>
                </c:pt>
                <c:pt idx="4763">
                  <c:v>248</c:v>
                </c:pt>
                <c:pt idx="4764">
                  <c:v>206</c:v>
                </c:pt>
                <c:pt idx="4765">
                  <c:v>413</c:v>
                </c:pt>
                <c:pt idx="4766">
                  <c:v>1183</c:v>
                </c:pt>
                <c:pt idx="4767">
                  <c:v>15147</c:v>
                </c:pt>
                <c:pt idx="4768">
                  <c:v>157</c:v>
                </c:pt>
                <c:pt idx="4769">
                  <c:v>2622</c:v>
                </c:pt>
                <c:pt idx="4770">
                  <c:v>1190</c:v>
                </c:pt>
                <c:pt idx="4771">
                  <c:v>109</c:v>
                </c:pt>
                <c:pt idx="4772">
                  <c:v>8596</c:v>
                </c:pt>
                <c:pt idx="4773">
                  <c:v>1774</c:v>
                </c:pt>
                <c:pt idx="4774">
                  <c:v>26</c:v>
                </c:pt>
                <c:pt idx="4775">
                  <c:v>8068</c:v>
                </c:pt>
                <c:pt idx="4776">
                  <c:v>544</c:v>
                </c:pt>
                <c:pt idx="4777">
                  <c:v>2483</c:v>
                </c:pt>
                <c:pt idx="4778">
                  <c:v>2016</c:v>
                </c:pt>
                <c:pt idx="4779">
                  <c:v>820</c:v>
                </c:pt>
                <c:pt idx="4780">
                  <c:v>763</c:v>
                </c:pt>
                <c:pt idx="4781">
                  <c:v>251</c:v>
                </c:pt>
                <c:pt idx="4782">
                  <c:v>316</c:v>
                </c:pt>
                <c:pt idx="4783">
                  <c:v>3503</c:v>
                </c:pt>
                <c:pt idx="4784">
                  <c:v>431</c:v>
                </c:pt>
                <c:pt idx="4785">
                  <c:v>358</c:v>
                </c:pt>
                <c:pt idx="4786">
                  <c:v>86</c:v>
                </c:pt>
                <c:pt idx="4787">
                  <c:v>266</c:v>
                </c:pt>
                <c:pt idx="4788">
                  <c:v>301</c:v>
                </c:pt>
                <c:pt idx="4789">
                  <c:v>31498</c:v>
                </c:pt>
                <c:pt idx="4790">
                  <c:v>42</c:v>
                </c:pt>
                <c:pt idx="4791">
                  <c:v>215</c:v>
                </c:pt>
                <c:pt idx="4792">
                  <c:v>1355</c:v>
                </c:pt>
                <c:pt idx="4793">
                  <c:v>311</c:v>
                </c:pt>
                <c:pt idx="4794">
                  <c:v>40</c:v>
                </c:pt>
                <c:pt idx="4795">
                  <c:v>66</c:v>
                </c:pt>
                <c:pt idx="4796">
                  <c:v>327</c:v>
                </c:pt>
                <c:pt idx="4797">
                  <c:v>1163</c:v>
                </c:pt>
                <c:pt idx="4798">
                  <c:v>110</c:v>
                </c:pt>
                <c:pt idx="4799">
                  <c:v>80</c:v>
                </c:pt>
                <c:pt idx="4800">
                  <c:v>141</c:v>
                </c:pt>
                <c:pt idx="4801">
                  <c:v>257</c:v>
                </c:pt>
                <c:pt idx="4802">
                  <c:v>24</c:v>
                </c:pt>
                <c:pt idx="4803">
                  <c:v>620</c:v>
                </c:pt>
                <c:pt idx="4804">
                  <c:v>1182</c:v>
                </c:pt>
                <c:pt idx="4805">
                  <c:v>246</c:v>
                </c:pt>
                <c:pt idx="4806">
                  <c:v>1282</c:v>
                </c:pt>
                <c:pt idx="4807">
                  <c:v>2904</c:v>
                </c:pt>
                <c:pt idx="4808">
                  <c:v>2221</c:v>
                </c:pt>
                <c:pt idx="4809">
                  <c:v>529</c:v>
                </c:pt>
                <c:pt idx="4810">
                  <c:v>5176</c:v>
                </c:pt>
                <c:pt idx="4811">
                  <c:v>271</c:v>
                </c:pt>
                <c:pt idx="4812">
                  <c:v>1227</c:v>
                </c:pt>
                <c:pt idx="4813">
                  <c:v>126</c:v>
                </c:pt>
                <c:pt idx="4814">
                  <c:v>22</c:v>
                </c:pt>
                <c:pt idx="4815">
                  <c:v>483</c:v>
                </c:pt>
                <c:pt idx="4816">
                  <c:v>5</c:v>
                </c:pt>
                <c:pt idx="4817">
                  <c:v>1518</c:v>
                </c:pt>
                <c:pt idx="4818">
                  <c:v>2651</c:v>
                </c:pt>
                <c:pt idx="4819">
                  <c:v>284</c:v>
                </c:pt>
                <c:pt idx="4820">
                  <c:v>2715</c:v>
                </c:pt>
                <c:pt idx="4821">
                  <c:v>30</c:v>
                </c:pt>
                <c:pt idx="4822">
                  <c:v>36</c:v>
                </c:pt>
                <c:pt idx="4823">
                  <c:v>856</c:v>
                </c:pt>
                <c:pt idx="4824">
                  <c:v>111</c:v>
                </c:pt>
                <c:pt idx="4825">
                  <c:v>8552</c:v>
                </c:pt>
                <c:pt idx="4826">
                  <c:v>1438</c:v>
                </c:pt>
                <c:pt idx="4827">
                  <c:v>73</c:v>
                </c:pt>
                <c:pt idx="4828">
                  <c:v>179</c:v>
                </c:pt>
                <c:pt idx="4829">
                  <c:v>932</c:v>
                </c:pt>
                <c:pt idx="4830">
                  <c:v>185</c:v>
                </c:pt>
                <c:pt idx="4831">
                  <c:v>43</c:v>
                </c:pt>
                <c:pt idx="4832">
                  <c:v>2025</c:v>
                </c:pt>
                <c:pt idx="4833">
                  <c:v>156</c:v>
                </c:pt>
                <c:pt idx="4834">
                  <c:v>260</c:v>
                </c:pt>
                <c:pt idx="4835">
                  <c:v>737</c:v>
                </c:pt>
                <c:pt idx="4836">
                  <c:v>2331</c:v>
                </c:pt>
                <c:pt idx="4837">
                  <c:v>803</c:v>
                </c:pt>
                <c:pt idx="4838">
                  <c:v>55</c:v>
                </c:pt>
                <c:pt idx="4839">
                  <c:v>2060</c:v>
                </c:pt>
                <c:pt idx="4840">
                  <c:v>5423</c:v>
                </c:pt>
                <c:pt idx="4841">
                  <c:v>12290</c:v>
                </c:pt>
                <c:pt idx="4842">
                  <c:v>27</c:v>
                </c:pt>
                <c:pt idx="4843">
                  <c:v>127</c:v>
                </c:pt>
                <c:pt idx="4844">
                  <c:v>26134</c:v>
                </c:pt>
                <c:pt idx="4845">
                  <c:v>22</c:v>
                </c:pt>
                <c:pt idx="4846">
                  <c:v>839</c:v>
                </c:pt>
                <c:pt idx="4847">
                  <c:v>1962</c:v>
                </c:pt>
                <c:pt idx="4848">
                  <c:v>353</c:v>
                </c:pt>
                <c:pt idx="4849">
                  <c:v>887</c:v>
                </c:pt>
                <c:pt idx="4850">
                  <c:v>70</c:v>
                </c:pt>
                <c:pt idx="4851">
                  <c:v>226</c:v>
                </c:pt>
                <c:pt idx="4852">
                  <c:v>270</c:v>
                </c:pt>
                <c:pt idx="4853">
                  <c:v>118</c:v>
                </c:pt>
                <c:pt idx="4854">
                  <c:v>4</c:v>
                </c:pt>
                <c:pt idx="4855">
                  <c:v>251</c:v>
                </c:pt>
                <c:pt idx="4856">
                  <c:v>715</c:v>
                </c:pt>
                <c:pt idx="4857">
                  <c:v>399</c:v>
                </c:pt>
                <c:pt idx="4858">
                  <c:v>269</c:v>
                </c:pt>
                <c:pt idx="4859">
                  <c:v>1850</c:v>
                </c:pt>
                <c:pt idx="4860">
                  <c:v>960</c:v>
                </c:pt>
                <c:pt idx="4861">
                  <c:v>141</c:v>
                </c:pt>
                <c:pt idx="4862">
                  <c:v>1289</c:v>
                </c:pt>
                <c:pt idx="4863">
                  <c:v>13</c:v>
                </c:pt>
                <c:pt idx="4864">
                  <c:v>45</c:v>
                </c:pt>
                <c:pt idx="4865">
                  <c:v>247</c:v>
                </c:pt>
                <c:pt idx="4866">
                  <c:v>19</c:v>
                </c:pt>
                <c:pt idx="4867">
                  <c:v>485</c:v>
                </c:pt>
                <c:pt idx="4868">
                  <c:v>354</c:v>
                </c:pt>
                <c:pt idx="4869">
                  <c:v>9818</c:v>
                </c:pt>
                <c:pt idx="4870">
                  <c:v>87</c:v>
                </c:pt>
                <c:pt idx="4871">
                  <c:v>90</c:v>
                </c:pt>
                <c:pt idx="4872">
                  <c:v>1235</c:v>
                </c:pt>
                <c:pt idx="4873">
                  <c:v>852</c:v>
                </c:pt>
                <c:pt idx="4874">
                  <c:v>79</c:v>
                </c:pt>
                <c:pt idx="4875">
                  <c:v>13108</c:v>
                </c:pt>
                <c:pt idx="4876">
                  <c:v>1114</c:v>
                </c:pt>
                <c:pt idx="4877">
                  <c:v>350</c:v>
                </c:pt>
                <c:pt idx="4878">
                  <c:v>362</c:v>
                </c:pt>
                <c:pt idx="4879">
                  <c:v>2886</c:v>
                </c:pt>
                <c:pt idx="4880">
                  <c:v>337</c:v>
                </c:pt>
                <c:pt idx="4881">
                  <c:v>130</c:v>
                </c:pt>
                <c:pt idx="4882">
                  <c:v>1550</c:v>
                </c:pt>
                <c:pt idx="4883">
                  <c:v>749</c:v>
                </c:pt>
                <c:pt idx="4884">
                  <c:v>9</c:v>
                </c:pt>
                <c:pt idx="4885">
                  <c:v>1228</c:v>
                </c:pt>
                <c:pt idx="4886">
                  <c:v>43</c:v>
                </c:pt>
                <c:pt idx="4887">
                  <c:v>2572</c:v>
                </c:pt>
                <c:pt idx="4888">
                  <c:v>100</c:v>
                </c:pt>
                <c:pt idx="4889">
                  <c:v>549</c:v>
                </c:pt>
                <c:pt idx="4890">
                  <c:v>10869</c:v>
                </c:pt>
                <c:pt idx="4891">
                  <c:v>494</c:v>
                </c:pt>
                <c:pt idx="4892">
                  <c:v>4</c:v>
                </c:pt>
                <c:pt idx="4893">
                  <c:v>376</c:v>
                </c:pt>
                <c:pt idx="4894">
                  <c:v>783</c:v>
                </c:pt>
                <c:pt idx="4895">
                  <c:v>326</c:v>
                </c:pt>
                <c:pt idx="4896">
                  <c:v>173</c:v>
                </c:pt>
                <c:pt idx="4897">
                  <c:v>746</c:v>
                </c:pt>
                <c:pt idx="4898">
                  <c:v>482</c:v>
                </c:pt>
                <c:pt idx="4899">
                  <c:v>1838</c:v>
                </c:pt>
                <c:pt idx="4900">
                  <c:v>2108</c:v>
                </c:pt>
                <c:pt idx="4901">
                  <c:v>31</c:v>
                </c:pt>
                <c:pt idx="4902">
                  <c:v>416</c:v>
                </c:pt>
                <c:pt idx="4903">
                  <c:v>292</c:v>
                </c:pt>
                <c:pt idx="4904">
                  <c:v>1125</c:v>
                </c:pt>
                <c:pt idx="4905">
                  <c:v>266</c:v>
                </c:pt>
                <c:pt idx="4906">
                  <c:v>6286</c:v>
                </c:pt>
                <c:pt idx="4907">
                  <c:v>161</c:v>
                </c:pt>
                <c:pt idx="4908">
                  <c:v>91</c:v>
                </c:pt>
                <c:pt idx="4909">
                  <c:v>177</c:v>
                </c:pt>
                <c:pt idx="4910">
                  <c:v>77</c:v>
                </c:pt>
                <c:pt idx="4911">
                  <c:v>2303</c:v>
                </c:pt>
                <c:pt idx="4912">
                  <c:v>236</c:v>
                </c:pt>
                <c:pt idx="4913">
                  <c:v>31</c:v>
                </c:pt>
                <c:pt idx="4914">
                  <c:v>150</c:v>
                </c:pt>
                <c:pt idx="4915">
                  <c:v>331</c:v>
                </c:pt>
                <c:pt idx="4916">
                  <c:v>422</c:v>
                </c:pt>
                <c:pt idx="4917">
                  <c:v>16290</c:v>
                </c:pt>
                <c:pt idx="4918">
                  <c:v>6</c:v>
                </c:pt>
                <c:pt idx="4919">
                  <c:v>1234</c:v>
                </c:pt>
                <c:pt idx="4920">
                  <c:v>164</c:v>
                </c:pt>
                <c:pt idx="4921">
                  <c:v>0</c:v>
                </c:pt>
                <c:pt idx="4922">
                  <c:v>2334</c:v>
                </c:pt>
                <c:pt idx="4923">
                  <c:v>1680</c:v>
                </c:pt>
                <c:pt idx="4924">
                  <c:v>723</c:v>
                </c:pt>
                <c:pt idx="4925">
                  <c:v>306</c:v>
                </c:pt>
                <c:pt idx="4926">
                  <c:v>1530</c:v>
                </c:pt>
                <c:pt idx="4927">
                  <c:v>94</c:v>
                </c:pt>
                <c:pt idx="4928">
                  <c:v>13</c:v>
                </c:pt>
                <c:pt idx="4929">
                  <c:v>2567</c:v>
                </c:pt>
                <c:pt idx="4930">
                  <c:v>2704</c:v>
                </c:pt>
                <c:pt idx="4931">
                  <c:v>103</c:v>
                </c:pt>
                <c:pt idx="4932">
                  <c:v>441</c:v>
                </c:pt>
                <c:pt idx="4933">
                  <c:v>75</c:v>
                </c:pt>
                <c:pt idx="4934">
                  <c:v>324</c:v>
                </c:pt>
                <c:pt idx="4935">
                  <c:v>26049</c:v>
                </c:pt>
                <c:pt idx="4936">
                  <c:v>628</c:v>
                </c:pt>
                <c:pt idx="4937">
                  <c:v>15386</c:v>
                </c:pt>
                <c:pt idx="4938">
                  <c:v>171</c:v>
                </c:pt>
                <c:pt idx="4939">
                  <c:v>1829</c:v>
                </c:pt>
                <c:pt idx="4940">
                  <c:v>20697</c:v>
                </c:pt>
                <c:pt idx="4941">
                  <c:v>236</c:v>
                </c:pt>
                <c:pt idx="4942">
                  <c:v>715</c:v>
                </c:pt>
                <c:pt idx="4943">
                  <c:v>133</c:v>
                </c:pt>
                <c:pt idx="4944">
                  <c:v>13032</c:v>
                </c:pt>
                <c:pt idx="4945">
                  <c:v>368</c:v>
                </c:pt>
                <c:pt idx="4946">
                  <c:v>2749</c:v>
                </c:pt>
                <c:pt idx="4947">
                  <c:v>218</c:v>
                </c:pt>
                <c:pt idx="4948">
                  <c:v>1074</c:v>
                </c:pt>
                <c:pt idx="4949">
                  <c:v>440</c:v>
                </c:pt>
                <c:pt idx="4950">
                  <c:v>209</c:v>
                </c:pt>
                <c:pt idx="4951">
                  <c:v>847</c:v>
                </c:pt>
                <c:pt idx="4952">
                  <c:v>5932</c:v>
                </c:pt>
                <c:pt idx="4953">
                  <c:v>38</c:v>
                </c:pt>
                <c:pt idx="4954">
                  <c:v>1534</c:v>
                </c:pt>
                <c:pt idx="4955">
                  <c:v>212</c:v>
                </c:pt>
                <c:pt idx="4956">
                  <c:v>2396</c:v>
                </c:pt>
                <c:pt idx="4957">
                  <c:v>560</c:v>
                </c:pt>
                <c:pt idx="4958">
                  <c:v>100</c:v>
                </c:pt>
                <c:pt idx="4959">
                  <c:v>18</c:v>
                </c:pt>
                <c:pt idx="4960">
                  <c:v>244</c:v>
                </c:pt>
                <c:pt idx="4961">
                  <c:v>3880</c:v>
                </c:pt>
                <c:pt idx="4962">
                  <c:v>290</c:v>
                </c:pt>
                <c:pt idx="4963">
                  <c:v>2910</c:v>
                </c:pt>
                <c:pt idx="4964">
                  <c:v>4119</c:v>
                </c:pt>
                <c:pt idx="4965">
                  <c:v>268</c:v>
                </c:pt>
                <c:pt idx="4966">
                  <c:v>169</c:v>
                </c:pt>
                <c:pt idx="4967">
                  <c:v>272</c:v>
                </c:pt>
                <c:pt idx="4968">
                  <c:v>10428</c:v>
                </c:pt>
                <c:pt idx="4969">
                  <c:v>1759</c:v>
                </c:pt>
                <c:pt idx="4970">
                  <c:v>2221</c:v>
                </c:pt>
                <c:pt idx="4971">
                  <c:v>737</c:v>
                </c:pt>
                <c:pt idx="4972">
                  <c:v>2682</c:v>
                </c:pt>
                <c:pt idx="4973">
                  <c:v>4114</c:v>
                </c:pt>
                <c:pt idx="4974">
                  <c:v>8846</c:v>
                </c:pt>
                <c:pt idx="4975">
                  <c:v>138</c:v>
                </c:pt>
                <c:pt idx="4976">
                  <c:v>351</c:v>
                </c:pt>
                <c:pt idx="4977">
                  <c:v>155</c:v>
                </c:pt>
                <c:pt idx="4978">
                  <c:v>1625</c:v>
                </c:pt>
                <c:pt idx="4979">
                  <c:v>1621</c:v>
                </c:pt>
                <c:pt idx="4980">
                  <c:v>2384</c:v>
                </c:pt>
                <c:pt idx="4981">
                  <c:v>61</c:v>
                </c:pt>
                <c:pt idx="4982">
                  <c:v>5707</c:v>
                </c:pt>
                <c:pt idx="4983">
                  <c:v>5023</c:v>
                </c:pt>
                <c:pt idx="4984">
                  <c:v>8991</c:v>
                </c:pt>
                <c:pt idx="4985">
                  <c:v>284</c:v>
                </c:pt>
                <c:pt idx="4986">
                  <c:v>9657</c:v>
                </c:pt>
                <c:pt idx="4987">
                  <c:v>280</c:v>
                </c:pt>
                <c:pt idx="4988">
                  <c:v>454</c:v>
                </c:pt>
                <c:pt idx="4989">
                  <c:v>7051</c:v>
                </c:pt>
                <c:pt idx="4990">
                  <c:v>98</c:v>
                </c:pt>
                <c:pt idx="4991">
                  <c:v>1146</c:v>
                </c:pt>
                <c:pt idx="4992">
                  <c:v>2275</c:v>
                </c:pt>
                <c:pt idx="4993">
                  <c:v>146</c:v>
                </c:pt>
                <c:pt idx="4994">
                  <c:v>1129</c:v>
                </c:pt>
                <c:pt idx="4995">
                  <c:v>391</c:v>
                </c:pt>
                <c:pt idx="4996">
                  <c:v>1016</c:v>
                </c:pt>
                <c:pt idx="4997">
                  <c:v>214</c:v>
                </c:pt>
                <c:pt idx="4998">
                  <c:v>4390</c:v>
                </c:pt>
                <c:pt idx="4999">
                  <c:v>2743</c:v>
                </c:pt>
                <c:pt idx="5000">
                  <c:v>122</c:v>
                </c:pt>
                <c:pt idx="5001">
                  <c:v>392</c:v>
                </c:pt>
                <c:pt idx="5002">
                  <c:v>244</c:v>
                </c:pt>
                <c:pt idx="5003">
                  <c:v>1858</c:v>
                </c:pt>
                <c:pt idx="5004">
                  <c:v>2305</c:v>
                </c:pt>
                <c:pt idx="5005">
                  <c:v>1420</c:v>
                </c:pt>
                <c:pt idx="5006">
                  <c:v>98</c:v>
                </c:pt>
                <c:pt idx="5007">
                  <c:v>1633</c:v>
                </c:pt>
                <c:pt idx="5008">
                  <c:v>332</c:v>
                </c:pt>
                <c:pt idx="5009">
                  <c:v>6527</c:v>
                </c:pt>
                <c:pt idx="5010">
                  <c:v>485</c:v>
                </c:pt>
                <c:pt idx="5011">
                  <c:v>138</c:v>
                </c:pt>
                <c:pt idx="5012">
                  <c:v>655</c:v>
                </c:pt>
                <c:pt idx="5013">
                  <c:v>3</c:v>
                </c:pt>
                <c:pt idx="5014">
                  <c:v>336</c:v>
                </c:pt>
                <c:pt idx="5015">
                  <c:v>2614</c:v>
                </c:pt>
                <c:pt idx="5016">
                  <c:v>506</c:v>
                </c:pt>
                <c:pt idx="5017">
                  <c:v>9024</c:v>
                </c:pt>
                <c:pt idx="5018">
                  <c:v>113990</c:v>
                </c:pt>
                <c:pt idx="5019">
                  <c:v>3211</c:v>
                </c:pt>
                <c:pt idx="5020">
                  <c:v>104</c:v>
                </c:pt>
                <c:pt idx="5021">
                  <c:v>126</c:v>
                </c:pt>
                <c:pt idx="5022">
                  <c:v>98</c:v>
                </c:pt>
                <c:pt idx="5023">
                  <c:v>6516</c:v>
                </c:pt>
                <c:pt idx="5024">
                  <c:v>1786</c:v>
                </c:pt>
                <c:pt idx="5025">
                  <c:v>295</c:v>
                </c:pt>
                <c:pt idx="5026">
                  <c:v>3935</c:v>
                </c:pt>
                <c:pt idx="5027">
                  <c:v>5220</c:v>
                </c:pt>
                <c:pt idx="5028">
                  <c:v>1626</c:v>
                </c:pt>
                <c:pt idx="5029">
                  <c:v>79</c:v>
                </c:pt>
                <c:pt idx="5030">
                  <c:v>55</c:v>
                </c:pt>
                <c:pt idx="5031">
                  <c:v>690</c:v>
                </c:pt>
                <c:pt idx="5032">
                  <c:v>47</c:v>
                </c:pt>
                <c:pt idx="5033">
                  <c:v>527</c:v>
                </c:pt>
                <c:pt idx="5034">
                  <c:v>1212</c:v>
                </c:pt>
                <c:pt idx="5035">
                  <c:v>34404</c:v>
                </c:pt>
                <c:pt idx="5036">
                  <c:v>68</c:v>
                </c:pt>
                <c:pt idx="5037">
                  <c:v>1671</c:v>
                </c:pt>
                <c:pt idx="5038">
                  <c:v>44</c:v>
                </c:pt>
                <c:pt idx="5039">
                  <c:v>253</c:v>
                </c:pt>
                <c:pt idx="5040">
                  <c:v>1065</c:v>
                </c:pt>
                <c:pt idx="5041">
                  <c:v>197</c:v>
                </c:pt>
                <c:pt idx="5042">
                  <c:v>27</c:v>
                </c:pt>
                <c:pt idx="5043">
                  <c:v>556</c:v>
                </c:pt>
                <c:pt idx="5044">
                  <c:v>7695</c:v>
                </c:pt>
                <c:pt idx="5045">
                  <c:v>7323</c:v>
                </c:pt>
                <c:pt idx="5046">
                  <c:v>788</c:v>
                </c:pt>
                <c:pt idx="5047">
                  <c:v>979</c:v>
                </c:pt>
                <c:pt idx="5048">
                  <c:v>10</c:v>
                </c:pt>
                <c:pt idx="5049">
                  <c:v>24731</c:v>
                </c:pt>
                <c:pt idx="5050">
                  <c:v>1244</c:v>
                </c:pt>
                <c:pt idx="5051">
                  <c:v>4647</c:v>
                </c:pt>
                <c:pt idx="5052">
                  <c:v>1794</c:v>
                </c:pt>
                <c:pt idx="5053">
                  <c:v>1975</c:v>
                </c:pt>
                <c:pt idx="5054">
                  <c:v>1735</c:v>
                </c:pt>
                <c:pt idx="5055">
                  <c:v>0</c:v>
                </c:pt>
                <c:pt idx="5056">
                  <c:v>7435</c:v>
                </c:pt>
                <c:pt idx="5057">
                  <c:v>13581</c:v>
                </c:pt>
                <c:pt idx="5058">
                  <c:v>1012</c:v>
                </c:pt>
                <c:pt idx="5059">
                  <c:v>32117</c:v>
                </c:pt>
                <c:pt idx="5060">
                  <c:v>6</c:v>
                </c:pt>
                <c:pt idx="5061">
                  <c:v>1827</c:v>
                </c:pt>
                <c:pt idx="5062">
                  <c:v>415</c:v>
                </c:pt>
                <c:pt idx="5063">
                  <c:v>24</c:v>
                </c:pt>
                <c:pt idx="5064">
                  <c:v>706</c:v>
                </c:pt>
                <c:pt idx="5065">
                  <c:v>344</c:v>
                </c:pt>
                <c:pt idx="5066">
                  <c:v>833</c:v>
                </c:pt>
                <c:pt idx="5067">
                  <c:v>5</c:v>
                </c:pt>
                <c:pt idx="5068">
                  <c:v>5</c:v>
                </c:pt>
                <c:pt idx="5069">
                  <c:v>631</c:v>
                </c:pt>
                <c:pt idx="5070">
                  <c:v>6158</c:v>
                </c:pt>
                <c:pt idx="5071">
                  <c:v>9</c:v>
                </c:pt>
                <c:pt idx="5072">
                  <c:v>1436</c:v>
                </c:pt>
                <c:pt idx="5073">
                  <c:v>1169</c:v>
                </c:pt>
                <c:pt idx="5074">
                  <c:v>765</c:v>
                </c:pt>
                <c:pt idx="5075">
                  <c:v>457</c:v>
                </c:pt>
                <c:pt idx="5076">
                  <c:v>1755</c:v>
                </c:pt>
                <c:pt idx="5077">
                  <c:v>440</c:v>
                </c:pt>
                <c:pt idx="5078">
                  <c:v>397</c:v>
                </c:pt>
                <c:pt idx="5079">
                  <c:v>56</c:v>
                </c:pt>
                <c:pt idx="5080">
                  <c:v>311</c:v>
                </c:pt>
                <c:pt idx="5081">
                  <c:v>6701</c:v>
                </c:pt>
                <c:pt idx="5082">
                  <c:v>1392</c:v>
                </c:pt>
                <c:pt idx="5083">
                  <c:v>307</c:v>
                </c:pt>
                <c:pt idx="5084">
                  <c:v>8</c:v>
                </c:pt>
                <c:pt idx="5085">
                  <c:v>146</c:v>
                </c:pt>
                <c:pt idx="5086">
                  <c:v>104831</c:v>
                </c:pt>
                <c:pt idx="5087">
                  <c:v>4445</c:v>
                </c:pt>
                <c:pt idx="5088">
                  <c:v>8516</c:v>
                </c:pt>
                <c:pt idx="5089">
                  <c:v>13</c:v>
                </c:pt>
                <c:pt idx="5090">
                  <c:v>2180</c:v>
                </c:pt>
                <c:pt idx="5091">
                  <c:v>34</c:v>
                </c:pt>
                <c:pt idx="5092">
                  <c:v>43</c:v>
                </c:pt>
                <c:pt idx="5093">
                  <c:v>509</c:v>
                </c:pt>
                <c:pt idx="5094">
                  <c:v>7</c:v>
                </c:pt>
                <c:pt idx="5095">
                  <c:v>185</c:v>
                </c:pt>
                <c:pt idx="5096">
                  <c:v>208</c:v>
                </c:pt>
                <c:pt idx="5097">
                  <c:v>1253</c:v>
                </c:pt>
                <c:pt idx="5098">
                  <c:v>128</c:v>
                </c:pt>
                <c:pt idx="5099">
                  <c:v>231</c:v>
                </c:pt>
                <c:pt idx="5100">
                  <c:v>3720</c:v>
                </c:pt>
                <c:pt idx="5101">
                  <c:v>138</c:v>
                </c:pt>
                <c:pt idx="5102">
                  <c:v>474</c:v>
                </c:pt>
                <c:pt idx="5103">
                  <c:v>837</c:v>
                </c:pt>
                <c:pt idx="5104">
                  <c:v>399</c:v>
                </c:pt>
                <c:pt idx="5105">
                  <c:v>1</c:v>
                </c:pt>
                <c:pt idx="5106">
                  <c:v>508</c:v>
                </c:pt>
                <c:pt idx="5107">
                  <c:v>103</c:v>
                </c:pt>
                <c:pt idx="5108">
                  <c:v>1248</c:v>
                </c:pt>
                <c:pt idx="5109">
                  <c:v>85</c:v>
                </c:pt>
                <c:pt idx="5110">
                  <c:v>1940</c:v>
                </c:pt>
                <c:pt idx="5111">
                  <c:v>61</c:v>
                </c:pt>
                <c:pt idx="5112">
                  <c:v>2884</c:v>
                </c:pt>
                <c:pt idx="5113">
                  <c:v>87</c:v>
                </c:pt>
                <c:pt idx="5114">
                  <c:v>178</c:v>
                </c:pt>
                <c:pt idx="5115">
                  <c:v>193</c:v>
                </c:pt>
                <c:pt idx="5116">
                  <c:v>3400</c:v>
                </c:pt>
                <c:pt idx="5117">
                  <c:v>0</c:v>
                </c:pt>
                <c:pt idx="5118">
                  <c:v>427</c:v>
                </c:pt>
                <c:pt idx="5119">
                  <c:v>4786</c:v>
                </c:pt>
                <c:pt idx="5120">
                  <c:v>530</c:v>
                </c:pt>
                <c:pt idx="5121">
                  <c:v>2833</c:v>
                </c:pt>
                <c:pt idx="5122">
                  <c:v>635</c:v>
                </c:pt>
                <c:pt idx="5123">
                  <c:v>2425</c:v>
                </c:pt>
                <c:pt idx="5124">
                  <c:v>4811</c:v>
                </c:pt>
                <c:pt idx="5125">
                  <c:v>180</c:v>
                </c:pt>
                <c:pt idx="5126">
                  <c:v>2417</c:v>
                </c:pt>
                <c:pt idx="5127">
                  <c:v>1469</c:v>
                </c:pt>
                <c:pt idx="5128">
                  <c:v>596</c:v>
                </c:pt>
                <c:pt idx="5129">
                  <c:v>2171</c:v>
                </c:pt>
                <c:pt idx="5130">
                  <c:v>327</c:v>
                </c:pt>
                <c:pt idx="5131">
                  <c:v>94</c:v>
                </c:pt>
                <c:pt idx="5132">
                  <c:v>28</c:v>
                </c:pt>
                <c:pt idx="5133">
                  <c:v>391</c:v>
                </c:pt>
                <c:pt idx="5134">
                  <c:v>1305</c:v>
                </c:pt>
                <c:pt idx="5135">
                  <c:v>653</c:v>
                </c:pt>
                <c:pt idx="5136">
                  <c:v>339</c:v>
                </c:pt>
                <c:pt idx="5137">
                  <c:v>485</c:v>
                </c:pt>
                <c:pt idx="5138">
                  <c:v>349</c:v>
                </c:pt>
                <c:pt idx="5139">
                  <c:v>50</c:v>
                </c:pt>
                <c:pt idx="5140">
                  <c:v>1050</c:v>
                </c:pt>
                <c:pt idx="5141">
                  <c:v>9040</c:v>
                </c:pt>
                <c:pt idx="5142">
                  <c:v>2842</c:v>
                </c:pt>
                <c:pt idx="5143">
                  <c:v>433</c:v>
                </c:pt>
                <c:pt idx="5144">
                  <c:v>1520</c:v>
                </c:pt>
                <c:pt idx="5145">
                  <c:v>76</c:v>
                </c:pt>
                <c:pt idx="5146">
                  <c:v>87</c:v>
                </c:pt>
                <c:pt idx="5147">
                  <c:v>114</c:v>
                </c:pt>
                <c:pt idx="5148">
                  <c:v>165</c:v>
                </c:pt>
                <c:pt idx="5149">
                  <c:v>2</c:v>
                </c:pt>
                <c:pt idx="5150">
                  <c:v>117196</c:v>
                </c:pt>
                <c:pt idx="5151">
                  <c:v>636</c:v>
                </c:pt>
                <c:pt idx="5152">
                  <c:v>113</c:v>
                </c:pt>
                <c:pt idx="5153">
                  <c:v>10</c:v>
                </c:pt>
                <c:pt idx="5154">
                  <c:v>214</c:v>
                </c:pt>
                <c:pt idx="5155">
                  <c:v>9016</c:v>
                </c:pt>
                <c:pt idx="5156">
                  <c:v>1042</c:v>
                </c:pt>
                <c:pt idx="5157">
                  <c:v>66</c:v>
                </c:pt>
                <c:pt idx="5158">
                  <c:v>1718</c:v>
                </c:pt>
                <c:pt idx="5159">
                  <c:v>2174</c:v>
                </c:pt>
                <c:pt idx="5160">
                  <c:v>9690</c:v>
                </c:pt>
                <c:pt idx="5161">
                  <c:v>687</c:v>
                </c:pt>
                <c:pt idx="5162">
                  <c:v>4594</c:v>
                </c:pt>
                <c:pt idx="5163">
                  <c:v>8</c:v>
                </c:pt>
                <c:pt idx="5164">
                  <c:v>6027</c:v>
                </c:pt>
                <c:pt idx="5165">
                  <c:v>645</c:v>
                </c:pt>
                <c:pt idx="5166">
                  <c:v>492</c:v>
                </c:pt>
                <c:pt idx="5167">
                  <c:v>286</c:v>
                </c:pt>
                <c:pt idx="5168">
                  <c:v>1473</c:v>
                </c:pt>
                <c:pt idx="5169">
                  <c:v>169</c:v>
                </c:pt>
                <c:pt idx="5170">
                  <c:v>0</c:v>
                </c:pt>
                <c:pt idx="5171">
                  <c:v>191</c:v>
                </c:pt>
                <c:pt idx="5172">
                  <c:v>0</c:v>
                </c:pt>
                <c:pt idx="5173">
                  <c:v>1363</c:v>
                </c:pt>
                <c:pt idx="5174">
                  <c:v>359</c:v>
                </c:pt>
                <c:pt idx="5175">
                  <c:v>466</c:v>
                </c:pt>
                <c:pt idx="5176">
                  <c:v>85</c:v>
                </c:pt>
                <c:pt idx="5177">
                  <c:v>36</c:v>
                </c:pt>
                <c:pt idx="5178">
                  <c:v>94</c:v>
                </c:pt>
                <c:pt idx="5179">
                  <c:v>77</c:v>
                </c:pt>
                <c:pt idx="5180">
                  <c:v>8238</c:v>
                </c:pt>
                <c:pt idx="5181">
                  <c:v>626</c:v>
                </c:pt>
                <c:pt idx="5182">
                  <c:v>59</c:v>
                </c:pt>
                <c:pt idx="5183">
                  <c:v>25</c:v>
                </c:pt>
                <c:pt idx="5184">
                  <c:v>34165</c:v>
                </c:pt>
                <c:pt idx="5185">
                  <c:v>47162</c:v>
                </c:pt>
                <c:pt idx="5186">
                  <c:v>957</c:v>
                </c:pt>
                <c:pt idx="5187">
                  <c:v>27</c:v>
                </c:pt>
                <c:pt idx="5188">
                  <c:v>2469</c:v>
                </c:pt>
                <c:pt idx="5189">
                  <c:v>2490</c:v>
                </c:pt>
                <c:pt idx="5190">
                  <c:v>221</c:v>
                </c:pt>
                <c:pt idx="5191">
                  <c:v>775</c:v>
                </c:pt>
                <c:pt idx="5192">
                  <c:v>261</c:v>
                </c:pt>
                <c:pt idx="5193">
                  <c:v>33</c:v>
                </c:pt>
                <c:pt idx="5194">
                  <c:v>119</c:v>
                </c:pt>
                <c:pt idx="5195">
                  <c:v>91</c:v>
                </c:pt>
                <c:pt idx="5196">
                  <c:v>4595</c:v>
                </c:pt>
                <c:pt idx="5197">
                  <c:v>312</c:v>
                </c:pt>
                <c:pt idx="5198">
                  <c:v>5940</c:v>
                </c:pt>
                <c:pt idx="5199">
                  <c:v>10</c:v>
                </c:pt>
                <c:pt idx="5200">
                  <c:v>1396</c:v>
                </c:pt>
                <c:pt idx="5201">
                  <c:v>67</c:v>
                </c:pt>
                <c:pt idx="5202">
                  <c:v>367</c:v>
                </c:pt>
                <c:pt idx="5203">
                  <c:v>8478</c:v>
                </c:pt>
                <c:pt idx="5204">
                  <c:v>254</c:v>
                </c:pt>
                <c:pt idx="5205">
                  <c:v>1010</c:v>
                </c:pt>
                <c:pt idx="5206">
                  <c:v>202</c:v>
                </c:pt>
                <c:pt idx="5207">
                  <c:v>2501</c:v>
                </c:pt>
                <c:pt idx="5208">
                  <c:v>118</c:v>
                </c:pt>
                <c:pt idx="5209">
                  <c:v>1491</c:v>
                </c:pt>
                <c:pt idx="5210">
                  <c:v>226</c:v>
                </c:pt>
                <c:pt idx="5211">
                  <c:v>47</c:v>
                </c:pt>
                <c:pt idx="5212">
                  <c:v>632</c:v>
                </c:pt>
                <c:pt idx="5213">
                  <c:v>341</c:v>
                </c:pt>
                <c:pt idx="5214">
                  <c:v>16115</c:v>
                </c:pt>
                <c:pt idx="5215">
                  <c:v>19</c:v>
                </c:pt>
                <c:pt idx="5216">
                  <c:v>28</c:v>
                </c:pt>
                <c:pt idx="5217">
                  <c:v>19668</c:v>
                </c:pt>
                <c:pt idx="5218">
                  <c:v>127</c:v>
                </c:pt>
                <c:pt idx="5219">
                  <c:v>167</c:v>
                </c:pt>
                <c:pt idx="5220">
                  <c:v>193</c:v>
                </c:pt>
                <c:pt idx="5221">
                  <c:v>11915</c:v>
                </c:pt>
                <c:pt idx="5222">
                  <c:v>184</c:v>
                </c:pt>
                <c:pt idx="5223">
                  <c:v>682</c:v>
                </c:pt>
                <c:pt idx="5224">
                  <c:v>223</c:v>
                </c:pt>
                <c:pt idx="5225">
                  <c:v>613</c:v>
                </c:pt>
                <c:pt idx="5226">
                  <c:v>87</c:v>
                </c:pt>
                <c:pt idx="5227">
                  <c:v>138</c:v>
                </c:pt>
                <c:pt idx="5228">
                  <c:v>0</c:v>
                </c:pt>
                <c:pt idx="5229">
                  <c:v>2549</c:v>
                </c:pt>
                <c:pt idx="5230">
                  <c:v>114</c:v>
                </c:pt>
                <c:pt idx="5231">
                  <c:v>85</c:v>
                </c:pt>
                <c:pt idx="5232">
                  <c:v>401</c:v>
                </c:pt>
                <c:pt idx="5233">
                  <c:v>852</c:v>
                </c:pt>
                <c:pt idx="5234">
                  <c:v>5513</c:v>
                </c:pt>
                <c:pt idx="5235">
                  <c:v>74</c:v>
                </c:pt>
                <c:pt idx="5236">
                  <c:v>167</c:v>
                </c:pt>
                <c:pt idx="5237">
                  <c:v>199</c:v>
                </c:pt>
                <c:pt idx="5238">
                  <c:v>172</c:v>
                </c:pt>
                <c:pt idx="5239">
                  <c:v>3</c:v>
                </c:pt>
                <c:pt idx="5240">
                  <c:v>184</c:v>
                </c:pt>
                <c:pt idx="5241">
                  <c:v>286</c:v>
                </c:pt>
                <c:pt idx="5242">
                  <c:v>1261</c:v>
                </c:pt>
                <c:pt idx="5243">
                  <c:v>682</c:v>
                </c:pt>
                <c:pt idx="5244">
                  <c:v>180</c:v>
                </c:pt>
                <c:pt idx="5245">
                  <c:v>6956</c:v>
                </c:pt>
                <c:pt idx="5246">
                  <c:v>4515</c:v>
                </c:pt>
                <c:pt idx="5247">
                  <c:v>119</c:v>
                </c:pt>
                <c:pt idx="5248">
                  <c:v>2637</c:v>
                </c:pt>
                <c:pt idx="5249">
                  <c:v>13808</c:v>
                </c:pt>
                <c:pt idx="5250">
                  <c:v>70</c:v>
                </c:pt>
                <c:pt idx="5251">
                  <c:v>308</c:v>
                </c:pt>
                <c:pt idx="5252">
                  <c:v>3383</c:v>
                </c:pt>
                <c:pt idx="5253">
                  <c:v>1783</c:v>
                </c:pt>
                <c:pt idx="5254">
                  <c:v>18</c:v>
                </c:pt>
                <c:pt idx="5255">
                  <c:v>58</c:v>
                </c:pt>
                <c:pt idx="5256">
                  <c:v>1147</c:v>
                </c:pt>
                <c:pt idx="5257">
                  <c:v>18037</c:v>
                </c:pt>
                <c:pt idx="5258">
                  <c:v>2891</c:v>
                </c:pt>
                <c:pt idx="5259">
                  <c:v>246</c:v>
                </c:pt>
                <c:pt idx="5260">
                  <c:v>11097</c:v>
                </c:pt>
                <c:pt idx="5261">
                  <c:v>797</c:v>
                </c:pt>
                <c:pt idx="5262">
                  <c:v>566</c:v>
                </c:pt>
                <c:pt idx="5263">
                  <c:v>1258</c:v>
                </c:pt>
                <c:pt idx="5264">
                  <c:v>43</c:v>
                </c:pt>
                <c:pt idx="5265">
                  <c:v>4467</c:v>
                </c:pt>
                <c:pt idx="5266">
                  <c:v>10</c:v>
                </c:pt>
                <c:pt idx="5267">
                  <c:v>15</c:v>
                </c:pt>
                <c:pt idx="5268">
                  <c:v>131</c:v>
                </c:pt>
                <c:pt idx="5269">
                  <c:v>220</c:v>
                </c:pt>
                <c:pt idx="5270">
                  <c:v>115</c:v>
                </c:pt>
                <c:pt idx="5271">
                  <c:v>77</c:v>
                </c:pt>
                <c:pt idx="5272">
                  <c:v>1330</c:v>
                </c:pt>
                <c:pt idx="5273">
                  <c:v>231</c:v>
                </c:pt>
                <c:pt idx="5274">
                  <c:v>45</c:v>
                </c:pt>
                <c:pt idx="5275">
                  <c:v>103</c:v>
                </c:pt>
                <c:pt idx="5276">
                  <c:v>52</c:v>
                </c:pt>
                <c:pt idx="5277">
                  <c:v>24</c:v>
                </c:pt>
                <c:pt idx="5278">
                  <c:v>1</c:v>
                </c:pt>
                <c:pt idx="5279">
                  <c:v>334</c:v>
                </c:pt>
                <c:pt idx="5280">
                  <c:v>695</c:v>
                </c:pt>
                <c:pt idx="5281">
                  <c:v>530</c:v>
                </c:pt>
                <c:pt idx="5282">
                  <c:v>72</c:v>
                </c:pt>
                <c:pt idx="5283">
                  <c:v>83</c:v>
                </c:pt>
                <c:pt idx="5284">
                  <c:v>3594</c:v>
                </c:pt>
                <c:pt idx="5285">
                  <c:v>2587</c:v>
                </c:pt>
                <c:pt idx="5286">
                  <c:v>6</c:v>
                </c:pt>
                <c:pt idx="5287">
                  <c:v>382</c:v>
                </c:pt>
                <c:pt idx="5288">
                  <c:v>1322</c:v>
                </c:pt>
                <c:pt idx="5289">
                  <c:v>106</c:v>
                </c:pt>
                <c:pt idx="5290">
                  <c:v>306</c:v>
                </c:pt>
                <c:pt idx="5291">
                  <c:v>1584</c:v>
                </c:pt>
                <c:pt idx="5292">
                  <c:v>1157</c:v>
                </c:pt>
                <c:pt idx="5293">
                  <c:v>6865</c:v>
                </c:pt>
                <c:pt idx="5294">
                  <c:v>56</c:v>
                </c:pt>
                <c:pt idx="5295">
                  <c:v>9205</c:v>
                </c:pt>
                <c:pt idx="5296">
                  <c:v>1574</c:v>
                </c:pt>
                <c:pt idx="5297">
                  <c:v>1355</c:v>
                </c:pt>
                <c:pt idx="5298">
                  <c:v>2623</c:v>
                </c:pt>
                <c:pt idx="5299">
                  <c:v>420</c:v>
                </c:pt>
                <c:pt idx="5300">
                  <c:v>94</c:v>
                </c:pt>
                <c:pt idx="5301">
                  <c:v>37</c:v>
                </c:pt>
                <c:pt idx="5302">
                  <c:v>4</c:v>
                </c:pt>
                <c:pt idx="5303">
                  <c:v>9293</c:v>
                </c:pt>
                <c:pt idx="5304">
                  <c:v>1105</c:v>
                </c:pt>
                <c:pt idx="5305">
                  <c:v>88</c:v>
                </c:pt>
                <c:pt idx="5306">
                  <c:v>1736</c:v>
                </c:pt>
                <c:pt idx="5307">
                  <c:v>1</c:v>
                </c:pt>
                <c:pt idx="5308">
                  <c:v>1072</c:v>
                </c:pt>
                <c:pt idx="5309">
                  <c:v>1976</c:v>
                </c:pt>
                <c:pt idx="5310">
                  <c:v>6813</c:v>
                </c:pt>
                <c:pt idx="5311">
                  <c:v>728</c:v>
                </c:pt>
                <c:pt idx="5312">
                  <c:v>657</c:v>
                </c:pt>
                <c:pt idx="5313">
                  <c:v>0</c:v>
                </c:pt>
                <c:pt idx="5314">
                  <c:v>227</c:v>
                </c:pt>
                <c:pt idx="5315">
                  <c:v>20510</c:v>
                </c:pt>
                <c:pt idx="5316">
                  <c:v>634</c:v>
                </c:pt>
                <c:pt idx="5317">
                  <c:v>665</c:v>
                </c:pt>
                <c:pt idx="5318">
                  <c:v>987</c:v>
                </c:pt>
                <c:pt idx="5319">
                  <c:v>25</c:v>
                </c:pt>
                <c:pt idx="5320">
                  <c:v>3823</c:v>
                </c:pt>
                <c:pt idx="5321">
                  <c:v>150</c:v>
                </c:pt>
                <c:pt idx="5322">
                  <c:v>3277</c:v>
                </c:pt>
                <c:pt idx="5323">
                  <c:v>100</c:v>
                </c:pt>
                <c:pt idx="5324">
                  <c:v>205</c:v>
                </c:pt>
                <c:pt idx="5325">
                  <c:v>4491</c:v>
                </c:pt>
                <c:pt idx="5326">
                  <c:v>434</c:v>
                </c:pt>
                <c:pt idx="5327">
                  <c:v>303</c:v>
                </c:pt>
                <c:pt idx="5328">
                  <c:v>25</c:v>
                </c:pt>
                <c:pt idx="5329">
                  <c:v>217</c:v>
                </c:pt>
                <c:pt idx="5330">
                  <c:v>216</c:v>
                </c:pt>
                <c:pt idx="5331">
                  <c:v>11055</c:v>
                </c:pt>
                <c:pt idx="5332">
                  <c:v>2184</c:v>
                </c:pt>
                <c:pt idx="5333">
                  <c:v>32</c:v>
                </c:pt>
                <c:pt idx="5334">
                  <c:v>1472</c:v>
                </c:pt>
                <c:pt idx="5335">
                  <c:v>29</c:v>
                </c:pt>
                <c:pt idx="5336">
                  <c:v>976</c:v>
                </c:pt>
                <c:pt idx="5337">
                  <c:v>595</c:v>
                </c:pt>
                <c:pt idx="5338">
                  <c:v>204</c:v>
                </c:pt>
                <c:pt idx="5339">
                  <c:v>8055</c:v>
                </c:pt>
                <c:pt idx="5340">
                  <c:v>160</c:v>
                </c:pt>
                <c:pt idx="5341">
                  <c:v>647</c:v>
                </c:pt>
                <c:pt idx="5342">
                  <c:v>363</c:v>
                </c:pt>
                <c:pt idx="5343">
                  <c:v>2666</c:v>
                </c:pt>
                <c:pt idx="5344">
                  <c:v>671</c:v>
                </c:pt>
                <c:pt idx="5345">
                  <c:v>3294</c:v>
                </c:pt>
                <c:pt idx="5346">
                  <c:v>6258</c:v>
                </c:pt>
                <c:pt idx="5347">
                  <c:v>398</c:v>
                </c:pt>
                <c:pt idx="5348">
                  <c:v>44854</c:v>
                </c:pt>
                <c:pt idx="5349">
                  <c:v>971</c:v>
                </c:pt>
                <c:pt idx="5350">
                  <c:v>472</c:v>
                </c:pt>
                <c:pt idx="5351">
                  <c:v>183</c:v>
                </c:pt>
                <c:pt idx="5352">
                  <c:v>887</c:v>
                </c:pt>
                <c:pt idx="5353">
                  <c:v>3070</c:v>
                </c:pt>
                <c:pt idx="5354">
                  <c:v>118</c:v>
                </c:pt>
                <c:pt idx="5355">
                  <c:v>199</c:v>
                </c:pt>
                <c:pt idx="5356">
                  <c:v>2765</c:v>
                </c:pt>
                <c:pt idx="5357">
                  <c:v>1034</c:v>
                </c:pt>
                <c:pt idx="5358">
                  <c:v>7360</c:v>
                </c:pt>
                <c:pt idx="5359">
                  <c:v>90</c:v>
                </c:pt>
                <c:pt idx="5360">
                  <c:v>321</c:v>
                </c:pt>
                <c:pt idx="5361">
                  <c:v>240</c:v>
                </c:pt>
                <c:pt idx="5362">
                  <c:v>2575</c:v>
                </c:pt>
                <c:pt idx="5363">
                  <c:v>835</c:v>
                </c:pt>
                <c:pt idx="5364">
                  <c:v>0</c:v>
                </c:pt>
                <c:pt idx="5365">
                  <c:v>116</c:v>
                </c:pt>
                <c:pt idx="5366">
                  <c:v>232</c:v>
                </c:pt>
                <c:pt idx="5367">
                  <c:v>223</c:v>
                </c:pt>
                <c:pt idx="5368">
                  <c:v>176903</c:v>
                </c:pt>
                <c:pt idx="5369">
                  <c:v>109</c:v>
                </c:pt>
                <c:pt idx="5370">
                  <c:v>203</c:v>
                </c:pt>
                <c:pt idx="5371">
                  <c:v>2</c:v>
                </c:pt>
                <c:pt idx="5372">
                  <c:v>616</c:v>
                </c:pt>
                <c:pt idx="5373">
                  <c:v>4960</c:v>
                </c:pt>
                <c:pt idx="5374">
                  <c:v>709</c:v>
                </c:pt>
                <c:pt idx="5375">
                  <c:v>13411</c:v>
                </c:pt>
                <c:pt idx="5376">
                  <c:v>14</c:v>
                </c:pt>
                <c:pt idx="5377">
                  <c:v>4237</c:v>
                </c:pt>
                <c:pt idx="5378">
                  <c:v>409</c:v>
                </c:pt>
                <c:pt idx="5379">
                  <c:v>538</c:v>
                </c:pt>
                <c:pt idx="5380">
                  <c:v>4741</c:v>
                </c:pt>
                <c:pt idx="5381">
                  <c:v>759</c:v>
                </c:pt>
                <c:pt idx="5382">
                  <c:v>4366</c:v>
                </c:pt>
                <c:pt idx="5383">
                  <c:v>71</c:v>
                </c:pt>
                <c:pt idx="5384">
                  <c:v>104</c:v>
                </c:pt>
                <c:pt idx="5385">
                  <c:v>4484</c:v>
                </c:pt>
                <c:pt idx="5386">
                  <c:v>791</c:v>
                </c:pt>
                <c:pt idx="5387">
                  <c:v>1057</c:v>
                </c:pt>
                <c:pt idx="5388">
                  <c:v>6075</c:v>
                </c:pt>
                <c:pt idx="5389">
                  <c:v>112</c:v>
                </c:pt>
                <c:pt idx="5390">
                  <c:v>4734</c:v>
                </c:pt>
                <c:pt idx="5391">
                  <c:v>88</c:v>
                </c:pt>
                <c:pt idx="5392">
                  <c:v>123</c:v>
                </c:pt>
                <c:pt idx="5393">
                  <c:v>5533</c:v>
                </c:pt>
                <c:pt idx="5394">
                  <c:v>1602</c:v>
                </c:pt>
                <c:pt idx="5395">
                  <c:v>202</c:v>
                </c:pt>
                <c:pt idx="5396">
                  <c:v>93</c:v>
                </c:pt>
                <c:pt idx="5397">
                  <c:v>5212</c:v>
                </c:pt>
                <c:pt idx="5398">
                  <c:v>21</c:v>
                </c:pt>
                <c:pt idx="5399">
                  <c:v>214</c:v>
                </c:pt>
                <c:pt idx="5400">
                  <c:v>169</c:v>
                </c:pt>
                <c:pt idx="5401">
                  <c:v>225</c:v>
                </c:pt>
                <c:pt idx="5402">
                  <c:v>52</c:v>
                </c:pt>
                <c:pt idx="5403">
                  <c:v>9947</c:v>
                </c:pt>
                <c:pt idx="5404">
                  <c:v>13648</c:v>
                </c:pt>
                <c:pt idx="5405">
                  <c:v>271</c:v>
                </c:pt>
                <c:pt idx="5406">
                  <c:v>1333</c:v>
                </c:pt>
                <c:pt idx="5407">
                  <c:v>2839</c:v>
                </c:pt>
                <c:pt idx="5408">
                  <c:v>205</c:v>
                </c:pt>
                <c:pt idx="5409">
                  <c:v>4943</c:v>
                </c:pt>
                <c:pt idx="5410">
                  <c:v>851</c:v>
                </c:pt>
                <c:pt idx="5411">
                  <c:v>9</c:v>
                </c:pt>
                <c:pt idx="5412">
                  <c:v>705</c:v>
                </c:pt>
                <c:pt idx="5413">
                  <c:v>1535</c:v>
                </c:pt>
                <c:pt idx="5414">
                  <c:v>1416</c:v>
                </c:pt>
                <c:pt idx="5415">
                  <c:v>2133</c:v>
                </c:pt>
                <c:pt idx="5416">
                  <c:v>374</c:v>
                </c:pt>
                <c:pt idx="5417">
                  <c:v>408</c:v>
                </c:pt>
                <c:pt idx="5418">
                  <c:v>136</c:v>
                </c:pt>
                <c:pt idx="5419">
                  <c:v>3</c:v>
                </c:pt>
                <c:pt idx="5420">
                  <c:v>215</c:v>
                </c:pt>
                <c:pt idx="5421">
                  <c:v>841</c:v>
                </c:pt>
                <c:pt idx="5422">
                  <c:v>810</c:v>
                </c:pt>
                <c:pt idx="5423">
                  <c:v>28</c:v>
                </c:pt>
                <c:pt idx="5424">
                  <c:v>1345</c:v>
                </c:pt>
                <c:pt idx="5425">
                  <c:v>76</c:v>
                </c:pt>
                <c:pt idx="5426">
                  <c:v>369</c:v>
                </c:pt>
                <c:pt idx="5427">
                  <c:v>139</c:v>
                </c:pt>
                <c:pt idx="5428">
                  <c:v>7992</c:v>
                </c:pt>
                <c:pt idx="5429">
                  <c:v>827</c:v>
                </c:pt>
                <c:pt idx="5430">
                  <c:v>6600</c:v>
                </c:pt>
                <c:pt idx="5431">
                  <c:v>581</c:v>
                </c:pt>
                <c:pt idx="5432">
                  <c:v>501</c:v>
                </c:pt>
                <c:pt idx="5433">
                  <c:v>535</c:v>
                </c:pt>
                <c:pt idx="5434">
                  <c:v>151</c:v>
                </c:pt>
                <c:pt idx="5435">
                  <c:v>1</c:v>
                </c:pt>
                <c:pt idx="5436">
                  <c:v>61049</c:v>
                </c:pt>
                <c:pt idx="5437">
                  <c:v>58</c:v>
                </c:pt>
                <c:pt idx="5438">
                  <c:v>28739</c:v>
                </c:pt>
                <c:pt idx="5439">
                  <c:v>3123</c:v>
                </c:pt>
                <c:pt idx="5440">
                  <c:v>397</c:v>
                </c:pt>
                <c:pt idx="5441">
                  <c:v>281</c:v>
                </c:pt>
                <c:pt idx="5442">
                  <c:v>92</c:v>
                </c:pt>
                <c:pt idx="5443">
                  <c:v>192</c:v>
                </c:pt>
                <c:pt idx="5444">
                  <c:v>9</c:v>
                </c:pt>
                <c:pt idx="5445">
                  <c:v>34</c:v>
                </c:pt>
                <c:pt idx="5446">
                  <c:v>5008</c:v>
                </c:pt>
                <c:pt idx="5447">
                  <c:v>9</c:v>
                </c:pt>
                <c:pt idx="5448">
                  <c:v>2848</c:v>
                </c:pt>
                <c:pt idx="5449">
                  <c:v>632</c:v>
                </c:pt>
                <c:pt idx="5450">
                  <c:v>493</c:v>
                </c:pt>
                <c:pt idx="5451">
                  <c:v>1484</c:v>
                </c:pt>
                <c:pt idx="5452">
                  <c:v>1415</c:v>
                </c:pt>
                <c:pt idx="5453">
                  <c:v>162</c:v>
                </c:pt>
                <c:pt idx="5454">
                  <c:v>4360</c:v>
                </c:pt>
                <c:pt idx="5455">
                  <c:v>477</c:v>
                </c:pt>
                <c:pt idx="5456">
                  <c:v>27824</c:v>
                </c:pt>
                <c:pt idx="5457">
                  <c:v>23</c:v>
                </c:pt>
                <c:pt idx="5458">
                  <c:v>556</c:v>
                </c:pt>
                <c:pt idx="5459">
                  <c:v>71</c:v>
                </c:pt>
                <c:pt idx="5460">
                  <c:v>44</c:v>
                </c:pt>
                <c:pt idx="5461">
                  <c:v>218</c:v>
                </c:pt>
                <c:pt idx="5462">
                  <c:v>177</c:v>
                </c:pt>
                <c:pt idx="5463">
                  <c:v>281</c:v>
                </c:pt>
                <c:pt idx="5464">
                  <c:v>330</c:v>
                </c:pt>
                <c:pt idx="5465">
                  <c:v>69</c:v>
                </c:pt>
                <c:pt idx="5466">
                  <c:v>16618</c:v>
                </c:pt>
                <c:pt idx="5467">
                  <c:v>287</c:v>
                </c:pt>
                <c:pt idx="5468">
                  <c:v>797</c:v>
                </c:pt>
                <c:pt idx="5469">
                  <c:v>79</c:v>
                </c:pt>
                <c:pt idx="5470">
                  <c:v>625</c:v>
                </c:pt>
                <c:pt idx="5471">
                  <c:v>10783</c:v>
                </c:pt>
                <c:pt idx="5472">
                  <c:v>0</c:v>
                </c:pt>
                <c:pt idx="5473">
                  <c:v>2590</c:v>
                </c:pt>
                <c:pt idx="5474">
                  <c:v>24</c:v>
                </c:pt>
                <c:pt idx="5475">
                  <c:v>87</c:v>
                </c:pt>
                <c:pt idx="5476">
                  <c:v>41</c:v>
                </c:pt>
                <c:pt idx="5477">
                  <c:v>81</c:v>
                </c:pt>
                <c:pt idx="5478">
                  <c:v>232</c:v>
                </c:pt>
                <c:pt idx="5479">
                  <c:v>2723</c:v>
                </c:pt>
                <c:pt idx="5480">
                  <c:v>146</c:v>
                </c:pt>
                <c:pt idx="5481">
                  <c:v>217</c:v>
                </c:pt>
                <c:pt idx="5482">
                  <c:v>64</c:v>
                </c:pt>
                <c:pt idx="5483">
                  <c:v>2264</c:v>
                </c:pt>
                <c:pt idx="5484">
                  <c:v>13</c:v>
                </c:pt>
                <c:pt idx="5485">
                  <c:v>1061</c:v>
                </c:pt>
                <c:pt idx="5486">
                  <c:v>15066</c:v>
                </c:pt>
                <c:pt idx="5487">
                  <c:v>1281</c:v>
                </c:pt>
                <c:pt idx="5488">
                  <c:v>4067</c:v>
                </c:pt>
                <c:pt idx="5489">
                  <c:v>252</c:v>
                </c:pt>
                <c:pt idx="5490">
                  <c:v>841</c:v>
                </c:pt>
                <c:pt idx="5491">
                  <c:v>714</c:v>
                </c:pt>
                <c:pt idx="5492">
                  <c:v>108</c:v>
                </c:pt>
                <c:pt idx="5493">
                  <c:v>579</c:v>
                </c:pt>
                <c:pt idx="5494">
                  <c:v>399</c:v>
                </c:pt>
                <c:pt idx="5495">
                  <c:v>1705</c:v>
                </c:pt>
                <c:pt idx="5496">
                  <c:v>194</c:v>
                </c:pt>
                <c:pt idx="5497">
                  <c:v>450</c:v>
                </c:pt>
                <c:pt idx="5498">
                  <c:v>154</c:v>
                </c:pt>
                <c:pt idx="5499">
                  <c:v>245</c:v>
                </c:pt>
                <c:pt idx="5500">
                  <c:v>11319</c:v>
                </c:pt>
                <c:pt idx="5501">
                  <c:v>1128</c:v>
                </c:pt>
                <c:pt idx="5502">
                  <c:v>73</c:v>
                </c:pt>
                <c:pt idx="5503">
                  <c:v>843</c:v>
                </c:pt>
                <c:pt idx="5504">
                  <c:v>1401</c:v>
                </c:pt>
                <c:pt idx="5505">
                  <c:v>689</c:v>
                </c:pt>
                <c:pt idx="5506">
                  <c:v>33</c:v>
                </c:pt>
                <c:pt idx="5507">
                  <c:v>130</c:v>
                </c:pt>
                <c:pt idx="5508">
                  <c:v>6378</c:v>
                </c:pt>
                <c:pt idx="5509">
                  <c:v>162</c:v>
                </c:pt>
                <c:pt idx="5510">
                  <c:v>392</c:v>
                </c:pt>
                <c:pt idx="5511">
                  <c:v>532</c:v>
                </c:pt>
                <c:pt idx="5512">
                  <c:v>1941</c:v>
                </c:pt>
                <c:pt idx="5513">
                  <c:v>166</c:v>
                </c:pt>
                <c:pt idx="5514">
                  <c:v>198</c:v>
                </c:pt>
                <c:pt idx="5515">
                  <c:v>6</c:v>
                </c:pt>
                <c:pt idx="5516">
                  <c:v>1244</c:v>
                </c:pt>
                <c:pt idx="5517">
                  <c:v>13872</c:v>
                </c:pt>
                <c:pt idx="5518">
                  <c:v>33</c:v>
                </c:pt>
                <c:pt idx="5519">
                  <c:v>92</c:v>
                </c:pt>
                <c:pt idx="5520">
                  <c:v>1225</c:v>
                </c:pt>
                <c:pt idx="5521">
                  <c:v>258</c:v>
                </c:pt>
                <c:pt idx="5522">
                  <c:v>170</c:v>
                </c:pt>
                <c:pt idx="5523">
                  <c:v>136</c:v>
                </c:pt>
                <c:pt idx="5524">
                  <c:v>927</c:v>
                </c:pt>
                <c:pt idx="5525">
                  <c:v>59</c:v>
                </c:pt>
                <c:pt idx="5526">
                  <c:v>22</c:v>
                </c:pt>
                <c:pt idx="5527">
                  <c:v>2381</c:v>
                </c:pt>
                <c:pt idx="5528">
                  <c:v>1089</c:v>
                </c:pt>
                <c:pt idx="5529">
                  <c:v>48192</c:v>
                </c:pt>
                <c:pt idx="5530">
                  <c:v>6608</c:v>
                </c:pt>
                <c:pt idx="5531">
                  <c:v>557</c:v>
                </c:pt>
                <c:pt idx="5532">
                  <c:v>343541</c:v>
                </c:pt>
                <c:pt idx="5533">
                  <c:v>1543</c:v>
                </c:pt>
                <c:pt idx="5534">
                  <c:v>10</c:v>
                </c:pt>
                <c:pt idx="5535">
                  <c:v>114</c:v>
                </c:pt>
                <c:pt idx="5536">
                  <c:v>98</c:v>
                </c:pt>
                <c:pt idx="5537">
                  <c:v>2</c:v>
                </c:pt>
                <c:pt idx="5538">
                  <c:v>519</c:v>
                </c:pt>
                <c:pt idx="5539">
                  <c:v>139</c:v>
                </c:pt>
                <c:pt idx="5540">
                  <c:v>1074</c:v>
                </c:pt>
                <c:pt idx="5541">
                  <c:v>1</c:v>
                </c:pt>
                <c:pt idx="5542">
                  <c:v>275</c:v>
                </c:pt>
                <c:pt idx="5543">
                  <c:v>2630</c:v>
                </c:pt>
                <c:pt idx="5544">
                  <c:v>3303</c:v>
                </c:pt>
                <c:pt idx="5545">
                  <c:v>60</c:v>
                </c:pt>
                <c:pt idx="5546">
                  <c:v>603</c:v>
                </c:pt>
                <c:pt idx="5547">
                  <c:v>435</c:v>
                </c:pt>
                <c:pt idx="5548">
                  <c:v>2</c:v>
                </c:pt>
                <c:pt idx="5549">
                  <c:v>5089</c:v>
                </c:pt>
                <c:pt idx="5550">
                  <c:v>460</c:v>
                </c:pt>
                <c:pt idx="5551">
                  <c:v>82</c:v>
                </c:pt>
                <c:pt idx="5552">
                  <c:v>32</c:v>
                </c:pt>
                <c:pt idx="5553">
                  <c:v>140</c:v>
                </c:pt>
                <c:pt idx="5554">
                  <c:v>0</c:v>
                </c:pt>
                <c:pt idx="5555">
                  <c:v>187</c:v>
                </c:pt>
                <c:pt idx="5556">
                  <c:v>46</c:v>
                </c:pt>
                <c:pt idx="5557">
                  <c:v>171</c:v>
                </c:pt>
                <c:pt idx="5558">
                  <c:v>1414</c:v>
                </c:pt>
                <c:pt idx="5559">
                  <c:v>81</c:v>
                </c:pt>
                <c:pt idx="5560">
                  <c:v>1407</c:v>
                </c:pt>
                <c:pt idx="5561">
                  <c:v>28</c:v>
                </c:pt>
                <c:pt idx="5562">
                  <c:v>3464</c:v>
                </c:pt>
                <c:pt idx="5563">
                  <c:v>230</c:v>
                </c:pt>
                <c:pt idx="5564">
                  <c:v>1010</c:v>
                </c:pt>
                <c:pt idx="5565">
                  <c:v>412</c:v>
                </c:pt>
                <c:pt idx="5566">
                  <c:v>190</c:v>
                </c:pt>
                <c:pt idx="5567">
                  <c:v>1603</c:v>
                </c:pt>
                <c:pt idx="5568">
                  <c:v>881</c:v>
                </c:pt>
                <c:pt idx="5569">
                  <c:v>330</c:v>
                </c:pt>
                <c:pt idx="5570">
                  <c:v>444</c:v>
                </c:pt>
                <c:pt idx="5571">
                  <c:v>90</c:v>
                </c:pt>
                <c:pt idx="5572">
                  <c:v>374</c:v>
                </c:pt>
                <c:pt idx="5573">
                  <c:v>4899</c:v>
                </c:pt>
                <c:pt idx="5574">
                  <c:v>542</c:v>
                </c:pt>
                <c:pt idx="5575">
                  <c:v>4264</c:v>
                </c:pt>
                <c:pt idx="5576">
                  <c:v>902</c:v>
                </c:pt>
                <c:pt idx="5577">
                  <c:v>761</c:v>
                </c:pt>
                <c:pt idx="5578">
                  <c:v>23</c:v>
                </c:pt>
                <c:pt idx="5579">
                  <c:v>299</c:v>
                </c:pt>
                <c:pt idx="5580">
                  <c:v>12623</c:v>
                </c:pt>
                <c:pt idx="5581">
                  <c:v>515</c:v>
                </c:pt>
                <c:pt idx="5582">
                  <c:v>171</c:v>
                </c:pt>
                <c:pt idx="5583">
                  <c:v>0</c:v>
                </c:pt>
                <c:pt idx="5584">
                  <c:v>28</c:v>
                </c:pt>
                <c:pt idx="5585">
                  <c:v>1443</c:v>
                </c:pt>
                <c:pt idx="5586">
                  <c:v>483</c:v>
                </c:pt>
                <c:pt idx="5587">
                  <c:v>5</c:v>
                </c:pt>
                <c:pt idx="5588">
                  <c:v>52</c:v>
                </c:pt>
                <c:pt idx="5589">
                  <c:v>543</c:v>
                </c:pt>
                <c:pt idx="5590">
                  <c:v>1352</c:v>
                </c:pt>
                <c:pt idx="5591">
                  <c:v>177</c:v>
                </c:pt>
                <c:pt idx="5592">
                  <c:v>346</c:v>
                </c:pt>
                <c:pt idx="5593">
                  <c:v>82</c:v>
                </c:pt>
                <c:pt idx="5594">
                  <c:v>292</c:v>
                </c:pt>
                <c:pt idx="5595">
                  <c:v>1049</c:v>
                </c:pt>
                <c:pt idx="5596">
                  <c:v>90</c:v>
                </c:pt>
                <c:pt idx="5597">
                  <c:v>217</c:v>
                </c:pt>
                <c:pt idx="5598">
                  <c:v>5642</c:v>
                </c:pt>
                <c:pt idx="5599">
                  <c:v>57</c:v>
                </c:pt>
                <c:pt idx="5600">
                  <c:v>80</c:v>
                </c:pt>
                <c:pt idx="5601">
                  <c:v>1954</c:v>
                </c:pt>
                <c:pt idx="5602">
                  <c:v>17</c:v>
                </c:pt>
                <c:pt idx="5603">
                  <c:v>76</c:v>
                </c:pt>
                <c:pt idx="5604">
                  <c:v>62</c:v>
                </c:pt>
                <c:pt idx="5605">
                  <c:v>1863</c:v>
                </c:pt>
                <c:pt idx="5606">
                  <c:v>2329</c:v>
                </c:pt>
                <c:pt idx="5607">
                  <c:v>4</c:v>
                </c:pt>
                <c:pt idx="5608">
                  <c:v>352</c:v>
                </c:pt>
                <c:pt idx="5609">
                  <c:v>164</c:v>
                </c:pt>
                <c:pt idx="5610">
                  <c:v>56</c:v>
                </c:pt>
                <c:pt idx="5611">
                  <c:v>4084</c:v>
                </c:pt>
                <c:pt idx="5612">
                  <c:v>26862</c:v>
                </c:pt>
                <c:pt idx="5613">
                  <c:v>152</c:v>
                </c:pt>
                <c:pt idx="5614">
                  <c:v>108</c:v>
                </c:pt>
                <c:pt idx="5615">
                  <c:v>8</c:v>
                </c:pt>
                <c:pt idx="5616">
                  <c:v>152</c:v>
                </c:pt>
                <c:pt idx="5617">
                  <c:v>408</c:v>
                </c:pt>
                <c:pt idx="5618">
                  <c:v>517</c:v>
                </c:pt>
                <c:pt idx="5619">
                  <c:v>1172</c:v>
                </c:pt>
                <c:pt idx="5620">
                  <c:v>9959</c:v>
                </c:pt>
                <c:pt idx="5621">
                  <c:v>1765</c:v>
                </c:pt>
                <c:pt idx="5622">
                  <c:v>285</c:v>
                </c:pt>
                <c:pt idx="5623">
                  <c:v>86</c:v>
                </c:pt>
                <c:pt idx="5624">
                  <c:v>98</c:v>
                </c:pt>
                <c:pt idx="5625">
                  <c:v>225</c:v>
                </c:pt>
                <c:pt idx="5626">
                  <c:v>2951</c:v>
                </c:pt>
                <c:pt idx="5627">
                  <c:v>4182</c:v>
                </c:pt>
                <c:pt idx="5628">
                  <c:v>2831</c:v>
                </c:pt>
                <c:pt idx="5629">
                  <c:v>2450</c:v>
                </c:pt>
                <c:pt idx="5630">
                  <c:v>20</c:v>
                </c:pt>
                <c:pt idx="5631">
                  <c:v>506</c:v>
                </c:pt>
                <c:pt idx="5632">
                  <c:v>41</c:v>
                </c:pt>
                <c:pt idx="5633">
                  <c:v>339</c:v>
                </c:pt>
                <c:pt idx="5634">
                  <c:v>992</c:v>
                </c:pt>
                <c:pt idx="5635">
                  <c:v>0</c:v>
                </c:pt>
                <c:pt idx="5636">
                  <c:v>37</c:v>
                </c:pt>
                <c:pt idx="5637">
                  <c:v>92</c:v>
                </c:pt>
                <c:pt idx="5638">
                  <c:v>1480</c:v>
                </c:pt>
                <c:pt idx="5639">
                  <c:v>2175</c:v>
                </c:pt>
                <c:pt idx="5640">
                  <c:v>1293</c:v>
                </c:pt>
                <c:pt idx="5641">
                  <c:v>40</c:v>
                </c:pt>
                <c:pt idx="5642">
                  <c:v>940</c:v>
                </c:pt>
                <c:pt idx="5643">
                  <c:v>56</c:v>
                </c:pt>
                <c:pt idx="5644">
                  <c:v>698</c:v>
                </c:pt>
                <c:pt idx="5645">
                  <c:v>2221</c:v>
                </c:pt>
                <c:pt idx="5646">
                  <c:v>1223</c:v>
                </c:pt>
                <c:pt idx="5647">
                  <c:v>751</c:v>
                </c:pt>
                <c:pt idx="5648">
                  <c:v>1490</c:v>
                </c:pt>
                <c:pt idx="5649">
                  <c:v>231</c:v>
                </c:pt>
                <c:pt idx="5650">
                  <c:v>443</c:v>
                </c:pt>
                <c:pt idx="5651">
                  <c:v>589</c:v>
                </c:pt>
                <c:pt idx="5652">
                  <c:v>354</c:v>
                </c:pt>
                <c:pt idx="5653">
                  <c:v>218</c:v>
                </c:pt>
                <c:pt idx="5654">
                  <c:v>0</c:v>
                </c:pt>
                <c:pt idx="5655">
                  <c:v>7152</c:v>
                </c:pt>
                <c:pt idx="5656">
                  <c:v>315</c:v>
                </c:pt>
                <c:pt idx="5657">
                  <c:v>20</c:v>
                </c:pt>
                <c:pt idx="5658">
                  <c:v>431</c:v>
                </c:pt>
                <c:pt idx="5659">
                  <c:v>2529</c:v>
                </c:pt>
                <c:pt idx="5660">
                  <c:v>138</c:v>
                </c:pt>
                <c:pt idx="5661">
                  <c:v>199</c:v>
                </c:pt>
                <c:pt idx="5662">
                  <c:v>1281</c:v>
                </c:pt>
                <c:pt idx="5663">
                  <c:v>193</c:v>
                </c:pt>
                <c:pt idx="5664">
                  <c:v>117</c:v>
                </c:pt>
                <c:pt idx="5665">
                  <c:v>435</c:v>
                </c:pt>
                <c:pt idx="5666">
                  <c:v>211</c:v>
                </c:pt>
                <c:pt idx="5667">
                  <c:v>145</c:v>
                </c:pt>
                <c:pt idx="5668">
                  <c:v>615</c:v>
                </c:pt>
                <c:pt idx="5669">
                  <c:v>117</c:v>
                </c:pt>
                <c:pt idx="5670">
                  <c:v>26</c:v>
                </c:pt>
                <c:pt idx="5671">
                  <c:v>1173</c:v>
                </c:pt>
                <c:pt idx="5672">
                  <c:v>1879</c:v>
                </c:pt>
                <c:pt idx="5673">
                  <c:v>130</c:v>
                </c:pt>
                <c:pt idx="5674">
                  <c:v>41</c:v>
                </c:pt>
                <c:pt idx="5675">
                  <c:v>84</c:v>
                </c:pt>
                <c:pt idx="5676">
                  <c:v>89869</c:v>
                </c:pt>
                <c:pt idx="5677">
                  <c:v>4862</c:v>
                </c:pt>
                <c:pt idx="5678">
                  <c:v>213</c:v>
                </c:pt>
                <c:pt idx="5679">
                  <c:v>432</c:v>
                </c:pt>
                <c:pt idx="5680">
                  <c:v>1868</c:v>
                </c:pt>
                <c:pt idx="5681">
                  <c:v>29</c:v>
                </c:pt>
                <c:pt idx="5682">
                  <c:v>327</c:v>
                </c:pt>
                <c:pt idx="5683">
                  <c:v>65</c:v>
                </c:pt>
                <c:pt idx="5684">
                  <c:v>100</c:v>
                </c:pt>
                <c:pt idx="5685">
                  <c:v>115</c:v>
                </c:pt>
                <c:pt idx="5686">
                  <c:v>0</c:v>
                </c:pt>
                <c:pt idx="5687">
                  <c:v>2280</c:v>
                </c:pt>
                <c:pt idx="5688">
                  <c:v>3224</c:v>
                </c:pt>
                <c:pt idx="5689">
                  <c:v>128</c:v>
                </c:pt>
                <c:pt idx="5690">
                  <c:v>165109</c:v>
                </c:pt>
                <c:pt idx="5691">
                  <c:v>918</c:v>
                </c:pt>
                <c:pt idx="5692">
                  <c:v>2484</c:v>
                </c:pt>
                <c:pt idx="5693">
                  <c:v>22</c:v>
                </c:pt>
                <c:pt idx="5694">
                  <c:v>1133</c:v>
                </c:pt>
                <c:pt idx="5695">
                  <c:v>498</c:v>
                </c:pt>
                <c:pt idx="5696">
                  <c:v>100</c:v>
                </c:pt>
                <c:pt idx="5697">
                  <c:v>68</c:v>
                </c:pt>
                <c:pt idx="5698">
                  <c:v>355</c:v>
                </c:pt>
                <c:pt idx="5699">
                  <c:v>397</c:v>
                </c:pt>
                <c:pt idx="5700">
                  <c:v>323</c:v>
                </c:pt>
                <c:pt idx="5701">
                  <c:v>11270</c:v>
                </c:pt>
                <c:pt idx="5702">
                  <c:v>2097</c:v>
                </c:pt>
                <c:pt idx="5703">
                  <c:v>8483</c:v>
                </c:pt>
                <c:pt idx="5704">
                  <c:v>194</c:v>
                </c:pt>
                <c:pt idx="5705">
                  <c:v>6</c:v>
                </c:pt>
                <c:pt idx="5706">
                  <c:v>74</c:v>
                </c:pt>
                <c:pt idx="5707">
                  <c:v>1</c:v>
                </c:pt>
                <c:pt idx="5708">
                  <c:v>386</c:v>
                </c:pt>
                <c:pt idx="5709">
                  <c:v>1</c:v>
                </c:pt>
                <c:pt idx="5710">
                  <c:v>287</c:v>
                </c:pt>
                <c:pt idx="5711">
                  <c:v>751</c:v>
                </c:pt>
                <c:pt idx="5712">
                  <c:v>193</c:v>
                </c:pt>
                <c:pt idx="5713">
                  <c:v>723</c:v>
                </c:pt>
                <c:pt idx="5714">
                  <c:v>2622</c:v>
                </c:pt>
                <c:pt idx="5715">
                  <c:v>25366</c:v>
                </c:pt>
                <c:pt idx="5716">
                  <c:v>5658</c:v>
                </c:pt>
                <c:pt idx="5717">
                  <c:v>2144</c:v>
                </c:pt>
                <c:pt idx="5718">
                  <c:v>14808</c:v>
                </c:pt>
                <c:pt idx="5719">
                  <c:v>3814</c:v>
                </c:pt>
                <c:pt idx="5720">
                  <c:v>25934</c:v>
                </c:pt>
                <c:pt idx="5721">
                  <c:v>11076</c:v>
                </c:pt>
                <c:pt idx="5722">
                  <c:v>1028</c:v>
                </c:pt>
                <c:pt idx="5723">
                  <c:v>283</c:v>
                </c:pt>
                <c:pt idx="5724">
                  <c:v>6980</c:v>
                </c:pt>
                <c:pt idx="5725">
                  <c:v>236</c:v>
                </c:pt>
                <c:pt idx="5726">
                  <c:v>254</c:v>
                </c:pt>
                <c:pt idx="5727">
                  <c:v>18</c:v>
                </c:pt>
                <c:pt idx="5728">
                  <c:v>523</c:v>
                </c:pt>
                <c:pt idx="5729">
                  <c:v>2517</c:v>
                </c:pt>
                <c:pt idx="5730">
                  <c:v>732</c:v>
                </c:pt>
                <c:pt idx="5731">
                  <c:v>1446</c:v>
                </c:pt>
                <c:pt idx="5732">
                  <c:v>279</c:v>
                </c:pt>
                <c:pt idx="5733">
                  <c:v>2915</c:v>
                </c:pt>
                <c:pt idx="5734">
                  <c:v>1035</c:v>
                </c:pt>
                <c:pt idx="5735">
                  <c:v>5093</c:v>
                </c:pt>
                <c:pt idx="5736">
                  <c:v>558</c:v>
                </c:pt>
                <c:pt idx="5737">
                  <c:v>10617</c:v>
                </c:pt>
                <c:pt idx="5738">
                  <c:v>240</c:v>
                </c:pt>
                <c:pt idx="5739">
                  <c:v>22</c:v>
                </c:pt>
                <c:pt idx="5740">
                  <c:v>1670</c:v>
                </c:pt>
                <c:pt idx="5741">
                  <c:v>37</c:v>
                </c:pt>
                <c:pt idx="5742">
                  <c:v>1592</c:v>
                </c:pt>
                <c:pt idx="5743">
                  <c:v>443</c:v>
                </c:pt>
                <c:pt idx="5744">
                  <c:v>648</c:v>
                </c:pt>
                <c:pt idx="5745">
                  <c:v>4507</c:v>
                </c:pt>
                <c:pt idx="5746">
                  <c:v>15</c:v>
                </c:pt>
                <c:pt idx="5747">
                  <c:v>951</c:v>
                </c:pt>
                <c:pt idx="5748">
                  <c:v>26</c:v>
                </c:pt>
                <c:pt idx="5749">
                  <c:v>229</c:v>
                </c:pt>
                <c:pt idx="5750">
                  <c:v>175</c:v>
                </c:pt>
                <c:pt idx="5751">
                  <c:v>158</c:v>
                </c:pt>
                <c:pt idx="5752">
                  <c:v>5879</c:v>
                </c:pt>
                <c:pt idx="5753">
                  <c:v>737</c:v>
                </c:pt>
                <c:pt idx="5754">
                  <c:v>522</c:v>
                </c:pt>
                <c:pt idx="5755">
                  <c:v>362</c:v>
                </c:pt>
                <c:pt idx="5756">
                  <c:v>292</c:v>
                </c:pt>
                <c:pt idx="5757">
                  <c:v>1198</c:v>
                </c:pt>
                <c:pt idx="5758">
                  <c:v>1785</c:v>
                </c:pt>
                <c:pt idx="5759">
                  <c:v>1568</c:v>
                </c:pt>
                <c:pt idx="5760">
                  <c:v>988</c:v>
                </c:pt>
                <c:pt idx="5761">
                  <c:v>1848</c:v>
                </c:pt>
                <c:pt idx="5762">
                  <c:v>931</c:v>
                </c:pt>
                <c:pt idx="5763">
                  <c:v>2434</c:v>
                </c:pt>
                <c:pt idx="5764">
                  <c:v>259</c:v>
                </c:pt>
                <c:pt idx="5765">
                  <c:v>37</c:v>
                </c:pt>
                <c:pt idx="5766">
                  <c:v>4222</c:v>
                </c:pt>
                <c:pt idx="5767">
                  <c:v>49</c:v>
                </c:pt>
                <c:pt idx="5768">
                  <c:v>59</c:v>
                </c:pt>
                <c:pt idx="5769">
                  <c:v>2127</c:v>
                </c:pt>
                <c:pt idx="5770">
                  <c:v>1064</c:v>
                </c:pt>
                <c:pt idx="5771">
                  <c:v>652</c:v>
                </c:pt>
                <c:pt idx="5772">
                  <c:v>2355</c:v>
                </c:pt>
                <c:pt idx="5773">
                  <c:v>261</c:v>
                </c:pt>
                <c:pt idx="5774">
                  <c:v>109</c:v>
                </c:pt>
                <c:pt idx="5775">
                  <c:v>108</c:v>
                </c:pt>
                <c:pt idx="5776">
                  <c:v>488</c:v>
                </c:pt>
                <c:pt idx="5777">
                  <c:v>733</c:v>
                </c:pt>
                <c:pt idx="5778">
                  <c:v>776</c:v>
                </c:pt>
                <c:pt idx="5779">
                  <c:v>11615</c:v>
                </c:pt>
                <c:pt idx="5780">
                  <c:v>1101</c:v>
                </c:pt>
                <c:pt idx="5781">
                  <c:v>2083</c:v>
                </c:pt>
                <c:pt idx="5782">
                  <c:v>2081</c:v>
                </c:pt>
                <c:pt idx="5783">
                  <c:v>214</c:v>
                </c:pt>
                <c:pt idx="5784">
                  <c:v>85</c:v>
                </c:pt>
                <c:pt idx="5785">
                  <c:v>98</c:v>
                </c:pt>
                <c:pt idx="5786">
                  <c:v>277</c:v>
                </c:pt>
                <c:pt idx="5787">
                  <c:v>89</c:v>
                </c:pt>
                <c:pt idx="5788">
                  <c:v>152</c:v>
                </c:pt>
                <c:pt idx="5789">
                  <c:v>1907</c:v>
                </c:pt>
                <c:pt idx="5790">
                  <c:v>9</c:v>
                </c:pt>
                <c:pt idx="5791">
                  <c:v>36</c:v>
                </c:pt>
                <c:pt idx="5792">
                  <c:v>1868</c:v>
                </c:pt>
                <c:pt idx="5793">
                  <c:v>3671</c:v>
                </c:pt>
                <c:pt idx="5794">
                  <c:v>14</c:v>
                </c:pt>
                <c:pt idx="5795">
                  <c:v>77</c:v>
                </c:pt>
                <c:pt idx="5796">
                  <c:v>757</c:v>
                </c:pt>
                <c:pt idx="5797">
                  <c:v>324</c:v>
                </c:pt>
                <c:pt idx="5798">
                  <c:v>0</c:v>
                </c:pt>
                <c:pt idx="5799">
                  <c:v>476</c:v>
                </c:pt>
                <c:pt idx="5800">
                  <c:v>300</c:v>
                </c:pt>
                <c:pt idx="5801">
                  <c:v>5497</c:v>
                </c:pt>
                <c:pt idx="5802">
                  <c:v>4181</c:v>
                </c:pt>
                <c:pt idx="5803">
                  <c:v>13</c:v>
                </c:pt>
                <c:pt idx="5804">
                  <c:v>874</c:v>
                </c:pt>
                <c:pt idx="5805">
                  <c:v>1221</c:v>
                </c:pt>
                <c:pt idx="5806">
                  <c:v>177</c:v>
                </c:pt>
                <c:pt idx="5807">
                  <c:v>14954</c:v>
                </c:pt>
                <c:pt idx="5808">
                  <c:v>7</c:v>
                </c:pt>
                <c:pt idx="5809">
                  <c:v>230</c:v>
                </c:pt>
                <c:pt idx="5810">
                  <c:v>988</c:v>
                </c:pt>
                <c:pt idx="5811">
                  <c:v>857</c:v>
                </c:pt>
                <c:pt idx="5812">
                  <c:v>443</c:v>
                </c:pt>
                <c:pt idx="5813">
                  <c:v>450</c:v>
                </c:pt>
                <c:pt idx="5814">
                  <c:v>2030</c:v>
                </c:pt>
                <c:pt idx="5815">
                  <c:v>622</c:v>
                </c:pt>
                <c:pt idx="5816">
                  <c:v>68</c:v>
                </c:pt>
                <c:pt idx="5817">
                  <c:v>164</c:v>
                </c:pt>
                <c:pt idx="5818">
                  <c:v>13</c:v>
                </c:pt>
                <c:pt idx="5819">
                  <c:v>620</c:v>
                </c:pt>
                <c:pt idx="5820">
                  <c:v>5108</c:v>
                </c:pt>
                <c:pt idx="5821">
                  <c:v>1343</c:v>
                </c:pt>
                <c:pt idx="5822">
                  <c:v>301</c:v>
                </c:pt>
                <c:pt idx="5823">
                  <c:v>3152</c:v>
                </c:pt>
                <c:pt idx="5824">
                  <c:v>121</c:v>
                </c:pt>
                <c:pt idx="5825">
                  <c:v>500</c:v>
                </c:pt>
                <c:pt idx="5826">
                  <c:v>200</c:v>
                </c:pt>
                <c:pt idx="5827">
                  <c:v>306</c:v>
                </c:pt>
                <c:pt idx="5828">
                  <c:v>6521</c:v>
                </c:pt>
                <c:pt idx="5829">
                  <c:v>214</c:v>
                </c:pt>
                <c:pt idx="5830">
                  <c:v>121</c:v>
                </c:pt>
                <c:pt idx="5831">
                  <c:v>12</c:v>
                </c:pt>
                <c:pt idx="5832">
                  <c:v>79</c:v>
                </c:pt>
                <c:pt idx="5833">
                  <c:v>2057</c:v>
                </c:pt>
                <c:pt idx="5834">
                  <c:v>238</c:v>
                </c:pt>
                <c:pt idx="5835">
                  <c:v>450</c:v>
                </c:pt>
                <c:pt idx="5836">
                  <c:v>51</c:v>
                </c:pt>
                <c:pt idx="5837">
                  <c:v>403</c:v>
                </c:pt>
                <c:pt idx="5838">
                  <c:v>122</c:v>
                </c:pt>
                <c:pt idx="5839">
                  <c:v>3498</c:v>
                </c:pt>
                <c:pt idx="5840">
                  <c:v>79</c:v>
                </c:pt>
                <c:pt idx="5841">
                  <c:v>59</c:v>
                </c:pt>
                <c:pt idx="5842">
                  <c:v>105</c:v>
                </c:pt>
                <c:pt idx="5843">
                  <c:v>134</c:v>
                </c:pt>
                <c:pt idx="5844">
                  <c:v>608</c:v>
                </c:pt>
                <c:pt idx="5845">
                  <c:v>2</c:v>
                </c:pt>
                <c:pt idx="5846">
                  <c:v>3062</c:v>
                </c:pt>
                <c:pt idx="5847">
                  <c:v>90</c:v>
                </c:pt>
                <c:pt idx="5848">
                  <c:v>1442</c:v>
                </c:pt>
                <c:pt idx="5849">
                  <c:v>470</c:v>
                </c:pt>
                <c:pt idx="5850">
                  <c:v>292</c:v>
                </c:pt>
                <c:pt idx="5851">
                  <c:v>49</c:v>
                </c:pt>
                <c:pt idx="5852">
                  <c:v>650</c:v>
                </c:pt>
                <c:pt idx="5853">
                  <c:v>2020</c:v>
                </c:pt>
                <c:pt idx="5854">
                  <c:v>110</c:v>
                </c:pt>
                <c:pt idx="5855">
                  <c:v>193</c:v>
                </c:pt>
                <c:pt idx="5856">
                  <c:v>4065</c:v>
                </c:pt>
                <c:pt idx="5857">
                  <c:v>102474</c:v>
                </c:pt>
                <c:pt idx="5858">
                  <c:v>100</c:v>
                </c:pt>
                <c:pt idx="5859">
                  <c:v>2138</c:v>
                </c:pt>
                <c:pt idx="5860">
                  <c:v>4</c:v>
                </c:pt>
                <c:pt idx="5861">
                  <c:v>364</c:v>
                </c:pt>
                <c:pt idx="5862">
                  <c:v>18295</c:v>
                </c:pt>
                <c:pt idx="5863">
                  <c:v>146</c:v>
                </c:pt>
                <c:pt idx="5864">
                  <c:v>66</c:v>
                </c:pt>
                <c:pt idx="5865">
                  <c:v>19</c:v>
                </c:pt>
                <c:pt idx="5866">
                  <c:v>1519</c:v>
                </c:pt>
                <c:pt idx="5867">
                  <c:v>125</c:v>
                </c:pt>
                <c:pt idx="5868">
                  <c:v>4539</c:v>
                </c:pt>
                <c:pt idx="5869">
                  <c:v>1308</c:v>
                </c:pt>
                <c:pt idx="5870">
                  <c:v>1529</c:v>
                </c:pt>
                <c:pt idx="5871">
                  <c:v>395</c:v>
                </c:pt>
                <c:pt idx="5872">
                  <c:v>3109</c:v>
                </c:pt>
                <c:pt idx="5873">
                  <c:v>702</c:v>
                </c:pt>
                <c:pt idx="5874">
                  <c:v>12</c:v>
                </c:pt>
                <c:pt idx="5875">
                  <c:v>135</c:v>
                </c:pt>
                <c:pt idx="5876">
                  <c:v>3413</c:v>
                </c:pt>
                <c:pt idx="5877">
                  <c:v>737</c:v>
                </c:pt>
                <c:pt idx="5878">
                  <c:v>406</c:v>
                </c:pt>
                <c:pt idx="5879">
                  <c:v>28</c:v>
                </c:pt>
                <c:pt idx="5880">
                  <c:v>10</c:v>
                </c:pt>
                <c:pt idx="5881">
                  <c:v>1024</c:v>
                </c:pt>
                <c:pt idx="5882">
                  <c:v>713</c:v>
                </c:pt>
                <c:pt idx="5883">
                  <c:v>17</c:v>
                </c:pt>
                <c:pt idx="5884">
                  <c:v>35</c:v>
                </c:pt>
                <c:pt idx="5885">
                  <c:v>60</c:v>
                </c:pt>
                <c:pt idx="5886">
                  <c:v>4514</c:v>
                </c:pt>
                <c:pt idx="5887">
                  <c:v>578</c:v>
                </c:pt>
                <c:pt idx="5888">
                  <c:v>6283</c:v>
                </c:pt>
                <c:pt idx="5889">
                  <c:v>2108</c:v>
                </c:pt>
                <c:pt idx="5890">
                  <c:v>2950</c:v>
                </c:pt>
                <c:pt idx="5891">
                  <c:v>538</c:v>
                </c:pt>
                <c:pt idx="5892">
                  <c:v>1338</c:v>
                </c:pt>
                <c:pt idx="5893">
                  <c:v>40</c:v>
                </c:pt>
                <c:pt idx="5894">
                  <c:v>3</c:v>
                </c:pt>
                <c:pt idx="5895">
                  <c:v>913</c:v>
                </c:pt>
                <c:pt idx="5896">
                  <c:v>1</c:v>
                </c:pt>
                <c:pt idx="5897">
                  <c:v>49</c:v>
                </c:pt>
                <c:pt idx="5898">
                  <c:v>670</c:v>
                </c:pt>
                <c:pt idx="5899">
                  <c:v>2069</c:v>
                </c:pt>
                <c:pt idx="5900">
                  <c:v>2486</c:v>
                </c:pt>
                <c:pt idx="5901">
                  <c:v>1099</c:v>
                </c:pt>
                <c:pt idx="5902">
                  <c:v>3087</c:v>
                </c:pt>
                <c:pt idx="5903">
                  <c:v>123</c:v>
                </c:pt>
                <c:pt idx="5904">
                  <c:v>9</c:v>
                </c:pt>
                <c:pt idx="5905">
                  <c:v>787</c:v>
                </c:pt>
                <c:pt idx="5906">
                  <c:v>280</c:v>
                </c:pt>
                <c:pt idx="5907">
                  <c:v>466</c:v>
                </c:pt>
                <c:pt idx="5908">
                  <c:v>144</c:v>
                </c:pt>
                <c:pt idx="5909">
                  <c:v>1061</c:v>
                </c:pt>
                <c:pt idx="5910">
                  <c:v>200</c:v>
                </c:pt>
                <c:pt idx="5911">
                  <c:v>0</c:v>
                </c:pt>
                <c:pt idx="5912">
                  <c:v>66</c:v>
                </c:pt>
                <c:pt idx="5913">
                  <c:v>48</c:v>
                </c:pt>
                <c:pt idx="5914">
                  <c:v>135</c:v>
                </c:pt>
                <c:pt idx="5915">
                  <c:v>401</c:v>
                </c:pt>
                <c:pt idx="5916">
                  <c:v>92</c:v>
                </c:pt>
                <c:pt idx="5917">
                  <c:v>1</c:v>
                </c:pt>
                <c:pt idx="5918">
                  <c:v>4274</c:v>
                </c:pt>
                <c:pt idx="5919">
                  <c:v>536</c:v>
                </c:pt>
                <c:pt idx="5920">
                  <c:v>2198</c:v>
                </c:pt>
                <c:pt idx="5921">
                  <c:v>460</c:v>
                </c:pt>
                <c:pt idx="5922">
                  <c:v>485</c:v>
                </c:pt>
                <c:pt idx="5923">
                  <c:v>2891</c:v>
                </c:pt>
                <c:pt idx="5924">
                  <c:v>205</c:v>
                </c:pt>
                <c:pt idx="5925">
                  <c:v>747</c:v>
                </c:pt>
                <c:pt idx="5926">
                  <c:v>702</c:v>
                </c:pt>
                <c:pt idx="5927">
                  <c:v>1156</c:v>
                </c:pt>
                <c:pt idx="5928">
                  <c:v>780</c:v>
                </c:pt>
                <c:pt idx="5929">
                  <c:v>11</c:v>
                </c:pt>
                <c:pt idx="5930">
                  <c:v>19239</c:v>
                </c:pt>
                <c:pt idx="5931">
                  <c:v>127</c:v>
                </c:pt>
                <c:pt idx="5932">
                  <c:v>194</c:v>
                </c:pt>
                <c:pt idx="5933">
                  <c:v>2868</c:v>
                </c:pt>
                <c:pt idx="5934">
                  <c:v>2</c:v>
                </c:pt>
                <c:pt idx="5935">
                  <c:v>29</c:v>
                </c:pt>
                <c:pt idx="5936">
                  <c:v>1507</c:v>
                </c:pt>
                <c:pt idx="5937">
                  <c:v>10605</c:v>
                </c:pt>
                <c:pt idx="5938">
                  <c:v>5557</c:v>
                </c:pt>
                <c:pt idx="5939">
                  <c:v>33554</c:v>
                </c:pt>
                <c:pt idx="5940">
                  <c:v>177</c:v>
                </c:pt>
                <c:pt idx="5941">
                  <c:v>2843</c:v>
                </c:pt>
                <c:pt idx="5942">
                  <c:v>299</c:v>
                </c:pt>
                <c:pt idx="5943">
                  <c:v>315</c:v>
                </c:pt>
                <c:pt idx="5944">
                  <c:v>9165</c:v>
                </c:pt>
                <c:pt idx="5945">
                  <c:v>1286</c:v>
                </c:pt>
                <c:pt idx="5946">
                  <c:v>254</c:v>
                </c:pt>
                <c:pt idx="5947">
                  <c:v>183</c:v>
                </c:pt>
                <c:pt idx="5948">
                  <c:v>344</c:v>
                </c:pt>
                <c:pt idx="5949">
                  <c:v>3</c:v>
                </c:pt>
                <c:pt idx="5950">
                  <c:v>76</c:v>
                </c:pt>
                <c:pt idx="5951">
                  <c:v>45</c:v>
                </c:pt>
                <c:pt idx="5952">
                  <c:v>1263</c:v>
                </c:pt>
                <c:pt idx="5953">
                  <c:v>571</c:v>
                </c:pt>
                <c:pt idx="5954">
                  <c:v>916</c:v>
                </c:pt>
                <c:pt idx="5955">
                  <c:v>20</c:v>
                </c:pt>
                <c:pt idx="5956">
                  <c:v>1876</c:v>
                </c:pt>
                <c:pt idx="5957">
                  <c:v>21</c:v>
                </c:pt>
                <c:pt idx="5958">
                  <c:v>63</c:v>
                </c:pt>
                <c:pt idx="5959">
                  <c:v>16</c:v>
                </c:pt>
                <c:pt idx="5960">
                  <c:v>909</c:v>
                </c:pt>
                <c:pt idx="5961">
                  <c:v>185</c:v>
                </c:pt>
                <c:pt idx="5962">
                  <c:v>978</c:v>
                </c:pt>
                <c:pt idx="5963">
                  <c:v>198</c:v>
                </c:pt>
                <c:pt idx="5964">
                  <c:v>175</c:v>
                </c:pt>
                <c:pt idx="5965">
                  <c:v>2125</c:v>
                </c:pt>
                <c:pt idx="5966">
                  <c:v>49</c:v>
                </c:pt>
                <c:pt idx="5967">
                  <c:v>2443</c:v>
                </c:pt>
                <c:pt idx="5968">
                  <c:v>15</c:v>
                </c:pt>
                <c:pt idx="5969">
                  <c:v>796</c:v>
                </c:pt>
                <c:pt idx="5970">
                  <c:v>0</c:v>
                </c:pt>
                <c:pt idx="5971">
                  <c:v>1344</c:v>
                </c:pt>
                <c:pt idx="5972">
                  <c:v>1341</c:v>
                </c:pt>
                <c:pt idx="5973">
                  <c:v>654</c:v>
                </c:pt>
                <c:pt idx="5974">
                  <c:v>5595</c:v>
                </c:pt>
                <c:pt idx="5975">
                  <c:v>395</c:v>
                </c:pt>
                <c:pt idx="5976">
                  <c:v>3305</c:v>
                </c:pt>
                <c:pt idx="5977">
                  <c:v>2556</c:v>
                </c:pt>
                <c:pt idx="5978">
                  <c:v>932</c:v>
                </c:pt>
                <c:pt idx="5979">
                  <c:v>199</c:v>
                </c:pt>
                <c:pt idx="5980">
                  <c:v>6282</c:v>
                </c:pt>
                <c:pt idx="5981">
                  <c:v>15557</c:v>
                </c:pt>
                <c:pt idx="5982">
                  <c:v>614</c:v>
                </c:pt>
                <c:pt idx="5983">
                  <c:v>158</c:v>
                </c:pt>
                <c:pt idx="5984">
                  <c:v>722</c:v>
                </c:pt>
                <c:pt idx="5985">
                  <c:v>94</c:v>
                </c:pt>
                <c:pt idx="5986">
                  <c:v>480</c:v>
                </c:pt>
                <c:pt idx="5987">
                  <c:v>622</c:v>
                </c:pt>
                <c:pt idx="5988">
                  <c:v>449</c:v>
                </c:pt>
                <c:pt idx="5989">
                  <c:v>159</c:v>
                </c:pt>
                <c:pt idx="5990">
                  <c:v>406</c:v>
                </c:pt>
                <c:pt idx="5991">
                  <c:v>855</c:v>
                </c:pt>
                <c:pt idx="5992">
                  <c:v>67</c:v>
                </c:pt>
                <c:pt idx="5993">
                  <c:v>3784</c:v>
                </c:pt>
                <c:pt idx="5994">
                  <c:v>1688</c:v>
                </c:pt>
                <c:pt idx="5995">
                  <c:v>2097</c:v>
                </c:pt>
                <c:pt idx="5996">
                  <c:v>370</c:v>
                </c:pt>
                <c:pt idx="5997">
                  <c:v>26</c:v>
                </c:pt>
                <c:pt idx="5998">
                  <c:v>1660</c:v>
                </c:pt>
                <c:pt idx="5999">
                  <c:v>404</c:v>
                </c:pt>
                <c:pt idx="6000">
                  <c:v>56</c:v>
                </c:pt>
                <c:pt idx="6001">
                  <c:v>573</c:v>
                </c:pt>
                <c:pt idx="6002">
                  <c:v>5</c:v>
                </c:pt>
                <c:pt idx="6003">
                  <c:v>357</c:v>
                </c:pt>
                <c:pt idx="6004">
                  <c:v>2383</c:v>
                </c:pt>
                <c:pt idx="6005">
                  <c:v>247</c:v>
                </c:pt>
                <c:pt idx="6006">
                  <c:v>47</c:v>
                </c:pt>
                <c:pt idx="6007">
                  <c:v>0</c:v>
                </c:pt>
                <c:pt idx="6008">
                  <c:v>215</c:v>
                </c:pt>
                <c:pt idx="6009">
                  <c:v>0</c:v>
                </c:pt>
                <c:pt idx="6010">
                  <c:v>608</c:v>
                </c:pt>
                <c:pt idx="6011">
                  <c:v>542</c:v>
                </c:pt>
                <c:pt idx="6012">
                  <c:v>3372</c:v>
                </c:pt>
                <c:pt idx="6013">
                  <c:v>60</c:v>
                </c:pt>
                <c:pt idx="6014">
                  <c:v>1108</c:v>
                </c:pt>
                <c:pt idx="6015">
                  <c:v>530</c:v>
                </c:pt>
                <c:pt idx="6016">
                  <c:v>375</c:v>
                </c:pt>
                <c:pt idx="6017">
                  <c:v>158</c:v>
                </c:pt>
                <c:pt idx="6018">
                  <c:v>51</c:v>
                </c:pt>
                <c:pt idx="6019">
                  <c:v>6757</c:v>
                </c:pt>
                <c:pt idx="6020">
                  <c:v>2256</c:v>
                </c:pt>
                <c:pt idx="6021">
                  <c:v>2716</c:v>
                </c:pt>
                <c:pt idx="6022">
                  <c:v>52</c:v>
                </c:pt>
                <c:pt idx="6023">
                  <c:v>111</c:v>
                </c:pt>
                <c:pt idx="6024">
                  <c:v>5</c:v>
                </c:pt>
                <c:pt idx="6025">
                  <c:v>1284</c:v>
                </c:pt>
                <c:pt idx="6026">
                  <c:v>86</c:v>
                </c:pt>
                <c:pt idx="6027">
                  <c:v>1384</c:v>
                </c:pt>
                <c:pt idx="6028">
                  <c:v>25648</c:v>
                </c:pt>
                <c:pt idx="6029">
                  <c:v>10</c:v>
                </c:pt>
                <c:pt idx="6030">
                  <c:v>598</c:v>
                </c:pt>
                <c:pt idx="6031">
                  <c:v>50</c:v>
                </c:pt>
                <c:pt idx="6032">
                  <c:v>130</c:v>
                </c:pt>
                <c:pt idx="6033">
                  <c:v>4</c:v>
                </c:pt>
                <c:pt idx="6034">
                  <c:v>2239</c:v>
                </c:pt>
                <c:pt idx="6035">
                  <c:v>411</c:v>
                </c:pt>
                <c:pt idx="6036">
                  <c:v>2268</c:v>
                </c:pt>
                <c:pt idx="6037">
                  <c:v>128</c:v>
                </c:pt>
                <c:pt idx="6038">
                  <c:v>374</c:v>
                </c:pt>
                <c:pt idx="6039">
                  <c:v>627</c:v>
                </c:pt>
                <c:pt idx="6040">
                  <c:v>291</c:v>
                </c:pt>
                <c:pt idx="6041">
                  <c:v>782</c:v>
                </c:pt>
                <c:pt idx="6042">
                  <c:v>3147</c:v>
                </c:pt>
                <c:pt idx="6043">
                  <c:v>112</c:v>
                </c:pt>
                <c:pt idx="6044">
                  <c:v>27</c:v>
                </c:pt>
                <c:pt idx="6045">
                  <c:v>70</c:v>
                </c:pt>
                <c:pt idx="6046">
                  <c:v>152</c:v>
                </c:pt>
                <c:pt idx="6047">
                  <c:v>11</c:v>
                </c:pt>
                <c:pt idx="6048">
                  <c:v>1713</c:v>
                </c:pt>
                <c:pt idx="6049">
                  <c:v>4</c:v>
                </c:pt>
                <c:pt idx="6050">
                  <c:v>58</c:v>
                </c:pt>
                <c:pt idx="6051">
                  <c:v>1249</c:v>
                </c:pt>
                <c:pt idx="6052">
                  <c:v>1214</c:v>
                </c:pt>
                <c:pt idx="6053">
                  <c:v>578</c:v>
                </c:pt>
                <c:pt idx="6054">
                  <c:v>344</c:v>
                </c:pt>
                <c:pt idx="6055">
                  <c:v>1594</c:v>
                </c:pt>
                <c:pt idx="6056">
                  <c:v>712</c:v>
                </c:pt>
                <c:pt idx="6057">
                  <c:v>294</c:v>
                </c:pt>
                <c:pt idx="6058">
                  <c:v>31</c:v>
                </c:pt>
                <c:pt idx="6059">
                  <c:v>483</c:v>
                </c:pt>
                <c:pt idx="6060">
                  <c:v>30</c:v>
                </c:pt>
                <c:pt idx="6061">
                  <c:v>197</c:v>
                </c:pt>
                <c:pt idx="6062">
                  <c:v>1139</c:v>
                </c:pt>
                <c:pt idx="6063">
                  <c:v>273</c:v>
                </c:pt>
                <c:pt idx="6064">
                  <c:v>111</c:v>
                </c:pt>
                <c:pt idx="6065">
                  <c:v>601</c:v>
                </c:pt>
                <c:pt idx="6066">
                  <c:v>107</c:v>
                </c:pt>
                <c:pt idx="6067">
                  <c:v>690</c:v>
                </c:pt>
                <c:pt idx="6068">
                  <c:v>304</c:v>
                </c:pt>
                <c:pt idx="6069">
                  <c:v>238</c:v>
                </c:pt>
                <c:pt idx="6070">
                  <c:v>18649</c:v>
                </c:pt>
                <c:pt idx="6071">
                  <c:v>1198</c:v>
                </c:pt>
                <c:pt idx="6072">
                  <c:v>11083</c:v>
                </c:pt>
                <c:pt idx="6073">
                  <c:v>3313</c:v>
                </c:pt>
                <c:pt idx="6074">
                  <c:v>15657</c:v>
                </c:pt>
                <c:pt idx="6075">
                  <c:v>570</c:v>
                </c:pt>
                <c:pt idx="6076">
                  <c:v>1171</c:v>
                </c:pt>
                <c:pt idx="6077">
                  <c:v>426</c:v>
                </c:pt>
                <c:pt idx="6078">
                  <c:v>64</c:v>
                </c:pt>
                <c:pt idx="6079">
                  <c:v>1079</c:v>
                </c:pt>
                <c:pt idx="6080">
                  <c:v>643</c:v>
                </c:pt>
                <c:pt idx="6081">
                  <c:v>47</c:v>
                </c:pt>
                <c:pt idx="6082">
                  <c:v>2188</c:v>
                </c:pt>
                <c:pt idx="6083">
                  <c:v>1511</c:v>
                </c:pt>
                <c:pt idx="6084">
                  <c:v>165</c:v>
                </c:pt>
                <c:pt idx="6085">
                  <c:v>4</c:v>
                </c:pt>
                <c:pt idx="6086">
                  <c:v>40</c:v>
                </c:pt>
                <c:pt idx="6087">
                  <c:v>1042</c:v>
                </c:pt>
                <c:pt idx="6088">
                  <c:v>52</c:v>
                </c:pt>
                <c:pt idx="6089">
                  <c:v>691</c:v>
                </c:pt>
                <c:pt idx="6090">
                  <c:v>513</c:v>
                </c:pt>
                <c:pt idx="6091">
                  <c:v>750</c:v>
                </c:pt>
                <c:pt idx="6092">
                  <c:v>300</c:v>
                </c:pt>
                <c:pt idx="6093">
                  <c:v>639</c:v>
                </c:pt>
                <c:pt idx="6094">
                  <c:v>1167</c:v>
                </c:pt>
                <c:pt idx="6095">
                  <c:v>1278</c:v>
                </c:pt>
                <c:pt idx="6096">
                  <c:v>394</c:v>
                </c:pt>
                <c:pt idx="6097">
                  <c:v>971</c:v>
                </c:pt>
                <c:pt idx="6098">
                  <c:v>9</c:v>
                </c:pt>
                <c:pt idx="6099">
                  <c:v>227</c:v>
                </c:pt>
                <c:pt idx="6100">
                  <c:v>2310</c:v>
                </c:pt>
                <c:pt idx="6101">
                  <c:v>164</c:v>
                </c:pt>
                <c:pt idx="6102">
                  <c:v>2997</c:v>
                </c:pt>
                <c:pt idx="6103">
                  <c:v>3415</c:v>
                </c:pt>
                <c:pt idx="6104">
                  <c:v>6260</c:v>
                </c:pt>
                <c:pt idx="6105">
                  <c:v>275</c:v>
                </c:pt>
                <c:pt idx="6106">
                  <c:v>357</c:v>
                </c:pt>
                <c:pt idx="6107">
                  <c:v>427</c:v>
                </c:pt>
                <c:pt idx="6108">
                  <c:v>3885</c:v>
                </c:pt>
                <c:pt idx="6109">
                  <c:v>119798</c:v>
                </c:pt>
                <c:pt idx="6110">
                  <c:v>305</c:v>
                </c:pt>
                <c:pt idx="6111">
                  <c:v>15</c:v>
                </c:pt>
                <c:pt idx="6112">
                  <c:v>9663</c:v>
                </c:pt>
                <c:pt idx="6113">
                  <c:v>422</c:v>
                </c:pt>
                <c:pt idx="6114">
                  <c:v>0</c:v>
                </c:pt>
                <c:pt idx="6115">
                  <c:v>676</c:v>
                </c:pt>
                <c:pt idx="6116">
                  <c:v>71</c:v>
                </c:pt>
                <c:pt idx="6117">
                  <c:v>302</c:v>
                </c:pt>
                <c:pt idx="6118">
                  <c:v>3443</c:v>
                </c:pt>
                <c:pt idx="6119">
                  <c:v>7807</c:v>
                </c:pt>
                <c:pt idx="6120">
                  <c:v>745</c:v>
                </c:pt>
                <c:pt idx="6121">
                  <c:v>144</c:v>
                </c:pt>
                <c:pt idx="6122">
                  <c:v>287</c:v>
                </c:pt>
                <c:pt idx="6123">
                  <c:v>5871</c:v>
                </c:pt>
                <c:pt idx="6124">
                  <c:v>209</c:v>
                </c:pt>
                <c:pt idx="6125">
                  <c:v>90</c:v>
                </c:pt>
                <c:pt idx="6126">
                  <c:v>389</c:v>
                </c:pt>
                <c:pt idx="6127">
                  <c:v>332</c:v>
                </c:pt>
                <c:pt idx="6128">
                  <c:v>131</c:v>
                </c:pt>
                <c:pt idx="6129">
                  <c:v>82</c:v>
                </c:pt>
                <c:pt idx="6130">
                  <c:v>55</c:v>
                </c:pt>
                <c:pt idx="6131">
                  <c:v>1925</c:v>
                </c:pt>
                <c:pt idx="6132">
                  <c:v>1985</c:v>
                </c:pt>
                <c:pt idx="6133">
                  <c:v>6217</c:v>
                </c:pt>
                <c:pt idx="6134">
                  <c:v>3</c:v>
                </c:pt>
                <c:pt idx="6135">
                  <c:v>154</c:v>
                </c:pt>
                <c:pt idx="6136">
                  <c:v>141</c:v>
                </c:pt>
                <c:pt idx="6137">
                  <c:v>19327</c:v>
                </c:pt>
                <c:pt idx="6138">
                  <c:v>197</c:v>
                </c:pt>
                <c:pt idx="6139">
                  <c:v>1595</c:v>
                </c:pt>
                <c:pt idx="6140">
                  <c:v>73</c:v>
                </c:pt>
                <c:pt idx="6141">
                  <c:v>380</c:v>
                </c:pt>
                <c:pt idx="6142">
                  <c:v>484</c:v>
                </c:pt>
                <c:pt idx="6143">
                  <c:v>15434</c:v>
                </c:pt>
                <c:pt idx="6144">
                  <c:v>145</c:v>
                </c:pt>
                <c:pt idx="6145">
                  <c:v>10773</c:v>
                </c:pt>
                <c:pt idx="6146">
                  <c:v>1140</c:v>
                </c:pt>
                <c:pt idx="6147">
                  <c:v>18</c:v>
                </c:pt>
                <c:pt idx="6148">
                  <c:v>2770</c:v>
                </c:pt>
                <c:pt idx="6149">
                  <c:v>124281</c:v>
                </c:pt>
                <c:pt idx="6150">
                  <c:v>3779</c:v>
                </c:pt>
                <c:pt idx="6151">
                  <c:v>0</c:v>
                </c:pt>
                <c:pt idx="6152">
                  <c:v>147</c:v>
                </c:pt>
                <c:pt idx="6153">
                  <c:v>369</c:v>
                </c:pt>
                <c:pt idx="6154">
                  <c:v>5634</c:v>
                </c:pt>
                <c:pt idx="6155">
                  <c:v>171</c:v>
                </c:pt>
                <c:pt idx="6156">
                  <c:v>715</c:v>
                </c:pt>
                <c:pt idx="6157">
                  <c:v>5100</c:v>
                </c:pt>
                <c:pt idx="6158">
                  <c:v>510</c:v>
                </c:pt>
                <c:pt idx="6159">
                  <c:v>227</c:v>
                </c:pt>
                <c:pt idx="6160">
                  <c:v>250</c:v>
                </c:pt>
                <c:pt idx="6161">
                  <c:v>382</c:v>
                </c:pt>
                <c:pt idx="6162">
                  <c:v>1854</c:v>
                </c:pt>
                <c:pt idx="6163">
                  <c:v>77</c:v>
                </c:pt>
                <c:pt idx="6164">
                  <c:v>256</c:v>
                </c:pt>
                <c:pt idx="6165">
                  <c:v>117</c:v>
                </c:pt>
                <c:pt idx="6166">
                  <c:v>105</c:v>
                </c:pt>
                <c:pt idx="6167">
                  <c:v>589</c:v>
                </c:pt>
                <c:pt idx="6168">
                  <c:v>6804</c:v>
                </c:pt>
                <c:pt idx="6169">
                  <c:v>324</c:v>
                </c:pt>
                <c:pt idx="6170">
                  <c:v>1357</c:v>
                </c:pt>
                <c:pt idx="6171">
                  <c:v>1253</c:v>
                </c:pt>
                <c:pt idx="6172">
                  <c:v>2189</c:v>
                </c:pt>
                <c:pt idx="6173">
                  <c:v>193</c:v>
                </c:pt>
                <c:pt idx="6174">
                  <c:v>222</c:v>
                </c:pt>
                <c:pt idx="6175">
                  <c:v>412</c:v>
                </c:pt>
                <c:pt idx="6176">
                  <c:v>744</c:v>
                </c:pt>
                <c:pt idx="6177">
                  <c:v>407</c:v>
                </c:pt>
                <c:pt idx="6178">
                  <c:v>3049</c:v>
                </c:pt>
                <c:pt idx="6179">
                  <c:v>874</c:v>
                </c:pt>
                <c:pt idx="6180">
                  <c:v>408</c:v>
                </c:pt>
                <c:pt idx="6181">
                  <c:v>410</c:v>
                </c:pt>
                <c:pt idx="6182">
                  <c:v>83</c:v>
                </c:pt>
                <c:pt idx="6183">
                  <c:v>164</c:v>
                </c:pt>
                <c:pt idx="6184">
                  <c:v>1093</c:v>
                </c:pt>
                <c:pt idx="6185">
                  <c:v>3736</c:v>
                </c:pt>
                <c:pt idx="6186">
                  <c:v>362</c:v>
                </c:pt>
                <c:pt idx="6187">
                  <c:v>3558</c:v>
                </c:pt>
                <c:pt idx="6188">
                  <c:v>2020</c:v>
                </c:pt>
                <c:pt idx="6189">
                  <c:v>9632</c:v>
                </c:pt>
                <c:pt idx="6190">
                  <c:v>570</c:v>
                </c:pt>
                <c:pt idx="6191">
                  <c:v>57</c:v>
                </c:pt>
                <c:pt idx="6192">
                  <c:v>900</c:v>
                </c:pt>
                <c:pt idx="6193">
                  <c:v>99</c:v>
                </c:pt>
                <c:pt idx="6194">
                  <c:v>33</c:v>
                </c:pt>
                <c:pt idx="6195">
                  <c:v>81</c:v>
                </c:pt>
                <c:pt idx="6196">
                  <c:v>433</c:v>
                </c:pt>
                <c:pt idx="6197">
                  <c:v>162</c:v>
                </c:pt>
                <c:pt idx="6198">
                  <c:v>5805</c:v>
                </c:pt>
                <c:pt idx="6199">
                  <c:v>189</c:v>
                </c:pt>
                <c:pt idx="6200">
                  <c:v>202</c:v>
                </c:pt>
                <c:pt idx="6201">
                  <c:v>83</c:v>
                </c:pt>
                <c:pt idx="6202">
                  <c:v>116</c:v>
                </c:pt>
                <c:pt idx="6203">
                  <c:v>1058</c:v>
                </c:pt>
                <c:pt idx="6204">
                  <c:v>1495</c:v>
                </c:pt>
                <c:pt idx="6205">
                  <c:v>303</c:v>
                </c:pt>
                <c:pt idx="6206">
                  <c:v>204</c:v>
                </c:pt>
                <c:pt idx="6207">
                  <c:v>56</c:v>
                </c:pt>
                <c:pt idx="6208">
                  <c:v>1770</c:v>
                </c:pt>
                <c:pt idx="6209">
                  <c:v>500</c:v>
                </c:pt>
                <c:pt idx="6210">
                  <c:v>1488</c:v>
                </c:pt>
                <c:pt idx="6211">
                  <c:v>460</c:v>
                </c:pt>
                <c:pt idx="6212">
                  <c:v>3174</c:v>
                </c:pt>
                <c:pt idx="6213">
                  <c:v>371</c:v>
                </c:pt>
                <c:pt idx="6214">
                  <c:v>292</c:v>
                </c:pt>
                <c:pt idx="6215">
                  <c:v>5284</c:v>
                </c:pt>
                <c:pt idx="6216">
                  <c:v>417</c:v>
                </c:pt>
                <c:pt idx="6217">
                  <c:v>44</c:v>
                </c:pt>
                <c:pt idx="6218">
                  <c:v>515</c:v>
                </c:pt>
                <c:pt idx="6219">
                  <c:v>263</c:v>
                </c:pt>
                <c:pt idx="6220">
                  <c:v>1170</c:v>
                </c:pt>
                <c:pt idx="6221">
                  <c:v>6010</c:v>
                </c:pt>
                <c:pt idx="6222">
                  <c:v>144</c:v>
                </c:pt>
                <c:pt idx="6223">
                  <c:v>394</c:v>
                </c:pt>
                <c:pt idx="6224">
                  <c:v>134</c:v>
                </c:pt>
                <c:pt idx="6225">
                  <c:v>786</c:v>
                </c:pt>
                <c:pt idx="6226">
                  <c:v>4454</c:v>
                </c:pt>
                <c:pt idx="6227">
                  <c:v>5876</c:v>
                </c:pt>
                <c:pt idx="6228">
                  <c:v>36</c:v>
                </c:pt>
                <c:pt idx="6229">
                  <c:v>304</c:v>
                </c:pt>
                <c:pt idx="6230">
                  <c:v>136</c:v>
                </c:pt>
                <c:pt idx="6231">
                  <c:v>680</c:v>
                </c:pt>
                <c:pt idx="6232">
                  <c:v>150</c:v>
                </c:pt>
                <c:pt idx="6233">
                  <c:v>19462</c:v>
                </c:pt>
                <c:pt idx="6234">
                  <c:v>146</c:v>
                </c:pt>
                <c:pt idx="6235">
                  <c:v>17</c:v>
                </c:pt>
                <c:pt idx="6236">
                  <c:v>797</c:v>
                </c:pt>
                <c:pt idx="6237">
                  <c:v>1095</c:v>
                </c:pt>
                <c:pt idx="6238">
                  <c:v>691</c:v>
                </c:pt>
                <c:pt idx="6239">
                  <c:v>1186</c:v>
                </c:pt>
                <c:pt idx="6240">
                  <c:v>890</c:v>
                </c:pt>
                <c:pt idx="6241">
                  <c:v>822</c:v>
                </c:pt>
                <c:pt idx="6242">
                  <c:v>90</c:v>
                </c:pt>
                <c:pt idx="6243">
                  <c:v>984</c:v>
                </c:pt>
                <c:pt idx="6244">
                  <c:v>876</c:v>
                </c:pt>
                <c:pt idx="6245">
                  <c:v>219</c:v>
                </c:pt>
                <c:pt idx="6246">
                  <c:v>25</c:v>
                </c:pt>
                <c:pt idx="6247">
                  <c:v>122</c:v>
                </c:pt>
                <c:pt idx="6248">
                  <c:v>6</c:v>
                </c:pt>
                <c:pt idx="6249">
                  <c:v>121</c:v>
                </c:pt>
                <c:pt idx="6250">
                  <c:v>2417</c:v>
                </c:pt>
                <c:pt idx="6251">
                  <c:v>71494</c:v>
                </c:pt>
                <c:pt idx="6252">
                  <c:v>1844</c:v>
                </c:pt>
                <c:pt idx="6253">
                  <c:v>540</c:v>
                </c:pt>
                <c:pt idx="6254">
                  <c:v>7889</c:v>
                </c:pt>
                <c:pt idx="6255">
                  <c:v>6677</c:v>
                </c:pt>
                <c:pt idx="6256">
                  <c:v>423</c:v>
                </c:pt>
                <c:pt idx="6257">
                  <c:v>3308</c:v>
                </c:pt>
                <c:pt idx="6258">
                  <c:v>1196</c:v>
                </c:pt>
                <c:pt idx="6259">
                  <c:v>452</c:v>
                </c:pt>
                <c:pt idx="6260">
                  <c:v>192</c:v>
                </c:pt>
                <c:pt idx="6261">
                  <c:v>2030</c:v>
                </c:pt>
                <c:pt idx="6262">
                  <c:v>361</c:v>
                </c:pt>
                <c:pt idx="6263">
                  <c:v>1755</c:v>
                </c:pt>
                <c:pt idx="6264">
                  <c:v>3188</c:v>
                </c:pt>
                <c:pt idx="6265">
                  <c:v>3094</c:v>
                </c:pt>
                <c:pt idx="6266">
                  <c:v>1212</c:v>
                </c:pt>
                <c:pt idx="6267">
                  <c:v>445</c:v>
                </c:pt>
                <c:pt idx="6268">
                  <c:v>33</c:v>
                </c:pt>
                <c:pt idx="6269">
                  <c:v>1054</c:v>
                </c:pt>
                <c:pt idx="6270">
                  <c:v>505</c:v>
                </c:pt>
                <c:pt idx="6271">
                  <c:v>2157</c:v>
                </c:pt>
                <c:pt idx="6272">
                  <c:v>65</c:v>
                </c:pt>
                <c:pt idx="6273">
                  <c:v>2114</c:v>
                </c:pt>
                <c:pt idx="6274">
                  <c:v>1433</c:v>
                </c:pt>
                <c:pt idx="6275">
                  <c:v>1841</c:v>
                </c:pt>
                <c:pt idx="6276">
                  <c:v>487</c:v>
                </c:pt>
                <c:pt idx="6277">
                  <c:v>301</c:v>
                </c:pt>
                <c:pt idx="6278">
                  <c:v>219</c:v>
                </c:pt>
                <c:pt idx="6279">
                  <c:v>1243</c:v>
                </c:pt>
                <c:pt idx="6280">
                  <c:v>257</c:v>
                </c:pt>
                <c:pt idx="6281">
                  <c:v>16</c:v>
                </c:pt>
                <c:pt idx="6282">
                  <c:v>409</c:v>
                </c:pt>
                <c:pt idx="6283">
                  <c:v>232</c:v>
                </c:pt>
                <c:pt idx="6284">
                  <c:v>200</c:v>
                </c:pt>
                <c:pt idx="6285">
                  <c:v>521</c:v>
                </c:pt>
                <c:pt idx="6286">
                  <c:v>445</c:v>
                </c:pt>
                <c:pt idx="6287">
                  <c:v>2414</c:v>
                </c:pt>
                <c:pt idx="6288">
                  <c:v>436</c:v>
                </c:pt>
                <c:pt idx="6289">
                  <c:v>145</c:v>
                </c:pt>
                <c:pt idx="6290">
                  <c:v>160</c:v>
                </c:pt>
                <c:pt idx="6291">
                  <c:v>5508</c:v>
                </c:pt>
                <c:pt idx="6292">
                  <c:v>157</c:v>
                </c:pt>
                <c:pt idx="6293">
                  <c:v>76</c:v>
                </c:pt>
                <c:pt idx="6294">
                  <c:v>211</c:v>
                </c:pt>
                <c:pt idx="6295">
                  <c:v>238</c:v>
                </c:pt>
                <c:pt idx="6296">
                  <c:v>19</c:v>
                </c:pt>
                <c:pt idx="6297">
                  <c:v>109</c:v>
                </c:pt>
                <c:pt idx="6298">
                  <c:v>596</c:v>
                </c:pt>
                <c:pt idx="6299">
                  <c:v>129</c:v>
                </c:pt>
                <c:pt idx="6300">
                  <c:v>239</c:v>
                </c:pt>
                <c:pt idx="6301">
                  <c:v>990</c:v>
                </c:pt>
                <c:pt idx="6302">
                  <c:v>881</c:v>
                </c:pt>
                <c:pt idx="6303">
                  <c:v>35</c:v>
                </c:pt>
                <c:pt idx="6304">
                  <c:v>1622</c:v>
                </c:pt>
                <c:pt idx="6305">
                  <c:v>1199</c:v>
                </c:pt>
                <c:pt idx="6306">
                  <c:v>842</c:v>
                </c:pt>
                <c:pt idx="6307">
                  <c:v>72</c:v>
                </c:pt>
                <c:pt idx="6308">
                  <c:v>198</c:v>
                </c:pt>
                <c:pt idx="6309">
                  <c:v>782</c:v>
                </c:pt>
                <c:pt idx="6310">
                  <c:v>51</c:v>
                </c:pt>
                <c:pt idx="6311">
                  <c:v>217</c:v>
                </c:pt>
                <c:pt idx="6312">
                  <c:v>43</c:v>
                </c:pt>
                <c:pt idx="6313">
                  <c:v>2</c:v>
                </c:pt>
                <c:pt idx="6314">
                  <c:v>4</c:v>
                </c:pt>
                <c:pt idx="6315">
                  <c:v>26</c:v>
                </c:pt>
                <c:pt idx="6316">
                  <c:v>1452</c:v>
                </c:pt>
                <c:pt idx="6317">
                  <c:v>109</c:v>
                </c:pt>
                <c:pt idx="6318">
                  <c:v>484</c:v>
                </c:pt>
                <c:pt idx="6319">
                  <c:v>0</c:v>
                </c:pt>
                <c:pt idx="6320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14-4281-AD46-C07B5AB4F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666264"/>
        <c:axId val="656666592"/>
      </c:scatterChart>
      <c:valAx>
        <c:axId val="656666264"/>
        <c:scaling>
          <c:orientation val="minMax"/>
          <c:max val="2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666592"/>
        <c:crosses val="autoZero"/>
        <c:crossBetween val="midCat"/>
      </c:valAx>
      <c:valAx>
        <c:axId val="656666592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666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55DD462-D533-40A8-9076-C3E6AB983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0</xdr:row>
      <xdr:rowOff>0</xdr:rowOff>
    </xdr:from>
    <xdr:to>
      <xdr:col>14</xdr:col>
      <xdr:colOff>533400</xdr:colOff>
      <xdr:row>15</xdr:row>
      <xdr:rowOff>114300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96AB274-F2BB-46D6-8E16-E8AB9D52A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</xdr:colOff>
      <xdr:row>15</xdr:row>
      <xdr:rowOff>91440</xdr:rowOff>
    </xdr:from>
    <xdr:to>
      <xdr:col>7</xdr:col>
      <xdr:colOff>381000</xdr:colOff>
      <xdr:row>31</xdr:row>
      <xdr:rowOff>30480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427E71B-E369-4A77-9C98-6F6E0543D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190500</xdr:colOff>
      <xdr:row>15</xdr:row>
      <xdr:rowOff>106680</xdr:rowOff>
    </xdr:from>
    <xdr:to>
      <xdr:col>14</xdr:col>
      <xdr:colOff>495300</xdr:colOff>
      <xdr:row>31</xdr:row>
      <xdr:rowOff>45720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E065815-ED93-4D8E-9375-8EEEF3C07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322"/>
  <sheetViews>
    <sheetView topLeftCell="F1" workbookViewId="0">
      <selection activeCell="F14" sqref="A14:XFD14"/>
    </sheetView>
  </sheetViews>
  <sheetFormatPr defaultRowHeight="13.8" x14ac:dyDescent="0.25"/>
  <cols>
    <col min="2" max="2" width="13.6640625" customWidth="1"/>
    <col min="3" max="3" width="8.88671875" hidden="1" customWidth="1"/>
    <col min="5" max="5" width="25.33203125" customWidth="1"/>
    <col min="6" max="6" width="12.44140625" customWidth="1"/>
    <col min="8" max="8" width="10.5546875" bestFit="1" customWidth="1"/>
    <col min="9" max="11" width="8.88671875" customWidth="1"/>
    <col min="12" max="14" width="8.88671875" hidden="1" customWidth="1"/>
    <col min="20" max="21" width="9.5546875" bestFit="1" customWidth="1"/>
    <col min="24" max="24" width="10.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21004</v>
      </c>
      <c r="U1" t="s">
        <v>21005</v>
      </c>
      <c r="V1" t="s">
        <v>21006</v>
      </c>
    </row>
    <row r="2" spans="1:24" x14ac:dyDescent="0.25">
      <c r="A2" t="s">
        <v>19</v>
      </c>
      <c r="B2" s="1">
        <v>43137</v>
      </c>
      <c r="C2" t="s">
        <v>20</v>
      </c>
      <c r="D2" t="s">
        <v>21</v>
      </c>
      <c r="E2" t="s">
        <v>22</v>
      </c>
      <c r="F2" s="1">
        <v>43130</v>
      </c>
      <c r="G2">
        <v>1</v>
      </c>
      <c r="H2">
        <v>1578774</v>
      </c>
      <c r="I2">
        <v>155500</v>
      </c>
      <c r="J2">
        <v>2005</v>
      </c>
      <c r="K2">
        <v>9271</v>
      </c>
      <c r="L2" t="b">
        <v>0</v>
      </c>
      <c r="M2" t="b">
        <v>0</v>
      </c>
      <c r="N2" t="b">
        <v>0</v>
      </c>
      <c r="O2">
        <v>7</v>
      </c>
      <c r="P2">
        <v>6</v>
      </c>
      <c r="Q2" s="2">
        <v>0.1</v>
      </c>
      <c r="R2" s="2">
        <v>0</v>
      </c>
      <c r="S2" s="2">
        <v>0.01</v>
      </c>
      <c r="T2">
        <f t="shared" ref="T2:T65" si="0">G2*0.4</f>
        <v>0.4</v>
      </c>
      <c r="U2">
        <f t="shared" ref="U2:U65" si="1">-0.2*(O2-P2)+0.8*P2</f>
        <v>4.6000000000000005</v>
      </c>
      <c r="V2">
        <f t="shared" ref="V2:V65" si="2">0.5*H2*0.000001+0.1*Q2*100+100*0.15*R2+100*0.25*S2</f>
        <v>2.0393870000000001</v>
      </c>
      <c r="W2">
        <f t="shared" ref="W2:W65" si="3">0.4*T2+0.25*U2+0.35*V2</f>
        <v>2.0237854500000001</v>
      </c>
      <c r="X2" s="1">
        <f>MAX(B2:B100000)</f>
        <v>43265</v>
      </c>
    </row>
    <row r="3" spans="1:24" x14ac:dyDescent="0.25">
      <c r="A3" t="s">
        <v>23</v>
      </c>
      <c r="B3" s="1">
        <v>43117</v>
      </c>
      <c r="C3" t="s">
        <v>24</v>
      </c>
      <c r="D3" t="s">
        <v>25</v>
      </c>
      <c r="E3" t="s">
        <v>26</v>
      </c>
      <c r="F3" s="1">
        <v>43112</v>
      </c>
      <c r="G3">
        <v>1</v>
      </c>
      <c r="H3">
        <v>270838</v>
      </c>
      <c r="I3">
        <v>31167</v>
      </c>
      <c r="J3">
        <v>83</v>
      </c>
      <c r="K3">
        <v>1624</v>
      </c>
      <c r="L3" t="b">
        <v>0</v>
      </c>
      <c r="M3" t="b">
        <v>0</v>
      </c>
      <c r="N3" t="b">
        <v>0</v>
      </c>
      <c r="O3">
        <v>5</v>
      </c>
      <c r="P3">
        <v>5</v>
      </c>
      <c r="Q3" s="2">
        <v>0.12</v>
      </c>
      <c r="R3" s="2">
        <v>0</v>
      </c>
      <c r="S3" s="2">
        <v>0.01</v>
      </c>
      <c r="T3">
        <f t="shared" si="0"/>
        <v>0.4</v>
      </c>
      <c r="U3">
        <f t="shared" si="1"/>
        <v>4</v>
      </c>
      <c r="V3">
        <f t="shared" si="2"/>
        <v>1.5854189999999999</v>
      </c>
      <c r="W3">
        <f t="shared" si="3"/>
        <v>1.71489665</v>
      </c>
    </row>
    <row r="4" spans="1:24" x14ac:dyDescent="0.25">
      <c r="A4" t="s">
        <v>27</v>
      </c>
      <c r="B4" s="1">
        <v>43081</v>
      </c>
      <c r="C4" t="s">
        <v>28</v>
      </c>
      <c r="D4" t="s">
        <v>29</v>
      </c>
      <c r="E4" t="s">
        <v>30</v>
      </c>
      <c r="F4" s="1">
        <v>43076</v>
      </c>
      <c r="G4">
        <v>1</v>
      </c>
      <c r="H4">
        <v>3645622</v>
      </c>
      <c r="I4">
        <v>188490</v>
      </c>
      <c r="J4">
        <v>3598</v>
      </c>
      <c r="K4">
        <v>20594</v>
      </c>
      <c r="L4" t="b">
        <v>0</v>
      </c>
      <c r="M4" t="b">
        <v>0</v>
      </c>
      <c r="N4" t="b">
        <v>0</v>
      </c>
      <c r="O4">
        <v>5</v>
      </c>
      <c r="P4">
        <v>5</v>
      </c>
      <c r="Q4" s="2">
        <v>0.05</v>
      </c>
      <c r="R4" s="2">
        <v>0</v>
      </c>
      <c r="S4" s="2">
        <v>0.01</v>
      </c>
      <c r="T4">
        <f t="shared" si="0"/>
        <v>0.4</v>
      </c>
      <c r="U4">
        <f t="shared" si="1"/>
        <v>4</v>
      </c>
      <c r="V4">
        <f t="shared" si="2"/>
        <v>2.5728110000000002</v>
      </c>
      <c r="W4">
        <f t="shared" si="3"/>
        <v>2.0604838500000002</v>
      </c>
    </row>
    <row r="5" spans="1:24" x14ac:dyDescent="0.25">
      <c r="A5" t="s">
        <v>31</v>
      </c>
      <c r="B5" s="1">
        <v>43133</v>
      </c>
      <c r="C5" t="s">
        <v>32</v>
      </c>
      <c r="D5" t="s">
        <v>33</v>
      </c>
      <c r="E5" t="s">
        <v>34</v>
      </c>
      <c r="F5" s="1">
        <v>43126</v>
      </c>
      <c r="G5">
        <v>1</v>
      </c>
      <c r="H5">
        <v>1757705</v>
      </c>
      <c r="I5">
        <v>69586</v>
      </c>
      <c r="J5">
        <v>1142</v>
      </c>
      <c r="K5">
        <v>4034</v>
      </c>
      <c r="L5" t="b">
        <v>0</v>
      </c>
      <c r="M5" t="b">
        <v>0</v>
      </c>
      <c r="N5" t="b">
        <v>0</v>
      </c>
      <c r="O5">
        <v>7</v>
      </c>
      <c r="P5">
        <v>5</v>
      </c>
      <c r="Q5" s="2">
        <v>0.04</v>
      </c>
      <c r="R5" s="2">
        <v>0</v>
      </c>
      <c r="S5" s="2">
        <v>0</v>
      </c>
      <c r="T5">
        <f t="shared" si="0"/>
        <v>0.4</v>
      </c>
      <c r="U5">
        <f t="shared" si="1"/>
        <v>3.6</v>
      </c>
      <c r="V5">
        <f t="shared" si="2"/>
        <v>1.2788524999999999</v>
      </c>
      <c r="W5">
        <f t="shared" si="3"/>
        <v>1.5075983749999999</v>
      </c>
    </row>
    <row r="6" spans="1:24" x14ac:dyDescent="0.25">
      <c r="A6" t="s">
        <v>35</v>
      </c>
      <c r="B6" s="1">
        <v>43157</v>
      </c>
      <c r="C6" t="s">
        <v>36</v>
      </c>
      <c r="D6" t="s">
        <v>37</v>
      </c>
      <c r="E6" t="s">
        <v>38</v>
      </c>
      <c r="F6" s="1">
        <v>43148</v>
      </c>
      <c r="G6">
        <v>1</v>
      </c>
      <c r="H6">
        <v>2507969</v>
      </c>
      <c r="I6">
        <v>40658</v>
      </c>
      <c r="J6">
        <v>4659</v>
      </c>
      <c r="K6">
        <v>9763</v>
      </c>
      <c r="L6" t="b">
        <v>0</v>
      </c>
      <c r="M6" t="b">
        <v>0</v>
      </c>
      <c r="N6" t="b">
        <v>0</v>
      </c>
      <c r="O6">
        <v>9</v>
      </c>
      <c r="P6">
        <v>10</v>
      </c>
      <c r="Q6" s="2">
        <v>0.02</v>
      </c>
      <c r="R6" s="2">
        <v>0</v>
      </c>
      <c r="S6" s="2">
        <v>0</v>
      </c>
      <c r="T6">
        <f t="shared" si="0"/>
        <v>0.4</v>
      </c>
      <c r="U6">
        <f t="shared" si="1"/>
        <v>8.1999999999999993</v>
      </c>
      <c r="V6">
        <f t="shared" si="2"/>
        <v>1.4539844999999998</v>
      </c>
      <c r="W6">
        <f t="shared" si="3"/>
        <v>2.7188945749999998</v>
      </c>
    </row>
    <row r="7" spans="1:24" x14ac:dyDescent="0.25">
      <c r="A7" t="s">
        <v>39</v>
      </c>
      <c r="B7" s="1">
        <v>43080</v>
      </c>
      <c r="C7" t="s">
        <v>40</v>
      </c>
      <c r="D7" t="s">
        <v>41</v>
      </c>
      <c r="E7" t="s">
        <v>42</v>
      </c>
      <c r="F7" s="1">
        <v>43073</v>
      </c>
      <c r="G7">
        <v>1</v>
      </c>
      <c r="H7">
        <v>213618</v>
      </c>
      <c r="I7">
        <v>686</v>
      </c>
      <c r="J7">
        <v>71</v>
      </c>
      <c r="K7">
        <v>58</v>
      </c>
      <c r="L7" t="b">
        <v>0</v>
      </c>
      <c r="M7" t="b">
        <v>0</v>
      </c>
      <c r="N7" t="b">
        <v>0</v>
      </c>
      <c r="O7">
        <v>7</v>
      </c>
      <c r="P7">
        <v>4</v>
      </c>
      <c r="Q7" s="2">
        <v>0</v>
      </c>
      <c r="R7" s="2">
        <v>0</v>
      </c>
      <c r="S7" s="2">
        <v>0</v>
      </c>
      <c r="T7">
        <f t="shared" si="0"/>
        <v>0.4</v>
      </c>
      <c r="U7">
        <f t="shared" si="1"/>
        <v>2.6</v>
      </c>
      <c r="V7">
        <f t="shared" si="2"/>
        <v>0.106809</v>
      </c>
      <c r="W7">
        <f t="shared" si="3"/>
        <v>0.84738315000000008</v>
      </c>
    </row>
    <row r="8" spans="1:24" x14ac:dyDescent="0.25">
      <c r="A8" t="s">
        <v>43</v>
      </c>
      <c r="B8" s="1">
        <v>43128</v>
      </c>
      <c r="C8" t="s">
        <v>44</v>
      </c>
      <c r="D8" t="s">
        <v>45</v>
      </c>
      <c r="E8" t="s">
        <v>46</v>
      </c>
      <c r="F8" s="1">
        <v>43122</v>
      </c>
      <c r="G8">
        <v>1</v>
      </c>
      <c r="H8">
        <v>9595</v>
      </c>
      <c r="I8">
        <v>46</v>
      </c>
      <c r="J8">
        <v>92</v>
      </c>
      <c r="K8">
        <v>26</v>
      </c>
      <c r="L8" t="b">
        <v>0</v>
      </c>
      <c r="M8" t="b">
        <v>0</v>
      </c>
      <c r="N8" t="b">
        <v>0</v>
      </c>
      <c r="O8">
        <v>6</v>
      </c>
      <c r="P8">
        <v>6</v>
      </c>
      <c r="Q8" s="2">
        <v>0</v>
      </c>
      <c r="R8" s="2">
        <v>-0.01</v>
      </c>
      <c r="S8" s="2">
        <v>0</v>
      </c>
      <c r="T8">
        <f t="shared" si="0"/>
        <v>0.4</v>
      </c>
      <c r="U8">
        <f t="shared" si="1"/>
        <v>4.8000000000000007</v>
      </c>
      <c r="V8">
        <f t="shared" si="2"/>
        <v>-0.14520249999999998</v>
      </c>
      <c r="W8">
        <f t="shared" si="3"/>
        <v>1.3091791250000002</v>
      </c>
    </row>
    <row r="9" spans="1:24" x14ac:dyDescent="0.25">
      <c r="A9" t="s">
        <v>47</v>
      </c>
      <c r="B9" s="1">
        <v>43174</v>
      </c>
      <c r="C9" t="s">
        <v>48</v>
      </c>
      <c r="D9" t="s">
        <v>49</v>
      </c>
      <c r="E9" t="s">
        <v>50</v>
      </c>
      <c r="F9" s="1">
        <v>43160</v>
      </c>
      <c r="G9">
        <v>1</v>
      </c>
      <c r="H9">
        <v>2138878</v>
      </c>
      <c r="I9">
        <v>138044</v>
      </c>
      <c r="J9">
        <v>1193</v>
      </c>
      <c r="K9">
        <v>11859</v>
      </c>
      <c r="L9" t="b">
        <v>0</v>
      </c>
      <c r="M9" t="b">
        <v>0</v>
      </c>
      <c r="N9" t="b">
        <v>0</v>
      </c>
      <c r="O9">
        <v>14</v>
      </c>
      <c r="P9">
        <v>14</v>
      </c>
      <c r="Q9" s="2">
        <v>0.06</v>
      </c>
      <c r="R9" s="2">
        <v>0</v>
      </c>
      <c r="S9" s="2">
        <v>0.01</v>
      </c>
      <c r="T9">
        <f t="shared" si="0"/>
        <v>0.4</v>
      </c>
      <c r="U9">
        <f t="shared" si="1"/>
        <v>11.200000000000001</v>
      </c>
      <c r="V9">
        <f t="shared" si="2"/>
        <v>1.9194390000000001</v>
      </c>
      <c r="W9">
        <f t="shared" si="3"/>
        <v>3.6318036500000002</v>
      </c>
    </row>
    <row r="10" spans="1:24" x14ac:dyDescent="0.25">
      <c r="A10" t="s">
        <v>51</v>
      </c>
      <c r="B10" s="1">
        <v>43265</v>
      </c>
      <c r="C10" t="s">
        <v>52</v>
      </c>
      <c r="D10" t="s">
        <v>53</v>
      </c>
      <c r="E10" t="s">
        <v>54</v>
      </c>
      <c r="F10" s="1">
        <v>43242</v>
      </c>
      <c r="G10">
        <v>1</v>
      </c>
      <c r="H10">
        <v>1925345</v>
      </c>
      <c r="I10">
        <v>46673</v>
      </c>
      <c r="J10">
        <v>1765</v>
      </c>
      <c r="K10">
        <v>4973</v>
      </c>
      <c r="L10" t="b">
        <v>0</v>
      </c>
      <c r="M10" t="b">
        <v>0</v>
      </c>
      <c r="N10" t="b">
        <v>0</v>
      </c>
      <c r="O10">
        <v>23</v>
      </c>
      <c r="P10">
        <v>21</v>
      </c>
      <c r="Q10" s="2">
        <v>0.02</v>
      </c>
      <c r="R10" s="2">
        <v>0</v>
      </c>
      <c r="S10" s="2">
        <v>0</v>
      </c>
      <c r="T10">
        <f t="shared" si="0"/>
        <v>0.4</v>
      </c>
      <c r="U10">
        <f t="shared" si="1"/>
        <v>16.400000000000002</v>
      </c>
      <c r="V10">
        <f t="shared" si="2"/>
        <v>1.1626725</v>
      </c>
      <c r="W10">
        <f t="shared" si="3"/>
        <v>4.6669353750000004</v>
      </c>
    </row>
    <row r="11" spans="1:24" x14ac:dyDescent="0.25">
      <c r="A11" t="s">
        <v>55</v>
      </c>
      <c r="B11" s="1">
        <v>43123</v>
      </c>
      <c r="C11" t="s">
        <v>56</v>
      </c>
      <c r="D11" t="s">
        <v>57</v>
      </c>
      <c r="E11" t="s">
        <v>58</v>
      </c>
      <c r="F11" s="1">
        <v>43118</v>
      </c>
      <c r="G11">
        <v>1</v>
      </c>
      <c r="H11">
        <v>1171174</v>
      </c>
      <c r="I11">
        <v>10633</v>
      </c>
      <c r="J11">
        <v>1002</v>
      </c>
      <c r="K11">
        <v>5087</v>
      </c>
      <c r="L11" t="b">
        <v>0</v>
      </c>
      <c r="M11" t="b">
        <v>0</v>
      </c>
      <c r="N11" t="b">
        <v>0</v>
      </c>
      <c r="O11">
        <v>5</v>
      </c>
      <c r="P11">
        <v>4</v>
      </c>
      <c r="Q11" s="2">
        <v>0.01</v>
      </c>
      <c r="R11" s="2">
        <v>0</v>
      </c>
      <c r="S11" s="2">
        <v>0</v>
      </c>
      <c r="T11">
        <f t="shared" si="0"/>
        <v>0.4</v>
      </c>
      <c r="U11">
        <f t="shared" si="1"/>
        <v>3</v>
      </c>
      <c r="V11">
        <f t="shared" si="2"/>
        <v>0.68558699999999995</v>
      </c>
      <c r="W11">
        <f t="shared" si="3"/>
        <v>1.14995545</v>
      </c>
    </row>
    <row r="12" spans="1:24" x14ac:dyDescent="0.25">
      <c r="A12" t="s">
        <v>59</v>
      </c>
      <c r="B12" s="1">
        <v>43177</v>
      </c>
      <c r="C12" t="s">
        <v>60</v>
      </c>
      <c r="D12" t="s">
        <v>61</v>
      </c>
      <c r="E12" t="s">
        <v>62</v>
      </c>
      <c r="F12" s="1">
        <v>43172</v>
      </c>
      <c r="G12">
        <v>1</v>
      </c>
      <c r="H12">
        <v>888329</v>
      </c>
      <c r="I12">
        <v>18387</v>
      </c>
      <c r="J12">
        <v>426</v>
      </c>
      <c r="K12">
        <v>1636</v>
      </c>
      <c r="L12" t="b">
        <v>0</v>
      </c>
      <c r="M12" t="b">
        <v>0</v>
      </c>
      <c r="N12" t="b">
        <v>0</v>
      </c>
      <c r="O12">
        <v>5</v>
      </c>
      <c r="P12">
        <v>4</v>
      </c>
      <c r="Q12" s="2">
        <v>0.02</v>
      </c>
      <c r="R12" s="2">
        <v>0</v>
      </c>
      <c r="S12" s="2">
        <v>0</v>
      </c>
      <c r="T12">
        <f t="shared" si="0"/>
        <v>0.4</v>
      </c>
      <c r="U12">
        <f t="shared" si="1"/>
        <v>3</v>
      </c>
      <c r="V12">
        <f t="shared" si="2"/>
        <v>0.64416450000000003</v>
      </c>
      <c r="W12">
        <f t="shared" si="3"/>
        <v>1.135457575</v>
      </c>
    </row>
    <row r="13" spans="1:24" x14ac:dyDescent="0.25">
      <c r="A13" t="s">
        <v>63</v>
      </c>
      <c r="B13" s="1">
        <v>43140</v>
      </c>
      <c r="C13" t="s">
        <v>64</v>
      </c>
      <c r="D13" t="s">
        <v>65</v>
      </c>
      <c r="E13" t="s">
        <v>66</v>
      </c>
      <c r="F13" s="1">
        <v>43135</v>
      </c>
      <c r="G13">
        <v>1</v>
      </c>
      <c r="H13">
        <v>14161833</v>
      </c>
      <c r="I13">
        <v>1216340</v>
      </c>
      <c r="J13">
        <v>291900</v>
      </c>
      <c r="K13">
        <v>436698</v>
      </c>
      <c r="L13" t="b">
        <v>0</v>
      </c>
      <c r="M13" t="b">
        <v>0</v>
      </c>
      <c r="N13" t="b">
        <v>0</v>
      </c>
      <c r="O13">
        <v>5</v>
      </c>
      <c r="P13">
        <v>2</v>
      </c>
      <c r="Q13" s="2">
        <v>0.09</v>
      </c>
      <c r="R13" s="2">
        <v>-0.02</v>
      </c>
      <c r="S13" s="2">
        <v>0.03</v>
      </c>
      <c r="T13">
        <f t="shared" si="0"/>
        <v>0.4</v>
      </c>
      <c r="U13">
        <f t="shared" si="1"/>
        <v>1</v>
      </c>
      <c r="V13">
        <f t="shared" si="2"/>
        <v>8.4309164999999986</v>
      </c>
      <c r="W13">
        <f t="shared" si="3"/>
        <v>3.3608207749999996</v>
      </c>
    </row>
    <row r="14" spans="1:24" x14ac:dyDescent="0.25">
      <c r="A14" t="s">
        <v>67</v>
      </c>
      <c r="B14" s="1">
        <v>43164</v>
      </c>
      <c r="C14" t="s">
        <v>68</v>
      </c>
      <c r="D14" t="s">
        <v>69</v>
      </c>
      <c r="E14" t="s">
        <v>70</v>
      </c>
      <c r="F14" s="1">
        <v>43151</v>
      </c>
      <c r="G14">
        <v>1</v>
      </c>
      <c r="H14">
        <v>402402</v>
      </c>
      <c r="I14">
        <v>15946</v>
      </c>
      <c r="J14">
        <v>578</v>
      </c>
      <c r="K14">
        <v>2709</v>
      </c>
      <c r="L14" t="b">
        <v>0</v>
      </c>
      <c r="M14" t="b">
        <v>0</v>
      </c>
      <c r="N14" t="b">
        <v>0</v>
      </c>
      <c r="O14">
        <v>13</v>
      </c>
      <c r="P14">
        <v>11</v>
      </c>
      <c r="Q14" s="2">
        <v>0.04</v>
      </c>
      <c r="R14" s="2">
        <v>0</v>
      </c>
      <c r="S14" s="2">
        <v>0.01</v>
      </c>
      <c r="T14">
        <f t="shared" si="0"/>
        <v>0.4</v>
      </c>
      <c r="U14">
        <f t="shared" si="1"/>
        <v>8.4</v>
      </c>
      <c r="V14">
        <f t="shared" si="2"/>
        <v>0.85120099999999999</v>
      </c>
      <c r="W14">
        <f t="shared" si="3"/>
        <v>2.5579203500000003</v>
      </c>
    </row>
    <row r="15" spans="1:24" x14ac:dyDescent="0.25">
      <c r="A15" t="s">
        <v>71</v>
      </c>
      <c r="B15" s="1">
        <v>43070</v>
      </c>
      <c r="C15" t="s">
        <v>72</v>
      </c>
      <c r="D15" t="s">
        <v>73</v>
      </c>
      <c r="E15" t="s">
        <v>74</v>
      </c>
      <c r="F15" s="1">
        <v>43064</v>
      </c>
      <c r="G15">
        <v>1</v>
      </c>
      <c r="H15">
        <v>1281002</v>
      </c>
      <c r="I15">
        <v>74074</v>
      </c>
      <c r="J15">
        <v>1208</v>
      </c>
      <c r="K15">
        <v>50319</v>
      </c>
      <c r="L15" t="b">
        <v>0</v>
      </c>
      <c r="M15" t="b">
        <v>0</v>
      </c>
      <c r="N15" t="b">
        <v>0</v>
      </c>
      <c r="O15">
        <v>6</v>
      </c>
      <c r="P15">
        <v>5</v>
      </c>
      <c r="Q15" s="2">
        <v>0.06</v>
      </c>
      <c r="R15" s="2">
        <v>0</v>
      </c>
      <c r="S15" s="2">
        <v>0.04</v>
      </c>
      <c r="T15">
        <f t="shared" si="0"/>
        <v>0.4</v>
      </c>
      <c r="U15">
        <f t="shared" si="1"/>
        <v>3.8</v>
      </c>
      <c r="V15">
        <f t="shared" si="2"/>
        <v>2.2405010000000001</v>
      </c>
      <c r="W15">
        <f t="shared" si="3"/>
        <v>1.8941753499999998</v>
      </c>
    </row>
    <row r="16" spans="1:24" x14ac:dyDescent="0.25">
      <c r="A16" t="s">
        <v>75</v>
      </c>
      <c r="B16" s="1">
        <v>43083</v>
      </c>
      <c r="C16" t="s">
        <v>76</v>
      </c>
      <c r="D16" t="s">
        <v>77</v>
      </c>
      <c r="E16" t="s">
        <v>78</v>
      </c>
      <c r="F16" s="1">
        <v>43076</v>
      </c>
      <c r="G16">
        <v>1</v>
      </c>
      <c r="H16">
        <v>577212</v>
      </c>
      <c r="I16">
        <v>7456</v>
      </c>
      <c r="J16">
        <v>2837</v>
      </c>
      <c r="K16">
        <v>1409</v>
      </c>
      <c r="L16" t="b">
        <v>0</v>
      </c>
      <c r="M16" t="b">
        <v>0</v>
      </c>
      <c r="N16" t="b">
        <v>0</v>
      </c>
      <c r="O16">
        <v>7</v>
      </c>
      <c r="P16">
        <v>7</v>
      </c>
      <c r="Q16" s="2">
        <v>0.01</v>
      </c>
      <c r="R16" s="2">
        <v>0</v>
      </c>
      <c r="S16" s="2">
        <v>0</v>
      </c>
      <c r="T16">
        <f t="shared" si="0"/>
        <v>0.4</v>
      </c>
      <c r="U16">
        <f t="shared" si="1"/>
        <v>5.6000000000000005</v>
      </c>
      <c r="V16">
        <f t="shared" si="2"/>
        <v>0.38860600000000001</v>
      </c>
      <c r="W16">
        <f t="shared" si="3"/>
        <v>1.6960121000000001</v>
      </c>
    </row>
    <row r="17" spans="1:23" x14ac:dyDescent="0.25">
      <c r="A17" t="s">
        <v>79</v>
      </c>
      <c r="B17" s="1">
        <v>43126</v>
      </c>
      <c r="C17" t="s">
        <v>80</v>
      </c>
      <c r="D17" t="s">
        <v>81</v>
      </c>
      <c r="E17" t="s">
        <v>82</v>
      </c>
      <c r="F17" s="1">
        <v>43119</v>
      </c>
      <c r="G17">
        <v>1</v>
      </c>
      <c r="H17">
        <v>4209089</v>
      </c>
      <c r="I17">
        <v>172661</v>
      </c>
      <c r="J17">
        <v>1542</v>
      </c>
      <c r="K17">
        <v>13851</v>
      </c>
      <c r="L17" t="b">
        <v>0</v>
      </c>
      <c r="M17" t="b">
        <v>0</v>
      </c>
      <c r="N17" t="b">
        <v>0</v>
      </c>
      <c r="O17">
        <v>7</v>
      </c>
      <c r="P17">
        <v>5</v>
      </c>
      <c r="Q17" s="2">
        <v>0.04</v>
      </c>
      <c r="R17" s="2">
        <v>0</v>
      </c>
      <c r="S17" s="2">
        <v>0</v>
      </c>
      <c r="T17">
        <f t="shared" si="0"/>
        <v>0.4</v>
      </c>
      <c r="U17">
        <f t="shared" si="1"/>
        <v>3.6</v>
      </c>
      <c r="V17">
        <f t="shared" si="2"/>
        <v>2.5045444999999997</v>
      </c>
      <c r="W17">
        <f t="shared" si="3"/>
        <v>1.9365905749999999</v>
      </c>
    </row>
    <row r="18" spans="1:23" x14ac:dyDescent="0.25">
      <c r="A18" t="s">
        <v>83</v>
      </c>
      <c r="B18" s="1">
        <v>43151</v>
      </c>
      <c r="C18" t="s">
        <v>84</v>
      </c>
      <c r="D18" t="s">
        <v>85</v>
      </c>
      <c r="E18" t="s">
        <v>86</v>
      </c>
      <c r="F18" s="1">
        <v>43142</v>
      </c>
      <c r="G18">
        <v>1</v>
      </c>
      <c r="H18">
        <v>1649348</v>
      </c>
      <c r="I18">
        <v>75585</v>
      </c>
      <c r="J18">
        <v>1603</v>
      </c>
      <c r="K18">
        <v>6586</v>
      </c>
      <c r="L18" t="b">
        <v>0</v>
      </c>
      <c r="M18" t="b">
        <v>0</v>
      </c>
      <c r="N18" t="b">
        <v>0</v>
      </c>
      <c r="O18">
        <v>9</v>
      </c>
      <c r="P18">
        <v>7</v>
      </c>
      <c r="Q18" s="2">
        <v>0.05</v>
      </c>
      <c r="R18" s="2">
        <v>0</v>
      </c>
      <c r="S18" s="2">
        <v>0</v>
      </c>
      <c r="T18">
        <f t="shared" si="0"/>
        <v>0.4</v>
      </c>
      <c r="U18">
        <f t="shared" si="1"/>
        <v>5.2</v>
      </c>
      <c r="V18">
        <f t="shared" si="2"/>
        <v>1.3246740000000001</v>
      </c>
      <c r="W18">
        <f t="shared" si="3"/>
        <v>1.9236358999999998</v>
      </c>
    </row>
    <row r="19" spans="1:23" x14ac:dyDescent="0.25">
      <c r="A19" t="s">
        <v>87</v>
      </c>
      <c r="B19" s="1">
        <v>43107</v>
      </c>
      <c r="C19" t="s">
        <v>88</v>
      </c>
      <c r="D19" t="s">
        <v>89</v>
      </c>
      <c r="E19" t="s">
        <v>90</v>
      </c>
      <c r="F19" s="1">
        <v>43101</v>
      </c>
      <c r="G19">
        <v>1</v>
      </c>
      <c r="H19">
        <v>73253</v>
      </c>
      <c r="I19">
        <v>5820</v>
      </c>
      <c r="J19">
        <v>51</v>
      </c>
      <c r="K19">
        <v>208</v>
      </c>
      <c r="L19" t="b">
        <v>0</v>
      </c>
      <c r="M19" t="b">
        <v>0</v>
      </c>
      <c r="N19" t="b">
        <v>0</v>
      </c>
      <c r="O19">
        <v>6</v>
      </c>
      <c r="P19">
        <v>2</v>
      </c>
      <c r="Q19" s="2">
        <v>0.08</v>
      </c>
      <c r="R19" s="2">
        <v>0</v>
      </c>
      <c r="S19" s="2">
        <v>0</v>
      </c>
      <c r="T19">
        <f t="shared" si="0"/>
        <v>0.4</v>
      </c>
      <c r="U19">
        <f t="shared" si="1"/>
        <v>0.8</v>
      </c>
      <c r="V19">
        <f t="shared" si="2"/>
        <v>0.83662650000000005</v>
      </c>
      <c r="W19">
        <f t="shared" si="3"/>
        <v>0.65281927500000003</v>
      </c>
    </row>
    <row r="20" spans="1:23" x14ac:dyDescent="0.25">
      <c r="A20" t="s">
        <v>91</v>
      </c>
      <c r="B20" s="1">
        <v>43080</v>
      </c>
      <c r="C20" t="s">
        <v>92</v>
      </c>
      <c r="D20" t="s">
        <v>93</v>
      </c>
      <c r="E20" t="s">
        <v>94</v>
      </c>
      <c r="F20" s="1">
        <v>43072</v>
      </c>
      <c r="G20">
        <v>1</v>
      </c>
      <c r="H20">
        <v>54155921</v>
      </c>
      <c r="I20">
        <v>378111</v>
      </c>
      <c r="J20">
        <v>66632</v>
      </c>
      <c r="K20">
        <v>24679</v>
      </c>
      <c r="L20" t="b">
        <v>0</v>
      </c>
      <c r="M20" t="b">
        <v>0</v>
      </c>
      <c r="N20" t="b">
        <v>0</v>
      </c>
      <c r="O20">
        <v>8</v>
      </c>
      <c r="P20">
        <v>8</v>
      </c>
      <c r="Q20" s="2">
        <v>0.01</v>
      </c>
      <c r="R20" s="2">
        <v>0</v>
      </c>
      <c r="S20" s="2">
        <v>0</v>
      </c>
      <c r="T20">
        <f t="shared" si="0"/>
        <v>0.4</v>
      </c>
      <c r="U20">
        <f t="shared" si="1"/>
        <v>6.4</v>
      </c>
      <c r="V20">
        <f t="shared" si="2"/>
        <v>27.177960500000001</v>
      </c>
      <c r="W20">
        <f t="shared" si="3"/>
        <v>11.272286175</v>
      </c>
    </row>
    <row r="21" spans="1:23" x14ac:dyDescent="0.25">
      <c r="A21" t="s">
        <v>95</v>
      </c>
      <c r="B21" s="1">
        <v>43058</v>
      </c>
      <c r="C21" t="s">
        <v>96</v>
      </c>
      <c r="D21" t="s">
        <v>97</v>
      </c>
      <c r="E21" t="s">
        <v>98</v>
      </c>
      <c r="F21" s="1">
        <v>43052</v>
      </c>
      <c r="G21">
        <v>1</v>
      </c>
      <c r="H21">
        <v>338085</v>
      </c>
      <c r="I21">
        <v>17626</v>
      </c>
      <c r="J21">
        <v>167</v>
      </c>
      <c r="K21">
        <v>1418</v>
      </c>
      <c r="L21" t="b">
        <v>0</v>
      </c>
      <c r="M21" t="b">
        <v>0</v>
      </c>
      <c r="N21" t="b">
        <v>0</v>
      </c>
      <c r="O21">
        <v>6</v>
      </c>
      <c r="P21">
        <v>6</v>
      </c>
      <c r="Q21" s="2">
        <v>0.05</v>
      </c>
      <c r="R21" s="2">
        <v>0</v>
      </c>
      <c r="S21" s="2">
        <v>0</v>
      </c>
      <c r="T21">
        <f t="shared" si="0"/>
        <v>0.4</v>
      </c>
      <c r="U21">
        <f t="shared" si="1"/>
        <v>4.8000000000000007</v>
      </c>
      <c r="V21">
        <f t="shared" si="2"/>
        <v>0.6690425000000001</v>
      </c>
      <c r="W21">
        <f t="shared" si="3"/>
        <v>1.5941648750000004</v>
      </c>
    </row>
    <row r="22" spans="1:23" x14ac:dyDescent="0.25">
      <c r="A22" t="s">
        <v>99</v>
      </c>
      <c r="B22" s="1">
        <v>43218</v>
      </c>
      <c r="C22" t="s">
        <v>100</v>
      </c>
      <c r="D22" t="s">
        <v>101</v>
      </c>
      <c r="E22" t="s">
        <v>102</v>
      </c>
      <c r="F22" s="1">
        <v>43209</v>
      </c>
      <c r="G22">
        <v>1</v>
      </c>
      <c r="H22">
        <v>135928</v>
      </c>
      <c r="I22">
        <v>1368</v>
      </c>
      <c r="J22">
        <v>110</v>
      </c>
      <c r="K22">
        <v>768</v>
      </c>
      <c r="L22" t="b">
        <v>0</v>
      </c>
      <c r="M22" t="b">
        <v>0</v>
      </c>
      <c r="N22" t="b">
        <v>0</v>
      </c>
      <c r="O22">
        <v>9</v>
      </c>
      <c r="P22">
        <v>4</v>
      </c>
      <c r="Q22" s="2">
        <v>0.01</v>
      </c>
      <c r="R22" s="2">
        <v>0</v>
      </c>
      <c r="S22" s="2">
        <v>0.01</v>
      </c>
      <c r="T22">
        <f t="shared" si="0"/>
        <v>0.4</v>
      </c>
      <c r="U22">
        <f t="shared" si="1"/>
        <v>2.2000000000000002</v>
      </c>
      <c r="V22">
        <f t="shared" si="2"/>
        <v>0.417964</v>
      </c>
      <c r="W22">
        <f t="shared" si="3"/>
        <v>0.85628740000000003</v>
      </c>
    </row>
    <row r="23" spans="1:23" x14ac:dyDescent="0.25">
      <c r="A23" t="s">
        <v>103</v>
      </c>
      <c r="B23" s="1">
        <v>43067</v>
      </c>
      <c r="C23" t="s">
        <v>104</v>
      </c>
      <c r="D23" t="s">
        <v>105</v>
      </c>
      <c r="E23" t="s">
        <v>106</v>
      </c>
      <c r="F23" s="1">
        <v>43060</v>
      </c>
      <c r="G23">
        <v>1</v>
      </c>
      <c r="H23">
        <v>307975</v>
      </c>
      <c r="I23">
        <v>9093</v>
      </c>
      <c r="J23">
        <v>225</v>
      </c>
      <c r="K23">
        <v>2172</v>
      </c>
      <c r="L23" t="b">
        <v>0</v>
      </c>
      <c r="M23" t="b">
        <v>0</v>
      </c>
      <c r="N23" t="b">
        <v>0</v>
      </c>
      <c r="O23">
        <v>7</v>
      </c>
      <c r="P23">
        <v>5</v>
      </c>
      <c r="Q23" s="2">
        <v>0.03</v>
      </c>
      <c r="R23" s="2">
        <v>0</v>
      </c>
      <c r="S23" s="2">
        <v>0.01</v>
      </c>
      <c r="T23">
        <f t="shared" si="0"/>
        <v>0.4</v>
      </c>
      <c r="U23">
        <f t="shared" si="1"/>
        <v>3.6</v>
      </c>
      <c r="V23">
        <f t="shared" si="2"/>
        <v>0.70398749999999999</v>
      </c>
      <c r="W23">
        <f t="shared" si="3"/>
        <v>1.3063956249999999</v>
      </c>
    </row>
    <row r="24" spans="1:23" x14ac:dyDescent="0.25">
      <c r="A24" t="s">
        <v>107</v>
      </c>
      <c r="B24" s="1">
        <v>43086</v>
      </c>
      <c r="C24" t="s">
        <v>108</v>
      </c>
      <c r="D24" t="s">
        <v>109</v>
      </c>
      <c r="E24" t="s">
        <v>110</v>
      </c>
      <c r="F24" s="1">
        <v>43080</v>
      </c>
      <c r="G24">
        <v>1</v>
      </c>
      <c r="H24">
        <v>437549</v>
      </c>
      <c r="I24">
        <v>14992</v>
      </c>
      <c r="J24">
        <v>420</v>
      </c>
      <c r="K24">
        <v>2616</v>
      </c>
      <c r="L24" t="b">
        <v>0</v>
      </c>
      <c r="M24" t="b">
        <v>0</v>
      </c>
      <c r="N24" t="b">
        <v>0</v>
      </c>
      <c r="O24">
        <v>6</v>
      </c>
      <c r="P24">
        <v>6</v>
      </c>
      <c r="Q24" s="2">
        <v>0.03</v>
      </c>
      <c r="R24" s="2">
        <v>0</v>
      </c>
      <c r="S24" s="2">
        <v>0.01</v>
      </c>
      <c r="T24">
        <f t="shared" si="0"/>
        <v>0.4</v>
      </c>
      <c r="U24">
        <f t="shared" si="1"/>
        <v>4.8000000000000007</v>
      </c>
      <c r="V24">
        <f t="shared" si="2"/>
        <v>0.76877449999999992</v>
      </c>
      <c r="W24">
        <f t="shared" si="3"/>
        <v>1.6290710750000001</v>
      </c>
    </row>
    <row r="25" spans="1:23" x14ac:dyDescent="0.25">
      <c r="A25" t="s">
        <v>111</v>
      </c>
      <c r="B25" s="1">
        <v>43265</v>
      </c>
      <c r="C25" t="s">
        <v>112</v>
      </c>
      <c r="D25" t="s">
        <v>113</v>
      </c>
      <c r="E25" t="s">
        <v>114</v>
      </c>
      <c r="F25" s="1">
        <v>43255</v>
      </c>
      <c r="G25">
        <v>1</v>
      </c>
      <c r="H25">
        <v>12976087</v>
      </c>
      <c r="I25">
        <v>218467</v>
      </c>
      <c r="J25">
        <v>13457</v>
      </c>
      <c r="K25">
        <v>39393</v>
      </c>
      <c r="L25" t="b">
        <v>0</v>
      </c>
      <c r="M25" t="b">
        <v>0</v>
      </c>
      <c r="N25" t="b">
        <v>0</v>
      </c>
      <c r="O25">
        <v>10</v>
      </c>
      <c r="P25">
        <v>10</v>
      </c>
      <c r="Q25" s="2">
        <v>0.02</v>
      </c>
      <c r="R25" s="2">
        <v>0</v>
      </c>
      <c r="S25" s="2">
        <v>0</v>
      </c>
      <c r="T25">
        <f t="shared" si="0"/>
        <v>0.4</v>
      </c>
      <c r="U25">
        <f t="shared" si="1"/>
        <v>8</v>
      </c>
      <c r="V25">
        <f t="shared" si="2"/>
        <v>6.6880435</v>
      </c>
      <c r="W25">
        <f t="shared" si="3"/>
        <v>4.5008152250000002</v>
      </c>
    </row>
    <row r="26" spans="1:23" x14ac:dyDescent="0.25">
      <c r="A26" t="s">
        <v>115</v>
      </c>
      <c r="B26" s="1">
        <v>43055</v>
      </c>
      <c r="C26" t="s">
        <v>116</v>
      </c>
      <c r="D26" t="s">
        <v>117</v>
      </c>
      <c r="E26" t="s">
        <v>118</v>
      </c>
      <c r="F26" s="1">
        <v>43054</v>
      </c>
      <c r="G26">
        <v>1</v>
      </c>
      <c r="H26">
        <v>533940</v>
      </c>
      <c r="I26">
        <v>12633</v>
      </c>
      <c r="J26">
        <v>597</v>
      </c>
      <c r="K26">
        <v>1828</v>
      </c>
      <c r="L26" t="b">
        <v>0</v>
      </c>
      <c r="M26" t="b">
        <v>0</v>
      </c>
      <c r="N26" t="b">
        <v>0</v>
      </c>
      <c r="O26">
        <v>1</v>
      </c>
      <c r="P26">
        <v>1</v>
      </c>
      <c r="Q26" s="2">
        <v>0.02</v>
      </c>
      <c r="R26" s="2">
        <v>0</v>
      </c>
      <c r="S26" s="2">
        <v>0</v>
      </c>
      <c r="T26">
        <f t="shared" si="0"/>
        <v>0.4</v>
      </c>
      <c r="U26">
        <f t="shared" si="1"/>
        <v>0.8</v>
      </c>
      <c r="V26">
        <f t="shared" si="2"/>
        <v>0.46697</v>
      </c>
      <c r="W26">
        <f t="shared" si="3"/>
        <v>0.52343950000000006</v>
      </c>
    </row>
    <row r="27" spans="1:23" x14ac:dyDescent="0.25">
      <c r="A27" t="s">
        <v>119</v>
      </c>
      <c r="B27" s="1">
        <v>43091</v>
      </c>
      <c r="C27" t="s">
        <v>120</v>
      </c>
      <c r="D27" t="s">
        <v>121</v>
      </c>
      <c r="E27" t="s">
        <v>122</v>
      </c>
      <c r="F27" s="1">
        <v>43085</v>
      </c>
      <c r="G27">
        <v>1</v>
      </c>
      <c r="H27">
        <v>1559974</v>
      </c>
      <c r="I27">
        <v>58231</v>
      </c>
      <c r="J27">
        <v>756</v>
      </c>
      <c r="K27">
        <v>3547</v>
      </c>
      <c r="L27" t="b">
        <v>0</v>
      </c>
      <c r="M27" t="b">
        <v>0</v>
      </c>
      <c r="N27" t="b">
        <v>0</v>
      </c>
      <c r="O27">
        <v>6</v>
      </c>
      <c r="P27">
        <v>3</v>
      </c>
      <c r="Q27" s="2">
        <v>0.04</v>
      </c>
      <c r="R27" s="2">
        <v>0</v>
      </c>
      <c r="S27" s="2">
        <v>0</v>
      </c>
      <c r="T27">
        <f t="shared" si="0"/>
        <v>0.4</v>
      </c>
      <c r="U27">
        <f t="shared" si="1"/>
        <v>1.8000000000000003</v>
      </c>
      <c r="V27">
        <f t="shared" si="2"/>
        <v>1.1799870000000001</v>
      </c>
      <c r="W27">
        <f t="shared" si="3"/>
        <v>1.0229954500000003</v>
      </c>
    </row>
    <row r="28" spans="1:23" x14ac:dyDescent="0.25">
      <c r="A28" t="s">
        <v>123</v>
      </c>
      <c r="B28" s="1">
        <v>43205</v>
      </c>
      <c r="C28" t="s">
        <v>124</v>
      </c>
      <c r="D28" t="s">
        <v>125</v>
      </c>
      <c r="E28" t="s">
        <v>126</v>
      </c>
      <c r="F28" s="1">
        <v>43204</v>
      </c>
      <c r="G28">
        <v>1</v>
      </c>
      <c r="H28">
        <v>388955</v>
      </c>
      <c r="I28">
        <v>11037</v>
      </c>
      <c r="J28">
        <v>107</v>
      </c>
      <c r="K28">
        <v>278</v>
      </c>
      <c r="L28" t="b">
        <v>0</v>
      </c>
      <c r="M28" t="b">
        <v>0</v>
      </c>
      <c r="N28" t="b">
        <v>0</v>
      </c>
      <c r="O28">
        <v>1</v>
      </c>
      <c r="P28">
        <v>1</v>
      </c>
      <c r="Q28" s="2">
        <v>0.03</v>
      </c>
      <c r="R28" s="2">
        <v>0</v>
      </c>
      <c r="S28" s="2">
        <v>0</v>
      </c>
      <c r="T28">
        <f t="shared" si="0"/>
        <v>0.4</v>
      </c>
      <c r="U28">
        <f t="shared" si="1"/>
        <v>0.8</v>
      </c>
      <c r="V28">
        <f t="shared" si="2"/>
        <v>0.49447750000000001</v>
      </c>
      <c r="W28">
        <f t="shared" si="3"/>
        <v>0.53306712500000009</v>
      </c>
    </row>
    <row r="29" spans="1:23" x14ac:dyDescent="0.25">
      <c r="A29" t="s">
        <v>127</v>
      </c>
      <c r="B29" s="1">
        <v>43170</v>
      </c>
      <c r="C29" t="s">
        <v>128</v>
      </c>
      <c r="D29" t="s">
        <v>129</v>
      </c>
      <c r="E29" t="s">
        <v>130</v>
      </c>
      <c r="F29" s="1">
        <v>43161</v>
      </c>
      <c r="G29">
        <v>1</v>
      </c>
      <c r="H29">
        <v>146505</v>
      </c>
      <c r="I29">
        <v>3208</v>
      </c>
      <c r="J29">
        <v>351</v>
      </c>
      <c r="K29">
        <v>641</v>
      </c>
      <c r="L29" t="b">
        <v>0</v>
      </c>
      <c r="M29" t="b">
        <v>0</v>
      </c>
      <c r="N29" t="b">
        <v>0</v>
      </c>
      <c r="O29">
        <v>9</v>
      </c>
      <c r="P29">
        <v>7</v>
      </c>
      <c r="Q29" s="2">
        <v>0.02</v>
      </c>
      <c r="R29" s="2">
        <v>0</v>
      </c>
      <c r="S29" s="2">
        <v>0</v>
      </c>
      <c r="T29">
        <f t="shared" si="0"/>
        <v>0.4</v>
      </c>
      <c r="U29">
        <f t="shared" si="1"/>
        <v>5.2</v>
      </c>
      <c r="V29">
        <f t="shared" si="2"/>
        <v>0.27325250000000001</v>
      </c>
      <c r="W29">
        <f t="shared" si="3"/>
        <v>1.555638375</v>
      </c>
    </row>
    <row r="30" spans="1:23" x14ac:dyDescent="0.25">
      <c r="A30" t="s">
        <v>131</v>
      </c>
      <c r="B30" s="1">
        <v>43121</v>
      </c>
      <c r="C30" t="s">
        <v>132</v>
      </c>
      <c r="D30" t="s">
        <v>117</v>
      </c>
      <c r="E30" t="s">
        <v>133</v>
      </c>
      <c r="F30" s="1">
        <v>43115</v>
      </c>
      <c r="G30">
        <v>1</v>
      </c>
      <c r="H30">
        <v>655073</v>
      </c>
      <c r="I30">
        <v>14075</v>
      </c>
      <c r="J30">
        <v>1194</v>
      </c>
      <c r="K30">
        <v>1597</v>
      </c>
      <c r="L30" t="b">
        <v>0</v>
      </c>
      <c r="M30" t="b">
        <v>0</v>
      </c>
      <c r="N30" t="b">
        <v>0</v>
      </c>
      <c r="O30">
        <v>6</v>
      </c>
      <c r="P30">
        <v>6</v>
      </c>
      <c r="Q30" s="2">
        <v>0.02</v>
      </c>
      <c r="R30" s="2">
        <v>0</v>
      </c>
      <c r="S30" s="2">
        <v>0</v>
      </c>
      <c r="T30">
        <f t="shared" si="0"/>
        <v>0.4</v>
      </c>
      <c r="U30">
        <f t="shared" si="1"/>
        <v>4.8000000000000007</v>
      </c>
      <c r="V30">
        <f t="shared" si="2"/>
        <v>0.52753650000000007</v>
      </c>
      <c r="W30">
        <f t="shared" si="3"/>
        <v>1.5446377750000004</v>
      </c>
    </row>
    <row r="31" spans="1:23" x14ac:dyDescent="0.25">
      <c r="A31" t="s">
        <v>134</v>
      </c>
      <c r="B31" s="1">
        <v>43054</v>
      </c>
      <c r="C31" t="s">
        <v>135</v>
      </c>
      <c r="D31" t="s">
        <v>136</v>
      </c>
      <c r="E31" t="s">
        <v>137</v>
      </c>
      <c r="F31" s="1">
        <v>43048</v>
      </c>
      <c r="G31">
        <v>1</v>
      </c>
      <c r="H31">
        <v>207678</v>
      </c>
      <c r="I31">
        <v>10372</v>
      </c>
      <c r="J31">
        <v>69</v>
      </c>
      <c r="K31">
        <v>554</v>
      </c>
      <c r="L31" t="b">
        <v>0</v>
      </c>
      <c r="M31" t="b">
        <v>0</v>
      </c>
      <c r="N31" t="b">
        <v>0</v>
      </c>
      <c r="O31">
        <v>6</v>
      </c>
      <c r="P31">
        <v>2</v>
      </c>
      <c r="Q31" s="2">
        <v>0.05</v>
      </c>
      <c r="R31" s="2">
        <v>0</v>
      </c>
      <c r="S31" s="2">
        <v>0</v>
      </c>
      <c r="T31">
        <f t="shared" si="0"/>
        <v>0.4</v>
      </c>
      <c r="U31">
        <f t="shared" si="1"/>
        <v>0.8</v>
      </c>
      <c r="V31">
        <f t="shared" si="2"/>
        <v>0.60383900000000013</v>
      </c>
      <c r="W31">
        <f t="shared" si="3"/>
        <v>0.57134365000000009</v>
      </c>
    </row>
    <row r="32" spans="1:23" x14ac:dyDescent="0.25">
      <c r="A32" t="s">
        <v>138</v>
      </c>
      <c r="B32" s="1">
        <v>43081</v>
      </c>
      <c r="C32" t="s">
        <v>139</v>
      </c>
      <c r="D32" t="s">
        <v>140</v>
      </c>
      <c r="E32" t="s">
        <v>141</v>
      </c>
      <c r="F32" s="1">
        <v>43075</v>
      </c>
      <c r="G32">
        <v>1</v>
      </c>
      <c r="H32">
        <v>52964</v>
      </c>
      <c r="I32">
        <v>1633</v>
      </c>
      <c r="J32">
        <v>19</v>
      </c>
      <c r="K32">
        <v>214</v>
      </c>
      <c r="L32" t="b">
        <v>0</v>
      </c>
      <c r="M32" t="b">
        <v>0</v>
      </c>
      <c r="N32" t="b">
        <v>0</v>
      </c>
      <c r="O32">
        <v>6</v>
      </c>
      <c r="P32">
        <v>5</v>
      </c>
      <c r="Q32" s="2">
        <v>0.03</v>
      </c>
      <c r="R32" s="2">
        <v>0</v>
      </c>
      <c r="S32" s="2">
        <v>0</v>
      </c>
      <c r="T32">
        <f t="shared" si="0"/>
        <v>0.4</v>
      </c>
      <c r="U32">
        <f t="shared" si="1"/>
        <v>3.8</v>
      </c>
      <c r="V32">
        <f t="shared" si="2"/>
        <v>0.32648199999999999</v>
      </c>
      <c r="W32">
        <f t="shared" si="3"/>
        <v>1.2242686999999999</v>
      </c>
    </row>
    <row r="33" spans="1:23" x14ac:dyDescent="0.25">
      <c r="A33" t="s">
        <v>142</v>
      </c>
      <c r="B33" s="1">
        <v>43088</v>
      </c>
      <c r="C33" t="s">
        <v>143</v>
      </c>
      <c r="D33" t="s">
        <v>144</v>
      </c>
      <c r="E33" t="s">
        <v>145</v>
      </c>
      <c r="F33" s="1">
        <v>43082</v>
      </c>
      <c r="G33">
        <v>1</v>
      </c>
      <c r="H33">
        <v>159145</v>
      </c>
      <c r="I33">
        <v>6373</v>
      </c>
      <c r="J33">
        <v>247</v>
      </c>
      <c r="K33">
        <v>785</v>
      </c>
      <c r="L33" t="b">
        <v>0</v>
      </c>
      <c r="M33" t="b">
        <v>0</v>
      </c>
      <c r="N33" t="b">
        <v>0</v>
      </c>
      <c r="O33">
        <v>6</v>
      </c>
      <c r="P33">
        <v>5</v>
      </c>
      <c r="Q33" s="2">
        <v>0.04</v>
      </c>
      <c r="R33" s="2">
        <v>0</v>
      </c>
      <c r="S33" s="2">
        <v>0</v>
      </c>
      <c r="T33">
        <f t="shared" si="0"/>
        <v>0.4</v>
      </c>
      <c r="U33">
        <f t="shared" si="1"/>
        <v>3.8</v>
      </c>
      <c r="V33">
        <f t="shared" si="2"/>
        <v>0.47957250000000001</v>
      </c>
      <c r="W33">
        <f t="shared" si="3"/>
        <v>1.2778503749999999</v>
      </c>
    </row>
    <row r="34" spans="1:23" x14ac:dyDescent="0.25">
      <c r="A34" t="s">
        <v>146</v>
      </c>
      <c r="B34" s="1">
        <v>43054</v>
      </c>
      <c r="C34" t="s">
        <v>147</v>
      </c>
      <c r="D34" t="s">
        <v>77</v>
      </c>
      <c r="E34" t="s">
        <v>148</v>
      </c>
      <c r="F34" s="1">
        <v>43048</v>
      </c>
      <c r="G34">
        <v>1</v>
      </c>
      <c r="H34">
        <v>392482</v>
      </c>
      <c r="I34">
        <v>5659</v>
      </c>
      <c r="J34">
        <v>2432</v>
      </c>
      <c r="K34">
        <v>1311</v>
      </c>
      <c r="L34" t="b">
        <v>0</v>
      </c>
      <c r="M34" t="b">
        <v>0</v>
      </c>
      <c r="N34" t="b">
        <v>0</v>
      </c>
      <c r="O34">
        <v>6</v>
      </c>
      <c r="P34">
        <v>2</v>
      </c>
      <c r="Q34" s="2">
        <v>0.01</v>
      </c>
      <c r="R34" s="2">
        <v>-0.01</v>
      </c>
      <c r="S34" s="2">
        <v>0</v>
      </c>
      <c r="T34">
        <f t="shared" si="0"/>
        <v>0.4</v>
      </c>
      <c r="U34">
        <f t="shared" si="1"/>
        <v>0.8</v>
      </c>
      <c r="V34">
        <f t="shared" si="2"/>
        <v>0.14624099999999998</v>
      </c>
      <c r="W34">
        <f t="shared" si="3"/>
        <v>0.41118435000000003</v>
      </c>
    </row>
    <row r="35" spans="1:23" x14ac:dyDescent="0.25">
      <c r="A35" t="s">
        <v>20931</v>
      </c>
      <c r="B35" s="1">
        <v>43173</v>
      </c>
      <c r="C35" t="s">
        <v>20932</v>
      </c>
      <c r="D35" t="s">
        <v>5901</v>
      </c>
      <c r="E35" t="s">
        <v>20933</v>
      </c>
      <c r="F35" s="1">
        <v>43161</v>
      </c>
      <c r="G35">
        <v>1</v>
      </c>
      <c r="H35">
        <v>930151</v>
      </c>
      <c r="I35">
        <v>0</v>
      </c>
      <c r="J35">
        <v>0</v>
      </c>
      <c r="K35">
        <v>0</v>
      </c>
      <c r="L35" t="b">
        <v>1</v>
      </c>
      <c r="M35" t="b">
        <v>1</v>
      </c>
      <c r="N35" t="b">
        <v>0</v>
      </c>
      <c r="O35">
        <v>12</v>
      </c>
      <c r="P35">
        <v>11</v>
      </c>
      <c r="Q35" s="2">
        <v>0</v>
      </c>
      <c r="R35" s="2">
        <v>0</v>
      </c>
      <c r="S35" s="2">
        <v>0</v>
      </c>
      <c r="T35">
        <f t="shared" si="0"/>
        <v>0.4</v>
      </c>
      <c r="U35">
        <f t="shared" si="1"/>
        <v>8.6000000000000014</v>
      </c>
      <c r="V35">
        <f t="shared" si="2"/>
        <v>0.46507549999999998</v>
      </c>
      <c r="W35">
        <f t="shared" si="3"/>
        <v>2.4727764250000006</v>
      </c>
    </row>
    <row r="36" spans="1:23" x14ac:dyDescent="0.25">
      <c r="A36" t="s">
        <v>149</v>
      </c>
      <c r="B36" s="1">
        <v>43067</v>
      </c>
      <c r="C36" t="s">
        <v>150</v>
      </c>
      <c r="D36" t="s">
        <v>61</v>
      </c>
      <c r="E36" t="s">
        <v>151</v>
      </c>
      <c r="F36" s="1">
        <v>43060</v>
      </c>
      <c r="G36">
        <v>1</v>
      </c>
      <c r="H36">
        <v>13025011</v>
      </c>
      <c r="I36">
        <v>436454</v>
      </c>
      <c r="J36">
        <v>9298</v>
      </c>
      <c r="K36">
        <v>31464</v>
      </c>
      <c r="L36" t="b">
        <v>0</v>
      </c>
      <c r="M36" t="b">
        <v>0</v>
      </c>
      <c r="N36" t="b">
        <v>0</v>
      </c>
      <c r="O36">
        <v>7</v>
      </c>
      <c r="P36">
        <v>7</v>
      </c>
      <c r="Q36" s="2">
        <v>0.03</v>
      </c>
      <c r="R36" s="2">
        <v>0</v>
      </c>
      <c r="S36" s="2">
        <v>0</v>
      </c>
      <c r="T36">
        <f t="shared" si="0"/>
        <v>0.4</v>
      </c>
      <c r="U36">
        <f t="shared" si="1"/>
        <v>5.6000000000000005</v>
      </c>
      <c r="V36">
        <f t="shared" si="2"/>
        <v>6.8125054999999994</v>
      </c>
      <c r="W36">
        <f t="shared" si="3"/>
        <v>3.9443769249999998</v>
      </c>
    </row>
    <row r="37" spans="1:23" x14ac:dyDescent="0.25">
      <c r="A37" t="s">
        <v>152</v>
      </c>
      <c r="B37" s="1">
        <v>43072</v>
      </c>
      <c r="C37" t="s">
        <v>153</v>
      </c>
      <c r="D37" t="s">
        <v>154</v>
      </c>
      <c r="E37" t="s">
        <v>155</v>
      </c>
      <c r="F37" s="1">
        <v>43067</v>
      </c>
      <c r="G37">
        <v>1</v>
      </c>
      <c r="H37">
        <v>186722</v>
      </c>
      <c r="I37">
        <v>9773</v>
      </c>
      <c r="J37">
        <v>41</v>
      </c>
      <c r="K37">
        <v>422</v>
      </c>
      <c r="L37" t="b">
        <v>0</v>
      </c>
      <c r="M37" t="b">
        <v>0</v>
      </c>
      <c r="N37" t="b">
        <v>0</v>
      </c>
      <c r="O37">
        <v>5</v>
      </c>
      <c r="P37">
        <v>5</v>
      </c>
      <c r="Q37" s="2">
        <v>0.05</v>
      </c>
      <c r="R37" s="2">
        <v>0</v>
      </c>
      <c r="S37" s="2">
        <v>0</v>
      </c>
      <c r="T37">
        <f t="shared" si="0"/>
        <v>0.4</v>
      </c>
      <c r="U37">
        <f t="shared" si="1"/>
        <v>4</v>
      </c>
      <c r="V37">
        <f t="shared" si="2"/>
        <v>0.59336100000000014</v>
      </c>
      <c r="W37">
        <f t="shared" si="3"/>
        <v>1.3676763500000002</v>
      </c>
    </row>
    <row r="38" spans="1:23" x14ac:dyDescent="0.25">
      <c r="A38" t="s">
        <v>156</v>
      </c>
      <c r="B38" s="1">
        <v>43197</v>
      </c>
      <c r="C38" t="s">
        <v>157</v>
      </c>
      <c r="D38" t="s">
        <v>158</v>
      </c>
      <c r="E38" t="s">
        <v>159</v>
      </c>
      <c r="F38" s="1">
        <v>43181</v>
      </c>
      <c r="G38">
        <v>1</v>
      </c>
      <c r="H38">
        <v>576001</v>
      </c>
      <c r="I38">
        <v>7689</v>
      </c>
      <c r="J38">
        <v>552</v>
      </c>
      <c r="K38">
        <v>589</v>
      </c>
      <c r="L38" t="b">
        <v>0</v>
      </c>
      <c r="M38" t="b">
        <v>0</v>
      </c>
      <c r="N38" t="b">
        <v>0</v>
      </c>
      <c r="O38">
        <v>16</v>
      </c>
      <c r="P38">
        <v>14</v>
      </c>
      <c r="Q38" s="2">
        <v>0.01</v>
      </c>
      <c r="R38" s="2">
        <v>0</v>
      </c>
      <c r="S38" s="2">
        <v>0</v>
      </c>
      <c r="T38">
        <f t="shared" si="0"/>
        <v>0.4</v>
      </c>
      <c r="U38">
        <f t="shared" si="1"/>
        <v>10.8</v>
      </c>
      <c r="V38">
        <f t="shared" si="2"/>
        <v>0.38800049999999997</v>
      </c>
      <c r="W38">
        <f t="shared" si="3"/>
        <v>2.9958001750000003</v>
      </c>
    </row>
    <row r="39" spans="1:23" x14ac:dyDescent="0.25">
      <c r="A39" t="s">
        <v>160</v>
      </c>
      <c r="B39" s="1">
        <v>43130</v>
      </c>
      <c r="C39" t="s">
        <v>161</v>
      </c>
      <c r="D39" t="s">
        <v>162</v>
      </c>
      <c r="E39" t="s">
        <v>163</v>
      </c>
      <c r="F39" s="1">
        <v>43123</v>
      </c>
      <c r="G39">
        <v>1</v>
      </c>
      <c r="H39">
        <v>1189824</v>
      </c>
      <c r="I39">
        <v>6781</v>
      </c>
      <c r="J39">
        <v>1218</v>
      </c>
      <c r="K39">
        <v>3630</v>
      </c>
      <c r="L39" t="b">
        <v>0</v>
      </c>
      <c r="M39" t="b">
        <v>0</v>
      </c>
      <c r="N39" t="b">
        <v>0</v>
      </c>
      <c r="O39">
        <v>7</v>
      </c>
      <c r="P39">
        <v>7</v>
      </c>
      <c r="Q39" s="2">
        <v>0.01</v>
      </c>
      <c r="R39" s="2">
        <v>0</v>
      </c>
      <c r="S39" s="2">
        <v>0</v>
      </c>
      <c r="T39">
        <f t="shared" si="0"/>
        <v>0.4</v>
      </c>
      <c r="U39">
        <f t="shared" si="1"/>
        <v>5.6000000000000005</v>
      </c>
      <c r="V39">
        <f t="shared" si="2"/>
        <v>0.69491199999999997</v>
      </c>
      <c r="W39">
        <f t="shared" si="3"/>
        <v>1.8032192</v>
      </c>
    </row>
    <row r="40" spans="1:23" x14ac:dyDescent="0.25">
      <c r="A40" t="s">
        <v>164</v>
      </c>
      <c r="B40" s="1">
        <v>43131</v>
      </c>
      <c r="C40" t="s">
        <v>165</v>
      </c>
      <c r="D40" t="s">
        <v>166</v>
      </c>
      <c r="E40" t="s">
        <v>167</v>
      </c>
      <c r="F40" s="1">
        <v>43129</v>
      </c>
      <c r="G40">
        <v>1</v>
      </c>
      <c r="H40">
        <v>97882</v>
      </c>
      <c r="I40">
        <v>2420</v>
      </c>
      <c r="J40">
        <v>78</v>
      </c>
      <c r="K40">
        <v>280</v>
      </c>
      <c r="L40" t="b">
        <v>0</v>
      </c>
      <c r="M40" t="b">
        <v>0</v>
      </c>
      <c r="N40" t="b">
        <v>0</v>
      </c>
      <c r="O40">
        <v>2</v>
      </c>
      <c r="P40">
        <v>1</v>
      </c>
      <c r="Q40" s="2">
        <v>0.02</v>
      </c>
      <c r="R40" s="2">
        <v>0</v>
      </c>
      <c r="S40" s="2">
        <v>0</v>
      </c>
      <c r="T40">
        <f t="shared" si="0"/>
        <v>0.4</v>
      </c>
      <c r="U40">
        <f t="shared" si="1"/>
        <v>0.60000000000000009</v>
      </c>
      <c r="V40">
        <f t="shared" si="2"/>
        <v>0.24894100000000002</v>
      </c>
      <c r="W40">
        <f t="shared" si="3"/>
        <v>0.39712935000000005</v>
      </c>
    </row>
    <row r="41" spans="1:23" x14ac:dyDescent="0.25">
      <c r="A41" t="s">
        <v>168</v>
      </c>
      <c r="B41" s="1">
        <v>43116</v>
      </c>
      <c r="C41" t="s">
        <v>169</v>
      </c>
      <c r="D41" t="s">
        <v>170</v>
      </c>
      <c r="E41" t="s">
        <v>171</v>
      </c>
      <c r="F41" s="1">
        <v>43097</v>
      </c>
      <c r="G41">
        <v>1</v>
      </c>
      <c r="H41">
        <v>3079</v>
      </c>
      <c r="I41">
        <v>5</v>
      </c>
      <c r="J41">
        <v>3</v>
      </c>
      <c r="K41">
        <v>0</v>
      </c>
      <c r="L41" t="b">
        <v>0</v>
      </c>
      <c r="M41" t="b">
        <v>0</v>
      </c>
      <c r="N41" t="b">
        <v>0</v>
      </c>
      <c r="O41">
        <v>19</v>
      </c>
      <c r="P41">
        <v>4</v>
      </c>
      <c r="Q41" s="2">
        <v>0</v>
      </c>
      <c r="R41" s="2">
        <v>0</v>
      </c>
      <c r="S41" s="2">
        <v>0</v>
      </c>
      <c r="T41">
        <f t="shared" si="0"/>
        <v>0.4</v>
      </c>
      <c r="U41">
        <f t="shared" si="1"/>
        <v>0.20000000000000018</v>
      </c>
      <c r="V41">
        <f t="shared" si="2"/>
        <v>1.5394999999999999E-3</v>
      </c>
      <c r="W41">
        <f t="shared" si="3"/>
        <v>0.21053882500000007</v>
      </c>
    </row>
    <row r="42" spans="1:23" x14ac:dyDescent="0.25">
      <c r="A42" t="s">
        <v>172</v>
      </c>
      <c r="B42" s="1">
        <v>43176</v>
      </c>
      <c r="C42" t="s">
        <v>173</v>
      </c>
      <c r="D42" t="s">
        <v>174</v>
      </c>
      <c r="E42" t="s">
        <v>175</v>
      </c>
      <c r="F42" s="1">
        <v>43172</v>
      </c>
      <c r="G42">
        <v>1</v>
      </c>
      <c r="H42">
        <v>850683</v>
      </c>
      <c r="I42">
        <v>13219</v>
      </c>
      <c r="J42">
        <v>1145</v>
      </c>
      <c r="K42">
        <v>1195</v>
      </c>
      <c r="L42" t="b">
        <v>0</v>
      </c>
      <c r="M42" t="b">
        <v>0</v>
      </c>
      <c r="N42" t="b">
        <v>0</v>
      </c>
      <c r="O42">
        <v>4</v>
      </c>
      <c r="P42">
        <v>3</v>
      </c>
      <c r="Q42" s="2">
        <v>0.02</v>
      </c>
      <c r="R42" s="2">
        <v>0</v>
      </c>
      <c r="S42" s="2">
        <v>0</v>
      </c>
      <c r="T42">
        <f t="shared" si="0"/>
        <v>0.4</v>
      </c>
      <c r="U42">
        <f t="shared" si="1"/>
        <v>2.2000000000000002</v>
      </c>
      <c r="V42">
        <f t="shared" si="2"/>
        <v>0.62534149999999999</v>
      </c>
      <c r="W42">
        <f t="shared" si="3"/>
        <v>0.92886952500000008</v>
      </c>
    </row>
    <row r="43" spans="1:23" x14ac:dyDescent="0.25">
      <c r="A43" t="s">
        <v>176</v>
      </c>
      <c r="B43" s="1">
        <v>43081</v>
      </c>
      <c r="C43" t="s">
        <v>177</v>
      </c>
      <c r="D43" t="s">
        <v>178</v>
      </c>
      <c r="E43" t="s">
        <v>179</v>
      </c>
      <c r="F43" s="1">
        <v>43075</v>
      </c>
      <c r="G43">
        <v>1</v>
      </c>
      <c r="H43">
        <v>31015</v>
      </c>
      <c r="I43">
        <v>421</v>
      </c>
      <c r="J43">
        <v>11</v>
      </c>
      <c r="K43">
        <v>125</v>
      </c>
      <c r="L43" t="b">
        <v>0</v>
      </c>
      <c r="M43" t="b">
        <v>0</v>
      </c>
      <c r="N43" t="b">
        <v>0</v>
      </c>
      <c r="O43">
        <v>6</v>
      </c>
      <c r="P43">
        <v>5</v>
      </c>
      <c r="Q43" s="2">
        <v>0.01</v>
      </c>
      <c r="R43" s="2">
        <v>0</v>
      </c>
      <c r="S43" s="2">
        <v>0</v>
      </c>
      <c r="T43">
        <f t="shared" si="0"/>
        <v>0.4</v>
      </c>
      <c r="U43">
        <f t="shared" si="1"/>
        <v>3.8</v>
      </c>
      <c r="V43">
        <f t="shared" si="2"/>
        <v>0.1155075</v>
      </c>
      <c r="W43">
        <f t="shared" si="3"/>
        <v>1.1504276249999998</v>
      </c>
    </row>
    <row r="44" spans="1:23" x14ac:dyDescent="0.25">
      <c r="A44" t="s">
        <v>180</v>
      </c>
      <c r="B44" s="1">
        <v>43157</v>
      </c>
      <c r="C44" t="s">
        <v>181</v>
      </c>
      <c r="D44" t="s">
        <v>182</v>
      </c>
      <c r="E44" t="s">
        <v>183</v>
      </c>
      <c r="F44" s="1">
        <v>43147</v>
      </c>
      <c r="G44">
        <v>1</v>
      </c>
      <c r="H44">
        <v>13418200</v>
      </c>
      <c r="I44">
        <v>370750</v>
      </c>
      <c r="J44">
        <v>20469</v>
      </c>
      <c r="K44">
        <v>23500</v>
      </c>
      <c r="L44" t="b">
        <v>0</v>
      </c>
      <c r="M44" t="b">
        <v>0</v>
      </c>
      <c r="N44" t="b">
        <v>0</v>
      </c>
      <c r="O44">
        <v>10</v>
      </c>
      <c r="P44">
        <v>9</v>
      </c>
      <c r="Q44" s="2">
        <v>0.03</v>
      </c>
      <c r="R44" s="2">
        <v>0</v>
      </c>
      <c r="S44" s="2">
        <v>0</v>
      </c>
      <c r="T44">
        <f t="shared" si="0"/>
        <v>0.4</v>
      </c>
      <c r="U44">
        <f t="shared" si="1"/>
        <v>7</v>
      </c>
      <c r="V44">
        <f t="shared" si="2"/>
        <v>7.0090999999999992</v>
      </c>
      <c r="W44">
        <f t="shared" si="3"/>
        <v>4.3631849999999996</v>
      </c>
    </row>
    <row r="45" spans="1:23" x14ac:dyDescent="0.25">
      <c r="A45" t="s">
        <v>184</v>
      </c>
      <c r="B45" s="1">
        <v>43240</v>
      </c>
      <c r="C45" t="s">
        <v>185</v>
      </c>
      <c r="D45" t="s">
        <v>186</v>
      </c>
      <c r="E45" t="s">
        <v>187</v>
      </c>
      <c r="F45" s="1">
        <v>43232</v>
      </c>
      <c r="G45">
        <v>1</v>
      </c>
      <c r="H45">
        <v>3019735</v>
      </c>
      <c r="I45">
        <v>90843</v>
      </c>
      <c r="J45">
        <v>5356</v>
      </c>
      <c r="K45">
        <v>6691</v>
      </c>
      <c r="L45" t="b">
        <v>0</v>
      </c>
      <c r="M45" t="b">
        <v>0</v>
      </c>
      <c r="N45" t="b">
        <v>0</v>
      </c>
      <c r="O45">
        <v>8</v>
      </c>
      <c r="P45">
        <v>8</v>
      </c>
      <c r="Q45" s="2">
        <v>0.03</v>
      </c>
      <c r="R45" s="2">
        <v>0</v>
      </c>
      <c r="S45" s="2">
        <v>0</v>
      </c>
      <c r="T45">
        <f t="shared" si="0"/>
        <v>0.4</v>
      </c>
      <c r="U45">
        <f t="shared" si="1"/>
        <v>6.4</v>
      </c>
      <c r="V45">
        <f t="shared" si="2"/>
        <v>1.8098675</v>
      </c>
      <c r="W45">
        <f t="shared" si="3"/>
        <v>2.3934536250000003</v>
      </c>
    </row>
    <row r="46" spans="1:23" x14ac:dyDescent="0.25">
      <c r="A46" t="s">
        <v>188</v>
      </c>
      <c r="B46" s="1">
        <v>43126</v>
      </c>
      <c r="C46" t="s">
        <v>189</v>
      </c>
      <c r="D46" t="s">
        <v>190</v>
      </c>
      <c r="E46" t="s">
        <v>191</v>
      </c>
      <c r="F46" s="1">
        <v>43119</v>
      </c>
      <c r="G46">
        <v>1</v>
      </c>
      <c r="H46">
        <v>485881</v>
      </c>
      <c r="I46">
        <v>19670</v>
      </c>
      <c r="J46">
        <v>1659</v>
      </c>
      <c r="K46">
        <v>4259</v>
      </c>
      <c r="L46" t="b">
        <v>0</v>
      </c>
      <c r="M46" t="b">
        <v>0</v>
      </c>
      <c r="N46" t="b">
        <v>0</v>
      </c>
      <c r="O46">
        <v>7</v>
      </c>
      <c r="P46">
        <v>8</v>
      </c>
      <c r="Q46" s="2">
        <v>0.04</v>
      </c>
      <c r="R46" s="2">
        <v>0</v>
      </c>
      <c r="S46" s="2">
        <v>0.01</v>
      </c>
      <c r="T46">
        <f t="shared" si="0"/>
        <v>0.4</v>
      </c>
      <c r="U46">
        <f t="shared" si="1"/>
        <v>6.6000000000000005</v>
      </c>
      <c r="V46">
        <f t="shared" si="2"/>
        <v>0.89294050000000003</v>
      </c>
      <c r="W46">
        <f t="shared" si="3"/>
        <v>2.1225291749999999</v>
      </c>
    </row>
    <row r="47" spans="1:23" x14ac:dyDescent="0.25">
      <c r="A47" t="s">
        <v>192</v>
      </c>
      <c r="B47" s="1">
        <v>43195</v>
      </c>
      <c r="C47" t="s">
        <v>193</v>
      </c>
      <c r="D47" t="s">
        <v>194</v>
      </c>
      <c r="E47" t="s">
        <v>195</v>
      </c>
      <c r="F47" s="1">
        <v>43179</v>
      </c>
      <c r="G47">
        <v>1</v>
      </c>
      <c r="H47">
        <v>1150554</v>
      </c>
      <c r="I47">
        <v>12460</v>
      </c>
      <c r="J47">
        <v>469</v>
      </c>
      <c r="K47">
        <v>1960</v>
      </c>
      <c r="L47" t="b">
        <v>0</v>
      </c>
      <c r="M47" t="b">
        <v>0</v>
      </c>
      <c r="N47" t="b">
        <v>0</v>
      </c>
      <c r="O47">
        <v>16</v>
      </c>
      <c r="P47">
        <v>15</v>
      </c>
      <c r="Q47" s="2">
        <v>0.01</v>
      </c>
      <c r="R47" s="2">
        <v>0</v>
      </c>
      <c r="S47" s="2">
        <v>0</v>
      </c>
      <c r="T47">
        <f t="shared" si="0"/>
        <v>0.4</v>
      </c>
      <c r="U47">
        <f t="shared" si="1"/>
        <v>11.8</v>
      </c>
      <c r="V47">
        <f t="shared" si="2"/>
        <v>0.67527699999999991</v>
      </c>
      <c r="W47">
        <f t="shared" si="3"/>
        <v>3.34634695</v>
      </c>
    </row>
    <row r="48" spans="1:23" x14ac:dyDescent="0.25">
      <c r="A48" t="s">
        <v>196</v>
      </c>
      <c r="B48" s="1">
        <v>43242</v>
      </c>
      <c r="C48" t="s">
        <v>197</v>
      </c>
      <c r="D48" t="s">
        <v>198</v>
      </c>
      <c r="E48" t="s">
        <v>199</v>
      </c>
      <c r="F48" s="1">
        <v>43238</v>
      </c>
      <c r="G48">
        <v>1</v>
      </c>
      <c r="H48">
        <v>1373683</v>
      </c>
      <c r="I48">
        <v>42501</v>
      </c>
      <c r="J48">
        <v>1878</v>
      </c>
      <c r="K48">
        <v>2745</v>
      </c>
      <c r="L48" t="b">
        <v>0</v>
      </c>
      <c r="M48" t="b">
        <v>0</v>
      </c>
      <c r="N48" t="b">
        <v>0</v>
      </c>
      <c r="O48">
        <v>4</v>
      </c>
      <c r="P48">
        <v>2</v>
      </c>
      <c r="Q48" s="2">
        <v>0.03</v>
      </c>
      <c r="R48" s="2">
        <v>0</v>
      </c>
      <c r="S48" s="2">
        <v>0</v>
      </c>
      <c r="T48">
        <f t="shared" si="0"/>
        <v>0.4</v>
      </c>
      <c r="U48">
        <f t="shared" si="1"/>
        <v>1.2000000000000002</v>
      </c>
      <c r="V48">
        <f t="shared" si="2"/>
        <v>0.98684149999999993</v>
      </c>
      <c r="W48">
        <f t="shared" si="3"/>
        <v>0.80539452500000008</v>
      </c>
    </row>
    <row r="49" spans="1:23" x14ac:dyDescent="0.25">
      <c r="A49" t="s">
        <v>200</v>
      </c>
      <c r="B49" s="1">
        <v>43164</v>
      </c>
      <c r="C49" t="s">
        <v>201</v>
      </c>
      <c r="D49" t="s">
        <v>202</v>
      </c>
      <c r="E49" t="s">
        <v>203</v>
      </c>
      <c r="F49" s="1">
        <v>43150</v>
      </c>
      <c r="G49">
        <v>1</v>
      </c>
      <c r="H49">
        <v>3254707</v>
      </c>
      <c r="I49">
        <v>80651</v>
      </c>
      <c r="J49">
        <v>1019</v>
      </c>
      <c r="K49">
        <v>6042</v>
      </c>
      <c r="L49" t="b">
        <v>0</v>
      </c>
      <c r="M49" t="b">
        <v>0</v>
      </c>
      <c r="N49" t="b">
        <v>0</v>
      </c>
      <c r="O49">
        <v>14</v>
      </c>
      <c r="P49">
        <v>12</v>
      </c>
      <c r="Q49" s="2">
        <v>0.02</v>
      </c>
      <c r="R49" s="2">
        <v>0</v>
      </c>
      <c r="S49" s="2">
        <v>0</v>
      </c>
      <c r="T49">
        <f t="shared" si="0"/>
        <v>0.4</v>
      </c>
      <c r="U49">
        <f t="shared" si="1"/>
        <v>9.2000000000000011</v>
      </c>
      <c r="V49">
        <f t="shared" si="2"/>
        <v>1.8273534999999999</v>
      </c>
      <c r="W49">
        <f t="shared" si="3"/>
        <v>3.0995737250000004</v>
      </c>
    </row>
    <row r="50" spans="1:23" x14ac:dyDescent="0.25">
      <c r="A50" t="s">
        <v>204</v>
      </c>
      <c r="B50" s="1">
        <v>43055</v>
      </c>
      <c r="C50" t="s">
        <v>205</v>
      </c>
      <c r="D50" t="s">
        <v>206</v>
      </c>
      <c r="E50" t="s">
        <v>207</v>
      </c>
      <c r="F50" s="1">
        <v>43048</v>
      </c>
      <c r="G50">
        <v>1</v>
      </c>
      <c r="H50">
        <v>58135</v>
      </c>
      <c r="I50">
        <v>519</v>
      </c>
      <c r="J50">
        <v>69</v>
      </c>
      <c r="K50">
        <v>65</v>
      </c>
      <c r="L50" t="b">
        <v>0</v>
      </c>
      <c r="M50" t="b">
        <v>0</v>
      </c>
      <c r="N50" t="b">
        <v>0</v>
      </c>
      <c r="O50">
        <v>7</v>
      </c>
      <c r="P50">
        <v>3</v>
      </c>
      <c r="Q50" s="2">
        <v>0.01</v>
      </c>
      <c r="R50" s="2">
        <v>0</v>
      </c>
      <c r="S50" s="2">
        <v>0</v>
      </c>
      <c r="T50">
        <f t="shared" si="0"/>
        <v>0.4</v>
      </c>
      <c r="U50">
        <f t="shared" si="1"/>
        <v>1.6000000000000003</v>
      </c>
      <c r="V50">
        <f t="shared" si="2"/>
        <v>0.1290675</v>
      </c>
      <c r="W50">
        <f t="shared" si="3"/>
        <v>0.60517362500000005</v>
      </c>
    </row>
    <row r="51" spans="1:23" x14ac:dyDescent="0.25">
      <c r="A51" t="s">
        <v>208</v>
      </c>
      <c r="B51" s="1">
        <v>43087</v>
      </c>
      <c r="C51" t="s">
        <v>209</v>
      </c>
      <c r="D51" t="s">
        <v>210</v>
      </c>
      <c r="E51" t="s">
        <v>211</v>
      </c>
      <c r="F51" s="1">
        <v>43080</v>
      </c>
      <c r="G51">
        <v>1</v>
      </c>
      <c r="H51">
        <v>792814</v>
      </c>
      <c r="I51">
        <v>12441</v>
      </c>
      <c r="J51">
        <v>1837</v>
      </c>
      <c r="K51">
        <v>5493</v>
      </c>
      <c r="L51" t="b">
        <v>0</v>
      </c>
      <c r="M51" t="b">
        <v>0</v>
      </c>
      <c r="N51" t="b">
        <v>0</v>
      </c>
      <c r="O51">
        <v>7</v>
      </c>
      <c r="P51">
        <v>7</v>
      </c>
      <c r="Q51" s="2">
        <v>0.02</v>
      </c>
      <c r="R51" s="2">
        <v>0</v>
      </c>
      <c r="S51" s="2">
        <v>0.01</v>
      </c>
      <c r="T51">
        <f t="shared" si="0"/>
        <v>0.4</v>
      </c>
      <c r="U51">
        <f t="shared" si="1"/>
        <v>5.6000000000000005</v>
      </c>
      <c r="V51">
        <f t="shared" si="2"/>
        <v>0.84640700000000002</v>
      </c>
      <c r="W51">
        <f t="shared" si="3"/>
        <v>1.8562424500000001</v>
      </c>
    </row>
    <row r="52" spans="1:23" x14ac:dyDescent="0.25">
      <c r="A52" t="s">
        <v>212</v>
      </c>
      <c r="B52" s="1">
        <v>43135</v>
      </c>
      <c r="C52" t="s">
        <v>213</v>
      </c>
      <c r="D52" t="s">
        <v>214</v>
      </c>
      <c r="E52" t="s">
        <v>215</v>
      </c>
      <c r="F52" s="1">
        <v>43129</v>
      </c>
      <c r="G52">
        <v>1</v>
      </c>
      <c r="H52">
        <v>125001</v>
      </c>
      <c r="I52">
        <v>16368</v>
      </c>
      <c r="J52">
        <v>171</v>
      </c>
      <c r="K52">
        <v>934</v>
      </c>
      <c r="L52" t="b">
        <v>0</v>
      </c>
      <c r="M52" t="b">
        <v>0</v>
      </c>
      <c r="N52" t="b">
        <v>0</v>
      </c>
      <c r="O52">
        <v>6</v>
      </c>
      <c r="P52">
        <v>4</v>
      </c>
      <c r="Q52" s="2">
        <v>0.13</v>
      </c>
      <c r="R52" s="2">
        <v>0</v>
      </c>
      <c r="S52" s="2">
        <v>0.01</v>
      </c>
      <c r="T52">
        <f t="shared" si="0"/>
        <v>0.4</v>
      </c>
      <c r="U52">
        <f t="shared" si="1"/>
        <v>2.8000000000000003</v>
      </c>
      <c r="V52">
        <f t="shared" si="2"/>
        <v>1.6125005000000001</v>
      </c>
      <c r="W52">
        <f t="shared" si="3"/>
        <v>1.4243751750000002</v>
      </c>
    </row>
    <row r="53" spans="1:23" x14ac:dyDescent="0.25">
      <c r="A53" t="s">
        <v>216</v>
      </c>
      <c r="B53" s="1">
        <v>43105</v>
      </c>
      <c r="C53" t="s">
        <v>217</v>
      </c>
      <c r="D53" t="s">
        <v>218</v>
      </c>
      <c r="E53" t="s">
        <v>219</v>
      </c>
      <c r="F53" s="1">
        <v>43098</v>
      </c>
      <c r="G53">
        <v>1</v>
      </c>
      <c r="H53">
        <v>7662</v>
      </c>
      <c r="I53">
        <v>52</v>
      </c>
      <c r="J53">
        <v>4</v>
      </c>
      <c r="K53">
        <v>3</v>
      </c>
      <c r="L53" t="b">
        <v>0</v>
      </c>
      <c r="M53" t="b">
        <v>0</v>
      </c>
      <c r="N53" t="b">
        <v>0</v>
      </c>
      <c r="O53">
        <v>7</v>
      </c>
      <c r="P53">
        <v>5</v>
      </c>
      <c r="Q53" s="2">
        <v>0.01</v>
      </c>
      <c r="R53" s="2">
        <v>0</v>
      </c>
      <c r="S53" s="2">
        <v>0</v>
      </c>
      <c r="T53">
        <f t="shared" si="0"/>
        <v>0.4</v>
      </c>
      <c r="U53">
        <f t="shared" si="1"/>
        <v>3.6</v>
      </c>
      <c r="V53">
        <f t="shared" si="2"/>
        <v>0.10383100000000001</v>
      </c>
      <c r="W53">
        <f t="shared" si="3"/>
        <v>1.09634085</v>
      </c>
    </row>
    <row r="54" spans="1:23" x14ac:dyDescent="0.25">
      <c r="A54" t="s">
        <v>220</v>
      </c>
      <c r="B54" s="1">
        <v>43150</v>
      </c>
      <c r="C54" t="s">
        <v>221</v>
      </c>
      <c r="D54" t="s">
        <v>222</v>
      </c>
      <c r="E54" t="s">
        <v>223</v>
      </c>
      <c r="F54" s="1">
        <v>43143</v>
      </c>
      <c r="G54">
        <v>1</v>
      </c>
      <c r="H54">
        <v>29352</v>
      </c>
      <c r="I54">
        <v>1610</v>
      </c>
      <c r="J54">
        <v>9</v>
      </c>
      <c r="K54">
        <v>155</v>
      </c>
      <c r="L54" t="b">
        <v>0</v>
      </c>
      <c r="M54" t="b">
        <v>0</v>
      </c>
      <c r="N54" t="b">
        <v>0</v>
      </c>
      <c r="O54">
        <v>7</v>
      </c>
      <c r="P54">
        <v>2</v>
      </c>
      <c r="Q54" s="2">
        <v>0.05</v>
      </c>
      <c r="R54" s="2">
        <v>0</v>
      </c>
      <c r="S54" s="2">
        <v>0.01</v>
      </c>
      <c r="T54">
        <f t="shared" si="0"/>
        <v>0.4</v>
      </c>
      <c r="U54">
        <f t="shared" si="1"/>
        <v>0.60000000000000009</v>
      </c>
      <c r="V54">
        <f t="shared" si="2"/>
        <v>0.76467600000000013</v>
      </c>
      <c r="W54">
        <f t="shared" si="3"/>
        <v>0.57763660000000006</v>
      </c>
    </row>
    <row r="55" spans="1:23" x14ac:dyDescent="0.25">
      <c r="A55" t="s">
        <v>224</v>
      </c>
      <c r="B55" s="1">
        <v>43155</v>
      </c>
      <c r="C55" t="s">
        <v>225</v>
      </c>
      <c r="D55" t="s">
        <v>226</v>
      </c>
      <c r="E55" t="s">
        <v>227</v>
      </c>
      <c r="F55" s="1">
        <v>43147</v>
      </c>
      <c r="G55">
        <v>1</v>
      </c>
      <c r="H55">
        <v>3622209</v>
      </c>
      <c r="I55">
        <v>117794</v>
      </c>
      <c r="J55">
        <v>1851</v>
      </c>
      <c r="K55">
        <v>2785</v>
      </c>
      <c r="L55" t="b">
        <v>0</v>
      </c>
      <c r="M55" t="b">
        <v>0</v>
      </c>
      <c r="N55" t="b">
        <v>0</v>
      </c>
      <c r="O55">
        <v>8</v>
      </c>
      <c r="P55">
        <v>8</v>
      </c>
      <c r="Q55" s="2">
        <v>0.03</v>
      </c>
      <c r="R55" s="2">
        <v>0</v>
      </c>
      <c r="S55" s="2">
        <v>0</v>
      </c>
      <c r="T55">
        <f t="shared" si="0"/>
        <v>0.4</v>
      </c>
      <c r="U55">
        <f t="shared" si="1"/>
        <v>6.4</v>
      </c>
      <c r="V55">
        <f t="shared" si="2"/>
        <v>2.1111044999999997</v>
      </c>
      <c r="W55">
        <f t="shared" si="3"/>
        <v>2.4988865750000002</v>
      </c>
    </row>
    <row r="56" spans="1:23" x14ac:dyDescent="0.25">
      <c r="A56" t="s">
        <v>228</v>
      </c>
      <c r="B56" s="1">
        <v>43074</v>
      </c>
      <c r="C56" t="s">
        <v>229</v>
      </c>
      <c r="D56" t="s">
        <v>230</v>
      </c>
      <c r="E56" t="s">
        <v>231</v>
      </c>
      <c r="F56" s="1">
        <v>43067</v>
      </c>
      <c r="G56">
        <v>1</v>
      </c>
      <c r="H56">
        <v>1108618</v>
      </c>
      <c r="I56">
        <v>9984</v>
      </c>
      <c r="J56">
        <v>1327</v>
      </c>
      <c r="K56">
        <v>2639</v>
      </c>
      <c r="L56" t="b">
        <v>0</v>
      </c>
      <c r="M56" t="b">
        <v>0</v>
      </c>
      <c r="N56" t="b">
        <v>0</v>
      </c>
      <c r="O56">
        <v>7</v>
      </c>
      <c r="P56">
        <v>6</v>
      </c>
      <c r="Q56" s="2">
        <v>0.01</v>
      </c>
      <c r="R56" s="2">
        <v>0</v>
      </c>
      <c r="S56" s="2">
        <v>0</v>
      </c>
      <c r="T56">
        <f t="shared" si="0"/>
        <v>0.4</v>
      </c>
      <c r="U56">
        <f t="shared" si="1"/>
        <v>4.6000000000000005</v>
      </c>
      <c r="V56">
        <f t="shared" si="2"/>
        <v>0.65430899999999992</v>
      </c>
      <c r="W56">
        <f t="shared" si="3"/>
        <v>1.5390081499999999</v>
      </c>
    </row>
    <row r="57" spans="1:23" x14ac:dyDescent="0.25">
      <c r="A57" t="s">
        <v>232</v>
      </c>
      <c r="B57" s="1">
        <v>43213</v>
      </c>
      <c r="C57" t="s">
        <v>233</v>
      </c>
      <c r="D57" t="s">
        <v>234</v>
      </c>
      <c r="E57" t="s">
        <v>235</v>
      </c>
      <c r="F57" s="1">
        <v>43198</v>
      </c>
      <c r="G57">
        <v>1</v>
      </c>
      <c r="H57">
        <v>896317</v>
      </c>
      <c r="I57">
        <v>44009</v>
      </c>
      <c r="J57">
        <v>943</v>
      </c>
      <c r="K57">
        <v>4540</v>
      </c>
      <c r="L57" t="b">
        <v>0</v>
      </c>
      <c r="M57" t="b">
        <v>0</v>
      </c>
      <c r="N57" t="b">
        <v>0</v>
      </c>
      <c r="O57">
        <v>15</v>
      </c>
      <c r="P57">
        <v>10</v>
      </c>
      <c r="Q57" s="2">
        <v>0.05</v>
      </c>
      <c r="R57" s="2">
        <v>0</v>
      </c>
      <c r="S57" s="2">
        <v>0.01</v>
      </c>
      <c r="T57">
        <f t="shared" si="0"/>
        <v>0.4</v>
      </c>
      <c r="U57">
        <f t="shared" si="1"/>
        <v>7</v>
      </c>
      <c r="V57">
        <f t="shared" si="2"/>
        <v>1.1981585000000001</v>
      </c>
      <c r="W57">
        <f t="shared" si="3"/>
        <v>2.3293554750000003</v>
      </c>
    </row>
    <row r="58" spans="1:23" x14ac:dyDescent="0.25">
      <c r="A58" t="s">
        <v>236</v>
      </c>
      <c r="B58" s="1">
        <v>43105</v>
      </c>
      <c r="C58" t="s">
        <v>237</v>
      </c>
      <c r="D58" t="s">
        <v>238</v>
      </c>
      <c r="E58" t="s">
        <v>239</v>
      </c>
      <c r="F58" s="1">
        <v>43100</v>
      </c>
      <c r="G58">
        <v>1</v>
      </c>
      <c r="H58">
        <v>5224</v>
      </c>
      <c r="I58">
        <v>522</v>
      </c>
      <c r="J58">
        <v>2</v>
      </c>
      <c r="K58">
        <v>71</v>
      </c>
      <c r="L58" t="b">
        <v>0</v>
      </c>
      <c r="M58" t="b">
        <v>0</v>
      </c>
      <c r="N58" t="b">
        <v>0</v>
      </c>
      <c r="O58">
        <v>5</v>
      </c>
      <c r="P58">
        <v>1</v>
      </c>
      <c r="Q58" s="2">
        <v>0.1</v>
      </c>
      <c r="R58" s="2">
        <v>0</v>
      </c>
      <c r="S58" s="2">
        <v>0.01</v>
      </c>
      <c r="T58">
        <f t="shared" si="0"/>
        <v>0.4</v>
      </c>
      <c r="U58">
        <f t="shared" si="1"/>
        <v>0</v>
      </c>
      <c r="V58">
        <f t="shared" si="2"/>
        <v>1.2526120000000003</v>
      </c>
      <c r="W58">
        <f t="shared" si="3"/>
        <v>0.59841420000000012</v>
      </c>
    </row>
    <row r="59" spans="1:23" x14ac:dyDescent="0.25">
      <c r="A59" t="s">
        <v>240</v>
      </c>
      <c r="B59" s="1">
        <v>43091</v>
      </c>
      <c r="C59" t="s">
        <v>241</v>
      </c>
      <c r="D59" t="s">
        <v>242</v>
      </c>
      <c r="E59" t="s">
        <v>243</v>
      </c>
      <c r="F59" s="1">
        <v>43085</v>
      </c>
      <c r="G59">
        <v>1</v>
      </c>
      <c r="H59">
        <v>2846563</v>
      </c>
      <c r="I59">
        <v>158779</v>
      </c>
      <c r="J59">
        <v>1820</v>
      </c>
      <c r="K59">
        <v>13520</v>
      </c>
      <c r="L59" t="b">
        <v>0</v>
      </c>
      <c r="M59" t="b">
        <v>0</v>
      </c>
      <c r="N59" t="b">
        <v>0</v>
      </c>
      <c r="O59">
        <v>6</v>
      </c>
      <c r="P59">
        <v>5</v>
      </c>
      <c r="Q59" s="2">
        <v>0.06</v>
      </c>
      <c r="R59" s="2">
        <v>0</v>
      </c>
      <c r="S59" s="2">
        <v>0</v>
      </c>
      <c r="T59">
        <f t="shared" si="0"/>
        <v>0.4</v>
      </c>
      <c r="U59">
        <f t="shared" si="1"/>
        <v>3.8</v>
      </c>
      <c r="V59">
        <f t="shared" si="2"/>
        <v>2.0232815</v>
      </c>
      <c r="W59">
        <f t="shared" si="3"/>
        <v>1.8181485249999998</v>
      </c>
    </row>
    <row r="60" spans="1:23" x14ac:dyDescent="0.25">
      <c r="A60" t="s">
        <v>244</v>
      </c>
      <c r="B60" s="1">
        <v>43099</v>
      </c>
      <c r="C60" t="s">
        <v>245</v>
      </c>
      <c r="D60" t="s">
        <v>246</v>
      </c>
      <c r="E60" t="s">
        <v>247</v>
      </c>
      <c r="F60" s="1">
        <v>43088</v>
      </c>
      <c r="G60">
        <v>1</v>
      </c>
      <c r="H60">
        <v>1823566</v>
      </c>
      <c r="I60">
        <v>42678</v>
      </c>
      <c r="J60">
        <v>1234</v>
      </c>
      <c r="K60">
        <v>4908</v>
      </c>
      <c r="L60" t="b">
        <v>0</v>
      </c>
      <c r="M60" t="b">
        <v>0</v>
      </c>
      <c r="N60" t="b">
        <v>0</v>
      </c>
      <c r="O60">
        <v>11</v>
      </c>
      <c r="P60">
        <v>11</v>
      </c>
      <c r="Q60" s="2">
        <v>0.02</v>
      </c>
      <c r="R60" s="2">
        <v>0</v>
      </c>
      <c r="S60" s="2">
        <v>0</v>
      </c>
      <c r="T60">
        <f t="shared" si="0"/>
        <v>0.4</v>
      </c>
      <c r="U60">
        <f t="shared" si="1"/>
        <v>8.8000000000000007</v>
      </c>
      <c r="V60">
        <f t="shared" si="2"/>
        <v>1.111783</v>
      </c>
      <c r="W60">
        <f t="shared" si="3"/>
        <v>2.7491240500000003</v>
      </c>
    </row>
    <row r="61" spans="1:23" x14ac:dyDescent="0.25">
      <c r="A61" t="s">
        <v>248</v>
      </c>
      <c r="B61" s="1">
        <v>43099</v>
      </c>
      <c r="C61" t="s">
        <v>249</v>
      </c>
      <c r="D61" t="s">
        <v>250</v>
      </c>
      <c r="E61" t="s">
        <v>251</v>
      </c>
      <c r="F61" s="1">
        <v>43088</v>
      </c>
      <c r="G61">
        <v>1</v>
      </c>
      <c r="H61">
        <v>2776665</v>
      </c>
      <c r="I61">
        <v>54243</v>
      </c>
      <c r="J61">
        <v>866</v>
      </c>
      <c r="K61">
        <v>1801</v>
      </c>
      <c r="L61" t="b">
        <v>0</v>
      </c>
      <c r="M61" t="b">
        <v>0</v>
      </c>
      <c r="N61" t="b">
        <v>0</v>
      </c>
      <c r="O61">
        <v>11</v>
      </c>
      <c r="P61">
        <v>10</v>
      </c>
      <c r="Q61" s="2">
        <v>0.02</v>
      </c>
      <c r="R61" s="2">
        <v>0</v>
      </c>
      <c r="S61" s="2">
        <v>0</v>
      </c>
      <c r="T61">
        <f t="shared" si="0"/>
        <v>0.4</v>
      </c>
      <c r="U61">
        <f t="shared" si="1"/>
        <v>7.8</v>
      </c>
      <c r="V61">
        <f t="shared" si="2"/>
        <v>1.5883324999999999</v>
      </c>
      <c r="W61">
        <f t="shared" si="3"/>
        <v>2.6659163749999997</v>
      </c>
    </row>
    <row r="62" spans="1:23" x14ac:dyDescent="0.25">
      <c r="A62" t="s">
        <v>252</v>
      </c>
      <c r="B62" s="1">
        <v>43210</v>
      </c>
      <c r="C62" t="s">
        <v>253</v>
      </c>
      <c r="D62" t="s">
        <v>254</v>
      </c>
      <c r="E62" t="s">
        <v>255</v>
      </c>
      <c r="F62" s="1">
        <v>43203</v>
      </c>
      <c r="G62">
        <v>1</v>
      </c>
      <c r="H62">
        <v>3105286</v>
      </c>
      <c r="I62">
        <v>180986</v>
      </c>
      <c r="J62">
        <v>3372</v>
      </c>
      <c r="K62">
        <v>9976</v>
      </c>
      <c r="L62" t="b">
        <v>0</v>
      </c>
      <c r="M62" t="b">
        <v>0</v>
      </c>
      <c r="N62" t="b">
        <v>0</v>
      </c>
      <c r="O62">
        <v>7</v>
      </c>
      <c r="P62">
        <v>7</v>
      </c>
      <c r="Q62" s="2">
        <v>0.06</v>
      </c>
      <c r="R62" s="2">
        <v>0</v>
      </c>
      <c r="S62" s="2">
        <v>0</v>
      </c>
      <c r="T62">
        <f t="shared" si="0"/>
        <v>0.4</v>
      </c>
      <c r="U62">
        <f t="shared" si="1"/>
        <v>5.6000000000000005</v>
      </c>
      <c r="V62">
        <f t="shared" si="2"/>
        <v>2.1526429999999999</v>
      </c>
      <c r="W62">
        <f t="shared" si="3"/>
        <v>2.3134250500000002</v>
      </c>
    </row>
    <row r="63" spans="1:23" x14ac:dyDescent="0.25">
      <c r="A63" t="s">
        <v>256</v>
      </c>
      <c r="B63" s="1">
        <v>43090</v>
      </c>
      <c r="C63" t="s">
        <v>257</v>
      </c>
      <c r="D63" t="s">
        <v>258</v>
      </c>
      <c r="E63" t="s">
        <v>259</v>
      </c>
      <c r="F63" s="1">
        <v>43084</v>
      </c>
      <c r="G63">
        <v>1</v>
      </c>
      <c r="H63">
        <v>650940</v>
      </c>
      <c r="I63">
        <v>10823</v>
      </c>
      <c r="J63">
        <v>242</v>
      </c>
      <c r="K63">
        <v>1049</v>
      </c>
      <c r="L63" t="b">
        <v>0</v>
      </c>
      <c r="M63" t="b">
        <v>0</v>
      </c>
      <c r="N63" t="b">
        <v>0</v>
      </c>
      <c r="O63">
        <v>6</v>
      </c>
      <c r="P63">
        <v>5</v>
      </c>
      <c r="Q63" s="2">
        <v>0.02</v>
      </c>
      <c r="R63" s="2">
        <v>0</v>
      </c>
      <c r="S63" s="2">
        <v>0</v>
      </c>
      <c r="T63">
        <f t="shared" si="0"/>
        <v>0.4</v>
      </c>
      <c r="U63">
        <f t="shared" si="1"/>
        <v>3.8</v>
      </c>
      <c r="V63">
        <f t="shared" si="2"/>
        <v>0.52546999999999999</v>
      </c>
      <c r="W63">
        <f t="shared" si="3"/>
        <v>1.2939144999999999</v>
      </c>
    </row>
    <row r="64" spans="1:23" x14ac:dyDescent="0.25">
      <c r="A64" t="s">
        <v>260</v>
      </c>
      <c r="B64" s="1">
        <v>43097</v>
      </c>
      <c r="C64" t="s">
        <v>261</v>
      </c>
      <c r="D64" t="s">
        <v>262</v>
      </c>
      <c r="E64" t="s">
        <v>263</v>
      </c>
      <c r="F64" s="1">
        <v>43068</v>
      </c>
      <c r="G64">
        <v>1</v>
      </c>
      <c r="H64">
        <v>3598</v>
      </c>
      <c r="I64">
        <v>28</v>
      </c>
      <c r="J64">
        <v>0</v>
      </c>
      <c r="K64">
        <v>3</v>
      </c>
      <c r="L64" t="b">
        <v>0</v>
      </c>
      <c r="M64" t="b">
        <v>0</v>
      </c>
      <c r="N64" t="b">
        <v>0</v>
      </c>
      <c r="O64">
        <v>29</v>
      </c>
      <c r="P64">
        <v>6</v>
      </c>
      <c r="Q64" s="2">
        <v>0.01</v>
      </c>
      <c r="R64" s="2">
        <v>0</v>
      </c>
      <c r="S64" s="2">
        <v>0</v>
      </c>
      <c r="T64">
        <f t="shared" si="0"/>
        <v>0.4</v>
      </c>
      <c r="U64">
        <f t="shared" si="1"/>
        <v>0.20000000000000018</v>
      </c>
      <c r="V64">
        <f t="shared" si="2"/>
        <v>0.101799</v>
      </c>
      <c r="W64">
        <f t="shared" si="3"/>
        <v>0.24562965000000009</v>
      </c>
    </row>
    <row r="65" spans="1:23" x14ac:dyDescent="0.25">
      <c r="A65" t="s">
        <v>264</v>
      </c>
      <c r="B65" s="1">
        <v>43146</v>
      </c>
      <c r="C65" t="s">
        <v>265</v>
      </c>
      <c r="D65" t="s">
        <v>266</v>
      </c>
      <c r="E65" t="s">
        <v>267</v>
      </c>
      <c r="F65" s="1">
        <v>43137</v>
      </c>
      <c r="G65">
        <v>1</v>
      </c>
      <c r="H65">
        <v>2017280</v>
      </c>
      <c r="I65">
        <v>38666</v>
      </c>
      <c r="J65">
        <v>2440</v>
      </c>
      <c r="K65">
        <v>5887</v>
      </c>
      <c r="L65" t="b">
        <v>0</v>
      </c>
      <c r="M65" t="b">
        <v>0</v>
      </c>
      <c r="N65" t="b">
        <v>0</v>
      </c>
      <c r="O65">
        <v>9</v>
      </c>
      <c r="P65">
        <v>8</v>
      </c>
      <c r="Q65" s="2">
        <v>0.02</v>
      </c>
      <c r="R65" s="2">
        <v>0</v>
      </c>
      <c r="S65" s="2">
        <v>0</v>
      </c>
      <c r="T65">
        <f t="shared" si="0"/>
        <v>0.4</v>
      </c>
      <c r="U65">
        <f t="shared" si="1"/>
        <v>6.2</v>
      </c>
      <c r="V65">
        <f t="shared" si="2"/>
        <v>1.2086399999999999</v>
      </c>
      <c r="W65">
        <f t="shared" si="3"/>
        <v>2.1330239999999998</v>
      </c>
    </row>
    <row r="66" spans="1:23" x14ac:dyDescent="0.25">
      <c r="A66" t="s">
        <v>268</v>
      </c>
      <c r="B66" s="1">
        <v>43234</v>
      </c>
      <c r="C66" t="s">
        <v>269</v>
      </c>
      <c r="D66" t="s">
        <v>270</v>
      </c>
      <c r="E66" t="s">
        <v>271</v>
      </c>
      <c r="F66" s="1">
        <v>43209</v>
      </c>
      <c r="G66">
        <v>1</v>
      </c>
      <c r="H66">
        <v>1273300</v>
      </c>
      <c r="I66">
        <v>40109</v>
      </c>
      <c r="J66">
        <v>749</v>
      </c>
      <c r="K66">
        <v>5769</v>
      </c>
      <c r="L66" t="b">
        <v>0</v>
      </c>
      <c r="M66" t="b">
        <v>0</v>
      </c>
      <c r="N66" t="b">
        <v>0</v>
      </c>
      <c r="O66">
        <v>25</v>
      </c>
      <c r="P66">
        <v>18</v>
      </c>
      <c r="Q66" s="2">
        <v>0.03</v>
      </c>
      <c r="R66" s="2">
        <v>0</v>
      </c>
      <c r="S66" s="2">
        <v>0</v>
      </c>
      <c r="T66">
        <f t="shared" ref="T66:T129" si="4">G66*0.4</f>
        <v>0.4</v>
      </c>
      <c r="U66">
        <f t="shared" ref="U66:U129" si="5">-0.2*(O66-P66)+0.8*P66</f>
        <v>13</v>
      </c>
      <c r="V66">
        <f t="shared" ref="V66:V129" si="6">0.5*H66*0.000001+0.1*Q66*100+100*0.15*R66+100*0.25*S66</f>
        <v>0.93664999999999998</v>
      </c>
      <c r="W66">
        <f t="shared" ref="W66:W129" si="7">0.4*T66+0.25*U66+0.35*V66</f>
        <v>3.7378275000000003</v>
      </c>
    </row>
    <row r="67" spans="1:23" x14ac:dyDescent="0.25">
      <c r="A67" t="s">
        <v>272</v>
      </c>
      <c r="B67" s="1">
        <v>43240</v>
      </c>
      <c r="C67" t="s">
        <v>273</v>
      </c>
      <c r="D67" t="s">
        <v>274</v>
      </c>
      <c r="E67" t="s">
        <v>275</v>
      </c>
      <c r="F67" s="1">
        <v>43223</v>
      </c>
      <c r="G67">
        <v>1</v>
      </c>
      <c r="H67">
        <v>323504</v>
      </c>
      <c r="I67">
        <v>7023</v>
      </c>
      <c r="J67">
        <v>209</v>
      </c>
      <c r="K67">
        <v>564</v>
      </c>
      <c r="L67" t="b">
        <v>0</v>
      </c>
      <c r="M67" t="b">
        <v>0</v>
      </c>
      <c r="N67" t="b">
        <v>0</v>
      </c>
      <c r="O67">
        <v>17</v>
      </c>
      <c r="P67">
        <v>15</v>
      </c>
      <c r="Q67" s="2">
        <v>0.02</v>
      </c>
      <c r="R67" s="2">
        <v>0</v>
      </c>
      <c r="S67" s="2">
        <v>0</v>
      </c>
      <c r="T67">
        <f t="shared" si="4"/>
        <v>0.4</v>
      </c>
      <c r="U67">
        <f t="shared" si="5"/>
        <v>11.6</v>
      </c>
      <c r="V67">
        <f t="shared" si="6"/>
        <v>0.36175199999999996</v>
      </c>
      <c r="W67">
        <f t="shared" si="7"/>
        <v>3.1866132</v>
      </c>
    </row>
    <row r="68" spans="1:23" x14ac:dyDescent="0.25">
      <c r="A68" t="s">
        <v>276</v>
      </c>
      <c r="B68" s="1">
        <v>43197</v>
      </c>
      <c r="C68" t="s">
        <v>277</v>
      </c>
      <c r="D68" t="s">
        <v>109</v>
      </c>
      <c r="E68" t="s">
        <v>278</v>
      </c>
      <c r="F68" s="1">
        <v>43188</v>
      </c>
      <c r="G68">
        <v>1</v>
      </c>
      <c r="H68">
        <v>514568</v>
      </c>
      <c r="I68">
        <v>14947</v>
      </c>
      <c r="J68">
        <v>552</v>
      </c>
      <c r="K68">
        <v>4183</v>
      </c>
      <c r="L68" t="b">
        <v>0</v>
      </c>
      <c r="M68" t="b">
        <v>0</v>
      </c>
      <c r="N68" t="b">
        <v>0</v>
      </c>
      <c r="O68">
        <v>9</v>
      </c>
      <c r="P68">
        <v>8</v>
      </c>
      <c r="Q68" s="2">
        <v>0.03</v>
      </c>
      <c r="R68" s="2">
        <v>0</v>
      </c>
      <c r="S68" s="2">
        <v>0.01</v>
      </c>
      <c r="T68">
        <f t="shared" si="4"/>
        <v>0.4</v>
      </c>
      <c r="U68">
        <f t="shared" si="5"/>
        <v>6.2</v>
      </c>
      <c r="V68">
        <f t="shared" si="6"/>
        <v>0.807284</v>
      </c>
      <c r="W68">
        <f t="shared" si="7"/>
        <v>1.9925493999999999</v>
      </c>
    </row>
    <row r="69" spans="1:23" x14ac:dyDescent="0.25">
      <c r="A69" t="s">
        <v>279</v>
      </c>
      <c r="B69" s="1">
        <v>43054</v>
      </c>
      <c r="C69" t="s">
        <v>280</v>
      </c>
      <c r="D69" t="s">
        <v>281</v>
      </c>
      <c r="E69" t="s">
        <v>282</v>
      </c>
      <c r="F69" s="1">
        <v>43047</v>
      </c>
      <c r="G69">
        <v>1</v>
      </c>
      <c r="H69">
        <v>878560</v>
      </c>
      <c r="I69">
        <v>12961</v>
      </c>
      <c r="J69">
        <v>1468</v>
      </c>
      <c r="K69">
        <v>1788</v>
      </c>
      <c r="L69" t="b">
        <v>0</v>
      </c>
      <c r="M69" t="b">
        <v>0</v>
      </c>
      <c r="N69" t="b">
        <v>0</v>
      </c>
      <c r="O69">
        <v>7</v>
      </c>
      <c r="P69">
        <v>2</v>
      </c>
      <c r="Q69" s="2">
        <v>0.01</v>
      </c>
      <c r="R69" s="2">
        <v>0</v>
      </c>
      <c r="S69" s="2">
        <v>0</v>
      </c>
      <c r="T69">
        <f t="shared" si="4"/>
        <v>0.4</v>
      </c>
      <c r="U69">
        <f t="shared" si="5"/>
        <v>0.60000000000000009</v>
      </c>
      <c r="V69">
        <f t="shared" si="6"/>
        <v>0.53927999999999998</v>
      </c>
      <c r="W69">
        <f t="shared" si="7"/>
        <v>0.49874800000000002</v>
      </c>
    </row>
    <row r="70" spans="1:23" x14ac:dyDescent="0.25">
      <c r="A70" t="s">
        <v>283</v>
      </c>
      <c r="B70" s="1">
        <v>43128</v>
      </c>
      <c r="C70" t="s">
        <v>284</v>
      </c>
      <c r="D70" t="s">
        <v>285</v>
      </c>
      <c r="E70" t="s">
        <v>286</v>
      </c>
      <c r="F70" s="1">
        <v>43122</v>
      </c>
      <c r="G70">
        <v>1</v>
      </c>
      <c r="H70">
        <v>215775</v>
      </c>
      <c r="I70">
        <v>2629</v>
      </c>
      <c r="J70">
        <v>276</v>
      </c>
      <c r="K70">
        <v>584</v>
      </c>
      <c r="L70" t="b">
        <v>0</v>
      </c>
      <c r="M70" t="b">
        <v>0</v>
      </c>
      <c r="N70" t="b">
        <v>0</v>
      </c>
      <c r="O70">
        <v>6</v>
      </c>
      <c r="P70">
        <v>7</v>
      </c>
      <c r="Q70" s="2">
        <v>0.01</v>
      </c>
      <c r="R70" s="2">
        <v>0</v>
      </c>
      <c r="S70" s="2">
        <v>0</v>
      </c>
      <c r="T70">
        <f t="shared" si="4"/>
        <v>0.4</v>
      </c>
      <c r="U70">
        <f t="shared" si="5"/>
        <v>5.8000000000000007</v>
      </c>
      <c r="V70">
        <f t="shared" si="6"/>
        <v>0.2078875</v>
      </c>
      <c r="W70">
        <f t="shared" si="7"/>
        <v>1.6827606250000002</v>
      </c>
    </row>
    <row r="71" spans="1:23" x14ac:dyDescent="0.25">
      <c r="A71" t="s">
        <v>287</v>
      </c>
      <c r="B71" s="1">
        <v>43265</v>
      </c>
      <c r="C71" t="s">
        <v>288</v>
      </c>
      <c r="D71" t="s">
        <v>289</v>
      </c>
      <c r="E71" t="s">
        <v>290</v>
      </c>
      <c r="F71" s="1">
        <v>43238</v>
      </c>
      <c r="G71">
        <v>1</v>
      </c>
      <c r="H71">
        <v>5564576</v>
      </c>
      <c r="I71">
        <v>46351</v>
      </c>
      <c r="J71">
        <v>2295</v>
      </c>
      <c r="K71">
        <v>2861</v>
      </c>
      <c r="L71" t="b">
        <v>0</v>
      </c>
      <c r="M71" t="b">
        <v>0</v>
      </c>
      <c r="N71" t="b">
        <v>0</v>
      </c>
      <c r="O71">
        <v>27</v>
      </c>
      <c r="P71">
        <v>6</v>
      </c>
      <c r="Q71" s="2">
        <v>0.01</v>
      </c>
      <c r="R71" s="2">
        <v>0</v>
      </c>
      <c r="S71" s="2">
        <v>0</v>
      </c>
      <c r="T71">
        <f t="shared" si="4"/>
        <v>0.4</v>
      </c>
      <c r="U71">
        <f t="shared" si="5"/>
        <v>0.60000000000000053</v>
      </c>
      <c r="V71">
        <f t="shared" si="6"/>
        <v>2.882288</v>
      </c>
      <c r="W71">
        <f t="shared" si="7"/>
        <v>1.3188008</v>
      </c>
    </row>
    <row r="72" spans="1:23" x14ac:dyDescent="0.25">
      <c r="A72" t="s">
        <v>291</v>
      </c>
      <c r="B72" s="1">
        <v>43135</v>
      </c>
      <c r="C72" t="s">
        <v>292</v>
      </c>
      <c r="D72" t="s">
        <v>293</v>
      </c>
      <c r="E72" t="s">
        <v>294</v>
      </c>
      <c r="F72" s="1">
        <v>43129</v>
      </c>
      <c r="G72">
        <v>1</v>
      </c>
      <c r="H72">
        <v>2616555</v>
      </c>
      <c r="I72">
        <v>139957</v>
      </c>
      <c r="J72">
        <v>1337</v>
      </c>
      <c r="K72">
        <v>19130</v>
      </c>
      <c r="L72" t="b">
        <v>0</v>
      </c>
      <c r="M72" t="b">
        <v>0</v>
      </c>
      <c r="N72" t="b">
        <v>0</v>
      </c>
      <c r="O72">
        <v>6</v>
      </c>
      <c r="P72">
        <v>5</v>
      </c>
      <c r="Q72" s="2">
        <v>0.05</v>
      </c>
      <c r="R72" s="2">
        <v>0</v>
      </c>
      <c r="S72" s="2">
        <v>0.01</v>
      </c>
      <c r="T72">
        <f t="shared" si="4"/>
        <v>0.4</v>
      </c>
      <c r="U72">
        <f t="shared" si="5"/>
        <v>3.8</v>
      </c>
      <c r="V72">
        <f t="shared" si="6"/>
        <v>2.0582775</v>
      </c>
      <c r="W72">
        <f t="shared" si="7"/>
        <v>1.8303971249999997</v>
      </c>
    </row>
    <row r="73" spans="1:23" x14ac:dyDescent="0.25">
      <c r="A73" t="s">
        <v>295</v>
      </c>
      <c r="B73" s="1">
        <v>43067</v>
      </c>
      <c r="C73" t="s">
        <v>296</v>
      </c>
      <c r="D73" t="s">
        <v>297</v>
      </c>
      <c r="E73" t="s">
        <v>298</v>
      </c>
      <c r="F73" s="1">
        <v>43062</v>
      </c>
      <c r="G73">
        <v>1</v>
      </c>
      <c r="H73">
        <v>769805</v>
      </c>
      <c r="I73">
        <v>7621</v>
      </c>
      <c r="J73">
        <v>481</v>
      </c>
      <c r="K73">
        <v>979</v>
      </c>
      <c r="L73" t="b">
        <v>0</v>
      </c>
      <c r="M73" t="b">
        <v>0</v>
      </c>
      <c r="N73" t="b">
        <v>0</v>
      </c>
      <c r="O73">
        <v>5</v>
      </c>
      <c r="P73">
        <v>4</v>
      </c>
      <c r="Q73" s="2">
        <v>0.01</v>
      </c>
      <c r="R73" s="2">
        <v>0</v>
      </c>
      <c r="S73" s="2">
        <v>0</v>
      </c>
      <c r="T73">
        <f t="shared" si="4"/>
        <v>0.4</v>
      </c>
      <c r="U73">
        <f t="shared" si="5"/>
        <v>3</v>
      </c>
      <c r="V73">
        <f t="shared" si="6"/>
        <v>0.48490250000000001</v>
      </c>
      <c r="W73">
        <f t="shared" si="7"/>
        <v>1.079715875</v>
      </c>
    </row>
    <row r="74" spans="1:23" x14ac:dyDescent="0.25">
      <c r="A74" t="s">
        <v>299</v>
      </c>
      <c r="B74" s="1">
        <v>43224</v>
      </c>
      <c r="C74" t="s">
        <v>300</v>
      </c>
      <c r="D74" t="s">
        <v>301</v>
      </c>
      <c r="E74" t="s">
        <v>302</v>
      </c>
      <c r="F74" s="1">
        <v>43222</v>
      </c>
      <c r="G74">
        <v>1</v>
      </c>
      <c r="H74">
        <v>7627332</v>
      </c>
      <c r="I74">
        <v>73086</v>
      </c>
      <c r="J74">
        <v>16607</v>
      </c>
      <c r="K74">
        <v>11318</v>
      </c>
      <c r="L74" t="b">
        <v>0</v>
      </c>
      <c r="M74" t="b">
        <v>0</v>
      </c>
      <c r="N74" t="b">
        <v>0</v>
      </c>
      <c r="O74">
        <v>2</v>
      </c>
      <c r="P74">
        <v>2</v>
      </c>
      <c r="Q74" s="2">
        <v>0.01</v>
      </c>
      <c r="R74" s="2">
        <v>0</v>
      </c>
      <c r="S74" s="2">
        <v>0</v>
      </c>
      <c r="T74">
        <f t="shared" si="4"/>
        <v>0.4</v>
      </c>
      <c r="U74">
        <f t="shared" si="5"/>
        <v>1.6</v>
      </c>
      <c r="V74">
        <f t="shared" si="6"/>
        <v>3.9136660000000001</v>
      </c>
      <c r="W74">
        <f t="shared" si="7"/>
        <v>1.9297831000000001</v>
      </c>
    </row>
    <row r="75" spans="1:23" x14ac:dyDescent="0.25">
      <c r="A75" t="s">
        <v>303</v>
      </c>
      <c r="B75" s="1">
        <v>43197</v>
      </c>
      <c r="C75" t="s">
        <v>304</v>
      </c>
      <c r="D75" t="s">
        <v>305</v>
      </c>
      <c r="E75" t="s">
        <v>306</v>
      </c>
      <c r="F75" s="1">
        <v>43184</v>
      </c>
      <c r="G75">
        <v>1</v>
      </c>
      <c r="H75">
        <v>464699</v>
      </c>
      <c r="I75">
        <v>22139</v>
      </c>
      <c r="J75">
        <v>695</v>
      </c>
      <c r="K75">
        <v>2024</v>
      </c>
      <c r="L75" t="b">
        <v>0</v>
      </c>
      <c r="M75" t="b">
        <v>0</v>
      </c>
      <c r="N75" t="b">
        <v>0</v>
      </c>
      <c r="O75">
        <v>13</v>
      </c>
      <c r="P75">
        <v>13</v>
      </c>
      <c r="Q75" s="2">
        <v>0.05</v>
      </c>
      <c r="R75" s="2">
        <v>0</v>
      </c>
      <c r="S75" s="2">
        <v>0</v>
      </c>
      <c r="T75">
        <f t="shared" si="4"/>
        <v>0.4</v>
      </c>
      <c r="U75">
        <f t="shared" si="5"/>
        <v>10.4</v>
      </c>
      <c r="V75">
        <f t="shared" si="6"/>
        <v>0.7323495000000001</v>
      </c>
      <c r="W75">
        <f t="shared" si="7"/>
        <v>3.0163223250000004</v>
      </c>
    </row>
    <row r="76" spans="1:23" x14ac:dyDescent="0.25">
      <c r="A76" t="s">
        <v>20630</v>
      </c>
      <c r="B76" s="1">
        <v>43220</v>
      </c>
      <c r="C76" t="s">
        <v>20631</v>
      </c>
      <c r="D76" t="s">
        <v>700</v>
      </c>
      <c r="E76" t="s">
        <v>20632</v>
      </c>
      <c r="F76" s="1">
        <v>43211</v>
      </c>
      <c r="G76">
        <v>1</v>
      </c>
      <c r="H76">
        <v>397776</v>
      </c>
      <c r="I76">
        <v>2860</v>
      </c>
      <c r="J76">
        <v>933</v>
      </c>
      <c r="K76">
        <v>0</v>
      </c>
      <c r="L76" t="b">
        <v>1</v>
      </c>
      <c r="M76" t="b">
        <v>0</v>
      </c>
      <c r="N76" t="b">
        <v>0</v>
      </c>
      <c r="O76">
        <v>9</v>
      </c>
      <c r="P76">
        <v>8</v>
      </c>
      <c r="Q76" s="2">
        <v>0.01</v>
      </c>
      <c r="R76" s="2">
        <v>0</v>
      </c>
      <c r="S76" s="2">
        <v>0</v>
      </c>
      <c r="T76">
        <f t="shared" si="4"/>
        <v>0.4</v>
      </c>
      <c r="U76">
        <f t="shared" si="5"/>
        <v>6.2</v>
      </c>
      <c r="V76">
        <f t="shared" si="6"/>
        <v>0.29888799999999999</v>
      </c>
      <c r="W76">
        <f t="shared" si="7"/>
        <v>1.8146107999999999</v>
      </c>
    </row>
    <row r="77" spans="1:23" x14ac:dyDescent="0.25">
      <c r="A77" t="s">
        <v>307</v>
      </c>
      <c r="B77" s="1">
        <v>43082</v>
      </c>
      <c r="C77" t="s">
        <v>308</v>
      </c>
      <c r="D77" t="s">
        <v>166</v>
      </c>
      <c r="E77" t="s">
        <v>309</v>
      </c>
      <c r="F77" s="1">
        <v>43078</v>
      </c>
      <c r="G77">
        <v>1</v>
      </c>
      <c r="H77">
        <v>26898</v>
      </c>
      <c r="I77">
        <v>423</v>
      </c>
      <c r="J77">
        <v>271</v>
      </c>
      <c r="K77">
        <v>95</v>
      </c>
      <c r="L77" t="b">
        <v>0</v>
      </c>
      <c r="M77" t="b">
        <v>0</v>
      </c>
      <c r="N77" t="b">
        <v>0</v>
      </c>
      <c r="O77">
        <v>4</v>
      </c>
      <c r="P77">
        <v>1</v>
      </c>
      <c r="Q77" s="2">
        <v>0.02</v>
      </c>
      <c r="R77" s="2">
        <v>-0.01</v>
      </c>
      <c r="S77" s="2">
        <v>0</v>
      </c>
      <c r="T77">
        <f t="shared" si="4"/>
        <v>0.4</v>
      </c>
      <c r="U77">
        <f t="shared" si="5"/>
        <v>0.19999999999999996</v>
      </c>
      <c r="V77">
        <f t="shared" si="6"/>
        <v>6.3449000000000005E-2</v>
      </c>
      <c r="W77">
        <f t="shared" si="7"/>
        <v>0.23220715000000003</v>
      </c>
    </row>
    <row r="78" spans="1:23" x14ac:dyDescent="0.25">
      <c r="A78" t="s">
        <v>310</v>
      </c>
      <c r="B78" s="1">
        <v>43159</v>
      </c>
      <c r="C78" t="s">
        <v>311</v>
      </c>
      <c r="D78" t="s">
        <v>312</v>
      </c>
      <c r="E78" t="s">
        <v>313</v>
      </c>
      <c r="F78" s="1">
        <v>43151</v>
      </c>
      <c r="G78">
        <v>1</v>
      </c>
      <c r="H78">
        <v>61665</v>
      </c>
      <c r="I78">
        <v>1216</v>
      </c>
      <c r="J78">
        <v>38</v>
      </c>
      <c r="K78">
        <v>113</v>
      </c>
      <c r="L78" t="b">
        <v>0</v>
      </c>
      <c r="M78" t="b">
        <v>0</v>
      </c>
      <c r="N78" t="b">
        <v>0</v>
      </c>
      <c r="O78">
        <v>8</v>
      </c>
      <c r="P78">
        <v>7</v>
      </c>
      <c r="Q78" s="2">
        <v>0.02</v>
      </c>
      <c r="R78" s="2">
        <v>0</v>
      </c>
      <c r="S78" s="2">
        <v>0</v>
      </c>
      <c r="T78">
        <f t="shared" si="4"/>
        <v>0.4</v>
      </c>
      <c r="U78">
        <f t="shared" si="5"/>
        <v>5.4</v>
      </c>
      <c r="V78">
        <f t="shared" si="6"/>
        <v>0.2308325</v>
      </c>
      <c r="W78">
        <f t="shared" si="7"/>
        <v>1.5907913750000002</v>
      </c>
    </row>
    <row r="79" spans="1:23" x14ac:dyDescent="0.25">
      <c r="A79" t="s">
        <v>314</v>
      </c>
      <c r="B79" s="1">
        <v>43109</v>
      </c>
      <c r="C79" t="s">
        <v>315</v>
      </c>
      <c r="D79" t="s">
        <v>316</v>
      </c>
      <c r="E79" t="s">
        <v>317</v>
      </c>
      <c r="F79" s="1">
        <v>43103</v>
      </c>
      <c r="G79">
        <v>1</v>
      </c>
      <c r="H79">
        <v>107053</v>
      </c>
      <c r="I79">
        <v>2709</v>
      </c>
      <c r="J79">
        <v>67</v>
      </c>
      <c r="K79">
        <v>644</v>
      </c>
      <c r="L79" t="b">
        <v>0</v>
      </c>
      <c r="M79" t="b">
        <v>0</v>
      </c>
      <c r="N79" t="b">
        <v>0</v>
      </c>
      <c r="O79">
        <v>6</v>
      </c>
      <c r="P79">
        <v>5</v>
      </c>
      <c r="Q79" s="2">
        <v>0.03</v>
      </c>
      <c r="R79" s="2">
        <v>0</v>
      </c>
      <c r="S79" s="2">
        <v>0.01</v>
      </c>
      <c r="T79">
        <f t="shared" si="4"/>
        <v>0.4</v>
      </c>
      <c r="U79">
        <f t="shared" si="5"/>
        <v>3.8</v>
      </c>
      <c r="V79">
        <f t="shared" si="6"/>
        <v>0.60352649999999997</v>
      </c>
      <c r="W79">
        <f t="shared" si="7"/>
        <v>1.3212342749999999</v>
      </c>
    </row>
    <row r="80" spans="1:23" x14ac:dyDescent="0.25">
      <c r="A80" t="s">
        <v>318</v>
      </c>
      <c r="B80" s="1">
        <v>43182</v>
      </c>
      <c r="C80" t="s">
        <v>319</v>
      </c>
      <c r="D80" t="s">
        <v>320</v>
      </c>
      <c r="E80" t="s">
        <v>321</v>
      </c>
      <c r="F80" s="1">
        <v>43167</v>
      </c>
      <c r="G80">
        <v>1</v>
      </c>
      <c r="H80">
        <v>437541</v>
      </c>
      <c r="I80">
        <v>8586</v>
      </c>
      <c r="J80">
        <v>1047</v>
      </c>
      <c r="K80">
        <v>1869</v>
      </c>
      <c r="L80" t="b">
        <v>0</v>
      </c>
      <c r="M80" t="b">
        <v>0</v>
      </c>
      <c r="N80" t="b">
        <v>0</v>
      </c>
      <c r="O80">
        <v>15</v>
      </c>
      <c r="P80">
        <v>14</v>
      </c>
      <c r="Q80" s="2">
        <v>0.02</v>
      </c>
      <c r="R80" s="2">
        <v>0</v>
      </c>
      <c r="S80" s="2">
        <v>0</v>
      </c>
      <c r="T80">
        <f t="shared" si="4"/>
        <v>0.4</v>
      </c>
      <c r="U80">
        <f t="shared" si="5"/>
        <v>11.000000000000002</v>
      </c>
      <c r="V80">
        <f t="shared" si="6"/>
        <v>0.41877049999999999</v>
      </c>
      <c r="W80">
        <f t="shared" si="7"/>
        <v>3.0565696750000004</v>
      </c>
    </row>
    <row r="81" spans="1:23" x14ac:dyDescent="0.25">
      <c r="A81" t="s">
        <v>322</v>
      </c>
      <c r="B81" s="1">
        <v>43223</v>
      </c>
      <c r="C81" t="s">
        <v>323</v>
      </c>
      <c r="D81" t="s">
        <v>324</v>
      </c>
      <c r="E81" t="s">
        <v>325</v>
      </c>
      <c r="F81" s="1">
        <v>43216</v>
      </c>
      <c r="G81">
        <v>1</v>
      </c>
      <c r="H81">
        <v>1479970</v>
      </c>
      <c r="I81">
        <v>28676</v>
      </c>
      <c r="J81">
        <v>267</v>
      </c>
      <c r="K81">
        <v>1444</v>
      </c>
      <c r="L81" t="b">
        <v>0</v>
      </c>
      <c r="M81" t="b">
        <v>0</v>
      </c>
      <c r="N81" t="b">
        <v>0</v>
      </c>
      <c r="O81">
        <v>7</v>
      </c>
      <c r="P81">
        <v>4</v>
      </c>
      <c r="Q81" s="2">
        <v>0.02</v>
      </c>
      <c r="R81" s="2">
        <v>0</v>
      </c>
      <c r="S81" s="2">
        <v>0</v>
      </c>
      <c r="T81">
        <f t="shared" si="4"/>
        <v>0.4</v>
      </c>
      <c r="U81">
        <f t="shared" si="5"/>
        <v>2.6</v>
      </c>
      <c r="V81">
        <f t="shared" si="6"/>
        <v>0.93998500000000007</v>
      </c>
      <c r="W81">
        <f t="shared" si="7"/>
        <v>1.1389947500000002</v>
      </c>
    </row>
    <row r="82" spans="1:23" x14ac:dyDescent="0.25">
      <c r="A82" t="s">
        <v>326</v>
      </c>
      <c r="B82" s="1">
        <v>43184</v>
      </c>
      <c r="C82" t="s">
        <v>327</v>
      </c>
      <c r="D82" t="s">
        <v>328</v>
      </c>
      <c r="E82" t="s">
        <v>329</v>
      </c>
      <c r="F82" s="1">
        <v>43174</v>
      </c>
      <c r="G82">
        <v>1</v>
      </c>
      <c r="H82">
        <v>284574</v>
      </c>
      <c r="I82">
        <v>11648</v>
      </c>
      <c r="J82">
        <v>453</v>
      </c>
      <c r="K82">
        <v>799</v>
      </c>
      <c r="L82" t="b">
        <v>0</v>
      </c>
      <c r="M82" t="b">
        <v>0</v>
      </c>
      <c r="N82" t="b">
        <v>0</v>
      </c>
      <c r="O82">
        <v>10</v>
      </c>
      <c r="P82">
        <v>7</v>
      </c>
      <c r="Q82" s="2">
        <v>0.04</v>
      </c>
      <c r="R82" s="2">
        <v>0</v>
      </c>
      <c r="S82" s="2">
        <v>0</v>
      </c>
      <c r="T82">
        <f t="shared" si="4"/>
        <v>0.4</v>
      </c>
      <c r="U82">
        <f t="shared" si="5"/>
        <v>5</v>
      </c>
      <c r="V82">
        <f t="shared" si="6"/>
        <v>0.54228699999999996</v>
      </c>
      <c r="W82">
        <f t="shared" si="7"/>
        <v>1.59980045</v>
      </c>
    </row>
    <row r="83" spans="1:23" x14ac:dyDescent="0.25">
      <c r="A83" t="s">
        <v>330</v>
      </c>
      <c r="B83" s="1">
        <v>43104</v>
      </c>
      <c r="C83" t="s">
        <v>331</v>
      </c>
      <c r="D83" t="s">
        <v>332</v>
      </c>
      <c r="E83" t="s">
        <v>333</v>
      </c>
      <c r="F83" s="1">
        <v>43062</v>
      </c>
      <c r="G83">
        <v>1</v>
      </c>
      <c r="H83">
        <v>856802</v>
      </c>
      <c r="I83">
        <v>5702</v>
      </c>
      <c r="J83">
        <v>239</v>
      </c>
      <c r="K83">
        <v>1197</v>
      </c>
      <c r="L83" t="b">
        <v>0</v>
      </c>
      <c r="M83" t="b">
        <v>0</v>
      </c>
      <c r="N83" t="b">
        <v>0</v>
      </c>
      <c r="O83">
        <v>42</v>
      </c>
      <c r="P83">
        <v>2</v>
      </c>
      <c r="Q83" s="2">
        <v>0.01</v>
      </c>
      <c r="R83" s="2">
        <v>0</v>
      </c>
      <c r="S83" s="2">
        <v>0</v>
      </c>
      <c r="T83">
        <f t="shared" si="4"/>
        <v>0.4</v>
      </c>
      <c r="U83">
        <f t="shared" si="5"/>
        <v>-6.4</v>
      </c>
      <c r="V83">
        <f t="shared" si="6"/>
        <v>0.52840100000000001</v>
      </c>
      <c r="W83">
        <f t="shared" si="7"/>
        <v>-1.25505965</v>
      </c>
    </row>
    <row r="84" spans="1:23" x14ac:dyDescent="0.25">
      <c r="A84" t="s">
        <v>334</v>
      </c>
      <c r="B84" s="1">
        <v>43135</v>
      </c>
      <c r="C84" t="s">
        <v>335</v>
      </c>
      <c r="D84" t="s">
        <v>336</v>
      </c>
      <c r="E84" t="s">
        <v>337</v>
      </c>
      <c r="F84" s="1">
        <v>43130</v>
      </c>
      <c r="G84">
        <v>1</v>
      </c>
      <c r="H84">
        <v>28256</v>
      </c>
      <c r="I84">
        <v>105</v>
      </c>
      <c r="J84">
        <v>15</v>
      </c>
      <c r="K84">
        <v>12</v>
      </c>
      <c r="L84" t="b">
        <v>0</v>
      </c>
      <c r="M84" t="b">
        <v>0</v>
      </c>
      <c r="N84" t="b">
        <v>0</v>
      </c>
      <c r="O84">
        <v>5</v>
      </c>
      <c r="P84">
        <v>3</v>
      </c>
      <c r="Q84" s="2">
        <v>0</v>
      </c>
      <c r="R84" s="2">
        <v>0</v>
      </c>
      <c r="S84" s="2">
        <v>0</v>
      </c>
      <c r="T84">
        <f t="shared" si="4"/>
        <v>0.4</v>
      </c>
      <c r="U84">
        <f t="shared" si="5"/>
        <v>2.0000000000000004</v>
      </c>
      <c r="V84">
        <f t="shared" si="6"/>
        <v>1.4128E-2</v>
      </c>
      <c r="W84">
        <f t="shared" si="7"/>
        <v>0.66494480000000011</v>
      </c>
    </row>
    <row r="85" spans="1:23" x14ac:dyDescent="0.25">
      <c r="A85" t="s">
        <v>338</v>
      </c>
      <c r="B85" s="1">
        <v>43091</v>
      </c>
      <c r="C85" t="s">
        <v>339</v>
      </c>
      <c r="D85" t="s">
        <v>117</v>
      </c>
      <c r="E85" t="s">
        <v>340</v>
      </c>
      <c r="F85" s="1">
        <v>43090</v>
      </c>
      <c r="G85">
        <v>1</v>
      </c>
      <c r="H85">
        <v>488888</v>
      </c>
      <c r="I85">
        <v>23634</v>
      </c>
      <c r="J85">
        <v>6644</v>
      </c>
      <c r="K85">
        <v>4666</v>
      </c>
      <c r="L85" t="b">
        <v>0</v>
      </c>
      <c r="M85" t="b">
        <v>0</v>
      </c>
      <c r="N85" t="b">
        <v>0</v>
      </c>
      <c r="O85">
        <v>1</v>
      </c>
      <c r="P85">
        <v>1</v>
      </c>
      <c r="Q85" s="2">
        <v>0.05</v>
      </c>
      <c r="R85" s="2">
        <v>-0.01</v>
      </c>
      <c r="S85" s="2">
        <v>0.01</v>
      </c>
      <c r="T85">
        <f t="shared" si="4"/>
        <v>0.4</v>
      </c>
      <c r="U85">
        <f t="shared" si="5"/>
        <v>0.8</v>
      </c>
      <c r="V85">
        <f t="shared" si="6"/>
        <v>0.84444400000000008</v>
      </c>
      <c r="W85">
        <f t="shared" si="7"/>
        <v>0.65555540000000012</v>
      </c>
    </row>
    <row r="86" spans="1:23" x14ac:dyDescent="0.25">
      <c r="A86" t="s">
        <v>341</v>
      </c>
      <c r="B86" s="1">
        <v>43192</v>
      </c>
      <c r="C86" t="s">
        <v>342</v>
      </c>
      <c r="D86" t="s">
        <v>343</v>
      </c>
      <c r="E86" t="s">
        <v>344</v>
      </c>
      <c r="F86" s="1">
        <v>43179</v>
      </c>
      <c r="G86">
        <v>1</v>
      </c>
      <c r="H86">
        <v>398699</v>
      </c>
      <c r="I86">
        <v>31855</v>
      </c>
      <c r="J86">
        <v>391</v>
      </c>
      <c r="K86">
        <v>5181</v>
      </c>
      <c r="L86" t="b">
        <v>0</v>
      </c>
      <c r="M86" t="b">
        <v>0</v>
      </c>
      <c r="N86" t="b">
        <v>0</v>
      </c>
      <c r="O86">
        <v>13</v>
      </c>
      <c r="P86">
        <v>12</v>
      </c>
      <c r="Q86" s="2">
        <v>0.08</v>
      </c>
      <c r="R86" s="2">
        <v>0</v>
      </c>
      <c r="S86" s="2">
        <v>0.01</v>
      </c>
      <c r="T86">
        <f t="shared" si="4"/>
        <v>0.4</v>
      </c>
      <c r="U86">
        <f t="shared" si="5"/>
        <v>9.4000000000000021</v>
      </c>
      <c r="V86">
        <f t="shared" si="6"/>
        <v>1.2493495000000001</v>
      </c>
      <c r="W86">
        <f t="shared" si="7"/>
        <v>2.9472723250000006</v>
      </c>
    </row>
    <row r="87" spans="1:23" x14ac:dyDescent="0.25">
      <c r="A87" t="s">
        <v>345</v>
      </c>
      <c r="B87" s="1">
        <v>43053</v>
      </c>
      <c r="C87" t="s">
        <v>346</v>
      </c>
      <c r="D87" t="s">
        <v>347</v>
      </c>
      <c r="E87" t="s">
        <v>348</v>
      </c>
      <c r="F87" s="1">
        <v>43048</v>
      </c>
      <c r="G87">
        <v>1</v>
      </c>
      <c r="H87">
        <v>30021</v>
      </c>
      <c r="I87">
        <v>569</v>
      </c>
      <c r="J87">
        <v>42</v>
      </c>
      <c r="K87">
        <v>44</v>
      </c>
      <c r="L87" t="b">
        <v>0</v>
      </c>
      <c r="M87" t="b">
        <v>0</v>
      </c>
      <c r="N87" t="b">
        <v>0</v>
      </c>
      <c r="O87">
        <v>5</v>
      </c>
      <c r="P87">
        <v>1</v>
      </c>
      <c r="Q87" s="2">
        <v>0.02</v>
      </c>
      <c r="R87" s="2">
        <v>0</v>
      </c>
      <c r="S87" s="2">
        <v>0</v>
      </c>
      <c r="T87">
        <f t="shared" si="4"/>
        <v>0.4</v>
      </c>
      <c r="U87">
        <f t="shared" si="5"/>
        <v>0</v>
      </c>
      <c r="V87">
        <f t="shared" si="6"/>
        <v>0.21501050000000002</v>
      </c>
      <c r="W87">
        <f t="shared" si="7"/>
        <v>0.23525367500000005</v>
      </c>
    </row>
    <row r="88" spans="1:23" x14ac:dyDescent="0.25">
      <c r="A88" t="s">
        <v>349</v>
      </c>
      <c r="B88" s="1">
        <v>43240</v>
      </c>
      <c r="C88" t="s">
        <v>350</v>
      </c>
      <c r="D88" t="s">
        <v>351</v>
      </c>
      <c r="E88" t="s">
        <v>352</v>
      </c>
      <c r="F88" s="1">
        <v>43222</v>
      </c>
      <c r="G88">
        <v>1</v>
      </c>
      <c r="H88">
        <v>447473</v>
      </c>
      <c r="I88">
        <v>21560</v>
      </c>
      <c r="J88">
        <v>2332</v>
      </c>
      <c r="K88">
        <v>4475</v>
      </c>
      <c r="L88" t="b">
        <v>0</v>
      </c>
      <c r="M88" t="b">
        <v>0</v>
      </c>
      <c r="N88" t="b">
        <v>0</v>
      </c>
      <c r="O88">
        <v>18</v>
      </c>
      <c r="P88">
        <v>17</v>
      </c>
      <c r="Q88" s="2">
        <v>0.05</v>
      </c>
      <c r="R88" s="2">
        <v>-0.01</v>
      </c>
      <c r="S88" s="2">
        <v>0.01</v>
      </c>
      <c r="T88">
        <f t="shared" si="4"/>
        <v>0.4</v>
      </c>
      <c r="U88">
        <f t="shared" si="5"/>
        <v>13.400000000000002</v>
      </c>
      <c r="V88">
        <f t="shared" si="6"/>
        <v>0.82373650000000009</v>
      </c>
      <c r="W88">
        <f t="shared" si="7"/>
        <v>3.7983077750000005</v>
      </c>
    </row>
    <row r="89" spans="1:23" x14ac:dyDescent="0.25">
      <c r="A89" t="s">
        <v>353</v>
      </c>
      <c r="B89" s="1">
        <v>43218</v>
      </c>
      <c r="C89" t="s">
        <v>354</v>
      </c>
      <c r="D89" t="s">
        <v>355</v>
      </c>
      <c r="E89" t="s">
        <v>356</v>
      </c>
      <c r="F89" s="1">
        <v>43213</v>
      </c>
      <c r="G89">
        <v>1</v>
      </c>
      <c r="H89">
        <v>2957935</v>
      </c>
      <c r="I89">
        <v>51854</v>
      </c>
      <c r="J89">
        <v>796</v>
      </c>
      <c r="K89">
        <v>4954</v>
      </c>
      <c r="L89" t="b">
        <v>0</v>
      </c>
      <c r="M89" t="b">
        <v>0</v>
      </c>
      <c r="N89" t="b">
        <v>0</v>
      </c>
      <c r="O89">
        <v>5</v>
      </c>
      <c r="P89">
        <v>1</v>
      </c>
      <c r="Q89" s="2">
        <v>0.02</v>
      </c>
      <c r="R89" s="2">
        <v>0</v>
      </c>
      <c r="S89" s="2">
        <v>0</v>
      </c>
      <c r="T89">
        <f t="shared" si="4"/>
        <v>0.4</v>
      </c>
      <c r="U89">
        <f t="shared" si="5"/>
        <v>0</v>
      </c>
      <c r="V89">
        <f t="shared" si="6"/>
        <v>1.6789674999999999</v>
      </c>
      <c r="W89">
        <f t="shared" si="7"/>
        <v>0.747638625</v>
      </c>
    </row>
    <row r="90" spans="1:23" x14ac:dyDescent="0.25">
      <c r="A90" t="s">
        <v>357</v>
      </c>
      <c r="B90" s="1">
        <v>43065</v>
      </c>
      <c r="C90" t="s">
        <v>358</v>
      </c>
      <c r="D90" t="s">
        <v>359</v>
      </c>
      <c r="E90" t="s">
        <v>360</v>
      </c>
      <c r="F90" s="1">
        <v>43057</v>
      </c>
      <c r="G90">
        <v>1</v>
      </c>
      <c r="H90">
        <v>799870</v>
      </c>
      <c r="I90">
        <v>22537</v>
      </c>
      <c r="J90">
        <v>805</v>
      </c>
      <c r="K90">
        <v>2942</v>
      </c>
      <c r="L90" t="b">
        <v>0</v>
      </c>
      <c r="M90" t="b">
        <v>0</v>
      </c>
      <c r="N90" t="b">
        <v>0</v>
      </c>
      <c r="O90">
        <v>8</v>
      </c>
      <c r="P90">
        <v>8</v>
      </c>
      <c r="Q90" s="2">
        <v>0.03</v>
      </c>
      <c r="R90" s="2">
        <v>0</v>
      </c>
      <c r="S90" s="2">
        <v>0</v>
      </c>
      <c r="T90">
        <f t="shared" si="4"/>
        <v>0.4</v>
      </c>
      <c r="U90">
        <f t="shared" si="5"/>
        <v>6.4</v>
      </c>
      <c r="V90">
        <f t="shared" si="6"/>
        <v>0.69993499999999997</v>
      </c>
      <c r="W90">
        <f t="shared" si="7"/>
        <v>2.00497725</v>
      </c>
    </row>
    <row r="91" spans="1:23" x14ac:dyDescent="0.25">
      <c r="A91" t="s">
        <v>361</v>
      </c>
      <c r="B91" s="1">
        <v>43116</v>
      </c>
      <c r="C91" t="s">
        <v>362</v>
      </c>
      <c r="D91" t="s">
        <v>363</v>
      </c>
      <c r="E91" t="s">
        <v>364</v>
      </c>
      <c r="F91" s="1">
        <v>43111</v>
      </c>
      <c r="G91">
        <v>1</v>
      </c>
      <c r="H91">
        <v>2431398</v>
      </c>
      <c r="I91">
        <v>39960</v>
      </c>
      <c r="J91">
        <v>5800</v>
      </c>
      <c r="K91">
        <v>7917</v>
      </c>
      <c r="L91" t="b">
        <v>0</v>
      </c>
      <c r="M91" t="b">
        <v>0</v>
      </c>
      <c r="N91" t="b">
        <v>0</v>
      </c>
      <c r="O91">
        <v>5</v>
      </c>
      <c r="P91">
        <v>5</v>
      </c>
      <c r="Q91" s="2">
        <v>0.02</v>
      </c>
      <c r="R91" s="2">
        <v>0</v>
      </c>
      <c r="S91" s="2">
        <v>0</v>
      </c>
      <c r="T91">
        <f t="shared" si="4"/>
        <v>0.4</v>
      </c>
      <c r="U91">
        <f t="shared" si="5"/>
        <v>4</v>
      </c>
      <c r="V91">
        <f t="shared" si="6"/>
        <v>1.4156989999999998</v>
      </c>
      <c r="W91">
        <f t="shared" si="7"/>
        <v>1.6554946500000001</v>
      </c>
    </row>
    <row r="92" spans="1:23" x14ac:dyDescent="0.25">
      <c r="A92" t="s">
        <v>365</v>
      </c>
      <c r="B92" s="1">
        <v>43166</v>
      </c>
      <c r="C92" t="s">
        <v>366</v>
      </c>
      <c r="D92" t="s">
        <v>367</v>
      </c>
      <c r="E92" t="s">
        <v>368</v>
      </c>
      <c r="F92" s="1">
        <v>43159</v>
      </c>
      <c r="G92">
        <v>1</v>
      </c>
      <c r="H92">
        <v>992294</v>
      </c>
      <c r="I92">
        <v>48246</v>
      </c>
      <c r="J92">
        <v>453</v>
      </c>
      <c r="K92">
        <v>854</v>
      </c>
      <c r="L92" t="b">
        <v>0</v>
      </c>
      <c r="M92" t="b">
        <v>0</v>
      </c>
      <c r="N92" t="b">
        <v>0</v>
      </c>
      <c r="O92">
        <v>7</v>
      </c>
      <c r="P92">
        <v>7</v>
      </c>
      <c r="Q92" s="2">
        <v>0.05</v>
      </c>
      <c r="R92" s="2">
        <v>0</v>
      </c>
      <c r="S92" s="2">
        <v>0</v>
      </c>
      <c r="T92">
        <f t="shared" si="4"/>
        <v>0.4</v>
      </c>
      <c r="U92">
        <f t="shared" si="5"/>
        <v>5.6000000000000005</v>
      </c>
      <c r="V92">
        <f t="shared" si="6"/>
        <v>0.99614700000000012</v>
      </c>
      <c r="W92">
        <f t="shared" si="7"/>
        <v>1.90865145</v>
      </c>
    </row>
    <row r="93" spans="1:23" x14ac:dyDescent="0.25">
      <c r="A93" t="s">
        <v>369</v>
      </c>
      <c r="B93" s="1">
        <v>43217</v>
      </c>
      <c r="C93" t="s">
        <v>370</v>
      </c>
      <c r="D93" t="s">
        <v>109</v>
      </c>
      <c r="E93" t="s">
        <v>371</v>
      </c>
      <c r="F93" s="1">
        <v>43199</v>
      </c>
      <c r="G93">
        <v>1</v>
      </c>
      <c r="H93">
        <v>1095519</v>
      </c>
      <c r="I93">
        <v>24631</v>
      </c>
      <c r="J93">
        <v>683</v>
      </c>
      <c r="K93">
        <v>4682</v>
      </c>
      <c r="L93" t="b">
        <v>0</v>
      </c>
      <c r="M93" t="b">
        <v>0</v>
      </c>
      <c r="N93" t="b">
        <v>0</v>
      </c>
      <c r="O93">
        <v>18</v>
      </c>
      <c r="P93">
        <v>14</v>
      </c>
      <c r="Q93" s="2">
        <v>0.02</v>
      </c>
      <c r="R93" s="2">
        <v>0</v>
      </c>
      <c r="S93" s="2">
        <v>0</v>
      </c>
      <c r="T93">
        <f t="shared" si="4"/>
        <v>0.4</v>
      </c>
      <c r="U93">
        <f t="shared" si="5"/>
        <v>10.4</v>
      </c>
      <c r="V93">
        <f t="shared" si="6"/>
        <v>0.74775949999999991</v>
      </c>
      <c r="W93">
        <f t="shared" si="7"/>
        <v>3.0217158250000002</v>
      </c>
    </row>
    <row r="94" spans="1:23" x14ac:dyDescent="0.25">
      <c r="A94" t="s">
        <v>372</v>
      </c>
      <c r="B94" s="1">
        <v>43178</v>
      </c>
      <c r="C94" t="s">
        <v>373</v>
      </c>
      <c r="D94" t="s">
        <v>374</v>
      </c>
      <c r="E94" t="s">
        <v>375</v>
      </c>
      <c r="F94" s="1">
        <v>43168</v>
      </c>
      <c r="G94">
        <v>1</v>
      </c>
      <c r="H94">
        <v>458154</v>
      </c>
      <c r="I94">
        <v>9852</v>
      </c>
      <c r="J94">
        <v>630</v>
      </c>
      <c r="K94">
        <v>1364</v>
      </c>
      <c r="L94" t="b">
        <v>0</v>
      </c>
      <c r="M94" t="b">
        <v>0</v>
      </c>
      <c r="N94" t="b">
        <v>0</v>
      </c>
      <c r="O94">
        <v>10</v>
      </c>
      <c r="P94">
        <v>9</v>
      </c>
      <c r="Q94" s="2">
        <v>0.02</v>
      </c>
      <c r="R94" s="2">
        <v>0</v>
      </c>
      <c r="S94" s="2">
        <v>0</v>
      </c>
      <c r="T94">
        <f t="shared" si="4"/>
        <v>0.4</v>
      </c>
      <c r="U94">
        <f t="shared" si="5"/>
        <v>7</v>
      </c>
      <c r="V94">
        <f t="shared" si="6"/>
        <v>0.42907700000000004</v>
      </c>
      <c r="W94">
        <f t="shared" si="7"/>
        <v>2.0601769500000002</v>
      </c>
    </row>
    <row r="95" spans="1:23" x14ac:dyDescent="0.25">
      <c r="A95" t="s">
        <v>376</v>
      </c>
      <c r="B95" s="1">
        <v>43097</v>
      </c>
      <c r="C95" t="s">
        <v>377</v>
      </c>
      <c r="D95" t="s">
        <v>29</v>
      </c>
      <c r="E95" t="s">
        <v>378</v>
      </c>
      <c r="F95" s="1">
        <v>43090</v>
      </c>
      <c r="G95">
        <v>1</v>
      </c>
      <c r="H95">
        <v>1130995</v>
      </c>
      <c r="I95">
        <v>48881</v>
      </c>
      <c r="J95">
        <v>736</v>
      </c>
      <c r="K95">
        <v>6740</v>
      </c>
      <c r="L95" t="b">
        <v>0</v>
      </c>
      <c r="M95" t="b">
        <v>0</v>
      </c>
      <c r="N95" t="b">
        <v>0</v>
      </c>
      <c r="O95">
        <v>7</v>
      </c>
      <c r="P95">
        <v>7</v>
      </c>
      <c r="Q95" s="2">
        <v>0.04</v>
      </c>
      <c r="R95" s="2">
        <v>0</v>
      </c>
      <c r="S95" s="2">
        <v>0.01</v>
      </c>
      <c r="T95">
        <f t="shared" si="4"/>
        <v>0.4</v>
      </c>
      <c r="U95">
        <f t="shared" si="5"/>
        <v>5.6000000000000005</v>
      </c>
      <c r="V95">
        <f t="shared" si="6"/>
        <v>1.2154975000000001</v>
      </c>
      <c r="W95">
        <f t="shared" si="7"/>
        <v>1.9854241250000002</v>
      </c>
    </row>
    <row r="96" spans="1:23" x14ac:dyDescent="0.25">
      <c r="A96" t="s">
        <v>379</v>
      </c>
      <c r="B96" s="1">
        <v>43109</v>
      </c>
      <c r="C96" t="s">
        <v>380</v>
      </c>
      <c r="D96" t="s">
        <v>381</v>
      </c>
      <c r="E96" t="s">
        <v>382</v>
      </c>
      <c r="F96" s="1">
        <v>43103</v>
      </c>
      <c r="G96">
        <v>1</v>
      </c>
      <c r="H96">
        <v>1120978</v>
      </c>
      <c r="I96">
        <v>83380</v>
      </c>
      <c r="J96">
        <v>619</v>
      </c>
      <c r="K96">
        <v>4452</v>
      </c>
      <c r="L96" t="b">
        <v>0</v>
      </c>
      <c r="M96" t="b">
        <v>0</v>
      </c>
      <c r="N96" t="b">
        <v>0</v>
      </c>
      <c r="O96">
        <v>6</v>
      </c>
      <c r="P96">
        <v>6</v>
      </c>
      <c r="Q96" s="2">
        <v>7.0000000000000007E-2</v>
      </c>
      <c r="R96" s="2">
        <v>0</v>
      </c>
      <c r="S96" s="2">
        <v>0</v>
      </c>
      <c r="T96">
        <f t="shared" si="4"/>
        <v>0.4</v>
      </c>
      <c r="U96">
        <f t="shared" si="5"/>
        <v>4.8000000000000007</v>
      </c>
      <c r="V96">
        <f t="shared" si="6"/>
        <v>1.2604890000000002</v>
      </c>
      <c r="W96">
        <f t="shared" si="7"/>
        <v>1.8011711500000003</v>
      </c>
    </row>
    <row r="97" spans="1:23" x14ac:dyDescent="0.25">
      <c r="A97" t="s">
        <v>383</v>
      </c>
      <c r="B97" s="1">
        <v>43105</v>
      </c>
      <c r="C97" t="s">
        <v>384</v>
      </c>
      <c r="D97" t="s">
        <v>385</v>
      </c>
      <c r="E97" t="s">
        <v>386</v>
      </c>
      <c r="F97" s="1">
        <v>43096</v>
      </c>
      <c r="G97">
        <v>1</v>
      </c>
      <c r="H97">
        <v>1452367</v>
      </c>
      <c r="I97">
        <v>40782</v>
      </c>
      <c r="J97">
        <v>1469</v>
      </c>
      <c r="K97">
        <v>999</v>
      </c>
      <c r="L97" t="b">
        <v>0</v>
      </c>
      <c r="M97" t="b">
        <v>0</v>
      </c>
      <c r="N97" t="b">
        <v>0</v>
      </c>
      <c r="O97">
        <v>9</v>
      </c>
      <c r="P97">
        <v>9</v>
      </c>
      <c r="Q97" s="2">
        <v>0.03</v>
      </c>
      <c r="R97" s="2">
        <v>0</v>
      </c>
      <c r="S97" s="2">
        <v>0</v>
      </c>
      <c r="T97">
        <f t="shared" si="4"/>
        <v>0.4</v>
      </c>
      <c r="U97">
        <f t="shared" si="5"/>
        <v>7.2</v>
      </c>
      <c r="V97">
        <f t="shared" si="6"/>
        <v>1.0261834999999999</v>
      </c>
      <c r="W97">
        <f t="shared" si="7"/>
        <v>2.3191642249999997</v>
      </c>
    </row>
    <row r="98" spans="1:23" x14ac:dyDescent="0.25">
      <c r="A98" t="s">
        <v>387</v>
      </c>
      <c r="B98" s="1">
        <v>43234</v>
      </c>
      <c r="C98" t="s">
        <v>388</v>
      </c>
      <c r="D98" t="s">
        <v>389</v>
      </c>
      <c r="E98" t="s">
        <v>390</v>
      </c>
      <c r="F98" s="1">
        <v>43214</v>
      </c>
      <c r="G98">
        <v>1</v>
      </c>
      <c r="H98">
        <v>7518982</v>
      </c>
      <c r="I98">
        <v>319493</v>
      </c>
      <c r="J98">
        <v>4322</v>
      </c>
      <c r="K98">
        <v>13582</v>
      </c>
      <c r="L98" t="b">
        <v>0</v>
      </c>
      <c r="M98" t="b">
        <v>0</v>
      </c>
      <c r="N98" t="b">
        <v>0</v>
      </c>
      <c r="O98">
        <v>20</v>
      </c>
      <c r="P98">
        <v>17</v>
      </c>
      <c r="Q98" s="2">
        <v>0.04</v>
      </c>
      <c r="R98" s="2">
        <v>0</v>
      </c>
      <c r="S98" s="2">
        <v>0</v>
      </c>
      <c r="T98">
        <f t="shared" si="4"/>
        <v>0.4</v>
      </c>
      <c r="U98">
        <f t="shared" si="5"/>
        <v>13.000000000000002</v>
      </c>
      <c r="V98">
        <f t="shared" si="6"/>
        <v>4.159491</v>
      </c>
      <c r="W98">
        <f t="shared" si="7"/>
        <v>4.8658218500000006</v>
      </c>
    </row>
    <row r="99" spans="1:23" x14ac:dyDescent="0.25">
      <c r="A99" t="s">
        <v>391</v>
      </c>
      <c r="B99" s="1">
        <v>43126</v>
      </c>
      <c r="C99" t="s">
        <v>392</v>
      </c>
      <c r="D99" t="s">
        <v>393</v>
      </c>
      <c r="E99" t="s">
        <v>394</v>
      </c>
      <c r="F99" s="1">
        <v>43119</v>
      </c>
      <c r="G99">
        <v>1</v>
      </c>
      <c r="H99">
        <v>714665</v>
      </c>
      <c r="I99">
        <v>39031</v>
      </c>
      <c r="J99">
        <v>837</v>
      </c>
      <c r="K99">
        <v>2590</v>
      </c>
      <c r="L99" t="b">
        <v>0</v>
      </c>
      <c r="M99" t="b">
        <v>0</v>
      </c>
      <c r="N99" t="b">
        <v>0</v>
      </c>
      <c r="O99">
        <v>7</v>
      </c>
      <c r="P99">
        <v>7</v>
      </c>
      <c r="Q99" s="2">
        <v>0.05</v>
      </c>
      <c r="R99" s="2">
        <v>0</v>
      </c>
      <c r="S99" s="2">
        <v>0</v>
      </c>
      <c r="T99">
        <f t="shared" si="4"/>
        <v>0.4</v>
      </c>
      <c r="U99">
        <f t="shared" si="5"/>
        <v>5.6000000000000005</v>
      </c>
      <c r="V99">
        <f t="shared" si="6"/>
        <v>0.85733250000000005</v>
      </c>
      <c r="W99">
        <f t="shared" si="7"/>
        <v>1.8600663750000002</v>
      </c>
    </row>
    <row r="100" spans="1:23" x14ac:dyDescent="0.25">
      <c r="A100" t="s">
        <v>395</v>
      </c>
      <c r="B100" s="1">
        <v>43125</v>
      </c>
      <c r="C100" t="s">
        <v>396</v>
      </c>
      <c r="D100" t="s">
        <v>397</v>
      </c>
      <c r="E100" t="s">
        <v>398</v>
      </c>
      <c r="F100" s="1">
        <v>43118</v>
      </c>
      <c r="G100">
        <v>1</v>
      </c>
      <c r="H100">
        <v>724556</v>
      </c>
      <c r="I100">
        <v>13928</v>
      </c>
      <c r="J100">
        <v>5161</v>
      </c>
      <c r="K100">
        <v>5000</v>
      </c>
      <c r="L100" t="b">
        <v>0</v>
      </c>
      <c r="M100" t="b">
        <v>0</v>
      </c>
      <c r="N100" t="b">
        <v>0</v>
      </c>
      <c r="O100">
        <v>7</v>
      </c>
      <c r="P100">
        <v>7</v>
      </c>
      <c r="Q100" s="2">
        <v>0.02</v>
      </c>
      <c r="R100" s="2">
        <v>-0.01</v>
      </c>
      <c r="S100" s="2">
        <v>0.01</v>
      </c>
      <c r="T100">
        <f t="shared" si="4"/>
        <v>0.4</v>
      </c>
      <c r="U100">
        <f t="shared" si="5"/>
        <v>5.6000000000000005</v>
      </c>
      <c r="V100">
        <f t="shared" si="6"/>
        <v>0.66227800000000003</v>
      </c>
      <c r="W100">
        <f t="shared" si="7"/>
        <v>1.7917973</v>
      </c>
    </row>
    <row r="101" spans="1:23" x14ac:dyDescent="0.25">
      <c r="A101" t="s">
        <v>595</v>
      </c>
      <c r="B101" s="1">
        <v>43136</v>
      </c>
      <c r="C101" t="s">
        <v>596</v>
      </c>
      <c r="D101" t="s">
        <v>597</v>
      </c>
      <c r="E101" t="s">
        <v>598</v>
      </c>
      <c r="F101" s="1">
        <v>43132</v>
      </c>
      <c r="G101">
        <v>1</v>
      </c>
      <c r="H101">
        <v>26117</v>
      </c>
      <c r="I101">
        <v>1178</v>
      </c>
      <c r="J101">
        <v>11</v>
      </c>
      <c r="K101">
        <v>79</v>
      </c>
      <c r="L101" t="b">
        <v>0</v>
      </c>
      <c r="M101" t="b">
        <v>0</v>
      </c>
      <c r="N101" t="b">
        <v>0</v>
      </c>
      <c r="O101">
        <v>4</v>
      </c>
      <c r="P101">
        <v>1</v>
      </c>
      <c r="Q101" s="2">
        <v>0.05</v>
      </c>
      <c r="R101" s="2">
        <v>0</v>
      </c>
      <c r="S101" s="2">
        <v>0</v>
      </c>
      <c r="T101">
        <f t="shared" si="4"/>
        <v>0.4</v>
      </c>
      <c r="U101">
        <f t="shared" si="5"/>
        <v>0.19999999999999996</v>
      </c>
      <c r="V101">
        <f t="shared" si="6"/>
        <v>0.51305850000000008</v>
      </c>
      <c r="W101">
        <f t="shared" si="7"/>
        <v>0.38957047500000003</v>
      </c>
    </row>
    <row r="102" spans="1:23" x14ac:dyDescent="0.25">
      <c r="A102" t="s">
        <v>599</v>
      </c>
      <c r="B102" s="1">
        <v>43243</v>
      </c>
      <c r="C102" t="s">
        <v>600</v>
      </c>
      <c r="D102" t="s">
        <v>601</v>
      </c>
      <c r="E102" t="s">
        <v>602</v>
      </c>
      <c r="F102" s="1">
        <v>43242</v>
      </c>
      <c r="G102">
        <v>1</v>
      </c>
      <c r="H102">
        <v>628234</v>
      </c>
      <c r="I102">
        <v>12672</v>
      </c>
      <c r="J102">
        <v>208</v>
      </c>
      <c r="K102">
        <v>701</v>
      </c>
      <c r="L102" t="b">
        <v>0</v>
      </c>
      <c r="M102" t="b">
        <v>0</v>
      </c>
      <c r="N102" t="b">
        <v>0</v>
      </c>
      <c r="O102">
        <v>1</v>
      </c>
      <c r="P102">
        <v>1</v>
      </c>
      <c r="Q102" s="2">
        <v>0.02</v>
      </c>
      <c r="R102" s="2">
        <v>0</v>
      </c>
      <c r="S102" s="2">
        <v>0</v>
      </c>
      <c r="T102">
        <f t="shared" si="4"/>
        <v>0.4</v>
      </c>
      <c r="U102">
        <f t="shared" si="5"/>
        <v>0.8</v>
      </c>
      <c r="V102">
        <f t="shared" si="6"/>
        <v>0.51411699999999994</v>
      </c>
      <c r="W102">
        <f t="shared" si="7"/>
        <v>0.53994094999999998</v>
      </c>
    </row>
    <row r="103" spans="1:23" x14ac:dyDescent="0.25">
      <c r="A103" t="s">
        <v>603</v>
      </c>
      <c r="B103" s="1">
        <v>43081</v>
      </c>
      <c r="C103" t="s">
        <v>604</v>
      </c>
      <c r="D103" t="s">
        <v>605</v>
      </c>
      <c r="E103" t="s">
        <v>606</v>
      </c>
      <c r="F103" s="1">
        <v>43078</v>
      </c>
      <c r="G103">
        <v>1</v>
      </c>
      <c r="H103">
        <v>833977</v>
      </c>
      <c r="I103">
        <v>11517</v>
      </c>
      <c r="J103">
        <v>984</v>
      </c>
      <c r="K103">
        <v>1039</v>
      </c>
      <c r="L103" t="b">
        <v>0</v>
      </c>
      <c r="M103" t="b">
        <v>0</v>
      </c>
      <c r="N103" t="b">
        <v>0</v>
      </c>
      <c r="O103">
        <v>3</v>
      </c>
      <c r="P103">
        <v>3</v>
      </c>
      <c r="Q103" s="2">
        <v>0.01</v>
      </c>
      <c r="R103" s="2">
        <v>0</v>
      </c>
      <c r="S103" s="2">
        <v>0</v>
      </c>
      <c r="T103">
        <f t="shared" si="4"/>
        <v>0.4</v>
      </c>
      <c r="U103">
        <f t="shared" si="5"/>
        <v>2.4000000000000004</v>
      </c>
      <c r="V103">
        <f t="shared" si="6"/>
        <v>0.51698849999999996</v>
      </c>
      <c r="W103">
        <f t="shared" si="7"/>
        <v>0.9409459750000001</v>
      </c>
    </row>
    <row r="104" spans="1:23" x14ac:dyDescent="0.25">
      <c r="A104" t="s">
        <v>607</v>
      </c>
      <c r="B104" s="1">
        <v>43169</v>
      </c>
      <c r="C104" t="s">
        <v>608</v>
      </c>
      <c r="D104" t="s">
        <v>609</v>
      </c>
      <c r="E104" t="s">
        <v>610</v>
      </c>
      <c r="F104" s="1">
        <v>43157</v>
      </c>
      <c r="G104">
        <v>1</v>
      </c>
      <c r="H104">
        <v>1217872</v>
      </c>
      <c r="I104">
        <v>38111</v>
      </c>
      <c r="J104">
        <v>2850</v>
      </c>
      <c r="K104">
        <v>7038</v>
      </c>
      <c r="L104" t="b">
        <v>0</v>
      </c>
      <c r="M104" t="b">
        <v>0</v>
      </c>
      <c r="N104" t="b">
        <v>0</v>
      </c>
      <c r="O104">
        <v>12</v>
      </c>
      <c r="P104">
        <v>11</v>
      </c>
      <c r="Q104" s="2">
        <v>0.03</v>
      </c>
      <c r="R104" s="2">
        <v>0</v>
      </c>
      <c r="S104" s="2">
        <v>0.01</v>
      </c>
      <c r="T104">
        <f t="shared" si="4"/>
        <v>0.4</v>
      </c>
      <c r="U104">
        <f t="shared" si="5"/>
        <v>8.6000000000000014</v>
      </c>
      <c r="V104">
        <f t="shared" si="6"/>
        <v>1.158936</v>
      </c>
      <c r="W104">
        <f t="shared" si="7"/>
        <v>2.7156276000000004</v>
      </c>
    </row>
    <row r="105" spans="1:23" x14ac:dyDescent="0.25">
      <c r="A105" t="s">
        <v>611</v>
      </c>
      <c r="B105" s="1">
        <v>43132</v>
      </c>
      <c r="C105" t="s">
        <v>612</v>
      </c>
      <c r="D105" t="s">
        <v>613</v>
      </c>
      <c r="E105" t="s">
        <v>614</v>
      </c>
      <c r="F105" s="1">
        <v>43125</v>
      </c>
      <c r="G105">
        <v>1</v>
      </c>
      <c r="H105">
        <v>275180</v>
      </c>
      <c r="I105">
        <v>942</v>
      </c>
      <c r="J105">
        <v>75</v>
      </c>
      <c r="K105">
        <v>140</v>
      </c>
      <c r="L105" t="b">
        <v>0</v>
      </c>
      <c r="M105" t="b">
        <v>0</v>
      </c>
      <c r="N105" t="b">
        <v>0</v>
      </c>
      <c r="O105">
        <v>7</v>
      </c>
      <c r="P105">
        <v>7</v>
      </c>
      <c r="Q105" s="2">
        <v>0</v>
      </c>
      <c r="R105" s="2">
        <v>0</v>
      </c>
      <c r="S105" s="2">
        <v>0</v>
      </c>
      <c r="T105">
        <f t="shared" si="4"/>
        <v>0.4</v>
      </c>
      <c r="U105">
        <f t="shared" si="5"/>
        <v>5.6000000000000005</v>
      </c>
      <c r="V105">
        <f t="shared" si="6"/>
        <v>0.13758999999999999</v>
      </c>
      <c r="W105">
        <f t="shared" si="7"/>
        <v>1.6081565</v>
      </c>
    </row>
    <row r="106" spans="1:23" x14ac:dyDescent="0.25">
      <c r="A106" t="s">
        <v>615</v>
      </c>
      <c r="B106" s="1">
        <v>43142</v>
      </c>
      <c r="C106" t="s">
        <v>616</v>
      </c>
      <c r="D106" t="s">
        <v>617</v>
      </c>
      <c r="E106" t="s">
        <v>618</v>
      </c>
      <c r="F106" s="1">
        <v>43137</v>
      </c>
      <c r="G106">
        <v>1</v>
      </c>
      <c r="H106">
        <v>586498</v>
      </c>
      <c r="I106">
        <v>1367</v>
      </c>
      <c r="J106">
        <v>117</v>
      </c>
      <c r="K106">
        <v>169</v>
      </c>
      <c r="L106" t="b">
        <v>0</v>
      </c>
      <c r="M106" t="b">
        <v>0</v>
      </c>
      <c r="N106" t="b">
        <v>0</v>
      </c>
      <c r="O106">
        <v>5</v>
      </c>
      <c r="P106">
        <v>1</v>
      </c>
      <c r="Q106" s="2">
        <v>0</v>
      </c>
      <c r="R106" s="2">
        <v>0</v>
      </c>
      <c r="S106" s="2">
        <v>0</v>
      </c>
      <c r="T106">
        <f t="shared" si="4"/>
        <v>0.4</v>
      </c>
      <c r="U106">
        <f t="shared" si="5"/>
        <v>0</v>
      </c>
      <c r="V106">
        <f t="shared" si="6"/>
        <v>0.29324899999999998</v>
      </c>
      <c r="W106">
        <f t="shared" si="7"/>
        <v>0.26263714999999999</v>
      </c>
    </row>
    <row r="107" spans="1:23" x14ac:dyDescent="0.25">
      <c r="A107" t="s">
        <v>619</v>
      </c>
      <c r="B107" s="1">
        <v>43112</v>
      </c>
      <c r="C107" t="s">
        <v>620</v>
      </c>
      <c r="D107" t="s">
        <v>621</v>
      </c>
      <c r="E107" t="s">
        <v>622</v>
      </c>
      <c r="F107" s="1">
        <v>43105</v>
      </c>
      <c r="G107">
        <v>1</v>
      </c>
      <c r="H107">
        <v>1199750</v>
      </c>
      <c r="I107">
        <v>45344</v>
      </c>
      <c r="J107">
        <v>1072</v>
      </c>
      <c r="K107">
        <v>4502</v>
      </c>
      <c r="L107" t="b">
        <v>0</v>
      </c>
      <c r="M107" t="b">
        <v>0</v>
      </c>
      <c r="N107" t="b">
        <v>0</v>
      </c>
      <c r="O107">
        <v>7</v>
      </c>
      <c r="P107">
        <v>5</v>
      </c>
      <c r="Q107" s="2">
        <v>0.04</v>
      </c>
      <c r="R107" s="2">
        <v>0</v>
      </c>
      <c r="S107" s="2">
        <v>0</v>
      </c>
      <c r="T107">
        <f t="shared" si="4"/>
        <v>0.4</v>
      </c>
      <c r="U107">
        <f t="shared" si="5"/>
        <v>3.6</v>
      </c>
      <c r="V107">
        <f t="shared" si="6"/>
        <v>0.99987499999999996</v>
      </c>
      <c r="W107">
        <f t="shared" si="7"/>
        <v>1.40995625</v>
      </c>
    </row>
    <row r="108" spans="1:23" x14ac:dyDescent="0.25">
      <c r="A108" t="s">
        <v>623</v>
      </c>
      <c r="B108" s="1">
        <v>43081</v>
      </c>
      <c r="C108" t="s">
        <v>624</v>
      </c>
      <c r="D108" t="s">
        <v>625</v>
      </c>
      <c r="E108" t="s">
        <v>626</v>
      </c>
      <c r="F108" s="1">
        <v>43074</v>
      </c>
      <c r="G108">
        <v>1</v>
      </c>
      <c r="H108">
        <v>54340</v>
      </c>
      <c r="I108">
        <v>154</v>
      </c>
      <c r="J108">
        <v>136</v>
      </c>
      <c r="K108">
        <v>120</v>
      </c>
      <c r="L108" t="b">
        <v>0</v>
      </c>
      <c r="M108" t="b">
        <v>0</v>
      </c>
      <c r="N108" t="b">
        <v>0</v>
      </c>
      <c r="O108">
        <v>7</v>
      </c>
      <c r="P108">
        <v>7</v>
      </c>
      <c r="Q108" s="2">
        <v>0</v>
      </c>
      <c r="R108" s="2">
        <v>0</v>
      </c>
      <c r="S108" s="2">
        <v>0</v>
      </c>
      <c r="T108">
        <f t="shared" si="4"/>
        <v>0.4</v>
      </c>
      <c r="U108">
        <f t="shared" si="5"/>
        <v>5.6000000000000005</v>
      </c>
      <c r="V108">
        <f t="shared" si="6"/>
        <v>2.717E-2</v>
      </c>
      <c r="W108">
        <f t="shared" si="7"/>
        <v>1.5695095000000001</v>
      </c>
    </row>
    <row r="109" spans="1:23" x14ac:dyDescent="0.25">
      <c r="A109" t="s">
        <v>627</v>
      </c>
      <c r="B109" s="1">
        <v>43208</v>
      </c>
      <c r="C109" t="s">
        <v>628</v>
      </c>
      <c r="D109" t="s">
        <v>601</v>
      </c>
      <c r="E109" t="s">
        <v>629</v>
      </c>
      <c r="F109" s="1">
        <v>43203</v>
      </c>
      <c r="G109">
        <v>1</v>
      </c>
      <c r="H109">
        <v>219193</v>
      </c>
      <c r="I109">
        <v>9496</v>
      </c>
      <c r="J109">
        <v>263</v>
      </c>
      <c r="K109">
        <v>990</v>
      </c>
      <c r="L109" t="b">
        <v>0</v>
      </c>
      <c r="M109" t="b">
        <v>0</v>
      </c>
      <c r="N109" t="b">
        <v>0</v>
      </c>
      <c r="O109">
        <v>5</v>
      </c>
      <c r="P109">
        <v>3</v>
      </c>
      <c r="Q109" s="2">
        <v>0.04</v>
      </c>
      <c r="R109" s="2">
        <v>0</v>
      </c>
      <c r="S109" s="2">
        <v>0</v>
      </c>
      <c r="T109">
        <f t="shared" si="4"/>
        <v>0.4</v>
      </c>
      <c r="U109">
        <f t="shared" si="5"/>
        <v>2.0000000000000004</v>
      </c>
      <c r="V109">
        <f t="shared" si="6"/>
        <v>0.50959650000000001</v>
      </c>
      <c r="W109">
        <f t="shared" si="7"/>
        <v>0.83835877500000011</v>
      </c>
    </row>
    <row r="110" spans="1:23" x14ac:dyDescent="0.25">
      <c r="A110" t="s">
        <v>630</v>
      </c>
      <c r="B110" s="1">
        <v>43054</v>
      </c>
      <c r="C110" t="s">
        <v>631</v>
      </c>
      <c r="D110" t="s">
        <v>632</v>
      </c>
      <c r="E110" t="s">
        <v>633</v>
      </c>
      <c r="F110" s="1">
        <v>43050</v>
      </c>
      <c r="G110">
        <v>1</v>
      </c>
      <c r="H110">
        <v>1155622</v>
      </c>
      <c r="I110">
        <v>16060</v>
      </c>
      <c r="J110">
        <v>883</v>
      </c>
      <c r="K110">
        <v>1018</v>
      </c>
      <c r="L110" t="b">
        <v>0</v>
      </c>
      <c r="M110" t="b">
        <v>0</v>
      </c>
      <c r="N110" t="b">
        <v>0</v>
      </c>
      <c r="O110">
        <v>4</v>
      </c>
      <c r="P110">
        <v>2</v>
      </c>
      <c r="Q110" s="2">
        <v>0.01</v>
      </c>
      <c r="R110" s="2">
        <v>0</v>
      </c>
      <c r="S110" s="2">
        <v>0</v>
      </c>
      <c r="T110">
        <f t="shared" si="4"/>
        <v>0.4</v>
      </c>
      <c r="U110">
        <f t="shared" si="5"/>
        <v>1.2000000000000002</v>
      </c>
      <c r="V110">
        <f t="shared" si="6"/>
        <v>0.67781099999999994</v>
      </c>
      <c r="W110">
        <f t="shared" si="7"/>
        <v>0.69723385000000004</v>
      </c>
    </row>
    <row r="111" spans="1:23" x14ac:dyDescent="0.25">
      <c r="A111" t="s">
        <v>634</v>
      </c>
      <c r="B111" s="1">
        <v>43069</v>
      </c>
      <c r="C111" t="s">
        <v>635</v>
      </c>
      <c r="D111" t="s">
        <v>636</v>
      </c>
      <c r="E111" t="s">
        <v>637</v>
      </c>
      <c r="F111" s="1">
        <v>43062</v>
      </c>
      <c r="G111">
        <v>1</v>
      </c>
      <c r="H111">
        <v>729500</v>
      </c>
      <c r="I111">
        <v>22885</v>
      </c>
      <c r="J111">
        <v>751</v>
      </c>
      <c r="K111">
        <v>3235</v>
      </c>
      <c r="L111" t="b">
        <v>0</v>
      </c>
      <c r="M111" t="b">
        <v>0</v>
      </c>
      <c r="N111" t="b">
        <v>0</v>
      </c>
      <c r="O111">
        <v>7</v>
      </c>
      <c r="P111">
        <v>5</v>
      </c>
      <c r="Q111" s="2">
        <v>0.03</v>
      </c>
      <c r="R111" s="2">
        <v>0</v>
      </c>
      <c r="S111" s="2">
        <v>0</v>
      </c>
      <c r="T111">
        <f t="shared" si="4"/>
        <v>0.4</v>
      </c>
      <c r="U111">
        <f t="shared" si="5"/>
        <v>3.6</v>
      </c>
      <c r="V111">
        <f t="shared" si="6"/>
        <v>0.66474999999999995</v>
      </c>
      <c r="W111">
        <f t="shared" si="7"/>
        <v>1.2926625</v>
      </c>
    </row>
    <row r="112" spans="1:23" x14ac:dyDescent="0.25">
      <c r="A112" t="s">
        <v>638</v>
      </c>
      <c r="B112" s="1">
        <v>43157</v>
      </c>
      <c r="C112" t="s">
        <v>639</v>
      </c>
      <c r="D112" t="s">
        <v>640</v>
      </c>
      <c r="E112" t="s">
        <v>641</v>
      </c>
      <c r="F112" s="1">
        <v>43152</v>
      </c>
      <c r="G112">
        <v>1</v>
      </c>
      <c r="H112">
        <v>89872</v>
      </c>
      <c r="I112">
        <v>431</v>
      </c>
      <c r="J112">
        <v>90</v>
      </c>
      <c r="K112">
        <v>93</v>
      </c>
      <c r="L112" t="b">
        <v>0</v>
      </c>
      <c r="M112" t="b">
        <v>0</v>
      </c>
      <c r="N112" t="b">
        <v>0</v>
      </c>
      <c r="O112">
        <v>5</v>
      </c>
      <c r="P112">
        <v>1</v>
      </c>
      <c r="Q112" s="2">
        <v>0</v>
      </c>
      <c r="R112" s="2">
        <v>0</v>
      </c>
      <c r="S112" s="2">
        <v>0</v>
      </c>
      <c r="T112">
        <f t="shared" si="4"/>
        <v>0.4</v>
      </c>
      <c r="U112">
        <f t="shared" si="5"/>
        <v>0</v>
      </c>
      <c r="V112">
        <f t="shared" si="6"/>
        <v>4.4935999999999997E-2</v>
      </c>
      <c r="W112">
        <f t="shared" si="7"/>
        <v>0.17572760000000004</v>
      </c>
    </row>
    <row r="113" spans="1:23" x14ac:dyDescent="0.25">
      <c r="A113" t="s">
        <v>642</v>
      </c>
      <c r="B113" s="1">
        <v>43102</v>
      </c>
      <c r="C113" t="s">
        <v>643</v>
      </c>
      <c r="D113" t="s">
        <v>644</v>
      </c>
      <c r="E113" t="s">
        <v>645</v>
      </c>
      <c r="F113" s="1">
        <v>43091</v>
      </c>
      <c r="G113">
        <v>1</v>
      </c>
      <c r="H113">
        <v>1509716</v>
      </c>
      <c r="I113">
        <v>77243</v>
      </c>
      <c r="J113">
        <v>1665</v>
      </c>
      <c r="K113">
        <v>4279</v>
      </c>
      <c r="L113" t="b">
        <v>0</v>
      </c>
      <c r="M113" t="b">
        <v>0</v>
      </c>
      <c r="N113" t="b">
        <v>0</v>
      </c>
      <c r="O113">
        <v>11</v>
      </c>
      <c r="P113">
        <v>11</v>
      </c>
      <c r="Q113" s="2">
        <v>0.05</v>
      </c>
      <c r="R113" s="2">
        <v>0</v>
      </c>
      <c r="S113" s="2">
        <v>0</v>
      </c>
      <c r="T113">
        <f t="shared" si="4"/>
        <v>0.4</v>
      </c>
      <c r="U113">
        <f t="shared" si="5"/>
        <v>8.8000000000000007</v>
      </c>
      <c r="V113">
        <f t="shared" si="6"/>
        <v>1.254858</v>
      </c>
      <c r="W113">
        <f t="shared" si="7"/>
        <v>2.7992003000000003</v>
      </c>
    </row>
    <row r="114" spans="1:23" x14ac:dyDescent="0.25">
      <c r="A114" t="s">
        <v>646</v>
      </c>
      <c r="B114" s="1">
        <v>43104</v>
      </c>
      <c r="C114" t="s">
        <v>647</v>
      </c>
      <c r="D114" t="s">
        <v>297</v>
      </c>
      <c r="E114" t="s">
        <v>648</v>
      </c>
      <c r="F114" s="1">
        <v>43095</v>
      </c>
      <c r="G114">
        <v>1</v>
      </c>
      <c r="H114">
        <v>461945</v>
      </c>
      <c r="I114">
        <v>5063</v>
      </c>
      <c r="J114">
        <v>589</v>
      </c>
      <c r="K114">
        <v>710</v>
      </c>
      <c r="L114" t="b">
        <v>0</v>
      </c>
      <c r="M114" t="b">
        <v>0</v>
      </c>
      <c r="N114" t="b">
        <v>0</v>
      </c>
      <c r="O114">
        <v>9</v>
      </c>
      <c r="P114">
        <v>9</v>
      </c>
      <c r="Q114" s="2">
        <v>0.01</v>
      </c>
      <c r="R114" s="2">
        <v>0</v>
      </c>
      <c r="S114" s="2">
        <v>0</v>
      </c>
      <c r="T114">
        <f t="shared" si="4"/>
        <v>0.4</v>
      </c>
      <c r="U114">
        <f t="shared" si="5"/>
        <v>7.2</v>
      </c>
      <c r="V114">
        <f t="shared" si="6"/>
        <v>0.3309725</v>
      </c>
      <c r="W114">
        <f t="shared" si="7"/>
        <v>2.0758403749999998</v>
      </c>
    </row>
    <row r="115" spans="1:23" x14ac:dyDescent="0.25">
      <c r="A115" t="s">
        <v>649</v>
      </c>
      <c r="B115" s="1">
        <v>43097</v>
      </c>
      <c r="C115" t="s">
        <v>650</v>
      </c>
      <c r="D115" t="s">
        <v>651</v>
      </c>
      <c r="E115" t="s">
        <v>652</v>
      </c>
      <c r="F115" s="1">
        <v>43087</v>
      </c>
      <c r="G115">
        <v>1</v>
      </c>
      <c r="H115">
        <v>6647081</v>
      </c>
      <c r="I115">
        <v>232199</v>
      </c>
      <c r="J115">
        <v>13512</v>
      </c>
      <c r="K115">
        <v>15366</v>
      </c>
      <c r="L115" t="b">
        <v>0</v>
      </c>
      <c r="M115" t="b">
        <v>0</v>
      </c>
      <c r="N115" t="b">
        <v>0</v>
      </c>
      <c r="O115">
        <v>10</v>
      </c>
      <c r="P115">
        <v>9</v>
      </c>
      <c r="Q115" s="2">
        <v>0.03</v>
      </c>
      <c r="R115" s="2">
        <v>0</v>
      </c>
      <c r="S115" s="2">
        <v>0</v>
      </c>
      <c r="T115">
        <f t="shared" si="4"/>
        <v>0.4</v>
      </c>
      <c r="U115">
        <f t="shared" si="5"/>
        <v>7</v>
      </c>
      <c r="V115">
        <f t="shared" si="6"/>
        <v>3.6235404999999998</v>
      </c>
      <c r="W115">
        <f t="shared" si="7"/>
        <v>3.1782391749999999</v>
      </c>
    </row>
    <row r="116" spans="1:23" x14ac:dyDescent="0.25">
      <c r="A116" t="s">
        <v>653</v>
      </c>
      <c r="B116" s="1">
        <v>43189</v>
      </c>
      <c r="C116" t="s">
        <v>654</v>
      </c>
      <c r="D116" t="s">
        <v>655</v>
      </c>
      <c r="E116" t="s">
        <v>656</v>
      </c>
      <c r="F116" s="1">
        <v>43174</v>
      </c>
      <c r="G116">
        <v>1</v>
      </c>
      <c r="H116">
        <v>584861</v>
      </c>
      <c r="I116">
        <v>4221</v>
      </c>
      <c r="J116">
        <v>772</v>
      </c>
      <c r="K116">
        <v>1169</v>
      </c>
      <c r="L116" t="b">
        <v>0</v>
      </c>
      <c r="M116" t="b">
        <v>0</v>
      </c>
      <c r="N116" t="b">
        <v>0</v>
      </c>
      <c r="O116">
        <v>15</v>
      </c>
      <c r="P116">
        <v>14</v>
      </c>
      <c r="Q116" s="2">
        <v>0.01</v>
      </c>
      <c r="R116" s="2">
        <v>0</v>
      </c>
      <c r="S116" s="2">
        <v>0</v>
      </c>
      <c r="T116">
        <f t="shared" si="4"/>
        <v>0.4</v>
      </c>
      <c r="U116">
        <f t="shared" si="5"/>
        <v>11.000000000000002</v>
      </c>
      <c r="V116">
        <f t="shared" si="6"/>
        <v>0.39243050000000002</v>
      </c>
      <c r="W116">
        <f t="shared" si="7"/>
        <v>3.0473506750000006</v>
      </c>
    </row>
    <row r="117" spans="1:23" x14ac:dyDescent="0.25">
      <c r="A117" t="s">
        <v>657</v>
      </c>
      <c r="B117" s="1">
        <v>43053</v>
      </c>
      <c r="C117" t="s">
        <v>658</v>
      </c>
      <c r="D117" t="s">
        <v>659</v>
      </c>
      <c r="E117" t="s">
        <v>660</v>
      </c>
      <c r="F117" s="1">
        <v>43047</v>
      </c>
      <c r="G117">
        <v>1</v>
      </c>
      <c r="H117">
        <v>651036</v>
      </c>
      <c r="I117">
        <v>23338</v>
      </c>
      <c r="J117">
        <v>442</v>
      </c>
      <c r="K117">
        <v>1101</v>
      </c>
      <c r="L117" t="b">
        <v>0</v>
      </c>
      <c r="M117" t="b">
        <v>0</v>
      </c>
      <c r="N117" t="b">
        <v>0</v>
      </c>
      <c r="O117">
        <v>6</v>
      </c>
      <c r="P117">
        <v>1</v>
      </c>
      <c r="Q117" s="2">
        <v>0.04</v>
      </c>
      <c r="R117" s="2">
        <v>0</v>
      </c>
      <c r="S117" s="2">
        <v>0</v>
      </c>
      <c r="T117">
        <f t="shared" si="4"/>
        <v>0.4</v>
      </c>
      <c r="U117">
        <f t="shared" si="5"/>
        <v>-0.19999999999999996</v>
      </c>
      <c r="V117">
        <f t="shared" si="6"/>
        <v>0.725518</v>
      </c>
      <c r="W117">
        <f t="shared" si="7"/>
        <v>0.36393130000000001</v>
      </c>
    </row>
    <row r="118" spans="1:23" x14ac:dyDescent="0.25">
      <c r="A118" t="s">
        <v>661</v>
      </c>
      <c r="B118" s="1">
        <v>43166</v>
      </c>
      <c r="C118" t="s">
        <v>662</v>
      </c>
      <c r="D118" t="s">
        <v>663</v>
      </c>
      <c r="E118" t="s">
        <v>664</v>
      </c>
      <c r="F118" s="1">
        <v>43152</v>
      </c>
      <c r="G118">
        <v>1</v>
      </c>
      <c r="H118">
        <v>4625928</v>
      </c>
      <c r="I118">
        <v>377131</v>
      </c>
      <c r="J118">
        <v>4362</v>
      </c>
      <c r="K118">
        <v>18752</v>
      </c>
      <c r="L118" t="b">
        <v>0</v>
      </c>
      <c r="M118" t="b">
        <v>0</v>
      </c>
      <c r="N118" t="b">
        <v>0</v>
      </c>
      <c r="O118">
        <v>14</v>
      </c>
      <c r="P118">
        <v>13</v>
      </c>
      <c r="Q118" s="2">
        <v>0.08</v>
      </c>
      <c r="R118" s="2">
        <v>0</v>
      </c>
      <c r="S118" s="2">
        <v>0</v>
      </c>
      <c r="T118">
        <f t="shared" si="4"/>
        <v>0.4</v>
      </c>
      <c r="U118">
        <f t="shared" si="5"/>
        <v>10.200000000000001</v>
      </c>
      <c r="V118">
        <f t="shared" si="6"/>
        <v>3.1129639999999998</v>
      </c>
      <c r="W118">
        <f t="shared" si="7"/>
        <v>3.7995374000000002</v>
      </c>
    </row>
    <row r="119" spans="1:23" x14ac:dyDescent="0.25">
      <c r="A119" t="s">
        <v>665</v>
      </c>
      <c r="B119" s="1">
        <v>43265</v>
      </c>
      <c r="C119" t="s">
        <v>666</v>
      </c>
      <c r="D119" t="s">
        <v>389</v>
      </c>
      <c r="E119" t="s">
        <v>667</v>
      </c>
      <c r="F119" s="1">
        <v>43262</v>
      </c>
      <c r="G119">
        <v>1</v>
      </c>
      <c r="H119">
        <v>2757653</v>
      </c>
      <c r="I119">
        <v>86377</v>
      </c>
      <c r="J119">
        <v>1242</v>
      </c>
      <c r="K119">
        <v>5212</v>
      </c>
      <c r="L119" t="b">
        <v>0</v>
      </c>
      <c r="M119" t="b">
        <v>0</v>
      </c>
      <c r="N119" t="b">
        <v>0</v>
      </c>
      <c r="O119">
        <v>3</v>
      </c>
      <c r="P119">
        <v>3</v>
      </c>
      <c r="Q119" s="2">
        <v>0.03</v>
      </c>
      <c r="R119" s="2">
        <v>0</v>
      </c>
      <c r="S119" s="2">
        <v>0</v>
      </c>
      <c r="T119">
        <f t="shared" si="4"/>
        <v>0.4</v>
      </c>
      <c r="U119">
        <f t="shared" si="5"/>
        <v>2.4000000000000004</v>
      </c>
      <c r="V119">
        <f t="shared" si="6"/>
        <v>1.6788265</v>
      </c>
      <c r="W119">
        <f t="shared" si="7"/>
        <v>1.347589275</v>
      </c>
    </row>
    <row r="120" spans="1:23" x14ac:dyDescent="0.25">
      <c r="A120" t="s">
        <v>668</v>
      </c>
      <c r="B120" s="1">
        <v>43107</v>
      </c>
      <c r="C120" t="s">
        <v>669</v>
      </c>
      <c r="D120" t="s">
        <v>670</v>
      </c>
      <c r="E120" t="s">
        <v>671</v>
      </c>
      <c r="F120" s="1">
        <v>43099</v>
      </c>
      <c r="G120">
        <v>1</v>
      </c>
      <c r="H120">
        <v>320792</v>
      </c>
      <c r="I120">
        <v>11229</v>
      </c>
      <c r="J120">
        <v>481</v>
      </c>
      <c r="K120">
        <v>1000</v>
      </c>
      <c r="L120" t="b">
        <v>0</v>
      </c>
      <c r="M120" t="b">
        <v>0</v>
      </c>
      <c r="N120" t="b">
        <v>0</v>
      </c>
      <c r="O120">
        <v>8</v>
      </c>
      <c r="P120">
        <v>4</v>
      </c>
      <c r="Q120" s="2">
        <v>0.04</v>
      </c>
      <c r="R120" s="2">
        <v>0</v>
      </c>
      <c r="S120" s="2">
        <v>0</v>
      </c>
      <c r="T120">
        <f t="shared" si="4"/>
        <v>0.4</v>
      </c>
      <c r="U120">
        <f t="shared" si="5"/>
        <v>2.4000000000000004</v>
      </c>
      <c r="V120">
        <f t="shared" si="6"/>
        <v>0.56039600000000001</v>
      </c>
      <c r="W120">
        <f t="shared" si="7"/>
        <v>0.95613860000000006</v>
      </c>
    </row>
    <row r="121" spans="1:23" x14ac:dyDescent="0.25">
      <c r="A121" t="s">
        <v>672</v>
      </c>
      <c r="B121" s="1">
        <v>43123</v>
      </c>
      <c r="C121" t="s">
        <v>673</v>
      </c>
      <c r="D121" t="s">
        <v>674</v>
      </c>
      <c r="E121" t="s">
        <v>675</v>
      </c>
      <c r="F121" s="1">
        <v>43116</v>
      </c>
      <c r="G121">
        <v>1</v>
      </c>
      <c r="H121">
        <v>17732</v>
      </c>
      <c r="I121">
        <v>174</v>
      </c>
      <c r="J121">
        <v>2</v>
      </c>
      <c r="K121">
        <v>11</v>
      </c>
      <c r="L121" t="b">
        <v>0</v>
      </c>
      <c r="M121" t="b">
        <v>0</v>
      </c>
      <c r="N121" t="b">
        <v>0</v>
      </c>
      <c r="O121">
        <v>7</v>
      </c>
      <c r="P121">
        <v>6</v>
      </c>
      <c r="Q121" s="2">
        <v>0.01</v>
      </c>
      <c r="R121" s="2">
        <v>0</v>
      </c>
      <c r="S121" s="2">
        <v>0</v>
      </c>
      <c r="T121">
        <f t="shared" si="4"/>
        <v>0.4</v>
      </c>
      <c r="U121">
        <f t="shared" si="5"/>
        <v>4.6000000000000005</v>
      </c>
      <c r="V121">
        <f t="shared" si="6"/>
        <v>0.108866</v>
      </c>
      <c r="W121">
        <f t="shared" si="7"/>
        <v>1.3481031000000001</v>
      </c>
    </row>
    <row r="122" spans="1:23" x14ac:dyDescent="0.25">
      <c r="A122" t="s">
        <v>676</v>
      </c>
      <c r="B122" s="1">
        <v>43090</v>
      </c>
      <c r="C122" t="s">
        <v>677</v>
      </c>
      <c r="D122" t="s">
        <v>77</v>
      </c>
      <c r="E122" t="s">
        <v>678</v>
      </c>
      <c r="F122" s="1">
        <v>43083</v>
      </c>
      <c r="G122">
        <v>1</v>
      </c>
      <c r="H122">
        <v>708572</v>
      </c>
      <c r="I122">
        <v>11352</v>
      </c>
      <c r="J122">
        <v>1096</v>
      </c>
      <c r="K122">
        <v>807</v>
      </c>
      <c r="L122" t="b">
        <v>0</v>
      </c>
      <c r="M122" t="b">
        <v>0</v>
      </c>
      <c r="N122" t="b">
        <v>0</v>
      </c>
      <c r="O122">
        <v>7</v>
      </c>
      <c r="P122">
        <v>7</v>
      </c>
      <c r="Q122" s="2">
        <v>0.02</v>
      </c>
      <c r="R122" s="2">
        <v>0</v>
      </c>
      <c r="S122" s="2">
        <v>0</v>
      </c>
      <c r="T122">
        <f t="shared" si="4"/>
        <v>0.4</v>
      </c>
      <c r="U122">
        <f t="shared" si="5"/>
        <v>5.6000000000000005</v>
      </c>
      <c r="V122">
        <f t="shared" si="6"/>
        <v>0.55428600000000006</v>
      </c>
      <c r="W122">
        <f t="shared" si="7"/>
        <v>1.7540001000000001</v>
      </c>
    </row>
    <row r="123" spans="1:23" x14ac:dyDescent="0.25">
      <c r="A123" t="s">
        <v>679</v>
      </c>
      <c r="B123" s="1">
        <v>43088</v>
      </c>
      <c r="C123" t="s">
        <v>680</v>
      </c>
      <c r="D123" t="s">
        <v>681</v>
      </c>
      <c r="E123" t="s">
        <v>682</v>
      </c>
      <c r="F123" s="1">
        <v>43081</v>
      </c>
      <c r="G123">
        <v>1</v>
      </c>
      <c r="H123">
        <v>817094</v>
      </c>
      <c r="I123">
        <v>854</v>
      </c>
      <c r="J123">
        <v>31</v>
      </c>
      <c r="K123">
        <v>139</v>
      </c>
      <c r="L123" t="b">
        <v>0</v>
      </c>
      <c r="M123" t="b">
        <v>0</v>
      </c>
      <c r="N123" t="b">
        <v>0</v>
      </c>
      <c r="O123">
        <v>7</v>
      </c>
      <c r="P123">
        <v>5</v>
      </c>
      <c r="Q123" s="2">
        <v>0</v>
      </c>
      <c r="R123" s="2">
        <v>0</v>
      </c>
      <c r="S123" s="2">
        <v>0</v>
      </c>
      <c r="T123">
        <f t="shared" si="4"/>
        <v>0.4</v>
      </c>
      <c r="U123">
        <f t="shared" si="5"/>
        <v>3.6</v>
      </c>
      <c r="V123">
        <f t="shared" si="6"/>
        <v>0.40854699999999999</v>
      </c>
      <c r="W123">
        <f t="shared" si="7"/>
        <v>1.2029914500000001</v>
      </c>
    </row>
    <row r="124" spans="1:23" x14ac:dyDescent="0.25">
      <c r="A124" t="s">
        <v>683</v>
      </c>
      <c r="B124" s="1">
        <v>43265</v>
      </c>
      <c r="C124" t="s">
        <v>684</v>
      </c>
      <c r="D124" t="s">
        <v>685</v>
      </c>
      <c r="E124" t="s">
        <v>686</v>
      </c>
      <c r="F124" s="1">
        <v>43261</v>
      </c>
      <c r="G124">
        <v>1</v>
      </c>
      <c r="H124">
        <v>4585563</v>
      </c>
      <c r="I124">
        <v>200284</v>
      </c>
      <c r="J124">
        <v>6154</v>
      </c>
      <c r="K124">
        <v>47646</v>
      </c>
      <c r="L124" t="b">
        <v>0</v>
      </c>
      <c r="M124" t="b">
        <v>0</v>
      </c>
      <c r="N124" t="b">
        <v>0</v>
      </c>
      <c r="O124">
        <v>4</v>
      </c>
      <c r="P124">
        <v>4</v>
      </c>
      <c r="Q124" s="2">
        <v>0.04</v>
      </c>
      <c r="R124" s="2">
        <v>0</v>
      </c>
      <c r="S124" s="2">
        <v>0.01</v>
      </c>
      <c r="T124">
        <f t="shared" si="4"/>
        <v>0.4</v>
      </c>
      <c r="U124">
        <f t="shared" si="5"/>
        <v>3.2</v>
      </c>
      <c r="V124">
        <f t="shared" si="6"/>
        <v>2.9427814999999997</v>
      </c>
      <c r="W124">
        <f t="shared" si="7"/>
        <v>1.9899735249999999</v>
      </c>
    </row>
    <row r="125" spans="1:23" x14ac:dyDescent="0.25">
      <c r="A125" t="s">
        <v>687</v>
      </c>
      <c r="B125" s="1">
        <v>43140</v>
      </c>
      <c r="C125" t="s">
        <v>688</v>
      </c>
      <c r="D125" t="s">
        <v>689</v>
      </c>
      <c r="E125" t="s">
        <v>690</v>
      </c>
      <c r="F125" s="1">
        <v>43136</v>
      </c>
      <c r="G125">
        <v>1</v>
      </c>
      <c r="H125">
        <v>661984</v>
      </c>
      <c r="I125">
        <v>11071</v>
      </c>
      <c r="J125">
        <v>462</v>
      </c>
      <c r="K125">
        <v>1656</v>
      </c>
      <c r="L125" t="b">
        <v>0</v>
      </c>
      <c r="M125" t="b">
        <v>0</v>
      </c>
      <c r="N125" t="b">
        <v>0</v>
      </c>
      <c r="O125">
        <v>4</v>
      </c>
      <c r="P125">
        <v>3</v>
      </c>
      <c r="Q125" s="2">
        <v>0.02</v>
      </c>
      <c r="R125" s="2">
        <v>0</v>
      </c>
      <c r="S125" s="2">
        <v>0</v>
      </c>
      <c r="T125">
        <f t="shared" si="4"/>
        <v>0.4</v>
      </c>
      <c r="U125">
        <f t="shared" si="5"/>
        <v>2.2000000000000002</v>
      </c>
      <c r="V125">
        <f t="shared" si="6"/>
        <v>0.53099200000000002</v>
      </c>
      <c r="W125">
        <f t="shared" si="7"/>
        <v>0.89584720000000007</v>
      </c>
    </row>
    <row r="126" spans="1:23" x14ac:dyDescent="0.25">
      <c r="A126" t="s">
        <v>691</v>
      </c>
      <c r="B126" s="1">
        <v>43137</v>
      </c>
      <c r="C126" t="s">
        <v>692</v>
      </c>
      <c r="D126" t="s">
        <v>693</v>
      </c>
      <c r="E126" t="s">
        <v>694</v>
      </c>
      <c r="F126" s="1">
        <v>43132</v>
      </c>
      <c r="G126">
        <v>1</v>
      </c>
      <c r="H126">
        <v>32558</v>
      </c>
      <c r="I126">
        <v>1217</v>
      </c>
      <c r="J126">
        <v>78</v>
      </c>
      <c r="K126">
        <v>115</v>
      </c>
      <c r="L126" t="b">
        <v>0</v>
      </c>
      <c r="M126" t="b">
        <v>0</v>
      </c>
      <c r="N126" t="b">
        <v>0</v>
      </c>
      <c r="O126">
        <v>5</v>
      </c>
      <c r="P126">
        <v>3</v>
      </c>
      <c r="Q126" s="2">
        <v>0.04</v>
      </c>
      <c r="R126" s="2">
        <v>0</v>
      </c>
      <c r="S126" s="2">
        <v>0</v>
      </c>
      <c r="T126">
        <f t="shared" si="4"/>
        <v>0.4</v>
      </c>
      <c r="U126">
        <f t="shared" si="5"/>
        <v>2.0000000000000004</v>
      </c>
      <c r="V126">
        <f t="shared" si="6"/>
        <v>0.41627900000000001</v>
      </c>
      <c r="W126">
        <f t="shared" si="7"/>
        <v>0.80569765000000015</v>
      </c>
    </row>
    <row r="127" spans="1:23" x14ac:dyDescent="0.25">
      <c r="A127" t="s">
        <v>695</v>
      </c>
      <c r="B127" s="1">
        <v>43262</v>
      </c>
      <c r="C127" t="s">
        <v>696</v>
      </c>
      <c r="D127" t="s">
        <v>355</v>
      </c>
      <c r="E127" t="s">
        <v>697</v>
      </c>
      <c r="F127" s="1">
        <v>43255</v>
      </c>
      <c r="G127">
        <v>1</v>
      </c>
      <c r="H127">
        <v>800359</v>
      </c>
      <c r="I127">
        <v>9773</v>
      </c>
      <c r="J127">
        <v>332</v>
      </c>
      <c r="K127">
        <v>423</v>
      </c>
      <c r="L127" t="b">
        <v>0</v>
      </c>
      <c r="M127" t="b">
        <v>0</v>
      </c>
      <c r="N127" t="b">
        <v>0</v>
      </c>
      <c r="O127">
        <v>7</v>
      </c>
      <c r="P127">
        <v>6</v>
      </c>
      <c r="Q127" s="2">
        <v>0.01</v>
      </c>
      <c r="R127" s="2">
        <v>0</v>
      </c>
      <c r="S127" s="2">
        <v>0</v>
      </c>
      <c r="T127">
        <f t="shared" si="4"/>
        <v>0.4</v>
      </c>
      <c r="U127">
        <f t="shared" si="5"/>
        <v>4.6000000000000005</v>
      </c>
      <c r="V127">
        <f t="shared" si="6"/>
        <v>0.5001795</v>
      </c>
      <c r="W127">
        <f t="shared" si="7"/>
        <v>1.485062825</v>
      </c>
    </row>
    <row r="128" spans="1:23" x14ac:dyDescent="0.25">
      <c r="A128" t="s">
        <v>20633</v>
      </c>
      <c r="B128" s="1">
        <v>43130</v>
      </c>
      <c r="C128" t="s">
        <v>20634</v>
      </c>
      <c r="D128" t="s">
        <v>20635</v>
      </c>
      <c r="E128" t="s">
        <v>20636</v>
      </c>
      <c r="F128" s="1">
        <v>43129</v>
      </c>
      <c r="G128">
        <v>1</v>
      </c>
      <c r="H128">
        <v>3014847</v>
      </c>
      <c r="I128">
        <v>42556</v>
      </c>
      <c r="J128">
        <v>2791</v>
      </c>
      <c r="K128">
        <v>0</v>
      </c>
      <c r="L128" t="b">
        <v>1</v>
      </c>
      <c r="M128" t="b">
        <v>0</v>
      </c>
      <c r="N128" t="b">
        <v>0</v>
      </c>
      <c r="O128">
        <v>1</v>
      </c>
      <c r="P128">
        <v>1</v>
      </c>
      <c r="Q128" s="2">
        <v>0.01</v>
      </c>
      <c r="R128" s="2">
        <v>0</v>
      </c>
      <c r="S128" s="2">
        <v>0</v>
      </c>
      <c r="T128">
        <f t="shared" si="4"/>
        <v>0.4</v>
      </c>
      <c r="U128">
        <f t="shared" si="5"/>
        <v>0.8</v>
      </c>
      <c r="V128">
        <f t="shared" si="6"/>
        <v>1.6074235000000001</v>
      </c>
      <c r="W128">
        <f t="shared" si="7"/>
        <v>0.92259822499999999</v>
      </c>
    </row>
    <row r="129" spans="1:23" x14ac:dyDescent="0.25">
      <c r="A129" t="s">
        <v>698</v>
      </c>
      <c r="B129" s="1">
        <v>43069</v>
      </c>
      <c r="C129" t="s">
        <v>699</v>
      </c>
      <c r="D129" t="s">
        <v>700</v>
      </c>
      <c r="E129" t="s">
        <v>701</v>
      </c>
      <c r="F129" s="1">
        <v>43066</v>
      </c>
      <c r="G129">
        <v>1</v>
      </c>
      <c r="H129">
        <v>1381</v>
      </c>
      <c r="I129">
        <v>35</v>
      </c>
      <c r="J129">
        <v>6</v>
      </c>
      <c r="K129">
        <v>4</v>
      </c>
      <c r="L129" t="b">
        <v>0</v>
      </c>
      <c r="M129" t="b">
        <v>0</v>
      </c>
      <c r="N129" t="b">
        <v>0</v>
      </c>
      <c r="O129">
        <v>3</v>
      </c>
      <c r="P129">
        <v>1</v>
      </c>
      <c r="Q129" s="2">
        <v>0.03</v>
      </c>
      <c r="R129" s="2">
        <v>0</v>
      </c>
      <c r="S129" s="2">
        <v>0</v>
      </c>
      <c r="T129">
        <f t="shared" si="4"/>
        <v>0.4</v>
      </c>
      <c r="U129">
        <f t="shared" si="5"/>
        <v>0.4</v>
      </c>
      <c r="V129">
        <f t="shared" si="6"/>
        <v>0.30069049999999997</v>
      </c>
      <c r="W129">
        <f t="shared" si="7"/>
        <v>0.36524167499999999</v>
      </c>
    </row>
    <row r="130" spans="1:23" x14ac:dyDescent="0.25">
      <c r="A130" t="s">
        <v>20637</v>
      </c>
      <c r="B130" s="1">
        <v>43077</v>
      </c>
      <c r="C130" t="s">
        <v>20638</v>
      </c>
      <c r="D130" t="s">
        <v>3241</v>
      </c>
      <c r="E130" t="s">
        <v>20639</v>
      </c>
      <c r="F130" s="1">
        <v>43071</v>
      </c>
      <c r="G130">
        <v>1</v>
      </c>
      <c r="H130">
        <v>22186</v>
      </c>
      <c r="I130">
        <v>168</v>
      </c>
      <c r="J130">
        <v>22</v>
      </c>
      <c r="K130">
        <v>0</v>
      </c>
      <c r="L130" t="b">
        <v>1</v>
      </c>
      <c r="M130" t="b">
        <v>0</v>
      </c>
      <c r="N130" t="b">
        <v>0</v>
      </c>
      <c r="O130">
        <v>6</v>
      </c>
      <c r="P130">
        <v>4</v>
      </c>
      <c r="Q130" s="2">
        <v>0.01</v>
      </c>
      <c r="R130" s="2">
        <v>0</v>
      </c>
      <c r="S130" s="2">
        <v>0</v>
      </c>
      <c r="T130">
        <f t="shared" ref="T130:T193" si="8">G130*0.4</f>
        <v>0.4</v>
      </c>
      <c r="U130">
        <f t="shared" ref="U130:U193" si="9">-0.2*(O130-P130)+0.8*P130</f>
        <v>2.8000000000000003</v>
      </c>
      <c r="V130">
        <f t="shared" ref="V130:V193" si="10">0.5*H130*0.000001+0.1*Q130*100+100*0.15*R130+100*0.25*S130</f>
        <v>0.111093</v>
      </c>
      <c r="W130">
        <f t="shared" ref="W130:W193" si="11">0.4*T130+0.25*U130+0.35*V130</f>
        <v>0.89888255000000006</v>
      </c>
    </row>
    <row r="131" spans="1:23" x14ac:dyDescent="0.25">
      <c r="A131" t="s">
        <v>702</v>
      </c>
      <c r="B131" s="1">
        <v>43082</v>
      </c>
      <c r="C131" t="s">
        <v>703</v>
      </c>
      <c r="D131" t="s">
        <v>174</v>
      </c>
      <c r="E131" t="s">
        <v>704</v>
      </c>
      <c r="F131" s="1">
        <v>43081</v>
      </c>
      <c r="G131">
        <v>1</v>
      </c>
      <c r="H131">
        <v>690533</v>
      </c>
      <c r="I131">
        <v>43217</v>
      </c>
      <c r="J131">
        <v>304</v>
      </c>
      <c r="K131">
        <v>1617</v>
      </c>
      <c r="L131" t="b">
        <v>0</v>
      </c>
      <c r="M131" t="b">
        <v>0</v>
      </c>
      <c r="N131" t="b">
        <v>0</v>
      </c>
      <c r="O131">
        <v>1</v>
      </c>
      <c r="P131">
        <v>1</v>
      </c>
      <c r="Q131" s="2">
        <v>0.06</v>
      </c>
      <c r="R131" s="2">
        <v>0</v>
      </c>
      <c r="S131" s="2">
        <v>0</v>
      </c>
      <c r="T131">
        <f t="shared" si="8"/>
        <v>0.4</v>
      </c>
      <c r="U131">
        <f t="shared" si="9"/>
        <v>0.8</v>
      </c>
      <c r="V131">
        <f t="shared" si="10"/>
        <v>0.94526650000000001</v>
      </c>
      <c r="W131">
        <f t="shared" si="11"/>
        <v>0.69084327499999998</v>
      </c>
    </row>
    <row r="132" spans="1:23" x14ac:dyDescent="0.25">
      <c r="A132" t="s">
        <v>705</v>
      </c>
      <c r="B132" s="1">
        <v>43067</v>
      </c>
      <c r="C132" t="s">
        <v>706</v>
      </c>
      <c r="D132" t="s">
        <v>707</v>
      </c>
      <c r="E132" t="s">
        <v>708</v>
      </c>
      <c r="F132" s="1">
        <v>43061</v>
      </c>
      <c r="G132">
        <v>1</v>
      </c>
      <c r="H132">
        <v>557538</v>
      </c>
      <c r="I132">
        <v>14416</v>
      </c>
      <c r="J132">
        <v>231</v>
      </c>
      <c r="K132">
        <v>631</v>
      </c>
      <c r="L132" t="b">
        <v>0</v>
      </c>
      <c r="M132" t="b">
        <v>0</v>
      </c>
      <c r="N132" t="b">
        <v>0</v>
      </c>
      <c r="O132">
        <v>6</v>
      </c>
      <c r="P132">
        <v>6</v>
      </c>
      <c r="Q132" s="2">
        <v>0.03</v>
      </c>
      <c r="R132" s="2">
        <v>0</v>
      </c>
      <c r="S132" s="2">
        <v>0</v>
      </c>
      <c r="T132">
        <f t="shared" si="8"/>
        <v>0.4</v>
      </c>
      <c r="U132">
        <f t="shared" si="9"/>
        <v>4.8000000000000007</v>
      </c>
      <c r="V132">
        <f t="shared" si="10"/>
        <v>0.57876899999999998</v>
      </c>
      <c r="W132">
        <f t="shared" si="11"/>
        <v>1.5625691500000003</v>
      </c>
    </row>
    <row r="133" spans="1:23" x14ac:dyDescent="0.25">
      <c r="A133" t="s">
        <v>709</v>
      </c>
      <c r="B133" s="1">
        <v>43153</v>
      </c>
      <c r="C133" t="s">
        <v>710</v>
      </c>
      <c r="D133" t="s">
        <v>711</v>
      </c>
      <c r="E133" t="s">
        <v>712</v>
      </c>
      <c r="F133" s="1">
        <v>43145</v>
      </c>
      <c r="G133">
        <v>1</v>
      </c>
      <c r="H133">
        <v>126986</v>
      </c>
      <c r="I133">
        <v>2873</v>
      </c>
      <c r="J133">
        <v>1474</v>
      </c>
      <c r="K133">
        <v>352</v>
      </c>
      <c r="L133" t="b">
        <v>0</v>
      </c>
      <c r="M133" t="b">
        <v>0</v>
      </c>
      <c r="N133" t="b">
        <v>0</v>
      </c>
      <c r="O133">
        <v>8</v>
      </c>
      <c r="P133">
        <v>8</v>
      </c>
      <c r="Q133" s="2">
        <v>0.02</v>
      </c>
      <c r="R133" s="2">
        <v>-0.01</v>
      </c>
      <c r="S133" s="2">
        <v>0</v>
      </c>
      <c r="T133">
        <f t="shared" si="8"/>
        <v>0.4</v>
      </c>
      <c r="U133">
        <f t="shared" si="9"/>
        <v>6.4</v>
      </c>
      <c r="V133">
        <f t="shared" si="10"/>
        <v>0.11349299999999998</v>
      </c>
      <c r="W133">
        <f t="shared" si="11"/>
        <v>1.7997225500000003</v>
      </c>
    </row>
    <row r="134" spans="1:23" x14ac:dyDescent="0.25">
      <c r="A134" t="s">
        <v>713</v>
      </c>
      <c r="B134" s="1">
        <v>43090</v>
      </c>
      <c r="C134" t="s">
        <v>714</v>
      </c>
      <c r="D134" t="s">
        <v>715</v>
      </c>
      <c r="E134" t="s">
        <v>716</v>
      </c>
      <c r="F134" s="1">
        <v>43083</v>
      </c>
      <c r="G134">
        <v>1</v>
      </c>
      <c r="H134">
        <v>385997</v>
      </c>
      <c r="I134">
        <v>2695</v>
      </c>
      <c r="J134">
        <v>537</v>
      </c>
      <c r="K134">
        <v>1337</v>
      </c>
      <c r="L134" t="b">
        <v>0</v>
      </c>
      <c r="M134" t="b">
        <v>0</v>
      </c>
      <c r="N134" t="b">
        <v>0</v>
      </c>
      <c r="O134">
        <v>7</v>
      </c>
      <c r="P134">
        <v>7</v>
      </c>
      <c r="Q134" s="2">
        <v>0.01</v>
      </c>
      <c r="R134" s="2">
        <v>0</v>
      </c>
      <c r="S134" s="2">
        <v>0</v>
      </c>
      <c r="T134">
        <f t="shared" si="8"/>
        <v>0.4</v>
      </c>
      <c r="U134">
        <f t="shared" si="9"/>
        <v>5.6000000000000005</v>
      </c>
      <c r="V134">
        <f t="shared" si="10"/>
        <v>0.2929985</v>
      </c>
      <c r="W134">
        <f t="shared" si="11"/>
        <v>1.6625494750000001</v>
      </c>
    </row>
    <row r="135" spans="1:23" x14ac:dyDescent="0.25">
      <c r="A135" t="s">
        <v>717</v>
      </c>
      <c r="B135" s="1">
        <v>43153</v>
      </c>
      <c r="C135" t="s">
        <v>718</v>
      </c>
      <c r="D135" t="s">
        <v>328</v>
      </c>
      <c r="E135" t="s">
        <v>719</v>
      </c>
      <c r="F135" s="1">
        <v>43146</v>
      </c>
      <c r="G135">
        <v>1</v>
      </c>
      <c r="H135">
        <v>530299</v>
      </c>
      <c r="I135">
        <v>13307</v>
      </c>
      <c r="J135">
        <v>539</v>
      </c>
      <c r="K135">
        <v>1038</v>
      </c>
      <c r="L135" t="b">
        <v>0</v>
      </c>
      <c r="M135" t="b">
        <v>0</v>
      </c>
      <c r="N135" t="b">
        <v>0</v>
      </c>
      <c r="O135">
        <v>7</v>
      </c>
      <c r="P135">
        <v>7</v>
      </c>
      <c r="Q135" s="2">
        <v>0.03</v>
      </c>
      <c r="R135" s="2">
        <v>0</v>
      </c>
      <c r="S135" s="2">
        <v>0</v>
      </c>
      <c r="T135">
        <f t="shared" si="8"/>
        <v>0.4</v>
      </c>
      <c r="U135">
        <f t="shared" si="9"/>
        <v>5.6000000000000005</v>
      </c>
      <c r="V135">
        <f t="shared" si="10"/>
        <v>0.56514949999999997</v>
      </c>
      <c r="W135">
        <f t="shared" si="11"/>
        <v>1.7578023250000001</v>
      </c>
    </row>
    <row r="136" spans="1:23" x14ac:dyDescent="0.25">
      <c r="A136" t="s">
        <v>720</v>
      </c>
      <c r="B136" s="1">
        <v>43193</v>
      </c>
      <c r="C136" t="s">
        <v>721</v>
      </c>
      <c r="D136" t="s">
        <v>722</v>
      </c>
      <c r="E136" t="s">
        <v>723</v>
      </c>
      <c r="F136" s="1">
        <v>43186</v>
      </c>
      <c r="G136">
        <v>1</v>
      </c>
      <c r="H136">
        <v>2958978</v>
      </c>
      <c r="I136">
        <v>66699</v>
      </c>
      <c r="J136">
        <v>6499</v>
      </c>
      <c r="K136">
        <v>9692</v>
      </c>
      <c r="L136" t="b">
        <v>0</v>
      </c>
      <c r="M136" t="b">
        <v>0</v>
      </c>
      <c r="N136" t="b">
        <v>0</v>
      </c>
      <c r="O136">
        <v>7</v>
      </c>
      <c r="P136">
        <v>7</v>
      </c>
      <c r="Q136" s="2">
        <v>0.02</v>
      </c>
      <c r="R136" s="2">
        <v>0</v>
      </c>
      <c r="S136" s="2">
        <v>0</v>
      </c>
      <c r="T136">
        <f t="shared" si="8"/>
        <v>0.4</v>
      </c>
      <c r="U136">
        <f t="shared" si="9"/>
        <v>5.6000000000000005</v>
      </c>
      <c r="V136">
        <f t="shared" si="10"/>
        <v>1.6794889999999998</v>
      </c>
      <c r="W136">
        <f t="shared" si="11"/>
        <v>2.14782115</v>
      </c>
    </row>
    <row r="137" spans="1:23" x14ac:dyDescent="0.25">
      <c r="A137" t="s">
        <v>724</v>
      </c>
      <c r="B137" s="1">
        <v>43076</v>
      </c>
      <c r="C137" t="s">
        <v>725</v>
      </c>
      <c r="D137" t="s">
        <v>726</v>
      </c>
      <c r="E137" t="s">
        <v>727</v>
      </c>
      <c r="F137" s="1">
        <v>43068</v>
      </c>
      <c r="G137">
        <v>1</v>
      </c>
      <c r="H137">
        <v>198160</v>
      </c>
      <c r="I137">
        <v>523</v>
      </c>
      <c r="J137">
        <v>339</v>
      </c>
      <c r="K137">
        <v>361</v>
      </c>
      <c r="L137" t="b">
        <v>0</v>
      </c>
      <c r="M137" t="b">
        <v>0</v>
      </c>
      <c r="N137" t="b">
        <v>0</v>
      </c>
      <c r="O137">
        <v>8</v>
      </c>
      <c r="P137">
        <v>8</v>
      </c>
      <c r="Q137" s="2">
        <v>0</v>
      </c>
      <c r="R137" s="2">
        <v>0</v>
      </c>
      <c r="S137" s="2">
        <v>0</v>
      </c>
      <c r="T137">
        <f t="shared" si="8"/>
        <v>0.4</v>
      </c>
      <c r="U137">
        <f t="shared" si="9"/>
        <v>6.4</v>
      </c>
      <c r="V137">
        <f t="shared" si="10"/>
        <v>9.9080000000000001E-2</v>
      </c>
      <c r="W137">
        <f t="shared" si="11"/>
        <v>1.7946780000000002</v>
      </c>
    </row>
    <row r="138" spans="1:23" x14ac:dyDescent="0.25">
      <c r="A138" t="s">
        <v>728</v>
      </c>
      <c r="B138" s="1">
        <v>43207</v>
      </c>
      <c r="C138" t="s">
        <v>729</v>
      </c>
      <c r="D138" t="s">
        <v>730</v>
      </c>
      <c r="E138" t="s">
        <v>731</v>
      </c>
      <c r="F138" s="1">
        <v>43204</v>
      </c>
      <c r="G138">
        <v>1</v>
      </c>
      <c r="H138">
        <v>685653</v>
      </c>
      <c r="I138">
        <v>5690</v>
      </c>
      <c r="J138">
        <v>212</v>
      </c>
      <c r="K138">
        <v>1135</v>
      </c>
      <c r="L138" t="b">
        <v>0</v>
      </c>
      <c r="M138" t="b">
        <v>0</v>
      </c>
      <c r="N138" t="b">
        <v>0</v>
      </c>
      <c r="O138">
        <v>3</v>
      </c>
      <c r="P138">
        <v>3</v>
      </c>
      <c r="Q138" s="2">
        <v>0.01</v>
      </c>
      <c r="R138" s="2">
        <v>0</v>
      </c>
      <c r="S138" s="2">
        <v>0</v>
      </c>
      <c r="T138">
        <f t="shared" si="8"/>
        <v>0.4</v>
      </c>
      <c r="U138">
        <f t="shared" si="9"/>
        <v>2.4000000000000004</v>
      </c>
      <c r="V138">
        <f t="shared" si="10"/>
        <v>0.44282650000000001</v>
      </c>
      <c r="W138">
        <f t="shared" si="11"/>
        <v>0.91498927500000016</v>
      </c>
    </row>
    <row r="139" spans="1:23" x14ac:dyDescent="0.25">
      <c r="A139" t="s">
        <v>732</v>
      </c>
      <c r="B139" s="1">
        <v>43124</v>
      </c>
      <c r="C139" t="s">
        <v>733</v>
      </c>
      <c r="D139" t="s">
        <v>734</v>
      </c>
      <c r="E139" t="s">
        <v>735</v>
      </c>
      <c r="F139" s="1">
        <v>43117</v>
      </c>
      <c r="G139">
        <v>1</v>
      </c>
      <c r="H139">
        <v>1426321</v>
      </c>
      <c r="I139">
        <v>32986</v>
      </c>
      <c r="J139">
        <v>2012</v>
      </c>
      <c r="K139">
        <v>8165</v>
      </c>
      <c r="L139" t="b">
        <v>0</v>
      </c>
      <c r="M139" t="b">
        <v>0</v>
      </c>
      <c r="N139" t="b">
        <v>0</v>
      </c>
      <c r="O139">
        <v>7</v>
      </c>
      <c r="P139">
        <v>7</v>
      </c>
      <c r="Q139" s="2">
        <v>0.02</v>
      </c>
      <c r="R139" s="2">
        <v>0</v>
      </c>
      <c r="S139" s="2">
        <v>0.01</v>
      </c>
      <c r="T139">
        <f t="shared" si="8"/>
        <v>0.4</v>
      </c>
      <c r="U139">
        <f t="shared" si="9"/>
        <v>5.6000000000000005</v>
      </c>
      <c r="V139">
        <f t="shared" si="10"/>
        <v>1.1631605</v>
      </c>
      <c r="W139">
        <f t="shared" si="11"/>
        <v>1.9671061750000001</v>
      </c>
    </row>
    <row r="140" spans="1:23" x14ac:dyDescent="0.25">
      <c r="A140" t="s">
        <v>736</v>
      </c>
      <c r="B140" s="1">
        <v>43114</v>
      </c>
      <c r="C140" t="s">
        <v>737</v>
      </c>
      <c r="D140" t="s">
        <v>738</v>
      </c>
      <c r="E140" t="s">
        <v>739</v>
      </c>
      <c r="F140" s="1">
        <v>41343</v>
      </c>
      <c r="G140">
        <v>1</v>
      </c>
      <c r="H140">
        <v>6570</v>
      </c>
      <c r="I140">
        <v>15</v>
      </c>
      <c r="J140">
        <v>0</v>
      </c>
      <c r="K140">
        <v>8</v>
      </c>
      <c r="L140" t="b">
        <v>0</v>
      </c>
      <c r="M140" t="b">
        <v>0</v>
      </c>
      <c r="N140" t="b">
        <v>0</v>
      </c>
      <c r="O140">
        <v>1771</v>
      </c>
      <c r="P140">
        <v>2</v>
      </c>
      <c r="Q140" s="2">
        <v>0</v>
      </c>
      <c r="R140" s="2">
        <v>0</v>
      </c>
      <c r="S140" s="2">
        <v>0</v>
      </c>
      <c r="T140">
        <f t="shared" si="8"/>
        <v>0.4</v>
      </c>
      <c r="U140">
        <f t="shared" si="9"/>
        <v>-352.2</v>
      </c>
      <c r="V140">
        <f t="shared" si="10"/>
        <v>3.2849999999999997E-3</v>
      </c>
      <c r="W140">
        <f t="shared" si="11"/>
        <v>-87.888850250000004</v>
      </c>
    </row>
    <row r="141" spans="1:23" x14ac:dyDescent="0.25">
      <c r="A141" t="s">
        <v>740</v>
      </c>
      <c r="B141" s="1">
        <v>43153</v>
      </c>
      <c r="C141" t="s">
        <v>741</v>
      </c>
      <c r="D141" t="s">
        <v>742</v>
      </c>
      <c r="E141" t="s">
        <v>743</v>
      </c>
      <c r="F141" s="1">
        <v>43152</v>
      </c>
      <c r="G141">
        <v>1</v>
      </c>
      <c r="H141">
        <v>159410</v>
      </c>
      <c r="I141">
        <v>631</v>
      </c>
      <c r="J141">
        <v>160</v>
      </c>
      <c r="K141">
        <v>190</v>
      </c>
      <c r="L141" t="b">
        <v>0</v>
      </c>
      <c r="M141" t="b">
        <v>0</v>
      </c>
      <c r="N141" t="b">
        <v>0</v>
      </c>
      <c r="O141">
        <v>1</v>
      </c>
      <c r="P141">
        <v>1</v>
      </c>
      <c r="Q141" s="2">
        <v>0</v>
      </c>
      <c r="R141" s="2">
        <v>0</v>
      </c>
      <c r="S141" s="2">
        <v>0</v>
      </c>
      <c r="T141">
        <f t="shared" si="8"/>
        <v>0.4</v>
      </c>
      <c r="U141">
        <f t="shared" si="9"/>
        <v>0.8</v>
      </c>
      <c r="V141">
        <f t="shared" si="10"/>
        <v>7.9704999999999998E-2</v>
      </c>
      <c r="W141">
        <f t="shared" si="11"/>
        <v>0.38789675000000001</v>
      </c>
    </row>
    <row r="142" spans="1:23" x14ac:dyDescent="0.25">
      <c r="A142" t="s">
        <v>744</v>
      </c>
      <c r="B142" s="1">
        <v>43252</v>
      </c>
      <c r="C142" t="s">
        <v>745</v>
      </c>
      <c r="D142" t="s">
        <v>636</v>
      </c>
      <c r="E142" t="s">
        <v>746</v>
      </c>
      <c r="F142" s="1">
        <v>43229</v>
      </c>
      <c r="G142">
        <v>1</v>
      </c>
      <c r="H142">
        <v>1086734</v>
      </c>
      <c r="I142">
        <v>21405</v>
      </c>
      <c r="J142">
        <v>929</v>
      </c>
      <c r="K142">
        <v>4870</v>
      </c>
      <c r="L142" t="b">
        <v>0</v>
      </c>
      <c r="M142" t="b">
        <v>0</v>
      </c>
      <c r="N142" t="b">
        <v>0</v>
      </c>
      <c r="O142">
        <v>23</v>
      </c>
      <c r="P142">
        <v>6</v>
      </c>
      <c r="Q142" s="2">
        <v>0.02</v>
      </c>
      <c r="R142" s="2">
        <v>0</v>
      </c>
      <c r="S142" s="2">
        <v>0</v>
      </c>
      <c r="T142">
        <f t="shared" si="8"/>
        <v>0.4</v>
      </c>
      <c r="U142">
        <f t="shared" si="9"/>
        <v>1.4000000000000004</v>
      </c>
      <c r="V142">
        <f t="shared" si="10"/>
        <v>0.74336699999999989</v>
      </c>
      <c r="W142">
        <f t="shared" si="11"/>
        <v>0.77017845000000007</v>
      </c>
    </row>
    <row r="143" spans="1:23" x14ac:dyDescent="0.25">
      <c r="A143" t="s">
        <v>747</v>
      </c>
      <c r="B143" s="1">
        <v>43144</v>
      </c>
      <c r="C143" t="s">
        <v>748</v>
      </c>
      <c r="D143" t="s">
        <v>749</v>
      </c>
      <c r="E143" t="s">
        <v>750</v>
      </c>
      <c r="F143" s="1">
        <v>43136</v>
      </c>
      <c r="G143">
        <v>1</v>
      </c>
      <c r="H143">
        <v>1744302</v>
      </c>
      <c r="I143">
        <v>46143</v>
      </c>
      <c r="J143">
        <v>1290</v>
      </c>
      <c r="K143">
        <v>2915</v>
      </c>
      <c r="L143" t="b">
        <v>0</v>
      </c>
      <c r="M143" t="b">
        <v>0</v>
      </c>
      <c r="N143" t="b">
        <v>0</v>
      </c>
      <c r="O143">
        <v>8</v>
      </c>
      <c r="P143">
        <v>8</v>
      </c>
      <c r="Q143" s="2">
        <v>0.03</v>
      </c>
      <c r="R143" s="2">
        <v>0</v>
      </c>
      <c r="S143" s="2">
        <v>0</v>
      </c>
      <c r="T143">
        <f t="shared" si="8"/>
        <v>0.4</v>
      </c>
      <c r="U143">
        <f t="shared" si="9"/>
        <v>6.4</v>
      </c>
      <c r="V143">
        <f t="shared" si="10"/>
        <v>1.1721509999999999</v>
      </c>
      <c r="W143">
        <f t="shared" si="11"/>
        <v>2.1702528500000002</v>
      </c>
    </row>
    <row r="144" spans="1:23" x14ac:dyDescent="0.25">
      <c r="A144" t="s">
        <v>751</v>
      </c>
      <c r="B144" s="1">
        <v>43234</v>
      </c>
      <c r="C144" t="s">
        <v>752</v>
      </c>
      <c r="D144" t="s">
        <v>753</v>
      </c>
      <c r="E144" t="s">
        <v>754</v>
      </c>
      <c r="F144" s="1">
        <v>43217</v>
      </c>
      <c r="G144">
        <v>1</v>
      </c>
      <c r="H144">
        <v>574412</v>
      </c>
      <c r="I144">
        <v>4229</v>
      </c>
      <c r="J144">
        <v>158</v>
      </c>
      <c r="K144">
        <v>596</v>
      </c>
      <c r="L144" t="b">
        <v>0</v>
      </c>
      <c r="M144" t="b">
        <v>0</v>
      </c>
      <c r="N144" t="b">
        <v>0</v>
      </c>
      <c r="O144">
        <v>17</v>
      </c>
      <c r="P144">
        <v>15</v>
      </c>
      <c r="Q144" s="2">
        <v>0.01</v>
      </c>
      <c r="R144" s="2">
        <v>0</v>
      </c>
      <c r="S144" s="2">
        <v>0</v>
      </c>
      <c r="T144">
        <f t="shared" si="8"/>
        <v>0.4</v>
      </c>
      <c r="U144">
        <f t="shared" si="9"/>
        <v>11.6</v>
      </c>
      <c r="V144">
        <f t="shared" si="10"/>
        <v>0.38720599999999994</v>
      </c>
      <c r="W144">
        <f t="shared" si="11"/>
        <v>3.1955220999999998</v>
      </c>
    </row>
    <row r="145" spans="1:23" x14ac:dyDescent="0.25">
      <c r="A145" t="s">
        <v>755</v>
      </c>
      <c r="B145" s="1">
        <v>43131</v>
      </c>
      <c r="C145" t="s">
        <v>756</v>
      </c>
      <c r="D145" t="s">
        <v>757</v>
      </c>
      <c r="E145" t="s">
        <v>758</v>
      </c>
      <c r="F145" s="1">
        <v>43124</v>
      </c>
      <c r="G145">
        <v>1</v>
      </c>
      <c r="H145">
        <v>952677</v>
      </c>
      <c r="I145">
        <v>66539</v>
      </c>
      <c r="J145">
        <v>771</v>
      </c>
      <c r="K145">
        <v>11284</v>
      </c>
      <c r="L145" t="b">
        <v>0</v>
      </c>
      <c r="M145" t="b">
        <v>0</v>
      </c>
      <c r="N145" t="b">
        <v>0</v>
      </c>
      <c r="O145">
        <v>7</v>
      </c>
      <c r="P145">
        <v>6</v>
      </c>
      <c r="Q145" s="2">
        <v>7.0000000000000007E-2</v>
      </c>
      <c r="R145" s="2">
        <v>0</v>
      </c>
      <c r="S145" s="2">
        <v>0.01</v>
      </c>
      <c r="T145">
        <f t="shared" si="8"/>
        <v>0.4</v>
      </c>
      <c r="U145">
        <f t="shared" si="9"/>
        <v>4.6000000000000005</v>
      </c>
      <c r="V145">
        <f t="shared" si="10"/>
        <v>1.4263385</v>
      </c>
      <c r="W145">
        <f t="shared" si="11"/>
        <v>1.809218475</v>
      </c>
    </row>
    <row r="146" spans="1:23" x14ac:dyDescent="0.25">
      <c r="A146" t="s">
        <v>759</v>
      </c>
      <c r="B146" s="1">
        <v>43124</v>
      </c>
      <c r="C146" t="s">
        <v>760</v>
      </c>
      <c r="D146" t="s">
        <v>500</v>
      </c>
      <c r="E146" t="s">
        <v>761</v>
      </c>
      <c r="F146" s="1">
        <v>43117</v>
      </c>
      <c r="G146">
        <v>1</v>
      </c>
      <c r="H146">
        <v>299561</v>
      </c>
      <c r="I146">
        <v>18957</v>
      </c>
      <c r="J146">
        <v>913</v>
      </c>
      <c r="K146">
        <v>1815</v>
      </c>
      <c r="L146" t="b">
        <v>0</v>
      </c>
      <c r="M146" t="b">
        <v>0</v>
      </c>
      <c r="N146" t="b">
        <v>0</v>
      </c>
      <c r="O146">
        <v>7</v>
      </c>
      <c r="P146">
        <v>7</v>
      </c>
      <c r="Q146" s="2">
        <v>0.06</v>
      </c>
      <c r="R146" s="2">
        <v>0</v>
      </c>
      <c r="S146" s="2">
        <v>0.01</v>
      </c>
      <c r="T146">
        <f t="shared" si="8"/>
        <v>0.4</v>
      </c>
      <c r="U146">
        <f t="shared" si="9"/>
        <v>5.6000000000000005</v>
      </c>
      <c r="V146">
        <f t="shared" si="10"/>
        <v>0.99978049999999996</v>
      </c>
      <c r="W146">
        <f t="shared" si="11"/>
        <v>1.9099231750000001</v>
      </c>
    </row>
    <row r="147" spans="1:23" x14ac:dyDescent="0.25">
      <c r="A147" t="s">
        <v>762</v>
      </c>
      <c r="B147" s="1">
        <v>43061</v>
      </c>
      <c r="C147" t="s">
        <v>763</v>
      </c>
      <c r="D147" t="s">
        <v>764</v>
      </c>
      <c r="E147" t="s">
        <v>765</v>
      </c>
      <c r="F147" s="1">
        <v>43054</v>
      </c>
      <c r="G147">
        <v>1</v>
      </c>
      <c r="H147">
        <v>736276</v>
      </c>
      <c r="I147">
        <v>36904</v>
      </c>
      <c r="J147">
        <v>748</v>
      </c>
      <c r="K147">
        <v>1829</v>
      </c>
      <c r="L147" t="b">
        <v>0</v>
      </c>
      <c r="M147" t="b">
        <v>0</v>
      </c>
      <c r="N147" t="b">
        <v>0</v>
      </c>
      <c r="O147">
        <v>7</v>
      </c>
      <c r="P147">
        <v>7</v>
      </c>
      <c r="Q147" s="2">
        <v>0.05</v>
      </c>
      <c r="R147" s="2">
        <v>0</v>
      </c>
      <c r="S147" s="2">
        <v>0</v>
      </c>
      <c r="T147">
        <f t="shared" si="8"/>
        <v>0.4</v>
      </c>
      <c r="U147">
        <f t="shared" si="9"/>
        <v>5.6000000000000005</v>
      </c>
      <c r="V147">
        <f t="shared" si="10"/>
        <v>0.86813800000000008</v>
      </c>
      <c r="W147">
        <f t="shared" si="11"/>
        <v>1.8638483000000001</v>
      </c>
    </row>
    <row r="148" spans="1:23" x14ac:dyDescent="0.25">
      <c r="A148" t="s">
        <v>766</v>
      </c>
      <c r="B148" s="1">
        <v>43182</v>
      </c>
      <c r="C148" t="s">
        <v>767</v>
      </c>
      <c r="D148" t="s">
        <v>768</v>
      </c>
      <c r="E148" t="s">
        <v>769</v>
      </c>
      <c r="F148" s="1">
        <v>43168</v>
      </c>
      <c r="G148">
        <v>1</v>
      </c>
      <c r="H148">
        <v>389158</v>
      </c>
      <c r="I148">
        <v>8265</v>
      </c>
      <c r="J148">
        <v>286</v>
      </c>
      <c r="K148">
        <v>1064</v>
      </c>
      <c r="L148" t="b">
        <v>0</v>
      </c>
      <c r="M148" t="b">
        <v>0</v>
      </c>
      <c r="N148" t="b">
        <v>0</v>
      </c>
      <c r="O148">
        <v>14</v>
      </c>
      <c r="P148">
        <v>12</v>
      </c>
      <c r="Q148" s="2">
        <v>0.02</v>
      </c>
      <c r="R148" s="2">
        <v>0</v>
      </c>
      <c r="S148" s="2">
        <v>0</v>
      </c>
      <c r="T148">
        <f t="shared" si="8"/>
        <v>0.4</v>
      </c>
      <c r="U148">
        <f t="shared" si="9"/>
        <v>9.2000000000000011</v>
      </c>
      <c r="V148">
        <f t="shared" si="10"/>
        <v>0.39457900000000001</v>
      </c>
      <c r="W148">
        <f t="shared" si="11"/>
        <v>2.5981026500000004</v>
      </c>
    </row>
    <row r="149" spans="1:23" x14ac:dyDescent="0.25">
      <c r="A149" t="s">
        <v>770</v>
      </c>
      <c r="B149" s="1">
        <v>43186</v>
      </c>
      <c r="C149" t="s">
        <v>771</v>
      </c>
      <c r="D149" t="s">
        <v>772</v>
      </c>
      <c r="E149" t="s">
        <v>773</v>
      </c>
      <c r="F149" s="1">
        <v>43171</v>
      </c>
      <c r="G149">
        <v>1</v>
      </c>
      <c r="H149">
        <v>2141439</v>
      </c>
      <c r="I149">
        <v>53450</v>
      </c>
      <c r="J149">
        <v>3854</v>
      </c>
      <c r="K149">
        <v>4276</v>
      </c>
      <c r="L149" t="b">
        <v>0</v>
      </c>
      <c r="M149" t="b">
        <v>0</v>
      </c>
      <c r="N149" t="b">
        <v>0</v>
      </c>
      <c r="O149">
        <v>15</v>
      </c>
      <c r="P149">
        <v>13</v>
      </c>
      <c r="Q149" s="2">
        <v>0.02</v>
      </c>
      <c r="R149" s="2">
        <v>0</v>
      </c>
      <c r="S149" s="2">
        <v>0</v>
      </c>
      <c r="T149">
        <f t="shared" si="8"/>
        <v>0.4</v>
      </c>
      <c r="U149">
        <f t="shared" si="9"/>
        <v>10</v>
      </c>
      <c r="V149">
        <f t="shared" si="10"/>
        <v>1.2707195</v>
      </c>
      <c r="W149">
        <f t="shared" si="11"/>
        <v>3.1047518250000001</v>
      </c>
    </row>
    <row r="150" spans="1:23" x14ac:dyDescent="0.25">
      <c r="A150" t="s">
        <v>774</v>
      </c>
      <c r="B150" s="1">
        <v>43135</v>
      </c>
      <c r="C150" t="s">
        <v>775</v>
      </c>
      <c r="D150" t="s">
        <v>776</v>
      </c>
      <c r="E150" t="s">
        <v>777</v>
      </c>
      <c r="F150" s="1">
        <v>43129</v>
      </c>
      <c r="G150">
        <v>1</v>
      </c>
      <c r="H150">
        <v>366652</v>
      </c>
      <c r="I150">
        <v>20829</v>
      </c>
      <c r="J150">
        <v>536</v>
      </c>
      <c r="K150">
        <v>1584</v>
      </c>
      <c r="L150" t="b">
        <v>0</v>
      </c>
      <c r="M150" t="b">
        <v>0</v>
      </c>
      <c r="N150" t="b">
        <v>0</v>
      </c>
      <c r="O150">
        <v>6</v>
      </c>
      <c r="P150">
        <v>4</v>
      </c>
      <c r="Q150" s="2">
        <v>0.06</v>
      </c>
      <c r="R150" s="2">
        <v>0</v>
      </c>
      <c r="S150" s="2">
        <v>0</v>
      </c>
      <c r="T150">
        <f t="shared" si="8"/>
        <v>0.4</v>
      </c>
      <c r="U150">
        <f t="shared" si="9"/>
        <v>2.8000000000000003</v>
      </c>
      <c r="V150">
        <f t="shared" si="10"/>
        <v>0.78332599999999997</v>
      </c>
      <c r="W150">
        <f t="shared" si="11"/>
        <v>1.1341641</v>
      </c>
    </row>
    <row r="151" spans="1:23" x14ac:dyDescent="0.25">
      <c r="A151" t="s">
        <v>20640</v>
      </c>
      <c r="B151" s="1">
        <v>43241</v>
      </c>
      <c r="C151" t="s">
        <v>20641</v>
      </c>
      <c r="D151" t="s">
        <v>20642</v>
      </c>
      <c r="E151" t="s">
        <v>20643</v>
      </c>
      <c r="F151" s="1">
        <v>43226</v>
      </c>
      <c r="G151">
        <v>1</v>
      </c>
      <c r="H151">
        <v>1675909</v>
      </c>
      <c r="I151">
        <v>6873</v>
      </c>
      <c r="J151">
        <v>7029</v>
      </c>
      <c r="K151">
        <v>0</v>
      </c>
      <c r="L151" t="b">
        <v>1</v>
      </c>
      <c r="M151" t="b">
        <v>0</v>
      </c>
      <c r="N151" t="b">
        <v>0</v>
      </c>
      <c r="O151">
        <v>15</v>
      </c>
      <c r="P151">
        <v>13</v>
      </c>
      <c r="Q151" s="2">
        <v>0</v>
      </c>
      <c r="R151" s="2">
        <v>0</v>
      </c>
      <c r="S151" s="2">
        <v>0</v>
      </c>
      <c r="T151">
        <f t="shared" si="8"/>
        <v>0.4</v>
      </c>
      <c r="U151">
        <f t="shared" si="9"/>
        <v>10</v>
      </c>
      <c r="V151">
        <f t="shared" si="10"/>
        <v>0.83795449999999994</v>
      </c>
      <c r="W151">
        <f t="shared" si="11"/>
        <v>2.953284075</v>
      </c>
    </row>
    <row r="152" spans="1:23" x14ac:dyDescent="0.25">
      <c r="A152" t="s">
        <v>778</v>
      </c>
      <c r="B152" s="1">
        <v>43092</v>
      </c>
      <c r="C152" t="s">
        <v>779</v>
      </c>
      <c r="D152" t="s">
        <v>780</v>
      </c>
      <c r="E152" t="s">
        <v>781</v>
      </c>
      <c r="F152" s="1">
        <v>43086</v>
      </c>
      <c r="G152">
        <v>1</v>
      </c>
      <c r="H152">
        <v>113169</v>
      </c>
      <c r="I152">
        <v>1678</v>
      </c>
      <c r="J152">
        <v>485</v>
      </c>
      <c r="K152">
        <v>628</v>
      </c>
      <c r="L152" t="b">
        <v>0</v>
      </c>
      <c r="M152" t="b">
        <v>0</v>
      </c>
      <c r="N152" t="b">
        <v>0</v>
      </c>
      <c r="O152">
        <v>6</v>
      </c>
      <c r="P152">
        <v>6</v>
      </c>
      <c r="Q152" s="2">
        <v>0.01</v>
      </c>
      <c r="R152" s="2">
        <v>0</v>
      </c>
      <c r="S152" s="2">
        <v>0.01</v>
      </c>
      <c r="T152">
        <f t="shared" si="8"/>
        <v>0.4</v>
      </c>
      <c r="U152">
        <f t="shared" si="9"/>
        <v>4.8000000000000007</v>
      </c>
      <c r="V152">
        <f t="shared" si="10"/>
        <v>0.40658450000000002</v>
      </c>
      <c r="W152">
        <f t="shared" si="11"/>
        <v>1.5023045750000004</v>
      </c>
    </row>
    <row r="153" spans="1:23" x14ac:dyDescent="0.25">
      <c r="A153" t="s">
        <v>782</v>
      </c>
      <c r="B153" s="1">
        <v>43079</v>
      </c>
      <c r="C153" t="s">
        <v>783</v>
      </c>
      <c r="D153" t="s">
        <v>784</v>
      </c>
      <c r="E153" t="s">
        <v>785</v>
      </c>
      <c r="F153" s="1">
        <v>43074</v>
      </c>
      <c r="G153">
        <v>1</v>
      </c>
      <c r="H153">
        <v>2492</v>
      </c>
      <c r="I153">
        <v>19</v>
      </c>
      <c r="J153">
        <v>1</v>
      </c>
      <c r="K153">
        <v>3</v>
      </c>
      <c r="L153" t="b">
        <v>0</v>
      </c>
      <c r="M153" t="b">
        <v>0</v>
      </c>
      <c r="N153" t="b">
        <v>0</v>
      </c>
      <c r="O153">
        <v>5</v>
      </c>
      <c r="P153">
        <v>3</v>
      </c>
      <c r="Q153" s="2">
        <v>0.01</v>
      </c>
      <c r="R153" s="2">
        <v>0</v>
      </c>
      <c r="S153" s="2">
        <v>0</v>
      </c>
      <c r="T153">
        <f t="shared" si="8"/>
        <v>0.4</v>
      </c>
      <c r="U153">
        <f t="shared" si="9"/>
        <v>2.0000000000000004</v>
      </c>
      <c r="V153">
        <f t="shared" si="10"/>
        <v>0.101246</v>
      </c>
      <c r="W153">
        <f t="shared" si="11"/>
        <v>0.69543610000000011</v>
      </c>
    </row>
    <row r="154" spans="1:23" x14ac:dyDescent="0.25">
      <c r="A154" t="s">
        <v>786</v>
      </c>
      <c r="B154" s="1">
        <v>43109</v>
      </c>
      <c r="C154" t="s">
        <v>787</v>
      </c>
      <c r="D154" t="s">
        <v>788</v>
      </c>
      <c r="E154" t="s">
        <v>789</v>
      </c>
      <c r="F154" s="1">
        <v>43104</v>
      </c>
      <c r="G154">
        <v>1</v>
      </c>
      <c r="H154">
        <v>3462190</v>
      </c>
      <c r="I154">
        <v>1611</v>
      </c>
      <c r="J154">
        <v>136</v>
      </c>
      <c r="K154">
        <v>322</v>
      </c>
      <c r="L154" t="b">
        <v>0</v>
      </c>
      <c r="M154" t="b">
        <v>0</v>
      </c>
      <c r="N154" t="b">
        <v>0</v>
      </c>
      <c r="O154">
        <v>5</v>
      </c>
      <c r="P154">
        <v>4</v>
      </c>
      <c r="Q154" s="2">
        <v>0</v>
      </c>
      <c r="R154" s="2">
        <v>0</v>
      </c>
      <c r="S154" s="2">
        <v>0</v>
      </c>
      <c r="T154">
        <f t="shared" si="8"/>
        <v>0.4</v>
      </c>
      <c r="U154">
        <f t="shared" si="9"/>
        <v>3</v>
      </c>
      <c r="V154">
        <f t="shared" si="10"/>
        <v>1.7310949999999998</v>
      </c>
      <c r="W154">
        <f t="shared" si="11"/>
        <v>1.5158832499999999</v>
      </c>
    </row>
    <row r="155" spans="1:23" x14ac:dyDescent="0.25">
      <c r="A155" t="s">
        <v>790</v>
      </c>
      <c r="B155" s="1">
        <v>43113</v>
      </c>
      <c r="C155" t="s">
        <v>791</v>
      </c>
      <c r="D155" t="s">
        <v>792</v>
      </c>
      <c r="E155" t="s">
        <v>793</v>
      </c>
      <c r="F155" s="1">
        <v>43109</v>
      </c>
      <c r="G155">
        <v>1</v>
      </c>
      <c r="H155">
        <v>30914</v>
      </c>
      <c r="I155">
        <v>1125</v>
      </c>
      <c r="J155">
        <v>75</v>
      </c>
      <c r="K155">
        <v>295</v>
      </c>
      <c r="L155" t="b">
        <v>0</v>
      </c>
      <c r="M155" t="b">
        <v>0</v>
      </c>
      <c r="N155" t="b">
        <v>0</v>
      </c>
      <c r="O155">
        <v>4</v>
      </c>
      <c r="P155">
        <v>2</v>
      </c>
      <c r="Q155" s="2">
        <v>0.04</v>
      </c>
      <c r="R155" s="2">
        <v>0</v>
      </c>
      <c r="S155" s="2">
        <v>0.01</v>
      </c>
      <c r="T155">
        <f t="shared" si="8"/>
        <v>0.4</v>
      </c>
      <c r="U155">
        <f t="shared" si="9"/>
        <v>1.2000000000000002</v>
      </c>
      <c r="V155">
        <f t="shared" si="10"/>
        <v>0.66545699999999997</v>
      </c>
      <c r="W155">
        <f t="shared" si="11"/>
        <v>0.69290995</v>
      </c>
    </row>
    <row r="156" spans="1:23" x14ac:dyDescent="0.25">
      <c r="A156" t="s">
        <v>794</v>
      </c>
      <c r="B156" s="1">
        <v>43073</v>
      </c>
      <c r="C156" t="s">
        <v>795</v>
      </c>
      <c r="D156" t="s">
        <v>796</v>
      </c>
      <c r="E156" t="s">
        <v>797</v>
      </c>
      <c r="F156" s="1">
        <v>43070</v>
      </c>
      <c r="G156">
        <v>1</v>
      </c>
      <c r="H156">
        <v>691515</v>
      </c>
      <c r="I156">
        <v>11187</v>
      </c>
      <c r="J156">
        <v>5868</v>
      </c>
      <c r="K156">
        <v>3069</v>
      </c>
      <c r="L156" t="b">
        <v>0</v>
      </c>
      <c r="M156" t="b">
        <v>0</v>
      </c>
      <c r="N156" t="b">
        <v>0</v>
      </c>
      <c r="O156">
        <v>3</v>
      </c>
      <c r="P156">
        <v>3</v>
      </c>
      <c r="Q156" s="2">
        <v>0.02</v>
      </c>
      <c r="R156" s="2">
        <v>-0.01</v>
      </c>
      <c r="S156" s="2">
        <v>0</v>
      </c>
      <c r="T156">
        <f t="shared" si="8"/>
        <v>0.4</v>
      </c>
      <c r="U156">
        <f t="shared" si="9"/>
        <v>2.4000000000000004</v>
      </c>
      <c r="V156">
        <f t="shared" si="10"/>
        <v>0.39575749999999998</v>
      </c>
      <c r="W156">
        <f t="shared" si="11"/>
        <v>0.89851512500000008</v>
      </c>
    </row>
    <row r="157" spans="1:23" x14ac:dyDescent="0.25">
      <c r="A157" t="s">
        <v>798</v>
      </c>
      <c r="B157" s="1">
        <v>43184</v>
      </c>
      <c r="C157" t="s">
        <v>799</v>
      </c>
      <c r="D157" t="s">
        <v>441</v>
      </c>
      <c r="E157" t="s">
        <v>800</v>
      </c>
      <c r="F157" s="1">
        <v>43170</v>
      </c>
      <c r="G157">
        <v>1</v>
      </c>
      <c r="H157">
        <v>850341</v>
      </c>
      <c r="I157">
        <v>40859</v>
      </c>
      <c r="J157">
        <v>643</v>
      </c>
      <c r="K157">
        <v>2146</v>
      </c>
      <c r="L157" t="b">
        <v>0</v>
      </c>
      <c r="M157" t="b">
        <v>0</v>
      </c>
      <c r="N157" t="b">
        <v>0</v>
      </c>
      <c r="O157">
        <v>14</v>
      </c>
      <c r="P157">
        <v>14</v>
      </c>
      <c r="Q157" s="2">
        <v>0.05</v>
      </c>
      <c r="R157" s="2">
        <v>0</v>
      </c>
      <c r="S157" s="2">
        <v>0</v>
      </c>
      <c r="T157">
        <f t="shared" si="8"/>
        <v>0.4</v>
      </c>
      <c r="U157">
        <f t="shared" si="9"/>
        <v>11.200000000000001</v>
      </c>
      <c r="V157">
        <f t="shared" si="10"/>
        <v>0.92517050000000012</v>
      </c>
      <c r="W157">
        <f t="shared" si="11"/>
        <v>3.2838096750000005</v>
      </c>
    </row>
    <row r="158" spans="1:23" x14ac:dyDescent="0.25">
      <c r="A158" t="s">
        <v>801</v>
      </c>
      <c r="B158" s="1">
        <v>43250</v>
      </c>
      <c r="C158" t="s">
        <v>802</v>
      </c>
      <c r="D158" t="s">
        <v>803</v>
      </c>
      <c r="E158" t="s">
        <v>804</v>
      </c>
      <c r="F158" s="1">
        <v>43226</v>
      </c>
      <c r="G158">
        <v>1</v>
      </c>
      <c r="H158">
        <v>6841622</v>
      </c>
      <c r="I158">
        <v>494130</v>
      </c>
      <c r="J158">
        <v>6966</v>
      </c>
      <c r="K158">
        <v>51506</v>
      </c>
      <c r="L158" t="b">
        <v>0</v>
      </c>
      <c r="M158" t="b">
        <v>0</v>
      </c>
      <c r="N158" t="b">
        <v>0</v>
      </c>
      <c r="O158">
        <v>24</v>
      </c>
      <c r="P158">
        <v>22</v>
      </c>
      <c r="Q158" s="2">
        <v>7.0000000000000007E-2</v>
      </c>
      <c r="R158" s="2">
        <v>0</v>
      </c>
      <c r="S158" s="2">
        <v>0.01</v>
      </c>
      <c r="T158">
        <f t="shared" si="8"/>
        <v>0.4</v>
      </c>
      <c r="U158">
        <f t="shared" si="9"/>
        <v>17.200000000000003</v>
      </c>
      <c r="V158">
        <f t="shared" si="10"/>
        <v>4.3708109999999998</v>
      </c>
      <c r="W158">
        <f t="shared" si="11"/>
        <v>5.9897838500000002</v>
      </c>
    </row>
    <row r="159" spans="1:23" x14ac:dyDescent="0.25">
      <c r="A159" t="s">
        <v>805</v>
      </c>
      <c r="B159" s="1">
        <v>43053</v>
      </c>
      <c r="C159" t="s">
        <v>806</v>
      </c>
      <c r="D159" t="s">
        <v>681</v>
      </c>
      <c r="E159" t="s">
        <v>807</v>
      </c>
      <c r="F159" s="1">
        <v>43048</v>
      </c>
      <c r="G159">
        <v>1</v>
      </c>
      <c r="H159">
        <v>51143</v>
      </c>
      <c r="I159">
        <v>258</v>
      </c>
      <c r="J159">
        <v>5</v>
      </c>
      <c r="K159">
        <v>10</v>
      </c>
      <c r="L159" t="b">
        <v>0</v>
      </c>
      <c r="M159" t="b">
        <v>0</v>
      </c>
      <c r="N159" t="b">
        <v>0</v>
      </c>
      <c r="O159">
        <v>5</v>
      </c>
      <c r="P159">
        <v>1</v>
      </c>
      <c r="Q159" s="2">
        <v>0.01</v>
      </c>
      <c r="R159" s="2">
        <v>0</v>
      </c>
      <c r="S159" s="2">
        <v>0</v>
      </c>
      <c r="T159">
        <f t="shared" si="8"/>
        <v>0.4</v>
      </c>
      <c r="U159">
        <f t="shared" si="9"/>
        <v>0</v>
      </c>
      <c r="V159">
        <f t="shared" si="10"/>
        <v>0.1255715</v>
      </c>
      <c r="W159">
        <f t="shared" si="11"/>
        <v>0.20395002500000003</v>
      </c>
    </row>
    <row r="160" spans="1:23" x14ac:dyDescent="0.25">
      <c r="A160" t="s">
        <v>808</v>
      </c>
      <c r="B160" s="1">
        <v>43243</v>
      </c>
      <c r="C160" t="s">
        <v>809</v>
      </c>
      <c r="D160" t="s">
        <v>810</v>
      </c>
      <c r="E160" t="s">
        <v>811</v>
      </c>
      <c r="F160" s="1">
        <v>43235</v>
      </c>
      <c r="G160">
        <v>1</v>
      </c>
      <c r="H160">
        <v>1752464</v>
      </c>
      <c r="I160">
        <v>59613</v>
      </c>
      <c r="J160">
        <v>1199</v>
      </c>
      <c r="K160">
        <v>6964</v>
      </c>
      <c r="L160" t="b">
        <v>0</v>
      </c>
      <c r="M160" t="b">
        <v>0</v>
      </c>
      <c r="N160" t="b">
        <v>0</v>
      </c>
      <c r="O160">
        <v>8</v>
      </c>
      <c r="P160">
        <v>8</v>
      </c>
      <c r="Q160" s="2">
        <v>0.03</v>
      </c>
      <c r="R160" s="2">
        <v>0</v>
      </c>
      <c r="S160" s="2">
        <v>0</v>
      </c>
      <c r="T160">
        <f t="shared" si="8"/>
        <v>0.4</v>
      </c>
      <c r="U160">
        <f t="shared" si="9"/>
        <v>6.4</v>
      </c>
      <c r="V160">
        <f t="shared" si="10"/>
        <v>1.1762319999999999</v>
      </c>
      <c r="W160">
        <f t="shared" si="11"/>
        <v>2.1716812000000001</v>
      </c>
    </row>
    <row r="161" spans="1:23" x14ac:dyDescent="0.25">
      <c r="A161" t="s">
        <v>812</v>
      </c>
      <c r="B161" s="1">
        <v>43080</v>
      </c>
      <c r="C161" t="s">
        <v>813</v>
      </c>
      <c r="D161" t="s">
        <v>814</v>
      </c>
      <c r="E161" t="s">
        <v>815</v>
      </c>
      <c r="F161" s="1">
        <v>43074</v>
      </c>
      <c r="G161">
        <v>1</v>
      </c>
      <c r="H161">
        <v>277184</v>
      </c>
      <c r="I161">
        <v>11651</v>
      </c>
      <c r="J161">
        <v>420</v>
      </c>
      <c r="K161">
        <v>1063</v>
      </c>
      <c r="L161" t="b">
        <v>0</v>
      </c>
      <c r="M161" t="b">
        <v>0</v>
      </c>
      <c r="N161" t="b">
        <v>0</v>
      </c>
      <c r="O161">
        <v>6</v>
      </c>
      <c r="P161">
        <v>5</v>
      </c>
      <c r="Q161" s="2">
        <v>0.04</v>
      </c>
      <c r="R161" s="2">
        <v>0</v>
      </c>
      <c r="S161" s="2">
        <v>0</v>
      </c>
      <c r="T161">
        <f t="shared" si="8"/>
        <v>0.4</v>
      </c>
      <c r="U161">
        <f t="shared" si="9"/>
        <v>3.8</v>
      </c>
      <c r="V161">
        <f t="shared" si="10"/>
        <v>0.53859199999999996</v>
      </c>
      <c r="W161">
        <f t="shared" si="11"/>
        <v>1.2985072</v>
      </c>
    </row>
    <row r="162" spans="1:23" x14ac:dyDescent="0.25">
      <c r="A162" t="s">
        <v>816</v>
      </c>
      <c r="B162" s="1">
        <v>43090</v>
      </c>
      <c r="C162" t="s">
        <v>817</v>
      </c>
      <c r="D162" t="s">
        <v>818</v>
      </c>
      <c r="E162" t="s">
        <v>819</v>
      </c>
      <c r="F162" s="1">
        <v>43088</v>
      </c>
      <c r="G162">
        <v>1</v>
      </c>
      <c r="H162">
        <v>185891</v>
      </c>
      <c r="I162">
        <v>5248</v>
      </c>
      <c r="J162">
        <v>111</v>
      </c>
      <c r="K162">
        <v>411</v>
      </c>
      <c r="L162" t="b">
        <v>0</v>
      </c>
      <c r="M162" t="b">
        <v>0</v>
      </c>
      <c r="N162" t="b">
        <v>0</v>
      </c>
      <c r="O162">
        <v>2</v>
      </c>
      <c r="P162">
        <v>3</v>
      </c>
      <c r="Q162" s="2">
        <v>0.03</v>
      </c>
      <c r="R162" s="2">
        <v>0</v>
      </c>
      <c r="S162" s="2">
        <v>0</v>
      </c>
      <c r="T162">
        <f t="shared" si="8"/>
        <v>0.4</v>
      </c>
      <c r="U162">
        <f t="shared" si="9"/>
        <v>2.6000000000000005</v>
      </c>
      <c r="V162">
        <f t="shared" si="10"/>
        <v>0.3929455</v>
      </c>
      <c r="W162">
        <f t="shared" si="11"/>
        <v>0.94753092500000013</v>
      </c>
    </row>
    <row r="163" spans="1:23" x14ac:dyDescent="0.25">
      <c r="A163" t="s">
        <v>820</v>
      </c>
      <c r="B163" s="1">
        <v>43160</v>
      </c>
      <c r="C163" t="s">
        <v>821</v>
      </c>
      <c r="D163" t="s">
        <v>730</v>
      </c>
      <c r="E163" t="s">
        <v>822</v>
      </c>
      <c r="F163" s="1">
        <v>43157</v>
      </c>
      <c r="G163">
        <v>1</v>
      </c>
      <c r="H163">
        <v>1034272</v>
      </c>
      <c r="I163">
        <v>9606</v>
      </c>
      <c r="J163">
        <v>512</v>
      </c>
      <c r="K163">
        <v>4254</v>
      </c>
      <c r="L163" t="b">
        <v>0</v>
      </c>
      <c r="M163" t="b">
        <v>0</v>
      </c>
      <c r="N163" t="b">
        <v>0</v>
      </c>
      <c r="O163">
        <v>3</v>
      </c>
      <c r="P163">
        <v>1</v>
      </c>
      <c r="Q163" s="2">
        <v>0.01</v>
      </c>
      <c r="R163" s="2">
        <v>0</v>
      </c>
      <c r="S163" s="2">
        <v>0</v>
      </c>
      <c r="T163">
        <f t="shared" si="8"/>
        <v>0.4</v>
      </c>
      <c r="U163">
        <f t="shared" si="9"/>
        <v>0.4</v>
      </c>
      <c r="V163">
        <f t="shared" si="10"/>
        <v>0.61713599999999991</v>
      </c>
      <c r="W163">
        <f t="shared" si="11"/>
        <v>0.47599759999999997</v>
      </c>
    </row>
    <row r="164" spans="1:23" x14ac:dyDescent="0.25">
      <c r="A164" t="s">
        <v>823</v>
      </c>
      <c r="B164" s="1">
        <v>43056</v>
      </c>
      <c r="C164" t="s">
        <v>824</v>
      </c>
      <c r="D164" t="s">
        <v>825</v>
      </c>
      <c r="E164" t="s">
        <v>826</v>
      </c>
      <c r="F164" s="1">
        <v>42846</v>
      </c>
      <c r="G164">
        <v>1</v>
      </c>
      <c r="H164">
        <v>122634</v>
      </c>
      <c r="I164">
        <v>2908</v>
      </c>
      <c r="J164">
        <v>210</v>
      </c>
      <c r="K164">
        <v>595</v>
      </c>
      <c r="L164" t="b">
        <v>0</v>
      </c>
      <c r="M164" t="b">
        <v>0</v>
      </c>
      <c r="N164" t="b">
        <v>0</v>
      </c>
      <c r="O164">
        <v>210</v>
      </c>
      <c r="P164">
        <v>4</v>
      </c>
      <c r="Q164" s="2">
        <v>0.02</v>
      </c>
      <c r="R164" s="2">
        <v>0</v>
      </c>
      <c r="S164" s="2">
        <v>0</v>
      </c>
      <c r="T164">
        <f t="shared" si="8"/>
        <v>0.4</v>
      </c>
      <c r="U164">
        <f t="shared" si="9"/>
        <v>-38</v>
      </c>
      <c r="V164">
        <f t="shared" si="10"/>
        <v>0.26131700000000002</v>
      </c>
      <c r="W164">
        <f t="shared" si="11"/>
        <v>-9.2485390499999998</v>
      </c>
    </row>
    <row r="165" spans="1:23" x14ac:dyDescent="0.25">
      <c r="A165" t="s">
        <v>827</v>
      </c>
      <c r="B165" s="1">
        <v>43076</v>
      </c>
      <c r="C165" t="s">
        <v>828</v>
      </c>
      <c r="D165" t="s">
        <v>829</v>
      </c>
      <c r="E165" t="s">
        <v>830</v>
      </c>
      <c r="F165" s="1">
        <v>43069</v>
      </c>
      <c r="G165">
        <v>1</v>
      </c>
      <c r="H165">
        <v>374012</v>
      </c>
      <c r="I165">
        <v>17784</v>
      </c>
      <c r="J165">
        <v>480</v>
      </c>
      <c r="K165">
        <v>787</v>
      </c>
      <c r="L165" t="b">
        <v>0</v>
      </c>
      <c r="M165" t="b">
        <v>0</v>
      </c>
      <c r="N165" t="b">
        <v>0</v>
      </c>
      <c r="O165">
        <v>7</v>
      </c>
      <c r="P165">
        <v>7</v>
      </c>
      <c r="Q165" s="2">
        <v>0.05</v>
      </c>
      <c r="R165" s="2">
        <v>0</v>
      </c>
      <c r="S165" s="2">
        <v>0</v>
      </c>
      <c r="T165">
        <f t="shared" si="8"/>
        <v>0.4</v>
      </c>
      <c r="U165">
        <f t="shared" si="9"/>
        <v>5.6000000000000005</v>
      </c>
      <c r="V165">
        <f t="shared" si="10"/>
        <v>0.68700600000000012</v>
      </c>
      <c r="W165">
        <f t="shared" si="11"/>
        <v>1.8004521</v>
      </c>
    </row>
    <row r="166" spans="1:23" x14ac:dyDescent="0.25">
      <c r="A166" t="s">
        <v>20644</v>
      </c>
      <c r="B166" s="1">
        <v>43121</v>
      </c>
      <c r="C166" t="s">
        <v>20645</v>
      </c>
      <c r="D166" t="s">
        <v>20646</v>
      </c>
      <c r="E166" t="s">
        <v>20647</v>
      </c>
      <c r="F166" s="1">
        <v>43115</v>
      </c>
      <c r="G166">
        <v>1</v>
      </c>
      <c r="H166">
        <v>13458</v>
      </c>
      <c r="I166">
        <v>38</v>
      </c>
      <c r="J166">
        <v>14</v>
      </c>
      <c r="K166">
        <v>0</v>
      </c>
      <c r="L166" t="b">
        <v>1</v>
      </c>
      <c r="M166" t="b">
        <v>0</v>
      </c>
      <c r="N166" t="b">
        <v>0</v>
      </c>
      <c r="O166">
        <v>6</v>
      </c>
      <c r="P166">
        <v>5</v>
      </c>
      <c r="Q166" s="2">
        <v>0</v>
      </c>
      <c r="R166" s="2">
        <v>0</v>
      </c>
      <c r="S166" s="2">
        <v>0</v>
      </c>
      <c r="T166">
        <f t="shared" si="8"/>
        <v>0.4</v>
      </c>
      <c r="U166">
        <f t="shared" si="9"/>
        <v>3.8</v>
      </c>
      <c r="V166">
        <f t="shared" si="10"/>
        <v>6.7289999999999997E-3</v>
      </c>
      <c r="W166">
        <f t="shared" si="11"/>
        <v>1.11235515</v>
      </c>
    </row>
    <row r="167" spans="1:23" x14ac:dyDescent="0.25">
      <c r="A167" t="s">
        <v>831</v>
      </c>
      <c r="B167" s="1">
        <v>43151</v>
      </c>
      <c r="C167" t="s">
        <v>832</v>
      </c>
      <c r="D167" t="s">
        <v>214</v>
      </c>
      <c r="E167" t="s">
        <v>833</v>
      </c>
      <c r="F167" s="1">
        <v>43143</v>
      </c>
      <c r="G167">
        <v>1</v>
      </c>
      <c r="H167">
        <v>142281</v>
      </c>
      <c r="I167">
        <v>10645</v>
      </c>
      <c r="J167">
        <v>280</v>
      </c>
      <c r="K167">
        <v>1350</v>
      </c>
      <c r="L167" t="b">
        <v>0</v>
      </c>
      <c r="M167" t="b">
        <v>0</v>
      </c>
      <c r="N167" t="b">
        <v>0</v>
      </c>
      <c r="O167">
        <v>8</v>
      </c>
      <c r="P167">
        <v>7</v>
      </c>
      <c r="Q167" s="2">
        <v>7.0000000000000007E-2</v>
      </c>
      <c r="R167" s="2">
        <v>0</v>
      </c>
      <c r="S167" s="2">
        <v>0.01</v>
      </c>
      <c r="T167">
        <f t="shared" si="8"/>
        <v>0.4</v>
      </c>
      <c r="U167">
        <f t="shared" si="9"/>
        <v>5.4</v>
      </c>
      <c r="V167">
        <f t="shared" si="10"/>
        <v>1.0211405</v>
      </c>
      <c r="W167">
        <f t="shared" si="11"/>
        <v>1.8673991750000001</v>
      </c>
    </row>
    <row r="168" spans="1:23" x14ac:dyDescent="0.25">
      <c r="A168" t="s">
        <v>834</v>
      </c>
      <c r="B168" s="1">
        <v>43122</v>
      </c>
      <c r="C168" t="s">
        <v>835</v>
      </c>
      <c r="D168" t="s">
        <v>836</v>
      </c>
      <c r="E168" t="s">
        <v>837</v>
      </c>
      <c r="F168" s="1">
        <v>43115</v>
      </c>
      <c r="G168">
        <v>1</v>
      </c>
      <c r="H168">
        <v>619478</v>
      </c>
      <c r="I168">
        <v>3264</v>
      </c>
      <c r="J168">
        <v>298</v>
      </c>
      <c r="K168">
        <v>1619</v>
      </c>
      <c r="L168" t="b">
        <v>0</v>
      </c>
      <c r="M168" t="b">
        <v>0</v>
      </c>
      <c r="N168" t="b">
        <v>0</v>
      </c>
      <c r="O168">
        <v>7</v>
      </c>
      <c r="P168">
        <v>7</v>
      </c>
      <c r="Q168" s="2">
        <v>0.01</v>
      </c>
      <c r="R168" s="2">
        <v>0</v>
      </c>
      <c r="S168" s="2">
        <v>0</v>
      </c>
      <c r="T168">
        <f t="shared" si="8"/>
        <v>0.4</v>
      </c>
      <c r="U168">
        <f t="shared" si="9"/>
        <v>5.6000000000000005</v>
      </c>
      <c r="V168">
        <f t="shared" si="10"/>
        <v>0.40973899999999996</v>
      </c>
      <c r="W168">
        <f t="shared" si="11"/>
        <v>1.7034086500000001</v>
      </c>
    </row>
    <row r="169" spans="1:23" x14ac:dyDescent="0.25">
      <c r="A169" t="s">
        <v>838</v>
      </c>
      <c r="B169" s="1">
        <v>43189</v>
      </c>
      <c r="C169" t="s">
        <v>839</v>
      </c>
      <c r="D169" t="s">
        <v>840</v>
      </c>
      <c r="E169" t="s">
        <v>841</v>
      </c>
      <c r="F169" s="1">
        <v>43179</v>
      </c>
      <c r="G169">
        <v>1</v>
      </c>
      <c r="H169">
        <v>526710</v>
      </c>
      <c r="I169">
        <v>13379</v>
      </c>
      <c r="J169">
        <v>1668</v>
      </c>
      <c r="K169">
        <v>3718</v>
      </c>
      <c r="L169" t="b">
        <v>0</v>
      </c>
      <c r="M169" t="b">
        <v>0</v>
      </c>
      <c r="N169" t="b">
        <v>0</v>
      </c>
      <c r="O169">
        <v>10</v>
      </c>
      <c r="P169">
        <v>8</v>
      </c>
      <c r="Q169" s="2">
        <v>0.03</v>
      </c>
      <c r="R169" s="2">
        <v>0</v>
      </c>
      <c r="S169" s="2">
        <v>0.01</v>
      </c>
      <c r="T169">
        <f t="shared" si="8"/>
        <v>0.4</v>
      </c>
      <c r="U169">
        <f t="shared" si="9"/>
        <v>6</v>
      </c>
      <c r="V169">
        <f t="shared" si="10"/>
        <v>0.81335500000000005</v>
      </c>
      <c r="W169">
        <f t="shared" si="11"/>
        <v>1.9446742500000003</v>
      </c>
    </row>
    <row r="170" spans="1:23" x14ac:dyDescent="0.25">
      <c r="A170" t="s">
        <v>842</v>
      </c>
      <c r="B170" s="1">
        <v>43073</v>
      </c>
      <c r="C170" t="s">
        <v>843</v>
      </c>
      <c r="D170" t="s">
        <v>730</v>
      </c>
      <c r="E170" t="s">
        <v>844</v>
      </c>
      <c r="F170" s="1">
        <v>43068</v>
      </c>
      <c r="G170">
        <v>1</v>
      </c>
      <c r="H170">
        <v>700096</v>
      </c>
      <c r="I170">
        <v>3202</v>
      </c>
      <c r="J170">
        <v>271</v>
      </c>
      <c r="K170">
        <v>1279</v>
      </c>
      <c r="L170" t="b">
        <v>0</v>
      </c>
      <c r="M170" t="b">
        <v>0</v>
      </c>
      <c r="N170" t="b">
        <v>0</v>
      </c>
      <c r="O170">
        <v>5</v>
      </c>
      <c r="P170">
        <v>5</v>
      </c>
      <c r="Q170" s="2">
        <v>0</v>
      </c>
      <c r="R170" s="2">
        <v>0</v>
      </c>
      <c r="S170" s="2">
        <v>0</v>
      </c>
      <c r="T170">
        <f t="shared" si="8"/>
        <v>0.4</v>
      </c>
      <c r="U170">
        <f t="shared" si="9"/>
        <v>4</v>
      </c>
      <c r="V170">
        <f t="shared" si="10"/>
        <v>0.35004799999999997</v>
      </c>
      <c r="W170">
        <f t="shared" si="11"/>
        <v>1.2825168000000002</v>
      </c>
    </row>
    <row r="171" spans="1:23" x14ac:dyDescent="0.25">
      <c r="A171" t="s">
        <v>845</v>
      </c>
      <c r="B171" s="1">
        <v>43132</v>
      </c>
      <c r="C171" t="s">
        <v>846</v>
      </c>
      <c r="D171" t="s">
        <v>355</v>
      </c>
      <c r="E171" t="s">
        <v>847</v>
      </c>
      <c r="F171" s="1">
        <v>43129</v>
      </c>
      <c r="G171">
        <v>1</v>
      </c>
      <c r="H171">
        <v>563746</v>
      </c>
      <c r="I171">
        <v>4429</v>
      </c>
      <c r="J171">
        <v>54</v>
      </c>
      <c r="K171">
        <v>94</v>
      </c>
      <c r="L171" t="b">
        <v>0</v>
      </c>
      <c r="M171" t="b">
        <v>0</v>
      </c>
      <c r="N171" t="b">
        <v>0</v>
      </c>
      <c r="O171">
        <v>3</v>
      </c>
      <c r="P171">
        <v>1</v>
      </c>
      <c r="Q171" s="2">
        <v>0.01</v>
      </c>
      <c r="R171" s="2">
        <v>0</v>
      </c>
      <c r="S171" s="2">
        <v>0</v>
      </c>
      <c r="T171">
        <f t="shared" si="8"/>
        <v>0.4</v>
      </c>
      <c r="U171">
        <f t="shared" si="9"/>
        <v>0.4</v>
      </c>
      <c r="V171">
        <f t="shared" si="10"/>
        <v>0.38187300000000002</v>
      </c>
      <c r="W171">
        <f t="shared" si="11"/>
        <v>0.39365554999999997</v>
      </c>
    </row>
    <row r="172" spans="1:23" x14ac:dyDescent="0.25">
      <c r="A172" t="s">
        <v>848</v>
      </c>
      <c r="B172" s="1">
        <v>43059</v>
      </c>
      <c r="C172" t="s">
        <v>849</v>
      </c>
      <c r="D172" t="s">
        <v>850</v>
      </c>
      <c r="E172" t="s">
        <v>851</v>
      </c>
      <c r="F172" s="1">
        <v>43055</v>
      </c>
      <c r="G172">
        <v>1</v>
      </c>
      <c r="H172">
        <v>720203</v>
      </c>
      <c r="I172">
        <v>19850</v>
      </c>
      <c r="J172">
        <v>1517</v>
      </c>
      <c r="K172">
        <v>1073</v>
      </c>
      <c r="L172" t="b">
        <v>0</v>
      </c>
      <c r="M172" t="b">
        <v>0</v>
      </c>
      <c r="N172" t="b">
        <v>0</v>
      </c>
      <c r="O172">
        <v>4</v>
      </c>
      <c r="P172">
        <v>4</v>
      </c>
      <c r="Q172" s="2">
        <v>0.03</v>
      </c>
      <c r="R172" s="2">
        <v>0</v>
      </c>
      <c r="S172" s="2">
        <v>0</v>
      </c>
      <c r="T172">
        <f t="shared" si="8"/>
        <v>0.4</v>
      </c>
      <c r="U172">
        <f t="shared" si="9"/>
        <v>3.2</v>
      </c>
      <c r="V172">
        <f t="shared" si="10"/>
        <v>0.6601014999999999</v>
      </c>
      <c r="W172">
        <f t="shared" si="11"/>
        <v>1.191035525</v>
      </c>
    </row>
    <row r="173" spans="1:23" x14ac:dyDescent="0.25">
      <c r="A173" t="s">
        <v>852</v>
      </c>
      <c r="B173" s="1">
        <v>43187</v>
      </c>
      <c r="C173" t="s">
        <v>853</v>
      </c>
      <c r="D173" t="s">
        <v>605</v>
      </c>
      <c r="E173" t="s">
        <v>854</v>
      </c>
      <c r="F173" s="1">
        <v>43181</v>
      </c>
      <c r="G173">
        <v>1</v>
      </c>
      <c r="H173">
        <v>1033482</v>
      </c>
      <c r="I173">
        <v>12008</v>
      </c>
      <c r="J173">
        <v>679</v>
      </c>
      <c r="K173">
        <v>1234</v>
      </c>
      <c r="L173" t="b">
        <v>0</v>
      </c>
      <c r="M173" t="b">
        <v>0</v>
      </c>
      <c r="N173" t="b">
        <v>0</v>
      </c>
      <c r="O173">
        <v>6</v>
      </c>
      <c r="P173">
        <v>5</v>
      </c>
      <c r="Q173" s="2">
        <v>0.01</v>
      </c>
      <c r="R173" s="2">
        <v>0</v>
      </c>
      <c r="S173" s="2">
        <v>0</v>
      </c>
      <c r="T173">
        <f t="shared" si="8"/>
        <v>0.4</v>
      </c>
      <c r="U173">
        <f t="shared" si="9"/>
        <v>3.8</v>
      </c>
      <c r="V173">
        <f t="shared" si="10"/>
        <v>0.61674099999999998</v>
      </c>
      <c r="W173">
        <f t="shared" si="11"/>
        <v>1.3258593499999998</v>
      </c>
    </row>
    <row r="174" spans="1:23" x14ac:dyDescent="0.25">
      <c r="A174" t="s">
        <v>855</v>
      </c>
      <c r="B174" s="1">
        <v>43055</v>
      </c>
      <c r="C174" t="s">
        <v>856</v>
      </c>
      <c r="D174" t="s">
        <v>242</v>
      </c>
      <c r="E174" t="s">
        <v>857</v>
      </c>
      <c r="F174" s="1">
        <v>43050</v>
      </c>
      <c r="G174">
        <v>1</v>
      </c>
      <c r="H174">
        <v>2083918</v>
      </c>
      <c r="I174">
        <v>106243</v>
      </c>
      <c r="J174">
        <v>1461</v>
      </c>
      <c r="K174">
        <v>12707</v>
      </c>
      <c r="L174" t="b">
        <v>0</v>
      </c>
      <c r="M174" t="b">
        <v>0</v>
      </c>
      <c r="N174" t="b">
        <v>0</v>
      </c>
      <c r="O174">
        <v>5</v>
      </c>
      <c r="P174">
        <v>3</v>
      </c>
      <c r="Q174" s="2">
        <v>0.05</v>
      </c>
      <c r="R174" s="2">
        <v>0</v>
      </c>
      <c r="S174" s="2">
        <v>0.01</v>
      </c>
      <c r="T174">
        <f t="shared" si="8"/>
        <v>0.4</v>
      </c>
      <c r="U174">
        <f t="shared" si="9"/>
        <v>2.0000000000000004</v>
      </c>
      <c r="V174">
        <f t="shared" si="10"/>
        <v>1.7919589999999999</v>
      </c>
      <c r="W174">
        <f t="shared" si="11"/>
        <v>1.2871856500000001</v>
      </c>
    </row>
    <row r="175" spans="1:23" x14ac:dyDescent="0.25">
      <c r="A175" t="s">
        <v>858</v>
      </c>
      <c r="B175" s="1">
        <v>43068</v>
      </c>
      <c r="C175" t="s">
        <v>859</v>
      </c>
      <c r="D175" t="s">
        <v>860</v>
      </c>
      <c r="E175" t="s">
        <v>861</v>
      </c>
      <c r="F175" s="1">
        <v>43061</v>
      </c>
      <c r="G175">
        <v>1</v>
      </c>
      <c r="H175">
        <v>150117</v>
      </c>
      <c r="I175">
        <v>11143</v>
      </c>
      <c r="J175">
        <v>64</v>
      </c>
      <c r="K175">
        <v>899</v>
      </c>
      <c r="L175" t="b">
        <v>0</v>
      </c>
      <c r="M175" t="b">
        <v>0</v>
      </c>
      <c r="N175" t="b">
        <v>0</v>
      </c>
      <c r="O175">
        <v>7</v>
      </c>
      <c r="P175">
        <v>7</v>
      </c>
      <c r="Q175" s="2">
        <v>7.0000000000000007E-2</v>
      </c>
      <c r="R175" s="2">
        <v>0</v>
      </c>
      <c r="S175" s="2">
        <v>0.01</v>
      </c>
      <c r="T175">
        <f t="shared" si="8"/>
        <v>0.4</v>
      </c>
      <c r="U175">
        <f t="shared" si="9"/>
        <v>5.6000000000000005</v>
      </c>
      <c r="V175">
        <f t="shared" si="10"/>
        <v>1.0250585000000001</v>
      </c>
      <c r="W175">
        <f t="shared" si="11"/>
        <v>1.9187704750000001</v>
      </c>
    </row>
    <row r="176" spans="1:23" x14ac:dyDescent="0.25">
      <c r="A176" t="s">
        <v>862</v>
      </c>
      <c r="B176" s="1">
        <v>43113</v>
      </c>
      <c r="C176" t="s">
        <v>863</v>
      </c>
      <c r="D176" t="s">
        <v>515</v>
      </c>
      <c r="E176" t="s">
        <v>864</v>
      </c>
      <c r="F176" s="1">
        <v>43108</v>
      </c>
      <c r="G176">
        <v>1</v>
      </c>
      <c r="H176">
        <v>970204</v>
      </c>
      <c r="I176">
        <v>18441</v>
      </c>
      <c r="J176">
        <v>538</v>
      </c>
      <c r="K176">
        <v>2193</v>
      </c>
      <c r="L176" t="b">
        <v>0</v>
      </c>
      <c r="M176" t="b">
        <v>0</v>
      </c>
      <c r="N176" t="b">
        <v>0</v>
      </c>
      <c r="O176">
        <v>5</v>
      </c>
      <c r="P176">
        <v>4</v>
      </c>
      <c r="Q176" s="2">
        <v>0.02</v>
      </c>
      <c r="R176" s="2">
        <v>0</v>
      </c>
      <c r="S176" s="2">
        <v>0</v>
      </c>
      <c r="T176">
        <f t="shared" si="8"/>
        <v>0.4</v>
      </c>
      <c r="U176">
        <f t="shared" si="9"/>
        <v>3</v>
      </c>
      <c r="V176">
        <f t="shared" si="10"/>
        <v>0.68510199999999999</v>
      </c>
      <c r="W176">
        <f t="shared" si="11"/>
        <v>1.1497857</v>
      </c>
    </row>
    <row r="177" spans="1:23" x14ac:dyDescent="0.25">
      <c r="A177" t="s">
        <v>865</v>
      </c>
      <c r="B177" s="1">
        <v>43123</v>
      </c>
      <c r="C177" t="s">
        <v>866</v>
      </c>
      <c r="D177" t="s">
        <v>867</v>
      </c>
      <c r="E177" t="s">
        <v>868</v>
      </c>
      <c r="F177" s="1">
        <v>43116</v>
      </c>
      <c r="G177">
        <v>1</v>
      </c>
      <c r="H177">
        <v>425185</v>
      </c>
      <c r="I177">
        <v>34078</v>
      </c>
      <c r="J177">
        <v>275</v>
      </c>
      <c r="K177">
        <v>2639</v>
      </c>
      <c r="L177" t="b">
        <v>0</v>
      </c>
      <c r="M177" t="b">
        <v>0</v>
      </c>
      <c r="N177" t="b">
        <v>0</v>
      </c>
      <c r="O177">
        <v>7</v>
      </c>
      <c r="P177">
        <v>7</v>
      </c>
      <c r="Q177" s="2">
        <v>0.08</v>
      </c>
      <c r="R177" s="2">
        <v>0</v>
      </c>
      <c r="S177" s="2">
        <v>0.01</v>
      </c>
      <c r="T177">
        <f t="shared" si="8"/>
        <v>0.4</v>
      </c>
      <c r="U177">
        <f t="shared" si="9"/>
        <v>5.6000000000000005</v>
      </c>
      <c r="V177">
        <f t="shared" si="10"/>
        <v>1.2625925</v>
      </c>
      <c r="W177">
        <f t="shared" si="11"/>
        <v>2.001907375</v>
      </c>
    </row>
    <row r="178" spans="1:23" x14ac:dyDescent="0.25">
      <c r="A178" t="s">
        <v>869</v>
      </c>
      <c r="B178" s="1">
        <v>43140</v>
      </c>
      <c r="C178" t="s">
        <v>870</v>
      </c>
      <c r="D178" t="s">
        <v>444</v>
      </c>
      <c r="E178" t="s">
        <v>871</v>
      </c>
      <c r="F178" s="1">
        <v>43137</v>
      </c>
      <c r="G178">
        <v>1</v>
      </c>
      <c r="H178">
        <v>32336</v>
      </c>
      <c r="I178">
        <v>182</v>
      </c>
      <c r="J178">
        <v>212</v>
      </c>
      <c r="K178">
        <v>1036</v>
      </c>
      <c r="L178" t="b">
        <v>0</v>
      </c>
      <c r="M178" t="b">
        <v>0</v>
      </c>
      <c r="N178" t="b">
        <v>0</v>
      </c>
      <c r="O178">
        <v>3</v>
      </c>
      <c r="P178">
        <v>1</v>
      </c>
      <c r="Q178" s="2">
        <v>0.01</v>
      </c>
      <c r="R178" s="2">
        <v>-0.01</v>
      </c>
      <c r="S178" s="2">
        <v>0.03</v>
      </c>
      <c r="T178">
        <f t="shared" si="8"/>
        <v>0.4</v>
      </c>
      <c r="U178">
        <f t="shared" si="9"/>
        <v>0.4</v>
      </c>
      <c r="V178">
        <f t="shared" si="10"/>
        <v>0.71616800000000003</v>
      </c>
      <c r="W178">
        <f t="shared" si="11"/>
        <v>0.51065880000000008</v>
      </c>
    </row>
    <row r="179" spans="1:23" x14ac:dyDescent="0.25">
      <c r="A179" t="s">
        <v>872</v>
      </c>
      <c r="B179" s="1">
        <v>43144</v>
      </c>
      <c r="C179" t="s">
        <v>873</v>
      </c>
      <c r="D179" t="s">
        <v>874</v>
      </c>
      <c r="E179" t="s">
        <v>875</v>
      </c>
      <c r="F179" s="1">
        <v>43136</v>
      </c>
      <c r="G179">
        <v>1</v>
      </c>
      <c r="H179">
        <v>291502</v>
      </c>
      <c r="I179">
        <v>11096</v>
      </c>
      <c r="J179">
        <v>359</v>
      </c>
      <c r="K179">
        <v>1196</v>
      </c>
      <c r="L179" t="b">
        <v>0</v>
      </c>
      <c r="M179" t="b">
        <v>0</v>
      </c>
      <c r="N179" t="b">
        <v>0</v>
      </c>
      <c r="O179">
        <v>8</v>
      </c>
      <c r="P179">
        <v>8</v>
      </c>
      <c r="Q179" s="2">
        <v>0.04</v>
      </c>
      <c r="R179" s="2">
        <v>0</v>
      </c>
      <c r="S179" s="2">
        <v>0</v>
      </c>
      <c r="T179">
        <f t="shared" si="8"/>
        <v>0.4</v>
      </c>
      <c r="U179">
        <f t="shared" si="9"/>
        <v>6.4</v>
      </c>
      <c r="V179">
        <f t="shared" si="10"/>
        <v>0.54575099999999999</v>
      </c>
      <c r="W179">
        <f t="shared" si="11"/>
        <v>1.9510128500000001</v>
      </c>
    </row>
    <row r="180" spans="1:23" x14ac:dyDescent="0.25">
      <c r="A180" t="s">
        <v>876</v>
      </c>
      <c r="B180" s="1">
        <v>43154</v>
      </c>
      <c r="C180" t="s">
        <v>877</v>
      </c>
      <c r="D180" t="s">
        <v>210</v>
      </c>
      <c r="E180" t="s">
        <v>878</v>
      </c>
      <c r="F180" s="1">
        <v>43146</v>
      </c>
      <c r="G180">
        <v>1</v>
      </c>
      <c r="H180">
        <v>121157</v>
      </c>
      <c r="I180">
        <v>1951</v>
      </c>
      <c r="J180">
        <v>110</v>
      </c>
      <c r="K180">
        <v>162</v>
      </c>
      <c r="L180" t="b">
        <v>0</v>
      </c>
      <c r="M180" t="b">
        <v>0</v>
      </c>
      <c r="N180" t="b">
        <v>0</v>
      </c>
      <c r="O180">
        <v>8</v>
      </c>
      <c r="P180">
        <v>8</v>
      </c>
      <c r="Q180" s="2">
        <v>0.02</v>
      </c>
      <c r="R180" s="2">
        <v>0</v>
      </c>
      <c r="S180" s="2">
        <v>0</v>
      </c>
      <c r="T180">
        <f t="shared" si="8"/>
        <v>0.4</v>
      </c>
      <c r="U180">
        <f t="shared" si="9"/>
        <v>6.4</v>
      </c>
      <c r="V180">
        <f t="shared" si="10"/>
        <v>0.26057849999999999</v>
      </c>
      <c r="W180">
        <f t="shared" si="11"/>
        <v>1.8512024750000002</v>
      </c>
    </row>
    <row r="181" spans="1:23" x14ac:dyDescent="0.25">
      <c r="A181" t="s">
        <v>879</v>
      </c>
      <c r="B181" s="1">
        <v>43077</v>
      </c>
      <c r="C181" t="s">
        <v>880</v>
      </c>
      <c r="D181" t="s">
        <v>881</v>
      </c>
      <c r="E181" t="s">
        <v>882</v>
      </c>
      <c r="F181" s="1">
        <v>43069</v>
      </c>
      <c r="G181">
        <v>1</v>
      </c>
      <c r="H181">
        <v>1152361</v>
      </c>
      <c r="I181">
        <v>34441</v>
      </c>
      <c r="J181">
        <v>949</v>
      </c>
      <c r="K181">
        <v>3048</v>
      </c>
      <c r="L181" t="b">
        <v>0</v>
      </c>
      <c r="M181" t="b">
        <v>0</v>
      </c>
      <c r="N181" t="b">
        <v>0</v>
      </c>
      <c r="O181">
        <v>8</v>
      </c>
      <c r="P181">
        <v>7</v>
      </c>
      <c r="Q181" s="2">
        <v>0.03</v>
      </c>
      <c r="R181" s="2">
        <v>0</v>
      </c>
      <c r="S181" s="2">
        <v>0</v>
      </c>
      <c r="T181">
        <f t="shared" si="8"/>
        <v>0.4</v>
      </c>
      <c r="U181">
        <f t="shared" si="9"/>
        <v>5.4</v>
      </c>
      <c r="V181">
        <f t="shared" si="10"/>
        <v>0.87618050000000003</v>
      </c>
      <c r="W181">
        <f t="shared" si="11"/>
        <v>1.8166631750000002</v>
      </c>
    </row>
    <row r="182" spans="1:23" x14ac:dyDescent="0.25">
      <c r="A182" t="s">
        <v>883</v>
      </c>
      <c r="B182" s="1">
        <v>43117</v>
      </c>
      <c r="C182" t="s">
        <v>884</v>
      </c>
      <c r="D182" t="s">
        <v>359</v>
      </c>
      <c r="E182" t="s">
        <v>885</v>
      </c>
      <c r="F182" s="1">
        <v>43113</v>
      </c>
      <c r="G182">
        <v>1</v>
      </c>
      <c r="H182">
        <v>906304</v>
      </c>
      <c r="I182">
        <v>28144</v>
      </c>
      <c r="J182">
        <v>708</v>
      </c>
      <c r="K182">
        <v>4905</v>
      </c>
      <c r="L182" t="b">
        <v>0</v>
      </c>
      <c r="M182" t="b">
        <v>0</v>
      </c>
      <c r="N182" t="b">
        <v>0</v>
      </c>
      <c r="O182">
        <v>4</v>
      </c>
      <c r="P182">
        <v>4</v>
      </c>
      <c r="Q182" s="2">
        <v>0.03</v>
      </c>
      <c r="R182" s="2">
        <v>0</v>
      </c>
      <c r="S182" s="2">
        <v>0.01</v>
      </c>
      <c r="T182">
        <f t="shared" si="8"/>
        <v>0.4</v>
      </c>
      <c r="U182">
        <f t="shared" si="9"/>
        <v>3.2</v>
      </c>
      <c r="V182">
        <f t="shared" si="10"/>
        <v>1.003152</v>
      </c>
      <c r="W182">
        <f t="shared" si="11"/>
        <v>1.3111032</v>
      </c>
    </row>
    <row r="183" spans="1:23" x14ac:dyDescent="0.25">
      <c r="A183" t="s">
        <v>886</v>
      </c>
      <c r="B183" s="1">
        <v>43068</v>
      </c>
      <c r="C183" t="s">
        <v>887</v>
      </c>
      <c r="D183" t="s">
        <v>888</v>
      </c>
      <c r="E183" t="s">
        <v>889</v>
      </c>
      <c r="F183" s="1">
        <v>43060</v>
      </c>
      <c r="G183">
        <v>1</v>
      </c>
      <c r="H183">
        <v>352742</v>
      </c>
      <c r="I183">
        <v>11503</v>
      </c>
      <c r="J183">
        <v>214</v>
      </c>
      <c r="K183">
        <v>1161</v>
      </c>
      <c r="L183" t="b">
        <v>0</v>
      </c>
      <c r="M183" t="b">
        <v>0</v>
      </c>
      <c r="N183" t="b">
        <v>0</v>
      </c>
      <c r="O183">
        <v>8</v>
      </c>
      <c r="P183">
        <v>8</v>
      </c>
      <c r="Q183" s="2">
        <v>0.03</v>
      </c>
      <c r="R183" s="2">
        <v>0</v>
      </c>
      <c r="S183" s="2">
        <v>0</v>
      </c>
      <c r="T183">
        <f t="shared" si="8"/>
        <v>0.4</v>
      </c>
      <c r="U183">
        <f t="shared" si="9"/>
        <v>6.4</v>
      </c>
      <c r="V183">
        <f t="shared" si="10"/>
        <v>0.47637099999999999</v>
      </c>
      <c r="W183">
        <f t="shared" si="11"/>
        <v>1.9267298500000003</v>
      </c>
    </row>
    <row r="184" spans="1:23" x14ac:dyDescent="0.25">
      <c r="A184" t="s">
        <v>890</v>
      </c>
      <c r="B184" s="1">
        <v>43186</v>
      </c>
      <c r="C184" t="s">
        <v>891</v>
      </c>
      <c r="D184" t="s">
        <v>109</v>
      </c>
      <c r="E184" t="s">
        <v>892</v>
      </c>
      <c r="F184" s="1">
        <v>43178</v>
      </c>
      <c r="G184">
        <v>1</v>
      </c>
      <c r="H184">
        <v>1688171</v>
      </c>
      <c r="I184">
        <v>65232</v>
      </c>
      <c r="J184">
        <v>1386</v>
      </c>
      <c r="K184">
        <v>19494</v>
      </c>
      <c r="L184" t="b">
        <v>0</v>
      </c>
      <c r="M184" t="b">
        <v>0</v>
      </c>
      <c r="N184" t="b">
        <v>0</v>
      </c>
      <c r="O184">
        <v>8</v>
      </c>
      <c r="P184">
        <v>7</v>
      </c>
      <c r="Q184" s="2">
        <v>0.04</v>
      </c>
      <c r="R184" s="2">
        <v>0</v>
      </c>
      <c r="S184" s="2">
        <v>0.01</v>
      </c>
      <c r="T184">
        <f t="shared" si="8"/>
        <v>0.4</v>
      </c>
      <c r="U184">
        <f t="shared" si="9"/>
        <v>5.4</v>
      </c>
      <c r="V184">
        <f t="shared" si="10"/>
        <v>1.4940855</v>
      </c>
      <c r="W184">
        <f t="shared" si="11"/>
        <v>2.0329299250000004</v>
      </c>
    </row>
    <row r="185" spans="1:23" x14ac:dyDescent="0.25">
      <c r="A185" t="s">
        <v>893</v>
      </c>
      <c r="B185" s="1">
        <v>43066</v>
      </c>
      <c r="C185" t="s">
        <v>894</v>
      </c>
      <c r="D185" t="s">
        <v>895</v>
      </c>
      <c r="E185" t="s">
        <v>896</v>
      </c>
      <c r="F185" s="1">
        <v>43057</v>
      </c>
      <c r="G185">
        <v>1</v>
      </c>
      <c r="H185">
        <v>2788162</v>
      </c>
      <c r="I185">
        <v>27260</v>
      </c>
      <c r="J185">
        <v>896</v>
      </c>
      <c r="K185">
        <v>3970</v>
      </c>
      <c r="L185" t="b">
        <v>0</v>
      </c>
      <c r="M185" t="b">
        <v>0</v>
      </c>
      <c r="N185" t="b">
        <v>0</v>
      </c>
      <c r="O185">
        <v>9</v>
      </c>
      <c r="P185">
        <v>8</v>
      </c>
      <c r="Q185" s="2">
        <v>0.01</v>
      </c>
      <c r="R185" s="2">
        <v>0</v>
      </c>
      <c r="S185" s="2">
        <v>0</v>
      </c>
      <c r="T185">
        <f t="shared" si="8"/>
        <v>0.4</v>
      </c>
      <c r="U185">
        <f t="shared" si="9"/>
        <v>6.2</v>
      </c>
      <c r="V185">
        <f t="shared" si="10"/>
        <v>1.494081</v>
      </c>
      <c r="W185">
        <f t="shared" si="11"/>
        <v>2.2329283499999999</v>
      </c>
    </row>
    <row r="186" spans="1:23" x14ac:dyDescent="0.25">
      <c r="A186" t="s">
        <v>897</v>
      </c>
      <c r="B186" s="1">
        <v>43260</v>
      </c>
      <c r="C186" t="s">
        <v>898</v>
      </c>
      <c r="D186" t="s">
        <v>899</v>
      </c>
      <c r="E186" t="s">
        <v>900</v>
      </c>
      <c r="F186" s="1">
        <v>43256</v>
      </c>
      <c r="G186">
        <v>1</v>
      </c>
      <c r="H186">
        <v>1875878</v>
      </c>
      <c r="I186">
        <v>105866</v>
      </c>
      <c r="J186">
        <v>1370</v>
      </c>
      <c r="K186">
        <v>4881</v>
      </c>
      <c r="L186" t="b">
        <v>0</v>
      </c>
      <c r="M186" t="b">
        <v>0</v>
      </c>
      <c r="N186" t="b">
        <v>0</v>
      </c>
      <c r="O186">
        <v>4</v>
      </c>
      <c r="P186">
        <v>4</v>
      </c>
      <c r="Q186" s="2">
        <v>0.06</v>
      </c>
      <c r="R186" s="2">
        <v>0</v>
      </c>
      <c r="S186" s="2">
        <v>0</v>
      </c>
      <c r="T186">
        <f t="shared" si="8"/>
        <v>0.4</v>
      </c>
      <c r="U186">
        <f t="shared" si="9"/>
        <v>3.2</v>
      </c>
      <c r="V186">
        <f t="shared" si="10"/>
        <v>1.5379389999999999</v>
      </c>
      <c r="W186">
        <f t="shared" si="11"/>
        <v>1.49827865</v>
      </c>
    </row>
    <row r="187" spans="1:23" x14ac:dyDescent="0.25">
      <c r="A187" t="s">
        <v>901</v>
      </c>
      <c r="B187" s="1">
        <v>43056</v>
      </c>
      <c r="C187" t="s">
        <v>902</v>
      </c>
      <c r="D187" t="s">
        <v>903</v>
      </c>
      <c r="E187" t="s">
        <v>904</v>
      </c>
      <c r="F187" s="1">
        <v>43050</v>
      </c>
      <c r="G187">
        <v>1</v>
      </c>
      <c r="H187">
        <v>393265</v>
      </c>
      <c r="I187">
        <v>16805</v>
      </c>
      <c r="J187">
        <v>19201</v>
      </c>
      <c r="K187">
        <v>8480</v>
      </c>
      <c r="L187" t="b">
        <v>0</v>
      </c>
      <c r="M187" t="b">
        <v>0</v>
      </c>
      <c r="N187" t="b">
        <v>0</v>
      </c>
      <c r="O187">
        <v>6</v>
      </c>
      <c r="P187">
        <v>4</v>
      </c>
      <c r="Q187" s="2">
        <v>0.04</v>
      </c>
      <c r="R187" s="2">
        <v>-0.05</v>
      </c>
      <c r="S187" s="2">
        <v>0.02</v>
      </c>
      <c r="T187">
        <f t="shared" si="8"/>
        <v>0.4</v>
      </c>
      <c r="U187">
        <f t="shared" si="9"/>
        <v>2.8000000000000003</v>
      </c>
      <c r="V187">
        <f t="shared" si="10"/>
        <v>0.34663250000000001</v>
      </c>
      <c r="W187">
        <f t="shared" si="11"/>
        <v>0.98132137500000005</v>
      </c>
    </row>
    <row r="188" spans="1:23" x14ac:dyDescent="0.25">
      <c r="A188" t="s">
        <v>905</v>
      </c>
      <c r="B188" s="1">
        <v>43131</v>
      </c>
      <c r="C188" t="s">
        <v>906</v>
      </c>
      <c r="D188" t="s">
        <v>907</v>
      </c>
      <c r="E188" t="s">
        <v>908</v>
      </c>
      <c r="F188" s="1">
        <v>43125</v>
      </c>
      <c r="G188">
        <v>1</v>
      </c>
      <c r="H188">
        <v>238483</v>
      </c>
      <c r="I188">
        <v>7894</v>
      </c>
      <c r="J188">
        <v>81</v>
      </c>
      <c r="K188">
        <v>778</v>
      </c>
      <c r="L188" t="b">
        <v>0</v>
      </c>
      <c r="M188" t="b">
        <v>0</v>
      </c>
      <c r="N188" t="b">
        <v>0</v>
      </c>
      <c r="O188">
        <v>6</v>
      </c>
      <c r="P188">
        <v>6</v>
      </c>
      <c r="Q188" s="2">
        <v>0.03</v>
      </c>
      <c r="R188" s="2">
        <v>0</v>
      </c>
      <c r="S188" s="2">
        <v>0</v>
      </c>
      <c r="T188">
        <f t="shared" si="8"/>
        <v>0.4</v>
      </c>
      <c r="U188">
        <f t="shared" si="9"/>
        <v>4.8000000000000007</v>
      </c>
      <c r="V188">
        <f t="shared" si="10"/>
        <v>0.41924149999999999</v>
      </c>
      <c r="W188">
        <f t="shared" si="11"/>
        <v>1.5067345250000004</v>
      </c>
    </row>
    <row r="189" spans="1:23" x14ac:dyDescent="0.25">
      <c r="A189" t="s">
        <v>909</v>
      </c>
      <c r="B189" s="1">
        <v>43097</v>
      </c>
      <c r="C189" t="s">
        <v>910</v>
      </c>
      <c r="D189" t="s">
        <v>911</v>
      </c>
      <c r="E189" t="s">
        <v>912</v>
      </c>
      <c r="F189" s="1">
        <v>43089</v>
      </c>
      <c r="G189">
        <v>1</v>
      </c>
      <c r="H189">
        <v>10070</v>
      </c>
      <c r="I189">
        <v>41</v>
      </c>
      <c r="J189">
        <v>25</v>
      </c>
      <c r="K189">
        <v>72</v>
      </c>
      <c r="L189" t="b">
        <v>0</v>
      </c>
      <c r="M189" t="b">
        <v>0</v>
      </c>
      <c r="N189" t="b">
        <v>0</v>
      </c>
      <c r="O189">
        <v>8</v>
      </c>
      <c r="P189">
        <v>8</v>
      </c>
      <c r="Q189" s="2">
        <v>0</v>
      </c>
      <c r="R189" s="2">
        <v>0</v>
      </c>
      <c r="S189" s="2">
        <v>0.01</v>
      </c>
      <c r="T189">
        <f t="shared" si="8"/>
        <v>0.4</v>
      </c>
      <c r="U189">
        <f t="shared" si="9"/>
        <v>6.4</v>
      </c>
      <c r="V189">
        <f t="shared" si="10"/>
        <v>0.25503500000000001</v>
      </c>
      <c r="W189">
        <f t="shared" si="11"/>
        <v>1.8492622500000002</v>
      </c>
    </row>
    <row r="190" spans="1:23" x14ac:dyDescent="0.25">
      <c r="A190" t="s">
        <v>913</v>
      </c>
      <c r="B190" s="1">
        <v>43264</v>
      </c>
      <c r="C190" t="s">
        <v>914</v>
      </c>
      <c r="D190" t="s">
        <v>523</v>
      </c>
      <c r="E190" t="s">
        <v>915</v>
      </c>
      <c r="F190" s="1">
        <v>43245</v>
      </c>
      <c r="G190">
        <v>1</v>
      </c>
      <c r="H190">
        <v>6095300</v>
      </c>
      <c r="I190">
        <v>164449</v>
      </c>
      <c r="J190">
        <v>4190</v>
      </c>
      <c r="K190">
        <v>18665</v>
      </c>
      <c r="L190" t="b">
        <v>0</v>
      </c>
      <c r="M190" t="b">
        <v>0</v>
      </c>
      <c r="N190" t="b">
        <v>0</v>
      </c>
      <c r="O190">
        <v>19</v>
      </c>
      <c r="P190">
        <v>18</v>
      </c>
      <c r="Q190" s="2">
        <v>0.03</v>
      </c>
      <c r="R190" s="2">
        <v>0</v>
      </c>
      <c r="S190" s="2">
        <v>0</v>
      </c>
      <c r="T190">
        <f t="shared" si="8"/>
        <v>0.4</v>
      </c>
      <c r="U190">
        <f t="shared" si="9"/>
        <v>14.200000000000001</v>
      </c>
      <c r="V190">
        <f t="shared" si="10"/>
        <v>3.3476499999999998</v>
      </c>
      <c r="W190">
        <f t="shared" si="11"/>
        <v>4.8816775000000003</v>
      </c>
    </row>
    <row r="191" spans="1:23" x14ac:dyDescent="0.25">
      <c r="A191" t="s">
        <v>916</v>
      </c>
      <c r="B191" s="1">
        <v>43080</v>
      </c>
      <c r="C191" t="s">
        <v>917</v>
      </c>
      <c r="D191" t="s">
        <v>918</v>
      </c>
      <c r="E191" t="s">
        <v>919</v>
      </c>
      <c r="F191" s="1">
        <v>43074</v>
      </c>
      <c r="G191">
        <v>1</v>
      </c>
      <c r="H191">
        <v>4029821</v>
      </c>
      <c r="I191">
        <v>138170</v>
      </c>
      <c r="J191">
        <v>8311</v>
      </c>
      <c r="K191">
        <v>10809</v>
      </c>
      <c r="L191" t="b">
        <v>0</v>
      </c>
      <c r="M191" t="b">
        <v>0</v>
      </c>
      <c r="N191" t="b">
        <v>0</v>
      </c>
      <c r="O191">
        <v>6</v>
      </c>
      <c r="P191">
        <v>6</v>
      </c>
      <c r="Q191" s="2">
        <v>0.03</v>
      </c>
      <c r="R191" s="2">
        <v>0</v>
      </c>
      <c r="S191" s="2">
        <v>0</v>
      </c>
      <c r="T191">
        <f t="shared" si="8"/>
        <v>0.4</v>
      </c>
      <c r="U191">
        <f t="shared" si="9"/>
        <v>4.8000000000000007</v>
      </c>
      <c r="V191">
        <f t="shared" si="10"/>
        <v>2.3149104999999999</v>
      </c>
      <c r="W191">
        <f t="shared" si="11"/>
        <v>2.1702186750000001</v>
      </c>
    </row>
    <row r="192" spans="1:23" x14ac:dyDescent="0.25">
      <c r="A192" t="s">
        <v>920</v>
      </c>
      <c r="B192" s="1">
        <v>43076</v>
      </c>
      <c r="C192" t="s">
        <v>921</v>
      </c>
      <c r="D192" t="s">
        <v>922</v>
      </c>
      <c r="E192" t="s">
        <v>923</v>
      </c>
      <c r="F192" s="1">
        <v>43069</v>
      </c>
      <c r="G192">
        <v>1</v>
      </c>
      <c r="H192">
        <v>633524</v>
      </c>
      <c r="I192">
        <v>51353</v>
      </c>
      <c r="J192">
        <v>265</v>
      </c>
      <c r="K192">
        <v>2258</v>
      </c>
      <c r="L192" t="b">
        <v>0</v>
      </c>
      <c r="M192" t="b">
        <v>0</v>
      </c>
      <c r="N192" t="b">
        <v>0</v>
      </c>
      <c r="O192">
        <v>7</v>
      </c>
      <c r="P192">
        <v>7</v>
      </c>
      <c r="Q192" s="2">
        <v>0.08</v>
      </c>
      <c r="R192" s="2">
        <v>0</v>
      </c>
      <c r="S192" s="2">
        <v>0</v>
      </c>
      <c r="T192">
        <f t="shared" si="8"/>
        <v>0.4</v>
      </c>
      <c r="U192">
        <f t="shared" si="9"/>
        <v>5.6000000000000005</v>
      </c>
      <c r="V192">
        <f t="shared" si="10"/>
        <v>1.116762</v>
      </c>
      <c r="W192">
        <f t="shared" si="11"/>
        <v>1.9508667000000002</v>
      </c>
    </row>
    <row r="193" spans="1:23" x14ac:dyDescent="0.25">
      <c r="A193" t="s">
        <v>924</v>
      </c>
      <c r="B193" s="1">
        <v>43088</v>
      </c>
      <c r="C193" t="s">
        <v>925</v>
      </c>
      <c r="D193" t="s">
        <v>246</v>
      </c>
      <c r="E193" t="s">
        <v>926</v>
      </c>
      <c r="F193" s="1">
        <v>43081</v>
      </c>
      <c r="G193">
        <v>1</v>
      </c>
      <c r="H193">
        <v>1535652</v>
      </c>
      <c r="I193">
        <v>36776</v>
      </c>
      <c r="J193">
        <v>1758</v>
      </c>
      <c r="K193">
        <v>4414</v>
      </c>
      <c r="L193" t="b">
        <v>0</v>
      </c>
      <c r="M193" t="b">
        <v>0</v>
      </c>
      <c r="N193" t="b">
        <v>0</v>
      </c>
      <c r="O193">
        <v>7</v>
      </c>
      <c r="P193">
        <v>7</v>
      </c>
      <c r="Q193" s="2">
        <v>0.02</v>
      </c>
      <c r="R193" s="2">
        <v>0</v>
      </c>
      <c r="S193" s="2">
        <v>0</v>
      </c>
      <c r="T193">
        <f t="shared" si="8"/>
        <v>0.4</v>
      </c>
      <c r="U193">
        <f t="shared" si="9"/>
        <v>5.6000000000000005</v>
      </c>
      <c r="V193">
        <f t="shared" si="10"/>
        <v>0.96782600000000008</v>
      </c>
      <c r="W193">
        <f t="shared" si="11"/>
        <v>1.8987391</v>
      </c>
    </row>
    <row r="194" spans="1:23" x14ac:dyDescent="0.25">
      <c r="A194" t="s">
        <v>927</v>
      </c>
      <c r="B194" s="1">
        <v>43163</v>
      </c>
      <c r="C194" t="s">
        <v>928</v>
      </c>
      <c r="D194" t="s">
        <v>929</v>
      </c>
      <c r="E194" t="s">
        <v>930</v>
      </c>
      <c r="F194" s="1">
        <v>43151</v>
      </c>
      <c r="G194">
        <v>1</v>
      </c>
      <c r="H194">
        <v>128412</v>
      </c>
      <c r="I194">
        <v>3241</v>
      </c>
      <c r="J194">
        <v>48</v>
      </c>
      <c r="K194">
        <v>154</v>
      </c>
      <c r="L194" t="b">
        <v>0</v>
      </c>
      <c r="M194" t="b">
        <v>0</v>
      </c>
      <c r="N194" t="b">
        <v>0</v>
      </c>
      <c r="O194">
        <v>12</v>
      </c>
      <c r="P194">
        <v>11</v>
      </c>
      <c r="Q194" s="2">
        <v>0.03</v>
      </c>
      <c r="R194" s="2">
        <v>0</v>
      </c>
      <c r="S194" s="2">
        <v>0</v>
      </c>
      <c r="T194">
        <f t="shared" ref="T194:T257" si="12">G194*0.4</f>
        <v>0.4</v>
      </c>
      <c r="U194">
        <f t="shared" ref="U194:U257" si="13">-0.2*(O194-P194)+0.8*P194</f>
        <v>8.6000000000000014</v>
      </c>
      <c r="V194">
        <f t="shared" ref="V194:V257" si="14">0.5*H194*0.000001+0.1*Q194*100+100*0.15*R194+100*0.25*S194</f>
        <v>0.36420599999999997</v>
      </c>
      <c r="W194">
        <f t="shared" ref="W194:W257" si="15">0.4*T194+0.25*U194+0.35*V194</f>
        <v>2.4374721000000004</v>
      </c>
    </row>
    <row r="195" spans="1:23" x14ac:dyDescent="0.25">
      <c r="A195" t="s">
        <v>931</v>
      </c>
      <c r="B195" s="1">
        <v>43068</v>
      </c>
      <c r="C195" t="s">
        <v>932</v>
      </c>
      <c r="D195" t="s">
        <v>400</v>
      </c>
      <c r="E195" t="s">
        <v>933</v>
      </c>
      <c r="F195" s="1">
        <v>43067</v>
      </c>
      <c r="G195">
        <v>1</v>
      </c>
      <c r="H195">
        <v>35467</v>
      </c>
      <c r="I195">
        <v>227</v>
      </c>
      <c r="J195">
        <v>8</v>
      </c>
      <c r="K195">
        <v>48</v>
      </c>
      <c r="L195" t="b">
        <v>0</v>
      </c>
      <c r="M195" t="b">
        <v>0</v>
      </c>
      <c r="N195" t="b">
        <v>0</v>
      </c>
      <c r="O195">
        <v>1</v>
      </c>
      <c r="P195">
        <v>1</v>
      </c>
      <c r="Q195" s="2">
        <v>0.01</v>
      </c>
      <c r="R195" s="2">
        <v>0</v>
      </c>
      <c r="S195" s="2">
        <v>0</v>
      </c>
      <c r="T195">
        <f t="shared" si="12"/>
        <v>0.4</v>
      </c>
      <c r="U195">
        <f t="shared" si="13"/>
        <v>0.8</v>
      </c>
      <c r="V195">
        <f t="shared" si="14"/>
        <v>0.1177335</v>
      </c>
      <c r="W195">
        <f t="shared" si="15"/>
        <v>0.40120672500000004</v>
      </c>
    </row>
    <row r="196" spans="1:23" x14ac:dyDescent="0.25">
      <c r="A196" t="s">
        <v>934</v>
      </c>
      <c r="B196" s="1">
        <v>43097</v>
      </c>
      <c r="C196" t="s">
        <v>935</v>
      </c>
      <c r="D196" t="s">
        <v>936</v>
      </c>
      <c r="E196" t="s">
        <v>937</v>
      </c>
      <c r="F196" s="1">
        <v>43087</v>
      </c>
      <c r="G196">
        <v>1</v>
      </c>
      <c r="H196">
        <v>1339943</v>
      </c>
      <c r="I196">
        <v>6223</v>
      </c>
      <c r="J196">
        <v>1708</v>
      </c>
      <c r="K196">
        <v>3828</v>
      </c>
      <c r="L196" t="b">
        <v>0</v>
      </c>
      <c r="M196" t="b">
        <v>0</v>
      </c>
      <c r="N196" t="b">
        <v>0</v>
      </c>
      <c r="O196">
        <v>10</v>
      </c>
      <c r="P196">
        <v>10</v>
      </c>
      <c r="Q196" s="2">
        <v>0</v>
      </c>
      <c r="R196" s="2">
        <v>0</v>
      </c>
      <c r="S196" s="2">
        <v>0</v>
      </c>
      <c r="T196">
        <f t="shared" si="12"/>
        <v>0.4</v>
      </c>
      <c r="U196">
        <f t="shared" si="13"/>
        <v>8</v>
      </c>
      <c r="V196">
        <f t="shared" si="14"/>
        <v>0.66997149999999994</v>
      </c>
      <c r="W196">
        <f t="shared" si="15"/>
        <v>2.3944900250000001</v>
      </c>
    </row>
    <row r="197" spans="1:23" x14ac:dyDescent="0.25">
      <c r="A197" t="s">
        <v>938</v>
      </c>
      <c r="B197" s="1">
        <v>43076</v>
      </c>
      <c r="C197" t="s">
        <v>939</v>
      </c>
      <c r="D197" t="s">
        <v>940</v>
      </c>
      <c r="E197" t="s">
        <v>941</v>
      </c>
      <c r="F197" s="1">
        <v>43069</v>
      </c>
      <c r="G197">
        <v>1</v>
      </c>
      <c r="H197">
        <v>132580</v>
      </c>
      <c r="I197">
        <v>3480</v>
      </c>
      <c r="J197">
        <v>165</v>
      </c>
      <c r="K197">
        <v>462</v>
      </c>
      <c r="L197" t="b">
        <v>0</v>
      </c>
      <c r="M197" t="b">
        <v>0</v>
      </c>
      <c r="N197" t="b">
        <v>0</v>
      </c>
      <c r="O197">
        <v>7</v>
      </c>
      <c r="P197">
        <v>7</v>
      </c>
      <c r="Q197" s="2">
        <v>0.03</v>
      </c>
      <c r="R197" s="2">
        <v>0</v>
      </c>
      <c r="S197" s="2">
        <v>0</v>
      </c>
      <c r="T197">
        <f t="shared" si="12"/>
        <v>0.4</v>
      </c>
      <c r="U197">
        <f t="shared" si="13"/>
        <v>5.6000000000000005</v>
      </c>
      <c r="V197">
        <f t="shared" si="14"/>
        <v>0.36629</v>
      </c>
      <c r="W197">
        <f t="shared" si="15"/>
        <v>1.6882015000000001</v>
      </c>
    </row>
    <row r="198" spans="1:23" x14ac:dyDescent="0.25">
      <c r="A198" t="s">
        <v>942</v>
      </c>
      <c r="B198" s="1">
        <v>43151</v>
      </c>
      <c r="C198" t="s">
        <v>943</v>
      </c>
      <c r="D198" t="s">
        <v>944</v>
      </c>
      <c r="E198" t="s">
        <v>945</v>
      </c>
      <c r="F198" s="1">
        <v>43147</v>
      </c>
      <c r="G198">
        <v>1</v>
      </c>
      <c r="H198">
        <v>162087</v>
      </c>
      <c r="I198">
        <v>7293</v>
      </c>
      <c r="J198">
        <v>92</v>
      </c>
      <c r="K198">
        <v>644</v>
      </c>
      <c r="L198" t="b">
        <v>0</v>
      </c>
      <c r="M198" t="b">
        <v>0</v>
      </c>
      <c r="N198" t="b">
        <v>0</v>
      </c>
      <c r="O198">
        <v>4</v>
      </c>
      <c r="P198">
        <v>2</v>
      </c>
      <c r="Q198" s="2">
        <v>0.04</v>
      </c>
      <c r="R198" s="2">
        <v>0</v>
      </c>
      <c r="S198" s="2">
        <v>0</v>
      </c>
      <c r="T198">
        <f t="shared" si="12"/>
        <v>0.4</v>
      </c>
      <c r="U198">
        <f t="shared" si="13"/>
        <v>1.2000000000000002</v>
      </c>
      <c r="V198">
        <f t="shared" si="14"/>
        <v>0.48104350000000001</v>
      </c>
      <c r="W198">
        <f t="shared" si="15"/>
        <v>0.62836522500000003</v>
      </c>
    </row>
    <row r="199" spans="1:23" x14ac:dyDescent="0.25">
      <c r="A199" t="s">
        <v>946</v>
      </c>
      <c r="B199" s="1">
        <v>43235</v>
      </c>
      <c r="C199" t="s">
        <v>947</v>
      </c>
      <c r="D199" t="s">
        <v>403</v>
      </c>
      <c r="E199" t="s">
        <v>948</v>
      </c>
      <c r="F199" s="1">
        <v>43228</v>
      </c>
      <c r="G199">
        <v>1</v>
      </c>
      <c r="H199">
        <v>6760593</v>
      </c>
      <c r="I199">
        <v>229250</v>
      </c>
      <c r="J199">
        <v>8891</v>
      </c>
      <c r="K199">
        <v>22123</v>
      </c>
      <c r="L199" t="b">
        <v>0</v>
      </c>
      <c r="M199" t="b">
        <v>0</v>
      </c>
      <c r="N199" t="b">
        <v>0</v>
      </c>
      <c r="O199">
        <v>7</v>
      </c>
      <c r="P199">
        <v>5</v>
      </c>
      <c r="Q199" s="2">
        <v>0.03</v>
      </c>
      <c r="R199" s="2">
        <v>0</v>
      </c>
      <c r="S199" s="2">
        <v>0</v>
      </c>
      <c r="T199">
        <f t="shared" si="12"/>
        <v>0.4</v>
      </c>
      <c r="U199">
        <f t="shared" si="13"/>
        <v>3.6</v>
      </c>
      <c r="V199">
        <f t="shared" si="14"/>
        <v>3.6802964999999999</v>
      </c>
      <c r="W199">
        <f t="shared" si="15"/>
        <v>2.3481037750000002</v>
      </c>
    </row>
    <row r="200" spans="1:23" x14ac:dyDescent="0.25">
      <c r="A200" t="s">
        <v>949</v>
      </c>
      <c r="B200" s="1">
        <v>43099</v>
      </c>
      <c r="C200" t="s">
        <v>950</v>
      </c>
      <c r="D200" t="s">
        <v>951</v>
      </c>
      <c r="E200" t="s">
        <v>952</v>
      </c>
      <c r="F200" s="1">
        <v>43092</v>
      </c>
      <c r="G200">
        <v>1</v>
      </c>
      <c r="H200">
        <v>2883649</v>
      </c>
      <c r="I200">
        <v>36176</v>
      </c>
      <c r="J200">
        <v>1704</v>
      </c>
      <c r="K200">
        <v>2048</v>
      </c>
      <c r="L200" t="b">
        <v>0</v>
      </c>
      <c r="M200" t="b">
        <v>0</v>
      </c>
      <c r="N200" t="b">
        <v>0</v>
      </c>
      <c r="O200">
        <v>7</v>
      </c>
      <c r="P200">
        <v>7</v>
      </c>
      <c r="Q200" s="2">
        <v>0.01</v>
      </c>
      <c r="R200" s="2">
        <v>0</v>
      </c>
      <c r="S200" s="2">
        <v>0</v>
      </c>
      <c r="T200">
        <f t="shared" si="12"/>
        <v>0.4</v>
      </c>
      <c r="U200">
        <f t="shared" si="13"/>
        <v>5.6000000000000005</v>
      </c>
      <c r="V200">
        <f t="shared" si="14"/>
        <v>1.5418244999999999</v>
      </c>
      <c r="W200">
        <f t="shared" si="15"/>
        <v>2.0996385750000002</v>
      </c>
    </row>
    <row r="201" spans="1:23" x14ac:dyDescent="0.25">
      <c r="A201" t="s">
        <v>953</v>
      </c>
      <c r="B201" s="1">
        <v>43163</v>
      </c>
      <c r="C201" t="s">
        <v>954</v>
      </c>
      <c r="D201" t="s">
        <v>601</v>
      </c>
      <c r="E201" t="s">
        <v>955</v>
      </c>
      <c r="F201" s="1">
        <v>43162</v>
      </c>
      <c r="G201">
        <v>1</v>
      </c>
      <c r="H201">
        <v>319104</v>
      </c>
      <c r="I201">
        <v>8929</v>
      </c>
      <c r="J201">
        <v>130</v>
      </c>
      <c r="K201">
        <v>462</v>
      </c>
      <c r="L201" t="b">
        <v>0</v>
      </c>
      <c r="M201" t="b">
        <v>0</v>
      </c>
      <c r="N201" t="b">
        <v>0</v>
      </c>
      <c r="O201">
        <v>1</v>
      </c>
      <c r="P201">
        <v>1</v>
      </c>
      <c r="Q201" s="2">
        <v>0.03</v>
      </c>
      <c r="R201" s="2">
        <v>0</v>
      </c>
      <c r="S201" s="2">
        <v>0</v>
      </c>
      <c r="T201">
        <f t="shared" si="12"/>
        <v>0.4</v>
      </c>
      <c r="U201">
        <f t="shared" si="13"/>
        <v>0.8</v>
      </c>
      <c r="V201">
        <f t="shared" si="14"/>
        <v>0.45955199999999996</v>
      </c>
      <c r="W201">
        <f t="shared" si="15"/>
        <v>0.52084320000000006</v>
      </c>
    </row>
    <row r="202" spans="1:23" x14ac:dyDescent="0.25">
      <c r="A202" t="s">
        <v>956</v>
      </c>
      <c r="B202" s="1">
        <v>43139</v>
      </c>
      <c r="C202" t="s">
        <v>957</v>
      </c>
      <c r="D202" t="s">
        <v>958</v>
      </c>
      <c r="E202" t="s">
        <v>959</v>
      </c>
      <c r="F202" s="1">
        <v>43132</v>
      </c>
      <c r="G202">
        <v>1</v>
      </c>
      <c r="H202">
        <v>6345613</v>
      </c>
      <c r="I202">
        <v>5155</v>
      </c>
      <c r="J202">
        <v>281</v>
      </c>
      <c r="K202">
        <v>636</v>
      </c>
      <c r="L202" t="b">
        <v>0</v>
      </c>
      <c r="M202" t="b">
        <v>0</v>
      </c>
      <c r="N202" t="b">
        <v>0</v>
      </c>
      <c r="O202">
        <v>7</v>
      </c>
      <c r="P202">
        <v>7</v>
      </c>
      <c r="Q202" s="2">
        <v>0</v>
      </c>
      <c r="R202" s="2">
        <v>0</v>
      </c>
      <c r="S202" s="2">
        <v>0</v>
      </c>
      <c r="T202">
        <f t="shared" si="12"/>
        <v>0.4</v>
      </c>
      <c r="U202">
        <f t="shared" si="13"/>
        <v>5.6000000000000005</v>
      </c>
      <c r="V202">
        <f t="shared" si="14"/>
        <v>3.1728064999999996</v>
      </c>
      <c r="W202">
        <f t="shared" si="15"/>
        <v>2.6704822749999999</v>
      </c>
    </row>
    <row r="203" spans="1:23" x14ac:dyDescent="0.25">
      <c r="A203" t="s">
        <v>960</v>
      </c>
      <c r="B203" s="1">
        <v>43080</v>
      </c>
      <c r="C203" t="s">
        <v>961</v>
      </c>
      <c r="D203" t="s">
        <v>715</v>
      </c>
      <c r="E203" t="s">
        <v>962</v>
      </c>
      <c r="F203" s="1">
        <v>43074</v>
      </c>
      <c r="G203">
        <v>1</v>
      </c>
      <c r="H203">
        <v>52395</v>
      </c>
      <c r="I203">
        <v>288</v>
      </c>
      <c r="J203">
        <v>477</v>
      </c>
      <c r="K203">
        <v>319</v>
      </c>
      <c r="L203" t="b">
        <v>0</v>
      </c>
      <c r="M203" t="b">
        <v>0</v>
      </c>
      <c r="N203" t="b">
        <v>0</v>
      </c>
      <c r="O203">
        <v>6</v>
      </c>
      <c r="P203">
        <v>6</v>
      </c>
      <c r="Q203" s="2">
        <v>0.01</v>
      </c>
      <c r="R203" s="2">
        <v>-0.01</v>
      </c>
      <c r="S203" s="2">
        <v>0.01</v>
      </c>
      <c r="T203">
        <f t="shared" si="12"/>
        <v>0.4</v>
      </c>
      <c r="U203">
        <f t="shared" si="13"/>
        <v>4.8000000000000007</v>
      </c>
      <c r="V203">
        <f t="shared" si="14"/>
        <v>0.22619750000000002</v>
      </c>
      <c r="W203">
        <f t="shared" si="15"/>
        <v>1.4391691250000003</v>
      </c>
    </row>
    <row r="204" spans="1:23" x14ac:dyDescent="0.25">
      <c r="A204" t="s">
        <v>963</v>
      </c>
      <c r="B204" s="1">
        <v>43054</v>
      </c>
      <c r="C204" t="s">
        <v>964</v>
      </c>
      <c r="D204" t="s">
        <v>965</v>
      </c>
      <c r="E204" t="s">
        <v>966</v>
      </c>
      <c r="F204" s="1">
        <v>43053</v>
      </c>
      <c r="G204">
        <v>1</v>
      </c>
      <c r="H204">
        <v>63780</v>
      </c>
      <c r="I204">
        <v>831</v>
      </c>
      <c r="J204">
        <v>12</v>
      </c>
      <c r="K204">
        <v>301</v>
      </c>
      <c r="L204" t="b">
        <v>0</v>
      </c>
      <c r="M204" t="b">
        <v>0</v>
      </c>
      <c r="N204" t="b">
        <v>0</v>
      </c>
      <c r="O204">
        <v>1</v>
      </c>
      <c r="P204">
        <v>1</v>
      </c>
      <c r="Q204" s="2">
        <v>0.01</v>
      </c>
      <c r="R204" s="2">
        <v>0</v>
      </c>
      <c r="S204" s="2">
        <v>0</v>
      </c>
      <c r="T204">
        <f t="shared" si="12"/>
        <v>0.4</v>
      </c>
      <c r="U204">
        <f t="shared" si="13"/>
        <v>0.8</v>
      </c>
      <c r="V204">
        <f t="shared" si="14"/>
        <v>0.13189000000000001</v>
      </c>
      <c r="W204">
        <f t="shared" si="15"/>
        <v>0.40616150000000006</v>
      </c>
    </row>
    <row r="205" spans="1:23" x14ac:dyDescent="0.25">
      <c r="A205" t="s">
        <v>967</v>
      </c>
      <c r="B205" s="1">
        <v>43237</v>
      </c>
      <c r="C205" t="s">
        <v>968</v>
      </c>
      <c r="D205" t="s">
        <v>969</v>
      </c>
      <c r="E205" t="s">
        <v>970</v>
      </c>
      <c r="F205" s="1">
        <v>43220</v>
      </c>
      <c r="G205">
        <v>1</v>
      </c>
      <c r="H205">
        <v>1116764</v>
      </c>
      <c r="I205">
        <v>54358</v>
      </c>
      <c r="J205">
        <v>1142</v>
      </c>
      <c r="K205">
        <v>4758</v>
      </c>
      <c r="L205" t="b">
        <v>0</v>
      </c>
      <c r="M205" t="b">
        <v>0</v>
      </c>
      <c r="N205" t="b">
        <v>0</v>
      </c>
      <c r="O205">
        <v>17</v>
      </c>
      <c r="P205">
        <v>15</v>
      </c>
      <c r="Q205" s="2">
        <v>0.05</v>
      </c>
      <c r="R205" s="2">
        <v>0</v>
      </c>
      <c r="S205" s="2">
        <v>0</v>
      </c>
      <c r="T205">
        <f t="shared" si="12"/>
        <v>0.4</v>
      </c>
      <c r="U205">
        <f t="shared" si="13"/>
        <v>11.6</v>
      </c>
      <c r="V205">
        <f t="shared" si="14"/>
        <v>1.0583819999999999</v>
      </c>
      <c r="W205">
        <f t="shared" si="15"/>
        <v>3.4304337</v>
      </c>
    </row>
    <row r="206" spans="1:23" x14ac:dyDescent="0.25">
      <c r="A206" t="s">
        <v>971</v>
      </c>
      <c r="B206" s="1">
        <v>43259</v>
      </c>
      <c r="C206" t="s">
        <v>972</v>
      </c>
      <c r="D206" t="s">
        <v>973</v>
      </c>
      <c r="E206" t="s">
        <v>974</v>
      </c>
      <c r="F206" s="1">
        <v>43230</v>
      </c>
      <c r="G206">
        <v>1</v>
      </c>
      <c r="H206">
        <v>2877877</v>
      </c>
      <c r="I206">
        <v>158678</v>
      </c>
      <c r="J206">
        <v>2172</v>
      </c>
      <c r="K206">
        <v>12243</v>
      </c>
      <c r="L206" t="b">
        <v>0</v>
      </c>
      <c r="M206" t="b">
        <v>0</v>
      </c>
      <c r="N206" t="b">
        <v>0</v>
      </c>
      <c r="O206">
        <v>29</v>
      </c>
      <c r="P206">
        <v>27</v>
      </c>
      <c r="Q206" s="2">
        <v>0.06</v>
      </c>
      <c r="R206" s="2">
        <v>0</v>
      </c>
      <c r="S206" s="2">
        <v>0</v>
      </c>
      <c r="T206">
        <f t="shared" si="12"/>
        <v>0.4</v>
      </c>
      <c r="U206">
        <f t="shared" si="13"/>
        <v>21.200000000000003</v>
      </c>
      <c r="V206">
        <f t="shared" si="14"/>
        <v>2.0389385</v>
      </c>
      <c r="W206">
        <f t="shared" si="15"/>
        <v>6.173628475000001</v>
      </c>
    </row>
    <row r="207" spans="1:23" x14ac:dyDescent="0.25">
      <c r="A207" t="s">
        <v>975</v>
      </c>
      <c r="B207" s="1">
        <v>43107</v>
      </c>
      <c r="C207" t="s">
        <v>976</v>
      </c>
      <c r="D207" t="s">
        <v>977</v>
      </c>
      <c r="E207" t="s">
        <v>978</v>
      </c>
      <c r="F207" s="1">
        <v>43098</v>
      </c>
      <c r="G207">
        <v>1</v>
      </c>
      <c r="H207">
        <v>1411987</v>
      </c>
      <c r="I207">
        <v>4774</v>
      </c>
      <c r="J207">
        <v>156</v>
      </c>
      <c r="K207">
        <v>637</v>
      </c>
      <c r="L207" t="b">
        <v>0</v>
      </c>
      <c r="M207" t="b">
        <v>0</v>
      </c>
      <c r="N207" t="b">
        <v>0</v>
      </c>
      <c r="O207">
        <v>9</v>
      </c>
      <c r="P207">
        <v>4</v>
      </c>
      <c r="Q207" s="2">
        <v>0</v>
      </c>
      <c r="R207" s="2">
        <v>0</v>
      </c>
      <c r="S207" s="2">
        <v>0</v>
      </c>
      <c r="T207">
        <f t="shared" si="12"/>
        <v>0.4</v>
      </c>
      <c r="U207">
        <f t="shared" si="13"/>
        <v>2.2000000000000002</v>
      </c>
      <c r="V207">
        <f t="shared" si="14"/>
        <v>0.70599349999999994</v>
      </c>
      <c r="W207">
        <f t="shared" si="15"/>
        <v>0.95709772500000001</v>
      </c>
    </row>
    <row r="208" spans="1:23" x14ac:dyDescent="0.25">
      <c r="A208" t="s">
        <v>979</v>
      </c>
      <c r="B208" s="1">
        <v>43193</v>
      </c>
      <c r="C208" t="s">
        <v>980</v>
      </c>
      <c r="D208" t="s">
        <v>198</v>
      </c>
      <c r="E208" t="s">
        <v>981</v>
      </c>
      <c r="F208" s="1">
        <v>43180</v>
      </c>
      <c r="G208">
        <v>1</v>
      </c>
      <c r="H208">
        <v>1023827</v>
      </c>
      <c r="I208">
        <v>14399</v>
      </c>
      <c r="J208">
        <v>503</v>
      </c>
      <c r="K208">
        <v>1205</v>
      </c>
      <c r="L208" t="b">
        <v>0</v>
      </c>
      <c r="M208" t="b">
        <v>0</v>
      </c>
      <c r="N208" t="b">
        <v>0</v>
      </c>
      <c r="O208">
        <v>13</v>
      </c>
      <c r="P208">
        <v>12</v>
      </c>
      <c r="Q208" s="2">
        <v>0.01</v>
      </c>
      <c r="R208" s="2">
        <v>0</v>
      </c>
      <c r="S208" s="2">
        <v>0</v>
      </c>
      <c r="T208">
        <f t="shared" si="12"/>
        <v>0.4</v>
      </c>
      <c r="U208">
        <f t="shared" si="13"/>
        <v>9.4000000000000021</v>
      </c>
      <c r="V208">
        <f t="shared" si="14"/>
        <v>0.6119135</v>
      </c>
      <c r="W208">
        <f t="shared" si="15"/>
        <v>2.7241697250000008</v>
      </c>
    </row>
    <row r="209" spans="1:23" x14ac:dyDescent="0.25">
      <c r="A209" t="s">
        <v>982</v>
      </c>
      <c r="B209" s="1">
        <v>43253</v>
      </c>
      <c r="C209" t="s">
        <v>983</v>
      </c>
      <c r="D209" t="s">
        <v>198</v>
      </c>
      <c r="E209" t="s">
        <v>984</v>
      </c>
      <c r="F209" s="1">
        <v>43250</v>
      </c>
      <c r="G209">
        <v>1</v>
      </c>
      <c r="H209">
        <v>2771982</v>
      </c>
      <c r="I209">
        <v>22399</v>
      </c>
      <c r="J209">
        <v>6921</v>
      </c>
      <c r="K209">
        <v>9101</v>
      </c>
      <c r="L209" t="b">
        <v>0</v>
      </c>
      <c r="M209" t="b">
        <v>0</v>
      </c>
      <c r="N209" t="b">
        <v>0</v>
      </c>
      <c r="O209">
        <v>3</v>
      </c>
      <c r="P209">
        <v>3</v>
      </c>
      <c r="Q209" s="2">
        <v>0.01</v>
      </c>
      <c r="R209" s="2">
        <v>0</v>
      </c>
      <c r="S209" s="2">
        <v>0</v>
      </c>
      <c r="T209">
        <f t="shared" si="12"/>
        <v>0.4</v>
      </c>
      <c r="U209">
        <f t="shared" si="13"/>
        <v>2.4000000000000004</v>
      </c>
      <c r="V209">
        <f t="shared" si="14"/>
        <v>1.4859910000000001</v>
      </c>
      <c r="W209">
        <f t="shared" si="15"/>
        <v>1.2800968500000001</v>
      </c>
    </row>
    <row r="210" spans="1:23" x14ac:dyDescent="0.25">
      <c r="A210" t="s">
        <v>985</v>
      </c>
      <c r="B210" s="1">
        <v>43158</v>
      </c>
      <c r="C210" t="s">
        <v>986</v>
      </c>
      <c r="D210" t="s">
        <v>601</v>
      </c>
      <c r="E210" t="s">
        <v>987</v>
      </c>
      <c r="F210" s="1">
        <v>43154</v>
      </c>
      <c r="G210">
        <v>1</v>
      </c>
      <c r="H210">
        <v>176811</v>
      </c>
      <c r="I210">
        <v>3640</v>
      </c>
      <c r="J210">
        <v>154</v>
      </c>
      <c r="K210">
        <v>200</v>
      </c>
      <c r="L210" t="b">
        <v>0</v>
      </c>
      <c r="M210" t="b">
        <v>0</v>
      </c>
      <c r="N210" t="b">
        <v>0</v>
      </c>
      <c r="O210">
        <v>4</v>
      </c>
      <c r="P210">
        <v>4</v>
      </c>
      <c r="Q210" s="2">
        <v>0.02</v>
      </c>
      <c r="R210" s="2">
        <v>0</v>
      </c>
      <c r="S210" s="2">
        <v>0</v>
      </c>
      <c r="T210">
        <f t="shared" si="12"/>
        <v>0.4</v>
      </c>
      <c r="U210">
        <f t="shared" si="13"/>
        <v>3.2</v>
      </c>
      <c r="V210">
        <f t="shared" si="14"/>
        <v>0.28840549999999998</v>
      </c>
      <c r="W210">
        <f t="shared" si="15"/>
        <v>1.0609419250000001</v>
      </c>
    </row>
    <row r="211" spans="1:23" x14ac:dyDescent="0.25">
      <c r="A211" t="s">
        <v>988</v>
      </c>
      <c r="B211" s="1">
        <v>43096</v>
      </c>
      <c r="C211" t="s">
        <v>989</v>
      </c>
      <c r="D211" t="s">
        <v>990</v>
      </c>
      <c r="E211" t="s">
        <v>991</v>
      </c>
      <c r="F211" s="1">
        <v>43087</v>
      </c>
      <c r="G211">
        <v>1</v>
      </c>
      <c r="H211">
        <v>45899</v>
      </c>
      <c r="I211">
        <v>1722</v>
      </c>
      <c r="J211">
        <v>50</v>
      </c>
      <c r="K211">
        <v>142</v>
      </c>
      <c r="L211" t="b">
        <v>0</v>
      </c>
      <c r="M211" t="b">
        <v>0</v>
      </c>
      <c r="N211" t="b">
        <v>0</v>
      </c>
      <c r="O211">
        <v>9</v>
      </c>
      <c r="P211">
        <v>6</v>
      </c>
      <c r="Q211" s="2">
        <v>0.04</v>
      </c>
      <c r="R211" s="2">
        <v>0</v>
      </c>
      <c r="S211" s="2">
        <v>0</v>
      </c>
      <c r="T211">
        <f t="shared" si="12"/>
        <v>0.4</v>
      </c>
      <c r="U211">
        <f t="shared" si="13"/>
        <v>4.2000000000000011</v>
      </c>
      <c r="V211">
        <f t="shared" si="14"/>
        <v>0.42294950000000003</v>
      </c>
      <c r="W211">
        <f t="shared" si="15"/>
        <v>1.3580323250000004</v>
      </c>
    </row>
    <row r="212" spans="1:23" x14ac:dyDescent="0.25">
      <c r="A212" t="s">
        <v>992</v>
      </c>
      <c r="B212" s="1">
        <v>43237</v>
      </c>
      <c r="C212" t="s">
        <v>993</v>
      </c>
      <c r="D212" t="s">
        <v>681</v>
      </c>
      <c r="E212" t="s">
        <v>994</v>
      </c>
      <c r="F212" s="1">
        <v>43220</v>
      </c>
      <c r="G212">
        <v>1</v>
      </c>
      <c r="H212">
        <v>310140</v>
      </c>
      <c r="I212">
        <v>1521</v>
      </c>
      <c r="J212">
        <v>246</v>
      </c>
      <c r="K212">
        <v>474</v>
      </c>
      <c r="L212" t="b">
        <v>0</v>
      </c>
      <c r="M212" t="b">
        <v>0</v>
      </c>
      <c r="N212" t="b">
        <v>0</v>
      </c>
      <c r="O212">
        <v>17</v>
      </c>
      <c r="P212">
        <v>13</v>
      </c>
      <c r="Q212" s="2">
        <v>0</v>
      </c>
      <c r="R212" s="2">
        <v>0</v>
      </c>
      <c r="S212" s="2">
        <v>0</v>
      </c>
      <c r="T212">
        <f t="shared" si="12"/>
        <v>0.4</v>
      </c>
      <c r="U212">
        <f t="shared" si="13"/>
        <v>9.6</v>
      </c>
      <c r="V212">
        <f t="shared" si="14"/>
        <v>0.15506999999999999</v>
      </c>
      <c r="W212">
        <f t="shared" si="15"/>
        <v>2.6142745000000001</v>
      </c>
    </row>
    <row r="213" spans="1:23" x14ac:dyDescent="0.25">
      <c r="A213" t="s">
        <v>995</v>
      </c>
      <c r="B213" s="1">
        <v>43082</v>
      </c>
      <c r="C213" t="s">
        <v>996</v>
      </c>
      <c r="D213" t="s">
        <v>997</v>
      </c>
      <c r="E213" t="s">
        <v>998</v>
      </c>
      <c r="F213" s="1">
        <v>43075</v>
      </c>
      <c r="G213">
        <v>1</v>
      </c>
      <c r="H213">
        <v>890881</v>
      </c>
      <c r="I213">
        <v>43008</v>
      </c>
      <c r="J213">
        <v>765</v>
      </c>
      <c r="K213">
        <v>3395</v>
      </c>
      <c r="L213" t="b">
        <v>0</v>
      </c>
      <c r="M213" t="b">
        <v>0</v>
      </c>
      <c r="N213" t="b">
        <v>0</v>
      </c>
      <c r="O213">
        <v>7</v>
      </c>
      <c r="P213">
        <v>6</v>
      </c>
      <c r="Q213" s="2">
        <v>0.05</v>
      </c>
      <c r="R213" s="2">
        <v>0</v>
      </c>
      <c r="S213" s="2">
        <v>0</v>
      </c>
      <c r="T213">
        <f t="shared" si="12"/>
        <v>0.4</v>
      </c>
      <c r="U213">
        <f t="shared" si="13"/>
        <v>4.6000000000000005</v>
      </c>
      <c r="V213">
        <f t="shared" si="14"/>
        <v>0.94544050000000013</v>
      </c>
      <c r="W213">
        <f t="shared" si="15"/>
        <v>1.6409041750000002</v>
      </c>
    </row>
    <row r="214" spans="1:23" x14ac:dyDescent="0.25">
      <c r="A214" t="s">
        <v>999</v>
      </c>
      <c r="B214" s="1">
        <v>43097</v>
      </c>
      <c r="C214" t="s">
        <v>1000</v>
      </c>
      <c r="D214" t="s">
        <v>1001</v>
      </c>
      <c r="E214" t="s">
        <v>1002</v>
      </c>
      <c r="F214" s="1">
        <v>43090</v>
      </c>
      <c r="G214">
        <v>1</v>
      </c>
      <c r="H214">
        <v>18001</v>
      </c>
      <c r="I214">
        <v>1194</v>
      </c>
      <c r="J214">
        <v>9</v>
      </c>
      <c r="K214">
        <v>196</v>
      </c>
      <c r="L214" t="b">
        <v>0</v>
      </c>
      <c r="M214" t="b">
        <v>0</v>
      </c>
      <c r="N214" t="b">
        <v>0</v>
      </c>
      <c r="O214">
        <v>7</v>
      </c>
      <c r="P214">
        <v>6</v>
      </c>
      <c r="Q214" s="2">
        <v>7.0000000000000007E-2</v>
      </c>
      <c r="R214" s="2">
        <v>0</v>
      </c>
      <c r="S214" s="2">
        <v>0.01</v>
      </c>
      <c r="T214">
        <f t="shared" si="12"/>
        <v>0.4</v>
      </c>
      <c r="U214">
        <f t="shared" si="13"/>
        <v>4.6000000000000005</v>
      </c>
      <c r="V214">
        <f t="shared" si="14"/>
        <v>0.95900050000000003</v>
      </c>
      <c r="W214">
        <f t="shared" si="15"/>
        <v>1.6456501750000001</v>
      </c>
    </row>
    <row r="215" spans="1:23" x14ac:dyDescent="0.25">
      <c r="A215" t="s">
        <v>1003</v>
      </c>
      <c r="B215" s="1">
        <v>43125</v>
      </c>
      <c r="C215" t="s">
        <v>1004</v>
      </c>
      <c r="D215" t="s">
        <v>1005</v>
      </c>
      <c r="E215" t="s">
        <v>1006</v>
      </c>
      <c r="F215" s="1">
        <v>43120</v>
      </c>
      <c r="G215">
        <v>1</v>
      </c>
      <c r="H215">
        <v>268343</v>
      </c>
      <c r="I215">
        <v>14304</v>
      </c>
      <c r="J215">
        <v>343</v>
      </c>
      <c r="K215">
        <v>1107</v>
      </c>
      <c r="L215" t="b">
        <v>0</v>
      </c>
      <c r="M215" t="b">
        <v>0</v>
      </c>
      <c r="N215" t="b">
        <v>0</v>
      </c>
      <c r="O215">
        <v>5</v>
      </c>
      <c r="P215">
        <v>5</v>
      </c>
      <c r="Q215" s="2">
        <v>0.05</v>
      </c>
      <c r="R215" s="2">
        <v>0</v>
      </c>
      <c r="S215" s="2">
        <v>0</v>
      </c>
      <c r="T215">
        <f t="shared" si="12"/>
        <v>0.4</v>
      </c>
      <c r="U215">
        <f t="shared" si="13"/>
        <v>4</v>
      </c>
      <c r="V215">
        <f t="shared" si="14"/>
        <v>0.63417150000000011</v>
      </c>
      <c r="W215">
        <f t="shared" si="15"/>
        <v>1.3819600250000001</v>
      </c>
    </row>
    <row r="216" spans="1:23" x14ac:dyDescent="0.25">
      <c r="A216" t="s">
        <v>1007</v>
      </c>
      <c r="B216" s="1">
        <v>43241</v>
      </c>
      <c r="C216" t="s">
        <v>1008</v>
      </c>
      <c r="D216" t="s">
        <v>730</v>
      </c>
      <c r="E216" t="s">
        <v>1009</v>
      </c>
      <c r="F216" s="1">
        <v>43236</v>
      </c>
      <c r="G216">
        <v>1</v>
      </c>
      <c r="H216">
        <v>493066</v>
      </c>
      <c r="I216">
        <v>4208</v>
      </c>
      <c r="J216">
        <v>351</v>
      </c>
      <c r="K216">
        <v>2593</v>
      </c>
      <c r="L216" t="b">
        <v>0</v>
      </c>
      <c r="M216" t="b">
        <v>0</v>
      </c>
      <c r="N216" t="b">
        <v>0</v>
      </c>
      <c r="O216">
        <v>5</v>
      </c>
      <c r="P216">
        <v>5</v>
      </c>
      <c r="Q216" s="2">
        <v>0.01</v>
      </c>
      <c r="R216" s="2">
        <v>0</v>
      </c>
      <c r="S216" s="2">
        <v>0.01</v>
      </c>
      <c r="T216">
        <f t="shared" si="12"/>
        <v>0.4</v>
      </c>
      <c r="U216">
        <f t="shared" si="13"/>
        <v>4</v>
      </c>
      <c r="V216">
        <f t="shared" si="14"/>
        <v>0.59653299999999998</v>
      </c>
      <c r="W216">
        <f t="shared" si="15"/>
        <v>1.36878655</v>
      </c>
    </row>
    <row r="217" spans="1:23" x14ac:dyDescent="0.25">
      <c r="A217" t="s">
        <v>1010</v>
      </c>
      <c r="B217" s="1">
        <v>43053</v>
      </c>
      <c r="C217" t="s">
        <v>1011</v>
      </c>
      <c r="D217" t="s">
        <v>1012</v>
      </c>
      <c r="E217" t="s">
        <v>1013</v>
      </c>
      <c r="F217" s="1">
        <v>43046</v>
      </c>
      <c r="G217">
        <v>1</v>
      </c>
      <c r="H217">
        <v>358597</v>
      </c>
      <c r="I217">
        <v>1211</v>
      </c>
      <c r="J217">
        <v>72</v>
      </c>
      <c r="K217">
        <v>593</v>
      </c>
      <c r="L217" t="b">
        <v>0</v>
      </c>
      <c r="M217" t="b">
        <v>0</v>
      </c>
      <c r="N217" t="b">
        <v>0</v>
      </c>
      <c r="O217">
        <v>7</v>
      </c>
      <c r="P217">
        <v>1</v>
      </c>
      <c r="Q217" s="2">
        <v>0</v>
      </c>
      <c r="R217" s="2">
        <v>0</v>
      </c>
      <c r="S217" s="2">
        <v>0</v>
      </c>
      <c r="T217">
        <f t="shared" si="12"/>
        <v>0.4</v>
      </c>
      <c r="U217">
        <f t="shared" si="13"/>
        <v>-0.40000000000000013</v>
      </c>
      <c r="V217">
        <f t="shared" si="14"/>
        <v>0.1792985</v>
      </c>
      <c r="W217">
        <f t="shared" si="15"/>
        <v>0.12275447499999999</v>
      </c>
    </row>
    <row r="218" spans="1:23" x14ac:dyDescent="0.25">
      <c r="A218" t="s">
        <v>1014</v>
      </c>
      <c r="B218" s="1">
        <v>43131</v>
      </c>
      <c r="C218" t="s">
        <v>1015</v>
      </c>
      <c r="D218" t="s">
        <v>1016</v>
      </c>
      <c r="E218" t="s">
        <v>1017</v>
      </c>
      <c r="F218" s="1">
        <v>43123</v>
      </c>
      <c r="G218">
        <v>1</v>
      </c>
      <c r="H218">
        <v>2368518</v>
      </c>
      <c r="I218">
        <v>96698</v>
      </c>
      <c r="J218">
        <v>2336</v>
      </c>
      <c r="K218">
        <v>7689</v>
      </c>
      <c r="L218" t="b">
        <v>0</v>
      </c>
      <c r="M218" t="b">
        <v>0</v>
      </c>
      <c r="N218" t="b">
        <v>0</v>
      </c>
      <c r="O218">
        <v>8</v>
      </c>
      <c r="P218">
        <v>7</v>
      </c>
      <c r="Q218" s="2">
        <v>0.04</v>
      </c>
      <c r="R218" s="2">
        <v>0</v>
      </c>
      <c r="S218" s="2">
        <v>0</v>
      </c>
      <c r="T218">
        <f t="shared" si="12"/>
        <v>0.4</v>
      </c>
      <c r="U218">
        <f t="shared" si="13"/>
        <v>5.4</v>
      </c>
      <c r="V218">
        <f t="shared" si="14"/>
        <v>1.5842589999999999</v>
      </c>
      <c r="W218">
        <f t="shared" si="15"/>
        <v>2.0644906500000002</v>
      </c>
    </row>
    <row r="219" spans="1:23" x14ac:dyDescent="0.25">
      <c r="A219" t="s">
        <v>1018</v>
      </c>
      <c r="B219" s="1">
        <v>43063</v>
      </c>
      <c r="C219" t="s">
        <v>1019</v>
      </c>
      <c r="D219" t="s">
        <v>1020</v>
      </c>
      <c r="E219" t="s">
        <v>1021</v>
      </c>
      <c r="F219" s="1">
        <v>43055</v>
      </c>
      <c r="G219">
        <v>1</v>
      </c>
      <c r="H219">
        <v>2032821</v>
      </c>
      <c r="I219">
        <v>124607</v>
      </c>
      <c r="J219">
        <v>1183</v>
      </c>
      <c r="K219">
        <v>8577</v>
      </c>
      <c r="L219" t="b">
        <v>0</v>
      </c>
      <c r="M219" t="b">
        <v>0</v>
      </c>
      <c r="N219" t="b">
        <v>0</v>
      </c>
      <c r="O219">
        <v>8</v>
      </c>
      <c r="P219">
        <v>8</v>
      </c>
      <c r="Q219" s="2">
        <v>0.06</v>
      </c>
      <c r="R219" s="2">
        <v>0</v>
      </c>
      <c r="S219" s="2">
        <v>0</v>
      </c>
      <c r="T219">
        <f t="shared" si="12"/>
        <v>0.4</v>
      </c>
      <c r="U219">
        <f t="shared" si="13"/>
        <v>6.4</v>
      </c>
      <c r="V219">
        <f t="shared" si="14"/>
        <v>1.6164104999999998</v>
      </c>
      <c r="W219">
        <f t="shared" si="15"/>
        <v>2.325743675</v>
      </c>
    </row>
    <row r="220" spans="1:23" x14ac:dyDescent="0.25">
      <c r="A220" t="s">
        <v>1022</v>
      </c>
      <c r="B220" s="1">
        <v>43162</v>
      </c>
      <c r="C220" t="s">
        <v>1023</v>
      </c>
      <c r="D220" t="s">
        <v>1024</v>
      </c>
      <c r="E220" t="s">
        <v>1025</v>
      </c>
      <c r="F220" s="1">
        <v>43153</v>
      </c>
      <c r="G220">
        <v>1</v>
      </c>
      <c r="H220">
        <v>503121</v>
      </c>
      <c r="I220">
        <v>10623</v>
      </c>
      <c r="J220">
        <v>625</v>
      </c>
      <c r="K220">
        <v>484</v>
      </c>
      <c r="L220" t="b">
        <v>0</v>
      </c>
      <c r="M220" t="b">
        <v>0</v>
      </c>
      <c r="N220" t="b">
        <v>0</v>
      </c>
      <c r="O220">
        <v>9</v>
      </c>
      <c r="P220">
        <v>8</v>
      </c>
      <c r="Q220" s="2">
        <v>0.02</v>
      </c>
      <c r="R220" s="2">
        <v>0</v>
      </c>
      <c r="S220" s="2">
        <v>0</v>
      </c>
      <c r="T220">
        <f t="shared" si="12"/>
        <v>0.4</v>
      </c>
      <c r="U220">
        <f t="shared" si="13"/>
        <v>6.2</v>
      </c>
      <c r="V220">
        <f t="shared" si="14"/>
        <v>0.45156049999999998</v>
      </c>
      <c r="W220">
        <f t="shared" si="15"/>
        <v>1.8680461749999999</v>
      </c>
    </row>
    <row r="221" spans="1:23" x14ac:dyDescent="0.25">
      <c r="A221" t="s">
        <v>1026</v>
      </c>
      <c r="B221" s="1">
        <v>43185</v>
      </c>
      <c r="C221" t="s">
        <v>1027</v>
      </c>
      <c r="D221" t="s">
        <v>1028</v>
      </c>
      <c r="E221" t="s">
        <v>1029</v>
      </c>
      <c r="F221" s="1">
        <v>43171</v>
      </c>
      <c r="G221">
        <v>1</v>
      </c>
      <c r="H221">
        <v>1074385</v>
      </c>
      <c r="I221">
        <v>24862</v>
      </c>
      <c r="J221">
        <v>2755</v>
      </c>
      <c r="K221">
        <v>4419</v>
      </c>
      <c r="L221" t="b">
        <v>0</v>
      </c>
      <c r="M221" t="b">
        <v>0</v>
      </c>
      <c r="N221" t="b">
        <v>0</v>
      </c>
      <c r="O221">
        <v>14</v>
      </c>
      <c r="P221">
        <v>12</v>
      </c>
      <c r="Q221" s="2">
        <v>0.02</v>
      </c>
      <c r="R221" s="2">
        <v>0</v>
      </c>
      <c r="S221" s="2">
        <v>0</v>
      </c>
      <c r="T221">
        <f t="shared" si="12"/>
        <v>0.4</v>
      </c>
      <c r="U221">
        <f t="shared" si="13"/>
        <v>9.2000000000000011</v>
      </c>
      <c r="V221">
        <f t="shared" si="14"/>
        <v>0.73719249999999992</v>
      </c>
      <c r="W221">
        <f t="shared" si="15"/>
        <v>2.7180173750000005</v>
      </c>
    </row>
    <row r="222" spans="1:23" x14ac:dyDescent="0.25">
      <c r="A222" t="s">
        <v>1030</v>
      </c>
      <c r="B222" s="1">
        <v>43118</v>
      </c>
      <c r="C222" t="s">
        <v>1031</v>
      </c>
      <c r="D222" t="s">
        <v>1032</v>
      </c>
      <c r="E222" t="s">
        <v>1033</v>
      </c>
      <c r="F222" s="1">
        <v>43111</v>
      </c>
      <c r="G222">
        <v>1</v>
      </c>
      <c r="H222">
        <v>921689</v>
      </c>
      <c r="I222">
        <v>26080</v>
      </c>
      <c r="J222">
        <v>1813</v>
      </c>
      <c r="K222">
        <v>10042</v>
      </c>
      <c r="L222" t="b">
        <v>0</v>
      </c>
      <c r="M222" t="b">
        <v>0</v>
      </c>
      <c r="N222" t="b">
        <v>0</v>
      </c>
      <c r="O222">
        <v>7</v>
      </c>
      <c r="P222">
        <v>7</v>
      </c>
      <c r="Q222" s="2">
        <v>0.03</v>
      </c>
      <c r="R222" s="2">
        <v>0</v>
      </c>
      <c r="S222" s="2">
        <v>0.01</v>
      </c>
      <c r="T222">
        <f t="shared" si="12"/>
        <v>0.4</v>
      </c>
      <c r="U222">
        <f t="shared" si="13"/>
        <v>5.6000000000000005</v>
      </c>
      <c r="V222">
        <f t="shared" si="14"/>
        <v>1.0108444999999999</v>
      </c>
      <c r="W222">
        <f t="shared" si="15"/>
        <v>1.913795575</v>
      </c>
    </row>
    <row r="223" spans="1:23" x14ac:dyDescent="0.25">
      <c r="A223" t="s">
        <v>1034</v>
      </c>
      <c r="B223" s="1">
        <v>43135</v>
      </c>
      <c r="C223" t="s">
        <v>1035</v>
      </c>
      <c r="D223" t="s">
        <v>1036</v>
      </c>
      <c r="E223" t="s">
        <v>1037</v>
      </c>
      <c r="F223" s="1">
        <v>43129</v>
      </c>
      <c r="G223">
        <v>1</v>
      </c>
      <c r="H223">
        <v>412054</v>
      </c>
      <c r="I223">
        <v>1655</v>
      </c>
      <c r="J223">
        <v>1933</v>
      </c>
      <c r="K223">
        <v>615</v>
      </c>
      <c r="L223" t="b">
        <v>0</v>
      </c>
      <c r="M223" t="b">
        <v>0</v>
      </c>
      <c r="N223" t="b">
        <v>0</v>
      </c>
      <c r="O223">
        <v>6</v>
      </c>
      <c r="P223">
        <v>6</v>
      </c>
      <c r="Q223" s="2">
        <v>0</v>
      </c>
      <c r="R223" s="2">
        <v>0</v>
      </c>
      <c r="S223" s="2">
        <v>0</v>
      </c>
      <c r="T223">
        <f t="shared" si="12"/>
        <v>0.4</v>
      </c>
      <c r="U223">
        <f t="shared" si="13"/>
        <v>4.8000000000000007</v>
      </c>
      <c r="V223">
        <f t="shared" si="14"/>
        <v>0.20602699999999999</v>
      </c>
      <c r="W223">
        <f t="shared" si="15"/>
        <v>1.4321094500000002</v>
      </c>
    </row>
    <row r="224" spans="1:23" x14ac:dyDescent="0.25">
      <c r="A224" t="s">
        <v>1038</v>
      </c>
      <c r="B224" s="1">
        <v>43103</v>
      </c>
      <c r="C224" t="s">
        <v>1039</v>
      </c>
      <c r="D224" t="s">
        <v>681</v>
      </c>
      <c r="E224" t="s">
        <v>1040</v>
      </c>
      <c r="F224" s="1">
        <v>43098</v>
      </c>
      <c r="G224">
        <v>1</v>
      </c>
      <c r="H224">
        <v>22795</v>
      </c>
      <c r="I224">
        <v>39</v>
      </c>
      <c r="J224">
        <v>4</v>
      </c>
      <c r="K224">
        <v>6</v>
      </c>
      <c r="L224" t="b">
        <v>0</v>
      </c>
      <c r="M224" t="b">
        <v>0</v>
      </c>
      <c r="N224" t="b">
        <v>0</v>
      </c>
      <c r="O224">
        <v>5</v>
      </c>
      <c r="P224">
        <v>2</v>
      </c>
      <c r="Q224" s="2">
        <v>0</v>
      </c>
      <c r="R224" s="2">
        <v>0</v>
      </c>
      <c r="S224" s="2">
        <v>0</v>
      </c>
      <c r="T224">
        <f t="shared" si="12"/>
        <v>0.4</v>
      </c>
      <c r="U224">
        <f t="shared" si="13"/>
        <v>1</v>
      </c>
      <c r="V224">
        <f t="shared" si="14"/>
        <v>1.13975E-2</v>
      </c>
      <c r="W224">
        <f t="shared" si="15"/>
        <v>0.41398912500000001</v>
      </c>
    </row>
    <row r="225" spans="1:23" x14ac:dyDescent="0.25">
      <c r="A225" t="s">
        <v>20992</v>
      </c>
      <c r="B225" s="1">
        <v>43234</v>
      </c>
      <c r="C225" t="s">
        <v>20993</v>
      </c>
      <c r="D225" t="s">
        <v>301</v>
      </c>
      <c r="E225" t="s">
        <v>20994</v>
      </c>
      <c r="F225" s="1">
        <v>43222</v>
      </c>
      <c r="G225">
        <v>0</v>
      </c>
      <c r="H225">
        <v>1062499</v>
      </c>
      <c r="I225">
        <v>32276</v>
      </c>
      <c r="J225">
        <v>4594</v>
      </c>
      <c r="K225">
        <v>5547</v>
      </c>
      <c r="L225" t="b">
        <v>0</v>
      </c>
      <c r="M225" t="b">
        <v>0</v>
      </c>
      <c r="N225" t="b">
        <v>1</v>
      </c>
      <c r="O225">
        <v>12</v>
      </c>
      <c r="P225">
        <v>7</v>
      </c>
      <c r="Q225" s="2">
        <v>0.03</v>
      </c>
      <c r="R225" s="2">
        <v>0</v>
      </c>
      <c r="S225" s="2">
        <v>0.01</v>
      </c>
      <c r="T225">
        <f t="shared" si="12"/>
        <v>0</v>
      </c>
      <c r="U225">
        <f t="shared" si="13"/>
        <v>4.6000000000000005</v>
      </c>
      <c r="V225">
        <f t="shared" si="14"/>
        <v>1.0812495</v>
      </c>
      <c r="W225">
        <f t="shared" si="15"/>
        <v>1.5284373250000001</v>
      </c>
    </row>
    <row r="226" spans="1:23" x14ac:dyDescent="0.25">
      <c r="A226" t="s">
        <v>1041</v>
      </c>
      <c r="B226" s="1">
        <v>43069</v>
      </c>
      <c r="C226" t="s">
        <v>1042</v>
      </c>
      <c r="D226" t="s">
        <v>1043</v>
      </c>
      <c r="E226" t="s">
        <v>1044</v>
      </c>
      <c r="F226" s="1">
        <v>43063</v>
      </c>
      <c r="G226">
        <v>1</v>
      </c>
      <c r="H226">
        <v>600980</v>
      </c>
      <c r="I226">
        <v>16207</v>
      </c>
      <c r="J226">
        <v>151</v>
      </c>
      <c r="K226">
        <v>376</v>
      </c>
      <c r="L226" t="b">
        <v>0</v>
      </c>
      <c r="M226" t="b">
        <v>0</v>
      </c>
      <c r="N226" t="b">
        <v>0</v>
      </c>
      <c r="O226">
        <v>6</v>
      </c>
      <c r="P226">
        <v>2</v>
      </c>
      <c r="Q226" s="2">
        <v>0.03</v>
      </c>
      <c r="R226" s="2">
        <v>0</v>
      </c>
      <c r="S226" s="2">
        <v>0</v>
      </c>
      <c r="T226">
        <f t="shared" si="12"/>
        <v>0.4</v>
      </c>
      <c r="U226">
        <f t="shared" si="13"/>
        <v>0.8</v>
      </c>
      <c r="V226">
        <f t="shared" si="14"/>
        <v>0.60048999999999997</v>
      </c>
      <c r="W226">
        <f t="shared" si="15"/>
        <v>0.57017150000000005</v>
      </c>
    </row>
    <row r="227" spans="1:23" x14ac:dyDescent="0.25">
      <c r="A227" t="s">
        <v>1045</v>
      </c>
      <c r="B227" s="1">
        <v>43096</v>
      </c>
      <c r="C227" t="s">
        <v>1046</v>
      </c>
      <c r="D227" t="s">
        <v>1047</v>
      </c>
      <c r="E227" t="s">
        <v>1048</v>
      </c>
      <c r="F227" s="1">
        <v>43088</v>
      </c>
      <c r="G227">
        <v>1</v>
      </c>
      <c r="H227">
        <v>8154</v>
      </c>
      <c r="I227">
        <v>84</v>
      </c>
      <c r="J227">
        <v>2</v>
      </c>
      <c r="K227">
        <v>3</v>
      </c>
      <c r="L227" t="b">
        <v>0</v>
      </c>
      <c r="M227" t="b">
        <v>0</v>
      </c>
      <c r="N227" t="b">
        <v>0</v>
      </c>
      <c r="O227">
        <v>8</v>
      </c>
      <c r="P227">
        <v>5</v>
      </c>
      <c r="Q227" s="2">
        <v>0.01</v>
      </c>
      <c r="R227" s="2">
        <v>0</v>
      </c>
      <c r="S227" s="2">
        <v>0</v>
      </c>
      <c r="T227">
        <f t="shared" si="12"/>
        <v>0.4</v>
      </c>
      <c r="U227">
        <f t="shared" si="13"/>
        <v>3.4</v>
      </c>
      <c r="V227">
        <f t="shared" si="14"/>
        <v>0.104077</v>
      </c>
      <c r="W227">
        <f t="shared" si="15"/>
        <v>1.0464269500000001</v>
      </c>
    </row>
    <row r="228" spans="1:23" x14ac:dyDescent="0.25">
      <c r="A228" t="s">
        <v>1049</v>
      </c>
      <c r="B228" s="1">
        <v>43084</v>
      </c>
      <c r="C228" t="s">
        <v>1050</v>
      </c>
      <c r="D228" t="s">
        <v>1051</v>
      </c>
      <c r="E228" t="s">
        <v>1052</v>
      </c>
      <c r="F228" s="1">
        <v>43078</v>
      </c>
      <c r="G228">
        <v>1</v>
      </c>
      <c r="H228">
        <v>452749</v>
      </c>
      <c r="I228">
        <v>11684</v>
      </c>
      <c r="J228">
        <v>582</v>
      </c>
      <c r="K228">
        <v>1120</v>
      </c>
      <c r="L228" t="b">
        <v>0</v>
      </c>
      <c r="M228" t="b">
        <v>0</v>
      </c>
      <c r="N228" t="b">
        <v>0</v>
      </c>
      <c r="O228">
        <v>6</v>
      </c>
      <c r="P228">
        <v>5</v>
      </c>
      <c r="Q228" s="2">
        <v>0.03</v>
      </c>
      <c r="R228" s="2">
        <v>0</v>
      </c>
      <c r="S228" s="2">
        <v>0</v>
      </c>
      <c r="T228">
        <f t="shared" si="12"/>
        <v>0.4</v>
      </c>
      <c r="U228">
        <f t="shared" si="13"/>
        <v>3.8</v>
      </c>
      <c r="V228">
        <f t="shared" si="14"/>
        <v>0.52637449999999997</v>
      </c>
      <c r="W228">
        <f t="shared" si="15"/>
        <v>1.2942310749999999</v>
      </c>
    </row>
    <row r="229" spans="1:23" x14ac:dyDescent="0.25">
      <c r="A229" t="s">
        <v>1053</v>
      </c>
      <c r="B229" s="1">
        <v>43196</v>
      </c>
      <c r="C229" t="s">
        <v>1054</v>
      </c>
      <c r="D229" t="s">
        <v>730</v>
      </c>
      <c r="E229" t="s">
        <v>1055</v>
      </c>
      <c r="F229" s="1">
        <v>43193</v>
      </c>
      <c r="G229">
        <v>1</v>
      </c>
      <c r="H229">
        <v>2248120</v>
      </c>
      <c r="I229">
        <v>31981</v>
      </c>
      <c r="J229">
        <v>685</v>
      </c>
      <c r="K229">
        <v>1980</v>
      </c>
      <c r="L229" t="b">
        <v>0</v>
      </c>
      <c r="M229" t="b">
        <v>0</v>
      </c>
      <c r="N229" t="b">
        <v>0</v>
      </c>
      <c r="O229">
        <v>3</v>
      </c>
      <c r="P229">
        <v>1</v>
      </c>
      <c r="Q229" s="2">
        <v>0.01</v>
      </c>
      <c r="R229" s="2">
        <v>0</v>
      </c>
      <c r="S229" s="2">
        <v>0</v>
      </c>
      <c r="T229">
        <f t="shared" si="12"/>
        <v>0.4</v>
      </c>
      <c r="U229">
        <f t="shared" si="13"/>
        <v>0.4</v>
      </c>
      <c r="V229">
        <f t="shared" si="14"/>
        <v>1.2240600000000001</v>
      </c>
      <c r="W229">
        <f t="shared" si="15"/>
        <v>0.68842100000000006</v>
      </c>
    </row>
    <row r="230" spans="1:23" x14ac:dyDescent="0.25">
      <c r="A230" t="s">
        <v>1056</v>
      </c>
      <c r="B230" s="1">
        <v>43055</v>
      </c>
      <c r="C230" t="s">
        <v>1057</v>
      </c>
      <c r="D230" t="s">
        <v>1058</v>
      </c>
      <c r="E230" t="s">
        <v>1059</v>
      </c>
      <c r="F230" s="1">
        <v>43049</v>
      </c>
      <c r="G230">
        <v>1</v>
      </c>
      <c r="H230">
        <v>849499</v>
      </c>
      <c r="I230">
        <v>27121</v>
      </c>
      <c r="J230">
        <v>2042</v>
      </c>
      <c r="K230">
        <v>5181</v>
      </c>
      <c r="L230" t="b">
        <v>0</v>
      </c>
      <c r="M230" t="b">
        <v>0</v>
      </c>
      <c r="N230" t="b">
        <v>0</v>
      </c>
      <c r="O230">
        <v>6</v>
      </c>
      <c r="P230">
        <v>3</v>
      </c>
      <c r="Q230" s="2">
        <v>0.03</v>
      </c>
      <c r="R230" s="2">
        <v>0</v>
      </c>
      <c r="S230" s="2">
        <v>0.01</v>
      </c>
      <c r="T230">
        <f t="shared" si="12"/>
        <v>0.4</v>
      </c>
      <c r="U230">
        <f t="shared" si="13"/>
        <v>1.8000000000000003</v>
      </c>
      <c r="V230">
        <f t="shared" si="14"/>
        <v>0.97474949999999994</v>
      </c>
      <c r="W230">
        <f t="shared" si="15"/>
        <v>0.95116232500000009</v>
      </c>
    </row>
    <row r="231" spans="1:23" x14ac:dyDescent="0.25">
      <c r="A231" t="s">
        <v>1060</v>
      </c>
      <c r="B231" s="1">
        <v>43245</v>
      </c>
      <c r="C231" t="s">
        <v>1061</v>
      </c>
      <c r="D231" t="s">
        <v>1062</v>
      </c>
      <c r="E231" t="s">
        <v>1063</v>
      </c>
      <c r="F231" s="1">
        <v>43228</v>
      </c>
      <c r="G231">
        <v>1</v>
      </c>
      <c r="H231">
        <v>679280</v>
      </c>
      <c r="I231">
        <v>15914</v>
      </c>
      <c r="J231">
        <v>495</v>
      </c>
      <c r="K231">
        <v>1665</v>
      </c>
      <c r="L231" t="b">
        <v>0</v>
      </c>
      <c r="M231" t="b">
        <v>0</v>
      </c>
      <c r="N231" t="b">
        <v>0</v>
      </c>
      <c r="O231">
        <v>17</v>
      </c>
      <c r="P231">
        <v>12</v>
      </c>
      <c r="Q231" s="2">
        <v>0.02</v>
      </c>
      <c r="R231" s="2">
        <v>0</v>
      </c>
      <c r="S231" s="2">
        <v>0</v>
      </c>
      <c r="T231">
        <f t="shared" si="12"/>
        <v>0.4</v>
      </c>
      <c r="U231">
        <f t="shared" si="13"/>
        <v>8.6000000000000014</v>
      </c>
      <c r="V231">
        <f t="shared" si="14"/>
        <v>0.53964000000000001</v>
      </c>
      <c r="W231">
        <f t="shared" si="15"/>
        <v>2.4988740000000007</v>
      </c>
    </row>
    <row r="232" spans="1:23" x14ac:dyDescent="0.25">
      <c r="A232" t="s">
        <v>1064</v>
      </c>
      <c r="B232" s="1">
        <v>43123</v>
      </c>
      <c r="C232" t="s">
        <v>1065</v>
      </c>
      <c r="D232" t="s">
        <v>1066</v>
      </c>
      <c r="E232" t="s">
        <v>1067</v>
      </c>
      <c r="F232" s="1">
        <v>43116</v>
      </c>
      <c r="G232">
        <v>1</v>
      </c>
      <c r="H232">
        <v>611625</v>
      </c>
      <c r="I232">
        <v>38391</v>
      </c>
      <c r="J232">
        <v>1299</v>
      </c>
      <c r="K232">
        <v>2225</v>
      </c>
      <c r="L232" t="b">
        <v>0</v>
      </c>
      <c r="M232" t="b">
        <v>0</v>
      </c>
      <c r="N232" t="b">
        <v>0</v>
      </c>
      <c r="O232">
        <v>7</v>
      </c>
      <c r="P232">
        <v>6</v>
      </c>
      <c r="Q232" s="2">
        <v>0.06</v>
      </c>
      <c r="R232" s="2">
        <v>0</v>
      </c>
      <c r="S232" s="2">
        <v>0</v>
      </c>
      <c r="T232">
        <f t="shared" si="12"/>
        <v>0.4</v>
      </c>
      <c r="U232">
        <f t="shared" si="13"/>
        <v>4.6000000000000005</v>
      </c>
      <c r="V232">
        <f t="shared" si="14"/>
        <v>0.90581249999999991</v>
      </c>
      <c r="W232">
        <f t="shared" si="15"/>
        <v>1.627034375</v>
      </c>
    </row>
    <row r="233" spans="1:23" x14ac:dyDescent="0.25">
      <c r="A233" t="s">
        <v>1068</v>
      </c>
      <c r="B233" s="1">
        <v>43163</v>
      </c>
      <c r="C233" t="s">
        <v>1069</v>
      </c>
      <c r="D233" t="s">
        <v>1070</v>
      </c>
      <c r="E233" t="s">
        <v>1071</v>
      </c>
      <c r="F233" s="1">
        <v>43151</v>
      </c>
      <c r="G233">
        <v>1</v>
      </c>
      <c r="H233">
        <v>536775</v>
      </c>
      <c r="I233">
        <v>39673</v>
      </c>
      <c r="J233">
        <v>779</v>
      </c>
      <c r="K233">
        <v>4280</v>
      </c>
      <c r="L233" t="b">
        <v>0</v>
      </c>
      <c r="M233" t="b">
        <v>0</v>
      </c>
      <c r="N233" t="b">
        <v>0</v>
      </c>
      <c r="O233">
        <v>12</v>
      </c>
      <c r="P233">
        <v>10</v>
      </c>
      <c r="Q233" s="2">
        <v>7.0000000000000007E-2</v>
      </c>
      <c r="R233" s="2">
        <v>0</v>
      </c>
      <c r="S233" s="2">
        <v>0.01</v>
      </c>
      <c r="T233">
        <f t="shared" si="12"/>
        <v>0.4</v>
      </c>
      <c r="U233">
        <f t="shared" si="13"/>
        <v>7.6</v>
      </c>
      <c r="V233">
        <f t="shared" si="14"/>
        <v>1.2183875</v>
      </c>
      <c r="W233">
        <f t="shared" si="15"/>
        <v>2.4864356249999999</v>
      </c>
    </row>
    <row r="234" spans="1:23" x14ac:dyDescent="0.25">
      <c r="A234" t="s">
        <v>1072</v>
      </c>
      <c r="B234" s="1">
        <v>43068</v>
      </c>
      <c r="C234" t="s">
        <v>1073</v>
      </c>
      <c r="D234" t="s">
        <v>1074</v>
      </c>
      <c r="E234" t="s">
        <v>1075</v>
      </c>
      <c r="F234" s="1">
        <v>43061</v>
      </c>
      <c r="G234">
        <v>1</v>
      </c>
      <c r="H234">
        <v>279714</v>
      </c>
      <c r="I234">
        <v>17440</v>
      </c>
      <c r="J234">
        <v>320</v>
      </c>
      <c r="K234">
        <v>764</v>
      </c>
      <c r="L234" t="b">
        <v>0</v>
      </c>
      <c r="M234" t="b">
        <v>0</v>
      </c>
      <c r="N234" t="b">
        <v>0</v>
      </c>
      <c r="O234">
        <v>7</v>
      </c>
      <c r="P234">
        <v>7</v>
      </c>
      <c r="Q234" s="2">
        <v>0.06</v>
      </c>
      <c r="R234" s="2">
        <v>0</v>
      </c>
      <c r="S234" s="2">
        <v>0</v>
      </c>
      <c r="T234">
        <f t="shared" si="12"/>
        <v>0.4</v>
      </c>
      <c r="U234">
        <f t="shared" si="13"/>
        <v>5.6000000000000005</v>
      </c>
      <c r="V234">
        <f t="shared" si="14"/>
        <v>0.73985699999999999</v>
      </c>
      <c r="W234">
        <f t="shared" si="15"/>
        <v>1.8189499499999999</v>
      </c>
    </row>
    <row r="235" spans="1:23" x14ac:dyDescent="0.25">
      <c r="A235" t="s">
        <v>1076</v>
      </c>
      <c r="B235" s="1">
        <v>43123</v>
      </c>
      <c r="C235" t="s">
        <v>1077</v>
      </c>
      <c r="D235" t="s">
        <v>1078</v>
      </c>
      <c r="E235" t="s">
        <v>1079</v>
      </c>
      <c r="F235" s="1">
        <v>43116</v>
      </c>
      <c r="G235">
        <v>1</v>
      </c>
      <c r="H235">
        <v>396970</v>
      </c>
      <c r="I235">
        <v>2551</v>
      </c>
      <c r="J235">
        <v>211</v>
      </c>
      <c r="K235">
        <v>1083</v>
      </c>
      <c r="L235" t="b">
        <v>0</v>
      </c>
      <c r="M235" t="b">
        <v>0</v>
      </c>
      <c r="N235" t="b">
        <v>0</v>
      </c>
      <c r="O235">
        <v>7</v>
      </c>
      <c r="P235">
        <v>7</v>
      </c>
      <c r="Q235" s="2">
        <v>0.01</v>
      </c>
      <c r="R235" s="2">
        <v>0</v>
      </c>
      <c r="S235" s="2">
        <v>0</v>
      </c>
      <c r="T235">
        <f t="shared" si="12"/>
        <v>0.4</v>
      </c>
      <c r="U235">
        <f t="shared" si="13"/>
        <v>5.6000000000000005</v>
      </c>
      <c r="V235">
        <f t="shared" si="14"/>
        <v>0.298485</v>
      </c>
      <c r="W235">
        <f t="shared" si="15"/>
        <v>1.6644697500000001</v>
      </c>
    </row>
    <row r="236" spans="1:23" x14ac:dyDescent="0.25">
      <c r="A236" t="s">
        <v>1080</v>
      </c>
      <c r="B236" s="1">
        <v>43127</v>
      </c>
      <c r="C236" t="s">
        <v>1081</v>
      </c>
      <c r="D236" t="s">
        <v>1082</v>
      </c>
      <c r="E236" t="s">
        <v>1083</v>
      </c>
      <c r="F236" s="1">
        <v>43113</v>
      </c>
      <c r="G236">
        <v>1</v>
      </c>
      <c r="H236">
        <v>4743</v>
      </c>
      <c r="I236">
        <v>11</v>
      </c>
      <c r="J236">
        <v>1</v>
      </c>
      <c r="K236">
        <v>6</v>
      </c>
      <c r="L236" t="b">
        <v>0</v>
      </c>
      <c r="M236" t="b">
        <v>0</v>
      </c>
      <c r="N236" t="b">
        <v>0</v>
      </c>
      <c r="O236">
        <v>14</v>
      </c>
      <c r="P236">
        <v>2</v>
      </c>
      <c r="Q236" s="2">
        <v>0</v>
      </c>
      <c r="R236" s="2">
        <v>0</v>
      </c>
      <c r="S236" s="2">
        <v>0</v>
      </c>
      <c r="T236">
        <f t="shared" si="12"/>
        <v>0.4</v>
      </c>
      <c r="U236">
        <f t="shared" si="13"/>
        <v>-0.80000000000000027</v>
      </c>
      <c r="V236">
        <f t="shared" si="14"/>
        <v>2.3714999999999999E-3</v>
      </c>
      <c r="W236">
        <f t="shared" si="15"/>
        <v>-3.9169975000000037E-2</v>
      </c>
    </row>
    <row r="237" spans="1:23" x14ac:dyDescent="0.25">
      <c r="A237" t="s">
        <v>1084</v>
      </c>
      <c r="B237" s="1">
        <v>43160</v>
      </c>
      <c r="C237" t="s">
        <v>1085</v>
      </c>
      <c r="D237" t="s">
        <v>1086</v>
      </c>
      <c r="E237" t="s">
        <v>1087</v>
      </c>
      <c r="F237" s="1">
        <v>43158</v>
      </c>
      <c r="G237">
        <v>1</v>
      </c>
      <c r="H237">
        <v>130817</v>
      </c>
      <c r="I237">
        <v>3464</v>
      </c>
      <c r="J237">
        <v>2442</v>
      </c>
      <c r="K237">
        <v>973</v>
      </c>
      <c r="L237" t="b">
        <v>0</v>
      </c>
      <c r="M237" t="b">
        <v>0</v>
      </c>
      <c r="N237" t="b">
        <v>0</v>
      </c>
      <c r="O237">
        <v>2</v>
      </c>
      <c r="P237">
        <v>2</v>
      </c>
      <c r="Q237" s="2">
        <v>0.03</v>
      </c>
      <c r="R237" s="2">
        <v>-0.02</v>
      </c>
      <c r="S237" s="2">
        <v>0.01</v>
      </c>
      <c r="T237">
        <f t="shared" si="12"/>
        <v>0.4</v>
      </c>
      <c r="U237">
        <f t="shared" si="13"/>
        <v>1.6</v>
      </c>
      <c r="V237">
        <f t="shared" si="14"/>
        <v>0.31540849999999998</v>
      </c>
      <c r="W237">
        <f t="shared" si="15"/>
        <v>0.67039297500000006</v>
      </c>
    </row>
    <row r="238" spans="1:23" x14ac:dyDescent="0.25">
      <c r="A238" t="s">
        <v>1088</v>
      </c>
      <c r="B238" s="1">
        <v>43084</v>
      </c>
      <c r="C238" t="s">
        <v>1089</v>
      </c>
      <c r="D238" t="s">
        <v>1090</v>
      </c>
      <c r="E238" t="s">
        <v>1091</v>
      </c>
      <c r="F238" s="1">
        <v>43079</v>
      </c>
      <c r="G238">
        <v>1</v>
      </c>
      <c r="H238">
        <v>61315</v>
      </c>
      <c r="I238">
        <v>1126</v>
      </c>
      <c r="J238">
        <v>210</v>
      </c>
      <c r="K238">
        <v>335</v>
      </c>
      <c r="L238" t="b">
        <v>0</v>
      </c>
      <c r="M238" t="b">
        <v>0</v>
      </c>
      <c r="N238" t="b">
        <v>0</v>
      </c>
      <c r="O238">
        <v>5</v>
      </c>
      <c r="P238">
        <v>2</v>
      </c>
      <c r="Q238" s="2">
        <v>0.02</v>
      </c>
      <c r="R238" s="2">
        <v>0</v>
      </c>
      <c r="S238" s="2">
        <v>0.01</v>
      </c>
      <c r="T238">
        <f t="shared" si="12"/>
        <v>0.4</v>
      </c>
      <c r="U238">
        <f t="shared" si="13"/>
        <v>1</v>
      </c>
      <c r="V238">
        <f t="shared" si="14"/>
        <v>0.48065750000000002</v>
      </c>
      <c r="W238">
        <f t="shared" si="15"/>
        <v>0.57823012500000004</v>
      </c>
    </row>
    <row r="239" spans="1:23" x14ac:dyDescent="0.25">
      <c r="A239" t="s">
        <v>1092</v>
      </c>
      <c r="B239" s="1">
        <v>43234</v>
      </c>
      <c r="C239" t="s">
        <v>1093</v>
      </c>
      <c r="D239" t="s">
        <v>529</v>
      </c>
      <c r="E239" t="s">
        <v>1094</v>
      </c>
      <c r="F239" s="1">
        <v>43208</v>
      </c>
      <c r="G239">
        <v>1</v>
      </c>
      <c r="H239">
        <v>14723484</v>
      </c>
      <c r="I239">
        <v>190948</v>
      </c>
      <c r="J239">
        <v>7913</v>
      </c>
      <c r="K239">
        <v>18386</v>
      </c>
      <c r="L239" t="b">
        <v>0</v>
      </c>
      <c r="M239" t="b">
        <v>0</v>
      </c>
      <c r="N239" t="b">
        <v>0</v>
      </c>
      <c r="O239">
        <v>26</v>
      </c>
      <c r="P239">
        <v>18</v>
      </c>
      <c r="Q239" s="2">
        <v>0.01</v>
      </c>
      <c r="R239" s="2">
        <v>0</v>
      </c>
      <c r="S239" s="2">
        <v>0</v>
      </c>
      <c r="T239">
        <f t="shared" si="12"/>
        <v>0.4</v>
      </c>
      <c r="U239">
        <f t="shared" si="13"/>
        <v>12.8</v>
      </c>
      <c r="V239">
        <f t="shared" si="14"/>
        <v>7.4617419999999992</v>
      </c>
      <c r="W239">
        <f t="shared" si="15"/>
        <v>5.9716097000000001</v>
      </c>
    </row>
    <row r="240" spans="1:23" x14ac:dyDescent="0.25">
      <c r="A240" t="s">
        <v>1095</v>
      </c>
      <c r="B240" s="1">
        <v>43265</v>
      </c>
      <c r="C240" t="s">
        <v>1096</v>
      </c>
      <c r="D240" t="s">
        <v>1097</v>
      </c>
      <c r="E240" t="s">
        <v>1098</v>
      </c>
      <c r="F240" s="1">
        <v>43238</v>
      </c>
      <c r="G240">
        <v>1</v>
      </c>
      <c r="H240">
        <v>1064798</v>
      </c>
      <c r="I240">
        <v>60008</v>
      </c>
      <c r="J240">
        <v>382</v>
      </c>
      <c r="K240">
        <v>3936</v>
      </c>
      <c r="L240" t="b">
        <v>0</v>
      </c>
      <c r="M240" t="b">
        <v>0</v>
      </c>
      <c r="N240" t="b">
        <v>0</v>
      </c>
      <c r="O240">
        <v>27</v>
      </c>
      <c r="P240">
        <v>25</v>
      </c>
      <c r="Q240" s="2">
        <v>0.06</v>
      </c>
      <c r="R240" s="2">
        <v>0</v>
      </c>
      <c r="S240" s="2">
        <v>0</v>
      </c>
      <c r="T240">
        <f t="shared" si="12"/>
        <v>0.4</v>
      </c>
      <c r="U240">
        <f t="shared" si="13"/>
        <v>19.600000000000001</v>
      </c>
      <c r="V240">
        <f t="shared" si="14"/>
        <v>1.1323989999999999</v>
      </c>
      <c r="W240">
        <f t="shared" si="15"/>
        <v>5.4563396500000003</v>
      </c>
    </row>
    <row r="241" spans="1:23" x14ac:dyDescent="0.25">
      <c r="A241" t="s">
        <v>1099</v>
      </c>
      <c r="B241" s="1">
        <v>43247</v>
      </c>
      <c r="C241" t="s">
        <v>1100</v>
      </c>
      <c r="D241" t="s">
        <v>730</v>
      </c>
      <c r="E241" t="s">
        <v>1101</v>
      </c>
      <c r="F241" s="1">
        <v>43244</v>
      </c>
      <c r="G241">
        <v>1</v>
      </c>
      <c r="H241">
        <v>389465</v>
      </c>
      <c r="I241">
        <v>2971</v>
      </c>
      <c r="J241">
        <v>192</v>
      </c>
      <c r="K241">
        <v>1565</v>
      </c>
      <c r="L241" t="b">
        <v>0</v>
      </c>
      <c r="M241" t="b">
        <v>0</v>
      </c>
      <c r="N241" t="b">
        <v>0</v>
      </c>
      <c r="O241">
        <v>3</v>
      </c>
      <c r="P241">
        <v>3</v>
      </c>
      <c r="Q241" s="2">
        <v>0.01</v>
      </c>
      <c r="R241" s="2">
        <v>0</v>
      </c>
      <c r="S241" s="2">
        <v>0</v>
      </c>
      <c r="T241">
        <f t="shared" si="12"/>
        <v>0.4</v>
      </c>
      <c r="U241">
        <f t="shared" si="13"/>
        <v>2.4000000000000004</v>
      </c>
      <c r="V241">
        <f t="shared" si="14"/>
        <v>0.29473250000000001</v>
      </c>
      <c r="W241">
        <f t="shared" si="15"/>
        <v>0.86315637500000009</v>
      </c>
    </row>
    <row r="242" spans="1:23" x14ac:dyDescent="0.25">
      <c r="A242" t="s">
        <v>1102</v>
      </c>
      <c r="B242" s="1">
        <v>43081</v>
      </c>
      <c r="C242" t="s">
        <v>1103</v>
      </c>
      <c r="D242" t="s">
        <v>1104</v>
      </c>
      <c r="E242" t="s">
        <v>1105</v>
      </c>
      <c r="F242" s="1">
        <v>43080</v>
      </c>
      <c r="G242">
        <v>1</v>
      </c>
      <c r="H242">
        <v>425866</v>
      </c>
      <c r="I242">
        <v>2018</v>
      </c>
      <c r="J242">
        <v>344</v>
      </c>
      <c r="K242">
        <v>2497</v>
      </c>
      <c r="L242" t="b">
        <v>0</v>
      </c>
      <c r="M242" t="b">
        <v>0</v>
      </c>
      <c r="N242" t="b">
        <v>0</v>
      </c>
      <c r="O242">
        <v>1</v>
      </c>
      <c r="P242">
        <v>1</v>
      </c>
      <c r="Q242" s="2">
        <v>0</v>
      </c>
      <c r="R242" s="2">
        <v>0</v>
      </c>
      <c r="S242" s="2">
        <v>0.01</v>
      </c>
      <c r="T242">
        <f t="shared" si="12"/>
        <v>0.4</v>
      </c>
      <c r="U242">
        <f t="shared" si="13"/>
        <v>0.8</v>
      </c>
      <c r="V242">
        <f t="shared" si="14"/>
        <v>0.46293299999999998</v>
      </c>
      <c r="W242">
        <f t="shared" si="15"/>
        <v>0.52202655000000009</v>
      </c>
    </row>
    <row r="243" spans="1:23" x14ac:dyDescent="0.25">
      <c r="A243" t="s">
        <v>1106</v>
      </c>
      <c r="B243" s="1">
        <v>43265</v>
      </c>
      <c r="C243" t="s">
        <v>1107</v>
      </c>
      <c r="D243" t="s">
        <v>651</v>
      </c>
      <c r="E243" t="s">
        <v>1108</v>
      </c>
      <c r="F243" s="1">
        <v>43257</v>
      </c>
      <c r="G243">
        <v>1</v>
      </c>
      <c r="H243">
        <v>2410536</v>
      </c>
      <c r="I243">
        <v>136888</v>
      </c>
      <c r="J243">
        <v>3318</v>
      </c>
      <c r="K243">
        <v>17004</v>
      </c>
      <c r="L243" t="b">
        <v>0</v>
      </c>
      <c r="M243" t="b">
        <v>0</v>
      </c>
      <c r="N243" t="b">
        <v>0</v>
      </c>
      <c r="O243">
        <v>8</v>
      </c>
      <c r="P243">
        <v>8</v>
      </c>
      <c r="Q243" s="2">
        <v>0.06</v>
      </c>
      <c r="R243" s="2">
        <v>0</v>
      </c>
      <c r="S243" s="2">
        <v>0.01</v>
      </c>
      <c r="T243">
        <f t="shared" si="12"/>
        <v>0.4</v>
      </c>
      <c r="U243">
        <f t="shared" si="13"/>
        <v>6.4</v>
      </c>
      <c r="V243">
        <f t="shared" si="14"/>
        <v>2.0552679999999999</v>
      </c>
      <c r="W243">
        <f t="shared" si="15"/>
        <v>2.4793438000000001</v>
      </c>
    </row>
    <row r="244" spans="1:23" x14ac:dyDescent="0.25">
      <c r="A244" t="s">
        <v>1109</v>
      </c>
      <c r="B244" s="1">
        <v>43221</v>
      </c>
      <c r="C244" t="s">
        <v>1110</v>
      </c>
      <c r="D244" t="s">
        <v>198</v>
      </c>
      <c r="E244" t="s">
        <v>1111</v>
      </c>
      <c r="F244" s="1">
        <v>43217</v>
      </c>
      <c r="G244">
        <v>1</v>
      </c>
      <c r="H244">
        <v>2058516</v>
      </c>
      <c r="I244">
        <v>41248</v>
      </c>
      <c r="J244">
        <v>580</v>
      </c>
      <c r="K244">
        <v>1484</v>
      </c>
      <c r="L244" t="b">
        <v>0</v>
      </c>
      <c r="M244" t="b">
        <v>0</v>
      </c>
      <c r="N244" t="b">
        <v>0</v>
      </c>
      <c r="O244">
        <v>4</v>
      </c>
      <c r="P244">
        <v>3</v>
      </c>
      <c r="Q244" s="2">
        <v>0.02</v>
      </c>
      <c r="R244" s="2">
        <v>0</v>
      </c>
      <c r="S244" s="2">
        <v>0</v>
      </c>
      <c r="T244">
        <f t="shared" si="12"/>
        <v>0.4</v>
      </c>
      <c r="U244">
        <f t="shared" si="13"/>
        <v>2.2000000000000002</v>
      </c>
      <c r="V244">
        <f t="shared" si="14"/>
        <v>1.229258</v>
      </c>
      <c r="W244">
        <f t="shared" si="15"/>
        <v>1.1402403000000001</v>
      </c>
    </row>
    <row r="245" spans="1:23" x14ac:dyDescent="0.25">
      <c r="A245" t="s">
        <v>1112</v>
      </c>
      <c r="B245" s="1">
        <v>43147</v>
      </c>
      <c r="C245" t="s">
        <v>1113</v>
      </c>
      <c r="D245" t="s">
        <v>1114</v>
      </c>
      <c r="E245" t="s">
        <v>1115</v>
      </c>
      <c r="F245" s="1">
        <v>43145</v>
      </c>
      <c r="G245">
        <v>1</v>
      </c>
      <c r="H245">
        <v>364273</v>
      </c>
      <c r="I245">
        <v>3044</v>
      </c>
      <c r="J245">
        <v>371</v>
      </c>
      <c r="K245">
        <v>1059</v>
      </c>
      <c r="L245" t="b">
        <v>0</v>
      </c>
      <c r="M245" t="b">
        <v>0</v>
      </c>
      <c r="N245" t="b">
        <v>0</v>
      </c>
      <c r="O245">
        <v>2</v>
      </c>
      <c r="P245">
        <v>2</v>
      </c>
      <c r="Q245" s="2">
        <v>0.01</v>
      </c>
      <c r="R245" s="2">
        <v>0</v>
      </c>
      <c r="S245" s="2">
        <v>0</v>
      </c>
      <c r="T245">
        <f t="shared" si="12"/>
        <v>0.4</v>
      </c>
      <c r="U245">
        <f t="shared" si="13"/>
        <v>1.6</v>
      </c>
      <c r="V245">
        <f t="shared" si="14"/>
        <v>0.28213650000000001</v>
      </c>
      <c r="W245">
        <f t="shared" si="15"/>
        <v>0.65874777500000004</v>
      </c>
    </row>
    <row r="246" spans="1:23" x14ac:dyDescent="0.25">
      <c r="A246" t="s">
        <v>1116</v>
      </c>
      <c r="B246" s="1">
        <v>43076</v>
      </c>
      <c r="C246" t="s">
        <v>1117</v>
      </c>
      <c r="D246" t="s">
        <v>1118</v>
      </c>
      <c r="E246" t="s">
        <v>1119</v>
      </c>
      <c r="F246" s="1">
        <v>43069</v>
      </c>
      <c r="G246">
        <v>1</v>
      </c>
      <c r="H246">
        <v>103478</v>
      </c>
      <c r="I246">
        <v>4689</v>
      </c>
      <c r="J246">
        <v>385</v>
      </c>
      <c r="K246">
        <v>1041</v>
      </c>
      <c r="L246" t="b">
        <v>0</v>
      </c>
      <c r="M246" t="b">
        <v>0</v>
      </c>
      <c r="N246" t="b">
        <v>0</v>
      </c>
      <c r="O246">
        <v>7</v>
      </c>
      <c r="P246">
        <v>4</v>
      </c>
      <c r="Q246" s="2">
        <v>0.05</v>
      </c>
      <c r="R246" s="2">
        <v>0</v>
      </c>
      <c r="S246" s="2">
        <v>0.01</v>
      </c>
      <c r="T246">
        <f t="shared" si="12"/>
        <v>0.4</v>
      </c>
      <c r="U246">
        <f t="shared" si="13"/>
        <v>2.6</v>
      </c>
      <c r="V246">
        <f t="shared" si="14"/>
        <v>0.80173900000000009</v>
      </c>
      <c r="W246">
        <f t="shared" si="15"/>
        <v>1.0906086500000001</v>
      </c>
    </row>
    <row r="247" spans="1:23" x14ac:dyDescent="0.25">
      <c r="A247" t="s">
        <v>1120</v>
      </c>
      <c r="B247" s="1">
        <v>43087</v>
      </c>
      <c r="C247" t="s">
        <v>1121</v>
      </c>
      <c r="D247" t="s">
        <v>693</v>
      </c>
      <c r="E247" t="s">
        <v>1122</v>
      </c>
      <c r="F247" s="1">
        <v>43086</v>
      </c>
      <c r="G247">
        <v>1</v>
      </c>
      <c r="H247">
        <v>235293</v>
      </c>
      <c r="I247">
        <v>9939</v>
      </c>
      <c r="J247">
        <v>232</v>
      </c>
      <c r="K247">
        <v>1056</v>
      </c>
      <c r="L247" t="b">
        <v>0</v>
      </c>
      <c r="M247" t="b">
        <v>0</v>
      </c>
      <c r="N247" t="b">
        <v>0</v>
      </c>
      <c r="O247">
        <v>1</v>
      </c>
      <c r="P247">
        <v>1</v>
      </c>
      <c r="Q247" s="2">
        <v>0.04</v>
      </c>
      <c r="R247" s="2">
        <v>0</v>
      </c>
      <c r="S247" s="2">
        <v>0</v>
      </c>
      <c r="T247">
        <f t="shared" si="12"/>
        <v>0.4</v>
      </c>
      <c r="U247">
        <f t="shared" si="13"/>
        <v>0.8</v>
      </c>
      <c r="V247">
        <f t="shared" si="14"/>
        <v>0.51764650000000001</v>
      </c>
      <c r="W247">
        <f t="shared" si="15"/>
        <v>0.54117627499999998</v>
      </c>
    </row>
    <row r="248" spans="1:23" x14ac:dyDescent="0.25">
      <c r="A248" t="s">
        <v>1123</v>
      </c>
      <c r="B248" s="1">
        <v>43084</v>
      </c>
      <c r="C248" t="s">
        <v>1124</v>
      </c>
      <c r="D248" t="s">
        <v>1125</v>
      </c>
      <c r="E248" t="s">
        <v>1126</v>
      </c>
      <c r="F248" s="1">
        <v>43081</v>
      </c>
      <c r="G248">
        <v>1</v>
      </c>
      <c r="H248">
        <v>5722</v>
      </c>
      <c r="I248">
        <v>93</v>
      </c>
      <c r="J248">
        <v>45</v>
      </c>
      <c r="K248">
        <v>65</v>
      </c>
      <c r="L248" t="b">
        <v>0</v>
      </c>
      <c r="M248" t="b">
        <v>0</v>
      </c>
      <c r="N248" t="b">
        <v>0</v>
      </c>
      <c r="O248">
        <v>3</v>
      </c>
      <c r="P248">
        <v>2</v>
      </c>
      <c r="Q248" s="2">
        <v>0.02</v>
      </c>
      <c r="R248" s="2">
        <v>-0.01</v>
      </c>
      <c r="S248" s="2">
        <v>0.01</v>
      </c>
      <c r="T248">
        <f t="shared" si="12"/>
        <v>0.4</v>
      </c>
      <c r="U248">
        <f t="shared" si="13"/>
        <v>1.4000000000000001</v>
      </c>
      <c r="V248">
        <f t="shared" si="14"/>
        <v>0.30286100000000005</v>
      </c>
      <c r="W248">
        <f t="shared" si="15"/>
        <v>0.61600135</v>
      </c>
    </row>
    <row r="249" spans="1:23" x14ac:dyDescent="0.25">
      <c r="A249" t="s">
        <v>1127</v>
      </c>
      <c r="B249" s="1">
        <v>43093</v>
      </c>
      <c r="C249" t="s">
        <v>1128</v>
      </c>
      <c r="D249" t="s">
        <v>293</v>
      </c>
      <c r="E249" t="s">
        <v>1129</v>
      </c>
      <c r="F249" s="1">
        <v>43086</v>
      </c>
      <c r="G249">
        <v>1</v>
      </c>
      <c r="H249">
        <v>3561593</v>
      </c>
      <c r="I249">
        <v>178659</v>
      </c>
      <c r="J249">
        <v>1688</v>
      </c>
      <c r="K249">
        <v>7198</v>
      </c>
      <c r="L249" t="b">
        <v>0</v>
      </c>
      <c r="M249" t="b">
        <v>0</v>
      </c>
      <c r="N249" t="b">
        <v>0</v>
      </c>
      <c r="O249">
        <v>7</v>
      </c>
      <c r="P249">
        <v>6</v>
      </c>
      <c r="Q249" s="2">
        <v>0.05</v>
      </c>
      <c r="R249" s="2">
        <v>0</v>
      </c>
      <c r="S249" s="2">
        <v>0</v>
      </c>
      <c r="T249">
        <f t="shared" si="12"/>
        <v>0.4</v>
      </c>
      <c r="U249">
        <f t="shared" si="13"/>
        <v>4.6000000000000005</v>
      </c>
      <c r="V249">
        <f t="shared" si="14"/>
        <v>2.2807965000000001</v>
      </c>
      <c r="W249">
        <f t="shared" si="15"/>
        <v>2.108278775</v>
      </c>
    </row>
    <row r="250" spans="1:23" x14ac:dyDescent="0.25">
      <c r="A250" t="s">
        <v>1130</v>
      </c>
      <c r="B250" s="1">
        <v>43265</v>
      </c>
      <c r="C250" t="s">
        <v>1131</v>
      </c>
      <c r="D250" t="s">
        <v>1132</v>
      </c>
      <c r="E250" t="s">
        <v>1133</v>
      </c>
      <c r="F250" s="1">
        <v>43250</v>
      </c>
      <c r="G250">
        <v>1</v>
      </c>
      <c r="H250">
        <v>40714581</v>
      </c>
      <c r="I250">
        <v>778513</v>
      </c>
      <c r="J250">
        <v>30866</v>
      </c>
      <c r="K250">
        <v>76944</v>
      </c>
      <c r="L250" t="b">
        <v>0</v>
      </c>
      <c r="M250" t="b">
        <v>0</v>
      </c>
      <c r="N250" t="b">
        <v>0</v>
      </c>
      <c r="O250">
        <v>15</v>
      </c>
      <c r="P250">
        <v>14</v>
      </c>
      <c r="Q250" s="2">
        <v>0.02</v>
      </c>
      <c r="R250" s="2">
        <v>0</v>
      </c>
      <c r="S250" s="2">
        <v>0</v>
      </c>
      <c r="T250">
        <f t="shared" si="12"/>
        <v>0.4</v>
      </c>
      <c r="U250">
        <f t="shared" si="13"/>
        <v>11.000000000000002</v>
      </c>
      <c r="V250">
        <f t="shared" si="14"/>
        <v>20.557290499999997</v>
      </c>
      <c r="W250">
        <f t="shared" si="15"/>
        <v>10.105051674999999</v>
      </c>
    </row>
    <row r="251" spans="1:23" x14ac:dyDescent="0.25">
      <c r="A251" t="s">
        <v>20648</v>
      </c>
      <c r="B251" s="1">
        <v>43115</v>
      </c>
      <c r="C251" t="s">
        <v>20649</v>
      </c>
      <c r="D251" t="s">
        <v>20649</v>
      </c>
      <c r="E251" t="s">
        <v>20650</v>
      </c>
      <c r="F251" s="1">
        <v>43109</v>
      </c>
      <c r="G251">
        <v>1</v>
      </c>
      <c r="H251">
        <v>258887</v>
      </c>
      <c r="I251">
        <v>2046</v>
      </c>
      <c r="J251">
        <v>184</v>
      </c>
      <c r="K251">
        <v>0</v>
      </c>
      <c r="L251" t="b">
        <v>1</v>
      </c>
      <c r="M251" t="b">
        <v>0</v>
      </c>
      <c r="N251" t="b">
        <v>0</v>
      </c>
      <c r="O251">
        <v>6</v>
      </c>
      <c r="P251">
        <v>4</v>
      </c>
      <c r="Q251" s="2">
        <v>0.01</v>
      </c>
      <c r="R251" s="2">
        <v>0</v>
      </c>
      <c r="S251" s="2">
        <v>0</v>
      </c>
      <c r="T251">
        <f t="shared" si="12"/>
        <v>0.4</v>
      </c>
      <c r="U251">
        <f t="shared" si="13"/>
        <v>2.8000000000000003</v>
      </c>
      <c r="V251">
        <f t="shared" si="14"/>
        <v>0.22944349999999999</v>
      </c>
      <c r="W251">
        <f t="shared" si="15"/>
        <v>0.94030522500000013</v>
      </c>
    </row>
    <row r="252" spans="1:23" x14ac:dyDescent="0.25">
      <c r="A252" t="s">
        <v>1134</v>
      </c>
      <c r="B252" s="1">
        <v>43117</v>
      </c>
      <c r="C252" t="s">
        <v>1135</v>
      </c>
      <c r="D252" t="s">
        <v>1136</v>
      </c>
      <c r="E252" t="s">
        <v>1137</v>
      </c>
      <c r="F252" s="1">
        <v>43111</v>
      </c>
      <c r="G252">
        <v>1</v>
      </c>
      <c r="H252">
        <v>1143211</v>
      </c>
      <c r="I252">
        <v>80554</v>
      </c>
      <c r="J252">
        <v>908</v>
      </c>
      <c r="K252">
        <v>6583</v>
      </c>
      <c r="L252" t="b">
        <v>0</v>
      </c>
      <c r="M252" t="b">
        <v>0</v>
      </c>
      <c r="N252" t="b">
        <v>0</v>
      </c>
      <c r="O252">
        <v>6</v>
      </c>
      <c r="P252">
        <v>5</v>
      </c>
      <c r="Q252" s="2">
        <v>7.0000000000000007E-2</v>
      </c>
      <c r="R252" s="2">
        <v>0</v>
      </c>
      <c r="S252" s="2">
        <v>0.01</v>
      </c>
      <c r="T252">
        <f t="shared" si="12"/>
        <v>0.4</v>
      </c>
      <c r="U252">
        <f t="shared" si="13"/>
        <v>3.8</v>
      </c>
      <c r="V252">
        <f t="shared" si="14"/>
        <v>1.5216055000000002</v>
      </c>
      <c r="W252">
        <f t="shared" si="15"/>
        <v>1.6425619249999999</v>
      </c>
    </row>
    <row r="253" spans="1:23" x14ac:dyDescent="0.25">
      <c r="A253" t="s">
        <v>1138</v>
      </c>
      <c r="B253" s="1">
        <v>43135</v>
      </c>
      <c r="C253" t="s">
        <v>1139</v>
      </c>
      <c r="D253" t="s">
        <v>1062</v>
      </c>
      <c r="E253" t="s">
        <v>1140</v>
      </c>
      <c r="F253" s="1">
        <v>43129</v>
      </c>
      <c r="G253">
        <v>1</v>
      </c>
      <c r="H253">
        <v>295571</v>
      </c>
      <c r="I253">
        <v>12520</v>
      </c>
      <c r="J253">
        <v>159</v>
      </c>
      <c r="K253">
        <v>907</v>
      </c>
      <c r="L253" t="b">
        <v>0</v>
      </c>
      <c r="M253" t="b">
        <v>0</v>
      </c>
      <c r="N253" t="b">
        <v>0</v>
      </c>
      <c r="O253">
        <v>6</v>
      </c>
      <c r="P253">
        <v>6</v>
      </c>
      <c r="Q253" s="2">
        <v>0.04</v>
      </c>
      <c r="R253" s="2">
        <v>0</v>
      </c>
      <c r="S253" s="2">
        <v>0</v>
      </c>
      <c r="T253">
        <f t="shared" si="12"/>
        <v>0.4</v>
      </c>
      <c r="U253">
        <f t="shared" si="13"/>
        <v>4.8000000000000007</v>
      </c>
      <c r="V253">
        <f t="shared" si="14"/>
        <v>0.54778550000000004</v>
      </c>
      <c r="W253">
        <f t="shared" si="15"/>
        <v>1.5517249250000003</v>
      </c>
    </row>
    <row r="254" spans="1:23" x14ac:dyDescent="0.25">
      <c r="A254" t="s">
        <v>1141</v>
      </c>
      <c r="B254" s="1">
        <v>43159</v>
      </c>
      <c r="C254" t="s">
        <v>1142</v>
      </c>
      <c r="D254" t="s">
        <v>1143</v>
      </c>
      <c r="E254" t="s">
        <v>1144</v>
      </c>
      <c r="F254" s="1">
        <v>43151</v>
      </c>
      <c r="G254">
        <v>1</v>
      </c>
      <c r="H254">
        <v>414854</v>
      </c>
      <c r="I254">
        <v>16969</v>
      </c>
      <c r="J254">
        <v>205</v>
      </c>
      <c r="K254">
        <v>1041</v>
      </c>
      <c r="L254" t="b">
        <v>0</v>
      </c>
      <c r="M254" t="b">
        <v>0</v>
      </c>
      <c r="N254" t="b">
        <v>0</v>
      </c>
      <c r="O254">
        <v>8</v>
      </c>
      <c r="P254">
        <v>8</v>
      </c>
      <c r="Q254" s="2">
        <v>0.04</v>
      </c>
      <c r="R254" s="2">
        <v>0</v>
      </c>
      <c r="S254" s="2">
        <v>0</v>
      </c>
      <c r="T254">
        <f t="shared" si="12"/>
        <v>0.4</v>
      </c>
      <c r="U254">
        <f t="shared" si="13"/>
        <v>6.4</v>
      </c>
      <c r="V254">
        <f t="shared" si="14"/>
        <v>0.60742700000000005</v>
      </c>
      <c r="W254">
        <f t="shared" si="15"/>
        <v>1.9725994500000001</v>
      </c>
    </row>
    <row r="255" spans="1:23" x14ac:dyDescent="0.25">
      <c r="A255" t="s">
        <v>1145</v>
      </c>
      <c r="B255" s="1">
        <v>43135</v>
      </c>
      <c r="C255" t="s">
        <v>1146</v>
      </c>
      <c r="D255" t="s">
        <v>1147</v>
      </c>
      <c r="E255" t="s">
        <v>1148</v>
      </c>
      <c r="F255" s="1">
        <v>43128</v>
      </c>
      <c r="G255">
        <v>1</v>
      </c>
      <c r="H255">
        <v>331121</v>
      </c>
      <c r="I255">
        <v>6190</v>
      </c>
      <c r="J255">
        <v>940</v>
      </c>
      <c r="K255">
        <v>654</v>
      </c>
      <c r="L255" t="b">
        <v>0</v>
      </c>
      <c r="M255" t="b">
        <v>0</v>
      </c>
      <c r="N255" t="b">
        <v>0</v>
      </c>
      <c r="O255">
        <v>7</v>
      </c>
      <c r="P255">
        <v>7</v>
      </c>
      <c r="Q255" s="2">
        <v>0.02</v>
      </c>
      <c r="R255" s="2">
        <v>0</v>
      </c>
      <c r="S255" s="2">
        <v>0</v>
      </c>
      <c r="T255">
        <f t="shared" si="12"/>
        <v>0.4</v>
      </c>
      <c r="U255">
        <f t="shared" si="13"/>
        <v>5.6000000000000005</v>
      </c>
      <c r="V255">
        <f t="shared" si="14"/>
        <v>0.36556050000000001</v>
      </c>
      <c r="W255">
        <f t="shared" si="15"/>
        <v>1.687946175</v>
      </c>
    </row>
    <row r="256" spans="1:23" x14ac:dyDescent="0.25">
      <c r="A256" t="s">
        <v>1149</v>
      </c>
      <c r="B256" s="1">
        <v>43120</v>
      </c>
      <c r="C256" t="s">
        <v>1150</v>
      </c>
      <c r="D256" t="s">
        <v>1151</v>
      </c>
      <c r="E256" t="s">
        <v>1152</v>
      </c>
      <c r="F256" s="1">
        <v>43103</v>
      </c>
      <c r="G256">
        <v>1</v>
      </c>
      <c r="H256">
        <v>8715</v>
      </c>
      <c r="I256">
        <v>129</v>
      </c>
      <c r="J256">
        <v>15</v>
      </c>
      <c r="K256">
        <v>21</v>
      </c>
      <c r="L256" t="b">
        <v>0</v>
      </c>
      <c r="M256" t="b">
        <v>0</v>
      </c>
      <c r="N256" t="b">
        <v>0</v>
      </c>
      <c r="O256">
        <v>17</v>
      </c>
      <c r="P256">
        <v>4</v>
      </c>
      <c r="Q256" s="2">
        <v>0.01</v>
      </c>
      <c r="R256" s="2">
        <v>0</v>
      </c>
      <c r="S256" s="2">
        <v>0</v>
      </c>
      <c r="T256">
        <f t="shared" si="12"/>
        <v>0.4</v>
      </c>
      <c r="U256">
        <f t="shared" si="13"/>
        <v>0.60000000000000009</v>
      </c>
      <c r="V256">
        <f t="shared" si="14"/>
        <v>0.10435750000000001</v>
      </c>
      <c r="W256">
        <f t="shared" si="15"/>
        <v>0.34652512500000004</v>
      </c>
    </row>
    <row r="257" spans="1:23" x14ac:dyDescent="0.25">
      <c r="A257" t="s">
        <v>1153</v>
      </c>
      <c r="B257" s="1">
        <v>43076</v>
      </c>
      <c r="C257" t="s">
        <v>1154</v>
      </c>
      <c r="D257" t="s">
        <v>125</v>
      </c>
      <c r="E257" t="s">
        <v>1155</v>
      </c>
      <c r="F257" s="1">
        <v>43072</v>
      </c>
      <c r="G257">
        <v>1</v>
      </c>
      <c r="H257">
        <v>4440269</v>
      </c>
      <c r="I257">
        <v>57183</v>
      </c>
      <c r="J257">
        <v>8779</v>
      </c>
      <c r="K257">
        <v>13342</v>
      </c>
      <c r="L257" t="b">
        <v>0</v>
      </c>
      <c r="M257" t="b">
        <v>0</v>
      </c>
      <c r="N257" t="b">
        <v>0</v>
      </c>
      <c r="O257">
        <v>4</v>
      </c>
      <c r="P257">
        <v>3</v>
      </c>
      <c r="Q257" s="2">
        <v>0.01</v>
      </c>
      <c r="R257" s="2">
        <v>0</v>
      </c>
      <c r="S257" s="2">
        <v>0</v>
      </c>
      <c r="T257">
        <f t="shared" si="12"/>
        <v>0.4</v>
      </c>
      <c r="U257">
        <f t="shared" si="13"/>
        <v>2.2000000000000002</v>
      </c>
      <c r="V257">
        <f t="shared" si="14"/>
        <v>2.3201345</v>
      </c>
      <c r="W257">
        <f t="shared" si="15"/>
        <v>1.5220470750000001</v>
      </c>
    </row>
    <row r="258" spans="1:23" x14ac:dyDescent="0.25">
      <c r="A258" t="s">
        <v>1156</v>
      </c>
      <c r="B258" s="1">
        <v>43235</v>
      </c>
      <c r="C258" t="s">
        <v>1157</v>
      </c>
      <c r="D258" t="s">
        <v>1158</v>
      </c>
      <c r="E258" t="s">
        <v>1159</v>
      </c>
      <c r="F258" s="1">
        <v>43208</v>
      </c>
      <c r="G258">
        <v>1</v>
      </c>
      <c r="H258">
        <v>597586</v>
      </c>
      <c r="I258">
        <v>9967</v>
      </c>
      <c r="J258">
        <v>414</v>
      </c>
      <c r="K258">
        <v>887</v>
      </c>
      <c r="L258" t="b">
        <v>0</v>
      </c>
      <c r="M258" t="b">
        <v>0</v>
      </c>
      <c r="N258" t="b">
        <v>0</v>
      </c>
      <c r="O258">
        <v>27</v>
      </c>
      <c r="P258">
        <v>6</v>
      </c>
      <c r="Q258" s="2">
        <v>0.02</v>
      </c>
      <c r="R258" s="2">
        <v>0</v>
      </c>
      <c r="S258" s="2">
        <v>0</v>
      </c>
      <c r="T258">
        <f t="shared" ref="T258:T321" si="16">G258*0.4</f>
        <v>0.4</v>
      </c>
      <c r="U258">
        <f t="shared" ref="U258:U321" si="17">-0.2*(O258-P258)+0.8*P258</f>
        <v>0.60000000000000053</v>
      </c>
      <c r="V258">
        <f t="shared" ref="V258:V321" si="18">0.5*H258*0.000001+0.1*Q258*100+100*0.15*R258+100*0.25*S258</f>
        <v>0.49879299999999999</v>
      </c>
      <c r="W258">
        <f t="shared" ref="W258:W321" si="19">0.4*T258+0.25*U258+0.35*V258</f>
        <v>0.48457755000000013</v>
      </c>
    </row>
    <row r="259" spans="1:23" x14ac:dyDescent="0.25">
      <c r="A259" t="s">
        <v>20651</v>
      </c>
      <c r="B259" s="1">
        <v>43069</v>
      </c>
      <c r="C259" t="s">
        <v>20652</v>
      </c>
      <c r="D259" t="s">
        <v>20653</v>
      </c>
      <c r="E259" t="s">
        <v>20654</v>
      </c>
      <c r="F259" s="1">
        <v>43061</v>
      </c>
      <c r="G259">
        <v>1</v>
      </c>
      <c r="H259">
        <v>4979612</v>
      </c>
      <c r="I259">
        <v>46680</v>
      </c>
      <c r="J259">
        <v>11703</v>
      </c>
      <c r="K259">
        <v>0</v>
      </c>
      <c r="L259" t="b">
        <v>1</v>
      </c>
      <c r="M259" t="b">
        <v>0</v>
      </c>
      <c r="N259" t="b">
        <v>0</v>
      </c>
      <c r="O259">
        <v>8</v>
      </c>
      <c r="P259">
        <v>7</v>
      </c>
      <c r="Q259" s="2">
        <v>0.01</v>
      </c>
      <c r="R259" s="2">
        <v>0</v>
      </c>
      <c r="S259" s="2">
        <v>0</v>
      </c>
      <c r="T259">
        <f t="shared" si="16"/>
        <v>0.4</v>
      </c>
      <c r="U259">
        <f t="shared" si="17"/>
        <v>5.4</v>
      </c>
      <c r="V259">
        <f t="shared" si="18"/>
        <v>2.5898059999999998</v>
      </c>
      <c r="W259">
        <f t="shared" si="19"/>
        <v>2.4164321000000002</v>
      </c>
    </row>
    <row r="260" spans="1:23" x14ac:dyDescent="0.25">
      <c r="A260" t="s">
        <v>1160</v>
      </c>
      <c r="B260" s="1">
        <v>43180</v>
      </c>
      <c r="C260" t="s">
        <v>1161</v>
      </c>
      <c r="D260" t="s">
        <v>1162</v>
      </c>
      <c r="E260" t="s">
        <v>1163</v>
      </c>
      <c r="F260" s="1">
        <v>43174</v>
      </c>
      <c r="G260">
        <v>1</v>
      </c>
      <c r="H260">
        <v>2130602</v>
      </c>
      <c r="I260">
        <v>22327</v>
      </c>
      <c r="J260">
        <v>2699</v>
      </c>
      <c r="K260">
        <v>4378</v>
      </c>
      <c r="L260" t="b">
        <v>0</v>
      </c>
      <c r="M260" t="b">
        <v>0</v>
      </c>
      <c r="N260" t="b">
        <v>0</v>
      </c>
      <c r="O260">
        <v>6</v>
      </c>
      <c r="P260">
        <v>6</v>
      </c>
      <c r="Q260" s="2">
        <v>0.01</v>
      </c>
      <c r="R260" s="2">
        <v>0</v>
      </c>
      <c r="S260" s="2">
        <v>0</v>
      </c>
      <c r="T260">
        <f t="shared" si="16"/>
        <v>0.4</v>
      </c>
      <c r="U260">
        <f t="shared" si="17"/>
        <v>4.8000000000000007</v>
      </c>
      <c r="V260">
        <f t="shared" si="18"/>
        <v>1.1653010000000001</v>
      </c>
      <c r="W260">
        <f t="shared" si="19"/>
        <v>1.7678553500000003</v>
      </c>
    </row>
    <row r="261" spans="1:23" x14ac:dyDescent="0.25">
      <c r="A261" t="s">
        <v>1164</v>
      </c>
      <c r="B261" s="1">
        <v>43142</v>
      </c>
      <c r="C261" t="s">
        <v>1165</v>
      </c>
      <c r="D261" t="s">
        <v>1114</v>
      </c>
      <c r="E261" t="s">
        <v>1166</v>
      </c>
      <c r="F261" s="1">
        <v>43140</v>
      </c>
      <c r="G261">
        <v>1</v>
      </c>
      <c r="H261">
        <v>141473</v>
      </c>
      <c r="I261">
        <v>811</v>
      </c>
      <c r="J261">
        <v>172</v>
      </c>
      <c r="K261">
        <v>521</v>
      </c>
      <c r="L261" t="b">
        <v>0</v>
      </c>
      <c r="M261" t="b">
        <v>0</v>
      </c>
      <c r="N261" t="b">
        <v>0</v>
      </c>
      <c r="O261">
        <v>2</v>
      </c>
      <c r="P261">
        <v>1</v>
      </c>
      <c r="Q261" s="2">
        <v>0.01</v>
      </c>
      <c r="R261" s="2">
        <v>0</v>
      </c>
      <c r="S261" s="2">
        <v>0</v>
      </c>
      <c r="T261">
        <f t="shared" si="16"/>
        <v>0.4</v>
      </c>
      <c r="U261">
        <f t="shared" si="17"/>
        <v>0.60000000000000009</v>
      </c>
      <c r="V261">
        <f t="shared" si="18"/>
        <v>0.17073650000000001</v>
      </c>
      <c r="W261">
        <f t="shared" si="19"/>
        <v>0.36975777500000007</v>
      </c>
    </row>
    <row r="262" spans="1:23" x14ac:dyDescent="0.25">
      <c r="A262" t="s">
        <v>1167</v>
      </c>
      <c r="B262" s="1">
        <v>43258</v>
      </c>
      <c r="C262" t="s">
        <v>1168</v>
      </c>
      <c r="D262" t="s">
        <v>1169</v>
      </c>
      <c r="E262" t="s">
        <v>1170</v>
      </c>
      <c r="F262" s="1">
        <v>43245</v>
      </c>
      <c r="G262">
        <v>1</v>
      </c>
      <c r="H262">
        <v>1756102</v>
      </c>
      <c r="I262">
        <v>143458</v>
      </c>
      <c r="J262">
        <v>3272</v>
      </c>
      <c r="K262">
        <v>10789</v>
      </c>
      <c r="L262" t="b">
        <v>0</v>
      </c>
      <c r="M262" t="b">
        <v>0</v>
      </c>
      <c r="N262" t="b">
        <v>0</v>
      </c>
      <c r="O262">
        <v>13</v>
      </c>
      <c r="P262">
        <v>12</v>
      </c>
      <c r="Q262" s="2">
        <v>0.08</v>
      </c>
      <c r="R262" s="2">
        <v>0</v>
      </c>
      <c r="S262" s="2">
        <v>0.01</v>
      </c>
      <c r="T262">
        <f t="shared" si="16"/>
        <v>0.4</v>
      </c>
      <c r="U262">
        <f t="shared" si="17"/>
        <v>9.4000000000000021</v>
      </c>
      <c r="V262">
        <f t="shared" si="18"/>
        <v>1.928051</v>
      </c>
      <c r="W262">
        <f t="shared" si="19"/>
        <v>3.1848178500000008</v>
      </c>
    </row>
    <row r="263" spans="1:23" x14ac:dyDescent="0.25">
      <c r="A263" t="s">
        <v>1171</v>
      </c>
      <c r="B263" s="1">
        <v>43132</v>
      </c>
      <c r="C263" t="s">
        <v>1172</v>
      </c>
      <c r="D263" t="s">
        <v>1173</v>
      </c>
      <c r="E263" t="s">
        <v>1174</v>
      </c>
      <c r="F263" s="1">
        <v>43126</v>
      </c>
      <c r="G263">
        <v>1</v>
      </c>
      <c r="H263">
        <v>322747</v>
      </c>
      <c r="I263">
        <v>9110</v>
      </c>
      <c r="J263">
        <v>320</v>
      </c>
      <c r="K263">
        <v>649</v>
      </c>
      <c r="L263" t="b">
        <v>0</v>
      </c>
      <c r="M263" t="b">
        <v>0</v>
      </c>
      <c r="N263" t="b">
        <v>0</v>
      </c>
      <c r="O263">
        <v>6</v>
      </c>
      <c r="P263">
        <v>4</v>
      </c>
      <c r="Q263" s="2">
        <v>0.03</v>
      </c>
      <c r="R263" s="2">
        <v>0</v>
      </c>
      <c r="S263" s="2">
        <v>0</v>
      </c>
      <c r="T263">
        <f t="shared" si="16"/>
        <v>0.4</v>
      </c>
      <c r="U263">
        <f t="shared" si="17"/>
        <v>2.8000000000000003</v>
      </c>
      <c r="V263">
        <f t="shared" si="18"/>
        <v>0.46137349999999999</v>
      </c>
      <c r="W263">
        <f t="shared" si="19"/>
        <v>1.021480725</v>
      </c>
    </row>
    <row r="264" spans="1:23" x14ac:dyDescent="0.25">
      <c r="A264" t="s">
        <v>1175</v>
      </c>
      <c r="B264" s="1">
        <v>43112</v>
      </c>
      <c r="C264" t="s">
        <v>1176</v>
      </c>
      <c r="D264" t="s">
        <v>1177</v>
      </c>
      <c r="E264" t="s">
        <v>1178</v>
      </c>
      <c r="F264" s="1">
        <v>43105</v>
      </c>
      <c r="G264">
        <v>1</v>
      </c>
      <c r="H264">
        <v>948294</v>
      </c>
      <c r="I264">
        <v>11103</v>
      </c>
      <c r="J264">
        <v>1949</v>
      </c>
      <c r="K264">
        <v>3474</v>
      </c>
      <c r="L264" t="b">
        <v>0</v>
      </c>
      <c r="M264" t="b">
        <v>0</v>
      </c>
      <c r="N264" t="b">
        <v>0</v>
      </c>
      <c r="O264">
        <v>7</v>
      </c>
      <c r="P264">
        <v>4</v>
      </c>
      <c r="Q264" s="2">
        <v>0.01</v>
      </c>
      <c r="R264" s="2">
        <v>0</v>
      </c>
      <c r="S264" s="2">
        <v>0</v>
      </c>
      <c r="T264">
        <f t="shared" si="16"/>
        <v>0.4</v>
      </c>
      <c r="U264">
        <f t="shared" si="17"/>
        <v>2.6</v>
      </c>
      <c r="V264">
        <f t="shared" si="18"/>
        <v>0.57414699999999996</v>
      </c>
      <c r="W264">
        <f t="shared" si="19"/>
        <v>1.0109514500000001</v>
      </c>
    </row>
    <row r="265" spans="1:23" x14ac:dyDescent="0.25">
      <c r="A265" t="s">
        <v>1179</v>
      </c>
      <c r="B265" s="1">
        <v>43178</v>
      </c>
      <c r="C265" t="s">
        <v>1180</v>
      </c>
      <c r="D265" t="s">
        <v>1181</v>
      </c>
      <c r="E265" t="s">
        <v>1182</v>
      </c>
      <c r="F265" s="1">
        <v>43177</v>
      </c>
      <c r="G265">
        <v>1</v>
      </c>
      <c r="H265">
        <v>364182</v>
      </c>
      <c r="I265">
        <v>3759</v>
      </c>
      <c r="J265">
        <v>140</v>
      </c>
      <c r="K265">
        <v>831</v>
      </c>
      <c r="L265" t="b">
        <v>0</v>
      </c>
      <c r="M265" t="b">
        <v>0</v>
      </c>
      <c r="N265" t="b">
        <v>0</v>
      </c>
      <c r="O265">
        <v>1</v>
      </c>
      <c r="P265">
        <v>1</v>
      </c>
      <c r="Q265" s="2">
        <v>0.01</v>
      </c>
      <c r="R265" s="2">
        <v>0</v>
      </c>
      <c r="S265" s="2">
        <v>0</v>
      </c>
      <c r="T265">
        <f t="shared" si="16"/>
        <v>0.4</v>
      </c>
      <c r="U265">
        <f t="shared" si="17"/>
        <v>0.8</v>
      </c>
      <c r="V265">
        <f t="shared" si="18"/>
        <v>0.28209099999999998</v>
      </c>
      <c r="W265">
        <f t="shared" si="19"/>
        <v>0.45873185000000005</v>
      </c>
    </row>
    <row r="266" spans="1:23" x14ac:dyDescent="0.25">
      <c r="A266" t="s">
        <v>1183</v>
      </c>
      <c r="B266" s="1">
        <v>43206</v>
      </c>
      <c r="C266" t="s">
        <v>1184</v>
      </c>
      <c r="D266" t="s">
        <v>1185</v>
      </c>
      <c r="E266" t="s">
        <v>1186</v>
      </c>
      <c r="F266" s="1">
        <v>43198</v>
      </c>
      <c r="G266">
        <v>1</v>
      </c>
      <c r="H266">
        <v>986977</v>
      </c>
      <c r="I266">
        <v>14838</v>
      </c>
      <c r="J266">
        <v>1387</v>
      </c>
      <c r="K266">
        <v>1355</v>
      </c>
      <c r="L266" t="b">
        <v>0</v>
      </c>
      <c r="M266" t="b">
        <v>0</v>
      </c>
      <c r="N266" t="b">
        <v>0</v>
      </c>
      <c r="O266">
        <v>8</v>
      </c>
      <c r="P266">
        <v>3</v>
      </c>
      <c r="Q266" s="2">
        <v>0.02</v>
      </c>
      <c r="R266" s="2">
        <v>0</v>
      </c>
      <c r="S266" s="2">
        <v>0</v>
      </c>
      <c r="T266">
        <f t="shared" si="16"/>
        <v>0.4</v>
      </c>
      <c r="U266">
        <f t="shared" si="17"/>
        <v>1.4000000000000004</v>
      </c>
      <c r="V266">
        <f t="shared" si="18"/>
        <v>0.69348849999999995</v>
      </c>
      <c r="W266">
        <f t="shared" si="19"/>
        <v>0.75272097500000013</v>
      </c>
    </row>
    <row r="267" spans="1:23" x14ac:dyDescent="0.25">
      <c r="A267" t="s">
        <v>1187</v>
      </c>
      <c r="B267" s="1">
        <v>43222</v>
      </c>
      <c r="C267" t="s">
        <v>1188</v>
      </c>
      <c r="D267" t="s">
        <v>1189</v>
      </c>
      <c r="E267" t="s">
        <v>1190</v>
      </c>
      <c r="F267" s="1">
        <v>43206</v>
      </c>
      <c r="G267">
        <v>1</v>
      </c>
      <c r="H267">
        <v>1309380</v>
      </c>
      <c r="I267">
        <v>68539</v>
      </c>
      <c r="J267">
        <v>996</v>
      </c>
      <c r="K267">
        <v>5932</v>
      </c>
      <c r="L267" t="b">
        <v>0</v>
      </c>
      <c r="M267" t="b">
        <v>0</v>
      </c>
      <c r="N267" t="b">
        <v>0</v>
      </c>
      <c r="O267">
        <v>16</v>
      </c>
      <c r="P267">
        <v>15</v>
      </c>
      <c r="Q267" s="2">
        <v>0.05</v>
      </c>
      <c r="R267" s="2">
        <v>0</v>
      </c>
      <c r="S267" s="2">
        <v>0</v>
      </c>
      <c r="T267">
        <f t="shared" si="16"/>
        <v>0.4</v>
      </c>
      <c r="U267">
        <f t="shared" si="17"/>
        <v>11.8</v>
      </c>
      <c r="V267">
        <f t="shared" si="18"/>
        <v>1.15469</v>
      </c>
      <c r="W267">
        <f t="shared" si="19"/>
        <v>3.5141415000000005</v>
      </c>
    </row>
    <row r="268" spans="1:23" x14ac:dyDescent="0.25">
      <c r="A268" t="s">
        <v>1191</v>
      </c>
      <c r="B268" s="1">
        <v>43106</v>
      </c>
      <c r="C268" t="s">
        <v>1192</v>
      </c>
      <c r="D268" t="s">
        <v>1193</v>
      </c>
      <c r="E268" t="s">
        <v>1194</v>
      </c>
      <c r="F268" s="1">
        <v>43098</v>
      </c>
      <c r="G268">
        <v>1</v>
      </c>
      <c r="H268">
        <v>372465</v>
      </c>
      <c r="I268">
        <v>8738</v>
      </c>
      <c r="J268">
        <v>183</v>
      </c>
      <c r="K268">
        <v>741</v>
      </c>
      <c r="L268" t="b">
        <v>0</v>
      </c>
      <c r="M268" t="b">
        <v>0</v>
      </c>
      <c r="N268" t="b">
        <v>0</v>
      </c>
      <c r="O268">
        <v>8</v>
      </c>
      <c r="P268">
        <v>7</v>
      </c>
      <c r="Q268" s="2">
        <v>0.02</v>
      </c>
      <c r="R268" s="2">
        <v>0</v>
      </c>
      <c r="S268" s="2">
        <v>0</v>
      </c>
      <c r="T268">
        <f t="shared" si="16"/>
        <v>0.4</v>
      </c>
      <c r="U268">
        <f t="shared" si="17"/>
        <v>5.4</v>
      </c>
      <c r="V268">
        <f t="shared" si="18"/>
        <v>0.38623249999999998</v>
      </c>
      <c r="W268">
        <f t="shared" si="19"/>
        <v>1.6451813750000002</v>
      </c>
    </row>
    <row r="269" spans="1:23" x14ac:dyDescent="0.25">
      <c r="A269" t="s">
        <v>1195</v>
      </c>
      <c r="B269" s="1">
        <v>43087</v>
      </c>
      <c r="C269" t="s">
        <v>1196</v>
      </c>
      <c r="D269" t="s">
        <v>1197</v>
      </c>
      <c r="E269" t="s">
        <v>1198</v>
      </c>
      <c r="F269" s="1">
        <v>43083</v>
      </c>
      <c r="G269">
        <v>1</v>
      </c>
      <c r="H269">
        <v>12591</v>
      </c>
      <c r="I269">
        <v>57</v>
      </c>
      <c r="J269">
        <v>4</v>
      </c>
      <c r="K269">
        <v>8</v>
      </c>
      <c r="L269" t="b">
        <v>0</v>
      </c>
      <c r="M269" t="b">
        <v>0</v>
      </c>
      <c r="N269" t="b">
        <v>0</v>
      </c>
      <c r="O269">
        <v>4</v>
      </c>
      <c r="P269">
        <v>4</v>
      </c>
      <c r="Q269" s="2">
        <v>0</v>
      </c>
      <c r="R269" s="2">
        <v>0</v>
      </c>
      <c r="S269" s="2">
        <v>0</v>
      </c>
      <c r="T269">
        <f t="shared" si="16"/>
        <v>0.4</v>
      </c>
      <c r="U269">
        <f t="shared" si="17"/>
        <v>3.2</v>
      </c>
      <c r="V269">
        <f t="shared" si="18"/>
        <v>6.2954999999999999E-3</v>
      </c>
      <c r="W269">
        <f t="shared" si="19"/>
        <v>0.96220342500000011</v>
      </c>
    </row>
    <row r="270" spans="1:23" x14ac:dyDescent="0.25">
      <c r="A270" t="s">
        <v>1199</v>
      </c>
      <c r="B270" s="1">
        <v>43265</v>
      </c>
      <c r="C270" t="s">
        <v>1200</v>
      </c>
      <c r="D270" t="s">
        <v>1201</v>
      </c>
      <c r="E270" t="s">
        <v>1202</v>
      </c>
      <c r="F270" s="1">
        <v>43238</v>
      </c>
      <c r="G270">
        <v>1</v>
      </c>
      <c r="H270">
        <v>8259128</v>
      </c>
      <c r="I270">
        <v>645888</v>
      </c>
      <c r="J270">
        <v>4052</v>
      </c>
      <c r="K270">
        <v>62610</v>
      </c>
      <c r="L270" t="b">
        <v>0</v>
      </c>
      <c r="M270" t="b">
        <v>0</v>
      </c>
      <c r="N270" t="b">
        <v>0</v>
      </c>
      <c r="O270">
        <v>27</v>
      </c>
      <c r="P270">
        <v>25</v>
      </c>
      <c r="Q270" s="2">
        <v>0.08</v>
      </c>
      <c r="R270" s="2">
        <v>0</v>
      </c>
      <c r="S270" s="2">
        <v>0.01</v>
      </c>
      <c r="T270">
        <f t="shared" si="16"/>
        <v>0.4</v>
      </c>
      <c r="U270">
        <f t="shared" si="17"/>
        <v>19.600000000000001</v>
      </c>
      <c r="V270">
        <f t="shared" si="18"/>
        <v>5.1795640000000001</v>
      </c>
      <c r="W270">
        <f t="shared" si="19"/>
        <v>6.8728474000000004</v>
      </c>
    </row>
    <row r="271" spans="1:23" x14ac:dyDescent="0.25">
      <c r="A271" t="s">
        <v>1203</v>
      </c>
      <c r="B271" s="1">
        <v>43262</v>
      </c>
      <c r="C271" t="s">
        <v>1204</v>
      </c>
      <c r="D271" t="s">
        <v>1205</v>
      </c>
      <c r="E271" t="s">
        <v>1206</v>
      </c>
      <c r="F271" s="1">
        <v>43234</v>
      </c>
      <c r="G271">
        <v>1</v>
      </c>
      <c r="H271">
        <v>1236919</v>
      </c>
      <c r="I271">
        <v>99533</v>
      </c>
      <c r="J271">
        <v>823</v>
      </c>
      <c r="K271">
        <v>28003</v>
      </c>
      <c r="L271" t="b">
        <v>0</v>
      </c>
      <c r="M271" t="b">
        <v>0</v>
      </c>
      <c r="N271" t="b">
        <v>0</v>
      </c>
      <c r="O271">
        <v>28</v>
      </c>
      <c r="P271">
        <v>27</v>
      </c>
      <c r="Q271" s="2">
        <v>0.08</v>
      </c>
      <c r="R271" s="2">
        <v>0</v>
      </c>
      <c r="S271" s="2">
        <v>0.02</v>
      </c>
      <c r="T271">
        <f t="shared" si="16"/>
        <v>0.4</v>
      </c>
      <c r="U271">
        <f t="shared" si="17"/>
        <v>21.400000000000002</v>
      </c>
      <c r="V271">
        <f t="shared" si="18"/>
        <v>1.9184595</v>
      </c>
      <c r="W271">
        <f t="shared" si="19"/>
        <v>6.1814608250000003</v>
      </c>
    </row>
    <row r="272" spans="1:23" x14ac:dyDescent="0.25">
      <c r="A272" t="s">
        <v>1207</v>
      </c>
      <c r="B272" s="1">
        <v>43104</v>
      </c>
      <c r="C272" t="s">
        <v>1208</v>
      </c>
      <c r="D272" t="s">
        <v>1209</v>
      </c>
      <c r="E272" t="s">
        <v>1210</v>
      </c>
      <c r="F272" s="1">
        <v>43092</v>
      </c>
      <c r="G272">
        <v>1</v>
      </c>
      <c r="H272">
        <v>2251104</v>
      </c>
      <c r="I272">
        <v>27656</v>
      </c>
      <c r="J272">
        <v>3257</v>
      </c>
      <c r="K272">
        <v>1249</v>
      </c>
      <c r="L272" t="b">
        <v>0</v>
      </c>
      <c r="M272" t="b">
        <v>0</v>
      </c>
      <c r="N272" t="b">
        <v>0</v>
      </c>
      <c r="O272">
        <v>12</v>
      </c>
      <c r="P272">
        <v>3</v>
      </c>
      <c r="Q272" s="2">
        <v>0.01</v>
      </c>
      <c r="R272" s="2">
        <v>0</v>
      </c>
      <c r="S272" s="2">
        <v>0</v>
      </c>
      <c r="T272">
        <f t="shared" si="16"/>
        <v>0.4</v>
      </c>
      <c r="U272">
        <f t="shared" si="17"/>
        <v>0.60000000000000031</v>
      </c>
      <c r="V272">
        <f t="shared" si="18"/>
        <v>1.225552</v>
      </c>
      <c r="W272">
        <f t="shared" si="19"/>
        <v>0.73894320000000002</v>
      </c>
    </row>
    <row r="273" spans="1:23" x14ac:dyDescent="0.25">
      <c r="A273" t="s">
        <v>1211</v>
      </c>
      <c r="B273" s="1">
        <v>43106</v>
      </c>
      <c r="C273" t="s">
        <v>1212</v>
      </c>
      <c r="D273" t="s">
        <v>1213</v>
      </c>
      <c r="E273" t="s">
        <v>1214</v>
      </c>
      <c r="F273" s="1">
        <v>43102</v>
      </c>
      <c r="G273">
        <v>1</v>
      </c>
      <c r="H273">
        <v>307093</v>
      </c>
      <c r="I273">
        <v>4334</v>
      </c>
      <c r="J273">
        <v>972</v>
      </c>
      <c r="K273">
        <v>3054</v>
      </c>
      <c r="L273" t="b">
        <v>0</v>
      </c>
      <c r="M273" t="b">
        <v>0</v>
      </c>
      <c r="N273" t="b">
        <v>0</v>
      </c>
      <c r="O273">
        <v>4</v>
      </c>
      <c r="P273">
        <v>3</v>
      </c>
      <c r="Q273" s="2">
        <v>0.01</v>
      </c>
      <c r="R273" s="2">
        <v>0</v>
      </c>
      <c r="S273" s="2">
        <v>0.01</v>
      </c>
      <c r="T273">
        <f t="shared" si="16"/>
        <v>0.4</v>
      </c>
      <c r="U273">
        <f t="shared" si="17"/>
        <v>2.2000000000000002</v>
      </c>
      <c r="V273">
        <f t="shared" si="18"/>
        <v>0.50354650000000001</v>
      </c>
      <c r="W273">
        <f t="shared" si="19"/>
        <v>0.88624127500000005</v>
      </c>
    </row>
    <row r="274" spans="1:23" x14ac:dyDescent="0.25">
      <c r="A274" t="s">
        <v>1215</v>
      </c>
      <c r="B274" s="1">
        <v>43079</v>
      </c>
      <c r="C274" t="s">
        <v>1216</v>
      </c>
      <c r="D274" t="s">
        <v>1217</v>
      </c>
      <c r="E274" t="s">
        <v>1218</v>
      </c>
      <c r="F274" s="1">
        <v>43073</v>
      </c>
      <c r="G274">
        <v>1</v>
      </c>
      <c r="H274">
        <v>9947</v>
      </c>
      <c r="I274">
        <v>14</v>
      </c>
      <c r="J274">
        <v>1</v>
      </c>
      <c r="K274">
        <v>6</v>
      </c>
      <c r="L274" t="b">
        <v>0</v>
      </c>
      <c r="M274" t="b">
        <v>0</v>
      </c>
      <c r="N274" t="b">
        <v>0</v>
      </c>
      <c r="O274">
        <v>6</v>
      </c>
      <c r="P274">
        <v>3</v>
      </c>
      <c r="Q274" s="2">
        <v>0</v>
      </c>
      <c r="R274" s="2">
        <v>0</v>
      </c>
      <c r="S274" s="2">
        <v>0</v>
      </c>
      <c r="T274">
        <f t="shared" si="16"/>
        <v>0.4</v>
      </c>
      <c r="U274">
        <f t="shared" si="17"/>
        <v>1.8000000000000003</v>
      </c>
      <c r="V274">
        <f t="shared" si="18"/>
        <v>4.9734999999999996E-3</v>
      </c>
      <c r="W274">
        <f t="shared" si="19"/>
        <v>0.6117407250000001</v>
      </c>
    </row>
    <row r="275" spans="1:23" x14ac:dyDescent="0.25">
      <c r="A275" t="s">
        <v>1219</v>
      </c>
      <c r="B275" s="1">
        <v>43193</v>
      </c>
      <c r="C275" t="s">
        <v>1220</v>
      </c>
      <c r="D275" t="s">
        <v>1221</v>
      </c>
      <c r="E275" t="s">
        <v>1222</v>
      </c>
      <c r="F275" s="1">
        <v>43176</v>
      </c>
      <c r="G275">
        <v>1</v>
      </c>
      <c r="H275">
        <v>3633365</v>
      </c>
      <c r="I275">
        <v>34995</v>
      </c>
      <c r="J275">
        <v>3470</v>
      </c>
      <c r="K275">
        <v>4141</v>
      </c>
      <c r="L275" t="b">
        <v>0</v>
      </c>
      <c r="M275" t="b">
        <v>0</v>
      </c>
      <c r="N275" t="b">
        <v>0</v>
      </c>
      <c r="O275">
        <v>17</v>
      </c>
      <c r="P275">
        <v>5</v>
      </c>
      <c r="Q275" s="2">
        <v>0.01</v>
      </c>
      <c r="R275" s="2">
        <v>0</v>
      </c>
      <c r="S275" s="2">
        <v>0</v>
      </c>
      <c r="T275">
        <f t="shared" si="16"/>
        <v>0.4</v>
      </c>
      <c r="U275">
        <f t="shared" si="17"/>
        <v>1.5999999999999996</v>
      </c>
      <c r="V275">
        <f t="shared" si="18"/>
        <v>1.9166825000000001</v>
      </c>
      <c r="W275">
        <f t="shared" si="19"/>
        <v>1.2308388749999999</v>
      </c>
    </row>
    <row r="276" spans="1:23" x14ac:dyDescent="0.25">
      <c r="A276" t="s">
        <v>1223</v>
      </c>
      <c r="B276" s="1">
        <v>43125</v>
      </c>
      <c r="C276" t="s">
        <v>1224</v>
      </c>
      <c r="D276" t="s">
        <v>198</v>
      </c>
      <c r="E276" t="s">
        <v>1225</v>
      </c>
      <c r="F276" s="1">
        <v>43124</v>
      </c>
      <c r="G276">
        <v>1</v>
      </c>
      <c r="H276">
        <v>148659</v>
      </c>
      <c r="I276">
        <v>2325</v>
      </c>
      <c r="J276">
        <v>136</v>
      </c>
      <c r="K276">
        <v>197</v>
      </c>
      <c r="L276" t="b">
        <v>0</v>
      </c>
      <c r="M276" t="b">
        <v>0</v>
      </c>
      <c r="N276" t="b">
        <v>0</v>
      </c>
      <c r="O276">
        <v>1</v>
      </c>
      <c r="P276">
        <v>1</v>
      </c>
      <c r="Q276" s="2">
        <v>0.02</v>
      </c>
      <c r="R276" s="2">
        <v>0</v>
      </c>
      <c r="S276" s="2">
        <v>0</v>
      </c>
      <c r="T276">
        <f t="shared" si="16"/>
        <v>0.4</v>
      </c>
      <c r="U276">
        <f t="shared" si="17"/>
        <v>0.8</v>
      </c>
      <c r="V276">
        <f t="shared" si="18"/>
        <v>0.2743295</v>
      </c>
      <c r="W276">
        <f t="shared" si="19"/>
        <v>0.45601532500000003</v>
      </c>
    </row>
    <row r="277" spans="1:23" x14ac:dyDescent="0.25">
      <c r="A277" t="s">
        <v>1226</v>
      </c>
      <c r="B277" s="1">
        <v>43151</v>
      </c>
      <c r="C277" t="s">
        <v>1227</v>
      </c>
      <c r="D277" t="s">
        <v>1228</v>
      </c>
      <c r="E277" t="s">
        <v>1229</v>
      </c>
      <c r="F277" s="1">
        <v>43143</v>
      </c>
      <c r="G277">
        <v>1</v>
      </c>
      <c r="H277">
        <v>361852</v>
      </c>
      <c r="I277">
        <v>12384</v>
      </c>
      <c r="J277">
        <v>2617</v>
      </c>
      <c r="K277">
        <v>1551</v>
      </c>
      <c r="L277" t="b">
        <v>0</v>
      </c>
      <c r="M277" t="b">
        <v>0</v>
      </c>
      <c r="N277" t="b">
        <v>0</v>
      </c>
      <c r="O277">
        <v>8</v>
      </c>
      <c r="P277">
        <v>7</v>
      </c>
      <c r="Q277" s="2">
        <v>0.03</v>
      </c>
      <c r="R277" s="2">
        <v>-0.01</v>
      </c>
      <c r="S277" s="2">
        <v>0</v>
      </c>
      <c r="T277">
        <f t="shared" si="16"/>
        <v>0.4</v>
      </c>
      <c r="U277">
        <f t="shared" si="17"/>
        <v>5.4</v>
      </c>
      <c r="V277">
        <f t="shared" si="18"/>
        <v>0.33092599999999994</v>
      </c>
      <c r="W277">
        <f t="shared" si="19"/>
        <v>1.6258241000000002</v>
      </c>
    </row>
    <row r="278" spans="1:23" x14ac:dyDescent="0.25">
      <c r="A278" t="s">
        <v>1230</v>
      </c>
      <c r="B278" s="1">
        <v>43236</v>
      </c>
      <c r="C278" t="s">
        <v>1231</v>
      </c>
      <c r="D278" t="s">
        <v>355</v>
      </c>
      <c r="E278" t="s">
        <v>1232</v>
      </c>
      <c r="F278" s="1">
        <v>43234</v>
      </c>
      <c r="G278">
        <v>1</v>
      </c>
      <c r="H278">
        <v>1195009</v>
      </c>
      <c r="I278">
        <v>27935</v>
      </c>
      <c r="J278">
        <v>446</v>
      </c>
      <c r="K278">
        <v>965</v>
      </c>
      <c r="L278" t="b">
        <v>0</v>
      </c>
      <c r="M278" t="b">
        <v>0</v>
      </c>
      <c r="N278" t="b">
        <v>0</v>
      </c>
      <c r="O278">
        <v>2</v>
      </c>
      <c r="P278">
        <v>3</v>
      </c>
      <c r="Q278" s="2">
        <v>0.02</v>
      </c>
      <c r="R278" s="2">
        <v>0</v>
      </c>
      <c r="S278" s="2">
        <v>0</v>
      </c>
      <c r="T278">
        <f t="shared" si="16"/>
        <v>0.4</v>
      </c>
      <c r="U278">
        <f t="shared" si="17"/>
        <v>2.6000000000000005</v>
      </c>
      <c r="V278">
        <f t="shared" si="18"/>
        <v>0.79750450000000006</v>
      </c>
      <c r="W278">
        <f t="shared" si="19"/>
        <v>1.0891265750000001</v>
      </c>
    </row>
    <row r="279" spans="1:23" x14ac:dyDescent="0.25">
      <c r="A279" t="s">
        <v>1233</v>
      </c>
      <c r="B279" s="1">
        <v>43145</v>
      </c>
      <c r="C279" t="s">
        <v>1234</v>
      </c>
      <c r="D279" t="s">
        <v>1235</v>
      </c>
      <c r="E279" t="s">
        <v>1236</v>
      </c>
      <c r="F279" s="1">
        <v>43137</v>
      </c>
      <c r="G279">
        <v>1</v>
      </c>
      <c r="H279">
        <v>60574</v>
      </c>
      <c r="I279">
        <v>234</v>
      </c>
      <c r="J279">
        <v>10</v>
      </c>
      <c r="K279">
        <v>73</v>
      </c>
      <c r="L279" t="b">
        <v>0</v>
      </c>
      <c r="M279" t="b">
        <v>0</v>
      </c>
      <c r="N279" t="b">
        <v>0</v>
      </c>
      <c r="O279">
        <v>8</v>
      </c>
      <c r="P279">
        <v>8</v>
      </c>
      <c r="Q279" s="2">
        <v>0</v>
      </c>
      <c r="R279" s="2">
        <v>0</v>
      </c>
      <c r="S279" s="2">
        <v>0</v>
      </c>
      <c r="T279">
        <f t="shared" si="16"/>
        <v>0.4</v>
      </c>
      <c r="U279">
        <f t="shared" si="17"/>
        <v>6.4</v>
      </c>
      <c r="V279">
        <f t="shared" si="18"/>
        <v>3.0286999999999998E-2</v>
      </c>
      <c r="W279">
        <f t="shared" si="19"/>
        <v>1.7706004500000003</v>
      </c>
    </row>
    <row r="280" spans="1:23" x14ac:dyDescent="0.25">
      <c r="A280" t="s">
        <v>1237</v>
      </c>
      <c r="B280" s="1">
        <v>43137</v>
      </c>
      <c r="C280" t="s">
        <v>1238</v>
      </c>
      <c r="D280" t="s">
        <v>1239</v>
      </c>
      <c r="E280" t="s">
        <v>1240</v>
      </c>
      <c r="F280" s="1">
        <v>43131</v>
      </c>
      <c r="G280">
        <v>1</v>
      </c>
      <c r="H280">
        <v>340791</v>
      </c>
      <c r="I280">
        <v>18868</v>
      </c>
      <c r="J280">
        <v>175</v>
      </c>
      <c r="K280">
        <v>401</v>
      </c>
      <c r="L280" t="b">
        <v>0</v>
      </c>
      <c r="M280" t="b">
        <v>0</v>
      </c>
      <c r="N280" t="b">
        <v>0</v>
      </c>
      <c r="O280">
        <v>6</v>
      </c>
      <c r="P280">
        <v>5</v>
      </c>
      <c r="Q280" s="2">
        <v>0.06</v>
      </c>
      <c r="R280" s="2">
        <v>0</v>
      </c>
      <c r="S280" s="2">
        <v>0</v>
      </c>
      <c r="T280">
        <f t="shared" si="16"/>
        <v>0.4</v>
      </c>
      <c r="U280">
        <f t="shared" si="17"/>
        <v>3.8</v>
      </c>
      <c r="V280">
        <f t="shared" si="18"/>
        <v>0.77039550000000001</v>
      </c>
      <c r="W280">
        <f t="shared" si="19"/>
        <v>1.3796384249999998</v>
      </c>
    </row>
    <row r="281" spans="1:23" x14ac:dyDescent="0.25">
      <c r="A281" t="s">
        <v>1241</v>
      </c>
      <c r="B281" s="1">
        <v>43185</v>
      </c>
      <c r="C281" t="s">
        <v>1242</v>
      </c>
      <c r="D281" t="s">
        <v>1243</v>
      </c>
      <c r="E281" t="s">
        <v>1244</v>
      </c>
      <c r="F281" s="1">
        <v>43174</v>
      </c>
      <c r="G281">
        <v>1</v>
      </c>
      <c r="H281">
        <v>6848484</v>
      </c>
      <c r="I281">
        <v>208955</v>
      </c>
      <c r="J281">
        <v>3287</v>
      </c>
      <c r="K281">
        <v>14325</v>
      </c>
      <c r="L281" t="b">
        <v>0</v>
      </c>
      <c r="M281" t="b">
        <v>0</v>
      </c>
      <c r="N281" t="b">
        <v>0</v>
      </c>
      <c r="O281">
        <v>11</v>
      </c>
      <c r="P281">
        <v>11</v>
      </c>
      <c r="Q281" s="2">
        <v>0.03</v>
      </c>
      <c r="R281" s="2">
        <v>0</v>
      </c>
      <c r="S281" s="2">
        <v>0</v>
      </c>
      <c r="T281">
        <f t="shared" si="16"/>
        <v>0.4</v>
      </c>
      <c r="U281">
        <f t="shared" si="17"/>
        <v>8.8000000000000007</v>
      </c>
      <c r="V281">
        <f t="shared" si="18"/>
        <v>3.7242419999999998</v>
      </c>
      <c r="W281">
        <f t="shared" si="19"/>
        <v>3.6634847000000001</v>
      </c>
    </row>
    <row r="282" spans="1:23" x14ac:dyDescent="0.25">
      <c r="A282" t="s">
        <v>1245</v>
      </c>
      <c r="B282" s="1">
        <v>43103</v>
      </c>
      <c r="C282" t="s">
        <v>1246</v>
      </c>
      <c r="D282" t="s">
        <v>1247</v>
      </c>
      <c r="E282" t="s">
        <v>1248</v>
      </c>
      <c r="F282" s="1">
        <v>43091</v>
      </c>
      <c r="G282">
        <v>1</v>
      </c>
      <c r="H282">
        <v>1093889</v>
      </c>
      <c r="I282">
        <v>27329</v>
      </c>
      <c r="J282">
        <v>1755</v>
      </c>
      <c r="K282">
        <v>1799</v>
      </c>
      <c r="L282" t="b">
        <v>0</v>
      </c>
      <c r="M282" t="b">
        <v>0</v>
      </c>
      <c r="N282" t="b">
        <v>0</v>
      </c>
      <c r="O282">
        <v>12</v>
      </c>
      <c r="P282">
        <v>12</v>
      </c>
      <c r="Q282" s="2">
        <v>0.02</v>
      </c>
      <c r="R282" s="2">
        <v>0</v>
      </c>
      <c r="S282" s="2">
        <v>0</v>
      </c>
      <c r="T282">
        <f t="shared" si="16"/>
        <v>0.4</v>
      </c>
      <c r="U282">
        <f t="shared" si="17"/>
        <v>9.6000000000000014</v>
      </c>
      <c r="V282">
        <f t="shared" si="18"/>
        <v>0.7469444999999999</v>
      </c>
      <c r="W282">
        <f t="shared" si="19"/>
        <v>2.8214305750000004</v>
      </c>
    </row>
    <row r="283" spans="1:23" x14ac:dyDescent="0.25">
      <c r="A283" t="s">
        <v>1249</v>
      </c>
      <c r="B283" s="1">
        <v>43237</v>
      </c>
      <c r="C283" t="s">
        <v>1250</v>
      </c>
      <c r="D283" t="s">
        <v>1114</v>
      </c>
      <c r="E283" t="s">
        <v>1251</v>
      </c>
      <c r="F283" s="1">
        <v>43233</v>
      </c>
      <c r="G283">
        <v>1</v>
      </c>
      <c r="H283">
        <v>365394</v>
      </c>
      <c r="I283">
        <v>1814</v>
      </c>
      <c r="J283">
        <v>335</v>
      </c>
      <c r="K283">
        <v>1284</v>
      </c>
      <c r="L283" t="b">
        <v>0</v>
      </c>
      <c r="M283" t="b">
        <v>0</v>
      </c>
      <c r="N283" t="b">
        <v>0</v>
      </c>
      <c r="O283">
        <v>4</v>
      </c>
      <c r="P283">
        <v>4</v>
      </c>
      <c r="Q283" s="2">
        <v>0</v>
      </c>
      <c r="R283" s="2">
        <v>0</v>
      </c>
      <c r="S283" s="2">
        <v>0</v>
      </c>
      <c r="T283">
        <f t="shared" si="16"/>
        <v>0.4</v>
      </c>
      <c r="U283">
        <f t="shared" si="17"/>
        <v>3.2</v>
      </c>
      <c r="V283">
        <f t="shared" si="18"/>
        <v>0.182697</v>
      </c>
      <c r="W283">
        <f t="shared" si="19"/>
        <v>1.02394395</v>
      </c>
    </row>
    <row r="284" spans="1:23" x14ac:dyDescent="0.25">
      <c r="A284" t="s">
        <v>1252</v>
      </c>
      <c r="B284" s="1">
        <v>43086</v>
      </c>
      <c r="C284" t="s">
        <v>1253</v>
      </c>
      <c r="D284" t="s">
        <v>1254</v>
      </c>
      <c r="E284" t="s">
        <v>1255</v>
      </c>
      <c r="F284" s="1">
        <v>43081</v>
      </c>
      <c r="G284">
        <v>1</v>
      </c>
      <c r="H284">
        <v>58643</v>
      </c>
      <c r="I284">
        <v>1908</v>
      </c>
      <c r="J284">
        <v>58</v>
      </c>
      <c r="K284">
        <v>357</v>
      </c>
      <c r="L284" t="b">
        <v>0</v>
      </c>
      <c r="M284" t="b">
        <v>0</v>
      </c>
      <c r="N284" t="b">
        <v>0</v>
      </c>
      <c r="O284">
        <v>5</v>
      </c>
      <c r="P284">
        <v>4</v>
      </c>
      <c r="Q284" s="2">
        <v>0.03</v>
      </c>
      <c r="R284" s="2">
        <v>0</v>
      </c>
      <c r="S284" s="2">
        <v>0.01</v>
      </c>
      <c r="T284">
        <f t="shared" si="16"/>
        <v>0.4</v>
      </c>
      <c r="U284">
        <f t="shared" si="17"/>
        <v>3</v>
      </c>
      <c r="V284">
        <f t="shared" si="18"/>
        <v>0.57932150000000004</v>
      </c>
      <c r="W284">
        <f t="shared" si="19"/>
        <v>1.1127625249999999</v>
      </c>
    </row>
    <row r="285" spans="1:23" x14ac:dyDescent="0.25">
      <c r="A285" t="s">
        <v>1256</v>
      </c>
      <c r="B285" s="1">
        <v>43116</v>
      </c>
      <c r="C285" t="s">
        <v>1257</v>
      </c>
      <c r="D285" t="s">
        <v>818</v>
      </c>
      <c r="E285" t="s">
        <v>1258</v>
      </c>
      <c r="F285" s="1">
        <v>43112</v>
      </c>
      <c r="G285">
        <v>1</v>
      </c>
      <c r="H285">
        <v>132889</v>
      </c>
      <c r="I285">
        <v>2660</v>
      </c>
      <c r="J285">
        <v>53</v>
      </c>
      <c r="K285">
        <v>65</v>
      </c>
      <c r="L285" t="b">
        <v>0</v>
      </c>
      <c r="M285" t="b">
        <v>0</v>
      </c>
      <c r="N285" t="b">
        <v>0</v>
      </c>
      <c r="O285">
        <v>4</v>
      </c>
      <c r="P285">
        <v>4</v>
      </c>
      <c r="Q285" s="2">
        <v>0.02</v>
      </c>
      <c r="R285" s="2">
        <v>0</v>
      </c>
      <c r="S285" s="2">
        <v>0</v>
      </c>
      <c r="T285">
        <f t="shared" si="16"/>
        <v>0.4</v>
      </c>
      <c r="U285">
        <f t="shared" si="17"/>
        <v>3.2</v>
      </c>
      <c r="V285">
        <f t="shared" si="18"/>
        <v>0.26644450000000003</v>
      </c>
      <c r="W285">
        <f t="shared" si="19"/>
        <v>1.0532555750000001</v>
      </c>
    </row>
    <row r="286" spans="1:23" x14ac:dyDescent="0.25">
      <c r="A286" t="s">
        <v>1259</v>
      </c>
      <c r="B286" s="1">
        <v>43074</v>
      </c>
      <c r="C286" t="s">
        <v>1260</v>
      </c>
      <c r="D286" t="s">
        <v>1261</v>
      </c>
      <c r="E286" t="s">
        <v>1262</v>
      </c>
      <c r="F286" s="1">
        <v>43067</v>
      </c>
      <c r="G286">
        <v>1</v>
      </c>
      <c r="H286">
        <v>70177</v>
      </c>
      <c r="I286">
        <v>3109</v>
      </c>
      <c r="J286">
        <v>62</v>
      </c>
      <c r="K286">
        <v>651</v>
      </c>
      <c r="L286" t="b">
        <v>0</v>
      </c>
      <c r="M286" t="b">
        <v>0</v>
      </c>
      <c r="N286" t="b">
        <v>0</v>
      </c>
      <c r="O286">
        <v>7</v>
      </c>
      <c r="P286">
        <v>6</v>
      </c>
      <c r="Q286" s="2">
        <v>0.04</v>
      </c>
      <c r="R286" s="2">
        <v>0</v>
      </c>
      <c r="S286" s="2">
        <v>0.01</v>
      </c>
      <c r="T286">
        <f t="shared" si="16"/>
        <v>0.4</v>
      </c>
      <c r="U286">
        <f t="shared" si="17"/>
        <v>4.6000000000000005</v>
      </c>
      <c r="V286">
        <f t="shared" si="18"/>
        <v>0.68508849999999999</v>
      </c>
      <c r="W286">
        <f t="shared" si="19"/>
        <v>1.549780975</v>
      </c>
    </row>
    <row r="287" spans="1:23" x14ac:dyDescent="0.25">
      <c r="A287" t="s">
        <v>1263</v>
      </c>
      <c r="B287" s="1">
        <v>43142</v>
      </c>
      <c r="C287" t="s">
        <v>1264</v>
      </c>
      <c r="D287" t="s">
        <v>1265</v>
      </c>
      <c r="E287" t="s">
        <v>1266</v>
      </c>
      <c r="F287" s="1">
        <v>43136</v>
      </c>
      <c r="G287">
        <v>1</v>
      </c>
      <c r="H287">
        <v>214900</v>
      </c>
      <c r="I287">
        <v>469</v>
      </c>
      <c r="J287">
        <v>290</v>
      </c>
      <c r="K287">
        <v>100</v>
      </c>
      <c r="L287" t="b">
        <v>0</v>
      </c>
      <c r="M287" t="b">
        <v>0</v>
      </c>
      <c r="N287" t="b">
        <v>0</v>
      </c>
      <c r="O287">
        <v>6</v>
      </c>
      <c r="P287">
        <v>5</v>
      </c>
      <c r="Q287" s="2">
        <v>0</v>
      </c>
      <c r="R287" s="2">
        <v>0</v>
      </c>
      <c r="S287" s="2">
        <v>0</v>
      </c>
      <c r="T287">
        <f t="shared" si="16"/>
        <v>0.4</v>
      </c>
      <c r="U287">
        <f t="shared" si="17"/>
        <v>3.8</v>
      </c>
      <c r="V287">
        <f t="shared" si="18"/>
        <v>0.10744999999999999</v>
      </c>
      <c r="W287">
        <f t="shared" si="19"/>
        <v>1.1476074999999999</v>
      </c>
    </row>
    <row r="288" spans="1:23" x14ac:dyDescent="0.25">
      <c r="A288" t="s">
        <v>1267</v>
      </c>
      <c r="B288" s="1">
        <v>43087</v>
      </c>
      <c r="C288" t="s">
        <v>1268</v>
      </c>
      <c r="D288" t="s">
        <v>1269</v>
      </c>
      <c r="E288" t="s">
        <v>1270</v>
      </c>
      <c r="F288" s="1">
        <v>43082</v>
      </c>
      <c r="G288">
        <v>1</v>
      </c>
      <c r="H288">
        <v>36476</v>
      </c>
      <c r="I288">
        <v>4271</v>
      </c>
      <c r="J288">
        <v>21</v>
      </c>
      <c r="K288">
        <v>710</v>
      </c>
      <c r="L288" t="b">
        <v>0</v>
      </c>
      <c r="M288" t="b">
        <v>0</v>
      </c>
      <c r="N288" t="b">
        <v>0</v>
      </c>
      <c r="O288">
        <v>5</v>
      </c>
      <c r="P288">
        <v>5</v>
      </c>
      <c r="Q288" s="2">
        <v>0.12</v>
      </c>
      <c r="R288" s="2">
        <v>0</v>
      </c>
      <c r="S288" s="2">
        <v>0.02</v>
      </c>
      <c r="T288">
        <f t="shared" si="16"/>
        <v>0.4</v>
      </c>
      <c r="U288">
        <f t="shared" si="17"/>
        <v>4</v>
      </c>
      <c r="V288">
        <f t="shared" si="18"/>
        <v>1.7182379999999999</v>
      </c>
      <c r="W288">
        <f t="shared" si="19"/>
        <v>1.7613833000000001</v>
      </c>
    </row>
    <row r="289" spans="1:23" x14ac:dyDescent="0.25">
      <c r="A289" t="s">
        <v>1271</v>
      </c>
      <c r="B289" s="1">
        <v>43056</v>
      </c>
      <c r="C289" t="s">
        <v>1272</v>
      </c>
      <c r="D289" t="s">
        <v>1273</v>
      </c>
      <c r="E289" t="s">
        <v>1274</v>
      </c>
      <c r="F289" s="1">
        <v>43052</v>
      </c>
      <c r="G289">
        <v>1</v>
      </c>
      <c r="H289">
        <v>6801</v>
      </c>
      <c r="I289">
        <v>11</v>
      </c>
      <c r="J289">
        <v>35</v>
      </c>
      <c r="K289">
        <v>16</v>
      </c>
      <c r="L289" t="b">
        <v>0</v>
      </c>
      <c r="M289" t="b">
        <v>0</v>
      </c>
      <c r="N289" t="b">
        <v>0</v>
      </c>
      <c r="O289">
        <v>4</v>
      </c>
      <c r="P289">
        <v>3</v>
      </c>
      <c r="Q289" s="2">
        <v>0</v>
      </c>
      <c r="R289" s="2">
        <v>-0.01</v>
      </c>
      <c r="S289" s="2">
        <v>0</v>
      </c>
      <c r="T289">
        <f t="shared" si="16"/>
        <v>0.4</v>
      </c>
      <c r="U289">
        <f t="shared" si="17"/>
        <v>2.2000000000000002</v>
      </c>
      <c r="V289">
        <f t="shared" si="18"/>
        <v>-0.14659949999999999</v>
      </c>
      <c r="W289">
        <f t="shared" si="19"/>
        <v>0.65869017500000004</v>
      </c>
    </row>
    <row r="290" spans="1:23" x14ac:dyDescent="0.25">
      <c r="A290" t="s">
        <v>1275</v>
      </c>
      <c r="B290" s="1">
        <v>43054</v>
      </c>
      <c r="C290" t="s">
        <v>1276</v>
      </c>
      <c r="D290" t="s">
        <v>1277</v>
      </c>
      <c r="E290" t="s">
        <v>1278</v>
      </c>
      <c r="F290" s="1">
        <v>43048</v>
      </c>
      <c r="G290">
        <v>1</v>
      </c>
      <c r="H290">
        <v>41251</v>
      </c>
      <c r="I290">
        <v>1561</v>
      </c>
      <c r="J290">
        <v>29</v>
      </c>
      <c r="K290">
        <v>96</v>
      </c>
      <c r="L290" t="b">
        <v>0</v>
      </c>
      <c r="M290" t="b">
        <v>0</v>
      </c>
      <c r="N290" t="b">
        <v>0</v>
      </c>
      <c r="O290">
        <v>6</v>
      </c>
      <c r="P290">
        <v>2</v>
      </c>
      <c r="Q290" s="2">
        <v>0.04</v>
      </c>
      <c r="R290" s="2">
        <v>0</v>
      </c>
      <c r="S290" s="2">
        <v>0</v>
      </c>
      <c r="T290">
        <f t="shared" si="16"/>
        <v>0.4</v>
      </c>
      <c r="U290">
        <f t="shared" si="17"/>
        <v>0.8</v>
      </c>
      <c r="V290">
        <f t="shared" si="18"/>
        <v>0.42062550000000004</v>
      </c>
      <c r="W290">
        <f t="shared" si="19"/>
        <v>0.5072189250000001</v>
      </c>
    </row>
    <row r="291" spans="1:23" x14ac:dyDescent="0.25">
      <c r="A291" t="s">
        <v>1279</v>
      </c>
      <c r="B291" s="1">
        <v>43104</v>
      </c>
      <c r="C291" t="s">
        <v>1280</v>
      </c>
      <c r="D291" t="s">
        <v>266</v>
      </c>
      <c r="E291" t="s">
        <v>1281</v>
      </c>
      <c r="F291" s="1">
        <v>43095</v>
      </c>
      <c r="G291">
        <v>1</v>
      </c>
      <c r="H291">
        <v>855708</v>
      </c>
      <c r="I291">
        <v>20606</v>
      </c>
      <c r="J291">
        <v>644</v>
      </c>
      <c r="K291">
        <v>2001</v>
      </c>
      <c r="L291" t="b">
        <v>0</v>
      </c>
      <c r="M291" t="b">
        <v>0</v>
      </c>
      <c r="N291" t="b">
        <v>0</v>
      </c>
      <c r="O291">
        <v>9</v>
      </c>
      <c r="P291">
        <v>8</v>
      </c>
      <c r="Q291" s="2">
        <v>0.02</v>
      </c>
      <c r="R291" s="2">
        <v>0</v>
      </c>
      <c r="S291" s="2">
        <v>0</v>
      </c>
      <c r="T291">
        <f t="shared" si="16"/>
        <v>0.4</v>
      </c>
      <c r="U291">
        <f t="shared" si="17"/>
        <v>6.2</v>
      </c>
      <c r="V291">
        <f t="shared" si="18"/>
        <v>0.62785399999999991</v>
      </c>
      <c r="W291">
        <f t="shared" si="19"/>
        <v>1.9297488999999999</v>
      </c>
    </row>
    <row r="292" spans="1:23" x14ac:dyDescent="0.25">
      <c r="A292" t="s">
        <v>1282</v>
      </c>
      <c r="B292" s="1">
        <v>43135</v>
      </c>
      <c r="C292" t="s">
        <v>1283</v>
      </c>
      <c r="D292" t="s">
        <v>1284</v>
      </c>
      <c r="E292" t="s">
        <v>1285</v>
      </c>
      <c r="F292" s="1">
        <v>43130</v>
      </c>
      <c r="G292">
        <v>1</v>
      </c>
      <c r="H292">
        <v>123452</v>
      </c>
      <c r="I292">
        <v>5730</v>
      </c>
      <c r="J292">
        <v>78</v>
      </c>
      <c r="K292">
        <v>342</v>
      </c>
      <c r="L292" t="b">
        <v>0</v>
      </c>
      <c r="M292" t="b">
        <v>0</v>
      </c>
      <c r="N292" t="b">
        <v>0</v>
      </c>
      <c r="O292">
        <v>5</v>
      </c>
      <c r="P292">
        <v>3</v>
      </c>
      <c r="Q292" s="2">
        <v>0.05</v>
      </c>
      <c r="R292" s="2">
        <v>0</v>
      </c>
      <c r="S292" s="2">
        <v>0</v>
      </c>
      <c r="T292">
        <f t="shared" si="16"/>
        <v>0.4</v>
      </c>
      <c r="U292">
        <f t="shared" si="17"/>
        <v>2.0000000000000004</v>
      </c>
      <c r="V292">
        <f t="shared" si="18"/>
        <v>0.56172600000000006</v>
      </c>
      <c r="W292">
        <f t="shared" si="19"/>
        <v>0.8566041000000002</v>
      </c>
    </row>
    <row r="293" spans="1:23" x14ac:dyDescent="0.25">
      <c r="A293" t="s">
        <v>1286</v>
      </c>
      <c r="B293" s="1">
        <v>43109</v>
      </c>
      <c r="C293" t="s">
        <v>1287</v>
      </c>
      <c r="D293" t="s">
        <v>1288</v>
      </c>
      <c r="E293" t="s">
        <v>1289</v>
      </c>
      <c r="F293" s="1">
        <v>42012</v>
      </c>
      <c r="G293">
        <v>1</v>
      </c>
      <c r="H293">
        <v>9046</v>
      </c>
      <c r="I293">
        <v>45</v>
      </c>
      <c r="J293">
        <v>0</v>
      </c>
      <c r="K293">
        <v>4</v>
      </c>
      <c r="L293" t="b">
        <v>0</v>
      </c>
      <c r="M293" t="b">
        <v>0</v>
      </c>
      <c r="N293" t="b">
        <v>0</v>
      </c>
      <c r="O293">
        <v>1097</v>
      </c>
      <c r="P293">
        <v>4</v>
      </c>
      <c r="Q293" s="2">
        <v>0</v>
      </c>
      <c r="R293" s="2">
        <v>0</v>
      </c>
      <c r="S293" s="2">
        <v>0</v>
      </c>
      <c r="T293">
        <f t="shared" si="16"/>
        <v>0.4</v>
      </c>
      <c r="U293">
        <f t="shared" si="17"/>
        <v>-215.40000000000003</v>
      </c>
      <c r="V293">
        <f t="shared" si="18"/>
        <v>4.5230000000000001E-3</v>
      </c>
      <c r="W293">
        <f t="shared" si="19"/>
        <v>-53.688416950000011</v>
      </c>
    </row>
    <row r="294" spans="1:23" x14ac:dyDescent="0.25">
      <c r="A294" t="s">
        <v>1290</v>
      </c>
      <c r="B294" s="1">
        <v>43263</v>
      </c>
      <c r="C294" t="s">
        <v>1291</v>
      </c>
      <c r="D294" t="s">
        <v>707</v>
      </c>
      <c r="E294" t="s">
        <v>1292</v>
      </c>
      <c r="F294" s="1">
        <v>43243</v>
      </c>
      <c r="G294">
        <v>1</v>
      </c>
      <c r="H294">
        <v>1685312</v>
      </c>
      <c r="I294">
        <v>13948</v>
      </c>
      <c r="J294">
        <v>2985</v>
      </c>
      <c r="K294">
        <v>4664</v>
      </c>
      <c r="L294" t="b">
        <v>0</v>
      </c>
      <c r="M294" t="b">
        <v>0</v>
      </c>
      <c r="N294" t="b">
        <v>0</v>
      </c>
      <c r="O294">
        <v>20</v>
      </c>
      <c r="P294">
        <v>20</v>
      </c>
      <c r="Q294" s="2">
        <v>0.01</v>
      </c>
      <c r="R294" s="2">
        <v>0</v>
      </c>
      <c r="S294" s="2">
        <v>0</v>
      </c>
      <c r="T294">
        <f t="shared" si="16"/>
        <v>0.4</v>
      </c>
      <c r="U294">
        <f t="shared" si="17"/>
        <v>16</v>
      </c>
      <c r="V294">
        <f t="shared" si="18"/>
        <v>0.94265599999999994</v>
      </c>
      <c r="W294">
        <f t="shared" si="19"/>
        <v>4.4899296</v>
      </c>
    </row>
    <row r="295" spans="1:23" x14ac:dyDescent="0.25">
      <c r="A295" t="s">
        <v>1293</v>
      </c>
      <c r="B295" s="1">
        <v>43236</v>
      </c>
      <c r="C295" t="s">
        <v>1294</v>
      </c>
      <c r="D295" t="s">
        <v>246</v>
      </c>
      <c r="E295" t="s">
        <v>1295</v>
      </c>
      <c r="F295" s="1">
        <v>43221</v>
      </c>
      <c r="G295">
        <v>1</v>
      </c>
      <c r="H295">
        <v>1402067</v>
      </c>
      <c r="I295">
        <v>39490</v>
      </c>
      <c r="J295">
        <v>5465</v>
      </c>
      <c r="K295">
        <v>5724</v>
      </c>
      <c r="L295" t="b">
        <v>0</v>
      </c>
      <c r="M295" t="b">
        <v>0</v>
      </c>
      <c r="N295" t="b">
        <v>0</v>
      </c>
      <c r="O295">
        <v>15</v>
      </c>
      <c r="P295">
        <v>14</v>
      </c>
      <c r="Q295" s="2">
        <v>0.03</v>
      </c>
      <c r="R295" s="2">
        <v>0</v>
      </c>
      <c r="S295" s="2">
        <v>0</v>
      </c>
      <c r="T295">
        <f t="shared" si="16"/>
        <v>0.4</v>
      </c>
      <c r="U295">
        <f t="shared" si="17"/>
        <v>11.000000000000002</v>
      </c>
      <c r="V295">
        <f t="shared" si="18"/>
        <v>1.0010334999999999</v>
      </c>
      <c r="W295">
        <f t="shared" si="19"/>
        <v>3.2603617250000005</v>
      </c>
    </row>
    <row r="296" spans="1:23" x14ac:dyDescent="0.25">
      <c r="A296" t="s">
        <v>1296</v>
      </c>
      <c r="B296" s="1">
        <v>43080</v>
      </c>
      <c r="C296" t="s">
        <v>1297</v>
      </c>
      <c r="D296" t="s">
        <v>1298</v>
      </c>
      <c r="E296" t="s">
        <v>1299</v>
      </c>
      <c r="F296" s="1">
        <v>43077</v>
      </c>
      <c r="G296">
        <v>1</v>
      </c>
      <c r="H296">
        <v>12468</v>
      </c>
      <c r="I296">
        <v>310</v>
      </c>
      <c r="J296">
        <v>12</v>
      </c>
      <c r="K296">
        <v>32</v>
      </c>
      <c r="L296" t="b">
        <v>0</v>
      </c>
      <c r="M296" t="b">
        <v>0</v>
      </c>
      <c r="N296" t="b">
        <v>0</v>
      </c>
      <c r="O296">
        <v>3</v>
      </c>
      <c r="P296">
        <v>1</v>
      </c>
      <c r="Q296" s="2">
        <v>0.02</v>
      </c>
      <c r="R296" s="2">
        <v>0</v>
      </c>
      <c r="S296" s="2">
        <v>0</v>
      </c>
      <c r="T296">
        <f t="shared" si="16"/>
        <v>0.4</v>
      </c>
      <c r="U296">
        <f t="shared" si="17"/>
        <v>0.4</v>
      </c>
      <c r="V296">
        <f t="shared" si="18"/>
        <v>0.206234</v>
      </c>
      <c r="W296">
        <f t="shared" si="19"/>
        <v>0.33218190000000003</v>
      </c>
    </row>
    <row r="297" spans="1:23" x14ac:dyDescent="0.25">
      <c r="A297" t="s">
        <v>1300</v>
      </c>
      <c r="B297" s="1">
        <v>43071</v>
      </c>
      <c r="C297" t="s">
        <v>1301</v>
      </c>
      <c r="D297" t="s">
        <v>1302</v>
      </c>
      <c r="E297" t="s">
        <v>1303</v>
      </c>
      <c r="F297" s="1">
        <v>43067</v>
      </c>
      <c r="G297">
        <v>1</v>
      </c>
      <c r="H297">
        <v>231341</v>
      </c>
      <c r="I297">
        <v>7734</v>
      </c>
      <c r="J297">
        <v>212</v>
      </c>
      <c r="K297">
        <v>846</v>
      </c>
      <c r="L297" t="b">
        <v>0</v>
      </c>
      <c r="M297" t="b">
        <v>0</v>
      </c>
      <c r="N297" t="b">
        <v>0</v>
      </c>
      <c r="O297">
        <v>4</v>
      </c>
      <c r="P297">
        <v>4</v>
      </c>
      <c r="Q297" s="2">
        <v>0.03</v>
      </c>
      <c r="R297" s="2">
        <v>0</v>
      </c>
      <c r="S297" s="2">
        <v>0</v>
      </c>
      <c r="T297">
        <f t="shared" si="16"/>
        <v>0.4</v>
      </c>
      <c r="U297">
        <f t="shared" si="17"/>
        <v>3.2</v>
      </c>
      <c r="V297">
        <f t="shared" si="18"/>
        <v>0.4156705</v>
      </c>
      <c r="W297">
        <f t="shared" si="19"/>
        <v>1.105484675</v>
      </c>
    </row>
    <row r="298" spans="1:23" x14ac:dyDescent="0.25">
      <c r="A298" t="s">
        <v>1304</v>
      </c>
      <c r="B298" s="1">
        <v>43059</v>
      </c>
      <c r="C298" t="s">
        <v>1305</v>
      </c>
      <c r="D298" t="s">
        <v>1306</v>
      </c>
      <c r="E298" t="s">
        <v>1307</v>
      </c>
      <c r="F298" s="1">
        <v>43052</v>
      </c>
      <c r="G298">
        <v>1</v>
      </c>
      <c r="H298">
        <v>6109402</v>
      </c>
      <c r="I298">
        <v>151250</v>
      </c>
      <c r="J298">
        <v>11508</v>
      </c>
      <c r="K298">
        <v>19820</v>
      </c>
      <c r="L298" t="b">
        <v>0</v>
      </c>
      <c r="M298" t="b">
        <v>0</v>
      </c>
      <c r="N298" t="b">
        <v>0</v>
      </c>
      <c r="O298">
        <v>7</v>
      </c>
      <c r="P298">
        <v>7</v>
      </c>
      <c r="Q298" s="2">
        <v>0.02</v>
      </c>
      <c r="R298" s="2">
        <v>0</v>
      </c>
      <c r="S298" s="2">
        <v>0</v>
      </c>
      <c r="T298">
        <f t="shared" si="16"/>
        <v>0.4</v>
      </c>
      <c r="U298">
        <f t="shared" si="17"/>
        <v>5.6000000000000005</v>
      </c>
      <c r="V298">
        <f t="shared" si="18"/>
        <v>3.2547009999999998</v>
      </c>
      <c r="W298">
        <f t="shared" si="19"/>
        <v>2.6991453500000002</v>
      </c>
    </row>
    <row r="299" spans="1:23" x14ac:dyDescent="0.25">
      <c r="A299" t="s">
        <v>1308</v>
      </c>
      <c r="B299" s="1">
        <v>43092</v>
      </c>
      <c r="C299" t="s">
        <v>1309</v>
      </c>
      <c r="D299" t="s">
        <v>1310</v>
      </c>
      <c r="E299" t="s">
        <v>1311</v>
      </c>
      <c r="F299" s="1">
        <v>43085</v>
      </c>
      <c r="G299">
        <v>1</v>
      </c>
      <c r="H299">
        <v>4631209</v>
      </c>
      <c r="I299">
        <v>280213</v>
      </c>
      <c r="J299">
        <v>5135</v>
      </c>
      <c r="K299">
        <v>40159</v>
      </c>
      <c r="L299" t="b">
        <v>0</v>
      </c>
      <c r="M299" t="b">
        <v>0</v>
      </c>
      <c r="N299" t="b">
        <v>0</v>
      </c>
      <c r="O299">
        <v>7</v>
      </c>
      <c r="P299">
        <v>6</v>
      </c>
      <c r="Q299" s="2">
        <v>0.06</v>
      </c>
      <c r="R299" s="2">
        <v>0</v>
      </c>
      <c r="S299" s="2">
        <v>0.01</v>
      </c>
      <c r="T299">
        <f t="shared" si="16"/>
        <v>0.4</v>
      </c>
      <c r="U299">
        <f t="shared" si="17"/>
        <v>4.6000000000000005</v>
      </c>
      <c r="V299">
        <f t="shared" si="18"/>
        <v>3.1656045000000002</v>
      </c>
      <c r="W299">
        <f t="shared" si="19"/>
        <v>2.4179615750000001</v>
      </c>
    </row>
    <row r="300" spans="1:23" x14ac:dyDescent="0.25">
      <c r="A300" t="s">
        <v>1312</v>
      </c>
      <c r="B300" s="1">
        <v>43129</v>
      </c>
      <c r="C300" t="s">
        <v>1313</v>
      </c>
      <c r="D300" t="s">
        <v>1136</v>
      </c>
      <c r="E300" t="s">
        <v>1314</v>
      </c>
      <c r="F300" s="1">
        <v>43123</v>
      </c>
      <c r="G300">
        <v>1</v>
      </c>
      <c r="H300">
        <v>1421293</v>
      </c>
      <c r="I300">
        <v>115308</v>
      </c>
      <c r="J300">
        <v>942</v>
      </c>
      <c r="K300">
        <v>8508</v>
      </c>
      <c r="L300" t="b">
        <v>0</v>
      </c>
      <c r="M300" t="b">
        <v>0</v>
      </c>
      <c r="N300" t="b">
        <v>0</v>
      </c>
      <c r="O300">
        <v>6</v>
      </c>
      <c r="P300">
        <v>6</v>
      </c>
      <c r="Q300" s="2">
        <v>0.08</v>
      </c>
      <c r="R300" s="2">
        <v>0</v>
      </c>
      <c r="S300" s="2">
        <v>0.01</v>
      </c>
      <c r="T300">
        <f t="shared" si="16"/>
        <v>0.4</v>
      </c>
      <c r="U300">
        <f t="shared" si="17"/>
        <v>4.8000000000000007</v>
      </c>
      <c r="V300">
        <f t="shared" si="18"/>
        <v>1.7606465</v>
      </c>
      <c r="W300">
        <f t="shared" si="19"/>
        <v>1.9762262750000001</v>
      </c>
    </row>
    <row r="301" spans="1:23" x14ac:dyDescent="0.25">
      <c r="A301" t="s">
        <v>1315</v>
      </c>
      <c r="B301" s="1">
        <v>43083</v>
      </c>
      <c r="C301" t="s">
        <v>1316</v>
      </c>
      <c r="D301" t="s">
        <v>1317</v>
      </c>
      <c r="E301" t="s">
        <v>1318</v>
      </c>
      <c r="F301" s="1">
        <v>43077</v>
      </c>
      <c r="G301">
        <v>1</v>
      </c>
      <c r="H301">
        <v>256018</v>
      </c>
      <c r="I301">
        <v>7086</v>
      </c>
      <c r="J301">
        <v>275</v>
      </c>
      <c r="K301">
        <v>1038</v>
      </c>
      <c r="L301" t="b">
        <v>0</v>
      </c>
      <c r="M301" t="b">
        <v>0</v>
      </c>
      <c r="N301" t="b">
        <v>0</v>
      </c>
      <c r="O301">
        <v>6</v>
      </c>
      <c r="P301">
        <v>3</v>
      </c>
      <c r="Q301" s="2">
        <v>0.03</v>
      </c>
      <c r="R301" s="2">
        <v>0</v>
      </c>
      <c r="S301" s="2">
        <v>0</v>
      </c>
      <c r="T301">
        <f t="shared" si="16"/>
        <v>0.4</v>
      </c>
      <c r="U301">
        <f t="shared" si="17"/>
        <v>1.8000000000000003</v>
      </c>
      <c r="V301">
        <f t="shared" si="18"/>
        <v>0.42800899999999997</v>
      </c>
      <c r="W301">
        <f t="shared" si="19"/>
        <v>0.75980315000000009</v>
      </c>
    </row>
    <row r="302" spans="1:23" x14ac:dyDescent="0.25">
      <c r="A302" t="s">
        <v>1319</v>
      </c>
      <c r="B302" s="1">
        <v>43265</v>
      </c>
      <c r="C302" t="s">
        <v>1320</v>
      </c>
      <c r="D302" t="s">
        <v>1321</v>
      </c>
      <c r="E302" t="s">
        <v>1322</v>
      </c>
      <c r="F302" s="1">
        <v>43252</v>
      </c>
      <c r="G302">
        <v>1</v>
      </c>
      <c r="H302">
        <v>2295275</v>
      </c>
      <c r="I302">
        <v>32895</v>
      </c>
      <c r="J302">
        <v>2255</v>
      </c>
      <c r="K302">
        <v>4576</v>
      </c>
      <c r="L302" t="b">
        <v>0</v>
      </c>
      <c r="M302" t="b">
        <v>0</v>
      </c>
      <c r="N302" t="b">
        <v>0</v>
      </c>
      <c r="O302">
        <v>13</v>
      </c>
      <c r="P302">
        <v>12</v>
      </c>
      <c r="Q302" s="2">
        <v>0.01</v>
      </c>
      <c r="R302" s="2">
        <v>0</v>
      </c>
      <c r="S302" s="2">
        <v>0</v>
      </c>
      <c r="T302">
        <f t="shared" si="16"/>
        <v>0.4</v>
      </c>
      <c r="U302">
        <f t="shared" si="17"/>
        <v>9.4000000000000021</v>
      </c>
      <c r="V302">
        <f t="shared" si="18"/>
        <v>1.2476375</v>
      </c>
      <c r="W302">
        <f t="shared" si="19"/>
        <v>2.9466731250000007</v>
      </c>
    </row>
    <row r="303" spans="1:23" x14ac:dyDescent="0.25">
      <c r="A303" t="s">
        <v>1323</v>
      </c>
      <c r="B303" s="1">
        <v>43121</v>
      </c>
      <c r="C303" t="s">
        <v>1324</v>
      </c>
      <c r="D303" t="s">
        <v>444</v>
      </c>
      <c r="E303" t="s">
        <v>1325</v>
      </c>
      <c r="F303" s="1">
        <v>43120</v>
      </c>
      <c r="G303">
        <v>1</v>
      </c>
      <c r="H303">
        <v>13044</v>
      </c>
      <c r="I303">
        <v>68</v>
      </c>
      <c r="J303">
        <v>22</v>
      </c>
      <c r="K303">
        <v>220</v>
      </c>
      <c r="L303" t="b">
        <v>0</v>
      </c>
      <c r="M303" t="b">
        <v>0</v>
      </c>
      <c r="N303" t="b">
        <v>0</v>
      </c>
      <c r="O303">
        <v>1</v>
      </c>
      <c r="P303">
        <v>1</v>
      </c>
      <c r="Q303" s="2">
        <v>0.01</v>
      </c>
      <c r="R303" s="2">
        <v>0</v>
      </c>
      <c r="S303" s="2">
        <v>0.02</v>
      </c>
      <c r="T303">
        <f t="shared" si="16"/>
        <v>0.4</v>
      </c>
      <c r="U303">
        <f t="shared" si="17"/>
        <v>0.8</v>
      </c>
      <c r="V303">
        <f t="shared" si="18"/>
        <v>0.60652200000000001</v>
      </c>
      <c r="W303">
        <f t="shared" si="19"/>
        <v>0.57228270000000003</v>
      </c>
    </row>
    <row r="304" spans="1:23" x14ac:dyDescent="0.25">
      <c r="A304" t="s">
        <v>1326</v>
      </c>
      <c r="B304" s="1">
        <v>43116</v>
      </c>
      <c r="C304" t="s">
        <v>1327</v>
      </c>
      <c r="D304" t="s">
        <v>632</v>
      </c>
      <c r="E304" t="s">
        <v>1328</v>
      </c>
      <c r="F304" s="1">
        <v>43110</v>
      </c>
      <c r="G304">
        <v>1</v>
      </c>
      <c r="H304">
        <v>905126</v>
      </c>
      <c r="I304">
        <v>15532</v>
      </c>
      <c r="J304">
        <v>421</v>
      </c>
      <c r="K304">
        <v>1412</v>
      </c>
      <c r="L304" t="b">
        <v>0</v>
      </c>
      <c r="M304" t="b">
        <v>0</v>
      </c>
      <c r="N304" t="b">
        <v>0</v>
      </c>
      <c r="O304">
        <v>6</v>
      </c>
      <c r="P304">
        <v>5</v>
      </c>
      <c r="Q304" s="2">
        <v>0.02</v>
      </c>
      <c r="R304" s="2">
        <v>0</v>
      </c>
      <c r="S304" s="2">
        <v>0</v>
      </c>
      <c r="T304">
        <f t="shared" si="16"/>
        <v>0.4</v>
      </c>
      <c r="U304">
        <f t="shared" si="17"/>
        <v>3.8</v>
      </c>
      <c r="V304">
        <f t="shared" si="18"/>
        <v>0.652563</v>
      </c>
      <c r="W304">
        <f t="shared" si="19"/>
        <v>1.3383970499999998</v>
      </c>
    </row>
    <row r="305" spans="1:23" x14ac:dyDescent="0.25">
      <c r="A305" t="s">
        <v>1329</v>
      </c>
      <c r="B305" s="1">
        <v>43109</v>
      </c>
      <c r="C305" t="s">
        <v>1330</v>
      </c>
      <c r="D305" t="s">
        <v>1331</v>
      </c>
      <c r="E305" t="s">
        <v>1332</v>
      </c>
      <c r="F305" s="1">
        <v>43102</v>
      </c>
      <c r="G305">
        <v>1</v>
      </c>
      <c r="H305">
        <v>18875</v>
      </c>
      <c r="I305">
        <v>269</v>
      </c>
      <c r="J305">
        <v>3</v>
      </c>
      <c r="K305">
        <v>24</v>
      </c>
      <c r="L305" t="b">
        <v>0</v>
      </c>
      <c r="M305" t="b">
        <v>0</v>
      </c>
      <c r="N305" t="b">
        <v>0</v>
      </c>
      <c r="O305">
        <v>7</v>
      </c>
      <c r="P305">
        <v>3</v>
      </c>
      <c r="Q305" s="2">
        <v>0.01</v>
      </c>
      <c r="R305" s="2">
        <v>0</v>
      </c>
      <c r="S305" s="2">
        <v>0</v>
      </c>
      <c r="T305">
        <f t="shared" si="16"/>
        <v>0.4</v>
      </c>
      <c r="U305">
        <f t="shared" si="17"/>
        <v>1.6000000000000003</v>
      </c>
      <c r="V305">
        <f t="shared" si="18"/>
        <v>0.10943750000000001</v>
      </c>
      <c r="W305">
        <f t="shared" si="19"/>
        <v>0.59830312500000005</v>
      </c>
    </row>
    <row r="306" spans="1:23" x14ac:dyDescent="0.25">
      <c r="A306" t="s">
        <v>1333</v>
      </c>
      <c r="B306" s="1">
        <v>43234</v>
      </c>
      <c r="C306" t="s">
        <v>1334</v>
      </c>
      <c r="D306" t="s">
        <v>1335</v>
      </c>
      <c r="E306" t="s">
        <v>1336</v>
      </c>
      <c r="F306" s="1">
        <v>43209</v>
      </c>
      <c r="G306">
        <v>1</v>
      </c>
      <c r="H306">
        <v>24152049</v>
      </c>
      <c r="I306">
        <v>429341</v>
      </c>
      <c r="J306">
        <v>5175</v>
      </c>
      <c r="K306">
        <v>28740</v>
      </c>
      <c r="L306" t="b">
        <v>0</v>
      </c>
      <c r="M306" t="b">
        <v>0</v>
      </c>
      <c r="N306" t="b">
        <v>0</v>
      </c>
      <c r="O306">
        <v>25</v>
      </c>
      <c r="P306">
        <v>18</v>
      </c>
      <c r="Q306" s="2">
        <v>0.02</v>
      </c>
      <c r="R306" s="2">
        <v>0</v>
      </c>
      <c r="S306" s="2">
        <v>0</v>
      </c>
      <c r="T306">
        <f t="shared" si="16"/>
        <v>0.4</v>
      </c>
      <c r="U306">
        <f t="shared" si="17"/>
        <v>13</v>
      </c>
      <c r="V306">
        <f t="shared" si="18"/>
        <v>12.276024499999998</v>
      </c>
      <c r="W306">
        <f t="shared" si="19"/>
        <v>7.7066085749999989</v>
      </c>
    </row>
    <row r="307" spans="1:23" x14ac:dyDescent="0.25">
      <c r="A307" t="s">
        <v>1337</v>
      </c>
      <c r="B307" s="1">
        <v>43212</v>
      </c>
      <c r="C307" t="s">
        <v>1338</v>
      </c>
      <c r="D307" t="s">
        <v>1339</v>
      </c>
      <c r="E307" t="s">
        <v>1340</v>
      </c>
      <c r="F307" s="1">
        <v>43194</v>
      </c>
      <c r="G307">
        <v>1</v>
      </c>
      <c r="H307">
        <v>11383684</v>
      </c>
      <c r="I307">
        <v>132635</v>
      </c>
      <c r="J307">
        <v>8302</v>
      </c>
      <c r="K307">
        <v>13841</v>
      </c>
      <c r="L307" t="b">
        <v>0</v>
      </c>
      <c r="M307" t="b">
        <v>0</v>
      </c>
      <c r="N307" t="b">
        <v>0</v>
      </c>
      <c r="O307">
        <v>18</v>
      </c>
      <c r="P307">
        <v>9</v>
      </c>
      <c r="Q307" s="2">
        <v>0.01</v>
      </c>
      <c r="R307" s="2">
        <v>0</v>
      </c>
      <c r="S307" s="2">
        <v>0</v>
      </c>
      <c r="T307">
        <f t="shared" si="16"/>
        <v>0.4</v>
      </c>
      <c r="U307">
        <f t="shared" si="17"/>
        <v>5.4</v>
      </c>
      <c r="V307">
        <f t="shared" si="18"/>
        <v>5.791841999999999</v>
      </c>
      <c r="W307">
        <f t="shared" si="19"/>
        <v>3.5371446999999998</v>
      </c>
    </row>
    <row r="308" spans="1:23" x14ac:dyDescent="0.25">
      <c r="A308" t="s">
        <v>1341</v>
      </c>
      <c r="B308" s="1">
        <v>43184</v>
      </c>
      <c r="C308" t="s">
        <v>1342</v>
      </c>
      <c r="D308" t="s">
        <v>730</v>
      </c>
      <c r="E308" t="s">
        <v>1343</v>
      </c>
      <c r="F308" s="1">
        <v>43180</v>
      </c>
      <c r="G308">
        <v>1</v>
      </c>
      <c r="H308">
        <v>582629</v>
      </c>
      <c r="I308">
        <v>6912</v>
      </c>
      <c r="J308">
        <v>302</v>
      </c>
      <c r="K308">
        <v>2161</v>
      </c>
      <c r="L308" t="b">
        <v>0</v>
      </c>
      <c r="M308" t="b">
        <v>0</v>
      </c>
      <c r="N308" t="b">
        <v>0</v>
      </c>
      <c r="O308">
        <v>4</v>
      </c>
      <c r="P308">
        <v>4</v>
      </c>
      <c r="Q308" s="2">
        <v>0.01</v>
      </c>
      <c r="R308" s="2">
        <v>0</v>
      </c>
      <c r="S308" s="2">
        <v>0</v>
      </c>
      <c r="T308">
        <f t="shared" si="16"/>
        <v>0.4</v>
      </c>
      <c r="U308">
        <f t="shared" si="17"/>
        <v>3.2</v>
      </c>
      <c r="V308">
        <f t="shared" si="18"/>
        <v>0.39131450000000001</v>
      </c>
      <c r="W308">
        <f t="shared" si="19"/>
        <v>1.0969600750000001</v>
      </c>
    </row>
    <row r="309" spans="1:23" x14ac:dyDescent="0.25">
      <c r="A309" t="s">
        <v>1344</v>
      </c>
      <c r="B309" s="1">
        <v>43224</v>
      </c>
      <c r="C309" t="s">
        <v>1345</v>
      </c>
      <c r="D309" t="s">
        <v>355</v>
      </c>
      <c r="E309" t="s">
        <v>1346</v>
      </c>
      <c r="F309" s="1">
        <v>43221</v>
      </c>
      <c r="G309">
        <v>1</v>
      </c>
      <c r="H309">
        <v>2183863</v>
      </c>
      <c r="I309">
        <v>24659</v>
      </c>
      <c r="J309">
        <v>638</v>
      </c>
      <c r="K309">
        <v>1290</v>
      </c>
      <c r="L309" t="b">
        <v>0</v>
      </c>
      <c r="M309" t="b">
        <v>0</v>
      </c>
      <c r="N309" t="b">
        <v>0</v>
      </c>
      <c r="O309">
        <v>3</v>
      </c>
      <c r="P309">
        <v>3</v>
      </c>
      <c r="Q309" s="2">
        <v>0.01</v>
      </c>
      <c r="R309" s="2">
        <v>0</v>
      </c>
      <c r="S309" s="2">
        <v>0</v>
      </c>
      <c r="T309">
        <f t="shared" si="16"/>
        <v>0.4</v>
      </c>
      <c r="U309">
        <f t="shared" si="17"/>
        <v>2.4000000000000004</v>
      </c>
      <c r="V309">
        <f t="shared" si="18"/>
        <v>1.1919315000000001</v>
      </c>
      <c r="W309">
        <f t="shared" si="19"/>
        <v>1.1771760250000001</v>
      </c>
    </row>
    <row r="310" spans="1:23" x14ac:dyDescent="0.25">
      <c r="A310" t="s">
        <v>1347</v>
      </c>
      <c r="B310" s="1">
        <v>43084</v>
      </c>
      <c r="C310" t="s">
        <v>1348</v>
      </c>
      <c r="D310" t="s">
        <v>1349</v>
      </c>
      <c r="E310" t="s">
        <v>1350</v>
      </c>
      <c r="F310" s="1">
        <v>43077</v>
      </c>
      <c r="G310">
        <v>1</v>
      </c>
      <c r="H310">
        <v>986554</v>
      </c>
      <c r="I310">
        <v>15187</v>
      </c>
      <c r="J310">
        <v>199</v>
      </c>
      <c r="K310">
        <v>504</v>
      </c>
      <c r="L310" t="b">
        <v>0</v>
      </c>
      <c r="M310" t="b">
        <v>0</v>
      </c>
      <c r="N310" t="b">
        <v>0</v>
      </c>
      <c r="O310">
        <v>7</v>
      </c>
      <c r="P310">
        <v>4</v>
      </c>
      <c r="Q310" s="2">
        <v>0.02</v>
      </c>
      <c r="R310" s="2">
        <v>0</v>
      </c>
      <c r="S310" s="2">
        <v>0</v>
      </c>
      <c r="T310">
        <f t="shared" si="16"/>
        <v>0.4</v>
      </c>
      <c r="U310">
        <f t="shared" si="17"/>
        <v>2.6</v>
      </c>
      <c r="V310">
        <f t="shared" si="18"/>
        <v>0.69327699999999992</v>
      </c>
      <c r="W310">
        <f t="shared" si="19"/>
        <v>1.05264695</v>
      </c>
    </row>
    <row r="311" spans="1:23" x14ac:dyDescent="0.25">
      <c r="A311" t="s">
        <v>1351</v>
      </c>
      <c r="B311" s="1">
        <v>43103</v>
      </c>
      <c r="C311" t="s">
        <v>1352</v>
      </c>
      <c r="D311" t="s">
        <v>1353</v>
      </c>
      <c r="E311" t="s">
        <v>1354</v>
      </c>
      <c r="F311" s="1">
        <v>43091</v>
      </c>
      <c r="G311">
        <v>1</v>
      </c>
      <c r="H311">
        <v>223245</v>
      </c>
      <c r="I311">
        <v>11899</v>
      </c>
      <c r="J311">
        <v>510</v>
      </c>
      <c r="K311">
        <v>833</v>
      </c>
      <c r="L311" t="b">
        <v>0</v>
      </c>
      <c r="M311" t="b">
        <v>0</v>
      </c>
      <c r="N311" t="b">
        <v>0</v>
      </c>
      <c r="O311">
        <v>12</v>
      </c>
      <c r="P311">
        <v>10</v>
      </c>
      <c r="Q311" s="2">
        <v>0.05</v>
      </c>
      <c r="R311" s="2">
        <v>0</v>
      </c>
      <c r="S311" s="2">
        <v>0</v>
      </c>
      <c r="T311">
        <f t="shared" si="16"/>
        <v>0.4</v>
      </c>
      <c r="U311">
        <f t="shared" si="17"/>
        <v>7.6</v>
      </c>
      <c r="V311">
        <f t="shared" si="18"/>
        <v>0.61162250000000007</v>
      </c>
      <c r="W311">
        <f t="shared" si="19"/>
        <v>2.2740678750000001</v>
      </c>
    </row>
    <row r="312" spans="1:23" x14ac:dyDescent="0.25">
      <c r="A312" t="s">
        <v>1355</v>
      </c>
      <c r="B312" s="1">
        <v>43092</v>
      </c>
      <c r="C312" t="s">
        <v>1356</v>
      </c>
      <c r="D312" t="s">
        <v>1357</v>
      </c>
      <c r="E312" t="s">
        <v>1358</v>
      </c>
      <c r="F312" s="1">
        <v>43087</v>
      </c>
      <c r="G312">
        <v>1</v>
      </c>
      <c r="H312">
        <v>57192</v>
      </c>
      <c r="I312">
        <v>107</v>
      </c>
      <c r="J312">
        <v>61</v>
      </c>
      <c r="K312">
        <v>275</v>
      </c>
      <c r="L312" t="b">
        <v>0</v>
      </c>
      <c r="M312" t="b">
        <v>0</v>
      </c>
      <c r="N312" t="b">
        <v>0</v>
      </c>
      <c r="O312">
        <v>5</v>
      </c>
      <c r="P312">
        <v>6</v>
      </c>
      <c r="Q312" s="2">
        <v>0</v>
      </c>
      <c r="R312" s="2">
        <v>0</v>
      </c>
      <c r="S312" s="2">
        <v>0</v>
      </c>
      <c r="T312">
        <f t="shared" si="16"/>
        <v>0.4</v>
      </c>
      <c r="U312">
        <f t="shared" si="17"/>
        <v>5.0000000000000009</v>
      </c>
      <c r="V312">
        <f t="shared" si="18"/>
        <v>2.8596E-2</v>
      </c>
      <c r="W312">
        <f t="shared" si="19"/>
        <v>1.4200086000000001</v>
      </c>
    </row>
    <row r="313" spans="1:23" x14ac:dyDescent="0.25">
      <c r="A313" t="s">
        <v>1359</v>
      </c>
      <c r="B313" s="1">
        <v>43112</v>
      </c>
      <c r="C313" t="s">
        <v>1360</v>
      </c>
      <c r="D313" t="s">
        <v>1361</v>
      </c>
      <c r="E313" t="s">
        <v>1362</v>
      </c>
      <c r="F313" s="1">
        <v>43106</v>
      </c>
      <c r="G313">
        <v>1</v>
      </c>
      <c r="H313">
        <v>546964</v>
      </c>
      <c r="I313">
        <v>4573</v>
      </c>
      <c r="J313">
        <v>1013</v>
      </c>
      <c r="K313">
        <v>1064</v>
      </c>
      <c r="L313" t="b">
        <v>0</v>
      </c>
      <c r="M313" t="b">
        <v>0</v>
      </c>
      <c r="N313" t="b">
        <v>0</v>
      </c>
      <c r="O313">
        <v>6</v>
      </c>
      <c r="P313">
        <v>1</v>
      </c>
      <c r="Q313" s="2">
        <v>0.01</v>
      </c>
      <c r="R313" s="2">
        <v>0</v>
      </c>
      <c r="S313" s="2">
        <v>0</v>
      </c>
      <c r="T313">
        <f t="shared" si="16"/>
        <v>0.4</v>
      </c>
      <c r="U313">
        <f t="shared" si="17"/>
        <v>-0.19999999999999996</v>
      </c>
      <c r="V313">
        <f t="shared" si="18"/>
        <v>0.37348199999999998</v>
      </c>
      <c r="W313">
        <f t="shared" si="19"/>
        <v>0.24071870000000004</v>
      </c>
    </row>
    <row r="314" spans="1:23" x14ac:dyDescent="0.25">
      <c r="A314" t="s">
        <v>1363</v>
      </c>
      <c r="B314" s="1">
        <v>43077</v>
      </c>
      <c r="C314" t="s">
        <v>1364</v>
      </c>
      <c r="D314" t="s">
        <v>529</v>
      </c>
      <c r="E314" t="s">
        <v>1365</v>
      </c>
      <c r="F314" s="1">
        <v>43073</v>
      </c>
      <c r="G314">
        <v>1</v>
      </c>
      <c r="H314">
        <v>7080039</v>
      </c>
      <c r="I314">
        <v>63371</v>
      </c>
      <c r="J314">
        <v>5261</v>
      </c>
      <c r="K314">
        <v>10668</v>
      </c>
      <c r="L314" t="b">
        <v>0</v>
      </c>
      <c r="M314" t="b">
        <v>0</v>
      </c>
      <c r="N314" t="b">
        <v>0</v>
      </c>
      <c r="O314">
        <v>4</v>
      </c>
      <c r="P314">
        <v>4</v>
      </c>
      <c r="Q314" s="2">
        <v>0.01</v>
      </c>
      <c r="R314" s="2">
        <v>0</v>
      </c>
      <c r="S314" s="2">
        <v>0</v>
      </c>
      <c r="T314">
        <f t="shared" si="16"/>
        <v>0.4</v>
      </c>
      <c r="U314">
        <f t="shared" si="17"/>
        <v>3.2</v>
      </c>
      <c r="V314">
        <f t="shared" si="18"/>
        <v>3.6400194999999997</v>
      </c>
      <c r="W314">
        <f t="shared" si="19"/>
        <v>2.2340068249999998</v>
      </c>
    </row>
    <row r="315" spans="1:23" x14ac:dyDescent="0.25">
      <c r="A315" t="s">
        <v>1366</v>
      </c>
      <c r="B315" s="1">
        <v>43128</v>
      </c>
      <c r="C315" t="s">
        <v>1367</v>
      </c>
      <c r="D315" t="s">
        <v>1368</v>
      </c>
      <c r="E315" t="s">
        <v>1369</v>
      </c>
      <c r="F315" s="1">
        <v>43122</v>
      </c>
      <c r="G315">
        <v>1</v>
      </c>
      <c r="H315">
        <v>683434</v>
      </c>
      <c r="I315">
        <v>5413</v>
      </c>
      <c r="J315">
        <v>201</v>
      </c>
      <c r="K315">
        <v>375</v>
      </c>
      <c r="L315" t="b">
        <v>0</v>
      </c>
      <c r="M315" t="b">
        <v>0</v>
      </c>
      <c r="N315" t="b">
        <v>0</v>
      </c>
      <c r="O315">
        <v>6</v>
      </c>
      <c r="P315">
        <v>6</v>
      </c>
      <c r="Q315" s="2">
        <v>0.01</v>
      </c>
      <c r="R315" s="2">
        <v>0</v>
      </c>
      <c r="S315" s="2">
        <v>0</v>
      </c>
      <c r="T315">
        <f t="shared" si="16"/>
        <v>0.4</v>
      </c>
      <c r="U315">
        <f t="shared" si="17"/>
        <v>4.8000000000000007</v>
      </c>
      <c r="V315">
        <f t="shared" si="18"/>
        <v>0.44171700000000003</v>
      </c>
      <c r="W315">
        <f t="shared" si="19"/>
        <v>1.5146009500000004</v>
      </c>
    </row>
    <row r="316" spans="1:23" x14ac:dyDescent="0.25">
      <c r="A316" t="s">
        <v>1370</v>
      </c>
      <c r="B316" s="1">
        <v>43109</v>
      </c>
      <c r="C316" t="s">
        <v>1371</v>
      </c>
      <c r="D316" t="s">
        <v>1372</v>
      </c>
      <c r="E316" t="s">
        <v>1373</v>
      </c>
      <c r="F316" s="1">
        <v>43104</v>
      </c>
      <c r="G316">
        <v>1</v>
      </c>
      <c r="H316">
        <v>1286392</v>
      </c>
      <c r="I316">
        <v>58513</v>
      </c>
      <c r="J316">
        <v>1174</v>
      </c>
      <c r="K316">
        <v>5366</v>
      </c>
      <c r="L316" t="b">
        <v>0</v>
      </c>
      <c r="M316" t="b">
        <v>0</v>
      </c>
      <c r="N316" t="b">
        <v>0</v>
      </c>
      <c r="O316">
        <v>5</v>
      </c>
      <c r="P316">
        <v>5</v>
      </c>
      <c r="Q316" s="2">
        <v>0.05</v>
      </c>
      <c r="R316" s="2">
        <v>0</v>
      </c>
      <c r="S316" s="2">
        <v>0</v>
      </c>
      <c r="T316">
        <f t="shared" si="16"/>
        <v>0.4</v>
      </c>
      <c r="U316">
        <f t="shared" si="17"/>
        <v>4</v>
      </c>
      <c r="V316">
        <f t="shared" si="18"/>
        <v>1.1431960000000001</v>
      </c>
      <c r="W316">
        <f t="shared" si="19"/>
        <v>1.5601186</v>
      </c>
    </row>
    <row r="317" spans="1:23" x14ac:dyDescent="0.25">
      <c r="A317" t="s">
        <v>1374</v>
      </c>
      <c r="B317" s="1">
        <v>43116</v>
      </c>
      <c r="C317" t="s">
        <v>1375</v>
      </c>
      <c r="D317" t="s">
        <v>1104</v>
      </c>
      <c r="E317" t="s">
        <v>1376</v>
      </c>
      <c r="F317" s="1">
        <v>43111</v>
      </c>
      <c r="G317">
        <v>1</v>
      </c>
      <c r="H317">
        <v>156114</v>
      </c>
      <c r="I317">
        <v>1737</v>
      </c>
      <c r="J317">
        <v>218</v>
      </c>
      <c r="K317">
        <v>1076</v>
      </c>
      <c r="L317" t="b">
        <v>0</v>
      </c>
      <c r="M317" t="b">
        <v>0</v>
      </c>
      <c r="N317" t="b">
        <v>0</v>
      </c>
      <c r="O317">
        <v>5</v>
      </c>
      <c r="P317">
        <v>5</v>
      </c>
      <c r="Q317" s="2">
        <v>0.01</v>
      </c>
      <c r="R317" s="2">
        <v>0</v>
      </c>
      <c r="S317" s="2">
        <v>0.01</v>
      </c>
      <c r="T317">
        <f t="shared" si="16"/>
        <v>0.4</v>
      </c>
      <c r="U317">
        <f t="shared" si="17"/>
        <v>4</v>
      </c>
      <c r="V317">
        <f t="shared" si="18"/>
        <v>0.42805700000000002</v>
      </c>
      <c r="W317">
        <f t="shared" si="19"/>
        <v>1.3098199500000001</v>
      </c>
    </row>
    <row r="318" spans="1:23" x14ac:dyDescent="0.25">
      <c r="A318" t="s">
        <v>1377</v>
      </c>
      <c r="B318" s="1">
        <v>43170</v>
      </c>
      <c r="C318" t="s">
        <v>1378</v>
      </c>
      <c r="D318" t="s">
        <v>730</v>
      </c>
      <c r="E318" t="s">
        <v>1379</v>
      </c>
      <c r="F318" s="1">
        <v>43167</v>
      </c>
      <c r="G318">
        <v>1</v>
      </c>
      <c r="H318">
        <v>386234</v>
      </c>
      <c r="I318">
        <v>2780</v>
      </c>
      <c r="J318">
        <v>196</v>
      </c>
      <c r="K318">
        <v>1238</v>
      </c>
      <c r="L318" t="b">
        <v>0</v>
      </c>
      <c r="M318" t="b">
        <v>0</v>
      </c>
      <c r="N318" t="b">
        <v>0</v>
      </c>
      <c r="O318">
        <v>3</v>
      </c>
      <c r="P318">
        <v>3</v>
      </c>
      <c r="Q318" s="2">
        <v>0.01</v>
      </c>
      <c r="R318" s="2">
        <v>0</v>
      </c>
      <c r="S318" s="2">
        <v>0</v>
      </c>
      <c r="T318">
        <f t="shared" si="16"/>
        <v>0.4</v>
      </c>
      <c r="U318">
        <f t="shared" si="17"/>
        <v>2.4000000000000004</v>
      </c>
      <c r="V318">
        <f t="shared" si="18"/>
        <v>0.29311699999999996</v>
      </c>
      <c r="W318">
        <f t="shared" si="19"/>
        <v>0.86259095000000008</v>
      </c>
    </row>
    <row r="319" spans="1:23" x14ac:dyDescent="0.25">
      <c r="A319" t="s">
        <v>1380</v>
      </c>
      <c r="B319" s="1">
        <v>43067</v>
      </c>
      <c r="C319" t="s">
        <v>1381</v>
      </c>
      <c r="D319" t="s">
        <v>1382</v>
      </c>
      <c r="E319" t="s">
        <v>1383</v>
      </c>
      <c r="F319" s="1">
        <v>43060</v>
      </c>
      <c r="G319">
        <v>1</v>
      </c>
      <c r="H319">
        <v>2232</v>
      </c>
      <c r="I319">
        <v>12</v>
      </c>
      <c r="J319">
        <v>3</v>
      </c>
      <c r="K319">
        <v>19</v>
      </c>
      <c r="L319" t="b">
        <v>0</v>
      </c>
      <c r="M319" t="b">
        <v>0</v>
      </c>
      <c r="N319" t="b">
        <v>0</v>
      </c>
      <c r="O319">
        <v>7</v>
      </c>
      <c r="P319">
        <v>6</v>
      </c>
      <c r="Q319" s="2">
        <v>0.01</v>
      </c>
      <c r="R319" s="2">
        <v>0</v>
      </c>
      <c r="S319" s="2">
        <v>0.01</v>
      </c>
      <c r="T319">
        <f t="shared" si="16"/>
        <v>0.4</v>
      </c>
      <c r="U319">
        <f t="shared" si="17"/>
        <v>4.6000000000000005</v>
      </c>
      <c r="V319">
        <f t="shared" si="18"/>
        <v>0.35111599999999998</v>
      </c>
      <c r="W319">
        <f t="shared" si="19"/>
        <v>1.4328906000000001</v>
      </c>
    </row>
    <row r="320" spans="1:23" x14ac:dyDescent="0.25">
      <c r="A320" t="s">
        <v>1384</v>
      </c>
      <c r="B320" s="1">
        <v>43181</v>
      </c>
      <c r="C320" t="s">
        <v>1385</v>
      </c>
      <c r="D320" t="s">
        <v>1386</v>
      </c>
      <c r="E320" t="s">
        <v>1387</v>
      </c>
      <c r="F320" s="1">
        <v>43170</v>
      </c>
      <c r="G320">
        <v>1</v>
      </c>
      <c r="H320">
        <v>770714</v>
      </c>
      <c r="I320">
        <v>9162</v>
      </c>
      <c r="J320">
        <v>223</v>
      </c>
      <c r="K320">
        <v>486</v>
      </c>
      <c r="L320" t="b">
        <v>0</v>
      </c>
      <c r="M320" t="b">
        <v>0</v>
      </c>
      <c r="N320" t="b">
        <v>0</v>
      </c>
      <c r="O320">
        <v>11</v>
      </c>
      <c r="P320">
        <v>10</v>
      </c>
      <c r="Q320" s="2">
        <v>0.01</v>
      </c>
      <c r="R320" s="2">
        <v>0</v>
      </c>
      <c r="S320" s="2">
        <v>0</v>
      </c>
      <c r="T320">
        <f t="shared" si="16"/>
        <v>0.4</v>
      </c>
      <c r="U320">
        <f t="shared" si="17"/>
        <v>7.8</v>
      </c>
      <c r="V320">
        <f t="shared" si="18"/>
        <v>0.48535700000000004</v>
      </c>
      <c r="W320">
        <f t="shared" si="19"/>
        <v>2.27987495</v>
      </c>
    </row>
    <row r="321" spans="1:23" x14ac:dyDescent="0.25">
      <c r="A321" t="s">
        <v>1388</v>
      </c>
      <c r="B321" s="1">
        <v>43171</v>
      </c>
      <c r="C321" t="s">
        <v>1389</v>
      </c>
      <c r="D321" t="s">
        <v>1078</v>
      </c>
      <c r="E321" t="s">
        <v>1390</v>
      </c>
      <c r="F321" s="1">
        <v>43158</v>
      </c>
      <c r="G321">
        <v>1</v>
      </c>
      <c r="H321">
        <v>422979</v>
      </c>
      <c r="I321">
        <v>7408</v>
      </c>
      <c r="J321">
        <v>1344</v>
      </c>
      <c r="K321">
        <v>1548</v>
      </c>
      <c r="L321" t="b">
        <v>0</v>
      </c>
      <c r="M321" t="b">
        <v>0</v>
      </c>
      <c r="N321" t="b">
        <v>0</v>
      </c>
      <c r="O321">
        <v>13</v>
      </c>
      <c r="P321">
        <v>12</v>
      </c>
      <c r="Q321" s="2">
        <v>0.02</v>
      </c>
      <c r="R321" s="2">
        <v>0</v>
      </c>
      <c r="S321" s="2">
        <v>0</v>
      </c>
      <c r="T321">
        <f t="shared" si="16"/>
        <v>0.4</v>
      </c>
      <c r="U321">
        <f t="shared" si="17"/>
        <v>9.4000000000000021</v>
      </c>
      <c r="V321">
        <f t="shared" si="18"/>
        <v>0.41148950000000001</v>
      </c>
      <c r="W321">
        <f t="shared" si="19"/>
        <v>2.6540213250000009</v>
      </c>
    </row>
    <row r="322" spans="1:23" x14ac:dyDescent="0.25">
      <c r="A322" t="s">
        <v>1391</v>
      </c>
      <c r="B322" s="1">
        <v>43193</v>
      </c>
      <c r="C322" t="s">
        <v>1392</v>
      </c>
      <c r="D322" t="s">
        <v>1393</v>
      </c>
      <c r="E322" t="s">
        <v>1394</v>
      </c>
      <c r="F322" s="1">
        <v>43178</v>
      </c>
      <c r="G322">
        <v>1</v>
      </c>
      <c r="H322">
        <v>3640120</v>
      </c>
      <c r="I322">
        <v>182789</v>
      </c>
      <c r="J322">
        <v>3123</v>
      </c>
      <c r="K322">
        <v>13004</v>
      </c>
      <c r="L322" t="b">
        <v>0</v>
      </c>
      <c r="M322" t="b">
        <v>0</v>
      </c>
      <c r="N322" t="b">
        <v>0</v>
      </c>
      <c r="O322">
        <v>15</v>
      </c>
      <c r="P322">
        <v>15</v>
      </c>
      <c r="Q322" s="2">
        <v>0.05</v>
      </c>
      <c r="R322" s="2">
        <v>0</v>
      </c>
      <c r="S322" s="2">
        <v>0</v>
      </c>
      <c r="T322">
        <f t="shared" ref="T322:T385" si="20">G322*0.4</f>
        <v>0.4</v>
      </c>
      <c r="U322">
        <f t="shared" ref="U322:U385" si="21">-0.2*(O322-P322)+0.8*P322</f>
        <v>12</v>
      </c>
      <c r="V322">
        <f t="shared" ref="V322:V385" si="22">0.5*H322*0.000001+0.1*Q322*100+100*0.15*R322+100*0.25*S322</f>
        <v>2.3200600000000002</v>
      </c>
      <c r="W322">
        <f t="shared" ref="W322:W385" si="23">0.4*T322+0.25*U322+0.35*V322</f>
        <v>3.9720210000000002</v>
      </c>
    </row>
    <row r="323" spans="1:23" x14ac:dyDescent="0.25">
      <c r="A323" t="s">
        <v>1395</v>
      </c>
      <c r="B323" s="1">
        <v>43132</v>
      </c>
      <c r="C323" t="s">
        <v>1396</v>
      </c>
      <c r="D323" t="s">
        <v>1397</v>
      </c>
      <c r="E323" t="s">
        <v>1398</v>
      </c>
      <c r="F323" s="1">
        <v>43126</v>
      </c>
      <c r="G323">
        <v>1</v>
      </c>
      <c r="H323">
        <v>176006</v>
      </c>
      <c r="I323">
        <v>12056</v>
      </c>
      <c r="J323">
        <v>79</v>
      </c>
      <c r="K323">
        <v>1203</v>
      </c>
      <c r="L323" t="b">
        <v>0</v>
      </c>
      <c r="M323" t="b">
        <v>0</v>
      </c>
      <c r="N323" t="b">
        <v>0</v>
      </c>
      <c r="O323">
        <v>6</v>
      </c>
      <c r="P323">
        <v>1</v>
      </c>
      <c r="Q323" s="2">
        <v>7.0000000000000007E-2</v>
      </c>
      <c r="R323" s="2">
        <v>0</v>
      </c>
      <c r="S323" s="2">
        <v>0.01</v>
      </c>
      <c r="T323">
        <f t="shared" si="20"/>
        <v>0.4</v>
      </c>
      <c r="U323">
        <f t="shared" si="21"/>
        <v>-0.19999999999999996</v>
      </c>
      <c r="V323">
        <f t="shared" si="22"/>
        <v>1.038003</v>
      </c>
      <c r="W323">
        <f t="shared" si="23"/>
        <v>0.47330105</v>
      </c>
    </row>
    <row r="324" spans="1:23" x14ac:dyDescent="0.25">
      <c r="A324" t="s">
        <v>1399</v>
      </c>
      <c r="B324" s="1">
        <v>43174</v>
      </c>
      <c r="C324" t="s">
        <v>1400</v>
      </c>
      <c r="D324" t="s">
        <v>1401</v>
      </c>
      <c r="E324" t="s">
        <v>1402</v>
      </c>
      <c r="F324" s="1">
        <v>43159</v>
      </c>
      <c r="G324">
        <v>1</v>
      </c>
      <c r="H324">
        <v>1207635</v>
      </c>
      <c r="I324">
        <v>50742</v>
      </c>
      <c r="J324">
        <v>2460</v>
      </c>
      <c r="K324">
        <v>3427</v>
      </c>
      <c r="L324" t="b">
        <v>0</v>
      </c>
      <c r="M324" t="b">
        <v>0</v>
      </c>
      <c r="N324" t="b">
        <v>0</v>
      </c>
      <c r="O324">
        <v>15</v>
      </c>
      <c r="P324">
        <v>14</v>
      </c>
      <c r="Q324" s="2">
        <v>0.04</v>
      </c>
      <c r="R324" s="2">
        <v>0</v>
      </c>
      <c r="S324" s="2">
        <v>0</v>
      </c>
      <c r="T324">
        <f t="shared" si="20"/>
        <v>0.4</v>
      </c>
      <c r="U324">
        <f t="shared" si="21"/>
        <v>11.000000000000002</v>
      </c>
      <c r="V324">
        <f t="shared" si="22"/>
        <v>1.0038175</v>
      </c>
      <c r="W324">
        <f t="shared" si="23"/>
        <v>3.2613361250000006</v>
      </c>
    </row>
    <row r="325" spans="1:23" x14ac:dyDescent="0.25">
      <c r="A325" t="s">
        <v>1403</v>
      </c>
      <c r="B325" s="1">
        <v>43220</v>
      </c>
      <c r="C325" t="s">
        <v>1404</v>
      </c>
      <c r="D325" t="s">
        <v>250</v>
      </c>
      <c r="E325" t="s">
        <v>1405</v>
      </c>
      <c r="F325" s="1">
        <v>43215</v>
      </c>
      <c r="G325">
        <v>1</v>
      </c>
      <c r="H325">
        <v>2390558</v>
      </c>
      <c r="I325">
        <v>41016</v>
      </c>
      <c r="J325">
        <v>1642</v>
      </c>
      <c r="K325">
        <v>977</v>
      </c>
      <c r="L325" t="b">
        <v>0</v>
      </c>
      <c r="M325" t="b">
        <v>0</v>
      </c>
      <c r="N325" t="b">
        <v>0</v>
      </c>
      <c r="O325">
        <v>5</v>
      </c>
      <c r="P325">
        <v>4</v>
      </c>
      <c r="Q325" s="2">
        <v>0.02</v>
      </c>
      <c r="R325" s="2">
        <v>0</v>
      </c>
      <c r="S325" s="2">
        <v>0</v>
      </c>
      <c r="T325">
        <f t="shared" si="20"/>
        <v>0.4</v>
      </c>
      <c r="U325">
        <f t="shared" si="21"/>
        <v>3</v>
      </c>
      <c r="V325">
        <f t="shared" si="22"/>
        <v>1.3952789999999999</v>
      </c>
      <c r="W325">
        <f t="shared" si="23"/>
        <v>1.3983476500000001</v>
      </c>
    </row>
    <row r="326" spans="1:23" x14ac:dyDescent="0.25">
      <c r="A326" t="s">
        <v>1406</v>
      </c>
      <c r="B326" s="1">
        <v>43159</v>
      </c>
      <c r="C326" t="s">
        <v>1407</v>
      </c>
      <c r="D326" t="s">
        <v>487</v>
      </c>
      <c r="E326" t="s">
        <v>1408</v>
      </c>
      <c r="F326" s="1">
        <v>43152</v>
      </c>
      <c r="G326">
        <v>1</v>
      </c>
      <c r="H326">
        <v>102834</v>
      </c>
      <c r="I326">
        <v>873</v>
      </c>
      <c r="J326">
        <v>276</v>
      </c>
      <c r="K326">
        <v>1569</v>
      </c>
      <c r="L326" t="b">
        <v>0</v>
      </c>
      <c r="M326" t="b">
        <v>0</v>
      </c>
      <c r="N326" t="b">
        <v>0</v>
      </c>
      <c r="O326">
        <v>7</v>
      </c>
      <c r="P326">
        <v>7</v>
      </c>
      <c r="Q326" s="2">
        <v>0.01</v>
      </c>
      <c r="R326" s="2">
        <v>0</v>
      </c>
      <c r="S326" s="2">
        <v>0.02</v>
      </c>
      <c r="T326">
        <f t="shared" si="20"/>
        <v>0.4</v>
      </c>
      <c r="U326">
        <f t="shared" si="21"/>
        <v>5.6000000000000005</v>
      </c>
      <c r="V326">
        <f t="shared" si="22"/>
        <v>0.65141700000000002</v>
      </c>
      <c r="W326">
        <f t="shared" si="23"/>
        <v>1.78799595</v>
      </c>
    </row>
    <row r="327" spans="1:23" x14ac:dyDescent="0.25">
      <c r="A327" t="s">
        <v>1409</v>
      </c>
      <c r="B327" s="1">
        <v>43090</v>
      </c>
      <c r="C327" t="s">
        <v>1410</v>
      </c>
      <c r="D327" t="s">
        <v>1114</v>
      </c>
      <c r="E327" t="s">
        <v>1411</v>
      </c>
      <c r="F327" s="1">
        <v>43088</v>
      </c>
      <c r="G327">
        <v>1</v>
      </c>
      <c r="H327">
        <v>291653</v>
      </c>
      <c r="I327">
        <v>3788</v>
      </c>
      <c r="J327">
        <v>603</v>
      </c>
      <c r="K327">
        <v>3093</v>
      </c>
      <c r="L327" t="b">
        <v>0</v>
      </c>
      <c r="M327" t="b">
        <v>0</v>
      </c>
      <c r="N327" t="b">
        <v>0</v>
      </c>
      <c r="O327">
        <v>2</v>
      </c>
      <c r="P327">
        <v>2</v>
      </c>
      <c r="Q327" s="2">
        <v>0.01</v>
      </c>
      <c r="R327" s="2">
        <v>0</v>
      </c>
      <c r="S327" s="2">
        <v>0.01</v>
      </c>
      <c r="T327">
        <f t="shared" si="20"/>
        <v>0.4</v>
      </c>
      <c r="U327">
        <f t="shared" si="21"/>
        <v>1.6</v>
      </c>
      <c r="V327">
        <f t="shared" si="22"/>
        <v>0.4958265</v>
      </c>
      <c r="W327">
        <f t="shared" si="23"/>
        <v>0.73353927500000005</v>
      </c>
    </row>
    <row r="328" spans="1:23" x14ac:dyDescent="0.25">
      <c r="A328" t="s">
        <v>1412</v>
      </c>
      <c r="B328" s="1">
        <v>43080</v>
      </c>
      <c r="C328" t="s">
        <v>1413</v>
      </c>
      <c r="D328" t="s">
        <v>1414</v>
      </c>
      <c r="E328" t="s">
        <v>1415</v>
      </c>
      <c r="F328" s="1">
        <v>43073</v>
      </c>
      <c r="G328">
        <v>1</v>
      </c>
      <c r="H328">
        <v>22942</v>
      </c>
      <c r="I328">
        <v>150</v>
      </c>
      <c r="J328">
        <v>2</v>
      </c>
      <c r="K328">
        <v>4</v>
      </c>
      <c r="L328" t="b">
        <v>0</v>
      </c>
      <c r="M328" t="b">
        <v>0</v>
      </c>
      <c r="N328" t="b">
        <v>0</v>
      </c>
      <c r="O328">
        <v>7</v>
      </c>
      <c r="P328">
        <v>4</v>
      </c>
      <c r="Q328" s="2">
        <v>0.01</v>
      </c>
      <c r="R328" s="2">
        <v>0</v>
      </c>
      <c r="S328" s="2">
        <v>0</v>
      </c>
      <c r="T328">
        <f t="shared" si="20"/>
        <v>0.4</v>
      </c>
      <c r="U328">
        <f t="shared" si="21"/>
        <v>2.6</v>
      </c>
      <c r="V328">
        <f t="shared" si="22"/>
        <v>0.111471</v>
      </c>
      <c r="W328">
        <f t="shared" si="23"/>
        <v>0.8490148500000001</v>
      </c>
    </row>
    <row r="329" spans="1:23" x14ac:dyDescent="0.25">
      <c r="A329" t="s">
        <v>1416</v>
      </c>
      <c r="B329" s="1">
        <v>43125</v>
      </c>
      <c r="C329" t="s">
        <v>1417</v>
      </c>
      <c r="D329" t="s">
        <v>1418</v>
      </c>
      <c r="E329" t="s">
        <v>1419</v>
      </c>
      <c r="F329" s="1">
        <v>43118</v>
      </c>
      <c r="G329">
        <v>1</v>
      </c>
      <c r="H329">
        <v>1066607</v>
      </c>
      <c r="I329">
        <v>8445</v>
      </c>
      <c r="J329">
        <v>28292</v>
      </c>
      <c r="K329">
        <v>6759</v>
      </c>
      <c r="L329" t="b">
        <v>0</v>
      </c>
      <c r="M329" t="b">
        <v>0</v>
      </c>
      <c r="N329" t="b">
        <v>0</v>
      </c>
      <c r="O329">
        <v>7</v>
      </c>
      <c r="P329">
        <v>7</v>
      </c>
      <c r="Q329" s="2">
        <v>0.01</v>
      </c>
      <c r="R329" s="2">
        <v>-0.03</v>
      </c>
      <c r="S329" s="2">
        <v>0.01</v>
      </c>
      <c r="T329">
        <f t="shared" si="20"/>
        <v>0.4</v>
      </c>
      <c r="U329">
        <f t="shared" si="21"/>
        <v>5.6000000000000005</v>
      </c>
      <c r="V329">
        <f t="shared" si="22"/>
        <v>0.43330349999999995</v>
      </c>
      <c r="W329">
        <f t="shared" si="23"/>
        <v>1.711656225</v>
      </c>
    </row>
    <row r="330" spans="1:23" x14ac:dyDescent="0.25">
      <c r="A330" t="s">
        <v>1420</v>
      </c>
      <c r="B330" s="1">
        <v>43076</v>
      </c>
      <c r="C330" t="s">
        <v>1421</v>
      </c>
      <c r="D330" t="s">
        <v>274</v>
      </c>
      <c r="E330" t="s">
        <v>1422</v>
      </c>
      <c r="F330" s="1">
        <v>43069</v>
      </c>
      <c r="G330">
        <v>1</v>
      </c>
      <c r="H330">
        <v>321277</v>
      </c>
      <c r="I330">
        <v>16503</v>
      </c>
      <c r="J330">
        <v>118</v>
      </c>
      <c r="K330">
        <v>1164</v>
      </c>
      <c r="L330" t="b">
        <v>0</v>
      </c>
      <c r="M330" t="b">
        <v>0</v>
      </c>
      <c r="N330" t="b">
        <v>0</v>
      </c>
      <c r="O330">
        <v>7</v>
      </c>
      <c r="P330">
        <v>7</v>
      </c>
      <c r="Q330" s="2">
        <v>0.05</v>
      </c>
      <c r="R330" s="2">
        <v>0</v>
      </c>
      <c r="S330" s="2">
        <v>0</v>
      </c>
      <c r="T330">
        <f t="shared" si="20"/>
        <v>0.4</v>
      </c>
      <c r="U330">
        <f t="shared" si="21"/>
        <v>5.6000000000000005</v>
      </c>
      <c r="V330">
        <f t="shared" si="22"/>
        <v>0.66063850000000013</v>
      </c>
      <c r="W330">
        <f t="shared" si="23"/>
        <v>1.791223475</v>
      </c>
    </row>
    <row r="331" spans="1:23" x14ac:dyDescent="0.25">
      <c r="A331" t="s">
        <v>1423</v>
      </c>
      <c r="B331" s="1">
        <v>43226</v>
      </c>
      <c r="C331" t="s">
        <v>1424</v>
      </c>
      <c r="D331" t="s">
        <v>1425</v>
      </c>
      <c r="E331" t="s">
        <v>1426</v>
      </c>
      <c r="F331" s="1">
        <v>43216</v>
      </c>
      <c r="G331">
        <v>1</v>
      </c>
      <c r="H331">
        <v>1120227</v>
      </c>
      <c r="I331">
        <v>395</v>
      </c>
      <c r="J331">
        <v>44</v>
      </c>
      <c r="K331">
        <v>18</v>
      </c>
      <c r="L331" t="b">
        <v>0</v>
      </c>
      <c r="M331" t="b">
        <v>0</v>
      </c>
      <c r="N331" t="b">
        <v>0</v>
      </c>
      <c r="O331">
        <v>10</v>
      </c>
      <c r="P331">
        <v>7</v>
      </c>
      <c r="Q331" s="2">
        <v>0</v>
      </c>
      <c r="R331" s="2">
        <v>0</v>
      </c>
      <c r="S331" s="2">
        <v>0</v>
      </c>
      <c r="T331">
        <f t="shared" si="20"/>
        <v>0.4</v>
      </c>
      <c r="U331">
        <f t="shared" si="21"/>
        <v>5</v>
      </c>
      <c r="V331">
        <f t="shared" si="22"/>
        <v>0.56011349999999993</v>
      </c>
      <c r="W331">
        <f t="shared" si="23"/>
        <v>1.606039725</v>
      </c>
    </row>
    <row r="332" spans="1:23" x14ac:dyDescent="0.25">
      <c r="A332" t="s">
        <v>1427</v>
      </c>
      <c r="B332" s="1">
        <v>43108</v>
      </c>
      <c r="C332" t="s">
        <v>1428</v>
      </c>
      <c r="D332" t="s">
        <v>1429</v>
      </c>
      <c r="E332" t="s">
        <v>1430</v>
      </c>
      <c r="F332" s="1">
        <v>43100</v>
      </c>
      <c r="G332">
        <v>1</v>
      </c>
      <c r="H332">
        <v>648993</v>
      </c>
      <c r="I332">
        <v>70174</v>
      </c>
      <c r="J332">
        <v>343</v>
      </c>
      <c r="K332">
        <v>2935</v>
      </c>
      <c r="L332" t="b">
        <v>0</v>
      </c>
      <c r="M332" t="b">
        <v>0</v>
      </c>
      <c r="N332" t="b">
        <v>0</v>
      </c>
      <c r="O332">
        <v>8</v>
      </c>
      <c r="P332">
        <v>6</v>
      </c>
      <c r="Q332" s="2">
        <v>0.11</v>
      </c>
      <c r="R332" s="2">
        <v>0</v>
      </c>
      <c r="S332" s="2">
        <v>0</v>
      </c>
      <c r="T332">
        <f t="shared" si="20"/>
        <v>0.4</v>
      </c>
      <c r="U332">
        <f t="shared" si="21"/>
        <v>4.4000000000000004</v>
      </c>
      <c r="V332">
        <f t="shared" si="22"/>
        <v>1.4244965000000001</v>
      </c>
      <c r="W332">
        <f t="shared" si="23"/>
        <v>1.7585737750000003</v>
      </c>
    </row>
    <row r="333" spans="1:23" x14ac:dyDescent="0.25">
      <c r="A333" t="s">
        <v>1431</v>
      </c>
      <c r="B333" s="1">
        <v>43239</v>
      </c>
      <c r="C333" t="s">
        <v>1432</v>
      </c>
      <c r="D333" t="s">
        <v>601</v>
      </c>
      <c r="E333" t="s">
        <v>1433</v>
      </c>
      <c r="F333" s="1">
        <v>43236</v>
      </c>
      <c r="G333">
        <v>1</v>
      </c>
      <c r="H333">
        <v>1887277</v>
      </c>
      <c r="I333">
        <v>32868</v>
      </c>
      <c r="J333">
        <v>854</v>
      </c>
      <c r="K333">
        <v>1662</v>
      </c>
      <c r="L333" t="b">
        <v>0</v>
      </c>
      <c r="M333" t="b">
        <v>0</v>
      </c>
      <c r="N333" t="b">
        <v>0</v>
      </c>
      <c r="O333">
        <v>3</v>
      </c>
      <c r="P333">
        <v>3</v>
      </c>
      <c r="Q333" s="2">
        <v>0.02</v>
      </c>
      <c r="R333" s="2">
        <v>0</v>
      </c>
      <c r="S333" s="2">
        <v>0</v>
      </c>
      <c r="T333">
        <f t="shared" si="20"/>
        <v>0.4</v>
      </c>
      <c r="U333">
        <f t="shared" si="21"/>
        <v>2.4000000000000004</v>
      </c>
      <c r="V333">
        <f t="shared" si="22"/>
        <v>1.1436385</v>
      </c>
      <c r="W333">
        <f t="shared" si="23"/>
        <v>1.1602734750000001</v>
      </c>
    </row>
    <row r="334" spans="1:23" x14ac:dyDescent="0.25">
      <c r="A334" t="s">
        <v>1434</v>
      </c>
      <c r="B334" s="1">
        <v>43092</v>
      </c>
      <c r="C334" t="s">
        <v>1435</v>
      </c>
      <c r="D334" t="s">
        <v>1436</v>
      </c>
      <c r="E334" t="s">
        <v>1437</v>
      </c>
      <c r="F334" s="1">
        <v>43085</v>
      </c>
      <c r="G334">
        <v>1</v>
      </c>
      <c r="H334">
        <v>1085036</v>
      </c>
      <c r="I334">
        <v>8431</v>
      </c>
      <c r="J334">
        <v>1113</v>
      </c>
      <c r="K334">
        <v>1541</v>
      </c>
      <c r="L334" t="b">
        <v>0</v>
      </c>
      <c r="M334" t="b">
        <v>0</v>
      </c>
      <c r="N334" t="b">
        <v>0</v>
      </c>
      <c r="O334">
        <v>7</v>
      </c>
      <c r="P334">
        <v>5</v>
      </c>
      <c r="Q334" s="2">
        <v>0.01</v>
      </c>
      <c r="R334" s="2">
        <v>0</v>
      </c>
      <c r="S334" s="2">
        <v>0</v>
      </c>
      <c r="T334">
        <f t="shared" si="20"/>
        <v>0.4</v>
      </c>
      <c r="U334">
        <f t="shared" si="21"/>
        <v>3.6</v>
      </c>
      <c r="V334">
        <f t="shared" si="22"/>
        <v>0.64251799999999992</v>
      </c>
      <c r="W334">
        <f t="shared" si="23"/>
        <v>1.2848812999999999</v>
      </c>
    </row>
    <row r="335" spans="1:23" x14ac:dyDescent="0.25">
      <c r="A335" t="s">
        <v>1438</v>
      </c>
      <c r="B335" s="1">
        <v>43133</v>
      </c>
      <c r="C335" t="s">
        <v>1439</v>
      </c>
      <c r="D335" t="s">
        <v>1440</v>
      </c>
      <c r="E335" t="s">
        <v>1441</v>
      </c>
      <c r="F335" s="1">
        <v>43128</v>
      </c>
      <c r="G335">
        <v>1</v>
      </c>
      <c r="H335">
        <v>85484</v>
      </c>
      <c r="I335">
        <v>3880</v>
      </c>
      <c r="J335">
        <v>50</v>
      </c>
      <c r="K335">
        <v>357</v>
      </c>
      <c r="L335" t="b">
        <v>0</v>
      </c>
      <c r="M335" t="b">
        <v>0</v>
      </c>
      <c r="N335" t="b">
        <v>0</v>
      </c>
      <c r="O335">
        <v>5</v>
      </c>
      <c r="P335">
        <v>4</v>
      </c>
      <c r="Q335" s="2">
        <v>0.05</v>
      </c>
      <c r="R335" s="2">
        <v>0</v>
      </c>
      <c r="S335" s="2">
        <v>0</v>
      </c>
      <c r="T335">
        <f t="shared" si="20"/>
        <v>0.4</v>
      </c>
      <c r="U335">
        <f t="shared" si="21"/>
        <v>3</v>
      </c>
      <c r="V335">
        <f t="shared" si="22"/>
        <v>0.54274200000000006</v>
      </c>
      <c r="W335">
        <f t="shared" si="23"/>
        <v>1.0999597000000001</v>
      </c>
    </row>
    <row r="336" spans="1:23" x14ac:dyDescent="0.25">
      <c r="A336" t="s">
        <v>1442</v>
      </c>
      <c r="B336" s="1">
        <v>43116</v>
      </c>
      <c r="C336" t="s">
        <v>1443</v>
      </c>
      <c r="D336" t="s">
        <v>1444</v>
      </c>
      <c r="E336" t="s">
        <v>1445</v>
      </c>
      <c r="F336" s="1">
        <v>43109</v>
      </c>
      <c r="G336">
        <v>1</v>
      </c>
      <c r="H336">
        <v>769773</v>
      </c>
      <c r="I336">
        <v>10479</v>
      </c>
      <c r="J336">
        <v>774</v>
      </c>
      <c r="K336">
        <v>1073</v>
      </c>
      <c r="L336" t="b">
        <v>0</v>
      </c>
      <c r="M336" t="b">
        <v>0</v>
      </c>
      <c r="N336" t="b">
        <v>0</v>
      </c>
      <c r="O336">
        <v>7</v>
      </c>
      <c r="P336">
        <v>5</v>
      </c>
      <c r="Q336" s="2">
        <v>0.01</v>
      </c>
      <c r="R336" s="2">
        <v>0</v>
      </c>
      <c r="S336" s="2">
        <v>0</v>
      </c>
      <c r="T336">
        <f t="shared" si="20"/>
        <v>0.4</v>
      </c>
      <c r="U336">
        <f t="shared" si="21"/>
        <v>3.6</v>
      </c>
      <c r="V336">
        <f t="shared" si="22"/>
        <v>0.4848865</v>
      </c>
      <c r="W336">
        <f t="shared" si="23"/>
        <v>1.229710275</v>
      </c>
    </row>
    <row r="337" spans="1:23" x14ac:dyDescent="0.25">
      <c r="A337" t="s">
        <v>1446</v>
      </c>
      <c r="B337" s="1">
        <v>43227</v>
      </c>
      <c r="C337" t="s">
        <v>1447</v>
      </c>
      <c r="D337" t="s">
        <v>1448</v>
      </c>
      <c r="E337" t="s">
        <v>1449</v>
      </c>
      <c r="F337" s="1">
        <v>43216</v>
      </c>
      <c r="G337">
        <v>1</v>
      </c>
      <c r="H337">
        <v>275455</v>
      </c>
      <c r="I337">
        <v>2074</v>
      </c>
      <c r="J337">
        <v>664</v>
      </c>
      <c r="K337">
        <v>374</v>
      </c>
      <c r="L337" t="b">
        <v>0</v>
      </c>
      <c r="M337" t="b">
        <v>0</v>
      </c>
      <c r="N337" t="b">
        <v>0</v>
      </c>
      <c r="O337">
        <v>11</v>
      </c>
      <c r="P337">
        <v>8</v>
      </c>
      <c r="Q337" s="2">
        <v>0.01</v>
      </c>
      <c r="R337" s="2">
        <v>0</v>
      </c>
      <c r="S337" s="2">
        <v>0</v>
      </c>
      <c r="T337">
        <f t="shared" si="20"/>
        <v>0.4</v>
      </c>
      <c r="U337">
        <f t="shared" si="21"/>
        <v>5.8000000000000007</v>
      </c>
      <c r="V337">
        <f t="shared" si="22"/>
        <v>0.23772750000000001</v>
      </c>
      <c r="W337">
        <f t="shared" si="23"/>
        <v>1.6932046250000004</v>
      </c>
    </row>
    <row r="338" spans="1:23" x14ac:dyDescent="0.25">
      <c r="A338" t="s">
        <v>1450</v>
      </c>
      <c r="B338" s="1">
        <v>43082</v>
      </c>
      <c r="C338" t="s">
        <v>1451</v>
      </c>
      <c r="D338" t="s">
        <v>1452</v>
      </c>
      <c r="E338" t="s">
        <v>1453</v>
      </c>
      <c r="F338" s="1">
        <v>43075</v>
      </c>
      <c r="G338">
        <v>1</v>
      </c>
      <c r="H338">
        <v>1097258</v>
      </c>
      <c r="I338">
        <v>70445</v>
      </c>
      <c r="J338">
        <v>1765</v>
      </c>
      <c r="K338">
        <v>103300</v>
      </c>
      <c r="L338" t="b">
        <v>0</v>
      </c>
      <c r="M338" t="b">
        <v>0</v>
      </c>
      <c r="N338" t="b">
        <v>0</v>
      </c>
      <c r="O338">
        <v>7</v>
      </c>
      <c r="P338">
        <v>5</v>
      </c>
      <c r="Q338" s="2">
        <v>0.06</v>
      </c>
      <c r="R338" s="2">
        <v>0</v>
      </c>
      <c r="S338" s="2">
        <v>0.09</v>
      </c>
      <c r="T338">
        <f t="shared" si="20"/>
        <v>0.4</v>
      </c>
      <c r="U338">
        <f t="shared" si="21"/>
        <v>3.6</v>
      </c>
      <c r="V338">
        <f t="shared" si="22"/>
        <v>3.3986289999999997</v>
      </c>
      <c r="W338">
        <f t="shared" si="23"/>
        <v>2.2495201499999999</v>
      </c>
    </row>
    <row r="339" spans="1:23" x14ac:dyDescent="0.25">
      <c r="A339" t="s">
        <v>1454</v>
      </c>
      <c r="B339" s="1">
        <v>43072</v>
      </c>
      <c r="C339" t="s">
        <v>1455</v>
      </c>
      <c r="D339" t="s">
        <v>1456</v>
      </c>
      <c r="E339" t="s">
        <v>1457</v>
      </c>
      <c r="F339" s="1">
        <v>43065</v>
      </c>
      <c r="G339">
        <v>1</v>
      </c>
      <c r="H339">
        <v>5068126</v>
      </c>
      <c r="I339">
        <v>206489</v>
      </c>
      <c r="J339">
        <v>18261</v>
      </c>
      <c r="K339">
        <v>51847</v>
      </c>
      <c r="L339" t="b">
        <v>0</v>
      </c>
      <c r="M339" t="b">
        <v>0</v>
      </c>
      <c r="N339" t="b">
        <v>0</v>
      </c>
      <c r="O339">
        <v>7</v>
      </c>
      <c r="P339">
        <v>6</v>
      </c>
      <c r="Q339" s="2">
        <v>0.04</v>
      </c>
      <c r="R339" s="2">
        <v>0</v>
      </c>
      <c r="S339" s="2">
        <v>0.01</v>
      </c>
      <c r="T339">
        <f t="shared" si="20"/>
        <v>0.4</v>
      </c>
      <c r="U339">
        <f t="shared" si="21"/>
        <v>4.6000000000000005</v>
      </c>
      <c r="V339">
        <f t="shared" si="22"/>
        <v>3.1840629999999996</v>
      </c>
      <c r="W339">
        <f t="shared" si="23"/>
        <v>2.4244220499999996</v>
      </c>
    </row>
    <row r="340" spans="1:23" x14ac:dyDescent="0.25">
      <c r="A340" t="s">
        <v>1458</v>
      </c>
      <c r="B340" s="1">
        <v>43090</v>
      </c>
      <c r="C340" t="s">
        <v>1459</v>
      </c>
      <c r="D340" t="s">
        <v>1460</v>
      </c>
      <c r="E340" t="s">
        <v>1461</v>
      </c>
      <c r="F340" s="1">
        <v>43084</v>
      </c>
      <c r="G340">
        <v>1</v>
      </c>
      <c r="H340">
        <v>72739</v>
      </c>
      <c r="I340">
        <v>804</v>
      </c>
      <c r="J340">
        <v>191</v>
      </c>
      <c r="K340">
        <v>273</v>
      </c>
      <c r="L340" t="b">
        <v>0</v>
      </c>
      <c r="M340" t="b">
        <v>0</v>
      </c>
      <c r="N340" t="b">
        <v>0</v>
      </c>
      <c r="O340">
        <v>6</v>
      </c>
      <c r="P340">
        <v>5</v>
      </c>
      <c r="Q340" s="2">
        <v>0.01</v>
      </c>
      <c r="R340" s="2">
        <v>0</v>
      </c>
      <c r="S340" s="2">
        <v>0</v>
      </c>
      <c r="T340">
        <f t="shared" si="20"/>
        <v>0.4</v>
      </c>
      <c r="U340">
        <f t="shared" si="21"/>
        <v>3.8</v>
      </c>
      <c r="V340">
        <f t="shared" si="22"/>
        <v>0.1363695</v>
      </c>
      <c r="W340">
        <f t="shared" si="23"/>
        <v>1.1577293249999998</v>
      </c>
    </row>
    <row r="341" spans="1:23" x14ac:dyDescent="0.25">
      <c r="A341" t="s">
        <v>1462</v>
      </c>
      <c r="B341" s="1">
        <v>43185</v>
      </c>
      <c r="C341" t="s">
        <v>1463</v>
      </c>
      <c r="D341" t="s">
        <v>1464</v>
      </c>
      <c r="E341" t="s">
        <v>1465</v>
      </c>
      <c r="F341" s="1">
        <v>43172</v>
      </c>
      <c r="G341">
        <v>1</v>
      </c>
      <c r="H341">
        <v>2239708</v>
      </c>
      <c r="I341">
        <v>82672</v>
      </c>
      <c r="J341">
        <v>687</v>
      </c>
      <c r="K341">
        <v>3577</v>
      </c>
      <c r="L341" t="b">
        <v>0</v>
      </c>
      <c r="M341" t="b">
        <v>0</v>
      </c>
      <c r="N341" t="b">
        <v>0</v>
      </c>
      <c r="O341">
        <v>13</v>
      </c>
      <c r="P341">
        <v>11</v>
      </c>
      <c r="Q341" s="2">
        <v>0.04</v>
      </c>
      <c r="R341" s="2">
        <v>0</v>
      </c>
      <c r="S341" s="2">
        <v>0</v>
      </c>
      <c r="T341">
        <f t="shared" si="20"/>
        <v>0.4</v>
      </c>
      <c r="U341">
        <f t="shared" si="21"/>
        <v>8.4</v>
      </c>
      <c r="V341">
        <f t="shared" si="22"/>
        <v>1.519854</v>
      </c>
      <c r="W341">
        <f t="shared" si="23"/>
        <v>2.7919489000000004</v>
      </c>
    </row>
    <row r="342" spans="1:23" x14ac:dyDescent="0.25">
      <c r="A342" t="s">
        <v>1466</v>
      </c>
      <c r="B342" s="1">
        <v>43127</v>
      </c>
      <c r="C342" t="s">
        <v>1467</v>
      </c>
      <c r="D342" t="s">
        <v>512</v>
      </c>
      <c r="E342" t="s">
        <v>1468</v>
      </c>
      <c r="F342" s="1">
        <v>43122</v>
      </c>
      <c r="G342">
        <v>1</v>
      </c>
      <c r="H342">
        <v>642382</v>
      </c>
      <c r="I342">
        <v>3470</v>
      </c>
      <c r="J342">
        <v>467</v>
      </c>
      <c r="K342">
        <v>310</v>
      </c>
      <c r="L342" t="b">
        <v>0</v>
      </c>
      <c r="M342" t="b">
        <v>0</v>
      </c>
      <c r="N342" t="b">
        <v>0</v>
      </c>
      <c r="O342">
        <v>5</v>
      </c>
      <c r="P342">
        <v>5</v>
      </c>
      <c r="Q342" s="2">
        <v>0.01</v>
      </c>
      <c r="R342" s="2">
        <v>0</v>
      </c>
      <c r="S342" s="2">
        <v>0</v>
      </c>
      <c r="T342">
        <f t="shared" si="20"/>
        <v>0.4</v>
      </c>
      <c r="U342">
        <f t="shared" si="21"/>
        <v>4</v>
      </c>
      <c r="V342">
        <f t="shared" si="22"/>
        <v>0.42119099999999998</v>
      </c>
      <c r="W342">
        <f t="shared" si="23"/>
        <v>1.3074168500000001</v>
      </c>
    </row>
    <row r="343" spans="1:23" x14ac:dyDescent="0.25">
      <c r="A343" t="s">
        <v>1469</v>
      </c>
      <c r="B343" s="1">
        <v>43104</v>
      </c>
      <c r="C343" t="s">
        <v>1470</v>
      </c>
      <c r="D343" t="s">
        <v>1471</v>
      </c>
      <c r="E343" t="s">
        <v>1472</v>
      </c>
      <c r="F343" s="1">
        <v>43102</v>
      </c>
      <c r="G343">
        <v>1</v>
      </c>
      <c r="H343">
        <v>319303</v>
      </c>
      <c r="I343">
        <v>13486</v>
      </c>
      <c r="J343">
        <v>237</v>
      </c>
      <c r="K343">
        <v>1339</v>
      </c>
      <c r="L343" t="b">
        <v>0</v>
      </c>
      <c r="M343" t="b">
        <v>0</v>
      </c>
      <c r="N343" t="b">
        <v>0</v>
      </c>
      <c r="O343">
        <v>2</v>
      </c>
      <c r="P343">
        <v>1</v>
      </c>
      <c r="Q343" s="2">
        <v>0.04</v>
      </c>
      <c r="R343" s="2">
        <v>0</v>
      </c>
      <c r="S343" s="2">
        <v>0</v>
      </c>
      <c r="T343">
        <f t="shared" si="20"/>
        <v>0.4</v>
      </c>
      <c r="U343">
        <f t="shared" si="21"/>
        <v>0.60000000000000009</v>
      </c>
      <c r="V343">
        <f t="shared" si="22"/>
        <v>0.55965149999999997</v>
      </c>
      <c r="W343">
        <f t="shared" si="23"/>
        <v>0.50587802500000001</v>
      </c>
    </row>
    <row r="344" spans="1:23" x14ac:dyDescent="0.25">
      <c r="A344" t="s">
        <v>1473</v>
      </c>
      <c r="B344" s="1">
        <v>43126</v>
      </c>
      <c r="C344" t="s">
        <v>1474</v>
      </c>
      <c r="D344" t="s">
        <v>546</v>
      </c>
      <c r="E344" t="s">
        <v>1475</v>
      </c>
      <c r="F344" s="1">
        <v>43123</v>
      </c>
      <c r="G344">
        <v>1</v>
      </c>
      <c r="H344">
        <v>25601</v>
      </c>
      <c r="I344">
        <v>128</v>
      </c>
      <c r="J344">
        <v>100</v>
      </c>
      <c r="K344">
        <v>102</v>
      </c>
      <c r="L344" t="b">
        <v>0</v>
      </c>
      <c r="M344" t="b">
        <v>0</v>
      </c>
      <c r="N344" t="b">
        <v>0</v>
      </c>
      <c r="O344">
        <v>3</v>
      </c>
      <c r="P344">
        <v>3</v>
      </c>
      <c r="Q344" s="2">
        <v>0</v>
      </c>
      <c r="R344" s="2">
        <v>0</v>
      </c>
      <c r="S344" s="2">
        <v>0</v>
      </c>
      <c r="T344">
        <f t="shared" si="20"/>
        <v>0.4</v>
      </c>
      <c r="U344">
        <f t="shared" si="21"/>
        <v>2.4000000000000004</v>
      </c>
      <c r="V344">
        <f t="shared" si="22"/>
        <v>1.2800499999999999E-2</v>
      </c>
      <c r="W344">
        <f t="shared" si="23"/>
        <v>0.7644801750000001</v>
      </c>
    </row>
    <row r="345" spans="1:23" x14ac:dyDescent="0.25">
      <c r="A345" t="s">
        <v>1476</v>
      </c>
      <c r="B345" s="1">
        <v>43191</v>
      </c>
      <c r="C345" t="s">
        <v>1477</v>
      </c>
      <c r="D345" t="s">
        <v>1478</v>
      </c>
      <c r="E345" t="s">
        <v>1479</v>
      </c>
      <c r="F345" s="1">
        <v>43177</v>
      </c>
      <c r="G345">
        <v>1</v>
      </c>
      <c r="H345">
        <v>1787925</v>
      </c>
      <c r="I345">
        <v>54676</v>
      </c>
      <c r="J345">
        <v>9574</v>
      </c>
      <c r="K345">
        <v>5715</v>
      </c>
      <c r="L345" t="b">
        <v>0</v>
      </c>
      <c r="M345" t="b">
        <v>0</v>
      </c>
      <c r="N345" t="b">
        <v>0</v>
      </c>
      <c r="O345">
        <v>14</v>
      </c>
      <c r="P345">
        <v>14</v>
      </c>
      <c r="Q345" s="2">
        <v>0.03</v>
      </c>
      <c r="R345" s="2">
        <v>-0.01</v>
      </c>
      <c r="S345" s="2">
        <v>0</v>
      </c>
      <c r="T345">
        <f t="shared" si="20"/>
        <v>0.4</v>
      </c>
      <c r="U345">
        <f t="shared" si="21"/>
        <v>11.200000000000001</v>
      </c>
      <c r="V345">
        <f t="shared" si="22"/>
        <v>1.0439625000000001</v>
      </c>
      <c r="W345">
        <f t="shared" si="23"/>
        <v>3.3253868750000004</v>
      </c>
    </row>
    <row r="346" spans="1:23" x14ac:dyDescent="0.25">
      <c r="A346" t="s">
        <v>1480</v>
      </c>
      <c r="B346" s="1">
        <v>43082</v>
      </c>
      <c r="C346" t="s">
        <v>1481</v>
      </c>
      <c r="D346" t="s">
        <v>605</v>
      </c>
      <c r="E346" t="s">
        <v>1482</v>
      </c>
      <c r="F346" s="1">
        <v>43081</v>
      </c>
      <c r="G346">
        <v>1</v>
      </c>
      <c r="H346">
        <v>575274</v>
      </c>
      <c r="I346">
        <v>6611</v>
      </c>
      <c r="J346">
        <v>310</v>
      </c>
      <c r="K346">
        <v>508</v>
      </c>
      <c r="L346" t="b">
        <v>0</v>
      </c>
      <c r="M346" t="b">
        <v>0</v>
      </c>
      <c r="N346" t="b">
        <v>0</v>
      </c>
      <c r="O346">
        <v>1</v>
      </c>
      <c r="P346">
        <v>1</v>
      </c>
      <c r="Q346" s="2">
        <v>0.01</v>
      </c>
      <c r="R346" s="2">
        <v>0</v>
      </c>
      <c r="S346" s="2">
        <v>0</v>
      </c>
      <c r="T346">
        <f t="shared" si="20"/>
        <v>0.4</v>
      </c>
      <c r="U346">
        <f t="shared" si="21"/>
        <v>0.8</v>
      </c>
      <c r="V346">
        <f t="shared" si="22"/>
        <v>0.38763700000000001</v>
      </c>
      <c r="W346">
        <f t="shared" si="23"/>
        <v>0.49567295</v>
      </c>
    </row>
    <row r="347" spans="1:23" x14ac:dyDescent="0.25">
      <c r="A347" t="s">
        <v>1483</v>
      </c>
      <c r="B347" s="1">
        <v>43145</v>
      </c>
      <c r="C347" t="s">
        <v>1484</v>
      </c>
      <c r="D347" t="s">
        <v>1485</v>
      </c>
      <c r="E347" t="s">
        <v>1486</v>
      </c>
      <c r="F347" s="1">
        <v>43136</v>
      </c>
      <c r="G347">
        <v>1</v>
      </c>
      <c r="H347">
        <v>4737883</v>
      </c>
      <c r="I347">
        <v>126973</v>
      </c>
      <c r="J347">
        <v>2518</v>
      </c>
      <c r="K347">
        <v>2822</v>
      </c>
      <c r="L347" t="b">
        <v>0</v>
      </c>
      <c r="M347" t="b">
        <v>0</v>
      </c>
      <c r="N347" t="b">
        <v>0</v>
      </c>
      <c r="O347">
        <v>9</v>
      </c>
      <c r="P347">
        <v>9</v>
      </c>
      <c r="Q347" s="2">
        <v>0.03</v>
      </c>
      <c r="R347" s="2">
        <v>0</v>
      </c>
      <c r="S347" s="2">
        <v>0</v>
      </c>
      <c r="T347">
        <f t="shared" si="20"/>
        <v>0.4</v>
      </c>
      <c r="U347">
        <f t="shared" si="21"/>
        <v>7.2</v>
      </c>
      <c r="V347">
        <f t="shared" si="22"/>
        <v>2.6689414999999999</v>
      </c>
      <c r="W347">
        <f t="shared" si="23"/>
        <v>2.8941295249999999</v>
      </c>
    </row>
    <row r="348" spans="1:23" x14ac:dyDescent="0.25">
      <c r="A348" t="s">
        <v>1487</v>
      </c>
      <c r="B348" s="1">
        <v>43074</v>
      </c>
      <c r="C348" t="s">
        <v>1488</v>
      </c>
      <c r="D348" t="s">
        <v>1489</v>
      </c>
      <c r="E348" t="s">
        <v>1490</v>
      </c>
      <c r="F348" s="1">
        <v>43070</v>
      </c>
      <c r="G348">
        <v>1</v>
      </c>
      <c r="H348">
        <v>3747210</v>
      </c>
      <c r="I348">
        <v>244559</v>
      </c>
      <c r="J348">
        <v>5835</v>
      </c>
      <c r="K348">
        <v>13636</v>
      </c>
      <c r="L348" t="b">
        <v>0</v>
      </c>
      <c r="M348" t="b">
        <v>0</v>
      </c>
      <c r="N348" t="b">
        <v>0</v>
      </c>
      <c r="O348">
        <v>4</v>
      </c>
      <c r="P348">
        <v>4</v>
      </c>
      <c r="Q348" s="2">
        <v>7.0000000000000007E-2</v>
      </c>
      <c r="R348" s="2">
        <v>0</v>
      </c>
      <c r="S348" s="2">
        <v>0</v>
      </c>
      <c r="T348">
        <f t="shared" si="20"/>
        <v>0.4</v>
      </c>
      <c r="U348">
        <f t="shared" si="21"/>
        <v>3.2</v>
      </c>
      <c r="V348">
        <f t="shared" si="22"/>
        <v>2.5736050000000001</v>
      </c>
      <c r="W348">
        <f t="shared" si="23"/>
        <v>1.86076175</v>
      </c>
    </row>
    <row r="349" spans="1:23" x14ac:dyDescent="0.25">
      <c r="A349" t="s">
        <v>1491</v>
      </c>
      <c r="B349" s="1">
        <v>43072</v>
      </c>
      <c r="C349" t="s">
        <v>1492</v>
      </c>
      <c r="D349" t="s">
        <v>198</v>
      </c>
      <c r="E349" t="s">
        <v>1493</v>
      </c>
      <c r="F349" s="1">
        <v>43071</v>
      </c>
      <c r="G349">
        <v>1</v>
      </c>
      <c r="H349">
        <v>264632</v>
      </c>
      <c r="I349">
        <v>4901</v>
      </c>
      <c r="J349">
        <v>81</v>
      </c>
      <c r="K349">
        <v>487</v>
      </c>
      <c r="L349" t="b">
        <v>0</v>
      </c>
      <c r="M349" t="b">
        <v>0</v>
      </c>
      <c r="N349" t="b">
        <v>0</v>
      </c>
      <c r="O349">
        <v>1</v>
      </c>
      <c r="P349">
        <v>1</v>
      </c>
      <c r="Q349" s="2">
        <v>0.02</v>
      </c>
      <c r="R349" s="2">
        <v>0</v>
      </c>
      <c r="S349" s="2">
        <v>0</v>
      </c>
      <c r="T349">
        <f t="shared" si="20"/>
        <v>0.4</v>
      </c>
      <c r="U349">
        <f t="shared" si="21"/>
        <v>0.8</v>
      </c>
      <c r="V349">
        <f t="shared" si="22"/>
        <v>0.332316</v>
      </c>
      <c r="W349">
        <f t="shared" si="23"/>
        <v>0.47631060000000003</v>
      </c>
    </row>
    <row r="350" spans="1:23" x14ac:dyDescent="0.25">
      <c r="A350" t="s">
        <v>1494</v>
      </c>
      <c r="B350" s="1">
        <v>43265</v>
      </c>
      <c r="C350" t="s">
        <v>1495</v>
      </c>
      <c r="D350" t="s">
        <v>1496</v>
      </c>
      <c r="E350" t="s">
        <v>1497</v>
      </c>
      <c r="F350" s="1">
        <v>43240</v>
      </c>
      <c r="G350">
        <v>1</v>
      </c>
      <c r="H350">
        <v>4945185</v>
      </c>
      <c r="I350">
        <v>189265</v>
      </c>
      <c r="J350">
        <v>9406</v>
      </c>
      <c r="K350">
        <v>18683</v>
      </c>
      <c r="L350" t="b">
        <v>0</v>
      </c>
      <c r="M350" t="b">
        <v>0</v>
      </c>
      <c r="N350" t="b">
        <v>0</v>
      </c>
      <c r="O350">
        <v>25</v>
      </c>
      <c r="P350">
        <v>25</v>
      </c>
      <c r="Q350" s="2">
        <v>0.04</v>
      </c>
      <c r="R350" s="2">
        <v>0</v>
      </c>
      <c r="S350" s="2">
        <v>0</v>
      </c>
      <c r="T350">
        <f t="shared" si="20"/>
        <v>0.4</v>
      </c>
      <c r="U350">
        <f t="shared" si="21"/>
        <v>20</v>
      </c>
      <c r="V350">
        <f t="shared" si="22"/>
        <v>2.8725924999999997</v>
      </c>
      <c r="W350">
        <f t="shared" si="23"/>
        <v>6.165407375</v>
      </c>
    </row>
    <row r="351" spans="1:23" x14ac:dyDescent="0.25">
      <c r="A351" t="s">
        <v>1498</v>
      </c>
      <c r="B351" s="1">
        <v>43204</v>
      </c>
      <c r="C351" t="s">
        <v>1499</v>
      </c>
      <c r="D351" t="s">
        <v>888</v>
      </c>
      <c r="E351" t="s">
        <v>1500</v>
      </c>
      <c r="F351" s="1">
        <v>43185</v>
      </c>
      <c r="G351">
        <v>1</v>
      </c>
      <c r="H351">
        <v>1271072</v>
      </c>
      <c r="I351">
        <v>46786</v>
      </c>
      <c r="J351">
        <v>1145</v>
      </c>
      <c r="K351">
        <v>2521</v>
      </c>
      <c r="L351" t="b">
        <v>0</v>
      </c>
      <c r="M351" t="b">
        <v>0</v>
      </c>
      <c r="N351" t="b">
        <v>0</v>
      </c>
      <c r="O351">
        <v>19</v>
      </c>
      <c r="P351">
        <v>12</v>
      </c>
      <c r="Q351" s="2">
        <v>0.04</v>
      </c>
      <c r="R351" s="2">
        <v>0</v>
      </c>
      <c r="S351" s="2">
        <v>0</v>
      </c>
      <c r="T351">
        <f t="shared" si="20"/>
        <v>0.4</v>
      </c>
      <c r="U351">
        <f t="shared" si="21"/>
        <v>8.2000000000000011</v>
      </c>
      <c r="V351">
        <f t="shared" si="22"/>
        <v>1.035536</v>
      </c>
      <c r="W351">
        <f t="shared" si="23"/>
        <v>2.5724376000000002</v>
      </c>
    </row>
    <row r="352" spans="1:23" x14ac:dyDescent="0.25">
      <c r="A352" t="s">
        <v>1501</v>
      </c>
      <c r="B352" s="1">
        <v>43080</v>
      </c>
      <c r="C352" t="s">
        <v>1502</v>
      </c>
      <c r="D352" t="s">
        <v>1503</v>
      </c>
      <c r="E352" t="s">
        <v>1504</v>
      </c>
      <c r="F352" s="1">
        <v>43077</v>
      </c>
      <c r="G352">
        <v>1</v>
      </c>
      <c r="H352">
        <v>59070</v>
      </c>
      <c r="I352">
        <v>365</v>
      </c>
      <c r="J352">
        <v>187</v>
      </c>
      <c r="K352">
        <v>1</v>
      </c>
      <c r="L352" t="b">
        <v>0</v>
      </c>
      <c r="M352" t="b">
        <v>0</v>
      </c>
      <c r="N352" t="b">
        <v>0</v>
      </c>
      <c r="O352">
        <v>3</v>
      </c>
      <c r="P352">
        <v>3</v>
      </c>
      <c r="Q352" s="2">
        <v>0.01</v>
      </c>
      <c r="R352" s="2">
        <v>0</v>
      </c>
      <c r="S352" s="2">
        <v>0</v>
      </c>
      <c r="T352">
        <f t="shared" si="20"/>
        <v>0.4</v>
      </c>
      <c r="U352">
        <f t="shared" si="21"/>
        <v>2.4000000000000004</v>
      </c>
      <c r="V352">
        <f t="shared" si="22"/>
        <v>0.12953500000000001</v>
      </c>
      <c r="W352">
        <f t="shared" si="23"/>
        <v>0.80533725000000012</v>
      </c>
    </row>
    <row r="353" spans="1:23" x14ac:dyDescent="0.25">
      <c r="A353" t="s">
        <v>1505</v>
      </c>
      <c r="B353" s="1">
        <v>43083</v>
      </c>
      <c r="C353" t="s">
        <v>1506</v>
      </c>
      <c r="D353" t="s">
        <v>1507</v>
      </c>
      <c r="E353" t="s">
        <v>1508</v>
      </c>
      <c r="F353" s="1">
        <v>43077</v>
      </c>
      <c r="G353">
        <v>1</v>
      </c>
      <c r="H353">
        <v>127055</v>
      </c>
      <c r="I353">
        <v>3028</v>
      </c>
      <c r="J353">
        <v>50</v>
      </c>
      <c r="K353">
        <v>219</v>
      </c>
      <c r="L353" t="b">
        <v>0</v>
      </c>
      <c r="M353" t="b">
        <v>0</v>
      </c>
      <c r="N353" t="b">
        <v>0</v>
      </c>
      <c r="O353">
        <v>6</v>
      </c>
      <c r="P353">
        <v>6</v>
      </c>
      <c r="Q353" s="2">
        <v>0.02</v>
      </c>
      <c r="R353" s="2">
        <v>0</v>
      </c>
      <c r="S353" s="2">
        <v>0</v>
      </c>
      <c r="T353">
        <f t="shared" si="20"/>
        <v>0.4</v>
      </c>
      <c r="U353">
        <f t="shared" si="21"/>
        <v>4.8000000000000007</v>
      </c>
      <c r="V353">
        <f t="shared" si="22"/>
        <v>0.26352750000000003</v>
      </c>
      <c r="W353">
        <f t="shared" si="23"/>
        <v>1.4522346250000002</v>
      </c>
    </row>
    <row r="354" spans="1:23" x14ac:dyDescent="0.25">
      <c r="A354" t="s">
        <v>1509</v>
      </c>
      <c r="B354" s="1">
        <v>43240</v>
      </c>
      <c r="C354" t="s">
        <v>1510</v>
      </c>
      <c r="D354" t="s">
        <v>742</v>
      </c>
      <c r="E354" t="s">
        <v>1511</v>
      </c>
      <c r="F354" s="1">
        <v>43225</v>
      </c>
      <c r="G354">
        <v>1</v>
      </c>
      <c r="H354">
        <v>773673</v>
      </c>
      <c r="I354">
        <v>4180</v>
      </c>
      <c r="J354">
        <v>863</v>
      </c>
      <c r="K354">
        <v>1247</v>
      </c>
      <c r="L354" t="b">
        <v>0</v>
      </c>
      <c r="M354" t="b">
        <v>0</v>
      </c>
      <c r="N354" t="b">
        <v>0</v>
      </c>
      <c r="O354">
        <v>15</v>
      </c>
      <c r="P354">
        <v>13</v>
      </c>
      <c r="Q354" s="2">
        <v>0.01</v>
      </c>
      <c r="R354" s="2">
        <v>0</v>
      </c>
      <c r="S354" s="2">
        <v>0</v>
      </c>
      <c r="T354">
        <f t="shared" si="20"/>
        <v>0.4</v>
      </c>
      <c r="U354">
        <f t="shared" si="21"/>
        <v>10</v>
      </c>
      <c r="V354">
        <f t="shared" si="22"/>
        <v>0.48683650000000001</v>
      </c>
      <c r="W354">
        <f t="shared" si="23"/>
        <v>2.830392775</v>
      </c>
    </row>
    <row r="355" spans="1:23" x14ac:dyDescent="0.25">
      <c r="A355" t="s">
        <v>1512</v>
      </c>
      <c r="B355" s="1">
        <v>43099</v>
      </c>
      <c r="C355" t="s">
        <v>1513</v>
      </c>
      <c r="D355" t="s">
        <v>523</v>
      </c>
      <c r="E355" t="s">
        <v>1514</v>
      </c>
      <c r="F355" s="1">
        <v>43088</v>
      </c>
      <c r="G355">
        <v>1</v>
      </c>
      <c r="H355">
        <v>3065887</v>
      </c>
      <c r="I355">
        <v>47974</v>
      </c>
      <c r="J355">
        <v>2445</v>
      </c>
      <c r="K355">
        <v>5101</v>
      </c>
      <c r="L355" t="b">
        <v>0</v>
      </c>
      <c r="M355" t="b">
        <v>0</v>
      </c>
      <c r="N355" t="b">
        <v>0</v>
      </c>
      <c r="O355">
        <v>11</v>
      </c>
      <c r="P355">
        <v>11</v>
      </c>
      <c r="Q355" s="2">
        <v>0.02</v>
      </c>
      <c r="R355" s="2">
        <v>0</v>
      </c>
      <c r="S355" s="2">
        <v>0</v>
      </c>
      <c r="T355">
        <f t="shared" si="20"/>
        <v>0.4</v>
      </c>
      <c r="U355">
        <f t="shared" si="21"/>
        <v>8.8000000000000007</v>
      </c>
      <c r="V355">
        <f t="shared" si="22"/>
        <v>1.7329435</v>
      </c>
      <c r="W355">
        <f t="shared" si="23"/>
        <v>2.9665302250000005</v>
      </c>
    </row>
    <row r="356" spans="1:23" x14ac:dyDescent="0.25">
      <c r="A356" t="s">
        <v>1515</v>
      </c>
      <c r="B356" s="1">
        <v>43242</v>
      </c>
      <c r="C356" t="s">
        <v>1516</v>
      </c>
      <c r="D356" t="s">
        <v>481</v>
      </c>
      <c r="E356" t="s">
        <v>1517</v>
      </c>
      <c r="F356" s="1">
        <v>43225</v>
      </c>
      <c r="G356">
        <v>1</v>
      </c>
      <c r="H356">
        <v>570053</v>
      </c>
      <c r="I356">
        <v>14382</v>
      </c>
      <c r="J356">
        <v>994</v>
      </c>
      <c r="K356">
        <v>3014</v>
      </c>
      <c r="L356" t="b">
        <v>0</v>
      </c>
      <c r="M356" t="b">
        <v>0</v>
      </c>
      <c r="N356" t="b">
        <v>0</v>
      </c>
      <c r="O356">
        <v>17</v>
      </c>
      <c r="P356">
        <v>16</v>
      </c>
      <c r="Q356" s="2">
        <v>0.03</v>
      </c>
      <c r="R356" s="2">
        <v>0</v>
      </c>
      <c r="S356" s="2">
        <v>0.01</v>
      </c>
      <c r="T356">
        <f t="shared" si="20"/>
        <v>0.4</v>
      </c>
      <c r="U356">
        <f t="shared" si="21"/>
        <v>12.600000000000001</v>
      </c>
      <c r="V356">
        <f t="shared" si="22"/>
        <v>0.83502649999999989</v>
      </c>
      <c r="W356">
        <f t="shared" si="23"/>
        <v>3.6022592750000006</v>
      </c>
    </row>
    <row r="357" spans="1:23" x14ac:dyDescent="0.25">
      <c r="A357" t="s">
        <v>1518</v>
      </c>
      <c r="B357" s="1">
        <v>43059</v>
      </c>
      <c r="C357" t="s">
        <v>1519</v>
      </c>
      <c r="D357" t="s">
        <v>651</v>
      </c>
      <c r="E357" t="s">
        <v>1520</v>
      </c>
      <c r="F357" s="1">
        <v>43052</v>
      </c>
      <c r="G357">
        <v>1</v>
      </c>
      <c r="H357">
        <v>2564903</v>
      </c>
      <c r="I357">
        <v>96321</v>
      </c>
      <c r="J357">
        <v>7972</v>
      </c>
      <c r="K357">
        <v>22149</v>
      </c>
      <c r="L357" t="b">
        <v>0</v>
      </c>
      <c r="M357" t="b">
        <v>0</v>
      </c>
      <c r="N357" t="b">
        <v>0</v>
      </c>
      <c r="O357">
        <v>7</v>
      </c>
      <c r="P357">
        <v>7</v>
      </c>
      <c r="Q357" s="2">
        <v>0.04</v>
      </c>
      <c r="R357" s="2">
        <v>0</v>
      </c>
      <c r="S357" s="2">
        <v>0.01</v>
      </c>
      <c r="T357">
        <f t="shared" si="20"/>
        <v>0.4</v>
      </c>
      <c r="U357">
        <f t="shared" si="21"/>
        <v>5.6000000000000005</v>
      </c>
      <c r="V357">
        <f t="shared" si="22"/>
        <v>1.9324515</v>
      </c>
      <c r="W357">
        <f t="shared" si="23"/>
        <v>2.2363580249999999</v>
      </c>
    </row>
    <row r="358" spans="1:23" x14ac:dyDescent="0.25">
      <c r="A358" t="s">
        <v>1521</v>
      </c>
      <c r="B358" s="1">
        <v>43145</v>
      </c>
      <c r="C358" t="s">
        <v>1522</v>
      </c>
      <c r="D358" t="s">
        <v>768</v>
      </c>
      <c r="E358" t="s">
        <v>1523</v>
      </c>
      <c r="F358" s="1">
        <v>43137</v>
      </c>
      <c r="G358">
        <v>1</v>
      </c>
      <c r="H358">
        <v>65481</v>
      </c>
      <c r="I358">
        <v>4093</v>
      </c>
      <c r="J358">
        <v>57</v>
      </c>
      <c r="K358">
        <v>1244</v>
      </c>
      <c r="L358" t="b">
        <v>0</v>
      </c>
      <c r="M358" t="b">
        <v>0</v>
      </c>
      <c r="N358" t="b">
        <v>0</v>
      </c>
      <c r="O358">
        <v>8</v>
      </c>
      <c r="P358">
        <v>2</v>
      </c>
      <c r="Q358" s="2">
        <v>0.06</v>
      </c>
      <c r="R358" s="2">
        <v>0</v>
      </c>
      <c r="S358" s="2">
        <v>0.02</v>
      </c>
      <c r="T358">
        <f t="shared" si="20"/>
        <v>0.4</v>
      </c>
      <c r="U358">
        <f t="shared" si="21"/>
        <v>0.39999999999999991</v>
      </c>
      <c r="V358">
        <f t="shared" si="22"/>
        <v>1.1327404999999999</v>
      </c>
      <c r="W358">
        <f t="shared" si="23"/>
        <v>0.65645917499999995</v>
      </c>
    </row>
    <row r="359" spans="1:23" x14ac:dyDescent="0.25">
      <c r="A359" t="s">
        <v>1524</v>
      </c>
      <c r="B359" s="1">
        <v>43068</v>
      </c>
      <c r="C359" t="s">
        <v>1525</v>
      </c>
      <c r="D359" t="s">
        <v>1104</v>
      </c>
      <c r="E359" t="s">
        <v>1526</v>
      </c>
      <c r="F359" s="1">
        <v>43066</v>
      </c>
      <c r="G359">
        <v>1</v>
      </c>
      <c r="H359">
        <v>204915</v>
      </c>
      <c r="I359">
        <v>1179</v>
      </c>
      <c r="J359">
        <v>421</v>
      </c>
      <c r="K359">
        <v>1025</v>
      </c>
      <c r="L359" t="b">
        <v>0</v>
      </c>
      <c r="M359" t="b">
        <v>0</v>
      </c>
      <c r="N359" t="b">
        <v>0</v>
      </c>
      <c r="O359">
        <v>2</v>
      </c>
      <c r="P359">
        <v>2</v>
      </c>
      <c r="Q359" s="2">
        <v>0.01</v>
      </c>
      <c r="R359" s="2">
        <v>0</v>
      </c>
      <c r="S359" s="2">
        <v>0.01</v>
      </c>
      <c r="T359">
        <f t="shared" si="20"/>
        <v>0.4</v>
      </c>
      <c r="U359">
        <f t="shared" si="21"/>
        <v>1.6</v>
      </c>
      <c r="V359">
        <f t="shared" si="22"/>
        <v>0.45245750000000001</v>
      </c>
      <c r="W359">
        <f t="shared" si="23"/>
        <v>0.71836012500000002</v>
      </c>
    </row>
    <row r="360" spans="1:23" x14ac:dyDescent="0.25">
      <c r="A360" t="s">
        <v>1527</v>
      </c>
      <c r="B360" s="1">
        <v>43075</v>
      </c>
      <c r="C360" t="s">
        <v>1528</v>
      </c>
      <c r="D360" t="s">
        <v>1529</v>
      </c>
      <c r="E360" t="s">
        <v>1530</v>
      </c>
      <c r="F360" s="1">
        <v>43069</v>
      </c>
      <c r="G360">
        <v>1</v>
      </c>
      <c r="H360">
        <v>95486</v>
      </c>
      <c r="I360">
        <v>2278</v>
      </c>
      <c r="J360">
        <v>101</v>
      </c>
      <c r="K360">
        <v>252</v>
      </c>
      <c r="L360" t="b">
        <v>0</v>
      </c>
      <c r="M360" t="b">
        <v>0</v>
      </c>
      <c r="N360" t="b">
        <v>0</v>
      </c>
      <c r="O360">
        <v>6</v>
      </c>
      <c r="P360">
        <v>6</v>
      </c>
      <c r="Q360" s="2">
        <v>0.02</v>
      </c>
      <c r="R360" s="2">
        <v>0</v>
      </c>
      <c r="S360" s="2">
        <v>0</v>
      </c>
      <c r="T360">
        <f t="shared" si="20"/>
        <v>0.4</v>
      </c>
      <c r="U360">
        <f t="shared" si="21"/>
        <v>4.8000000000000007</v>
      </c>
      <c r="V360">
        <f t="shared" si="22"/>
        <v>0.24774300000000002</v>
      </c>
      <c r="W360">
        <f t="shared" si="23"/>
        <v>1.4467100500000003</v>
      </c>
    </row>
    <row r="361" spans="1:23" x14ac:dyDescent="0.25">
      <c r="A361" t="s">
        <v>1531</v>
      </c>
      <c r="B361" s="1">
        <v>43067</v>
      </c>
      <c r="C361" t="s">
        <v>1532</v>
      </c>
      <c r="D361" t="s">
        <v>266</v>
      </c>
      <c r="E361" t="s">
        <v>1533</v>
      </c>
      <c r="F361" s="1">
        <v>43060</v>
      </c>
      <c r="G361">
        <v>1</v>
      </c>
      <c r="H361">
        <v>2303131</v>
      </c>
      <c r="I361">
        <v>42395</v>
      </c>
      <c r="J361">
        <v>2237</v>
      </c>
      <c r="K361">
        <v>6802</v>
      </c>
      <c r="L361" t="b">
        <v>0</v>
      </c>
      <c r="M361" t="b">
        <v>0</v>
      </c>
      <c r="N361" t="b">
        <v>0</v>
      </c>
      <c r="O361">
        <v>7</v>
      </c>
      <c r="P361">
        <v>6</v>
      </c>
      <c r="Q361" s="2">
        <v>0.02</v>
      </c>
      <c r="R361" s="2">
        <v>0</v>
      </c>
      <c r="S361" s="2">
        <v>0</v>
      </c>
      <c r="T361">
        <f t="shared" si="20"/>
        <v>0.4</v>
      </c>
      <c r="U361">
        <f t="shared" si="21"/>
        <v>4.6000000000000005</v>
      </c>
      <c r="V361">
        <f t="shared" si="22"/>
        <v>1.3515655</v>
      </c>
      <c r="W361">
        <f t="shared" si="23"/>
        <v>1.783047925</v>
      </c>
    </row>
    <row r="362" spans="1:23" x14ac:dyDescent="0.25">
      <c r="A362" t="s">
        <v>1534</v>
      </c>
      <c r="B362" s="1">
        <v>43103</v>
      </c>
      <c r="C362" t="s">
        <v>1535</v>
      </c>
      <c r="D362" t="s">
        <v>1536</v>
      </c>
      <c r="E362" t="s">
        <v>1537</v>
      </c>
      <c r="F362" s="1">
        <v>43096</v>
      </c>
      <c r="G362">
        <v>1</v>
      </c>
      <c r="H362">
        <v>386697</v>
      </c>
      <c r="I362">
        <v>13606</v>
      </c>
      <c r="J362">
        <v>440</v>
      </c>
      <c r="K362">
        <v>2654</v>
      </c>
      <c r="L362" t="b">
        <v>0</v>
      </c>
      <c r="M362" t="b">
        <v>0</v>
      </c>
      <c r="N362" t="b">
        <v>0</v>
      </c>
      <c r="O362">
        <v>7</v>
      </c>
      <c r="P362">
        <v>6</v>
      </c>
      <c r="Q362" s="2">
        <v>0.04</v>
      </c>
      <c r="R362" s="2">
        <v>0</v>
      </c>
      <c r="S362" s="2">
        <v>0.01</v>
      </c>
      <c r="T362">
        <f t="shared" si="20"/>
        <v>0.4</v>
      </c>
      <c r="U362">
        <f t="shared" si="21"/>
        <v>4.6000000000000005</v>
      </c>
      <c r="V362">
        <f t="shared" si="22"/>
        <v>0.84334850000000006</v>
      </c>
      <c r="W362">
        <f t="shared" si="23"/>
        <v>1.605171975</v>
      </c>
    </row>
    <row r="363" spans="1:23" x14ac:dyDescent="0.25">
      <c r="A363" t="s">
        <v>1538</v>
      </c>
      <c r="B363" s="1">
        <v>43070</v>
      </c>
      <c r="C363" t="s">
        <v>1539</v>
      </c>
      <c r="D363" t="s">
        <v>1540</v>
      </c>
      <c r="E363" t="s">
        <v>1541</v>
      </c>
      <c r="F363" s="1">
        <v>43062</v>
      </c>
      <c r="G363">
        <v>1</v>
      </c>
      <c r="H363">
        <v>1547962</v>
      </c>
      <c r="I363">
        <v>37947</v>
      </c>
      <c r="J363">
        <v>763</v>
      </c>
      <c r="K363">
        <v>1827</v>
      </c>
      <c r="L363" t="b">
        <v>0</v>
      </c>
      <c r="M363" t="b">
        <v>0</v>
      </c>
      <c r="N363" t="b">
        <v>0</v>
      </c>
      <c r="O363">
        <v>8</v>
      </c>
      <c r="P363">
        <v>4</v>
      </c>
      <c r="Q363" s="2">
        <v>0.02</v>
      </c>
      <c r="R363" s="2">
        <v>0</v>
      </c>
      <c r="S363" s="2">
        <v>0</v>
      </c>
      <c r="T363">
        <f t="shared" si="20"/>
        <v>0.4</v>
      </c>
      <c r="U363">
        <f t="shared" si="21"/>
        <v>2.4000000000000004</v>
      </c>
      <c r="V363">
        <f t="shared" si="22"/>
        <v>0.97398099999999999</v>
      </c>
      <c r="W363">
        <f t="shared" si="23"/>
        <v>1.1008933500000002</v>
      </c>
    </row>
    <row r="364" spans="1:23" x14ac:dyDescent="0.25">
      <c r="A364" t="s">
        <v>1542</v>
      </c>
      <c r="B364" s="1">
        <v>43163</v>
      </c>
      <c r="C364" t="s">
        <v>1543</v>
      </c>
      <c r="D364" t="s">
        <v>1544</v>
      </c>
      <c r="E364" t="s">
        <v>1545</v>
      </c>
      <c r="F364" s="1">
        <v>43156</v>
      </c>
      <c r="G364">
        <v>1</v>
      </c>
      <c r="H364">
        <v>117924</v>
      </c>
      <c r="I364">
        <v>1262</v>
      </c>
      <c r="J364">
        <v>201</v>
      </c>
      <c r="K364">
        <v>78</v>
      </c>
      <c r="L364" t="b">
        <v>0</v>
      </c>
      <c r="M364" t="b">
        <v>0</v>
      </c>
      <c r="N364" t="b">
        <v>0</v>
      </c>
      <c r="O364">
        <v>7</v>
      </c>
      <c r="P364">
        <v>5</v>
      </c>
      <c r="Q364" s="2">
        <v>0.01</v>
      </c>
      <c r="R364" s="2">
        <v>0</v>
      </c>
      <c r="S364" s="2">
        <v>0</v>
      </c>
      <c r="T364">
        <f t="shared" si="20"/>
        <v>0.4</v>
      </c>
      <c r="U364">
        <f t="shared" si="21"/>
        <v>3.6</v>
      </c>
      <c r="V364">
        <f t="shared" si="22"/>
        <v>0.15896199999999999</v>
      </c>
      <c r="W364">
        <f t="shared" si="23"/>
        <v>1.1156367</v>
      </c>
    </row>
    <row r="365" spans="1:23" x14ac:dyDescent="0.25">
      <c r="A365" t="s">
        <v>1546</v>
      </c>
      <c r="B365" s="1">
        <v>43265</v>
      </c>
      <c r="C365" t="s">
        <v>1547</v>
      </c>
      <c r="D365" t="s">
        <v>186</v>
      </c>
      <c r="E365" t="s">
        <v>1548</v>
      </c>
      <c r="F365" s="1">
        <v>43251</v>
      </c>
      <c r="G365">
        <v>1</v>
      </c>
      <c r="H365">
        <v>4450664</v>
      </c>
      <c r="I365">
        <v>103301</v>
      </c>
      <c r="J365">
        <v>23123</v>
      </c>
      <c r="K365">
        <v>10109</v>
      </c>
      <c r="L365" t="b">
        <v>0</v>
      </c>
      <c r="M365" t="b">
        <v>0</v>
      </c>
      <c r="N365" t="b">
        <v>0</v>
      </c>
      <c r="O365">
        <v>14</v>
      </c>
      <c r="P365">
        <v>14</v>
      </c>
      <c r="Q365" s="2">
        <v>0.02</v>
      </c>
      <c r="R365" s="2">
        <v>-0.01</v>
      </c>
      <c r="S365" s="2">
        <v>0</v>
      </c>
      <c r="T365">
        <f t="shared" si="20"/>
        <v>0.4</v>
      </c>
      <c r="U365">
        <f t="shared" si="21"/>
        <v>11.200000000000001</v>
      </c>
      <c r="V365">
        <f t="shared" si="22"/>
        <v>2.2753320000000001</v>
      </c>
      <c r="W365">
        <f t="shared" si="23"/>
        <v>3.7563662000000004</v>
      </c>
    </row>
    <row r="366" spans="1:23" x14ac:dyDescent="0.25">
      <c r="A366" t="s">
        <v>20655</v>
      </c>
      <c r="B366" s="1">
        <v>43073</v>
      </c>
      <c r="C366" t="s">
        <v>20656</v>
      </c>
      <c r="D366" t="s">
        <v>20657</v>
      </c>
      <c r="E366" t="s">
        <v>20658</v>
      </c>
      <c r="F366" s="1">
        <v>43067</v>
      </c>
      <c r="G366">
        <v>1</v>
      </c>
      <c r="H366">
        <v>534291</v>
      </c>
      <c r="I366">
        <v>4993</v>
      </c>
      <c r="J366">
        <v>181</v>
      </c>
      <c r="K366">
        <v>0</v>
      </c>
      <c r="L366" t="b">
        <v>1</v>
      </c>
      <c r="M366" t="b">
        <v>0</v>
      </c>
      <c r="N366" t="b">
        <v>0</v>
      </c>
      <c r="O366">
        <v>6</v>
      </c>
      <c r="P366">
        <v>6</v>
      </c>
      <c r="Q366" s="2">
        <v>0.01</v>
      </c>
      <c r="R366" s="2">
        <v>0</v>
      </c>
      <c r="S366" s="2">
        <v>0</v>
      </c>
      <c r="T366">
        <f t="shared" si="20"/>
        <v>0.4</v>
      </c>
      <c r="U366">
        <f t="shared" si="21"/>
        <v>4.8000000000000007</v>
      </c>
      <c r="V366">
        <f t="shared" si="22"/>
        <v>0.36714550000000001</v>
      </c>
      <c r="W366">
        <f t="shared" si="23"/>
        <v>1.4885009250000003</v>
      </c>
    </row>
    <row r="367" spans="1:23" x14ac:dyDescent="0.25">
      <c r="A367" t="s">
        <v>1549</v>
      </c>
      <c r="B367" s="1">
        <v>43109</v>
      </c>
      <c r="C367" t="s">
        <v>1550</v>
      </c>
      <c r="D367" t="s">
        <v>109</v>
      </c>
      <c r="E367" t="s">
        <v>1551</v>
      </c>
      <c r="F367" s="1">
        <v>43108</v>
      </c>
      <c r="G367">
        <v>1</v>
      </c>
      <c r="H367">
        <v>156669</v>
      </c>
      <c r="I367">
        <v>8019</v>
      </c>
      <c r="J367">
        <v>126</v>
      </c>
      <c r="K367">
        <v>1015</v>
      </c>
      <c r="L367" t="b">
        <v>0</v>
      </c>
      <c r="M367" t="b">
        <v>0</v>
      </c>
      <c r="N367" t="b">
        <v>0</v>
      </c>
      <c r="O367">
        <v>1</v>
      </c>
      <c r="P367">
        <v>1</v>
      </c>
      <c r="Q367" s="2">
        <v>0.05</v>
      </c>
      <c r="R367" s="2">
        <v>0</v>
      </c>
      <c r="S367" s="2">
        <v>0.01</v>
      </c>
      <c r="T367">
        <f t="shared" si="20"/>
        <v>0.4</v>
      </c>
      <c r="U367">
        <f t="shared" si="21"/>
        <v>0.8</v>
      </c>
      <c r="V367">
        <f t="shared" si="22"/>
        <v>0.82833450000000008</v>
      </c>
      <c r="W367">
        <f t="shared" si="23"/>
        <v>0.64991707500000007</v>
      </c>
    </row>
    <row r="368" spans="1:23" x14ac:dyDescent="0.25">
      <c r="A368" t="s">
        <v>1552</v>
      </c>
      <c r="B368" s="1">
        <v>43092</v>
      </c>
      <c r="C368" t="s">
        <v>1553</v>
      </c>
      <c r="D368" t="s">
        <v>400</v>
      </c>
      <c r="E368" t="s">
        <v>1554</v>
      </c>
      <c r="F368" s="1">
        <v>43087</v>
      </c>
      <c r="G368">
        <v>1</v>
      </c>
      <c r="H368">
        <v>114865</v>
      </c>
      <c r="I368">
        <v>809</v>
      </c>
      <c r="J368">
        <v>570</v>
      </c>
      <c r="K368">
        <v>370</v>
      </c>
      <c r="L368" t="b">
        <v>0</v>
      </c>
      <c r="M368" t="b">
        <v>0</v>
      </c>
      <c r="N368" t="b">
        <v>0</v>
      </c>
      <c r="O368">
        <v>5</v>
      </c>
      <c r="P368">
        <v>6</v>
      </c>
      <c r="Q368" s="2">
        <v>0.01</v>
      </c>
      <c r="R368" s="2">
        <v>0</v>
      </c>
      <c r="S368" s="2">
        <v>0</v>
      </c>
      <c r="T368">
        <f t="shared" si="20"/>
        <v>0.4</v>
      </c>
      <c r="U368">
        <f t="shared" si="21"/>
        <v>5.0000000000000009</v>
      </c>
      <c r="V368">
        <f t="shared" si="22"/>
        <v>0.1574325</v>
      </c>
      <c r="W368">
        <f t="shared" si="23"/>
        <v>1.4651013750000002</v>
      </c>
    </row>
    <row r="369" spans="1:23" x14ac:dyDescent="0.25">
      <c r="A369" t="s">
        <v>1555</v>
      </c>
      <c r="B369" s="1">
        <v>43259</v>
      </c>
      <c r="C369" t="s">
        <v>1556</v>
      </c>
      <c r="D369" t="s">
        <v>1557</v>
      </c>
      <c r="E369" t="s">
        <v>1558</v>
      </c>
      <c r="F369" s="1">
        <v>43230</v>
      </c>
      <c r="G369">
        <v>1</v>
      </c>
      <c r="H369">
        <v>3613243</v>
      </c>
      <c r="I369">
        <v>77927</v>
      </c>
      <c r="J369">
        <v>1605</v>
      </c>
      <c r="K369">
        <v>5607</v>
      </c>
      <c r="L369" t="b">
        <v>0</v>
      </c>
      <c r="M369" t="b">
        <v>0</v>
      </c>
      <c r="N369" t="b">
        <v>0</v>
      </c>
      <c r="O369">
        <v>29</v>
      </c>
      <c r="P369">
        <v>28</v>
      </c>
      <c r="Q369" s="2">
        <v>0.02</v>
      </c>
      <c r="R369" s="2">
        <v>0</v>
      </c>
      <c r="S369" s="2">
        <v>0</v>
      </c>
      <c r="T369">
        <f t="shared" si="20"/>
        <v>0.4</v>
      </c>
      <c r="U369">
        <f t="shared" si="21"/>
        <v>22.200000000000003</v>
      </c>
      <c r="V369">
        <f t="shared" si="22"/>
        <v>2.0066215000000001</v>
      </c>
      <c r="W369">
        <f t="shared" si="23"/>
        <v>6.4123175250000006</v>
      </c>
    </row>
    <row r="370" spans="1:23" x14ac:dyDescent="0.25">
      <c r="A370" t="s">
        <v>1559</v>
      </c>
      <c r="B370" s="1">
        <v>43121</v>
      </c>
      <c r="C370" t="s">
        <v>1560</v>
      </c>
      <c r="D370" t="s">
        <v>1561</v>
      </c>
      <c r="E370" t="s">
        <v>1562</v>
      </c>
      <c r="F370" s="1">
        <v>43118</v>
      </c>
      <c r="G370">
        <v>1</v>
      </c>
      <c r="H370">
        <v>3509600</v>
      </c>
      <c r="I370">
        <v>51324</v>
      </c>
      <c r="J370">
        <v>2285</v>
      </c>
      <c r="K370">
        <v>9951</v>
      </c>
      <c r="L370" t="b">
        <v>0</v>
      </c>
      <c r="M370" t="b">
        <v>0</v>
      </c>
      <c r="N370" t="b">
        <v>0</v>
      </c>
      <c r="O370">
        <v>3</v>
      </c>
      <c r="P370">
        <v>3</v>
      </c>
      <c r="Q370" s="2">
        <v>0.01</v>
      </c>
      <c r="R370" s="2">
        <v>0</v>
      </c>
      <c r="S370" s="2">
        <v>0</v>
      </c>
      <c r="T370">
        <f t="shared" si="20"/>
        <v>0.4</v>
      </c>
      <c r="U370">
        <f t="shared" si="21"/>
        <v>2.4000000000000004</v>
      </c>
      <c r="V370">
        <f t="shared" si="22"/>
        <v>1.8548</v>
      </c>
      <c r="W370">
        <f t="shared" si="23"/>
        <v>1.4091800000000001</v>
      </c>
    </row>
    <row r="371" spans="1:23" x14ac:dyDescent="0.25">
      <c r="A371" t="s">
        <v>1563</v>
      </c>
      <c r="B371" s="1">
        <v>43100</v>
      </c>
      <c r="C371" t="s">
        <v>1564</v>
      </c>
      <c r="D371" t="s">
        <v>1503</v>
      </c>
      <c r="E371" t="s">
        <v>1565</v>
      </c>
      <c r="F371" s="1">
        <v>43090</v>
      </c>
      <c r="G371">
        <v>1</v>
      </c>
      <c r="H371">
        <v>4318</v>
      </c>
      <c r="I371">
        <v>32</v>
      </c>
      <c r="J371">
        <v>0</v>
      </c>
      <c r="K371">
        <v>0</v>
      </c>
      <c r="L371" t="b">
        <v>0</v>
      </c>
      <c r="M371" t="b">
        <v>0</v>
      </c>
      <c r="N371" t="b">
        <v>0</v>
      </c>
      <c r="O371">
        <v>10</v>
      </c>
      <c r="P371">
        <v>7</v>
      </c>
      <c r="Q371" s="2">
        <v>0.01</v>
      </c>
      <c r="R371" s="2">
        <v>0</v>
      </c>
      <c r="S371" s="2">
        <v>0</v>
      </c>
      <c r="T371">
        <f t="shared" si="20"/>
        <v>0.4</v>
      </c>
      <c r="U371">
        <f t="shared" si="21"/>
        <v>5</v>
      </c>
      <c r="V371">
        <f t="shared" si="22"/>
        <v>0.102159</v>
      </c>
      <c r="W371">
        <f t="shared" si="23"/>
        <v>1.4457556500000002</v>
      </c>
    </row>
    <row r="372" spans="1:23" x14ac:dyDescent="0.25">
      <c r="A372" t="s">
        <v>1566</v>
      </c>
      <c r="B372" s="1">
        <v>43090</v>
      </c>
      <c r="C372" t="s">
        <v>1567</v>
      </c>
      <c r="D372" t="s">
        <v>61</v>
      </c>
      <c r="E372" t="s">
        <v>1568</v>
      </c>
      <c r="F372" s="1">
        <v>43087</v>
      </c>
      <c r="G372">
        <v>1</v>
      </c>
      <c r="H372">
        <v>199604</v>
      </c>
      <c r="I372">
        <v>6824</v>
      </c>
      <c r="J372">
        <v>89</v>
      </c>
      <c r="K372">
        <v>494</v>
      </c>
      <c r="L372" t="b">
        <v>0</v>
      </c>
      <c r="M372" t="b">
        <v>0</v>
      </c>
      <c r="N372" t="b">
        <v>0</v>
      </c>
      <c r="O372">
        <v>3</v>
      </c>
      <c r="P372">
        <v>2</v>
      </c>
      <c r="Q372" s="2">
        <v>0.03</v>
      </c>
      <c r="R372" s="2">
        <v>0</v>
      </c>
      <c r="S372" s="2">
        <v>0</v>
      </c>
      <c r="T372">
        <f t="shared" si="20"/>
        <v>0.4</v>
      </c>
      <c r="U372">
        <f t="shared" si="21"/>
        <v>1.4000000000000001</v>
      </c>
      <c r="V372">
        <f t="shared" si="22"/>
        <v>0.39980199999999999</v>
      </c>
      <c r="W372">
        <f t="shared" si="23"/>
        <v>0.64993069999999997</v>
      </c>
    </row>
    <row r="373" spans="1:23" x14ac:dyDescent="0.25">
      <c r="A373" t="s">
        <v>1569</v>
      </c>
      <c r="B373" s="1">
        <v>43086</v>
      </c>
      <c r="C373" t="s">
        <v>1570</v>
      </c>
      <c r="D373" t="s">
        <v>1571</v>
      </c>
      <c r="E373" t="s">
        <v>1572</v>
      </c>
      <c r="F373" s="1">
        <v>43080</v>
      </c>
      <c r="G373">
        <v>1</v>
      </c>
      <c r="H373">
        <v>318181</v>
      </c>
      <c r="I373">
        <v>1193</v>
      </c>
      <c r="J373">
        <v>281</v>
      </c>
      <c r="K373">
        <v>1215</v>
      </c>
      <c r="L373" t="b">
        <v>0</v>
      </c>
      <c r="M373" t="b">
        <v>0</v>
      </c>
      <c r="N373" t="b">
        <v>0</v>
      </c>
      <c r="O373">
        <v>6</v>
      </c>
      <c r="P373">
        <v>5</v>
      </c>
      <c r="Q373" s="2">
        <v>0</v>
      </c>
      <c r="R373" s="2">
        <v>0</v>
      </c>
      <c r="S373" s="2">
        <v>0</v>
      </c>
      <c r="T373">
        <f t="shared" si="20"/>
        <v>0.4</v>
      </c>
      <c r="U373">
        <f t="shared" si="21"/>
        <v>3.8</v>
      </c>
      <c r="V373">
        <f t="shared" si="22"/>
        <v>0.1590905</v>
      </c>
      <c r="W373">
        <f t="shared" si="23"/>
        <v>1.1656816749999999</v>
      </c>
    </row>
    <row r="374" spans="1:23" x14ac:dyDescent="0.25">
      <c r="A374" t="s">
        <v>1573</v>
      </c>
      <c r="B374" s="1">
        <v>43221</v>
      </c>
      <c r="C374" t="s">
        <v>1574</v>
      </c>
      <c r="D374" t="s">
        <v>609</v>
      </c>
      <c r="E374" t="s">
        <v>1575</v>
      </c>
      <c r="F374" s="1">
        <v>43203</v>
      </c>
      <c r="G374">
        <v>1</v>
      </c>
      <c r="H374">
        <v>1438398</v>
      </c>
      <c r="I374">
        <v>33748</v>
      </c>
      <c r="J374">
        <v>3360</v>
      </c>
      <c r="K374">
        <v>8085</v>
      </c>
      <c r="L374" t="b">
        <v>0</v>
      </c>
      <c r="M374" t="b">
        <v>0</v>
      </c>
      <c r="N374" t="b">
        <v>0</v>
      </c>
      <c r="O374">
        <v>18</v>
      </c>
      <c r="P374">
        <v>17</v>
      </c>
      <c r="Q374" s="2">
        <v>0.02</v>
      </c>
      <c r="R374" s="2">
        <v>0</v>
      </c>
      <c r="S374" s="2">
        <v>0.01</v>
      </c>
      <c r="T374">
        <f t="shared" si="20"/>
        <v>0.4</v>
      </c>
      <c r="U374">
        <f t="shared" si="21"/>
        <v>13.400000000000002</v>
      </c>
      <c r="V374">
        <f t="shared" si="22"/>
        <v>1.1691989999999999</v>
      </c>
      <c r="W374">
        <f t="shared" si="23"/>
        <v>3.9192196500000005</v>
      </c>
    </row>
    <row r="375" spans="1:23" x14ac:dyDescent="0.25">
      <c r="A375" t="s">
        <v>1576</v>
      </c>
      <c r="B375" s="1">
        <v>43221</v>
      </c>
      <c r="C375" t="s">
        <v>1577</v>
      </c>
      <c r="D375" t="s">
        <v>355</v>
      </c>
      <c r="E375" t="s">
        <v>1578</v>
      </c>
      <c r="F375" s="1">
        <v>43220</v>
      </c>
      <c r="G375">
        <v>1</v>
      </c>
      <c r="H375">
        <v>1912737</v>
      </c>
      <c r="I375">
        <v>32162</v>
      </c>
      <c r="J375">
        <v>1114</v>
      </c>
      <c r="K375">
        <v>1425</v>
      </c>
      <c r="L375" t="b">
        <v>0</v>
      </c>
      <c r="M375" t="b">
        <v>0</v>
      </c>
      <c r="N375" t="b">
        <v>0</v>
      </c>
      <c r="O375">
        <v>1</v>
      </c>
      <c r="P375">
        <v>1</v>
      </c>
      <c r="Q375" s="2">
        <v>0.02</v>
      </c>
      <c r="R375" s="2">
        <v>0</v>
      </c>
      <c r="S375" s="2">
        <v>0</v>
      </c>
      <c r="T375">
        <f t="shared" si="20"/>
        <v>0.4</v>
      </c>
      <c r="U375">
        <f t="shared" si="21"/>
        <v>0.8</v>
      </c>
      <c r="V375">
        <f t="shared" si="22"/>
        <v>1.1563684999999999</v>
      </c>
      <c r="W375">
        <f t="shared" si="23"/>
        <v>0.76472897499999992</v>
      </c>
    </row>
    <row r="376" spans="1:23" x14ac:dyDescent="0.25">
      <c r="A376" t="s">
        <v>1579</v>
      </c>
      <c r="B376" s="1">
        <v>43260</v>
      </c>
      <c r="C376" t="s">
        <v>1580</v>
      </c>
      <c r="D376" t="s">
        <v>730</v>
      </c>
      <c r="E376" t="s">
        <v>1581</v>
      </c>
      <c r="F376" s="1">
        <v>43258</v>
      </c>
      <c r="G376">
        <v>1</v>
      </c>
      <c r="H376">
        <v>952970</v>
      </c>
      <c r="I376">
        <v>7698</v>
      </c>
      <c r="J376">
        <v>510</v>
      </c>
      <c r="K376">
        <v>4054</v>
      </c>
      <c r="L376" t="b">
        <v>0</v>
      </c>
      <c r="M376" t="b">
        <v>0</v>
      </c>
      <c r="N376" t="b">
        <v>0</v>
      </c>
      <c r="O376">
        <v>2</v>
      </c>
      <c r="P376">
        <v>2</v>
      </c>
      <c r="Q376" s="2">
        <v>0.01</v>
      </c>
      <c r="R376" s="2">
        <v>0</v>
      </c>
      <c r="S376" s="2">
        <v>0</v>
      </c>
      <c r="T376">
        <f t="shared" si="20"/>
        <v>0.4</v>
      </c>
      <c r="U376">
        <f t="shared" si="21"/>
        <v>1.6</v>
      </c>
      <c r="V376">
        <f t="shared" si="22"/>
        <v>0.57648500000000003</v>
      </c>
      <c r="W376">
        <f t="shared" si="23"/>
        <v>0.76176975000000002</v>
      </c>
    </row>
    <row r="377" spans="1:23" x14ac:dyDescent="0.25">
      <c r="A377" t="s">
        <v>1582</v>
      </c>
      <c r="B377" s="1">
        <v>43062</v>
      </c>
      <c r="C377" t="s">
        <v>1583</v>
      </c>
      <c r="D377" t="s">
        <v>1393</v>
      </c>
      <c r="E377" t="s">
        <v>1584</v>
      </c>
      <c r="F377" s="1">
        <v>43055</v>
      </c>
      <c r="G377">
        <v>1</v>
      </c>
      <c r="H377">
        <v>1360509</v>
      </c>
      <c r="I377">
        <v>54560</v>
      </c>
      <c r="J377">
        <v>519</v>
      </c>
      <c r="K377">
        <v>1579</v>
      </c>
      <c r="L377" t="b">
        <v>0</v>
      </c>
      <c r="M377" t="b">
        <v>0</v>
      </c>
      <c r="N377" t="b">
        <v>0</v>
      </c>
      <c r="O377">
        <v>7</v>
      </c>
      <c r="P377">
        <v>6</v>
      </c>
      <c r="Q377" s="2">
        <v>0.04</v>
      </c>
      <c r="R377" s="2">
        <v>0</v>
      </c>
      <c r="S377" s="2">
        <v>0</v>
      </c>
      <c r="T377">
        <f t="shared" si="20"/>
        <v>0.4</v>
      </c>
      <c r="U377">
        <f t="shared" si="21"/>
        <v>4.6000000000000005</v>
      </c>
      <c r="V377">
        <f t="shared" si="22"/>
        <v>1.0802545000000001</v>
      </c>
      <c r="W377">
        <f t="shared" si="23"/>
        <v>1.6880890750000002</v>
      </c>
    </row>
    <row r="378" spans="1:23" x14ac:dyDescent="0.25">
      <c r="A378" t="s">
        <v>1585</v>
      </c>
      <c r="B378" s="1">
        <v>43114</v>
      </c>
      <c r="C378" t="s">
        <v>1586</v>
      </c>
      <c r="D378" t="s">
        <v>1587</v>
      </c>
      <c r="E378" t="s">
        <v>1588</v>
      </c>
      <c r="F378" s="1">
        <v>43108</v>
      </c>
      <c r="G378">
        <v>1</v>
      </c>
      <c r="H378">
        <v>452811</v>
      </c>
      <c r="I378">
        <v>49608</v>
      </c>
      <c r="J378">
        <v>665</v>
      </c>
      <c r="K378">
        <v>7885</v>
      </c>
      <c r="L378" t="b">
        <v>0</v>
      </c>
      <c r="M378" t="b">
        <v>0</v>
      </c>
      <c r="N378" t="b">
        <v>0</v>
      </c>
      <c r="O378">
        <v>6</v>
      </c>
      <c r="P378">
        <v>4</v>
      </c>
      <c r="Q378" s="2">
        <v>0.11</v>
      </c>
      <c r="R378" s="2">
        <v>0</v>
      </c>
      <c r="S378" s="2">
        <v>0.02</v>
      </c>
      <c r="T378">
        <f t="shared" si="20"/>
        <v>0.4</v>
      </c>
      <c r="U378">
        <f t="shared" si="21"/>
        <v>2.8000000000000003</v>
      </c>
      <c r="V378">
        <f t="shared" si="22"/>
        <v>1.8264055000000001</v>
      </c>
      <c r="W378">
        <f t="shared" si="23"/>
        <v>1.4992419250000002</v>
      </c>
    </row>
    <row r="379" spans="1:23" x14ac:dyDescent="0.25">
      <c r="A379" t="s">
        <v>1589</v>
      </c>
      <c r="B379" s="1">
        <v>43055</v>
      </c>
      <c r="C379" t="s">
        <v>1590</v>
      </c>
      <c r="D379" t="s">
        <v>1591</v>
      </c>
      <c r="E379" t="s">
        <v>1592</v>
      </c>
      <c r="F379" s="1">
        <v>43051</v>
      </c>
      <c r="G379">
        <v>1</v>
      </c>
      <c r="H379">
        <v>71089</v>
      </c>
      <c r="I379">
        <v>460</v>
      </c>
      <c r="J379">
        <v>27</v>
      </c>
      <c r="K379">
        <v>20</v>
      </c>
      <c r="L379" t="b">
        <v>0</v>
      </c>
      <c r="M379" t="b">
        <v>0</v>
      </c>
      <c r="N379" t="b">
        <v>0</v>
      </c>
      <c r="O379">
        <v>4</v>
      </c>
      <c r="P379">
        <v>3</v>
      </c>
      <c r="Q379" s="2">
        <v>0.01</v>
      </c>
      <c r="R379" s="2">
        <v>0</v>
      </c>
      <c r="S379" s="2">
        <v>0</v>
      </c>
      <c r="T379">
        <f t="shared" si="20"/>
        <v>0.4</v>
      </c>
      <c r="U379">
        <f t="shared" si="21"/>
        <v>2.2000000000000002</v>
      </c>
      <c r="V379">
        <f t="shared" si="22"/>
        <v>0.13554450000000001</v>
      </c>
      <c r="W379">
        <f t="shared" si="23"/>
        <v>0.75744057500000006</v>
      </c>
    </row>
    <row r="380" spans="1:23" x14ac:dyDescent="0.25">
      <c r="A380" t="s">
        <v>1593</v>
      </c>
      <c r="B380" s="1">
        <v>43154</v>
      </c>
      <c r="C380" t="s">
        <v>1594</v>
      </c>
      <c r="D380" t="s">
        <v>162</v>
      </c>
      <c r="E380" t="s">
        <v>1595</v>
      </c>
      <c r="F380" s="1">
        <v>43147</v>
      </c>
      <c r="G380">
        <v>1</v>
      </c>
      <c r="H380">
        <v>22871</v>
      </c>
      <c r="I380">
        <v>195</v>
      </c>
      <c r="J380">
        <v>677</v>
      </c>
      <c r="K380">
        <v>403</v>
      </c>
      <c r="L380" t="b">
        <v>0</v>
      </c>
      <c r="M380" t="b">
        <v>0</v>
      </c>
      <c r="N380" t="b">
        <v>0</v>
      </c>
      <c r="O380">
        <v>7</v>
      </c>
      <c r="P380">
        <v>7</v>
      </c>
      <c r="Q380" s="2">
        <v>0.01</v>
      </c>
      <c r="R380" s="2">
        <v>-0.03</v>
      </c>
      <c r="S380" s="2">
        <v>0.02</v>
      </c>
      <c r="T380">
        <f t="shared" si="20"/>
        <v>0.4</v>
      </c>
      <c r="U380">
        <f t="shared" si="21"/>
        <v>5.6000000000000005</v>
      </c>
      <c r="V380">
        <f t="shared" si="22"/>
        <v>0.16143550000000007</v>
      </c>
      <c r="W380">
        <f t="shared" si="23"/>
        <v>1.616502425</v>
      </c>
    </row>
    <row r="381" spans="1:23" x14ac:dyDescent="0.25">
      <c r="A381" t="s">
        <v>1596</v>
      </c>
      <c r="B381" s="1">
        <v>43136</v>
      </c>
      <c r="C381" t="s">
        <v>1597</v>
      </c>
      <c r="D381" t="s">
        <v>1598</v>
      </c>
      <c r="E381" t="s">
        <v>1599</v>
      </c>
      <c r="F381" s="1">
        <v>43132</v>
      </c>
      <c r="G381">
        <v>1</v>
      </c>
      <c r="H381">
        <v>124022</v>
      </c>
      <c r="I381">
        <v>212</v>
      </c>
      <c r="J381">
        <v>44</v>
      </c>
      <c r="K381">
        <v>63</v>
      </c>
      <c r="L381" t="b">
        <v>0</v>
      </c>
      <c r="M381" t="b">
        <v>0</v>
      </c>
      <c r="N381" t="b">
        <v>0</v>
      </c>
      <c r="O381">
        <v>4</v>
      </c>
      <c r="P381">
        <v>1</v>
      </c>
      <c r="Q381" s="2">
        <v>0</v>
      </c>
      <c r="R381" s="2">
        <v>0</v>
      </c>
      <c r="S381" s="2">
        <v>0</v>
      </c>
      <c r="T381">
        <f t="shared" si="20"/>
        <v>0.4</v>
      </c>
      <c r="U381">
        <f t="shared" si="21"/>
        <v>0.19999999999999996</v>
      </c>
      <c r="V381">
        <f t="shared" si="22"/>
        <v>6.2010999999999997E-2</v>
      </c>
      <c r="W381">
        <f t="shared" si="23"/>
        <v>0.23170385000000002</v>
      </c>
    </row>
    <row r="382" spans="1:23" x14ac:dyDescent="0.25">
      <c r="A382" t="s">
        <v>1600</v>
      </c>
      <c r="B382" s="1">
        <v>43259</v>
      </c>
      <c r="C382" t="s">
        <v>1601</v>
      </c>
      <c r="D382" t="s">
        <v>1602</v>
      </c>
      <c r="E382" t="s">
        <v>1603</v>
      </c>
      <c r="F382" s="1">
        <v>43250</v>
      </c>
      <c r="G382">
        <v>1</v>
      </c>
      <c r="H382">
        <v>5001009</v>
      </c>
      <c r="I382">
        <v>215271</v>
      </c>
      <c r="J382">
        <v>5821</v>
      </c>
      <c r="K382">
        <v>11510</v>
      </c>
      <c r="L382" t="b">
        <v>0</v>
      </c>
      <c r="M382" t="b">
        <v>0</v>
      </c>
      <c r="N382" t="b">
        <v>0</v>
      </c>
      <c r="O382">
        <v>9</v>
      </c>
      <c r="P382">
        <v>7</v>
      </c>
      <c r="Q382" s="2">
        <v>0.04</v>
      </c>
      <c r="R382" s="2">
        <v>0</v>
      </c>
      <c r="S382" s="2">
        <v>0</v>
      </c>
      <c r="T382">
        <f t="shared" si="20"/>
        <v>0.4</v>
      </c>
      <c r="U382">
        <f t="shared" si="21"/>
        <v>5.2</v>
      </c>
      <c r="V382">
        <f t="shared" si="22"/>
        <v>2.9005044999999998</v>
      </c>
      <c r="W382">
        <f t="shared" si="23"/>
        <v>2.4751765749999999</v>
      </c>
    </row>
    <row r="383" spans="1:23" x14ac:dyDescent="0.25">
      <c r="A383" t="s">
        <v>1604</v>
      </c>
      <c r="B383" s="1">
        <v>43082</v>
      </c>
      <c r="C383" t="s">
        <v>1605</v>
      </c>
      <c r="D383" t="s">
        <v>532</v>
      </c>
      <c r="E383" t="s">
        <v>1606</v>
      </c>
      <c r="F383" s="1">
        <v>43076</v>
      </c>
      <c r="G383">
        <v>1</v>
      </c>
      <c r="H383">
        <v>326955</v>
      </c>
      <c r="I383">
        <v>7248</v>
      </c>
      <c r="J383">
        <v>129</v>
      </c>
      <c r="K383">
        <v>575</v>
      </c>
      <c r="L383" t="b">
        <v>0</v>
      </c>
      <c r="M383" t="b">
        <v>0</v>
      </c>
      <c r="N383" t="b">
        <v>0</v>
      </c>
      <c r="O383">
        <v>6</v>
      </c>
      <c r="P383">
        <v>6</v>
      </c>
      <c r="Q383" s="2">
        <v>0.02</v>
      </c>
      <c r="R383" s="2">
        <v>0</v>
      </c>
      <c r="S383" s="2">
        <v>0</v>
      </c>
      <c r="T383">
        <f t="shared" si="20"/>
        <v>0.4</v>
      </c>
      <c r="U383">
        <f t="shared" si="21"/>
        <v>4.8000000000000007</v>
      </c>
      <c r="V383">
        <f t="shared" si="22"/>
        <v>0.36347750000000001</v>
      </c>
      <c r="W383">
        <f t="shared" si="23"/>
        <v>1.4872171250000004</v>
      </c>
    </row>
    <row r="384" spans="1:23" x14ac:dyDescent="0.25">
      <c r="A384" t="s">
        <v>1607</v>
      </c>
      <c r="B384" s="1">
        <v>43175</v>
      </c>
      <c r="C384" t="s">
        <v>1608</v>
      </c>
      <c r="D384" t="s">
        <v>881</v>
      </c>
      <c r="E384" t="s">
        <v>1609</v>
      </c>
      <c r="F384" s="1">
        <v>43166</v>
      </c>
      <c r="G384">
        <v>1</v>
      </c>
      <c r="H384">
        <v>1487010</v>
      </c>
      <c r="I384">
        <v>29233</v>
      </c>
      <c r="J384">
        <v>2573</v>
      </c>
      <c r="K384">
        <v>4830</v>
      </c>
      <c r="L384" t="b">
        <v>0</v>
      </c>
      <c r="M384" t="b">
        <v>0</v>
      </c>
      <c r="N384" t="b">
        <v>0</v>
      </c>
      <c r="O384">
        <v>9</v>
      </c>
      <c r="P384">
        <v>9</v>
      </c>
      <c r="Q384" s="2">
        <v>0.02</v>
      </c>
      <c r="R384" s="2">
        <v>0</v>
      </c>
      <c r="S384" s="2">
        <v>0</v>
      </c>
      <c r="T384">
        <f t="shared" si="20"/>
        <v>0.4</v>
      </c>
      <c r="U384">
        <f t="shared" si="21"/>
        <v>7.2</v>
      </c>
      <c r="V384">
        <f t="shared" si="22"/>
        <v>0.94350500000000004</v>
      </c>
      <c r="W384">
        <f t="shared" si="23"/>
        <v>2.29022675</v>
      </c>
    </row>
    <row r="385" spans="1:23" x14ac:dyDescent="0.25">
      <c r="A385" t="s">
        <v>1610</v>
      </c>
      <c r="B385" s="1">
        <v>43238</v>
      </c>
      <c r="C385" t="s">
        <v>1611</v>
      </c>
      <c r="D385" t="s">
        <v>1612</v>
      </c>
      <c r="E385" t="s">
        <v>1613</v>
      </c>
      <c r="F385" s="1">
        <v>43236</v>
      </c>
      <c r="G385">
        <v>1</v>
      </c>
      <c r="H385">
        <v>8753550</v>
      </c>
      <c r="I385">
        <v>1431724</v>
      </c>
      <c r="J385">
        <v>6335</v>
      </c>
      <c r="K385">
        <v>125168</v>
      </c>
      <c r="L385" t="b">
        <v>0</v>
      </c>
      <c r="M385" t="b">
        <v>0</v>
      </c>
      <c r="N385" t="b">
        <v>0</v>
      </c>
      <c r="O385">
        <v>2</v>
      </c>
      <c r="P385">
        <v>2</v>
      </c>
      <c r="Q385" s="2">
        <v>0.16</v>
      </c>
      <c r="R385" s="2">
        <v>0</v>
      </c>
      <c r="S385" s="2">
        <v>0.01</v>
      </c>
      <c r="T385">
        <f t="shared" si="20"/>
        <v>0.4</v>
      </c>
      <c r="U385">
        <f t="shared" si="21"/>
        <v>1.6</v>
      </c>
      <c r="V385">
        <f t="shared" si="22"/>
        <v>6.2267749999999999</v>
      </c>
      <c r="W385">
        <f t="shared" si="23"/>
        <v>2.73937125</v>
      </c>
    </row>
    <row r="386" spans="1:23" x14ac:dyDescent="0.25">
      <c r="A386" t="s">
        <v>1614</v>
      </c>
      <c r="B386" s="1">
        <v>43170</v>
      </c>
      <c r="C386" t="s">
        <v>1615</v>
      </c>
      <c r="D386" t="s">
        <v>1616</v>
      </c>
      <c r="E386" t="s">
        <v>1617</v>
      </c>
      <c r="F386" s="1">
        <v>43167</v>
      </c>
      <c r="G386">
        <v>1</v>
      </c>
      <c r="H386">
        <v>398250</v>
      </c>
      <c r="I386">
        <v>7148</v>
      </c>
      <c r="J386">
        <v>180</v>
      </c>
      <c r="K386">
        <v>539</v>
      </c>
      <c r="L386" t="b">
        <v>0</v>
      </c>
      <c r="M386" t="b">
        <v>0</v>
      </c>
      <c r="N386" t="b">
        <v>0</v>
      </c>
      <c r="O386">
        <v>3</v>
      </c>
      <c r="P386">
        <v>2</v>
      </c>
      <c r="Q386" s="2">
        <v>0.02</v>
      </c>
      <c r="R386" s="2">
        <v>0</v>
      </c>
      <c r="S386" s="2">
        <v>0</v>
      </c>
      <c r="T386">
        <f t="shared" ref="T386:T449" si="24">G386*0.4</f>
        <v>0.4</v>
      </c>
      <c r="U386">
        <f t="shared" ref="U386:U449" si="25">-0.2*(O386-P386)+0.8*P386</f>
        <v>1.4000000000000001</v>
      </c>
      <c r="V386">
        <f t="shared" ref="V386:V449" si="26">0.5*H386*0.000001+0.1*Q386*100+100*0.15*R386+100*0.25*S386</f>
        <v>0.39912500000000001</v>
      </c>
      <c r="W386">
        <f t="shared" ref="W386:W449" si="27">0.4*T386+0.25*U386+0.35*V386</f>
        <v>0.64969374999999996</v>
      </c>
    </row>
    <row r="387" spans="1:23" x14ac:dyDescent="0.25">
      <c r="A387" t="s">
        <v>1618</v>
      </c>
      <c r="B387" s="1">
        <v>43251</v>
      </c>
      <c r="C387" t="s">
        <v>1619</v>
      </c>
      <c r="D387" t="s">
        <v>186</v>
      </c>
      <c r="E387" t="s">
        <v>1620</v>
      </c>
      <c r="F387" s="1">
        <v>43239</v>
      </c>
      <c r="G387">
        <v>1</v>
      </c>
      <c r="H387">
        <v>4280876</v>
      </c>
      <c r="I387">
        <v>124337</v>
      </c>
      <c r="J387">
        <v>11809</v>
      </c>
      <c r="K387">
        <v>6284</v>
      </c>
      <c r="L387" t="b">
        <v>0</v>
      </c>
      <c r="M387" t="b">
        <v>0</v>
      </c>
      <c r="N387" t="b">
        <v>0</v>
      </c>
      <c r="O387">
        <v>12</v>
      </c>
      <c r="P387">
        <v>11</v>
      </c>
      <c r="Q387" s="2">
        <v>0.03</v>
      </c>
      <c r="R387" s="2">
        <v>0</v>
      </c>
      <c r="S387" s="2">
        <v>0</v>
      </c>
      <c r="T387">
        <f t="shared" si="24"/>
        <v>0.4</v>
      </c>
      <c r="U387">
        <f t="shared" si="25"/>
        <v>8.6000000000000014</v>
      </c>
      <c r="V387">
        <f t="shared" si="26"/>
        <v>2.4404379999999999</v>
      </c>
      <c r="W387">
        <f t="shared" si="27"/>
        <v>3.1641533000000006</v>
      </c>
    </row>
    <row r="388" spans="1:23" x14ac:dyDescent="0.25">
      <c r="A388" t="s">
        <v>1621</v>
      </c>
      <c r="B388" s="1">
        <v>43070</v>
      </c>
      <c r="C388" t="s">
        <v>1622</v>
      </c>
      <c r="D388" t="s">
        <v>1623</v>
      </c>
      <c r="E388" t="s">
        <v>1624</v>
      </c>
      <c r="F388" s="1">
        <v>43065</v>
      </c>
      <c r="G388">
        <v>1</v>
      </c>
      <c r="H388">
        <v>4040</v>
      </c>
      <c r="I388">
        <v>19</v>
      </c>
      <c r="J388">
        <v>3</v>
      </c>
      <c r="K388">
        <v>0</v>
      </c>
      <c r="L388" t="b">
        <v>0</v>
      </c>
      <c r="M388" t="b">
        <v>0</v>
      </c>
      <c r="N388" t="b">
        <v>0</v>
      </c>
      <c r="O388">
        <v>5</v>
      </c>
      <c r="P388">
        <v>4</v>
      </c>
      <c r="Q388" s="2">
        <v>0</v>
      </c>
      <c r="R388" s="2">
        <v>0</v>
      </c>
      <c r="S388" s="2">
        <v>0</v>
      </c>
      <c r="T388">
        <f t="shared" si="24"/>
        <v>0.4</v>
      </c>
      <c r="U388">
        <f t="shared" si="25"/>
        <v>3</v>
      </c>
      <c r="V388">
        <f t="shared" si="26"/>
        <v>2.0200000000000001E-3</v>
      </c>
      <c r="W388">
        <f t="shared" si="27"/>
        <v>0.91070700000000004</v>
      </c>
    </row>
    <row r="389" spans="1:23" x14ac:dyDescent="0.25">
      <c r="A389" t="s">
        <v>1625</v>
      </c>
      <c r="B389" s="1">
        <v>43075</v>
      </c>
      <c r="C389" t="s">
        <v>1626</v>
      </c>
      <c r="D389" t="s">
        <v>601</v>
      </c>
      <c r="E389" t="s">
        <v>1627</v>
      </c>
      <c r="F389" s="1">
        <v>43074</v>
      </c>
      <c r="G389">
        <v>1</v>
      </c>
      <c r="H389">
        <v>110339</v>
      </c>
      <c r="I389">
        <v>1351</v>
      </c>
      <c r="J389">
        <v>41</v>
      </c>
      <c r="K389">
        <v>133</v>
      </c>
      <c r="L389" t="b">
        <v>0</v>
      </c>
      <c r="M389" t="b">
        <v>0</v>
      </c>
      <c r="N389" t="b">
        <v>0</v>
      </c>
      <c r="O389">
        <v>1</v>
      </c>
      <c r="P389">
        <v>1</v>
      </c>
      <c r="Q389" s="2">
        <v>0.01</v>
      </c>
      <c r="R389" s="2">
        <v>0</v>
      </c>
      <c r="S389" s="2">
        <v>0</v>
      </c>
      <c r="T389">
        <f t="shared" si="24"/>
        <v>0.4</v>
      </c>
      <c r="U389">
        <f t="shared" si="25"/>
        <v>0.8</v>
      </c>
      <c r="V389">
        <f t="shared" si="26"/>
        <v>0.15516950000000002</v>
      </c>
      <c r="W389">
        <f t="shared" si="27"/>
        <v>0.41430932500000006</v>
      </c>
    </row>
    <row r="390" spans="1:23" x14ac:dyDescent="0.25">
      <c r="A390" t="s">
        <v>1628</v>
      </c>
      <c r="B390" s="1">
        <v>43253</v>
      </c>
      <c r="C390" t="s">
        <v>1629</v>
      </c>
      <c r="D390" t="s">
        <v>1630</v>
      </c>
      <c r="E390" t="s">
        <v>1631</v>
      </c>
      <c r="F390" s="1">
        <v>43238</v>
      </c>
      <c r="G390">
        <v>1</v>
      </c>
      <c r="H390">
        <v>2736265</v>
      </c>
      <c r="I390">
        <v>116178</v>
      </c>
      <c r="J390">
        <v>4316</v>
      </c>
      <c r="K390">
        <v>8252</v>
      </c>
      <c r="L390" t="b">
        <v>0</v>
      </c>
      <c r="M390" t="b">
        <v>0</v>
      </c>
      <c r="N390" t="b">
        <v>0</v>
      </c>
      <c r="O390">
        <v>15</v>
      </c>
      <c r="P390">
        <v>13</v>
      </c>
      <c r="Q390" s="2">
        <v>0.04</v>
      </c>
      <c r="R390" s="2">
        <v>0</v>
      </c>
      <c r="S390" s="2">
        <v>0</v>
      </c>
      <c r="T390">
        <f t="shared" si="24"/>
        <v>0.4</v>
      </c>
      <c r="U390">
        <f t="shared" si="25"/>
        <v>10</v>
      </c>
      <c r="V390">
        <f t="shared" si="26"/>
        <v>1.7681325000000001</v>
      </c>
      <c r="W390">
        <f t="shared" si="27"/>
        <v>3.2788463750000001</v>
      </c>
    </row>
    <row r="391" spans="1:23" x14ac:dyDescent="0.25">
      <c r="A391" t="s">
        <v>1632</v>
      </c>
      <c r="B391" s="1">
        <v>43170</v>
      </c>
      <c r="C391" t="s">
        <v>1633</v>
      </c>
      <c r="D391" t="s">
        <v>532</v>
      </c>
      <c r="E391" t="s">
        <v>1634</v>
      </c>
      <c r="F391" s="1">
        <v>43161</v>
      </c>
      <c r="G391">
        <v>1</v>
      </c>
      <c r="H391">
        <v>1069014</v>
      </c>
      <c r="I391">
        <v>32976</v>
      </c>
      <c r="J391">
        <v>217</v>
      </c>
      <c r="K391">
        <v>1199</v>
      </c>
      <c r="L391" t="b">
        <v>0</v>
      </c>
      <c r="M391" t="b">
        <v>0</v>
      </c>
      <c r="N391" t="b">
        <v>0</v>
      </c>
      <c r="O391">
        <v>9</v>
      </c>
      <c r="P391">
        <v>8</v>
      </c>
      <c r="Q391" s="2">
        <v>0.03</v>
      </c>
      <c r="R391" s="2">
        <v>0</v>
      </c>
      <c r="S391" s="2">
        <v>0</v>
      </c>
      <c r="T391">
        <f t="shared" si="24"/>
        <v>0.4</v>
      </c>
      <c r="U391">
        <f t="shared" si="25"/>
        <v>6.2</v>
      </c>
      <c r="V391">
        <f t="shared" si="26"/>
        <v>0.83450699999999989</v>
      </c>
      <c r="W391">
        <f t="shared" si="27"/>
        <v>2.0020774499999998</v>
      </c>
    </row>
    <row r="392" spans="1:23" x14ac:dyDescent="0.25">
      <c r="A392" t="s">
        <v>1635</v>
      </c>
      <c r="B392" s="1">
        <v>43094</v>
      </c>
      <c r="C392" t="s">
        <v>1636</v>
      </c>
      <c r="D392" t="s">
        <v>1637</v>
      </c>
      <c r="E392" t="s">
        <v>1638</v>
      </c>
      <c r="F392" s="1">
        <v>43086</v>
      </c>
      <c r="G392">
        <v>1</v>
      </c>
      <c r="H392">
        <v>3483</v>
      </c>
      <c r="I392">
        <v>67</v>
      </c>
      <c r="J392">
        <v>1</v>
      </c>
      <c r="K392">
        <v>8</v>
      </c>
      <c r="L392" t="b">
        <v>0</v>
      </c>
      <c r="M392" t="b">
        <v>0</v>
      </c>
      <c r="N392" t="b">
        <v>0</v>
      </c>
      <c r="O392">
        <v>8</v>
      </c>
      <c r="P392">
        <v>3</v>
      </c>
      <c r="Q392" s="2">
        <v>0.02</v>
      </c>
      <c r="R392" s="2">
        <v>0</v>
      </c>
      <c r="S392" s="2">
        <v>0</v>
      </c>
      <c r="T392">
        <f t="shared" si="24"/>
        <v>0.4</v>
      </c>
      <c r="U392">
        <f t="shared" si="25"/>
        <v>1.4000000000000004</v>
      </c>
      <c r="V392">
        <f t="shared" si="26"/>
        <v>0.20174150000000002</v>
      </c>
      <c r="W392">
        <f t="shared" si="27"/>
        <v>0.58060952500000007</v>
      </c>
    </row>
    <row r="393" spans="1:23" x14ac:dyDescent="0.25">
      <c r="A393" t="s">
        <v>1639</v>
      </c>
      <c r="B393" s="1">
        <v>43054</v>
      </c>
      <c r="C393" t="s">
        <v>1640</v>
      </c>
      <c r="D393" t="s">
        <v>1641</v>
      </c>
      <c r="E393" t="s">
        <v>1642</v>
      </c>
      <c r="F393" s="1">
        <v>43048</v>
      </c>
      <c r="G393">
        <v>1</v>
      </c>
      <c r="H393">
        <v>155533</v>
      </c>
      <c r="I393">
        <v>4621</v>
      </c>
      <c r="J393">
        <v>233</v>
      </c>
      <c r="K393">
        <v>451</v>
      </c>
      <c r="L393" t="b">
        <v>0</v>
      </c>
      <c r="M393" t="b">
        <v>0</v>
      </c>
      <c r="N393" t="b">
        <v>0</v>
      </c>
      <c r="O393">
        <v>6</v>
      </c>
      <c r="P393">
        <v>2</v>
      </c>
      <c r="Q393" s="2">
        <v>0.03</v>
      </c>
      <c r="R393" s="2">
        <v>0</v>
      </c>
      <c r="S393" s="2">
        <v>0</v>
      </c>
      <c r="T393">
        <f t="shared" si="24"/>
        <v>0.4</v>
      </c>
      <c r="U393">
        <f t="shared" si="25"/>
        <v>0.8</v>
      </c>
      <c r="V393">
        <f t="shared" si="26"/>
        <v>0.37776650000000001</v>
      </c>
      <c r="W393">
        <f t="shared" si="27"/>
        <v>0.49221827500000004</v>
      </c>
    </row>
    <row r="394" spans="1:23" x14ac:dyDescent="0.25">
      <c r="A394" t="s">
        <v>1643</v>
      </c>
      <c r="B394" s="1">
        <v>43085</v>
      </c>
      <c r="C394" t="s">
        <v>1644</v>
      </c>
      <c r="D394" t="s">
        <v>1645</v>
      </c>
      <c r="E394" t="s">
        <v>1646</v>
      </c>
      <c r="F394" s="1">
        <v>39972</v>
      </c>
      <c r="G394">
        <v>1</v>
      </c>
      <c r="H394">
        <v>45096</v>
      </c>
      <c r="I394">
        <v>287</v>
      </c>
      <c r="J394">
        <v>9</v>
      </c>
      <c r="K394">
        <v>59</v>
      </c>
      <c r="L394" t="b">
        <v>0</v>
      </c>
      <c r="M394" t="b">
        <v>0</v>
      </c>
      <c r="N394" t="b">
        <v>0</v>
      </c>
      <c r="O394">
        <v>3113</v>
      </c>
      <c r="P394">
        <v>1</v>
      </c>
      <c r="Q394" s="2">
        <v>0.01</v>
      </c>
      <c r="R394" s="2">
        <v>0</v>
      </c>
      <c r="S394" s="2">
        <v>0</v>
      </c>
      <c r="T394">
        <f t="shared" si="24"/>
        <v>0.4</v>
      </c>
      <c r="U394">
        <f t="shared" si="25"/>
        <v>-621.60000000000014</v>
      </c>
      <c r="V394">
        <f t="shared" si="26"/>
        <v>0.122548</v>
      </c>
      <c r="W394">
        <f t="shared" si="27"/>
        <v>-155.19710820000003</v>
      </c>
    </row>
    <row r="395" spans="1:23" x14ac:dyDescent="0.25">
      <c r="A395" t="s">
        <v>1647</v>
      </c>
      <c r="B395" s="1">
        <v>43055</v>
      </c>
      <c r="C395" t="s">
        <v>1648</v>
      </c>
      <c r="D395" t="s">
        <v>1649</v>
      </c>
      <c r="E395" t="s">
        <v>1650</v>
      </c>
      <c r="F395" s="1">
        <v>43048</v>
      </c>
      <c r="G395">
        <v>1</v>
      </c>
      <c r="H395">
        <v>43449654</v>
      </c>
      <c r="I395">
        <v>1788960</v>
      </c>
      <c r="J395">
        <v>24548</v>
      </c>
      <c r="K395">
        <v>93428</v>
      </c>
      <c r="L395" t="b">
        <v>0</v>
      </c>
      <c r="M395" t="b">
        <v>0</v>
      </c>
      <c r="N395" t="b">
        <v>0</v>
      </c>
      <c r="O395">
        <v>7</v>
      </c>
      <c r="P395">
        <v>3</v>
      </c>
      <c r="Q395" s="2">
        <v>0.04</v>
      </c>
      <c r="R395" s="2">
        <v>0</v>
      </c>
      <c r="S395" s="2">
        <v>0</v>
      </c>
      <c r="T395">
        <f t="shared" si="24"/>
        <v>0.4</v>
      </c>
      <c r="U395">
        <f t="shared" si="25"/>
        <v>1.6000000000000003</v>
      </c>
      <c r="V395">
        <f t="shared" si="26"/>
        <v>22.124826999999996</v>
      </c>
      <c r="W395">
        <f t="shared" si="27"/>
        <v>8.3036894499999985</v>
      </c>
    </row>
    <row r="396" spans="1:23" x14ac:dyDescent="0.25">
      <c r="A396" t="s">
        <v>1651</v>
      </c>
      <c r="B396" s="1">
        <v>43165</v>
      </c>
      <c r="C396" t="s">
        <v>1652</v>
      </c>
      <c r="D396" t="s">
        <v>1653</v>
      </c>
      <c r="E396" t="s">
        <v>1654</v>
      </c>
      <c r="F396" s="1">
        <v>43154</v>
      </c>
      <c r="G396">
        <v>1</v>
      </c>
      <c r="H396">
        <v>254309</v>
      </c>
      <c r="I396">
        <v>19631</v>
      </c>
      <c r="J396">
        <v>62</v>
      </c>
      <c r="K396">
        <v>1555</v>
      </c>
      <c r="L396" t="b">
        <v>0</v>
      </c>
      <c r="M396" t="b">
        <v>0</v>
      </c>
      <c r="N396" t="b">
        <v>0</v>
      </c>
      <c r="O396">
        <v>11</v>
      </c>
      <c r="P396">
        <v>11</v>
      </c>
      <c r="Q396" s="2">
        <v>0.08</v>
      </c>
      <c r="R396" s="2">
        <v>0</v>
      </c>
      <c r="S396" s="2">
        <v>0.01</v>
      </c>
      <c r="T396">
        <f t="shared" si="24"/>
        <v>0.4</v>
      </c>
      <c r="U396">
        <f t="shared" si="25"/>
        <v>8.8000000000000007</v>
      </c>
      <c r="V396">
        <f t="shared" si="26"/>
        <v>1.1771545000000001</v>
      </c>
      <c r="W396">
        <f t="shared" si="27"/>
        <v>2.7720040750000003</v>
      </c>
    </row>
    <row r="397" spans="1:23" x14ac:dyDescent="0.25">
      <c r="A397" t="s">
        <v>20659</v>
      </c>
      <c r="B397" s="1">
        <v>43204</v>
      </c>
      <c r="C397" t="s">
        <v>20660</v>
      </c>
      <c r="D397" t="s">
        <v>20661</v>
      </c>
      <c r="E397" t="s">
        <v>20662</v>
      </c>
      <c r="F397" s="1">
        <v>43187</v>
      </c>
      <c r="G397">
        <v>1</v>
      </c>
      <c r="H397">
        <v>4544350</v>
      </c>
      <c r="I397">
        <v>108091</v>
      </c>
      <c r="J397">
        <v>1922</v>
      </c>
      <c r="K397">
        <v>0</v>
      </c>
      <c r="L397" t="b">
        <v>1</v>
      </c>
      <c r="M397" t="b">
        <v>0</v>
      </c>
      <c r="N397" t="b">
        <v>0</v>
      </c>
      <c r="O397">
        <v>17</v>
      </c>
      <c r="P397">
        <v>10</v>
      </c>
      <c r="Q397" s="2">
        <v>0.02</v>
      </c>
      <c r="R397" s="2">
        <v>0</v>
      </c>
      <c r="S397" s="2">
        <v>0</v>
      </c>
      <c r="T397">
        <f t="shared" si="24"/>
        <v>0.4</v>
      </c>
      <c r="U397">
        <f t="shared" si="25"/>
        <v>6.6</v>
      </c>
      <c r="V397">
        <f t="shared" si="26"/>
        <v>2.472175</v>
      </c>
      <c r="W397">
        <f t="shared" si="27"/>
        <v>2.6752612500000001</v>
      </c>
    </row>
    <row r="398" spans="1:23" x14ac:dyDescent="0.25">
      <c r="A398" t="s">
        <v>1655</v>
      </c>
      <c r="B398" s="1">
        <v>43265</v>
      </c>
      <c r="C398" t="s">
        <v>1656</v>
      </c>
      <c r="D398" t="s">
        <v>1657</v>
      </c>
      <c r="E398" t="s">
        <v>1658</v>
      </c>
      <c r="F398" s="1">
        <v>43255</v>
      </c>
      <c r="G398">
        <v>1</v>
      </c>
      <c r="H398">
        <v>1088185</v>
      </c>
      <c r="I398">
        <v>8332</v>
      </c>
      <c r="J398">
        <v>941</v>
      </c>
      <c r="K398">
        <v>2498</v>
      </c>
      <c r="L398" t="b">
        <v>0</v>
      </c>
      <c r="M398" t="b">
        <v>0</v>
      </c>
      <c r="N398" t="b">
        <v>0</v>
      </c>
      <c r="O398">
        <v>10</v>
      </c>
      <c r="P398">
        <v>10</v>
      </c>
      <c r="Q398" s="2">
        <v>0.01</v>
      </c>
      <c r="R398" s="2">
        <v>0</v>
      </c>
      <c r="S398" s="2">
        <v>0</v>
      </c>
      <c r="T398">
        <f t="shared" si="24"/>
        <v>0.4</v>
      </c>
      <c r="U398">
        <f t="shared" si="25"/>
        <v>8</v>
      </c>
      <c r="V398">
        <f t="shared" si="26"/>
        <v>0.64409249999999996</v>
      </c>
      <c r="W398">
        <f t="shared" si="27"/>
        <v>2.3854323750000002</v>
      </c>
    </row>
    <row r="399" spans="1:23" x14ac:dyDescent="0.25">
      <c r="A399" t="s">
        <v>1659</v>
      </c>
      <c r="B399" s="1">
        <v>43148</v>
      </c>
      <c r="C399" t="s">
        <v>1660</v>
      </c>
      <c r="D399" t="s">
        <v>818</v>
      </c>
      <c r="E399" t="s">
        <v>1661</v>
      </c>
      <c r="F399" s="1">
        <v>43144</v>
      </c>
      <c r="G399">
        <v>1</v>
      </c>
      <c r="H399">
        <v>1036300</v>
      </c>
      <c r="I399">
        <v>12984</v>
      </c>
      <c r="J399">
        <v>383</v>
      </c>
      <c r="K399">
        <v>714</v>
      </c>
      <c r="L399" t="b">
        <v>0</v>
      </c>
      <c r="M399" t="b">
        <v>0</v>
      </c>
      <c r="N399" t="b">
        <v>0</v>
      </c>
      <c r="O399">
        <v>4</v>
      </c>
      <c r="P399">
        <v>4</v>
      </c>
      <c r="Q399" s="2">
        <v>0.01</v>
      </c>
      <c r="R399" s="2">
        <v>0</v>
      </c>
      <c r="S399" s="2">
        <v>0</v>
      </c>
      <c r="T399">
        <f t="shared" si="24"/>
        <v>0.4</v>
      </c>
      <c r="U399">
        <f t="shared" si="25"/>
        <v>3.2</v>
      </c>
      <c r="V399">
        <f t="shared" si="26"/>
        <v>0.61814999999999998</v>
      </c>
      <c r="W399">
        <f t="shared" si="27"/>
        <v>1.1763525000000001</v>
      </c>
    </row>
    <row r="400" spans="1:23" x14ac:dyDescent="0.25">
      <c r="A400" t="s">
        <v>1662</v>
      </c>
      <c r="B400" s="1">
        <v>43137</v>
      </c>
      <c r="C400" t="s">
        <v>1663</v>
      </c>
      <c r="D400" t="s">
        <v>730</v>
      </c>
      <c r="E400" t="s">
        <v>1664</v>
      </c>
      <c r="F400" s="1">
        <v>43136</v>
      </c>
      <c r="G400">
        <v>1</v>
      </c>
      <c r="H400">
        <v>172027</v>
      </c>
      <c r="I400">
        <v>1548</v>
      </c>
      <c r="J400">
        <v>59</v>
      </c>
      <c r="K400">
        <v>294</v>
      </c>
      <c r="L400" t="b">
        <v>0</v>
      </c>
      <c r="M400" t="b">
        <v>0</v>
      </c>
      <c r="N400" t="b">
        <v>0</v>
      </c>
      <c r="O400">
        <v>1</v>
      </c>
      <c r="P400">
        <v>1</v>
      </c>
      <c r="Q400" s="2">
        <v>0.01</v>
      </c>
      <c r="R400" s="2">
        <v>0</v>
      </c>
      <c r="S400" s="2">
        <v>0</v>
      </c>
      <c r="T400">
        <f t="shared" si="24"/>
        <v>0.4</v>
      </c>
      <c r="U400">
        <f t="shared" si="25"/>
        <v>0.8</v>
      </c>
      <c r="V400">
        <f t="shared" si="26"/>
        <v>0.1860135</v>
      </c>
      <c r="W400">
        <f t="shared" si="27"/>
        <v>0.42510472500000007</v>
      </c>
    </row>
    <row r="401" spans="1:23" x14ac:dyDescent="0.25">
      <c r="A401" t="s">
        <v>1665</v>
      </c>
      <c r="B401" s="1">
        <v>43097</v>
      </c>
      <c r="C401" t="s">
        <v>1666</v>
      </c>
      <c r="D401" t="s">
        <v>1667</v>
      </c>
      <c r="E401" t="s">
        <v>1668</v>
      </c>
      <c r="F401" s="1">
        <v>43088</v>
      </c>
      <c r="G401">
        <v>1</v>
      </c>
      <c r="H401">
        <v>451309</v>
      </c>
      <c r="I401">
        <v>17637</v>
      </c>
      <c r="J401">
        <v>523</v>
      </c>
      <c r="K401">
        <v>1881</v>
      </c>
      <c r="L401" t="b">
        <v>0</v>
      </c>
      <c r="M401" t="b">
        <v>0</v>
      </c>
      <c r="N401" t="b">
        <v>0</v>
      </c>
      <c r="O401">
        <v>9</v>
      </c>
      <c r="P401">
        <v>9</v>
      </c>
      <c r="Q401" s="2">
        <v>0.04</v>
      </c>
      <c r="R401" s="2">
        <v>0</v>
      </c>
      <c r="S401" s="2">
        <v>0</v>
      </c>
      <c r="T401">
        <f t="shared" si="24"/>
        <v>0.4</v>
      </c>
      <c r="U401">
        <f t="shared" si="25"/>
        <v>7.2</v>
      </c>
      <c r="V401">
        <f t="shared" si="26"/>
        <v>0.6256545</v>
      </c>
      <c r="W401">
        <f t="shared" si="27"/>
        <v>2.178979075</v>
      </c>
    </row>
    <row r="402" spans="1:23" x14ac:dyDescent="0.25">
      <c r="A402" t="s">
        <v>1669</v>
      </c>
      <c r="B402" s="1">
        <v>43055</v>
      </c>
      <c r="C402" t="s">
        <v>1670</v>
      </c>
      <c r="D402" t="s">
        <v>1671</v>
      </c>
      <c r="E402" t="s">
        <v>1672</v>
      </c>
      <c r="F402" s="1">
        <v>43049</v>
      </c>
      <c r="G402">
        <v>1</v>
      </c>
      <c r="H402">
        <v>1354030</v>
      </c>
      <c r="I402">
        <v>57838</v>
      </c>
      <c r="J402">
        <v>512</v>
      </c>
      <c r="K402">
        <v>1257</v>
      </c>
      <c r="L402" t="b">
        <v>0</v>
      </c>
      <c r="M402" t="b">
        <v>0</v>
      </c>
      <c r="N402" t="b">
        <v>0</v>
      </c>
      <c r="O402">
        <v>6</v>
      </c>
      <c r="P402">
        <v>3</v>
      </c>
      <c r="Q402" s="2">
        <v>0.04</v>
      </c>
      <c r="R402" s="2">
        <v>0</v>
      </c>
      <c r="S402" s="2">
        <v>0</v>
      </c>
      <c r="T402">
        <f t="shared" si="24"/>
        <v>0.4</v>
      </c>
      <c r="U402">
        <f t="shared" si="25"/>
        <v>1.8000000000000003</v>
      </c>
      <c r="V402">
        <f t="shared" si="26"/>
        <v>1.0770149999999998</v>
      </c>
      <c r="W402">
        <f t="shared" si="27"/>
        <v>0.98695525000000006</v>
      </c>
    </row>
    <row r="403" spans="1:23" x14ac:dyDescent="0.25">
      <c r="A403" t="s">
        <v>1673</v>
      </c>
      <c r="B403" s="1">
        <v>43093</v>
      </c>
      <c r="C403" t="s">
        <v>1674</v>
      </c>
      <c r="D403" t="s">
        <v>1503</v>
      </c>
      <c r="E403" t="s">
        <v>1675</v>
      </c>
      <c r="F403" s="1">
        <v>43090</v>
      </c>
      <c r="G403">
        <v>1</v>
      </c>
      <c r="H403">
        <v>4862</v>
      </c>
      <c r="I403">
        <v>65</v>
      </c>
      <c r="J403">
        <v>0</v>
      </c>
      <c r="K403">
        <v>0</v>
      </c>
      <c r="L403" t="b">
        <v>0</v>
      </c>
      <c r="M403" t="b">
        <v>0</v>
      </c>
      <c r="N403" t="b">
        <v>0</v>
      </c>
      <c r="O403">
        <v>3</v>
      </c>
      <c r="P403">
        <v>2</v>
      </c>
      <c r="Q403" s="2">
        <v>0.01</v>
      </c>
      <c r="R403" s="2">
        <v>0</v>
      </c>
      <c r="S403" s="2">
        <v>0</v>
      </c>
      <c r="T403">
        <f t="shared" si="24"/>
        <v>0.4</v>
      </c>
      <c r="U403">
        <f t="shared" si="25"/>
        <v>1.4000000000000001</v>
      </c>
      <c r="V403">
        <f t="shared" si="26"/>
        <v>0.10243100000000001</v>
      </c>
      <c r="W403">
        <f t="shared" si="27"/>
        <v>0.54585085</v>
      </c>
    </row>
    <row r="404" spans="1:23" x14ac:dyDescent="0.25">
      <c r="A404" t="s">
        <v>1676</v>
      </c>
      <c r="B404" s="1">
        <v>43191</v>
      </c>
      <c r="C404" t="s">
        <v>1677</v>
      </c>
      <c r="D404" t="s">
        <v>1678</v>
      </c>
      <c r="E404" t="s">
        <v>1679</v>
      </c>
      <c r="F404" s="1">
        <v>43176</v>
      </c>
      <c r="G404">
        <v>1</v>
      </c>
      <c r="H404">
        <v>475678</v>
      </c>
      <c r="I404">
        <v>26114</v>
      </c>
      <c r="J404">
        <v>249</v>
      </c>
      <c r="K404">
        <v>2722</v>
      </c>
      <c r="L404" t="b">
        <v>0</v>
      </c>
      <c r="M404" t="b">
        <v>0</v>
      </c>
      <c r="N404" t="b">
        <v>0</v>
      </c>
      <c r="O404">
        <v>15</v>
      </c>
      <c r="P404">
        <v>12</v>
      </c>
      <c r="Q404" s="2">
        <v>0.05</v>
      </c>
      <c r="R404" s="2">
        <v>0</v>
      </c>
      <c r="S404" s="2">
        <v>0.01</v>
      </c>
      <c r="T404">
        <f t="shared" si="24"/>
        <v>0.4</v>
      </c>
      <c r="U404">
        <f t="shared" si="25"/>
        <v>9.0000000000000018</v>
      </c>
      <c r="V404">
        <f t="shared" si="26"/>
        <v>0.98783900000000013</v>
      </c>
      <c r="W404">
        <f t="shared" si="27"/>
        <v>2.7557436500000008</v>
      </c>
    </row>
    <row r="405" spans="1:23" x14ac:dyDescent="0.25">
      <c r="A405" t="s">
        <v>1680</v>
      </c>
      <c r="B405" s="1">
        <v>43252</v>
      </c>
      <c r="C405" t="s">
        <v>1681</v>
      </c>
      <c r="D405" t="s">
        <v>509</v>
      </c>
      <c r="E405" t="s">
        <v>1682</v>
      </c>
      <c r="F405" s="1">
        <v>43244</v>
      </c>
      <c r="G405">
        <v>1</v>
      </c>
      <c r="H405">
        <v>284743</v>
      </c>
      <c r="I405">
        <v>7724</v>
      </c>
      <c r="J405">
        <v>218</v>
      </c>
      <c r="K405">
        <v>1143</v>
      </c>
      <c r="L405" t="b">
        <v>0</v>
      </c>
      <c r="M405" t="b">
        <v>0</v>
      </c>
      <c r="N405" t="b">
        <v>0</v>
      </c>
      <c r="O405">
        <v>8</v>
      </c>
      <c r="P405">
        <v>7</v>
      </c>
      <c r="Q405" s="2">
        <v>0.03</v>
      </c>
      <c r="R405" s="2">
        <v>0</v>
      </c>
      <c r="S405" s="2">
        <v>0</v>
      </c>
      <c r="T405">
        <f t="shared" si="24"/>
        <v>0.4</v>
      </c>
      <c r="U405">
        <f t="shared" si="25"/>
        <v>5.4</v>
      </c>
      <c r="V405">
        <f t="shared" si="26"/>
        <v>0.44237149999999997</v>
      </c>
      <c r="W405">
        <f t="shared" si="27"/>
        <v>1.6648300250000001</v>
      </c>
    </row>
    <row r="406" spans="1:23" x14ac:dyDescent="0.25">
      <c r="A406" t="s">
        <v>1683</v>
      </c>
      <c r="B406" s="1">
        <v>43145</v>
      </c>
      <c r="C406" t="s">
        <v>1684</v>
      </c>
      <c r="D406" t="s">
        <v>1685</v>
      </c>
      <c r="E406" t="s">
        <v>1686</v>
      </c>
      <c r="F406" s="1">
        <v>43138</v>
      </c>
      <c r="G406">
        <v>1</v>
      </c>
      <c r="H406">
        <v>164062</v>
      </c>
      <c r="I406">
        <v>4496</v>
      </c>
      <c r="J406">
        <v>94</v>
      </c>
      <c r="K406">
        <v>91</v>
      </c>
      <c r="L406" t="b">
        <v>0</v>
      </c>
      <c r="M406" t="b">
        <v>0</v>
      </c>
      <c r="N406" t="b">
        <v>0</v>
      </c>
      <c r="O406">
        <v>7</v>
      </c>
      <c r="P406">
        <v>5</v>
      </c>
      <c r="Q406" s="2">
        <v>0.03</v>
      </c>
      <c r="R406" s="2">
        <v>0</v>
      </c>
      <c r="S406" s="2">
        <v>0</v>
      </c>
      <c r="T406">
        <f t="shared" si="24"/>
        <v>0.4</v>
      </c>
      <c r="U406">
        <f t="shared" si="25"/>
        <v>3.6</v>
      </c>
      <c r="V406">
        <f t="shared" si="26"/>
        <v>0.38203100000000001</v>
      </c>
      <c r="W406">
        <f t="shared" si="27"/>
        <v>1.19371085</v>
      </c>
    </row>
    <row r="407" spans="1:23" x14ac:dyDescent="0.25">
      <c r="A407" t="s">
        <v>1687</v>
      </c>
      <c r="B407" s="1">
        <v>43118</v>
      </c>
      <c r="C407" t="s">
        <v>1688</v>
      </c>
      <c r="D407" t="s">
        <v>1689</v>
      </c>
      <c r="E407" t="s">
        <v>1690</v>
      </c>
      <c r="F407" s="1">
        <v>43112</v>
      </c>
      <c r="G407">
        <v>1</v>
      </c>
      <c r="H407">
        <v>620118</v>
      </c>
      <c r="I407">
        <v>3299</v>
      </c>
      <c r="J407">
        <v>60</v>
      </c>
      <c r="K407">
        <v>249</v>
      </c>
      <c r="L407" t="b">
        <v>0</v>
      </c>
      <c r="M407" t="b">
        <v>0</v>
      </c>
      <c r="N407" t="b">
        <v>0</v>
      </c>
      <c r="O407">
        <v>6</v>
      </c>
      <c r="P407">
        <v>5</v>
      </c>
      <c r="Q407" s="2">
        <v>0.01</v>
      </c>
      <c r="R407" s="2">
        <v>0</v>
      </c>
      <c r="S407" s="2">
        <v>0</v>
      </c>
      <c r="T407">
        <f t="shared" si="24"/>
        <v>0.4</v>
      </c>
      <c r="U407">
        <f t="shared" si="25"/>
        <v>3.8</v>
      </c>
      <c r="V407">
        <f t="shared" si="26"/>
        <v>0.41005899999999995</v>
      </c>
      <c r="W407">
        <f t="shared" si="27"/>
        <v>1.2535206499999998</v>
      </c>
    </row>
    <row r="408" spans="1:23" x14ac:dyDescent="0.25">
      <c r="A408" t="s">
        <v>1691</v>
      </c>
      <c r="B408" s="1">
        <v>43265</v>
      </c>
      <c r="C408" t="s">
        <v>1692</v>
      </c>
      <c r="D408" t="s">
        <v>1693</v>
      </c>
      <c r="E408" t="s">
        <v>1694</v>
      </c>
      <c r="F408" s="1">
        <v>43246</v>
      </c>
      <c r="G408">
        <v>1</v>
      </c>
      <c r="H408">
        <v>1415484</v>
      </c>
      <c r="I408">
        <v>8937</v>
      </c>
      <c r="J408">
        <v>1127</v>
      </c>
      <c r="K408">
        <v>2453</v>
      </c>
      <c r="L408" t="b">
        <v>0</v>
      </c>
      <c r="M408" t="b">
        <v>0</v>
      </c>
      <c r="N408" t="b">
        <v>0</v>
      </c>
      <c r="O408">
        <v>19</v>
      </c>
      <c r="P408">
        <v>18</v>
      </c>
      <c r="Q408" s="2">
        <v>0.01</v>
      </c>
      <c r="R408" s="2">
        <v>0</v>
      </c>
      <c r="S408" s="2">
        <v>0</v>
      </c>
      <c r="T408">
        <f t="shared" si="24"/>
        <v>0.4</v>
      </c>
      <c r="U408">
        <f t="shared" si="25"/>
        <v>14.200000000000001</v>
      </c>
      <c r="V408">
        <f t="shared" si="26"/>
        <v>0.80774199999999996</v>
      </c>
      <c r="W408">
        <f t="shared" si="27"/>
        <v>3.9927097000000003</v>
      </c>
    </row>
    <row r="409" spans="1:23" x14ac:dyDescent="0.25">
      <c r="A409" t="s">
        <v>1695</v>
      </c>
      <c r="B409" s="1">
        <v>43086</v>
      </c>
      <c r="C409" t="s">
        <v>1696</v>
      </c>
      <c r="D409" t="s">
        <v>400</v>
      </c>
      <c r="E409" t="s">
        <v>1697</v>
      </c>
      <c r="F409" s="1">
        <v>43080</v>
      </c>
      <c r="G409">
        <v>1</v>
      </c>
      <c r="H409">
        <v>216939</v>
      </c>
      <c r="I409">
        <v>1208</v>
      </c>
      <c r="J409">
        <v>128</v>
      </c>
      <c r="K409">
        <v>130</v>
      </c>
      <c r="L409" t="b">
        <v>0</v>
      </c>
      <c r="M409" t="b">
        <v>0</v>
      </c>
      <c r="N409" t="b">
        <v>0</v>
      </c>
      <c r="O409">
        <v>6</v>
      </c>
      <c r="P409">
        <v>6</v>
      </c>
      <c r="Q409" s="2">
        <v>0.01</v>
      </c>
      <c r="R409" s="2">
        <v>0</v>
      </c>
      <c r="S409" s="2">
        <v>0</v>
      </c>
      <c r="T409">
        <f t="shared" si="24"/>
        <v>0.4</v>
      </c>
      <c r="U409">
        <f t="shared" si="25"/>
        <v>4.8000000000000007</v>
      </c>
      <c r="V409">
        <f t="shared" si="26"/>
        <v>0.2084695</v>
      </c>
      <c r="W409">
        <f t="shared" si="27"/>
        <v>1.4329643250000004</v>
      </c>
    </row>
    <row r="410" spans="1:23" x14ac:dyDescent="0.25">
      <c r="A410" t="s">
        <v>1698</v>
      </c>
      <c r="B410" s="1">
        <v>43155</v>
      </c>
      <c r="C410" t="s">
        <v>1699</v>
      </c>
      <c r="D410" t="s">
        <v>250</v>
      </c>
      <c r="E410" t="s">
        <v>1700</v>
      </c>
      <c r="F410" s="1">
        <v>43154</v>
      </c>
      <c r="G410">
        <v>1</v>
      </c>
      <c r="H410">
        <v>41761</v>
      </c>
      <c r="I410">
        <v>3149</v>
      </c>
      <c r="J410">
        <v>38</v>
      </c>
      <c r="K410">
        <v>251</v>
      </c>
      <c r="L410" t="b">
        <v>0</v>
      </c>
      <c r="M410" t="b">
        <v>0</v>
      </c>
      <c r="N410" t="b">
        <v>0</v>
      </c>
      <c r="O410">
        <v>1</v>
      </c>
      <c r="P410">
        <v>1</v>
      </c>
      <c r="Q410" s="2">
        <v>0.08</v>
      </c>
      <c r="R410" s="2">
        <v>0</v>
      </c>
      <c r="S410" s="2">
        <v>0.01</v>
      </c>
      <c r="T410">
        <f t="shared" si="24"/>
        <v>0.4</v>
      </c>
      <c r="U410">
        <f t="shared" si="25"/>
        <v>0.8</v>
      </c>
      <c r="V410">
        <f t="shared" si="26"/>
        <v>1.0708804999999999</v>
      </c>
      <c r="W410">
        <f t="shared" si="27"/>
        <v>0.73480817499999995</v>
      </c>
    </row>
    <row r="411" spans="1:23" x14ac:dyDescent="0.25">
      <c r="A411" t="s">
        <v>1701</v>
      </c>
      <c r="B411" s="1">
        <v>43139</v>
      </c>
      <c r="C411" t="s">
        <v>1702</v>
      </c>
      <c r="D411" t="s">
        <v>1213</v>
      </c>
      <c r="E411" t="s">
        <v>1703</v>
      </c>
      <c r="F411" s="1">
        <v>43136</v>
      </c>
      <c r="G411">
        <v>1</v>
      </c>
      <c r="H411">
        <v>11154250</v>
      </c>
      <c r="I411">
        <v>150451</v>
      </c>
      <c r="J411">
        <v>49035</v>
      </c>
      <c r="K411">
        <v>29640</v>
      </c>
      <c r="L411" t="b">
        <v>0</v>
      </c>
      <c r="M411" t="b">
        <v>0</v>
      </c>
      <c r="N411" t="b">
        <v>0</v>
      </c>
      <c r="O411">
        <v>3</v>
      </c>
      <c r="P411">
        <v>4</v>
      </c>
      <c r="Q411" s="2">
        <v>0.01</v>
      </c>
      <c r="R411" s="2">
        <v>0</v>
      </c>
      <c r="S411" s="2">
        <v>0</v>
      </c>
      <c r="T411">
        <f t="shared" si="24"/>
        <v>0.4</v>
      </c>
      <c r="U411">
        <f t="shared" si="25"/>
        <v>3.4000000000000004</v>
      </c>
      <c r="V411">
        <f t="shared" si="26"/>
        <v>5.6771249999999993</v>
      </c>
      <c r="W411">
        <f t="shared" si="27"/>
        <v>2.9969937499999997</v>
      </c>
    </row>
    <row r="412" spans="1:23" x14ac:dyDescent="0.25">
      <c r="A412" t="s">
        <v>1704</v>
      </c>
      <c r="B412" s="1">
        <v>43154</v>
      </c>
      <c r="C412" t="s">
        <v>1705</v>
      </c>
      <c r="D412" t="s">
        <v>1706</v>
      </c>
      <c r="E412" t="s">
        <v>1707</v>
      </c>
      <c r="F412" s="1">
        <v>43146</v>
      </c>
      <c r="G412">
        <v>1</v>
      </c>
      <c r="H412">
        <v>313927</v>
      </c>
      <c r="I412">
        <v>5002</v>
      </c>
      <c r="J412">
        <v>1019</v>
      </c>
      <c r="K412">
        <v>564</v>
      </c>
      <c r="L412" t="b">
        <v>0</v>
      </c>
      <c r="M412" t="b">
        <v>0</v>
      </c>
      <c r="N412" t="b">
        <v>0</v>
      </c>
      <c r="O412">
        <v>8</v>
      </c>
      <c r="P412">
        <v>8</v>
      </c>
      <c r="Q412" s="2">
        <v>0.02</v>
      </c>
      <c r="R412" s="2">
        <v>0</v>
      </c>
      <c r="S412" s="2">
        <v>0</v>
      </c>
      <c r="T412">
        <f t="shared" si="24"/>
        <v>0.4</v>
      </c>
      <c r="U412">
        <f t="shared" si="25"/>
        <v>6.4</v>
      </c>
      <c r="V412">
        <f t="shared" si="26"/>
        <v>0.35696349999999999</v>
      </c>
      <c r="W412">
        <f t="shared" si="27"/>
        <v>1.8849372250000003</v>
      </c>
    </row>
    <row r="413" spans="1:23" x14ac:dyDescent="0.25">
      <c r="A413" t="s">
        <v>1708</v>
      </c>
      <c r="B413" s="1">
        <v>43223</v>
      </c>
      <c r="C413" t="s">
        <v>1709</v>
      </c>
      <c r="D413" t="s">
        <v>1710</v>
      </c>
      <c r="E413" t="s">
        <v>1711</v>
      </c>
      <c r="F413" s="1">
        <v>43221</v>
      </c>
      <c r="G413">
        <v>1</v>
      </c>
      <c r="H413">
        <v>2016536</v>
      </c>
      <c r="I413">
        <v>109686</v>
      </c>
      <c r="J413">
        <v>21229</v>
      </c>
      <c r="K413">
        <v>12214</v>
      </c>
      <c r="L413" t="b">
        <v>0</v>
      </c>
      <c r="M413" t="b">
        <v>0</v>
      </c>
      <c r="N413" t="b">
        <v>0</v>
      </c>
      <c r="O413">
        <v>2</v>
      </c>
      <c r="P413">
        <v>1</v>
      </c>
      <c r="Q413" s="2">
        <v>0.05</v>
      </c>
      <c r="R413" s="2">
        <v>-0.01</v>
      </c>
      <c r="S413" s="2">
        <v>0.01</v>
      </c>
      <c r="T413">
        <f t="shared" si="24"/>
        <v>0.4</v>
      </c>
      <c r="U413">
        <f t="shared" si="25"/>
        <v>0.60000000000000009</v>
      </c>
      <c r="V413">
        <f t="shared" si="26"/>
        <v>1.6082680000000003</v>
      </c>
      <c r="W413">
        <f t="shared" si="27"/>
        <v>0.87289380000000005</v>
      </c>
    </row>
    <row r="414" spans="1:23" x14ac:dyDescent="0.25">
      <c r="A414" t="s">
        <v>1712</v>
      </c>
      <c r="B414" s="1">
        <v>43089</v>
      </c>
      <c r="C414" t="s">
        <v>1713</v>
      </c>
      <c r="D414" t="s">
        <v>1714</v>
      </c>
      <c r="E414" t="s">
        <v>1715</v>
      </c>
      <c r="F414" s="1">
        <v>43083</v>
      </c>
      <c r="G414">
        <v>1</v>
      </c>
      <c r="H414">
        <v>65277</v>
      </c>
      <c r="I414">
        <v>1967</v>
      </c>
      <c r="J414">
        <v>61</v>
      </c>
      <c r="K414">
        <v>152</v>
      </c>
      <c r="L414" t="b">
        <v>0</v>
      </c>
      <c r="M414" t="b">
        <v>0</v>
      </c>
      <c r="N414" t="b">
        <v>0</v>
      </c>
      <c r="O414">
        <v>6</v>
      </c>
      <c r="P414">
        <v>3</v>
      </c>
      <c r="Q414" s="2">
        <v>0.03</v>
      </c>
      <c r="R414" s="2">
        <v>0</v>
      </c>
      <c r="S414" s="2">
        <v>0</v>
      </c>
      <c r="T414">
        <f t="shared" si="24"/>
        <v>0.4</v>
      </c>
      <c r="U414">
        <f t="shared" si="25"/>
        <v>1.8000000000000003</v>
      </c>
      <c r="V414">
        <f t="shared" si="26"/>
        <v>0.3326385</v>
      </c>
      <c r="W414">
        <f t="shared" si="27"/>
        <v>0.72642347500000004</v>
      </c>
    </row>
    <row r="415" spans="1:23" x14ac:dyDescent="0.25">
      <c r="A415" t="s">
        <v>20663</v>
      </c>
      <c r="B415" s="1">
        <v>43179</v>
      </c>
      <c r="C415" t="s">
        <v>20664</v>
      </c>
      <c r="D415" t="s">
        <v>20653</v>
      </c>
      <c r="E415" t="s">
        <v>20665</v>
      </c>
      <c r="F415" s="1">
        <v>43165</v>
      </c>
      <c r="G415">
        <v>1</v>
      </c>
      <c r="H415">
        <v>7365395</v>
      </c>
      <c r="I415">
        <v>98457</v>
      </c>
      <c r="J415">
        <v>17797</v>
      </c>
      <c r="K415">
        <v>0</v>
      </c>
      <c r="L415" t="b">
        <v>1</v>
      </c>
      <c r="M415" t="b">
        <v>0</v>
      </c>
      <c r="N415" t="b">
        <v>0</v>
      </c>
      <c r="O415">
        <v>14</v>
      </c>
      <c r="P415">
        <v>14</v>
      </c>
      <c r="Q415" s="2">
        <v>0.01</v>
      </c>
      <c r="R415" s="2">
        <v>0</v>
      </c>
      <c r="S415" s="2">
        <v>0</v>
      </c>
      <c r="T415">
        <f t="shared" si="24"/>
        <v>0.4</v>
      </c>
      <c r="U415">
        <f t="shared" si="25"/>
        <v>11.200000000000001</v>
      </c>
      <c r="V415">
        <f t="shared" si="26"/>
        <v>3.7826974999999998</v>
      </c>
      <c r="W415">
        <f t="shared" si="27"/>
        <v>4.2839441250000005</v>
      </c>
    </row>
    <row r="416" spans="1:23" x14ac:dyDescent="0.25">
      <c r="A416" t="s">
        <v>1716</v>
      </c>
      <c r="B416" s="1">
        <v>43226</v>
      </c>
      <c r="C416" t="s">
        <v>1717</v>
      </c>
      <c r="D416" t="s">
        <v>818</v>
      </c>
      <c r="E416" t="s">
        <v>1718</v>
      </c>
      <c r="F416" s="1">
        <v>43222</v>
      </c>
      <c r="G416">
        <v>1</v>
      </c>
      <c r="H416">
        <v>709274</v>
      </c>
      <c r="I416">
        <v>4822</v>
      </c>
      <c r="J416">
        <v>218</v>
      </c>
      <c r="K416">
        <v>847</v>
      </c>
      <c r="L416" t="b">
        <v>0</v>
      </c>
      <c r="M416" t="b">
        <v>0</v>
      </c>
      <c r="N416" t="b">
        <v>0</v>
      </c>
      <c r="O416">
        <v>4</v>
      </c>
      <c r="P416">
        <v>4</v>
      </c>
      <c r="Q416" s="2">
        <v>0.01</v>
      </c>
      <c r="R416" s="2">
        <v>0</v>
      </c>
      <c r="S416" s="2">
        <v>0</v>
      </c>
      <c r="T416">
        <f t="shared" si="24"/>
        <v>0.4</v>
      </c>
      <c r="U416">
        <f t="shared" si="25"/>
        <v>3.2</v>
      </c>
      <c r="V416">
        <f t="shared" si="26"/>
        <v>0.45463699999999996</v>
      </c>
      <c r="W416">
        <f t="shared" si="27"/>
        <v>1.1191229499999999</v>
      </c>
    </row>
    <row r="417" spans="1:23" x14ac:dyDescent="0.25">
      <c r="A417" t="s">
        <v>1719</v>
      </c>
      <c r="B417" s="1">
        <v>43081</v>
      </c>
      <c r="C417" t="s">
        <v>1720</v>
      </c>
      <c r="D417" t="s">
        <v>1721</v>
      </c>
      <c r="E417" t="s">
        <v>1722</v>
      </c>
      <c r="F417" s="1">
        <v>43074</v>
      </c>
      <c r="G417">
        <v>1</v>
      </c>
      <c r="H417">
        <v>320858</v>
      </c>
      <c r="I417">
        <v>1483</v>
      </c>
      <c r="J417">
        <v>71</v>
      </c>
      <c r="K417">
        <v>29</v>
      </c>
      <c r="L417" t="b">
        <v>0</v>
      </c>
      <c r="M417" t="b">
        <v>0</v>
      </c>
      <c r="N417" t="b">
        <v>0</v>
      </c>
      <c r="O417">
        <v>7</v>
      </c>
      <c r="P417">
        <v>3</v>
      </c>
      <c r="Q417" s="2">
        <v>0</v>
      </c>
      <c r="R417" s="2">
        <v>0</v>
      </c>
      <c r="S417" s="2">
        <v>0</v>
      </c>
      <c r="T417">
        <f t="shared" si="24"/>
        <v>0.4</v>
      </c>
      <c r="U417">
        <f t="shared" si="25"/>
        <v>1.6000000000000003</v>
      </c>
      <c r="V417">
        <f t="shared" si="26"/>
        <v>0.16042899999999999</v>
      </c>
      <c r="W417">
        <f t="shared" si="27"/>
        <v>0.61615015000000006</v>
      </c>
    </row>
    <row r="418" spans="1:23" x14ac:dyDescent="0.25">
      <c r="A418" t="s">
        <v>1723</v>
      </c>
      <c r="B418" s="1">
        <v>43085</v>
      </c>
      <c r="C418" t="s">
        <v>1724</v>
      </c>
      <c r="D418" t="s">
        <v>936</v>
      </c>
      <c r="E418" t="s">
        <v>1725</v>
      </c>
      <c r="F418" s="1">
        <v>43080</v>
      </c>
      <c r="G418">
        <v>1</v>
      </c>
      <c r="H418">
        <v>6450</v>
      </c>
      <c r="I418">
        <v>121</v>
      </c>
      <c r="J418">
        <v>312</v>
      </c>
      <c r="K418">
        <v>187</v>
      </c>
      <c r="L418" t="b">
        <v>0</v>
      </c>
      <c r="M418" t="b">
        <v>0</v>
      </c>
      <c r="N418" t="b">
        <v>0</v>
      </c>
      <c r="O418">
        <v>5</v>
      </c>
      <c r="P418">
        <v>5</v>
      </c>
      <c r="Q418" s="2">
        <v>0.02</v>
      </c>
      <c r="R418" s="2">
        <v>-0.05</v>
      </c>
      <c r="S418" s="2">
        <v>0.03</v>
      </c>
      <c r="T418">
        <f t="shared" si="24"/>
        <v>0.4</v>
      </c>
      <c r="U418">
        <f t="shared" si="25"/>
        <v>4</v>
      </c>
      <c r="V418">
        <f t="shared" si="26"/>
        <v>0.20322499999999999</v>
      </c>
      <c r="W418">
        <f t="shared" si="27"/>
        <v>1.2311287500000001</v>
      </c>
    </row>
    <row r="419" spans="1:23" x14ac:dyDescent="0.25">
      <c r="A419" t="s">
        <v>1726</v>
      </c>
      <c r="B419" s="1">
        <v>43088</v>
      </c>
      <c r="C419" t="s">
        <v>1727</v>
      </c>
      <c r="D419" t="s">
        <v>1728</v>
      </c>
      <c r="E419" t="s">
        <v>1729</v>
      </c>
      <c r="F419" s="1">
        <v>43082</v>
      </c>
      <c r="G419">
        <v>1</v>
      </c>
      <c r="H419">
        <v>61584</v>
      </c>
      <c r="I419">
        <v>5719</v>
      </c>
      <c r="J419">
        <v>142</v>
      </c>
      <c r="K419">
        <v>650</v>
      </c>
      <c r="L419" t="b">
        <v>0</v>
      </c>
      <c r="M419" t="b">
        <v>0</v>
      </c>
      <c r="N419" t="b">
        <v>0</v>
      </c>
      <c r="O419">
        <v>6</v>
      </c>
      <c r="P419">
        <v>6</v>
      </c>
      <c r="Q419" s="2">
        <v>0.09</v>
      </c>
      <c r="R419" s="2">
        <v>0</v>
      </c>
      <c r="S419" s="2">
        <v>0.01</v>
      </c>
      <c r="T419">
        <f t="shared" si="24"/>
        <v>0.4</v>
      </c>
      <c r="U419">
        <f t="shared" si="25"/>
        <v>4.8000000000000007</v>
      </c>
      <c r="V419">
        <f t="shared" si="26"/>
        <v>1.1807919999999998</v>
      </c>
      <c r="W419">
        <f t="shared" si="27"/>
        <v>1.7732772000000003</v>
      </c>
    </row>
    <row r="420" spans="1:23" x14ac:dyDescent="0.25">
      <c r="A420" t="s">
        <v>1730</v>
      </c>
      <c r="B420" s="1">
        <v>43087</v>
      </c>
      <c r="C420" t="s">
        <v>1731</v>
      </c>
      <c r="D420" t="s">
        <v>1732</v>
      </c>
      <c r="E420" t="s">
        <v>1733</v>
      </c>
      <c r="F420" s="1">
        <v>43081</v>
      </c>
      <c r="G420">
        <v>1</v>
      </c>
      <c r="H420">
        <v>23910</v>
      </c>
      <c r="I420">
        <v>208</v>
      </c>
      <c r="J420">
        <v>8</v>
      </c>
      <c r="K420">
        <v>42</v>
      </c>
      <c r="L420" t="b">
        <v>0</v>
      </c>
      <c r="M420" t="b">
        <v>0</v>
      </c>
      <c r="N420" t="b">
        <v>0</v>
      </c>
      <c r="O420">
        <v>6</v>
      </c>
      <c r="P420">
        <v>5</v>
      </c>
      <c r="Q420" s="2">
        <v>0.01</v>
      </c>
      <c r="R420" s="2">
        <v>0</v>
      </c>
      <c r="S420" s="2">
        <v>0</v>
      </c>
      <c r="T420">
        <f t="shared" si="24"/>
        <v>0.4</v>
      </c>
      <c r="U420">
        <f t="shared" si="25"/>
        <v>3.8</v>
      </c>
      <c r="V420">
        <f t="shared" si="26"/>
        <v>0.111955</v>
      </c>
      <c r="W420">
        <f t="shared" si="27"/>
        <v>1.1491842499999998</v>
      </c>
    </row>
    <row r="421" spans="1:23" x14ac:dyDescent="0.25">
      <c r="A421" t="s">
        <v>1734</v>
      </c>
      <c r="B421" s="1">
        <v>43113</v>
      </c>
      <c r="C421" t="s">
        <v>1735</v>
      </c>
      <c r="D421" t="s">
        <v>1736</v>
      </c>
      <c r="E421" t="s">
        <v>1737</v>
      </c>
      <c r="F421" s="1">
        <v>43108</v>
      </c>
      <c r="G421">
        <v>1</v>
      </c>
      <c r="H421">
        <v>160571</v>
      </c>
      <c r="I421">
        <v>1646</v>
      </c>
      <c r="J421">
        <v>1287</v>
      </c>
      <c r="K421">
        <v>904</v>
      </c>
      <c r="L421" t="b">
        <v>0</v>
      </c>
      <c r="M421" t="b">
        <v>0</v>
      </c>
      <c r="N421" t="b">
        <v>0</v>
      </c>
      <c r="O421">
        <v>5</v>
      </c>
      <c r="P421">
        <v>3</v>
      </c>
      <c r="Q421" s="2">
        <v>0.01</v>
      </c>
      <c r="R421" s="2">
        <v>-0.01</v>
      </c>
      <c r="S421" s="2">
        <v>0.01</v>
      </c>
      <c r="T421">
        <f t="shared" si="24"/>
        <v>0.4</v>
      </c>
      <c r="U421">
        <f t="shared" si="25"/>
        <v>2.0000000000000004</v>
      </c>
      <c r="V421">
        <f t="shared" si="26"/>
        <v>0.28028549999999997</v>
      </c>
      <c r="W421">
        <f t="shared" si="27"/>
        <v>0.75809992500000012</v>
      </c>
    </row>
    <row r="422" spans="1:23" x14ac:dyDescent="0.25">
      <c r="A422" t="s">
        <v>1738</v>
      </c>
      <c r="B422" s="1">
        <v>43109</v>
      </c>
      <c r="C422" t="s">
        <v>1739</v>
      </c>
      <c r="D422" t="s">
        <v>1740</v>
      </c>
      <c r="E422" t="s">
        <v>1741</v>
      </c>
      <c r="F422" s="1">
        <v>43106</v>
      </c>
      <c r="G422">
        <v>1</v>
      </c>
      <c r="H422">
        <v>3721</v>
      </c>
      <c r="I422">
        <v>29</v>
      </c>
      <c r="J422">
        <v>4</v>
      </c>
      <c r="K422">
        <v>34</v>
      </c>
      <c r="L422" t="b">
        <v>0</v>
      </c>
      <c r="M422" t="b">
        <v>0</v>
      </c>
      <c r="N422" t="b">
        <v>0</v>
      </c>
      <c r="O422">
        <v>3</v>
      </c>
      <c r="P422">
        <v>1</v>
      </c>
      <c r="Q422" s="2">
        <v>0.01</v>
      </c>
      <c r="R422" s="2">
        <v>0</v>
      </c>
      <c r="S422" s="2">
        <v>0.01</v>
      </c>
      <c r="T422">
        <f t="shared" si="24"/>
        <v>0.4</v>
      </c>
      <c r="U422">
        <f t="shared" si="25"/>
        <v>0.4</v>
      </c>
      <c r="V422">
        <f t="shared" si="26"/>
        <v>0.35186050000000002</v>
      </c>
      <c r="W422">
        <f t="shared" si="27"/>
        <v>0.38315117500000001</v>
      </c>
    </row>
    <row r="423" spans="1:23" x14ac:dyDescent="0.25">
      <c r="A423" t="s">
        <v>1742</v>
      </c>
      <c r="B423" s="1">
        <v>43231</v>
      </c>
      <c r="C423" t="s">
        <v>1743</v>
      </c>
      <c r="D423" t="s">
        <v>297</v>
      </c>
      <c r="E423" t="s">
        <v>1744</v>
      </c>
      <c r="F423" s="1">
        <v>43215</v>
      </c>
      <c r="G423">
        <v>1</v>
      </c>
      <c r="H423">
        <v>4026262</v>
      </c>
      <c r="I423">
        <v>10543</v>
      </c>
      <c r="J423">
        <v>1016</v>
      </c>
      <c r="K423">
        <v>1044</v>
      </c>
      <c r="L423" t="b">
        <v>0</v>
      </c>
      <c r="M423" t="b">
        <v>0</v>
      </c>
      <c r="N423" t="b">
        <v>0</v>
      </c>
      <c r="O423">
        <v>16</v>
      </c>
      <c r="P423">
        <v>15</v>
      </c>
      <c r="Q423" s="2">
        <v>0</v>
      </c>
      <c r="R423" s="2">
        <v>0</v>
      </c>
      <c r="S423" s="2">
        <v>0</v>
      </c>
      <c r="T423">
        <f t="shared" si="24"/>
        <v>0.4</v>
      </c>
      <c r="U423">
        <f t="shared" si="25"/>
        <v>11.8</v>
      </c>
      <c r="V423">
        <f t="shared" si="26"/>
        <v>2.013131</v>
      </c>
      <c r="W423">
        <f t="shared" si="27"/>
        <v>3.8145958500000003</v>
      </c>
    </row>
    <row r="424" spans="1:23" x14ac:dyDescent="0.25">
      <c r="A424" t="s">
        <v>1745</v>
      </c>
      <c r="B424" s="1">
        <v>43146</v>
      </c>
      <c r="C424" t="s">
        <v>1746</v>
      </c>
      <c r="D424" t="s">
        <v>328</v>
      </c>
      <c r="E424" t="s">
        <v>1747</v>
      </c>
      <c r="F424" s="1">
        <v>43139</v>
      </c>
      <c r="G424">
        <v>1</v>
      </c>
      <c r="H424">
        <v>257992</v>
      </c>
      <c r="I424">
        <v>9808</v>
      </c>
      <c r="J424">
        <v>120</v>
      </c>
      <c r="K424">
        <v>507</v>
      </c>
      <c r="L424" t="b">
        <v>0</v>
      </c>
      <c r="M424" t="b">
        <v>0</v>
      </c>
      <c r="N424" t="b">
        <v>0</v>
      </c>
      <c r="O424">
        <v>7</v>
      </c>
      <c r="P424">
        <v>7</v>
      </c>
      <c r="Q424" s="2">
        <v>0.04</v>
      </c>
      <c r="R424" s="2">
        <v>0</v>
      </c>
      <c r="S424" s="2">
        <v>0</v>
      </c>
      <c r="T424">
        <f t="shared" si="24"/>
        <v>0.4</v>
      </c>
      <c r="U424">
        <f t="shared" si="25"/>
        <v>5.6000000000000005</v>
      </c>
      <c r="V424">
        <f t="shared" si="26"/>
        <v>0.52899600000000002</v>
      </c>
      <c r="W424">
        <f t="shared" si="27"/>
        <v>1.7451486</v>
      </c>
    </row>
    <row r="425" spans="1:23" x14ac:dyDescent="0.25">
      <c r="A425" t="s">
        <v>1748</v>
      </c>
      <c r="B425" s="1">
        <v>43124</v>
      </c>
      <c r="C425" t="s">
        <v>1749</v>
      </c>
      <c r="D425" t="s">
        <v>1750</v>
      </c>
      <c r="E425" t="s">
        <v>1751</v>
      </c>
      <c r="F425" s="1">
        <v>43117</v>
      </c>
      <c r="G425">
        <v>1</v>
      </c>
      <c r="H425">
        <v>64771</v>
      </c>
      <c r="I425">
        <v>781</v>
      </c>
      <c r="J425">
        <v>12</v>
      </c>
      <c r="K425">
        <v>91</v>
      </c>
      <c r="L425" t="b">
        <v>0</v>
      </c>
      <c r="M425" t="b">
        <v>0</v>
      </c>
      <c r="N425" t="b">
        <v>0</v>
      </c>
      <c r="O425">
        <v>7</v>
      </c>
      <c r="P425">
        <v>6</v>
      </c>
      <c r="Q425" s="2">
        <v>0.01</v>
      </c>
      <c r="R425" s="2">
        <v>0</v>
      </c>
      <c r="S425" s="2">
        <v>0</v>
      </c>
      <c r="T425">
        <f t="shared" si="24"/>
        <v>0.4</v>
      </c>
      <c r="U425">
        <f t="shared" si="25"/>
        <v>4.6000000000000005</v>
      </c>
      <c r="V425">
        <f t="shared" si="26"/>
        <v>0.13238549999999999</v>
      </c>
      <c r="W425">
        <f t="shared" si="27"/>
        <v>1.3563349250000001</v>
      </c>
    </row>
    <row r="426" spans="1:23" x14ac:dyDescent="0.25">
      <c r="A426" t="s">
        <v>1752</v>
      </c>
      <c r="B426" s="1">
        <v>43153</v>
      </c>
      <c r="C426" t="s">
        <v>1753</v>
      </c>
      <c r="D426" t="s">
        <v>644</v>
      </c>
      <c r="E426" t="s">
        <v>1754</v>
      </c>
      <c r="F426" s="1">
        <v>43145</v>
      </c>
      <c r="G426">
        <v>1</v>
      </c>
      <c r="H426">
        <v>2425578</v>
      </c>
      <c r="I426">
        <v>129381</v>
      </c>
      <c r="J426">
        <v>1522</v>
      </c>
      <c r="K426">
        <v>8757</v>
      </c>
      <c r="L426" t="b">
        <v>0</v>
      </c>
      <c r="M426" t="b">
        <v>0</v>
      </c>
      <c r="N426" t="b">
        <v>0</v>
      </c>
      <c r="O426">
        <v>8</v>
      </c>
      <c r="P426">
        <v>8</v>
      </c>
      <c r="Q426" s="2">
        <v>0.05</v>
      </c>
      <c r="R426" s="2">
        <v>0</v>
      </c>
      <c r="S426" s="2">
        <v>0</v>
      </c>
      <c r="T426">
        <f t="shared" si="24"/>
        <v>0.4</v>
      </c>
      <c r="U426">
        <f t="shared" si="25"/>
        <v>6.4</v>
      </c>
      <c r="V426">
        <f t="shared" si="26"/>
        <v>1.7127889999999999</v>
      </c>
      <c r="W426">
        <f t="shared" si="27"/>
        <v>2.3594761499999999</v>
      </c>
    </row>
    <row r="427" spans="1:23" x14ac:dyDescent="0.25">
      <c r="A427" t="s">
        <v>1755</v>
      </c>
      <c r="B427" s="1">
        <v>43114</v>
      </c>
      <c r="C427" t="s">
        <v>1756</v>
      </c>
      <c r="D427" t="s">
        <v>1757</v>
      </c>
      <c r="E427" t="s">
        <v>1758</v>
      </c>
      <c r="F427" s="1">
        <v>43108</v>
      </c>
      <c r="G427">
        <v>1</v>
      </c>
      <c r="H427">
        <v>32284</v>
      </c>
      <c r="I427">
        <v>310</v>
      </c>
      <c r="J427">
        <v>36</v>
      </c>
      <c r="K427">
        <v>372</v>
      </c>
      <c r="L427" t="b">
        <v>0</v>
      </c>
      <c r="M427" t="b">
        <v>0</v>
      </c>
      <c r="N427" t="b">
        <v>0</v>
      </c>
      <c r="O427">
        <v>6</v>
      </c>
      <c r="P427">
        <v>3</v>
      </c>
      <c r="Q427" s="2">
        <v>0.01</v>
      </c>
      <c r="R427" s="2">
        <v>0</v>
      </c>
      <c r="S427" s="2">
        <v>0.01</v>
      </c>
      <c r="T427">
        <f t="shared" si="24"/>
        <v>0.4</v>
      </c>
      <c r="U427">
        <f t="shared" si="25"/>
        <v>1.8000000000000003</v>
      </c>
      <c r="V427">
        <f t="shared" si="26"/>
        <v>0.36614200000000002</v>
      </c>
      <c r="W427">
        <f t="shared" si="27"/>
        <v>0.73814970000000013</v>
      </c>
    </row>
    <row r="428" spans="1:23" x14ac:dyDescent="0.25">
      <c r="A428" t="s">
        <v>1759</v>
      </c>
      <c r="B428" s="1">
        <v>43265</v>
      </c>
      <c r="C428" t="s">
        <v>1760</v>
      </c>
      <c r="D428" t="s">
        <v>1761</v>
      </c>
      <c r="E428" t="s">
        <v>1762</v>
      </c>
      <c r="F428" s="1">
        <v>43252</v>
      </c>
      <c r="G428">
        <v>1</v>
      </c>
      <c r="H428">
        <v>933283</v>
      </c>
      <c r="I428">
        <v>30992</v>
      </c>
      <c r="J428">
        <v>552</v>
      </c>
      <c r="K428">
        <v>1224</v>
      </c>
      <c r="L428" t="b">
        <v>0</v>
      </c>
      <c r="M428" t="b">
        <v>0</v>
      </c>
      <c r="N428" t="b">
        <v>0</v>
      </c>
      <c r="O428">
        <v>13</v>
      </c>
      <c r="P428">
        <v>9</v>
      </c>
      <c r="Q428" s="2">
        <v>0.03</v>
      </c>
      <c r="R428" s="2">
        <v>0</v>
      </c>
      <c r="S428" s="2">
        <v>0</v>
      </c>
      <c r="T428">
        <f t="shared" si="24"/>
        <v>0.4</v>
      </c>
      <c r="U428">
        <f t="shared" si="25"/>
        <v>6.4</v>
      </c>
      <c r="V428">
        <f t="shared" si="26"/>
        <v>0.76664149999999998</v>
      </c>
      <c r="W428">
        <f t="shared" si="27"/>
        <v>2.0283245250000004</v>
      </c>
    </row>
    <row r="429" spans="1:23" x14ac:dyDescent="0.25">
      <c r="A429" t="s">
        <v>1763</v>
      </c>
      <c r="B429" s="1">
        <v>43265</v>
      </c>
      <c r="C429" t="s">
        <v>1764</v>
      </c>
      <c r="D429" t="s">
        <v>1765</v>
      </c>
      <c r="E429" t="s">
        <v>1766</v>
      </c>
      <c r="F429" s="1">
        <v>43259</v>
      </c>
      <c r="G429">
        <v>1</v>
      </c>
      <c r="H429">
        <v>3647441</v>
      </c>
      <c r="I429">
        <v>387156</v>
      </c>
      <c r="J429">
        <v>8882</v>
      </c>
      <c r="K429">
        <v>108849</v>
      </c>
      <c r="L429" t="b">
        <v>0</v>
      </c>
      <c r="M429" t="b">
        <v>0</v>
      </c>
      <c r="N429" t="b">
        <v>0</v>
      </c>
      <c r="O429">
        <v>6</v>
      </c>
      <c r="P429">
        <v>5</v>
      </c>
      <c r="Q429" s="2">
        <v>0.11</v>
      </c>
      <c r="R429" s="2">
        <v>0</v>
      </c>
      <c r="S429" s="2">
        <v>0.03</v>
      </c>
      <c r="T429">
        <f t="shared" si="24"/>
        <v>0.4</v>
      </c>
      <c r="U429">
        <f t="shared" si="25"/>
        <v>3.8</v>
      </c>
      <c r="V429">
        <f t="shared" si="26"/>
        <v>3.6737204999999999</v>
      </c>
      <c r="W429">
        <f t="shared" si="27"/>
        <v>2.395802175</v>
      </c>
    </row>
    <row r="430" spans="1:23" x14ac:dyDescent="0.25">
      <c r="A430" t="s">
        <v>1767</v>
      </c>
      <c r="B430" s="1">
        <v>43223</v>
      </c>
      <c r="C430" t="s">
        <v>1768</v>
      </c>
      <c r="D430" t="s">
        <v>1769</v>
      </c>
      <c r="E430" t="s">
        <v>1770</v>
      </c>
      <c r="F430" s="1">
        <v>43214</v>
      </c>
      <c r="G430">
        <v>1</v>
      </c>
      <c r="H430">
        <v>16146848</v>
      </c>
      <c r="I430">
        <v>1094557</v>
      </c>
      <c r="J430">
        <v>8876</v>
      </c>
      <c r="K430">
        <v>65275</v>
      </c>
      <c r="L430" t="b">
        <v>0</v>
      </c>
      <c r="M430" t="b">
        <v>0</v>
      </c>
      <c r="N430" t="b">
        <v>0</v>
      </c>
      <c r="O430">
        <v>9</v>
      </c>
      <c r="P430">
        <v>9</v>
      </c>
      <c r="Q430" s="2">
        <v>7.0000000000000007E-2</v>
      </c>
      <c r="R430" s="2">
        <v>0</v>
      </c>
      <c r="S430" s="2">
        <v>0</v>
      </c>
      <c r="T430">
        <f t="shared" si="24"/>
        <v>0.4</v>
      </c>
      <c r="U430">
        <f t="shared" si="25"/>
        <v>7.2</v>
      </c>
      <c r="V430">
        <f t="shared" si="26"/>
        <v>8.7734239999999986</v>
      </c>
      <c r="W430">
        <f t="shared" si="27"/>
        <v>5.0306983999999995</v>
      </c>
    </row>
    <row r="431" spans="1:23" x14ac:dyDescent="0.25">
      <c r="A431" t="s">
        <v>1771</v>
      </c>
      <c r="B431" s="1">
        <v>43229</v>
      </c>
      <c r="C431" t="s">
        <v>1772</v>
      </c>
      <c r="D431" t="s">
        <v>1773</v>
      </c>
      <c r="E431" t="s">
        <v>1774</v>
      </c>
      <c r="F431" s="1">
        <v>43219</v>
      </c>
      <c r="G431">
        <v>1</v>
      </c>
      <c r="H431">
        <v>519485</v>
      </c>
      <c r="I431">
        <v>4658</v>
      </c>
      <c r="J431">
        <v>174</v>
      </c>
      <c r="K431">
        <v>1615</v>
      </c>
      <c r="L431" t="b">
        <v>0</v>
      </c>
      <c r="M431" t="b">
        <v>0</v>
      </c>
      <c r="N431" t="b">
        <v>0</v>
      </c>
      <c r="O431">
        <v>10</v>
      </c>
      <c r="P431">
        <v>9</v>
      </c>
      <c r="Q431" s="2">
        <v>0.01</v>
      </c>
      <c r="R431" s="2">
        <v>0</v>
      </c>
      <c r="S431" s="2">
        <v>0</v>
      </c>
      <c r="T431">
        <f t="shared" si="24"/>
        <v>0.4</v>
      </c>
      <c r="U431">
        <f t="shared" si="25"/>
        <v>7</v>
      </c>
      <c r="V431">
        <f t="shared" si="26"/>
        <v>0.35974249999999997</v>
      </c>
      <c r="W431">
        <f t="shared" si="27"/>
        <v>2.0359098750000002</v>
      </c>
    </row>
    <row r="432" spans="1:23" x14ac:dyDescent="0.25">
      <c r="A432" t="s">
        <v>1775</v>
      </c>
      <c r="B432" s="1">
        <v>43102</v>
      </c>
      <c r="C432" t="s">
        <v>1776</v>
      </c>
      <c r="D432" t="s">
        <v>1777</v>
      </c>
      <c r="E432" t="s">
        <v>1778</v>
      </c>
      <c r="F432" s="1">
        <v>40162</v>
      </c>
      <c r="G432">
        <v>1</v>
      </c>
      <c r="H432">
        <v>3170</v>
      </c>
      <c r="I432">
        <v>4</v>
      </c>
      <c r="J432">
        <v>0</v>
      </c>
      <c r="K432">
        <v>1</v>
      </c>
      <c r="L432" t="b">
        <v>0</v>
      </c>
      <c r="M432" t="b">
        <v>0</v>
      </c>
      <c r="N432" t="b">
        <v>0</v>
      </c>
      <c r="O432">
        <v>2940</v>
      </c>
      <c r="P432">
        <v>8</v>
      </c>
      <c r="Q432" s="2">
        <v>0</v>
      </c>
      <c r="R432" s="2">
        <v>0</v>
      </c>
      <c r="S432" s="2">
        <v>0</v>
      </c>
      <c r="T432">
        <f t="shared" si="24"/>
        <v>0.4</v>
      </c>
      <c r="U432">
        <f t="shared" si="25"/>
        <v>-580</v>
      </c>
      <c r="V432">
        <f t="shared" si="26"/>
        <v>1.5849999999999998E-3</v>
      </c>
      <c r="W432">
        <f t="shared" si="27"/>
        <v>-144.83944525000001</v>
      </c>
    </row>
    <row r="433" spans="1:23" x14ac:dyDescent="0.25">
      <c r="A433" t="s">
        <v>1779</v>
      </c>
      <c r="B433" s="1">
        <v>43257</v>
      </c>
      <c r="C433" t="s">
        <v>1780</v>
      </c>
      <c r="D433" t="s">
        <v>484</v>
      </c>
      <c r="E433" t="s">
        <v>1781</v>
      </c>
      <c r="F433" s="1">
        <v>43243</v>
      </c>
      <c r="G433">
        <v>1</v>
      </c>
      <c r="H433">
        <v>533622</v>
      </c>
      <c r="I433">
        <v>28010</v>
      </c>
      <c r="J433">
        <v>1040</v>
      </c>
      <c r="K433">
        <v>6580</v>
      </c>
      <c r="L433" t="b">
        <v>0</v>
      </c>
      <c r="M433" t="b">
        <v>0</v>
      </c>
      <c r="N433" t="b">
        <v>0</v>
      </c>
      <c r="O433">
        <v>14</v>
      </c>
      <c r="P433">
        <v>14</v>
      </c>
      <c r="Q433" s="2">
        <v>0.05</v>
      </c>
      <c r="R433" s="2">
        <v>0</v>
      </c>
      <c r="S433" s="2">
        <v>0.01</v>
      </c>
      <c r="T433">
        <f t="shared" si="24"/>
        <v>0.4</v>
      </c>
      <c r="U433">
        <f t="shared" si="25"/>
        <v>11.200000000000001</v>
      </c>
      <c r="V433">
        <f t="shared" si="26"/>
        <v>1.0168110000000001</v>
      </c>
      <c r="W433">
        <f t="shared" si="27"/>
        <v>3.3158838500000005</v>
      </c>
    </row>
    <row r="434" spans="1:23" x14ac:dyDescent="0.25">
      <c r="A434" t="s">
        <v>1782</v>
      </c>
      <c r="B434" s="1">
        <v>43082</v>
      </c>
      <c r="C434" t="s">
        <v>1783</v>
      </c>
      <c r="D434" t="s">
        <v>1784</v>
      </c>
      <c r="E434" t="s">
        <v>1785</v>
      </c>
      <c r="F434" s="1">
        <v>43077</v>
      </c>
      <c r="G434">
        <v>1</v>
      </c>
      <c r="H434">
        <v>45934</v>
      </c>
      <c r="I434">
        <v>2688</v>
      </c>
      <c r="J434">
        <v>53</v>
      </c>
      <c r="K434">
        <v>531</v>
      </c>
      <c r="L434" t="b">
        <v>0</v>
      </c>
      <c r="M434" t="b">
        <v>0</v>
      </c>
      <c r="N434" t="b">
        <v>0</v>
      </c>
      <c r="O434">
        <v>5</v>
      </c>
      <c r="P434">
        <v>4</v>
      </c>
      <c r="Q434" s="2">
        <v>0.06</v>
      </c>
      <c r="R434" s="2">
        <v>0</v>
      </c>
      <c r="S434" s="2">
        <v>0.01</v>
      </c>
      <c r="T434">
        <f t="shared" si="24"/>
        <v>0.4</v>
      </c>
      <c r="U434">
        <f t="shared" si="25"/>
        <v>3</v>
      </c>
      <c r="V434">
        <f t="shared" si="26"/>
        <v>0.87296699999999994</v>
      </c>
      <c r="W434">
        <f t="shared" si="27"/>
        <v>1.2155384499999999</v>
      </c>
    </row>
    <row r="435" spans="1:23" x14ac:dyDescent="0.25">
      <c r="A435" t="s">
        <v>1786</v>
      </c>
      <c r="B435" s="1">
        <v>43089</v>
      </c>
      <c r="C435" t="s">
        <v>1787</v>
      </c>
      <c r="D435" t="s">
        <v>1788</v>
      </c>
      <c r="E435" t="s">
        <v>1789</v>
      </c>
      <c r="F435" s="1">
        <v>43084</v>
      </c>
      <c r="G435">
        <v>1</v>
      </c>
      <c r="H435">
        <v>160892</v>
      </c>
      <c r="I435">
        <v>2583</v>
      </c>
      <c r="J435">
        <v>147</v>
      </c>
      <c r="K435">
        <v>200</v>
      </c>
      <c r="L435" t="b">
        <v>0</v>
      </c>
      <c r="M435" t="b">
        <v>0</v>
      </c>
      <c r="N435" t="b">
        <v>0</v>
      </c>
      <c r="O435">
        <v>5</v>
      </c>
      <c r="P435">
        <v>5</v>
      </c>
      <c r="Q435" s="2">
        <v>0.02</v>
      </c>
      <c r="R435" s="2">
        <v>0</v>
      </c>
      <c r="S435" s="2">
        <v>0</v>
      </c>
      <c r="T435">
        <f t="shared" si="24"/>
        <v>0.4</v>
      </c>
      <c r="U435">
        <f t="shared" si="25"/>
        <v>4</v>
      </c>
      <c r="V435">
        <f t="shared" si="26"/>
        <v>0.28044599999999997</v>
      </c>
      <c r="W435">
        <f t="shared" si="27"/>
        <v>1.2581561000000001</v>
      </c>
    </row>
    <row r="436" spans="1:23" x14ac:dyDescent="0.25">
      <c r="A436" t="s">
        <v>1790</v>
      </c>
      <c r="B436" s="1">
        <v>43153</v>
      </c>
      <c r="C436" t="s">
        <v>1791</v>
      </c>
      <c r="D436" t="s">
        <v>1114</v>
      </c>
      <c r="E436" t="s">
        <v>1792</v>
      </c>
      <c r="F436" s="1">
        <v>43152</v>
      </c>
      <c r="G436">
        <v>1</v>
      </c>
      <c r="H436">
        <v>88560</v>
      </c>
      <c r="I436">
        <v>1111</v>
      </c>
      <c r="J436">
        <v>203</v>
      </c>
      <c r="K436">
        <v>2128</v>
      </c>
      <c r="L436" t="b">
        <v>0</v>
      </c>
      <c r="M436" t="b">
        <v>0</v>
      </c>
      <c r="N436" t="b">
        <v>0</v>
      </c>
      <c r="O436">
        <v>1</v>
      </c>
      <c r="P436">
        <v>1</v>
      </c>
      <c r="Q436" s="2">
        <v>0.01</v>
      </c>
      <c r="R436" s="2">
        <v>0</v>
      </c>
      <c r="S436" s="2">
        <v>0.02</v>
      </c>
      <c r="T436">
        <f t="shared" si="24"/>
        <v>0.4</v>
      </c>
      <c r="U436">
        <f t="shared" si="25"/>
        <v>0.8</v>
      </c>
      <c r="V436">
        <f t="shared" si="26"/>
        <v>0.64427999999999996</v>
      </c>
      <c r="W436">
        <f t="shared" si="27"/>
        <v>0.58549800000000007</v>
      </c>
    </row>
    <row r="437" spans="1:23" x14ac:dyDescent="0.25">
      <c r="A437" t="s">
        <v>1793</v>
      </c>
      <c r="B437" s="1">
        <v>43140</v>
      </c>
      <c r="C437" t="s">
        <v>1794</v>
      </c>
      <c r="D437" t="s">
        <v>186</v>
      </c>
      <c r="E437" t="s">
        <v>1795</v>
      </c>
      <c r="F437" s="1">
        <v>43134</v>
      </c>
      <c r="G437">
        <v>1</v>
      </c>
      <c r="H437">
        <v>788112</v>
      </c>
      <c r="I437">
        <v>41026</v>
      </c>
      <c r="J437">
        <v>2190</v>
      </c>
      <c r="K437">
        <v>2679</v>
      </c>
      <c r="L437" t="b">
        <v>0</v>
      </c>
      <c r="M437" t="b">
        <v>0</v>
      </c>
      <c r="N437" t="b">
        <v>0</v>
      </c>
      <c r="O437">
        <v>6</v>
      </c>
      <c r="P437">
        <v>5</v>
      </c>
      <c r="Q437" s="2">
        <v>0.05</v>
      </c>
      <c r="R437" s="2">
        <v>0</v>
      </c>
      <c r="S437" s="2">
        <v>0</v>
      </c>
      <c r="T437">
        <f t="shared" si="24"/>
        <v>0.4</v>
      </c>
      <c r="U437">
        <f t="shared" si="25"/>
        <v>3.8</v>
      </c>
      <c r="V437">
        <f t="shared" si="26"/>
        <v>0.89405600000000007</v>
      </c>
      <c r="W437">
        <f t="shared" si="27"/>
        <v>1.4229196</v>
      </c>
    </row>
    <row r="438" spans="1:23" x14ac:dyDescent="0.25">
      <c r="A438" t="s">
        <v>1796</v>
      </c>
      <c r="B438" s="1">
        <v>43123</v>
      </c>
      <c r="C438" t="s">
        <v>1797</v>
      </c>
      <c r="D438" t="s">
        <v>444</v>
      </c>
      <c r="E438" t="s">
        <v>1798</v>
      </c>
      <c r="F438" s="1">
        <v>43123</v>
      </c>
      <c r="G438">
        <v>1</v>
      </c>
      <c r="H438">
        <v>57143</v>
      </c>
      <c r="I438">
        <v>234</v>
      </c>
      <c r="J438">
        <v>176</v>
      </c>
      <c r="K438">
        <v>146</v>
      </c>
      <c r="L438" t="b">
        <v>0</v>
      </c>
      <c r="M438" t="b">
        <v>0</v>
      </c>
      <c r="N438" t="b">
        <v>0</v>
      </c>
      <c r="O438">
        <v>0</v>
      </c>
      <c r="P438">
        <v>1</v>
      </c>
      <c r="Q438" s="2">
        <v>0</v>
      </c>
      <c r="R438" s="2">
        <v>0</v>
      </c>
      <c r="S438" s="2">
        <v>0</v>
      </c>
      <c r="T438">
        <f t="shared" si="24"/>
        <v>0.4</v>
      </c>
      <c r="U438">
        <f t="shared" si="25"/>
        <v>1</v>
      </c>
      <c r="V438">
        <f t="shared" si="26"/>
        <v>2.85715E-2</v>
      </c>
      <c r="W438">
        <f t="shared" si="27"/>
        <v>0.42000002500000005</v>
      </c>
    </row>
    <row r="439" spans="1:23" x14ac:dyDescent="0.25">
      <c r="A439" t="s">
        <v>1799</v>
      </c>
      <c r="B439" s="1">
        <v>43057</v>
      </c>
      <c r="C439" t="s">
        <v>1800</v>
      </c>
      <c r="D439" t="s">
        <v>125</v>
      </c>
      <c r="E439" t="s">
        <v>1801</v>
      </c>
      <c r="F439" s="1">
        <v>43051</v>
      </c>
      <c r="G439">
        <v>1</v>
      </c>
      <c r="H439">
        <v>2688797</v>
      </c>
      <c r="I439">
        <v>19042</v>
      </c>
      <c r="J439">
        <v>3059</v>
      </c>
      <c r="K439">
        <v>2689</v>
      </c>
      <c r="L439" t="b">
        <v>0</v>
      </c>
      <c r="M439" t="b">
        <v>0</v>
      </c>
      <c r="N439" t="b">
        <v>0</v>
      </c>
      <c r="O439">
        <v>6</v>
      </c>
      <c r="P439">
        <v>5</v>
      </c>
      <c r="Q439" s="2">
        <v>0.01</v>
      </c>
      <c r="R439" s="2">
        <v>0</v>
      </c>
      <c r="S439" s="2">
        <v>0</v>
      </c>
      <c r="T439">
        <f t="shared" si="24"/>
        <v>0.4</v>
      </c>
      <c r="U439">
        <f t="shared" si="25"/>
        <v>3.8</v>
      </c>
      <c r="V439">
        <f t="shared" si="26"/>
        <v>1.4443984999999999</v>
      </c>
      <c r="W439">
        <f t="shared" si="27"/>
        <v>1.6155394749999998</v>
      </c>
    </row>
    <row r="440" spans="1:23" x14ac:dyDescent="0.25">
      <c r="A440" t="s">
        <v>1802</v>
      </c>
      <c r="B440" s="1">
        <v>43214</v>
      </c>
      <c r="C440" t="s">
        <v>1803</v>
      </c>
      <c r="D440" t="s">
        <v>730</v>
      </c>
      <c r="E440" t="s">
        <v>1804</v>
      </c>
      <c r="F440" s="1">
        <v>43213</v>
      </c>
      <c r="G440">
        <v>1</v>
      </c>
      <c r="H440">
        <v>385104</v>
      </c>
      <c r="I440">
        <v>4028</v>
      </c>
      <c r="J440">
        <v>343</v>
      </c>
      <c r="K440">
        <v>1507</v>
      </c>
      <c r="L440" t="b">
        <v>0</v>
      </c>
      <c r="M440" t="b">
        <v>0</v>
      </c>
      <c r="N440" t="b">
        <v>0</v>
      </c>
      <c r="O440">
        <v>1</v>
      </c>
      <c r="P440">
        <v>1</v>
      </c>
      <c r="Q440" s="2">
        <v>0.01</v>
      </c>
      <c r="R440" s="2">
        <v>0</v>
      </c>
      <c r="S440" s="2">
        <v>0</v>
      </c>
      <c r="T440">
        <f t="shared" si="24"/>
        <v>0.4</v>
      </c>
      <c r="U440">
        <f t="shared" si="25"/>
        <v>0.8</v>
      </c>
      <c r="V440">
        <f t="shared" si="26"/>
        <v>0.29255200000000003</v>
      </c>
      <c r="W440">
        <f t="shared" si="27"/>
        <v>0.46239320000000006</v>
      </c>
    </row>
    <row r="441" spans="1:23" x14ac:dyDescent="0.25">
      <c r="A441" t="s">
        <v>1805</v>
      </c>
      <c r="B441" s="1">
        <v>43081</v>
      </c>
      <c r="C441" t="s">
        <v>1806</v>
      </c>
      <c r="D441" t="s">
        <v>166</v>
      </c>
      <c r="E441" t="s">
        <v>1807</v>
      </c>
      <c r="F441" s="1">
        <v>43080</v>
      </c>
      <c r="G441">
        <v>1</v>
      </c>
      <c r="H441">
        <v>19859</v>
      </c>
      <c r="I441">
        <v>730</v>
      </c>
      <c r="J441">
        <v>32</v>
      </c>
      <c r="K441">
        <v>134</v>
      </c>
      <c r="L441" t="b">
        <v>0</v>
      </c>
      <c r="M441" t="b">
        <v>0</v>
      </c>
      <c r="N441" t="b">
        <v>0</v>
      </c>
      <c r="O441">
        <v>1</v>
      </c>
      <c r="P441">
        <v>1</v>
      </c>
      <c r="Q441" s="2">
        <v>0.04</v>
      </c>
      <c r="R441" s="2">
        <v>0</v>
      </c>
      <c r="S441" s="2">
        <v>0.01</v>
      </c>
      <c r="T441">
        <f t="shared" si="24"/>
        <v>0.4</v>
      </c>
      <c r="U441">
        <f t="shared" si="25"/>
        <v>0.8</v>
      </c>
      <c r="V441">
        <f t="shared" si="26"/>
        <v>0.65992950000000006</v>
      </c>
      <c r="W441">
        <f t="shared" si="27"/>
        <v>0.59097532500000005</v>
      </c>
    </row>
    <row r="442" spans="1:23" x14ac:dyDescent="0.25">
      <c r="A442" t="s">
        <v>1808</v>
      </c>
      <c r="B442" s="1">
        <v>43164</v>
      </c>
      <c r="C442" t="s">
        <v>1809</v>
      </c>
      <c r="D442" t="s">
        <v>730</v>
      </c>
      <c r="E442" t="s">
        <v>1810</v>
      </c>
      <c r="F442" s="1">
        <v>43161</v>
      </c>
      <c r="G442">
        <v>1</v>
      </c>
      <c r="H442">
        <v>938538</v>
      </c>
      <c r="I442">
        <v>7882</v>
      </c>
      <c r="J442">
        <v>437</v>
      </c>
      <c r="K442">
        <v>1277</v>
      </c>
      <c r="L442" t="b">
        <v>0</v>
      </c>
      <c r="M442" t="b">
        <v>0</v>
      </c>
      <c r="N442" t="b">
        <v>0</v>
      </c>
      <c r="O442">
        <v>3</v>
      </c>
      <c r="P442">
        <v>3</v>
      </c>
      <c r="Q442" s="2">
        <v>0.01</v>
      </c>
      <c r="R442" s="2">
        <v>0</v>
      </c>
      <c r="S442" s="2">
        <v>0</v>
      </c>
      <c r="T442">
        <f t="shared" si="24"/>
        <v>0.4</v>
      </c>
      <c r="U442">
        <f t="shared" si="25"/>
        <v>2.4000000000000004</v>
      </c>
      <c r="V442">
        <f t="shared" si="26"/>
        <v>0.56926900000000002</v>
      </c>
      <c r="W442">
        <f t="shared" si="27"/>
        <v>0.95924415000000018</v>
      </c>
    </row>
    <row r="443" spans="1:23" x14ac:dyDescent="0.25">
      <c r="A443" t="s">
        <v>1811</v>
      </c>
      <c r="B443" s="1">
        <v>43211</v>
      </c>
      <c r="C443" t="s">
        <v>1812</v>
      </c>
      <c r="D443" t="s">
        <v>532</v>
      </c>
      <c r="E443" t="s">
        <v>1813</v>
      </c>
      <c r="F443" s="1">
        <v>43194</v>
      </c>
      <c r="G443">
        <v>1</v>
      </c>
      <c r="H443">
        <v>1380632</v>
      </c>
      <c r="I443">
        <v>29464</v>
      </c>
      <c r="J443">
        <v>479</v>
      </c>
      <c r="K443">
        <v>5715</v>
      </c>
      <c r="L443" t="b">
        <v>0</v>
      </c>
      <c r="M443" t="b">
        <v>0</v>
      </c>
      <c r="N443" t="b">
        <v>0</v>
      </c>
      <c r="O443">
        <v>17</v>
      </c>
      <c r="P443">
        <v>9</v>
      </c>
      <c r="Q443" s="2">
        <v>0.02</v>
      </c>
      <c r="R443" s="2">
        <v>0</v>
      </c>
      <c r="S443" s="2">
        <v>0</v>
      </c>
      <c r="T443">
        <f t="shared" si="24"/>
        <v>0.4</v>
      </c>
      <c r="U443">
        <f t="shared" si="25"/>
        <v>5.6</v>
      </c>
      <c r="V443">
        <f t="shared" si="26"/>
        <v>0.89031599999999989</v>
      </c>
      <c r="W443">
        <f t="shared" si="27"/>
        <v>1.8716105999999999</v>
      </c>
    </row>
    <row r="444" spans="1:23" x14ac:dyDescent="0.25">
      <c r="A444" t="s">
        <v>20666</v>
      </c>
      <c r="B444" s="1">
        <v>43161</v>
      </c>
      <c r="C444" t="s">
        <v>20667</v>
      </c>
      <c r="D444" t="s">
        <v>3241</v>
      </c>
      <c r="E444" t="s">
        <v>20668</v>
      </c>
      <c r="F444" s="1">
        <v>43154</v>
      </c>
      <c r="G444">
        <v>1</v>
      </c>
      <c r="H444">
        <v>11692</v>
      </c>
      <c r="I444">
        <v>145</v>
      </c>
      <c r="J444">
        <v>79</v>
      </c>
      <c r="K444">
        <v>0</v>
      </c>
      <c r="L444" t="b">
        <v>1</v>
      </c>
      <c r="M444" t="b">
        <v>0</v>
      </c>
      <c r="N444" t="b">
        <v>0</v>
      </c>
      <c r="O444">
        <v>7</v>
      </c>
      <c r="P444">
        <v>7</v>
      </c>
      <c r="Q444" s="2">
        <v>0.01</v>
      </c>
      <c r="R444" s="2">
        <v>-0.01</v>
      </c>
      <c r="S444" s="2">
        <v>0</v>
      </c>
      <c r="T444">
        <f t="shared" si="24"/>
        <v>0.4</v>
      </c>
      <c r="U444">
        <f t="shared" si="25"/>
        <v>5.6000000000000005</v>
      </c>
      <c r="V444">
        <f t="shared" si="26"/>
        <v>-4.4153999999999985E-2</v>
      </c>
      <c r="W444">
        <f t="shared" si="27"/>
        <v>1.5445461</v>
      </c>
    </row>
    <row r="445" spans="1:23" x14ac:dyDescent="0.25">
      <c r="A445" t="s">
        <v>1814</v>
      </c>
      <c r="B445" s="1">
        <v>43125</v>
      </c>
      <c r="C445" t="s">
        <v>1815</v>
      </c>
      <c r="D445" t="s">
        <v>749</v>
      </c>
      <c r="E445" t="s">
        <v>1816</v>
      </c>
      <c r="F445" s="1">
        <v>43118</v>
      </c>
      <c r="G445">
        <v>1</v>
      </c>
      <c r="H445">
        <v>11188382</v>
      </c>
      <c r="I445">
        <v>481888</v>
      </c>
      <c r="J445">
        <v>5621</v>
      </c>
      <c r="K445">
        <v>19790</v>
      </c>
      <c r="L445" t="b">
        <v>0</v>
      </c>
      <c r="M445" t="b">
        <v>0</v>
      </c>
      <c r="N445" t="b">
        <v>0</v>
      </c>
      <c r="O445">
        <v>7</v>
      </c>
      <c r="P445">
        <v>7</v>
      </c>
      <c r="Q445" s="2">
        <v>0.04</v>
      </c>
      <c r="R445" s="2">
        <v>0</v>
      </c>
      <c r="S445" s="2">
        <v>0</v>
      </c>
      <c r="T445">
        <f t="shared" si="24"/>
        <v>0.4</v>
      </c>
      <c r="U445">
        <f t="shared" si="25"/>
        <v>5.6000000000000005</v>
      </c>
      <c r="V445">
        <f t="shared" si="26"/>
        <v>5.9941909999999998</v>
      </c>
      <c r="W445">
        <f t="shared" si="27"/>
        <v>3.6579668499999998</v>
      </c>
    </row>
    <row r="446" spans="1:23" x14ac:dyDescent="0.25">
      <c r="A446" t="s">
        <v>1817</v>
      </c>
      <c r="B446" s="1">
        <v>43197</v>
      </c>
      <c r="C446" t="s">
        <v>1818</v>
      </c>
      <c r="D446" t="s">
        <v>61</v>
      </c>
      <c r="E446" t="s">
        <v>1819</v>
      </c>
      <c r="F446" s="1">
        <v>43188</v>
      </c>
      <c r="G446">
        <v>1</v>
      </c>
      <c r="H446">
        <v>3445502</v>
      </c>
      <c r="I446">
        <v>106759</v>
      </c>
      <c r="J446">
        <v>1359</v>
      </c>
      <c r="K446">
        <v>3320</v>
      </c>
      <c r="L446" t="b">
        <v>0</v>
      </c>
      <c r="M446" t="b">
        <v>0</v>
      </c>
      <c r="N446" t="b">
        <v>0</v>
      </c>
      <c r="O446">
        <v>9</v>
      </c>
      <c r="P446">
        <v>8</v>
      </c>
      <c r="Q446" s="2">
        <v>0.03</v>
      </c>
      <c r="R446" s="2">
        <v>0</v>
      </c>
      <c r="S446" s="2">
        <v>0</v>
      </c>
      <c r="T446">
        <f t="shared" si="24"/>
        <v>0.4</v>
      </c>
      <c r="U446">
        <f t="shared" si="25"/>
        <v>6.2</v>
      </c>
      <c r="V446">
        <f t="shared" si="26"/>
        <v>2.022751</v>
      </c>
      <c r="W446">
        <f t="shared" si="27"/>
        <v>2.4179628499999999</v>
      </c>
    </row>
    <row r="447" spans="1:23" x14ac:dyDescent="0.25">
      <c r="A447" t="s">
        <v>1820</v>
      </c>
      <c r="B447" s="1">
        <v>43140</v>
      </c>
      <c r="C447" t="s">
        <v>1821</v>
      </c>
      <c r="D447" t="s">
        <v>29</v>
      </c>
      <c r="E447" t="s">
        <v>1822</v>
      </c>
      <c r="F447" s="1">
        <v>43137</v>
      </c>
      <c r="G447">
        <v>1</v>
      </c>
      <c r="H447">
        <v>451464</v>
      </c>
      <c r="I447">
        <v>14193</v>
      </c>
      <c r="J447">
        <v>376</v>
      </c>
      <c r="K447">
        <v>1468</v>
      </c>
      <c r="L447" t="b">
        <v>0</v>
      </c>
      <c r="M447" t="b">
        <v>0</v>
      </c>
      <c r="N447" t="b">
        <v>0</v>
      </c>
      <c r="O447">
        <v>3</v>
      </c>
      <c r="P447">
        <v>1</v>
      </c>
      <c r="Q447" s="2">
        <v>0.03</v>
      </c>
      <c r="R447" s="2">
        <v>0</v>
      </c>
      <c r="S447" s="2">
        <v>0</v>
      </c>
      <c r="T447">
        <f t="shared" si="24"/>
        <v>0.4</v>
      </c>
      <c r="U447">
        <f t="shared" si="25"/>
        <v>0.4</v>
      </c>
      <c r="V447">
        <f t="shared" si="26"/>
        <v>0.52573199999999998</v>
      </c>
      <c r="W447">
        <f t="shared" si="27"/>
        <v>0.44400620000000002</v>
      </c>
    </row>
    <row r="448" spans="1:23" x14ac:dyDescent="0.25">
      <c r="A448" t="s">
        <v>1823</v>
      </c>
      <c r="B448" s="1">
        <v>43131</v>
      </c>
      <c r="C448" t="s">
        <v>1824</v>
      </c>
      <c r="D448" t="s">
        <v>1825</v>
      </c>
      <c r="E448" t="s">
        <v>1826</v>
      </c>
      <c r="F448" s="1">
        <v>43124</v>
      </c>
      <c r="G448">
        <v>1</v>
      </c>
      <c r="H448">
        <v>4188327</v>
      </c>
      <c r="I448">
        <v>155328</v>
      </c>
      <c r="J448">
        <v>2118</v>
      </c>
      <c r="K448">
        <v>4647</v>
      </c>
      <c r="L448" t="b">
        <v>0</v>
      </c>
      <c r="M448" t="b">
        <v>0</v>
      </c>
      <c r="N448" t="b">
        <v>0</v>
      </c>
      <c r="O448">
        <v>7</v>
      </c>
      <c r="P448">
        <v>7</v>
      </c>
      <c r="Q448" s="2">
        <v>0.04</v>
      </c>
      <c r="R448" s="2">
        <v>0</v>
      </c>
      <c r="S448" s="2">
        <v>0</v>
      </c>
      <c r="T448">
        <f t="shared" si="24"/>
        <v>0.4</v>
      </c>
      <c r="U448">
        <f t="shared" si="25"/>
        <v>5.6000000000000005</v>
      </c>
      <c r="V448">
        <f t="shared" si="26"/>
        <v>2.4941635</v>
      </c>
      <c r="W448">
        <f t="shared" si="27"/>
        <v>2.432957225</v>
      </c>
    </row>
    <row r="449" spans="1:23" x14ac:dyDescent="0.25">
      <c r="A449" t="s">
        <v>1827</v>
      </c>
      <c r="B449" s="1">
        <v>43123</v>
      </c>
      <c r="C449" t="s">
        <v>1828</v>
      </c>
      <c r="D449" t="s">
        <v>1254</v>
      </c>
      <c r="E449" t="s">
        <v>1829</v>
      </c>
      <c r="F449" s="1">
        <v>43117</v>
      </c>
      <c r="G449">
        <v>1</v>
      </c>
      <c r="H449">
        <v>65678</v>
      </c>
      <c r="I449">
        <v>1841</v>
      </c>
      <c r="J449">
        <v>128</v>
      </c>
      <c r="K449">
        <v>468</v>
      </c>
      <c r="L449" t="b">
        <v>0</v>
      </c>
      <c r="M449" t="b">
        <v>0</v>
      </c>
      <c r="N449" t="b">
        <v>0</v>
      </c>
      <c r="O449">
        <v>6</v>
      </c>
      <c r="P449">
        <v>5</v>
      </c>
      <c r="Q449" s="2">
        <v>0.03</v>
      </c>
      <c r="R449" s="2">
        <v>0</v>
      </c>
      <c r="S449" s="2">
        <v>0.01</v>
      </c>
      <c r="T449">
        <f t="shared" si="24"/>
        <v>0.4</v>
      </c>
      <c r="U449">
        <f t="shared" si="25"/>
        <v>3.8</v>
      </c>
      <c r="V449">
        <f t="shared" si="26"/>
        <v>0.582839</v>
      </c>
      <c r="W449">
        <f t="shared" si="27"/>
        <v>1.3139936499999998</v>
      </c>
    </row>
    <row r="450" spans="1:23" x14ac:dyDescent="0.25">
      <c r="A450" t="s">
        <v>1830</v>
      </c>
      <c r="B450" s="1">
        <v>43115</v>
      </c>
      <c r="C450" t="s">
        <v>1831</v>
      </c>
      <c r="D450" t="s">
        <v>312</v>
      </c>
      <c r="E450" t="s">
        <v>1832</v>
      </c>
      <c r="F450" s="1">
        <v>43109</v>
      </c>
      <c r="G450">
        <v>1</v>
      </c>
      <c r="H450">
        <v>66068</v>
      </c>
      <c r="I450">
        <v>404</v>
      </c>
      <c r="J450">
        <v>47</v>
      </c>
      <c r="K450">
        <v>81</v>
      </c>
      <c r="L450" t="b">
        <v>0</v>
      </c>
      <c r="M450" t="b">
        <v>0</v>
      </c>
      <c r="N450" t="b">
        <v>0</v>
      </c>
      <c r="O450">
        <v>6</v>
      </c>
      <c r="P450">
        <v>4</v>
      </c>
      <c r="Q450" s="2">
        <v>0.01</v>
      </c>
      <c r="R450" s="2">
        <v>0</v>
      </c>
      <c r="S450" s="2">
        <v>0</v>
      </c>
      <c r="T450">
        <f t="shared" ref="T450:T513" si="28">G450*0.4</f>
        <v>0.4</v>
      </c>
      <c r="U450">
        <f t="shared" ref="U450:U513" si="29">-0.2*(O450-P450)+0.8*P450</f>
        <v>2.8000000000000003</v>
      </c>
      <c r="V450">
        <f t="shared" ref="V450:V513" si="30">0.5*H450*0.000001+0.1*Q450*100+100*0.15*R450+100*0.25*S450</f>
        <v>0.13303400000000001</v>
      </c>
      <c r="W450">
        <f t="shared" ref="W450:W513" si="31">0.4*T450+0.25*U450+0.35*V450</f>
        <v>0.90656190000000014</v>
      </c>
    </row>
    <row r="451" spans="1:23" x14ac:dyDescent="0.25">
      <c r="A451" t="s">
        <v>1833</v>
      </c>
      <c r="B451" s="1">
        <v>43247</v>
      </c>
      <c r="C451" t="s">
        <v>1834</v>
      </c>
      <c r="D451" t="s">
        <v>1835</v>
      </c>
      <c r="E451" t="s">
        <v>1836</v>
      </c>
      <c r="F451" s="1">
        <v>43237</v>
      </c>
      <c r="G451">
        <v>1</v>
      </c>
      <c r="H451">
        <v>7862567</v>
      </c>
      <c r="I451">
        <v>146603</v>
      </c>
      <c r="J451">
        <v>13924</v>
      </c>
      <c r="K451">
        <v>32632</v>
      </c>
      <c r="L451" t="b">
        <v>0</v>
      </c>
      <c r="M451" t="b">
        <v>0</v>
      </c>
      <c r="N451" t="b">
        <v>0</v>
      </c>
      <c r="O451">
        <v>10</v>
      </c>
      <c r="P451">
        <v>9</v>
      </c>
      <c r="Q451" s="2">
        <v>0.02</v>
      </c>
      <c r="R451" s="2">
        <v>0</v>
      </c>
      <c r="S451" s="2">
        <v>0</v>
      </c>
      <c r="T451">
        <f t="shared" si="28"/>
        <v>0.4</v>
      </c>
      <c r="U451">
        <f t="shared" si="29"/>
        <v>7</v>
      </c>
      <c r="V451">
        <f t="shared" si="30"/>
        <v>4.1312834999999994</v>
      </c>
      <c r="W451">
        <f t="shared" si="31"/>
        <v>3.3559492249999998</v>
      </c>
    </row>
    <row r="452" spans="1:23" x14ac:dyDescent="0.25">
      <c r="A452" t="s">
        <v>1837</v>
      </c>
      <c r="B452" s="1">
        <v>43121</v>
      </c>
      <c r="C452" t="s">
        <v>1838</v>
      </c>
      <c r="D452" t="s">
        <v>1839</v>
      </c>
      <c r="E452" t="s">
        <v>1840</v>
      </c>
      <c r="F452" s="1">
        <v>43116</v>
      </c>
      <c r="G452">
        <v>1</v>
      </c>
      <c r="H452">
        <v>3442</v>
      </c>
      <c r="I452">
        <v>59</v>
      </c>
      <c r="J452">
        <v>2</v>
      </c>
      <c r="K452">
        <v>5</v>
      </c>
      <c r="L452" t="b">
        <v>0</v>
      </c>
      <c r="M452" t="b">
        <v>0</v>
      </c>
      <c r="N452" t="b">
        <v>0</v>
      </c>
      <c r="O452">
        <v>5</v>
      </c>
      <c r="P452">
        <v>3</v>
      </c>
      <c r="Q452" s="2">
        <v>0.02</v>
      </c>
      <c r="R452" s="2">
        <v>0</v>
      </c>
      <c r="S452" s="2">
        <v>0</v>
      </c>
      <c r="T452">
        <f t="shared" si="28"/>
        <v>0.4</v>
      </c>
      <c r="U452">
        <f t="shared" si="29"/>
        <v>2.0000000000000004</v>
      </c>
      <c r="V452">
        <f t="shared" si="30"/>
        <v>0.20172100000000001</v>
      </c>
      <c r="W452">
        <f t="shared" si="31"/>
        <v>0.73060235000000018</v>
      </c>
    </row>
    <row r="453" spans="1:23" x14ac:dyDescent="0.25">
      <c r="A453" t="s">
        <v>1841</v>
      </c>
      <c r="B453" s="1">
        <v>43252</v>
      </c>
      <c r="C453" t="s">
        <v>1842</v>
      </c>
      <c r="D453" t="s">
        <v>722</v>
      </c>
      <c r="E453" t="s">
        <v>1843</v>
      </c>
      <c r="F453" s="1">
        <v>43242</v>
      </c>
      <c r="G453">
        <v>1</v>
      </c>
      <c r="H453">
        <v>935511</v>
      </c>
      <c r="I453">
        <v>42743</v>
      </c>
      <c r="J453">
        <v>1766</v>
      </c>
      <c r="K453">
        <v>4025</v>
      </c>
      <c r="L453" t="b">
        <v>0</v>
      </c>
      <c r="M453" t="b">
        <v>0</v>
      </c>
      <c r="N453" t="b">
        <v>0</v>
      </c>
      <c r="O453">
        <v>10</v>
      </c>
      <c r="P453">
        <v>9</v>
      </c>
      <c r="Q453" s="2">
        <v>0.05</v>
      </c>
      <c r="R453" s="2">
        <v>0</v>
      </c>
      <c r="S453" s="2">
        <v>0</v>
      </c>
      <c r="T453">
        <f t="shared" si="28"/>
        <v>0.4</v>
      </c>
      <c r="U453">
        <f t="shared" si="29"/>
        <v>7</v>
      </c>
      <c r="V453">
        <f t="shared" si="30"/>
        <v>0.9677555000000001</v>
      </c>
      <c r="W453">
        <f t="shared" si="31"/>
        <v>2.2487144250000002</v>
      </c>
    </row>
    <row r="454" spans="1:23" x14ac:dyDescent="0.25">
      <c r="A454" t="s">
        <v>1844</v>
      </c>
      <c r="B454" s="1">
        <v>43088</v>
      </c>
      <c r="C454" t="s">
        <v>1845</v>
      </c>
      <c r="D454" t="s">
        <v>1846</v>
      </c>
      <c r="E454" t="s">
        <v>1847</v>
      </c>
      <c r="F454" s="1">
        <v>43083</v>
      </c>
      <c r="G454">
        <v>1</v>
      </c>
      <c r="H454">
        <v>55318</v>
      </c>
      <c r="I454">
        <v>1533</v>
      </c>
      <c r="J454">
        <v>16</v>
      </c>
      <c r="K454">
        <v>80</v>
      </c>
      <c r="L454" t="b">
        <v>0</v>
      </c>
      <c r="M454" t="b">
        <v>0</v>
      </c>
      <c r="N454" t="b">
        <v>0</v>
      </c>
      <c r="O454">
        <v>5</v>
      </c>
      <c r="P454">
        <v>5</v>
      </c>
      <c r="Q454" s="2">
        <v>0.03</v>
      </c>
      <c r="R454" s="2">
        <v>0</v>
      </c>
      <c r="S454" s="2">
        <v>0</v>
      </c>
      <c r="T454">
        <f t="shared" si="28"/>
        <v>0.4</v>
      </c>
      <c r="U454">
        <f t="shared" si="29"/>
        <v>4</v>
      </c>
      <c r="V454">
        <f t="shared" si="30"/>
        <v>0.32765899999999998</v>
      </c>
      <c r="W454">
        <f t="shared" si="31"/>
        <v>1.2746806500000001</v>
      </c>
    </row>
    <row r="455" spans="1:23" x14ac:dyDescent="0.25">
      <c r="A455" t="s">
        <v>1848</v>
      </c>
      <c r="B455" s="1">
        <v>43141</v>
      </c>
      <c r="C455" t="s">
        <v>1849</v>
      </c>
      <c r="D455" t="s">
        <v>1114</v>
      </c>
      <c r="E455" t="s">
        <v>1850</v>
      </c>
      <c r="F455" s="1">
        <v>43138</v>
      </c>
      <c r="G455">
        <v>1</v>
      </c>
      <c r="H455">
        <v>35112</v>
      </c>
      <c r="I455">
        <v>230</v>
      </c>
      <c r="J455">
        <v>97</v>
      </c>
      <c r="K455">
        <v>404</v>
      </c>
      <c r="L455" t="b">
        <v>0</v>
      </c>
      <c r="M455" t="b">
        <v>0</v>
      </c>
      <c r="N455" t="b">
        <v>0</v>
      </c>
      <c r="O455">
        <v>3</v>
      </c>
      <c r="P455">
        <v>3</v>
      </c>
      <c r="Q455" s="2">
        <v>0.01</v>
      </c>
      <c r="R455" s="2">
        <v>0</v>
      </c>
      <c r="S455" s="2">
        <v>0.01</v>
      </c>
      <c r="T455">
        <f t="shared" si="28"/>
        <v>0.4</v>
      </c>
      <c r="U455">
        <f t="shared" si="29"/>
        <v>2.4000000000000004</v>
      </c>
      <c r="V455">
        <f t="shared" si="30"/>
        <v>0.36755599999999999</v>
      </c>
      <c r="W455">
        <f t="shared" si="31"/>
        <v>0.88864460000000012</v>
      </c>
    </row>
    <row r="456" spans="1:23" x14ac:dyDescent="0.25">
      <c r="A456" t="s">
        <v>1851</v>
      </c>
      <c r="B456" s="1">
        <v>43147</v>
      </c>
      <c r="C456" t="s">
        <v>1852</v>
      </c>
      <c r="D456" t="s">
        <v>1853</v>
      </c>
      <c r="E456" t="s">
        <v>1854</v>
      </c>
      <c r="F456" s="1">
        <v>43138</v>
      </c>
      <c r="G456">
        <v>1</v>
      </c>
      <c r="H456">
        <v>1424952</v>
      </c>
      <c r="I456">
        <v>39847</v>
      </c>
      <c r="J456">
        <v>1530</v>
      </c>
      <c r="K456">
        <v>4261</v>
      </c>
      <c r="L456" t="b">
        <v>0</v>
      </c>
      <c r="M456" t="b">
        <v>0</v>
      </c>
      <c r="N456" t="b">
        <v>0</v>
      </c>
      <c r="O456">
        <v>9</v>
      </c>
      <c r="P456">
        <v>7</v>
      </c>
      <c r="Q456" s="2">
        <v>0.03</v>
      </c>
      <c r="R456" s="2">
        <v>0</v>
      </c>
      <c r="S456" s="2">
        <v>0</v>
      </c>
      <c r="T456">
        <f t="shared" si="28"/>
        <v>0.4</v>
      </c>
      <c r="U456">
        <f t="shared" si="29"/>
        <v>5.2</v>
      </c>
      <c r="V456">
        <f t="shared" si="30"/>
        <v>1.0124759999999999</v>
      </c>
      <c r="W456">
        <f t="shared" si="31"/>
        <v>1.8143666000000001</v>
      </c>
    </row>
    <row r="457" spans="1:23" x14ac:dyDescent="0.25">
      <c r="A457" t="s">
        <v>1855</v>
      </c>
      <c r="B457" s="1">
        <v>43116</v>
      </c>
      <c r="C457" t="s">
        <v>1856</v>
      </c>
      <c r="D457" t="s">
        <v>1857</v>
      </c>
      <c r="E457" t="s">
        <v>1858</v>
      </c>
      <c r="F457" s="1">
        <v>43109</v>
      </c>
      <c r="G457">
        <v>1</v>
      </c>
      <c r="H457">
        <v>713748</v>
      </c>
      <c r="I457">
        <v>32489</v>
      </c>
      <c r="J457">
        <v>429</v>
      </c>
      <c r="K457">
        <v>2401</v>
      </c>
      <c r="L457" t="b">
        <v>0</v>
      </c>
      <c r="M457" t="b">
        <v>0</v>
      </c>
      <c r="N457" t="b">
        <v>0</v>
      </c>
      <c r="O457">
        <v>7</v>
      </c>
      <c r="P457">
        <v>5</v>
      </c>
      <c r="Q457" s="2">
        <v>0.05</v>
      </c>
      <c r="R457" s="2">
        <v>0</v>
      </c>
      <c r="S457" s="2">
        <v>0</v>
      </c>
      <c r="T457">
        <f t="shared" si="28"/>
        <v>0.4</v>
      </c>
      <c r="U457">
        <f t="shared" si="29"/>
        <v>3.6</v>
      </c>
      <c r="V457">
        <f t="shared" si="30"/>
        <v>0.85687400000000014</v>
      </c>
      <c r="W457">
        <f t="shared" si="31"/>
        <v>1.3599059</v>
      </c>
    </row>
    <row r="458" spans="1:23" x14ac:dyDescent="0.25">
      <c r="A458" t="s">
        <v>1859</v>
      </c>
      <c r="B458" s="1">
        <v>43241</v>
      </c>
      <c r="C458" t="s">
        <v>1860</v>
      </c>
      <c r="D458" t="s">
        <v>1185</v>
      </c>
      <c r="E458" t="s">
        <v>1861</v>
      </c>
      <c r="F458" s="1">
        <v>43233</v>
      </c>
      <c r="G458">
        <v>1</v>
      </c>
      <c r="H458">
        <v>1649128</v>
      </c>
      <c r="I458">
        <v>63594</v>
      </c>
      <c r="J458">
        <v>1771</v>
      </c>
      <c r="K458">
        <v>2922</v>
      </c>
      <c r="L458" t="b">
        <v>0</v>
      </c>
      <c r="M458" t="b">
        <v>0</v>
      </c>
      <c r="N458" t="b">
        <v>0</v>
      </c>
      <c r="O458">
        <v>8</v>
      </c>
      <c r="P458">
        <v>8</v>
      </c>
      <c r="Q458" s="2">
        <v>0.04</v>
      </c>
      <c r="R458" s="2">
        <v>0</v>
      </c>
      <c r="S458" s="2">
        <v>0</v>
      </c>
      <c r="T458">
        <f t="shared" si="28"/>
        <v>0.4</v>
      </c>
      <c r="U458">
        <f t="shared" si="29"/>
        <v>6.4</v>
      </c>
      <c r="V458">
        <f t="shared" si="30"/>
        <v>1.224564</v>
      </c>
      <c r="W458">
        <f t="shared" si="31"/>
        <v>2.1885974000000004</v>
      </c>
    </row>
    <row r="459" spans="1:23" x14ac:dyDescent="0.25">
      <c r="A459" t="s">
        <v>1862</v>
      </c>
      <c r="B459" s="1">
        <v>43177</v>
      </c>
      <c r="C459" t="s">
        <v>1863</v>
      </c>
      <c r="D459" t="s">
        <v>850</v>
      </c>
      <c r="E459" t="s">
        <v>1864</v>
      </c>
      <c r="F459" s="1">
        <v>43171</v>
      </c>
      <c r="G459">
        <v>1</v>
      </c>
      <c r="H459">
        <v>264956</v>
      </c>
      <c r="I459">
        <v>10200</v>
      </c>
      <c r="J459">
        <v>142</v>
      </c>
      <c r="K459">
        <v>820</v>
      </c>
      <c r="L459" t="b">
        <v>0</v>
      </c>
      <c r="M459" t="b">
        <v>0</v>
      </c>
      <c r="N459" t="b">
        <v>0</v>
      </c>
      <c r="O459">
        <v>6</v>
      </c>
      <c r="P459">
        <v>4</v>
      </c>
      <c r="Q459" s="2">
        <v>0.04</v>
      </c>
      <c r="R459" s="2">
        <v>0</v>
      </c>
      <c r="S459" s="2">
        <v>0</v>
      </c>
      <c r="T459">
        <f t="shared" si="28"/>
        <v>0.4</v>
      </c>
      <c r="U459">
        <f t="shared" si="29"/>
        <v>2.8000000000000003</v>
      </c>
      <c r="V459">
        <f t="shared" si="30"/>
        <v>0.53247800000000001</v>
      </c>
      <c r="W459">
        <f t="shared" si="31"/>
        <v>1.0463673</v>
      </c>
    </row>
    <row r="460" spans="1:23" x14ac:dyDescent="0.25">
      <c r="A460" t="s">
        <v>1865</v>
      </c>
      <c r="B460" s="1">
        <v>43103</v>
      </c>
      <c r="C460" t="s">
        <v>1866</v>
      </c>
      <c r="D460" t="s">
        <v>355</v>
      </c>
      <c r="E460" t="s">
        <v>1867</v>
      </c>
      <c r="F460" s="1">
        <v>43102</v>
      </c>
      <c r="G460">
        <v>1</v>
      </c>
      <c r="H460">
        <v>276170</v>
      </c>
      <c r="I460">
        <v>9504</v>
      </c>
      <c r="J460">
        <v>291</v>
      </c>
      <c r="K460">
        <v>698</v>
      </c>
      <c r="L460" t="b">
        <v>0</v>
      </c>
      <c r="M460" t="b">
        <v>0</v>
      </c>
      <c r="N460" t="b">
        <v>0</v>
      </c>
      <c r="O460">
        <v>1</v>
      </c>
      <c r="P460">
        <v>1</v>
      </c>
      <c r="Q460" s="2">
        <v>0.03</v>
      </c>
      <c r="R460" s="2">
        <v>0</v>
      </c>
      <c r="S460" s="2">
        <v>0</v>
      </c>
      <c r="T460">
        <f t="shared" si="28"/>
        <v>0.4</v>
      </c>
      <c r="U460">
        <f t="shared" si="29"/>
        <v>0.8</v>
      </c>
      <c r="V460">
        <f t="shared" si="30"/>
        <v>0.43808499999999995</v>
      </c>
      <c r="W460">
        <f t="shared" si="31"/>
        <v>0.51332975000000003</v>
      </c>
    </row>
    <row r="461" spans="1:23" x14ac:dyDescent="0.25">
      <c r="A461" t="s">
        <v>1868</v>
      </c>
      <c r="B461" s="1">
        <v>43107</v>
      </c>
      <c r="C461" t="s">
        <v>1869</v>
      </c>
      <c r="D461" t="s">
        <v>1870</v>
      </c>
      <c r="E461" t="s">
        <v>1871</v>
      </c>
      <c r="F461" s="1">
        <v>43100</v>
      </c>
      <c r="G461">
        <v>1</v>
      </c>
      <c r="H461">
        <v>66367</v>
      </c>
      <c r="I461">
        <v>3370</v>
      </c>
      <c r="J461">
        <v>39</v>
      </c>
      <c r="K461">
        <v>240</v>
      </c>
      <c r="L461" t="b">
        <v>0</v>
      </c>
      <c r="M461" t="b">
        <v>0</v>
      </c>
      <c r="N461" t="b">
        <v>0</v>
      </c>
      <c r="O461">
        <v>7</v>
      </c>
      <c r="P461">
        <v>2</v>
      </c>
      <c r="Q461" s="2">
        <v>0.05</v>
      </c>
      <c r="R461" s="2">
        <v>0</v>
      </c>
      <c r="S461" s="2">
        <v>0</v>
      </c>
      <c r="T461">
        <f t="shared" si="28"/>
        <v>0.4</v>
      </c>
      <c r="U461">
        <f t="shared" si="29"/>
        <v>0.60000000000000009</v>
      </c>
      <c r="V461">
        <f t="shared" si="30"/>
        <v>0.53318350000000014</v>
      </c>
      <c r="W461">
        <f t="shared" si="31"/>
        <v>0.49661422500000008</v>
      </c>
    </row>
    <row r="462" spans="1:23" x14ac:dyDescent="0.25">
      <c r="A462" t="s">
        <v>1872</v>
      </c>
      <c r="B462" s="1">
        <v>43223</v>
      </c>
      <c r="C462" t="s">
        <v>1873</v>
      </c>
      <c r="D462" t="s">
        <v>117</v>
      </c>
      <c r="E462" t="s">
        <v>1874</v>
      </c>
      <c r="F462" s="1">
        <v>43213</v>
      </c>
      <c r="G462">
        <v>1</v>
      </c>
      <c r="H462">
        <v>373184</v>
      </c>
      <c r="I462">
        <v>8670</v>
      </c>
      <c r="J462">
        <v>334</v>
      </c>
      <c r="K462">
        <v>880</v>
      </c>
      <c r="L462" t="b">
        <v>0</v>
      </c>
      <c r="M462" t="b">
        <v>0</v>
      </c>
      <c r="N462" t="b">
        <v>0</v>
      </c>
      <c r="O462">
        <v>10</v>
      </c>
      <c r="P462">
        <v>10</v>
      </c>
      <c r="Q462" s="2">
        <v>0.02</v>
      </c>
      <c r="R462" s="2">
        <v>0</v>
      </c>
      <c r="S462" s="2">
        <v>0</v>
      </c>
      <c r="T462">
        <f t="shared" si="28"/>
        <v>0.4</v>
      </c>
      <c r="U462">
        <f t="shared" si="29"/>
        <v>8</v>
      </c>
      <c r="V462">
        <f t="shared" si="30"/>
        <v>0.38659199999999999</v>
      </c>
      <c r="W462">
        <f t="shared" si="31"/>
        <v>2.2953072000000003</v>
      </c>
    </row>
    <row r="463" spans="1:23" x14ac:dyDescent="0.25">
      <c r="A463" t="s">
        <v>1875</v>
      </c>
      <c r="B463" s="1">
        <v>43145</v>
      </c>
      <c r="C463" t="s">
        <v>1876</v>
      </c>
      <c r="D463" t="s">
        <v>1877</v>
      </c>
      <c r="E463" t="s">
        <v>1878</v>
      </c>
      <c r="F463" s="1">
        <v>43136</v>
      </c>
      <c r="G463">
        <v>1</v>
      </c>
      <c r="H463">
        <v>1598439</v>
      </c>
      <c r="I463">
        <v>13453</v>
      </c>
      <c r="J463">
        <v>629</v>
      </c>
      <c r="K463">
        <v>1389</v>
      </c>
      <c r="L463" t="b">
        <v>0</v>
      </c>
      <c r="M463" t="b">
        <v>0</v>
      </c>
      <c r="N463" t="b">
        <v>0</v>
      </c>
      <c r="O463">
        <v>9</v>
      </c>
      <c r="P463">
        <v>9</v>
      </c>
      <c r="Q463" s="2">
        <v>0.01</v>
      </c>
      <c r="R463" s="2">
        <v>0</v>
      </c>
      <c r="S463" s="2">
        <v>0</v>
      </c>
      <c r="T463">
        <f t="shared" si="28"/>
        <v>0.4</v>
      </c>
      <c r="U463">
        <f t="shared" si="29"/>
        <v>7.2</v>
      </c>
      <c r="V463">
        <f t="shared" si="30"/>
        <v>0.89921949999999995</v>
      </c>
      <c r="W463">
        <f t="shared" si="31"/>
        <v>2.2747268250000001</v>
      </c>
    </row>
    <row r="464" spans="1:23" x14ac:dyDescent="0.25">
      <c r="A464" t="s">
        <v>1879</v>
      </c>
      <c r="B464" s="1">
        <v>43122</v>
      </c>
      <c r="C464" t="s">
        <v>1880</v>
      </c>
      <c r="D464" t="s">
        <v>1740</v>
      </c>
      <c r="E464" t="s">
        <v>1881</v>
      </c>
      <c r="F464" s="1">
        <v>43115</v>
      </c>
      <c r="G464">
        <v>1</v>
      </c>
      <c r="H464">
        <v>400997</v>
      </c>
      <c r="I464">
        <v>1503</v>
      </c>
      <c r="J464">
        <v>395</v>
      </c>
      <c r="K464">
        <v>1063</v>
      </c>
      <c r="L464" t="b">
        <v>0</v>
      </c>
      <c r="M464" t="b">
        <v>0</v>
      </c>
      <c r="N464" t="b">
        <v>0</v>
      </c>
      <c r="O464">
        <v>7</v>
      </c>
      <c r="P464">
        <v>7</v>
      </c>
      <c r="Q464" s="2">
        <v>0</v>
      </c>
      <c r="R464" s="2">
        <v>0</v>
      </c>
      <c r="S464" s="2">
        <v>0</v>
      </c>
      <c r="T464">
        <f t="shared" si="28"/>
        <v>0.4</v>
      </c>
      <c r="U464">
        <f t="shared" si="29"/>
        <v>5.6000000000000005</v>
      </c>
      <c r="V464">
        <f t="shared" si="30"/>
        <v>0.2004985</v>
      </c>
      <c r="W464">
        <f t="shared" si="31"/>
        <v>1.630174475</v>
      </c>
    </row>
    <row r="465" spans="1:23" x14ac:dyDescent="0.25">
      <c r="A465" t="s">
        <v>20669</v>
      </c>
      <c r="B465" s="1">
        <v>43145</v>
      </c>
      <c r="C465" t="s">
        <v>20670</v>
      </c>
      <c r="D465" t="s">
        <v>20671</v>
      </c>
      <c r="E465" t="s">
        <v>20672</v>
      </c>
      <c r="F465" s="1">
        <v>43138</v>
      </c>
      <c r="G465">
        <v>1</v>
      </c>
      <c r="H465">
        <v>59200</v>
      </c>
      <c r="I465">
        <v>179</v>
      </c>
      <c r="J465">
        <v>115</v>
      </c>
      <c r="K465">
        <v>0</v>
      </c>
      <c r="L465" t="b">
        <v>1</v>
      </c>
      <c r="M465" t="b">
        <v>0</v>
      </c>
      <c r="N465" t="b">
        <v>0</v>
      </c>
      <c r="O465">
        <v>7</v>
      </c>
      <c r="P465">
        <v>5</v>
      </c>
      <c r="Q465" s="2">
        <v>0</v>
      </c>
      <c r="R465" s="2">
        <v>0</v>
      </c>
      <c r="S465" s="2">
        <v>0</v>
      </c>
      <c r="T465">
        <f t="shared" si="28"/>
        <v>0.4</v>
      </c>
      <c r="U465">
        <f t="shared" si="29"/>
        <v>3.6</v>
      </c>
      <c r="V465">
        <f t="shared" si="30"/>
        <v>2.9599999999999998E-2</v>
      </c>
      <c r="W465">
        <f t="shared" si="31"/>
        <v>1.07036</v>
      </c>
    </row>
    <row r="466" spans="1:23" x14ac:dyDescent="0.25">
      <c r="A466" t="s">
        <v>1882</v>
      </c>
      <c r="B466" s="1">
        <v>43066</v>
      </c>
      <c r="C466" t="s">
        <v>1883</v>
      </c>
      <c r="D466" t="s">
        <v>1884</v>
      </c>
      <c r="E466" t="s">
        <v>1885</v>
      </c>
      <c r="F466" s="1">
        <v>43061</v>
      </c>
      <c r="G466">
        <v>1</v>
      </c>
      <c r="H466">
        <v>219585</v>
      </c>
      <c r="I466">
        <v>4512</v>
      </c>
      <c r="J466">
        <v>903</v>
      </c>
      <c r="K466">
        <v>4952</v>
      </c>
      <c r="L466" t="b">
        <v>0</v>
      </c>
      <c r="M466" t="b">
        <v>0</v>
      </c>
      <c r="N466" t="b">
        <v>0</v>
      </c>
      <c r="O466">
        <v>5</v>
      </c>
      <c r="P466">
        <v>5</v>
      </c>
      <c r="Q466" s="2">
        <v>0.02</v>
      </c>
      <c r="R466" s="2">
        <v>0</v>
      </c>
      <c r="S466" s="2">
        <v>0.02</v>
      </c>
      <c r="T466">
        <f t="shared" si="28"/>
        <v>0.4</v>
      </c>
      <c r="U466">
        <f t="shared" si="29"/>
        <v>4</v>
      </c>
      <c r="V466">
        <f t="shared" si="30"/>
        <v>0.80979250000000003</v>
      </c>
      <c r="W466">
        <f t="shared" si="31"/>
        <v>1.4434273750000002</v>
      </c>
    </row>
    <row r="467" spans="1:23" x14ac:dyDescent="0.25">
      <c r="A467" t="s">
        <v>1886</v>
      </c>
      <c r="B467" s="1">
        <v>43082</v>
      </c>
      <c r="C467" t="s">
        <v>1887</v>
      </c>
      <c r="D467" t="s">
        <v>1888</v>
      </c>
      <c r="E467" t="s">
        <v>1889</v>
      </c>
      <c r="F467" s="1">
        <v>43075</v>
      </c>
      <c r="G467">
        <v>1</v>
      </c>
      <c r="H467">
        <v>93254</v>
      </c>
      <c r="I467">
        <v>2945</v>
      </c>
      <c r="J467">
        <v>23</v>
      </c>
      <c r="K467">
        <v>189</v>
      </c>
      <c r="L467" t="b">
        <v>0</v>
      </c>
      <c r="M467" t="b">
        <v>0</v>
      </c>
      <c r="N467" t="b">
        <v>0</v>
      </c>
      <c r="O467">
        <v>7</v>
      </c>
      <c r="P467">
        <v>5</v>
      </c>
      <c r="Q467" s="2">
        <v>0.03</v>
      </c>
      <c r="R467" s="2">
        <v>0</v>
      </c>
      <c r="S467" s="2">
        <v>0</v>
      </c>
      <c r="T467">
        <f t="shared" si="28"/>
        <v>0.4</v>
      </c>
      <c r="U467">
        <f t="shared" si="29"/>
        <v>3.6</v>
      </c>
      <c r="V467">
        <f t="shared" si="30"/>
        <v>0.34662699999999996</v>
      </c>
      <c r="W467">
        <f t="shared" si="31"/>
        <v>1.1813194499999999</v>
      </c>
    </row>
    <row r="468" spans="1:23" x14ac:dyDescent="0.25">
      <c r="A468" t="s">
        <v>1890</v>
      </c>
      <c r="B468" s="1">
        <v>43144</v>
      </c>
      <c r="C468" t="s">
        <v>1891</v>
      </c>
      <c r="D468" t="s">
        <v>1892</v>
      </c>
      <c r="E468" t="s">
        <v>1893</v>
      </c>
      <c r="F468" s="1">
        <v>43136</v>
      </c>
      <c r="G468">
        <v>1</v>
      </c>
      <c r="H468">
        <v>909247</v>
      </c>
      <c r="I468">
        <v>6432</v>
      </c>
      <c r="J468">
        <v>568</v>
      </c>
      <c r="K468">
        <v>614</v>
      </c>
      <c r="L468" t="b">
        <v>0</v>
      </c>
      <c r="M468" t="b">
        <v>0</v>
      </c>
      <c r="N468" t="b">
        <v>0</v>
      </c>
      <c r="O468">
        <v>8</v>
      </c>
      <c r="P468">
        <v>9</v>
      </c>
      <c r="Q468" s="2">
        <v>0.01</v>
      </c>
      <c r="R468" s="2">
        <v>0</v>
      </c>
      <c r="S468" s="2">
        <v>0</v>
      </c>
      <c r="T468">
        <f t="shared" si="28"/>
        <v>0.4</v>
      </c>
      <c r="U468">
        <f t="shared" si="29"/>
        <v>7.4</v>
      </c>
      <c r="V468">
        <f t="shared" si="30"/>
        <v>0.55462349999999994</v>
      </c>
      <c r="W468">
        <f t="shared" si="31"/>
        <v>2.2041182250000002</v>
      </c>
    </row>
    <row r="469" spans="1:23" x14ac:dyDescent="0.25">
      <c r="A469" t="s">
        <v>1894</v>
      </c>
      <c r="B469" s="1">
        <v>43197</v>
      </c>
      <c r="C469" t="s">
        <v>1895</v>
      </c>
      <c r="D469" t="s">
        <v>1896</v>
      </c>
      <c r="E469" t="s">
        <v>1897</v>
      </c>
      <c r="F469" s="1">
        <v>43182</v>
      </c>
      <c r="G469">
        <v>1</v>
      </c>
      <c r="H469">
        <v>3713832</v>
      </c>
      <c r="I469">
        <v>49006</v>
      </c>
      <c r="J469">
        <v>7354</v>
      </c>
      <c r="K469">
        <v>9147</v>
      </c>
      <c r="L469" t="b">
        <v>0</v>
      </c>
      <c r="M469" t="b">
        <v>0</v>
      </c>
      <c r="N469" t="b">
        <v>0</v>
      </c>
      <c r="O469">
        <v>15</v>
      </c>
      <c r="P469">
        <v>15</v>
      </c>
      <c r="Q469" s="2">
        <v>0.01</v>
      </c>
      <c r="R469" s="2">
        <v>0</v>
      </c>
      <c r="S469" s="2">
        <v>0</v>
      </c>
      <c r="T469">
        <f t="shared" si="28"/>
        <v>0.4</v>
      </c>
      <c r="U469">
        <f t="shared" si="29"/>
        <v>12</v>
      </c>
      <c r="V469">
        <f t="shared" si="30"/>
        <v>1.9569160000000001</v>
      </c>
      <c r="W469">
        <f t="shared" si="31"/>
        <v>3.8449206</v>
      </c>
    </row>
    <row r="470" spans="1:23" x14ac:dyDescent="0.25">
      <c r="A470" t="s">
        <v>20673</v>
      </c>
      <c r="B470" s="1">
        <v>43135</v>
      </c>
      <c r="C470" t="s">
        <v>20674</v>
      </c>
      <c r="D470" t="s">
        <v>2343</v>
      </c>
      <c r="E470" t="s">
        <v>20675</v>
      </c>
      <c r="F470" s="1">
        <v>43131</v>
      </c>
      <c r="G470">
        <v>1</v>
      </c>
      <c r="H470">
        <v>626833</v>
      </c>
      <c r="I470">
        <v>5059</v>
      </c>
      <c r="J470">
        <v>4137</v>
      </c>
      <c r="K470">
        <v>0</v>
      </c>
      <c r="L470" t="b">
        <v>1</v>
      </c>
      <c r="M470" t="b">
        <v>0</v>
      </c>
      <c r="N470" t="b">
        <v>0</v>
      </c>
      <c r="O470">
        <v>4</v>
      </c>
      <c r="P470">
        <v>2</v>
      </c>
      <c r="Q470" s="2">
        <v>0.01</v>
      </c>
      <c r="R470" s="2">
        <v>-0.01</v>
      </c>
      <c r="S470" s="2">
        <v>0</v>
      </c>
      <c r="T470">
        <f t="shared" si="28"/>
        <v>0.4</v>
      </c>
      <c r="U470">
        <f t="shared" si="29"/>
        <v>1.2000000000000002</v>
      </c>
      <c r="V470">
        <f t="shared" si="30"/>
        <v>0.26341649999999994</v>
      </c>
      <c r="W470">
        <f t="shared" si="31"/>
        <v>0.55219577500000006</v>
      </c>
    </row>
    <row r="471" spans="1:23" x14ac:dyDescent="0.25">
      <c r="A471" t="s">
        <v>1898</v>
      </c>
      <c r="B471" s="1">
        <v>43088</v>
      </c>
      <c r="C471" t="s">
        <v>1899</v>
      </c>
      <c r="D471" t="s">
        <v>1900</v>
      </c>
      <c r="E471" t="s">
        <v>1901</v>
      </c>
      <c r="F471" s="1">
        <v>43081</v>
      </c>
      <c r="G471">
        <v>1</v>
      </c>
      <c r="H471">
        <v>592859</v>
      </c>
      <c r="I471">
        <v>25057</v>
      </c>
      <c r="J471">
        <v>235</v>
      </c>
      <c r="K471">
        <v>1646</v>
      </c>
      <c r="L471" t="b">
        <v>0</v>
      </c>
      <c r="M471" t="b">
        <v>0</v>
      </c>
      <c r="N471" t="b">
        <v>0</v>
      </c>
      <c r="O471">
        <v>7</v>
      </c>
      <c r="P471">
        <v>6</v>
      </c>
      <c r="Q471" s="2">
        <v>0.04</v>
      </c>
      <c r="R471" s="2">
        <v>0</v>
      </c>
      <c r="S471" s="2">
        <v>0</v>
      </c>
      <c r="T471">
        <f t="shared" si="28"/>
        <v>0.4</v>
      </c>
      <c r="U471">
        <f t="shared" si="29"/>
        <v>4.6000000000000005</v>
      </c>
      <c r="V471">
        <f t="shared" si="30"/>
        <v>0.69642950000000003</v>
      </c>
      <c r="W471">
        <f t="shared" si="31"/>
        <v>1.553750325</v>
      </c>
    </row>
    <row r="472" spans="1:23" x14ac:dyDescent="0.25">
      <c r="A472" t="s">
        <v>1902</v>
      </c>
      <c r="B472" s="1">
        <v>43132</v>
      </c>
      <c r="C472" t="s">
        <v>1903</v>
      </c>
      <c r="D472" t="s">
        <v>1904</v>
      </c>
      <c r="E472" t="s">
        <v>1905</v>
      </c>
      <c r="F472" s="1">
        <v>43126</v>
      </c>
      <c r="G472">
        <v>1</v>
      </c>
      <c r="H472">
        <v>27207</v>
      </c>
      <c r="I472">
        <v>786</v>
      </c>
      <c r="J472">
        <v>42</v>
      </c>
      <c r="K472">
        <v>131</v>
      </c>
      <c r="L472" t="b">
        <v>0</v>
      </c>
      <c r="M472" t="b">
        <v>0</v>
      </c>
      <c r="N472" t="b">
        <v>0</v>
      </c>
      <c r="O472">
        <v>6</v>
      </c>
      <c r="P472">
        <v>4</v>
      </c>
      <c r="Q472" s="2">
        <v>0.03</v>
      </c>
      <c r="R472" s="2">
        <v>0</v>
      </c>
      <c r="S472" s="2">
        <v>0</v>
      </c>
      <c r="T472">
        <f t="shared" si="28"/>
        <v>0.4</v>
      </c>
      <c r="U472">
        <f t="shared" si="29"/>
        <v>2.8000000000000003</v>
      </c>
      <c r="V472">
        <f t="shared" si="30"/>
        <v>0.31360349999999998</v>
      </c>
      <c r="W472">
        <f t="shared" si="31"/>
        <v>0.96976122500000006</v>
      </c>
    </row>
    <row r="473" spans="1:23" x14ac:dyDescent="0.25">
      <c r="A473" t="s">
        <v>1906</v>
      </c>
      <c r="B473" s="1">
        <v>43063</v>
      </c>
      <c r="C473" t="s">
        <v>1907</v>
      </c>
      <c r="D473" t="s">
        <v>1908</v>
      </c>
      <c r="E473" t="s">
        <v>1909</v>
      </c>
      <c r="F473" s="1">
        <v>43056</v>
      </c>
      <c r="G473">
        <v>1</v>
      </c>
      <c r="H473">
        <v>93494</v>
      </c>
      <c r="I473">
        <v>6975</v>
      </c>
      <c r="J473">
        <v>28</v>
      </c>
      <c r="K473">
        <v>688</v>
      </c>
      <c r="L473" t="b">
        <v>0</v>
      </c>
      <c r="M473" t="b">
        <v>0</v>
      </c>
      <c r="N473" t="b">
        <v>0</v>
      </c>
      <c r="O473">
        <v>7</v>
      </c>
      <c r="P473">
        <v>4</v>
      </c>
      <c r="Q473" s="2">
        <v>7.0000000000000007E-2</v>
      </c>
      <c r="R473" s="2">
        <v>0</v>
      </c>
      <c r="S473" s="2">
        <v>0.01</v>
      </c>
      <c r="T473">
        <f t="shared" si="28"/>
        <v>0.4</v>
      </c>
      <c r="U473">
        <f t="shared" si="29"/>
        <v>2.6</v>
      </c>
      <c r="V473">
        <f t="shared" si="30"/>
        <v>0.99674700000000005</v>
      </c>
      <c r="W473">
        <f t="shared" si="31"/>
        <v>1.1588614500000001</v>
      </c>
    </row>
    <row r="474" spans="1:23" x14ac:dyDescent="0.25">
      <c r="A474" t="s">
        <v>1910</v>
      </c>
      <c r="B474" s="1">
        <v>43119</v>
      </c>
      <c r="C474" t="s">
        <v>1911</v>
      </c>
      <c r="D474" t="s">
        <v>1912</v>
      </c>
      <c r="E474" t="s">
        <v>1913</v>
      </c>
      <c r="F474" s="1">
        <v>43114</v>
      </c>
      <c r="G474">
        <v>1</v>
      </c>
      <c r="H474">
        <v>6149</v>
      </c>
      <c r="I474">
        <v>109</v>
      </c>
      <c r="J474">
        <v>3</v>
      </c>
      <c r="K474">
        <v>18</v>
      </c>
      <c r="L474" t="b">
        <v>0</v>
      </c>
      <c r="M474" t="b">
        <v>0</v>
      </c>
      <c r="N474" t="b">
        <v>0</v>
      </c>
      <c r="O474">
        <v>5</v>
      </c>
      <c r="P474">
        <v>2</v>
      </c>
      <c r="Q474" s="2">
        <v>0.02</v>
      </c>
      <c r="R474" s="2">
        <v>0</v>
      </c>
      <c r="S474" s="2">
        <v>0</v>
      </c>
      <c r="T474">
        <f t="shared" si="28"/>
        <v>0.4</v>
      </c>
      <c r="U474">
        <f t="shared" si="29"/>
        <v>1</v>
      </c>
      <c r="V474">
        <f t="shared" si="30"/>
        <v>0.20307450000000002</v>
      </c>
      <c r="W474">
        <f t="shared" si="31"/>
        <v>0.48107607500000005</v>
      </c>
    </row>
    <row r="475" spans="1:23" x14ac:dyDescent="0.25">
      <c r="A475" t="s">
        <v>1914</v>
      </c>
      <c r="B475" s="1">
        <v>43066</v>
      </c>
      <c r="C475" t="s">
        <v>1915</v>
      </c>
      <c r="D475" t="s">
        <v>1916</v>
      </c>
      <c r="E475" t="s">
        <v>1917</v>
      </c>
      <c r="F475" s="1">
        <v>43059</v>
      </c>
      <c r="G475">
        <v>1</v>
      </c>
      <c r="H475">
        <v>3203154</v>
      </c>
      <c r="I475">
        <v>197222</v>
      </c>
      <c r="J475">
        <v>1453</v>
      </c>
      <c r="K475">
        <v>11330</v>
      </c>
      <c r="L475" t="b">
        <v>0</v>
      </c>
      <c r="M475" t="b">
        <v>0</v>
      </c>
      <c r="N475" t="b">
        <v>0</v>
      </c>
      <c r="O475">
        <v>7</v>
      </c>
      <c r="P475">
        <v>7</v>
      </c>
      <c r="Q475" s="2">
        <v>0.06</v>
      </c>
      <c r="R475" s="2">
        <v>0</v>
      </c>
      <c r="S475" s="2">
        <v>0</v>
      </c>
      <c r="T475">
        <f t="shared" si="28"/>
        <v>0.4</v>
      </c>
      <c r="U475">
        <f t="shared" si="29"/>
        <v>5.6000000000000005</v>
      </c>
      <c r="V475">
        <f t="shared" si="30"/>
        <v>2.2015769999999999</v>
      </c>
      <c r="W475">
        <f t="shared" si="31"/>
        <v>2.3305519499999998</v>
      </c>
    </row>
    <row r="476" spans="1:23" x14ac:dyDescent="0.25">
      <c r="A476" t="s">
        <v>1918</v>
      </c>
      <c r="B476" s="1">
        <v>43109</v>
      </c>
      <c r="C476" t="s">
        <v>1919</v>
      </c>
      <c r="D476" t="s">
        <v>1920</v>
      </c>
      <c r="E476" t="s">
        <v>1921</v>
      </c>
      <c r="F476" s="1">
        <v>43104</v>
      </c>
      <c r="G476">
        <v>1</v>
      </c>
      <c r="H476">
        <v>98780</v>
      </c>
      <c r="I476">
        <v>7932</v>
      </c>
      <c r="J476">
        <v>325</v>
      </c>
      <c r="K476">
        <v>3117</v>
      </c>
      <c r="L476" t="b">
        <v>0</v>
      </c>
      <c r="M476" t="b">
        <v>0</v>
      </c>
      <c r="N476" t="b">
        <v>0</v>
      </c>
      <c r="O476">
        <v>5</v>
      </c>
      <c r="P476">
        <v>5</v>
      </c>
      <c r="Q476" s="2">
        <v>0.08</v>
      </c>
      <c r="R476" s="2">
        <v>0</v>
      </c>
      <c r="S476" s="2">
        <v>0.03</v>
      </c>
      <c r="T476">
        <f t="shared" si="28"/>
        <v>0.4</v>
      </c>
      <c r="U476">
        <f t="shared" si="29"/>
        <v>4</v>
      </c>
      <c r="V476">
        <f t="shared" si="30"/>
        <v>1.5993900000000001</v>
      </c>
      <c r="W476">
        <f t="shared" si="31"/>
        <v>1.7197865000000001</v>
      </c>
    </row>
    <row r="477" spans="1:23" x14ac:dyDescent="0.25">
      <c r="A477" t="s">
        <v>1922</v>
      </c>
      <c r="B477" s="1">
        <v>43081</v>
      </c>
      <c r="C477" t="s">
        <v>1923</v>
      </c>
      <c r="D477" t="s">
        <v>1924</v>
      </c>
      <c r="E477" t="s">
        <v>1925</v>
      </c>
      <c r="F477" s="1">
        <v>43075</v>
      </c>
      <c r="G477">
        <v>1</v>
      </c>
      <c r="H477">
        <v>36535</v>
      </c>
      <c r="I477">
        <v>2773</v>
      </c>
      <c r="J477">
        <v>38</v>
      </c>
      <c r="K477">
        <v>161</v>
      </c>
      <c r="L477" t="b">
        <v>0</v>
      </c>
      <c r="M477" t="b">
        <v>0</v>
      </c>
      <c r="N477" t="b">
        <v>0</v>
      </c>
      <c r="O477">
        <v>6</v>
      </c>
      <c r="P477">
        <v>5</v>
      </c>
      <c r="Q477" s="2">
        <v>0.08</v>
      </c>
      <c r="R477" s="2">
        <v>0</v>
      </c>
      <c r="S477" s="2">
        <v>0</v>
      </c>
      <c r="T477">
        <f t="shared" si="28"/>
        <v>0.4</v>
      </c>
      <c r="U477">
        <f t="shared" si="29"/>
        <v>3.8</v>
      </c>
      <c r="V477">
        <f t="shared" si="30"/>
        <v>0.81826750000000004</v>
      </c>
      <c r="W477">
        <f t="shared" si="31"/>
        <v>1.396393625</v>
      </c>
    </row>
    <row r="478" spans="1:23" x14ac:dyDescent="0.25">
      <c r="A478" t="s">
        <v>1926</v>
      </c>
      <c r="B478" s="1">
        <v>43209</v>
      </c>
      <c r="C478" t="s">
        <v>1927</v>
      </c>
      <c r="D478" t="s">
        <v>481</v>
      </c>
      <c r="E478" t="s">
        <v>1928</v>
      </c>
      <c r="F478" s="1">
        <v>43190</v>
      </c>
      <c r="G478">
        <v>1</v>
      </c>
      <c r="H478">
        <v>622855</v>
      </c>
      <c r="I478">
        <v>14227</v>
      </c>
      <c r="J478">
        <v>2312</v>
      </c>
      <c r="K478">
        <v>4035</v>
      </c>
      <c r="L478" t="b">
        <v>0</v>
      </c>
      <c r="M478" t="b">
        <v>0</v>
      </c>
      <c r="N478" t="b">
        <v>0</v>
      </c>
      <c r="O478">
        <v>19</v>
      </c>
      <c r="P478">
        <v>13</v>
      </c>
      <c r="Q478" s="2">
        <v>0.02</v>
      </c>
      <c r="R478" s="2">
        <v>0</v>
      </c>
      <c r="S478" s="2">
        <v>0.01</v>
      </c>
      <c r="T478">
        <f t="shared" si="28"/>
        <v>0.4</v>
      </c>
      <c r="U478">
        <f t="shared" si="29"/>
        <v>9.1999999999999993</v>
      </c>
      <c r="V478">
        <f t="shared" si="30"/>
        <v>0.76142749999999992</v>
      </c>
      <c r="W478">
        <f t="shared" si="31"/>
        <v>2.7264996249999998</v>
      </c>
    </row>
    <row r="479" spans="1:23" x14ac:dyDescent="0.25">
      <c r="A479" t="s">
        <v>1929</v>
      </c>
      <c r="B479" s="1">
        <v>43157</v>
      </c>
      <c r="C479" t="s">
        <v>1930</v>
      </c>
      <c r="D479" t="s">
        <v>1931</v>
      </c>
      <c r="E479" t="s">
        <v>1932</v>
      </c>
      <c r="F479" s="1">
        <v>43149</v>
      </c>
      <c r="G479">
        <v>1</v>
      </c>
      <c r="H479">
        <v>28448</v>
      </c>
      <c r="I479">
        <v>611</v>
      </c>
      <c r="J479">
        <v>11</v>
      </c>
      <c r="K479">
        <v>62</v>
      </c>
      <c r="L479" t="b">
        <v>0</v>
      </c>
      <c r="M479" t="b">
        <v>0</v>
      </c>
      <c r="N479" t="b">
        <v>0</v>
      </c>
      <c r="O479">
        <v>8</v>
      </c>
      <c r="P479">
        <v>5</v>
      </c>
      <c r="Q479" s="2">
        <v>0.02</v>
      </c>
      <c r="R479" s="2">
        <v>0</v>
      </c>
      <c r="S479" s="2">
        <v>0</v>
      </c>
      <c r="T479">
        <f t="shared" si="28"/>
        <v>0.4</v>
      </c>
      <c r="U479">
        <f t="shared" si="29"/>
        <v>3.4</v>
      </c>
      <c r="V479">
        <f t="shared" si="30"/>
        <v>0.214224</v>
      </c>
      <c r="W479">
        <f t="shared" si="31"/>
        <v>1.0849784</v>
      </c>
    </row>
    <row r="480" spans="1:23" x14ac:dyDescent="0.25">
      <c r="A480" t="s">
        <v>1933</v>
      </c>
      <c r="B480" s="1">
        <v>43126</v>
      </c>
      <c r="C480" t="s">
        <v>1934</v>
      </c>
      <c r="D480" t="s">
        <v>1935</v>
      </c>
      <c r="E480" t="s">
        <v>1936</v>
      </c>
      <c r="F480" s="1">
        <v>43119</v>
      </c>
      <c r="G480">
        <v>1</v>
      </c>
      <c r="H480">
        <v>930576</v>
      </c>
      <c r="I480">
        <v>25617</v>
      </c>
      <c r="J480">
        <v>360</v>
      </c>
      <c r="K480">
        <v>1316</v>
      </c>
      <c r="L480" t="b">
        <v>0</v>
      </c>
      <c r="M480" t="b">
        <v>0</v>
      </c>
      <c r="N480" t="b">
        <v>0</v>
      </c>
      <c r="O480">
        <v>7</v>
      </c>
      <c r="P480">
        <v>5</v>
      </c>
      <c r="Q480" s="2">
        <v>0.03</v>
      </c>
      <c r="R480" s="2">
        <v>0</v>
      </c>
      <c r="S480" s="2">
        <v>0</v>
      </c>
      <c r="T480">
        <f t="shared" si="28"/>
        <v>0.4</v>
      </c>
      <c r="U480">
        <f t="shared" si="29"/>
        <v>3.6</v>
      </c>
      <c r="V480">
        <f t="shared" si="30"/>
        <v>0.76528799999999997</v>
      </c>
      <c r="W480">
        <f t="shared" si="31"/>
        <v>1.3278508</v>
      </c>
    </row>
    <row r="481" spans="1:23" x14ac:dyDescent="0.25">
      <c r="A481" t="s">
        <v>1937</v>
      </c>
      <c r="B481" s="1">
        <v>43074</v>
      </c>
      <c r="C481" t="s">
        <v>1938</v>
      </c>
      <c r="D481" t="s">
        <v>1939</v>
      </c>
      <c r="E481" t="s">
        <v>1940</v>
      </c>
      <c r="F481" s="1">
        <v>43067</v>
      </c>
      <c r="G481">
        <v>1</v>
      </c>
      <c r="H481">
        <v>607415</v>
      </c>
      <c r="I481">
        <v>19893</v>
      </c>
      <c r="J481">
        <v>458</v>
      </c>
      <c r="K481">
        <v>2263</v>
      </c>
      <c r="L481" t="b">
        <v>0</v>
      </c>
      <c r="M481" t="b">
        <v>0</v>
      </c>
      <c r="N481" t="b">
        <v>0</v>
      </c>
      <c r="O481">
        <v>7</v>
      </c>
      <c r="P481">
        <v>7</v>
      </c>
      <c r="Q481" s="2">
        <v>0.03</v>
      </c>
      <c r="R481" s="2">
        <v>0</v>
      </c>
      <c r="S481" s="2">
        <v>0</v>
      </c>
      <c r="T481">
        <f t="shared" si="28"/>
        <v>0.4</v>
      </c>
      <c r="U481">
        <f t="shared" si="29"/>
        <v>5.6000000000000005</v>
      </c>
      <c r="V481">
        <f t="shared" si="30"/>
        <v>0.60370749999999995</v>
      </c>
      <c r="W481">
        <f t="shared" si="31"/>
        <v>1.7712976250000001</v>
      </c>
    </row>
    <row r="482" spans="1:23" x14ac:dyDescent="0.25">
      <c r="A482" t="s">
        <v>1941</v>
      </c>
      <c r="B482" s="1">
        <v>43109</v>
      </c>
      <c r="C482" t="s">
        <v>1942</v>
      </c>
      <c r="D482" t="s">
        <v>1943</v>
      </c>
      <c r="E482" t="s">
        <v>1944</v>
      </c>
      <c r="F482" s="1">
        <v>43104</v>
      </c>
      <c r="G482">
        <v>1</v>
      </c>
      <c r="H482">
        <v>8493</v>
      </c>
      <c r="I482">
        <v>309</v>
      </c>
      <c r="J482">
        <v>17</v>
      </c>
      <c r="K482">
        <v>203</v>
      </c>
      <c r="L482" t="b">
        <v>0</v>
      </c>
      <c r="M482" t="b">
        <v>0</v>
      </c>
      <c r="N482" t="b">
        <v>0</v>
      </c>
      <c r="O482">
        <v>5</v>
      </c>
      <c r="P482">
        <v>5</v>
      </c>
      <c r="Q482" s="2">
        <v>0.04</v>
      </c>
      <c r="R482" s="2">
        <v>0</v>
      </c>
      <c r="S482" s="2">
        <v>0.02</v>
      </c>
      <c r="T482">
        <f t="shared" si="28"/>
        <v>0.4</v>
      </c>
      <c r="U482">
        <f t="shared" si="29"/>
        <v>4</v>
      </c>
      <c r="V482">
        <f t="shared" si="30"/>
        <v>0.90424649999999995</v>
      </c>
      <c r="W482">
        <f t="shared" si="31"/>
        <v>1.4764862750000001</v>
      </c>
    </row>
    <row r="483" spans="1:23" x14ac:dyDescent="0.25">
      <c r="A483" t="s">
        <v>1945</v>
      </c>
      <c r="B483" s="1">
        <v>43154</v>
      </c>
      <c r="C483" t="s">
        <v>1946</v>
      </c>
      <c r="D483" t="s">
        <v>1947</v>
      </c>
      <c r="E483" t="s">
        <v>1948</v>
      </c>
      <c r="F483" s="1">
        <v>43147</v>
      </c>
      <c r="G483">
        <v>1</v>
      </c>
      <c r="H483">
        <v>99732</v>
      </c>
      <c r="I483">
        <v>1017</v>
      </c>
      <c r="J483">
        <v>1536</v>
      </c>
      <c r="K483">
        <v>773</v>
      </c>
      <c r="L483" t="b">
        <v>0</v>
      </c>
      <c r="M483" t="b">
        <v>0</v>
      </c>
      <c r="N483" t="b">
        <v>0</v>
      </c>
      <c r="O483">
        <v>7</v>
      </c>
      <c r="P483">
        <v>7</v>
      </c>
      <c r="Q483" s="2">
        <v>0.01</v>
      </c>
      <c r="R483" s="2">
        <v>-0.02</v>
      </c>
      <c r="S483" s="2">
        <v>0.01</v>
      </c>
      <c r="T483">
        <f t="shared" si="28"/>
        <v>0.4</v>
      </c>
      <c r="U483">
        <f t="shared" si="29"/>
        <v>5.6000000000000005</v>
      </c>
      <c r="V483">
        <f t="shared" si="30"/>
        <v>9.986600000000001E-2</v>
      </c>
      <c r="W483">
        <f t="shared" si="31"/>
        <v>1.5949531000000001</v>
      </c>
    </row>
    <row r="484" spans="1:23" x14ac:dyDescent="0.25">
      <c r="A484" t="s">
        <v>1949</v>
      </c>
      <c r="B484" s="1">
        <v>43118</v>
      </c>
      <c r="C484" t="s">
        <v>1950</v>
      </c>
      <c r="D484" t="s">
        <v>69</v>
      </c>
      <c r="E484" t="s">
        <v>1951</v>
      </c>
      <c r="F484" s="1">
        <v>43113</v>
      </c>
      <c r="G484">
        <v>1</v>
      </c>
      <c r="H484">
        <v>122396</v>
      </c>
      <c r="I484">
        <v>4377</v>
      </c>
      <c r="J484">
        <v>163</v>
      </c>
      <c r="K484">
        <v>625</v>
      </c>
      <c r="L484" t="b">
        <v>0</v>
      </c>
      <c r="M484" t="b">
        <v>0</v>
      </c>
      <c r="N484" t="b">
        <v>0</v>
      </c>
      <c r="O484">
        <v>5</v>
      </c>
      <c r="P484">
        <v>5</v>
      </c>
      <c r="Q484" s="2">
        <v>0.04</v>
      </c>
      <c r="R484" s="2">
        <v>0</v>
      </c>
      <c r="S484" s="2">
        <v>0.01</v>
      </c>
      <c r="T484">
        <f t="shared" si="28"/>
        <v>0.4</v>
      </c>
      <c r="U484">
        <f t="shared" si="29"/>
        <v>4</v>
      </c>
      <c r="V484">
        <f t="shared" si="30"/>
        <v>0.711198</v>
      </c>
      <c r="W484">
        <f t="shared" si="31"/>
        <v>1.4089193000000002</v>
      </c>
    </row>
    <row r="485" spans="1:23" x14ac:dyDescent="0.25">
      <c r="A485" t="s">
        <v>1952</v>
      </c>
      <c r="B485" s="1">
        <v>43102</v>
      </c>
      <c r="C485" t="s">
        <v>1953</v>
      </c>
      <c r="D485" t="s">
        <v>532</v>
      </c>
      <c r="E485" t="s">
        <v>1954</v>
      </c>
      <c r="F485" s="1">
        <v>43091</v>
      </c>
      <c r="G485">
        <v>1</v>
      </c>
      <c r="H485">
        <v>130546</v>
      </c>
      <c r="I485">
        <v>4736</v>
      </c>
      <c r="J485">
        <v>64</v>
      </c>
      <c r="K485">
        <v>553</v>
      </c>
      <c r="L485" t="b">
        <v>0</v>
      </c>
      <c r="M485" t="b">
        <v>0</v>
      </c>
      <c r="N485" t="b">
        <v>0</v>
      </c>
      <c r="O485">
        <v>11</v>
      </c>
      <c r="P485">
        <v>11</v>
      </c>
      <c r="Q485" s="2">
        <v>0.04</v>
      </c>
      <c r="R485" s="2">
        <v>0</v>
      </c>
      <c r="S485" s="2">
        <v>0</v>
      </c>
      <c r="T485">
        <f t="shared" si="28"/>
        <v>0.4</v>
      </c>
      <c r="U485">
        <f t="shared" si="29"/>
        <v>8.8000000000000007</v>
      </c>
      <c r="V485">
        <f t="shared" si="30"/>
        <v>0.46527300000000005</v>
      </c>
      <c r="W485">
        <f t="shared" si="31"/>
        <v>2.5228455500000004</v>
      </c>
    </row>
    <row r="486" spans="1:23" x14ac:dyDescent="0.25">
      <c r="A486" t="s">
        <v>1955</v>
      </c>
      <c r="B486" s="1">
        <v>43092</v>
      </c>
      <c r="C486" t="s">
        <v>1956</v>
      </c>
      <c r="D486" t="s">
        <v>1957</v>
      </c>
      <c r="E486" t="s">
        <v>1958</v>
      </c>
      <c r="F486" s="1">
        <v>43087</v>
      </c>
      <c r="G486">
        <v>1</v>
      </c>
      <c r="H486">
        <v>5443</v>
      </c>
      <c r="I486">
        <v>46</v>
      </c>
      <c r="J486">
        <v>26</v>
      </c>
      <c r="K486">
        <v>27</v>
      </c>
      <c r="L486" t="b">
        <v>0</v>
      </c>
      <c r="M486" t="b">
        <v>0</v>
      </c>
      <c r="N486" t="b">
        <v>0</v>
      </c>
      <c r="O486">
        <v>5</v>
      </c>
      <c r="P486">
        <v>1</v>
      </c>
      <c r="Q486" s="2">
        <v>0.01</v>
      </c>
      <c r="R486" s="2">
        <v>0</v>
      </c>
      <c r="S486" s="2">
        <v>0</v>
      </c>
      <c r="T486">
        <f t="shared" si="28"/>
        <v>0.4</v>
      </c>
      <c r="U486">
        <f t="shared" si="29"/>
        <v>0</v>
      </c>
      <c r="V486">
        <f t="shared" si="30"/>
        <v>0.10272150000000001</v>
      </c>
      <c r="W486">
        <f t="shared" si="31"/>
        <v>0.19595252500000004</v>
      </c>
    </row>
    <row r="487" spans="1:23" x14ac:dyDescent="0.25">
      <c r="A487" t="s">
        <v>1959</v>
      </c>
      <c r="B487" s="1">
        <v>43155</v>
      </c>
      <c r="C487" t="s">
        <v>1960</v>
      </c>
      <c r="D487" t="s">
        <v>1471</v>
      </c>
      <c r="E487" t="s">
        <v>1961</v>
      </c>
      <c r="F487" s="1">
        <v>43147</v>
      </c>
      <c r="G487">
        <v>1</v>
      </c>
      <c r="H487">
        <v>266142</v>
      </c>
      <c r="I487">
        <v>10697</v>
      </c>
      <c r="J487">
        <v>389</v>
      </c>
      <c r="K487">
        <v>1035</v>
      </c>
      <c r="L487" t="b">
        <v>0</v>
      </c>
      <c r="M487" t="b">
        <v>0</v>
      </c>
      <c r="N487" t="b">
        <v>0</v>
      </c>
      <c r="O487">
        <v>8</v>
      </c>
      <c r="P487">
        <v>5</v>
      </c>
      <c r="Q487" s="2">
        <v>0.04</v>
      </c>
      <c r="R487" s="2">
        <v>0</v>
      </c>
      <c r="S487" s="2">
        <v>0</v>
      </c>
      <c r="T487">
        <f t="shared" si="28"/>
        <v>0.4</v>
      </c>
      <c r="U487">
        <f t="shared" si="29"/>
        <v>3.4</v>
      </c>
      <c r="V487">
        <f t="shared" si="30"/>
        <v>0.53307100000000007</v>
      </c>
      <c r="W487">
        <f t="shared" si="31"/>
        <v>1.19657485</v>
      </c>
    </row>
    <row r="488" spans="1:23" x14ac:dyDescent="0.25">
      <c r="A488" t="s">
        <v>1962</v>
      </c>
      <c r="B488" s="1">
        <v>43197</v>
      </c>
      <c r="C488" t="s">
        <v>1963</v>
      </c>
      <c r="D488" t="s">
        <v>1964</v>
      </c>
      <c r="E488" t="s">
        <v>1965</v>
      </c>
      <c r="F488" s="1">
        <v>43182</v>
      </c>
      <c r="G488">
        <v>1</v>
      </c>
      <c r="H488">
        <v>2019746</v>
      </c>
      <c r="I488">
        <v>16023</v>
      </c>
      <c r="J488">
        <v>2287</v>
      </c>
      <c r="K488">
        <v>4852</v>
      </c>
      <c r="L488" t="b">
        <v>0</v>
      </c>
      <c r="M488" t="b">
        <v>0</v>
      </c>
      <c r="N488" t="b">
        <v>0</v>
      </c>
      <c r="O488">
        <v>15</v>
      </c>
      <c r="P488">
        <v>14</v>
      </c>
      <c r="Q488" s="2">
        <v>0.01</v>
      </c>
      <c r="R488" s="2">
        <v>0</v>
      </c>
      <c r="S488" s="2">
        <v>0</v>
      </c>
      <c r="T488">
        <f t="shared" si="28"/>
        <v>0.4</v>
      </c>
      <c r="U488">
        <f t="shared" si="29"/>
        <v>11.000000000000002</v>
      </c>
      <c r="V488">
        <f t="shared" si="30"/>
        <v>1.1098730000000001</v>
      </c>
      <c r="W488">
        <f t="shared" si="31"/>
        <v>3.2984555500000008</v>
      </c>
    </row>
    <row r="489" spans="1:23" x14ac:dyDescent="0.25">
      <c r="A489" t="s">
        <v>1966</v>
      </c>
      <c r="B489" s="1">
        <v>43106</v>
      </c>
      <c r="C489" t="s">
        <v>1967</v>
      </c>
      <c r="D489" t="s">
        <v>1732</v>
      </c>
      <c r="E489" t="s">
        <v>1968</v>
      </c>
      <c r="F489" s="1">
        <v>43103</v>
      </c>
      <c r="G489">
        <v>1</v>
      </c>
      <c r="H489">
        <v>12507</v>
      </c>
      <c r="I489">
        <v>227</v>
      </c>
      <c r="J489">
        <v>5</v>
      </c>
      <c r="K489">
        <v>26</v>
      </c>
      <c r="L489" t="b">
        <v>0</v>
      </c>
      <c r="M489" t="b">
        <v>0</v>
      </c>
      <c r="N489" t="b">
        <v>0</v>
      </c>
      <c r="O489">
        <v>3</v>
      </c>
      <c r="P489">
        <v>2</v>
      </c>
      <c r="Q489" s="2">
        <v>0.02</v>
      </c>
      <c r="R489" s="2">
        <v>0</v>
      </c>
      <c r="S489" s="2">
        <v>0</v>
      </c>
      <c r="T489">
        <f t="shared" si="28"/>
        <v>0.4</v>
      </c>
      <c r="U489">
        <f t="shared" si="29"/>
        <v>1.4000000000000001</v>
      </c>
      <c r="V489">
        <f t="shared" si="30"/>
        <v>0.20625350000000001</v>
      </c>
      <c r="W489">
        <f t="shared" si="31"/>
        <v>0.58218872499999996</v>
      </c>
    </row>
    <row r="490" spans="1:23" x14ac:dyDescent="0.25">
      <c r="A490" t="s">
        <v>1969</v>
      </c>
      <c r="B490" s="1">
        <v>43068</v>
      </c>
      <c r="C490" t="s">
        <v>1970</v>
      </c>
      <c r="D490" t="s">
        <v>1971</v>
      </c>
      <c r="E490" t="s">
        <v>1972</v>
      </c>
      <c r="F490" s="1">
        <v>43059</v>
      </c>
      <c r="G490">
        <v>1</v>
      </c>
      <c r="H490">
        <v>1112617</v>
      </c>
      <c r="I490">
        <v>11645</v>
      </c>
      <c r="J490">
        <v>362</v>
      </c>
      <c r="K490">
        <v>1943</v>
      </c>
      <c r="L490" t="b">
        <v>0</v>
      </c>
      <c r="M490" t="b">
        <v>0</v>
      </c>
      <c r="N490" t="b">
        <v>0</v>
      </c>
      <c r="O490">
        <v>9</v>
      </c>
      <c r="P490">
        <v>9</v>
      </c>
      <c r="Q490" s="2">
        <v>0.01</v>
      </c>
      <c r="R490" s="2">
        <v>0</v>
      </c>
      <c r="S490" s="2">
        <v>0</v>
      </c>
      <c r="T490">
        <f t="shared" si="28"/>
        <v>0.4</v>
      </c>
      <c r="U490">
        <f t="shared" si="29"/>
        <v>7.2</v>
      </c>
      <c r="V490">
        <f t="shared" si="30"/>
        <v>0.65630849999999996</v>
      </c>
      <c r="W490">
        <f t="shared" si="31"/>
        <v>2.1897079750000001</v>
      </c>
    </row>
    <row r="491" spans="1:23" x14ac:dyDescent="0.25">
      <c r="A491" t="s">
        <v>1973</v>
      </c>
      <c r="B491" s="1">
        <v>43179</v>
      </c>
      <c r="C491" t="s">
        <v>1974</v>
      </c>
      <c r="D491" t="s">
        <v>109</v>
      </c>
      <c r="E491" t="s">
        <v>1975</v>
      </c>
      <c r="F491" s="1">
        <v>43167</v>
      </c>
      <c r="G491">
        <v>1</v>
      </c>
      <c r="H491">
        <v>446482</v>
      </c>
      <c r="I491">
        <v>13124</v>
      </c>
      <c r="J491">
        <v>400</v>
      </c>
      <c r="K491">
        <v>3029</v>
      </c>
      <c r="L491" t="b">
        <v>0</v>
      </c>
      <c r="M491" t="b">
        <v>0</v>
      </c>
      <c r="N491" t="b">
        <v>0</v>
      </c>
      <c r="O491">
        <v>12</v>
      </c>
      <c r="P491">
        <v>11</v>
      </c>
      <c r="Q491" s="2">
        <v>0.03</v>
      </c>
      <c r="R491" s="2">
        <v>0</v>
      </c>
      <c r="S491" s="2">
        <v>0.01</v>
      </c>
      <c r="T491">
        <f t="shared" si="28"/>
        <v>0.4</v>
      </c>
      <c r="U491">
        <f t="shared" si="29"/>
        <v>8.6000000000000014</v>
      </c>
      <c r="V491">
        <f t="shared" si="30"/>
        <v>0.77324099999999996</v>
      </c>
      <c r="W491">
        <f t="shared" si="31"/>
        <v>2.5806343500000004</v>
      </c>
    </row>
    <row r="492" spans="1:23" x14ac:dyDescent="0.25">
      <c r="A492" t="s">
        <v>1976</v>
      </c>
      <c r="B492" s="1">
        <v>43117</v>
      </c>
      <c r="C492" t="s">
        <v>1977</v>
      </c>
      <c r="D492" t="s">
        <v>1978</v>
      </c>
      <c r="E492" t="s">
        <v>1979</v>
      </c>
      <c r="F492" s="1">
        <v>43112</v>
      </c>
      <c r="G492">
        <v>1</v>
      </c>
      <c r="H492">
        <v>122710</v>
      </c>
      <c r="I492">
        <v>5977</v>
      </c>
      <c r="J492">
        <v>258</v>
      </c>
      <c r="K492">
        <v>594</v>
      </c>
      <c r="L492" t="b">
        <v>0</v>
      </c>
      <c r="M492" t="b">
        <v>0</v>
      </c>
      <c r="N492" t="b">
        <v>0</v>
      </c>
      <c r="O492">
        <v>5</v>
      </c>
      <c r="P492">
        <v>5</v>
      </c>
      <c r="Q492" s="2">
        <v>0.05</v>
      </c>
      <c r="R492" s="2">
        <v>0</v>
      </c>
      <c r="S492" s="2">
        <v>0</v>
      </c>
      <c r="T492">
        <f t="shared" si="28"/>
        <v>0.4</v>
      </c>
      <c r="U492">
        <f t="shared" si="29"/>
        <v>4</v>
      </c>
      <c r="V492">
        <f t="shared" si="30"/>
        <v>0.56135500000000016</v>
      </c>
      <c r="W492">
        <f t="shared" si="31"/>
        <v>1.3564742500000002</v>
      </c>
    </row>
    <row r="493" spans="1:23" x14ac:dyDescent="0.25">
      <c r="A493" t="s">
        <v>1980</v>
      </c>
      <c r="B493" s="1">
        <v>43265</v>
      </c>
      <c r="C493" t="s">
        <v>1981</v>
      </c>
      <c r="D493" t="s">
        <v>1982</v>
      </c>
      <c r="E493" t="s">
        <v>1983</v>
      </c>
      <c r="F493" s="1">
        <v>43243</v>
      </c>
      <c r="G493">
        <v>1</v>
      </c>
      <c r="H493">
        <v>16777231</v>
      </c>
      <c r="I493">
        <v>518106</v>
      </c>
      <c r="J493">
        <v>14427</v>
      </c>
      <c r="K493">
        <v>26162</v>
      </c>
      <c r="L493" t="b">
        <v>0</v>
      </c>
      <c r="M493" t="b">
        <v>0</v>
      </c>
      <c r="N493" t="b">
        <v>0</v>
      </c>
      <c r="O493">
        <v>22</v>
      </c>
      <c r="P493">
        <v>22</v>
      </c>
      <c r="Q493" s="2">
        <v>0.03</v>
      </c>
      <c r="R493" s="2">
        <v>0</v>
      </c>
      <c r="S493" s="2">
        <v>0</v>
      </c>
      <c r="T493">
        <f t="shared" si="28"/>
        <v>0.4</v>
      </c>
      <c r="U493">
        <f t="shared" si="29"/>
        <v>17.600000000000001</v>
      </c>
      <c r="V493">
        <f t="shared" si="30"/>
        <v>8.6886155000000009</v>
      </c>
      <c r="W493">
        <f t="shared" si="31"/>
        <v>7.6010154250000008</v>
      </c>
    </row>
    <row r="494" spans="1:23" x14ac:dyDescent="0.25">
      <c r="A494" t="s">
        <v>1984</v>
      </c>
      <c r="B494" s="1">
        <v>43236</v>
      </c>
      <c r="C494" t="s">
        <v>1985</v>
      </c>
      <c r="D494" t="s">
        <v>1986</v>
      </c>
      <c r="E494" t="s">
        <v>1987</v>
      </c>
      <c r="F494" s="1">
        <v>43234</v>
      </c>
      <c r="G494">
        <v>1</v>
      </c>
      <c r="H494">
        <v>708372</v>
      </c>
      <c r="I494">
        <v>58841</v>
      </c>
      <c r="J494">
        <v>1459</v>
      </c>
      <c r="K494">
        <v>5509</v>
      </c>
      <c r="L494" t="b">
        <v>0</v>
      </c>
      <c r="M494" t="b">
        <v>0</v>
      </c>
      <c r="N494" t="b">
        <v>0</v>
      </c>
      <c r="O494">
        <v>2</v>
      </c>
      <c r="P494">
        <v>1</v>
      </c>
      <c r="Q494" s="2">
        <v>0.08</v>
      </c>
      <c r="R494" s="2">
        <v>0</v>
      </c>
      <c r="S494" s="2">
        <v>0.01</v>
      </c>
      <c r="T494">
        <f t="shared" si="28"/>
        <v>0.4</v>
      </c>
      <c r="U494">
        <f t="shared" si="29"/>
        <v>0.60000000000000009</v>
      </c>
      <c r="V494">
        <f t="shared" si="30"/>
        <v>1.4041860000000002</v>
      </c>
      <c r="W494">
        <f t="shared" si="31"/>
        <v>0.80146510000000015</v>
      </c>
    </row>
    <row r="495" spans="1:23" x14ac:dyDescent="0.25">
      <c r="A495" t="s">
        <v>1988</v>
      </c>
      <c r="B495" s="1">
        <v>43136</v>
      </c>
      <c r="C495" t="s">
        <v>1989</v>
      </c>
      <c r="D495" t="s">
        <v>1990</v>
      </c>
      <c r="E495" t="s">
        <v>1991</v>
      </c>
      <c r="F495" s="1">
        <v>43132</v>
      </c>
      <c r="G495">
        <v>1</v>
      </c>
      <c r="H495">
        <v>1426</v>
      </c>
      <c r="I495">
        <v>14</v>
      </c>
      <c r="J495">
        <v>0</v>
      </c>
      <c r="K495">
        <v>0</v>
      </c>
      <c r="L495" t="b">
        <v>0</v>
      </c>
      <c r="M495" t="b">
        <v>0</v>
      </c>
      <c r="N495" t="b">
        <v>0</v>
      </c>
      <c r="O495">
        <v>4</v>
      </c>
      <c r="P495">
        <v>3</v>
      </c>
      <c r="Q495" s="2">
        <v>0.01</v>
      </c>
      <c r="R495" s="2">
        <v>0</v>
      </c>
      <c r="S495" s="2">
        <v>0</v>
      </c>
      <c r="T495">
        <f t="shared" si="28"/>
        <v>0.4</v>
      </c>
      <c r="U495">
        <f t="shared" si="29"/>
        <v>2.2000000000000002</v>
      </c>
      <c r="V495">
        <f t="shared" si="30"/>
        <v>0.10071300000000001</v>
      </c>
      <c r="W495">
        <f t="shared" si="31"/>
        <v>0.74524955000000004</v>
      </c>
    </row>
    <row r="496" spans="1:23" x14ac:dyDescent="0.25">
      <c r="A496" t="s">
        <v>1992</v>
      </c>
      <c r="B496" s="1">
        <v>43126</v>
      </c>
      <c r="C496" t="s">
        <v>1993</v>
      </c>
      <c r="D496" t="s">
        <v>1994</v>
      </c>
      <c r="E496" t="s">
        <v>1995</v>
      </c>
      <c r="F496" s="1">
        <v>43120</v>
      </c>
      <c r="G496">
        <v>1</v>
      </c>
      <c r="H496">
        <v>954743</v>
      </c>
      <c r="I496">
        <v>18884</v>
      </c>
      <c r="J496">
        <v>273</v>
      </c>
      <c r="K496">
        <v>1103</v>
      </c>
      <c r="L496" t="b">
        <v>0</v>
      </c>
      <c r="M496" t="b">
        <v>0</v>
      </c>
      <c r="N496" t="b">
        <v>0</v>
      </c>
      <c r="O496">
        <v>6</v>
      </c>
      <c r="P496">
        <v>4</v>
      </c>
      <c r="Q496" s="2">
        <v>0.02</v>
      </c>
      <c r="R496" s="2">
        <v>0</v>
      </c>
      <c r="S496" s="2">
        <v>0</v>
      </c>
      <c r="T496">
        <f t="shared" si="28"/>
        <v>0.4</v>
      </c>
      <c r="U496">
        <f t="shared" si="29"/>
        <v>2.8000000000000003</v>
      </c>
      <c r="V496">
        <f t="shared" si="30"/>
        <v>0.67737150000000002</v>
      </c>
      <c r="W496">
        <f t="shared" si="31"/>
        <v>1.0970800250000001</v>
      </c>
    </row>
    <row r="497" spans="1:23" x14ac:dyDescent="0.25">
      <c r="A497" t="s">
        <v>1996</v>
      </c>
      <c r="B497" s="1">
        <v>43099</v>
      </c>
      <c r="C497" t="s">
        <v>1997</v>
      </c>
      <c r="D497" t="s">
        <v>1078</v>
      </c>
      <c r="E497" t="s">
        <v>1998</v>
      </c>
      <c r="F497" s="1">
        <v>43088</v>
      </c>
      <c r="G497">
        <v>1</v>
      </c>
      <c r="H497">
        <v>1140097</v>
      </c>
      <c r="I497">
        <v>11389</v>
      </c>
      <c r="J497">
        <v>1590</v>
      </c>
      <c r="K497">
        <v>4974</v>
      </c>
      <c r="L497" t="b">
        <v>0</v>
      </c>
      <c r="M497" t="b">
        <v>0</v>
      </c>
      <c r="N497" t="b">
        <v>0</v>
      </c>
      <c r="O497">
        <v>11</v>
      </c>
      <c r="P497">
        <v>11</v>
      </c>
      <c r="Q497" s="2">
        <v>0.01</v>
      </c>
      <c r="R497" s="2">
        <v>0</v>
      </c>
      <c r="S497" s="2">
        <v>0</v>
      </c>
      <c r="T497">
        <f t="shared" si="28"/>
        <v>0.4</v>
      </c>
      <c r="U497">
        <f t="shared" si="29"/>
        <v>8.8000000000000007</v>
      </c>
      <c r="V497">
        <f t="shared" si="30"/>
        <v>0.67004849999999994</v>
      </c>
      <c r="W497">
        <f t="shared" si="31"/>
        <v>2.5945169750000003</v>
      </c>
    </row>
    <row r="498" spans="1:23" x14ac:dyDescent="0.25">
      <c r="A498" t="s">
        <v>1999</v>
      </c>
      <c r="B498" s="1">
        <v>43144</v>
      </c>
      <c r="C498" t="s">
        <v>2000</v>
      </c>
      <c r="D498" t="s">
        <v>214</v>
      </c>
      <c r="E498" t="s">
        <v>2001</v>
      </c>
      <c r="F498" s="1">
        <v>43136</v>
      </c>
      <c r="G498">
        <v>1</v>
      </c>
      <c r="H498">
        <v>527651</v>
      </c>
      <c r="I498">
        <v>21612</v>
      </c>
      <c r="J498">
        <v>1663</v>
      </c>
      <c r="K498">
        <v>6757</v>
      </c>
      <c r="L498" t="b">
        <v>0</v>
      </c>
      <c r="M498" t="b">
        <v>0</v>
      </c>
      <c r="N498" t="b">
        <v>0</v>
      </c>
      <c r="O498">
        <v>8</v>
      </c>
      <c r="P498">
        <v>7</v>
      </c>
      <c r="Q498" s="2">
        <v>0.04</v>
      </c>
      <c r="R498" s="2">
        <v>0</v>
      </c>
      <c r="S498" s="2">
        <v>0.01</v>
      </c>
      <c r="T498">
        <f t="shared" si="28"/>
        <v>0.4</v>
      </c>
      <c r="U498">
        <f t="shared" si="29"/>
        <v>5.4</v>
      </c>
      <c r="V498">
        <f t="shared" si="30"/>
        <v>0.91382549999999996</v>
      </c>
      <c r="W498">
        <f t="shared" si="31"/>
        <v>1.8298389250000002</v>
      </c>
    </row>
    <row r="499" spans="1:23" x14ac:dyDescent="0.25">
      <c r="A499" t="s">
        <v>2002</v>
      </c>
      <c r="B499" s="1">
        <v>43083</v>
      </c>
      <c r="C499" t="s">
        <v>2003</v>
      </c>
      <c r="D499" t="s">
        <v>715</v>
      </c>
      <c r="E499" t="s">
        <v>2004</v>
      </c>
      <c r="F499" s="1">
        <v>43082</v>
      </c>
      <c r="G499">
        <v>1</v>
      </c>
      <c r="H499">
        <v>450201</v>
      </c>
      <c r="I499">
        <v>5519</v>
      </c>
      <c r="J499">
        <v>265</v>
      </c>
      <c r="K499">
        <v>1407</v>
      </c>
      <c r="L499" t="b">
        <v>0</v>
      </c>
      <c r="M499" t="b">
        <v>0</v>
      </c>
      <c r="N499" t="b">
        <v>0</v>
      </c>
      <c r="O499">
        <v>1</v>
      </c>
      <c r="P499">
        <v>1</v>
      </c>
      <c r="Q499" s="2">
        <v>0.01</v>
      </c>
      <c r="R499" s="2">
        <v>0</v>
      </c>
      <c r="S499" s="2">
        <v>0</v>
      </c>
      <c r="T499">
        <f t="shared" si="28"/>
        <v>0.4</v>
      </c>
      <c r="U499">
        <f t="shared" si="29"/>
        <v>0.8</v>
      </c>
      <c r="V499">
        <f t="shared" si="30"/>
        <v>0.32510050000000001</v>
      </c>
      <c r="W499">
        <f t="shared" si="31"/>
        <v>0.47378517500000006</v>
      </c>
    </row>
    <row r="500" spans="1:23" x14ac:dyDescent="0.25">
      <c r="A500" t="s">
        <v>2005</v>
      </c>
      <c r="B500" s="1">
        <v>43255</v>
      </c>
      <c r="C500" t="s">
        <v>2006</v>
      </c>
      <c r="D500" t="s">
        <v>2007</v>
      </c>
      <c r="E500" t="s">
        <v>2008</v>
      </c>
      <c r="F500" s="1">
        <v>43247</v>
      </c>
      <c r="G500">
        <v>1</v>
      </c>
      <c r="H500">
        <v>2898292</v>
      </c>
      <c r="I500">
        <v>48651</v>
      </c>
      <c r="J500">
        <v>3599</v>
      </c>
      <c r="K500">
        <v>4729</v>
      </c>
      <c r="L500" t="b">
        <v>0</v>
      </c>
      <c r="M500" t="b">
        <v>0</v>
      </c>
      <c r="N500" t="b">
        <v>0</v>
      </c>
      <c r="O500">
        <v>8</v>
      </c>
      <c r="P500">
        <v>7</v>
      </c>
      <c r="Q500" s="2">
        <v>0.02</v>
      </c>
      <c r="R500" s="2">
        <v>0</v>
      </c>
      <c r="S500" s="2">
        <v>0</v>
      </c>
      <c r="T500">
        <f t="shared" si="28"/>
        <v>0.4</v>
      </c>
      <c r="U500">
        <f t="shared" si="29"/>
        <v>5.4</v>
      </c>
      <c r="V500">
        <f t="shared" si="30"/>
        <v>1.649146</v>
      </c>
      <c r="W500">
        <f t="shared" si="31"/>
        <v>2.0872011000000001</v>
      </c>
    </row>
    <row r="501" spans="1:23" x14ac:dyDescent="0.25">
      <c r="A501" t="s">
        <v>2009</v>
      </c>
      <c r="B501" s="1">
        <v>43078</v>
      </c>
      <c r="C501" t="s">
        <v>2010</v>
      </c>
      <c r="D501" t="s">
        <v>441</v>
      </c>
      <c r="E501" t="s">
        <v>2011</v>
      </c>
      <c r="F501" s="1">
        <v>43072</v>
      </c>
      <c r="G501">
        <v>1</v>
      </c>
      <c r="H501">
        <v>1027805</v>
      </c>
      <c r="I501">
        <v>47164</v>
      </c>
      <c r="J501">
        <v>490</v>
      </c>
      <c r="K501">
        <v>5746</v>
      </c>
      <c r="L501" t="b">
        <v>0</v>
      </c>
      <c r="M501" t="b">
        <v>0</v>
      </c>
      <c r="N501" t="b">
        <v>0</v>
      </c>
      <c r="O501">
        <v>6</v>
      </c>
      <c r="P501">
        <v>5</v>
      </c>
      <c r="Q501" s="2">
        <v>0.05</v>
      </c>
      <c r="R501" s="2">
        <v>0</v>
      </c>
      <c r="S501" s="2">
        <v>0.01</v>
      </c>
      <c r="T501">
        <f t="shared" si="28"/>
        <v>0.4</v>
      </c>
      <c r="U501">
        <f t="shared" si="29"/>
        <v>3.8</v>
      </c>
      <c r="V501">
        <f t="shared" si="30"/>
        <v>1.2639024999999999</v>
      </c>
      <c r="W501">
        <f t="shared" si="31"/>
        <v>1.5523658749999998</v>
      </c>
    </row>
    <row r="502" spans="1:23" x14ac:dyDescent="0.25">
      <c r="A502" t="s">
        <v>2012</v>
      </c>
      <c r="B502" s="1">
        <v>43244</v>
      </c>
      <c r="C502" t="s">
        <v>2013</v>
      </c>
      <c r="D502" t="s">
        <v>355</v>
      </c>
      <c r="E502" t="s">
        <v>2014</v>
      </c>
      <c r="F502" s="1">
        <v>43243</v>
      </c>
      <c r="G502">
        <v>1</v>
      </c>
      <c r="H502">
        <v>430591</v>
      </c>
      <c r="I502">
        <v>6045</v>
      </c>
      <c r="J502">
        <v>240</v>
      </c>
      <c r="K502">
        <v>434</v>
      </c>
      <c r="L502" t="b">
        <v>0</v>
      </c>
      <c r="M502" t="b">
        <v>0</v>
      </c>
      <c r="N502" t="b">
        <v>0</v>
      </c>
      <c r="O502">
        <v>1</v>
      </c>
      <c r="P502">
        <v>1</v>
      </c>
      <c r="Q502" s="2">
        <v>0.01</v>
      </c>
      <c r="R502" s="2">
        <v>0</v>
      </c>
      <c r="S502" s="2">
        <v>0</v>
      </c>
      <c r="T502">
        <f t="shared" si="28"/>
        <v>0.4</v>
      </c>
      <c r="U502">
        <f t="shared" si="29"/>
        <v>0.8</v>
      </c>
      <c r="V502">
        <f t="shared" si="30"/>
        <v>0.31529550000000001</v>
      </c>
      <c r="W502">
        <f t="shared" si="31"/>
        <v>0.47035342500000005</v>
      </c>
    </row>
    <row r="503" spans="1:23" x14ac:dyDescent="0.25">
      <c r="A503" t="s">
        <v>2015</v>
      </c>
      <c r="B503" s="1">
        <v>43173</v>
      </c>
      <c r="C503" t="s">
        <v>2016</v>
      </c>
      <c r="D503" t="s">
        <v>1321</v>
      </c>
      <c r="E503" t="s">
        <v>2017</v>
      </c>
      <c r="F503" s="1">
        <v>43158</v>
      </c>
      <c r="G503">
        <v>1</v>
      </c>
      <c r="H503">
        <v>2066897</v>
      </c>
      <c r="I503">
        <v>31111</v>
      </c>
      <c r="J503">
        <v>910</v>
      </c>
      <c r="K503">
        <v>6296</v>
      </c>
      <c r="L503" t="b">
        <v>0</v>
      </c>
      <c r="M503" t="b">
        <v>0</v>
      </c>
      <c r="N503" t="b">
        <v>0</v>
      </c>
      <c r="O503">
        <v>15</v>
      </c>
      <c r="P503">
        <v>14</v>
      </c>
      <c r="Q503" s="2">
        <v>0.02</v>
      </c>
      <c r="R503" s="2">
        <v>0</v>
      </c>
      <c r="S503" s="2">
        <v>0</v>
      </c>
      <c r="T503">
        <f t="shared" si="28"/>
        <v>0.4</v>
      </c>
      <c r="U503">
        <f t="shared" si="29"/>
        <v>11.000000000000002</v>
      </c>
      <c r="V503">
        <f t="shared" si="30"/>
        <v>1.2334484999999999</v>
      </c>
      <c r="W503">
        <f t="shared" si="31"/>
        <v>3.3417069750000006</v>
      </c>
    </row>
    <row r="504" spans="1:23" x14ac:dyDescent="0.25">
      <c r="A504" t="s">
        <v>2018</v>
      </c>
      <c r="B504" s="1">
        <v>43104</v>
      </c>
      <c r="C504" t="s">
        <v>2019</v>
      </c>
      <c r="D504" t="s">
        <v>1074</v>
      </c>
      <c r="E504" t="s">
        <v>2020</v>
      </c>
      <c r="F504" s="1">
        <v>43092</v>
      </c>
      <c r="G504">
        <v>1</v>
      </c>
      <c r="H504">
        <v>667346</v>
      </c>
      <c r="I504">
        <v>35253</v>
      </c>
      <c r="J504">
        <v>558</v>
      </c>
      <c r="K504">
        <v>1796</v>
      </c>
      <c r="L504" t="b">
        <v>0</v>
      </c>
      <c r="M504" t="b">
        <v>0</v>
      </c>
      <c r="N504" t="b">
        <v>0</v>
      </c>
      <c r="O504">
        <v>12</v>
      </c>
      <c r="P504">
        <v>12</v>
      </c>
      <c r="Q504" s="2">
        <v>0.05</v>
      </c>
      <c r="R504" s="2">
        <v>0</v>
      </c>
      <c r="S504" s="2">
        <v>0</v>
      </c>
      <c r="T504">
        <f t="shared" si="28"/>
        <v>0.4</v>
      </c>
      <c r="U504">
        <f t="shared" si="29"/>
        <v>9.6000000000000014</v>
      </c>
      <c r="V504">
        <f t="shared" si="30"/>
        <v>0.83367300000000011</v>
      </c>
      <c r="W504">
        <f t="shared" si="31"/>
        <v>2.8517855500000007</v>
      </c>
    </row>
    <row r="505" spans="1:23" x14ac:dyDescent="0.25">
      <c r="A505" t="s">
        <v>2021</v>
      </c>
      <c r="B505" s="1">
        <v>43144</v>
      </c>
      <c r="C505" t="s">
        <v>2022</v>
      </c>
      <c r="D505" t="s">
        <v>389</v>
      </c>
      <c r="E505" t="s">
        <v>2023</v>
      </c>
      <c r="F505" s="1">
        <v>43134</v>
      </c>
      <c r="G505">
        <v>1</v>
      </c>
      <c r="H505">
        <v>7214750</v>
      </c>
      <c r="I505">
        <v>122778</v>
      </c>
      <c r="J505">
        <v>2300</v>
      </c>
      <c r="K505">
        <v>7047</v>
      </c>
      <c r="L505" t="b">
        <v>0</v>
      </c>
      <c r="M505" t="b">
        <v>0</v>
      </c>
      <c r="N505" t="b">
        <v>0</v>
      </c>
      <c r="O505">
        <v>10</v>
      </c>
      <c r="P505">
        <v>9</v>
      </c>
      <c r="Q505" s="2">
        <v>0.02</v>
      </c>
      <c r="R505" s="2">
        <v>0</v>
      </c>
      <c r="S505" s="2">
        <v>0</v>
      </c>
      <c r="T505">
        <f t="shared" si="28"/>
        <v>0.4</v>
      </c>
      <c r="U505">
        <f t="shared" si="29"/>
        <v>7</v>
      </c>
      <c r="V505">
        <f t="shared" si="30"/>
        <v>3.807375</v>
      </c>
      <c r="W505">
        <f t="shared" si="31"/>
        <v>3.2425812499999997</v>
      </c>
    </row>
    <row r="506" spans="1:23" x14ac:dyDescent="0.25">
      <c r="A506" t="s">
        <v>2024</v>
      </c>
      <c r="B506" s="1">
        <v>43124</v>
      </c>
      <c r="C506" t="s">
        <v>2025</v>
      </c>
      <c r="D506" t="s">
        <v>166</v>
      </c>
      <c r="E506" t="s">
        <v>2026</v>
      </c>
      <c r="F506" s="1">
        <v>43122</v>
      </c>
      <c r="G506">
        <v>1</v>
      </c>
      <c r="H506">
        <v>26225</v>
      </c>
      <c r="I506">
        <v>728</v>
      </c>
      <c r="J506">
        <v>28</v>
      </c>
      <c r="K506">
        <v>121</v>
      </c>
      <c r="L506" t="b">
        <v>0</v>
      </c>
      <c r="M506" t="b">
        <v>0</v>
      </c>
      <c r="N506" t="b">
        <v>0</v>
      </c>
      <c r="O506">
        <v>2</v>
      </c>
      <c r="P506">
        <v>2</v>
      </c>
      <c r="Q506" s="2">
        <v>0.03</v>
      </c>
      <c r="R506" s="2">
        <v>0</v>
      </c>
      <c r="S506" s="2">
        <v>0</v>
      </c>
      <c r="T506">
        <f t="shared" si="28"/>
        <v>0.4</v>
      </c>
      <c r="U506">
        <f t="shared" si="29"/>
        <v>1.6</v>
      </c>
      <c r="V506">
        <f t="shared" si="30"/>
        <v>0.31311250000000002</v>
      </c>
      <c r="W506">
        <f t="shared" si="31"/>
        <v>0.66958937500000004</v>
      </c>
    </row>
    <row r="507" spans="1:23" x14ac:dyDescent="0.25">
      <c r="A507" t="s">
        <v>2027</v>
      </c>
      <c r="B507" s="1">
        <v>43124</v>
      </c>
      <c r="C507" t="s">
        <v>2028</v>
      </c>
      <c r="D507" t="s">
        <v>2029</v>
      </c>
      <c r="E507" t="s">
        <v>2030</v>
      </c>
      <c r="F507" s="1">
        <v>43119</v>
      </c>
      <c r="G507">
        <v>1</v>
      </c>
      <c r="H507">
        <v>294003</v>
      </c>
      <c r="I507">
        <v>7548</v>
      </c>
      <c r="J507">
        <v>49</v>
      </c>
      <c r="K507">
        <v>129</v>
      </c>
      <c r="L507" t="b">
        <v>0</v>
      </c>
      <c r="M507" t="b">
        <v>0</v>
      </c>
      <c r="N507" t="b">
        <v>0</v>
      </c>
      <c r="O507">
        <v>5</v>
      </c>
      <c r="P507">
        <v>2</v>
      </c>
      <c r="Q507" s="2">
        <v>0.03</v>
      </c>
      <c r="R507" s="2">
        <v>0</v>
      </c>
      <c r="S507" s="2">
        <v>0</v>
      </c>
      <c r="T507">
        <f t="shared" si="28"/>
        <v>0.4</v>
      </c>
      <c r="U507">
        <f t="shared" si="29"/>
        <v>1</v>
      </c>
      <c r="V507">
        <f t="shared" si="30"/>
        <v>0.4470015</v>
      </c>
      <c r="W507">
        <f t="shared" si="31"/>
        <v>0.56645052500000004</v>
      </c>
    </row>
    <row r="508" spans="1:23" x14ac:dyDescent="0.25">
      <c r="A508" t="s">
        <v>2031</v>
      </c>
      <c r="B508" s="1">
        <v>43264</v>
      </c>
      <c r="C508" t="s">
        <v>2032</v>
      </c>
      <c r="D508" t="s">
        <v>730</v>
      </c>
      <c r="E508" t="s">
        <v>2033</v>
      </c>
      <c r="F508" s="1">
        <v>43262</v>
      </c>
      <c r="G508">
        <v>1</v>
      </c>
      <c r="H508">
        <v>931064</v>
      </c>
      <c r="I508">
        <v>7914</v>
      </c>
      <c r="J508">
        <v>1152</v>
      </c>
      <c r="K508">
        <v>5215</v>
      </c>
      <c r="L508" t="b">
        <v>0</v>
      </c>
      <c r="M508" t="b">
        <v>0</v>
      </c>
      <c r="N508" t="b">
        <v>0</v>
      </c>
      <c r="O508">
        <v>2</v>
      </c>
      <c r="P508">
        <v>2</v>
      </c>
      <c r="Q508" s="2">
        <v>0.01</v>
      </c>
      <c r="R508" s="2">
        <v>0</v>
      </c>
      <c r="S508" s="2">
        <v>0.01</v>
      </c>
      <c r="T508">
        <f t="shared" si="28"/>
        <v>0.4</v>
      </c>
      <c r="U508">
        <f t="shared" si="29"/>
        <v>1.6</v>
      </c>
      <c r="V508">
        <f t="shared" si="30"/>
        <v>0.81553200000000003</v>
      </c>
      <c r="W508">
        <f t="shared" si="31"/>
        <v>0.84543619999999997</v>
      </c>
    </row>
    <row r="509" spans="1:23" x14ac:dyDescent="0.25">
      <c r="A509" t="s">
        <v>2034</v>
      </c>
      <c r="B509" s="1">
        <v>43265</v>
      </c>
      <c r="C509" t="s">
        <v>2035</v>
      </c>
      <c r="D509" t="s">
        <v>1425</v>
      </c>
      <c r="E509" t="s">
        <v>2036</v>
      </c>
      <c r="F509" s="1">
        <v>43255</v>
      </c>
      <c r="G509">
        <v>1</v>
      </c>
      <c r="H509">
        <v>2199149</v>
      </c>
      <c r="I509">
        <v>15097</v>
      </c>
      <c r="J509">
        <v>1393</v>
      </c>
      <c r="K509">
        <v>1912</v>
      </c>
      <c r="L509" t="b">
        <v>0</v>
      </c>
      <c r="M509" t="b">
        <v>0</v>
      </c>
      <c r="N509" t="b">
        <v>0</v>
      </c>
      <c r="O509">
        <v>10</v>
      </c>
      <c r="P509">
        <v>10</v>
      </c>
      <c r="Q509" s="2">
        <v>0.01</v>
      </c>
      <c r="R509" s="2">
        <v>0</v>
      </c>
      <c r="S509" s="2">
        <v>0</v>
      </c>
      <c r="T509">
        <f t="shared" si="28"/>
        <v>0.4</v>
      </c>
      <c r="U509">
        <f t="shared" si="29"/>
        <v>8</v>
      </c>
      <c r="V509">
        <f t="shared" si="30"/>
        <v>1.1995745</v>
      </c>
      <c r="W509">
        <f t="shared" si="31"/>
        <v>2.5798510750000001</v>
      </c>
    </row>
    <row r="510" spans="1:23" x14ac:dyDescent="0.25">
      <c r="A510" t="s">
        <v>2037</v>
      </c>
      <c r="B510" s="1">
        <v>43086</v>
      </c>
      <c r="C510" t="s">
        <v>2038</v>
      </c>
      <c r="D510" t="s">
        <v>2039</v>
      </c>
      <c r="E510" t="s">
        <v>2040</v>
      </c>
      <c r="F510" s="1">
        <v>43080</v>
      </c>
      <c r="G510">
        <v>1</v>
      </c>
      <c r="H510">
        <v>515555</v>
      </c>
      <c r="I510">
        <v>5599</v>
      </c>
      <c r="J510">
        <v>1064</v>
      </c>
      <c r="K510">
        <v>4856</v>
      </c>
      <c r="L510" t="b">
        <v>0</v>
      </c>
      <c r="M510" t="b">
        <v>0</v>
      </c>
      <c r="N510" t="b">
        <v>0</v>
      </c>
      <c r="O510">
        <v>6</v>
      </c>
      <c r="P510">
        <v>6</v>
      </c>
      <c r="Q510" s="2">
        <v>0.01</v>
      </c>
      <c r="R510" s="2">
        <v>0</v>
      </c>
      <c r="S510" s="2">
        <v>0.01</v>
      </c>
      <c r="T510">
        <f t="shared" si="28"/>
        <v>0.4</v>
      </c>
      <c r="U510">
        <f t="shared" si="29"/>
        <v>4.8000000000000007</v>
      </c>
      <c r="V510">
        <f t="shared" si="30"/>
        <v>0.60777749999999997</v>
      </c>
      <c r="W510">
        <f t="shared" si="31"/>
        <v>1.5727221250000003</v>
      </c>
    </row>
    <row r="511" spans="1:23" x14ac:dyDescent="0.25">
      <c r="A511" t="s">
        <v>2041</v>
      </c>
      <c r="B511" s="1">
        <v>43265</v>
      </c>
      <c r="C511" t="s">
        <v>2042</v>
      </c>
      <c r="D511" t="s">
        <v>456</v>
      </c>
      <c r="E511" t="s">
        <v>2043</v>
      </c>
      <c r="F511" s="1">
        <v>43250</v>
      </c>
      <c r="G511">
        <v>1</v>
      </c>
      <c r="H511">
        <v>709773</v>
      </c>
      <c r="I511">
        <v>15724</v>
      </c>
      <c r="J511">
        <v>1147</v>
      </c>
      <c r="K511">
        <v>1645</v>
      </c>
      <c r="L511" t="b">
        <v>0</v>
      </c>
      <c r="M511" t="b">
        <v>0</v>
      </c>
      <c r="N511" t="b">
        <v>0</v>
      </c>
      <c r="O511">
        <v>15</v>
      </c>
      <c r="P511">
        <v>3</v>
      </c>
      <c r="Q511" s="2">
        <v>0.02</v>
      </c>
      <c r="R511" s="2">
        <v>0</v>
      </c>
      <c r="S511" s="2">
        <v>0</v>
      </c>
      <c r="T511">
        <f t="shared" si="28"/>
        <v>0.4</v>
      </c>
      <c r="U511">
        <f t="shared" si="29"/>
        <v>0</v>
      </c>
      <c r="V511">
        <f t="shared" si="30"/>
        <v>0.55488650000000006</v>
      </c>
      <c r="W511">
        <f t="shared" si="31"/>
        <v>0.35421027500000002</v>
      </c>
    </row>
    <row r="512" spans="1:23" x14ac:dyDescent="0.25">
      <c r="A512" t="s">
        <v>2044</v>
      </c>
      <c r="B512" s="1">
        <v>43140</v>
      </c>
      <c r="C512" t="s">
        <v>2045</v>
      </c>
      <c r="D512" t="s">
        <v>289</v>
      </c>
      <c r="E512" t="s">
        <v>2046</v>
      </c>
      <c r="F512" s="1">
        <v>43133</v>
      </c>
      <c r="G512">
        <v>1</v>
      </c>
      <c r="H512">
        <v>299038</v>
      </c>
      <c r="I512">
        <v>4952</v>
      </c>
      <c r="J512">
        <v>134</v>
      </c>
      <c r="K512">
        <v>295</v>
      </c>
      <c r="L512" t="b">
        <v>0</v>
      </c>
      <c r="M512" t="b">
        <v>0</v>
      </c>
      <c r="N512" t="b">
        <v>0</v>
      </c>
      <c r="O512">
        <v>7</v>
      </c>
      <c r="P512">
        <v>6</v>
      </c>
      <c r="Q512" s="2">
        <v>0.02</v>
      </c>
      <c r="R512" s="2">
        <v>0</v>
      </c>
      <c r="S512" s="2">
        <v>0</v>
      </c>
      <c r="T512">
        <f t="shared" si="28"/>
        <v>0.4</v>
      </c>
      <c r="U512">
        <f t="shared" si="29"/>
        <v>4.6000000000000005</v>
      </c>
      <c r="V512">
        <f t="shared" si="30"/>
        <v>0.34951900000000002</v>
      </c>
      <c r="W512">
        <f t="shared" si="31"/>
        <v>1.4323316500000001</v>
      </c>
    </row>
    <row r="513" spans="1:23" x14ac:dyDescent="0.25">
      <c r="A513" t="s">
        <v>2047</v>
      </c>
      <c r="B513" s="1">
        <v>43234</v>
      </c>
      <c r="C513" t="s">
        <v>2048</v>
      </c>
      <c r="D513" t="s">
        <v>2049</v>
      </c>
      <c r="E513" t="s">
        <v>2050</v>
      </c>
      <c r="F513" s="1">
        <v>43211</v>
      </c>
      <c r="G513">
        <v>1</v>
      </c>
      <c r="H513">
        <v>756331</v>
      </c>
      <c r="I513">
        <v>30835</v>
      </c>
      <c r="J513">
        <v>691</v>
      </c>
      <c r="K513">
        <v>7429</v>
      </c>
      <c r="L513" t="b">
        <v>0</v>
      </c>
      <c r="M513" t="b">
        <v>0</v>
      </c>
      <c r="N513" t="b">
        <v>0</v>
      </c>
      <c r="O513">
        <v>23</v>
      </c>
      <c r="P513">
        <v>18</v>
      </c>
      <c r="Q513" s="2">
        <v>0.04</v>
      </c>
      <c r="R513" s="2">
        <v>0</v>
      </c>
      <c r="S513" s="2">
        <v>0.01</v>
      </c>
      <c r="T513">
        <f t="shared" si="28"/>
        <v>0.4</v>
      </c>
      <c r="U513">
        <f t="shared" si="29"/>
        <v>13.4</v>
      </c>
      <c r="V513">
        <f t="shared" si="30"/>
        <v>1.0281655000000001</v>
      </c>
      <c r="W513">
        <f t="shared" si="31"/>
        <v>3.8698579250000003</v>
      </c>
    </row>
    <row r="514" spans="1:23" x14ac:dyDescent="0.25">
      <c r="A514" t="s">
        <v>2051</v>
      </c>
      <c r="B514" s="1">
        <v>43055</v>
      </c>
      <c r="C514" t="s">
        <v>2052</v>
      </c>
      <c r="D514" t="s">
        <v>965</v>
      </c>
      <c r="E514" t="s">
        <v>2053</v>
      </c>
      <c r="F514" s="1">
        <v>43054</v>
      </c>
      <c r="G514">
        <v>1</v>
      </c>
      <c r="H514">
        <v>12494</v>
      </c>
      <c r="I514">
        <v>252</v>
      </c>
      <c r="J514">
        <v>3</v>
      </c>
      <c r="K514">
        <v>91</v>
      </c>
      <c r="L514" t="b">
        <v>0</v>
      </c>
      <c r="M514" t="b">
        <v>0</v>
      </c>
      <c r="N514" t="b">
        <v>0</v>
      </c>
      <c r="O514">
        <v>1</v>
      </c>
      <c r="P514">
        <v>1</v>
      </c>
      <c r="Q514" s="2">
        <v>0.02</v>
      </c>
      <c r="R514" s="2">
        <v>0</v>
      </c>
      <c r="S514" s="2">
        <v>0.01</v>
      </c>
      <c r="T514">
        <f t="shared" ref="T514:T577" si="32">G514*0.4</f>
        <v>0.4</v>
      </c>
      <c r="U514">
        <f t="shared" ref="U514:U577" si="33">-0.2*(O514-P514)+0.8*P514</f>
        <v>0.8</v>
      </c>
      <c r="V514">
        <f t="shared" ref="V514:V577" si="34">0.5*H514*0.000001+0.1*Q514*100+100*0.15*R514+100*0.25*S514</f>
        <v>0.45624700000000001</v>
      </c>
      <c r="W514">
        <f t="shared" ref="W514:W577" si="35">0.4*T514+0.25*U514+0.35*V514</f>
        <v>0.51968645000000002</v>
      </c>
    </row>
    <row r="515" spans="1:23" x14ac:dyDescent="0.25">
      <c r="A515" t="s">
        <v>2054</v>
      </c>
      <c r="B515" s="1">
        <v>43078</v>
      </c>
      <c r="C515" t="s">
        <v>2055</v>
      </c>
      <c r="D515" t="s">
        <v>2056</v>
      </c>
      <c r="E515" t="s">
        <v>2057</v>
      </c>
      <c r="F515" s="1">
        <v>43072</v>
      </c>
      <c r="G515">
        <v>1</v>
      </c>
      <c r="H515">
        <v>30075</v>
      </c>
      <c r="I515">
        <v>971</v>
      </c>
      <c r="J515">
        <v>40</v>
      </c>
      <c r="K515">
        <v>62</v>
      </c>
      <c r="L515" t="b">
        <v>0</v>
      </c>
      <c r="M515" t="b">
        <v>0</v>
      </c>
      <c r="N515" t="b">
        <v>0</v>
      </c>
      <c r="O515">
        <v>6</v>
      </c>
      <c r="P515">
        <v>3</v>
      </c>
      <c r="Q515" s="2">
        <v>0.03</v>
      </c>
      <c r="R515" s="2">
        <v>0</v>
      </c>
      <c r="S515" s="2">
        <v>0</v>
      </c>
      <c r="T515">
        <f t="shared" si="32"/>
        <v>0.4</v>
      </c>
      <c r="U515">
        <f t="shared" si="33"/>
        <v>1.8000000000000003</v>
      </c>
      <c r="V515">
        <f t="shared" si="34"/>
        <v>0.31503749999999997</v>
      </c>
      <c r="W515">
        <f t="shared" si="35"/>
        <v>0.72026312500000012</v>
      </c>
    </row>
    <row r="516" spans="1:23" x14ac:dyDescent="0.25">
      <c r="A516" t="s">
        <v>2058</v>
      </c>
      <c r="B516" s="1">
        <v>43075</v>
      </c>
      <c r="C516" t="s">
        <v>2059</v>
      </c>
      <c r="D516" t="s">
        <v>2060</v>
      </c>
      <c r="E516" t="s">
        <v>2061</v>
      </c>
      <c r="F516" s="1">
        <v>43067</v>
      </c>
      <c r="G516">
        <v>1</v>
      </c>
      <c r="H516">
        <v>931841</v>
      </c>
      <c r="I516">
        <v>23398</v>
      </c>
      <c r="J516">
        <v>617</v>
      </c>
      <c r="K516">
        <v>1902</v>
      </c>
      <c r="L516" t="b">
        <v>0</v>
      </c>
      <c r="M516" t="b">
        <v>0</v>
      </c>
      <c r="N516" t="b">
        <v>0</v>
      </c>
      <c r="O516">
        <v>8</v>
      </c>
      <c r="P516">
        <v>8</v>
      </c>
      <c r="Q516" s="2">
        <v>0.03</v>
      </c>
      <c r="R516" s="2">
        <v>0</v>
      </c>
      <c r="S516" s="2">
        <v>0</v>
      </c>
      <c r="T516">
        <f t="shared" si="32"/>
        <v>0.4</v>
      </c>
      <c r="U516">
        <f t="shared" si="33"/>
        <v>6.4</v>
      </c>
      <c r="V516">
        <f t="shared" si="34"/>
        <v>0.7659205</v>
      </c>
      <c r="W516">
        <f t="shared" si="35"/>
        <v>2.0280721750000001</v>
      </c>
    </row>
    <row r="517" spans="1:23" x14ac:dyDescent="0.25">
      <c r="A517" t="s">
        <v>2062</v>
      </c>
      <c r="B517" s="1">
        <v>43189</v>
      </c>
      <c r="C517" t="s">
        <v>2063</v>
      </c>
      <c r="D517" t="s">
        <v>29</v>
      </c>
      <c r="E517" t="s">
        <v>2064</v>
      </c>
      <c r="F517" s="1">
        <v>43174</v>
      </c>
      <c r="G517">
        <v>1</v>
      </c>
      <c r="H517">
        <v>1170696</v>
      </c>
      <c r="I517">
        <v>34500</v>
      </c>
      <c r="J517">
        <v>5272</v>
      </c>
      <c r="K517">
        <v>5999</v>
      </c>
      <c r="L517" t="b">
        <v>0</v>
      </c>
      <c r="M517" t="b">
        <v>0</v>
      </c>
      <c r="N517" t="b">
        <v>0</v>
      </c>
      <c r="O517">
        <v>15</v>
      </c>
      <c r="P517">
        <v>15</v>
      </c>
      <c r="Q517" s="2">
        <v>0.03</v>
      </c>
      <c r="R517" s="2">
        <v>0</v>
      </c>
      <c r="S517" s="2">
        <v>0.01</v>
      </c>
      <c r="T517">
        <f t="shared" si="32"/>
        <v>0.4</v>
      </c>
      <c r="U517">
        <f t="shared" si="33"/>
        <v>12</v>
      </c>
      <c r="V517">
        <f t="shared" si="34"/>
        <v>1.135348</v>
      </c>
      <c r="W517">
        <f t="shared" si="35"/>
        <v>3.5573718000000003</v>
      </c>
    </row>
    <row r="518" spans="1:23" x14ac:dyDescent="0.25">
      <c r="A518" t="s">
        <v>2065</v>
      </c>
      <c r="B518" s="1">
        <v>43080</v>
      </c>
      <c r="C518" t="s">
        <v>2066</v>
      </c>
      <c r="D518" t="s">
        <v>487</v>
      </c>
      <c r="E518" t="s">
        <v>2067</v>
      </c>
      <c r="F518" s="1">
        <v>43075</v>
      </c>
      <c r="G518">
        <v>1</v>
      </c>
      <c r="H518">
        <v>162868</v>
      </c>
      <c r="I518">
        <v>1966</v>
      </c>
      <c r="J518">
        <v>933</v>
      </c>
      <c r="K518">
        <v>1055</v>
      </c>
      <c r="L518" t="b">
        <v>0</v>
      </c>
      <c r="M518" t="b">
        <v>0</v>
      </c>
      <c r="N518" t="b">
        <v>0</v>
      </c>
      <c r="O518">
        <v>5</v>
      </c>
      <c r="P518">
        <v>4</v>
      </c>
      <c r="Q518" s="2">
        <v>0.01</v>
      </c>
      <c r="R518" s="2">
        <v>-0.01</v>
      </c>
      <c r="S518" s="2">
        <v>0.01</v>
      </c>
      <c r="T518">
        <f t="shared" si="32"/>
        <v>0.4</v>
      </c>
      <c r="U518">
        <f t="shared" si="33"/>
        <v>3</v>
      </c>
      <c r="V518">
        <f t="shared" si="34"/>
        <v>0.28143399999999996</v>
      </c>
      <c r="W518">
        <f t="shared" si="35"/>
        <v>1.0085019</v>
      </c>
    </row>
    <row r="519" spans="1:23" x14ac:dyDescent="0.25">
      <c r="A519" t="s">
        <v>2068</v>
      </c>
      <c r="B519" s="1">
        <v>43092</v>
      </c>
      <c r="C519" t="s">
        <v>2069</v>
      </c>
      <c r="D519" t="s">
        <v>2070</v>
      </c>
      <c r="E519" t="s">
        <v>2071</v>
      </c>
      <c r="F519" s="1">
        <v>43086</v>
      </c>
      <c r="G519">
        <v>1</v>
      </c>
      <c r="H519">
        <v>287733</v>
      </c>
      <c r="I519">
        <v>23760</v>
      </c>
      <c r="J519">
        <v>302</v>
      </c>
      <c r="K519">
        <v>3700</v>
      </c>
      <c r="L519" t="b">
        <v>0</v>
      </c>
      <c r="M519" t="b">
        <v>0</v>
      </c>
      <c r="N519" t="b">
        <v>0</v>
      </c>
      <c r="O519">
        <v>6</v>
      </c>
      <c r="P519">
        <v>5</v>
      </c>
      <c r="Q519" s="2">
        <v>0.08</v>
      </c>
      <c r="R519" s="2">
        <v>0</v>
      </c>
      <c r="S519" s="2">
        <v>0.01</v>
      </c>
      <c r="T519">
        <f t="shared" si="32"/>
        <v>0.4</v>
      </c>
      <c r="U519">
        <f t="shared" si="33"/>
        <v>3.8</v>
      </c>
      <c r="V519">
        <f t="shared" si="34"/>
        <v>1.1938664999999999</v>
      </c>
      <c r="W519">
        <f t="shared" si="35"/>
        <v>1.5278532749999998</v>
      </c>
    </row>
    <row r="520" spans="1:23" x14ac:dyDescent="0.25">
      <c r="A520" t="s">
        <v>2072</v>
      </c>
      <c r="B520" s="1">
        <v>43162</v>
      </c>
      <c r="C520" t="s">
        <v>2073</v>
      </c>
      <c r="D520" t="s">
        <v>2074</v>
      </c>
      <c r="E520" t="s">
        <v>2075</v>
      </c>
      <c r="F520" s="1">
        <v>43148</v>
      </c>
      <c r="G520">
        <v>1</v>
      </c>
      <c r="H520">
        <v>7628116</v>
      </c>
      <c r="I520">
        <v>85230</v>
      </c>
      <c r="J520">
        <v>2612</v>
      </c>
      <c r="K520">
        <v>13141</v>
      </c>
      <c r="L520" t="b">
        <v>0</v>
      </c>
      <c r="M520" t="b">
        <v>0</v>
      </c>
      <c r="N520" t="b">
        <v>0</v>
      </c>
      <c r="O520">
        <v>14</v>
      </c>
      <c r="P520">
        <v>9</v>
      </c>
      <c r="Q520" s="2">
        <v>0.01</v>
      </c>
      <c r="R520" s="2">
        <v>0</v>
      </c>
      <c r="S520" s="2">
        <v>0</v>
      </c>
      <c r="T520">
        <f t="shared" si="32"/>
        <v>0.4</v>
      </c>
      <c r="U520">
        <f t="shared" si="33"/>
        <v>6.2</v>
      </c>
      <c r="V520">
        <f t="shared" si="34"/>
        <v>3.9140579999999998</v>
      </c>
      <c r="W520">
        <f t="shared" si="35"/>
        <v>3.0799202999999995</v>
      </c>
    </row>
    <row r="521" spans="1:23" x14ac:dyDescent="0.25">
      <c r="A521" t="s">
        <v>2076</v>
      </c>
      <c r="B521" s="1">
        <v>43082</v>
      </c>
      <c r="C521" t="s">
        <v>2077</v>
      </c>
      <c r="D521" t="s">
        <v>2078</v>
      </c>
      <c r="E521" t="s">
        <v>2079</v>
      </c>
      <c r="F521" s="1">
        <v>43075</v>
      </c>
      <c r="G521">
        <v>1</v>
      </c>
      <c r="H521">
        <v>139989</v>
      </c>
      <c r="I521">
        <v>9122</v>
      </c>
      <c r="J521">
        <v>120</v>
      </c>
      <c r="K521">
        <v>772</v>
      </c>
      <c r="L521" t="b">
        <v>0</v>
      </c>
      <c r="M521" t="b">
        <v>0</v>
      </c>
      <c r="N521" t="b">
        <v>0</v>
      </c>
      <c r="O521">
        <v>7</v>
      </c>
      <c r="P521">
        <v>1</v>
      </c>
      <c r="Q521" s="2">
        <v>7.0000000000000007E-2</v>
      </c>
      <c r="R521" s="2">
        <v>0</v>
      </c>
      <c r="S521" s="2">
        <v>0.01</v>
      </c>
      <c r="T521">
        <f t="shared" si="32"/>
        <v>0.4</v>
      </c>
      <c r="U521">
        <f t="shared" si="33"/>
        <v>-0.40000000000000013</v>
      </c>
      <c r="V521">
        <f t="shared" si="34"/>
        <v>1.0199945000000001</v>
      </c>
      <c r="W521">
        <f t="shared" si="35"/>
        <v>0.41699807500000002</v>
      </c>
    </row>
    <row r="522" spans="1:23" x14ac:dyDescent="0.25">
      <c r="A522" t="s">
        <v>2080</v>
      </c>
      <c r="B522" s="1">
        <v>43134</v>
      </c>
      <c r="C522" t="s">
        <v>2081</v>
      </c>
      <c r="D522" t="s">
        <v>818</v>
      </c>
      <c r="E522" t="s">
        <v>2082</v>
      </c>
      <c r="F522" s="1">
        <v>43128</v>
      </c>
      <c r="G522">
        <v>1</v>
      </c>
      <c r="H522">
        <v>443354</v>
      </c>
      <c r="I522">
        <v>4052</v>
      </c>
      <c r="J522">
        <v>332</v>
      </c>
      <c r="K522">
        <v>345</v>
      </c>
      <c r="L522" t="b">
        <v>0</v>
      </c>
      <c r="M522" t="b">
        <v>0</v>
      </c>
      <c r="N522" t="b">
        <v>0</v>
      </c>
      <c r="O522">
        <v>6</v>
      </c>
      <c r="P522">
        <v>5</v>
      </c>
      <c r="Q522" s="2">
        <v>0.01</v>
      </c>
      <c r="R522" s="2">
        <v>0</v>
      </c>
      <c r="S522" s="2">
        <v>0</v>
      </c>
      <c r="T522">
        <f t="shared" si="32"/>
        <v>0.4</v>
      </c>
      <c r="U522">
        <f t="shared" si="33"/>
        <v>3.8</v>
      </c>
      <c r="V522">
        <f t="shared" si="34"/>
        <v>0.32167699999999999</v>
      </c>
      <c r="W522">
        <f t="shared" si="35"/>
        <v>1.22258695</v>
      </c>
    </row>
    <row r="523" spans="1:23" x14ac:dyDescent="0.25">
      <c r="A523" t="s">
        <v>2083</v>
      </c>
      <c r="B523" s="1">
        <v>43258</v>
      </c>
      <c r="C523" t="s">
        <v>2084</v>
      </c>
      <c r="D523" t="s">
        <v>512</v>
      </c>
      <c r="E523" t="s">
        <v>2085</v>
      </c>
      <c r="F523" s="1">
        <v>43235</v>
      </c>
      <c r="G523">
        <v>1</v>
      </c>
      <c r="H523">
        <v>791080</v>
      </c>
      <c r="I523">
        <v>5694</v>
      </c>
      <c r="J523">
        <v>423</v>
      </c>
      <c r="K523">
        <v>726</v>
      </c>
      <c r="L523" t="b">
        <v>0</v>
      </c>
      <c r="M523" t="b">
        <v>0</v>
      </c>
      <c r="N523" t="b">
        <v>0</v>
      </c>
      <c r="O523">
        <v>23</v>
      </c>
      <c r="P523">
        <v>22</v>
      </c>
      <c r="Q523" s="2">
        <v>0.01</v>
      </c>
      <c r="R523" s="2">
        <v>0</v>
      </c>
      <c r="S523" s="2">
        <v>0</v>
      </c>
      <c r="T523">
        <f t="shared" si="32"/>
        <v>0.4</v>
      </c>
      <c r="U523">
        <f t="shared" si="33"/>
        <v>17.400000000000002</v>
      </c>
      <c r="V523">
        <f t="shared" si="34"/>
        <v>0.49553999999999998</v>
      </c>
      <c r="W523">
        <f t="shared" si="35"/>
        <v>4.6834390000000008</v>
      </c>
    </row>
    <row r="524" spans="1:23" x14ac:dyDescent="0.25">
      <c r="A524" t="s">
        <v>2086</v>
      </c>
      <c r="B524" s="1">
        <v>43227</v>
      </c>
      <c r="C524" t="s">
        <v>2087</v>
      </c>
      <c r="D524" t="s">
        <v>1213</v>
      </c>
      <c r="E524" t="s">
        <v>2088</v>
      </c>
      <c r="F524" s="1">
        <v>43218</v>
      </c>
      <c r="G524">
        <v>1</v>
      </c>
      <c r="H524">
        <v>253623</v>
      </c>
      <c r="I524">
        <v>3297</v>
      </c>
      <c r="J524">
        <v>88</v>
      </c>
      <c r="K524">
        <v>498</v>
      </c>
      <c r="L524" t="b">
        <v>0</v>
      </c>
      <c r="M524" t="b">
        <v>0</v>
      </c>
      <c r="N524" t="b">
        <v>0</v>
      </c>
      <c r="O524">
        <v>9</v>
      </c>
      <c r="P524">
        <v>8</v>
      </c>
      <c r="Q524" s="2">
        <v>0.01</v>
      </c>
      <c r="R524" s="2">
        <v>0</v>
      </c>
      <c r="S524" s="2">
        <v>0</v>
      </c>
      <c r="T524">
        <f t="shared" si="32"/>
        <v>0.4</v>
      </c>
      <c r="U524">
        <f t="shared" si="33"/>
        <v>6.2</v>
      </c>
      <c r="V524">
        <f t="shared" si="34"/>
        <v>0.2268115</v>
      </c>
      <c r="W524">
        <f t="shared" si="35"/>
        <v>1.7893840249999999</v>
      </c>
    </row>
    <row r="525" spans="1:23" x14ac:dyDescent="0.25">
      <c r="A525" t="s">
        <v>2089</v>
      </c>
      <c r="B525" s="1">
        <v>43146</v>
      </c>
      <c r="C525" t="s">
        <v>2090</v>
      </c>
      <c r="D525" t="s">
        <v>1143</v>
      </c>
      <c r="E525" t="s">
        <v>2091</v>
      </c>
      <c r="F525" s="1">
        <v>43139</v>
      </c>
      <c r="G525">
        <v>1</v>
      </c>
      <c r="H525">
        <v>60568</v>
      </c>
      <c r="I525">
        <v>2013</v>
      </c>
      <c r="J525">
        <v>19</v>
      </c>
      <c r="K525">
        <v>309</v>
      </c>
      <c r="L525" t="b">
        <v>0</v>
      </c>
      <c r="M525" t="b">
        <v>0</v>
      </c>
      <c r="N525" t="b">
        <v>0</v>
      </c>
      <c r="O525">
        <v>7</v>
      </c>
      <c r="P525">
        <v>7</v>
      </c>
      <c r="Q525" s="2">
        <v>0.03</v>
      </c>
      <c r="R525" s="2">
        <v>0</v>
      </c>
      <c r="S525" s="2">
        <v>0.01</v>
      </c>
      <c r="T525">
        <f t="shared" si="32"/>
        <v>0.4</v>
      </c>
      <c r="U525">
        <f t="shared" si="33"/>
        <v>5.6000000000000005</v>
      </c>
      <c r="V525">
        <f t="shared" si="34"/>
        <v>0.58028400000000002</v>
      </c>
      <c r="W525">
        <f t="shared" si="35"/>
        <v>1.7630994</v>
      </c>
    </row>
    <row r="526" spans="1:23" x14ac:dyDescent="0.25">
      <c r="A526" t="s">
        <v>2092</v>
      </c>
      <c r="B526" s="1">
        <v>43125</v>
      </c>
      <c r="C526" t="s">
        <v>2093</v>
      </c>
      <c r="D526" t="s">
        <v>860</v>
      </c>
      <c r="E526" t="s">
        <v>2094</v>
      </c>
      <c r="F526" s="1">
        <v>43119</v>
      </c>
      <c r="G526">
        <v>1</v>
      </c>
      <c r="H526">
        <v>223433</v>
      </c>
      <c r="I526">
        <v>12960</v>
      </c>
      <c r="J526">
        <v>298</v>
      </c>
      <c r="K526">
        <v>1120</v>
      </c>
      <c r="L526" t="b">
        <v>0</v>
      </c>
      <c r="M526" t="b">
        <v>0</v>
      </c>
      <c r="N526" t="b">
        <v>0</v>
      </c>
      <c r="O526">
        <v>6</v>
      </c>
      <c r="P526">
        <v>6</v>
      </c>
      <c r="Q526" s="2">
        <v>0.06</v>
      </c>
      <c r="R526" s="2">
        <v>0</v>
      </c>
      <c r="S526" s="2">
        <v>0.01</v>
      </c>
      <c r="T526">
        <f t="shared" si="32"/>
        <v>0.4</v>
      </c>
      <c r="U526">
        <f t="shared" si="33"/>
        <v>4.8000000000000007</v>
      </c>
      <c r="V526">
        <f t="shared" si="34"/>
        <v>0.96171649999999997</v>
      </c>
      <c r="W526">
        <f t="shared" si="35"/>
        <v>1.6966007750000003</v>
      </c>
    </row>
    <row r="527" spans="1:23" x14ac:dyDescent="0.25">
      <c r="A527" t="s">
        <v>2095</v>
      </c>
      <c r="B527" s="1">
        <v>43149</v>
      </c>
      <c r="C527" t="s">
        <v>2096</v>
      </c>
      <c r="D527" t="s">
        <v>324</v>
      </c>
      <c r="E527" t="s">
        <v>2097</v>
      </c>
      <c r="F527" s="1">
        <v>43139</v>
      </c>
      <c r="G527">
        <v>1</v>
      </c>
      <c r="H527">
        <v>1584221</v>
      </c>
      <c r="I527">
        <v>15815</v>
      </c>
      <c r="J527">
        <v>704</v>
      </c>
      <c r="K527">
        <v>861</v>
      </c>
      <c r="L527" t="b">
        <v>0</v>
      </c>
      <c r="M527" t="b">
        <v>0</v>
      </c>
      <c r="N527" t="b">
        <v>0</v>
      </c>
      <c r="O527">
        <v>10</v>
      </c>
      <c r="P527">
        <v>9</v>
      </c>
      <c r="Q527" s="2">
        <v>0.01</v>
      </c>
      <c r="R527" s="2">
        <v>0</v>
      </c>
      <c r="S527" s="2">
        <v>0</v>
      </c>
      <c r="T527">
        <f t="shared" si="32"/>
        <v>0.4</v>
      </c>
      <c r="U527">
        <f t="shared" si="33"/>
        <v>7</v>
      </c>
      <c r="V527">
        <f t="shared" si="34"/>
        <v>0.89211049999999992</v>
      </c>
      <c r="W527">
        <f t="shared" si="35"/>
        <v>2.2222386750000003</v>
      </c>
    </row>
    <row r="528" spans="1:23" x14ac:dyDescent="0.25">
      <c r="A528" t="s">
        <v>2098</v>
      </c>
      <c r="B528" s="1">
        <v>43063</v>
      </c>
      <c r="C528" t="s">
        <v>2099</v>
      </c>
      <c r="D528" t="s">
        <v>818</v>
      </c>
      <c r="E528" t="s">
        <v>2100</v>
      </c>
      <c r="F528" s="1">
        <v>43059</v>
      </c>
      <c r="G528">
        <v>1</v>
      </c>
      <c r="H528">
        <v>146487</v>
      </c>
      <c r="I528">
        <v>2270</v>
      </c>
      <c r="J528">
        <v>25</v>
      </c>
      <c r="K528">
        <v>65</v>
      </c>
      <c r="L528" t="b">
        <v>0</v>
      </c>
      <c r="M528" t="b">
        <v>0</v>
      </c>
      <c r="N528" t="b">
        <v>0</v>
      </c>
      <c r="O528">
        <v>4</v>
      </c>
      <c r="P528">
        <v>3</v>
      </c>
      <c r="Q528" s="2">
        <v>0.02</v>
      </c>
      <c r="R528" s="2">
        <v>0</v>
      </c>
      <c r="S528" s="2">
        <v>0</v>
      </c>
      <c r="T528">
        <f t="shared" si="32"/>
        <v>0.4</v>
      </c>
      <c r="U528">
        <f t="shared" si="33"/>
        <v>2.2000000000000002</v>
      </c>
      <c r="V528">
        <f t="shared" si="34"/>
        <v>0.27324350000000003</v>
      </c>
      <c r="W528">
        <f t="shared" si="35"/>
        <v>0.80563522500000007</v>
      </c>
    </row>
    <row r="529" spans="1:23" x14ac:dyDescent="0.25">
      <c r="A529" t="s">
        <v>2101</v>
      </c>
      <c r="B529" s="1">
        <v>43264</v>
      </c>
      <c r="C529" t="s">
        <v>2102</v>
      </c>
      <c r="D529" t="s">
        <v>2103</v>
      </c>
      <c r="E529" t="s">
        <v>2104</v>
      </c>
      <c r="F529" s="1">
        <v>43257</v>
      </c>
      <c r="G529">
        <v>1</v>
      </c>
      <c r="H529">
        <v>3245471</v>
      </c>
      <c r="I529">
        <v>262291</v>
      </c>
      <c r="J529">
        <v>8376</v>
      </c>
      <c r="K529">
        <v>24202</v>
      </c>
      <c r="L529" t="b">
        <v>0</v>
      </c>
      <c r="M529" t="b">
        <v>0</v>
      </c>
      <c r="N529" t="b">
        <v>0</v>
      </c>
      <c r="O529">
        <v>7</v>
      </c>
      <c r="P529">
        <v>7</v>
      </c>
      <c r="Q529" s="2">
        <v>0.08</v>
      </c>
      <c r="R529" s="2">
        <v>0</v>
      </c>
      <c r="S529" s="2">
        <v>0.01</v>
      </c>
      <c r="T529">
        <f t="shared" si="32"/>
        <v>0.4</v>
      </c>
      <c r="U529">
        <f t="shared" si="33"/>
        <v>5.6000000000000005</v>
      </c>
      <c r="V529">
        <f t="shared" si="34"/>
        <v>2.6727354999999999</v>
      </c>
      <c r="W529">
        <f t="shared" si="35"/>
        <v>2.4954574250000001</v>
      </c>
    </row>
    <row r="530" spans="1:23" x14ac:dyDescent="0.25">
      <c r="A530" t="s">
        <v>2105</v>
      </c>
      <c r="B530" s="1">
        <v>43109</v>
      </c>
      <c r="C530" t="s">
        <v>2106</v>
      </c>
      <c r="D530" t="s">
        <v>2107</v>
      </c>
      <c r="E530" t="s">
        <v>2108</v>
      </c>
      <c r="F530" s="1">
        <v>43105</v>
      </c>
      <c r="G530">
        <v>1</v>
      </c>
      <c r="H530">
        <v>47402</v>
      </c>
      <c r="I530">
        <v>312</v>
      </c>
      <c r="J530">
        <v>64</v>
      </c>
      <c r="K530">
        <v>223</v>
      </c>
      <c r="L530" t="b">
        <v>0</v>
      </c>
      <c r="M530" t="b">
        <v>0</v>
      </c>
      <c r="N530" t="b">
        <v>0</v>
      </c>
      <c r="O530">
        <v>4</v>
      </c>
      <c r="P530">
        <v>4</v>
      </c>
      <c r="Q530" s="2">
        <v>0.01</v>
      </c>
      <c r="R530" s="2">
        <v>0</v>
      </c>
      <c r="S530" s="2">
        <v>0</v>
      </c>
      <c r="T530">
        <f t="shared" si="32"/>
        <v>0.4</v>
      </c>
      <c r="U530">
        <f t="shared" si="33"/>
        <v>3.2</v>
      </c>
      <c r="V530">
        <f t="shared" si="34"/>
        <v>0.12370100000000001</v>
      </c>
      <c r="W530">
        <f t="shared" si="35"/>
        <v>1.0032953500000001</v>
      </c>
    </row>
    <row r="531" spans="1:23" x14ac:dyDescent="0.25">
      <c r="A531" t="s">
        <v>2109</v>
      </c>
      <c r="B531" s="1">
        <v>43180</v>
      </c>
      <c r="C531" t="s">
        <v>2110</v>
      </c>
      <c r="D531" t="s">
        <v>523</v>
      </c>
      <c r="E531" t="s">
        <v>2111</v>
      </c>
      <c r="F531" s="1">
        <v>43165</v>
      </c>
      <c r="G531">
        <v>1</v>
      </c>
      <c r="H531">
        <v>7714606</v>
      </c>
      <c r="I531">
        <v>147739</v>
      </c>
      <c r="J531">
        <v>5874</v>
      </c>
      <c r="K531">
        <v>18531</v>
      </c>
      <c r="L531" t="b">
        <v>0</v>
      </c>
      <c r="M531" t="b">
        <v>0</v>
      </c>
      <c r="N531" t="b">
        <v>0</v>
      </c>
      <c r="O531">
        <v>15</v>
      </c>
      <c r="P531">
        <v>15</v>
      </c>
      <c r="Q531" s="2">
        <v>0.02</v>
      </c>
      <c r="R531" s="2">
        <v>0</v>
      </c>
      <c r="S531" s="2">
        <v>0</v>
      </c>
      <c r="T531">
        <f t="shared" si="32"/>
        <v>0.4</v>
      </c>
      <c r="U531">
        <f t="shared" si="33"/>
        <v>12</v>
      </c>
      <c r="V531">
        <f t="shared" si="34"/>
        <v>4.0573030000000001</v>
      </c>
      <c r="W531">
        <f t="shared" si="35"/>
        <v>4.5800560499999996</v>
      </c>
    </row>
    <row r="532" spans="1:23" x14ac:dyDescent="0.25">
      <c r="A532" t="s">
        <v>2112</v>
      </c>
      <c r="B532" s="1">
        <v>43206</v>
      </c>
      <c r="C532" t="s">
        <v>2113</v>
      </c>
      <c r="D532" t="s">
        <v>403</v>
      </c>
      <c r="E532" t="s">
        <v>2114</v>
      </c>
      <c r="F532" s="1">
        <v>43191</v>
      </c>
      <c r="G532">
        <v>1</v>
      </c>
      <c r="H532">
        <v>2029938</v>
      </c>
      <c r="I532">
        <v>33784</v>
      </c>
      <c r="J532">
        <v>1958</v>
      </c>
      <c r="K532">
        <v>2203</v>
      </c>
      <c r="L532" t="b">
        <v>0</v>
      </c>
      <c r="M532" t="b">
        <v>0</v>
      </c>
      <c r="N532" t="b">
        <v>0</v>
      </c>
      <c r="O532">
        <v>15</v>
      </c>
      <c r="P532">
        <v>9</v>
      </c>
      <c r="Q532" s="2">
        <v>0.02</v>
      </c>
      <c r="R532" s="2">
        <v>0</v>
      </c>
      <c r="S532" s="2">
        <v>0</v>
      </c>
      <c r="T532">
        <f t="shared" si="32"/>
        <v>0.4</v>
      </c>
      <c r="U532">
        <f t="shared" si="33"/>
        <v>6</v>
      </c>
      <c r="V532">
        <f t="shared" si="34"/>
        <v>1.214969</v>
      </c>
      <c r="W532">
        <f t="shared" si="35"/>
        <v>2.08523915</v>
      </c>
    </row>
    <row r="533" spans="1:23" x14ac:dyDescent="0.25">
      <c r="A533" t="s">
        <v>2115</v>
      </c>
      <c r="B533" s="1">
        <v>43234</v>
      </c>
      <c r="C533" t="s">
        <v>2116</v>
      </c>
      <c r="D533" t="s">
        <v>810</v>
      </c>
      <c r="E533" t="s">
        <v>2117</v>
      </c>
      <c r="F533" s="1">
        <v>43221</v>
      </c>
      <c r="G533">
        <v>1</v>
      </c>
      <c r="H533">
        <v>1908298</v>
      </c>
      <c r="I533">
        <v>55993</v>
      </c>
      <c r="J533">
        <v>1349</v>
      </c>
      <c r="K533">
        <v>8864</v>
      </c>
      <c r="L533" t="b">
        <v>0</v>
      </c>
      <c r="M533" t="b">
        <v>0</v>
      </c>
      <c r="N533" t="b">
        <v>0</v>
      </c>
      <c r="O533">
        <v>13</v>
      </c>
      <c r="P533">
        <v>13</v>
      </c>
      <c r="Q533" s="2">
        <v>0.03</v>
      </c>
      <c r="R533" s="2">
        <v>0</v>
      </c>
      <c r="S533" s="2">
        <v>0</v>
      </c>
      <c r="T533">
        <f t="shared" si="32"/>
        <v>0.4</v>
      </c>
      <c r="U533">
        <f t="shared" si="33"/>
        <v>10.4</v>
      </c>
      <c r="V533">
        <f t="shared" si="34"/>
        <v>1.254149</v>
      </c>
      <c r="W533">
        <f t="shared" si="35"/>
        <v>3.1989521500000002</v>
      </c>
    </row>
    <row r="534" spans="1:23" x14ac:dyDescent="0.25">
      <c r="A534" t="s">
        <v>2118</v>
      </c>
      <c r="B534" s="1">
        <v>43181</v>
      </c>
      <c r="C534" t="s">
        <v>2119</v>
      </c>
      <c r="D534" t="s">
        <v>355</v>
      </c>
      <c r="E534" t="s">
        <v>2120</v>
      </c>
      <c r="F534" s="1">
        <v>43179</v>
      </c>
      <c r="G534">
        <v>1</v>
      </c>
      <c r="H534">
        <v>945936</v>
      </c>
      <c r="I534">
        <v>14025</v>
      </c>
      <c r="J534">
        <v>154</v>
      </c>
      <c r="K534">
        <v>991</v>
      </c>
      <c r="L534" t="b">
        <v>0</v>
      </c>
      <c r="M534" t="b">
        <v>0</v>
      </c>
      <c r="N534" t="b">
        <v>0</v>
      </c>
      <c r="O534">
        <v>2</v>
      </c>
      <c r="P534">
        <v>1</v>
      </c>
      <c r="Q534" s="2">
        <v>0.01</v>
      </c>
      <c r="R534" s="2">
        <v>0</v>
      </c>
      <c r="S534" s="2">
        <v>0</v>
      </c>
      <c r="T534">
        <f t="shared" si="32"/>
        <v>0.4</v>
      </c>
      <c r="U534">
        <f t="shared" si="33"/>
        <v>0.60000000000000009</v>
      </c>
      <c r="V534">
        <f t="shared" si="34"/>
        <v>0.57296800000000003</v>
      </c>
      <c r="W534">
        <f t="shared" si="35"/>
        <v>0.51053880000000007</v>
      </c>
    </row>
    <row r="535" spans="1:23" x14ac:dyDescent="0.25">
      <c r="A535" t="s">
        <v>2121</v>
      </c>
      <c r="B535" s="1">
        <v>43053</v>
      </c>
      <c r="C535" t="s">
        <v>2122</v>
      </c>
      <c r="D535" t="s">
        <v>2123</v>
      </c>
      <c r="E535" t="s">
        <v>2124</v>
      </c>
      <c r="F535" s="1">
        <v>43047</v>
      </c>
      <c r="G535">
        <v>1</v>
      </c>
      <c r="H535">
        <v>1905487</v>
      </c>
      <c r="I535">
        <v>65854</v>
      </c>
      <c r="J535">
        <v>2442</v>
      </c>
      <c r="K535">
        <v>4490</v>
      </c>
      <c r="L535" t="b">
        <v>0</v>
      </c>
      <c r="M535" t="b">
        <v>0</v>
      </c>
      <c r="N535" t="b">
        <v>0</v>
      </c>
      <c r="O535">
        <v>6</v>
      </c>
      <c r="P535">
        <v>1</v>
      </c>
      <c r="Q535" s="2">
        <v>0.03</v>
      </c>
      <c r="R535" s="2">
        <v>0</v>
      </c>
      <c r="S535" s="2">
        <v>0</v>
      </c>
      <c r="T535">
        <f t="shared" si="32"/>
        <v>0.4</v>
      </c>
      <c r="U535">
        <f t="shared" si="33"/>
        <v>-0.19999999999999996</v>
      </c>
      <c r="V535">
        <f t="shared" si="34"/>
        <v>1.2527435</v>
      </c>
      <c r="W535">
        <f t="shared" si="35"/>
        <v>0.54846022500000002</v>
      </c>
    </row>
    <row r="536" spans="1:23" x14ac:dyDescent="0.25">
      <c r="A536" t="s">
        <v>2125</v>
      </c>
      <c r="B536" s="1">
        <v>43077</v>
      </c>
      <c r="C536" t="s">
        <v>2126</v>
      </c>
      <c r="D536" t="s">
        <v>2127</v>
      </c>
      <c r="E536" t="s">
        <v>2128</v>
      </c>
      <c r="F536" s="1">
        <v>43070</v>
      </c>
      <c r="G536">
        <v>1</v>
      </c>
      <c r="H536">
        <v>568142</v>
      </c>
      <c r="I536">
        <v>22210</v>
      </c>
      <c r="J536">
        <v>601</v>
      </c>
      <c r="K536">
        <v>1322</v>
      </c>
      <c r="L536" t="b">
        <v>0</v>
      </c>
      <c r="M536" t="b">
        <v>0</v>
      </c>
      <c r="N536" t="b">
        <v>0</v>
      </c>
      <c r="O536">
        <v>7</v>
      </c>
      <c r="P536">
        <v>7</v>
      </c>
      <c r="Q536" s="2">
        <v>0.04</v>
      </c>
      <c r="R536" s="2">
        <v>0</v>
      </c>
      <c r="S536" s="2">
        <v>0</v>
      </c>
      <c r="T536">
        <f t="shared" si="32"/>
        <v>0.4</v>
      </c>
      <c r="U536">
        <f t="shared" si="33"/>
        <v>5.6000000000000005</v>
      </c>
      <c r="V536">
        <f t="shared" si="34"/>
        <v>0.68407099999999998</v>
      </c>
      <c r="W536">
        <f t="shared" si="35"/>
        <v>1.7994248500000001</v>
      </c>
    </row>
    <row r="537" spans="1:23" x14ac:dyDescent="0.25">
      <c r="A537" t="s">
        <v>2129</v>
      </c>
      <c r="B537" s="1">
        <v>43109</v>
      </c>
      <c r="C537" t="s">
        <v>2130</v>
      </c>
      <c r="D537" t="s">
        <v>895</v>
      </c>
      <c r="E537" t="s">
        <v>2131</v>
      </c>
      <c r="F537" s="1">
        <v>43103</v>
      </c>
      <c r="G537">
        <v>1</v>
      </c>
      <c r="H537">
        <v>1147297</v>
      </c>
      <c r="I537">
        <v>14471</v>
      </c>
      <c r="J537">
        <v>367</v>
      </c>
      <c r="K537">
        <v>2649</v>
      </c>
      <c r="L537" t="b">
        <v>0</v>
      </c>
      <c r="M537" t="b">
        <v>0</v>
      </c>
      <c r="N537" t="b">
        <v>0</v>
      </c>
      <c r="O537">
        <v>6</v>
      </c>
      <c r="P537">
        <v>5</v>
      </c>
      <c r="Q537" s="2">
        <v>0.01</v>
      </c>
      <c r="R537" s="2">
        <v>0</v>
      </c>
      <c r="S537" s="2">
        <v>0</v>
      </c>
      <c r="T537">
        <f t="shared" si="32"/>
        <v>0.4</v>
      </c>
      <c r="U537">
        <f t="shared" si="33"/>
        <v>3.8</v>
      </c>
      <c r="V537">
        <f t="shared" si="34"/>
        <v>0.67364849999999998</v>
      </c>
      <c r="W537">
        <f t="shared" si="35"/>
        <v>1.3457769749999999</v>
      </c>
    </row>
    <row r="538" spans="1:23" x14ac:dyDescent="0.25">
      <c r="A538" t="s">
        <v>2132</v>
      </c>
      <c r="B538" s="1">
        <v>43230</v>
      </c>
      <c r="C538" t="s">
        <v>2133</v>
      </c>
      <c r="D538" t="s">
        <v>1935</v>
      </c>
      <c r="E538" t="s">
        <v>2134</v>
      </c>
      <c r="F538" s="1">
        <v>43219</v>
      </c>
      <c r="G538">
        <v>1</v>
      </c>
      <c r="H538">
        <v>174504</v>
      </c>
      <c r="I538">
        <v>11738</v>
      </c>
      <c r="J538">
        <v>78</v>
      </c>
      <c r="K538">
        <v>1093</v>
      </c>
      <c r="L538" t="b">
        <v>0</v>
      </c>
      <c r="M538" t="b">
        <v>0</v>
      </c>
      <c r="N538" t="b">
        <v>0</v>
      </c>
      <c r="O538">
        <v>11</v>
      </c>
      <c r="P538">
        <v>8</v>
      </c>
      <c r="Q538" s="2">
        <v>7.0000000000000007E-2</v>
      </c>
      <c r="R538" s="2">
        <v>0</v>
      </c>
      <c r="S538" s="2">
        <v>0.01</v>
      </c>
      <c r="T538">
        <f t="shared" si="32"/>
        <v>0.4</v>
      </c>
      <c r="U538">
        <f t="shared" si="33"/>
        <v>5.8000000000000007</v>
      </c>
      <c r="V538">
        <f t="shared" si="34"/>
        <v>1.0372520000000001</v>
      </c>
      <c r="W538">
        <f t="shared" si="35"/>
        <v>1.9730382000000004</v>
      </c>
    </row>
    <row r="539" spans="1:23" x14ac:dyDescent="0.25">
      <c r="A539" t="s">
        <v>2135</v>
      </c>
      <c r="B539" s="1">
        <v>43181</v>
      </c>
      <c r="C539" t="s">
        <v>2136</v>
      </c>
      <c r="D539" t="s">
        <v>1372</v>
      </c>
      <c r="E539" t="s">
        <v>2137</v>
      </c>
      <c r="F539" s="1">
        <v>43174</v>
      </c>
      <c r="G539">
        <v>1</v>
      </c>
      <c r="H539">
        <v>1346784</v>
      </c>
      <c r="I539">
        <v>48342</v>
      </c>
      <c r="J539">
        <v>1208</v>
      </c>
      <c r="K539">
        <v>2936</v>
      </c>
      <c r="L539" t="b">
        <v>0</v>
      </c>
      <c r="M539" t="b">
        <v>0</v>
      </c>
      <c r="N539" t="b">
        <v>0</v>
      </c>
      <c r="O539">
        <v>7</v>
      </c>
      <c r="P539">
        <v>7</v>
      </c>
      <c r="Q539" s="2">
        <v>0.04</v>
      </c>
      <c r="R539" s="2">
        <v>0</v>
      </c>
      <c r="S539" s="2">
        <v>0</v>
      </c>
      <c r="T539">
        <f t="shared" si="32"/>
        <v>0.4</v>
      </c>
      <c r="U539">
        <f t="shared" si="33"/>
        <v>5.6000000000000005</v>
      </c>
      <c r="V539">
        <f t="shared" si="34"/>
        <v>1.0733920000000001</v>
      </c>
      <c r="W539">
        <f t="shared" si="35"/>
        <v>1.9356872000000001</v>
      </c>
    </row>
    <row r="540" spans="1:23" x14ac:dyDescent="0.25">
      <c r="A540" t="s">
        <v>2138</v>
      </c>
      <c r="B540" s="1">
        <v>43214</v>
      </c>
      <c r="C540" t="s">
        <v>2139</v>
      </c>
      <c r="D540" t="s">
        <v>2140</v>
      </c>
      <c r="E540" t="s">
        <v>2141</v>
      </c>
      <c r="F540" s="1">
        <v>43213</v>
      </c>
      <c r="G540">
        <v>1</v>
      </c>
      <c r="H540">
        <v>575476</v>
      </c>
      <c r="I540">
        <v>15218</v>
      </c>
      <c r="J540">
        <v>426</v>
      </c>
      <c r="K540">
        <v>1206</v>
      </c>
      <c r="L540" t="b">
        <v>0</v>
      </c>
      <c r="M540" t="b">
        <v>0</v>
      </c>
      <c r="N540" t="b">
        <v>0</v>
      </c>
      <c r="O540">
        <v>1</v>
      </c>
      <c r="P540">
        <v>1</v>
      </c>
      <c r="Q540" s="2">
        <v>0.03</v>
      </c>
      <c r="R540" s="2">
        <v>0</v>
      </c>
      <c r="S540" s="2">
        <v>0</v>
      </c>
      <c r="T540">
        <f t="shared" si="32"/>
        <v>0.4</v>
      </c>
      <c r="U540">
        <f t="shared" si="33"/>
        <v>0.8</v>
      </c>
      <c r="V540">
        <f t="shared" si="34"/>
        <v>0.58773799999999998</v>
      </c>
      <c r="W540">
        <f t="shared" si="35"/>
        <v>0.56570830000000005</v>
      </c>
    </row>
    <row r="541" spans="1:23" x14ac:dyDescent="0.25">
      <c r="A541" t="s">
        <v>2142</v>
      </c>
      <c r="B541" s="1">
        <v>43142</v>
      </c>
      <c r="C541" t="s">
        <v>2143</v>
      </c>
      <c r="D541" t="s">
        <v>2144</v>
      </c>
      <c r="E541" t="s">
        <v>2145</v>
      </c>
      <c r="F541" s="1">
        <v>43135</v>
      </c>
      <c r="G541">
        <v>1</v>
      </c>
      <c r="H541">
        <v>276125</v>
      </c>
      <c r="I541">
        <v>5293</v>
      </c>
      <c r="J541">
        <v>177</v>
      </c>
      <c r="K541">
        <v>683</v>
      </c>
      <c r="L541" t="b">
        <v>0</v>
      </c>
      <c r="M541" t="b">
        <v>0</v>
      </c>
      <c r="N541" t="b">
        <v>0</v>
      </c>
      <c r="O541">
        <v>7</v>
      </c>
      <c r="P541">
        <v>5</v>
      </c>
      <c r="Q541" s="2">
        <v>0.02</v>
      </c>
      <c r="R541" s="2">
        <v>0</v>
      </c>
      <c r="S541" s="2">
        <v>0</v>
      </c>
      <c r="T541">
        <f t="shared" si="32"/>
        <v>0.4</v>
      </c>
      <c r="U541">
        <f t="shared" si="33"/>
        <v>3.6</v>
      </c>
      <c r="V541">
        <f t="shared" si="34"/>
        <v>0.33806250000000004</v>
      </c>
      <c r="W541">
        <f t="shared" si="35"/>
        <v>1.178321875</v>
      </c>
    </row>
    <row r="542" spans="1:23" x14ac:dyDescent="0.25">
      <c r="A542" t="s">
        <v>2146</v>
      </c>
      <c r="B542" s="1">
        <v>43177</v>
      </c>
      <c r="C542" t="s">
        <v>2147</v>
      </c>
      <c r="D542" t="s">
        <v>818</v>
      </c>
      <c r="E542" t="s">
        <v>2148</v>
      </c>
      <c r="F542" s="1">
        <v>43167</v>
      </c>
      <c r="G542">
        <v>1</v>
      </c>
      <c r="H542">
        <v>202920</v>
      </c>
      <c r="I542">
        <v>3024</v>
      </c>
      <c r="J542">
        <v>81</v>
      </c>
      <c r="K542">
        <v>526</v>
      </c>
      <c r="L542" t="b">
        <v>0</v>
      </c>
      <c r="M542" t="b">
        <v>0</v>
      </c>
      <c r="N542" t="b">
        <v>0</v>
      </c>
      <c r="O542">
        <v>10</v>
      </c>
      <c r="P542">
        <v>10</v>
      </c>
      <c r="Q542" s="2">
        <v>0.01</v>
      </c>
      <c r="R542" s="2">
        <v>0</v>
      </c>
      <c r="S542" s="2">
        <v>0</v>
      </c>
      <c r="T542">
        <f t="shared" si="32"/>
        <v>0.4</v>
      </c>
      <c r="U542">
        <f t="shared" si="33"/>
        <v>8</v>
      </c>
      <c r="V542">
        <f t="shared" si="34"/>
        <v>0.20146</v>
      </c>
      <c r="W542">
        <f t="shared" si="35"/>
        <v>2.2305109999999999</v>
      </c>
    </row>
    <row r="543" spans="1:23" x14ac:dyDescent="0.25">
      <c r="A543" t="s">
        <v>2149</v>
      </c>
      <c r="B543" s="1">
        <v>43077</v>
      </c>
      <c r="C543" t="s">
        <v>2150</v>
      </c>
      <c r="D543" t="s">
        <v>601</v>
      </c>
      <c r="E543" t="s">
        <v>2151</v>
      </c>
      <c r="F543" s="1">
        <v>43076</v>
      </c>
      <c r="G543">
        <v>1</v>
      </c>
      <c r="H543">
        <v>595820</v>
      </c>
      <c r="I543">
        <v>18605</v>
      </c>
      <c r="J543">
        <v>212</v>
      </c>
      <c r="K543">
        <v>914</v>
      </c>
      <c r="L543" t="b">
        <v>0</v>
      </c>
      <c r="M543" t="b">
        <v>0</v>
      </c>
      <c r="N543" t="b">
        <v>0</v>
      </c>
      <c r="O543">
        <v>1</v>
      </c>
      <c r="P543">
        <v>1</v>
      </c>
      <c r="Q543" s="2">
        <v>0.03</v>
      </c>
      <c r="R543" s="2">
        <v>0</v>
      </c>
      <c r="S543" s="2">
        <v>0</v>
      </c>
      <c r="T543">
        <f t="shared" si="32"/>
        <v>0.4</v>
      </c>
      <c r="U543">
        <f t="shared" si="33"/>
        <v>0.8</v>
      </c>
      <c r="V543">
        <f t="shared" si="34"/>
        <v>0.59790999999999994</v>
      </c>
      <c r="W543">
        <f t="shared" si="35"/>
        <v>0.56926849999999996</v>
      </c>
    </row>
    <row r="544" spans="1:23" x14ac:dyDescent="0.25">
      <c r="A544" t="s">
        <v>2152</v>
      </c>
      <c r="B544" s="1">
        <v>43132</v>
      </c>
      <c r="C544" t="s">
        <v>2153</v>
      </c>
      <c r="D544" t="s">
        <v>2154</v>
      </c>
      <c r="E544" t="s">
        <v>2155</v>
      </c>
      <c r="F544" s="1">
        <v>43126</v>
      </c>
      <c r="G544">
        <v>1</v>
      </c>
      <c r="H544">
        <v>298642</v>
      </c>
      <c r="I544">
        <v>10167</v>
      </c>
      <c r="J544">
        <v>244</v>
      </c>
      <c r="K544">
        <v>562</v>
      </c>
      <c r="L544" t="b">
        <v>0</v>
      </c>
      <c r="M544" t="b">
        <v>0</v>
      </c>
      <c r="N544" t="b">
        <v>0</v>
      </c>
      <c r="O544">
        <v>6</v>
      </c>
      <c r="P544">
        <v>5</v>
      </c>
      <c r="Q544" s="2">
        <v>0.03</v>
      </c>
      <c r="R544" s="2">
        <v>0</v>
      </c>
      <c r="S544" s="2">
        <v>0</v>
      </c>
      <c r="T544">
        <f t="shared" si="32"/>
        <v>0.4</v>
      </c>
      <c r="U544">
        <f t="shared" si="33"/>
        <v>3.8</v>
      </c>
      <c r="V544">
        <f t="shared" si="34"/>
        <v>0.44932099999999997</v>
      </c>
      <c r="W544">
        <f t="shared" si="35"/>
        <v>1.2672623499999998</v>
      </c>
    </row>
    <row r="545" spans="1:23" x14ac:dyDescent="0.25">
      <c r="A545" t="s">
        <v>2156</v>
      </c>
      <c r="B545" s="1">
        <v>43080</v>
      </c>
      <c r="C545" t="s">
        <v>2157</v>
      </c>
      <c r="D545" t="s">
        <v>2158</v>
      </c>
      <c r="E545" t="s">
        <v>2159</v>
      </c>
      <c r="F545" s="1">
        <v>43073</v>
      </c>
      <c r="G545">
        <v>1</v>
      </c>
      <c r="H545">
        <v>2286134</v>
      </c>
      <c r="I545">
        <v>153706</v>
      </c>
      <c r="J545">
        <v>1358</v>
      </c>
      <c r="K545">
        <v>9905</v>
      </c>
      <c r="L545" t="b">
        <v>0</v>
      </c>
      <c r="M545" t="b">
        <v>0</v>
      </c>
      <c r="N545" t="b">
        <v>0</v>
      </c>
      <c r="O545">
        <v>7</v>
      </c>
      <c r="P545">
        <v>7</v>
      </c>
      <c r="Q545" s="2">
        <v>7.0000000000000007E-2</v>
      </c>
      <c r="R545" s="2">
        <v>0</v>
      </c>
      <c r="S545" s="2">
        <v>0</v>
      </c>
      <c r="T545">
        <f t="shared" si="32"/>
        <v>0.4</v>
      </c>
      <c r="U545">
        <f t="shared" si="33"/>
        <v>5.6000000000000005</v>
      </c>
      <c r="V545">
        <f t="shared" si="34"/>
        <v>1.843067</v>
      </c>
      <c r="W545">
        <f t="shared" si="35"/>
        <v>2.20507345</v>
      </c>
    </row>
    <row r="546" spans="1:23" x14ac:dyDescent="0.25">
      <c r="A546" t="s">
        <v>2160</v>
      </c>
      <c r="B546" s="1">
        <v>43115</v>
      </c>
      <c r="C546" t="s">
        <v>2161</v>
      </c>
      <c r="D546" t="s">
        <v>117</v>
      </c>
      <c r="E546" t="s">
        <v>2162</v>
      </c>
      <c r="F546" s="1">
        <v>43112</v>
      </c>
      <c r="G546">
        <v>1</v>
      </c>
      <c r="H546">
        <v>769347</v>
      </c>
      <c r="I546">
        <v>24823</v>
      </c>
      <c r="J546">
        <v>4977</v>
      </c>
      <c r="K546">
        <v>5034</v>
      </c>
      <c r="L546" t="b">
        <v>0</v>
      </c>
      <c r="M546" t="b">
        <v>0</v>
      </c>
      <c r="N546" t="b">
        <v>0</v>
      </c>
      <c r="O546">
        <v>3</v>
      </c>
      <c r="P546">
        <v>1</v>
      </c>
      <c r="Q546" s="2">
        <v>0.03</v>
      </c>
      <c r="R546" s="2">
        <v>-0.01</v>
      </c>
      <c r="S546" s="2">
        <v>0.01</v>
      </c>
      <c r="T546">
        <f t="shared" si="32"/>
        <v>0.4</v>
      </c>
      <c r="U546">
        <f t="shared" si="33"/>
        <v>0.4</v>
      </c>
      <c r="V546">
        <f t="shared" si="34"/>
        <v>0.78467349999999991</v>
      </c>
      <c r="W546">
        <f t="shared" si="35"/>
        <v>0.53463572500000001</v>
      </c>
    </row>
    <row r="547" spans="1:23" x14ac:dyDescent="0.25">
      <c r="A547" t="s">
        <v>2163</v>
      </c>
      <c r="B547" s="1">
        <v>43185</v>
      </c>
      <c r="C547" t="s">
        <v>2164</v>
      </c>
      <c r="D547" t="s">
        <v>385</v>
      </c>
      <c r="E547" t="s">
        <v>2165</v>
      </c>
      <c r="F547" s="1">
        <v>43173</v>
      </c>
      <c r="G547">
        <v>1</v>
      </c>
      <c r="H547">
        <v>912215</v>
      </c>
      <c r="I547">
        <v>29530</v>
      </c>
      <c r="J547">
        <v>5810</v>
      </c>
      <c r="K547">
        <v>2348</v>
      </c>
      <c r="L547" t="b">
        <v>0</v>
      </c>
      <c r="M547" t="b">
        <v>0</v>
      </c>
      <c r="N547" t="b">
        <v>0</v>
      </c>
      <c r="O547">
        <v>12</v>
      </c>
      <c r="P547">
        <v>12</v>
      </c>
      <c r="Q547" s="2">
        <v>0.03</v>
      </c>
      <c r="R547" s="2">
        <v>-0.01</v>
      </c>
      <c r="S547" s="2">
        <v>0</v>
      </c>
      <c r="T547">
        <f t="shared" si="32"/>
        <v>0.4</v>
      </c>
      <c r="U547">
        <f t="shared" si="33"/>
        <v>9.6000000000000014</v>
      </c>
      <c r="V547">
        <f t="shared" si="34"/>
        <v>0.60610749999999991</v>
      </c>
      <c r="W547">
        <f t="shared" si="35"/>
        <v>2.7721376250000005</v>
      </c>
    </row>
    <row r="548" spans="1:23" x14ac:dyDescent="0.25">
      <c r="A548" t="s">
        <v>2166</v>
      </c>
      <c r="B548" s="1">
        <v>43184</v>
      </c>
      <c r="C548" t="s">
        <v>2167</v>
      </c>
      <c r="D548" t="s">
        <v>1118</v>
      </c>
      <c r="E548" t="s">
        <v>2168</v>
      </c>
      <c r="F548" s="1">
        <v>43170</v>
      </c>
      <c r="G548">
        <v>1</v>
      </c>
      <c r="H548">
        <v>210400</v>
      </c>
      <c r="I548">
        <v>6762</v>
      </c>
      <c r="J548">
        <v>152</v>
      </c>
      <c r="K548">
        <v>1081</v>
      </c>
      <c r="L548" t="b">
        <v>0</v>
      </c>
      <c r="M548" t="b">
        <v>0</v>
      </c>
      <c r="N548" t="b">
        <v>0</v>
      </c>
      <c r="O548">
        <v>14</v>
      </c>
      <c r="P548">
        <v>11</v>
      </c>
      <c r="Q548" s="2">
        <v>0.03</v>
      </c>
      <c r="R548" s="2">
        <v>0</v>
      </c>
      <c r="S548" s="2">
        <v>0.01</v>
      </c>
      <c r="T548">
        <f t="shared" si="32"/>
        <v>0.4</v>
      </c>
      <c r="U548">
        <f t="shared" si="33"/>
        <v>8.2000000000000011</v>
      </c>
      <c r="V548">
        <f t="shared" si="34"/>
        <v>0.6552</v>
      </c>
      <c r="W548">
        <f t="shared" si="35"/>
        <v>2.4393200000000004</v>
      </c>
    </row>
    <row r="549" spans="1:23" x14ac:dyDescent="0.25">
      <c r="A549" t="s">
        <v>2169</v>
      </c>
      <c r="B549" s="1">
        <v>43155</v>
      </c>
      <c r="C549" t="s">
        <v>2170</v>
      </c>
      <c r="D549" t="s">
        <v>1114</v>
      </c>
      <c r="E549" t="s">
        <v>2171</v>
      </c>
      <c r="F549" s="1">
        <v>43153</v>
      </c>
      <c r="G549">
        <v>1</v>
      </c>
      <c r="H549">
        <v>2036792</v>
      </c>
      <c r="I549">
        <v>29446</v>
      </c>
      <c r="J549">
        <v>14379</v>
      </c>
      <c r="K549">
        <v>38936</v>
      </c>
      <c r="L549" t="b">
        <v>0</v>
      </c>
      <c r="M549" t="b">
        <v>0</v>
      </c>
      <c r="N549" t="b">
        <v>0</v>
      </c>
      <c r="O549">
        <v>2</v>
      </c>
      <c r="P549">
        <v>2</v>
      </c>
      <c r="Q549" s="2">
        <v>0.01</v>
      </c>
      <c r="R549" s="2">
        <v>-0.01</v>
      </c>
      <c r="S549" s="2">
        <v>0.02</v>
      </c>
      <c r="T549">
        <f t="shared" si="32"/>
        <v>0.4</v>
      </c>
      <c r="U549">
        <f t="shared" si="33"/>
        <v>1.6</v>
      </c>
      <c r="V549">
        <f t="shared" si="34"/>
        <v>1.4683959999999998</v>
      </c>
      <c r="W549">
        <f t="shared" si="35"/>
        <v>1.0739386</v>
      </c>
    </row>
    <row r="550" spans="1:23" x14ac:dyDescent="0.25">
      <c r="A550" t="s">
        <v>2172</v>
      </c>
      <c r="B550" s="1">
        <v>43121</v>
      </c>
      <c r="C550" t="s">
        <v>2173</v>
      </c>
      <c r="D550" t="s">
        <v>2103</v>
      </c>
      <c r="E550" t="s">
        <v>2174</v>
      </c>
      <c r="F550" s="1">
        <v>43118</v>
      </c>
      <c r="G550">
        <v>1</v>
      </c>
      <c r="H550">
        <v>1057485</v>
      </c>
      <c r="I550">
        <v>131711</v>
      </c>
      <c r="J550">
        <v>516</v>
      </c>
      <c r="K550">
        <v>11897</v>
      </c>
      <c r="L550" t="b">
        <v>0</v>
      </c>
      <c r="M550" t="b">
        <v>0</v>
      </c>
      <c r="N550" t="b">
        <v>0</v>
      </c>
      <c r="O550">
        <v>3</v>
      </c>
      <c r="P550">
        <v>3</v>
      </c>
      <c r="Q550" s="2">
        <v>0.12</v>
      </c>
      <c r="R550" s="2">
        <v>0</v>
      </c>
      <c r="S550" s="2">
        <v>0.01</v>
      </c>
      <c r="T550">
        <f t="shared" si="32"/>
        <v>0.4</v>
      </c>
      <c r="U550">
        <f t="shared" si="33"/>
        <v>2.4000000000000004</v>
      </c>
      <c r="V550">
        <f t="shared" si="34"/>
        <v>1.9787425000000001</v>
      </c>
      <c r="W550">
        <f t="shared" si="35"/>
        <v>1.4525598749999999</v>
      </c>
    </row>
    <row r="551" spans="1:23" x14ac:dyDescent="0.25">
      <c r="A551" t="s">
        <v>2175</v>
      </c>
      <c r="B551" s="1">
        <v>43109</v>
      </c>
      <c r="C551" t="s">
        <v>2176</v>
      </c>
      <c r="D551" t="s">
        <v>2177</v>
      </c>
      <c r="E551" t="s">
        <v>2178</v>
      </c>
      <c r="F551" s="1">
        <v>43102</v>
      </c>
      <c r="G551">
        <v>1</v>
      </c>
      <c r="H551">
        <v>220164</v>
      </c>
      <c r="I551">
        <v>13681</v>
      </c>
      <c r="J551">
        <v>207</v>
      </c>
      <c r="K551">
        <v>2397</v>
      </c>
      <c r="L551" t="b">
        <v>0</v>
      </c>
      <c r="M551" t="b">
        <v>0</v>
      </c>
      <c r="N551" t="b">
        <v>0</v>
      </c>
      <c r="O551">
        <v>7</v>
      </c>
      <c r="P551">
        <v>6</v>
      </c>
      <c r="Q551" s="2">
        <v>0.06</v>
      </c>
      <c r="R551" s="2">
        <v>0</v>
      </c>
      <c r="S551" s="2">
        <v>0.01</v>
      </c>
      <c r="T551">
        <f t="shared" si="32"/>
        <v>0.4</v>
      </c>
      <c r="U551">
        <f t="shared" si="33"/>
        <v>4.6000000000000005</v>
      </c>
      <c r="V551">
        <f t="shared" si="34"/>
        <v>0.96008199999999999</v>
      </c>
      <c r="W551">
        <f t="shared" si="35"/>
        <v>1.6460287</v>
      </c>
    </row>
    <row r="552" spans="1:23" x14ac:dyDescent="0.25">
      <c r="A552" t="s">
        <v>2179</v>
      </c>
      <c r="B552" s="1">
        <v>43120</v>
      </c>
      <c r="C552" t="s">
        <v>2180</v>
      </c>
      <c r="D552" t="s">
        <v>2181</v>
      </c>
      <c r="E552" t="s">
        <v>2182</v>
      </c>
      <c r="F552" s="1">
        <v>43115</v>
      </c>
      <c r="G552">
        <v>1</v>
      </c>
      <c r="H552">
        <v>92301</v>
      </c>
      <c r="I552">
        <v>6796</v>
      </c>
      <c r="J552">
        <v>42</v>
      </c>
      <c r="K552">
        <v>492</v>
      </c>
      <c r="L552" t="b">
        <v>0</v>
      </c>
      <c r="M552" t="b">
        <v>0</v>
      </c>
      <c r="N552" t="b">
        <v>0</v>
      </c>
      <c r="O552">
        <v>5</v>
      </c>
      <c r="P552">
        <v>4</v>
      </c>
      <c r="Q552" s="2">
        <v>7.0000000000000007E-2</v>
      </c>
      <c r="R552" s="2">
        <v>0</v>
      </c>
      <c r="S552" s="2">
        <v>0.01</v>
      </c>
      <c r="T552">
        <f t="shared" si="32"/>
        <v>0.4</v>
      </c>
      <c r="U552">
        <f t="shared" si="33"/>
        <v>3</v>
      </c>
      <c r="V552">
        <f t="shared" si="34"/>
        <v>0.99615050000000005</v>
      </c>
      <c r="W552">
        <f t="shared" si="35"/>
        <v>1.258652675</v>
      </c>
    </row>
    <row r="553" spans="1:23" x14ac:dyDescent="0.25">
      <c r="A553" t="s">
        <v>2183</v>
      </c>
      <c r="B553" s="1">
        <v>43139</v>
      </c>
      <c r="C553" t="s">
        <v>2184</v>
      </c>
      <c r="D553" t="s">
        <v>2185</v>
      </c>
      <c r="E553" t="s">
        <v>2186</v>
      </c>
      <c r="F553" s="1">
        <v>43135</v>
      </c>
      <c r="G553">
        <v>1</v>
      </c>
      <c r="H553">
        <v>393366</v>
      </c>
      <c r="I553">
        <v>1625</v>
      </c>
      <c r="J553">
        <v>434</v>
      </c>
      <c r="K553">
        <v>246</v>
      </c>
      <c r="L553" t="b">
        <v>0</v>
      </c>
      <c r="M553" t="b">
        <v>0</v>
      </c>
      <c r="N553" t="b">
        <v>0</v>
      </c>
      <c r="O553">
        <v>4</v>
      </c>
      <c r="P553">
        <v>4</v>
      </c>
      <c r="Q553" s="2">
        <v>0</v>
      </c>
      <c r="R553" s="2">
        <v>0</v>
      </c>
      <c r="S553" s="2">
        <v>0</v>
      </c>
      <c r="T553">
        <f t="shared" si="32"/>
        <v>0.4</v>
      </c>
      <c r="U553">
        <f t="shared" si="33"/>
        <v>3.2</v>
      </c>
      <c r="V553">
        <f t="shared" si="34"/>
        <v>0.196683</v>
      </c>
      <c r="W553">
        <f t="shared" si="35"/>
        <v>1.02883905</v>
      </c>
    </row>
    <row r="554" spans="1:23" x14ac:dyDescent="0.25">
      <c r="A554" t="s">
        <v>2187</v>
      </c>
      <c r="B554" s="1">
        <v>43089</v>
      </c>
      <c r="C554" t="s">
        <v>2188</v>
      </c>
      <c r="D554" t="s">
        <v>1125</v>
      </c>
      <c r="E554" t="s">
        <v>2189</v>
      </c>
      <c r="F554" s="1">
        <v>43085</v>
      </c>
      <c r="G554">
        <v>1</v>
      </c>
      <c r="H554">
        <v>23222</v>
      </c>
      <c r="I554">
        <v>778</v>
      </c>
      <c r="J554">
        <v>29</v>
      </c>
      <c r="K554">
        <v>41</v>
      </c>
      <c r="L554" t="b">
        <v>0</v>
      </c>
      <c r="M554" t="b">
        <v>0</v>
      </c>
      <c r="N554" t="b">
        <v>0</v>
      </c>
      <c r="O554">
        <v>4</v>
      </c>
      <c r="P554">
        <v>3</v>
      </c>
      <c r="Q554" s="2">
        <v>0.03</v>
      </c>
      <c r="R554" s="2">
        <v>0</v>
      </c>
      <c r="S554" s="2">
        <v>0</v>
      </c>
      <c r="T554">
        <f t="shared" si="32"/>
        <v>0.4</v>
      </c>
      <c r="U554">
        <f t="shared" si="33"/>
        <v>2.2000000000000002</v>
      </c>
      <c r="V554">
        <f t="shared" si="34"/>
        <v>0.31161099999999997</v>
      </c>
      <c r="W554">
        <f t="shared" si="35"/>
        <v>0.81906385000000004</v>
      </c>
    </row>
    <row r="555" spans="1:23" x14ac:dyDescent="0.25">
      <c r="A555" t="s">
        <v>2190</v>
      </c>
      <c r="B555" s="1">
        <v>43144</v>
      </c>
      <c r="C555" t="s">
        <v>2191</v>
      </c>
      <c r="D555" t="s">
        <v>2192</v>
      </c>
      <c r="E555" t="s">
        <v>2193</v>
      </c>
      <c r="F555" s="1">
        <v>43136</v>
      </c>
      <c r="G555">
        <v>1</v>
      </c>
      <c r="H555">
        <v>736193</v>
      </c>
      <c r="I555">
        <v>5957</v>
      </c>
      <c r="J555">
        <v>421</v>
      </c>
      <c r="K555">
        <v>723</v>
      </c>
      <c r="L555" t="b">
        <v>0</v>
      </c>
      <c r="M555" t="b">
        <v>0</v>
      </c>
      <c r="N555" t="b">
        <v>0</v>
      </c>
      <c r="O555">
        <v>8</v>
      </c>
      <c r="P555">
        <v>8</v>
      </c>
      <c r="Q555" s="2">
        <v>0.01</v>
      </c>
      <c r="R555" s="2">
        <v>0</v>
      </c>
      <c r="S555" s="2">
        <v>0</v>
      </c>
      <c r="T555">
        <f t="shared" si="32"/>
        <v>0.4</v>
      </c>
      <c r="U555">
        <f t="shared" si="33"/>
        <v>6.4</v>
      </c>
      <c r="V555">
        <f t="shared" si="34"/>
        <v>0.46809650000000003</v>
      </c>
      <c r="W555">
        <f t="shared" si="35"/>
        <v>1.9238337750000003</v>
      </c>
    </row>
    <row r="556" spans="1:23" x14ac:dyDescent="0.25">
      <c r="A556" t="s">
        <v>2194</v>
      </c>
      <c r="B556" s="1">
        <v>43096</v>
      </c>
      <c r="C556" t="s">
        <v>2195</v>
      </c>
      <c r="D556" t="s">
        <v>2196</v>
      </c>
      <c r="E556" t="s">
        <v>2197</v>
      </c>
      <c r="F556" s="1">
        <v>43087</v>
      </c>
      <c r="G556">
        <v>1</v>
      </c>
      <c r="H556">
        <v>419538</v>
      </c>
      <c r="I556">
        <v>15745</v>
      </c>
      <c r="J556">
        <v>436</v>
      </c>
      <c r="K556">
        <v>2474</v>
      </c>
      <c r="L556" t="b">
        <v>0</v>
      </c>
      <c r="M556" t="b">
        <v>0</v>
      </c>
      <c r="N556" t="b">
        <v>0</v>
      </c>
      <c r="O556">
        <v>9</v>
      </c>
      <c r="P556">
        <v>6</v>
      </c>
      <c r="Q556" s="2">
        <v>0.04</v>
      </c>
      <c r="R556" s="2">
        <v>0</v>
      </c>
      <c r="S556" s="2">
        <v>0.01</v>
      </c>
      <c r="T556">
        <f t="shared" si="32"/>
        <v>0.4</v>
      </c>
      <c r="U556">
        <f t="shared" si="33"/>
        <v>4.2000000000000011</v>
      </c>
      <c r="V556">
        <f t="shared" si="34"/>
        <v>0.85976900000000001</v>
      </c>
      <c r="W556">
        <f t="shared" si="35"/>
        <v>1.5109191500000003</v>
      </c>
    </row>
    <row r="557" spans="1:23" x14ac:dyDescent="0.25">
      <c r="A557" t="s">
        <v>2198</v>
      </c>
      <c r="B557" s="1">
        <v>43114</v>
      </c>
      <c r="C557" t="s">
        <v>2199</v>
      </c>
      <c r="D557" t="s">
        <v>2200</v>
      </c>
      <c r="E557" t="s">
        <v>2201</v>
      </c>
      <c r="F557" s="1">
        <v>43108</v>
      </c>
      <c r="G557">
        <v>1</v>
      </c>
      <c r="H557">
        <v>1144298</v>
      </c>
      <c r="I557">
        <v>6809</v>
      </c>
      <c r="J557">
        <v>2086</v>
      </c>
      <c r="K557">
        <v>2350</v>
      </c>
      <c r="L557" t="b">
        <v>0</v>
      </c>
      <c r="M557" t="b">
        <v>0</v>
      </c>
      <c r="N557" t="b">
        <v>0</v>
      </c>
      <c r="O557">
        <v>6</v>
      </c>
      <c r="P557">
        <v>4</v>
      </c>
      <c r="Q557" s="2">
        <v>0.01</v>
      </c>
      <c r="R557" s="2">
        <v>0</v>
      </c>
      <c r="S557" s="2">
        <v>0</v>
      </c>
      <c r="T557">
        <f t="shared" si="32"/>
        <v>0.4</v>
      </c>
      <c r="U557">
        <f t="shared" si="33"/>
        <v>2.8000000000000003</v>
      </c>
      <c r="V557">
        <f t="shared" si="34"/>
        <v>0.672149</v>
      </c>
      <c r="W557">
        <f t="shared" si="35"/>
        <v>1.0952521500000001</v>
      </c>
    </row>
    <row r="558" spans="1:23" x14ac:dyDescent="0.25">
      <c r="A558" t="s">
        <v>2202</v>
      </c>
      <c r="B558" s="1">
        <v>43190</v>
      </c>
      <c r="C558" t="s">
        <v>2203</v>
      </c>
      <c r="D558" t="s">
        <v>355</v>
      </c>
      <c r="E558" t="s">
        <v>2204</v>
      </c>
      <c r="F558" s="1">
        <v>43182</v>
      </c>
      <c r="G558">
        <v>1</v>
      </c>
      <c r="H558">
        <v>1547819</v>
      </c>
      <c r="I558">
        <v>27811</v>
      </c>
      <c r="J558">
        <v>682</v>
      </c>
      <c r="K558">
        <v>1358</v>
      </c>
      <c r="L558" t="b">
        <v>0</v>
      </c>
      <c r="M558" t="b">
        <v>0</v>
      </c>
      <c r="N558" t="b">
        <v>0</v>
      </c>
      <c r="O558">
        <v>8</v>
      </c>
      <c r="P558">
        <v>8</v>
      </c>
      <c r="Q558" s="2">
        <v>0.02</v>
      </c>
      <c r="R558" s="2">
        <v>0</v>
      </c>
      <c r="S558" s="2">
        <v>0</v>
      </c>
      <c r="T558">
        <f t="shared" si="32"/>
        <v>0.4</v>
      </c>
      <c r="U558">
        <f t="shared" si="33"/>
        <v>6.4</v>
      </c>
      <c r="V558">
        <f t="shared" si="34"/>
        <v>0.97390949999999998</v>
      </c>
      <c r="W558">
        <f t="shared" si="35"/>
        <v>2.1008683250000004</v>
      </c>
    </row>
    <row r="559" spans="1:23" x14ac:dyDescent="0.25">
      <c r="A559" t="s">
        <v>2205</v>
      </c>
      <c r="B559" s="1">
        <v>43124</v>
      </c>
      <c r="C559" t="s">
        <v>2206</v>
      </c>
      <c r="D559" t="s">
        <v>2207</v>
      </c>
      <c r="E559" t="s">
        <v>2208</v>
      </c>
      <c r="F559" s="1">
        <v>43117</v>
      </c>
      <c r="G559">
        <v>1</v>
      </c>
      <c r="H559">
        <v>2568313</v>
      </c>
      <c r="I559">
        <v>135207</v>
      </c>
      <c r="J559">
        <v>3650</v>
      </c>
      <c r="K559">
        <v>17920</v>
      </c>
      <c r="L559" t="b">
        <v>0</v>
      </c>
      <c r="M559" t="b">
        <v>0</v>
      </c>
      <c r="N559" t="b">
        <v>0</v>
      </c>
      <c r="O559">
        <v>7</v>
      </c>
      <c r="P559">
        <v>7</v>
      </c>
      <c r="Q559" s="2">
        <v>0.05</v>
      </c>
      <c r="R559" s="2">
        <v>0</v>
      </c>
      <c r="S559" s="2">
        <v>0.01</v>
      </c>
      <c r="T559">
        <f t="shared" si="32"/>
        <v>0.4</v>
      </c>
      <c r="U559">
        <f t="shared" si="33"/>
        <v>5.6000000000000005</v>
      </c>
      <c r="V559">
        <f t="shared" si="34"/>
        <v>2.0341564999999999</v>
      </c>
      <c r="W559">
        <f t="shared" si="35"/>
        <v>2.2719547750000002</v>
      </c>
    </row>
    <row r="560" spans="1:23" x14ac:dyDescent="0.25">
      <c r="A560" t="s">
        <v>2209</v>
      </c>
      <c r="B560" s="1">
        <v>43053</v>
      </c>
      <c r="C560" t="s">
        <v>2210</v>
      </c>
      <c r="D560" t="s">
        <v>2211</v>
      </c>
      <c r="E560" t="s">
        <v>2212</v>
      </c>
      <c r="F560" s="1">
        <v>43043</v>
      </c>
      <c r="G560">
        <v>1</v>
      </c>
      <c r="H560">
        <v>1827</v>
      </c>
      <c r="I560">
        <v>3</v>
      </c>
      <c r="J560">
        <v>0</v>
      </c>
      <c r="K560">
        <v>2</v>
      </c>
      <c r="L560" t="b">
        <v>0</v>
      </c>
      <c r="M560" t="b">
        <v>0</v>
      </c>
      <c r="N560" t="b">
        <v>0</v>
      </c>
      <c r="O560">
        <v>10</v>
      </c>
      <c r="P560">
        <v>1</v>
      </c>
      <c r="Q560" s="2">
        <v>0</v>
      </c>
      <c r="R560" s="2">
        <v>0</v>
      </c>
      <c r="S560" s="2">
        <v>0</v>
      </c>
      <c r="T560">
        <f t="shared" si="32"/>
        <v>0.4</v>
      </c>
      <c r="U560">
        <f t="shared" si="33"/>
        <v>-1</v>
      </c>
      <c r="V560">
        <f t="shared" si="34"/>
        <v>9.1349999999999992E-4</v>
      </c>
      <c r="W560">
        <f t="shared" si="35"/>
        <v>-8.9680274999999962E-2</v>
      </c>
    </row>
    <row r="561" spans="1:23" x14ac:dyDescent="0.25">
      <c r="A561" t="s">
        <v>2213</v>
      </c>
      <c r="B561" s="1">
        <v>43145</v>
      </c>
      <c r="C561" t="s">
        <v>2214</v>
      </c>
      <c r="D561" t="s">
        <v>2215</v>
      </c>
      <c r="E561" t="s">
        <v>2216</v>
      </c>
      <c r="F561" s="1">
        <v>43136</v>
      </c>
      <c r="G561">
        <v>1</v>
      </c>
      <c r="H561">
        <v>1629053</v>
      </c>
      <c r="I561">
        <v>72349</v>
      </c>
      <c r="J561">
        <v>2376</v>
      </c>
      <c r="K561">
        <v>2694</v>
      </c>
      <c r="L561" t="b">
        <v>0</v>
      </c>
      <c r="M561" t="b">
        <v>0</v>
      </c>
      <c r="N561" t="b">
        <v>0</v>
      </c>
      <c r="O561">
        <v>9</v>
      </c>
      <c r="P561">
        <v>9</v>
      </c>
      <c r="Q561" s="2">
        <v>0.04</v>
      </c>
      <c r="R561" s="2">
        <v>0</v>
      </c>
      <c r="S561" s="2">
        <v>0</v>
      </c>
      <c r="T561">
        <f t="shared" si="32"/>
        <v>0.4</v>
      </c>
      <c r="U561">
        <f t="shared" si="33"/>
        <v>7.2</v>
      </c>
      <c r="V561">
        <f t="shared" si="34"/>
        <v>1.2145264999999998</v>
      </c>
      <c r="W561">
        <f t="shared" si="35"/>
        <v>2.3850842749999996</v>
      </c>
    </row>
    <row r="562" spans="1:23" x14ac:dyDescent="0.25">
      <c r="A562" t="s">
        <v>2217</v>
      </c>
      <c r="B562" s="1">
        <v>43114</v>
      </c>
      <c r="C562" t="s">
        <v>2218</v>
      </c>
      <c r="D562" t="s">
        <v>2219</v>
      </c>
      <c r="E562" t="s">
        <v>2220</v>
      </c>
      <c r="F562" s="1">
        <v>43108</v>
      </c>
      <c r="G562">
        <v>1</v>
      </c>
      <c r="H562">
        <v>704426</v>
      </c>
      <c r="I562">
        <v>23570</v>
      </c>
      <c r="J562">
        <v>971</v>
      </c>
      <c r="K562">
        <v>3960</v>
      </c>
      <c r="L562" t="b">
        <v>0</v>
      </c>
      <c r="M562" t="b">
        <v>0</v>
      </c>
      <c r="N562" t="b">
        <v>0</v>
      </c>
      <c r="O562">
        <v>6</v>
      </c>
      <c r="P562">
        <v>3</v>
      </c>
      <c r="Q562" s="2">
        <v>0.03</v>
      </c>
      <c r="R562" s="2">
        <v>0</v>
      </c>
      <c r="S562" s="2">
        <v>0.01</v>
      </c>
      <c r="T562">
        <f t="shared" si="32"/>
        <v>0.4</v>
      </c>
      <c r="U562">
        <f t="shared" si="33"/>
        <v>1.8000000000000003</v>
      </c>
      <c r="V562">
        <f t="shared" si="34"/>
        <v>0.90221299999999993</v>
      </c>
      <c r="W562">
        <f t="shared" si="35"/>
        <v>0.92577455000000008</v>
      </c>
    </row>
    <row r="563" spans="1:23" x14ac:dyDescent="0.25">
      <c r="A563" t="s">
        <v>2221</v>
      </c>
      <c r="B563" s="1">
        <v>43105</v>
      </c>
      <c r="C563" t="s">
        <v>2222</v>
      </c>
      <c r="D563" t="s">
        <v>2223</v>
      </c>
      <c r="E563" t="s">
        <v>2224</v>
      </c>
      <c r="F563" s="1">
        <v>43096</v>
      </c>
      <c r="G563">
        <v>1</v>
      </c>
      <c r="H563">
        <v>457181</v>
      </c>
      <c r="I563">
        <v>15082</v>
      </c>
      <c r="J563">
        <v>475</v>
      </c>
      <c r="K563">
        <v>1002</v>
      </c>
      <c r="L563" t="b">
        <v>0</v>
      </c>
      <c r="M563" t="b">
        <v>0</v>
      </c>
      <c r="N563" t="b">
        <v>0</v>
      </c>
      <c r="O563">
        <v>9</v>
      </c>
      <c r="P563">
        <v>6</v>
      </c>
      <c r="Q563" s="2">
        <v>0.03</v>
      </c>
      <c r="R563" s="2">
        <v>0</v>
      </c>
      <c r="S563" s="2">
        <v>0</v>
      </c>
      <c r="T563">
        <f t="shared" si="32"/>
        <v>0.4</v>
      </c>
      <c r="U563">
        <f t="shared" si="33"/>
        <v>4.2000000000000011</v>
      </c>
      <c r="V563">
        <f t="shared" si="34"/>
        <v>0.52859049999999996</v>
      </c>
      <c r="W563">
        <f t="shared" si="35"/>
        <v>1.3950066750000003</v>
      </c>
    </row>
    <row r="564" spans="1:23" x14ac:dyDescent="0.25">
      <c r="A564" t="s">
        <v>2225</v>
      </c>
      <c r="B564" s="1">
        <v>43158</v>
      </c>
      <c r="C564" t="s">
        <v>2226</v>
      </c>
      <c r="D564" t="s">
        <v>2227</v>
      </c>
      <c r="E564" t="s">
        <v>2228</v>
      </c>
      <c r="F564" s="1">
        <v>43150</v>
      </c>
      <c r="G564">
        <v>1</v>
      </c>
      <c r="H564">
        <v>94234</v>
      </c>
      <c r="I564">
        <v>4721</v>
      </c>
      <c r="J564">
        <v>201</v>
      </c>
      <c r="K564">
        <v>451</v>
      </c>
      <c r="L564" t="b">
        <v>0</v>
      </c>
      <c r="M564" t="b">
        <v>0</v>
      </c>
      <c r="N564" t="b">
        <v>0</v>
      </c>
      <c r="O564">
        <v>8</v>
      </c>
      <c r="P564">
        <v>7</v>
      </c>
      <c r="Q564" s="2">
        <v>0.05</v>
      </c>
      <c r="R564" s="2">
        <v>0</v>
      </c>
      <c r="S564" s="2">
        <v>0</v>
      </c>
      <c r="T564">
        <f t="shared" si="32"/>
        <v>0.4</v>
      </c>
      <c r="U564">
        <f t="shared" si="33"/>
        <v>5.4</v>
      </c>
      <c r="V564">
        <f t="shared" si="34"/>
        <v>0.54711700000000008</v>
      </c>
      <c r="W564">
        <f t="shared" si="35"/>
        <v>1.7014909500000002</v>
      </c>
    </row>
    <row r="565" spans="1:23" x14ac:dyDescent="0.25">
      <c r="A565" t="s">
        <v>20676</v>
      </c>
      <c r="B565" s="1">
        <v>43132</v>
      </c>
      <c r="C565" t="s">
        <v>20677</v>
      </c>
      <c r="D565" t="s">
        <v>20678</v>
      </c>
      <c r="E565" t="s">
        <v>20679</v>
      </c>
      <c r="F565" s="1">
        <v>42268</v>
      </c>
      <c r="G565">
        <v>1</v>
      </c>
      <c r="H565">
        <v>2452</v>
      </c>
      <c r="I565">
        <v>2</v>
      </c>
      <c r="J565">
        <v>0</v>
      </c>
      <c r="K565">
        <v>0</v>
      </c>
      <c r="L565" t="b">
        <v>1</v>
      </c>
      <c r="M565" t="b">
        <v>0</v>
      </c>
      <c r="N565" t="b">
        <v>0</v>
      </c>
      <c r="O565">
        <v>864</v>
      </c>
      <c r="P565">
        <v>3</v>
      </c>
      <c r="Q565" s="2">
        <v>0</v>
      </c>
      <c r="R565" s="2">
        <v>0</v>
      </c>
      <c r="S565" s="2">
        <v>0</v>
      </c>
      <c r="T565">
        <f t="shared" si="32"/>
        <v>0.4</v>
      </c>
      <c r="U565">
        <f t="shared" si="33"/>
        <v>-169.8</v>
      </c>
      <c r="V565">
        <f t="shared" si="34"/>
        <v>1.2259999999999999E-3</v>
      </c>
      <c r="W565">
        <f t="shared" si="35"/>
        <v>-42.289570900000008</v>
      </c>
    </row>
    <row r="566" spans="1:23" x14ac:dyDescent="0.25">
      <c r="A566" t="s">
        <v>2229</v>
      </c>
      <c r="B566" s="1">
        <v>43135</v>
      </c>
      <c r="C566" t="s">
        <v>2230</v>
      </c>
      <c r="D566" t="s">
        <v>2231</v>
      </c>
      <c r="E566" t="s">
        <v>2232</v>
      </c>
      <c r="F566" s="1">
        <v>43130</v>
      </c>
      <c r="G566">
        <v>1</v>
      </c>
      <c r="H566">
        <v>542462</v>
      </c>
      <c r="I566">
        <v>10224</v>
      </c>
      <c r="J566">
        <v>220</v>
      </c>
      <c r="K566">
        <v>485</v>
      </c>
      <c r="L566" t="b">
        <v>0</v>
      </c>
      <c r="M566" t="b">
        <v>0</v>
      </c>
      <c r="N566" t="b">
        <v>0</v>
      </c>
      <c r="O566">
        <v>5</v>
      </c>
      <c r="P566">
        <v>2</v>
      </c>
      <c r="Q566" s="2">
        <v>0.02</v>
      </c>
      <c r="R566" s="2">
        <v>0</v>
      </c>
      <c r="S566" s="2">
        <v>0</v>
      </c>
      <c r="T566">
        <f t="shared" si="32"/>
        <v>0.4</v>
      </c>
      <c r="U566">
        <f t="shared" si="33"/>
        <v>1</v>
      </c>
      <c r="V566">
        <f t="shared" si="34"/>
        <v>0.47123100000000001</v>
      </c>
      <c r="W566">
        <f t="shared" si="35"/>
        <v>0.57493084999999999</v>
      </c>
    </row>
    <row r="567" spans="1:23" x14ac:dyDescent="0.25">
      <c r="A567" t="s">
        <v>2233</v>
      </c>
      <c r="B567" s="1">
        <v>43184</v>
      </c>
      <c r="C567" t="s">
        <v>2234</v>
      </c>
      <c r="D567" t="s">
        <v>2235</v>
      </c>
      <c r="E567" t="s">
        <v>2236</v>
      </c>
      <c r="F567" s="1">
        <v>43180</v>
      </c>
      <c r="G567">
        <v>1</v>
      </c>
      <c r="H567">
        <v>2228287</v>
      </c>
      <c r="I567">
        <v>54340</v>
      </c>
      <c r="J567">
        <v>1272</v>
      </c>
      <c r="K567">
        <v>3712</v>
      </c>
      <c r="L567" t="b">
        <v>0</v>
      </c>
      <c r="M567" t="b">
        <v>0</v>
      </c>
      <c r="N567" t="b">
        <v>0</v>
      </c>
      <c r="O567">
        <v>4</v>
      </c>
      <c r="P567">
        <v>3</v>
      </c>
      <c r="Q567" s="2">
        <v>0.02</v>
      </c>
      <c r="R567" s="2">
        <v>0</v>
      </c>
      <c r="S567" s="2">
        <v>0</v>
      </c>
      <c r="T567">
        <f t="shared" si="32"/>
        <v>0.4</v>
      </c>
      <c r="U567">
        <f t="shared" si="33"/>
        <v>2.2000000000000002</v>
      </c>
      <c r="V567">
        <f t="shared" si="34"/>
        <v>1.3141434999999999</v>
      </c>
      <c r="W567">
        <f t="shared" si="35"/>
        <v>1.169950225</v>
      </c>
    </row>
    <row r="568" spans="1:23" x14ac:dyDescent="0.25">
      <c r="A568" t="s">
        <v>2237</v>
      </c>
      <c r="B568" s="1">
        <v>43069</v>
      </c>
      <c r="C568" t="s">
        <v>2238</v>
      </c>
      <c r="D568" t="s">
        <v>601</v>
      </c>
      <c r="E568" t="s">
        <v>2239</v>
      </c>
      <c r="F568" s="1">
        <v>43068</v>
      </c>
      <c r="G568">
        <v>1</v>
      </c>
      <c r="H568">
        <v>375897</v>
      </c>
      <c r="I568">
        <v>8088</v>
      </c>
      <c r="J568">
        <v>293</v>
      </c>
      <c r="K568">
        <v>631</v>
      </c>
      <c r="L568" t="b">
        <v>0</v>
      </c>
      <c r="M568" t="b">
        <v>0</v>
      </c>
      <c r="N568" t="b">
        <v>0</v>
      </c>
      <c r="O568">
        <v>1</v>
      </c>
      <c r="P568">
        <v>2</v>
      </c>
      <c r="Q568" s="2">
        <v>0.02</v>
      </c>
      <c r="R568" s="2">
        <v>0</v>
      </c>
      <c r="S568" s="2">
        <v>0</v>
      </c>
      <c r="T568">
        <f t="shared" si="32"/>
        <v>0.4</v>
      </c>
      <c r="U568">
        <f t="shared" si="33"/>
        <v>1.8</v>
      </c>
      <c r="V568">
        <f t="shared" si="34"/>
        <v>0.38794850000000003</v>
      </c>
      <c r="W568">
        <f t="shared" si="35"/>
        <v>0.7457819750000001</v>
      </c>
    </row>
    <row r="569" spans="1:23" x14ac:dyDescent="0.25">
      <c r="A569" t="s">
        <v>2240</v>
      </c>
      <c r="B569" s="1">
        <v>43144</v>
      </c>
      <c r="C569" t="s">
        <v>2241</v>
      </c>
      <c r="D569" t="s">
        <v>2242</v>
      </c>
      <c r="E569" t="s">
        <v>2243</v>
      </c>
      <c r="F569" s="1">
        <v>43135</v>
      </c>
      <c r="G569">
        <v>1</v>
      </c>
      <c r="H569">
        <v>448077</v>
      </c>
      <c r="I569">
        <v>25703</v>
      </c>
      <c r="J569">
        <v>905</v>
      </c>
      <c r="K569">
        <v>3843</v>
      </c>
      <c r="L569" t="b">
        <v>0</v>
      </c>
      <c r="M569" t="b">
        <v>0</v>
      </c>
      <c r="N569" t="b">
        <v>0</v>
      </c>
      <c r="O569">
        <v>9</v>
      </c>
      <c r="P569">
        <v>9</v>
      </c>
      <c r="Q569" s="2">
        <v>0.06</v>
      </c>
      <c r="R569" s="2">
        <v>0</v>
      </c>
      <c r="S569" s="2">
        <v>0.01</v>
      </c>
      <c r="T569">
        <f t="shared" si="32"/>
        <v>0.4</v>
      </c>
      <c r="U569">
        <f t="shared" si="33"/>
        <v>7.2</v>
      </c>
      <c r="V569">
        <f t="shared" si="34"/>
        <v>1.0740384999999999</v>
      </c>
      <c r="W569">
        <f t="shared" si="35"/>
        <v>2.3359134749999999</v>
      </c>
    </row>
    <row r="570" spans="1:23" x14ac:dyDescent="0.25">
      <c r="A570" t="s">
        <v>2244</v>
      </c>
      <c r="B570" s="1">
        <v>43118</v>
      </c>
      <c r="C570" t="s">
        <v>2245</v>
      </c>
      <c r="D570" t="s">
        <v>2246</v>
      </c>
      <c r="E570" t="s">
        <v>2247</v>
      </c>
      <c r="F570" s="1">
        <v>43113</v>
      </c>
      <c r="G570">
        <v>1</v>
      </c>
      <c r="H570">
        <v>51981</v>
      </c>
      <c r="I570">
        <v>2460</v>
      </c>
      <c r="J570">
        <v>34</v>
      </c>
      <c r="K570">
        <v>383</v>
      </c>
      <c r="L570" t="b">
        <v>0</v>
      </c>
      <c r="M570" t="b">
        <v>0</v>
      </c>
      <c r="N570" t="b">
        <v>0</v>
      </c>
      <c r="O570">
        <v>5</v>
      </c>
      <c r="P570">
        <v>3</v>
      </c>
      <c r="Q570" s="2">
        <v>0.05</v>
      </c>
      <c r="R570" s="2">
        <v>0</v>
      </c>
      <c r="S570" s="2">
        <v>0.01</v>
      </c>
      <c r="T570">
        <f t="shared" si="32"/>
        <v>0.4</v>
      </c>
      <c r="U570">
        <f t="shared" si="33"/>
        <v>2.0000000000000004</v>
      </c>
      <c r="V570">
        <f t="shared" si="34"/>
        <v>0.77599050000000014</v>
      </c>
      <c r="W570">
        <f t="shared" si="35"/>
        <v>0.93159667500000021</v>
      </c>
    </row>
    <row r="571" spans="1:23" x14ac:dyDescent="0.25">
      <c r="A571" t="s">
        <v>2248</v>
      </c>
      <c r="B571" s="1">
        <v>43145</v>
      </c>
      <c r="C571" t="s">
        <v>2249</v>
      </c>
      <c r="D571" t="s">
        <v>2250</v>
      </c>
      <c r="E571" t="s">
        <v>2251</v>
      </c>
      <c r="F571" s="1">
        <v>43136</v>
      </c>
      <c r="G571">
        <v>1</v>
      </c>
      <c r="H571">
        <v>330553</v>
      </c>
      <c r="I571">
        <v>2261</v>
      </c>
      <c r="J571">
        <v>124</v>
      </c>
      <c r="K571">
        <v>119</v>
      </c>
      <c r="L571" t="b">
        <v>0</v>
      </c>
      <c r="M571" t="b">
        <v>0</v>
      </c>
      <c r="N571" t="b">
        <v>0</v>
      </c>
      <c r="O571">
        <v>9</v>
      </c>
      <c r="P571">
        <v>8</v>
      </c>
      <c r="Q571" s="2">
        <v>0.01</v>
      </c>
      <c r="R571" s="2">
        <v>0</v>
      </c>
      <c r="S571" s="2">
        <v>0</v>
      </c>
      <c r="T571">
        <f t="shared" si="32"/>
        <v>0.4</v>
      </c>
      <c r="U571">
        <f t="shared" si="33"/>
        <v>6.2</v>
      </c>
      <c r="V571">
        <f t="shared" si="34"/>
        <v>0.26527650000000003</v>
      </c>
      <c r="W571">
        <f t="shared" si="35"/>
        <v>1.8028467749999999</v>
      </c>
    </row>
    <row r="572" spans="1:23" x14ac:dyDescent="0.25">
      <c r="A572" t="s">
        <v>2252</v>
      </c>
      <c r="B572" s="1">
        <v>43060</v>
      </c>
      <c r="C572" t="s">
        <v>2253</v>
      </c>
      <c r="D572" t="s">
        <v>2254</v>
      </c>
      <c r="E572" t="s">
        <v>2255</v>
      </c>
      <c r="F572" s="1">
        <v>43054</v>
      </c>
      <c r="G572">
        <v>1</v>
      </c>
      <c r="H572">
        <v>36414</v>
      </c>
      <c r="I572">
        <v>125</v>
      </c>
      <c r="J572">
        <v>16</v>
      </c>
      <c r="K572">
        <v>40</v>
      </c>
      <c r="L572" t="b">
        <v>0</v>
      </c>
      <c r="M572" t="b">
        <v>0</v>
      </c>
      <c r="N572" t="b">
        <v>0</v>
      </c>
      <c r="O572">
        <v>6</v>
      </c>
      <c r="P572">
        <v>6</v>
      </c>
      <c r="Q572" s="2">
        <v>0</v>
      </c>
      <c r="R572" s="2">
        <v>0</v>
      </c>
      <c r="S572" s="2">
        <v>0</v>
      </c>
      <c r="T572">
        <f t="shared" si="32"/>
        <v>0.4</v>
      </c>
      <c r="U572">
        <f t="shared" si="33"/>
        <v>4.8000000000000007</v>
      </c>
      <c r="V572">
        <f t="shared" si="34"/>
        <v>1.8206999999999997E-2</v>
      </c>
      <c r="W572">
        <f t="shared" si="35"/>
        <v>1.3663724500000003</v>
      </c>
    </row>
    <row r="573" spans="1:23" x14ac:dyDescent="0.25">
      <c r="A573" t="s">
        <v>2256</v>
      </c>
      <c r="B573" s="1">
        <v>43149</v>
      </c>
      <c r="C573" t="s">
        <v>2257</v>
      </c>
      <c r="D573" t="s">
        <v>742</v>
      </c>
      <c r="E573" t="s">
        <v>2258</v>
      </c>
      <c r="F573" s="1">
        <v>43146</v>
      </c>
      <c r="G573">
        <v>1</v>
      </c>
      <c r="H573">
        <v>301593</v>
      </c>
      <c r="I573">
        <v>1214</v>
      </c>
      <c r="J573">
        <v>148</v>
      </c>
      <c r="K573">
        <v>192</v>
      </c>
      <c r="L573" t="b">
        <v>0</v>
      </c>
      <c r="M573" t="b">
        <v>0</v>
      </c>
      <c r="N573" t="b">
        <v>0</v>
      </c>
      <c r="O573">
        <v>3</v>
      </c>
      <c r="P573">
        <v>2</v>
      </c>
      <c r="Q573" s="2">
        <v>0</v>
      </c>
      <c r="R573" s="2">
        <v>0</v>
      </c>
      <c r="S573" s="2">
        <v>0</v>
      </c>
      <c r="T573">
        <f t="shared" si="32"/>
        <v>0.4</v>
      </c>
      <c r="U573">
        <f t="shared" si="33"/>
        <v>1.4000000000000001</v>
      </c>
      <c r="V573">
        <f t="shared" si="34"/>
        <v>0.1507965</v>
      </c>
      <c r="W573">
        <f t="shared" si="35"/>
        <v>0.56277877499999995</v>
      </c>
    </row>
    <row r="574" spans="1:23" x14ac:dyDescent="0.25">
      <c r="A574" t="s">
        <v>2259</v>
      </c>
      <c r="B574" s="1">
        <v>43122</v>
      </c>
      <c r="C574" t="s">
        <v>2260</v>
      </c>
      <c r="D574" t="s">
        <v>1114</v>
      </c>
      <c r="E574" t="s">
        <v>2261</v>
      </c>
      <c r="F574" s="1">
        <v>43120</v>
      </c>
      <c r="G574">
        <v>1</v>
      </c>
      <c r="H574">
        <v>247049</v>
      </c>
      <c r="I574">
        <v>2874</v>
      </c>
      <c r="J574">
        <v>3174</v>
      </c>
      <c r="K574">
        <v>7031</v>
      </c>
      <c r="L574" t="b">
        <v>0</v>
      </c>
      <c r="M574" t="b">
        <v>0</v>
      </c>
      <c r="N574" t="b">
        <v>0</v>
      </c>
      <c r="O574">
        <v>2</v>
      </c>
      <c r="P574">
        <v>1</v>
      </c>
      <c r="Q574" s="2">
        <v>0.01</v>
      </c>
      <c r="R574" s="2">
        <v>-0.01</v>
      </c>
      <c r="S574" s="2">
        <v>0.03</v>
      </c>
      <c r="T574">
        <f t="shared" si="32"/>
        <v>0.4</v>
      </c>
      <c r="U574">
        <f t="shared" si="33"/>
        <v>0.60000000000000009</v>
      </c>
      <c r="V574">
        <f t="shared" si="34"/>
        <v>0.82352449999999999</v>
      </c>
      <c r="W574">
        <f t="shared" si="35"/>
        <v>0.59823357500000007</v>
      </c>
    </row>
    <row r="575" spans="1:23" x14ac:dyDescent="0.25">
      <c r="A575" t="s">
        <v>2262</v>
      </c>
      <c r="B575" s="1">
        <v>43181</v>
      </c>
      <c r="C575" t="s">
        <v>2263</v>
      </c>
      <c r="D575" t="s">
        <v>2264</v>
      </c>
      <c r="E575" t="s">
        <v>2265</v>
      </c>
      <c r="F575" s="1">
        <v>43167</v>
      </c>
      <c r="G575">
        <v>1</v>
      </c>
      <c r="H575">
        <v>514107</v>
      </c>
      <c r="I575">
        <v>1953</v>
      </c>
      <c r="J575">
        <v>17</v>
      </c>
      <c r="K575">
        <v>96</v>
      </c>
      <c r="L575" t="b">
        <v>0</v>
      </c>
      <c r="M575" t="b">
        <v>0</v>
      </c>
      <c r="N575" t="b">
        <v>0</v>
      </c>
      <c r="O575">
        <v>14</v>
      </c>
      <c r="P575">
        <v>11</v>
      </c>
      <c r="Q575" s="2">
        <v>0</v>
      </c>
      <c r="R575" s="2">
        <v>0</v>
      </c>
      <c r="S575" s="2">
        <v>0</v>
      </c>
      <c r="T575">
        <f t="shared" si="32"/>
        <v>0.4</v>
      </c>
      <c r="U575">
        <f t="shared" si="33"/>
        <v>8.2000000000000011</v>
      </c>
      <c r="V575">
        <f t="shared" si="34"/>
        <v>0.25705349999999999</v>
      </c>
      <c r="W575">
        <f t="shared" si="35"/>
        <v>2.2999687250000003</v>
      </c>
    </row>
    <row r="576" spans="1:23" x14ac:dyDescent="0.25">
      <c r="A576" t="s">
        <v>2266</v>
      </c>
      <c r="B576" s="1">
        <v>43194</v>
      </c>
      <c r="C576" t="s">
        <v>2267</v>
      </c>
      <c r="D576" t="s">
        <v>320</v>
      </c>
      <c r="E576" t="s">
        <v>2268</v>
      </c>
      <c r="F576" s="1">
        <v>43179</v>
      </c>
      <c r="G576">
        <v>1</v>
      </c>
      <c r="H576">
        <v>395698</v>
      </c>
      <c r="I576">
        <v>11179</v>
      </c>
      <c r="J576">
        <v>139</v>
      </c>
      <c r="K576">
        <v>640</v>
      </c>
      <c r="L576" t="b">
        <v>0</v>
      </c>
      <c r="M576" t="b">
        <v>0</v>
      </c>
      <c r="N576" t="b">
        <v>0</v>
      </c>
      <c r="O576">
        <v>15</v>
      </c>
      <c r="P576">
        <v>9</v>
      </c>
      <c r="Q576" s="2">
        <v>0.03</v>
      </c>
      <c r="R576" s="2">
        <v>0</v>
      </c>
      <c r="S576" s="2">
        <v>0</v>
      </c>
      <c r="T576">
        <f t="shared" si="32"/>
        <v>0.4</v>
      </c>
      <c r="U576">
        <f t="shared" si="33"/>
        <v>6</v>
      </c>
      <c r="V576">
        <f t="shared" si="34"/>
        <v>0.49784899999999999</v>
      </c>
      <c r="W576">
        <f t="shared" si="35"/>
        <v>1.8342471500000002</v>
      </c>
    </row>
    <row r="577" spans="1:23" x14ac:dyDescent="0.25">
      <c r="A577" t="s">
        <v>20934</v>
      </c>
      <c r="B577" s="1">
        <v>43136</v>
      </c>
      <c r="C577" t="s">
        <v>20935</v>
      </c>
      <c r="D577" t="s">
        <v>20936</v>
      </c>
      <c r="E577" t="s">
        <v>20937</v>
      </c>
      <c r="F577" s="1">
        <v>43135</v>
      </c>
      <c r="G577">
        <v>1</v>
      </c>
      <c r="H577">
        <v>3831</v>
      </c>
      <c r="I577">
        <v>0</v>
      </c>
      <c r="J577">
        <v>0</v>
      </c>
      <c r="K577">
        <v>0</v>
      </c>
      <c r="L577" t="b">
        <v>1</v>
      </c>
      <c r="M577" t="b">
        <v>1</v>
      </c>
      <c r="N577" t="b">
        <v>0</v>
      </c>
      <c r="O577">
        <v>1</v>
      </c>
      <c r="P577">
        <v>1</v>
      </c>
      <c r="Q577" s="2">
        <v>0</v>
      </c>
      <c r="R577" s="2">
        <v>0</v>
      </c>
      <c r="S577" s="2">
        <v>0</v>
      </c>
      <c r="T577">
        <f t="shared" si="32"/>
        <v>0.4</v>
      </c>
      <c r="U577">
        <f t="shared" si="33"/>
        <v>0.8</v>
      </c>
      <c r="V577">
        <f t="shared" si="34"/>
        <v>1.9154999999999999E-3</v>
      </c>
      <c r="W577">
        <f t="shared" si="35"/>
        <v>0.36067042500000002</v>
      </c>
    </row>
    <row r="578" spans="1:23" x14ac:dyDescent="0.25">
      <c r="A578" t="s">
        <v>2269</v>
      </c>
      <c r="B578" s="1">
        <v>43178</v>
      </c>
      <c r="C578" t="s">
        <v>2270</v>
      </c>
      <c r="D578" t="s">
        <v>2271</v>
      </c>
      <c r="E578" t="s">
        <v>2272</v>
      </c>
      <c r="F578" s="1">
        <v>43163</v>
      </c>
      <c r="G578">
        <v>1</v>
      </c>
      <c r="H578">
        <v>6106813</v>
      </c>
      <c r="I578">
        <v>292251</v>
      </c>
      <c r="J578">
        <v>5483</v>
      </c>
      <c r="K578">
        <v>17562</v>
      </c>
      <c r="L578" t="b">
        <v>0</v>
      </c>
      <c r="M578" t="b">
        <v>0</v>
      </c>
      <c r="N578" t="b">
        <v>0</v>
      </c>
      <c r="O578">
        <v>15</v>
      </c>
      <c r="P578">
        <v>16</v>
      </c>
      <c r="Q578" s="2">
        <v>0.05</v>
      </c>
      <c r="R578" s="2">
        <v>0</v>
      </c>
      <c r="S578" s="2">
        <v>0</v>
      </c>
      <c r="T578">
        <f t="shared" ref="T578:T641" si="36">G578*0.4</f>
        <v>0.4</v>
      </c>
      <c r="U578">
        <f t="shared" ref="U578:U641" si="37">-0.2*(O578-P578)+0.8*P578</f>
        <v>13</v>
      </c>
      <c r="V578">
        <f t="shared" ref="V578:V641" si="38">0.5*H578*0.000001+0.1*Q578*100+100*0.15*R578+100*0.25*S578</f>
        <v>3.5534064999999999</v>
      </c>
      <c r="W578">
        <f t="shared" ref="W578:W641" si="39">0.4*T578+0.25*U578+0.35*V578</f>
        <v>4.653692275</v>
      </c>
    </row>
    <row r="579" spans="1:23" x14ac:dyDescent="0.25">
      <c r="A579" t="s">
        <v>2273</v>
      </c>
      <c r="B579" s="1">
        <v>43250</v>
      </c>
      <c r="C579" t="s">
        <v>2274</v>
      </c>
      <c r="D579" t="s">
        <v>2275</v>
      </c>
      <c r="E579" t="s">
        <v>2276</v>
      </c>
      <c r="F579" s="1">
        <v>43227</v>
      </c>
      <c r="G579">
        <v>1</v>
      </c>
      <c r="H579">
        <v>1255581</v>
      </c>
      <c r="I579">
        <v>34039</v>
      </c>
      <c r="J579">
        <v>5504</v>
      </c>
      <c r="K579">
        <v>6320</v>
      </c>
      <c r="L579" t="b">
        <v>0</v>
      </c>
      <c r="M579" t="b">
        <v>0</v>
      </c>
      <c r="N579" t="b">
        <v>0</v>
      </c>
      <c r="O579">
        <v>23</v>
      </c>
      <c r="P579">
        <v>22</v>
      </c>
      <c r="Q579" s="2">
        <v>0.03</v>
      </c>
      <c r="R579" s="2">
        <v>0</v>
      </c>
      <c r="S579" s="2">
        <v>0.01</v>
      </c>
      <c r="T579">
        <f t="shared" si="36"/>
        <v>0.4</v>
      </c>
      <c r="U579">
        <f t="shared" si="37"/>
        <v>17.400000000000002</v>
      </c>
      <c r="V579">
        <f t="shared" si="38"/>
        <v>1.1777905</v>
      </c>
      <c r="W579">
        <f t="shared" si="39"/>
        <v>4.922226675000001</v>
      </c>
    </row>
    <row r="580" spans="1:23" x14ac:dyDescent="0.25">
      <c r="A580" t="s">
        <v>2277</v>
      </c>
      <c r="B580" s="1">
        <v>43091</v>
      </c>
      <c r="C580" t="s">
        <v>2278</v>
      </c>
      <c r="D580" t="s">
        <v>2279</v>
      </c>
      <c r="E580" t="s">
        <v>2280</v>
      </c>
      <c r="F580" s="1">
        <v>43084</v>
      </c>
      <c r="G580">
        <v>1</v>
      </c>
      <c r="H580">
        <v>3305225</v>
      </c>
      <c r="I580">
        <v>51291</v>
      </c>
      <c r="J580">
        <v>9844</v>
      </c>
      <c r="K580">
        <v>9900</v>
      </c>
      <c r="L580" t="b">
        <v>0</v>
      </c>
      <c r="M580" t="b">
        <v>0</v>
      </c>
      <c r="N580" t="b">
        <v>0</v>
      </c>
      <c r="O580">
        <v>7</v>
      </c>
      <c r="P580">
        <v>5</v>
      </c>
      <c r="Q580" s="2">
        <v>0.02</v>
      </c>
      <c r="R580" s="2">
        <v>0</v>
      </c>
      <c r="S580" s="2">
        <v>0</v>
      </c>
      <c r="T580">
        <f t="shared" si="36"/>
        <v>0.4</v>
      </c>
      <c r="U580">
        <f t="shared" si="37"/>
        <v>3.6</v>
      </c>
      <c r="V580">
        <f t="shared" si="38"/>
        <v>1.8526124999999998</v>
      </c>
      <c r="W580">
        <f t="shared" si="39"/>
        <v>1.7084143749999998</v>
      </c>
    </row>
    <row r="581" spans="1:23" x14ac:dyDescent="0.25">
      <c r="A581" t="s">
        <v>2281</v>
      </c>
      <c r="B581" s="1">
        <v>43188</v>
      </c>
      <c r="C581" t="s">
        <v>2282</v>
      </c>
      <c r="D581" t="s">
        <v>385</v>
      </c>
      <c r="E581" t="s">
        <v>2283</v>
      </c>
      <c r="F581" s="1">
        <v>43185</v>
      </c>
      <c r="G581">
        <v>1</v>
      </c>
      <c r="H581">
        <v>185260</v>
      </c>
      <c r="I581">
        <v>4958</v>
      </c>
      <c r="J581">
        <v>236</v>
      </c>
      <c r="K581">
        <v>381</v>
      </c>
      <c r="L581" t="b">
        <v>0</v>
      </c>
      <c r="M581" t="b">
        <v>0</v>
      </c>
      <c r="N581" t="b">
        <v>0</v>
      </c>
      <c r="O581">
        <v>3</v>
      </c>
      <c r="P581">
        <v>2</v>
      </c>
      <c r="Q581" s="2">
        <v>0.03</v>
      </c>
      <c r="R581" s="2">
        <v>0</v>
      </c>
      <c r="S581" s="2">
        <v>0</v>
      </c>
      <c r="T581">
        <f t="shared" si="36"/>
        <v>0.4</v>
      </c>
      <c r="U581">
        <f t="shared" si="37"/>
        <v>1.4000000000000001</v>
      </c>
      <c r="V581">
        <f t="shared" si="38"/>
        <v>0.39262999999999998</v>
      </c>
      <c r="W581">
        <f t="shared" si="39"/>
        <v>0.64742049999999995</v>
      </c>
    </row>
    <row r="582" spans="1:23" x14ac:dyDescent="0.25">
      <c r="A582" t="s">
        <v>2284</v>
      </c>
      <c r="B582" s="1">
        <v>43165</v>
      </c>
      <c r="C582" t="s">
        <v>2285</v>
      </c>
      <c r="D582" t="s">
        <v>814</v>
      </c>
      <c r="E582" t="s">
        <v>2286</v>
      </c>
      <c r="F582" s="1">
        <v>43158</v>
      </c>
      <c r="G582">
        <v>1</v>
      </c>
      <c r="H582">
        <v>91213</v>
      </c>
      <c r="I582">
        <v>3089</v>
      </c>
      <c r="J582">
        <v>980</v>
      </c>
      <c r="K582">
        <v>1022</v>
      </c>
      <c r="L582" t="b">
        <v>0</v>
      </c>
      <c r="M582" t="b">
        <v>0</v>
      </c>
      <c r="N582" t="b">
        <v>0</v>
      </c>
      <c r="O582">
        <v>7</v>
      </c>
      <c r="P582">
        <v>6</v>
      </c>
      <c r="Q582" s="2">
        <v>0.03</v>
      </c>
      <c r="R582" s="2">
        <v>-0.01</v>
      </c>
      <c r="S582" s="2">
        <v>0.01</v>
      </c>
      <c r="T582">
        <f t="shared" si="36"/>
        <v>0.4</v>
      </c>
      <c r="U582">
        <f t="shared" si="37"/>
        <v>4.6000000000000005</v>
      </c>
      <c r="V582">
        <f t="shared" si="38"/>
        <v>0.44560650000000002</v>
      </c>
      <c r="W582">
        <f t="shared" si="39"/>
        <v>1.4659622750000001</v>
      </c>
    </row>
    <row r="583" spans="1:23" x14ac:dyDescent="0.25">
      <c r="A583" t="s">
        <v>2287</v>
      </c>
      <c r="B583" s="1">
        <v>43073</v>
      </c>
      <c r="C583" t="s">
        <v>2288</v>
      </c>
      <c r="D583" t="s">
        <v>2289</v>
      </c>
      <c r="E583" t="s">
        <v>2290</v>
      </c>
      <c r="F583" s="1">
        <v>43067</v>
      </c>
      <c r="G583">
        <v>1</v>
      </c>
      <c r="H583">
        <v>96082</v>
      </c>
      <c r="I583">
        <v>5724</v>
      </c>
      <c r="J583">
        <v>42</v>
      </c>
      <c r="K583">
        <v>3117</v>
      </c>
      <c r="L583" t="b">
        <v>0</v>
      </c>
      <c r="M583" t="b">
        <v>0</v>
      </c>
      <c r="N583" t="b">
        <v>0</v>
      </c>
      <c r="O583">
        <v>6</v>
      </c>
      <c r="P583">
        <v>6</v>
      </c>
      <c r="Q583" s="2">
        <v>0.06</v>
      </c>
      <c r="R583" s="2">
        <v>0</v>
      </c>
      <c r="S583" s="2">
        <v>0.03</v>
      </c>
      <c r="T583">
        <f t="shared" si="36"/>
        <v>0.4</v>
      </c>
      <c r="U583">
        <f t="shared" si="37"/>
        <v>4.8000000000000007</v>
      </c>
      <c r="V583">
        <f t="shared" si="38"/>
        <v>1.3980410000000001</v>
      </c>
      <c r="W583">
        <f t="shared" si="39"/>
        <v>1.8493143500000002</v>
      </c>
    </row>
    <row r="584" spans="1:23" x14ac:dyDescent="0.25">
      <c r="A584" t="s">
        <v>2291</v>
      </c>
      <c r="B584" s="1">
        <v>43265</v>
      </c>
      <c r="C584" t="s">
        <v>2292</v>
      </c>
      <c r="D584" t="s">
        <v>2293</v>
      </c>
      <c r="E584" t="s">
        <v>2294</v>
      </c>
      <c r="F584" s="1">
        <v>43257</v>
      </c>
      <c r="G584">
        <v>1</v>
      </c>
      <c r="H584">
        <v>4203879</v>
      </c>
      <c r="I584">
        <v>95218</v>
      </c>
      <c r="J584">
        <v>4721</v>
      </c>
      <c r="K584">
        <v>8633</v>
      </c>
      <c r="L584" t="b">
        <v>0</v>
      </c>
      <c r="M584" t="b">
        <v>0</v>
      </c>
      <c r="N584" t="b">
        <v>0</v>
      </c>
      <c r="O584">
        <v>8</v>
      </c>
      <c r="P584">
        <v>8</v>
      </c>
      <c r="Q584" s="2">
        <v>0.02</v>
      </c>
      <c r="R584" s="2">
        <v>0</v>
      </c>
      <c r="S584" s="2">
        <v>0</v>
      </c>
      <c r="T584">
        <f t="shared" si="36"/>
        <v>0.4</v>
      </c>
      <c r="U584">
        <f t="shared" si="37"/>
        <v>6.4</v>
      </c>
      <c r="V584">
        <f t="shared" si="38"/>
        <v>2.3019395</v>
      </c>
      <c r="W584">
        <f t="shared" si="39"/>
        <v>2.565678825</v>
      </c>
    </row>
    <row r="585" spans="1:23" x14ac:dyDescent="0.25">
      <c r="A585" t="s">
        <v>2295</v>
      </c>
      <c r="B585" s="1">
        <v>43093</v>
      </c>
      <c r="C585" t="s">
        <v>2296</v>
      </c>
      <c r="D585" t="s">
        <v>2297</v>
      </c>
      <c r="E585" t="s">
        <v>2298</v>
      </c>
      <c r="F585" s="1">
        <v>43092</v>
      </c>
      <c r="G585">
        <v>1</v>
      </c>
      <c r="H585">
        <v>180919</v>
      </c>
      <c r="I585">
        <v>5137</v>
      </c>
      <c r="J585">
        <v>2646</v>
      </c>
      <c r="K585">
        <v>1158</v>
      </c>
      <c r="L585" t="b">
        <v>0</v>
      </c>
      <c r="M585" t="b">
        <v>0</v>
      </c>
      <c r="N585" t="b">
        <v>0</v>
      </c>
      <c r="O585">
        <v>1</v>
      </c>
      <c r="P585">
        <v>1</v>
      </c>
      <c r="Q585" s="2">
        <v>0.03</v>
      </c>
      <c r="R585" s="2">
        <v>-0.01</v>
      </c>
      <c r="S585" s="2">
        <v>0.01</v>
      </c>
      <c r="T585">
        <f t="shared" si="36"/>
        <v>0.4</v>
      </c>
      <c r="U585">
        <f t="shared" si="37"/>
        <v>0.8</v>
      </c>
      <c r="V585">
        <f t="shared" si="38"/>
        <v>0.49045949999999994</v>
      </c>
      <c r="W585">
        <f t="shared" si="39"/>
        <v>0.531660825</v>
      </c>
    </row>
    <row r="586" spans="1:23" x14ac:dyDescent="0.25">
      <c r="A586" t="s">
        <v>2299</v>
      </c>
      <c r="B586" s="1">
        <v>43156</v>
      </c>
      <c r="C586" t="s">
        <v>2300</v>
      </c>
      <c r="D586" t="s">
        <v>546</v>
      </c>
      <c r="E586" t="s">
        <v>2301</v>
      </c>
      <c r="F586" s="1">
        <v>43151</v>
      </c>
      <c r="G586">
        <v>1</v>
      </c>
      <c r="H586">
        <v>40026</v>
      </c>
      <c r="I586">
        <v>127</v>
      </c>
      <c r="J586">
        <v>137</v>
      </c>
      <c r="K586">
        <v>319</v>
      </c>
      <c r="L586" t="b">
        <v>0</v>
      </c>
      <c r="M586" t="b">
        <v>0</v>
      </c>
      <c r="N586" t="b">
        <v>0</v>
      </c>
      <c r="O586">
        <v>5</v>
      </c>
      <c r="P586">
        <v>2</v>
      </c>
      <c r="Q586" s="2">
        <v>0</v>
      </c>
      <c r="R586" s="2">
        <v>0</v>
      </c>
      <c r="S586" s="2">
        <v>0.01</v>
      </c>
      <c r="T586">
        <f t="shared" si="36"/>
        <v>0.4</v>
      </c>
      <c r="U586">
        <f t="shared" si="37"/>
        <v>1</v>
      </c>
      <c r="V586">
        <f t="shared" si="38"/>
        <v>0.270013</v>
      </c>
      <c r="W586">
        <f t="shared" si="39"/>
        <v>0.50450455000000005</v>
      </c>
    </row>
    <row r="587" spans="1:23" x14ac:dyDescent="0.25">
      <c r="A587" t="s">
        <v>2302</v>
      </c>
      <c r="B587" s="1">
        <v>43105</v>
      </c>
      <c r="C587" t="s">
        <v>2303</v>
      </c>
      <c r="D587" t="s">
        <v>2304</v>
      </c>
      <c r="E587" t="s">
        <v>2305</v>
      </c>
      <c r="F587" s="1">
        <v>43095</v>
      </c>
      <c r="G587">
        <v>1</v>
      </c>
      <c r="H587">
        <v>1099860</v>
      </c>
      <c r="I587">
        <v>37836</v>
      </c>
      <c r="J587">
        <v>2435</v>
      </c>
      <c r="K587">
        <v>11470</v>
      </c>
      <c r="L587" t="b">
        <v>0</v>
      </c>
      <c r="M587" t="b">
        <v>0</v>
      </c>
      <c r="N587" t="b">
        <v>0</v>
      </c>
      <c r="O587">
        <v>10</v>
      </c>
      <c r="P587">
        <v>8</v>
      </c>
      <c r="Q587" s="2">
        <v>0.03</v>
      </c>
      <c r="R587" s="2">
        <v>0</v>
      </c>
      <c r="S587" s="2">
        <v>0.01</v>
      </c>
      <c r="T587">
        <f t="shared" si="36"/>
        <v>0.4</v>
      </c>
      <c r="U587">
        <f t="shared" si="37"/>
        <v>6</v>
      </c>
      <c r="V587">
        <f t="shared" si="38"/>
        <v>1.0999300000000001</v>
      </c>
      <c r="W587">
        <f t="shared" si="39"/>
        <v>2.0449755000000001</v>
      </c>
    </row>
    <row r="588" spans="1:23" x14ac:dyDescent="0.25">
      <c r="A588" t="s">
        <v>2306</v>
      </c>
      <c r="B588" s="1">
        <v>43239</v>
      </c>
      <c r="C588" t="s">
        <v>2307</v>
      </c>
      <c r="D588" t="s">
        <v>49</v>
      </c>
      <c r="E588" t="s">
        <v>2308</v>
      </c>
      <c r="F588" s="1">
        <v>43221</v>
      </c>
      <c r="G588">
        <v>1</v>
      </c>
      <c r="H588">
        <v>2668355</v>
      </c>
      <c r="I588">
        <v>151443</v>
      </c>
      <c r="J588">
        <v>2205</v>
      </c>
      <c r="K588">
        <v>12140</v>
      </c>
      <c r="L588" t="b">
        <v>0</v>
      </c>
      <c r="M588" t="b">
        <v>0</v>
      </c>
      <c r="N588" t="b">
        <v>0</v>
      </c>
      <c r="O588">
        <v>18</v>
      </c>
      <c r="P588">
        <v>17</v>
      </c>
      <c r="Q588" s="2">
        <v>0.06</v>
      </c>
      <c r="R588" s="2">
        <v>0</v>
      </c>
      <c r="S588" s="2">
        <v>0</v>
      </c>
      <c r="T588">
        <f t="shared" si="36"/>
        <v>0.4</v>
      </c>
      <c r="U588">
        <f t="shared" si="37"/>
        <v>13.400000000000002</v>
      </c>
      <c r="V588">
        <f t="shared" si="38"/>
        <v>1.9341775000000001</v>
      </c>
      <c r="W588">
        <f t="shared" si="39"/>
        <v>4.1869621250000009</v>
      </c>
    </row>
    <row r="589" spans="1:23" x14ac:dyDescent="0.25">
      <c r="A589" t="s">
        <v>2309</v>
      </c>
      <c r="B589" s="1">
        <v>43214</v>
      </c>
      <c r="C589" t="s">
        <v>2310</v>
      </c>
      <c r="D589" t="s">
        <v>186</v>
      </c>
      <c r="E589" t="s">
        <v>2311</v>
      </c>
      <c r="F589" s="1">
        <v>43196</v>
      </c>
      <c r="G589">
        <v>1</v>
      </c>
      <c r="H589">
        <v>29178096</v>
      </c>
      <c r="I589">
        <v>825258</v>
      </c>
      <c r="J589">
        <v>15353</v>
      </c>
      <c r="K589">
        <v>60709</v>
      </c>
      <c r="L589" t="b">
        <v>0</v>
      </c>
      <c r="M589" t="b">
        <v>0</v>
      </c>
      <c r="N589" t="b">
        <v>0</v>
      </c>
      <c r="O589">
        <v>18</v>
      </c>
      <c r="P589">
        <v>12</v>
      </c>
      <c r="Q589" s="2">
        <v>0.03</v>
      </c>
      <c r="R589" s="2">
        <v>0</v>
      </c>
      <c r="S589" s="2">
        <v>0</v>
      </c>
      <c r="T589">
        <f t="shared" si="36"/>
        <v>0.4</v>
      </c>
      <c r="U589">
        <f t="shared" si="37"/>
        <v>8.4000000000000021</v>
      </c>
      <c r="V589">
        <f t="shared" si="38"/>
        <v>14.889048000000001</v>
      </c>
      <c r="W589">
        <f t="shared" si="39"/>
        <v>7.4711668000000007</v>
      </c>
    </row>
    <row r="590" spans="1:23" x14ac:dyDescent="0.25">
      <c r="A590" t="s">
        <v>2312</v>
      </c>
      <c r="B590" s="1">
        <v>43146</v>
      </c>
      <c r="C590" t="s">
        <v>2313</v>
      </c>
      <c r="D590" t="s">
        <v>2314</v>
      </c>
      <c r="E590" t="s">
        <v>2315</v>
      </c>
      <c r="F590" s="1">
        <v>43138</v>
      </c>
      <c r="G590">
        <v>1</v>
      </c>
      <c r="H590">
        <v>492953</v>
      </c>
      <c r="I590">
        <v>20083</v>
      </c>
      <c r="J590">
        <v>198</v>
      </c>
      <c r="K590">
        <v>2646</v>
      </c>
      <c r="L590" t="b">
        <v>0</v>
      </c>
      <c r="M590" t="b">
        <v>0</v>
      </c>
      <c r="N590" t="b">
        <v>0</v>
      </c>
      <c r="O590">
        <v>8</v>
      </c>
      <c r="P590">
        <v>7</v>
      </c>
      <c r="Q590" s="2">
        <v>0.04</v>
      </c>
      <c r="R590" s="2">
        <v>0</v>
      </c>
      <c r="S590" s="2">
        <v>0.01</v>
      </c>
      <c r="T590">
        <f t="shared" si="36"/>
        <v>0.4</v>
      </c>
      <c r="U590">
        <f t="shared" si="37"/>
        <v>5.4</v>
      </c>
      <c r="V590">
        <f t="shared" si="38"/>
        <v>0.89647650000000001</v>
      </c>
      <c r="W590">
        <f t="shared" si="39"/>
        <v>1.8237667750000002</v>
      </c>
    </row>
    <row r="591" spans="1:23" x14ac:dyDescent="0.25">
      <c r="A591" t="s">
        <v>2316</v>
      </c>
      <c r="B591" s="1">
        <v>43123</v>
      </c>
      <c r="C591" t="s">
        <v>2317</v>
      </c>
      <c r="D591" t="s">
        <v>2318</v>
      </c>
      <c r="E591" t="s">
        <v>2319</v>
      </c>
      <c r="F591" s="1">
        <v>43117</v>
      </c>
      <c r="G591">
        <v>1</v>
      </c>
      <c r="H591">
        <v>141287</v>
      </c>
      <c r="I591">
        <v>6629</v>
      </c>
      <c r="J591">
        <v>182</v>
      </c>
      <c r="K591">
        <v>693</v>
      </c>
      <c r="L591" t="b">
        <v>0</v>
      </c>
      <c r="M591" t="b">
        <v>0</v>
      </c>
      <c r="N591" t="b">
        <v>0</v>
      </c>
      <c r="O591">
        <v>6</v>
      </c>
      <c r="P591">
        <v>5</v>
      </c>
      <c r="Q591" s="2">
        <v>0.05</v>
      </c>
      <c r="R591" s="2">
        <v>0</v>
      </c>
      <c r="S591" s="2">
        <v>0</v>
      </c>
      <c r="T591">
        <f t="shared" si="36"/>
        <v>0.4</v>
      </c>
      <c r="U591">
        <f t="shared" si="37"/>
        <v>3.8</v>
      </c>
      <c r="V591">
        <f t="shared" si="38"/>
        <v>0.57064350000000008</v>
      </c>
      <c r="W591">
        <f t="shared" si="39"/>
        <v>1.3097252249999998</v>
      </c>
    </row>
    <row r="592" spans="1:23" x14ac:dyDescent="0.25">
      <c r="A592" t="s">
        <v>2320</v>
      </c>
      <c r="B592" s="1">
        <v>43067</v>
      </c>
      <c r="C592" t="s">
        <v>2321</v>
      </c>
      <c r="D592" t="s">
        <v>450</v>
      </c>
      <c r="E592" t="s">
        <v>2322</v>
      </c>
      <c r="F592" s="1">
        <v>43060</v>
      </c>
      <c r="G592">
        <v>1</v>
      </c>
      <c r="H592">
        <v>1543548</v>
      </c>
      <c r="I592">
        <v>54190</v>
      </c>
      <c r="J592">
        <v>1296</v>
      </c>
      <c r="K592">
        <v>5941</v>
      </c>
      <c r="L592" t="b">
        <v>0</v>
      </c>
      <c r="M592" t="b">
        <v>0</v>
      </c>
      <c r="N592" t="b">
        <v>0</v>
      </c>
      <c r="O592">
        <v>7</v>
      </c>
      <c r="P592">
        <v>7</v>
      </c>
      <c r="Q592" s="2">
        <v>0.04</v>
      </c>
      <c r="R592" s="2">
        <v>0</v>
      </c>
      <c r="S592" s="2">
        <v>0</v>
      </c>
      <c r="T592">
        <f t="shared" si="36"/>
        <v>0.4</v>
      </c>
      <c r="U592">
        <f t="shared" si="37"/>
        <v>5.6000000000000005</v>
      </c>
      <c r="V592">
        <f t="shared" si="38"/>
        <v>1.1717740000000001</v>
      </c>
      <c r="W592">
        <f t="shared" si="39"/>
        <v>1.9701209</v>
      </c>
    </row>
    <row r="593" spans="1:23" x14ac:dyDescent="0.25">
      <c r="A593" t="s">
        <v>2323</v>
      </c>
      <c r="B593" s="1">
        <v>43257</v>
      </c>
      <c r="C593" t="s">
        <v>2324</v>
      </c>
      <c r="D593" t="s">
        <v>2325</v>
      </c>
      <c r="E593" t="s">
        <v>2326</v>
      </c>
      <c r="F593" s="1">
        <v>43230</v>
      </c>
      <c r="G593">
        <v>1</v>
      </c>
      <c r="H593">
        <v>447916</v>
      </c>
      <c r="I593">
        <v>5736</v>
      </c>
      <c r="J593">
        <v>219</v>
      </c>
      <c r="K593">
        <v>466</v>
      </c>
      <c r="L593" t="b">
        <v>0</v>
      </c>
      <c r="M593" t="b">
        <v>0</v>
      </c>
      <c r="N593" t="b">
        <v>0</v>
      </c>
      <c r="O593">
        <v>27</v>
      </c>
      <c r="P593">
        <v>23</v>
      </c>
      <c r="Q593" s="2">
        <v>0.01</v>
      </c>
      <c r="R593" s="2">
        <v>0</v>
      </c>
      <c r="S593" s="2">
        <v>0</v>
      </c>
      <c r="T593">
        <f t="shared" si="36"/>
        <v>0.4</v>
      </c>
      <c r="U593">
        <f t="shared" si="37"/>
        <v>17.600000000000001</v>
      </c>
      <c r="V593">
        <f t="shared" si="38"/>
        <v>0.32395799999999997</v>
      </c>
      <c r="W593">
        <f t="shared" si="39"/>
        <v>4.6733853000000005</v>
      </c>
    </row>
    <row r="594" spans="1:23" x14ac:dyDescent="0.25">
      <c r="A594" t="s">
        <v>2327</v>
      </c>
      <c r="B594" s="1">
        <v>43248</v>
      </c>
      <c r="C594" t="s">
        <v>2328</v>
      </c>
      <c r="D594" t="s">
        <v>749</v>
      </c>
      <c r="E594" t="s">
        <v>2329</v>
      </c>
      <c r="F594" s="1">
        <v>43227</v>
      </c>
      <c r="G594">
        <v>1</v>
      </c>
      <c r="H594">
        <v>1367332</v>
      </c>
      <c r="I594">
        <v>49615</v>
      </c>
      <c r="J594">
        <v>618</v>
      </c>
      <c r="K594">
        <v>3639</v>
      </c>
      <c r="L594" t="b">
        <v>0</v>
      </c>
      <c r="M594" t="b">
        <v>0</v>
      </c>
      <c r="N594" t="b">
        <v>0</v>
      </c>
      <c r="O594">
        <v>21</v>
      </c>
      <c r="P594">
        <v>19</v>
      </c>
      <c r="Q594" s="2">
        <v>0.04</v>
      </c>
      <c r="R594" s="2">
        <v>0</v>
      </c>
      <c r="S594" s="2">
        <v>0</v>
      </c>
      <c r="T594">
        <f t="shared" si="36"/>
        <v>0.4</v>
      </c>
      <c r="U594">
        <f t="shared" si="37"/>
        <v>14.8</v>
      </c>
      <c r="V594">
        <f t="shared" si="38"/>
        <v>1.083666</v>
      </c>
      <c r="W594">
        <f t="shared" si="39"/>
        <v>4.2392831000000006</v>
      </c>
    </row>
    <row r="595" spans="1:23" x14ac:dyDescent="0.25">
      <c r="A595" t="s">
        <v>2330</v>
      </c>
      <c r="B595" s="1">
        <v>43197</v>
      </c>
      <c r="C595" t="s">
        <v>2331</v>
      </c>
      <c r="D595" t="s">
        <v>2332</v>
      </c>
      <c r="E595" t="s">
        <v>2333</v>
      </c>
      <c r="F595" s="1">
        <v>43189</v>
      </c>
      <c r="G595">
        <v>1</v>
      </c>
      <c r="H595">
        <v>885363</v>
      </c>
      <c r="I595">
        <v>412</v>
      </c>
      <c r="J595">
        <v>52</v>
      </c>
      <c r="K595">
        <v>103</v>
      </c>
      <c r="L595" t="b">
        <v>0</v>
      </c>
      <c r="M595" t="b">
        <v>0</v>
      </c>
      <c r="N595" t="b">
        <v>0</v>
      </c>
      <c r="O595">
        <v>8</v>
      </c>
      <c r="P595">
        <v>6</v>
      </c>
      <c r="Q595" s="2">
        <v>0</v>
      </c>
      <c r="R595" s="2">
        <v>0</v>
      </c>
      <c r="S595" s="2">
        <v>0</v>
      </c>
      <c r="T595">
        <f t="shared" si="36"/>
        <v>0.4</v>
      </c>
      <c r="U595">
        <f t="shared" si="37"/>
        <v>4.4000000000000004</v>
      </c>
      <c r="V595">
        <f t="shared" si="38"/>
        <v>0.44268150000000001</v>
      </c>
      <c r="W595">
        <f t="shared" si="39"/>
        <v>1.4149385250000002</v>
      </c>
    </row>
    <row r="596" spans="1:23" x14ac:dyDescent="0.25">
      <c r="A596" t="s">
        <v>2334</v>
      </c>
      <c r="B596" s="1">
        <v>43131</v>
      </c>
      <c r="C596" t="s">
        <v>2335</v>
      </c>
      <c r="D596" t="s">
        <v>2336</v>
      </c>
      <c r="E596" t="s">
        <v>2337</v>
      </c>
      <c r="F596" s="1">
        <v>43124</v>
      </c>
      <c r="G596">
        <v>1</v>
      </c>
      <c r="H596">
        <v>98683</v>
      </c>
      <c r="I596">
        <v>187</v>
      </c>
      <c r="J596">
        <v>615</v>
      </c>
      <c r="K596">
        <v>332</v>
      </c>
      <c r="L596" t="b">
        <v>0</v>
      </c>
      <c r="M596" t="b">
        <v>0</v>
      </c>
      <c r="N596" t="b">
        <v>0</v>
      </c>
      <c r="O596">
        <v>7</v>
      </c>
      <c r="P596">
        <v>7</v>
      </c>
      <c r="Q596" s="2">
        <v>0</v>
      </c>
      <c r="R596" s="2">
        <v>-0.01</v>
      </c>
      <c r="S596" s="2">
        <v>0</v>
      </c>
      <c r="T596">
        <f t="shared" si="36"/>
        <v>0.4</v>
      </c>
      <c r="U596">
        <f t="shared" si="37"/>
        <v>5.6000000000000005</v>
      </c>
      <c r="V596">
        <f t="shared" si="38"/>
        <v>-0.1006585</v>
      </c>
      <c r="W596">
        <f t="shared" si="39"/>
        <v>1.524769525</v>
      </c>
    </row>
    <row r="597" spans="1:23" x14ac:dyDescent="0.25">
      <c r="A597" t="s">
        <v>2338</v>
      </c>
      <c r="B597" s="1">
        <v>43173</v>
      </c>
      <c r="C597" t="s">
        <v>2339</v>
      </c>
      <c r="D597" t="s">
        <v>605</v>
      </c>
      <c r="E597" t="s">
        <v>2340</v>
      </c>
      <c r="F597" s="1">
        <v>43168</v>
      </c>
      <c r="G597">
        <v>1</v>
      </c>
      <c r="H597">
        <v>746658</v>
      </c>
      <c r="I597">
        <v>6802</v>
      </c>
      <c r="J597">
        <v>529</v>
      </c>
      <c r="K597">
        <v>697</v>
      </c>
      <c r="L597" t="b">
        <v>0</v>
      </c>
      <c r="M597" t="b">
        <v>0</v>
      </c>
      <c r="N597" t="b">
        <v>0</v>
      </c>
      <c r="O597">
        <v>5</v>
      </c>
      <c r="P597">
        <v>4</v>
      </c>
      <c r="Q597" s="2">
        <v>0.01</v>
      </c>
      <c r="R597" s="2">
        <v>0</v>
      </c>
      <c r="S597" s="2">
        <v>0</v>
      </c>
      <c r="T597">
        <f t="shared" si="36"/>
        <v>0.4</v>
      </c>
      <c r="U597">
        <f t="shared" si="37"/>
        <v>3</v>
      </c>
      <c r="V597">
        <f t="shared" si="38"/>
        <v>0.473329</v>
      </c>
      <c r="W597">
        <f t="shared" si="39"/>
        <v>1.0756651500000001</v>
      </c>
    </row>
    <row r="598" spans="1:23" x14ac:dyDescent="0.25">
      <c r="A598" t="s">
        <v>2341</v>
      </c>
      <c r="B598" s="1">
        <v>43159</v>
      </c>
      <c r="C598" t="s">
        <v>2342</v>
      </c>
      <c r="D598" t="s">
        <v>2343</v>
      </c>
      <c r="E598" t="s">
        <v>2344</v>
      </c>
      <c r="F598" s="1">
        <v>43158</v>
      </c>
      <c r="G598">
        <v>1</v>
      </c>
      <c r="H598">
        <v>8411</v>
      </c>
      <c r="I598">
        <v>71</v>
      </c>
      <c r="J598">
        <v>69</v>
      </c>
      <c r="K598">
        <v>158</v>
      </c>
      <c r="L598" t="b">
        <v>0</v>
      </c>
      <c r="M598" t="b">
        <v>0</v>
      </c>
      <c r="N598" t="b">
        <v>0</v>
      </c>
      <c r="O598">
        <v>1</v>
      </c>
      <c r="P598">
        <v>1</v>
      </c>
      <c r="Q598" s="2">
        <v>0.01</v>
      </c>
      <c r="R598" s="2">
        <v>-0.01</v>
      </c>
      <c r="S598" s="2">
        <v>0.02</v>
      </c>
      <c r="T598">
        <f t="shared" si="36"/>
        <v>0.4</v>
      </c>
      <c r="U598">
        <f t="shared" si="37"/>
        <v>0.8</v>
      </c>
      <c r="V598">
        <f t="shared" si="38"/>
        <v>0.45420550000000004</v>
      </c>
      <c r="W598">
        <f t="shared" si="39"/>
        <v>0.518971925</v>
      </c>
    </row>
    <row r="599" spans="1:23" x14ac:dyDescent="0.25">
      <c r="A599" t="s">
        <v>2345</v>
      </c>
      <c r="B599" s="1">
        <v>43240</v>
      </c>
      <c r="C599" t="s">
        <v>2346</v>
      </c>
      <c r="D599" t="s">
        <v>2347</v>
      </c>
      <c r="E599" t="s">
        <v>2348</v>
      </c>
      <c r="F599" s="1">
        <v>43222</v>
      </c>
      <c r="G599">
        <v>1</v>
      </c>
      <c r="H599">
        <v>3564336</v>
      </c>
      <c r="I599">
        <v>188129</v>
      </c>
      <c r="J599">
        <v>1728</v>
      </c>
      <c r="K599">
        <v>15545</v>
      </c>
      <c r="L599" t="b">
        <v>0</v>
      </c>
      <c r="M599" t="b">
        <v>0</v>
      </c>
      <c r="N599" t="b">
        <v>0</v>
      </c>
      <c r="O599">
        <v>18</v>
      </c>
      <c r="P599">
        <v>10</v>
      </c>
      <c r="Q599" s="2">
        <v>0.05</v>
      </c>
      <c r="R599" s="2">
        <v>0</v>
      </c>
      <c r="S599" s="2">
        <v>0</v>
      </c>
      <c r="T599">
        <f t="shared" si="36"/>
        <v>0.4</v>
      </c>
      <c r="U599">
        <f t="shared" si="37"/>
        <v>6.4</v>
      </c>
      <c r="V599">
        <f t="shared" si="38"/>
        <v>2.282168</v>
      </c>
      <c r="W599">
        <f t="shared" si="39"/>
        <v>2.5587588000000001</v>
      </c>
    </row>
    <row r="600" spans="1:23" x14ac:dyDescent="0.25">
      <c r="A600" t="s">
        <v>2349</v>
      </c>
      <c r="B600" s="1">
        <v>43234</v>
      </c>
      <c r="C600" t="s">
        <v>2350</v>
      </c>
      <c r="D600" t="s">
        <v>888</v>
      </c>
      <c r="E600" t="s">
        <v>2351</v>
      </c>
      <c r="F600" s="1">
        <v>43222</v>
      </c>
      <c r="G600">
        <v>1</v>
      </c>
      <c r="H600">
        <v>3183826</v>
      </c>
      <c r="I600">
        <v>73056</v>
      </c>
      <c r="J600">
        <v>2988</v>
      </c>
      <c r="K600">
        <v>5593</v>
      </c>
      <c r="L600" t="b">
        <v>0</v>
      </c>
      <c r="M600" t="b">
        <v>0</v>
      </c>
      <c r="N600" t="b">
        <v>0</v>
      </c>
      <c r="O600">
        <v>12</v>
      </c>
      <c r="P600">
        <v>10</v>
      </c>
      <c r="Q600" s="2">
        <v>0.02</v>
      </c>
      <c r="R600" s="2">
        <v>0</v>
      </c>
      <c r="S600" s="2">
        <v>0</v>
      </c>
      <c r="T600">
        <f t="shared" si="36"/>
        <v>0.4</v>
      </c>
      <c r="U600">
        <f t="shared" si="37"/>
        <v>7.6</v>
      </c>
      <c r="V600">
        <f t="shared" si="38"/>
        <v>1.7919129999999999</v>
      </c>
      <c r="W600">
        <f t="shared" si="39"/>
        <v>2.6871695500000001</v>
      </c>
    </row>
    <row r="601" spans="1:23" x14ac:dyDescent="0.25">
      <c r="A601" t="s">
        <v>2352</v>
      </c>
      <c r="B601" s="1">
        <v>43253</v>
      </c>
      <c r="C601" t="s">
        <v>2353</v>
      </c>
      <c r="D601" t="s">
        <v>2354</v>
      </c>
      <c r="E601" t="s">
        <v>2355</v>
      </c>
      <c r="F601" s="1">
        <v>43233</v>
      </c>
      <c r="G601">
        <v>1</v>
      </c>
      <c r="H601">
        <v>1989746</v>
      </c>
      <c r="I601">
        <v>30153</v>
      </c>
      <c r="J601">
        <v>4648</v>
      </c>
      <c r="K601">
        <v>3633</v>
      </c>
      <c r="L601" t="b">
        <v>0</v>
      </c>
      <c r="M601" t="b">
        <v>0</v>
      </c>
      <c r="N601" t="b">
        <v>0</v>
      </c>
      <c r="O601">
        <v>20</v>
      </c>
      <c r="P601">
        <v>18</v>
      </c>
      <c r="Q601" s="2">
        <v>0.02</v>
      </c>
      <c r="R601" s="2">
        <v>0</v>
      </c>
      <c r="S601" s="2">
        <v>0</v>
      </c>
      <c r="T601">
        <f t="shared" si="36"/>
        <v>0.4</v>
      </c>
      <c r="U601">
        <f t="shared" si="37"/>
        <v>14</v>
      </c>
      <c r="V601">
        <f t="shared" si="38"/>
        <v>1.1948730000000001</v>
      </c>
      <c r="W601">
        <f t="shared" si="39"/>
        <v>4.0782055499999998</v>
      </c>
    </row>
    <row r="602" spans="1:23" x14ac:dyDescent="0.25">
      <c r="A602" t="s">
        <v>2356</v>
      </c>
      <c r="B602" s="1">
        <v>43214</v>
      </c>
      <c r="C602" t="s">
        <v>2357</v>
      </c>
      <c r="D602" t="s">
        <v>2358</v>
      </c>
      <c r="E602" t="s">
        <v>2359</v>
      </c>
      <c r="F602" s="1">
        <v>43196</v>
      </c>
      <c r="G602">
        <v>1</v>
      </c>
      <c r="H602">
        <v>1702293</v>
      </c>
      <c r="I602">
        <v>32630</v>
      </c>
      <c r="J602">
        <v>2071</v>
      </c>
      <c r="K602">
        <v>4489</v>
      </c>
      <c r="L602" t="b">
        <v>0</v>
      </c>
      <c r="M602" t="b">
        <v>0</v>
      </c>
      <c r="N602" t="b">
        <v>0</v>
      </c>
      <c r="O602">
        <v>18</v>
      </c>
      <c r="P602">
        <v>6</v>
      </c>
      <c r="Q602" s="2">
        <v>0.02</v>
      </c>
      <c r="R602" s="2">
        <v>0</v>
      </c>
      <c r="S602" s="2">
        <v>0</v>
      </c>
      <c r="T602">
        <f t="shared" si="36"/>
        <v>0.4</v>
      </c>
      <c r="U602">
        <f t="shared" si="37"/>
        <v>2.4000000000000004</v>
      </c>
      <c r="V602">
        <f t="shared" si="38"/>
        <v>1.0511465</v>
      </c>
      <c r="W602">
        <f t="shared" si="39"/>
        <v>1.1279012750000001</v>
      </c>
    </row>
    <row r="603" spans="1:23" x14ac:dyDescent="0.25">
      <c r="A603" t="s">
        <v>2360</v>
      </c>
      <c r="B603" s="1">
        <v>43075</v>
      </c>
      <c r="C603" t="s">
        <v>2361</v>
      </c>
      <c r="D603" t="s">
        <v>2362</v>
      </c>
      <c r="E603" t="s">
        <v>2363</v>
      </c>
      <c r="F603" s="1">
        <v>43069</v>
      </c>
      <c r="G603">
        <v>1</v>
      </c>
      <c r="H603">
        <v>43012</v>
      </c>
      <c r="I603">
        <v>754</v>
      </c>
      <c r="J603">
        <v>87</v>
      </c>
      <c r="K603">
        <v>123</v>
      </c>
      <c r="L603" t="b">
        <v>0</v>
      </c>
      <c r="M603" t="b">
        <v>0</v>
      </c>
      <c r="N603" t="b">
        <v>0</v>
      </c>
      <c r="O603">
        <v>6</v>
      </c>
      <c r="P603">
        <v>6</v>
      </c>
      <c r="Q603" s="2">
        <v>0.02</v>
      </c>
      <c r="R603" s="2">
        <v>0</v>
      </c>
      <c r="S603" s="2">
        <v>0</v>
      </c>
      <c r="T603">
        <f t="shared" si="36"/>
        <v>0.4</v>
      </c>
      <c r="U603">
        <f t="shared" si="37"/>
        <v>4.8000000000000007</v>
      </c>
      <c r="V603">
        <f t="shared" si="38"/>
        <v>0.22150600000000001</v>
      </c>
      <c r="W603">
        <f t="shared" si="39"/>
        <v>1.4375271000000003</v>
      </c>
    </row>
    <row r="604" spans="1:23" x14ac:dyDescent="0.25">
      <c r="A604" t="s">
        <v>2364</v>
      </c>
      <c r="B604" s="1">
        <v>43249</v>
      </c>
      <c r="C604" t="s">
        <v>2365</v>
      </c>
      <c r="D604" t="s">
        <v>730</v>
      </c>
      <c r="E604" t="s">
        <v>2366</v>
      </c>
      <c r="F604" s="1">
        <v>43247</v>
      </c>
      <c r="G604">
        <v>1</v>
      </c>
      <c r="H604">
        <v>893170</v>
      </c>
      <c r="I604">
        <v>5727</v>
      </c>
      <c r="J604">
        <v>461</v>
      </c>
      <c r="K604">
        <v>2443</v>
      </c>
      <c r="L604" t="b">
        <v>0</v>
      </c>
      <c r="M604" t="b">
        <v>0</v>
      </c>
      <c r="N604" t="b">
        <v>0</v>
      </c>
      <c r="O604">
        <v>2</v>
      </c>
      <c r="P604">
        <v>2</v>
      </c>
      <c r="Q604" s="2">
        <v>0.01</v>
      </c>
      <c r="R604" s="2">
        <v>0</v>
      </c>
      <c r="S604" s="2">
        <v>0</v>
      </c>
      <c r="T604">
        <f t="shared" si="36"/>
        <v>0.4</v>
      </c>
      <c r="U604">
        <f t="shared" si="37"/>
        <v>1.6</v>
      </c>
      <c r="V604">
        <f t="shared" si="38"/>
        <v>0.54658499999999999</v>
      </c>
      <c r="W604">
        <f t="shared" si="39"/>
        <v>0.75130475000000008</v>
      </c>
    </row>
    <row r="605" spans="1:23" x14ac:dyDescent="0.25">
      <c r="A605" t="s">
        <v>2367</v>
      </c>
      <c r="B605" s="1">
        <v>43211</v>
      </c>
      <c r="C605" t="s">
        <v>2368</v>
      </c>
      <c r="D605" t="s">
        <v>2369</v>
      </c>
      <c r="E605" t="s">
        <v>2370</v>
      </c>
      <c r="F605" s="1">
        <v>43194</v>
      </c>
      <c r="G605">
        <v>1</v>
      </c>
      <c r="H605">
        <v>628330</v>
      </c>
      <c r="I605">
        <v>36308</v>
      </c>
      <c r="J605">
        <v>308</v>
      </c>
      <c r="K605">
        <v>3001</v>
      </c>
      <c r="L605" t="b">
        <v>0</v>
      </c>
      <c r="M605" t="b">
        <v>0</v>
      </c>
      <c r="N605" t="b">
        <v>0</v>
      </c>
      <c r="O605">
        <v>17</v>
      </c>
      <c r="P605">
        <v>10</v>
      </c>
      <c r="Q605" s="2">
        <v>0.06</v>
      </c>
      <c r="R605" s="2">
        <v>0</v>
      </c>
      <c r="S605" s="2">
        <v>0</v>
      </c>
      <c r="T605">
        <f t="shared" si="36"/>
        <v>0.4</v>
      </c>
      <c r="U605">
        <f t="shared" si="37"/>
        <v>6.6</v>
      </c>
      <c r="V605">
        <f t="shared" si="38"/>
        <v>0.91416499999999989</v>
      </c>
      <c r="W605">
        <f t="shared" si="39"/>
        <v>2.12995775</v>
      </c>
    </row>
    <row r="606" spans="1:23" x14ac:dyDescent="0.25">
      <c r="A606" t="s">
        <v>2371</v>
      </c>
      <c r="B606" s="1">
        <v>43109</v>
      </c>
      <c r="C606" t="s">
        <v>2372</v>
      </c>
      <c r="D606" t="s">
        <v>2373</v>
      </c>
      <c r="E606" t="s">
        <v>2374</v>
      </c>
      <c r="F606" s="1">
        <v>43106</v>
      </c>
      <c r="G606">
        <v>1</v>
      </c>
      <c r="H606">
        <v>24311</v>
      </c>
      <c r="I606">
        <v>176</v>
      </c>
      <c r="J606">
        <v>2</v>
      </c>
      <c r="K606">
        <v>42</v>
      </c>
      <c r="L606" t="b">
        <v>0</v>
      </c>
      <c r="M606" t="b">
        <v>0</v>
      </c>
      <c r="N606" t="b">
        <v>0</v>
      </c>
      <c r="O606">
        <v>3</v>
      </c>
      <c r="P606">
        <v>1</v>
      </c>
      <c r="Q606" s="2">
        <v>0.01</v>
      </c>
      <c r="R606" s="2">
        <v>0</v>
      </c>
      <c r="S606" s="2">
        <v>0</v>
      </c>
      <c r="T606">
        <f t="shared" si="36"/>
        <v>0.4</v>
      </c>
      <c r="U606">
        <f t="shared" si="37"/>
        <v>0.4</v>
      </c>
      <c r="V606">
        <f t="shared" si="38"/>
        <v>0.11215550000000001</v>
      </c>
      <c r="W606">
        <f t="shared" si="39"/>
        <v>0.29925442499999999</v>
      </c>
    </row>
    <row r="607" spans="1:23" x14ac:dyDescent="0.25">
      <c r="A607" t="s">
        <v>2375</v>
      </c>
      <c r="B607" s="1">
        <v>43105</v>
      </c>
      <c r="C607" t="s">
        <v>2376</v>
      </c>
      <c r="D607" t="s">
        <v>198</v>
      </c>
      <c r="E607" t="s">
        <v>2377</v>
      </c>
      <c r="F607" s="1">
        <v>43104</v>
      </c>
      <c r="G607">
        <v>1</v>
      </c>
      <c r="H607">
        <v>82052</v>
      </c>
      <c r="I607">
        <v>1519</v>
      </c>
      <c r="J607">
        <v>68</v>
      </c>
      <c r="K607">
        <v>182</v>
      </c>
      <c r="L607" t="b">
        <v>0</v>
      </c>
      <c r="M607" t="b">
        <v>0</v>
      </c>
      <c r="N607" t="b">
        <v>0</v>
      </c>
      <c r="O607">
        <v>1</v>
      </c>
      <c r="P607">
        <v>1</v>
      </c>
      <c r="Q607" s="2">
        <v>0.02</v>
      </c>
      <c r="R607" s="2">
        <v>0</v>
      </c>
      <c r="S607" s="2">
        <v>0</v>
      </c>
      <c r="T607">
        <f t="shared" si="36"/>
        <v>0.4</v>
      </c>
      <c r="U607">
        <f t="shared" si="37"/>
        <v>0.8</v>
      </c>
      <c r="V607">
        <f t="shared" si="38"/>
        <v>0.24102600000000002</v>
      </c>
      <c r="W607">
        <f t="shared" si="39"/>
        <v>0.44435910000000006</v>
      </c>
    </row>
    <row r="608" spans="1:23" x14ac:dyDescent="0.25">
      <c r="A608" t="s">
        <v>2378</v>
      </c>
      <c r="B608" s="1">
        <v>43193</v>
      </c>
      <c r="C608" t="s">
        <v>2379</v>
      </c>
      <c r="D608" t="s">
        <v>1667</v>
      </c>
      <c r="E608" t="s">
        <v>2380</v>
      </c>
      <c r="F608" s="1">
        <v>43179</v>
      </c>
      <c r="G608">
        <v>1</v>
      </c>
      <c r="H608">
        <v>437732</v>
      </c>
      <c r="I608">
        <v>49907</v>
      </c>
      <c r="J608">
        <v>626</v>
      </c>
      <c r="K608">
        <v>1455</v>
      </c>
      <c r="L608" t="b">
        <v>0</v>
      </c>
      <c r="M608" t="b">
        <v>0</v>
      </c>
      <c r="N608" t="b">
        <v>0</v>
      </c>
      <c r="O608">
        <v>14</v>
      </c>
      <c r="P608">
        <v>13</v>
      </c>
      <c r="Q608" s="2">
        <v>0.11</v>
      </c>
      <c r="R608" s="2">
        <v>0</v>
      </c>
      <c r="S608" s="2">
        <v>0</v>
      </c>
      <c r="T608">
        <f t="shared" si="36"/>
        <v>0.4</v>
      </c>
      <c r="U608">
        <f t="shared" si="37"/>
        <v>10.200000000000001</v>
      </c>
      <c r="V608">
        <f t="shared" si="38"/>
        <v>1.3188660000000001</v>
      </c>
      <c r="W608">
        <f t="shared" si="39"/>
        <v>3.1716031000000005</v>
      </c>
    </row>
    <row r="609" spans="1:23" x14ac:dyDescent="0.25">
      <c r="A609" t="s">
        <v>2381</v>
      </c>
      <c r="B609" s="1">
        <v>43056</v>
      </c>
      <c r="C609" t="s">
        <v>2382</v>
      </c>
      <c r="D609" t="s">
        <v>1978</v>
      </c>
      <c r="E609" t="s">
        <v>2383</v>
      </c>
      <c r="F609" s="1">
        <v>43054</v>
      </c>
      <c r="G609">
        <v>1</v>
      </c>
      <c r="H609">
        <v>82048</v>
      </c>
      <c r="I609">
        <v>3539</v>
      </c>
      <c r="J609">
        <v>144</v>
      </c>
      <c r="K609">
        <v>347</v>
      </c>
      <c r="L609" t="b">
        <v>0</v>
      </c>
      <c r="M609" t="b">
        <v>0</v>
      </c>
      <c r="N609" t="b">
        <v>0</v>
      </c>
      <c r="O609">
        <v>2</v>
      </c>
      <c r="P609">
        <v>2</v>
      </c>
      <c r="Q609" s="2">
        <v>0.04</v>
      </c>
      <c r="R609" s="2">
        <v>0</v>
      </c>
      <c r="S609" s="2">
        <v>0</v>
      </c>
      <c r="T609">
        <f t="shared" si="36"/>
        <v>0.4</v>
      </c>
      <c r="U609">
        <f t="shared" si="37"/>
        <v>1.6</v>
      </c>
      <c r="V609">
        <f t="shared" si="38"/>
        <v>0.44102400000000003</v>
      </c>
      <c r="W609">
        <f t="shared" si="39"/>
        <v>0.71435840000000006</v>
      </c>
    </row>
    <row r="610" spans="1:23" x14ac:dyDescent="0.25">
      <c r="A610" t="s">
        <v>2384</v>
      </c>
      <c r="B610" s="1">
        <v>43166</v>
      </c>
      <c r="C610" t="s">
        <v>2385</v>
      </c>
      <c r="D610" t="s">
        <v>730</v>
      </c>
      <c r="E610" t="s">
        <v>2386</v>
      </c>
      <c r="F610" s="1">
        <v>43164</v>
      </c>
      <c r="G610">
        <v>1</v>
      </c>
      <c r="H610">
        <v>753119</v>
      </c>
      <c r="I610">
        <v>5799</v>
      </c>
      <c r="J610">
        <v>482</v>
      </c>
      <c r="K610">
        <v>1297</v>
      </c>
      <c r="L610" t="b">
        <v>0</v>
      </c>
      <c r="M610" t="b">
        <v>0</v>
      </c>
      <c r="N610" t="b">
        <v>0</v>
      </c>
      <c r="O610">
        <v>2</v>
      </c>
      <c r="P610">
        <v>1</v>
      </c>
      <c r="Q610" s="2">
        <v>0.01</v>
      </c>
      <c r="R610" s="2">
        <v>0</v>
      </c>
      <c r="S610" s="2">
        <v>0</v>
      </c>
      <c r="T610">
        <f t="shared" si="36"/>
        <v>0.4</v>
      </c>
      <c r="U610">
        <f t="shared" si="37"/>
        <v>0.60000000000000009</v>
      </c>
      <c r="V610">
        <f t="shared" si="38"/>
        <v>0.47655950000000002</v>
      </c>
      <c r="W610">
        <f t="shared" si="39"/>
        <v>0.47679582500000006</v>
      </c>
    </row>
    <row r="611" spans="1:23" x14ac:dyDescent="0.25">
      <c r="A611" t="s">
        <v>2387</v>
      </c>
      <c r="B611" s="1">
        <v>43191</v>
      </c>
      <c r="C611" t="s">
        <v>2388</v>
      </c>
      <c r="D611" t="s">
        <v>2389</v>
      </c>
      <c r="E611" t="s">
        <v>2390</v>
      </c>
      <c r="F611" s="1">
        <v>43176</v>
      </c>
      <c r="G611">
        <v>1</v>
      </c>
      <c r="H611">
        <v>1501322</v>
      </c>
      <c r="I611">
        <v>16023</v>
      </c>
      <c r="J611">
        <v>3972</v>
      </c>
      <c r="K611">
        <v>2922</v>
      </c>
      <c r="L611" t="b">
        <v>0</v>
      </c>
      <c r="M611" t="b">
        <v>0</v>
      </c>
      <c r="N611" t="b">
        <v>0</v>
      </c>
      <c r="O611">
        <v>15</v>
      </c>
      <c r="P611">
        <v>15</v>
      </c>
      <c r="Q611" s="2">
        <v>0.01</v>
      </c>
      <c r="R611" s="2">
        <v>0</v>
      </c>
      <c r="S611" s="2">
        <v>0</v>
      </c>
      <c r="T611">
        <f t="shared" si="36"/>
        <v>0.4</v>
      </c>
      <c r="U611">
        <f t="shared" si="37"/>
        <v>12</v>
      </c>
      <c r="V611">
        <f t="shared" si="38"/>
        <v>0.85066099999999989</v>
      </c>
      <c r="W611">
        <f t="shared" si="39"/>
        <v>3.45773135</v>
      </c>
    </row>
    <row r="612" spans="1:23" x14ac:dyDescent="0.25">
      <c r="A612" t="s">
        <v>2391</v>
      </c>
      <c r="B612" s="1">
        <v>43074</v>
      </c>
      <c r="C612" t="s">
        <v>2392</v>
      </c>
      <c r="D612" t="s">
        <v>1616</v>
      </c>
      <c r="E612" t="s">
        <v>2393</v>
      </c>
      <c r="F612" s="1">
        <v>43069</v>
      </c>
      <c r="G612">
        <v>1</v>
      </c>
      <c r="H612">
        <v>20545</v>
      </c>
      <c r="I612">
        <v>550</v>
      </c>
      <c r="J612">
        <v>2</v>
      </c>
      <c r="K612">
        <v>82</v>
      </c>
      <c r="L612" t="b">
        <v>0</v>
      </c>
      <c r="M612" t="b">
        <v>0</v>
      </c>
      <c r="N612" t="b">
        <v>0</v>
      </c>
      <c r="O612">
        <v>5</v>
      </c>
      <c r="P612">
        <v>5</v>
      </c>
      <c r="Q612" s="2">
        <v>0.03</v>
      </c>
      <c r="R612" s="2">
        <v>0</v>
      </c>
      <c r="S612" s="2">
        <v>0</v>
      </c>
      <c r="T612">
        <f t="shared" si="36"/>
        <v>0.4</v>
      </c>
      <c r="U612">
        <f t="shared" si="37"/>
        <v>4</v>
      </c>
      <c r="V612">
        <f t="shared" si="38"/>
        <v>0.31027250000000001</v>
      </c>
      <c r="W612">
        <f t="shared" si="39"/>
        <v>1.2685953750000001</v>
      </c>
    </row>
    <row r="613" spans="1:23" x14ac:dyDescent="0.25">
      <c r="A613" t="s">
        <v>2394</v>
      </c>
      <c r="B613" s="1">
        <v>43070</v>
      </c>
      <c r="C613" t="s">
        <v>2395</v>
      </c>
      <c r="D613" t="s">
        <v>2396</v>
      </c>
      <c r="E613" t="s">
        <v>2397</v>
      </c>
      <c r="F613" s="1">
        <v>43063</v>
      </c>
      <c r="G613">
        <v>1</v>
      </c>
      <c r="H613">
        <v>443969</v>
      </c>
      <c r="I613">
        <v>4783</v>
      </c>
      <c r="J613">
        <v>157</v>
      </c>
      <c r="K613">
        <v>721</v>
      </c>
      <c r="L613" t="b">
        <v>0</v>
      </c>
      <c r="M613" t="b">
        <v>0</v>
      </c>
      <c r="N613" t="b">
        <v>0</v>
      </c>
      <c r="O613">
        <v>7</v>
      </c>
      <c r="P613">
        <v>6</v>
      </c>
      <c r="Q613" s="2">
        <v>0.01</v>
      </c>
      <c r="R613" s="2">
        <v>0</v>
      </c>
      <c r="S613" s="2">
        <v>0</v>
      </c>
      <c r="T613">
        <f t="shared" si="36"/>
        <v>0.4</v>
      </c>
      <c r="U613">
        <f t="shared" si="37"/>
        <v>4.6000000000000005</v>
      </c>
      <c r="V613">
        <f t="shared" si="38"/>
        <v>0.32198450000000001</v>
      </c>
      <c r="W613">
        <f t="shared" si="39"/>
        <v>1.422694575</v>
      </c>
    </row>
    <row r="614" spans="1:23" x14ac:dyDescent="0.25">
      <c r="A614" t="s">
        <v>2398</v>
      </c>
      <c r="B614" s="1">
        <v>43163</v>
      </c>
      <c r="C614" t="s">
        <v>2399</v>
      </c>
      <c r="D614" t="s">
        <v>2400</v>
      </c>
      <c r="E614" t="s">
        <v>2401</v>
      </c>
      <c r="F614" s="1">
        <v>43161</v>
      </c>
      <c r="G614">
        <v>1</v>
      </c>
      <c r="H614">
        <v>231632</v>
      </c>
      <c r="I614">
        <v>5471</v>
      </c>
      <c r="J614">
        <v>232</v>
      </c>
      <c r="K614">
        <v>1035</v>
      </c>
      <c r="L614" t="b">
        <v>0</v>
      </c>
      <c r="M614" t="b">
        <v>0</v>
      </c>
      <c r="N614" t="b">
        <v>0</v>
      </c>
      <c r="O614">
        <v>2</v>
      </c>
      <c r="P614">
        <v>1</v>
      </c>
      <c r="Q614" s="2">
        <v>0.02</v>
      </c>
      <c r="R614" s="2">
        <v>0</v>
      </c>
      <c r="S614" s="2">
        <v>0</v>
      </c>
      <c r="T614">
        <f t="shared" si="36"/>
        <v>0.4</v>
      </c>
      <c r="U614">
        <f t="shared" si="37"/>
        <v>0.60000000000000009</v>
      </c>
      <c r="V614">
        <f t="shared" si="38"/>
        <v>0.31581599999999999</v>
      </c>
      <c r="W614">
        <f t="shared" si="39"/>
        <v>0.42053560000000001</v>
      </c>
    </row>
    <row r="615" spans="1:23" x14ac:dyDescent="0.25">
      <c r="A615" t="s">
        <v>2402</v>
      </c>
      <c r="B615" s="1">
        <v>43114</v>
      </c>
      <c r="C615" t="s">
        <v>2403</v>
      </c>
      <c r="D615" t="s">
        <v>2404</v>
      </c>
      <c r="E615" t="s">
        <v>2405</v>
      </c>
      <c r="F615" s="1">
        <v>43109</v>
      </c>
      <c r="G615">
        <v>1</v>
      </c>
      <c r="H615">
        <v>79667</v>
      </c>
      <c r="I615">
        <v>670</v>
      </c>
      <c r="J615">
        <v>28</v>
      </c>
      <c r="K615">
        <v>51</v>
      </c>
      <c r="L615" t="b">
        <v>0</v>
      </c>
      <c r="M615" t="b">
        <v>0</v>
      </c>
      <c r="N615" t="b">
        <v>0</v>
      </c>
      <c r="O615">
        <v>5</v>
      </c>
      <c r="P615">
        <v>3</v>
      </c>
      <c r="Q615" s="2">
        <v>0.01</v>
      </c>
      <c r="R615" s="2">
        <v>0</v>
      </c>
      <c r="S615" s="2">
        <v>0</v>
      </c>
      <c r="T615">
        <f t="shared" si="36"/>
        <v>0.4</v>
      </c>
      <c r="U615">
        <f t="shared" si="37"/>
        <v>2.0000000000000004</v>
      </c>
      <c r="V615">
        <f t="shared" si="38"/>
        <v>0.1398335</v>
      </c>
      <c r="W615">
        <f t="shared" si="39"/>
        <v>0.70894172500000019</v>
      </c>
    </row>
    <row r="616" spans="1:23" x14ac:dyDescent="0.25">
      <c r="A616" t="s">
        <v>2406</v>
      </c>
      <c r="B616" s="1">
        <v>43224</v>
      </c>
      <c r="C616" t="s">
        <v>2407</v>
      </c>
      <c r="D616" t="s">
        <v>2408</v>
      </c>
      <c r="E616" t="s">
        <v>2409</v>
      </c>
      <c r="F616" s="1">
        <v>43219</v>
      </c>
      <c r="G616">
        <v>1</v>
      </c>
      <c r="H616">
        <v>713285</v>
      </c>
      <c r="I616">
        <v>16139</v>
      </c>
      <c r="J616">
        <v>887</v>
      </c>
      <c r="K616">
        <v>2976</v>
      </c>
      <c r="L616" t="b">
        <v>0</v>
      </c>
      <c r="M616" t="b">
        <v>0</v>
      </c>
      <c r="N616" t="b">
        <v>0</v>
      </c>
      <c r="O616">
        <v>5</v>
      </c>
      <c r="P616">
        <v>5</v>
      </c>
      <c r="Q616" s="2">
        <v>0.02</v>
      </c>
      <c r="R616" s="2">
        <v>0</v>
      </c>
      <c r="S616" s="2">
        <v>0</v>
      </c>
      <c r="T616">
        <f t="shared" si="36"/>
        <v>0.4</v>
      </c>
      <c r="U616">
        <f t="shared" si="37"/>
        <v>4</v>
      </c>
      <c r="V616">
        <f t="shared" si="38"/>
        <v>0.55664249999999993</v>
      </c>
      <c r="W616">
        <f t="shared" si="39"/>
        <v>1.354824875</v>
      </c>
    </row>
    <row r="617" spans="1:23" x14ac:dyDescent="0.25">
      <c r="A617" t="s">
        <v>2410</v>
      </c>
      <c r="B617" s="1">
        <v>43123</v>
      </c>
      <c r="C617" t="s">
        <v>2411</v>
      </c>
      <c r="D617" t="s">
        <v>246</v>
      </c>
      <c r="E617" t="s">
        <v>2412</v>
      </c>
      <c r="F617" s="1">
        <v>43116</v>
      </c>
      <c r="G617">
        <v>1</v>
      </c>
      <c r="H617">
        <v>3020358</v>
      </c>
      <c r="I617">
        <v>66758</v>
      </c>
      <c r="J617">
        <v>2054</v>
      </c>
      <c r="K617">
        <v>7572</v>
      </c>
      <c r="L617" t="b">
        <v>0</v>
      </c>
      <c r="M617" t="b">
        <v>0</v>
      </c>
      <c r="N617" t="b">
        <v>0</v>
      </c>
      <c r="O617">
        <v>7</v>
      </c>
      <c r="P617">
        <v>7</v>
      </c>
      <c r="Q617" s="2">
        <v>0.02</v>
      </c>
      <c r="R617" s="2">
        <v>0</v>
      </c>
      <c r="S617" s="2">
        <v>0</v>
      </c>
      <c r="T617">
        <f t="shared" si="36"/>
        <v>0.4</v>
      </c>
      <c r="U617">
        <f t="shared" si="37"/>
        <v>5.6000000000000005</v>
      </c>
      <c r="V617">
        <f t="shared" si="38"/>
        <v>1.7101789999999999</v>
      </c>
      <c r="W617">
        <f t="shared" si="39"/>
        <v>2.1585626499999999</v>
      </c>
    </row>
    <row r="618" spans="1:23" x14ac:dyDescent="0.25">
      <c r="A618" t="s">
        <v>2413</v>
      </c>
      <c r="B618" s="1">
        <v>43131</v>
      </c>
      <c r="C618" t="s">
        <v>2414</v>
      </c>
      <c r="D618" t="s">
        <v>749</v>
      </c>
      <c r="E618" t="s">
        <v>2415</v>
      </c>
      <c r="F618" s="1">
        <v>43126</v>
      </c>
      <c r="G618">
        <v>1</v>
      </c>
      <c r="H618">
        <v>2297105</v>
      </c>
      <c r="I618">
        <v>73435</v>
      </c>
      <c r="J618">
        <v>1314</v>
      </c>
      <c r="K618">
        <v>3728</v>
      </c>
      <c r="L618" t="b">
        <v>0</v>
      </c>
      <c r="M618" t="b">
        <v>0</v>
      </c>
      <c r="N618" t="b">
        <v>0</v>
      </c>
      <c r="O618">
        <v>5</v>
      </c>
      <c r="P618">
        <v>5</v>
      </c>
      <c r="Q618" s="2">
        <v>0.03</v>
      </c>
      <c r="R618" s="2">
        <v>0</v>
      </c>
      <c r="S618" s="2">
        <v>0</v>
      </c>
      <c r="T618">
        <f t="shared" si="36"/>
        <v>0.4</v>
      </c>
      <c r="U618">
        <f t="shared" si="37"/>
        <v>4</v>
      </c>
      <c r="V618">
        <f t="shared" si="38"/>
        <v>1.4485524999999999</v>
      </c>
      <c r="W618">
        <f t="shared" si="39"/>
        <v>1.6669933750000001</v>
      </c>
    </row>
    <row r="619" spans="1:23" x14ac:dyDescent="0.25">
      <c r="A619" t="s">
        <v>2416</v>
      </c>
      <c r="B619" s="1">
        <v>43149</v>
      </c>
      <c r="C619" t="s">
        <v>2417</v>
      </c>
      <c r="D619" t="s">
        <v>2418</v>
      </c>
      <c r="E619" t="s">
        <v>2419</v>
      </c>
      <c r="F619" s="1">
        <v>43139</v>
      </c>
      <c r="G619">
        <v>1</v>
      </c>
      <c r="H619">
        <v>18312570</v>
      </c>
      <c r="I619">
        <v>450885</v>
      </c>
      <c r="J619">
        <v>10280</v>
      </c>
      <c r="K619">
        <v>19437</v>
      </c>
      <c r="L619" t="b">
        <v>0</v>
      </c>
      <c r="M619" t="b">
        <v>0</v>
      </c>
      <c r="N619" t="b">
        <v>0</v>
      </c>
      <c r="O619">
        <v>10</v>
      </c>
      <c r="P619">
        <v>10</v>
      </c>
      <c r="Q619" s="2">
        <v>0.02</v>
      </c>
      <c r="R619" s="2">
        <v>0</v>
      </c>
      <c r="S619" s="2">
        <v>0</v>
      </c>
      <c r="T619">
        <f t="shared" si="36"/>
        <v>0.4</v>
      </c>
      <c r="U619">
        <f t="shared" si="37"/>
        <v>8</v>
      </c>
      <c r="V619">
        <f t="shared" si="38"/>
        <v>9.3562849999999997</v>
      </c>
      <c r="W619">
        <f t="shared" si="39"/>
        <v>5.4346997500000001</v>
      </c>
    </row>
    <row r="620" spans="1:23" x14ac:dyDescent="0.25">
      <c r="A620" t="s">
        <v>2420</v>
      </c>
      <c r="B620" s="1">
        <v>43123</v>
      </c>
      <c r="C620" t="s">
        <v>2421</v>
      </c>
      <c r="D620" t="s">
        <v>2422</v>
      </c>
      <c r="E620" t="s">
        <v>2423</v>
      </c>
      <c r="F620" s="1">
        <v>43118</v>
      </c>
      <c r="G620">
        <v>1</v>
      </c>
      <c r="H620">
        <v>147003</v>
      </c>
      <c r="I620">
        <v>3164</v>
      </c>
      <c r="J620">
        <v>375</v>
      </c>
      <c r="K620">
        <v>1124</v>
      </c>
      <c r="L620" t="b">
        <v>0</v>
      </c>
      <c r="M620" t="b">
        <v>0</v>
      </c>
      <c r="N620" t="b">
        <v>0</v>
      </c>
      <c r="O620">
        <v>5</v>
      </c>
      <c r="P620">
        <v>5</v>
      </c>
      <c r="Q620" s="2">
        <v>0.02</v>
      </c>
      <c r="R620" s="2">
        <v>0</v>
      </c>
      <c r="S620" s="2">
        <v>0.01</v>
      </c>
      <c r="T620">
        <f t="shared" si="36"/>
        <v>0.4</v>
      </c>
      <c r="U620">
        <f t="shared" si="37"/>
        <v>4</v>
      </c>
      <c r="V620">
        <f t="shared" si="38"/>
        <v>0.52350150000000006</v>
      </c>
      <c r="W620">
        <f t="shared" si="39"/>
        <v>1.3432255250000003</v>
      </c>
    </row>
    <row r="621" spans="1:23" x14ac:dyDescent="0.25">
      <c r="A621" t="s">
        <v>2424</v>
      </c>
      <c r="B621" s="1">
        <v>43055</v>
      </c>
      <c r="C621" t="s">
        <v>2425</v>
      </c>
      <c r="D621" t="s">
        <v>2426</v>
      </c>
      <c r="E621" t="s">
        <v>2427</v>
      </c>
      <c r="F621" s="1">
        <v>43050</v>
      </c>
      <c r="G621">
        <v>1</v>
      </c>
      <c r="H621">
        <v>300601</v>
      </c>
      <c r="I621">
        <v>10497</v>
      </c>
      <c r="J621">
        <v>382</v>
      </c>
      <c r="K621">
        <v>991</v>
      </c>
      <c r="L621" t="b">
        <v>0</v>
      </c>
      <c r="M621" t="b">
        <v>0</v>
      </c>
      <c r="N621" t="b">
        <v>0</v>
      </c>
      <c r="O621">
        <v>5</v>
      </c>
      <c r="P621">
        <v>3</v>
      </c>
      <c r="Q621" s="2">
        <v>0.03</v>
      </c>
      <c r="R621" s="2">
        <v>0</v>
      </c>
      <c r="S621" s="2">
        <v>0</v>
      </c>
      <c r="T621">
        <f t="shared" si="36"/>
        <v>0.4</v>
      </c>
      <c r="U621">
        <f t="shared" si="37"/>
        <v>2.0000000000000004</v>
      </c>
      <c r="V621">
        <f t="shared" si="38"/>
        <v>0.45030049999999999</v>
      </c>
      <c r="W621">
        <f t="shared" si="39"/>
        <v>0.81760517500000018</v>
      </c>
    </row>
    <row r="622" spans="1:23" x14ac:dyDescent="0.25">
      <c r="A622" t="s">
        <v>2428</v>
      </c>
      <c r="B622" s="1">
        <v>43265</v>
      </c>
      <c r="C622" t="s">
        <v>2429</v>
      </c>
      <c r="D622" t="s">
        <v>2408</v>
      </c>
      <c r="E622" t="s">
        <v>2430</v>
      </c>
      <c r="F622" s="1">
        <v>43262</v>
      </c>
      <c r="G622">
        <v>1</v>
      </c>
      <c r="H622">
        <v>934728</v>
      </c>
      <c r="I622">
        <v>25366</v>
      </c>
      <c r="J622">
        <v>738</v>
      </c>
      <c r="K622">
        <v>3772</v>
      </c>
      <c r="L622" t="b">
        <v>0</v>
      </c>
      <c r="M622" t="b">
        <v>0</v>
      </c>
      <c r="N622" t="b">
        <v>0</v>
      </c>
      <c r="O622">
        <v>3</v>
      </c>
      <c r="P622">
        <v>3</v>
      </c>
      <c r="Q622" s="2">
        <v>0.03</v>
      </c>
      <c r="R622" s="2">
        <v>0</v>
      </c>
      <c r="S622" s="2">
        <v>0</v>
      </c>
      <c r="T622">
        <f t="shared" si="36"/>
        <v>0.4</v>
      </c>
      <c r="U622">
        <f t="shared" si="37"/>
        <v>2.4000000000000004</v>
      </c>
      <c r="V622">
        <f t="shared" si="38"/>
        <v>0.76736399999999994</v>
      </c>
      <c r="W622">
        <f t="shared" si="39"/>
        <v>1.0285774000000001</v>
      </c>
    </row>
    <row r="623" spans="1:23" x14ac:dyDescent="0.25">
      <c r="A623" t="s">
        <v>2431</v>
      </c>
      <c r="B623" s="1">
        <v>43253</v>
      </c>
      <c r="C623" t="s">
        <v>2432</v>
      </c>
      <c r="D623" t="s">
        <v>2433</v>
      </c>
      <c r="E623" t="s">
        <v>2434</v>
      </c>
      <c r="F623" s="1">
        <v>43242</v>
      </c>
      <c r="G623">
        <v>1</v>
      </c>
      <c r="H623">
        <v>330457</v>
      </c>
      <c r="I623">
        <v>2389</v>
      </c>
      <c r="J623">
        <v>407</v>
      </c>
      <c r="K623">
        <v>473</v>
      </c>
      <c r="L623" t="b">
        <v>0</v>
      </c>
      <c r="M623" t="b">
        <v>0</v>
      </c>
      <c r="N623" t="b">
        <v>0</v>
      </c>
      <c r="O623">
        <v>11</v>
      </c>
      <c r="P623">
        <v>10</v>
      </c>
      <c r="Q623" s="2">
        <v>0.01</v>
      </c>
      <c r="R623" s="2">
        <v>0</v>
      </c>
      <c r="S623" s="2">
        <v>0</v>
      </c>
      <c r="T623">
        <f t="shared" si="36"/>
        <v>0.4</v>
      </c>
      <c r="U623">
        <f t="shared" si="37"/>
        <v>7.8</v>
      </c>
      <c r="V623">
        <f t="shared" si="38"/>
        <v>0.26522849999999998</v>
      </c>
      <c r="W623">
        <f t="shared" si="39"/>
        <v>2.2028299749999998</v>
      </c>
    </row>
    <row r="624" spans="1:23" x14ac:dyDescent="0.25">
      <c r="A624" t="s">
        <v>2435</v>
      </c>
      <c r="B624" s="1">
        <v>43173</v>
      </c>
      <c r="C624" t="s">
        <v>2436</v>
      </c>
      <c r="D624" t="s">
        <v>867</v>
      </c>
      <c r="E624" t="s">
        <v>2286</v>
      </c>
      <c r="F624" s="1">
        <v>43158</v>
      </c>
      <c r="G624">
        <v>1</v>
      </c>
      <c r="H624">
        <v>308082</v>
      </c>
      <c r="I624">
        <v>18139</v>
      </c>
      <c r="J624">
        <v>168</v>
      </c>
      <c r="K624">
        <v>2489</v>
      </c>
      <c r="L624" t="b">
        <v>0</v>
      </c>
      <c r="M624" t="b">
        <v>0</v>
      </c>
      <c r="N624" t="b">
        <v>0</v>
      </c>
      <c r="O624">
        <v>15</v>
      </c>
      <c r="P624">
        <v>14</v>
      </c>
      <c r="Q624" s="2">
        <v>0.06</v>
      </c>
      <c r="R624" s="2">
        <v>0</v>
      </c>
      <c r="S624" s="2">
        <v>0.01</v>
      </c>
      <c r="T624">
        <f t="shared" si="36"/>
        <v>0.4</v>
      </c>
      <c r="U624">
        <f t="shared" si="37"/>
        <v>11.000000000000002</v>
      </c>
      <c r="V624">
        <f t="shared" si="38"/>
        <v>1.004041</v>
      </c>
      <c r="W624">
        <f t="shared" si="39"/>
        <v>3.2614143500000008</v>
      </c>
    </row>
    <row r="625" spans="1:23" x14ac:dyDescent="0.25">
      <c r="A625" t="s">
        <v>2437</v>
      </c>
      <c r="B625" s="1">
        <v>43091</v>
      </c>
      <c r="C625" t="s">
        <v>2438</v>
      </c>
      <c r="D625" t="s">
        <v>881</v>
      </c>
      <c r="E625" t="s">
        <v>2439</v>
      </c>
      <c r="F625" s="1">
        <v>43085</v>
      </c>
      <c r="G625">
        <v>1</v>
      </c>
      <c r="H625">
        <v>1595752</v>
      </c>
      <c r="I625">
        <v>44879</v>
      </c>
      <c r="J625">
        <v>1299</v>
      </c>
      <c r="K625">
        <v>4910</v>
      </c>
      <c r="L625" t="b">
        <v>0</v>
      </c>
      <c r="M625" t="b">
        <v>0</v>
      </c>
      <c r="N625" t="b">
        <v>0</v>
      </c>
      <c r="O625">
        <v>6</v>
      </c>
      <c r="P625">
        <v>5</v>
      </c>
      <c r="Q625" s="2">
        <v>0.03</v>
      </c>
      <c r="R625" s="2">
        <v>0</v>
      </c>
      <c r="S625" s="2">
        <v>0</v>
      </c>
      <c r="T625">
        <f t="shared" si="36"/>
        <v>0.4</v>
      </c>
      <c r="U625">
        <f t="shared" si="37"/>
        <v>3.8</v>
      </c>
      <c r="V625">
        <f t="shared" si="38"/>
        <v>1.0978759999999999</v>
      </c>
      <c r="W625">
        <f t="shared" si="39"/>
        <v>1.4942565999999999</v>
      </c>
    </row>
    <row r="626" spans="1:23" x14ac:dyDescent="0.25">
      <c r="A626" t="s">
        <v>2440</v>
      </c>
      <c r="B626" s="1">
        <v>43265</v>
      </c>
      <c r="C626" t="s">
        <v>2441</v>
      </c>
      <c r="D626" t="s">
        <v>1062</v>
      </c>
      <c r="E626" t="s">
        <v>2442</v>
      </c>
      <c r="F626" s="1">
        <v>43258</v>
      </c>
      <c r="G626">
        <v>1</v>
      </c>
      <c r="H626">
        <v>418311</v>
      </c>
      <c r="I626">
        <v>20551</v>
      </c>
      <c r="J626">
        <v>738</v>
      </c>
      <c r="K626">
        <v>1320</v>
      </c>
      <c r="L626" t="b">
        <v>0</v>
      </c>
      <c r="M626" t="b">
        <v>0</v>
      </c>
      <c r="N626" t="b">
        <v>0</v>
      </c>
      <c r="O626">
        <v>7</v>
      </c>
      <c r="P626">
        <v>6</v>
      </c>
      <c r="Q626" s="2">
        <v>0.05</v>
      </c>
      <c r="R626" s="2">
        <v>0</v>
      </c>
      <c r="S626" s="2">
        <v>0</v>
      </c>
      <c r="T626">
        <f t="shared" si="36"/>
        <v>0.4</v>
      </c>
      <c r="U626">
        <f t="shared" si="37"/>
        <v>4.6000000000000005</v>
      </c>
      <c r="V626">
        <f t="shared" si="38"/>
        <v>0.70915550000000005</v>
      </c>
      <c r="W626">
        <f t="shared" si="39"/>
        <v>1.558204425</v>
      </c>
    </row>
    <row r="627" spans="1:23" x14ac:dyDescent="0.25">
      <c r="A627" t="s">
        <v>2443</v>
      </c>
      <c r="B627" s="1">
        <v>43075</v>
      </c>
      <c r="C627" t="s">
        <v>2444</v>
      </c>
      <c r="D627" t="s">
        <v>1162</v>
      </c>
      <c r="E627" t="s">
        <v>2445</v>
      </c>
      <c r="F627" s="1">
        <v>43070</v>
      </c>
      <c r="G627">
        <v>1</v>
      </c>
      <c r="H627">
        <v>2940750</v>
      </c>
      <c r="I627">
        <v>27107</v>
      </c>
      <c r="J627">
        <v>1324</v>
      </c>
      <c r="K627">
        <v>3381</v>
      </c>
      <c r="L627" t="b">
        <v>0</v>
      </c>
      <c r="M627" t="b">
        <v>0</v>
      </c>
      <c r="N627" t="b">
        <v>0</v>
      </c>
      <c r="O627">
        <v>5</v>
      </c>
      <c r="P627">
        <v>5</v>
      </c>
      <c r="Q627" s="2">
        <v>0.01</v>
      </c>
      <c r="R627" s="2">
        <v>0</v>
      </c>
      <c r="S627" s="2">
        <v>0</v>
      </c>
      <c r="T627">
        <f t="shared" si="36"/>
        <v>0.4</v>
      </c>
      <c r="U627">
        <f t="shared" si="37"/>
        <v>4</v>
      </c>
      <c r="V627">
        <f t="shared" si="38"/>
        <v>1.5703750000000001</v>
      </c>
      <c r="W627">
        <f t="shared" si="39"/>
        <v>1.7096312500000002</v>
      </c>
    </row>
    <row r="628" spans="1:23" x14ac:dyDescent="0.25">
      <c r="A628" t="s">
        <v>2446</v>
      </c>
      <c r="B628" s="1">
        <v>43117</v>
      </c>
      <c r="C628" t="s">
        <v>2447</v>
      </c>
      <c r="D628" t="s">
        <v>2448</v>
      </c>
      <c r="E628" t="s">
        <v>2449</v>
      </c>
      <c r="F628" s="1">
        <v>43110</v>
      </c>
      <c r="G628">
        <v>1</v>
      </c>
      <c r="H628">
        <v>199547</v>
      </c>
      <c r="I628">
        <v>13027</v>
      </c>
      <c r="J628">
        <v>63</v>
      </c>
      <c r="K628">
        <v>888</v>
      </c>
      <c r="L628" t="b">
        <v>0</v>
      </c>
      <c r="M628" t="b">
        <v>0</v>
      </c>
      <c r="N628" t="b">
        <v>0</v>
      </c>
      <c r="O628">
        <v>7</v>
      </c>
      <c r="P628">
        <v>5</v>
      </c>
      <c r="Q628" s="2">
        <v>7.0000000000000007E-2</v>
      </c>
      <c r="R628" s="2">
        <v>0</v>
      </c>
      <c r="S628" s="2">
        <v>0</v>
      </c>
      <c r="T628">
        <f t="shared" si="36"/>
        <v>0.4</v>
      </c>
      <c r="U628">
        <f t="shared" si="37"/>
        <v>3.6</v>
      </c>
      <c r="V628">
        <f t="shared" si="38"/>
        <v>0.79977350000000003</v>
      </c>
      <c r="W628">
        <f t="shared" si="39"/>
        <v>1.339920725</v>
      </c>
    </row>
    <row r="629" spans="1:23" x14ac:dyDescent="0.25">
      <c r="A629" t="s">
        <v>2450</v>
      </c>
      <c r="B629" s="1">
        <v>43240</v>
      </c>
      <c r="C629" t="s">
        <v>2451</v>
      </c>
      <c r="D629" t="s">
        <v>2235</v>
      </c>
      <c r="E629" t="s">
        <v>2452</v>
      </c>
      <c r="F629" s="1">
        <v>43230</v>
      </c>
      <c r="G629">
        <v>1</v>
      </c>
      <c r="H629">
        <v>687759</v>
      </c>
      <c r="I629">
        <v>19428</v>
      </c>
      <c r="J629">
        <v>1527</v>
      </c>
      <c r="K629">
        <v>1317</v>
      </c>
      <c r="L629" t="b">
        <v>0</v>
      </c>
      <c r="M629" t="b">
        <v>0</v>
      </c>
      <c r="N629" t="b">
        <v>0</v>
      </c>
      <c r="O629">
        <v>10</v>
      </c>
      <c r="P629">
        <v>7</v>
      </c>
      <c r="Q629" s="2">
        <v>0.03</v>
      </c>
      <c r="R629" s="2">
        <v>0</v>
      </c>
      <c r="S629" s="2">
        <v>0</v>
      </c>
      <c r="T629">
        <f t="shared" si="36"/>
        <v>0.4</v>
      </c>
      <c r="U629">
        <f t="shared" si="37"/>
        <v>5</v>
      </c>
      <c r="V629">
        <f t="shared" si="38"/>
        <v>0.64387949999999994</v>
      </c>
      <c r="W629">
        <f t="shared" si="39"/>
        <v>1.635357825</v>
      </c>
    </row>
    <row r="630" spans="1:23" x14ac:dyDescent="0.25">
      <c r="A630" t="s">
        <v>2453</v>
      </c>
      <c r="B630" s="1">
        <v>43103</v>
      </c>
      <c r="C630" t="s">
        <v>2454</v>
      </c>
      <c r="D630" t="s">
        <v>2455</v>
      </c>
      <c r="E630" t="s">
        <v>2456</v>
      </c>
      <c r="F630" s="1">
        <v>43092</v>
      </c>
      <c r="G630">
        <v>1</v>
      </c>
      <c r="H630">
        <v>188322</v>
      </c>
      <c r="I630">
        <v>4773</v>
      </c>
      <c r="J630">
        <v>173</v>
      </c>
      <c r="K630">
        <v>720</v>
      </c>
      <c r="L630" t="b">
        <v>0</v>
      </c>
      <c r="M630" t="b">
        <v>0</v>
      </c>
      <c r="N630" t="b">
        <v>0</v>
      </c>
      <c r="O630">
        <v>11</v>
      </c>
      <c r="P630">
        <v>11</v>
      </c>
      <c r="Q630" s="2">
        <v>0.03</v>
      </c>
      <c r="R630" s="2">
        <v>0</v>
      </c>
      <c r="S630" s="2">
        <v>0</v>
      </c>
      <c r="T630">
        <f t="shared" si="36"/>
        <v>0.4</v>
      </c>
      <c r="U630">
        <f t="shared" si="37"/>
        <v>8.8000000000000007</v>
      </c>
      <c r="V630">
        <f t="shared" si="38"/>
        <v>0.39416099999999998</v>
      </c>
      <c r="W630">
        <f t="shared" si="39"/>
        <v>2.4979563500000004</v>
      </c>
    </row>
    <row r="631" spans="1:23" x14ac:dyDescent="0.25">
      <c r="A631" t="s">
        <v>2457</v>
      </c>
      <c r="B631" s="1">
        <v>43234</v>
      </c>
      <c r="C631" t="s">
        <v>2458</v>
      </c>
      <c r="D631" t="s">
        <v>1464</v>
      </c>
      <c r="E631" t="s">
        <v>2459</v>
      </c>
      <c r="F631" s="1">
        <v>43216</v>
      </c>
      <c r="G631">
        <v>1</v>
      </c>
      <c r="H631">
        <v>928027</v>
      </c>
      <c r="I631">
        <v>31374</v>
      </c>
      <c r="J631">
        <v>386</v>
      </c>
      <c r="K631">
        <v>1828</v>
      </c>
      <c r="L631" t="b">
        <v>0</v>
      </c>
      <c r="M631" t="b">
        <v>0</v>
      </c>
      <c r="N631" t="b">
        <v>0</v>
      </c>
      <c r="O631">
        <v>18</v>
      </c>
      <c r="P631">
        <v>16</v>
      </c>
      <c r="Q631" s="2">
        <v>0.03</v>
      </c>
      <c r="R631" s="2">
        <v>0</v>
      </c>
      <c r="S631" s="2">
        <v>0</v>
      </c>
      <c r="T631">
        <f t="shared" si="36"/>
        <v>0.4</v>
      </c>
      <c r="U631">
        <f t="shared" si="37"/>
        <v>12.4</v>
      </c>
      <c r="V631">
        <f t="shared" si="38"/>
        <v>0.7640134999999999</v>
      </c>
      <c r="W631">
        <f t="shared" si="39"/>
        <v>3.5274047250000002</v>
      </c>
    </row>
    <row r="632" spans="1:23" x14ac:dyDescent="0.25">
      <c r="A632" t="s">
        <v>2460</v>
      </c>
      <c r="B632" s="1">
        <v>43093</v>
      </c>
      <c r="C632" t="s">
        <v>2461</v>
      </c>
      <c r="D632" t="s">
        <v>1235</v>
      </c>
      <c r="E632" t="s">
        <v>2462</v>
      </c>
      <c r="F632" s="1">
        <v>43090</v>
      </c>
      <c r="G632">
        <v>1</v>
      </c>
      <c r="H632">
        <v>3309</v>
      </c>
      <c r="I632">
        <v>35</v>
      </c>
      <c r="J632">
        <v>8</v>
      </c>
      <c r="K632">
        <v>17</v>
      </c>
      <c r="L632" t="b">
        <v>0</v>
      </c>
      <c r="M632" t="b">
        <v>0</v>
      </c>
      <c r="N632" t="b">
        <v>0</v>
      </c>
      <c r="O632">
        <v>3</v>
      </c>
      <c r="P632">
        <v>3</v>
      </c>
      <c r="Q632" s="2">
        <v>0.01</v>
      </c>
      <c r="R632" s="2">
        <v>0</v>
      </c>
      <c r="S632" s="2">
        <v>0.01</v>
      </c>
      <c r="T632">
        <f t="shared" si="36"/>
        <v>0.4</v>
      </c>
      <c r="U632">
        <f t="shared" si="37"/>
        <v>2.4000000000000004</v>
      </c>
      <c r="V632">
        <f t="shared" si="38"/>
        <v>0.35165449999999998</v>
      </c>
      <c r="W632">
        <f t="shared" si="39"/>
        <v>0.88307907500000016</v>
      </c>
    </row>
    <row r="633" spans="1:23" x14ac:dyDescent="0.25">
      <c r="A633" t="s">
        <v>2463</v>
      </c>
      <c r="B633" s="1">
        <v>43169</v>
      </c>
      <c r="C633" t="s">
        <v>2464</v>
      </c>
      <c r="D633" t="s">
        <v>2465</v>
      </c>
      <c r="E633" t="s">
        <v>2466</v>
      </c>
      <c r="F633" s="1">
        <v>43156</v>
      </c>
      <c r="G633">
        <v>1</v>
      </c>
      <c r="H633">
        <v>7676863</v>
      </c>
      <c r="I633">
        <v>180749</v>
      </c>
      <c r="J633">
        <v>8889</v>
      </c>
      <c r="K633">
        <v>23076</v>
      </c>
      <c r="L633" t="b">
        <v>0</v>
      </c>
      <c r="M633" t="b">
        <v>0</v>
      </c>
      <c r="N633" t="b">
        <v>0</v>
      </c>
      <c r="O633">
        <v>13</v>
      </c>
      <c r="P633">
        <v>13</v>
      </c>
      <c r="Q633" s="2">
        <v>0.02</v>
      </c>
      <c r="R633" s="2">
        <v>0</v>
      </c>
      <c r="S633" s="2">
        <v>0</v>
      </c>
      <c r="T633">
        <f t="shared" si="36"/>
        <v>0.4</v>
      </c>
      <c r="U633">
        <f t="shared" si="37"/>
        <v>10.4</v>
      </c>
      <c r="V633">
        <f t="shared" si="38"/>
        <v>4.0384314999999997</v>
      </c>
      <c r="W633">
        <f t="shared" si="39"/>
        <v>4.1734510250000003</v>
      </c>
    </row>
    <row r="634" spans="1:23" x14ac:dyDescent="0.25">
      <c r="A634" t="s">
        <v>2467</v>
      </c>
      <c r="B634" s="1">
        <v>43147</v>
      </c>
      <c r="C634" t="s">
        <v>2468</v>
      </c>
      <c r="D634" t="s">
        <v>129</v>
      </c>
      <c r="E634" t="s">
        <v>2469</v>
      </c>
      <c r="F634" s="1">
        <v>43139</v>
      </c>
      <c r="G634">
        <v>1</v>
      </c>
      <c r="H634">
        <v>869422</v>
      </c>
      <c r="I634">
        <v>11650</v>
      </c>
      <c r="J634">
        <v>368</v>
      </c>
      <c r="K634">
        <v>1255</v>
      </c>
      <c r="L634" t="b">
        <v>0</v>
      </c>
      <c r="M634" t="b">
        <v>0</v>
      </c>
      <c r="N634" t="b">
        <v>0</v>
      </c>
      <c r="O634">
        <v>8</v>
      </c>
      <c r="P634">
        <v>5</v>
      </c>
      <c r="Q634" s="2">
        <v>0.01</v>
      </c>
      <c r="R634" s="2">
        <v>0</v>
      </c>
      <c r="S634" s="2">
        <v>0</v>
      </c>
      <c r="T634">
        <f t="shared" si="36"/>
        <v>0.4</v>
      </c>
      <c r="U634">
        <f t="shared" si="37"/>
        <v>3.4</v>
      </c>
      <c r="V634">
        <f t="shared" si="38"/>
        <v>0.53471099999999994</v>
      </c>
      <c r="W634">
        <f t="shared" si="39"/>
        <v>1.19714885</v>
      </c>
    </row>
    <row r="635" spans="1:23" x14ac:dyDescent="0.25">
      <c r="A635" t="s">
        <v>2470</v>
      </c>
      <c r="B635" s="1">
        <v>43053</v>
      </c>
      <c r="C635" t="s">
        <v>2471</v>
      </c>
      <c r="D635" t="s">
        <v>2472</v>
      </c>
      <c r="E635" t="s">
        <v>2473</v>
      </c>
      <c r="F635" s="1">
        <v>43047</v>
      </c>
      <c r="G635">
        <v>1</v>
      </c>
      <c r="H635">
        <v>1390440</v>
      </c>
      <c r="I635">
        <v>86207</v>
      </c>
      <c r="J635">
        <v>1775</v>
      </c>
      <c r="K635">
        <v>710</v>
      </c>
      <c r="L635" t="b">
        <v>0</v>
      </c>
      <c r="M635" t="b">
        <v>0</v>
      </c>
      <c r="N635" t="b">
        <v>0</v>
      </c>
      <c r="O635">
        <v>6</v>
      </c>
      <c r="P635">
        <v>1</v>
      </c>
      <c r="Q635" s="2">
        <v>0.06</v>
      </c>
      <c r="R635" s="2">
        <v>0</v>
      </c>
      <c r="S635" s="2">
        <v>0</v>
      </c>
      <c r="T635">
        <f t="shared" si="36"/>
        <v>0.4</v>
      </c>
      <c r="U635">
        <f t="shared" si="37"/>
        <v>-0.19999999999999996</v>
      </c>
      <c r="V635">
        <f t="shared" si="38"/>
        <v>1.29522</v>
      </c>
      <c r="W635">
        <f t="shared" si="39"/>
        <v>0.56332700000000002</v>
      </c>
    </row>
    <row r="636" spans="1:23" x14ac:dyDescent="0.25">
      <c r="A636" t="s">
        <v>2474</v>
      </c>
      <c r="B636" s="1">
        <v>43072</v>
      </c>
      <c r="C636" t="s">
        <v>2475</v>
      </c>
      <c r="D636" t="s">
        <v>2476</v>
      </c>
      <c r="E636" t="s">
        <v>2477</v>
      </c>
      <c r="F636" s="1">
        <v>43066</v>
      </c>
      <c r="G636">
        <v>1</v>
      </c>
      <c r="H636">
        <v>4046720</v>
      </c>
      <c r="I636">
        <v>68563</v>
      </c>
      <c r="J636">
        <v>3222</v>
      </c>
      <c r="K636">
        <v>3700</v>
      </c>
      <c r="L636" t="b">
        <v>0</v>
      </c>
      <c r="M636" t="b">
        <v>0</v>
      </c>
      <c r="N636" t="b">
        <v>0</v>
      </c>
      <c r="O636">
        <v>6</v>
      </c>
      <c r="P636">
        <v>7</v>
      </c>
      <c r="Q636" s="2">
        <v>0.02</v>
      </c>
      <c r="R636" s="2">
        <v>0</v>
      </c>
      <c r="S636" s="2">
        <v>0</v>
      </c>
      <c r="T636">
        <f t="shared" si="36"/>
        <v>0.4</v>
      </c>
      <c r="U636">
        <f t="shared" si="37"/>
        <v>5.8000000000000007</v>
      </c>
      <c r="V636">
        <f t="shared" si="38"/>
        <v>2.22336</v>
      </c>
      <c r="W636">
        <f t="shared" si="39"/>
        <v>2.3881760000000005</v>
      </c>
    </row>
    <row r="637" spans="1:23" x14ac:dyDescent="0.25">
      <c r="A637" t="s">
        <v>2478</v>
      </c>
      <c r="B637" s="1">
        <v>43133</v>
      </c>
      <c r="C637" t="s">
        <v>2479</v>
      </c>
      <c r="D637" t="s">
        <v>2480</v>
      </c>
      <c r="E637" t="s">
        <v>2481</v>
      </c>
      <c r="F637" s="1">
        <v>43127</v>
      </c>
      <c r="G637">
        <v>1</v>
      </c>
      <c r="H637">
        <v>286155</v>
      </c>
      <c r="I637">
        <v>24031</v>
      </c>
      <c r="J637">
        <v>343</v>
      </c>
      <c r="K637">
        <v>2004</v>
      </c>
      <c r="L637" t="b">
        <v>0</v>
      </c>
      <c r="M637" t="b">
        <v>0</v>
      </c>
      <c r="N637" t="b">
        <v>0</v>
      </c>
      <c r="O637">
        <v>6</v>
      </c>
      <c r="P637">
        <v>6</v>
      </c>
      <c r="Q637" s="2">
        <v>0.08</v>
      </c>
      <c r="R637" s="2">
        <v>0</v>
      </c>
      <c r="S637" s="2">
        <v>0.01</v>
      </c>
      <c r="T637">
        <f t="shared" si="36"/>
        <v>0.4</v>
      </c>
      <c r="U637">
        <f t="shared" si="37"/>
        <v>4.8000000000000007</v>
      </c>
      <c r="V637">
        <f t="shared" si="38"/>
        <v>1.1930775</v>
      </c>
      <c r="W637">
        <f t="shared" si="39"/>
        <v>1.7775771250000003</v>
      </c>
    </row>
    <row r="638" spans="1:23" x14ac:dyDescent="0.25">
      <c r="A638" t="s">
        <v>2482</v>
      </c>
      <c r="B638" s="1">
        <v>43071</v>
      </c>
      <c r="C638" t="s">
        <v>2483</v>
      </c>
      <c r="D638" t="s">
        <v>2484</v>
      </c>
      <c r="E638" t="s">
        <v>2485</v>
      </c>
      <c r="F638" s="1">
        <v>43068</v>
      </c>
      <c r="G638">
        <v>1</v>
      </c>
      <c r="H638">
        <v>162834</v>
      </c>
      <c r="I638">
        <v>5691</v>
      </c>
      <c r="J638">
        <v>29</v>
      </c>
      <c r="K638">
        <v>680</v>
      </c>
      <c r="L638" t="b">
        <v>0</v>
      </c>
      <c r="M638" t="b">
        <v>0</v>
      </c>
      <c r="N638" t="b">
        <v>0</v>
      </c>
      <c r="O638">
        <v>3</v>
      </c>
      <c r="P638">
        <v>1</v>
      </c>
      <c r="Q638" s="2">
        <v>0.03</v>
      </c>
      <c r="R638" s="2">
        <v>0</v>
      </c>
      <c r="S638" s="2">
        <v>0</v>
      </c>
      <c r="T638">
        <f t="shared" si="36"/>
        <v>0.4</v>
      </c>
      <c r="U638">
        <f t="shared" si="37"/>
        <v>0.4</v>
      </c>
      <c r="V638">
        <f t="shared" si="38"/>
        <v>0.38141700000000001</v>
      </c>
      <c r="W638">
        <f t="shared" si="39"/>
        <v>0.39349595000000004</v>
      </c>
    </row>
    <row r="639" spans="1:23" x14ac:dyDescent="0.25">
      <c r="A639" t="s">
        <v>2486</v>
      </c>
      <c r="B639" s="1">
        <v>43131</v>
      </c>
      <c r="C639" t="s">
        <v>2487</v>
      </c>
      <c r="D639" t="s">
        <v>144</v>
      </c>
      <c r="E639" t="s">
        <v>2488</v>
      </c>
      <c r="F639" s="1">
        <v>43124</v>
      </c>
      <c r="G639">
        <v>1</v>
      </c>
      <c r="H639">
        <v>319017</v>
      </c>
      <c r="I639">
        <v>4994</v>
      </c>
      <c r="J639">
        <v>357</v>
      </c>
      <c r="K639">
        <v>936</v>
      </c>
      <c r="L639" t="b">
        <v>0</v>
      </c>
      <c r="M639" t="b">
        <v>0</v>
      </c>
      <c r="N639" t="b">
        <v>0</v>
      </c>
      <c r="O639">
        <v>7</v>
      </c>
      <c r="P639">
        <v>6</v>
      </c>
      <c r="Q639" s="2">
        <v>0.02</v>
      </c>
      <c r="R639" s="2">
        <v>0</v>
      </c>
      <c r="S639" s="2">
        <v>0</v>
      </c>
      <c r="T639">
        <f t="shared" si="36"/>
        <v>0.4</v>
      </c>
      <c r="U639">
        <f t="shared" si="37"/>
        <v>4.6000000000000005</v>
      </c>
      <c r="V639">
        <f t="shared" si="38"/>
        <v>0.35950850000000001</v>
      </c>
      <c r="W639">
        <f t="shared" si="39"/>
        <v>1.435827975</v>
      </c>
    </row>
    <row r="640" spans="1:23" x14ac:dyDescent="0.25">
      <c r="A640" t="s">
        <v>2489</v>
      </c>
      <c r="B640" s="1">
        <v>43265</v>
      </c>
      <c r="C640" t="s">
        <v>2490</v>
      </c>
      <c r="D640" t="s">
        <v>1630</v>
      </c>
      <c r="E640" t="s">
        <v>2491</v>
      </c>
      <c r="F640" s="1">
        <v>43252</v>
      </c>
      <c r="G640">
        <v>1</v>
      </c>
      <c r="H640">
        <v>3494232</v>
      </c>
      <c r="I640">
        <v>112341</v>
      </c>
      <c r="J640">
        <v>13681</v>
      </c>
      <c r="K640">
        <v>11859</v>
      </c>
      <c r="L640" t="b">
        <v>0</v>
      </c>
      <c r="M640" t="b">
        <v>0</v>
      </c>
      <c r="N640" t="b">
        <v>0</v>
      </c>
      <c r="O640">
        <v>13</v>
      </c>
      <c r="P640">
        <v>12</v>
      </c>
      <c r="Q640" s="2">
        <v>0.03</v>
      </c>
      <c r="R640" s="2">
        <v>0</v>
      </c>
      <c r="S640" s="2">
        <v>0</v>
      </c>
      <c r="T640">
        <f t="shared" si="36"/>
        <v>0.4</v>
      </c>
      <c r="U640">
        <f t="shared" si="37"/>
        <v>9.4000000000000021</v>
      </c>
      <c r="V640">
        <f t="shared" si="38"/>
        <v>2.0471159999999999</v>
      </c>
      <c r="W640">
        <f t="shared" si="39"/>
        <v>3.2264906000000009</v>
      </c>
    </row>
    <row r="641" spans="1:23" x14ac:dyDescent="0.25">
      <c r="A641" t="s">
        <v>2492</v>
      </c>
      <c r="B641" s="1">
        <v>43155</v>
      </c>
      <c r="C641" t="s">
        <v>2493</v>
      </c>
      <c r="D641" t="s">
        <v>2494</v>
      </c>
      <c r="E641" t="s">
        <v>2495</v>
      </c>
      <c r="F641" s="1">
        <v>43147</v>
      </c>
      <c r="G641">
        <v>1</v>
      </c>
      <c r="H641">
        <v>72999</v>
      </c>
      <c r="I641">
        <v>3859</v>
      </c>
      <c r="J641">
        <v>109</v>
      </c>
      <c r="K641">
        <v>729</v>
      </c>
      <c r="L641" t="b">
        <v>0</v>
      </c>
      <c r="M641" t="b">
        <v>0</v>
      </c>
      <c r="N641" t="b">
        <v>0</v>
      </c>
      <c r="O641">
        <v>8</v>
      </c>
      <c r="P641">
        <v>7</v>
      </c>
      <c r="Q641" s="2">
        <v>0.05</v>
      </c>
      <c r="R641" s="2">
        <v>0</v>
      </c>
      <c r="S641" s="2">
        <v>0.01</v>
      </c>
      <c r="T641">
        <f t="shared" si="36"/>
        <v>0.4</v>
      </c>
      <c r="U641">
        <f t="shared" si="37"/>
        <v>5.4</v>
      </c>
      <c r="V641">
        <f t="shared" si="38"/>
        <v>0.78649950000000013</v>
      </c>
      <c r="W641">
        <f t="shared" si="39"/>
        <v>1.7852748250000001</v>
      </c>
    </row>
    <row r="642" spans="1:23" x14ac:dyDescent="0.25">
      <c r="A642" t="s">
        <v>2496</v>
      </c>
      <c r="B642" s="1">
        <v>43234</v>
      </c>
      <c r="C642" t="s">
        <v>2497</v>
      </c>
      <c r="D642" t="s">
        <v>2498</v>
      </c>
      <c r="E642" t="s">
        <v>2499</v>
      </c>
      <c r="F642" s="1">
        <v>43213</v>
      </c>
      <c r="G642">
        <v>1</v>
      </c>
      <c r="H642">
        <v>883575</v>
      </c>
      <c r="I642">
        <v>49985</v>
      </c>
      <c r="J642">
        <v>714</v>
      </c>
      <c r="K642">
        <v>503</v>
      </c>
      <c r="L642" t="b">
        <v>0</v>
      </c>
      <c r="M642" t="b">
        <v>0</v>
      </c>
      <c r="N642" t="b">
        <v>0</v>
      </c>
      <c r="O642">
        <v>21</v>
      </c>
      <c r="P642">
        <v>14</v>
      </c>
      <c r="Q642" s="2">
        <v>0.06</v>
      </c>
      <c r="R642" s="2">
        <v>0</v>
      </c>
      <c r="S642" s="2">
        <v>0</v>
      </c>
      <c r="T642">
        <f t="shared" ref="T642:T705" si="40">G642*0.4</f>
        <v>0.4</v>
      </c>
      <c r="U642">
        <f t="shared" ref="U642:U705" si="41">-0.2*(O642-P642)+0.8*P642</f>
        <v>9.8000000000000007</v>
      </c>
      <c r="V642">
        <f t="shared" ref="V642:V705" si="42">0.5*H642*0.000001+0.1*Q642*100+100*0.15*R642+100*0.25*S642</f>
        <v>1.0417874999999999</v>
      </c>
      <c r="W642">
        <f t="shared" ref="W642:W705" si="43">0.4*T642+0.25*U642+0.35*V642</f>
        <v>2.9746256250000003</v>
      </c>
    </row>
    <row r="643" spans="1:23" x14ac:dyDescent="0.25">
      <c r="A643" t="s">
        <v>2500</v>
      </c>
      <c r="B643" s="1">
        <v>43195</v>
      </c>
      <c r="C643" t="s">
        <v>2501</v>
      </c>
      <c r="D643" t="s">
        <v>125</v>
      </c>
      <c r="E643" t="s">
        <v>2502</v>
      </c>
      <c r="F643" s="1">
        <v>43180</v>
      </c>
      <c r="G643">
        <v>1</v>
      </c>
      <c r="H643">
        <v>2096929</v>
      </c>
      <c r="I643">
        <v>35493</v>
      </c>
      <c r="J643">
        <v>1594</v>
      </c>
      <c r="K643">
        <v>2260</v>
      </c>
      <c r="L643" t="b">
        <v>0</v>
      </c>
      <c r="M643" t="b">
        <v>0</v>
      </c>
      <c r="N643" t="b">
        <v>0</v>
      </c>
      <c r="O643">
        <v>15</v>
      </c>
      <c r="P643">
        <v>14</v>
      </c>
      <c r="Q643" s="2">
        <v>0.02</v>
      </c>
      <c r="R643" s="2">
        <v>0</v>
      </c>
      <c r="S643" s="2">
        <v>0</v>
      </c>
      <c r="T643">
        <f t="shared" si="40"/>
        <v>0.4</v>
      </c>
      <c r="U643">
        <f t="shared" si="41"/>
        <v>11.000000000000002</v>
      </c>
      <c r="V643">
        <f t="shared" si="42"/>
        <v>1.2484644999999999</v>
      </c>
      <c r="W643">
        <f t="shared" si="43"/>
        <v>3.3469625750000005</v>
      </c>
    </row>
    <row r="644" spans="1:23" x14ac:dyDescent="0.25">
      <c r="A644" t="s">
        <v>2503</v>
      </c>
      <c r="B644" s="1">
        <v>43196</v>
      </c>
      <c r="C644" t="s">
        <v>2504</v>
      </c>
      <c r="D644" t="s">
        <v>601</v>
      </c>
      <c r="E644" t="s">
        <v>2505</v>
      </c>
      <c r="F644" s="1">
        <v>43194</v>
      </c>
      <c r="G644">
        <v>1</v>
      </c>
      <c r="H644">
        <v>2635367</v>
      </c>
      <c r="I644">
        <v>41221</v>
      </c>
      <c r="J644">
        <v>593</v>
      </c>
      <c r="K644">
        <v>1349</v>
      </c>
      <c r="L644" t="b">
        <v>0</v>
      </c>
      <c r="M644" t="b">
        <v>0</v>
      </c>
      <c r="N644" t="b">
        <v>0</v>
      </c>
      <c r="O644">
        <v>2</v>
      </c>
      <c r="P644">
        <v>2</v>
      </c>
      <c r="Q644" s="2">
        <v>0.02</v>
      </c>
      <c r="R644" s="2">
        <v>0</v>
      </c>
      <c r="S644" s="2">
        <v>0</v>
      </c>
      <c r="T644">
        <f t="shared" si="40"/>
        <v>0.4</v>
      </c>
      <c r="U644">
        <f t="shared" si="41"/>
        <v>1.6</v>
      </c>
      <c r="V644">
        <f t="shared" si="42"/>
        <v>1.5176835</v>
      </c>
      <c r="W644">
        <f t="shared" si="43"/>
        <v>1.0911892249999999</v>
      </c>
    </row>
    <row r="645" spans="1:23" x14ac:dyDescent="0.25">
      <c r="A645" t="s">
        <v>2506</v>
      </c>
      <c r="B645" s="1">
        <v>43061</v>
      </c>
      <c r="C645" t="s">
        <v>2507</v>
      </c>
      <c r="D645" t="s">
        <v>2508</v>
      </c>
      <c r="E645" t="s">
        <v>2509</v>
      </c>
      <c r="F645" s="1">
        <v>43053</v>
      </c>
      <c r="G645">
        <v>1</v>
      </c>
      <c r="H645">
        <v>3083469</v>
      </c>
      <c r="I645">
        <v>193377</v>
      </c>
      <c r="J645">
        <v>1218</v>
      </c>
      <c r="K645">
        <v>10440</v>
      </c>
      <c r="L645" t="b">
        <v>0</v>
      </c>
      <c r="M645" t="b">
        <v>0</v>
      </c>
      <c r="N645" t="b">
        <v>0</v>
      </c>
      <c r="O645">
        <v>8</v>
      </c>
      <c r="P645">
        <v>8</v>
      </c>
      <c r="Q645" s="2">
        <v>0.06</v>
      </c>
      <c r="R645" s="2">
        <v>0</v>
      </c>
      <c r="S645" s="2">
        <v>0</v>
      </c>
      <c r="T645">
        <f t="shared" si="40"/>
        <v>0.4</v>
      </c>
      <c r="U645">
        <f t="shared" si="41"/>
        <v>6.4</v>
      </c>
      <c r="V645">
        <f t="shared" si="42"/>
        <v>2.1417345000000001</v>
      </c>
      <c r="W645">
        <f t="shared" si="43"/>
        <v>2.5096070750000004</v>
      </c>
    </row>
    <row r="646" spans="1:23" x14ac:dyDescent="0.25">
      <c r="A646" t="s">
        <v>2510</v>
      </c>
      <c r="B646" s="1">
        <v>43084</v>
      </c>
      <c r="C646" t="s">
        <v>2511</v>
      </c>
      <c r="D646" t="s">
        <v>2512</v>
      </c>
      <c r="E646" t="s">
        <v>2513</v>
      </c>
      <c r="F646" s="1">
        <v>43077</v>
      </c>
      <c r="G646">
        <v>1</v>
      </c>
      <c r="H646">
        <v>8617757</v>
      </c>
      <c r="I646">
        <v>369736</v>
      </c>
      <c r="J646">
        <v>37151</v>
      </c>
      <c r="K646">
        <v>92488</v>
      </c>
      <c r="L646" t="b">
        <v>0</v>
      </c>
      <c r="M646" t="b">
        <v>0</v>
      </c>
      <c r="N646" t="b">
        <v>0</v>
      </c>
      <c r="O646">
        <v>7</v>
      </c>
      <c r="P646">
        <v>7</v>
      </c>
      <c r="Q646" s="2">
        <v>0.04</v>
      </c>
      <c r="R646" s="2">
        <v>0</v>
      </c>
      <c r="S646" s="2">
        <v>0.01</v>
      </c>
      <c r="T646">
        <f t="shared" si="40"/>
        <v>0.4</v>
      </c>
      <c r="U646">
        <f t="shared" si="41"/>
        <v>5.6000000000000005</v>
      </c>
      <c r="V646">
        <f t="shared" si="42"/>
        <v>4.9588785</v>
      </c>
      <c r="W646">
        <f t="shared" si="43"/>
        <v>3.2956074749999997</v>
      </c>
    </row>
    <row r="647" spans="1:23" x14ac:dyDescent="0.25">
      <c r="A647" t="s">
        <v>2514</v>
      </c>
      <c r="B647" s="1">
        <v>43215</v>
      </c>
      <c r="C647" t="s">
        <v>2515</v>
      </c>
      <c r="D647" t="s">
        <v>490</v>
      </c>
      <c r="E647" t="s">
        <v>2516</v>
      </c>
      <c r="F647" s="1">
        <v>43210</v>
      </c>
      <c r="G647">
        <v>1</v>
      </c>
      <c r="H647">
        <v>688114</v>
      </c>
      <c r="I647">
        <v>17572</v>
      </c>
      <c r="J647">
        <v>439</v>
      </c>
      <c r="K647">
        <v>3181</v>
      </c>
      <c r="L647" t="b">
        <v>0</v>
      </c>
      <c r="M647" t="b">
        <v>0</v>
      </c>
      <c r="N647" t="b">
        <v>0</v>
      </c>
      <c r="O647">
        <v>5</v>
      </c>
      <c r="P647">
        <v>5</v>
      </c>
      <c r="Q647" s="2">
        <v>0.03</v>
      </c>
      <c r="R647" s="2">
        <v>0</v>
      </c>
      <c r="S647" s="2">
        <v>0</v>
      </c>
      <c r="T647">
        <f t="shared" si="40"/>
        <v>0.4</v>
      </c>
      <c r="U647">
        <f t="shared" si="41"/>
        <v>4</v>
      </c>
      <c r="V647">
        <f t="shared" si="42"/>
        <v>0.64405699999999999</v>
      </c>
      <c r="W647">
        <f t="shared" si="43"/>
        <v>1.3854199500000002</v>
      </c>
    </row>
    <row r="648" spans="1:23" x14ac:dyDescent="0.25">
      <c r="A648" t="s">
        <v>2517</v>
      </c>
      <c r="B648" s="1">
        <v>43197</v>
      </c>
      <c r="C648" t="s">
        <v>2518</v>
      </c>
      <c r="D648" t="s">
        <v>293</v>
      </c>
      <c r="E648" t="s">
        <v>2519</v>
      </c>
      <c r="F648" s="1">
        <v>43194</v>
      </c>
      <c r="G648">
        <v>1</v>
      </c>
      <c r="H648">
        <v>3457520</v>
      </c>
      <c r="I648">
        <v>227602</v>
      </c>
      <c r="J648">
        <v>3580</v>
      </c>
      <c r="K648">
        <v>17752</v>
      </c>
      <c r="L648" t="b">
        <v>0</v>
      </c>
      <c r="M648" t="b">
        <v>0</v>
      </c>
      <c r="N648" t="b">
        <v>0</v>
      </c>
      <c r="O648">
        <v>3</v>
      </c>
      <c r="P648">
        <v>3</v>
      </c>
      <c r="Q648" s="2">
        <v>7.0000000000000007E-2</v>
      </c>
      <c r="R648" s="2">
        <v>0</v>
      </c>
      <c r="S648" s="2">
        <v>0.01</v>
      </c>
      <c r="T648">
        <f t="shared" si="40"/>
        <v>0.4</v>
      </c>
      <c r="U648">
        <f t="shared" si="41"/>
        <v>2.4000000000000004</v>
      </c>
      <c r="V648">
        <f t="shared" si="42"/>
        <v>2.67876</v>
      </c>
      <c r="W648">
        <f t="shared" si="43"/>
        <v>1.6975660000000001</v>
      </c>
    </row>
    <row r="649" spans="1:23" x14ac:dyDescent="0.25">
      <c r="A649" t="s">
        <v>2520</v>
      </c>
      <c r="B649" s="1">
        <v>43265</v>
      </c>
      <c r="C649" t="s">
        <v>2521</v>
      </c>
      <c r="D649" t="s">
        <v>2522</v>
      </c>
      <c r="E649" t="s">
        <v>2523</v>
      </c>
      <c r="F649" s="1">
        <v>43251</v>
      </c>
      <c r="G649">
        <v>1</v>
      </c>
      <c r="H649">
        <v>1445729</v>
      </c>
      <c r="I649">
        <v>75567</v>
      </c>
      <c r="J649">
        <v>2053</v>
      </c>
      <c r="K649">
        <v>4308</v>
      </c>
      <c r="L649" t="b">
        <v>0</v>
      </c>
      <c r="M649" t="b">
        <v>0</v>
      </c>
      <c r="N649" t="b">
        <v>0</v>
      </c>
      <c r="O649">
        <v>14</v>
      </c>
      <c r="P649">
        <v>13</v>
      </c>
      <c r="Q649" s="2">
        <v>0.05</v>
      </c>
      <c r="R649" s="2">
        <v>0</v>
      </c>
      <c r="S649" s="2">
        <v>0</v>
      </c>
      <c r="T649">
        <f t="shared" si="40"/>
        <v>0.4</v>
      </c>
      <c r="U649">
        <f t="shared" si="41"/>
        <v>10.200000000000001</v>
      </c>
      <c r="V649">
        <f t="shared" si="42"/>
        <v>1.2228645</v>
      </c>
      <c r="W649">
        <f t="shared" si="43"/>
        <v>3.1380025750000002</v>
      </c>
    </row>
    <row r="650" spans="1:23" x14ac:dyDescent="0.25">
      <c r="A650" t="s">
        <v>2524</v>
      </c>
      <c r="B650" s="1">
        <v>43164</v>
      </c>
      <c r="C650" t="s">
        <v>2525</v>
      </c>
      <c r="D650" t="s">
        <v>2526</v>
      </c>
      <c r="E650" t="s">
        <v>2527</v>
      </c>
      <c r="F650" s="1">
        <v>43152</v>
      </c>
      <c r="G650">
        <v>1</v>
      </c>
      <c r="H650">
        <v>1168351</v>
      </c>
      <c r="I650">
        <v>135280</v>
      </c>
      <c r="J650">
        <v>1917</v>
      </c>
      <c r="K650">
        <v>6282</v>
      </c>
      <c r="L650" t="b">
        <v>0</v>
      </c>
      <c r="M650" t="b">
        <v>0</v>
      </c>
      <c r="N650" t="b">
        <v>0</v>
      </c>
      <c r="O650">
        <v>12</v>
      </c>
      <c r="P650">
        <v>11</v>
      </c>
      <c r="Q650" s="2">
        <v>0.12</v>
      </c>
      <c r="R650" s="2">
        <v>0</v>
      </c>
      <c r="S650" s="2">
        <v>0.01</v>
      </c>
      <c r="T650">
        <f t="shared" si="40"/>
        <v>0.4</v>
      </c>
      <c r="U650">
        <f t="shared" si="41"/>
        <v>8.6000000000000014</v>
      </c>
      <c r="V650">
        <f t="shared" si="42"/>
        <v>2.0341754999999999</v>
      </c>
      <c r="W650">
        <f t="shared" si="43"/>
        <v>3.0219614250000006</v>
      </c>
    </row>
    <row r="651" spans="1:23" x14ac:dyDescent="0.25">
      <c r="A651" t="s">
        <v>2528</v>
      </c>
      <c r="B651" s="1">
        <v>43082</v>
      </c>
      <c r="C651" t="s">
        <v>2529</v>
      </c>
      <c r="D651" t="s">
        <v>1114</v>
      </c>
      <c r="E651" t="s">
        <v>2530</v>
      </c>
      <c r="F651" s="1">
        <v>43076</v>
      </c>
      <c r="G651">
        <v>1</v>
      </c>
      <c r="H651">
        <v>216743</v>
      </c>
      <c r="I651">
        <v>3143</v>
      </c>
      <c r="J651">
        <v>5143</v>
      </c>
      <c r="K651">
        <v>5965</v>
      </c>
      <c r="L651" t="b">
        <v>0</v>
      </c>
      <c r="M651" t="b">
        <v>0</v>
      </c>
      <c r="N651" t="b">
        <v>0</v>
      </c>
      <c r="O651">
        <v>6</v>
      </c>
      <c r="P651">
        <v>5</v>
      </c>
      <c r="Q651" s="2">
        <v>0.01</v>
      </c>
      <c r="R651" s="2">
        <v>-0.02</v>
      </c>
      <c r="S651" s="2">
        <v>0.03</v>
      </c>
      <c r="T651">
        <f t="shared" si="40"/>
        <v>0.4</v>
      </c>
      <c r="U651">
        <f t="shared" si="41"/>
        <v>3.8</v>
      </c>
      <c r="V651">
        <f t="shared" si="42"/>
        <v>0.6583715</v>
      </c>
      <c r="W651">
        <f t="shared" si="43"/>
        <v>1.3404300249999999</v>
      </c>
    </row>
    <row r="652" spans="1:23" x14ac:dyDescent="0.25">
      <c r="A652" t="s">
        <v>2531</v>
      </c>
      <c r="B652" s="1">
        <v>43109</v>
      </c>
      <c r="C652" t="s">
        <v>2532</v>
      </c>
      <c r="D652" t="s">
        <v>730</v>
      </c>
      <c r="E652" t="s">
        <v>2533</v>
      </c>
      <c r="F652" s="1">
        <v>43105</v>
      </c>
      <c r="G652">
        <v>1</v>
      </c>
      <c r="H652">
        <v>706629</v>
      </c>
      <c r="I652">
        <v>13409</v>
      </c>
      <c r="J652">
        <v>584</v>
      </c>
      <c r="K652">
        <v>2647</v>
      </c>
      <c r="L652" t="b">
        <v>0</v>
      </c>
      <c r="M652" t="b">
        <v>0</v>
      </c>
      <c r="N652" t="b">
        <v>0</v>
      </c>
      <c r="O652">
        <v>4</v>
      </c>
      <c r="P652">
        <v>3</v>
      </c>
      <c r="Q652" s="2">
        <v>0.02</v>
      </c>
      <c r="R652" s="2">
        <v>0</v>
      </c>
      <c r="S652" s="2">
        <v>0</v>
      </c>
      <c r="T652">
        <f t="shared" si="40"/>
        <v>0.4</v>
      </c>
      <c r="U652">
        <f t="shared" si="41"/>
        <v>2.2000000000000002</v>
      </c>
      <c r="V652">
        <f t="shared" si="42"/>
        <v>0.55331449999999993</v>
      </c>
      <c r="W652">
        <f t="shared" si="43"/>
        <v>0.90366007500000001</v>
      </c>
    </row>
    <row r="653" spans="1:23" x14ac:dyDescent="0.25">
      <c r="A653" t="s">
        <v>2534</v>
      </c>
      <c r="B653" s="1">
        <v>43122</v>
      </c>
      <c r="C653" t="s">
        <v>2535</v>
      </c>
      <c r="D653" t="s">
        <v>2536</v>
      </c>
      <c r="E653" t="s">
        <v>2537</v>
      </c>
      <c r="F653" s="1">
        <v>43114</v>
      </c>
      <c r="G653">
        <v>1</v>
      </c>
      <c r="H653">
        <v>2598</v>
      </c>
      <c r="I653">
        <v>8</v>
      </c>
      <c r="J653">
        <v>1</v>
      </c>
      <c r="K653">
        <v>0</v>
      </c>
      <c r="L653" t="b">
        <v>0</v>
      </c>
      <c r="M653" t="b">
        <v>0</v>
      </c>
      <c r="N653" t="b">
        <v>0</v>
      </c>
      <c r="O653">
        <v>8</v>
      </c>
      <c r="P653">
        <v>4</v>
      </c>
      <c r="Q653" s="2">
        <v>0</v>
      </c>
      <c r="R653" s="2">
        <v>0</v>
      </c>
      <c r="S653" s="2">
        <v>0</v>
      </c>
      <c r="T653">
        <f t="shared" si="40"/>
        <v>0.4</v>
      </c>
      <c r="U653">
        <f t="shared" si="41"/>
        <v>2.4000000000000004</v>
      </c>
      <c r="V653">
        <f t="shared" si="42"/>
        <v>1.299E-3</v>
      </c>
      <c r="W653">
        <f t="shared" si="43"/>
        <v>0.76045465000000012</v>
      </c>
    </row>
    <row r="654" spans="1:23" x14ac:dyDescent="0.25">
      <c r="A654" t="s">
        <v>2538</v>
      </c>
      <c r="B654" s="1">
        <v>43082</v>
      </c>
      <c r="C654" t="s">
        <v>2539</v>
      </c>
      <c r="D654" t="s">
        <v>403</v>
      </c>
      <c r="E654" t="s">
        <v>2540</v>
      </c>
      <c r="F654" s="1">
        <v>43080</v>
      </c>
      <c r="G654">
        <v>1</v>
      </c>
      <c r="H654">
        <v>237766</v>
      </c>
      <c r="I654">
        <v>2948</v>
      </c>
      <c r="J654">
        <v>535</v>
      </c>
      <c r="K654">
        <v>521</v>
      </c>
      <c r="L654" t="b">
        <v>0</v>
      </c>
      <c r="M654" t="b">
        <v>0</v>
      </c>
      <c r="N654" t="b">
        <v>0</v>
      </c>
      <c r="O654">
        <v>2</v>
      </c>
      <c r="P654">
        <v>2</v>
      </c>
      <c r="Q654" s="2">
        <v>0.01</v>
      </c>
      <c r="R654" s="2">
        <v>0</v>
      </c>
      <c r="S654" s="2">
        <v>0</v>
      </c>
      <c r="T654">
        <f t="shared" si="40"/>
        <v>0.4</v>
      </c>
      <c r="U654">
        <f t="shared" si="41"/>
        <v>1.6</v>
      </c>
      <c r="V654">
        <f t="shared" si="42"/>
        <v>0.21888299999999999</v>
      </c>
      <c r="W654">
        <f t="shared" si="43"/>
        <v>0.63660905000000001</v>
      </c>
    </row>
    <row r="655" spans="1:23" x14ac:dyDescent="0.25">
      <c r="A655" t="s">
        <v>2541</v>
      </c>
      <c r="B655" s="1">
        <v>43179</v>
      </c>
      <c r="C655" t="s">
        <v>2542</v>
      </c>
      <c r="D655" t="s">
        <v>246</v>
      </c>
      <c r="E655" t="s">
        <v>2543</v>
      </c>
      <c r="F655" s="1">
        <v>43165</v>
      </c>
      <c r="G655">
        <v>1</v>
      </c>
      <c r="H655">
        <v>3259936</v>
      </c>
      <c r="I655">
        <v>87201</v>
      </c>
      <c r="J655">
        <v>2482</v>
      </c>
      <c r="K655">
        <v>9493</v>
      </c>
      <c r="L655" t="b">
        <v>0</v>
      </c>
      <c r="M655" t="b">
        <v>0</v>
      </c>
      <c r="N655" t="b">
        <v>0</v>
      </c>
      <c r="O655">
        <v>14</v>
      </c>
      <c r="P655">
        <v>14</v>
      </c>
      <c r="Q655" s="2">
        <v>0.03</v>
      </c>
      <c r="R655" s="2">
        <v>0</v>
      </c>
      <c r="S655" s="2">
        <v>0</v>
      </c>
      <c r="T655">
        <f t="shared" si="40"/>
        <v>0.4</v>
      </c>
      <c r="U655">
        <f t="shared" si="41"/>
        <v>11.200000000000001</v>
      </c>
      <c r="V655">
        <f t="shared" si="42"/>
        <v>1.9299679999999999</v>
      </c>
      <c r="W655">
        <f t="shared" si="43"/>
        <v>3.6354888000000001</v>
      </c>
    </row>
    <row r="656" spans="1:23" x14ac:dyDescent="0.25">
      <c r="A656" t="s">
        <v>2544</v>
      </c>
      <c r="B656" s="1">
        <v>43154</v>
      </c>
      <c r="C656" t="s">
        <v>2545</v>
      </c>
      <c r="D656" t="s">
        <v>730</v>
      </c>
      <c r="E656" t="s">
        <v>2546</v>
      </c>
      <c r="F656" s="1">
        <v>43150</v>
      </c>
      <c r="G656">
        <v>1</v>
      </c>
      <c r="H656">
        <v>757991</v>
      </c>
      <c r="I656">
        <v>6431</v>
      </c>
      <c r="J656">
        <v>342</v>
      </c>
      <c r="K656">
        <v>1371</v>
      </c>
      <c r="L656" t="b">
        <v>0</v>
      </c>
      <c r="M656" t="b">
        <v>0</v>
      </c>
      <c r="N656" t="b">
        <v>0</v>
      </c>
      <c r="O656">
        <v>4</v>
      </c>
      <c r="P656">
        <v>3</v>
      </c>
      <c r="Q656" s="2">
        <v>0.01</v>
      </c>
      <c r="R656" s="2">
        <v>0</v>
      </c>
      <c r="S656" s="2">
        <v>0</v>
      </c>
      <c r="T656">
        <f t="shared" si="40"/>
        <v>0.4</v>
      </c>
      <c r="U656">
        <f t="shared" si="41"/>
        <v>2.2000000000000002</v>
      </c>
      <c r="V656">
        <f t="shared" si="42"/>
        <v>0.47899550000000002</v>
      </c>
      <c r="W656">
        <f t="shared" si="43"/>
        <v>0.87764842500000007</v>
      </c>
    </row>
    <row r="657" spans="1:23" x14ac:dyDescent="0.25">
      <c r="A657" t="s">
        <v>2547</v>
      </c>
      <c r="B657" s="1">
        <v>43102</v>
      </c>
      <c r="C657" t="s">
        <v>2548</v>
      </c>
      <c r="D657" t="s">
        <v>1062</v>
      </c>
      <c r="E657" t="s">
        <v>2549</v>
      </c>
      <c r="F657" s="1">
        <v>43090</v>
      </c>
      <c r="G657">
        <v>1</v>
      </c>
      <c r="H657">
        <v>241476</v>
      </c>
      <c r="I657">
        <v>9401</v>
      </c>
      <c r="J657">
        <v>114</v>
      </c>
      <c r="K657">
        <v>357</v>
      </c>
      <c r="L657" t="b">
        <v>0</v>
      </c>
      <c r="M657" t="b">
        <v>0</v>
      </c>
      <c r="N657" t="b">
        <v>0</v>
      </c>
      <c r="O657">
        <v>12</v>
      </c>
      <c r="P657">
        <v>7</v>
      </c>
      <c r="Q657" s="2">
        <v>0.04</v>
      </c>
      <c r="R657" s="2">
        <v>0</v>
      </c>
      <c r="S657" s="2">
        <v>0</v>
      </c>
      <c r="T657">
        <f t="shared" si="40"/>
        <v>0.4</v>
      </c>
      <c r="U657">
        <f t="shared" si="41"/>
        <v>4.6000000000000005</v>
      </c>
      <c r="V657">
        <f t="shared" si="42"/>
        <v>0.52073800000000003</v>
      </c>
      <c r="W657">
        <f t="shared" si="43"/>
        <v>1.4922583</v>
      </c>
    </row>
    <row r="658" spans="1:23" x14ac:dyDescent="0.25">
      <c r="A658" t="s">
        <v>2550</v>
      </c>
      <c r="B658" s="1">
        <v>43263</v>
      </c>
      <c r="C658" t="s">
        <v>2551</v>
      </c>
      <c r="D658" t="s">
        <v>2552</v>
      </c>
      <c r="E658" t="s">
        <v>2553</v>
      </c>
      <c r="F658" s="1">
        <v>43248</v>
      </c>
      <c r="G658">
        <v>1</v>
      </c>
      <c r="H658">
        <v>1022658</v>
      </c>
      <c r="I658">
        <v>46625</v>
      </c>
      <c r="J658">
        <v>1558</v>
      </c>
      <c r="K658">
        <v>2707</v>
      </c>
      <c r="L658" t="b">
        <v>0</v>
      </c>
      <c r="M658" t="b">
        <v>0</v>
      </c>
      <c r="N658" t="b">
        <v>0</v>
      </c>
      <c r="O658">
        <v>15</v>
      </c>
      <c r="P658">
        <v>14</v>
      </c>
      <c r="Q658" s="2">
        <v>0.05</v>
      </c>
      <c r="R658" s="2">
        <v>0</v>
      </c>
      <c r="S658" s="2">
        <v>0</v>
      </c>
      <c r="T658">
        <f t="shared" si="40"/>
        <v>0.4</v>
      </c>
      <c r="U658">
        <f t="shared" si="41"/>
        <v>11.000000000000002</v>
      </c>
      <c r="V658">
        <f t="shared" si="42"/>
        <v>1.0113289999999999</v>
      </c>
      <c r="W658">
        <f t="shared" si="43"/>
        <v>3.2639651500000006</v>
      </c>
    </row>
    <row r="659" spans="1:23" x14ac:dyDescent="0.25">
      <c r="A659" t="s">
        <v>2554</v>
      </c>
      <c r="B659" s="1">
        <v>43059</v>
      </c>
      <c r="C659" t="s">
        <v>2555</v>
      </c>
      <c r="D659" t="s">
        <v>2556</v>
      </c>
      <c r="E659" t="s">
        <v>2557</v>
      </c>
      <c r="F659" s="1">
        <v>43052</v>
      </c>
      <c r="G659">
        <v>1</v>
      </c>
      <c r="H659">
        <v>5468928</v>
      </c>
      <c r="I659">
        <v>247884</v>
      </c>
      <c r="J659">
        <v>5025</v>
      </c>
      <c r="K659">
        <v>14903</v>
      </c>
      <c r="L659" t="b">
        <v>0</v>
      </c>
      <c r="M659" t="b">
        <v>0</v>
      </c>
      <c r="N659" t="b">
        <v>0</v>
      </c>
      <c r="O659">
        <v>7</v>
      </c>
      <c r="P659">
        <v>7</v>
      </c>
      <c r="Q659" s="2">
        <v>0.05</v>
      </c>
      <c r="R659" s="2">
        <v>0</v>
      </c>
      <c r="S659" s="2">
        <v>0</v>
      </c>
      <c r="T659">
        <f t="shared" si="40"/>
        <v>0.4</v>
      </c>
      <c r="U659">
        <f t="shared" si="41"/>
        <v>5.6000000000000005</v>
      </c>
      <c r="V659">
        <f t="shared" si="42"/>
        <v>3.234464</v>
      </c>
      <c r="W659">
        <f t="shared" si="43"/>
        <v>2.6920624000000002</v>
      </c>
    </row>
    <row r="660" spans="1:23" x14ac:dyDescent="0.25">
      <c r="A660" t="s">
        <v>2558</v>
      </c>
      <c r="B660" s="1">
        <v>43102</v>
      </c>
      <c r="C660" t="s">
        <v>2559</v>
      </c>
      <c r="D660" t="s">
        <v>2560</v>
      </c>
      <c r="E660" t="s">
        <v>2561</v>
      </c>
      <c r="F660" s="1">
        <v>43090</v>
      </c>
      <c r="G660">
        <v>1</v>
      </c>
      <c r="H660">
        <v>519197</v>
      </c>
      <c r="I660">
        <v>39056</v>
      </c>
      <c r="J660">
        <v>359</v>
      </c>
      <c r="K660">
        <v>1968</v>
      </c>
      <c r="L660" t="b">
        <v>0</v>
      </c>
      <c r="M660" t="b">
        <v>0</v>
      </c>
      <c r="N660" t="b">
        <v>0</v>
      </c>
      <c r="O660">
        <v>12</v>
      </c>
      <c r="P660">
        <v>11</v>
      </c>
      <c r="Q660" s="2">
        <v>0.08</v>
      </c>
      <c r="R660" s="2">
        <v>0</v>
      </c>
      <c r="S660" s="2">
        <v>0</v>
      </c>
      <c r="T660">
        <f t="shared" si="40"/>
        <v>0.4</v>
      </c>
      <c r="U660">
        <f t="shared" si="41"/>
        <v>8.6000000000000014</v>
      </c>
      <c r="V660">
        <f t="shared" si="42"/>
        <v>1.0595985000000001</v>
      </c>
      <c r="W660">
        <f t="shared" si="43"/>
        <v>2.6808594750000005</v>
      </c>
    </row>
    <row r="661" spans="1:23" x14ac:dyDescent="0.25">
      <c r="A661" t="s">
        <v>2562</v>
      </c>
      <c r="B661" s="1">
        <v>43237</v>
      </c>
      <c r="C661" t="s">
        <v>2563</v>
      </c>
      <c r="D661" t="s">
        <v>2564</v>
      </c>
      <c r="E661" t="s">
        <v>2565</v>
      </c>
      <c r="F661" s="1">
        <v>43229</v>
      </c>
      <c r="G661">
        <v>1</v>
      </c>
      <c r="H661">
        <v>2500743</v>
      </c>
      <c r="I661">
        <v>86444</v>
      </c>
      <c r="J661">
        <v>1784</v>
      </c>
      <c r="K661">
        <v>6521</v>
      </c>
      <c r="L661" t="b">
        <v>0</v>
      </c>
      <c r="M661" t="b">
        <v>0</v>
      </c>
      <c r="N661" t="b">
        <v>0</v>
      </c>
      <c r="O661">
        <v>8</v>
      </c>
      <c r="P661">
        <v>6</v>
      </c>
      <c r="Q661" s="2">
        <v>0.03</v>
      </c>
      <c r="R661" s="2">
        <v>0</v>
      </c>
      <c r="S661" s="2">
        <v>0</v>
      </c>
      <c r="T661">
        <f t="shared" si="40"/>
        <v>0.4</v>
      </c>
      <c r="U661">
        <f t="shared" si="41"/>
        <v>4.4000000000000004</v>
      </c>
      <c r="V661">
        <f t="shared" si="42"/>
        <v>1.5503715</v>
      </c>
      <c r="W661">
        <f t="shared" si="43"/>
        <v>1.8026300250000002</v>
      </c>
    </row>
    <row r="662" spans="1:23" x14ac:dyDescent="0.25">
      <c r="A662" t="s">
        <v>2566</v>
      </c>
      <c r="B662" s="1">
        <v>43078</v>
      </c>
      <c r="C662" t="s">
        <v>2567</v>
      </c>
      <c r="D662" t="s">
        <v>403</v>
      </c>
      <c r="E662" t="s">
        <v>2568</v>
      </c>
      <c r="F662" s="1">
        <v>43075</v>
      </c>
      <c r="G662">
        <v>1</v>
      </c>
      <c r="H662">
        <v>847817</v>
      </c>
      <c r="I662">
        <v>20217</v>
      </c>
      <c r="J662">
        <v>268</v>
      </c>
      <c r="K662">
        <v>1639</v>
      </c>
      <c r="L662" t="b">
        <v>0</v>
      </c>
      <c r="M662" t="b">
        <v>0</v>
      </c>
      <c r="N662" t="b">
        <v>0</v>
      </c>
      <c r="O662">
        <v>3</v>
      </c>
      <c r="P662">
        <v>3</v>
      </c>
      <c r="Q662" s="2">
        <v>0.02</v>
      </c>
      <c r="R662" s="2">
        <v>0</v>
      </c>
      <c r="S662" s="2">
        <v>0</v>
      </c>
      <c r="T662">
        <f t="shared" si="40"/>
        <v>0.4</v>
      </c>
      <c r="U662">
        <f t="shared" si="41"/>
        <v>2.4000000000000004</v>
      </c>
      <c r="V662">
        <f t="shared" si="42"/>
        <v>0.62390849999999998</v>
      </c>
      <c r="W662">
        <f t="shared" si="43"/>
        <v>0.97836797500000006</v>
      </c>
    </row>
    <row r="663" spans="1:23" x14ac:dyDescent="0.25">
      <c r="A663" t="s">
        <v>2569</v>
      </c>
      <c r="B663" s="1">
        <v>43191</v>
      </c>
      <c r="C663" t="s">
        <v>2570</v>
      </c>
      <c r="D663" t="s">
        <v>2571</v>
      </c>
      <c r="E663" t="s">
        <v>2572</v>
      </c>
      <c r="F663" s="1">
        <v>43178</v>
      </c>
      <c r="G663">
        <v>1</v>
      </c>
      <c r="H663">
        <v>2686026</v>
      </c>
      <c r="I663">
        <v>51635</v>
      </c>
      <c r="J663">
        <v>2101</v>
      </c>
      <c r="K663">
        <v>12826</v>
      </c>
      <c r="L663" t="b">
        <v>0</v>
      </c>
      <c r="M663" t="b">
        <v>0</v>
      </c>
      <c r="N663" t="b">
        <v>0</v>
      </c>
      <c r="O663">
        <v>13</v>
      </c>
      <c r="P663">
        <v>13</v>
      </c>
      <c r="Q663" s="2">
        <v>0.02</v>
      </c>
      <c r="R663" s="2">
        <v>0</v>
      </c>
      <c r="S663" s="2">
        <v>0</v>
      </c>
      <c r="T663">
        <f t="shared" si="40"/>
        <v>0.4</v>
      </c>
      <c r="U663">
        <f t="shared" si="41"/>
        <v>10.4</v>
      </c>
      <c r="V663">
        <f t="shared" si="42"/>
        <v>1.543013</v>
      </c>
      <c r="W663">
        <f t="shared" si="43"/>
        <v>3.30005455</v>
      </c>
    </row>
    <row r="664" spans="1:23" x14ac:dyDescent="0.25">
      <c r="A664" t="s">
        <v>2573</v>
      </c>
      <c r="B664" s="1">
        <v>43129</v>
      </c>
      <c r="C664" t="s">
        <v>2574</v>
      </c>
      <c r="D664" t="s">
        <v>109</v>
      </c>
      <c r="E664" t="s">
        <v>2575</v>
      </c>
      <c r="F664" s="1">
        <v>43122</v>
      </c>
      <c r="G664">
        <v>1</v>
      </c>
      <c r="H664">
        <v>616440</v>
      </c>
      <c r="I664">
        <v>19998</v>
      </c>
      <c r="J664">
        <v>483</v>
      </c>
      <c r="K664">
        <v>5534</v>
      </c>
      <c r="L664" t="b">
        <v>0</v>
      </c>
      <c r="M664" t="b">
        <v>0</v>
      </c>
      <c r="N664" t="b">
        <v>0</v>
      </c>
      <c r="O664">
        <v>7</v>
      </c>
      <c r="P664">
        <v>7</v>
      </c>
      <c r="Q664" s="2">
        <v>0.03</v>
      </c>
      <c r="R664" s="2">
        <v>0</v>
      </c>
      <c r="S664" s="2">
        <v>0.01</v>
      </c>
      <c r="T664">
        <f t="shared" si="40"/>
        <v>0.4</v>
      </c>
      <c r="U664">
        <f t="shared" si="41"/>
        <v>5.6000000000000005</v>
      </c>
      <c r="V664">
        <f t="shared" si="42"/>
        <v>0.85821999999999998</v>
      </c>
      <c r="W664">
        <f t="shared" si="43"/>
        <v>1.8603769999999999</v>
      </c>
    </row>
    <row r="665" spans="1:23" x14ac:dyDescent="0.25">
      <c r="A665" t="s">
        <v>2576</v>
      </c>
      <c r="B665" s="1">
        <v>43234</v>
      </c>
      <c r="C665" t="s">
        <v>2577</v>
      </c>
      <c r="D665" t="s">
        <v>490</v>
      </c>
      <c r="E665" t="s">
        <v>2578</v>
      </c>
      <c r="F665" s="1">
        <v>43219</v>
      </c>
      <c r="G665">
        <v>1</v>
      </c>
      <c r="H665">
        <v>1309130</v>
      </c>
      <c r="I665">
        <v>20192</v>
      </c>
      <c r="J665">
        <v>1004</v>
      </c>
      <c r="K665">
        <v>3434</v>
      </c>
      <c r="L665" t="b">
        <v>0</v>
      </c>
      <c r="M665" t="b">
        <v>0</v>
      </c>
      <c r="N665" t="b">
        <v>0</v>
      </c>
      <c r="O665">
        <v>15</v>
      </c>
      <c r="P665">
        <v>15</v>
      </c>
      <c r="Q665" s="2">
        <v>0.02</v>
      </c>
      <c r="R665" s="2">
        <v>0</v>
      </c>
      <c r="S665" s="2">
        <v>0</v>
      </c>
      <c r="T665">
        <f t="shared" si="40"/>
        <v>0.4</v>
      </c>
      <c r="U665">
        <f t="shared" si="41"/>
        <v>12</v>
      </c>
      <c r="V665">
        <f t="shared" si="42"/>
        <v>0.85456500000000002</v>
      </c>
      <c r="W665">
        <f t="shared" si="43"/>
        <v>3.4590977500000002</v>
      </c>
    </row>
    <row r="666" spans="1:23" x14ac:dyDescent="0.25">
      <c r="A666" t="s">
        <v>2579</v>
      </c>
      <c r="B666" s="1">
        <v>43054</v>
      </c>
      <c r="C666" t="s">
        <v>2580</v>
      </c>
      <c r="D666" t="s">
        <v>2581</v>
      </c>
      <c r="E666" t="s">
        <v>2582</v>
      </c>
      <c r="F666" s="1">
        <v>43048</v>
      </c>
      <c r="G666">
        <v>1</v>
      </c>
      <c r="H666">
        <v>895507</v>
      </c>
      <c r="I666">
        <v>38734</v>
      </c>
      <c r="J666">
        <v>550</v>
      </c>
      <c r="K666">
        <v>1270</v>
      </c>
      <c r="L666" t="b">
        <v>0</v>
      </c>
      <c r="M666" t="b">
        <v>0</v>
      </c>
      <c r="N666" t="b">
        <v>0</v>
      </c>
      <c r="O666">
        <v>6</v>
      </c>
      <c r="P666">
        <v>2</v>
      </c>
      <c r="Q666" s="2">
        <v>0.04</v>
      </c>
      <c r="R666" s="2">
        <v>0</v>
      </c>
      <c r="S666" s="2">
        <v>0</v>
      </c>
      <c r="T666">
        <f t="shared" si="40"/>
        <v>0.4</v>
      </c>
      <c r="U666">
        <f t="shared" si="41"/>
        <v>0.8</v>
      </c>
      <c r="V666">
        <f t="shared" si="42"/>
        <v>0.84775350000000005</v>
      </c>
      <c r="W666">
        <f t="shared" si="43"/>
        <v>0.65671372500000003</v>
      </c>
    </row>
    <row r="667" spans="1:23" x14ac:dyDescent="0.25">
      <c r="A667" t="s">
        <v>2583</v>
      </c>
      <c r="B667" s="1">
        <v>43246</v>
      </c>
      <c r="C667" t="s">
        <v>2584</v>
      </c>
      <c r="D667" t="s">
        <v>2585</v>
      </c>
      <c r="E667" t="s">
        <v>2586</v>
      </c>
      <c r="F667" s="1">
        <v>43223</v>
      </c>
      <c r="G667">
        <v>1</v>
      </c>
      <c r="H667">
        <v>9534322</v>
      </c>
      <c r="I667">
        <v>156895</v>
      </c>
      <c r="J667">
        <v>3356</v>
      </c>
      <c r="K667">
        <v>5564</v>
      </c>
      <c r="L667" t="b">
        <v>0</v>
      </c>
      <c r="M667" t="b">
        <v>0</v>
      </c>
      <c r="N667" t="b">
        <v>0</v>
      </c>
      <c r="O667">
        <v>23</v>
      </c>
      <c r="P667">
        <v>22</v>
      </c>
      <c r="Q667" s="2">
        <v>0.02</v>
      </c>
      <c r="R667" s="2">
        <v>0</v>
      </c>
      <c r="S667" s="2">
        <v>0</v>
      </c>
      <c r="T667">
        <f t="shared" si="40"/>
        <v>0.4</v>
      </c>
      <c r="U667">
        <f t="shared" si="41"/>
        <v>17.400000000000002</v>
      </c>
      <c r="V667">
        <f t="shared" si="42"/>
        <v>4.9671609999999999</v>
      </c>
      <c r="W667">
        <f t="shared" si="43"/>
        <v>6.2485063500000004</v>
      </c>
    </row>
    <row r="668" spans="1:23" x14ac:dyDescent="0.25">
      <c r="A668" t="s">
        <v>2587</v>
      </c>
      <c r="B668" s="1">
        <v>43183</v>
      </c>
      <c r="C668" t="s">
        <v>2588</v>
      </c>
      <c r="D668" t="s">
        <v>2589</v>
      </c>
      <c r="E668" t="s">
        <v>2590</v>
      </c>
      <c r="F668" s="1">
        <v>43175</v>
      </c>
      <c r="G668">
        <v>1</v>
      </c>
      <c r="H668">
        <v>25235767</v>
      </c>
      <c r="I668">
        <v>493804</v>
      </c>
      <c r="J668">
        <v>49040</v>
      </c>
      <c r="K668">
        <v>42732</v>
      </c>
      <c r="L668" t="b">
        <v>0</v>
      </c>
      <c r="M668" t="b">
        <v>0</v>
      </c>
      <c r="N668" t="b">
        <v>0</v>
      </c>
      <c r="O668">
        <v>8</v>
      </c>
      <c r="P668">
        <v>7</v>
      </c>
      <c r="Q668" s="2">
        <v>0.02</v>
      </c>
      <c r="R668" s="2">
        <v>0</v>
      </c>
      <c r="S668" s="2">
        <v>0</v>
      </c>
      <c r="T668">
        <f t="shared" si="40"/>
        <v>0.4</v>
      </c>
      <c r="U668">
        <f t="shared" si="41"/>
        <v>5.4</v>
      </c>
      <c r="V668">
        <f t="shared" si="42"/>
        <v>12.817883499999999</v>
      </c>
      <c r="W668">
        <f t="shared" si="43"/>
        <v>5.9962592249999993</v>
      </c>
    </row>
    <row r="669" spans="1:23" x14ac:dyDescent="0.25">
      <c r="A669" t="s">
        <v>2591</v>
      </c>
      <c r="B669" s="1">
        <v>43124</v>
      </c>
      <c r="C669" t="s">
        <v>2592</v>
      </c>
      <c r="D669" t="s">
        <v>2593</v>
      </c>
      <c r="E669" t="s">
        <v>2594</v>
      </c>
      <c r="F669" s="1">
        <v>43106</v>
      </c>
      <c r="G669">
        <v>1</v>
      </c>
      <c r="H669">
        <v>404058</v>
      </c>
      <c r="I669">
        <v>2980</v>
      </c>
      <c r="J669">
        <v>44</v>
      </c>
      <c r="K669">
        <v>165</v>
      </c>
      <c r="L669" t="b">
        <v>0</v>
      </c>
      <c r="M669" t="b">
        <v>0</v>
      </c>
      <c r="N669" t="b">
        <v>0</v>
      </c>
      <c r="O669">
        <v>18</v>
      </c>
      <c r="P669">
        <v>1</v>
      </c>
      <c r="Q669" s="2">
        <v>0.01</v>
      </c>
      <c r="R669" s="2">
        <v>0</v>
      </c>
      <c r="S669" s="2">
        <v>0</v>
      </c>
      <c r="T669">
        <f t="shared" si="40"/>
        <v>0.4</v>
      </c>
      <c r="U669">
        <f t="shared" si="41"/>
        <v>-2.6000000000000005</v>
      </c>
      <c r="V669">
        <f t="shared" si="42"/>
        <v>0.30202899999999999</v>
      </c>
      <c r="W669">
        <f t="shared" si="43"/>
        <v>-0.3842898500000001</v>
      </c>
    </row>
    <row r="670" spans="1:23" x14ac:dyDescent="0.25">
      <c r="A670" t="s">
        <v>2595</v>
      </c>
      <c r="B670" s="1">
        <v>43055</v>
      </c>
      <c r="C670" t="s">
        <v>2596</v>
      </c>
      <c r="D670" t="s">
        <v>2597</v>
      </c>
      <c r="E670" t="s">
        <v>2598</v>
      </c>
      <c r="F670" s="1">
        <v>43053</v>
      </c>
      <c r="G670">
        <v>1</v>
      </c>
      <c r="H670">
        <v>209442</v>
      </c>
      <c r="I670">
        <v>19069</v>
      </c>
      <c r="J670">
        <v>289</v>
      </c>
      <c r="K670">
        <v>836</v>
      </c>
      <c r="L670" t="b">
        <v>0</v>
      </c>
      <c r="M670" t="b">
        <v>0</v>
      </c>
      <c r="N670" t="b">
        <v>0</v>
      </c>
      <c r="O670">
        <v>2</v>
      </c>
      <c r="P670">
        <v>2</v>
      </c>
      <c r="Q670" s="2">
        <v>0.09</v>
      </c>
      <c r="R670" s="2">
        <v>0</v>
      </c>
      <c r="S670" s="2">
        <v>0</v>
      </c>
      <c r="T670">
        <f t="shared" si="40"/>
        <v>0.4</v>
      </c>
      <c r="U670">
        <f t="shared" si="41"/>
        <v>1.6</v>
      </c>
      <c r="V670">
        <f t="shared" si="42"/>
        <v>1.004721</v>
      </c>
      <c r="W670">
        <f t="shared" si="43"/>
        <v>0.91165235</v>
      </c>
    </row>
    <row r="671" spans="1:23" x14ac:dyDescent="0.25">
      <c r="A671" t="s">
        <v>2599</v>
      </c>
      <c r="B671" s="1">
        <v>43057</v>
      </c>
      <c r="C671" t="s">
        <v>2600</v>
      </c>
      <c r="D671" t="s">
        <v>117</v>
      </c>
      <c r="E671" t="s">
        <v>2601</v>
      </c>
      <c r="F671" s="1">
        <v>43056</v>
      </c>
      <c r="G671">
        <v>1</v>
      </c>
      <c r="H671">
        <v>366048</v>
      </c>
      <c r="I671">
        <v>14742</v>
      </c>
      <c r="J671">
        <v>1308</v>
      </c>
      <c r="K671">
        <v>1948</v>
      </c>
      <c r="L671" t="b">
        <v>0</v>
      </c>
      <c r="M671" t="b">
        <v>0</v>
      </c>
      <c r="N671" t="b">
        <v>0</v>
      </c>
      <c r="O671">
        <v>1</v>
      </c>
      <c r="P671">
        <v>1</v>
      </c>
      <c r="Q671" s="2">
        <v>0.04</v>
      </c>
      <c r="R671" s="2">
        <v>0</v>
      </c>
      <c r="S671" s="2">
        <v>0.01</v>
      </c>
      <c r="T671">
        <f t="shared" si="40"/>
        <v>0.4</v>
      </c>
      <c r="U671">
        <f t="shared" si="41"/>
        <v>0.8</v>
      </c>
      <c r="V671">
        <f t="shared" si="42"/>
        <v>0.83302399999999999</v>
      </c>
      <c r="W671">
        <f t="shared" si="43"/>
        <v>0.65155840000000009</v>
      </c>
    </row>
    <row r="672" spans="1:23" x14ac:dyDescent="0.25">
      <c r="A672" t="s">
        <v>2602</v>
      </c>
      <c r="B672" s="1">
        <v>43205</v>
      </c>
      <c r="C672" t="s">
        <v>2603</v>
      </c>
      <c r="D672" t="s">
        <v>385</v>
      </c>
      <c r="E672" t="s">
        <v>2604</v>
      </c>
      <c r="F672" s="1">
        <v>43188</v>
      </c>
      <c r="G672">
        <v>1</v>
      </c>
      <c r="H672">
        <v>1776352</v>
      </c>
      <c r="I672">
        <v>161751</v>
      </c>
      <c r="J672">
        <v>1974</v>
      </c>
      <c r="K672">
        <v>11742</v>
      </c>
      <c r="L672" t="b">
        <v>0</v>
      </c>
      <c r="M672" t="b">
        <v>0</v>
      </c>
      <c r="N672" t="b">
        <v>0</v>
      </c>
      <c r="O672">
        <v>17</v>
      </c>
      <c r="P672">
        <v>11</v>
      </c>
      <c r="Q672" s="2">
        <v>0.09</v>
      </c>
      <c r="R672" s="2">
        <v>0</v>
      </c>
      <c r="S672" s="2">
        <v>0.01</v>
      </c>
      <c r="T672">
        <f t="shared" si="40"/>
        <v>0.4</v>
      </c>
      <c r="U672">
        <f t="shared" si="41"/>
        <v>7.6000000000000005</v>
      </c>
      <c r="V672">
        <f t="shared" si="42"/>
        <v>2.038176</v>
      </c>
      <c r="W672">
        <f t="shared" si="43"/>
        <v>2.7733615999999999</v>
      </c>
    </row>
    <row r="673" spans="1:23" x14ac:dyDescent="0.25">
      <c r="A673" t="s">
        <v>2605</v>
      </c>
      <c r="B673" s="1">
        <v>43062</v>
      </c>
      <c r="C673" t="s">
        <v>2606</v>
      </c>
      <c r="D673" t="s">
        <v>2607</v>
      </c>
      <c r="E673" t="s">
        <v>2608</v>
      </c>
      <c r="F673" s="1">
        <v>43059</v>
      </c>
      <c r="G673">
        <v>1</v>
      </c>
      <c r="H673">
        <v>2367</v>
      </c>
      <c r="I673">
        <v>55</v>
      </c>
      <c r="J673">
        <v>1</v>
      </c>
      <c r="K673">
        <v>4</v>
      </c>
      <c r="L673" t="b">
        <v>0</v>
      </c>
      <c r="M673" t="b">
        <v>0</v>
      </c>
      <c r="N673" t="b">
        <v>0</v>
      </c>
      <c r="O673">
        <v>3</v>
      </c>
      <c r="P673">
        <v>1</v>
      </c>
      <c r="Q673" s="2">
        <v>0.02</v>
      </c>
      <c r="R673" s="2">
        <v>0</v>
      </c>
      <c r="S673" s="2">
        <v>0</v>
      </c>
      <c r="T673">
        <f t="shared" si="40"/>
        <v>0.4</v>
      </c>
      <c r="U673">
        <f t="shared" si="41"/>
        <v>0.4</v>
      </c>
      <c r="V673">
        <f t="shared" si="42"/>
        <v>0.20118350000000002</v>
      </c>
      <c r="W673">
        <f t="shared" si="43"/>
        <v>0.33041422500000001</v>
      </c>
    </row>
    <row r="674" spans="1:23" x14ac:dyDescent="0.25">
      <c r="A674" t="s">
        <v>2609</v>
      </c>
      <c r="B674" s="1">
        <v>43092</v>
      </c>
      <c r="C674" t="s">
        <v>2610</v>
      </c>
      <c r="D674" t="s">
        <v>2611</v>
      </c>
      <c r="E674" t="s">
        <v>2612</v>
      </c>
      <c r="F674" s="1">
        <v>43087</v>
      </c>
      <c r="G674">
        <v>1</v>
      </c>
      <c r="H674">
        <v>130481</v>
      </c>
      <c r="I674">
        <v>5721</v>
      </c>
      <c r="J674">
        <v>75</v>
      </c>
      <c r="K674">
        <v>564</v>
      </c>
      <c r="L674" t="b">
        <v>0</v>
      </c>
      <c r="M674" t="b">
        <v>0</v>
      </c>
      <c r="N674" t="b">
        <v>0</v>
      </c>
      <c r="O674">
        <v>5</v>
      </c>
      <c r="P674">
        <v>4</v>
      </c>
      <c r="Q674" s="2">
        <v>0.04</v>
      </c>
      <c r="R674" s="2">
        <v>0</v>
      </c>
      <c r="S674" s="2">
        <v>0</v>
      </c>
      <c r="T674">
        <f t="shared" si="40"/>
        <v>0.4</v>
      </c>
      <c r="U674">
        <f t="shared" si="41"/>
        <v>3</v>
      </c>
      <c r="V674">
        <f t="shared" si="42"/>
        <v>0.4652405</v>
      </c>
      <c r="W674">
        <f t="shared" si="43"/>
        <v>1.0728341750000001</v>
      </c>
    </row>
    <row r="675" spans="1:23" x14ac:dyDescent="0.25">
      <c r="A675" t="s">
        <v>2613</v>
      </c>
      <c r="B675" s="1">
        <v>43116</v>
      </c>
      <c r="C675" t="s">
        <v>2614</v>
      </c>
      <c r="D675" t="s">
        <v>41</v>
      </c>
      <c r="E675" t="s">
        <v>2615</v>
      </c>
      <c r="F675" s="1">
        <v>43109</v>
      </c>
      <c r="G675">
        <v>1</v>
      </c>
      <c r="H675">
        <v>6447</v>
      </c>
      <c r="I675">
        <v>30</v>
      </c>
      <c r="J675">
        <v>4</v>
      </c>
      <c r="K675">
        <v>4</v>
      </c>
      <c r="L675" t="b">
        <v>0</v>
      </c>
      <c r="M675" t="b">
        <v>0</v>
      </c>
      <c r="N675" t="b">
        <v>0</v>
      </c>
      <c r="O675">
        <v>7</v>
      </c>
      <c r="P675">
        <v>4</v>
      </c>
      <c r="Q675" s="2">
        <v>0</v>
      </c>
      <c r="R675" s="2">
        <v>0</v>
      </c>
      <c r="S675" s="2">
        <v>0</v>
      </c>
      <c r="T675">
        <f t="shared" si="40"/>
        <v>0.4</v>
      </c>
      <c r="U675">
        <f t="shared" si="41"/>
        <v>2.6</v>
      </c>
      <c r="V675">
        <f t="shared" si="42"/>
        <v>3.2234999999999998E-3</v>
      </c>
      <c r="W675">
        <f t="shared" si="43"/>
        <v>0.81112822500000004</v>
      </c>
    </row>
    <row r="676" spans="1:23" x14ac:dyDescent="0.25">
      <c r="A676" t="s">
        <v>2616</v>
      </c>
      <c r="B676" s="1">
        <v>43170</v>
      </c>
      <c r="C676" t="s">
        <v>2617</v>
      </c>
      <c r="D676" t="s">
        <v>2618</v>
      </c>
      <c r="E676" t="s">
        <v>2619</v>
      </c>
      <c r="F676" s="1">
        <v>43164</v>
      </c>
      <c r="G676">
        <v>1</v>
      </c>
      <c r="H676">
        <v>569902</v>
      </c>
      <c r="I676">
        <v>4127</v>
      </c>
      <c r="J676">
        <v>1869</v>
      </c>
      <c r="K676">
        <v>1347</v>
      </c>
      <c r="L676" t="b">
        <v>0</v>
      </c>
      <c r="M676" t="b">
        <v>0</v>
      </c>
      <c r="N676" t="b">
        <v>0</v>
      </c>
      <c r="O676">
        <v>6</v>
      </c>
      <c r="P676">
        <v>6</v>
      </c>
      <c r="Q676" s="2">
        <v>0.01</v>
      </c>
      <c r="R676" s="2">
        <v>0</v>
      </c>
      <c r="S676" s="2">
        <v>0</v>
      </c>
      <c r="T676">
        <f t="shared" si="40"/>
        <v>0.4</v>
      </c>
      <c r="U676">
        <f t="shared" si="41"/>
        <v>4.8000000000000007</v>
      </c>
      <c r="V676">
        <f t="shared" si="42"/>
        <v>0.38495100000000004</v>
      </c>
      <c r="W676">
        <f t="shared" si="43"/>
        <v>1.4947328500000003</v>
      </c>
    </row>
    <row r="677" spans="1:23" x14ac:dyDescent="0.25">
      <c r="A677" t="s">
        <v>2620</v>
      </c>
      <c r="B677" s="1">
        <v>43213</v>
      </c>
      <c r="C677" t="s">
        <v>2621</v>
      </c>
      <c r="D677" t="s">
        <v>2622</v>
      </c>
      <c r="E677" t="s">
        <v>2623</v>
      </c>
      <c r="F677" s="1">
        <v>43195</v>
      </c>
      <c r="G677">
        <v>1</v>
      </c>
      <c r="H677">
        <v>891152</v>
      </c>
      <c r="I677">
        <v>46423</v>
      </c>
      <c r="J677">
        <v>366</v>
      </c>
      <c r="K677">
        <v>2373</v>
      </c>
      <c r="L677" t="b">
        <v>0</v>
      </c>
      <c r="M677" t="b">
        <v>0</v>
      </c>
      <c r="N677" t="b">
        <v>0</v>
      </c>
      <c r="O677">
        <v>18</v>
      </c>
      <c r="P677">
        <v>11</v>
      </c>
      <c r="Q677" s="2">
        <v>0.05</v>
      </c>
      <c r="R677" s="2">
        <v>0</v>
      </c>
      <c r="S677" s="2">
        <v>0</v>
      </c>
      <c r="T677">
        <f t="shared" si="40"/>
        <v>0.4</v>
      </c>
      <c r="U677">
        <f t="shared" si="41"/>
        <v>7.4</v>
      </c>
      <c r="V677">
        <f t="shared" si="42"/>
        <v>0.94557600000000008</v>
      </c>
      <c r="W677">
        <f t="shared" si="43"/>
        <v>2.3409516000000004</v>
      </c>
    </row>
    <row r="678" spans="1:23" x14ac:dyDescent="0.25">
      <c r="A678" t="s">
        <v>2624</v>
      </c>
      <c r="B678" s="1">
        <v>43140</v>
      </c>
      <c r="C678" t="s">
        <v>2625</v>
      </c>
      <c r="D678" t="s">
        <v>2626</v>
      </c>
      <c r="E678" t="s">
        <v>2627</v>
      </c>
      <c r="F678" s="1">
        <v>43133</v>
      </c>
      <c r="G678">
        <v>1</v>
      </c>
      <c r="H678">
        <v>137034</v>
      </c>
      <c r="I678">
        <v>1265</v>
      </c>
      <c r="J678">
        <v>1008</v>
      </c>
      <c r="K678">
        <v>1736</v>
      </c>
      <c r="L678" t="b">
        <v>0</v>
      </c>
      <c r="M678" t="b">
        <v>0</v>
      </c>
      <c r="N678" t="b">
        <v>0</v>
      </c>
      <c r="O678">
        <v>7</v>
      </c>
      <c r="P678">
        <v>7</v>
      </c>
      <c r="Q678" s="2">
        <v>0.01</v>
      </c>
      <c r="R678" s="2">
        <v>-0.01</v>
      </c>
      <c r="S678" s="2">
        <v>0.01</v>
      </c>
      <c r="T678">
        <f t="shared" si="40"/>
        <v>0.4</v>
      </c>
      <c r="U678">
        <f t="shared" si="41"/>
        <v>5.6000000000000005</v>
      </c>
      <c r="V678">
        <f t="shared" si="42"/>
        <v>0.26851700000000001</v>
      </c>
      <c r="W678">
        <f t="shared" si="43"/>
        <v>1.65398095</v>
      </c>
    </row>
    <row r="679" spans="1:23" x14ac:dyDescent="0.25">
      <c r="A679" t="s">
        <v>2628</v>
      </c>
      <c r="B679" s="1">
        <v>43096</v>
      </c>
      <c r="C679" t="s">
        <v>2629</v>
      </c>
      <c r="D679" t="s">
        <v>929</v>
      </c>
      <c r="E679" t="s">
        <v>2630</v>
      </c>
      <c r="F679" s="1">
        <v>43088</v>
      </c>
      <c r="G679">
        <v>1</v>
      </c>
      <c r="H679">
        <v>54811</v>
      </c>
      <c r="I679">
        <v>2969</v>
      </c>
      <c r="J679">
        <v>29</v>
      </c>
      <c r="K679">
        <v>232</v>
      </c>
      <c r="L679" t="b">
        <v>0</v>
      </c>
      <c r="M679" t="b">
        <v>0</v>
      </c>
      <c r="N679" t="b">
        <v>0</v>
      </c>
      <c r="O679">
        <v>8</v>
      </c>
      <c r="P679">
        <v>4</v>
      </c>
      <c r="Q679" s="2">
        <v>0.05</v>
      </c>
      <c r="R679" s="2">
        <v>0</v>
      </c>
      <c r="S679" s="2">
        <v>0</v>
      </c>
      <c r="T679">
        <f t="shared" si="40"/>
        <v>0.4</v>
      </c>
      <c r="U679">
        <f t="shared" si="41"/>
        <v>2.4000000000000004</v>
      </c>
      <c r="V679">
        <f t="shared" si="42"/>
        <v>0.52740550000000008</v>
      </c>
      <c r="W679">
        <f t="shared" si="43"/>
        <v>0.94459192500000011</v>
      </c>
    </row>
    <row r="680" spans="1:23" x14ac:dyDescent="0.25">
      <c r="A680" t="s">
        <v>2631</v>
      </c>
      <c r="B680" s="1">
        <v>43220</v>
      </c>
      <c r="C680" t="s">
        <v>2632</v>
      </c>
      <c r="D680" t="s">
        <v>355</v>
      </c>
      <c r="E680" t="s">
        <v>2633</v>
      </c>
      <c r="F680" s="1">
        <v>43217</v>
      </c>
      <c r="G680">
        <v>1</v>
      </c>
      <c r="H680">
        <v>2449920</v>
      </c>
      <c r="I680">
        <v>49060</v>
      </c>
      <c r="J680">
        <v>908</v>
      </c>
      <c r="K680">
        <v>1992</v>
      </c>
      <c r="L680" t="b">
        <v>0</v>
      </c>
      <c r="M680" t="b">
        <v>0</v>
      </c>
      <c r="N680" t="b">
        <v>0</v>
      </c>
      <c r="O680">
        <v>3</v>
      </c>
      <c r="P680">
        <v>2</v>
      </c>
      <c r="Q680" s="2">
        <v>0.02</v>
      </c>
      <c r="R680" s="2">
        <v>0</v>
      </c>
      <c r="S680" s="2">
        <v>0</v>
      </c>
      <c r="T680">
        <f t="shared" si="40"/>
        <v>0.4</v>
      </c>
      <c r="U680">
        <f t="shared" si="41"/>
        <v>1.4000000000000001</v>
      </c>
      <c r="V680">
        <f t="shared" si="42"/>
        <v>1.42496</v>
      </c>
      <c r="W680">
        <f t="shared" si="43"/>
        <v>1.0087359999999999</v>
      </c>
    </row>
    <row r="681" spans="1:23" x14ac:dyDescent="0.25">
      <c r="A681" t="s">
        <v>2634</v>
      </c>
      <c r="B681" s="1">
        <v>43081</v>
      </c>
      <c r="C681" t="s">
        <v>2635</v>
      </c>
      <c r="D681" t="s">
        <v>2636</v>
      </c>
      <c r="E681" t="s">
        <v>2637</v>
      </c>
      <c r="F681" s="1">
        <v>43075</v>
      </c>
      <c r="G681">
        <v>1</v>
      </c>
      <c r="H681">
        <v>224031</v>
      </c>
      <c r="I681">
        <v>17958</v>
      </c>
      <c r="J681">
        <v>180</v>
      </c>
      <c r="K681">
        <v>686</v>
      </c>
      <c r="L681" t="b">
        <v>0</v>
      </c>
      <c r="M681" t="b">
        <v>0</v>
      </c>
      <c r="N681" t="b">
        <v>0</v>
      </c>
      <c r="O681">
        <v>6</v>
      </c>
      <c r="P681">
        <v>6</v>
      </c>
      <c r="Q681" s="2">
        <v>0.08</v>
      </c>
      <c r="R681" s="2">
        <v>0</v>
      </c>
      <c r="S681" s="2">
        <v>0</v>
      </c>
      <c r="T681">
        <f t="shared" si="40"/>
        <v>0.4</v>
      </c>
      <c r="U681">
        <f t="shared" si="41"/>
        <v>4.8000000000000007</v>
      </c>
      <c r="V681">
        <f t="shared" si="42"/>
        <v>0.91201550000000009</v>
      </c>
      <c r="W681">
        <f t="shared" si="43"/>
        <v>1.6792054250000004</v>
      </c>
    </row>
    <row r="682" spans="1:23" x14ac:dyDescent="0.25">
      <c r="A682" t="s">
        <v>2638</v>
      </c>
      <c r="B682" s="1">
        <v>43114</v>
      </c>
      <c r="C682" t="s">
        <v>2639</v>
      </c>
      <c r="D682" t="s">
        <v>2640</v>
      </c>
      <c r="E682" t="s">
        <v>2641</v>
      </c>
      <c r="F682" s="1">
        <v>43108</v>
      </c>
      <c r="G682">
        <v>1</v>
      </c>
      <c r="H682">
        <v>95379</v>
      </c>
      <c r="I682">
        <v>301</v>
      </c>
      <c r="J682">
        <v>881</v>
      </c>
      <c r="K682">
        <v>1213</v>
      </c>
      <c r="L682" t="b">
        <v>0</v>
      </c>
      <c r="M682" t="b">
        <v>0</v>
      </c>
      <c r="N682" t="b">
        <v>0</v>
      </c>
      <c r="O682">
        <v>6</v>
      </c>
      <c r="P682">
        <v>3</v>
      </c>
      <c r="Q682" s="2">
        <v>0</v>
      </c>
      <c r="R682" s="2">
        <v>-0.01</v>
      </c>
      <c r="S682" s="2">
        <v>0.01</v>
      </c>
      <c r="T682">
        <f t="shared" si="40"/>
        <v>0.4</v>
      </c>
      <c r="U682">
        <f t="shared" si="41"/>
        <v>1.8000000000000003</v>
      </c>
      <c r="V682">
        <f t="shared" si="42"/>
        <v>0.1476895</v>
      </c>
      <c r="W682">
        <f t="shared" si="43"/>
        <v>0.66169132500000005</v>
      </c>
    </row>
    <row r="683" spans="1:23" x14ac:dyDescent="0.25">
      <c r="A683" t="s">
        <v>2642</v>
      </c>
      <c r="B683" s="1">
        <v>43096</v>
      </c>
      <c r="C683" t="s">
        <v>2643</v>
      </c>
      <c r="D683" t="s">
        <v>2318</v>
      </c>
      <c r="E683" t="s">
        <v>2644</v>
      </c>
      <c r="F683" s="1">
        <v>43090</v>
      </c>
      <c r="G683">
        <v>1</v>
      </c>
      <c r="H683">
        <v>4923</v>
      </c>
      <c r="I683">
        <v>649</v>
      </c>
      <c r="J683">
        <v>11</v>
      </c>
      <c r="K683">
        <v>95</v>
      </c>
      <c r="L683" t="b">
        <v>0</v>
      </c>
      <c r="M683" t="b">
        <v>0</v>
      </c>
      <c r="N683" t="b">
        <v>0</v>
      </c>
      <c r="O683">
        <v>6</v>
      </c>
      <c r="P683">
        <v>5</v>
      </c>
      <c r="Q683" s="2">
        <v>0.13</v>
      </c>
      <c r="R683" s="2">
        <v>0</v>
      </c>
      <c r="S683" s="2">
        <v>0.02</v>
      </c>
      <c r="T683">
        <f t="shared" si="40"/>
        <v>0.4</v>
      </c>
      <c r="U683">
        <f t="shared" si="41"/>
        <v>3.8</v>
      </c>
      <c r="V683">
        <f t="shared" si="42"/>
        <v>1.8024614999999999</v>
      </c>
      <c r="W683">
        <f t="shared" si="43"/>
        <v>1.7408615249999997</v>
      </c>
    </row>
    <row r="684" spans="1:23" x14ac:dyDescent="0.25">
      <c r="A684" t="s">
        <v>2645</v>
      </c>
      <c r="B684" s="1">
        <v>43187</v>
      </c>
      <c r="C684" t="s">
        <v>2646</v>
      </c>
      <c r="D684" t="s">
        <v>818</v>
      </c>
      <c r="E684" t="s">
        <v>2647</v>
      </c>
      <c r="F684" s="1">
        <v>43186</v>
      </c>
      <c r="G684">
        <v>1</v>
      </c>
      <c r="H684">
        <v>219523</v>
      </c>
      <c r="I684">
        <v>3683</v>
      </c>
      <c r="J684">
        <v>68</v>
      </c>
      <c r="K684">
        <v>415</v>
      </c>
      <c r="L684" t="b">
        <v>0</v>
      </c>
      <c r="M684" t="b">
        <v>0</v>
      </c>
      <c r="N684" t="b">
        <v>0</v>
      </c>
      <c r="O684">
        <v>1</v>
      </c>
      <c r="P684">
        <v>1</v>
      </c>
      <c r="Q684" s="2">
        <v>0.02</v>
      </c>
      <c r="R684" s="2">
        <v>0</v>
      </c>
      <c r="S684" s="2">
        <v>0</v>
      </c>
      <c r="T684">
        <f t="shared" si="40"/>
        <v>0.4</v>
      </c>
      <c r="U684">
        <f t="shared" si="41"/>
        <v>0.8</v>
      </c>
      <c r="V684">
        <f t="shared" si="42"/>
        <v>0.30976150000000002</v>
      </c>
      <c r="W684">
        <f t="shared" si="43"/>
        <v>0.46841652500000003</v>
      </c>
    </row>
    <row r="685" spans="1:23" x14ac:dyDescent="0.25">
      <c r="A685" t="s">
        <v>2648</v>
      </c>
      <c r="B685" s="1">
        <v>43173</v>
      </c>
      <c r="C685" t="s">
        <v>2649</v>
      </c>
      <c r="D685" t="s">
        <v>850</v>
      </c>
      <c r="E685" t="s">
        <v>2650</v>
      </c>
      <c r="F685" s="1">
        <v>43160</v>
      </c>
      <c r="G685">
        <v>1</v>
      </c>
      <c r="H685">
        <v>6438646</v>
      </c>
      <c r="I685">
        <v>124860</v>
      </c>
      <c r="J685">
        <v>8171</v>
      </c>
      <c r="K685">
        <v>9283</v>
      </c>
      <c r="L685" t="b">
        <v>0</v>
      </c>
      <c r="M685" t="b">
        <v>0</v>
      </c>
      <c r="N685" t="b">
        <v>0</v>
      </c>
      <c r="O685">
        <v>13</v>
      </c>
      <c r="P685">
        <v>13</v>
      </c>
      <c r="Q685" s="2">
        <v>0.02</v>
      </c>
      <c r="R685" s="2">
        <v>0</v>
      </c>
      <c r="S685" s="2">
        <v>0</v>
      </c>
      <c r="T685">
        <f t="shared" si="40"/>
        <v>0.4</v>
      </c>
      <c r="U685">
        <f t="shared" si="41"/>
        <v>10.4</v>
      </c>
      <c r="V685">
        <f t="shared" si="42"/>
        <v>3.4193229999999999</v>
      </c>
      <c r="W685">
        <f t="shared" si="43"/>
        <v>3.9567630500000002</v>
      </c>
    </row>
    <row r="686" spans="1:23" x14ac:dyDescent="0.25">
      <c r="A686" t="s">
        <v>2651</v>
      </c>
      <c r="B686" s="1">
        <v>43115</v>
      </c>
      <c r="C686" t="s">
        <v>2652</v>
      </c>
      <c r="D686" t="s">
        <v>2653</v>
      </c>
      <c r="E686" t="s">
        <v>2654</v>
      </c>
      <c r="F686" s="1">
        <v>43110</v>
      </c>
      <c r="G686">
        <v>1</v>
      </c>
      <c r="H686">
        <v>57309</v>
      </c>
      <c r="I686">
        <v>1958</v>
      </c>
      <c r="J686">
        <v>65</v>
      </c>
      <c r="K686">
        <v>207</v>
      </c>
      <c r="L686" t="b">
        <v>0</v>
      </c>
      <c r="M686" t="b">
        <v>0</v>
      </c>
      <c r="N686" t="b">
        <v>0</v>
      </c>
      <c r="O686">
        <v>5</v>
      </c>
      <c r="P686">
        <v>4</v>
      </c>
      <c r="Q686" s="2">
        <v>0.03</v>
      </c>
      <c r="R686" s="2">
        <v>0</v>
      </c>
      <c r="S686" s="2">
        <v>0</v>
      </c>
      <c r="T686">
        <f t="shared" si="40"/>
        <v>0.4</v>
      </c>
      <c r="U686">
        <f t="shared" si="41"/>
        <v>3</v>
      </c>
      <c r="V686">
        <f t="shared" si="42"/>
        <v>0.32865449999999996</v>
      </c>
      <c r="W686">
        <f t="shared" si="43"/>
        <v>1.025029075</v>
      </c>
    </row>
    <row r="687" spans="1:23" x14ac:dyDescent="0.25">
      <c r="A687" t="s">
        <v>2655</v>
      </c>
      <c r="B687" s="1">
        <v>43195</v>
      </c>
      <c r="C687" t="s">
        <v>2656</v>
      </c>
      <c r="D687" t="s">
        <v>2657</v>
      </c>
      <c r="E687" t="s">
        <v>2658</v>
      </c>
      <c r="F687" s="1">
        <v>43179</v>
      </c>
      <c r="G687">
        <v>1</v>
      </c>
      <c r="H687">
        <v>431137</v>
      </c>
      <c r="I687">
        <v>26604</v>
      </c>
      <c r="J687">
        <v>400</v>
      </c>
      <c r="K687">
        <v>1523</v>
      </c>
      <c r="L687" t="b">
        <v>0</v>
      </c>
      <c r="M687" t="b">
        <v>0</v>
      </c>
      <c r="N687" t="b">
        <v>0</v>
      </c>
      <c r="O687">
        <v>16</v>
      </c>
      <c r="P687">
        <v>13</v>
      </c>
      <c r="Q687" s="2">
        <v>0.06</v>
      </c>
      <c r="R687" s="2">
        <v>0</v>
      </c>
      <c r="S687" s="2">
        <v>0</v>
      </c>
      <c r="T687">
        <f t="shared" si="40"/>
        <v>0.4</v>
      </c>
      <c r="U687">
        <f t="shared" si="41"/>
        <v>9.8000000000000007</v>
      </c>
      <c r="V687">
        <f t="shared" si="42"/>
        <v>0.81556849999999992</v>
      </c>
      <c r="W687">
        <f t="shared" si="43"/>
        <v>2.8954489750000003</v>
      </c>
    </row>
    <row r="688" spans="1:23" x14ac:dyDescent="0.25">
      <c r="A688" t="s">
        <v>2659</v>
      </c>
      <c r="B688" s="1">
        <v>43221</v>
      </c>
      <c r="C688" t="s">
        <v>2660</v>
      </c>
      <c r="D688" t="s">
        <v>509</v>
      </c>
      <c r="E688" t="s">
        <v>2661</v>
      </c>
      <c r="F688" s="1">
        <v>43216</v>
      </c>
      <c r="G688">
        <v>1</v>
      </c>
      <c r="H688">
        <v>341118</v>
      </c>
      <c r="I688">
        <v>8166</v>
      </c>
      <c r="J688">
        <v>329</v>
      </c>
      <c r="K688">
        <v>1003</v>
      </c>
      <c r="L688" t="b">
        <v>0</v>
      </c>
      <c r="M688" t="b">
        <v>0</v>
      </c>
      <c r="N688" t="b">
        <v>0</v>
      </c>
      <c r="O688">
        <v>5</v>
      </c>
      <c r="P688">
        <v>4</v>
      </c>
      <c r="Q688" s="2">
        <v>0.02</v>
      </c>
      <c r="R688" s="2">
        <v>0</v>
      </c>
      <c r="S688" s="2">
        <v>0</v>
      </c>
      <c r="T688">
        <f t="shared" si="40"/>
        <v>0.4</v>
      </c>
      <c r="U688">
        <f t="shared" si="41"/>
        <v>3</v>
      </c>
      <c r="V688">
        <f t="shared" si="42"/>
        <v>0.37055899999999997</v>
      </c>
      <c r="W688">
        <f t="shared" si="43"/>
        <v>1.0396956500000001</v>
      </c>
    </row>
    <row r="689" spans="1:23" x14ac:dyDescent="0.25">
      <c r="A689" t="s">
        <v>2662</v>
      </c>
      <c r="B689" s="1">
        <v>43075</v>
      </c>
      <c r="C689" t="s">
        <v>2663</v>
      </c>
      <c r="D689" t="s">
        <v>2664</v>
      </c>
      <c r="E689" t="s">
        <v>2665</v>
      </c>
      <c r="F689" s="1">
        <v>43067</v>
      </c>
      <c r="G689">
        <v>1</v>
      </c>
      <c r="H689">
        <v>1300011</v>
      </c>
      <c r="I689">
        <v>94279</v>
      </c>
      <c r="J689">
        <v>1006</v>
      </c>
      <c r="K689">
        <v>6958</v>
      </c>
      <c r="L689" t="b">
        <v>0</v>
      </c>
      <c r="M689" t="b">
        <v>0</v>
      </c>
      <c r="N689" t="b">
        <v>0</v>
      </c>
      <c r="O689">
        <v>8</v>
      </c>
      <c r="P689">
        <v>3</v>
      </c>
      <c r="Q689" s="2">
        <v>7.0000000000000007E-2</v>
      </c>
      <c r="R689" s="2">
        <v>0</v>
      </c>
      <c r="S689" s="2">
        <v>0.01</v>
      </c>
      <c r="T689">
        <f t="shared" si="40"/>
        <v>0.4</v>
      </c>
      <c r="U689">
        <f t="shared" si="41"/>
        <v>1.4000000000000004</v>
      </c>
      <c r="V689">
        <f t="shared" si="42"/>
        <v>1.6000055</v>
      </c>
      <c r="W689">
        <f t="shared" si="43"/>
        <v>1.0700019250000001</v>
      </c>
    </row>
    <row r="690" spans="1:23" x14ac:dyDescent="0.25">
      <c r="A690" t="s">
        <v>2666</v>
      </c>
      <c r="B690" s="1">
        <v>43105</v>
      </c>
      <c r="C690" t="s">
        <v>2667</v>
      </c>
      <c r="D690" t="s">
        <v>2668</v>
      </c>
      <c r="E690" t="s">
        <v>2669</v>
      </c>
      <c r="F690" s="1">
        <v>43096</v>
      </c>
      <c r="G690">
        <v>1</v>
      </c>
      <c r="H690">
        <v>367012</v>
      </c>
      <c r="I690">
        <v>26794</v>
      </c>
      <c r="J690">
        <v>303</v>
      </c>
      <c r="K690">
        <v>2109</v>
      </c>
      <c r="L690" t="b">
        <v>0</v>
      </c>
      <c r="M690" t="b">
        <v>0</v>
      </c>
      <c r="N690" t="b">
        <v>0</v>
      </c>
      <c r="O690">
        <v>9</v>
      </c>
      <c r="P690">
        <v>7</v>
      </c>
      <c r="Q690" s="2">
        <v>7.0000000000000007E-2</v>
      </c>
      <c r="R690" s="2">
        <v>0</v>
      </c>
      <c r="S690" s="2">
        <v>0.01</v>
      </c>
      <c r="T690">
        <f t="shared" si="40"/>
        <v>0.4</v>
      </c>
      <c r="U690">
        <f t="shared" si="41"/>
        <v>5.2</v>
      </c>
      <c r="V690">
        <f t="shared" si="42"/>
        <v>1.1335060000000001</v>
      </c>
      <c r="W690">
        <f t="shared" si="43"/>
        <v>1.8567271000000001</v>
      </c>
    </row>
    <row r="691" spans="1:23" x14ac:dyDescent="0.25">
      <c r="A691" t="s">
        <v>2670</v>
      </c>
      <c r="B691" s="1">
        <v>43063</v>
      </c>
      <c r="C691" t="s">
        <v>2671</v>
      </c>
      <c r="D691" t="s">
        <v>579</v>
      </c>
      <c r="E691" t="s">
        <v>2672</v>
      </c>
      <c r="F691" s="1">
        <v>43056</v>
      </c>
      <c r="G691">
        <v>1</v>
      </c>
      <c r="H691">
        <v>2175978</v>
      </c>
      <c r="I691">
        <v>37009</v>
      </c>
      <c r="J691">
        <v>915</v>
      </c>
      <c r="K691">
        <v>5657</v>
      </c>
      <c r="L691" t="b">
        <v>0</v>
      </c>
      <c r="M691" t="b">
        <v>0</v>
      </c>
      <c r="N691" t="b">
        <v>0</v>
      </c>
      <c r="O691">
        <v>7</v>
      </c>
      <c r="P691">
        <v>5</v>
      </c>
      <c r="Q691" s="2">
        <v>0.02</v>
      </c>
      <c r="R691" s="2">
        <v>0</v>
      </c>
      <c r="S691" s="2">
        <v>0</v>
      </c>
      <c r="T691">
        <f t="shared" si="40"/>
        <v>0.4</v>
      </c>
      <c r="U691">
        <f t="shared" si="41"/>
        <v>3.6</v>
      </c>
      <c r="V691">
        <f t="shared" si="42"/>
        <v>1.2879889999999998</v>
      </c>
      <c r="W691">
        <f t="shared" si="43"/>
        <v>1.51079615</v>
      </c>
    </row>
    <row r="692" spans="1:23" x14ac:dyDescent="0.25">
      <c r="A692" t="s">
        <v>2673</v>
      </c>
      <c r="B692" s="1">
        <v>43210</v>
      </c>
      <c r="C692" t="s">
        <v>2674</v>
      </c>
      <c r="D692" t="s">
        <v>2675</v>
      </c>
      <c r="E692" t="s">
        <v>2676</v>
      </c>
      <c r="F692" s="1">
        <v>43203</v>
      </c>
      <c r="G692">
        <v>1</v>
      </c>
      <c r="H692">
        <v>3149536</v>
      </c>
      <c r="I692">
        <v>47108</v>
      </c>
      <c r="J692">
        <v>7962</v>
      </c>
      <c r="K692">
        <v>7277</v>
      </c>
      <c r="L692" t="b">
        <v>0</v>
      </c>
      <c r="M692" t="b">
        <v>0</v>
      </c>
      <c r="N692" t="b">
        <v>0</v>
      </c>
      <c r="O692">
        <v>7</v>
      </c>
      <c r="P692">
        <v>6</v>
      </c>
      <c r="Q692" s="2">
        <v>0.01</v>
      </c>
      <c r="R692" s="2">
        <v>0</v>
      </c>
      <c r="S692" s="2">
        <v>0</v>
      </c>
      <c r="T692">
        <f t="shared" si="40"/>
        <v>0.4</v>
      </c>
      <c r="U692">
        <f t="shared" si="41"/>
        <v>4.6000000000000005</v>
      </c>
      <c r="V692">
        <f t="shared" si="42"/>
        <v>1.674768</v>
      </c>
      <c r="W692">
        <f t="shared" si="43"/>
        <v>1.8961687999999999</v>
      </c>
    </row>
    <row r="693" spans="1:23" x14ac:dyDescent="0.25">
      <c r="A693" t="s">
        <v>2677</v>
      </c>
      <c r="B693" s="1">
        <v>43153</v>
      </c>
      <c r="C693" t="s">
        <v>2678</v>
      </c>
      <c r="D693" t="s">
        <v>2679</v>
      </c>
      <c r="E693" t="s">
        <v>2680</v>
      </c>
      <c r="F693" s="1">
        <v>43145</v>
      </c>
      <c r="G693">
        <v>1</v>
      </c>
      <c r="H693">
        <v>155176</v>
      </c>
      <c r="I693">
        <v>7675</v>
      </c>
      <c r="J693">
        <v>74</v>
      </c>
      <c r="K693">
        <v>2081</v>
      </c>
      <c r="L693" t="b">
        <v>0</v>
      </c>
      <c r="M693" t="b">
        <v>0</v>
      </c>
      <c r="N693" t="b">
        <v>0</v>
      </c>
      <c r="O693">
        <v>8</v>
      </c>
      <c r="P693">
        <v>7</v>
      </c>
      <c r="Q693" s="2">
        <v>0.05</v>
      </c>
      <c r="R693" s="2">
        <v>0</v>
      </c>
      <c r="S693" s="2">
        <v>0.01</v>
      </c>
      <c r="T693">
        <f t="shared" si="40"/>
        <v>0.4</v>
      </c>
      <c r="U693">
        <f t="shared" si="41"/>
        <v>5.4</v>
      </c>
      <c r="V693">
        <f t="shared" si="42"/>
        <v>0.8275880000000001</v>
      </c>
      <c r="W693">
        <f t="shared" si="43"/>
        <v>1.7996558000000002</v>
      </c>
    </row>
    <row r="694" spans="1:23" x14ac:dyDescent="0.25">
      <c r="A694" t="s">
        <v>2681</v>
      </c>
      <c r="B694" s="1">
        <v>43231</v>
      </c>
      <c r="C694" t="s">
        <v>2682</v>
      </c>
      <c r="D694" t="s">
        <v>1243</v>
      </c>
      <c r="E694" t="s">
        <v>2683</v>
      </c>
      <c r="F694" s="1">
        <v>43223</v>
      </c>
      <c r="G694">
        <v>1</v>
      </c>
      <c r="H694">
        <v>4763664</v>
      </c>
      <c r="I694">
        <v>215294</v>
      </c>
      <c r="J694">
        <v>1791</v>
      </c>
      <c r="K694">
        <v>12077</v>
      </c>
      <c r="L694" t="b">
        <v>0</v>
      </c>
      <c r="M694" t="b">
        <v>0</v>
      </c>
      <c r="N694" t="b">
        <v>0</v>
      </c>
      <c r="O694">
        <v>8</v>
      </c>
      <c r="P694">
        <v>5</v>
      </c>
      <c r="Q694" s="2">
        <v>0.05</v>
      </c>
      <c r="R694" s="2">
        <v>0</v>
      </c>
      <c r="S694" s="2">
        <v>0</v>
      </c>
      <c r="T694">
        <f t="shared" si="40"/>
        <v>0.4</v>
      </c>
      <c r="U694">
        <f t="shared" si="41"/>
        <v>3.4</v>
      </c>
      <c r="V694">
        <f t="shared" si="42"/>
        <v>2.8818319999999997</v>
      </c>
      <c r="W694">
        <f t="shared" si="43"/>
        <v>2.0186411999999998</v>
      </c>
    </row>
    <row r="695" spans="1:23" x14ac:dyDescent="0.25">
      <c r="A695" t="s">
        <v>2684</v>
      </c>
      <c r="B695" s="1">
        <v>43061</v>
      </c>
      <c r="C695" t="s">
        <v>2685</v>
      </c>
      <c r="D695" t="s">
        <v>2686</v>
      </c>
      <c r="E695" t="s">
        <v>2687</v>
      </c>
      <c r="F695" s="1">
        <v>43056</v>
      </c>
      <c r="G695">
        <v>1</v>
      </c>
      <c r="H695">
        <v>612279</v>
      </c>
      <c r="I695">
        <v>29873</v>
      </c>
      <c r="J695">
        <v>520</v>
      </c>
      <c r="K695">
        <v>1458</v>
      </c>
      <c r="L695" t="b">
        <v>0</v>
      </c>
      <c r="M695" t="b">
        <v>0</v>
      </c>
      <c r="N695" t="b">
        <v>0</v>
      </c>
      <c r="O695">
        <v>5</v>
      </c>
      <c r="P695">
        <v>3</v>
      </c>
      <c r="Q695" s="2">
        <v>0.05</v>
      </c>
      <c r="R695" s="2">
        <v>0</v>
      </c>
      <c r="S695" s="2">
        <v>0</v>
      </c>
      <c r="T695">
        <f t="shared" si="40"/>
        <v>0.4</v>
      </c>
      <c r="U695">
        <f t="shared" si="41"/>
        <v>2.0000000000000004</v>
      </c>
      <c r="V695">
        <f t="shared" si="42"/>
        <v>0.80613950000000012</v>
      </c>
      <c r="W695">
        <f t="shared" si="43"/>
        <v>0.94214882500000019</v>
      </c>
    </row>
    <row r="696" spans="1:23" x14ac:dyDescent="0.25">
      <c r="A696" t="s">
        <v>2688</v>
      </c>
      <c r="B696" s="1">
        <v>43262</v>
      </c>
      <c r="C696" t="s">
        <v>2689</v>
      </c>
      <c r="D696" t="s">
        <v>2690</v>
      </c>
      <c r="E696" t="s">
        <v>2691</v>
      </c>
      <c r="F696" s="1">
        <v>43235</v>
      </c>
      <c r="G696">
        <v>1</v>
      </c>
      <c r="H696">
        <v>1101782</v>
      </c>
      <c r="I696">
        <v>38633</v>
      </c>
      <c r="J696">
        <v>1113</v>
      </c>
      <c r="K696">
        <v>2756</v>
      </c>
      <c r="L696" t="b">
        <v>0</v>
      </c>
      <c r="M696" t="b">
        <v>0</v>
      </c>
      <c r="N696" t="b">
        <v>0</v>
      </c>
      <c r="O696">
        <v>27</v>
      </c>
      <c r="P696">
        <v>25</v>
      </c>
      <c r="Q696" s="2">
        <v>0.04</v>
      </c>
      <c r="R696" s="2">
        <v>0</v>
      </c>
      <c r="S696" s="2">
        <v>0</v>
      </c>
      <c r="T696">
        <f t="shared" si="40"/>
        <v>0.4</v>
      </c>
      <c r="U696">
        <f t="shared" si="41"/>
        <v>19.600000000000001</v>
      </c>
      <c r="V696">
        <f t="shared" si="42"/>
        <v>0.95089100000000004</v>
      </c>
      <c r="W696">
        <f t="shared" si="43"/>
        <v>5.3928118500000002</v>
      </c>
    </row>
    <row r="697" spans="1:23" x14ac:dyDescent="0.25">
      <c r="A697" t="s">
        <v>2692</v>
      </c>
      <c r="B697" s="1">
        <v>43149</v>
      </c>
      <c r="C697" t="s">
        <v>2693</v>
      </c>
      <c r="D697" t="s">
        <v>552</v>
      </c>
      <c r="E697" t="s">
        <v>2694</v>
      </c>
      <c r="F697" s="1">
        <v>43140</v>
      </c>
      <c r="G697">
        <v>1</v>
      </c>
      <c r="H697">
        <v>245308</v>
      </c>
      <c r="I697">
        <v>11378</v>
      </c>
      <c r="J697">
        <v>354</v>
      </c>
      <c r="K697">
        <v>938</v>
      </c>
      <c r="L697" t="b">
        <v>0</v>
      </c>
      <c r="M697" t="b">
        <v>0</v>
      </c>
      <c r="N697" t="b">
        <v>0</v>
      </c>
      <c r="O697">
        <v>9</v>
      </c>
      <c r="P697">
        <v>8</v>
      </c>
      <c r="Q697" s="2">
        <v>0.05</v>
      </c>
      <c r="R697" s="2">
        <v>0</v>
      </c>
      <c r="S697" s="2">
        <v>0</v>
      </c>
      <c r="T697">
        <f t="shared" si="40"/>
        <v>0.4</v>
      </c>
      <c r="U697">
        <f t="shared" si="41"/>
        <v>6.2</v>
      </c>
      <c r="V697">
        <f t="shared" si="42"/>
        <v>0.62265400000000015</v>
      </c>
      <c r="W697">
        <f t="shared" si="43"/>
        <v>1.9279288999999999</v>
      </c>
    </row>
    <row r="698" spans="1:23" x14ac:dyDescent="0.25">
      <c r="A698" t="s">
        <v>2695</v>
      </c>
      <c r="B698" s="1">
        <v>43105</v>
      </c>
      <c r="C698" t="s">
        <v>2696</v>
      </c>
      <c r="D698" t="s">
        <v>2697</v>
      </c>
      <c r="E698" t="s">
        <v>2698</v>
      </c>
      <c r="F698" s="1">
        <v>43060</v>
      </c>
      <c r="G698">
        <v>1</v>
      </c>
      <c r="H698">
        <v>151563</v>
      </c>
      <c r="I698">
        <v>240</v>
      </c>
      <c r="J698">
        <v>167</v>
      </c>
      <c r="K698">
        <v>414</v>
      </c>
      <c r="L698" t="b">
        <v>0</v>
      </c>
      <c r="M698" t="b">
        <v>0</v>
      </c>
      <c r="N698" t="b">
        <v>0</v>
      </c>
      <c r="O698">
        <v>45</v>
      </c>
      <c r="P698">
        <v>7</v>
      </c>
      <c r="Q698" s="2">
        <v>0</v>
      </c>
      <c r="R698" s="2">
        <v>0</v>
      </c>
      <c r="S698" s="2">
        <v>0</v>
      </c>
      <c r="T698">
        <f t="shared" si="40"/>
        <v>0.4</v>
      </c>
      <c r="U698">
        <f t="shared" si="41"/>
        <v>-2</v>
      </c>
      <c r="V698">
        <f t="shared" si="42"/>
        <v>7.5781500000000002E-2</v>
      </c>
      <c r="W698">
        <f t="shared" si="43"/>
        <v>-0.31347647499999998</v>
      </c>
    </row>
    <row r="699" spans="1:23" x14ac:dyDescent="0.25">
      <c r="A699" t="s">
        <v>2699</v>
      </c>
      <c r="B699" s="1">
        <v>43117</v>
      </c>
      <c r="C699" t="s">
        <v>2700</v>
      </c>
      <c r="D699" t="s">
        <v>722</v>
      </c>
      <c r="E699" t="s">
        <v>2701</v>
      </c>
      <c r="F699" s="1">
        <v>43111</v>
      </c>
      <c r="G699">
        <v>1</v>
      </c>
      <c r="H699">
        <v>535232</v>
      </c>
      <c r="I699">
        <v>18453</v>
      </c>
      <c r="J699">
        <v>417</v>
      </c>
      <c r="K699">
        <v>1185</v>
      </c>
      <c r="L699" t="b">
        <v>0</v>
      </c>
      <c r="M699" t="b">
        <v>0</v>
      </c>
      <c r="N699" t="b">
        <v>0</v>
      </c>
      <c r="O699">
        <v>6</v>
      </c>
      <c r="P699">
        <v>5</v>
      </c>
      <c r="Q699" s="2">
        <v>0.03</v>
      </c>
      <c r="R699" s="2">
        <v>0</v>
      </c>
      <c r="S699" s="2">
        <v>0</v>
      </c>
      <c r="T699">
        <f t="shared" si="40"/>
        <v>0.4</v>
      </c>
      <c r="U699">
        <f t="shared" si="41"/>
        <v>3.8</v>
      </c>
      <c r="V699">
        <f t="shared" si="42"/>
        <v>0.5676159999999999</v>
      </c>
      <c r="W699">
        <f t="shared" si="43"/>
        <v>1.3086655999999999</v>
      </c>
    </row>
    <row r="700" spans="1:23" x14ac:dyDescent="0.25">
      <c r="A700" t="s">
        <v>2702</v>
      </c>
      <c r="B700" s="1">
        <v>43059</v>
      </c>
      <c r="C700" t="s">
        <v>2703</v>
      </c>
      <c r="D700" t="s">
        <v>1916</v>
      </c>
      <c r="E700" t="s">
        <v>2704</v>
      </c>
      <c r="F700" s="1">
        <v>43051</v>
      </c>
      <c r="G700">
        <v>1</v>
      </c>
      <c r="H700">
        <v>5315471</v>
      </c>
      <c r="I700">
        <v>187303</v>
      </c>
      <c r="J700">
        <v>7278</v>
      </c>
      <c r="K700">
        <v>9990</v>
      </c>
      <c r="L700" t="b">
        <v>0</v>
      </c>
      <c r="M700" t="b">
        <v>0</v>
      </c>
      <c r="N700" t="b">
        <v>0</v>
      </c>
      <c r="O700">
        <v>8</v>
      </c>
      <c r="P700">
        <v>7</v>
      </c>
      <c r="Q700" s="2">
        <v>0.04</v>
      </c>
      <c r="R700" s="2">
        <v>0</v>
      </c>
      <c r="S700" s="2">
        <v>0</v>
      </c>
      <c r="T700">
        <f t="shared" si="40"/>
        <v>0.4</v>
      </c>
      <c r="U700">
        <f t="shared" si="41"/>
        <v>5.4</v>
      </c>
      <c r="V700">
        <f t="shared" si="42"/>
        <v>3.0577354999999997</v>
      </c>
      <c r="W700">
        <f t="shared" si="43"/>
        <v>2.5802074250000002</v>
      </c>
    </row>
    <row r="701" spans="1:23" x14ac:dyDescent="0.25">
      <c r="A701" t="s">
        <v>2705</v>
      </c>
      <c r="B701" s="1">
        <v>43114</v>
      </c>
      <c r="C701" t="s">
        <v>2706</v>
      </c>
      <c r="D701" t="s">
        <v>546</v>
      </c>
      <c r="E701" t="s">
        <v>2707</v>
      </c>
      <c r="F701" s="1">
        <v>43109</v>
      </c>
      <c r="G701">
        <v>1</v>
      </c>
      <c r="H701">
        <v>17106</v>
      </c>
      <c r="I701">
        <v>69</v>
      </c>
      <c r="J701">
        <v>4</v>
      </c>
      <c r="K701">
        <v>68</v>
      </c>
      <c r="L701" t="b">
        <v>0</v>
      </c>
      <c r="M701" t="b">
        <v>0</v>
      </c>
      <c r="N701" t="b">
        <v>0</v>
      </c>
      <c r="O701">
        <v>5</v>
      </c>
      <c r="P701">
        <v>3</v>
      </c>
      <c r="Q701" s="2">
        <v>0</v>
      </c>
      <c r="R701" s="2">
        <v>0</v>
      </c>
      <c r="S701" s="2">
        <v>0</v>
      </c>
      <c r="T701">
        <f t="shared" si="40"/>
        <v>0.4</v>
      </c>
      <c r="U701">
        <f t="shared" si="41"/>
        <v>2.0000000000000004</v>
      </c>
      <c r="V701">
        <f t="shared" si="42"/>
        <v>8.5529999999999998E-3</v>
      </c>
      <c r="W701">
        <f t="shared" si="43"/>
        <v>0.66299355000000015</v>
      </c>
    </row>
    <row r="702" spans="1:23" x14ac:dyDescent="0.25">
      <c r="A702" t="s">
        <v>2708</v>
      </c>
      <c r="B702" s="1">
        <v>43106</v>
      </c>
      <c r="C702" t="s">
        <v>2709</v>
      </c>
      <c r="D702" t="s">
        <v>117</v>
      </c>
      <c r="E702" t="s">
        <v>2710</v>
      </c>
      <c r="F702" s="1">
        <v>43103</v>
      </c>
      <c r="G702">
        <v>1</v>
      </c>
      <c r="H702">
        <v>700096</v>
      </c>
      <c r="I702">
        <v>33259</v>
      </c>
      <c r="J702">
        <v>914</v>
      </c>
      <c r="K702">
        <v>2859</v>
      </c>
      <c r="L702" t="b">
        <v>0</v>
      </c>
      <c r="M702" t="b">
        <v>0</v>
      </c>
      <c r="N702" t="b">
        <v>0</v>
      </c>
      <c r="O702">
        <v>3</v>
      </c>
      <c r="P702">
        <v>3</v>
      </c>
      <c r="Q702" s="2">
        <v>0.05</v>
      </c>
      <c r="R702" s="2">
        <v>0</v>
      </c>
      <c r="S702" s="2">
        <v>0</v>
      </c>
      <c r="T702">
        <f t="shared" si="40"/>
        <v>0.4</v>
      </c>
      <c r="U702">
        <f t="shared" si="41"/>
        <v>2.4000000000000004</v>
      </c>
      <c r="V702">
        <f t="shared" si="42"/>
        <v>0.85004800000000014</v>
      </c>
      <c r="W702">
        <f t="shared" si="43"/>
        <v>1.0575168000000001</v>
      </c>
    </row>
    <row r="703" spans="1:23" x14ac:dyDescent="0.25">
      <c r="A703" t="s">
        <v>2711</v>
      </c>
      <c r="B703" s="1">
        <v>43074</v>
      </c>
      <c r="C703" t="s">
        <v>2712</v>
      </c>
      <c r="D703" t="s">
        <v>772</v>
      </c>
      <c r="E703" t="s">
        <v>2713</v>
      </c>
      <c r="F703" s="1">
        <v>43066</v>
      </c>
      <c r="G703">
        <v>1</v>
      </c>
      <c r="H703">
        <v>1429023</v>
      </c>
      <c r="I703">
        <v>33689</v>
      </c>
      <c r="J703">
        <v>8370</v>
      </c>
      <c r="K703">
        <v>3057</v>
      </c>
      <c r="L703" t="b">
        <v>0</v>
      </c>
      <c r="M703" t="b">
        <v>0</v>
      </c>
      <c r="N703" t="b">
        <v>0</v>
      </c>
      <c r="O703">
        <v>8</v>
      </c>
      <c r="P703">
        <v>8</v>
      </c>
      <c r="Q703" s="2">
        <v>0.02</v>
      </c>
      <c r="R703" s="2">
        <v>-0.01</v>
      </c>
      <c r="S703" s="2">
        <v>0</v>
      </c>
      <c r="T703">
        <f t="shared" si="40"/>
        <v>0.4</v>
      </c>
      <c r="U703">
        <f t="shared" si="41"/>
        <v>6.4</v>
      </c>
      <c r="V703">
        <f t="shared" si="42"/>
        <v>0.7645114999999999</v>
      </c>
      <c r="W703">
        <f t="shared" si="43"/>
        <v>2.0275790250000001</v>
      </c>
    </row>
    <row r="704" spans="1:23" x14ac:dyDescent="0.25">
      <c r="A704" t="s">
        <v>2714</v>
      </c>
      <c r="B704" s="1">
        <v>43146</v>
      </c>
      <c r="C704" t="s">
        <v>2715</v>
      </c>
      <c r="D704" t="s">
        <v>198</v>
      </c>
      <c r="E704" t="s">
        <v>2716</v>
      </c>
      <c r="F704" s="1">
        <v>43145</v>
      </c>
      <c r="G704">
        <v>1</v>
      </c>
      <c r="H704">
        <v>41760</v>
      </c>
      <c r="I704">
        <v>931</v>
      </c>
      <c r="J704">
        <v>18</v>
      </c>
      <c r="K704">
        <v>57</v>
      </c>
      <c r="L704" t="b">
        <v>0</v>
      </c>
      <c r="M704" t="b">
        <v>0</v>
      </c>
      <c r="N704" t="b">
        <v>0</v>
      </c>
      <c r="O704">
        <v>1</v>
      </c>
      <c r="P704">
        <v>1</v>
      </c>
      <c r="Q704" s="2">
        <v>0.02</v>
      </c>
      <c r="R704" s="2">
        <v>0</v>
      </c>
      <c r="S704" s="2">
        <v>0</v>
      </c>
      <c r="T704">
        <f t="shared" si="40"/>
        <v>0.4</v>
      </c>
      <c r="U704">
        <f t="shared" si="41"/>
        <v>0.8</v>
      </c>
      <c r="V704">
        <f t="shared" si="42"/>
        <v>0.22088000000000002</v>
      </c>
      <c r="W704">
        <f t="shared" si="43"/>
        <v>0.43730800000000003</v>
      </c>
    </row>
    <row r="705" spans="1:23" x14ac:dyDescent="0.25">
      <c r="A705" t="s">
        <v>2717</v>
      </c>
      <c r="B705" s="1">
        <v>43175</v>
      </c>
      <c r="C705" t="s">
        <v>2718</v>
      </c>
      <c r="D705" t="s">
        <v>297</v>
      </c>
      <c r="E705" t="s">
        <v>2719</v>
      </c>
      <c r="F705" s="1">
        <v>43172</v>
      </c>
      <c r="G705">
        <v>1</v>
      </c>
      <c r="H705">
        <v>11161971</v>
      </c>
      <c r="I705">
        <v>218633</v>
      </c>
      <c r="J705">
        <v>5211</v>
      </c>
      <c r="K705">
        <v>18871</v>
      </c>
      <c r="L705" t="b">
        <v>0</v>
      </c>
      <c r="M705" t="b">
        <v>0</v>
      </c>
      <c r="N705" t="b">
        <v>0</v>
      </c>
      <c r="O705">
        <v>3</v>
      </c>
      <c r="P705">
        <v>2</v>
      </c>
      <c r="Q705" s="2">
        <v>0.02</v>
      </c>
      <c r="R705" s="2">
        <v>0</v>
      </c>
      <c r="S705" s="2">
        <v>0</v>
      </c>
      <c r="T705">
        <f t="shared" si="40"/>
        <v>0.4</v>
      </c>
      <c r="U705">
        <f t="shared" si="41"/>
        <v>1.4000000000000001</v>
      </c>
      <c r="V705">
        <f t="shared" si="42"/>
        <v>5.7809854999999999</v>
      </c>
      <c r="W705">
        <f t="shared" si="43"/>
        <v>2.5333449249999997</v>
      </c>
    </row>
    <row r="706" spans="1:23" x14ac:dyDescent="0.25">
      <c r="A706" t="s">
        <v>2720</v>
      </c>
      <c r="B706" s="1">
        <v>43174</v>
      </c>
      <c r="C706" t="s">
        <v>2721</v>
      </c>
      <c r="D706" t="s">
        <v>355</v>
      </c>
      <c r="E706" t="s">
        <v>2722</v>
      </c>
      <c r="F706" s="1">
        <v>43173</v>
      </c>
      <c r="G706">
        <v>1</v>
      </c>
      <c r="H706">
        <v>508376</v>
      </c>
      <c r="I706">
        <v>12313</v>
      </c>
      <c r="J706">
        <v>352</v>
      </c>
      <c r="K706">
        <v>567</v>
      </c>
      <c r="L706" t="b">
        <v>0</v>
      </c>
      <c r="M706" t="b">
        <v>0</v>
      </c>
      <c r="N706" t="b">
        <v>0</v>
      </c>
      <c r="O706">
        <v>1</v>
      </c>
      <c r="P706">
        <v>1</v>
      </c>
      <c r="Q706" s="2">
        <v>0.02</v>
      </c>
      <c r="R706" s="2">
        <v>0</v>
      </c>
      <c r="S706" s="2">
        <v>0</v>
      </c>
      <c r="T706">
        <f t="shared" ref="T706:T769" si="44">G706*0.4</f>
        <v>0.4</v>
      </c>
      <c r="U706">
        <f t="shared" ref="U706:U769" si="45">-0.2*(O706-P706)+0.8*P706</f>
        <v>0.8</v>
      </c>
      <c r="V706">
        <f t="shared" ref="V706:V769" si="46">0.5*H706*0.000001+0.1*Q706*100+100*0.15*R706+100*0.25*S706</f>
        <v>0.45418799999999998</v>
      </c>
      <c r="W706">
        <f t="shared" ref="W706:W769" si="47">0.4*T706+0.25*U706+0.35*V706</f>
        <v>0.51896580000000003</v>
      </c>
    </row>
    <row r="707" spans="1:23" x14ac:dyDescent="0.25">
      <c r="A707" t="s">
        <v>2723</v>
      </c>
      <c r="B707" s="1">
        <v>43053</v>
      </c>
      <c r="C707" t="s">
        <v>2724</v>
      </c>
      <c r="D707" t="s">
        <v>2725</v>
      </c>
      <c r="E707" t="s">
        <v>2726</v>
      </c>
      <c r="F707" s="1">
        <v>43047</v>
      </c>
      <c r="G707">
        <v>1</v>
      </c>
      <c r="H707">
        <v>451356</v>
      </c>
      <c r="I707">
        <v>3454</v>
      </c>
      <c r="J707">
        <v>284</v>
      </c>
      <c r="K707">
        <v>623</v>
      </c>
      <c r="L707" t="b">
        <v>0</v>
      </c>
      <c r="M707" t="b">
        <v>0</v>
      </c>
      <c r="N707" t="b">
        <v>0</v>
      </c>
      <c r="O707">
        <v>6</v>
      </c>
      <c r="P707">
        <v>1</v>
      </c>
      <c r="Q707" s="2">
        <v>0.01</v>
      </c>
      <c r="R707" s="2">
        <v>0</v>
      </c>
      <c r="S707" s="2">
        <v>0</v>
      </c>
      <c r="T707">
        <f t="shared" si="44"/>
        <v>0.4</v>
      </c>
      <c r="U707">
        <f t="shared" si="45"/>
        <v>-0.19999999999999996</v>
      </c>
      <c r="V707">
        <f t="shared" si="46"/>
        <v>0.32567800000000002</v>
      </c>
      <c r="W707">
        <f t="shared" si="47"/>
        <v>0.22398730000000006</v>
      </c>
    </row>
    <row r="708" spans="1:23" x14ac:dyDescent="0.25">
      <c r="A708" t="s">
        <v>2727</v>
      </c>
      <c r="B708" s="1">
        <v>43124</v>
      </c>
      <c r="C708" t="s">
        <v>2728</v>
      </c>
      <c r="D708" t="s">
        <v>61</v>
      </c>
      <c r="E708" t="s">
        <v>2729</v>
      </c>
      <c r="F708" s="1">
        <v>43118</v>
      </c>
      <c r="G708">
        <v>1</v>
      </c>
      <c r="H708">
        <v>102105</v>
      </c>
      <c r="I708">
        <v>2384</v>
      </c>
      <c r="J708">
        <v>56</v>
      </c>
      <c r="K708">
        <v>322</v>
      </c>
      <c r="L708" t="b">
        <v>0</v>
      </c>
      <c r="M708" t="b">
        <v>0</v>
      </c>
      <c r="N708" t="b">
        <v>0</v>
      </c>
      <c r="O708">
        <v>6</v>
      </c>
      <c r="P708">
        <v>6</v>
      </c>
      <c r="Q708" s="2">
        <v>0.02</v>
      </c>
      <c r="R708" s="2">
        <v>0</v>
      </c>
      <c r="S708" s="2">
        <v>0</v>
      </c>
      <c r="T708">
        <f t="shared" si="44"/>
        <v>0.4</v>
      </c>
      <c r="U708">
        <f t="shared" si="45"/>
        <v>4.8000000000000007</v>
      </c>
      <c r="V708">
        <f t="shared" si="46"/>
        <v>0.25105250000000001</v>
      </c>
      <c r="W708">
        <f t="shared" si="47"/>
        <v>1.4478683750000003</v>
      </c>
    </row>
    <row r="709" spans="1:23" x14ac:dyDescent="0.25">
      <c r="A709" t="s">
        <v>2730</v>
      </c>
      <c r="B709" s="1">
        <v>43116</v>
      </c>
      <c r="C709" t="s">
        <v>2731</v>
      </c>
      <c r="D709" t="s">
        <v>579</v>
      </c>
      <c r="E709" t="s">
        <v>2732</v>
      </c>
      <c r="F709" s="1">
        <v>43111</v>
      </c>
      <c r="G709">
        <v>1</v>
      </c>
      <c r="H709">
        <v>142380</v>
      </c>
      <c r="I709">
        <v>2635</v>
      </c>
      <c r="J709">
        <v>307</v>
      </c>
      <c r="K709">
        <v>288</v>
      </c>
      <c r="L709" t="b">
        <v>0</v>
      </c>
      <c r="M709" t="b">
        <v>0</v>
      </c>
      <c r="N709" t="b">
        <v>0</v>
      </c>
      <c r="O709">
        <v>5</v>
      </c>
      <c r="P709">
        <v>5</v>
      </c>
      <c r="Q709" s="2">
        <v>0.02</v>
      </c>
      <c r="R709" s="2">
        <v>0</v>
      </c>
      <c r="S709" s="2">
        <v>0</v>
      </c>
      <c r="T709">
        <f t="shared" si="44"/>
        <v>0.4</v>
      </c>
      <c r="U709">
        <f t="shared" si="45"/>
        <v>4</v>
      </c>
      <c r="V709">
        <f t="shared" si="46"/>
        <v>0.27119000000000004</v>
      </c>
      <c r="W709">
        <f t="shared" si="47"/>
        <v>1.2549165000000002</v>
      </c>
    </row>
    <row r="710" spans="1:23" x14ac:dyDescent="0.25">
      <c r="A710" t="s">
        <v>2733</v>
      </c>
      <c r="B710" s="1">
        <v>43212</v>
      </c>
      <c r="C710" t="s">
        <v>2734</v>
      </c>
      <c r="D710" t="s">
        <v>1020</v>
      </c>
      <c r="E710" t="s">
        <v>2735</v>
      </c>
      <c r="F710" s="1">
        <v>43198</v>
      </c>
      <c r="G710">
        <v>1</v>
      </c>
      <c r="H710">
        <v>2626381</v>
      </c>
      <c r="I710">
        <v>167615</v>
      </c>
      <c r="J710">
        <v>2796</v>
      </c>
      <c r="K710">
        <v>14310</v>
      </c>
      <c r="L710" t="b">
        <v>0</v>
      </c>
      <c r="M710" t="b">
        <v>0</v>
      </c>
      <c r="N710" t="b">
        <v>0</v>
      </c>
      <c r="O710">
        <v>14</v>
      </c>
      <c r="P710">
        <v>9</v>
      </c>
      <c r="Q710" s="2">
        <v>0.06</v>
      </c>
      <c r="R710" s="2">
        <v>0</v>
      </c>
      <c r="S710" s="2">
        <v>0.01</v>
      </c>
      <c r="T710">
        <f t="shared" si="44"/>
        <v>0.4</v>
      </c>
      <c r="U710">
        <f t="shared" si="45"/>
        <v>6.2</v>
      </c>
      <c r="V710">
        <f t="shared" si="46"/>
        <v>2.1631904999999998</v>
      </c>
      <c r="W710">
        <f t="shared" si="47"/>
        <v>2.4671166749999998</v>
      </c>
    </row>
    <row r="711" spans="1:23" x14ac:dyDescent="0.25">
      <c r="A711" t="s">
        <v>2736</v>
      </c>
      <c r="B711" s="1">
        <v>43112</v>
      </c>
      <c r="C711" t="s">
        <v>2737</v>
      </c>
      <c r="D711" t="s">
        <v>2738</v>
      </c>
      <c r="E711" t="s">
        <v>2739</v>
      </c>
      <c r="F711" s="1">
        <v>43107</v>
      </c>
      <c r="G711">
        <v>1</v>
      </c>
      <c r="H711">
        <v>32477</v>
      </c>
      <c r="I711">
        <v>1752</v>
      </c>
      <c r="J711">
        <v>53</v>
      </c>
      <c r="K711">
        <v>257</v>
      </c>
      <c r="L711" t="b">
        <v>0</v>
      </c>
      <c r="M711" t="b">
        <v>0</v>
      </c>
      <c r="N711" t="b">
        <v>0</v>
      </c>
      <c r="O711">
        <v>5</v>
      </c>
      <c r="P711">
        <v>1</v>
      </c>
      <c r="Q711" s="2">
        <v>0.05</v>
      </c>
      <c r="R711" s="2">
        <v>0</v>
      </c>
      <c r="S711" s="2">
        <v>0.01</v>
      </c>
      <c r="T711">
        <f t="shared" si="44"/>
        <v>0.4</v>
      </c>
      <c r="U711">
        <f t="shared" si="45"/>
        <v>0</v>
      </c>
      <c r="V711">
        <f t="shared" si="46"/>
        <v>0.76623850000000016</v>
      </c>
      <c r="W711">
        <f t="shared" si="47"/>
        <v>0.42818347500000009</v>
      </c>
    </row>
    <row r="712" spans="1:23" x14ac:dyDescent="0.25">
      <c r="A712" t="s">
        <v>2740</v>
      </c>
      <c r="B712" s="1">
        <v>43068</v>
      </c>
      <c r="C712" t="s">
        <v>2741</v>
      </c>
      <c r="D712" t="s">
        <v>2742</v>
      </c>
      <c r="E712" t="s">
        <v>2743</v>
      </c>
      <c r="F712" s="1">
        <v>43061</v>
      </c>
      <c r="G712">
        <v>1</v>
      </c>
      <c r="H712">
        <v>3322855</v>
      </c>
      <c r="I712">
        <v>79652</v>
      </c>
      <c r="J712">
        <v>1543</v>
      </c>
      <c r="K712">
        <v>7945</v>
      </c>
      <c r="L712" t="b">
        <v>0</v>
      </c>
      <c r="M712" t="b">
        <v>0</v>
      </c>
      <c r="N712" t="b">
        <v>0</v>
      </c>
      <c r="O712">
        <v>7</v>
      </c>
      <c r="P712">
        <v>7</v>
      </c>
      <c r="Q712" s="2">
        <v>0.02</v>
      </c>
      <c r="R712" s="2">
        <v>0</v>
      </c>
      <c r="S712" s="2">
        <v>0</v>
      </c>
      <c r="T712">
        <f t="shared" si="44"/>
        <v>0.4</v>
      </c>
      <c r="U712">
        <f t="shared" si="45"/>
        <v>5.6000000000000005</v>
      </c>
      <c r="V712">
        <f t="shared" si="46"/>
        <v>1.8614274999999998</v>
      </c>
      <c r="W712">
        <f t="shared" si="47"/>
        <v>2.2114996250000001</v>
      </c>
    </row>
    <row r="713" spans="1:23" x14ac:dyDescent="0.25">
      <c r="A713" t="s">
        <v>2744</v>
      </c>
      <c r="B713" s="1">
        <v>43173</v>
      </c>
      <c r="C713" t="s">
        <v>2745</v>
      </c>
      <c r="D713" t="s">
        <v>2746</v>
      </c>
      <c r="E713" t="s">
        <v>2747</v>
      </c>
      <c r="F713" s="1">
        <v>43159</v>
      </c>
      <c r="G713">
        <v>1</v>
      </c>
      <c r="H713">
        <v>645449</v>
      </c>
      <c r="I713">
        <v>22571</v>
      </c>
      <c r="J713">
        <v>3973</v>
      </c>
      <c r="K713">
        <v>3138</v>
      </c>
      <c r="L713" t="b">
        <v>0</v>
      </c>
      <c r="M713" t="b">
        <v>0</v>
      </c>
      <c r="N713" t="b">
        <v>0</v>
      </c>
      <c r="O713">
        <v>14</v>
      </c>
      <c r="P713">
        <v>13</v>
      </c>
      <c r="Q713" s="2">
        <v>0.03</v>
      </c>
      <c r="R713" s="2">
        <v>-0.01</v>
      </c>
      <c r="S713" s="2">
        <v>0</v>
      </c>
      <c r="T713">
        <f t="shared" si="44"/>
        <v>0.4</v>
      </c>
      <c r="U713">
        <f t="shared" si="45"/>
        <v>10.200000000000001</v>
      </c>
      <c r="V713">
        <f t="shared" si="46"/>
        <v>0.47272449999999988</v>
      </c>
      <c r="W713">
        <f t="shared" si="47"/>
        <v>2.8754535750000003</v>
      </c>
    </row>
    <row r="714" spans="1:23" x14ac:dyDescent="0.25">
      <c r="A714" t="s">
        <v>2748</v>
      </c>
      <c r="B714" s="1">
        <v>43125</v>
      </c>
      <c r="C714" t="s">
        <v>2749</v>
      </c>
      <c r="D714" t="s">
        <v>1616</v>
      </c>
      <c r="E714" t="s">
        <v>2750</v>
      </c>
      <c r="F714" s="1">
        <v>43119</v>
      </c>
      <c r="G714">
        <v>1</v>
      </c>
      <c r="H714">
        <v>52100</v>
      </c>
      <c r="I714">
        <v>449</v>
      </c>
      <c r="J714">
        <v>33</v>
      </c>
      <c r="K714">
        <v>84</v>
      </c>
      <c r="L714" t="b">
        <v>0</v>
      </c>
      <c r="M714" t="b">
        <v>0</v>
      </c>
      <c r="N714" t="b">
        <v>0</v>
      </c>
      <c r="O714">
        <v>6</v>
      </c>
      <c r="P714">
        <v>6</v>
      </c>
      <c r="Q714" s="2">
        <v>0.01</v>
      </c>
      <c r="R714" s="2">
        <v>0</v>
      </c>
      <c r="S714" s="2">
        <v>0</v>
      </c>
      <c r="T714">
        <f t="shared" si="44"/>
        <v>0.4</v>
      </c>
      <c r="U714">
        <f t="shared" si="45"/>
        <v>4.8000000000000007</v>
      </c>
      <c r="V714">
        <f t="shared" si="46"/>
        <v>0.12605</v>
      </c>
      <c r="W714">
        <f t="shared" si="47"/>
        <v>1.4041175000000004</v>
      </c>
    </row>
    <row r="715" spans="1:23" x14ac:dyDescent="0.25">
      <c r="A715" t="s">
        <v>2751</v>
      </c>
      <c r="B715" s="1">
        <v>43120</v>
      </c>
      <c r="C715" t="s">
        <v>2752</v>
      </c>
      <c r="D715" t="s">
        <v>444</v>
      </c>
      <c r="E715" t="s">
        <v>2753</v>
      </c>
      <c r="F715" s="1">
        <v>43116</v>
      </c>
      <c r="G715">
        <v>1</v>
      </c>
      <c r="H715">
        <v>10836</v>
      </c>
      <c r="I715">
        <v>41</v>
      </c>
      <c r="J715">
        <v>17</v>
      </c>
      <c r="K715">
        <v>229</v>
      </c>
      <c r="L715" t="b">
        <v>0</v>
      </c>
      <c r="M715" t="b">
        <v>0</v>
      </c>
      <c r="N715" t="b">
        <v>0</v>
      </c>
      <c r="O715">
        <v>4</v>
      </c>
      <c r="P715">
        <v>4</v>
      </c>
      <c r="Q715" s="2">
        <v>0</v>
      </c>
      <c r="R715" s="2">
        <v>0</v>
      </c>
      <c r="S715" s="2">
        <v>0.02</v>
      </c>
      <c r="T715">
        <f t="shared" si="44"/>
        <v>0.4</v>
      </c>
      <c r="U715">
        <f t="shared" si="45"/>
        <v>3.2</v>
      </c>
      <c r="V715">
        <f t="shared" si="46"/>
        <v>0.50541800000000003</v>
      </c>
      <c r="W715">
        <f t="shared" si="47"/>
        <v>1.1368963000000001</v>
      </c>
    </row>
    <row r="716" spans="1:23" x14ac:dyDescent="0.25">
      <c r="A716" t="s">
        <v>2754</v>
      </c>
      <c r="B716" s="1">
        <v>43057</v>
      </c>
      <c r="C716" t="s">
        <v>2755</v>
      </c>
      <c r="D716" t="s">
        <v>632</v>
      </c>
      <c r="E716" t="s">
        <v>2756</v>
      </c>
      <c r="F716" s="1">
        <v>43055</v>
      </c>
      <c r="G716">
        <v>1</v>
      </c>
      <c r="H716">
        <v>379172</v>
      </c>
      <c r="I716">
        <v>5794</v>
      </c>
      <c r="J716">
        <v>244</v>
      </c>
      <c r="K716">
        <v>360</v>
      </c>
      <c r="L716" t="b">
        <v>0</v>
      </c>
      <c r="M716" t="b">
        <v>0</v>
      </c>
      <c r="N716" t="b">
        <v>0</v>
      </c>
      <c r="O716">
        <v>2</v>
      </c>
      <c r="P716">
        <v>2</v>
      </c>
      <c r="Q716" s="2">
        <v>0.02</v>
      </c>
      <c r="R716" s="2">
        <v>0</v>
      </c>
      <c r="S716" s="2">
        <v>0</v>
      </c>
      <c r="T716">
        <f t="shared" si="44"/>
        <v>0.4</v>
      </c>
      <c r="U716">
        <f t="shared" si="45"/>
        <v>1.6</v>
      </c>
      <c r="V716">
        <f t="shared" si="46"/>
        <v>0.38958599999999999</v>
      </c>
      <c r="W716">
        <f t="shared" si="47"/>
        <v>0.6963551</v>
      </c>
    </row>
    <row r="717" spans="1:23" x14ac:dyDescent="0.25">
      <c r="A717" t="s">
        <v>2757</v>
      </c>
      <c r="B717" s="1">
        <v>43241</v>
      </c>
      <c r="C717" t="s">
        <v>2758</v>
      </c>
      <c r="D717" t="s">
        <v>2759</v>
      </c>
      <c r="E717" t="s">
        <v>2760</v>
      </c>
      <c r="F717" s="1">
        <v>43226</v>
      </c>
      <c r="G717">
        <v>1</v>
      </c>
      <c r="H717">
        <v>121892</v>
      </c>
      <c r="I717">
        <v>4254</v>
      </c>
      <c r="J717">
        <v>138</v>
      </c>
      <c r="K717">
        <v>344</v>
      </c>
      <c r="L717" t="b">
        <v>0</v>
      </c>
      <c r="M717" t="b">
        <v>0</v>
      </c>
      <c r="N717" t="b">
        <v>0</v>
      </c>
      <c r="O717">
        <v>15</v>
      </c>
      <c r="P717">
        <v>13</v>
      </c>
      <c r="Q717" s="2">
        <v>0.03</v>
      </c>
      <c r="R717" s="2">
        <v>0</v>
      </c>
      <c r="S717" s="2">
        <v>0</v>
      </c>
      <c r="T717">
        <f t="shared" si="44"/>
        <v>0.4</v>
      </c>
      <c r="U717">
        <f t="shared" si="45"/>
        <v>10</v>
      </c>
      <c r="V717">
        <f t="shared" si="46"/>
        <v>0.36094599999999999</v>
      </c>
      <c r="W717">
        <f t="shared" si="47"/>
        <v>2.7863310999999999</v>
      </c>
    </row>
    <row r="718" spans="1:23" x14ac:dyDescent="0.25">
      <c r="A718" t="s">
        <v>2761</v>
      </c>
      <c r="B718" s="1">
        <v>43091</v>
      </c>
      <c r="C718" t="s">
        <v>2762</v>
      </c>
      <c r="D718" t="s">
        <v>532</v>
      </c>
      <c r="E718" t="s">
        <v>2763</v>
      </c>
      <c r="F718" s="1">
        <v>43089</v>
      </c>
      <c r="G718">
        <v>1</v>
      </c>
      <c r="H718">
        <v>196285</v>
      </c>
      <c r="I718">
        <v>5754</v>
      </c>
      <c r="J718">
        <v>99</v>
      </c>
      <c r="K718">
        <v>493</v>
      </c>
      <c r="L718" t="b">
        <v>0</v>
      </c>
      <c r="M718" t="b">
        <v>0</v>
      </c>
      <c r="N718" t="b">
        <v>0</v>
      </c>
      <c r="O718">
        <v>2</v>
      </c>
      <c r="P718">
        <v>1</v>
      </c>
      <c r="Q718" s="2">
        <v>0.03</v>
      </c>
      <c r="R718" s="2">
        <v>0</v>
      </c>
      <c r="S718" s="2">
        <v>0</v>
      </c>
      <c r="T718">
        <f t="shared" si="44"/>
        <v>0.4</v>
      </c>
      <c r="U718">
        <f t="shared" si="45"/>
        <v>0.60000000000000009</v>
      </c>
      <c r="V718">
        <f t="shared" si="46"/>
        <v>0.39814249999999995</v>
      </c>
      <c r="W718">
        <f t="shared" si="47"/>
        <v>0.44934987500000001</v>
      </c>
    </row>
    <row r="719" spans="1:23" x14ac:dyDescent="0.25">
      <c r="A719" t="s">
        <v>2764</v>
      </c>
      <c r="B719" s="1">
        <v>43081</v>
      </c>
      <c r="C719" t="s">
        <v>2765</v>
      </c>
      <c r="D719" t="s">
        <v>2766</v>
      </c>
      <c r="E719" t="s">
        <v>2767</v>
      </c>
      <c r="F719" s="1">
        <v>43074</v>
      </c>
      <c r="G719">
        <v>1</v>
      </c>
      <c r="H719">
        <v>278795</v>
      </c>
      <c r="I719">
        <v>18390</v>
      </c>
      <c r="J719">
        <v>198</v>
      </c>
      <c r="K719">
        <v>1491</v>
      </c>
      <c r="L719" t="b">
        <v>0</v>
      </c>
      <c r="M719" t="b">
        <v>0</v>
      </c>
      <c r="N719" t="b">
        <v>0</v>
      </c>
      <c r="O719">
        <v>7</v>
      </c>
      <c r="P719">
        <v>6</v>
      </c>
      <c r="Q719" s="2">
        <v>7.0000000000000007E-2</v>
      </c>
      <c r="R719" s="2">
        <v>0</v>
      </c>
      <c r="S719" s="2">
        <v>0.01</v>
      </c>
      <c r="T719">
        <f t="shared" si="44"/>
        <v>0.4</v>
      </c>
      <c r="U719">
        <f t="shared" si="45"/>
        <v>4.6000000000000005</v>
      </c>
      <c r="V719">
        <f t="shared" si="46"/>
        <v>1.0893975</v>
      </c>
      <c r="W719">
        <f t="shared" si="47"/>
        <v>1.6912891249999999</v>
      </c>
    </row>
    <row r="720" spans="1:23" x14ac:dyDescent="0.25">
      <c r="A720" t="s">
        <v>2768</v>
      </c>
      <c r="B720" s="1">
        <v>43070</v>
      </c>
      <c r="C720" t="s">
        <v>2769</v>
      </c>
      <c r="D720" t="s">
        <v>2770</v>
      </c>
      <c r="E720" t="s">
        <v>2771</v>
      </c>
      <c r="F720" s="1">
        <v>40603</v>
      </c>
      <c r="G720">
        <v>1</v>
      </c>
      <c r="H720">
        <v>22695</v>
      </c>
      <c r="I720">
        <v>108</v>
      </c>
      <c r="J720">
        <v>312</v>
      </c>
      <c r="K720">
        <v>203</v>
      </c>
      <c r="L720" t="b">
        <v>0</v>
      </c>
      <c r="M720" t="b">
        <v>0</v>
      </c>
      <c r="N720" t="b">
        <v>0</v>
      </c>
      <c r="O720">
        <v>2467</v>
      </c>
      <c r="P720">
        <v>5</v>
      </c>
      <c r="Q720" s="2">
        <v>0</v>
      </c>
      <c r="R720" s="2">
        <v>-0.01</v>
      </c>
      <c r="S720" s="2">
        <v>0.01</v>
      </c>
      <c r="T720">
        <f t="shared" si="44"/>
        <v>0.4</v>
      </c>
      <c r="U720">
        <f t="shared" si="45"/>
        <v>-488.40000000000003</v>
      </c>
      <c r="V720">
        <f t="shared" si="46"/>
        <v>0.11134750000000002</v>
      </c>
      <c r="W720">
        <f t="shared" si="47"/>
        <v>-121.90102837500001</v>
      </c>
    </row>
    <row r="721" spans="1:23" x14ac:dyDescent="0.25">
      <c r="A721" t="s">
        <v>2772</v>
      </c>
      <c r="B721" s="1">
        <v>43081</v>
      </c>
      <c r="C721" t="s">
        <v>2773</v>
      </c>
      <c r="D721" t="s">
        <v>2774</v>
      </c>
      <c r="E721" t="s">
        <v>2775</v>
      </c>
      <c r="F721" s="1">
        <v>43075</v>
      </c>
      <c r="G721">
        <v>1</v>
      </c>
      <c r="H721">
        <v>40993</v>
      </c>
      <c r="I721">
        <v>3374</v>
      </c>
      <c r="J721">
        <v>79</v>
      </c>
      <c r="K721">
        <v>522</v>
      </c>
      <c r="L721" t="b">
        <v>0</v>
      </c>
      <c r="M721" t="b">
        <v>0</v>
      </c>
      <c r="N721" t="b">
        <v>0</v>
      </c>
      <c r="O721">
        <v>6</v>
      </c>
      <c r="P721">
        <v>5</v>
      </c>
      <c r="Q721" s="2">
        <v>0.08</v>
      </c>
      <c r="R721" s="2">
        <v>0</v>
      </c>
      <c r="S721" s="2">
        <v>0.01</v>
      </c>
      <c r="T721">
        <f t="shared" si="44"/>
        <v>0.4</v>
      </c>
      <c r="U721">
        <f t="shared" si="45"/>
        <v>3.8</v>
      </c>
      <c r="V721">
        <f t="shared" si="46"/>
        <v>1.0704965</v>
      </c>
      <c r="W721">
        <f t="shared" si="47"/>
        <v>1.4846737749999999</v>
      </c>
    </row>
    <row r="722" spans="1:23" x14ac:dyDescent="0.25">
      <c r="A722" t="s">
        <v>2776</v>
      </c>
      <c r="B722" s="1">
        <v>43053</v>
      </c>
      <c r="C722" t="s">
        <v>2777</v>
      </c>
      <c r="D722" t="s">
        <v>2778</v>
      </c>
      <c r="E722" t="s">
        <v>2779</v>
      </c>
      <c r="F722" s="1">
        <v>43048</v>
      </c>
      <c r="G722">
        <v>1</v>
      </c>
      <c r="H722">
        <v>95944</v>
      </c>
      <c r="I722">
        <v>1354</v>
      </c>
      <c r="J722">
        <v>181</v>
      </c>
      <c r="K722">
        <v>117</v>
      </c>
      <c r="L722" t="b">
        <v>0</v>
      </c>
      <c r="M722" t="b">
        <v>0</v>
      </c>
      <c r="N722" t="b">
        <v>0</v>
      </c>
      <c r="O722">
        <v>5</v>
      </c>
      <c r="P722">
        <v>1</v>
      </c>
      <c r="Q722" s="2">
        <v>0.01</v>
      </c>
      <c r="R722" s="2">
        <v>0</v>
      </c>
      <c r="S722" s="2">
        <v>0</v>
      </c>
      <c r="T722">
        <f t="shared" si="44"/>
        <v>0.4</v>
      </c>
      <c r="U722">
        <f t="shared" si="45"/>
        <v>0</v>
      </c>
      <c r="V722">
        <f t="shared" si="46"/>
        <v>0.14797199999999999</v>
      </c>
      <c r="W722">
        <f t="shared" si="47"/>
        <v>0.21179020000000004</v>
      </c>
    </row>
    <row r="723" spans="1:23" x14ac:dyDescent="0.25">
      <c r="A723" t="s">
        <v>2780</v>
      </c>
      <c r="B723" s="1">
        <v>43130</v>
      </c>
      <c r="C723" t="s">
        <v>2781</v>
      </c>
      <c r="D723" t="s">
        <v>2782</v>
      </c>
      <c r="E723" t="s">
        <v>2783</v>
      </c>
      <c r="F723" s="1">
        <v>43123</v>
      </c>
      <c r="G723">
        <v>1</v>
      </c>
      <c r="H723">
        <v>3055492</v>
      </c>
      <c r="I723">
        <v>109426</v>
      </c>
      <c r="J723">
        <v>1729</v>
      </c>
      <c r="K723">
        <v>4016</v>
      </c>
      <c r="L723" t="b">
        <v>0</v>
      </c>
      <c r="M723" t="b">
        <v>0</v>
      </c>
      <c r="N723" t="b">
        <v>0</v>
      </c>
      <c r="O723">
        <v>7</v>
      </c>
      <c r="P723">
        <v>6</v>
      </c>
      <c r="Q723" s="2">
        <v>0.04</v>
      </c>
      <c r="R723" s="2">
        <v>0</v>
      </c>
      <c r="S723" s="2">
        <v>0</v>
      </c>
      <c r="T723">
        <f t="shared" si="44"/>
        <v>0.4</v>
      </c>
      <c r="U723">
        <f t="shared" si="45"/>
        <v>4.6000000000000005</v>
      </c>
      <c r="V723">
        <f t="shared" si="46"/>
        <v>1.927746</v>
      </c>
      <c r="W723">
        <f t="shared" si="47"/>
        <v>1.9847111</v>
      </c>
    </row>
    <row r="724" spans="1:23" x14ac:dyDescent="0.25">
      <c r="A724" t="s">
        <v>2784</v>
      </c>
      <c r="B724" s="1">
        <v>43155</v>
      </c>
      <c r="C724" t="s">
        <v>2785</v>
      </c>
      <c r="D724" t="s">
        <v>2786</v>
      </c>
      <c r="E724" t="s">
        <v>2787</v>
      </c>
      <c r="F724" s="1">
        <v>43147</v>
      </c>
      <c r="G724">
        <v>1</v>
      </c>
      <c r="H724">
        <v>215237</v>
      </c>
      <c r="I724">
        <v>11154</v>
      </c>
      <c r="J724">
        <v>334</v>
      </c>
      <c r="K724">
        <v>1072</v>
      </c>
      <c r="L724" t="b">
        <v>0</v>
      </c>
      <c r="M724" t="b">
        <v>0</v>
      </c>
      <c r="N724" t="b">
        <v>0</v>
      </c>
      <c r="O724">
        <v>8</v>
      </c>
      <c r="P724">
        <v>9</v>
      </c>
      <c r="Q724" s="2">
        <v>0.05</v>
      </c>
      <c r="R724" s="2">
        <v>0</v>
      </c>
      <c r="S724" s="2">
        <v>0</v>
      </c>
      <c r="T724">
        <f t="shared" si="44"/>
        <v>0.4</v>
      </c>
      <c r="U724">
        <f t="shared" si="45"/>
        <v>7.4</v>
      </c>
      <c r="V724">
        <f t="shared" si="46"/>
        <v>0.60761850000000006</v>
      </c>
      <c r="W724">
        <f t="shared" si="47"/>
        <v>2.2226664750000005</v>
      </c>
    </row>
    <row r="725" spans="1:23" x14ac:dyDescent="0.25">
      <c r="A725" t="s">
        <v>2788</v>
      </c>
      <c r="B725" s="1">
        <v>43188</v>
      </c>
      <c r="C725" t="s">
        <v>2789</v>
      </c>
      <c r="D725" t="s">
        <v>2790</v>
      </c>
      <c r="E725" t="s">
        <v>2791</v>
      </c>
      <c r="F725" s="1">
        <v>43178</v>
      </c>
      <c r="G725">
        <v>1</v>
      </c>
      <c r="H725">
        <v>157975</v>
      </c>
      <c r="I725">
        <v>1950</v>
      </c>
      <c r="J725">
        <v>81</v>
      </c>
      <c r="K725">
        <v>136</v>
      </c>
      <c r="L725" t="b">
        <v>0</v>
      </c>
      <c r="M725" t="b">
        <v>0</v>
      </c>
      <c r="N725" t="b">
        <v>0</v>
      </c>
      <c r="O725">
        <v>10</v>
      </c>
      <c r="P725">
        <v>6</v>
      </c>
      <c r="Q725" s="2">
        <v>0.01</v>
      </c>
      <c r="R725" s="2">
        <v>0</v>
      </c>
      <c r="S725" s="2">
        <v>0</v>
      </c>
      <c r="T725">
        <f t="shared" si="44"/>
        <v>0.4</v>
      </c>
      <c r="U725">
        <f t="shared" si="45"/>
        <v>4.0000000000000009</v>
      </c>
      <c r="V725">
        <f t="shared" si="46"/>
        <v>0.17898750000000002</v>
      </c>
      <c r="W725">
        <f t="shared" si="47"/>
        <v>1.2226456250000002</v>
      </c>
    </row>
    <row r="726" spans="1:23" x14ac:dyDescent="0.25">
      <c r="A726" t="s">
        <v>2792</v>
      </c>
      <c r="B726" s="1">
        <v>43152</v>
      </c>
      <c r="C726" t="s">
        <v>2793</v>
      </c>
      <c r="D726" t="s">
        <v>2794</v>
      </c>
      <c r="E726" t="s">
        <v>2795</v>
      </c>
      <c r="F726" s="1">
        <v>43143</v>
      </c>
      <c r="G726">
        <v>1</v>
      </c>
      <c r="H726">
        <v>282736</v>
      </c>
      <c r="I726">
        <v>2058</v>
      </c>
      <c r="J726">
        <v>56</v>
      </c>
      <c r="K726">
        <v>206</v>
      </c>
      <c r="L726" t="b">
        <v>0</v>
      </c>
      <c r="M726" t="b">
        <v>0</v>
      </c>
      <c r="N726" t="b">
        <v>0</v>
      </c>
      <c r="O726">
        <v>9</v>
      </c>
      <c r="P726">
        <v>7</v>
      </c>
      <c r="Q726" s="2">
        <v>0.01</v>
      </c>
      <c r="R726" s="2">
        <v>0</v>
      </c>
      <c r="S726" s="2">
        <v>0</v>
      </c>
      <c r="T726">
        <f t="shared" si="44"/>
        <v>0.4</v>
      </c>
      <c r="U726">
        <f t="shared" si="45"/>
        <v>5.2</v>
      </c>
      <c r="V726">
        <f t="shared" si="46"/>
        <v>0.241368</v>
      </c>
      <c r="W726">
        <f t="shared" si="47"/>
        <v>1.5444788</v>
      </c>
    </row>
    <row r="727" spans="1:23" x14ac:dyDescent="0.25">
      <c r="A727" t="s">
        <v>2796</v>
      </c>
      <c r="B727" s="1">
        <v>43265</v>
      </c>
      <c r="C727" t="s">
        <v>2797</v>
      </c>
      <c r="D727" t="s">
        <v>605</v>
      </c>
      <c r="E727" t="s">
        <v>2798</v>
      </c>
      <c r="F727" s="1">
        <v>43256</v>
      </c>
      <c r="G727">
        <v>1</v>
      </c>
      <c r="H727">
        <v>360432</v>
      </c>
      <c r="I727">
        <v>3899</v>
      </c>
      <c r="J727">
        <v>231</v>
      </c>
      <c r="K727">
        <v>436</v>
      </c>
      <c r="L727" t="b">
        <v>0</v>
      </c>
      <c r="M727" t="b">
        <v>0</v>
      </c>
      <c r="N727" t="b">
        <v>0</v>
      </c>
      <c r="O727">
        <v>9</v>
      </c>
      <c r="P727">
        <v>9</v>
      </c>
      <c r="Q727" s="2">
        <v>0.01</v>
      </c>
      <c r="R727" s="2">
        <v>0</v>
      </c>
      <c r="S727" s="2">
        <v>0</v>
      </c>
      <c r="T727">
        <f t="shared" si="44"/>
        <v>0.4</v>
      </c>
      <c r="U727">
        <f t="shared" si="45"/>
        <v>7.2</v>
      </c>
      <c r="V727">
        <f t="shared" si="46"/>
        <v>0.28021600000000002</v>
      </c>
      <c r="W727">
        <f t="shared" si="47"/>
        <v>2.0580756</v>
      </c>
    </row>
    <row r="728" spans="1:23" x14ac:dyDescent="0.25">
      <c r="A728" t="s">
        <v>2799</v>
      </c>
      <c r="B728" s="1">
        <v>43245</v>
      </c>
      <c r="C728" t="s">
        <v>2800</v>
      </c>
      <c r="D728" t="s">
        <v>1114</v>
      </c>
      <c r="E728" t="s">
        <v>2801</v>
      </c>
      <c r="F728" s="1">
        <v>43238</v>
      </c>
      <c r="G728">
        <v>1</v>
      </c>
      <c r="H728">
        <v>1900142</v>
      </c>
      <c r="I728">
        <v>9383</v>
      </c>
      <c r="J728">
        <v>6490</v>
      </c>
      <c r="K728">
        <v>30783</v>
      </c>
      <c r="L728" t="b">
        <v>0</v>
      </c>
      <c r="M728" t="b">
        <v>0</v>
      </c>
      <c r="N728" t="b">
        <v>0</v>
      </c>
      <c r="O728">
        <v>7</v>
      </c>
      <c r="P728">
        <v>5</v>
      </c>
      <c r="Q728" s="2">
        <v>0</v>
      </c>
      <c r="R728" s="2">
        <v>0</v>
      </c>
      <c r="S728" s="2">
        <v>0.02</v>
      </c>
      <c r="T728">
        <f t="shared" si="44"/>
        <v>0.4</v>
      </c>
      <c r="U728">
        <f t="shared" si="45"/>
        <v>3.6</v>
      </c>
      <c r="V728">
        <f t="shared" si="46"/>
        <v>1.4500709999999999</v>
      </c>
      <c r="W728">
        <f t="shared" si="47"/>
        <v>1.5675248499999999</v>
      </c>
    </row>
    <row r="729" spans="1:23" x14ac:dyDescent="0.25">
      <c r="A729" t="s">
        <v>2802</v>
      </c>
      <c r="B729" s="1">
        <v>43159</v>
      </c>
      <c r="C729" t="s">
        <v>2803</v>
      </c>
      <c r="D729" t="s">
        <v>818</v>
      </c>
      <c r="E729" t="s">
        <v>2804</v>
      </c>
      <c r="F729" s="1">
        <v>43157</v>
      </c>
      <c r="G729">
        <v>1</v>
      </c>
      <c r="H729">
        <v>276711</v>
      </c>
      <c r="I729">
        <v>3297</v>
      </c>
      <c r="J729">
        <v>132</v>
      </c>
      <c r="K729">
        <v>196</v>
      </c>
      <c r="L729" t="b">
        <v>0</v>
      </c>
      <c r="M729" t="b">
        <v>0</v>
      </c>
      <c r="N729" t="b">
        <v>0</v>
      </c>
      <c r="O729">
        <v>2</v>
      </c>
      <c r="P729">
        <v>2</v>
      </c>
      <c r="Q729" s="2">
        <v>0.01</v>
      </c>
      <c r="R729" s="2">
        <v>0</v>
      </c>
      <c r="S729" s="2">
        <v>0</v>
      </c>
      <c r="T729">
        <f t="shared" si="44"/>
        <v>0.4</v>
      </c>
      <c r="U729">
        <f t="shared" si="45"/>
        <v>1.6</v>
      </c>
      <c r="V729">
        <f t="shared" si="46"/>
        <v>0.2383555</v>
      </c>
      <c r="W729">
        <f t="shared" si="47"/>
        <v>0.64342442500000008</v>
      </c>
    </row>
    <row r="730" spans="1:23" x14ac:dyDescent="0.25">
      <c r="A730" t="s">
        <v>2805</v>
      </c>
      <c r="B730" s="1">
        <v>43119</v>
      </c>
      <c r="C730" t="s">
        <v>2806</v>
      </c>
      <c r="D730" t="s">
        <v>951</v>
      </c>
      <c r="E730" t="s">
        <v>2807</v>
      </c>
      <c r="F730" s="1">
        <v>43113</v>
      </c>
      <c r="G730">
        <v>1</v>
      </c>
      <c r="H730">
        <v>301706</v>
      </c>
      <c r="I730">
        <v>7495</v>
      </c>
      <c r="J730">
        <v>283</v>
      </c>
      <c r="K730">
        <v>713</v>
      </c>
      <c r="L730" t="b">
        <v>0</v>
      </c>
      <c r="M730" t="b">
        <v>0</v>
      </c>
      <c r="N730" t="b">
        <v>0</v>
      </c>
      <c r="O730">
        <v>6</v>
      </c>
      <c r="P730">
        <v>6</v>
      </c>
      <c r="Q730" s="2">
        <v>0.02</v>
      </c>
      <c r="R730" s="2">
        <v>0</v>
      </c>
      <c r="S730" s="2">
        <v>0</v>
      </c>
      <c r="T730">
        <f t="shared" si="44"/>
        <v>0.4</v>
      </c>
      <c r="U730">
        <f t="shared" si="45"/>
        <v>4.8000000000000007</v>
      </c>
      <c r="V730">
        <f t="shared" si="46"/>
        <v>0.35085299999999997</v>
      </c>
      <c r="W730">
        <f t="shared" si="47"/>
        <v>1.4827985500000003</v>
      </c>
    </row>
    <row r="731" spans="1:23" x14ac:dyDescent="0.25">
      <c r="A731" t="s">
        <v>20575</v>
      </c>
      <c r="B731" s="1">
        <v>43153</v>
      </c>
      <c r="C731" t="s">
        <v>20576</v>
      </c>
      <c r="D731" t="s">
        <v>20577</v>
      </c>
      <c r="E731" t="s">
        <v>20578</v>
      </c>
      <c r="F731" s="1">
        <v>43145</v>
      </c>
      <c r="G731">
        <v>1</v>
      </c>
      <c r="H731">
        <v>352319</v>
      </c>
      <c r="I731">
        <v>0</v>
      </c>
      <c r="J731">
        <v>0</v>
      </c>
      <c r="K731">
        <v>1346</v>
      </c>
      <c r="L731" t="b">
        <v>0</v>
      </c>
      <c r="M731" t="b">
        <v>1</v>
      </c>
      <c r="N731" t="b">
        <v>0</v>
      </c>
      <c r="O731">
        <v>8</v>
      </c>
      <c r="P731">
        <v>6</v>
      </c>
      <c r="Q731" s="2">
        <v>0</v>
      </c>
      <c r="R731" s="2">
        <v>0</v>
      </c>
      <c r="S731" s="2">
        <v>0</v>
      </c>
      <c r="T731">
        <f t="shared" si="44"/>
        <v>0.4</v>
      </c>
      <c r="U731">
        <f t="shared" si="45"/>
        <v>4.4000000000000004</v>
      </c>
      <c r="V731">
        <f t="shared" si="46"/>
        <v>0.1761595</v>
      </c>
      <c r="W731">
        <f t="shared" si="47"/>
        <v>1.3216558250000001</v>
      </c>
    </row>
    <row r="732" spans="1:23" x14ac:dyDescent="0.25">
      <c r="A732" t="s">
        <v>2808</v>
      </c>
      <c r="B732" s="1">
        <v>43234</v>
      </c>
      <c r="C732" t="s">
        <v>2809</v>
      </c>
      <c r="D732" t="s">
        <v>2552</v>
      </c>
      <c r="E732" t="s">
        <v>2810</v>
      </c>
      <c r="F732" s="1">
        <v>43204</v>
      </c>
      <c r="G732">
        <v>1</v>
      </c>
      <c r="H732">
        <v>4478472</v>
      </c>
      <c r="I732">
        <v>83646</v>
      </c>
      <c r="J732">
        <v>2674</v>
      </c>
      <c r="K732">
        <v>6091</v>
      </c>
      <c r="L732" t="b">
        <v>0</v>
      </c>
      <c r="M732" t="b">
        <v>0</v>
      </c>
      <c r="N732" t="b">
        <v>0</v>
      </c>
      <c r="O732">
        <v>30</v>
      </c>
      <c r="P732">
        <v>5</v>
      </c>
      <c r="Q732" s="2">
        <v>0.02</v>
      </c>
      <c r="R732" s="2">
        <v>0</v>
      </c>
      <c r="S732" s="2">
        <v>0</v>
      </c>
      <c r="T732">
        <f t="shared" si="44"/>
        <v>0.4</v>
      </c>
      <c r="U732">
        <f t="shared" si="45"/>
        <v>-1</v>
      </c>
      <c r="V732">
        <f t="shared" si="46"/>
        <v>2.4392360000000002</v>
      </c>
      <c r="W732">
        <f t="shared" si="47"/>
        <v>0.76373260000000009</v>
      </c>
    </row>
    <row r="733" spans="1:23" x14ac:dyDescent="0.25">
      <c r="A733" t="s">
        <v>2811</v>
      </c>
      <c r="B733" s="1">
        <v>43206</v>
      </c>
      <c r="C733" t="s">
        <v>2812</v>
      </c>
      <c r="D733" t="s">
        <v>409</v>
      </c>
      <c r="E733" t="s">
        <v>2813</v>
      </c>
      <c r="F733" s="1">
        <v>43189</v>
      </c>
      <c r="G733">
        <v>1</v>
      </c>
      <c r="H733">
        <v>719123</v>
      </c>
      <c r="I733">
        <v>16644</v>
      </c>
      <c r="J733">
        <v>727</v>
      </c>
      <c r="K733">
        <v>1219</v>
      </c>
      <c r="L733" t="b">
        <v>0</v>
      </c>
      <c r="M733" t="b">
        <v>0</v>
      </c>
      <c r="N733" t="b">
        <v>0</v>
      </c>
      <c r="O733">
        <v>17</v>
      </c>
      <c r="P733">
        <v>10</v>
      </c>
      <c r="Q733" s="2">
        <v>0.02</v>
      </c>
      <c r="R733" s="2">
        <v>0</v>
      </c>
      <c r="S733" s="2">
        <v>0</v>
      </c>
      <c r="T733">
        <f t="shared" si="44"/>
        <v>0.4</v>
      </c>
      <c r="U733">
        <f t="shared" si="45"/>
        <v>6.6</v>
      </c>
      <c r="V733">
        <f t="shared" si="46"/>
        <v>0.55956150000000004</v>
      </c>
      <c r="W733">
        <f t="shared" si="47"/>
        <v>2.0058465249999999</v>
      </c>
    </row>
    <row r="734" spans="1:23" x14ac:dyDescent="0.25">
      <c r="A734" t="s">
        <v>2814</v>
      </c>
      <c r="B734" s="1">
        <v>43059</v>
      </c>
      <c r="C734" t="s">
        <v>2815</v>
      </c>
      <c r="D734" t="s">
        <v>117</v>
      </c>
      <c r="E734" t="s">
        <v>2816</v>
      </c>
      <c r="F734" s="1">
        <v>43057</v>
      </c>
      <c r="G734">
        <v>1</v>
      </c>
      <c r="H734">
        <v>703631</v>
      </c>
      <c r="I734">
        <v>15716</v>
      </c>
      <c r="J734">
        <v>849</v>
      </c>
      <c r="K734">
        <v>2864</v>
      </c>
      <c r="L734" t="b">
        <v>0</v>
      </c>
      <c r="M734" t="b">
        <v>0</v>
      </c>
      <c r="N734" t="b">
        <v>0</v>
      </c>
      <c r="O734">
        <v>2</v>
      </c>
      <c r="P734">
        <v>2</v>
      </c>
      <c r="Q734" s="2">
        <v>0.02</v>
      </c>
      <c r="R734" s="2">
        <v>0</v>
      </c>
      <c r="S734" s="2">
        <v>0</v>
      </c>
      <c r="T734">
        <f t="shared" si="44"/>
        <v>0.4</v>
      </c>
      <c r="U734">
        <f t="shared" si="45"/>
        <v>1.6</v>
      </c>
      <c r="V734">
        <f t="shared" si="46"/>
        <v>0.55181550000000001</v>
      </c>
      <c r="W734">
        <f t="shared" si="47"/>
        <v>0.75313542500000008</v>
      </c>
    </row>
    <row r="735" spans="1:23" x14ac:dyDescent="0.25">
      <c r="A735" t="s">
        <v>2817</v>
      </c>
      <c r="B735" s="1">
        <v>43109</v>
      </c>
      <c r="C735" t="s">
        <v>2818</v>
      </c>
      <c r="D735" t="s">
        <v>1066</v>
      </c>
      <c r="E735" t="s">
        <v>2819</v>
      </c>
      <c r="F735" s="1">
        <v>43105</v>
      </c>
      <c r="G735">
        <v>1</v>
      </c>
      <c r="H735">
        <v>537545</v>
      </c>
      <c r="I735">
        <v>34058</v>
      </c>
      <c r="J735">
        <v>365</v>
      </c>
      <c r="K735">
        <v>2845</v>
      </c>
      <c r="L735" t="b">
        <v>0</v>
      </c>
      <c r="M735" t="b">
        <v>0</v>
      </c>
      <c r="N735" t="b">
        <v>0</v>
      </c>
      <c r="O735">
        <v>4</v>
      </c>
      <c r="P735">
        <v>4</v>
      </c>
      <c r="Q735" s="2">
        <v>0.06</v>
      </c>
      <c r="R735" s="2">
        <v>0</v>
      </c>
      <c r="S735" s="2">
        <v>0.01</v>
      </c>
      <c r="T735">
        <f t="shared" si="44"/>
        <v>0.4</v>
      </c>
      <c r="U735">
        <f t="shared" si="45"/>
        <v>3.2</v>
      </c>
      <c r="V735">
        <f t="shared" si="46"/>
        <v>1.1187724999999999</v>
      </c>
      <c r="W735">
        <f t="shared" si="47"/>
        <v>1.3515703750000001</v>
      </c>
    </row>
    <row r="736" spans="1:23" x14ac:dyDescent="0.25">
      <c r="A736" t="s">
        <v>2820</v>
      </c>
      <c r="B736" s="1">
        <v>43116</v>
      </c>
      <c r="C736" t="s">
        <v>2821</v>
      </c>
      <c r="D736" t="s">
        <v>2822</v>
      </c>
      <c r="E736" t="s">
        <v>2823</v>
      </c>
      <c r="F736" s="1">
        <v>43090</v>
      </c>
      <c r="G736">
        <v>1</v>
      </c>
      <c r="H736">
        <v>17968</v>
      </c>
      <c r="I736">
        <v>30</v>
      </c>
      <c r="J736">
        <v>2</v>
      </c>
      <c r="K736">
        <v>1</v>
      </c>
      <c r="L736" t="b">
        <v>0</v>
      </c>
      <c r="M736" t="b">
        <v>0</v>
      </c>
      <c r="N736" t="b">
        <v>0</v>
      </c>
      <c r="O736">
        <v>26</v>
      </c>
      <c r="P736">
        <v>3</v>
      </c>
      <c r="Q736" s="2">
        <v>0</v>
      </c>
      <c r="R736" s="2">
        <v>0</v>
      </c>
      <c r="S736" s="2">
        <v>0</v>
      </c>
      <c r="T736">
        <f t="shared" si="44"/>
        <v>0.4</v>
      </c>
      <c r="U736">
        <f t="shared" si="45"/>
        <v>-2.2000000000000002</v>
      </c>
      <c r="V736">
        <f t="shared" si="46"/>
        <v>8.9839999999999989E-3</v>
      </c>
      <c r="W736">
        <f t="shared" si="47"/>
        <v>-0.38685560000000002</v>
      </c>
    </row>
    <row r="737" spans="1:23" x14ac:dyDescent="0.25">
      <c r="A737" t="s">
        <v>2824</v>
      </c>
      <c r="B737" s="1">
        <v>43056</v>
      </c>
      <c r="C737" t="s">
        <v>2825</v>
      </c>
      <c r="D737" t="s">
        <v>2422</v>
      </c>
      <c r="E737" t="s">
        <v>2826</v>
      </c>
      <c r="F737" s="1">
        <v>43049</v>
      </c>
      <c r="G737">
        <v>1</v>
      </c>
      <c r="H737">
        <v>629166</v>
      </c>
      <c r="I737">
        <v>8985</v>
      </c>
      <c r="J737">
        <v>463</v>
      </c>
      <c r="K737">
        <v>1030</v>
      </c>
      <c r="L737" t="b">
        <v>0</v>
      </c>
      <c r="M737" t="b">
        <v>0</v>
      </c>
      <c r="N737" t="b">
        <v>0</v>
      </c>
      <c r="O737">
        <v>7</v>
      </c>
      <c r="P737">
        <v>4</v>
      </c>
      <c r="Q737" s="2">
        <v>0.01</v>
      </c>
      <c r="R737" s="2">
        <v>0</v>
      </c>
      <c r="S737" s="2">
        <v>0</v>
      </c>
      <c r="T737">
        <f t="shared" si="44"/>
        <v>0.4</v>
      </c>
      <c r="U737">
        <f t="shared" si="45"/>
        <v>2.6</v>
      </c>
      <c r="V737">
        <f t="shared" si="46"/>
        <v>0.41458300000000003</v>
      </c>
      <c r="W737">
        <f t="shared" si="47"/>
        <v>0.95510405000000009</v>
      </c>
    </row>
    <row r="738" spans="1:23" x14ac:dyDescent="0.25">
      <c r="A738" t="s">
        <v>2827</v>
      </c>
      <c r="B738" s="1">
        <v>43055</v>
      </c>
      <c r="C738" t="s">
        <v>2828</v>
      </c>
      <c r="D738" t="s">
        <v>2829</v>
      </c>
      <c r="E738" t="s">
        <v>2830</v>
      </c>
      <c r="F738" s="1">
        <v>43054</v>
      </c>
      <c r="G738">
        <v>1</v>
      </c>
      <c r="H738">
        <v>17129</v>
      </c>
      <c r="I738">
        <v>455</v>
      </c>
      <c r="J738">
        <v>18</v>
      </c>
      <c r="K738">
        <v>101</v>
      </c>
      <c r="L738" t="b">
        <v>0</v>
      </c>
      <c r="M738" t="b">
        <v>0</v>
      </c>
      <c r="N738" t="b">
        <v>0</v>
      </c>
      <c r="O738">
        <v>1</v>
      </c>
      <c r="P738">
        <v>1</v>
      </c>
      <c r="Q738" s="2">
        <v>0.03</v>
      </c>
      <c r="R738" s="2">
        <v>0</v>
      </c>
      <c r="S738" s="2">
        <v>0.01</v>
      </c>
      <c r="T738">
        <f t="shared" si="44"/>
        <v>0.4</v>
      </c>
      <c r="U738">
        <f t="shared" si="45"/>
        <v>0.8</v>
      </c>
      <c r="V738">
        <f t="shared" si="46"/>
        <v>0.55856449999999991</v>
      </c>
      <c r="W738">
        <f t="shared" si="47"/>
        <v>0.55549757499999997</v>
      </c>
    </row>
    <row r="739" spans="1:23" x14ac:dyDescent="0.25">
      <c r="A739" t="s">
        <v>2831</v>
      </c>
      <c r="B739" s="1">
        <v>43103</v>
      </c>
      <c r="C739" t="s">
        <v>2832</v>
      </c>
      <c r="D739" t="s">
        <v>2833</v>
      </c>
      <c r="E739" t="s">
        <v>2834</v>
      </c>
      <c r="F739" s="1">
        <v>43091</v>
      </c>
      <c r="G739">
        <v>1</v>
      </c>
      <c r="H739">
        <v>106781</v>
      </c>
      <c r="I739">
        <v>3125</v>
      </c>
      <c r="J739">
        <v>187</v>
      </c>
      <c r="K739">
        <v>206</v>
      </c>
      <c r="L739" t="b">
        <v>0</v>
      </c>
      <c r="M739" t="b">
        <v>0</v>
      </c>
      <c r="N739" t="b">
        <v>0</v>
      </c>
      <c r="O739">
        <v>12</v>
      </c>
      <c r="P739">
        <v>11</v>
      </c>
      <c r="Q739" s="2">
        <v>0.03</v>
      </c>
      <c r="R739" s="2">
        <v>0</v>
      </c>
      <c r="S739" s="2">
        <v>0</v>
      </c>
      <c r="T739">
        <f t="shared" si="44"/>
        <v>0.4</v>
      </c>
      <c r="U739">
        <f t="shared" si="45"/>
        <v>8.6000000000000014</v>
      </c>
      <c r="V739">
        <f t="shared" si="46"/>
        <v>0.3533905</v>
      </c>
      <c r="W739">
        <f t="shared" si="47"/>
        <v>2.4336866750000006</v>
      </c>
    </row>
    <row r="740" spans="1:23" x14ac:dyDescent="0.25">
      <c r="A740" t="s">
        <v>2835</v>
      </c>
      <c r="B740" s="1">
        <v>43088</v>
      </c>
      <c r="C740" t="s">
        <v>2836</v>
      </c>
      <c r="D740" t="s">
        <v>2837</v>
      </c>
      <c r="E740" t="s">
        <v>2838</v>
      </c>
      <c r="F740" s="1">
        <v>43082</v>
      </c>
      <c r="G740">
        <v>1</v>
      </c>
      <c r="H740">
        <v>248200</v>
      </c>
      <c r="I740">
        <v>24531</v>
      </c>
      <c r="J740">
        <v>455</v>
      </c>
      <c r="K740">
        <v>2122</v>
      </c>
      <c r="L740" t="b">
        <v>0</v>
      </c>
      <c r="M740" t="b">
        <v>0</v>
      </c>
      <c r="N740" t="b">
        <v>0</v>
      </c>
      <c r="O740">
        <v>6</v>
      </c>
      <c r="P740">
        <v>6</v>
      </c>
      <c r="Q740" s="2">
        <v>0.1</v>
      </c>
      <c r="R740" s="2">
        <v>0</v>
      </c>
      <c r="S740" s="2">
        <v>0.01</v>
      </c>
      <c r="T740">
        <f t="shared" si="44"/>
        <v>0.4</v>
      </c>
      <c r="U740">
        <f t="shared" si="45"/>
        <v>4.8000000000000007</v>
      </c>
      <c r="V740">
        <f t="shared" si="46"/>
        <v>1.3741000000000003</v>
      </c>
      <c r="W740">
        <f t="shared" si="47"/>
        <v>1.8409350000000004</v>
      </c>
    </row>
    <row r="741" spans="1:23" x14ac:dyDescent="0.25">
      <c r="A741" t="s">
        <v>2839</v>
      </c>
      <c r="B741" s="1">
        <v>43232</v>
      </c>
      <c r="C741" t="s">
        <v>2840</v>
      </c>
      <c r="D741" t="s">
        <v>881</v>
      </c>
      <c r="E741" t="s">
        <v>2841</v>
      </c>
      <c r="F741" s="1">
        <v>43227</v>
      </c>
      <c r="G741">
        <v>1</v>
      </c>
      <c r="H741">
        <v>1431462</v>
      </c>
      <c r="I741">
        <v>29689</v>
      </c>
      <c r="J741">
        <v>943</v>
      </c>
      <c r="K741">
        <v>2937</v>
      </c>
      <c r="L741" t="b">
        <v>0</v>
      </c>
      <c r="M741" t="b">
        <v>0</v>
      </c>
      <c r="N741" t="b">
        <v>0</v>
      </c>
      <c r="O741">
        <v>5</v>
      </c>
      <c r="P741">
        <v>4</v>
      </c>
      <c r="Q741" s="2">
        <v>0.02</v>
      </c>
      <c r="R741" s="2">
        <v>0</v>
      </c>
      <c r="S741" s="2">
        <v>0</v>
      </c>
      <c r="T741">
        <f t="shared" si="44"/>
        <v>0.4</v>
      </c>
      <c r="U741">
        <f t="shared" si="45"/>
        <v>3</v>
      </c>
      <c r="V741">
        <f t="shared" si="46"/>
        <v>0.91573100000000007</v>
      </c>
      <c r="W741">
        <f t="shared" si="47"/>
        <v>1.2305058500000001</v>
      </c>
    </row>
    <row r="742" spans="1:23" x14ac:dyDescent="0.25">
      <c r="A742" t="s">
        <v>2842</v>
      </c>
      <c r="B742" s="1">
        <v>43109</v>
      </c>
      <c r="C742" t="s">
        <v>2843</v>
      </c>
      <c r="D742" t="s">
        <v>888</v>
      </c>
      <c r="E742" t="s">
        <v>2844</v>
      </c>
      <c r="F742" s="1">
        <v>43108</v>
      </c>
      <c r="G742">
        <v>1</v>
      </c>
      <c r="H742">
        <v>235830</v>
      </c>
      <c r="I742">
        <v>9376</v>
      </c>
      <c r="J742">
        <v>581</v>
      </c>
      <c r="K742">
        <v>501</v>
      </c>
      <c r="L742" t="b">
        <v>0</v>
      </c>
      <c r="M742" t="b">
        <v>0</v>
      </c>
      <c r="N742" t="b">
        <v>0</v>
      </c>
      <c r="O742">
        <v>1</v>
      </c>
      <c r="P742">
        <v>1</v>
      </c>
      <c r="Q742" s="2">
        <v>0.04</v>
      </c>
      <c r="R742" s="2">
        <v>0</v>
      </c>
      <c r="S742" s="2">
        <v>0</v>
      </c>
      <c r="T742">
        <f t="shared" si="44"/>
        <v>0.4</v>
      </c>
      <c r="U742">
        <f t="shared" si="45"/>
        <v>0.8</v>
      </c>
      <c r="V742">
        <f t="shared" si="46"/>
        <v>0.51791500000000001</v>
      </c>
      <c r="W742">
        <f t="shared" si="47"/>
        <v>0.54127025000000006</v>
      </c>
    </row>
    <row r="743" spans="1:23" x14ac:dyDescent="0.25">
      <c r="A743" t="s">
        <v>2845</v>
      </c>
      <c r="B743" s="1">
        <v>43144</v>
      </c>
      <c r="C743" t="s">
        <v>2846</v>
      </c>
      <c r="D743" t="s">
        <v>2343</v>
      </c>
      <c r="E743" t="s">
        <v>2847</v>
      </c>
      <c r="F743" s="1">
        <v>43138</v>
      </c>
      <c r="G743">
        <v>1</v>
      </c>
      <c r="H743">
        <v>3902</v>
      </c>
      <c r="I743">
        <v>21</v>
      </c>
      <c r="J743">
        <v>6</v>
      </c>
      <c r="K743">
        <v>20</v>
      </c>
      <c r="L743" t="b">
        <v>0</v>
      </c>
      <c r="M743" t="b">
        <v>0</v>
      </c>
      <c r="N743" t="b">
        <v>0</v>
      </c>
      <c r="O743">
        <v>6</v>
      </c>
      <c r="P743">
        <v>4</v>
      </c>
      <c r="Q743" s="2">
        <v>0.01</v>
      </c>
      <c r="R743" s="2">
        <v>0</v>
      </c>
      <c r="S743" s="2">
        <v>0.01</v>
      </c>
      <c r="T743">
        <f t="shared" si="44"/>
        <v>0.4</v>
      </c>
      <c r="U743">
        <f t="shared" si="45"/>
        <v>2.8000000000000003</v>
      </c>
      <c r="V743">
        <f t="shared" si="46"/>
        <v>0.35195100000000001</v>
      </c>
      <c r="W743">
        <f t="shared" si="47"/>
        <v>0.98318285000000005</v>
      </c>
    </row>
    <row r="744" spans="1:23" x14ac:dyDescent="0.25">
      <c r="A744" t="s">
        <v>2848</v>
      </c>
      <c r="B744" s="1">
        <v>43129</v>
      </c>
      <c r="C744" t="s">
        <v>2849</v>
      </c>
      <c r="D744" t="s">
        <v>2850</v>
      </c>
      <c r="E744" t="s">
        <v>2851</v>
      </c>
      <c r="F744" s="1">
        <v>41247</v>
      </c>
      <c r="G744">
        <v>1</v>
      </c>
      <c r="H744">
        <v>127623</v>
      </c>
      <c r="I744">
        <v>694</v>
      </c>
      <c r="J744">
        <v>7</v>
      </c>
      <c r="K744">
        <v>104</v>
      </c>
      <c r="L744" t="b">
        <v>0</v>
      </c>
      <c r="M744" t="b">
        <v>0</v>
      </c>
      <c r="N744" t="b">
        <v>0</v>
      </c>
      <c r="O744">
        <v>1882</v>
      </c>
      <c r="P744">
        <v>5</v>
      </c>
      <c r="Q744" s="2">
        <v>0.01</v>
      </c>
      <c r="R744" s="2">
        <v>0</v>
      </c>
      <c r="S744" s="2">
        <v>0</v>
      </c>
      <c r="T744">
        <f t="shared" si="44"/>
        <v>0.4</v>
      </c>
      <c r="U744">
        <f t="shared" si="45"/>
        <v>-371.40000000000003</v>
      </c>
      <c r="V744">
        <f t="shared" si="46"/>
        <v>0.1638115</v>
      </c>
      <c r="W744">
        <f t="shared" si="47"/>
        <v>-92.632665975000009</v>
      </c>
    </row>
    <row r="745" spans="1:23" x14ac:dyDescent="0.25">
      <c r="A745" t="s">
        <v>2852</v>
      </c>
      <c r="B745" s="1">
        <v>43176</v>
      </c>
      <c r="C745" t="s">
        <v>2853</v>
      </c>
      <c r="D745" t="s">
        <v>2854</v>
      </c>
      <c r="E745" t="s">
        <v>2855</v>
      </c>
      <c r="F745" s="1">
        <v>43163</v>
      </c>
      <c r="G745">
        <v>1</v>
      </c>
      <c r="H745">
        <v>2085977</v>
      </c>
      <c r="I745">
        <v>20609</v>
      </c>
      <c r="J745">
        <v>4302</v>
      </c>
      <c r="K745">
        <v>3114</v>
      </c>
      <c r="L745" t="b">
        <v>0</v>
      </c>
      <c r="M745" t="b">
        <v>0</v>
      </c>
      <c r="N745" t="b">
        <v>0</v>
      </c>
      <c r="O745">
        <v>13</v>
      </c>
      <c r="P745">
        <v>12</v>
      </c>
      <c r="Q745" s="2">
        <v>0.01</v>
      </c>
      <c r="R745" s="2">
        <v>0</v>
      </c>
      <c r="S745" s="2">
        <v>0</v>
      </c>
      <c r="T745">
        <f t="shared" si="44"/>
        <v>0.4</v>
      </c>
      <c r="U745">
        <f t="shared" si="45"/>
        <v>9.4000000000000021</v>
      </c>
      <c r="V745">
        <f t="shared" si="46"/>
        <v>1.1429885</v>
      </c>
      <c r="W745">
        <f t="shared" si="47"/>
        <v>2.9100459750000005</v>
      </c>
    </row>
    <row r="746" spans="1:23" x14ac:dyDescent="0.25">
      <c r="A746" t="s">
        <v>2856</v>
      </c>
      <c r="B746" s="1">
        <v>43081</v>
      </c>
      <c r="C746" t="s">
        <v>2857</v>
      </c>
      <c r="D746" t="s">
        <v>2618</v>
      </c>
      <c r="E746" t="s">
        <v>2858</v>
      </c>
      <c r="F746" s="1">
        <v>43074</v>
      </c>
      <c r="G746">
        <v>1</v>
      </c>
      <c r="H746">
        <v>215732</v>
      </c>
      <c r="I746">
        <v>1076</v>
      </c>
      <c r="J746">
        <v>74</v>
      </c>
      <c r="K746">
        <v>1249</v>
      </c>
      <c r="L746" t="b">
        <v>0</v>
      </c>
      <c r="M746" t="b">
        <v>0</v>
      </c>
      <c r="N746" t="b">
        <v>0</v>
      </c>
      <c r="O746">
        <v>7</v>
      </c>
      <c r="P746">
        <v>6</v>
      </c>
      <c r="Q746" s="2">
        <v>0</v>
      </c>
      <c r="R746" s="2">
        <v>0</v>
      </c>
      <c r="S746" s="2">
        <v>0.01</v>
      </c>
      <c r="T746">
        <f t="shared" si="44"/>
        <v>0.4</v>
      </c>
      <c r="U746">
        <f t="shared" si="45"/>
        <v>4.6000000000000005</v>
      </c>
      <c r="V746">
        <f t="shared" si="46"/>
        <v>0.35786600000000002</v>
      </c>
      <c r="W746">
        <f t="shared" si="47"/>
        <v>1.4352531000000002</v>
      </c>
    </row>
    <row r="747" spans="1:23" x14ac:dyDescent="0.25">
      <c r="A747" t="s">
        <v>2859</v>
      </c>
      <c r="B747" s="1">
        <v>43099</v>
      </c>
      <c r="C747" t="s">
        <v>2860</v>
      </c>
      <c r="D747" t="s">
        <v>2861</v>
      </c>
      <c r="E747" t="s">
        <v>2862</v>
      </c>
      <c r="F747" s="1">
        <v>43090</v>
      </c>
      <c r="G747">
        <v>1</v>
      </c>
      <c r="H747">
        <v>121344</v>
      </c>
      <c r="I747">
        <v>989</v>
      </c>
      <c r="J747">
        <v>27</v>
      </c>
      <c r="K747">
        <v>118</v>
      </c>
      <c r="L747" t="b">
        <v>0</v>
      </c>
      <c r="M747" t="b">
        <v>0</v>
      </c>
      <c r="N747" t="b">
        <v>0</v>
      </c>
      <c r="O747">
        <v>9</v>
      </c>
      <c r="P747">
        <v>9</v>
      </c>
      <c r="Q747" s="2">
        <v>0.01</v>
      </c>
      <c r="R747" s="2">
        <v>0</v>
      </c>
      <c r="S747" s="2">
        <v>0</v>
      </c>
      <c r="T747">
        <f t="shared" si="44"/>
        <v>0.4</v>
      </c>
      <c r="U747">
        <f t="shared" si="45"/>
        <v>7.2</v>
      </c>
      <c r="V747">
        <f t="shared" si="46"/>
        <v>0.16067200000000001</v>
      </c>
      <c r="W747">
        <f t="shared" si="47"/>
        <v>2.0162352000000001</v>
      </c>
    </row>
    <row r="748" spans="1:23" x14ac:dyDescent="0.25">
      <c r="A748" t="s">
        <v>2863</v>
      </c>
      <c r="B748" s="1">
        <v>43075</v>
      </c>
      <c r="C748" t="s">
        <v>2864</v>
      </c>
      <c r="D748" t="s">
        <v>2865</v>
      </c>
      <c r="E748" t="s">
        <v>2866</v>
      </c>
      <c r="F748" s="1">
        <v>43068</v>
      </c>
      <c r="G748">
        <v>1</v>
      </c>
      <c r="H748">
        <v>373594</v>
      </c>
      <c r="I748">
        <v>3333</v>
      </c>
      <c r="J748">
        <v>168</v>
      </c>
      <c r="K748">
        <v>592</v>
      </c>
      <c r="L748" t="b">
        <v>0</v>
      </c>
      <c r="M748" t="b">
        <v>0</v>
      </c>
      <c r="N748" t="b">
        <v>0</v>
      </c>
      <c r="O748">
        <v>7</v>
      </c>
      <c r="P748">
        <v>6</v>
      </c>
      <c r="Q748" s="2">
        <v>0.01</v>
      </c>
      <c r="R748" s="2">
        <v>0</v>
      </c>
      <c r="S748" s="2">
        <v>0</v>
      </c>
      <c r="T748">
        <f t="shared" si="44"/>
        <v>0.4</v>
      </c>
      <c r="U748">
        <f t="shared" si="45"/>
        <v>4.6000000000000005</v>
      </c>
      <c r="V748">
        <f t="shared" si="46"/>
        <v>0.28679699999999997</v>
      </c>
      <c r="W748">
        <f t="shared" si="47"/>
        <v>1.4103789500000001</v>
      </c>
    </row>
    <row r="749" spans="1:23" x14ac:dyDescent="0.25">
      <c r="A749" t="s">
        <v>2867</v>
      </c>
      <c r="B749" s="1">
        <v>43054</v>
      </c>
      <c r="C749" t="s">
        <v>2868</v>
      </c>
      <c r="D749" t="s">
        <v>2869</v>
      </c>
      <c r="E749" t="s">
        <v>2870</v>
      </c>
      <c r="F749" s="1">
        <v>43048</v>
      </c>
      <c r="G749">
        <v>1</v>
      </c>
      <c r="H749">
        <v>55901</v>
      </c>
      <c r="I749">
        <v>477</v>
      </c>
      <c r="J749">
        <v>132</v>
      </c>
      <c r="K749">
        <v>105</v>
      </c>
      <c r="L749" t="b">
        <v>0</v>
      </c>
      <c r="M749" t="b">
        <v>0</v>
      </c>
      <c r="N749" t="b">
        <v>0</v>
      </c>
      <c r="O749">
        <v>6</v>
      </c>
      <c r="P749">
        <v>2</v>
      </c>
      <c r="Q749" s="2">
        <v>0.01</v>
      </c>
      <c r="R749" s="2">
        <v>0</v>
      </c>
      <c r="S749" s="2">
        <v>0</v>
      </c>
      <c r="T749">
        <f t="shared" si="44"/>
        <v>0.4</v>
      </c>
      <c r="U749">
        <f t="shared" si="45"/>
        <v>0.8</v>
      </c>
      <c r="V749">
        <f t="shared" si="46"/>
        <v>0.12795049999999999</v>
      </c>
      <c r="W749">
        <f t="shared" si="47"/>
        <v>0.40478267500000004</v>
      </c>
    </row>
    <row r="750" spans="1:23" x14ac:dyDescent="0.25">
      <c r="A750" t="s">
        <v>2871</v>
      </c>
      <c r="B750" s="1">
        <v>43137</v>
      </c>
      <c r="C750" t="s">
        <v>2872</v>
      </c>
      <c r="D750" t="s">
        <v>2873</v>
      </c>
      <c r="E750" t="s">
        <v>2874</v>
      </c>
      <c r="F750" s="1">
        <v>43131</v>
      </c>
      <c r="G750">
        <v>1</v>
      </c>
      <c r="H750">
        <v>188158</v>
      </c>
      <c r="I750">
        <v>7726</v>
      </c>
      <c r="J750">
        <v>344</v>
      </c>
      <c r="K750">
        <v>778</v>
      </c>
      <c r="L750" t="b">
        <v>0</v>
      </c>
      <c r="M750" t="b">
        <v>0</v>
      </c>
      <c r="N750" t="b">
        <v>0</v>
      </c>
      <c r="O750">
        <v>6</v>
      </c>
      <c r="P750">
        <v>5</v>
      </c>
      <c r="Q750" s="2">
        <v>0.04</v>
      </c>
      <c r="R750" s="2">
        <v>0</v>
      </c>
      <c r="S750" s="2">
        <v>0</v>
      </c>
      <c r="T750">
        <f t="shared" si="44"/>
        <v>0.4</v>
      </c>
      <c r="U750">
        <f t="shared" si="45"/>
        <v>3.8</v>
      </c>
      <c r="V750">
        <f t="shared" si="46"/>
        <v>0.49407900000000005</v>
      </c>
      <c r="W750">
        <f t="shared" si="47"/>
        <v>1.28292765</v>
      </c>
    </row>
    <row r="751" spans="1:23" x14ac:dyDescent="0.25">
      <c r="A751" t="s">
        <v>2875</v>
      </c>
      <c r="B751" s="1">
        <v>43098</v>
      </c>
      <c r="C751" t="s">
        <v>2876</v>
      </c>
      <c r="D751" t="s">
        <v>162</v>
      </c>
      <c r="E751" t="s">
        <v>2877</v>
      </c>
      <c r="F751" s="1">
        <v>43090</v>
      </c>
      <c r="G751">
        <v>1</v>
      </c>
      <c r="H751">
        <v>10661</v>
      </c>
      <c r="I751">
        <v>178</v>
      </c>
      <c r="J751">
        <v>26</v>
      </c>
      <c r="K751">
        <v>195</v>
      </c>
      <c r="L751" t="b">
        <v>0</v>
      </c>
      <c r="M751" t="b">
        <v>0</v>
      </c>
      <c r="N751" t="b">
        <v>0</v>
      </c>
      <c r="O751">
        <v>8</v>
      </c>
      <c r="P751">
        <v>8</v>
      </c>
      <c r="Q751" s="2">
        <v>0.02</v>
      </c>
      <c r="R751" s="2">
        <v>0</v>
      </c>
      <c r="S751" s="2">
        <v>0.02</v>
      </c>
      <c r="T751">
        <f t="shared" si="44"/>
        <v>0.4</v>
      </c>
      <c r="U751">
        <f t="shared" si="45"/>
        <v>6.4</v>
      </c>
      <c r="V751">
        <f t="shared" si="46"/>
        <v>0.70533049999999997</v>
      </c>
      <c r="W751">
        <f t="shared" si="47"/>
        <v>2.0068656750000002</v>
      </c>
    </row>
    <row r="752" spans="1:23" x14ac:dyDescent="0.25">
      <c r="A752" t="s">
        <v>2878</v>
      </c>
      <c r="B752" s="1">
        <v>43124</v>
      </c>
      <c r="C752" t="s">
        <v>2879</v>
      </c>
      <c r="D752" t="s">
        <v>2880</v>
      </c>
      <c r="E752" t="s">
        <v>2881</v>
      </c>
      <c r="F752" s="1">
        <v>43119</v>
      </c>
      <c r="G752">
        <v>1</v>
      </c>
      <c r="H752">
        <v>7399</v>
      </c>
      <c r="I752">
        <v>148</v>
      </c>
      <c r="J752">
        <v>7</v>
      </c>
      <c r="K752">
        <v>17</v>
      </c>
      <c r="L752" t="b">
        <v>0</v>
      </c>
      <c r="M752" t="b">
        <v>0</v>
      </c>
      <c r="N752" t="b">
        <v>0</v>
      </c>
      <c r="O752">
        <v>5</v>
      </c>
      <c r="P752">
        <v>4</v>
      </c>
      <c r="Q752" s="2">
        <v>0.02</v>
      </c>
      <c r="R752" s="2">
        <v>0</v>
      </c>
      <c r="S752" s="2">
        <v>0</v>
      </c>
      <c r="T752">
        <f t="shared" si="44"/>
        <v>0.4</v>
      </c>
      <c r="U752">
        <f t="shared" si="45"/>
        <v>3</v>
      </c>
      <c r="V752">
        <f t="shared" si="46"/>
        <v>0.20369950000000001</v>
      </c>
      <c r="W752">
        <f t="shared" si="47"/>
        <v>0.98129482499999998</v>
      </c>
    </row>
    <row r="753" spans="1:23" x14ac:dyDescent="0.25">
      <c r="A753" t="s">
        <v>2882</v>
      </c>
      <c r="B753" s="1">
        <v>43139</v>
      </c>
      <c r="C753" t="s">
        <v>2883</v>
      </c>
      <c r="D753" t="s">
        <v>707</v>
      </c>
      <c r="E753" t="s">
        <v>2884</v>
      </c>
      <c r="F753" s="1">
        <v>43132</v>
      </c>
      <c r="G753">
        <v>1</v>
      </c>
      <c r="H753">
        <v>1235417</v>
      </c>
      <c r="I753">
        <v>4918</v>
      </c>
      <c r="J753">
        <v>137</v>
      </c>
      <c r="K753">
        <v>365</v>
      </c>
      <c r="L753" t="b">
        <v>0</v>
      </c>
      <c r="M753" t="b">
        <v>0</v>
      </c>
      <c r="N753" t="b">
        <v>0</v>
      </c>
      <c r="O753">
        <v>7</v>
      </c>
      <c r="P753">
        <v>4</v>
      </c>
      <c r="Q753" s="2">
        <v>0</v>
      </c>
      <c r="R753" s="2">
        <v>0</v>
      </c>
      <c r="S753" s="2">
        <v>0</v>
      </c>
      <c r="T753">
        <f t="shared" si="44"/>
        <v>0.4</v>
      </c>
      <c r="U753">
        <f t="shared" si="45"/>
        <v>2.6</v>
      </c>
      <c r="V753">
        <f t="shared" si="46"/>
        <v>0.61770849999999999</v>
      </c>
      <c r="W753">
        <f t="shared" si="47"/>
        <v>1.0261979750000001</v>
      </c>
    </row>
    <row r="754" spans="1:23" x14ac:dyDescent="0.25">
      <c r="A754" t="s">
        <v>2885</v>
      </c>
      <c r="B754" s="1">
        <v>43138</v>
      </c>
      <c r="C754" t="s">
        <v>2886</v>
      </c>
      <c r="D754" t="s">
        <v>497</v>
      </c>
      <c r="E754" t="s">
        <v>2887</v>
      </c>
      <c r="F754" s="1">
        <v>43131</v>
      </c>
      <c r="G754">
        <v>1</v>
      </c>
      <c r="H754">
        <v>173330</v>
      </c>
      <c r="I754">
        <v>3792</v>
      </c>
      <c r="J754">
        <v>422</v>
      </c>
      <c r="K754">
        <v>574</v>
      </c>
      <c r="L754" t="b">
        <v>0</v>
      </c>
      <c r="M754" t="b">
        <v>0</v>
      </c>
      <c r="N754" t="b">
        <v>0</v>
      </c>
      <c r="O754">
        <v>7</v>
      </c>
      <c r="P754">
        <v>6</v>
      </c>
      <c r="Q754" s="2">
        <v>0.02</v>
      </c>
      <c r="R754" s="2">
        <v>0</v>
      </c>
      <c r="S754" s="2">
        <v>0</v>
      </c>
      <c r="T754">
        <f t="shared" si="44"/>
        <v>0.4</v>
      </c>
      <c r="U754">
        <f t="shared" si="45"/>
        <v>4.6000000000000005</v>
      </c>
      <c r="V754">
        <f t="shared" si="46"/>
        <v>0.286665</v>
      </c>
      <c r="W754">
        <f t="shared" si="47"/>
        <v>1.41033275</v>
      </c>
    </row>
    <row r="755" spans="1:23" x14ac:dyDescent="0.25">
      <c r="A755" t="s">
        <v>2888</v>
      </c>
      <c r="B755" s="1">
        <v>43109</v>
      </c>
      <c r="C755" t="s">
        <v>2889</v>
      </c>
      <c r="D755" t="s">
        <v>57</v>
      </c>
      <c r="E755" t="s">
        <v>2890</v>
      </c>
      <c r="F755" s="1">
        <v>43103</v>
      </c>
      <c r="G755">
        <v>1</v>
      </c>
      <c r="H755">
        <v>198076</v>
      </c>
      <c r="I755">
        <v>1286</v>
      </c>
      <c r="J755">
        <v>272</v>
      </c>
      <c r="K755">
        <v>637</v>
      </c>
      <c r="L755" t="b">
        <v>0</v>
      </c>
      <c r="M755" t="b">
        <v>0</v>
      </c>
      <c r="N755" t="b">
        <v>0</v>
      </c>
      <c r="O755">
        <v>6</v>
      </c>
      <c r="P755">
        <v>5</v>
      </c>
      <c r="Q755" s="2">
        <v>0.01</v>
      </c>
      <c r="R755" s="2">
        <v>0</v>
      </c>
      <c r="S755" s="2">
        <v>0</v>
      </c>
      <c r="T755">
        <f t="shared" si="44"/>
        <v>0.4</v>
      </c>
      <c r="U755">
        <f t="shared" si="45"/>
        <v>3.8</v>
      </c>
      <c r="V755">
        <f t="shared" si="46"/>
        <v>0.19903799999999999</v>
      </c>
      <c r="W755">
        <f t="shared" si="47"/>
        <v>1.1796632999999999</v>
      </c>
    </row>
    <row r="756" spans="1:23" x14ac:dyDescent="0.25">
      <c r="A756" t="s">
        <v>2891</v>
      </c>
      <c r="B756" s="1">
        <v>43114</v>
      </c>
      <c r="C756" t="s">
        <v>2892</v>
      </c>
      <c r="D756" t="s">
        <v>1158</v>
      </c>
      <c r="E756" t="s">
        <v>2893</v>
      </c>
      <c r="F756" s="1">
        <v>43108</v>
      </c>
      <c r="G756">
        <v>1</v>
      </c>
      <c r="H756">
        <v>1429113</v>
      </c>
      <c r="I756">
        <v>34531</v>
      </c>
      <c r="J756">
        <v>1045</v>
      </c>
      <c r="K756">
        <v>4542</v>
      </c>
      <c r="L756" t="b">
        <v>0</v>
      </c>
      <c r="M756" t="b">
        <v>0</v>
      </c>
      <c r="N756" t="b">
        <v>0</v>
      </c>
      <c r="O756">
        <v>6</v>
      </c>
      <c r="P756">
        <v>4</v>
      </c>
      <c r="Q756" s="2">
        <v>0.02</v>
      </c>
      <c r="R756" s="2">
        <v>0</v>
      </c>
      <c r="S756" s="2">
        <v>0</v>
      </c>
      <c r="T756">
        <f t="shared" si="44"/>
        <v>0.4</v>
      </c>
      <c r="U756">
        <f t="shared" si="45"/>
        <v>2.8000000000000003</v>
      </c>
      <c r="V756">
        <f t="shared" si="46"/>
        <v>0.91455649999999999</v>
      </c>
      <c r="W756">
        <f t="shared" si="47"/>
        <v>1.1800947750000002</v>
      </c>
    </row>
    <row r="757" spans="1:23" x14ac:dyDescent="0.25">
      <c r="A757" t="s">
        <v>2894</v>
      </c>
      <c r="B757" s="1">
        <v>43089</v>
      </c>
      <c r="C757" t="s">
        <v>2895</v>
      </c>
      <c r="D757" t="s">
        <v>2896</v>
      </c>
      <c r="E757" t="s">
        <v>2897</v>
      </c>
      <c r="F757" s="1">
        <v>43082</v>
      </c>
      <c r="G757">
        <v>1</v>
      </c>
      <c r="H757">
        <v>971657</v>
      </c>
      <c r="I757">
        <v>51428</v>
      </c>
      <c r="J757">
        <v>4491</v>
      </c>
      <c r="K757">
        <v>7819</v>
      </c>
      <c r="L757" t="b">
        <v>0</v>
      </c>
      <c r="M757" t="b">
        <v>0</v>
      </c>
      <c r="N757" t="b">
        <v>0</v>
      </c>
      <c r="O757">
        <v>7</v>
      </c>
      <c r="P757">
        <v>7</v>
      </c>
      <c r="Q757" s="2">
        <v>0.05</v>
      </c>
      <c r="R757" s="2">
        <v>0</v>
      </c>
      <c r="S757" s="2">
        <v>0.01</v>
      </c>
      <c r="T757">
        <f t="shared" si="44"/>
        <v>0.4</v>
      </c>
      <c r="U757">
        <f t="shared" si="45"/>
        <v>5.6000000000000005</v>
      </c>
      <c r="V757">
        <f t="shared" si="46"/>
        <v>1.2358285000000002</v>
      </c>
      <c r="W757">
        <f t="shared" si="47"/>
        <v>1.9925399750000001</v>
      </c>
    </row>
    <row r="758" spans="1:23" x14ac:dyDescent="0.25">
      <c r="A758" t="s">
        <v>2898</v>
      </c>
      <c r="B758" s="1">
        <v>43265</v>
      </c>
      <c r="C758" t="s">
        <v>2899</v>
      </c>
      <c r="D758" t="s">
        <v>2900</v>
      </c>
      <c r="E758" t="s">
        <v>2901</v>
      </c>
      <c r="F758" s="1">
        <v>43262</v>
      </c>
      <c r="G758">
        <v>1</v>
      </c>
      <c r="H758">
        <v>317542</v>
      </c>
      <c r="I758">
        <v>7039</v>
      </c>
      <c r="J758">
        <v>177</v>
      </c>
      <c r="K758">
        <v>320</v>
      </c>
      <c r="L758" t="b">
        <v>0</v>
      </c>
      <c r="M758" t="b">
        <v>0</v>
      </c>
      <c r="N758" t="b">
        <v>0</v>
      </c>
      <c r="O758">
        <v>3</v>
      </c>
      <c r="P758">
        <v>2</v>
      </c>
      <c r="Q758" s="2">
        <v>0.02</v>
      </c>
      <c r="R758" s="2">
        <v>0</v>
      </c>
      <c r="S758" s="2">
        <v>0</v>
      </c>
      <c r="T758">
        <f t="shared" si="44"/>
        <v>0.4</v>
      </c>
      <c r="U758">
        <f t="shared" si="45"/>
        <v>1.4000000000000001</v>
      </c>
      <c r="V758">
        <f t="shared" si="46"/>
        <v>0.35877100000000001</v>
      </c>
      <c r="W758">
        <f t="shared" si="47"/>
        <v>0.63556984999999999</v>
      </c>
    </row>
    <row r="759" spans="1:23" x14ac:dyDescent="0.25">
      <c r="A759" t="s">
        <v>2902</v>
      </c>
      <c r="B759" s="1">
        <v>43251</v>
      </c>
      <c r="C759" t="s">
        <v>2903</v>
      </c>
      <c r="D759" t="s">
        <v>2904</v>
      </c>
      <c r="E759" t="s">
        <v>2905</v>
      </c>
      <c r="F759" s="1">
        <v>43235</v>
      </c>
      <c r="G759">
        <v>1</v>
      </c>
      <c r="H759">
        <v>556558</v>
      </c>
      <c r="I759">
        <v>18619</v>
      </c>
      <c r="J759">
        <v>296</v>
      </c>
      <c r="K759">
        <v>1536</v>
      </c>
      <c r="L759" t="b">
        <v>0</v>
      </c>
      <c r="M759" t="b">
        <v>0</v>
      </c>
      <c r="N759" t="b">
        <v>0</v>
      </c>
      <c r="O759">
        <v>16</v>
      </c>
      <c r="P759">
        <v>16</v>
      </c>
      <c r="Q759" s="2">
        <v>0.03</v>
      </c>
      <c r="R759" s="2">
        <v>0</v>
      </c>
      <c r="S759" s="2">
        <v>0</v>
      </c>
      <c r="T759">
        <f t="shared" si="44"/>
        <v>0.4</v>
      </c>
      <c r="U759">
        <f t="shared" si="45"/>
        <v>12.8</v>
      </c>
      <c r="V759">
        <f t="shared" si="46"/>
        <v>0.57827899999999999</v>
      </c>
      <c r="W759">
        <f t="shared" si="47"/>
        <v>3.5623976500000003</v>
      </c>
    </row>
    <row r="760" spans="1:23" x14ac:dyDescent="0.25">
      <c r="A760" t="s">
        <v>2906</v>
      </c>
      <c r="B760" s="1">
        <v>43114</v>
      </c>
      <c r="C760" t="s">
        <v>2907</v>
      </c>
      <c r="D760" t="s">
        <v>2908</v>
      </c>
      <c r="E760" t="s">
        <v>2909</v>
      </c>
      <c r="F760" s="1">
        <v>43109</v>
      </c>
      <c r="G760">
        <v>1</v>
      </c>
      <c r="H760">
        <v>350069</v>
      </c>
      <c r="I760">
        <v>13360</v>
      </c>
      <c r="J760">
        <v>98</v>
      </c>
      <c r="K760">
        <v>488</v>
      </c>
      <c r="L760" t="b">
        <v>0</v>
      </c>
      <c r="M760" t="b">
        <v>0</v>
      </c>
      <c r="N760" t="b">
        <v>0</v>
      </c>
      <c r="O760">
        <v>5</v>
      </c>
      <c r="P760">
        <v>3</v>
      </c>
      <c r="Q760" s="2">
        <v>0.04</v>
      </c>
      <c r="R760" s="2">
        <v>0</v>
      </c>
      <c r="S760" s="2">
        <v>0</v>
      </c>
      <c r="T760">
        <f t="shared" si="44"/>
        <v>0.4</v>
      </c>
      <c r="U760">
        <f t="shared" si="45"/>
        <v>2.0000000000000004</v>
      </c>
      <c r="V760">
        <f t="shared" si="46"/>
        <v>0.5750345</v>
      </c>
      <c r="W760">
        <f t="shared" si="47"/>
        <v>0.86126207500000018</v>
      </c>
    </row>
    <row r="761" spans="1:23" x14ac:dyDescent="0.25">
      <c r="A761" t="s">
        <v>2910</v>
      </c>
      <c r="B761" s="1">
        <v>43064</v>
      </c>
      <c r="C761" t="s">
        <v>2911</v>
      </c>
      <c r="D761" t="s">
        <v>2912</v>
      </c>
      <c r="E761" t="s">
        <v>2913</v>
      </c>
      <c r="F761" s="1">
        <v>43056</v>
      </c>
      <c r="G761">
        <v>1</v>
      </c>
      <c r="H761">
        <v>372823</v>
      </c>
      <c r="I761">
        <v>6433</v>
      </c>
      <c r="J761">
        <v>766</v>
      </c>
      <c r="K761">
        <v>534</v>
      </c>
      <c r="L761" t="b">
        <v>0</v>
      </c>
      <c r="M761" t="b">
        <v>0</v>
      </c>
      <c r="N761" t="b">
        <v>0</v>
      </c>
      <c r="O761">
        <v>8</v>
      </c>
      <c r="P761">
        <v>8</v>
      </c>
      <c r="Q761" s="2">
        <v>0.02</v>
      </c>
      <c r="R761" s="2">
        <v>0</v>
      </c>
      <c r="S761" s="2">
        <v>0</v>
      </c>
      <c r="T761">
        <f t="shared" si="44"/>
        <v>0.4</v>
      </c>
      <c r="U761">
        <f t="shared" si="45"/>
        <v>6.4</v>
      </c>
      <c r="V761">
        <f t="shared" si="46"/>
        <v>0.38641150000000002</v>
      </c>
      <c r="W761">
        <f t="shared" si="47"/>
        <v>1.8952440250000002</v>
      </c>
    </row>
    <row r="762" spans="1:23" x14ac:dyDescent="0.25">
      <c r="A762" t="s">
        <v>2914</v>
      </c>
      <c r="B762" s="1">
        <v>43265</v>
      </c>
      <c r="C762" t="s">
        <v>2915</v>
      </c>
      <c r="D762" t="s">
        <v>174</v>
      </c>
      <c r="E762" t="s">
        <v>2916</v>
      </c>
      <c r="F762" s="1">
        <v>43264</v>
      </c>
      <c r="G762">
        <v>1</v>
      </c>
      <c r="H762">
        <v>864189</v>
      </c>
      <c r="I762">
        <v>18811</v>
      </c>
      <c r="J762">
        <v>399</v>
      </c>
      <c r="K762">
        <v>1074</v>
      </c>
      <c r="L762" t="b">
        <v>0</v>
      </c>
      <c r="M762" t="b">
        <v>0</v>
      </c>
      <c r="N762" t="b">
        <v>0</v>
      </c>
      <c r="O762">
        <v>1</v>
      </c>
      <c r="P762">
        <v>1</v>
      </c>
      <c r="Q762" s="2">
        <v>0.02</v>
      </c>
      <c r="R762" s="2">
        <v>0</v>
      </c>
      <c r="S762" s="2">
        <v>0</v>
      </c>
      <c r="T762">
        <f t="shared" si="44"/>
        <v>0.4</v>
      </c>
      <c r="U762">
        <f t="shared" si="45"/>
        <v>0.8</v>
      </c>
      <c r="V762">
        <f t="shared" si="46"/>
        <v>0.6320945</v>
      </c>
      <c r="W762">
        <f t="shared" si="47"/>
        <v>0.58123307499999999</v>
      </c>
    </row>
    <row r="763" spans="1:23" x14ac:dyDescent="0.25">
      <c r="A763" t="s">
        <v>2917</v>
      </c>
      <c r="B763" s="1">
        <v>43102</v>
      </c>
      <c r="C763" t="s">
        <v>2918</v>
      </c>
      <c r="D763" t="s">
        <v>2919</v>
      </c>
      <c r="E763" t="s">
        <v>2920</v>
      </c>
      <c r="F763" s="1">
        <v>43091</v>
      </c>
      <c r="G763">
        <v>1</v>
      </c>
      <c r="H763">
        <v>24296</v>
      </c>
      <c r="I763">
        <v>828</v>
      </c>
      <c r="J763">
        <v>63</v>
      </c>
      <c r="K763">
        <v>82</v>
      </c>
      <c r="L763" t="b">
        <v>0</v>
      </c>
      <c r="M763" t="b">
        <v>0</v>
      </c>
      <c r="N763" t="b">
        <v>0</v>
      </c>
      <c r="O763">
        <v>11</v>
      </c>
      <c r="P763">
        <v>10</v>
      </c>
      <c r="Q763" s="2">
        <v>0.03</v>
      </c>
      <c r="R763" s="2">
        <v>0</v>
      </c>
      <c r="S763" s="2">
        <v>0</v>
      </c>
      <c r="T763">
        <f t="shared" si="44"/>
        <v>0.4</v>
      </c>
      <c r="U763">
        <f t="shared" si="45"/>
        <v>7.8</v>
      </c>
      <c r="V763">
        <f t="shared" si="46"/>
        <v>0.31214799999999998</v>
      </c>
      <c r="W763">
        <f t="shared" si="47"/>
        <v>2.2192517999999999</v>
      </c>
    </row>
    <row r="764" spans="1:23" x14ac:dyDescent="0.25">
      <c r="A764" t="s">
        <v>2921</v>
      </c>
      <c r="B764" s="1">
        <v>43167</v>
      </c>
      <c r="C764" t="s">
        <v>2922</v>
      </c>
      <c r="D764" t="s">
        <v>2923</v>
      </c>
      <c r="E764" t="s">
        <v>2924</v>
      </c>
      <c r="F764" s="1">
        <v>43156</v>
      </c>
      <c r="G764">
        <v>1</v>
      </c>
      <c r="H764">
        <v>88582</v>
      </c>
      <c r="I764">
        <v>1398</v>
      </c>
      <c r="J764">
        <v>41</v>
      </c>
      <c r="K764">
        <v>114</v>
      </c>
      <c r="L764" t="b">
        <v>0</v>
      </c>
      <c r="M764" t="b">
        <v>0</v>
      </c>
      <c r="N764" t="b">
        <v>0</v>
      </c>
      <c r="O764">
        <v>11</v>
      </c>
      <c r="P764">
        <v>8</v>
      </c>
      <c r="Q764" s="2">
        <v>0.02</v>
      </c>
      <c r="R764" s="2">
        <v>0</v>
      </c>
      <c r="S764" s="2">
        <v>0</v>
      </c>
      <c r="T764">
        <f t="shared" si="44"/>
        <v>0.4</v>
      </c>
      <c r="U764">
        <f t="shared" si="45"/>
        <v>5.8000000000000007</v>
      </c>
      <c r="V764">
        <f t="shared" si="46"/>
        <v>0.24429100000000001</v>
      </c>
      <c r="W764">
        <f t="shared" si="47"/>
        <v>1.6955018500000003</v>
      </c>
    </row>
    <row r="765" spans="1:23" x14ac:dyDescent="0.25">
      <c r="A765" t="s">
        <v>2925</v>
      </c>
      <c r="B765" s="1">
        <v>43132</v>
      </c>
      <c r="C765" t="s">
        <v>2926</v>
      </c>
      <c r="D765" t="s">
        <v>2343</v>
      </c>
      <c r="E765" t="s">
        <v>2927</v>
      </c>
      <c r="F765" s="1">
        <v>43129</v>
      </c>
      <c r="G765">
        <v>1</v>
      </c>
      <c r="H765">
        <v>467531</v>
      </c>
      <c r="I765">
        <v>4028</v>
      </c>
      <c r="J765">
        <v>20385</v>
      </c>
      <c r="K765">
        <v>4612</v>
      </c>
      <c r="L765" t="b">
        <v>0</v>
      </c>
      <c r="M765" t="b">
        <v>0</v>
      </c>
      <c r="N765" t="b">
        <v>0</v>
      </c>
      <c r="O765">
        <v>3</v>
      </c>
      <c r="P765">
        <v>3</v>
      </c>
      <c r="Q765" s="2">
        <v>0.01</v>
      </c>
      <c r="R765" s="2">
        <v>-0.04</v>
      </c>
      <c r="S765" s="2">
        <v>0.01</v>
      </c>
      <c r="T765">
        <f t="shared" si="44"/>
        <v>0.4</v>
      </c>
      <c r="U765">
        <f t="shared" si="45"/>
        <v>2.4000000000000004</v>
      </c>
      <c r="V765">
        <f t="shared" si="46"/>
        <v>-1.6234499999999985E-2</v>
      </c>
      <c r="W765">
        <f t="shared" si="47"/>
        <v>0.75431792500000017</v>
      </c>
    </row>
    <row r="766" spans="1:23" x14ac:dyDescent="0.25">
      <c r="A766" t="s">
        <v>2928</v>
      </c>
      <c r="B766" s="1">
        <v>43053</v>
      </c>
      <c r="C766" t="s">
        <v>2929</v>
      </c>
      <c r="D766" t="s">
        <v>2484</v>
      </c>
      <c r="E766" t="s">
        <v>2930</v>
      </c>
      <c r="F766" s="1">
        <v>43047</v>
      </c>
      <c r="G766">
        <v>1</v>
      </c>
      <c r="H766">
        <v>130778</v>
      </c>
      <c r="I766">
        <v>5684</v>
      </c>
      <c r="J766">
        <v>53</v>
      </c>
      <c r="K766">
        <v>737</v>
      </c>
      <c r="L766" t="b">
        <v>0</v>
      </c>
      <c r="M766" t="b">
        <v>0</v>
      </c>
      <c r="N766" t="b">
        <v>0</v>
      </c>
      <c r="O766">
        <v>6</v>
      </c>
      <c r="P766">
        <v>1</v>
      </c>
      <c r="Q766" s="2">
        <v>0.04</v>
      </c>
      <c r="R766" s="2">
        <v>0</v>
      </c>
      <c r="S766" s="2">
        <v>0.01</v>
      </c>
      <c r="T766">
        <f t="shared" si="44"/>
        <v>0.4</v>
      </c>
      <c r="U766">
        <f t="shared" si="45"/>
        <v>-0.19999999999999996</v>
      </c>
      <c r="V766">
        <f t="shared" si="46"/>
        <v>0.71538900000000005</v>
      </c>
      <c r="W766">
        <f t="shared" si="47"/>
        <v>0.36038615000000007</v>
      </c>
    </row>
    <row r="767" spans="1:23" x14ac:dyDescent="0.25">
      <c r="A767" t="s">
        <v>2931</v>
      </c>
      <c r="B767" s="1">
        <v>43081</v>
      </c>
      <c r="C767" t="s">
        <v>2932</v>
      </c>
      <c r="D767" t="s">
        <v>359</v>
      </c>
      <c r="E767" t="s">
        <v>2933</v>
      </c>
      <c r="F767" s="1">
        <v>43078</v>
      </c>
      <c r="G767">
        <v>1</v>
      </c>
      <c r="H767">
        <v>1444978</v>
      </c>
      <c r="I767">
        <v>69007</v>
      </c>
      <c r="J767">
        <v>1490</v>
      </c>
      <c r="K767">
        <v>11582</v>
      </c>
      <c r="L767" t="b">
        <v>0</v>
      </c>
      <c r="M767" t="b">
        <v>0</v>
      </c>
      <c r="N767" t="b">
        <v>0</v>
      </c>
      <c r="O767">
        <v>3</v>
      </c>
      <c r="P767">
        <v>3</v>
      </c>
      <c r="Q767" s="2">
        <v>0.05</v>
      </c>
      <c r="R767" s="2">
        <v>0</v>
      </c>
      <c r="S767" s="2">
        <v>0.01</v>
      </c>
      <c r="T767">
        <f t="shared" si="44"/>
        <v>0.4</v>
      </c>
      <c r="U767">
        <f t="shared" si="45"/>
        <v>2.4000000000000004</v>
      </c>
      <c r="V767">
        <f t="shared" si="46"/>
        <v>1.4724889999999999</v>
      </c>
      <c r="W767">
        <f t="shared" si="47"/>
        <v>1.2753711500000002</v>
      </c>
    </row>
    <row r="768" spans="1:23" x14ac:dyDescent="0.25">
      <c r="A768" t="s">
        <v>2934</v>
      </c>
      <c r="B768" s="1">
        <v>43240</v>
      </c>
      <c r="C768" t="s">
        <v>2935</v>
      </c>
      <c r="D768" t="s">
        <v>621</v>
      </c>
      <c r="E768" t="s">
        <v>2936</v>
      </c>
      <c r="F768" s="1">
        <v>43233</v>
      </c>
      <c r="G768">
        <v>1</v>
      </c>
      <c r="H768">
        <v>507170</v>
      </c>
      <c r="I768">
        <v>10747</v>
      </c>
      <c r="J768">
        <v>369</v>
      </c>
      <c r="K768">
        <v>1176</v>
      </c>
      <c r="L768" t="b">
        <v>0</v>
      </c>
      <c r="M768" t="b">
        <v>0</v>
      </c>
      <c r="N768" t="b">
        <v>0</v>
      </c>
      <c r="O768">
        <v>7</v>
      </c>
      <c r="P768">
        <v>8</v>
      </c>
      <c r="Q768" s="2">
        <v>0.02</v>
      </c>
      <c r="R768" s="2">
        <v>0</v>
      </c>
      <c r="S768" s="2">
        <v>0</v>
      </c>
      <c r="T768">
        <f t="shared" si="44"/>
        <v>0.4</v>
      </c>
      <c r="U768">
        <f t="shared" si="45"/>
        <v>6.6000000000000005</v>
      </c>
      <c r="V768">
        <f t="shared" si="46"/>
        <v>0.45358500000000002</v>
      </c>
      <c r="W768">
        <f t="shared" si="47"/>
        <v>1.96875475</v>
      </c>
    </row>
    <row r="769" spans="1:23" x14ac:dyDescent="0.25">
      <c r="A769" t="s">
        <v>2937</v>
      </c>
      <c r="B769" s="1">
        <v>43053</v>
      </c>
      <c r="C769" t="s">
        <v>2938</v>
      </c>
      <c r="D769" t="s">
        <v>2939</v>
      </c>
      <c r="E769" t="s">
        <v>2940</v>
      </c>
      <c r="F769" s="1">
        <v>43047</v>
      </c>
      <c r="G769">
        <v>1</v>
      </c>
      <c r="H769">
        <v>280065</v>
      </c>
      <c r="I769">
        <v>20289</v>
      </c>
      <c r="J769">
        <v>38</v>
      </c>
      <c r="K769">
        <v>939</v>
      </c>
      <c r="L769" t="b">
        <v>0</v>
      </c>
      <c r="M769" t="b">
        <v>0</v>
      </c>
      <c r="N769" t="b">
        <v>0</v>
      </c>
      <c r="O769">
        <v>6</v>
      </c>
      <c r="P769">
        <v>1</v>
      </c>
      <c r="Q769" s="2">
        <v>7.0000000000000007E-2</v>
      </c>
      <c r="R769" s="2">
        <v>0</v>
      </c>
      <c r="S769" s="2">
        <v>0</v>
      </c>
      <c r="T769">
        <f t="shared" si="44"/>
        <v>0.4</v>
      </c>
      <c r="U769">
        <f t="shared" si="45"/>
        <v>-0.19999999999999996</v>
      </c>
      <c r="V769">
        <f t="shared" si="46"/>
        <v>0.84003250000000007</v>
      </c>
      <c r="W769">
        <f t="shared" si="47"/>
        <v>0.40401137500000006</v>
      </c>
    </row>
    <row r="770" spans="1:23" x14ac:dyDescent="0.25">
      <c r="A770" t="s">
        <v>2941</v>
      </c>
      <c r="B770" s="1">
        <v>43153</v>
      </c>
      <c r="C770" t="s">
        <v>2942</v>
      </c>
      <c r="D770" t="s">
        <v>2943</v>
      </c>
      <c r="E770" t="s">
        <v>2944</v>
      </c>
      <c r="F770" s="1">
        <v>43144</v>
      </c>
      <c r="G770">
        <v>1</v>
      </c>
      <c r="H770">
        <v>286804</v>
      </c>
      <c r="I770">
        <v>10325</v>
      </c>
      <c r="J770">
        <v>322</v>
      </c>
      <c r="K770">
        <v>1209</v>
      </c>
      <c r="L770" t="b">
        <v>0</v>
      </c>
      <c r="M770" t="b">
        <v>0</v>
      </c>
      <c r="N770" t="b">
        <v>0</v>
      </c>
      <c r="O770">
        <v>9</v>
      </c>
      <c r="P770">
        <v>9</v>
      </c>
      <c r="Q770" s="2">
        <v>0.04</v>
      </c>
      <c r="R770" s="2">
        <v>0</v>
      </c>
      <c r="S770" s="2">
        <v>0</v>
      </c>
      <c r="T770">
        <f t="shared" ref="T770:T833" si="48">G770*0.4</f>
        <v>0.4</v>
      </c>
      <c r="U770">
        <f t="shared" ref="U770:U833" si="49">-0.2*(O770-P770)+0.8*P770</f>
        <v>7.2</v>
      </c>
      <c r="V770">
        <f t="shared" ref="V770:V833" si="50">0.5*H770*0.000001+0.1*Q770*100+100*0.15*R770+100*0.25*S770</f>
        <v>0.54340200000000005</v>
      </c>
      <c r="W770">
        <f t="shared" ref="W770:W833" si="51">0.4*T770+0.25*U770+0.35*V770</f>
        <v>2.1501907</v>
      </c>
    </row>
    <row r="771" spans="1:23" x14ac:dyDescent="0.25">
      <c r="A771" t="s">
        <v>2945</v>
      </c>
      <c r="B771" s="1">
        <v>43059</v>
      </c>
      <c r="C771" t="s">
        <v>2946</v>
      </c>
      <c r="D771" t="s">
        <v>2947</v>
      </c>
      <c r="E771" t="s">
        <v>2948</v>
      </c>
      <c r="F771" s="1">
        <v>43053</v>
      </c>
      <c r="G771">
        <v>1</v>
      </c>
      <c r="H771">
        <v>874883</v>
      </c>
      <c r="I771">
        <v>18686</v>
      </c>
      <c r="J771">
        <v>711</v>
      </c>
      <c r="K771">
        <v>844</v>
      </c>
      <c r="L771" t="b">
        <v>0</v>
      </c>
      <c r="M771" t="b">
        <v>0</v>
      </c>
      <c r="N771" t="b">
        <v>0</v>
      </c>
      <c r="O771">
        <v>6</v>
      </c>
      <c r="P771">
        <v>4</v>
      </c>
      <c r="Q771" s="2">
        <v>0.02</v>
      </c>
      <c r="R771" s="2">
        <v>0</v>
      </c>
      <c r="S771" s="2">
        <v>0</v>
      </c>
      <c r="T771">
        <f t="shared" si="48"/>
        <v>0.4</v>
      </c>
      <c r="U771">
        <f t="shared" si="49"/>
        <v>2.8000000000000003</v>
      </c>
      <c r="V771">
        <f t="shared" si="50"/>
        <v>0.63744149999999999</v>
      </c>
      <c r="W771">
        <f t="shared" si="51"/>
        <v>1.083104525</v>
      </c>
    </row>
    <row r="772" spans="1:23" x14ac:dyDescent="0.25">
      <c r="A772" t="s">
        <v>2949</v>
      </c>
      <c r="B772" s="1">
        <v>43067</v>
      </c>
      <c r="C772" t="s">
        <v>2950</v>
      </c>
      <c r="D772" t="s">
        <v>2951</v>
      </c>
      <c r="E772" t="s">
        <v>2952</v>
      </c>
      <c r="F772" s="1">
        <v>43059</v>
      </c>
      <c r="G772">
        <v>1</v>
      </c>
      <c r="H772">
        <v>1073561</v>
      </c>
      <c r="I772">
        <v>1299</v>
      </c>
      <c r="J772">
        <v>16</v>
      </c>
      <c r="K772">
        <v>55</v>
      </c>
      <c r="L772" t="b">
        <v>0</v>
      </c>
      <c r="M772" t="b">
        <v>0</v>
      </c>
      <c r="N772" t="b">
        <v>0</v>
      </c>
      <c r="O772">
        <v>8</v>
      </c>
      <c r="P772">
        <v>2</v>
      </c>
      <c r="Q772" s="2">
        <v>0</v>
      </c>
      <c r="R772" s="2">
        <v>0</v>
      </c>
      <c r="S772" s="2">
        <v>0</v>
      </c>
      <c r="T772">
        <f t="shared" si="48"/>
        <v>0.4</v>
      </c>
      <c r="U772">
        <f t="shared" si="49"/>
        <v>0.39999999999999991</v>
      </c>
      <c r="V772">
        <f t="shared" si="50"/>
        <v>0.53678049999999999</v>
      </c>
      <c r="W772">
        <f t="shared" si="51"/>
        <v>0.44787317500000001</v>
      </c>
    </row>
    <row r="773" spans="1:23" x14ac:dyDescent="0.25">
      <c r="A773" t="s">
        <v>2953</v>
      </c>
      <c r="B773" s="1">
        <v>43153</v>
      </c>
      <c r="C773" t="s">
        <v>2954</v>
      </c>
      <c r="D773" t="s">
        <v>2955</v>
      </c>
      <c r="E773" t="s">
        <v>2956</v>
      </c>
      <c r="F773" s="1">
        <v>43144</v>
      </c>
      <c r="G773">
        <v>1</v>
      </c>
      <c r="H773">
        <v>5389292</v>
      </c>
      <c r="I773">
        <v>28418</v>
      </c>
      <c r="J773">
        <v>1138</v>
      </c>
      <c r="K773">
        <v>4565</v>
      </c>
      <c r="L773" t="b">
        <v>0</v>
      </c>
      <c r="M773" t="b">
        <v>0</v>
      </c>
      <c r="N773" t="b">
        <v>0</v>
      </c>
      <c r="O773">
        <v>9</v>
      </c>
      <c r="P773">
        <v>9</v>
      </c>
      <c r="Q773" s="2">
        <v>0.01</v>
      </c>
      <c r="R773" s="2">
        <v>0</v>
      </c>
      <c r="S773" s="2">
        <v>0</v>
      </c>
      <c r="T773">
        <f t="shared" si="48"/>
        <v>0.4</v>
      </c>
      <c r="U773">
        <f t="shared" si="49"/>
        <v>7.2</v>
      </c>
      <c r="V773">
        <f t="shared" si="50"/>
        <v>2.7946460000000002</v>
      </c>
      <c r="W773">
        <f t="shared" si="51"/>
        <v>2.9381260999999999</v>
      </c>
    </row>
    <row r="774" spans="1:23" x14ac:dyDescent="0.25">
      <c r="A774" t="s">
        <v>2957</v>
      </c>
      <c r="B774" s="1">
        <v>43091</v>
      </c>
      <c r="C774" t="s">
        <v>2958</v>
      </c>
      <c r="D774" t="s">
        <v>1213</v>
      </c>
      <c r="E774" t="s">
        <v>2959</v>
      </c>
      <c r="F774" s="1">
        <v>43088</v>
      </c>
      <c r="G774">
        <v>1</v>
      </c>
      <c r="H774">
        <v>123990</v>
      </c>
      <c r="I774">
        <v>1417</v>
      </c>
      <c r="J774">
        <v>101</v>
      </c>
      <c r="K774">
        <v>360</v>
      </c>
      <c r="L774" t="b">
        <v>0</v>
      </c>
      <c r="M774" t="b">
        <v>0</v>
      </c>
      <c r="N774" t="b">
        <v>0</v>
      </c>
      <c r="O774">
        <v>3</v>
      </c>
      <c r="P774">
        <v>2</v>
      </c>
      <c r="Q774" s="2">
        <v>0.01</v>
      </c>
      <c r="R774" s="2">
        <v>0</v>
      </c>
      <c r="S774" s="2">
        <v>0</v>
      </c>
      <c r="T774">
        <f t="shared" si="48"/>
        <v>0.4</v>
      </c>
      <c r="U774">
        <f t="shared" si="49"/>
        <v>1.4000000000000001</v>
      </c>
      <c r="V774">
        <f t="shared" si="50"/>
        <v>0.161995</v>
      </c>
      <c r="W774">
        <f t="shared" si="51"/>
        <v>0.56669824999999996</v>
      </c>
    </row>
    <row r="775" spans="1:23" x14ac:dyDescent="0.25">
      <c r="A775" t="s">
        <v>2960</v>
      </c>
      <c r="B775" s="1">
        <v>43089</v>
      </c>
      <c r="C775" t="s">
        <v>2961</v>
      </c>
      <c r="D775" t="s">
        <v>929</v>
      </c>
      <c r="E775" t="s">
        <v>2962</v>
      </c>
      <c r="F775" s="1">
        <v>43084</v>
      </c>
      <c r="G775">
        <v>1</v>
      </c>
      <c r="H775">
        <v>16948</v>
      </c>
      <c r="I775">
        <v>1248</v>
      </c>
      <c r="J775">
        <v>17</v>
      </c>
      <c r="K775">
        <v>46</v>
      </c>
      <c r="L775" t="b">
        <v>0</v>
      </c>
      <c r="M775" t="b">
        <v>0</v>
      </c>
      <c r="N775" t="b">
        <v>0</v>
      </c>
      <c r="O775">
        <v>5</v>
      </c>
      <c r="P775">
        <v>5</v>
      </c>
      <c r="Q775" s="2">
        <v>7.0000000000000007E-2</v>
      </c>
      <c r="R775" s="2">
        <v>0</v>
      </c>
      <c r="S775" s="2">
        <v>0</v>
      </c>
      <c r="T775">
        <f t="shared" si="48"/>
        <v>0.4</v>
      </c>
      <c r="U775">
        <f t="shared" si="49"/>
        <v>4</v>
      </c>
      <c r="V775">
        <f t="shared" si="50"/>
        <v>0.70847400000000005</v>
      </c>
      <c r="W775">
        <f t="shared" si="51"/>
        <v>1.4079659000000002</v>
      </c>
    </row>
    <row r="776" spans="1:23" x14ac:dyDescent="0.25">
      <c r="A776" t="s">
        <v>2963</v>
      </c>
      <c r="B776" s="1">
        <v>43185</v>
      </c>
      <c r="C776" t="s">
        <v>2964</v>
      </c>
      <c r="D776" t="s">
        <v>609</v>
      </c>
      <c r="E776" t="s">
        <v>2965</v>
      </c>
      <c r="F776" s="1">
        <v>43170</v>
      </c>
      <c r="G776">
        <v>1</v>
      </c>
      <c r="H776">
        <v>2204925</v>
      </c>
      <c r="I776">
        <v>119459</v>
      </c>
      <c r="J776">
        <v>4017</v>
      </c>
      <c r="K776">
        <v>26986</v>
      </c>
      <c r="L776" t="b">
        <v>0</v>
      </c>
      <c r="M776" t="b">
        <v>0</v>
      </c>
      <c r="N776" t="b">
        <v>0</v>
      </c>
      <c r="O776">
        <v>15</v>
      </c>
      <c r="P776">
        <v>12</v>
      </c>
      <c r="Q776" s="2">
        <v>0.05</v>
      </c>
      <c r="R776" s="2">
        <v>0</v>
      </c>
      <c r="S776" s="2">
        <v>0.01</v>
      </c>
      <c r="T776">
        <f t="shared" si="48"/>
        <v>0.4</v>
      </c>
      <c r="U776">
        <f t="shared" si="49"/>
        <v>9.0000000000000018</v>
      </c>
      <c r="V776">
        <f t="shared" si="50"/>
        <v>1.8524625000000001</v>
      </c>
      <c r="W776">
        <f t="shared" si="51"/>
        <v>3.0583618750000006</v>
      </c>
    </row>
    <row r="777" spans="1:23" x14ac:dyDescent="0.25">
      <c r="A777" t="s">
        <v>2966</v>
      </c>
      <c r="B777" s="1">
        <v>43116</v>
      </c>
      <c r="C777" t="s">
        <v>2967</v>
      </c>
      <c r="D777" t="s">
        <v>2968</v>
      </c>
      <c r="E777" t="s">
        <v>2969</v>
      </c>
      <c r="F777" s="1">
        <v>43109</v>
      </c>
      <c r="G777">
        <v>1</v>
      </c>
      <c r="H777">
        <v>366172</v>
      </c>
      <c r="I777">
        <v>1880</v>
      </c>
      <c r="J777">
        <v>267</v>
      </c>
      <c r="K777">
        <v>933</v>
      </c>
      <c r="L777" t="b">
        <v>0</v>
      </c>
      <c r="M777" t="b">
        <v>0</v>
      </c>
      <c r="N777" t="b">
        <v>0</v>
      </c>
      <c r="O777">
        <v>7</v>
      </c>
      <c r="P777">
        <v>5</v>
      </c>
      <c r="Q777" s="2">
        <v>0.01</v>
      </c>
      <c r="R777" s="2">
        <v>0</v>
      </c>
      <c r="S777" s="2">
        <v>0</v>
      </c>
      <c r="T777">
        <f t="shared" si="48"/>
        <v>0.4</v>
      </c>
      <c r="U777">
        <f t="shared" si="49"/>
        <v>3.6</v>
      </c>
      <c r="V777">
        <f t="shared" si="50"/>
        <v>0.283086</v>
      </c>
      <c r="W777">
        <f t="shared" si="51"/>
        <v>1.1590800999999999</v>
      </c>
    </row>
    <row r="778" spans="1:23" x14ac:dyDescent="0.25">
      <c r="A778" t="s">
        <v>2970</v>
      </c>
      <c r="B778" s="1">
        <v>43204</v>
      </c>
      <c r="C778" t="s">
        <v>2971</v>
      </c>
      <c r="D778" t="s">
        <v>730</v>
      </c>
      <c r="E778" t="s">
        <v>2972</v>
      </c>
      <c r="F778" s="1">
        <v>43199</v>
      </c>
      <c r="G778">
        <v>1</v>
      </c>
      <c r="H778">
        <v>755748</v>
      </c>
      <c r="I778">
        <v>7253</v>
      </c>
      <c r="J778">
        <v>633</v>
      </c>
      <c r="K778">
        <v>2817</v>
      </c>
      <c r="L778" t="b">
        <v>0</v>
      </c>
      <c r="M778" t="b">
        <v>0</v>
      </c>
      <c r="N778" t="b">
        <v>0</v>
      </c>
      <c r="O778">
        <v>5</v>
      </c>
      <c r="P778">
        <v>1</v>
      </c>
      <c r="Q778" s="2">
        <v>0.01</v>
      </c>
      <c r="R778" s="2">
        <v>0</v>
      </c>
      <c r="S778" s="2">
        <v>0</v>
      </c>
      <c r="T778">
        <f t="shared" si="48"/>
        <v>0.4</v>
      </c>
      <c r="U778">
        <f t="shared" si="49"/>
        <v>0</v>
      </c>
      <c r="V778">
        <f t="shared" si="50"/>
        <v>0.47787400000000002</v>
      </c>
      <c r="W778">
        <f t="shared" si="51"/>
        <v>0.32725590000000004</v>
      </c>
    </row>
    <row r="779" spans="1:23" x14ac:dyDescent="0.25">
      <c r="A779" t="s">
        <v>2973</v>
      </c>
      <c r="B779" s="1">
        <v>43066</v>
      </c>
      <c r="C779" t="s">
        <v>2974</v>
      </c>
      <c r="D779" t="s">
        <v>772</v>
      </c>
      <c r="E779" t="s">
        <v>2975</v>
      </c>
      <c r="F779" s="1">
        <v>43059</v>
      </c>
      <c r="G779">
        <v>1</v>
      </c>
      <c r="H779">
        <v>1112006</v>
      </c>
      <c r="I779">
        <v>38196</v>
      </c>
      <c r="J779">
        <v>1299</v>
      </c>
      <c r="K779">
        <v>2436</v>
      </c>
      <c r="L779" t="b">
        <v>0</v>
      </c>
      <c r="M779" t="b">
        <v>0</v>
      </c>
      <c r="N779" t="b">
        <v>0</v>
      </c>
      <c r="O779">
        <v>7</v>
      </c>
      <c r="P779">
        <v>7</v>
      </c>
      <c r="Q779" s="2">
        <v>0.03</v>
      </c>
      <c r="R779" s="2">
        <v>0</v>
      </c>
      <c r="S779" s="2">
        <v>0</v>
      </c>
      <c r="T779">
        <f t="shared" si="48"/>
        <v>0.4</v>
      </c>
      <c r="U779">
        <f t="shared" si="49"/>
        <v>5.6000000000000005</v>
      </c>
      <c r="V779">
        <f t="shared" si="50"/>
        <v>0.85600300000000007</v>
      </c>
      <c r="W779">
        <f t="shared" si="51"/>
        <v>1.85960105</v>
      </c>
    </row>
    <row r="780" spans="1:23" x14ac:dyDescent="0.25">
      <c r="A780" t="s">
        <v>2976</v>
      </c>
      <c r="B780" s="1">
        <v>43081</v>
      </c>
      <c r="C780" t="s">
        <v>2977</v>
      </c>
      <c r="D780" t="s">
        <v>543</v>
      </c>
      <c r="E780" t="s">
        <v>2978</v>
      </c>
      <c r="F780" s="1">
        <v>43074</v>
      </c>
      <c r="G780">
        <v>1</v>
      </c>
      <c r="H780">
        <v>718220</v>
      </c>
      <c r="I780">
        <v>24687</v>
      </c>
      <c r="J780">
        <v>1469</v>
      </c>
      <c r="K780">
        <v>6007</v>
      </c>
      <c r="L780" t="b">
        <v>0</v>
      </c>
      <c r="M780" t="b">
        <v>0</v>
      </c>
      <c r="N780" t="b">
        <v>0</v>
      </c>
      <c r="O780">
        <v>7</v>
      </c>
      <c r="P780">
        <v>6</v>
      </c>
      <c r="Q780" s="2">
        <v>0.03</v>
      </c>
      <c r="R780" s="2">
        <v>0</v>
      </c>
      <c r="S780" s="2">
        <v>0.01</v>
      </c>
      <c r="T780">
        <f t="shared" si="48"/>
        <v>0.4</v>
      </c>
      <c r="U780">
        <f t="shared" si="49"/>
        <v>4.6000000000000005</v>
      </c>
      <c r="V780">
        <f t="shared" si="50"/>
        <v>0.90910999999999997</v>
      </c>
      <c r="W780">
        <f t="shared" si="51"/>
        <v>1.6281885</v>
      </c>
    </row>
    <row r="781" spans="1:23" x14ac:dyDescent="0.25">
      <c r="A781" t="s">
        <v>2979</v>
      </c>
      <c r="B781" s="1">
        <v>43237</v>
      </c>
      <c r="C781" t="s">
        <v>2980</v>
      </c>
      <c r="D781" t="s">
        <v>2981</v>
      </c>
      <c r="E781" t="s">
        <v>2982</v>
      </c>
      <c r="F781" s="1">
        <v>43228</v>
      </c>
      <c r="G781">
        <v>1</v>
      </c>
      <c r="H781">
        <v>386819</v>
      </c>
      <c r="I781">
        <v>85113</v>
      </c>
      <c r="J781">
        <v>269</v>
      </c>
      <c r="K781">
        <v>5560</v>
      </c>
      <c r="L781" t="b">
        <v>0</v>
      </c>
      <c r="M781" t="b">
        <v>0</v>
      </c>
      <c r="N781" t="b">
        <v>0</v>
      </c>
      <c r="O781">
        <v>9</v>
      </c>
      <c r="P781">
        <v>7</v>
      </c>
      <c r="Q781" s="2">
        <v>0.22</v>
      </c>
      <c r="R781" s="2">
        <v>0</v>
      </c>
      <c r="S781" s="2">
        <v>0.01</v>
      </c>
      <c r="T781">
        <f t="shared" si="48"/>
        <v>0.4</v>
      </c>
      <c r="U781">
        <f t="shared" si="49"/>
        <v>5.2</v>
      </c>
      <c r="V781">
        <f t="shared" si="50"/>
        <v>2.6434095000000002</v>
      </c>
      <c r="W781">
        <f t="shared" si="51"/>
        <v>2.3851933249999999</v>
      </c>
    </row>
    <row r="782" spans="1:23" x14ac:dyDescent="0.25">
      <c r="A782" t="s">
        <v>2983</v>
      </c>
      <c r="B782" s="1">
        <v>43061</v>
      </c>
      <c r="C782" t="s">
        <v>2984</v>
      </c>
      <c r="D782" t="s">
        <v>355</v>
      </c>
      <c r="E782" t="s">
        <v>2985</v>
      </c>
      <c r="F782" s="1">
        <v>43060</v>
      </c>
      <c r="G782">
        <v>1</v>
      </c>
      <c r="H782">
        <v>1002131</v>
      </c>
      <c r="I782">
        <v>16443</v>
      </c>
      <c r="J782">
        <v>598</v>
      </c>
      <c r="K782">
        <v>811</v>
      </c>
      <c r="L782" t="b">
        <v>0</v>
      </c>
      <c r="M782" t="b">
        <v>0</v>
      </c>
      <c r="N782" t="b">
        <v>0</v>
      </c>
      <c r="O782">
        <v>1</v>
      </c>
      <c r="P782">
        <v>1</v>
      </c>
      <c r="Q782" s="2">
        <v>0.02</v>
      </c>
      <c r="R782" s="2">
        <v>0</v>
      </c>
      <c r="S782" s="2">
        <v>0</v>
      </c>
      <c r="T782">
        <f t="shared" si="48"/>
        <v>0.4</v>
      </c>
      <c r="U782">
        <f t="shared" si="49"/>
        <v>0.8</v>
      </c>
      <c r="V782">
        <f t="shared" si="50"/>
        <v>0.7010654999999999</v>
      </c>
      <c r="W782">
        <f t="shared" si="51"/>
        <v>0.60537292499999995</v>
      </c>
    </row>
    <row r="783" spans="1:23" x14ac:dyDescent="0.25">
      <c r="A783" t="s">
        <v>2986</v>
      </c>
      <c r="B783" s="1">
        <v>43054</v>
      </c>
      <c r="C783" t="s">
        <v>2987</v>
      </c>
      <c r="D783" t="s">
        <v>2988</v>
      </c>
      <c r="E783" t="s">
        <v>2989</v>
      </c>
      <c r="F783" s="1">
        <v>42145</v>
      </c>
      <c r="G783">
        <v>1</v>
      </c>
      <c r="H783">
        <v>193832</v>
      </c>
      <c r="I783">
        <v>1351</v>
      </c>
      <c r="J783">
        <v>25</v>
      </c>
      <c r="K783">
        <v>128</v>
      </c>
      <c r="L783" t="b">
        <v>0</v>
      </c>
      <c r="M783" t="b">
        <v>0</v>
      </c>
      <c r="N783" t="b">
        <v>0</v>
      </c>
      <c r="O783">
        <v>909</v>
      </c>
      <c r="P783">
        <v>2</v>
      </c>
      <c r="Q783" s="2">
        <v>0.01</v>
      </c>
      <c r="R783" s="2">
        <v>0</v>
      </c>
      <c r="S783" s="2">
        <v>0</v>
      </c>
      <c r="T783">
        <f t="shared" si="48"/>
        <v>0.4</v>
      </c>
      <c r="U783">
        <f t="shared" si="49"/>
        <v>-179.8</v>
      </c>
      <c r="V783">
        <f t="shared" si="50"/>
        <v>0.19691600000000001</v>
      </c>
      <c r="W783">
        <f t="shared" si="51"/>
        <v>-44.721079400000008</v>
      </c>
    </row>
    <row r="784" spans="1:23" x14ac:dyDescent="0.25">
      <c r="A784" t="s">
        <v>2990</v>
      </c>
      <c r="B784" s="1">
        <v>43135</v>
      </c>
      <c r="C784" t="s">
        <v>2991</v>
      </c>
      <c r="D784" t="s">
        <v>772</v>
      </c>
      <c r="E784" t="s">
        <v>2992</v>
      </c>
      <c r="F784" s="1">
        <v>43129</v>
      </c>
      <c r="G784">
        <v>1</v>
      </c>
      <c r="H784">
        <v>1642644</v>
      </c>
      <c r="I784">
        <v>52190</v>
      </c>
      <c r="J784">
        <v>2122</v>
      </c>
      <c r="K784">
        <v>3606</v>
      </c>
      <c r="L784" t="b">
        <v>0</v>
      </c>
      <c r="M784" t="b">
        <v>0</v>
      </c>
      <c r="N784" t="b">
        <v>0</v>
      </c>
      <c r="O784">
        <v>6</v>
      </c>
      <c r="P784">
        <v>5</v>
      </c>
      <c r="Q784" s="2">
        <v>0.03</v>
      </c>
      <c r="R784" s="2">
        <v>0</v>
      </c>
      <c r="S784" s="2">
        <v>0</v>
      </c>
      <c r="T784">
        <f t="shared" si="48"/>
        <v>0.4</v>
      </c>
      <c r="U784">
        <f t="shared" si="49"/>
        <v>3.8</v>
      </c>
      <c r="V784">
        <f t="shared" si="50"/>
        <v>1.1213219999999999</v>
      </c>
      <c r="W784">
        <f t="shared" si="51"/>
        <v>1.5024626999999997</v>
      </c>
    </row>
    <row r="785" spans="1:23" x14ac:dyDescent="0.25">
      <c r="A785" t="s">
        <v>2993</v>
      </c>
      <c r="B785" s="1">
        <v>43137</v>
      </c>
      <c r="C785" t="s">
        <v>2994</v>
      </c>
      <c r="D785" t="s">
        <v>2995</v>
      </c>
      <c r="E785" t="s">
        <v>2996</v>
      </c>
      <c r="F785" s="1">
        <v>43129</v>
      </c>
      <c r="G785">
        <v>1</v>
      </c>
      <c r="H785">
        <v>18241671</v>
      </c>
      <c r="I785">
        <v>396450</v>
      </c>
      <c r="J785">
        <v>16969</v>
      </c>
      <c r="K785">
        <v>23622</v>
      </c>
      <c r="L785" t="b">
        <v>0</v>
      </c>
      <c r="M785" t="b">
        <v>0</v>
      </c>
      <c r="N785" t="b">
        <v>0</v>
      </c>
      <c r="O785">
        <v>8</v>
      </c>
      <c r="P785">
        <v>8</v>
      </c>
      <c r="Q785" s="2">
        <v>0.02</v>
      </c>
      <c r="R785" s="2">
        <v>0</v>
      </c>
      <c r="S785" s="2">
        <v>0</v>
      </c>
      <c r="T785">
        <f t="shared" si="48"/>
        <v>0.4</v>
      </c>
      <c r="U785">
        <f t="shared" si="49"/>
        <v>6.4</v>
      </c>
      <c r="V785">
        <f t="shared" si="50"/>
        <v>9.3208354999999994</v>
      </c>
      <c r="W785">
        <f t="shared" si="51"/>
        <v>5.0222924249999998</v>
      </c>
    </row>
    <row r="786" spans="1:23" x14ac:dyDescent="0.25">
      <c r="A786" t="s">
        <v>20938</v>
      </c>
      <c r="B786" s="1">
        <v>43137</v>
      </c>
      <c r="C786" t="s">
        <v>20939</v>
      </c>
      <c r="D786" t="s">
        <v>20940</v>
      </c>
      <c r="E786" t="s">
        <v>20941</v>
      </c>
      <c r="F786" s="1">
        <v>43131</v>
      </c>
      <c r="G786">
        <v>1</v>
      </c>
      <c r="H786">
        <v>322998</v>
      </c>
      <c r="I786">
        <v>0</v>
      </c>
      <c r="J786">
        <v>0</v>
      </c>
      <c r="K786">
        <v>0</v>
      </c>
      <c r="L786" t="b">
        <v>1</v>
      </c>
      <c r="M786" t="b">
        <v>1</v>
      </c>
      <c r="N786" t="b">
        <v>0</v>
      </c>
      <c r="O786">
        <v>6</v>
      </c>
      <c r="P786">
        <v>6</v>
      </c>
      <c r="Q786" s="2">
        <v>0</v>
      </c>
      <c r="R786" s="2">
        <v>0</v>
      </c>
      <c r="S786" s="2">
        <v>0</v>
      </c>
      <c r="T786">
        <f t="shared" si="48"/>
        <v>0.4</v>
      </c>
      <c r="U786">
        <f t="shared" si="49"/>
        <v>4.8000000000000007</v>
      </c>
      <c r="V786">
        <f t="shared" si="50"/>
        <v>0.161499</v>
      </c>
      <c r="W786">
        <f t="shared" si="51"/>
        <v>1.4165246500000004</v>
      </c>
    </row>
    <row r="787" spans="1:23" x14ac:dyDescent="0.25">
      <c r="A787" t="s">
        <v>2997</v>
      </c>
      <c r="B787" s="1">
        <v>43069</v>
      </c>
      <c r="C787" t="s">
        <v>2998</v>
      </c>
      <c r="D787" t="s">
        <v>2999</v>
      </c>
      <c r="E787" t="s">
        <v>3000</v>
      </c>
      <c r="F787" s="1">
        <v>43063</v>
      </c>
      <c r="G787">
        <v>1</v>
      </c>
      <c r="H787">
        <v>180711</v>
      </c>
      <c r="I787">
        <v>1667</v>
      </c>
      <c r="J787">
        <v>418</v>
      </c>
      <c r="K787">
        <v>1082</v>
      </c>
      <c r="L787" t="b">
        <v>0</v>
      </c>
      <c r="M787" t="b">
        <v>0</v>
      </c>
      <c r="N787" t="b">
        <v>0</v>
      </c>
      <c r="O787">
        <v>6</v>
      </c>
      <c r="P787">
        <v>1</v>
      </c>
      <c r="Q787" s="2">
        <v>0.01</v>
      </c>
      <c r="R787" s="2">
        <v>0</v>
      </c>
      <c r="S787" s="2">
        <v>0.01</v>
      </c>
      <c r="T787">
        <f t="shared" si="48"/>
        <v>0.4</v>
      </c>
      <c r="U787">
        <f t="shared" si="49"/>
        <v>-0.19999999999999996</v>
      </c>
      <c r="V787">
        <f t="shared" si="50"/>
        <v>0.44035550000000001</v>
      </c>
      <c r="W787">
        <f t="shared" si="51"/>
        <v>0.264124425</v>
      </c>
    </row>
    <row r="788" spans="1:23" x14ac:dyDescent="0.25">
      <c r="A788" t="s">
        <v>3001</v>
      </c>
      <c r="B788" s="1">
        <v>43084</v>
      </c>
      <c r="C788" t="s">
        <v>3002</v>
      </c>
      <c r="D788" t="s">
        <v>351</v>
      </c>
      <c r="E788" t="s">
        <v>3003</v>
      </c>
      <c r="F788" s="1">
        <v>43079</v>
      </c>
      <c r="G788">
        <v>1</v>
      </c>
      <c r="H788">
        <v>85251</v>
      </c>
      <c r="I788">
        <v>3806</v>
      </c>
      <c r="J788">
        <v>190</v>
      </c>
      <c r="K788">
        <v>608</v>
      </c>
      <c r="L788" t="b">
        <v>0</v>
      </c>
      <c r="M788" t="b">
        <v>0</v>
      </c>
      <c r="N788" t="b">
        <v>0</v>
      </c>
      <c r="O788">
        <v>5</v>
      </c>
      <c r="P788">
        <v>4</v>
      </c>
      <c r="Q788" s="2">
        <v>0.04</v>
      </c>
      <c r="R788" s="2">
        <v>0</v>
      </c>
      <c r="S788" s="2">
        <v>0.01</v>
      </c>
      <c r="T788">
        <f t="shared" si="48"/>
        <v>0.4</v>
      </c>
      <c r="U788">
        <f t="shared" si="49"/>
        <v>3</v>
      </c>
      <c r="V788">
        <f t="shared" si="50"/>
        <v>0.69262550000000001</v>
      </c>
      <c r="W788">
        <f t="shared" si="51"/>
        <v>1.1524189250000001</v>
      </c>
    </row>
    <row r="789" spans="1:23" x14ac:dyDescent="0.25">
      <c r="A789" t="s">
        <v>3004</v>
      </c>
      <c r="B789" s="1">
        <v>43109</v>
      </c>
      <c r="C789" t="s">
        <v>3005</v>
      </c>
      <c r="D789" t="s">
        <v>3006</v>
      </c>
      <c r="E789" t="s">
        <v>3007</v>
      </c>
      <c r="F789" s="1">
        <v>43104</v>
      </c>
      <c r="G789">
        <v>1</v>
      </c>
      <c r="H789">
        <v>40775</v>
      </c>
      <c r="I789">
        <v>257</v>
      </c>
      <c r="J789">
        <v>2</v>
      </c>
      <c r="K789">
        <v>33</v>
      </c>
      <c r="L789" t="b">
        <v>0</v>
      </c>
      <c r="M789" t="b">
        <v>0</v>
      </c>
      <c r="N789" t="b">
        <v>0</v>
      </c>
      <c r="O789">
        <v>5</v>
      </c>
      <c r="P789">
        <v>3</v>
      </c>
      <c r="Q789" s="2">
        <v>0.01</v>
      </c>
      <c r="R789" s="2">
        <v>0</v>
      </c>
      <c r="S789" s="2">
        <v>0</v>
      </c>
      <c r="T789">
        <f t="shared" si="48"/>
        <v>0.4</v>
      </c>
      <c r="U789">
        <f t="shared" si="49"/>
        <v>2.0000000000000004</v>
      </c>
      <c r="V789">
        <f t="shared" si="50"/>
        <v>0.12038750000000001</v>
      </c>
      <c r="W789">
        <f t="shared" si="51"/>
        <v>0.70213562500000015</v>
      </c>
    </row>
    <row r="790" spans="1:23" x14ac:dyDescent="0.25">
      <c r="A790" t="s">
        <v>20680</v>
      </c>
      <c r="B790" s="1">
        <v>43234</v>
      </c>
      <c r="C790" t="s">
        <v>20681</v>
      </c>
      <c r="D790" t="s">
        <v>20682</v>
      </c>
      <c r="E790" t="s">
        <v>20683</v>
      </c>
      <c r="F790" s="1">
        <v>43225</v>
      </c>
      <c r="G790">
        <v>1</v>
      </c>
      <c r="H790">
        <v>7957820</v>
      </c>
      <c r="I790">
        <v>110407</v>
      </c>
      <c r="J790">
        <v>4211</v>
      </c>
      <c r="K790">
        <v>0</v>
      </c>
      <c r="L790" t="b">
        <v>1</v>
      </c>
      <c r="M790" t="b">
        <v>0</v>
      </c>
      <c r="N790" t="b">
        <v>0</v>
      </c>
      <c r="O790">
        <v>9</v>
      </c>
      <c r="P790">
        <v>8</v>
      </c>
      <c r="Q790" s="2">
        <v>0.01</v>
      </c>
      <c r="R790" s="2">
        <v>0</v>
      </c>
      <c r="S790" s="2">
        <v>0</v>
      </c>
      <c r="T790">
        <f t="shared" si="48"/>
        <v>0.4</v>
      </c>
      <c r="U790">
        <f t="shared" si="49"/>
        <v>6.2</v>
      </c>
      <c r="V790">
        <f t="shared" si="50"/>
        <v>4.0789099999999996</v>
      </c>
      <c r="W790">
        <f t="shared" si="51"/>
        <v>3.1376184999999994</v>
      </c>
    </row>
    <row r="791" spans="1:23" x14ac:dyDescent="0.25">
      <c r="A791" t="s">
        <v>3008</v>
      </c>
      <c r="B791" s="1">
        <v>43210</v>
      </c>
      <c r="C791" t="s">
        <v>3009</v>
      </c>
      <c r="D791" t="s">
        <v>3010</v>
      </c>
      <c r="E791" t="s">
        <v>3011</v>
      </c>
      <c r="F791" s="1">
        <v>43191</v>
      </c>
      <c r="G791">
        <v>1</v>
      </c>
      <c r="H791">
        <v>3140961</v>
      </c>
      <c r="I791">
        <v>115164</v>
      </c>
      <c r="J791">
        <v>11542</v>
      </c>
      <c r="K791">
        <v>17129</v>
      </c>
      <c r="L791" t="b">
        <v>0</v>
      </c>
      <c r="M791" t="b">
        <v>0</v>
      </c>
      <c r="N791" t="b">
        <v>0</v>
      </c>
      <c r="O791">
        <v>19</v>
      </c>
      <c r="P791">
        <v>12</v>
      </c>
      <c r="Q791" s="2">
        <v>0.04</v>
      </c>
      <c r="R791" s="2">
        <v>0</v>
      </c>
      <c r="S791" s="2">
        <v>0.01</v>
      </c>
      <c r="T791">
        <f t="shared" si="48"/>
        <v>0.4</v>
      </c>
      <c r="U791">
        <f t="shared" si="49"/>
        <v>8.2000000000000011</v>
      </c>
      <c r="V791">
        <f t="shared" si="50"/>
        <v>2.2204804999999999</v>
      </c>
      <c r="W791">
        <f t="shared" si="51"/>
        <v>2.9871681750000003</v>
      </c>
    </row>
    <row r="792" spans="1:23" x14ac:dyDescent="0.25">
      <c r="A792" t="s">
        <v>3012</v>
      </c>
      <c r="B792" s="1">
        <v>43263</v>
      </c>
      <c r="C792" t="s">
        <v>3013</v>
      </c>
      <c r="D792" t="s">
        <v>1335</v>
      </c>
      <c r="E792" t="s">
        <v>3014</v>
      </c>
      <c r="F792" s="1">
        <v>43235</v>
      </c>
      <c r="G792">
        <v>1</v>
      </c>
      <c r="H792">
        <v>13619534</v>
      </c>
      <c r="I792">
        <v>347100</v>
      </c>
      <c r="J792">
        <v>6923</v>
      </c>
      <c r="K792">
        <v>19977</v>
      </c>
      <c r="L792" t="b">
        <v>0</v>
      </c>
      <c r="M792" t="b">
        <v>0</v>
      </c>
      <c r="N792" t="b">
        <v>0</v>
      </c>
      <c r="O792">
        <v>28</v>
      </c>
      <c r="P792">
        <v>28</v>
      </c>
      <c r="Q792" s="2">
        <v>0.03</v>
      </c>
      <c r="R792" s="2">
        <v>0</v>
      </c>
      <c r="S792" s="2">
        <v>0</v>
      </c>
      <c r="T792">
        <f t="shared" si="48"/>
        <v>0.4</v>
      </c>
      <c r="U792">
        <f t="shared" si="49"/>
        <v>22.400000000000002</v>
      </c>
      <c r="V792">
        <f t="shared" si="50"/>
        <v>7.1097669999999997</v>
      </c>
      <c r="W792">
        <f t="shared" si="51"/>
        <v>8.2484184500000008</v>
      </c>
    </row>
    <row r="793" spans="1:23" x14ac:dyDescent="0.25">
      <c r="A793" t="s">
        <v>3015</v>
      </c>
      <c r="B793" s="1">
        <v>43078</v>
      </c>
      <c r="C793" t="s">
        <v>3016</v>
      </c>
      <c r="D793" t="s">
        <v>3017</v>
      </c>
      <c r="E793" t="s">
        <v>3018</v>
      </c>
      <c r="F793" s="1">
        <v>43072</v>
      </c>
      <c r="G793">
        <v>1</v>
      </c>
      <c r="H793">
        <v>88857</v>
      </c>
      <c r="I793">
        <v>418</v>
      </c>
      <c r="J793">
        <v>60</v>
      </c>
      <c r="K793">
        <v>400</v>
      </c>
      <c r="L793" t="b">
        <v>0</v>
      </c>
      <c r="M793" t="b">
        <v>0</v>
      </c>
      <c r="N793" t="b">
        <v>0</v>
      </c>
      <c r="O793">
        <v>6</v>
      </c>
      <c r="P793">
        <v>5</v>
      </c>
      <c r="Q793" s="2">
        <v>0</v>
      </c>
      <c r="R793" s="2">
        <v>0</v>
      </c>
      <c r="S793" s="2">
        <v>0</v>
      </c>
      <c r="T793">
        <f t="shared" si="48"/>
        <v>0.4</v>
      </c>
      <c r="U793">
        <f t="shared" si="49"/>
        <v>3.8</v>
      </c>
      <c r="V793">
        <f t="shared" si="50"/>
        <v>4.4428499999999996E-2</v>
      </c>
      <c r="W793">
        <f t="shared" si="51"/>
        <v>1.125549975</v>
      </c>
    </row>
    <row r="794" spans="1:23" x14ac:dyDescent="0.25">
      <c r="A794" t="s">
        <v>3019</v>
      </c>
      <c r="B794" s="1">
        <v>43186</v>
      </c>
      <c r="C794" t="s">
        <v>3020</v>
      </c>
      <c r="D794" t="s">
        <v>3021</v>
      </c>
      <c r="E794" t="s">
        <v>3022</v>
      </c>
      <c r="F794" s="1">
        <v>43172</v>
      </c>
      <c r="G794">
        <v>1</v>
      </c>
      <c r="H794">
        <v>6215935</v>
      </c>
      <c r="I794">
        <v>428599</v>
      </c>
      <c r="J794">
        <v>3744</v>
      </c>
      <c r="K794">
        <v>43798</v>
      </c>
      <c r="L794" t="b">
        <v>0</v>
      </c>
      <c r="M794" t="b">
        <v>0</v>
      </c>
      <c r="N794" t="b">
        <v>0</v>
      </c>
      <c r="O794">
        <v>14</v>
      </c>
      <c r="P794">
        <v>13</v>
      </c>
      <c r="Q794" s="2">
        <v>7.0000000000000007E-2</v>
      </c>
      <c r="R794" s="2">
        <v>0</v>
      </c>
      <c r="S794" s="2">
        <v>0.01</v>
      </c>
      <c r="T794">
        <f t="shared" si="48"/>
        <v>0.4</v>
      </c>
      <c r="U794">
        <f t="shared" si="49"/>
        <v>10.200000000000001</v>
      </c>
      <c r="V794">
        <f t="shared" si="50"/>
        <v>4.0579675000000002</v>
      </c>
      <c r="W794">
        <f t="shared" si="51"/>
        <v>4.1302886250000004</v>
      </c>
    </row>
    <row r="795" spans="1:23" x14ac:dyDescent="0.25">
      <c r="A795" t="s">
        <v>3023</v>
      </c>
      <c r="B795" s="1">
        <v>43066</v>
      </c>
      <c r="C795" t="s">
        <v>3024</v>
      </c>
      <c r="D795" t="s">
        <v>3025</v>
      </c>
      <c r="E795" t="s">
        <v>3026</v>
      </c>
      <c r="F795" s="1">
        <v>43058</v>
      </c>
      <c r="G795">
        <v>1</v>
      </c>
      <c r="H795">
        <v>382766</v>
      </c>
      <c r="I795">
        <v>13924</v>
      </c>
      <c r="J795">
        <v>211</v>
      </c>
      <c r="K795">
        <v>894</v>
      </c>
      <c r="L795" t="b">
        <v>0</v>
      </c>
      <c r="M795" t="b">
        <v>0</v>
      </c>
      <c r="N795" t="b">
        <v>0</v>
      </c>
      <c r="O795">
        <v>8</v>
      </c>
      <c r="P795">
        <v>7</v>
      </c>
      <c r="Q795" s="2">
        <v>0.04</v>
      </c>
      <c r="R795" s="2">
        <v>0</v>
      </c>
      <c r="S795" s="2">
        <v>0</v>
      </c>
      <c r="T795">
        <f t="shared" si="48"/>
        <v>0.4</v>
      </c>
      <c r="U795">
        <f t="shared" si="49"/>
        <v>5.4</v>
      </c>
      <c r="V795">
        <f t="shared" si="50"/>
        <v>0.59138299999999999</v>
      </c>
      <c r="W795">
        <f t="shared" si="51"/>
        <v>1.7169840500000002</v>
      </c>
    </row>
    <row r="796" spans="1:23" x14ac:dyDescent="0.25">
      <c r="A796" t="s">
        <v>3027</v>
      </c>
      <c r="B796" s="1">
        <v>43264</v>
      </c>
      <c r="C796" t="s">
        <v>3028</v>
      </c>
      <c r="D796" t="s">
        <v>3029</v>
      </c>
      <c r="E796" t="s">
        <v>3030</v>
      </c>
      <c r="F796" s="1">
        <v>43237</v>
      </c>
      <c r="G796">
        <v>1</v>
      </c>
      <c r="H796">
        <v>18658825</v>
      </c>
      <c r="I796">
        <v>442316</v>
      </c>
      <c r="J796">
        <v>16986</v>
      </c>
      <c r="K796">
        <v>42438</v>
      </c>
      <c r="L796" t="b">
        <v>0</v>
      </c>
      <c r="M796" t="b">
        <v>0</v>
      </c>
      <c r="N796" t="b">
        <v>0</v>
      </c>
      <c r="O796">
        <v>27</v>
      </c>
      <c r="P796">
        <v>27</v>
      </c>
      <c r="Q796" s="2">
        <v>0.02</v>
      </c>
      <c r="R796" s="2">
        <v>0</v>
      </c>
      <c r="S796" s="2">
        <v>0</v>
      </c>
      <c r="T796">
        <f t="shared" si="48"/>
        <v>0.4</v>
      </c>
      <c r="U796">
        <f t="shared" si="49"/>
        <v>21.6</v>
      </c>
      <c r="V796">
        <f t="shared" si="50"/>
        <v>9.5294124999999994</v>
      </c>
      <c r="W796">
        <f t="shared" si="51"/>
        <v>8.8952943750000006</v>
      </c>
    </row>
    <row r="797" spans="1:23" x14ac:dyDescent="0.25">
      <c r="A797" t="s">
        <v>3031</v>
      </c>
      <c r="B797" s="1">
        <v>43177</v>
      </c>
      <c r="C797" t="s">
        <v>3032</v>
      </c>
      <c r="D797" t="s">
        <v>3033</v>
      </c>
      <c r="E797" t="s">
        <v>3034</v>
      </c>
      <c r="F797" s="1">
        <v>43163</v>
      </c>
      <c r="G797">
        <v>1</v>
      </c>
      <c r="H797">
        <v>279585</v>
      </c>
      <c r="I797">
        <v>4658</v>
      </c>
      <c r="J797">
        <v>193</v>
      </c>
      <c r="K797">
        <v>192</v>
      </c>
      <c r="L797" t="b">
        <v>0</v>
      </c>
      <c r="M797" t="b">
        <v>0</v>
      </c>
      <c r="N797" t="b">
        <v>0</v>
      </c>
      <c r="O797">
        <v>14</v>
      </c>
      <c r="P797">
        <v>13</v>
      </c>
      <c r="Q797" s="2">
        <v>0.02</v>
      </c>
      <c r="R797" s="2">
        <v>0</v>
      </c>
      <c r="S797" s="2">
        <v>0</v>
      </c>
      <c r="T797">
        <f t="shared" si="48"/>
        <v>0.4</v>
      </c>
      <c r="U797">
        <f t="shared" si="49"/>
        <v>10.200000000000001</v>
      </c>
      <c r="V797">
        <f t="shared" si="50"/>
        <v>0.3397925</v>
      </c>
      <c r="W797">
        <f t="shared" si="51"/>
        <v>2.8289273750000006</v>
      </c>
    </row>
    <row r="798" spans="1:23" x14ac:dyDescent="0.25">
      <c r="A798" t="s">
        <v>3035</v>
      </c>
      <c r="B798" s="1">
        <v>43073</v>
      </c>
      <c r="C798" t="s">
        <v>3036</v>
      </c>
      <c r="D798" t="s">
        <v>186</v>
      </c>
      <c r="E798" t="s">
        <v>3037</v>
      </c>
      <c r="F798" s="1">
        <v>43066</v>
      </c>
      <c r="G798">
        <v>1</v>
      </c>
      <c r="H798">
        <v>1970963</v>
      </c>
      <c r="I798">
        <v>68401</v>
      </c>
      <c r="J798">
        <v>1793</v>
      </c>
      <c r="K798">
        <v>2334</v>
      </c>
      <c r="L798" t="b">
        <v>0</v>
      </c>
      <c r="M798" t="b">
        <v>0</v>
      </c>
      <c r="N798" t="b">
        <v>0</v>
      </c>
      <c r="O798">
        <v>7</v>
      </c>
      <c r="P798">
        <v>6</v>
      </c>
      <c r="Q798" s="2">
        <v>0.03</v>
      </c>
      <c r="R798" s="2">
        <v>0</v>
      </c>
      <c r="S798" s="2">
        <v>0</v>
      </c>
      <c r="T798">
        <f t="shared" si="48"/>
        <v>0.4</v>
      </c>
      <c r="U798">
        <f t="shared" si="49"/>
        <v>4.6000000000000005</v>
      </c>
      <c r="V798">
        <f t="shared" si="50"/>
        <v>1.2854814999999999</v>
      </c>
      <c r="W798">
        <f t="shared" si="51"/>
        <v>1.759918525</v>
      </c>
    </row>
    <row r="799" spans="1:23" x14ac:dyDescent="0.25">
      <c r="A799" t="s">
        <v>3038</v>
      </c>
      <c r="B799" s="1">
        <v>43083</v>
      </c>
      <c r="C799" t="s">
        <v>3039</v>
      </c>
      <c r="D799" t="s">
        <v>3040</v>
      </c>
      <c r="E799" t="s">
        <v>3041</v>
      </c>
      <c r="F799" s="1">
        <v>43077</v>
      </c>
      <c r="G799">
        <v>1</v>
      </c>
      <c r="H799">
        <v>534677</v>
      </c>
      <c r="I799">
        <v>6569</v>
      </c>
      <c r="J799">
        <v>289</v>
      </c>
      <c r="K799">
        <v>749</v>
      </c>
      <c r="L799" t="b">
        <v>0</v>
      </c>
      <c r="M799" t="b">
        <v>0</v>
      </c>
      <c r="N799" t="b">
        <v>0</v>
      </c>
      <c r="O799">
        <v>6</v>
      </c>
      <c r="P799">
        <v>6</v>
      </c>
      <c r="Q799" s="2">
        <v>0.01</v>
      </c>
      <c r="R799" s="2">
        <v>0</v>
      </c>
      <c r="S799" s="2">
        <v>0</v>
      </c>
      <c r="T799">
        <f t="shared" si="48"/>
        <v>0.4</v>
      </c>
      <c r="U799">
        <f t="shared" si="49"/>
        <v>4.8000000000000007</v>
      </c>
      <c r="V799">
        <f t="shared" si="50"/>
        <v>0.36733850000000001</v>
      </c>
      <c r="W799">
        <f t="shared" si="51"/>
        <v>1.4885684750000003</v>
      </c>
    </row>
    <row r="800" spans="1:23" x14ac:dyDescent="0.25">
      <c r="A800" t="s">
        <v>3042</v>
      </c>
      <c r="B800" s="1">
        <v>43063</v>
      </c>
      <c r="C800" t="s">
        <v>3043</v>
      </c>
      <c r="D800" t="s">
        <v>3021</v>
      </c>
      <c r="E800" t="s">
        <v>3044</v>
      </c>
      <c r="F800" s="1">
        <v>43056</v>
      </c>
      <c r="G800">
        <v>1</v>
      </c>
      <c r="H800">
        <v>12969561</v>
      </c>
      <c r="I800">
        <v>591776</v>
      </c>
      <c r="J800">
        <v>18790</v>
      </c>
      <c r="K800">
        <v>63191</v>
      </c>
      <c r="L800" t="b">
        <v>0</v>
      </c>
      <c r="M800" t="b">
        <v>0</v>
      </c>
      <c r="N800" t="b">
        <v>0</v>
      </c>
      <c r="O800">
        <v>7</v>
      </c>
      <c r="P800">
        <v>7</v>
      </c>
      <c r="Q800" s="2">
        <v>0.05</v>
      </c>
      <c r="R800" s="2">
        <v>0</v>
      </c>
      <c r="S800" s="2">
        <v>0</v>
      </c>
      <c r="T800">
        <f t="shared" si="48"/>
        <v>0.4</v>
      </c>
      <c r="U800">
        <f t="shared" si="49"/>
        <v>5.6000000000000005</v>
      </c>
      <c r="V800">
        <f t="shared" si="50"/>
        <v>6.9847804999999994</v>
      </c>
      <c r="W800">
        <f t="shared" si="51"/>
        <v>4.0046731749999998</v>
      </c>
    </row>
    <row r="801" spans="1:23" x14ac:dyDescent="0.25">
      <c r="A801" t="s">
        <v>3045</v>
      </c>
      <c r="B801" s="1">
        <v>43093</v>
      </c>
      <c r="C801" t="s">
        <v>3046</v>
      </c>
      <c r="D801" t="s">
        <v>3047</v>
      </c>
      <c r="E801" t="s">
        <v>3048</v>
      </c>
      <c r="F801" s="1">
        <v>43090</v>
      </c>
      <c r="G801">
        <v>1</v>
      </c>
      <c r="H801">
        <v>3596</v>
      </c>
      <c r="I801">
        <v>20</v>
      </c>
      <c r="J801">
        <v>4</v>
      </c>
      <c r="K801">
        <v>13</v>
      </c>
      <c r="L801" t="b">
        <v>0</v>
      </c>
      <c r="M801" t="b">
        <v>0</v>
      </c>
      <c r="N801" t="b">
        <v>0</v>
      </c>
      <c r="O801">
        <v>3</v>
      </c>
      <c r="P801">
        <v>1</v>
      </c>
      <c r="Q801" s="2">
        <v>0.01</v>
      </c>
      <c r="R801" s="2">
        <v>0</v>
      </c>
      <c r="S801" s="2">
        <v>0</v>
      </c>
      <c r="T801">
        <f t="shared" si="48"/>
        <v>0.4</v>
      </c>
      <c r="U801">
        <f t="shared" si="49"/>
        <v>0.4</v>
      </c>
      <c r="V801">
        <f t="shared" si="50"/>
        <v>0.101798</v>
      </c>
      <c r="W801">
        <f t="shared" si="51"/>
        <v>0.29562929999999998</v>
      </c>
    </row>
    <row r="802" spans="1:23" x14ac:dyDescent="0.25">
      <c r="A802" t="s">
        <v>3049</v>
      </c>
      <c r="B802" s="1">
        <v>43141</v>
      </c>
      <c r="C802" t="s">
        <v>3050</v>
      </c>
      <c r="D802" t="s">
        <v>210</v>
      </c>
      <c r="E802" t="s">
        <v>3051</v>
      </c>
      <c r="F802" s="1">
        <v>43136</v>
      </c>
      <c r="G802">
        <v>1</v>
      </c>
      <c r="H802">
        <v>68699</v>
      </c>
      <c r="I802">
        <v>1943</v>
      </c>
      <c r="J802">
        <v>42</v>
      </c>
      <c r="K802">
        <v>146</v>
      </c>
      <c r="L802" t="b">
        <v>0</v>
      </c>
      <c r="M802" t="b">
        <v>0</v>
      </c>
      <c r="N802" t="b">
        <v>0</v>
      </c>
      <c r="O802">
        <v>5</v>
      </c>
      <c r="P802">
        <v>5</v>
      </c>
      <c r="Q802" s="2">
        <v>0.03</v>
      </c>
      <c r="R802" s="2">
        <v>0</v>
      </c>
      <c r="S802" s="2">
        <v>0</v>
      </c>
      <c r="T802">
        <f t="shared" si="48"/>
        <v>0.4</v>
      </c>
      <c r="U802">
        <f t="shared" si="49"/>
        <v>4</v>
      </c>
      <c r="V802">
        <f t="shared" si="50"/>
        <v>0.33434949999999997</v>
      </c>
      <c r="W802">
        <f t="shared" si="51"/>
        <v>1.2770223250000001</v>
      </c>
    </row>
    <row r="803" spans="1:23" x14ac:dyDescent="0.25">
      <c r="A803" t="s">
        <v>3052</v>
      </c>
      <c r="B803" s="1">
        <v>43053</v>
      </c>
      <c r="C803" t="s">
        <v>3053</v>
      </c>
      <c r="D803" t="s">
        <v>3054</v>
      </c>
      <c r="E803" t="s">
        <v>3055</v>
      </c>
      <c r="F803" s="1">
        <v>43048</v>
      </c>
      <c r="G803">
        <v>1</v>
      </c>
      <c r="H803">
        <v>55398</v>
      </c>
      <c r="I803">
        <v>1170</v>
      </c>
      <c r="J803">
        <v>22</v>
      </c>
      <c r="K803">
        <v>336</v>
      </c>
      <c r="L803" t="b">
        <v>0</v>
      </c>
      <c r="M803" t="b">
        <v>0</v>
      </c>
      <c r="N803" t="b">
        <v>0</v>
      </c>
      <c r="O803">
        <v>5</v>
      </c>
      <c r="P803">
        <v>1</v>
      </c>
      <c r="Q803" s="2">
        <v>0.02</v>
      </c>
      <c r="R803" s="2">
        <v>0</v>
      </c>
      <c r="S803" s="2">
        <v>0.01</v>
      </c>
      <c r="T803">
        <f t="shared" si="48"/>
        <v>0.4</v>
      </c>
      <c r="U803">
        <f t="shared" si="49"/>
        <v>0</v>
      </c>
      <c r="V803">
        <f t="shared" si="50"/>
        <v>0.47769899999999998</v>
      </c>
      <c r="W803">
        <f t="shared" si="51"/>
        <v>0.32719465000000003</v>
      </c>
    </row>
    <row r="804" spans="1:23" x14ac:dyDescent="0.25">
      <c r="A804" t="s">
        <v>20684</v>
      </c>
      <c r="B804" s="1">
        <v>43128</v>
      </c>
      <c r="C804" t="s">
        <v>20685</v>
      </c>
      <c r="D804" t="s">
        <v>20653</v>
      </c>
      <c r="E804" t="s">
        <v>20686</v>
      </c>
      <c r="F804" s="1">
        <v>43121</v>
      </c>
      <c r="G804">
        <v>1</v>
      </c>
      <c r="H804">
        <v>498874</v>
      </c>
      <c r="I804">
        <v>10685</v>
      </c>
      <c r="J804">
        <v>2177</v>
      </c>
      <c r="K804">
        <v>0</v>
      </c>
      <c r="L804" t="b">
        <v>1</v>
      </c>
      <c r="M804" t="b">
        <v>0</v>
      </c>
      <c r="N804" t="b">
        <v>0</v>
      </c>
      <c r="O804">
        <v>7</v>
      </c>
      <c r="P804">
        <v>6</v>
      </c>
      <c r="Q804" s="2">
        <v>0.02</v>
      </c>
      <c r="R804" s="2">
        <v>0</v>
      </c>
      <c r="S804" s="2">
        <v>0</v>
      </c>
      <c r="T804">
        <f t="shared" si="48"/>
        <v>0.4</v>
      </c>
      <c r="U804">
        <f t="shared" si="49"/>
        <v>4.6000000000000005</v>
      </c>
      <c r="V804">
        <f t="shared" si="50"/>
        <v>0.44943699999999998</v>
      </c>
      <c r="W804">
        <f t="shared" si="51"/>
        <v>1.4673029500000001</v>
      </c>
    </row>
    <row r="805" spans="1:23" x14ac:dyDescent="0.25">
      <c r="A805" t="s">
        <v>3056</v>
      </c>
      <c r="B805" s="1">
        <v>43151</v>
      </c>
      <c r="C805" t="s">
        <v>3057</v>
      </c>
      <c r="D805" t="s">
        <v>3058</v>
      </c>
      <c r="E805" t="s">
        <v>3059</v>
      </c>
      <c r="F805" s="1">
        <v>43143</v>
      </c>
      <c r="G805">
        <v>1</v>
      </c>
      <c r="H805">
        <v>151902</v>
      </c>
      <c r="I805">
        <v>2676</v>
      </c>
      <c r="J805">
        <v>37</v>
      </c>
      <c r="K805">
        <v>239</v>
      </c>
      <c r="L805" t="b">
        <v>0</v>
      </c>
      <c r="M805" t="b">
        <v>0</v>
      </c>
      <c r="N805" t="b">
        <v>0</v>
      </c>
      <c r="O805">
        <v>8</v>
      </c>
      <c r="P805">
        <v>4</v>
      </c>
      <c r="Q805" s="2">
        <v>0.02</v>
      </c>
      <c r="R805" s="2">
        <v>0</v>
      </c>
      <c r="S805" s="2">
        <v>0</v>
      </c>
      <c r="T805">
        <f t="shared" si="48"/>
        <v>0.4</v>
      </c>
      <c r="U805">
        <f t="shared" si="49"/>
        <v>2.4000000000000004</v>
      </c>
      <c r="V805">
        <f t="shared" si="50"/>
        <v>0.275951</v>
      </c>
      <c r="W805">
        <f t="shared" si="51"/>
        <v>0.85658285000000012</v>
      </c>
    </row>
    <row r="806" spans="1:23" x14ac:dyDescent="0.25">
      <c r="A806" t="s">
        <v>3060</v>
      </c>
      <c r="B806" s="1">
        <v>43057</v>
      </c>
      <c r="C806" t="s">
        <v>3061</v>
      </c>
      <c r="D806" t="s">
        <v>3062</v>
      </c>
      <c r="E806" t="s">
        <v>3063</v>
      </c>
      <c r="F806" s="1">
        <v>43051</v>
      </c>
      <c r="G806">
        <v>1</v>
      </c>
      <c r="H806">
        <v>343273</v>
      </c>
      <c r="I806">
        <v>4503</v>
      </c>
      <c r="J806">
        <v>182</v>
      </c>
      <c r="K806">
        <v>266</v>
      </c>
      <c r="L806" t="b">
        <v>0</v>
      </c>
      <c r="M806" t="b">
        <v>0</v>
      </c>
      <c r="N806" t="b">
        <v>0</v>
      </c>
      <c r="O806">
        <v>6</v>
      </c>
      <c r="P806">
        <v>5</v>
      </c>
      <c r="Q806" s="2">
        <v>0.01</v>
      </c>
      <c r="R806" s="2">
        <v>0</v>
      </c>
      <c r="S806" s="2">
        <v>0</v>
      </c>
      <c r="T806">
        <f t="shared" si="48"/>
        <v>0.4</v>
      </c>
      <c r="U806">
        <f t="shared" si="49"/>
        <v>3.8</v>
      </c>
      <c r="V806">
        <f t="shared" si="50"/>
        <v>0.2716365</v>
      </c>
      <c r="W806">
        <f t="shared" si="51"/>
        <v>1.2050727749999999</v>
      </c>
    </row>
    <row r="807" spans="1:23" x14ac:dyDescent="0.25">
      <c r="A807" t="s">
        <v>3064</v>
      </c>
      <c r="B807" s="1">
        <v>43161</v>
      </c>
      <c r="C807" t="s">
        <v>3065</v>
      </c>
      <c r="D807" t="s">
        <v>730</v>
      </c>
      <c r="E807" t="s">
        <v>3066</v>
      </c>
      <c r="F807" s="1">
        <v>43160</v>
      </c>
      <c r="G807">
        <v>1</v>
      </c>
      <c r="H807">
        <v>390622</v>
      </c>
      <c r="I807">
        <v>3322</v>
      </c>
      <c r="J807">
        <v>367</v>
      </c>
      <c r="K807">
        <v>755</v>
      </c>
      <c r="L807" t="b">
        <v>0</v>
      </c>
      <c r="M807" t="b">
        <v>0</v>
      </c>
      <c r="N807" t="b">
        <v>0</v>
      </c>
      <c r="O807">
        <v>1</v>
      </c>
      <c r="P807">
        <v>1</v>
      </c>
      <c r="Q807" s="2">
        <v>0.01</v>
      </c>
      <c r="R807" s="2">
        <v>0</v>
      </c>
      <c r="S807" s="2">
        <v>0</v>
      </c>
      <c r="T807">
        <f t="shared" si="48"/>
        <v>0.4</v>
      </c>
      <c r="U807">
        <f t="shared" si="49"/>
        <v>0.8</v>
      </c>
      <c r="V807">
        <f t="shared" si="50"/>
        <v>0.29531099999999999</v>
      </c>
      <c r="W807">
        <f t="shared" si="51"/>
        <v>0.46335885000000004</v>
      </c>
    </row>
    <row r="808" spans="1:23" x14ac:dyDescent="0.25">
      <c r="A808" t="s">
        <v>3067</v>
      </c>
      <c r="B808" s="1">
        <v>43068</v>
      </c>
      <c r="C808" t="s">
        <v>3068</v>
      </c>
      <c r="D808" t="s">
        <v>3069</v>
      </c>
      <c r="E808" t="s">
        <v>3070</v>
      </c>
      <c r="F808" s="1">
        <v>43062</v>
      </c>
      <c r="G808">
        <v>1</v>
      </c>
      <c r="H808">
        <v>533004</v>
      </c>
      <c r="I808">
        <v>9710</v>
      </c>
      <c r="J808">
        <v>447</v>
      </c>
      <c r="K808">
        <v>1196</v>
      </c>
      <c r="L808" t="b">
        <v>0</v>
      </c>
      <c r="M808" t="b">
        <v>0</v>
      </c>
      <c r="N808" t="b">
        <v>0</v>
      </c>
      <c r="O808">
        <v>6</v>
      </c>
      <c r="P808">
        <v>6</v>
      </c>
      <c r="Q808" s="2">
        <v>0.02</v>
      </c>
      <c r="R808" s="2">
        <v>0</v>
      </c>
      <c r="S808" s="2">
        <v>0</v>
      </c>
      <c r="T808">
        <f t="shared" si="48"/>
        <v>0.4</v>
      </c>
      <c r="U808">
        <f t="shared" si="49"/>
        <v>4.8000000000000007</v>
      </c>
      <c r="V808">
        <f t="shared" si="50"/>
        <v>0.46650199999999997</v>
      </c>
      <c r="W808">
        <f t="shared" si="51"/>
        <v>1.5232757000000003</v>
      </c>
    </row>
    <row r="809" spans="1:23" x14ac:dyDescent="0.25">
      <c r="A809" t="s">
        <v>3071</v>
      </c>
      <c r="B809" s="1">
        <v>43096</v>
      </c>
      <c r="C809" t="s">
        <v>3072</v>
      </c>
      <c r="D809" t="s">
        <v>3073</v>
      </c>
      <c r="E809" t="s">
        <v>3074</v>
      </c>
      <c r="F809" s="1">
        <v>43089</v>
      </c>
      <c r="G809">
        <v>1</v>
      </c>
      <c r="H809">
        <v>191344</v>
      </c>
      <c r="I809">
        <v>8982</v>
      </c>
      <c r="J809">
        <v>415</v>
      </c>
      <c r="K809">
        <v>899</v>
      </c>
      <c r="L809" t="b">
        <v>0</v>
      </c>
      <c r="M809" t="b">
        <v>0</v>
      </c>
      <c r="N809" t="b">
        <v>0</v>
      </c>
      <c r="O809">
        <v>7</v>
      </c>
      <c r="P809">
        <v>7</v>
      </c>
      <c r="Q809" s="2">
        <v>0.05</v>
      </c>
      <c r="R809" s="2">
        <v>0</v>
      </c>
      <c r="S809" s="2">
        <v>0</v>
      </c>
      <c r="T809">
        <f t="shared" si="48"/>
        <v>0.4</v>
      </c>
      <c r="U809">
        <f t="shared" si="49"/>
        <v>5.6000000000000005</v>
      </c>
      <c r="V809">
        <f t="shared" si="50"/>
        <v>0.59567200000000009</v>
      </c>
      <c r="W809">
        <f t="shared" si="51"/>
        <v>1.7684852</v>
      </c>
    </row>
    <row r="810" spans="1:23" x14ac:dyDescent="0.25">
      <c r="A810" t="s">
        <v>3075</v>
      </c>
      <c r="B810" s="1">
        <v>43080</v>
      </c>
      <c r="C810" t="s">
        <v>3076</v>
      </c>
      <c r="D810" t="s">
        <v>109</v>
      </c>
      <c r="E810" t="s">
        <v>3077</v>
      </c>
      <c r="F810" s="1">
        <v>43073</v>
      </c>
      <c r="G810">
        <v>1</v>
      </c>
      <c r="H810">
        <v>315694</v>
      </c>
      <c r="I810">
        <v>13689</v>
      </c>
      <c r="J810">
        <v>218</v>
      </c>
      <c r="K810">
        <v>2778</v>
      </c>
      <c r="L810" t="b">
        <v>0</v>
      </c>
      <c r="M810" t="b">
        <v>0</v>
      </c>
      <c r="N810" t="b">
        <v>0</v>
      </c>
      <c r="O810">
        <v>7</v>
      </c>
      <c r="P810">
        <v>7</v>
      </c>
      <c r="Q810" s="2">
        <v>0.04</v>
      </c>
      <c r="R810" s="2">
        <v>0</v>
      </c>
      <c r="S810" s="2">
        <v>0.01</v>
      </c>
      <c r="T810">
        <f t="shared" si="48"/>
        <v>0.4</v>
      </c>
      <c r="U810">
        <f t="shared" si="49"/>
        <v>5.6000000000000005</v>
      </c>
      <c r="V810">
        <f t="shared" si="50"/>
        <v>0.80784699999999998</v>
      </c>
      <c r="W810">
        <f t="shared" si="51"/>
        <v>1.8427464499999999</v>
      </c>
    </row>
    <row r="811" spans="1:23" x14ac:dyDescent="0.25">
      <c r="A811" t="s">
        <v>3078</v>
      </c>
      <c r="B811" s="1">
        <v>43126</v>
      </c>
      <c r="C811" t="s">
        <v>3079</v>
      </c>
      <c r="D811" t="s">
        <v>632</v>
      </c>
      <c r="E811" t="s">
        <v>3080</v>
      </c>
      <c r="F811" s="1">
        <v>43123</v>
      </c>
      <c r="G811">
        <v>1</v>
      </c>
      <c r="H811">
        <v>1190828</v>
      </c>
      <c r="I811">
        <v>21941</v>
      </c>
      <c r="J811">
        <v>609</v>
      </c>
      <c r="K811">
        <v>1904</v>
      </c>
      <c r="L811" t="b">
        <v>0</v>
      </c>
      <c r="M811" t="b">
        <v>0</v>
      </c>
      <c r="N811" t="b">
        <v>0</v>
      </c>
      <c r="O811">
        <v>3</v>
      </c>
      <c r="P811">
        <v>2</v>
      </c>
      <c r="Q811" s="2">
        <v>0.02</v>
      </c>
      <c r="R811" s="2">
        <v>0</v>
      </c>
      <c r="S811" s="2">
        <v>0</v>
      </c>
      <c r="T811">
        <f t="shared" si="48"/>
        <v>0.4</v>
      </c>
      <c r="U811">
        <f t="shared" si="49"/>
        <v>1.4000000000000001</v>
      </c>
      <c r="V811">
        <f t="shared" si="50"/>
        <v>0.79541400000000007</v>
      </c>
      <c r="W811">
        <f t="shared" si="51"/>
        <v>0.78839490000000001</v>
      </c>
    </row>
    <row r="812" spans="1:23" x14ac:dyDescent="0.25">
      <c r="A812" t="s">
        <v>3081</v>
      </c>
      <c r="B812" s="1">
        <v>43086</v>
      </c>
      <c r="C812" t="s">
        <v>3082</v>
      </c>
      <c r="D812" t="s">
        <v>3083</v>
      </c>
      <c r="E812" t="s">
        <v>3084</v>
      </c>
      <c r="F812" s="1">
        <v>43081</v>
      </c>
      <c r="G812">
        <v>1</v>
      </c>
      <c r="H812">
        <v>84450</v>
      </c>
      <c r="I812">
        <v>4171</v>
      </c>
      <c r="J812">
        <v>46</v>
      </c>
      <c r="K812">
        <v>402</v>
      </c>
      <c r="L812" t="b">
        <v>0</v>
      </c>
      <c r="M812" t="b">
        <v>0</v>
      </c>
      <c r="N812" t="b">
        <v>0</v>
      </c>
      <c r="O812">
        <v>5</v>
      </c>
      <c r="P812">
        <v>5</v>
      </c>
      <c r="Q812" s="2">
        <v>0.05</v>
      </c>
      <c r="R812" s="2">
        <v>0</v>
      </c>
      <c r="S812" s="2">
        <v>0</v>
      </c>
      <c r="T812">
        <f t="shared" si="48"/>
        <v>0.4</v>
      </c>
      <c r="U812">
        <f t="shared" si="49"/>
        <v>4</v>
      </c>
      <c r="V812">
        <f t="shared" si="50"/>
        <v>0.54222500000000007</v>
      </c>
      <c r="W812">
        <f t="shared" si="51"/>
        <v>1.3497787500000002</v>
      </c>
    </row>
    <row r="813" spans="1:23" x14ac:dyDescent="0.25">
      <c r="A813" t="s">
        <v>3085</v>
      </c>
      <c r="B813" s="1">
        <v>43145</v>
      </c>
      <c r="C813" t="s">
        <v>3086</v>
      </c>
      <c r="D813" t="s">
        <v>3087</v>
      </c>
      <c r="E813" t="s">
        <v>3088</v>
      </c>
      <c r="F813" s="1">
        <v>43138</v>
      </c>
      <c r="G813">
        <v>1</v>
      </c>
      <c r="H813">
        <v>211258</v>
      </c>
      <c r="I813">
        <v>4947</v>
      </c>
      <c r="J813">
        <v>56</v>
      </c>
      <c r="K813">
        <v>450</v>
      </c>
      <c r="L813" t="b">
        <v>0</v>
      </c>
      <c r="M813" t="b">
        <v>0</v>
      </c>
      <c r="N813" t="b">
        <v>0</v>
      </c>
      <c r="O813">
        <v>7</v>
      </c>
      <c r="P813">
        <v>6</v>
      </c>
      <c r="Q813" s="2">
        <v>0.02</v>
      </c>
      <c r="R813" s="2">
        <v>0</v>
      </c>
      <c r="S813" s="2">
        <v>0</v>
      </c>
      <c r="T813">
        <f t="shared" si="48"/>
        <v>0.4</v>
      </c>
      <c r="U813">
        <f t="shared" si="49"/>
        <v>4.6000000000000005</v>
      </c>
      <c r="V813">
        <f t="shared" si="50"/>
        <v>0.30562900000000004</v>
      </c>
      <c r="W813">
        <f t="shared" si="51"/>
        <v>1.41697015</v>
      </c>
    </row>
    <row r="814" spans="1:23" x14ac:dyDescent="0.25">
      <c r="A814" t="s">
        <v>3089</v>
      </c>
      <c r="B814" s="1">
        <v>43102</v>
      </c>
      <c r="C814" t="s">
        <v>3090</v>
      </c>
      <c r="D814" t="s">
        <v>3091</v>
      </c>
      <c r="E814" t="s">
        <v>3092</v>
      </c>
      <c r="F814" s="1">
        <v>43088</v>
      </c>
      <c r="G814">
        <v>1</v>
      </c>
      <c r="H814">
        <v>81011</v>
      </c>
      <c r="I814">
        <v>443</v>
      </c>
      <c r="J814">
        <v>133</v>
      </c>
      <c r="K814">
        <v>116</v>
      </c>
      <c r="L814" t="b">
        <v>0</v>
      </c>
      <c r="M814" t="b">
        <v>0</v>
      </c>
      <c r="N814" t="b">
        <v>0</v>
      </c>
      <c r="O814">
        <v>14</v>
      </c>
      <c r="P814">
        <v>6</v>
      </c>
      <c r="Q814" s="2">
        <v>0.01</v>
      </c>
      <c r="R814" s="2">
        <v>0</v>
      </c>
      <c r="S814" s="2">
        <v>0</v>
      </c>
      <c r="T814">
        <f t="shared" si="48"/>
        <v>0.4</v>
      </c>
      <c r="U814">
        <f t="shared" si="49"/>
        <v>3.2000000000000006</v>
      </c>
      <c r="V814">
        <f t="shared" si="50"/>
        <v>0.14050550000000001</v>
      </c>
      <c r="W814">
        <f t="shared" si="51"/>
        <v>1.0091769250000002</v>
      </c>
    </row>
    <row r="815" spans="1:23" x14ac:dyDescent="0.25">
      <c r="A815" t="s">
        <v>3093</v>
      </c>
      <c r="B815" s="1">
        <v>43089</v>
      </c>
      <c r="C815" t="s">
        <v>3094</v>
      </c>
      <c r="D815" t="s">
        <v>2618</v>
      </c>
      <c r="E815" t="s">
        <v>3095</v>
      </c>
      <c r="F815" s="1">
        <v>43083</v>
      </c>
      <c r="G815">
        <v>1</v>
      </c>
      <c r="H815">
        <v>296207</v>
      </c>
      <c r="I815">
        <v>1225</v>
      </c>
      <c r="J815">
        <v>1391</v>
      </c>
      <c r="K815">
        <v>1816</v>
      </c>
      <c r="L815" t="b">
        <v>0</v>
      </c>
      <c r="M815" t="b">
        <v>0</v>
      </c>
      <c r="N815" t="b">
        <v>0</v>
      </c>
      <c r="O815">
        <v>6</v>
      </c>
      <c r="P815">
        <v>6</v>
      </c>
      <c r="Q815" s="2">
        <v>0</v>
      </c>
      <c r="R815" s="2">
        <v>0</v>
      </c>
      <c r="S815" s="2">
        <v>0.01</v>
      </c>
      <c r="T815">
        <f t="shared" si="48"/>
        <v>0.4</v>
      </c>
      <c r="U815">
        <f t="shared" si="49"/>
        <v>4.8000000000000007</v>
      </c>
      <c r="V815">
        <f t="shared" si="50"/>
        <v>0.3981035</v>
      </c>
      <c r="W815">
        <f t="shared" si="51"/>
        <v>1.4993362250000004</v>
      </c>
    </row>
    <row r="816" spans="1:23" x14ac:dyDescent="0.25">
      <c r="A816" t="s">
        <v>3096</v>
      </c>
      <c r="B816" s="1">
        <v>43149</v>
      </c>
      <c r="C816" t="s">
        <v>3097</v>
      </c>
      <c r="D816" t="s">
        <v>3098</v>
      </c>
      <c r="E816" t="s">
        <v>3099</v>
      </c>
      <c r="F816" s="1">
        <v>43139</v>
      </c>
      <c r="G816">
        <v>1</v>
      </c>
      <c r="H816">
        <v>1929441</v>
      </c>
      <c r="I816">
        <v>39940</v>
      </c>
      <c r="J816">
        <v>6346</v>
      </c>
      <c r="K816">
        <v>3069</v>
      </c>
      <c r="L816" t="b">
        <v>0</v>
      </c>
      <c r="M816" t="b">
        <v>0</v>
      </c>
      <c r="N816" t="b">
        <v>0</v>
      </c>
      <c r="O816">
        <v>10</v>
      </c>
      <c r="P816">
        <v>10</v>
      </c>
      <c r="Q816" s="2">
        <v>0.02</v>
      </c>
      <c r="R816" s="2">
        <v>0</v>
      </c>
      <c r="S816" s="2">
        <v>0</v>
      </c>
      <c r="T816">
        <f t="shared" si="48"/>
        <v>0.4</v>
      </c>
      <c r="U816">
        <f t="shared" si="49"/>
        <v>8</v>
      </c>
      <c r="V816">
        <f t="shared" si="50"/>
        <v>1.1647205</v>
      </c>
      <c r="W816">
        <f t="shared" si="51"/>
        <v>2.5676521750000001</v>
      </c>
    </row>
    <row r="817" spans="1:23" x14ac:dyDescent="0.25">
      <c r="A817" t="s">
        <v>3100</v>
      </c>
      <c r="B817" s="1">
        <v>43165</v>
      </c>
      <c r="C817" t="s">
        <v>3101</v>
      </c>
      <c r="D817" t="s">
        <v>2343</v>
      </c>
      <c r="E817" t="s">
        <v>3102</v>
      </c>
      <c r="F817" s="1">
        <v>43158</v>
      </c>
      <c r="G817">
        <v>1</v>
      </c>
      <c r="H817">
        <v>7767</v>
      </c>
      <c r="I817">
        <v>74</v>
      </c>
      <c r="J817">
        <v>88</v>
      </c>
      <c r="K817">
        <v>200</v>
      </c>
      <c r="L817" t="b">
        <v>0</v>
      </c>
      <c r="M817" t="b">
        <v>0</v>
      </c>
      <c r="N817" t="b">
        <v>0</v>
      </c>
      <c r="O817">
        <v>7</v>
      </c>
      <c r="P817">
        <v>6</v>
      </c>
      <c r="Q817" s="2">
        <v>0.01</v>
      </c>
      <c r="R817" s="2">
        <v>-0.01</v>
      </c>
      <c r="S817" s="2">
        <v>0.03</v>
      </c>
      <c r="T817">
        <f t="shared" si="48"/>
        <v>0.4</v>
      </c>
      <c r="U817">
        <f t="shared" si="49"/>
        <v>4.6000000000000005</v>
      </c>
      <c r="V817">
        <f t="shared" si="50"/>
        <v>0.7038835</v>
      </c>
      <c r="W817">
        <f t="shared" si="51"/>
        <v>1.556359225</v>
      </c>
    </row>
    <row r="818" spans="1:23" x14ac:dyDescent="0.25">
      <c r="A818" t="s">
        <v>3103</v>
      </c>
      <c r="B818" s="1">
        <v>43149</v>
      </c>
      <c r="C818" t="s">
        <v>3104</v>
      </c>
      <c r="D818" t="s">
        <v>2900</v>
      </c>
      <c r="E818" t="s">
        <v>2419</v>
      </c>
      <c r="F818" s="1">
        <v>43139</v>
      </c>
      <c r="G818">
        <v>1</v>
      </c>
      <c r="H818">
        <v>7049534</v>
      </c>
      <c r="I818">
        <v>143779</v>
      </c>
      <c r="J818">
        <v>3230</v>
      </c>
      <c r="K818">
        <v>6294</v>
      </c>
      <c r="L818" t="b">
        <v>0</v>
      </c>
      <c r="M818" t="b">
        <v>0</v>
      </c>
      <c r="N818" t="b">
        <v>0</v>
      </c>
      <c r="O818">
        <v>10</v>
      </c>
      <c r="P818">
        <v>10</v>
      </c>
      <c r="Q818" s="2">
        <v>0.02</v>
      </c>
      <c r="R818" s="2">
        <v>0</v>
      </c>
      <c r="S818" s="2">
        <v>0</v>
      </c>
      <c r="T818">
        <f t="shared" si="48"/>
        <v>0.4</v>
      </c>
      <c r="U818">
        <f t="shared" si="49"/>
        <v>8</v>
      </c>
      <c r="V818">
        <f t="shared" si="50"/>
        <v>3.7247669999999999</v>
      </c>
      <c r="W818">
        <f t="shared" si="51"/>
        <v>3.4636684500000001</v>
      </c>
    </row>
    <row r="819" spans="1:23" x14ac:dyDescent="0.25">
      <c r="A819" t="s">
        <v>3105</v>
      </c>
      <c r="B819" s="1">
        <v>43187</v>
      </c>
      <c r="C819" t="s">
        <v>3106</v>
      </c>
      <c r="D819" t="s">
        <v>117</v>
      </c>
      <c r="E819" t="s">
        <v>3107</v>
      </c>
      <c r="F819" s="1">
        <v>43180</v>
      </c>
      <c r="G819">
        <v>1</v>
      </c>
      <c r="H819">
        <v>271281</v>
      </c>
      <c r="I819">
        <v>6531</v>
      </c>
      <c r="J819">
        <v>739</v>
      </c>
      <c r="K819">
        <v>939</v>
      </c>
      <c r="L819" t="b">
        <v>0</v>
      </c>
      <c r="M819" t="b">
        <v>0</v>
      </c>
      <c r="N819" t="b">
        <v>0</v>
      </c>
      <c r="O819">
        <v>7</v>
      </c>
      <c r="P819">
        <v>1</v>
      </c>
      <c r="Q819" s="2">
        <v>0.02</v>
      </c>
      <c r="R819" s="2">
        <v>0</v>
      </c>
      <c r="S819" s="2">
        <v>0</v>
      </c>
      <c r="T819">
        <f t="shared" si="48"/>
        <v>0.4</v>
      </c>
      <c r="U819">
        <f t="shared" si="49"/>
        <v>-0.40000000000000013</v>
      </c>
      <c r="V819">
        <f t="shared" si="50"/>
        <v>0.33564050000000001</v>
      </c>
      <c r="W819">
        <f t="shared" si="51"/>
        <v>0.17747417500000001</v>
      </c>
    </row>
    <row r="820" spans="1:23" x14ac:dyDescent="0.25">
      <c r="A820" t="s">
        <v>3108</v>
      </c>
      <c r="B820" s="1">
        <v>43119</v>
      </c>
      <c r="C820" t="s">
        <v>3109</v>
      </c>
      <c r="D820" t="s">
        <v>3110</v>
      </c>
      <c r="E820" t="s">
        <v>3111</v>
      </c>
      <c r="F820" s="1">
        <v>43112</v>
      </c>
      <c r="G820">
        <v>1</v>
      </c>
      <c r="H820">
        <v>2894540</v>
      </c>
      <c r="I820">
        <v>36922</v>
      </c>
      <c r="J820">
        <v>2753</v>
      </c>
      <c r="K820">
        <v>4251</v>
      </c>
      <c r="L820" t="b">
        <v>0</v>
      </c>
      <c r="M820" t="b">
        <v>0</v>
      </c>
      <c r="N820" t="b">
        <v>0</v>
      </c>
      <c r="O820">
        <v>7</v>
      </c>
      <c r="P820">
        <v>7</v>
      </c>
      <c r="Q820" s="2">
        <v>0.01</v>
      </c>
      <c r="R820" s="2">
        <v>0</v>
      </c>
      <c r="S820" s="2">
        <v>0</v>
      </c>
      <c r="T820">
        <f t="shared" si="48"/>
        <v>0.4</v>
      </c>
      <c r="U820">
        <f t="shared" si="49"/>
        <v>5.6000000000000005</v>
      </c>
      <c r="V820">
        <f t="shared" si="50"/>
        <v>1.5472699999999999</v>
      </c>
      <c r="W820">
        <f t="shared" si="51"/>
        <v>2.1015445000000001</v>
      </c>
    </row>
    <row r="821" spans="1:23" x14ac:dyDescent="0.25">
      <c r="A821" t="s">
        <v>3112</v>
      </c>
      <c r="B821" s="1">
        <v>43077</v>
      </c>
      <c r="C821" t="s">
        <v>3113</v>
      </c>
      <c r="D821" t="s">
        <v>470</v>
      </c>
      <c r="E821" t="s">
        <v>3114</v>
      </c>
      <c r="F821" s="1">
        <v>43068</v>
      </c>
      <c r="G821">
        <v>1</v>
      </c>
      <c r="H821">
        <v>91933007</v>
      </c>
      <c r="I821">
        <v>2625661</v>
      </c>
      <c r="J821">
        <v>53709</v>
      </c>
      <c r="K821">
        <v>350458</v>
      </c>
      <c r="L821" t="b">
        <v>0</v>
      </c>
      <c r="M821" t="b">
        <v>0</v>
      </c>
      <c r="N821" t="b">
        <v>0</v>
      </c>
      <c r="O821">
        <v>9</v>
      </c>
      <c r="P821">
        <v>9</v>
      </c>
      <c r="Q821" s="2">
        <v>0.03</v>
      </c>
      <c r="R821" s="2">
        <v>0</v>
      </c>
      <c r="S821" s="2">
        <v>0</v>
      </c>
      <c r="T821">
        <f t="shared" si="48"/>
        <v>0.4</v>
      </c>
      <c r="U821">
        <f t="shared" si="49"/>
        <v>7.2</v>
      </c>
      <c r="V821">
        <f t="shared" si="50"/>
        <v>46.266503499999992</v>
      </c>
      <c r="W821">
        <f t="shared" si="51"/>
        <v>18.153276224999995</v>
      </c>
    </row>
    <row r="822" spans="1:23" x14ac:dyDescent="0.25">
      <c r="A822" t="s">
        <v>3115</v>
      </c>
      <c r="B822" s="1">
        <v>43090</v>
      </c>
      <c r="C822" t="s">
        <v>3116</v>
      </c>
      <c r="D822" t="s">
        <v>3117</v>
      </c>
      <c r="E822" t="s">
        <v>3118</v>
      </c>
      <c r="F822" s="1">
        <v>43084</v>
      </c>
      <c r="G822">
        <v>1</v>
      </c>
      <c r="H822">
        <v>432285</v>
      </c>
      <c r="I822">
        <v>7102</v>
      </c>
      <c r="J822">
        <v>242</v>
      </c>
      <c r="K822">
        <v>1938</v>
      </c>
      <c r="L822" t="b">
        <v>0</v>
      </c>
      <c r="M822" t="b">
        <v>0</v>
      </c>
      <c r="N822" t="b">
        <v>0</v>
      </c>
      <c r="O822">
        <v>6</v>
      </c>
      <c r="P822">
        <v>7</v>
      </c>
      <c r="Q822" s="2">
        <v>0.02</v>
      </c>
      <c r="R822" s="2">
        <v>0</v>
      </c>
      <c r="S822" s="2">
        <v>0</v>
      </c>
      <c r="T822">
        <f t="shared" si="48"/>
        <v>0.4</v>
      </c>
      <c r="U822">
        <f t="shared" si="49"/>
        <v>5.8000000000000007</v>
      </c>
      <c r="V822">
        <f t="shared" si="50"/>
        <v>0.41614249999999997</v>
      </c>
      <c r="W822">
        <f t="shared" si="51"/>
        <v>1.7556498750000002</v>
      </c>
    </row>
    <row r="823" spans="1:23" x14ac:dyDescent="0.25">
      <c r="A823" t="s">
        <v>3119</v>
      </c>
      <c r="B823" s="1">
        <v>43115</v>
      </c>
      <c r="C823" t="s">
        <v>3120</v>
      </c>
      <c r="D823" t="s">
        <v>2536</v>
      </c>
      <c r="E823" t="s">
        <v>3121</v>
      </c>
      <c r="F823" s="1">
        <v>43112</v>
      </c>
      <c r="G823">
        <v>1</v>
      </c>
      <c r="H823">
        <v>3046</v>
      </c>
      <c r="I823">
        <v>6</v>
      </c>
      <c r="J823">
        <v>3</v>
      </c>
      <c r="K823">
        <v>2</v>
      </c>
      <c r="L823" t="b">
        <v>0</v>
      </c>
      <c r="M823" t="b">
        <v>0</v>
      </c>
      <c r="N823" t="b">
        <v>0</v>
      </c>
      <c r="O823">
        <v>3</v>
      </c>
      <c r="P823">
        <v>1</v>
      </c>
      <c r="Q823" s="2">
        <v>0</v>
      </c>
      <c r="R823" s="2">
        <v>0</v>
      </c>
      <c r="S823" s="2">
        <v>0</v>
      </c>
      <c r="T823">
        <f t="shared" si="48"/>
        <v>0.4</v>
      </c>
      <c r="U823">
        <f t="shared" si="49"/>
        <v>0.4</v>
      </c>
      <c r="V823">
        <f t="shared" si="50"/>
        <v>1.5229999999999998E-3</v>
      </c>
      <c r="W823">
        <f t="shared" si="51"/>
        <v>0.26053304999999999</v>
      </c>
    </row>
    <row r="824" spans="1:23" x14ac:dyDescent="0.25">
      <c r="A824" t="s">
        <v>3122</v>
      </c>
      <c r="B824" s="1">
        <v>43147</v>
      </c>
      <c r="C824" t="s">
        <v>3123</v>
      </c>
      <c r="D824" t="s">
        <v>481</v>
      </c>
      <c r="E824" t="s">
        <v>3124</v>
      </c>
      <c r="F824" s="1">
        <v>43140</v>
      </c>
      <c r="G824">
        <v>1</v>
      </c>
      <c r="H824">
        <v>291980</v>
      </c>
      <c r="I824">
        <v>6303</v>
      </c>
      <c r="J824">
        <v>547</v>
      </c>
      <c r="K824">
        <v>1845</v>
      </c>
      <c r="L824" t="b">
        <v>0</v>
      </c>
      <c r="M824" t="b">
        <v>0</v>
      </c>
      <c r="N824" t="b">
        <v>0</v>
      </c>
      <c r="O824">
        <v>7</v>
      </c>
      <c r="P824">
        <v>7</v>
      </c>
      <c r="Q824" s="2">
        <v>0.02</v>
      </c>
      <c r="R824" s="2">
        <v>0</v>
      </c>
      <c r="S824" s="2">
        <v>0.01</v>
      </c>
      <c r="T824">
        <f t="shared" si="48"/>
        <v>0.4</v>
      </c>
      <c r="U824">
        <f t="shared" si="49"/>
        <v>5.6000000000000005</v>
      </c>
      <c r="V824">
        <f t="shared" si="50"/>
        <v>0.59599000000000002</v>
      </c>
      <c r="W824">
        <f t="shared" si="51"/>
        <v>1.7685965000000001</v>
      </c>
    </row>
    <row r="825" spans="1:23" x14ac:dyDescent="0.25">
      <c r="A825" t="s">
        <v>3125</v>
      </c>
      <c r="B825" s="1">
        <v>43132</v>
      </c>
      <c r="C825" t="s">
        <v>3126</v>
      </c>
      <c r="D825" t="s">
        <v>3127</v>
      </c>
      <c r="E825" t="s">
        <v>3128</v>
      </c>
      <c r="F825" s="1">
        <v>43126</v>
      </c>
      <c r="G825">
        <v>1</v>
      </c>
      <c r="H825">
        <v>56819</v>
      </c>
      <c r="I825">
        <v>3051</v>
      </c>
      <c r="J825">
        <v>32</v>
      </c>
      <c r="K825">
        <v>271</v>
      </c>
      <c r="L825" t="b">
        <v>0</v>
      </c>
      <c r="M825" t="b">
        <v>0</v>
      </c>
      <c r="N825" t="b">
        <v>0</v>
      </c>
      <c r="O825">
        <v>6</v>
      </c>
      <c r="P825">
        <v>3</v>
      </c>
      <c r="Q825" s="2">
        <v>0.05</v>
      </c>
      <c r="R825" s="2">
        <v>0</v>
      </c>
      <c r="S825" s="2">
        <v>0</v>
      </c>
      <c r="T825">
        <f t="shared" si="48"/>
        <v>0.4</v>
      </c>
      <c r="U825">
        <f t="shared" si="49"/>
        <v>1.8000000000000003</v>
      </c>
      <c r="V825">
        <f t="shared" si="50"/>
        <v>0.52840950000000009</v>
      </c>
      <c r="W825">
        <f t="shared" si="51"/>
        <v>0.79494332500000009</v>
      </c>
    </row>
    <row r="826" spans="1:23" x14ac:dyDescent="0.25">
      <c r="A826" t="s">
        <v>3129</v>
      </c>
      <c r="B826" s="1">
        <v>43223</v>
      </c>
      <c r="C826" t="s">
        <v>3130</v>
      </c>
      <c r="D826" t="s">
        <v>3131</v>
      </c>
      <c r="E826" t="s">
        <v>3132</v>
      </c>
      <c r="F826" s="1">
        <v>43206</v>
      </c>
      <c r="G826">
        <v>1</v>
      </c>
      <c r="H826">
        <v>3510260</v>
      </c>
      <c r="I826">
        <v>28252</v>
      </c>
      <c r="J826">
        <v>1695</v>
      </c>
      <c r="K826">
        <v>2379</v>
      </c>
      <c r="L826" t="b">
        <v>0</v>
      </c>
      <c r="M826" t="b">
        <v>0</v>
      </c>
      <c r="N826" t="b">
        <v>0</v>
      </c>
      <c r="O826">
        <v>17</v>
      </c>
      <c r="P826">
        <v>15</v>
      </c>
      <c r="Q826" s="2">
        <v>0.01</v>
      </c>
      <c r="R826" s="2">
        <v>0</v>
      </c>
      <c r="S826" s="2">
        <v>0</v>
      </c>
      <c r="T826">
        <f t="shared" si="48"/>
        <v>0.4</v>
      </c>
      <c r="U826">
        <f t="shared" si="49"/>
        <v>11.6</v>
      </c>
      <c r="V826">
        <f t="shared" si="50"/>
        <v>1.8551299999999999</v>
      </c>
      <c r="W826">
        <f t="shared" si="51"/>
        <v>3.7092955000000001</v>
      </c>
    </row>
    <row r="827" spans="1:23" x14ac:dyDescent="0.25">
      <c r="A827" t="s">
        <v>3133</v>
      </c>
      <c r="B827" s="1">
        <v>43219</v>
      </c>
      <c r="C827" t="s">
        <v>3134</v>
      </c>
      <c r="D827" t="s">
        <v>2332</v>
      </c>
      <c r="E827" t="s">
        <v>3135</v>
      </c>
      <c r="F827" s="1">
        <v>43202</v>
      </c>
      <c r="G827">
        <v>1</v>
      </c>
      <c r="H827">
        <v>1445949</v>
      </c>
      <c r="I827">
        <v>33261</v>
      </c>
      <c r="J827">
        <v>475</v>
      </c>
      <c r="K827">
        <v>2174</v>
      </c>
      <c r="L827" t="b">
        <v>0</v>
      </c>
      <c r="M827" t="b">
        <v>0</v>
      </c>
      <c r="N827" t="b">
        <v>0</v>
      </c>
      <c r="O827">
        <v>17</v>
      </c>
      <c r="P827">
        <v>16</v>
      </c>
      <c r="Q827" s="2">
        <v>0.02</v>
      </c>
      <c r="R827" s="2">
        <v>0</v>
      </c>
      <c r="S827" s="2">
        <v>0</v>
      </c>
      <c r="T827">
        <f t="shared" si="48"/>
        <v>0.4</v>
      </c>
      <c r="U827">
        <f t="shared" si="49"/>
        <v>12.600000000000001</v>
      </c>
      <c r="V827">
        <f t="shared" si="50"/>
        <v>0.92297450000000003</v>
      </c>
      <c r="W827">
        <f t="shared" si="51"/>
        <v>3.6330410750000004</v>
      </c>
    </row>
    <row r="828" spans="1:23" x14ac:dyDescent="0.25">
      <c r="A828" t="s">
        <v>3136</v>
      </c>
      <c r="B828" s="1">
        <v>43213</v>
      </c>
      <c r="C828" t="s">
        <v>3137</v>
      </c>
      <c r="D828" t="s">
        <v>363</v>
      </c>
      <c r="E828" t="s">
        <v>3138</v>
      </c>
      <c r="F828" s="1">
        <v>43195</v>
      </c>
      <c r="G828">
        <v>1</v>
      </c>
      <c r="H828">
        <v>965264</v>
      </c>
      <c r="I828">
        <v>23886</v>
      </c>
      <c r="J828">
        <v>776</v>
      </c>
      <c r="K828">
        <v>1639</v>
      </c>
      <c r="L828" t="b">
        <v>0</v>
      </c>
      <c r="M828" t="b">
        <v>0</v>
      </c>
      <c r="N828" t="b">
        <v>0</v>
      </c>
      <c r="O828">
        <v>18</v>
      </c>
      <c r="P828">
        <v>11</v>
      </c>
      <c r="Q828" s="2">
        <v>0.02</v>
      </c>
      <c r="R828" s="2">
        <v>0</v>
      </c>
      <c r="S828" s="2">
        <v>0</v>
      </c>
      <c r="T828">
        <f t="shared" si="48"/>
        <v>0.4</v>
      </c>
      <c r="U828">
        <f t="shared" si="49"/>
        <v>7.4</v>
      </c>
      <c r="V828">
        <f t="shared" si="50"/>
        <v>0.68263200000000002</v>
      </c>
      <c r="W828">
        <f t="shared" si="51"/>
        <v>2.2489212000000003</v>
      </c>
    </row>
    <row r="829" spans="1:23" x14ac:dyDescent="0.25">
      <c r="A829" t="s">
        <v>3139</v>
      </c>
      <c r="B829" s="1">
        <v>43109</v>
      </c>
      <c r="C829" t="s">
        <v>3140</v>
      </c>
      <c r="D829" t="s">
        <v>543</v>
      </c>
      <c r="E829" t="s">
        <v>3141</v>
      </c>
      <c r="F829" s="1">
        <v>43102</v>
      </c>
      <c r="G829">
        <v>1</v>
      </c>
      <c r="H829">
        <v>774407</v>
      </c>
      <c r="I829">
        <v>23638</v>
      </c>
      <c r="J829">
        <v>505</v>
      </c>
      <c r="K829">
        <v>1671</v>
      </c>
      <c r="L829" t="b">
        <v>0</v>
      </c>
      <c r="M829" t="b">
        <v>0</v>
      </c>
      <c r="N829" t="b">
        <v>0</v>
      </c>
      <c r="O829">
        <v>7</v>
      </c>
      <c r="P829">
        <v>7</v>
      </c>
      <c r="Q829" s="2">
        <v>0.03</v>
      </c>
      <c r="R829" s="2">
        <v>0</v>
      </c>
      <c r="S829" s="2">
        <v>0</v>
      </c>
      <c r="T829">
        <f t="shared" si="48"/>
        <v>0.4</v>
      </c>
      <c r="U829">
        <f t="shared" si="49"/>
        <v>5.6000000000000005</v>
      </c>
      <c r="V829">
        <f t="shared" si="50"/>
        <v>0.68720349999999997</v>
      </c>
      <c r="W829">
        <f t="shared" si="51"/>
        <v>1.800521225</v>
      </c>
    </row>
    <row r="830" spans="1:23" x14ac:dyDescent="0.25">
      <c r="A830" t="s">
        <v>3142</v>
      </c>
      <c r="B830" s="1">
        <v>43167</v>
      </c>
      <c r="C830" t="s">
        <v>3143</v>
      </c>
      <c r="D830" t="s">
        <v>2640</v>
      </c>
      <c r="E830" t="s">
        <v>3144</v>
      </c>
      <c r="F830" s="1">
        <v>43157</v>
      </c>
      <c r="G830">
        <v>1</v>
      </c>
      <c r="H830">
        <v>254521</v>
      </c>
      <c r="I830">
        <v>1334</v>
      </c>
      <c r="J830">
        <v>281</v>
      </c>
      <c r="K830">
        <v>749</v>
      </c>
      <c r="L830" t="b">
        <v>0</v>
      </c>
      <c r="M830" t="b">
        <v>0</v>
      </c>
      <c r="N830" t="b">
        <v>0</v>
      </c>
      <c r="O830">
        <v>10</v>
      </c>
      <c r="P830">
        <v>10</v>
      </c>
      <c r="Q830" s="2">
        <v>0.01</v>
      </c>
      <c r="R830" s="2">
        <v>0</v>
      </c>
      <c r="S830" s="2">
        <v>0</v>
      </c>
      <c r="T830">
        <f t="shared" si="48"/>
        <v>0.4</v>
      </c>
      <c r="U830">
        <f t="shared" si="49"/>
        <v>8</v>
      </c>
      <c r="V830">
        <f t="shared" si="50"/>
        <v>0.2272605</v>
      </c>
      <c r="W830">
        <f t="shared" si="51"/>
        <v>2.2395411750000003</v>
      </c>
    </row>
    <row r="831" spans="1:23" x14ac:dyDescent="0.25">
      <c r="A831" t="s">
        <v>3145</v>
      </c>
      <c r="B831" s="1">
        <v>43173</v>
      </c>
      <c r="C831" t="s">
        <v>3146</v>
      </c>
      <c r="D831" t="s">
        <v>3147</v>
      </c>
      <c r="E831" t="s">
        <v>3148</v>
      </c>
      <c r="F831" s="1">
        <v>43158</v>
      </c>
      <c r="G831">
        <v>1</v>
      </c>
      <c r="H831">
        <v>1467165</v>
      </c>
      <c r="I831">
        <v>141277</v>
      </c>
      <c r="J831">
        <v>1573</v>
      </c>
      <c r="K831">
        <v>10516</v>
      </c>
      <c r="L831" t="b">
        <v>0</v>
      </c>
      <c r="M831" t="b">
        <v>0</v>
      </c>
      <c r="N831" t="b">
        <v>0</v>
      </c>
      <c r="O831">
        <v>15</v>
      </c>
      <c r="P831">
        <v>15</v>
      </c>
      <c r="Q831" s="2">
        <v>0.1</v>
      </c>
      <c r="R831" s="2">
        <v>0</v>
      </c>
      <c r="S831" s="2">
        <v>0.01</v>
      </c>
      <c r="T831">
        <f t="shared" si="48"/>
        <v>0.4</v>
      </c>
      <c r="U831">
        <f t="shared" si="49"/>
        <v>12</v>
      </c>
      <c r="V831">
        <f t="shared" si="50"/>
        <v>1.9835825000000002</v>
      </c>
      <c r="W831">
        <f t="shared" si="51"/>
        <v>3.8542538750000004</v>
      </c>
    </row>
    <row r="832" spans="1:23" x14ac:dyDescent="0.25">
      <c r="A832" t="s">
        <v>3149</v>
      </c>
      <c r="B832" s="1">
        <v>43091</v>
      </c>
      <c r="C832" t="s">
        <v>3150</v>
      </c>
      <c r="D832" t="s">
        <v>3151</v>
      </c>
      <c r="E832" t="s">
        <v>3152</v>
      </c>
      <c r="F832" s="1">
        <v>43086</v>
      </c>
      <c r="G832">
        <v>1</v>
      </c>
      <c r="H832">
        <v>3290</v>
      </c>
      <c r="I832">
        <v>76</v>
      </c>
      <c r="J832">
        <v>1</v>
      </c>
      <c r="K832">
        <v>9</v>
      </c>
      <c r="L832" t="b">
        <v>0</v>
      </c>
      <c r="M832" t="b">
        <v>0</v>
      </c>
      <c r="N832" t="b">
        <v>0</v>
      </c>
      <c r="O832">
        <v>5</v>
      </c>
      <c r="P832">
        <v>2</v>
      </c>
      <c r="Q832" s="2">
        <v>0.02</v>
      </c>
      <c r="R832" s="2">
        <v>0</v>
      </c>
      <c r="S832" s="2">
        <v>0</v>
      </c>
      <c r="T832">
        <f t="shared" si="48"/>
        <v>0.4</v>
      </c>
      <c r="U832">
        <f t="shared" si="49"/>
        <v>1</v>
      </c>
      <c r="V832">
        <f t="shared" si="50"/>
        <v>0.20164500000000002</v>
      </c>
      <c r="W832">
        <f t="shared" si="51"/>
        <v>0.48057575000000002</v>
      </c>
    </row>
    <row r="833" spans="1:23" x14ac:dyDescent="0.25">
      <c r="A833" t="s">
        <v>3153</v>
      </c>
      <c r="B833" s="1">
        <v>43092</v>
      </c>
      <c r="C833" t="s">
        <v>3154</v>
      </c>
      <c r="D833" t="s">
        <v>1261</v>
      </c>
      <c r="E833" t="s">
        <v>3155</v>
      </c>
      <c r="F833" s="1">
        <v>43086</v>
      </c>
      <c r="G833">
        <v>1</v>
      </c>
      <c r="H833">
        <v>131431</v>
      </c>
      <c r="I833">
        <v>7069</v>
      </c>
      <c r="J833">
        <v>787</v>
      </c>
      <c r="K833">
        <v>2277</v>
      </c>
      <c r="L833" t="b">
        <v>0</v>
      </c>
      <c r="M833" t="b">
        <v>0</v>
      </c>
      <c r="N833" t="b">
        <v>0</v>
      </c>
      <c r="O833">
        <v>6</v>
      </c>
      <c r="P833">
        <v>5</v>
      </c>
      <c r="Q833" s="2">
        <v>0.05</v>
      </c>
      <c r="R833" s="2">
        <v>-0.01</v>
      </c>
      <c r="S833" s="2">
        <v>0.02</v>
      </c>
      <c r="T833">
        <f t="shared" si="48"/>
        <v>0.4</v>
      </c>
      <c r="U833">
        <f t="shared" si="49"/>
        <v>3.8</v>
      </c>
      <c r="V833">
        <f t="shared" si="50"/>
        <v>0.91571550000000013</v>
      </c>
      <c r="W833">
        <f t="shared" si="51"/>
        <v>1.430500425</v>
      </c>
    </row>
    <row r="834" spans="1:23" x14ac:dyDescent="0.25">
      <c r="A834" t="s">
        <v>3156</v>
      </c>
      <c r="B834" s="1">
        <v>43117</v>
      </c>
      <c r="C834" t="s">
        <v>3157</v>
      </c>
      <c r="D834" t="s">
        <v>3158</v>
      </c>
      <c r="E834" t="s">
        <v>3159</v>
      </c>
      <c r="F834" s="1">
        <v>40278</v>
      </c>
      <c r="G834">
        <v>1</v>
      </c>
      <c r="H834">
        <v>163780</v>
      </c>
      <c r="I834">
        <v>826</v>
      </c>
      <c r="J834">
        <v>10</v>
      </c>
      <c r="K834">
        <v>167</v>
      </c>
      <c r="L834" t="b">
        <v>0</v>
      </c>
      <c r="M834" t="b">
        <v>0</v>
      </c>
      <c r="N834" t="b">
        <v>0</v>
      </c>
      <c r="O834">
        <v>2839</v>
      </c>
      <c r="P834">
        <v>1</v>
      </c>
      <c r="Q834" s="2">
        <v>0.01</v>
      </c>
      <c r="R834" s="2">
        <v>0</v>
      </c>
      <c r="S834" s="2">
        <v>0</v>
      </c>
      <c r="T834">
        <f t="shared" ref="T834:T897" si="52">G834*0.4</f>
        <v>0.4</v>
      </c>
      <c r="U834">
        <f t="shared" ref="U834:U897" si="53">-0.2*(O834-P834)+0.8*P834</f>
        <v>-566.80000000000007</v>
      </c>
      <c r="V834">
        <f t="shared" ref="V834:V897" si="54">0.5*H834*0.000001+0.1*Q834*100+100*0.15*R834+100*0.25*S834</f>
        <v>0.18189</v>
      </c>
      <c r="W834">
        <f t="shared" ref="W834:W897" si="55">0.4*T834+0.25*U834+0.35*V834</f>
        <v>-141.47633850000003</v>
      </c>
    </row>
    <row r="835" spans="1:23" x14ac:dyDescent="0.25">
      <c r="A835" t="s">
        <v>3160</v>
      </c>
      <c r="B835" s="1">
        <v>43091</v>
      </c>
      <c r="C835" t="s">
        <v>3161</v>
      </c>
      <c r="D835" t="s">
        <v>3162</v>
      </c>
      <c r="E835" t="s">
        <v>3163</v>
      </c>
      <c r="F835" s="1">
        <v>43084</v>
      </c>
      <c r="G835">
        <v>1</v>
      </c>
      <c r="H835">
        <v>144225</v>
      </c>
      <c r="I835">
        <v>281</v>
      </c>
      <c r="J835">
        <v>11</v>
      </c>
      <c r="K835">
        <v>21</v>
      </c>
      <c r="L835" t="b">
        <v>0</v>
      </c>
      <c r="M835" t="b">
        <v>0</v>
      </c>
      <c r="N835" t="b">
        <v>0</v>
      </c>
      <c r="O835">
        <v>7</v>
      </c>
      <c r="P835">
        <v>4</v>
      </c>
      <c r="Q835" s="2">
        <v>0</v>
      </c>
      <c r="R835" s="2">
        <v>0</v>
      </c>
      <c r="S835" s="2">
        <v>0</v>
      </c>
      <c r="T835">
        <f t="shared" si="52"/>
        <v>0.4</v>
      </c>
      <c r="U835">
        <f t="shared" si="53"/>
        <v>2.6</v>
      </c>
      <c r="V835">
        <f t="shared" si="54"/>
        <v>7.2112499999999996E-2</v>
      </c>
      <c r="W835">
        <f t="shared" si="55"/>
        <v>0.83523937500000001</v>
      </c>
    </row>
    <row r="836" spans="1:23" x14ac:dyDescent="0.25">
      <c r="A836" t="s">
        <v>3164</v>
      </c>
      <c r="B836" s="1">
        <v>43076</v>
      </c>
      <c r="C836" t="s">
        <v>3165</v>
      </c>
      <c r="D836" t="s">
        <v>3166</v>
      </c>
      <c r="E836" t="s">
        <v>3167</v>
      </c>
      <c r="F836" s="1">
        <v>43072</v>
      </c>
      <c r="G836">
        <v>1</v>
      </c>
      <c r="H836">
        <v>73344</v>
      </c>
      <c r="I836">
        <v>2049</v>
      </c>
      <c r="J836">
        <v>234</v>
      </c>
      <c r="K836">
        <v>2147</v>
      </c>
      <c r="L836" t="b">
        <v>0</v>
      </c>
      <c r="M836" t="b">
        <v>0</v>
      </c>
      <c r="N836" t="b">
        <v>0</v>
      </c>
      <c r="O836">
        <v>4</v>
      </c>
      <c r="P836">
        <v>3</v>
      </c>
      <c r="Q836" s="2">
        <v>0.03</v>
      </c>
      <c r="R836" s="2">
        <v>0</v>
      </c>
      <c r="S836" s="2">
        <v>0.03</v>
      </c>
      <c r="T836">
        <f t="shared" si="52"/>
        <v>0.4</v>
      </c>
      <c r="U836">
        <f t="shared" si="53"/>
        <v>2.2000000000000002</v>
      </c>
      <c r="V836">
        <f t="shared" si="54"/>
        <v>1.0866720000000001</v>
      </c>
      <c r="W836">
        <f t="shared" si="55"/>
        <v>1.0903352000000002</v>
      </c>
    </row>
    <row r="837" spans="1:23" x14ac:dyDescent="0.25">
      <c r="A837" t="s">
        <v>3168</v>
      </c>
      <c r="B837" s="1">
        <v>43142</v>
      </c>
      <c r="C837" t="s">
        <v>3169</v>
      </c>
      <c r="D837" t="s">
        <v>3170</v>
      </c>
      <c r="E837" t="s">
        <v>3171</v>
      </c>
      <c r="F837" s="1">
        <v>43134</v>
      </c>
      <c r="G837">
        <v>1</v>
      </c>
      <c r="H837">
        <v>213341</v>
      </c>
      <c r="I837">
        <v>904</v>
      </c>
      <c r="J837">
        <v>103</v>
      </c>
      <c r="K837">
        <v>94</v>
      </c>
      <c r="L837" t="b">
        <v>0</v>
      </c>
      <c r="M837" t="b">
        <v>0</v>
      </c>
      <c r="N837" t="b">
        <v>0</v>
      </c>
      <c r="O837">
        <v>8</v>
      </c>
      <c r="P837">
        <v>7</v>
      </c>
      <c r="Q837" s="2">
        <v>0</v>
      </c>
      <c r="R837" s="2">
        <v>0</v>
      </c>
      <c r="S837" s="2">
        <v>0</v>
      </c>
      <c r="T837">
        <f t="shared" si="52"/>
        <v>0.4</v>
      </c>
      <c r="U837">
        <f t="shared" si="53"/>
        <v>5.4</v>
      </c>
      <c r="V837">
        <f t="shared" si="54"/>
        <v>0.1066705</v>
      </c>
      <c r="W837">
        <f t="shared" si="55"/>
        <v>1.5473346750000003</v>
      </c>
    </row>
    <row r="838" spans="1:23" x14ac:dyDescent="0.25">
      <c r="A838" t="s">
        <v>3172</v>
      </c>
      <c r="B838" s="1">
        <v>43122</v>
      </c>
      <c r="C838" t="s">
        <v>3173</v>
      </c>
      <c r="D838" t="s">
        <v>3174</v>
      </c>
      <c r="E838" t="s">
        <v>3175</v>
      </c>
      <c r="F838" s="1">
        <v>43122</v>
      </c>
      <c r="G838">
        <v>1</v>
      </c>
      <c r="H838">
        <v>2085</v>
      </c>
      <c r="I838">
        <v>35</v>
      </c>
      <c r="J838">
        <v>3</v>
      </c>
      <c r="K838">
        <v>8</v>
      </c>
      <c r="L838" t="b">
        <v>0</v>
      </c>
      <c r="M838" t="b">
        <v>0</v>
      </c>
      <c r="N838" t="b">
        <v>0</v>
      </c>
      <c r="O838">
        <v>0</v>
      </c>
      <c r="P838">
        <v>1</v>
      </c>
      <c r="Q838" s="2">
        <v>0.02</v>
      </c>
      <c r="R838" s="2">
        <v>0</v>
      </c>
      <c r="S838" s="2">
        <v>0</v>
      </c>
      <c r="T838">
        <f t="shared" si="52"/>
        <v>0.4</v>
      </c>
      <c r="U838">
        <f t="shared" si="53"/>
        <v>1</v>
      </c>
      <c r="V838">
        <f t="shared" si="54"/>
        <v>0.20104250000000001</v>
      </c>
      <c r="W838">
        <f t="shared" si="55"/>
        <v>0.48036487500000002</v>
      </c>
    </row>
    <row r="839" spans="1:23" x14ac:dyDescent="0.25">
      <c r="A839" t="s">
        <v>20687</v>
      </c>
      <c r="B839" s="1">
        <v>43059</v>
      </c>
      <c r="C839" t="s">
        <v>20688</v>
      </c>
      <c r="D839" t="s">
        <v>700</v>
      </c>
      <c r="E839" t="s">
        <v>20689</v>
      </c>
      <c r="F839" s="1">
        <v>43054</v>
      </c>
      <c r="G839">
        <v>1</v>
      </c>
      <c r="H839">
        <v>39799</v>
      </c>
      <c r="I839">
        <v>290</v>
      </c>
      <c r="J839">
        <v>222</v>
      </c>
      <c r="K839">
        <v>0</v>
      </c>
      <c r="L839" t="b">
        <v>1</v>
      </c>
      <c r="M839" t="b">
        <v>0</v>
      </c>
      <c r="N839" t="b">
        <v>0</v>
      </c>
      <c r="O839">
        <v>5</v>
      </c>
      <c r="P839">
        <v>3</v>
      </c>
      <c r="Q839" s="2">
        <v>0.01</v>
      </c>
      <c r="R839" s="2">
        <v>-0.01</v>
      </c>
      <c r="S839" s="2">
        <v>0</v>
      </c>
      <c r="T839">
        <f t="shared" si="52"/>
        <v>0.4</v>
      </c>
      <c r="U839">
        <f t="shared" si="53"/>
        <v>2.0000000000000004</v>
      </c>
      <c r="V839">
        <f t="shared" si="54"/>
        <v>-3.0100499999999988E-2</v>
      </c>
      <c r="W839">
        <f t="shared" si="55"/>
        <v>0.64946482500000013</v>
      </c>
    </row>
    <row r="840" spans="1:23" x14ac:dyDescent="0.25">
      <c r="A840" t="s">
        <v>3176</v>
      </c>
      <c r="B840" s="1">
        <v>43220</v>
      </c>
      <c r="C840" t="s">
        <v>3177</v>
      </c>
      <c r="D840" t="s">
        <v>1158</v>
      </c>
      <c r="E840" t="s">
        <v>3178</v>
      </c>
      <c r="F840" s="1">
        <v>43214</v>
      </c>
      <c r="G840">
        <v>1</v>
      </c>
      <c r="H840">
        <v>665478</v>
      </c>
      <c r="I840">
        <v>15577</v>
      </c>
      <c r="J840">
        <v>417</v>
      </c>
      <c r="K840">
        <v>1465</v>
      </c>
      <c r="L840" t="b">
        <v>0</v>
      </c>
      <c r="M840" t="b">
        <v>0</v>
      </c>
      <c r="N840" t="b">
        <v>0</v>
      </c>
      <c r="O840">
        <v>6</v>
      </c>
      <c r="P840">
        <v>6</v>
      </c>
      <c r="Q840" s="2">
        <v>0.02</v>
      </c>
      <c r="R840" s="2">
        <v>0</v>
      </c>
      <c r="S840" s="2">
        <v>0</v>
      </c>
      <c r="T840">
        <f t="shared" si="52"/>
        <v>0.4</v>
      </c>
      <c r="U840">
        <f t="shared" si="53"/>
        <v>4.8000000000000007</v>
      </c>
      <c r="V840">
        <f t="shared" si="54"/>
        <v>0.53273900000000007</v>
      </c>
      <c r="W840">
        <f t="shared" si="55"/>
        <v>1.5464586500000004</v>
      </c>
    </row>
    <row r="841" spans="1:23" x14ac:dyDescent="0.25">
      <c r="A841" t="s">
        <v>3179</v>
      </c>
      <c r="B841" s="1">
        <v>43076</v>
      </c>
      <c r="C841" t="s">
        <v>3180</v>
      </c>
      <c r="D841" t="s">
        <v>3181</v>
      </c>
      <c r="E841" t="s">
        <v>3182</v>
      </c>
      <c r="F841" s="1">
        <v>43068</v>
      </c>
      <c r="G841">
        <v>1</v>
      </c>
      <c r="H841">
        <v>5966226</v>
      </c>
      <c r="I841">
        <v>189276</v>
      </c>
      <c r="J841">
        <v>2780</v>
      </c>
      <c r="K841">
        <v>7166</v>
      </c>
      <c r="L841" t="b">
        <v>0</v>
      </c>
      <c r="M841" t="b">
        <v>0</v>
      </c>
      <c r="N841" t="b">
        <v>0</v>
      </c>
      <c r="O841">
        <v>8</v>
      </c>
      <c r="P841">
        <v>8</v>
      </c>
      <c r="Q841" s="2">
        <v>0.03</v>
      </c>
      <c r="R841" s="2">
        <v>0</v>
      </c>
      <c r="S841" s="2">
        <v>0</v>
      </c>
      <c r="T841">
        <f t="shared" si="52"/>
        <v>0.4</v>
      </c>
      <c r="U841">
        <f t="shared" si="53"/>
        <v>6.4</v>
      </c>
      <c r="V841">
        <f t="shared" si="54"/>
        <v>3.2831129999999997</v>
      </c>
      <c r="W841">
        <f t="shared" si="55"/>
        <v>2.90908955</v>
      </c>
    </row>
    <row r="842" spans="1:23" x14ac:dyDescent="0.25">
      <c r="A842" t="s">
        <v>3183</v>
      </c>
      <c r="B842" s="1">
        <v>43092</v>
      </c>
      <c r="C842" t="s">
        <v>3184</v>
      </c>
      <c r="D842" t="s">
        <v>722</v>
      </c>
      <c r="E842" t="s">
        <v>3185</v>
      </c>
      <c r="F842" s="1">
        <v>43088</v>
      </c>
      <c r="G842">
        <v>1</v>
      </c>
      <c r="H842">
        <v>593557</v>
      </c>
      <c r="I842">
        <v>25292</v>
      </c>
      <c r="J842">
        <v>630</v>
      </c>
      <c r="K842">
        <v>1881</v>
      </c>
      <c r="L842" t="b">
        <v>0</v>
      </c>
      <c r="M842" t="b">
        <v>0</v>
      </c>
      <c r="N842" t="b">
        <v>0</v>
      </c>
      <c r="O842">
        <v>4</v>
      </c>
      <c r="P842">
        <v>4</v>
      </c>
      <c r="Q842" s="2">
        <v>0.04</v>
      </c>
      <c r="R842" s="2">
        <v>0</v>
      </c>
      <c r="S842" s="2">
        <v>0</v>
      </c>
      <c r="T842">
        <f t="shared" si="52"/>
        <v>0.4</v>
      </c>
      <c r="U842">
        <f t="shared" si="53"/>
        <v>3.2</v>
      </c>
      <c r="V842">
        <f t="shared" si="54"/>
        <v>0.69677849999999997</v>
      </c>
      <c r="W842">
        <f t="shared" si="55"/>
        <v>1.2038724750000001</v>
      </c>
    </row>
    <row r="843" spans="1:23" x14ac:dyDescent="0.25">
      <c r="A843" t="s">
        <v>3186</v>
      </c>
      <c r="B843" s="1">
        <v>43193</v>
      </c>
      <c r="C843" t="s">
        <v>3187</v>
      </c>
      <c r="D843" t="s">
        <v>2314</v>
      </c>
      <c r="E843" t="s">
        <v>3188</v>
      </c>
      <c r="F843" s="1">
        <v>43181</v>
      </c>
      <c r="G843">
        <v>1</v>
      </c>
      <c r="H843">
        <v>253263</v>
      </c>
      <c r="I843">
        <v>11629</v>
      </c>
      <c r="J843">
        <v>112</v>
      </c>
      <c r="K843">
        <v>2054</v>
      </c>
      <c r="L843" t="b">
        <v>0</v>
      </c>
      <c r="M843" t="b">
        <v>0</v>
      </c>
      <c r="N843" t="b">
        <v>0</v>
      </c>
      <c r="O843">
        <v>12</v>
      </c>
      <c r="P843">
        <v>8</v>
      </c>
      <c r="Q843" s="2">
        <v>0.05</v>
      </c>
      <c r="R843" s="2">
        <v>0</v>
      </c>
      <c r="S843" s="2">
        <v>0.01</v>
      </c>
      <c r="T843">
        <f t="shared" si="52"/>
        <v>0.4</v>
      </c>
      <c r="U843">
        <f t="shared" si="53"/>
        <v>5.6000000000000005</v>
      </c>
      <c r="V843">
        <f t="shared" si="54"/>
        <v>0.87663150000000012</v>
      </c>
      <c r="W843">
        <f t="shared" si="55"/>
        <v>1.8668210250000001</v>
      </c>
    </row>
    <row r="844" spans="1:23" x14ac:dyDescent="0.25">
      <c r="A844" t="s">
        <v>3189</v>
      </c>
      <c r="B844" s="1">
        <v>43166</v>
      </c>
      <c r="C844" t="s">
        <v>3190</v>
      </c>
      <c r="D844" t="s">
        <v>3191</v>
      </c>
      <c r="E844" t="s">
        <v>3192</v>
      </c>
      <c r="F844" s="1">
        <v>43159</v>
      </c>
      <c r="G844">
        <v>1</v>
      </c>
      <c r="H844">
        <v>186548</v>
      </c>
      <c r="I844">
        <v>6260</v>
      </c>
      <c r="J844">
        <v>196</v>
      </c>
      <c r="K844">
        <v>955</v>
      </c>
      <c r="L844" t="b">
        <v>0</v>
      </c>
      <c r="M844" t="b">
        <v>0</v>
      </c>
      <c r="N844" t="b">
        <v>0</v>
      </c>
      <c r="O844">
        <v>7</v>
      </c>
      <c r="P844">
        <v>7</v>
      </c>
      <c r="Q844" s="2">
        <v>0.03</v>
      </c>
      <c r="R844" s="2">
        <v>0</v>
      </c>
      <c r="S844" s="2">
        <v>0.01</v>
      </c>
      <c r="T844">
        <f t="shared" si="52"/>
        <v>0.4</v>
      </c>
      <c r="U844">
        <f t="shared" si="53"/>
        <v>5.6000000000000005</v>
      </c>
      <c r="V844">
        <f t="shared" si="54"/>
        <v>0.64327400000000001</v>
      </c>
      <c r="W844">
        <f t="shared" si="55"/>
        <v>1.7851459000000001</v>
      </c>
    </row>
    <row r="845" spans="1:23" x14ac:dyDescent="0.25">
      <c r="A845" t="s">
        <v>3193</v>
      </c>
      <c r="B845" s="1">
        <v>43234</v>
      </c>
      <c r="C845" t="s">
        <v>3194</v>
      </c>
      <c r="D845" t="s">
        <v>403</v>
      </c>
      <c r="E845" t="s">
        <v>3195</v>
      </c>
      <c r="F845" s="1">
        <v>43221</v>
      </c>
      <c r="G845">
        <v>1</v>
      </c>
      <c r="H845">
        <v>7308023</v>
      </c>
      <c r="I845">
        <v>144410</v>
      </c>
      <c r="J845">
        <v>5839</v>
      </c>
      <c r="K845">
        <v>5790</v>
      </c>
      <c r="L845" t="b">
        <v>0</v>
      </c>
      <c r="M845" t="b">
        <v>0</v>
      </c>
      <c r="N845" t="b">
        <v>0</v>
      </c>
      <c r="O845">
        <v>13</v>
      </c>
      <c r="P845">
        <v>6</v>
      </c>
      <c r="Q845" s="2">
        <v>0.02</v>
      </c>
      <c r="R845" s="2">
        <v>0</v>
      </c>
      <c r="S845" s="2">
        <v>0</v>
      </c>
      <c r="T845">
        <f t="shared" si="52"/>
        <v>0.4</v>
      </c>
      <c r="U845">
        <f t="shared" si="53"/>
        <v>3.4000000000000004</v>
      </c>
      <c r="V845">
        <f t="shared" si="54"/>
        <v>3.8540114999999999</v>
      </c>
      <c r="W845">
        <f t="shared" si="55"/>
        <v>2.3589040250000002</v>
      </c>
    </row>
    <row r="846" spans="1:23" x14ac:dyDescent="0.25">
      <c r="A846" t="s">
        <v>3196</v>
      </c>
      <c r="B846" s="1">
        <v>43068</v>
      </c>
      <c r="C846" t="s">
        <v>3197</v>
      </c>
      <c r="D846" t="s">
        <v>3198</v>
      </c>
      <c r="E846" t="s">
        <v>3199</v>
      </c>
      <c r="F846" s="1">
        <v>43060</v>
      </c>
      <c r="G846">
        <v>1</v>
      </c>
      <c r="H846">
        <v>119519</v>
      </c>
      <c r="I846">
        <v>13367</v>
      </c>
      <c r="J846">
        <v>104</v>
      </c>
      <c r="K846">
        <v>4295</v>
      </c>
      <c r="L846" t="b">
        <v>0</v>
      </c>
      <c r="M846" t="b">
        <v>0</v>
      </c>
      <c r="N846" t="b">
        <v>0</v>
      </c>
      <c r="O846">
        <v>8</v>
      </c>
      <c r="P846">
        <v>8</v>
      </c>
      <c r="Q846" s="2">
        <v>0.11</v>
      </c>
      <c r="R846" s="2">
        <v>0</v>
      </c>
      <c r="S846" s="2">
        <v>0.04</v>
      </c>
      <c r="T846">
        <f t="shared" si="52"/>
        <v>0.4</v>
      </c>
      <c r="U846">
        <f t="shared" si="53"/>
        <v>6.4</v>
      </c>
      <c r="V846">
        <f t="shared" si="54"/>
        <v>2.1597594999999998</v>
      </c>
      <c r="W846">
        <f t="shared" si="55"/>
        <v>2.515915825</v>
      </c>
    </row>
    <row r="847" spans="1:23" x14ac:dyDescent="0.25">
      <c r="A847" t="s">
        <v>3200</v>
      </c>
      <c r="B847" s="1">
        <v>43151</v>
      </c>
      <c r="C847" t="s">
        <v>3201</v>
      </c>
      <c r="D847" t="s">
        <v>2235</v>
      </c>
      <c r="E847" t="s">
        <v>3202</v>
      </c>
      <c r="F847" s="1">
        <v>43142</v>
      </c>
      <c r="G847">
        <v>1</v>
      </c>
      <c r="H847">
        <v>2317727</v>
      </c>
      <c r="I847">
        <v>44807</v>
      </c>
      <c r="J847">
        <v>2932</v>
      </c>
      <c r="K847">
        <v>4892</v>
      </c>
      <c r="L847" t="b">
        <v>0</v>
      </c>
      <c r="M847" t="b">
        <v>0</v>
      </c>
      <c r="N847" t="b">
        <v>0</v>
      </c>
      <c r="O847">
        <v>9</v>
      </c>
      <c r="P847">
        <v>9</v>
      </c>
      <c r="Q847" s="2">
        <v>0.02</v>
      </c>
      <c r="R847" s="2">
        <v>0</v>
      </c>
      <c r="S847" s="2">
        <v>0</v>
      </c>
      <c r="T847">
        <f t="shared" si="52"/>
        <v>0.4</v>
      </c>
      <c r="U847">
        <f t="shared" si="53"/>
        <v>7.2</v>
      </c>
      <c r="V847">
        <f t="shared" si="54"/>
        <v>1.3588635</v>
      </c>
      <c r="W847">
        <f t="shared" si="55"/>
        <v>2.4356022249999998</v>
      </c>
    </row>
    <row r="848" spans="1:23" x14ac:dyDescent="0.25">
      <c r="A848" t="s">
        <v>20579</v>
      </c>
      <c r="B848" s="1">
        <v>43139</v>
      </c>
      <c r="C848" t="s">
        <v>20580</v>
      </c>
      <c r="D848" t="s">
        <v>20581</v>
      </c>
      <c r="E848" t="s">
        <v>20582</v>
      </c>
      <c r="F848" s="1">
        <v>43131</v>
      </c>
      <c r="G848">
        <v>1</v>
      </c>
      <c r="H848">
        <v>59068</v>
      </c>
      <c r="I848">
        <v>0</v>
      </c>
      <c r="J848">
        <v>0</v>
      </c>
      <c r="K848">
        <v>49</v>
      </c>
      <c r="L848" t="b">
        <v>0</v>
      </c>
      <c r="M848" t="b">
        <v>1</v>
      </c>
      <c r="N848" t="b">
        <v>0</v>
      </c>
      <c r="O848">
        <v>8</v>
      </c>
      <c r="P848">
        <v>4</v>
      </c>
      <c r="Q848" s="2">
        <v>0</v>
      </c>
      <c r="R848" s="2">
        <v>0</v>
      </c>
      <c r="S848" s="2">
        <v>0</v>
      </c>
      <c r="T848">
        <f t="shared" si="52"/>
        <v>0.4</v>
      </c>
      <c r="U848">
        <f t="shared" si="53"/>
        <v>2.4000000000000004</v>
      </c>
      <c r="V848">
        <f t="shared" si="54"/>
        <v>2.9533999999999998E-2</v>
      </c>
      <c r="W848">
        <f t="shared" si="55"/>
        <v>0.7703369000000001</v>
      </c>
    </row>
    <row r="849" spans="1:23" x14ac:dyDescent="0.25">
      <c r="A849" t="s">
        <v>3203</v>
      </c>
      <c r="B849" s="1">
        <v>43252</v>
      </c>
      <c r="C849" t="s">
        <v>3204</v>
      </c>
      <c r="D849" t="s">
        <v>1612</v>
      </c>
      <c r="E849" t="s">
        <v>3205</v>
      </c>
      <c r="F849" s="1">
        <v>43238</v>
      </c>
      <c r="G849">
        <v>1</v>
      </c>
      <c r="H849">
        <v>123010920</v>
      </c>
      <c r="I849">
        <v>5613827</v>
      </c>
      <c r="J849">
        <v>206892</v>
      </c>
      <c r="K849">
        <v>1228655</v>
      </c>
      <c r="L849" t="b">
        <v>0</v>
      </c>
      <c r="M849" t="b">
        <v>0</v>
      </c>
      <c r="N849" t="b">
        <v>0</v>
      </c>
      <c r="O849">
        <v>14</v>
      </c>
      <c r="P849">
        <v>14</v>
      </c>
      <c r="Q849" s="2">
        <v>0.05</v>
      </c>
      <c r="R849" s="2">
        <v>0</v>
      </c>
      <c r="S849" s="2">
        <v>0.01</v>
      </c>
      <c r="T849">
        <f t="shared" si="52"/>
        <v>0.4</v>
      </c>
      <c r="U849">
        <f t="shared" si="53"/>
        <v>11.200000000000001</v>
      </c>
      <c r="V849">
        <f t="shared" si="54"/>
        <v>62.255459999999999</v>
      </c>
      <c r="W849">
        <f t="shared" si="55"/>
        <v>24.749410999999998</v>
      </c>
    </row>
    <row r="850" spans="1:23" x14ac:dyDescent="0.25">
      <c r="A850" t="s">
        <v>3206</v>
      </c>
      <c r="B850" s="1">
        <v>43135</v>
      </c>
      <c r="C850" t="s">
        <v>3207</v>
      </c>
      <c r="D850" t="s">
        <v>3208</v>
      </c>
      <c r="E850" t="s">
        <v>3209</v>
      </c>
      <c r="F850" s="1">
        <v>43129</v>
      </c>
      <c r="G850">
        <v>1</v>
      </c>
      <c r="H850">
        <v>976652</v>
      </c>
      <c r="I850">
        <v>5400</v>
      </c>
      <c r="J850">
        <v>1660</v>
      </c>
      <c r="K850">
        <v>1428</v>
      </c>
      <c r="L850" t="b">
        <v>0</v>
      </c>
      <c r="M850" t="b">
        <v>0</v>
      </c>
      <c r="N850" t="b">
        <v>0</v>
      </c>
      <c r="O850">
        <v>6</v>
      </c>
      <c r="P850">
        <v>6</v>
      </c>
      <c r="Q850" s="2">
        <v>0.01</v>
      </c>
      <c r="R850" s="2">
        <v>0</v>
      </c>
      <c r="S850" s="2">
        <v>0</v>
      </c>
      <c r="T850">
        <f t="shared" si="52"/>
        <v>0.4</v>
      </c>
      <c r="U850">
        <f t="shared" si="53"/>
        <v>4.8000000000000007</v>
      </c>
      <c r="V850">
        <f t="shared" si="54"/>
        <v>0.58832600000000002</v>
      </c>
      <c r="W850">
        <f t="shared" si="55"/>
        <v>1.5659141000000003</v>
      </c>
    </row>
    <row r="851" spans="1:23" x14ac:dyDescent="0.25">
      <c r="A851" t="s">
        <v>3210</v>
      </c>
      <c r="B851" s="1">
        <v>43066</v>
      </c>
      <c r="C851" t="s">
        <v>3211</v>
      </c>
      <c r="D851" t="s">
        <v>1114</v>
      </c>
      <c r="E851" t="s">
        <v>3212</v>
      </c>
      <c r="F851" s="1">
        <v>43060</v>
      </c>
      <c r="G851">
        <v>1</v>
      </c>
      <c r="H851">
        <v>30156</v>
      </c>
      <c r="I851">
        <v>203</v>
      </c>
      <c r="J851">
        <v>46</v>
      </c>
      <c r="K851">
        <v>301</v>
      </c>
      <c r="L851" t="b">
        <v>0</v>
      </c>
      <c r="M851" t="b">
        <v>0</v>
      </c>
      <c r="N851" t="b">
        <v>0</v>
      </c>
      <c r="O851">
        <v>6</v>
      </c>
      <c r="P851">
        <v>6</v>
      </c>
      <c r="Q851" s="2">
        <v>0.01</v>
      </c>
      <c r="R851" s="2">
        <v>0</v>
      </c>
      <c r="S851" s="2">
        <v>0.01</v>
      </c>
      <c r="T851">
        <f t="shared" si="52"/>
        <v>0.4</v>
      </c>
      <c r="U851">
        <f t="shared" si="53"/>
        <v>4.8000000000000007</v>
      </c>
      <c r="V851">
        <f t="shared" si="54"/>
        <v>0.36507800000000001</v>
      </c>
      <c r="W851">
        <f t="shared" si="55"/>
        <v>1.4877773000000003</v>
      </c>
    </row>
    <row r="852" spans="1:23" x14ac:dyDescent="0.25">
      <c r="A852" t="s">
        <v>3213</v>
      </c>
      <c r="B852" s="1">
        <v>43149</v>
      </c>
      <c r="C852" t="s">
        <v>3214</v>
      </c>
      <c r="D852" t="s">
        <v>3215</v>
      </c>
      <c r="E852" t="s">
        <v>3216</v>
      </c>
      <c r="F852" s="1">
        <v>43139</v>
      </c>
      <c r="G852">
        <v>1</v>
      </c>
      <c r="H852">
        <v>1755038</v>
      </c>
      <c r="I852">
        <v>55982</v>
      </c>
      <c r="J852">
        <v>962</v>
      </c>
      <c r="K852">
        <v>3714</v>
      </c>
      <c r="L852" t="b">
        <v>0</v>
      </c>
      <c r="M852" t="b">
        <v>0</v>
      </c>
      <c r="N852" t="b">
        <v>0</v>
      </c>
      <c r="O852">
        <v>10</v>
      </c>
      <c r="P852">
        <v>10</v>
      </c>
      <c r="Q852" s="2">
        <v>0.03</v>
      </c>
      <c r="R852" s="2">
        <v>0</v>
      </c>
      <c r="S852" s="2">
        <v>0</v>
      </c>
      <c r="T852">
        <f t="shared" si="52"/>
        <v>0.4</v>
      </c>
      <c r="U852">
        <f t="shared" si="53"/>
        <v>8</v>
      </c>
      <c r="V852">
        <f t="shared" si="54"/>
        <v>1.177519</v>
      </c>
      <c r="W852">
        <f t="shared" si="55"/>
        <v>2.5721316500000002</v>
      </c>
    </row>
    <row r="853" spans="1:23" x14ac:dyDescent="0.25">
      <c r="A853" t="s">
        <v>3217</v>
      </c>
      <c r="B853" s="1">
        <v>43067</v>
      </c>
      <c r="C853" t="s">
        <v>3218</v>
      </c>
      <c r="D853" t="s">
        <v>3166</v>
      </c>
      <c r="E853" t="s">
        <v>3219</v>
      </c>
      <c r="F853" s="1">
        <v>43060</v>
      </c>
      <c r="G853">
        <v>1</v>
      </c>
      <c r="H853">
        <v>40840</v>
      </c>
      <c r="I853">
        <v>1435</v>
      </c>
      <c r="J853">
        <v>86</v>
      </c>
      <c r="K853">
        <v>824</v>
      </c>
      <c r="L853" t="b">
        <v>0</v>
      </c>
      <c r="M853" t="b">
        <v>0</v>
      </c>
      <c r="N853" t="b">
        <v>0</v>
      </c>
      <c r="O853">
        <v>7</v>
      </c>
      <c r="P853">
        <v>6</v>
      </c>
      <c r="Q853" s="2">
        <v>0.04</v>
      </c>
      <c r="R853" s="2">
        <v>0</v>
      </c>
      <c r="S853" s="2">
        <v>0.02</v>
      </c>
      <c r="T853">
        <f t="shared" si="52"/>
        <v>0.4</v>
      </c>
      <c r="U853">
        <f t="shared" si="53"/>
        <v>4.6000000000000005</v>
      </c>
      <c r="V853">
        <f t="shared" si="54"/>
        <v>0.92042000000000002</v>
      </c>
      <c r="W853">
        <f t="shared" si="55"/>
        <v>1.632147</v>
      </c>
    </row>
    <row r="854" spans="1:23" x14ac:dyDescent="0.25">
      <c r="A854" t="s">
        <v>3220</v>
      </c>
      <c r="B854" s="1">
        <v>43096</v>
      </c>
      <c r="C854" t="s">
        <v>3221</v>
      </c>
      <c r="D854" t="s">
        <v>385</v>
      </c>
      <c r="E854" t="s">
        <v>3222</v>
      </c>
      <c r="F854" s="1">
        <v>43090</v>
      </c>
      <c r="G854">
        <v>1</v>
      </c>
      <c r="H854">
        <v>802455</v>
      </c>
      <c r="I854">
        <v>35151</v>
      </c>
      <c r="J854">
        <v>337</v>
      </c>
      <c r="K854">
        <v>1462</v>
      </c>
      <c r="L854" t="b">
        <v>0</v>
      </c>
      <c r="M854" t="b">
        <v>0</v>
      </c>
      <c r="N854" t="b">
        <v>0</v>
      </c>
      <c r="O854">
        <v>6</v>
      </c>
      <c r="P854">
        <v>6</v>
      </c>
      <c r="Q854" s="2">
        <v>0.04</v>
      </c>
      <c r="R854" s="2">
        <v>0</v>
      </c>
      <c r="S854" s="2">
        <v>0</v>
      </c>
      <c r="T854">
        <f t="shared" si="52"/>
        <v>0.4</v>
      </c>
      <c r="U854">
        <f t="shared" si="53"/>
        <v>4.8000000000000007</v>
      </c>
      <c r="V854">
        <f t="shared" si="54"/>
        <v>0.80122749999999998</v>
      </c>
      <c r="W854">
        <f t="shared" si="55"/>
        <v>1.6404296250000003</v>
      </c>
    </row>
    <row r="855" spans="1:23" x14ac:dyDescent="0.25">
      <c r="A855" t="s">
        <v>3223</v>
      </c>
      <c r="B855" s="1">
        <v>43252</v>
      </c>
      <c r="C855" t="s">
        <v>3224</v>
      </c>
      <c r="D855" t="s">
        <v>3225</v>
      </c>
      <c r="E855" t="s">
        <v>3226</v>
      </c>
      <c r="F855" s="1">
        <v>43235</v>
      </c>
      <c r="G855">
        <v>1</v>
      </c>
      <c r="H855">
        <v>1828586</v>
      </c>
      <c r="I855">
        <v>47121</v>
      </c>
      <c r="J855">
        <v>837</v>
      </c>
      <c r="K855">
        <v>4788</v>
      </c>
      <c r="L855" t="b">
        <v>0</v>
      </c>
      <c r="M855" t="b">
        <v>0</v>
      </c>
      <c r="N855" t="b">
        <v>0</v>
      </c>
      <c r="O855">
        <v>17</v>
      </c>
      <c r="P855">
        <v>16</v>
      </c>
      <c r="Q855" s="2">
        <v>0.03</v>
      </c>
      <c r="R855" s="2">
        <v>0</v>
      </c>
      <c r="S855" s="2">
        <v>0</v>
      </c>
      <c r="T855">
        <f t="shared" si="52"/>
        <v>0.4</v>
      </c>
      <c r="U855">
        <f t="shared" si="53"/>
        <v>12.600000000000001</v>
      </c>
      <c r="V855">
        <f t="shared" si="54"/>
        <v>1.2142929999999998</v>
      </c>
      <c r="W855">
        <f t="shared" si="55"/>
        <v>3.7350025500000004</v>
      </c>
    </row>
    <row r="856" spans="1:23" x14ac:dyDescent="0.25">
      <c r="A856" t="s">
        <v>3227</v>
      </c>
      <c r="B856" s="1">
        <v>43112</v>
      </c>
      <c r="C856" t="s">
        <v>3228</v>
      </c>
      <c r="D856" t="s">
        <v>3229</v>
      </c>
      <c r="E856" t="s">
        <v>3230</v>
      </c>
      <c r="F856" s="1">
        <v>43106</v>
      </c>
      <c r="G856">
        <v>1</v>
      </c>
      <c r="H856">
        <v>426322</v>
      </c>
      <c r="I856">
        <v>4372</v>
      </c>
      <c r="J856">
        <v>137</v>
      </c>
      <c r="K856">
        <v>473</v>
      </c>
      <c r="L856" t="b">
        <v>0</v>
      </c>
      <c r="M856" t="b">
        <v>0</v>
      </c>
      <c r="N856" t="b">
        <v>0</v>
      </c>
      <c r="O856">
        <v>6</v>
      </c>
      <c r="P856">
        <v>4</v>
      </c>
      <c r="Q856" s="2">
        <v>0.01</v>
      </c>
      <c r="R856" s="2">
        <v>0</v>
      </c>
      <c r="S856" s="2">
        <v>0</v>
      </c>
      <c r="T856">
        <f t="shared" si="52"/>
        <v>0.4</v>
      </c>
      <c r="U856">
        <f t="shared" si="53"/>
        <v>2.8000000000000003</v>
      </c>
      <c r="V856">
        <f t="shared" si="54"/>
        <v>0.31316100000000002</v>
      </c>
      <c r="W856">
        <f t="shared" si="55"/>
        <v>0.96960635000000006</v>
      </c>
    </row>
    <row r="857" spans="1:23" x14ac:dyDescent="0.25">
      <c r="A857" t="s">
        <v>3231</v>
      </c>
      <c r="B857" s="1">
        <v>43145</v>
      </c>
      <c r="C857" t="s">
        <v>3232</v>
      </c>
      <c r="D857" t="s">
        <v>3233</v>
      </c>
      <c r="E857" t="s">
        <v>3234</v>
      </c>
      <c r="F857" s="1">
        <v>43139</v>
      </c>
      <c r="G857">
        <v>1</v>
      </c>
      <c r="H857">
        <v>14079</v>
      </c>
      <c r="I857">
        <v>528</v>
      </c>
      <c r="J857">
        <v>6</v>
      </c>
      <c r="K857">
        <v>57</v>
      </c>
      <c r="L857" t="b">
        <v>0</v>
      </c>
      <c r="M857" t="b">
        <v>0</v>
      </c>
      <c r="N857" t="b">
        <v>0</v>
      </c>
      <c r="O857">
        <v>6</v>
      </c>
      <c r="P857">
        <v>4</v>
      </c>
      <c r="Q857" s="2">
        <v>0.04</v>
      </c>
      <c r="R857" s="2">
        <v>0</v>
      </c>
      <c r="S857" s="2">
        <v>0</v>
      </c>
      <c r="T857">
        <f t="shared" si="52"/>
        <v>0.4</v>
      </c>
      <c r="U857">
        <f t="shared" si="53"/>
        <v>2.8000000000000003</v>
      </c>
      <c r="V857">
        <f t="shared" si="54"/>
        <v>0.4070395</v>
      </c>
      <c r="W857">
        <f t="shared" si="55"/>
        <v>1.002463825</v>
      </c>
    </row>
    <row r="858" spans="1:23" x14ac:dyDescent="0.25">
      <c r="A858" t="s">
        <v>3235</v>
      </c>
      <c r="B858" s="1">
        <v>43154</v>
      </c>
      <c r="C858" t="s">
        <v>3236</v>
      </c>
      <c r="D858" t="s">
        <v>3237</v>
      </c>
      <c r="E858" t="s">
        <v>3238</v>
      </c>
      <c r="F858" s="1">
        <v>43147</v>
      </c>
      <c r="G858">
        <v>1</v>
      </c>
      <c r="H858">
        <v>7189</v>
      </c>
      <c r="I858">
        <v>15</v>
      </c>
      <c r="J858">
        <v>0</v>
      </c>
      <c r="K858">
        <v>14</v>
      </c>
      <c r="L858" t="b">
        <v>0</v>
      </c>
      <c r="M858" t="b">
        <v>0</v>
      </c>
      <c r="N858" t="b">
        <v>0</v>
      </c>
      <c r="O858">
        <v>7</v>
      </c>
      <c r="P858">
        <v>4</v>
      </c>
      <c r="Q858" s="2">
        <v>0</v>
      </c>
      <c r="R858" s="2">
        <v>0</v>
      </c>
      <c r="S858" s="2">
        <v>0</v>
      </c>
      <c r="T858">
        <f t="shared" si="52"/>
        <v>0.4</v>
      </c>
      <c r="U858">
        <f t="shared" si="53"/>
        <v>2.6</v>
      </c>
      <c r="V858">
        <f t="shared" si="54"/>
        <v>3.5945E-3</v>
      </c>
      <c r="W858">
        <f t="shared" si="55"/>
        <v>0.81125807500000002</v>
      </c>
    </row>
    <row r="859" spans="1:23" x14ac:dyDescent="0.25">
      <c r="A859" t="s">
        <v>3239</v>
      </c>
      <c r="B859" s="1">
        <v>43104</v>
      </c>
      <c r="C859" t="s">
        <v>3240</v>
      </c>
      <c r="D859" t="s">
        <v>3241</v>
      </c>
      <c r="E859" t="s">
        <v>3242</v>
      </c>
      <c r="F859" s="1">
        <v>43101</v>
      </c>
      <c r="G859">
        <v>1</v>
      </c>
      <c r="H859">
        <v>29202</v>
      </c>
      <c r="I859">
        <v>228</v>
      </c>
      <c r="J859">
        <v>64</v>
      </c>
      <c r="K859">
        <v>196</v>
      </c>
      <c r="L859" t="b">
        <v>0</v>
      </c>
      <c r="M859" t="b">
        <v>0</v>
      </c>
      <c r="N859" t="b">
        <v>0</v>
      </c>
      <c r="O859">
        <v>3</v>
      </c>
      <c r="P859">
        <v>2</v>
      </c>
      <c r="Q859" s="2">
        <v>0.01</v>
      </c>
      <c r="R859" s="2">
        <v>0</v>
      </c>
      <c r="S859" s="2">
        <v>0.01</v>
      </c>
      <c r="T859">
        <f t="shared" si="52"/>
        <v>0.4</v>
      </c>
      <c r="U859">
        <f t="shared" si="53"/>
        <v>1.4000000000000001</v>
      </c>
      <c r="V859">
        <f t="shared" si="54"/>
        <v>0.36460100000000001</v>
      </c>
      <c r="W859">
        <f t="shared" si="55"/>
        <v>0.63761034999999999</v>
      </c>
    </row>
    <row r="860" spans="1:23" x14ac:dyDescent="0.25">
      <c r="A860" t="s">
        <v>3243</v>
      </c>
      <c r="B860" s="1">
        <v>43177</v>
      </c>
      <c r="C860" t="s">
        <v>3244</v>
      </c>
      <c r="D860" t="s">
        <v>3245</v>
      </c>
      <c r="E860" t="s">
        <v>3246</v>
      </c>
      <c r="F860" s="1">
        <v>43164</v>
      </c>
      <c r="G860">
        <v>1</v>
      </c>
      <c r="H860">
        <v>410327</v>
      </c>
      <c r="I860">
        <v>13307</v>
      </c>
      <c r="J860">
        <v>252</v>
      </c>
      <c r="K860">
        <v>4620</v>
      </c>
      <c r="L860" t="b">
        <v>0</v>
      </c>
      <c r="M860" t="b">
        <v>0</v>
      </c>
      <c r="N860" t="b">
        <v>0</v>
      </c>
      <c r="O860">
        <v>13</v>
      </c>
      <c r="P860">
        <v>13</v>
      </c>
      <c r="Q860" s="2">
        <v>0.03</v>
      </c>
      <c r="R860" s="2">
        <v>0</v>
      </c>
      <c r="S860" s="2">
        <v>0.01</v>
      </c>
      <c r="T860">
        <f t="shared" si="52"/>
        <v>0.4</v>
      </c>
      <c r="U860">
        <f t="shared" si="53"/>
        <v>10.4</v>
      </c>
      <c r="V860">
        <f t="shared" si="54"/>
        <v>0.75516349999999999</v>
      </c>
      <c r="W860">
        <f t="shared" si="55"/>
        <v>3.0243072250000003</v>
      </c>
    </row>
    <row r="861" spans="1:23" x14ac:dyDescent="0.25">
      <c r="A861" t="s">
        <v>3247</v>
      </c>
      <c r="B861" s="1">
        <v>43131</v>
      </c>
      <c r="C861" t="s">
        <v>3248</v>
      </c>
      <c r="D861" t="s">
        <v>818</v>
      </c>
      <c r="E861" t="s">
        <v>3249</v>
      </c>
      <c r="F861" s="1">
        <v>43128</v>
      </c>
      <c r="G861">
        <v>1</v>
      </c>
      <c r="H861">
        <v>155006</v>
      </c>
      <c r="I861">
        <v>2607</v>
      </c>
      <c r="J861">
        <v>43</v>
      </c>
      <c r="K861">
        <v>832</v>
      </c>
      <c r="L861" t="b">
        <v>0</v>
      </c>
      <c r="M861" t="b">
        <v>0</v>
      </c>
      <c r="N861" t="b">
        <v>0</v>
      </c>
      <c r="O861">
        <v>3</v>
      </c>
      <c r="P861">
        <v>1</v>
      </c>
      <c r="Q861" s="2">
        <v>0.02</v>
      </c>
      <c r="R861" s="2">
        <v>0</v>
      </c>
      <c r="S861" s="2">
        <v>0.01</v>
      </c>
      <c r="T861">
        <f t="shared" si="52"/>
        <v>0.4</v>
      </c>
      <c r="U861">
        <f t="shared" si="53"/>
        <v>0.4</v>
      </c>
      <c r="V861">
        <f t="shared" si="54"/>
        <v>0.52750300000000006</v>
      </c>
      <c r="W861">
        <f t="shared" si="55"/>
        <v>0.44462604999999999</v>
      </c>
    </row>
    <row r="862" spans="1:23" x14ac:dyDescent="0.25">
      <c r="A862" t="s">
        <v>3250</v>
      </c>
      <c r="B862" s="1">
        <v>43104</v>
      </c>
      <c r="C862" t="s">
        <v>3251</v>
      </c>
      <c r="D862" t="s">
        <v>818</v>
      </c>
      <c r="E862" t="s">
        <v>3252</v>
      </c>
      <c r="F862" s="1">
        <v>43103</v>
      </c>
      <c r="G862">
        <v>1</v>
      </c>
      <c r="H862">
        <v>146536</v>
      </c>
      <c r="I862">
        <v>1691</v>
      </c>
      <c r="J862">
        <v>1762</v>
      </c>
      <c r="K862">
        <v>250</v>
      </c>
      <c r="L862" t="b">
        <v>0</v>
      </c>
      <c r="M862" t="b">
        <v>0</v>
      </c>
      <c r="N862" t="b">
        <v>0</v>
      </c>
      <c r="O862">
        <v>1</v>
      </c>
      <c r="P862">
        <v>1</v>
      </c>
      <c r="Q862" s="2">
        <v>0.01</v>
      </c>
      <c r="R862" s="2">
        <v>-0.01</v>
      </c>
      <c r="S862" s="2">
        <v>0</v>
      </c>
      <c r="T862">
        <f t="shared" si="52"/>
        <v>0.4</v>
      </c>
      <c r="U862">
        <f t="shared" si="53"/>
        <v>0.8</v>
      </c>
      <c r="V862">
        <f t="shared" si="54"/>
        <v>2.3268000000000011E-2</v>
      </c>
      <c r="W862">
        <f t="shared" si="55"/>
        <v>0.36814380000000002</v>
      </c>
    </row>
    <row r="863" spans="1:23" x14ac:dyDescent="0.25">
      <c r="A863" t="s">
        <v>3253</v>
      </c>
      <c r="B863" s="1">
        <v>43151</v>
      </c>
      <c r="C863" t="s">
        <v>3254</v>
      </c>
      <c r="D863" t="s">
        <v>3255</v>
      </c>
      <c r="E863" t="s">
        <v>3256</v>
      </c>
      <c r="F863" s="1">
        <v>43142</v>
      </c>
      <c r="G863">
        <v>1</v>
      </c>
      <c r="H863">
        <v>726422</v>
      </c>
      <c r="I863">
        <v>61211</v>
      </c>
      <c r="J863">
        <v>333</v>
      </c>
      <c r="K863">
        <v>3548</v>
      </c>
      <c r="L863" t="b">
        <v>0</v>
      </c>
      <c r="M863" t="b">
        <v>0</v>
      </c>
      <c r="N863" t="b">
        <v>0</v>
      </c>
      <c r="O863">
        <v>9</v>
      </c>
      <c r="P863">
        <v>6</v>
      </c>
      <c r="Q863" s="2">
        <v>0.08</v>
      </c>
      <c r="R863" s="2">
        <v>0</v>
      </c>
      <c r="S863" s="2">
        <v>0</v>
      </c>
      <c r="T863">
        <f t="shared" si="52"/>
        <v>0.4</v>
      </c>
      <c r="U863">
        <f t="shared" si="53"/>
        <v>4.2000000000000011</v>
      </c>
      <c r="V863">
        <f t="shared" si="54"/>
        <v>1.163211</v>
      </c>
      <c r="W863">
        <f t="shared" si="55"/>
        <v>1.6171238500000005</v>
      </c>
    </row>
    <row r="864" spans="1:23" x14ac:dyDescent="0.25">
      <c r="A864" t="s">
        <v>3257</v>
      </c>
      <c r="B864" s="1">
        <v>43053</v>
      </c>
      <c r="C864" t="s">
        <v>3258</v>
      </c>
      <c r="D864" t="s">
        <v>3259</v>
      </c>
      <c r="E864" t="s">
        <v>3260</v>
      </c>
      <c r="F864" s="1">
        <v>43049</v>
      </c>
      <c r="G864">
        <v>1</v>
      </c>
      <c r="H864">
        <v>91776</v>
      </c>
      <c r="I864">
        <v>4604</v>
      </c>
      <c r="J864">
        <v>46</v>
      </c>
      <c r="K864">
        <v>357</v>
      </c>
      <c r="L864" t="b">
        <v>0</v>
      </c>
      <c r="M864" t="b">
        <v>0</v>
      </c>
      <c r="N864" t="b">
        <v>0</v>
      </c>
      <c r="O864">
        <v>4</v>
      </c>
      <c r="P864">
        <v>1</v>
      </c>
      <c r="Q864" s="2">
        <v>0.05</v>
      </c>
      <c r="R864" s="2">
        <v>0</v>
      </c>
      <c r="S864" s="2">
        <v>0</v>
      </c>
      <c r="T864">
        <f t="shared" si="52"/>
        <v>0.4</v>
      </c>
      <c r="U864">
        <f t="shared" si="53"/>
        <v>0.19999999999999996</v>
      </c>
      <c r="V864">
        <f t="shared" si="54"/>
        <v>0.54588800000000015</v>
      </c>
      <c r="W864">
        <f t="shared" si="55"/>
        <v>0.40106080000000005</v>
      </c>
    </row>
    <row r="865" spans="1:23" x14ac:dyDescent="0.25">
      <c r="A865" t="s">
        <v>3261</v>
      </c>
      <c r="B865" s="1">
        <v>43188</v>
      </c>
      <c r="C865" t="s">
        <v>3262</v>
      </c>
      <c r="D865" t="s">
        <v>359</v>
      </c>
      <c r="E865" t="s">
        <v>3263</v>
      </c>
      <c r="F865" s="1">
        <v>43179</v>
      </c>
      <c r="G865">
        <v>1</v>
      </c>
      <c r="H865">
        <v>299370</v>
      </c>
      <c r="I865">
        <v>12707</v>
      </c>
      <c r="J865">
        <v>374</v>
      </c>
      <c r="K865">
        <v>2388</v>
      </c>
      <c r="L865" t="b">
        <v>0</v>
      </c>
      <c r="M865" t="b">
        <v>0</v>
      </c>
      <c r="N865" t="b">
        <v>0</v>
      </c>
      <c r="O865">
        <v>9</v>
      </c>
      <c r="P865">
        <v>9</v>
      </c>
      <c r="Q865" s="2">
        <v>0.04</v>
      </c>
      <c r="R865" s="2">
        <v>0</v>
      </c>
      <c r="S865" s="2">
        <v>0.01</v>
      </c>
      <c r="T865">
        <f t="shared" si="52"/>
        <v>0.4</v>
      </c>
      <c r="U865">
        <f t="shared" si="53"/>
        <v>7.2</v>
      </c>
      <c r="V865">
        <f t="shared" si="54"/>
        <v>0.79968499999999998</v>
      </c>
      <c r="W865">
        <f t="shared" si="55"/>
        <v>2.2398897500000001</v>
      </c>
    </row>
    <row r="866" spans="1:23" x14ac:dyDescent="0.25">
      <c r="A866" t="s">
        <v>3264</v>
      </c>
      <c r="B866" s="1">
        <v>43089</v>
      </c>
      <c r="C866" t="s">
        <v>3265</v>
      </c>
      <c r="D866" t="s">
        <v>707</v>
      </c>
      <c r="E866" t="s">
        <v>3266</v>
      </c>
      <c r="F866" s="1">
        <v>43089</v>
      </c>
      <c r="G866">
        <v>1</v>
      </c>
      <c r="H866">
        <v>78662</v>
      </c>
      <c r="I866">
        <v>1966</v>
      </c>
      <c r="J866">
        <v>172</v>
      </c>
      <c r="K866">
        <v>457</v>
      </c>
      <c r="L866" t="b">
        <v>0</v>
      </c>
      <c r="M866" t="b">
        <v>0</v>
      </c>
      <c r="N866" t="b">
        <v>0</v>
      </c>
      <c r="O866">
        <v>0</v>
      </c>
      <c r="P866">
        <v>1</v>
      </c>
      <c r="Q866" s="2">
        <v>0.02</v>
      </c>
      <c r="R866" s="2">
        <v>0</v>
      </c>
      <c r="S866" s="2">
        <v>0.01</v>
      </c>
      <c r="T866">
        <f t="shared" si="52"/>
        <v>0.4</v>
      </c>
      <c r="U866">
        <f t="shared" si="53"/>
        <v>1</v>
      </c>
      <c r="V866">
        <f t="shared" si="54"/>
        <v>0.48933100000000002</v>
      </c>
      <c r="W866">
        <f t="shared" si="55"/>
        <v>0.58126585000000008</v>
      </c>
    </row>
    <row r="867" spans="1:23" x14ac:dyDescent="0.25">
      <c r="A867" t="s">
        <v>3267</v>
      </c>
      <c r="B867" s="1">
        <v>43234</v>
      </c>
      <c r="C867" t="s">
        <v>3268</v>
      </c>
      <c r="D867" t="s">
        <v>1765</v>
      </c>
      <c r="E867" t="s">
        <v>3269</v>
      </c>
      <c r="F867" s="1">
        <v>43219</v>
      </c>
      <c r="G867">
        <v>1</v>
      </c>
      <c r="H867">
        <v>3132527</v>
      </c>
      <c r="I867">
        <v>231420</v>
      </c>
      <c r="J867">
        <v>797</v>
      </c>
      <c r="K867">
        <v>47382</v>
      </c>
      <c r="L867" t="b">
        <v>0</v>
      </c>
      <c r="M867" t="b">
        <v>0</v>
      </c>
      <c r="N867" t="b">
        <v>0</v>
      </c>
      <c r="O867">
        <v>15</v>
      </c>
      <c r="P867">
        <v>14</v>
      </c>
      <c r="Q867" s="2">
        <v>7.0000000000000007E-2</v>
      </c>
      <c r="R867" s="2">
        <v>0</v>
      </c>
      <c r="S867" s="2">
        <v>0.02</v>
      </c>
      <c r="T867">
        <f t="shared" si="52"/>
        <v>0.4</v>
      </c>
      <c r="U867">
        <f t="shared" si="53"/>
        <v>11.000000000000002</v>
      </c>
      <c r="V867">
        <f t="shared" si="54"/>
        <v>2.7662635</v>
      </c>
      <c r="W867">
        <f t="shared" si="55"/>
        <v>3.8781922250000003</v>
      </c>
    </row>
    <row r="868" spans="1:23" x14ac:dyDescent="0.25">
      <c r="A868" t="s">
        <v>3270</v>
      </c>
      <c r="B868" s="1">
        <v>43173</v>
      </c>
      <c r="C868" t="s">
        <v>3271</v>
      </c>
      <c r="D868" t="s">
        <v>3272</v>
      </c>
      <c r="E868" t="s">
        <v>3273</v>
      </c>
      <c r="F868" s="1">
        <v>43162</v>
      </c>
      <c r="G868">
        <v>1</v>
      </c>
      <c r="H868">
        <v>389945</v>
      </c>
      <c r="I868">
        <v>5832</v>
      </c>
      <c r="J868">
        <v>1525</v>
      </c>
      <c r="K868">
        <v>1028</v>
      </c>
      <c r="L868" t="b">
        <v>0</v>
      </c>
      <c r="M868" t="b">
        <v>0</v>
      </c>
      <c r="N868" t="b">
        <v>0</v>
      </c>
      <c r="O868">
        <v>11</v>
      </c>
      <c r="P868">
        <v>9</v>
      </c>
      <c r="Q868" s="2">
        <v>0.01</v>
      </c>
      <c r="R868" s="2">
        <v>0</v>
      </c>
      <c r="S868" s="2">
        <v>0</v>
      </c>
      <c r="T868">
        <f t="shared" si="52"/>
        <v>0.4</v>
      </c>
      <c r="U868">
        <f t="shared" si="53"/>
        <v>6.8</v>
      </c>
      <c r="V868">
        <f t="shared" si="54"/>
        <v>0.29497249999999997</v>
      </c>
      <c r="W868">
        <f t="shared" si="55"/>
        <v>1.9632403749999998</v>
      </c>
    </row>
    <row r="869" spans="1:23" x14ac:dyDescent="0.25">
      <c r="A869" t="s">
        <v>3274</v>
      </c>
      <c r="B869" s="1">
        <v>43116</v>
      </c>
      <c r="C869" t="s">
        <v>3275</v>
      </c>
      <c r="D869" t="s">
        <v>1078</v>
      </c>
      <c r="E869" t="s">
        <v>3276</v>
      </c>
      <c r="F869" s="1">
        <v>43112</v>
      </c>
      <c r="G869">
        <v>1</v>
      </c>
      <c r="H869">
        <v>117464</v>
      </c>
      <c r="I869">
        <v>1011</v>
      </c>
      <c r="J869">
        <v>113</v>
      </c>
      <c r="K869">
        <v>465</v>
      </c>
      <c r="L869" t="b">
        <v>0</v>
      </c>
      <c r="M869" t="b">
        <v>0</v>
      </c>
      <c r="N869" t="b">
        <v>0</v>
      </c>
      <c r="O869">
        <v>4</v>
      </c>
      <c r="P869">
        <v>3</v>
      </c>
      <c r="Q869" s="2">
        <v>0.01</v>
      </c>
      <c r="R869" s="2">
        <v>0</v>
      </c>
      <c r="S869" s="2">
        <v>0</v>
      </c>
      <c r="T869">
        <f t="shared" si="52"/>
        <v>0.4</v>
      </c>
      <c r="U869">
        <f t="shared" si="53"/>
        <v>2.2000000000000002</v>
      </c>
      <c r="V869">
        <f t="shared" si="54"/>
        <v>0.15873200000000001</v>
      </c>
      <c r="W869">
        <f t="shared" si="55"/>
        <v>0.76555620000000002</v>
      </c>
    </row>
    <row r="870" spans="1:23" x14ac:dyDescent="0.25">
      <c r="A870" t="s">
        <v>3277</v>
      </c>
      <c r="B870" s="1">
        <v>43178</v>
      </c>
      <c r="C870" t="s">
        <v>3278</v>
      </c>
      <c r="D870" t="s">
        <v>2140</v>
      </c>
      <c r="E870" t="s">
        <v>3279</v>
      </c>
      <c r="F870" s="1">
        <v>43171</v>
      </c>
      <c r="G870">
        <v>1</v>
      </c>
      <c r="H870">
        <v>6535720</v>
      </c>
      <c r="I870">
        <v>16788</v>
      </c>
      <c r="J870">
        <v>4312</v>
      </c>
      <c r="K870">
        <v>5000</v>
      </c>
      <c r="L870" t="b">
        <v>0</v>
      </c>
      <c r="M870" t="b">
        <v>0</v>
      </c>
      <c r="N870" t="b">
        <v>0</v>
      </c>
      <c r="O870">
        <v>7</v>
      </c>
      <c r="P870">
        <v>4</v>
      </c>
      <c r="Q870" s="2">
        <v>0</v>
      </c>
      <c r="R870" s="2">
        <v>0</v>
      </c>
      <c r="S870" s="2">
        <v>0</v>
      </c>
      <c r="T870">
        <f t="shared" si="52"/>
        <v>0.4</v>
      </c>
      <c r="U870">
        <f t="shared" si="53"/>
        <v>2.6</v>
      </c>
      <c r="V870">
        <f t="shared" si="54"/>
        <v>3.2678599999999998</v>
      </c>
      <c r="W870">
        <f t="shared" si="55"/>
        <v>1.9537509999999998</v>
      </c>
    </row>
    <row r="871" spans="1:23" x14ac:dyDescent="0.25">
      <c r="A871" t="s">
        <v>3280</v>
      </c>
      <c r="B871" s="1">
        <v>43250</v>
      </c>
      <c r="C871" t="s">
        <v>3281</v>
      </c>
      <c r="D871" t="s">
        <v>198</v>
      </c>
      <c r="E871" t="s">
        <v>3282</v>
      </c>
      <c r="F871" s="1">
        <v>43245</v>
      </c>
      <c r="G871">
        <v>1</v>
      </c>
      <c r="H871">
        <v>1580705</v>
      </c>
      <c r="I871">
        <v>37759</v>
      </c>
      <c r="J871">
        <v>703</v>
      </c>
      <c r="K871">
        <v>1873</v>
      </c>
      <c r="L871" t="b">
        <v>0</v>
      </c>
      <c r="M871" t="b">
        <v>0</v>
      </c>
      <c r="N871" t="b">
        <v>0</v>
      </c>
      <c r="O871">
        <v>5</v>
      </c>
      <c r="P871">
        <v>4</v>
      </c>
      <c r="Q871" s="2">
        <v>0.02</v>
      </c>
      <c r="R871" s="2">
        <v>0</v>
      </c>
      <c r="S871" s="2">
        <v>0</v>
      </c>
      <c r="T871">
        <f t="shared" si="52"/>
        <v>0.4</v>
      </c>
      <c r="U871">
        <f t="shared" si="53"/>
        <v>3</v>
      </c>
      <c r="V871">
        <f t="shared" si="54"/>
        <v>0.99035249999999997</v>
      </c>
      <c r="W871">
        <f t="shared" si="55"/>
        <v>1.256623375</v>
      </c>
    </row>
    <row r="872" spans="1:23" x14ac:dyDescent="0.25">
      <c r="A872" t="s">
        <v>3283</v>
      </c>
      <c r="B872" s="1">
        <v>43144</v>
      </c>
      <c r="C872" t="s">
        <v>3284</v>
      </c>
      <c r="D872" t="s">
        <v>3285</v>
      </c>
      <c r="E872" t="s">
        <v>3286</v>
      </c>
      <c r="F872" s="1">
        <v>43137</v>
      </c>
      <c r="G872">
        <v>1</v>
      </c>
      <c r="H872">
        <v>53469</v>
      </c>
      <c r="I872">
        <v>1487</v>
      </c>
      <c r="J872">
        <v>63</v>
      </c>
      <c r="K872">
        <v>205</v>
      </c>
      <c r="L872" t="b">
        <v>0</v>
      </c>
      <c r="M872" t="b">
        <v>0</v>
      </c>
      <c r="N872" t="b">
        <v>0</v>
      </c>
      <c r="O872">
        <v>7</v>
      </c>
      <c r="P872">
        <v>5</v>
      </c>
      <c r="Q872" s="2">
        <v>0.03</v>
      </c>
      <c r="R872" s="2">
        <v>0</v>
      </c>
      <c r="S872" s="2">
        <v>0</v>
      </c>
      <c r="T872">
        <f t="shared" si="52"/>
        <v>0.4</v>
      </c>
      <c r="U872">
        <f t="shared" si="53"/>
        <v>3.6</v>
      </c>
      <c r="V872">
        <f t="shared" si="54"/>
        <v>0.32673449999999998</v>
      </c>
      <c r="W872">
        <f t="shared" si="55"/>
        <v>1.1743570750000001</v>
      </c>
    </row>
    <row r="873" spans="1:23" x14ac:dyDescent="0.25">
      <c r="A873" t="s">
        <v>3287</v>
      </c>
      <c r="B873" s="1">
        <v>43166</v>
      </c>
      <c r="C873" t="s">
        <v>3288</v>
      </c>
      <c r="D873" t="s">
        <v>3289</v>
      </c>
      <c r="E873" t="s">
        <v>3290</v>
      </c>
      <c r="F873" s="1">
        <v>43154</v>
      </c>
      <c r="G873">
        <v>1</v>
      </c>
      <c r="H873">
        <v>143097</v>
      </c>
      <c r="I873">
        <v>2070</v>
      </c>
      <c r="J873">
        <v>236</v>
      </c>
      <c r="K873">
        <v>87</v>
      </c>
      <c r="L873" t="b">
        <v>0</v>
      </c>
      <c r="M873" t="b">
        <v>0</v>
      </c>
      <c r="N873" t="b">
        <v>0</v>
      </c>
      <c r="O873">
        <v>12</v>
      </c>
      <c r="P873">
        <v>11</v>
      </c>
      <c r="Q873" s="2">
        <v>0.01</v>
      </c>
      <c r="R873" s="2">
        <v>0</v>
      </c>
      <c r="S873" s="2">
        <v>0</v>
      </c>
      <c r="T873">
        <f t="shared" si="52"/>
        <v>0.4</v>
      </c>
      <c r="U873">
        <f t="shared" si="53"/>
        <v>8.6000000000000014</v>
      </c>
      <c r="V873">
        <f t="shared" si="54"/>
        <v>0.17154849999999999</v>
      </c>
      <c r="W873">
        <f t="shared" si="55"/>
        <v>2.3700419750000004</v>
      </c>
    </row>
    <row r="874" spans="1:23" x14ac:dyDescent="0.25">
      <c r="A874" t="s">
        <v>3291</v>
      </c>
      <c r="B874" s="1">
        <v>43173</v>
      </c>
      <c r="C874" t="s">
        <v>3292</v>
      </c>
      <c r="D874" t="s">
        <v>632</v>
      </c>
      <c r="E874" t="s">
        <v>3293</v>
      </c>
      <c r="F874" s="1">
        <v>43165</v>
      </c>
      <c r="G874">
        <v>1</v>
      </c>
      <c r="H874">
        <v>4344751</v>
      </c>
      <c r="I874">
        <v>64416</v>
      </c>
      <c r="J874">
        <v>3742</v>
      </c>
      <c r="K874">
        <v>7847</v>
      </c>
      <c r="L874" t="b">
        <v>0</v>
      </c>
      <c r="M874" t="b">
        <v>0</v>
      </c>
      <c r="N874" t="b">
        <v>0</v>
      </c>
      <c r="O874">
        <v>8</v>
      </c>
      <c r="P874">
        <v>8</v>
      </c>
      <c r="Q874" s="2">
        <v>0.01</v>
      </c>
      <c r="R874" s="2">
        <v>0</v>
      </c>
      <c r="S874" s="2">
        <v>0</v>
      </c>
      <c r="T874">
        <f t="shared" si="52"/>
        <v>0.4</v>
      </c>
      <c r="U874">
        <f t="shared" si="53"/>
        <v>6.4</v>
      </c>
      <c r="V874">
        <f t="shared" si="54"/>
        <v>2.2723754999999999</v>
      </c>
      <c r="W874">
        <f t="shared" si="55"/>
        <v>2.5553314250000003</v>
      </c>
    </row>
    <row r="875" spans="1:23" x14ac:dyDescent="0.25">
      <c r="A875" t="s">
        <v>3294</v>
      </c>
      <c r="B875" s="1">
        <v>43103</v>
      </c>
      <c r="C875" t="s">
        <v>3295</v>
      </c>
      <c r="D875" t="s">
        <v>3296</v>
      </c>
      <c r="E875" t="s">
        <v>3297</v>
      </c>
      <c r="F875" s="1">
        <v>43091</v>
      </c>
      <c r="G875">
        <v>1</v>
      </c>
      <c r="H875">
        <v>189594</v>
      </c>
      <c r="I875">
        <v>6437</v>
      </c>
      <c r="J875">
        <v>6441</v>
      </c>
      <c r="K875">
        <v>4517</v>
      </c>
      <c r="L875" t="b">
        <v>0</v>
      </c>
      <c r="M875" t="b">
        <v>0</v>
      </c>
      <c r="N875" t="b">
        <v>0</v>
      </c>
      <c r="O875">
        <v>12</v>
      </c>
      <c r="P875">
        <v>12</v>
      </c>
      <c r="Q875" s="2">
        <v>0.03</v>
      </c>
      <c r="R875" s="2">
        <v>-0.03</v>
      </c>
      <c r="S875" s="2">
        <v>0.02</v>
      </c>
      <c r="T875">
        <f t="shared" si="52"/>
        <v>0.4</v>
      </c>
      <c r="U875">
        <f t="shared" si="53"/>
        <v>9.6000000000000014</v>
      </c>
      <c r="V875">
        <f t="shared" si="54"/>
        <v>0.444797</v>
      </c>
      <c r="W875">
        <f t="shared" si="55"/>
        <v>2.7156789500000005</v>
      </c>
    </row>
    <row r="876" spans="1:23" x14ac:dyDescent="0.25">
      <c r="A876" t="s">
        <v>3298</v>
      </c>
      <c r="B876" s="1">
        <v>43144</v>
      </c>
      <c r="C876" t="s">
        <v>3299</v>
      </c>
      <c r="D876" t="s">
        <v>651</v>
      </c>
      <c r="E876" t="s">
        <v>3124</v>
      </c>
      <c r="F876" s="1">
        <v>43140</v>
      </c>
      <c r="G876">
        <v>1</v>
      </c>
      <c r="H876">
        <v>5069042</v>
      </c>
      <c r="I876">
        <v>228488</v>
      </c>
      <c r="J876">
        <v>17598</v>
      </c>
      <c r="K876">
        <v>16259</v>
      </c>
      <c r="L876" t="b">
        <v>0</v>
      </c>
      <c r="M876" t="b">
        <v>0</v>
      </c>
      <c r="N876" t="b">
        <v>0</v>
      </c>
      <c r="O876">
        <v>4</v>
      </c>
      <c r="P876">
        <v>4</v>
      </c>
      <c r="Q876" s="2">
        <v>0.05</v>
      </c>
      <c r="R876" s="2">
        <v>0</v>
      </c>
      <c r="S876" s="2">
        <v>0</v>
      </c>
      <c r="T876">
        <f t="shared" si="52"/>
        <v>0.4</v>
      </c>
      <c r="U876">
        <f t="shared" si="53"/>
        <v>3.2</v>
      </c>
      <c r="V876">
        <f t="shared" si="54"/>
        <v>3.0345209999999998</v>
      </c>
      <c r="W876">
        <f t="shared" si="55"/>
        <v>2.0220823499999998</v>
      </c>
    </row>
    <row r="877" spans="1:23" x14ac:dyDescent="0.25">
      <c r="A877" t="s">
        <v>3300</v>
      </c>
      <c r="B877" s="1">
        <v>43098</v>
      </c>
      <c r="C877" t="s">
        <v>3301</v>
      </c>
      <c r="D877" t="s">
        <v>2177</v>
      </c>
      <c r="E877" t="s">
        <v>3302</v>
      </c>
      <c r="F877" s="1">
        <v>43088</v>
      </c>
      <c r="G877">
        <v>1</v>
      </c>
      <c r="H877">
        <v>249314</v>
      </c>
      <c r="I877">
        <v>15792</v>
      </c>
      <c r="J877">
        <v>336</v>
      </c>
      <c r="K877">
        <v>955</v>
      </c>
      <c r="L877" t="b">
        <v>0</v>
      </c>
      <c r="M877" t="b">
        <v>0</v>
      </c>
      <c r="N877" t="b">
        <v>0</v>
      </c>
      <c r="O877">
        <v>10</v>
      </c>
      <c r="P877">
        <v>9</v>
      </c>
      <c r="Q877" s="2">
        <v>0.06</v>
      </c>
      <c r="R877" s="2">
        <v>0</v>
      </c>
      <c r="S877" s="2">
        <v>0</v>
      </c>
      <c r="T877">
        <f t="shared" si="52"/>
        <v>0.4</v>
      </c>
      <c r="U877">
        <f t="shared" si="53"/>
        <v>7</v>
      </c>
      <c r="V877">
        <f t="shared" si="54"/>
        <v>0.724657</v>
      </c>
      <c r="W877">
        <f t="shared" si="55"/>
        <v>2.1636299500000002</v>
      </c>
    </row>
    <row r="878" spans="1:23" x14ac:dyDescent="0.25">
      <c r="A878" t="s">
        <v>3303</v>
      </c>
      <c r="B878" s="1">
        <v>43087</v>
      </c>
      <c r="C878" t="s">
        <v>3304</v>
      </c>
      <c r="D878" t="s">
        <v>1036</v>
      </c>
      <c r="E878" t="s">
        <v>3305</v>
      </c>
      <c r="F878" s="1">
        <v>43082</v>
      </c>
      <c r="G878">
        <v>1</v>
      </c>
      <c r="H878">
        <v>43221</v>
      </c>
      <c r="I878">
        <v>1129</v>
      </c>
      <c r="J878">
        <v>13</v>
      </c>
      <c r="K878">
        <v>274</v>
      </c>
      <c r="L878" t="b">
        <v>0</v>
      </c>
      <c r="M878" t="b">
        <v>0</v>
      </c>
      <c r="N878" t="b">
        <v>0</v>
      </c>
      <c r="O878">
        <v>5</v>
      </c>
      <c r="P878">
        <v>4</v>
      </c>
      <c r="Q878" s="2">
        <v>0.03</v>
      </c>
      <c r="R878" s="2">
        <v>0</v>
      </c>
      <c r="S878" s="2">
        <v>0.01</v>
      </c>
      <c r="T878">
        <f t="shared" si="52"/>
        <v>0.4</v>
      </c>
      <c r="U878">
        <f t="shared" si="53"/>
        <v>3</v>
      </c>
      <c r="V878">
        <f t="shared" si="54"/>
        <v>0.57161050000000002</v>
      </c>
      <c r="W878">
        <f t="shared" si="55"/>
        <v>1.1100636750000001</v>
      </c>
    </row>
    <row r="879" spans="1:23" x14ac:dyDescent="0.25">
      <c r="A879" t="s">
        <v>3306</v>
      </c>
      <c r="B879" s="1">
        <v>43109</v>
      </c>
      <c r="C879" t="s">
        <v>3307</v>
      </c>
      <c r="D879" t="s">
        <v>3308</v>
      </c>
      <c r="E879" t="s">
        <v>3309</v>
      </c>
      <c r="F879" s="1">
        <v>43103</v>
      </c>
      <c r="G879">
        <v>1</v>
      </c>
      <c r="H879">
        <v>3820</v>
      </c>
      <c r="I879">
        <v>12</v>
      </c>
      <c r="J879">
        <v>0</v>
      </c>
      <c r="K879">
        <v>2</v>
      </c>
      <c r="L879" t="b">
        <v>0</v>
      </c>
      <c r="M879" t="b">
        <v>0</v>
      </c>
      <c r="N879" t="b">
        <v>0</v>
      </c>
      <c r="O879">
        <v>6</v>
      </c>
      <c r="P879">
        <v>4</v>
      </c>
      <c r="Q879" s="2">
        <v>0</v>
      </c>
      <c r="R879" s="2">
        <v>0</v>
      </c>
      <c r="S879" s="2">
        <v>0</v>
      </c>
      <c r="T879">
        <f t="shared" si="52"/>
        <v>0.4</v>
      </c>
      <c r="U879">
        <f t="shared" si="53"/>
        <v>2.8000000000000003</v>
      </c>
      <c r="V879">
        <f t="shared" si="54"/>
        <v>1.9099999999999998E-3</v>
      </c>
      <c r="W879">
        <f t="shared" si="55"/>
        <v>0.86066850000000006</v>
      </c>
    </row>
    <row r="880" spans="1:23" x14ac:dyDescent="0.25">
      <c r="A880" t="s">
        <v>3310</v>
      </c>
      <c r="B880" s="1">
        <v>43117</v>
      </c>
      <c r="C880" t="s">
        <v>3311</v>
      </c>
      <c r="D880" t="s">
        <v>888</v>
      </c>
      <c r="E880" t="s">
        <v>3312</v>
      </c>
      <c r="F880" s="1">
        <v>43110</v>
      </c>
      <c r="G880">
        <v>1</v>
      </c>
      <c r="H880">
        <v>3708663</v>
      </c>
      <c r="I880">
        <v>40325</v>
      </c>
      <c r="J880">
        <v>5492</v>
      </c>
      <c r="K880">
        <v>7858</v>
      </c>
      <c r="L880" t="b">
        <v>0</v>
      </c>
      <c r="M880" t="b">
        <v>0</v>
      </c>
      <c r="N880" t="b">
        <v>0</v>
      </c>
      <c r="O880">
        <v>7</v>
      </c>
      <c r="P880">
        <v>6</v>
      </c>
      <c r="Q880" s="2">
        <v>0.01</v>
      </c>
      <c r="R880" s="2">
        <v>0</v>
      </c>
      <c r="S880" s="2">
        <v>0</v>
      </c>
      <c r="T880">
        <f t="shared" si="52"/>
        <v>0.4</v>
      </c>
      <c r="U880">
        <f t="shared" si="53"/>
        <v>4.6000000000000005</v>
      </c>
      <c r="V880">
        <f t="shared" si="54"/>
        <v>1.9543315000000001</v>
      </c>
      <c r="W880">
        <f t="shared" si="55"/>
        <v>1.9940160250000001</v>
      </c>
    </row>
    <row r="881" spans="1:23" x14ac:dyDescent="0.25">
      <c r="A881" t="s">
        <v>3313</v>
      </c>
      <c r="B881" s="1">
        <v>43053</v>
      </c>
      <c r="C881" t="s">
        <v>3314</v>
      </c>
      <c r="D881" t="s">
        <v>3315</v>
      </c>
      <c r="E881" t="s">
        <v>3316</v>
      </c>
      <c r="F881" s="1">
        <v>43048</v>
      </c>
      <c r="G881">
        <v>1</v>
      </c>
      <c r="H881">
        <v>6148</v>
      </c>
      <c r="I881">
        <v>121</v>
      </c>
      <c r="J881">
        <v>3</v>
      </c>
      <c r="K881">
        <v>19</v>
      </c>
      <c r="L881" t="b">
        <v>0</v>
      </c>
      <c r="M881" t="b">
        <v>0</v>
      </c>
      <c r="N881" t="b">
        <v>0</v>
      </c>
      <c r="O881">
        <v>5</v>
      </c>
      <c r="P881">
        <v>1</v>
      </c>
      <c r="Q881" s="2">
        <v>0.02</v>
      </c>
      <c r="R881" s="2">
        <v>0</v>
      </c>
      <c r="S881" s="2">
        <v>0</v>
      </c>
      <c r="T881">
        <f t="shared" si="52"/>
        <v>0.4</v>
      </c>
      <c r="U881">
        <f t="shared" si="53"/>
        <v>0</v>
      </c>
      <c r="V881">
        <f t="shared" si="54"/>
        <v>0.203074</v>
      </c>
      <c r="W881">
        <f t="shared" si="55"/>
        <v>0.23107590000000003</v>
      </c>
    </row>
    <row r="882" spans="1:23" x14ac:dyDescent="0.25">
      <c r="A882" t="s">
        <v>3317</v>
      </c>
      <c r="B882" s="1">
        <v>43113</v>
      </c>
      <c r="C882" t="s">
        <v>3318</v>
      </c>
      <c r="D882" t="s">
        <v>1667</v>
      </c>
      <c r="E882" t="s">
        <v>3319</v>
      </c>
      <c r="F882" s="1">
        <v>43108</v>
      </c>
      <c r="G882">
        <v>1</v>
      </c>
      <c r="H882">
        <v>531907</v>
      </c>
      <c r="I882">
        <v>18968</v>
      </c>
      <c r="J882">
        <v>423</v>
      </c>
      <c r="K882">
        <v>1903</v>
      </c>
      <c r="L882" t="b">
        <v>0</v>
      </c>
      <c r="M882" t="b">
        <v>0</v>
      </c>
      <c r="N882" t="b">
        <v>0</v>
      </c>
      <c r="O882">
        <v>5</v>
      </c>
      <c r="P882">
        <v>2</v>
      </c>
      <c r="Q882" s="2">
        <v>0.04</v>
      </c>
      <c r="R882" s="2">
        <v>0</v>
      </c>
      <c r="S882" s="2">
        <v>0</v>
      </c>
      <c r="T882">
        <f t="shared" si="52"/>
        <v>0.4</v>
      </c>
      <c r="U882">
        <f t="shared" si="53"/>
        <v>1</v>
      </c>
      <c r="V882">
        <f t="shared" si="54"/>
        <v>0.66595350000000009</v>
      </c>
      <c r="W882">
        <f t="shared" si="55"/>
        <v>0.64308372500000011</v>
      </c>
    </row>
    <row r="883" spans="1:23" x14ac:dyDescent="0.25">
      <c r="A883" t="s">
        <v>3320</v>
      </c>
      <c r="B883" s="1">
        <v>43076</v>
      </c>
      <c r="C883" t="s">
        <v>3321</v>
      </c>
      <c r="D883" t="s">
        <v>3322</v>
      </c>
      <c r="E883" t="s">
        <v>3323</v>
      </c>
      <c r="F883" s="1">
        <v>43070</v>
      </c>
      <c r="G883">
        <v>1</v>
      </c>
      <c r="H883">
        <v>149801</v>
      </c>
      <c r="I883">
        <v>5575</v>
      </c>
      <c r="J883">
        <v>127</v>
      </c>
      <c r="K883">
        <v>320</v>
      </c>
      <c r="L883" t="b">
        <v>0</v>
      </c>
      <c r="M883" t="b">
        <v>0</v>
      </c>
      <c r="N883" t="b">
        <v>0</v>
      </c>
      <c r="O883">
        <v>6</v>
      </c>
      <c r="P883">
        <v>6</v>
      </c>
      <c r="Q883" s="2">
        <v>0.04</v>
      </c>
      <c r="R883" s="2">
        <v>0</v>
      </c>
      <c r="S883" s="2">
        <v>0</v>
      </c>
      <c r="T883">
        <f t="shared" si="52"/>
        <v>0.4</v>
      </c>
      <c r="U883">
        <f t="shared" si="53"/>
        <v>4.8000000000000007</v>
      </c>
      <c r="V883">
        <f t="shared" si="54"/>
        <v>0.4749005</v>
      </c>
      <c r="W883">
        <f t="shared" si="55"/>
        <v>1.5262151750000004</v>
      </c>
    </row>
    <row r="884" spans="1:23" x14ac:dyDescent="0.25">
      <c r="A884" t="s">
        <v>3324</v>
      </c>
      <c r="B884" s="1">
        <v>43076</v>
      </c>
      <c r="C884" t="s">
        <v>3325</v>
      </c>
      <c r="D884" t="s">
        <v>601</v>
      </c>
      <c r="E884" t="s">
        <v>3326</v>
      </c>
      <c r="F884" s="1">
        <v>43075</v>
      </c>
      <c r="G884">
        <v>1</v>
      </c>
      <c r="H884">
        <v>1698230</v>
      </c>
      <c r="I884">
        <v>20562</v>
      </c>
      <c r="J884">
        <v>823</v>
      </c>
      <c r="K884">
        <v>1369</v>
      </c>
      <c r="L884" t="b">
        <v>0</v>
      </c>
      <c r="M884" t="b">
        <v>0</v>
      </c>
      <c r="N884" t="b">
        <v>0</v>
      </c>
      <c r="O884">
        <v>1</v>
      </c>
      <c r="P884">
        <v>1</v>
      </c>
      <c r="Q884" s="2">
        <v>0.01</v>
      </c>
      <c r="R884" s="2">
        <v>0</v>
      </c>
      <c r="S884" s="2">
        <v>0</v>
      </c>
      <c r="T884">
        <f t="shared" si="52"/>
        <v>0.4</v>
      </c>
      <c r="U884">
        <f t="shared" si="53"/>
        <v>0.8</v>
      </c>
      <c r="V884">
        <f t="shared" si="54"/>
        <v>0.94911499999999993</v>
      </c>
      <c r="W884">
        <f t="shared" si="55"/>
        <v>0.69219025000000001</v>
      </c>
    </row>
    <row r="885" spans="1:23" x14ac:dyDescent="0.25">
      <c r="A885" t="s">
        <v>3327</v>
      </c>
      <c r="B885" s="1">
        <v>43058</v>
      </c>
      <c r="C885" t="s">
        <v>3328</v>
      </c>
      <c r="D885" t="s">
        <v>2653</v>
      </c>
      <c r="E885" t="s">
        <v>3329</v>
      </c>
      <c r="F885" s="1">
        <v>43053</v>
      </c>
      <c r="G885">
        <v>1</v>
      </c>
      <c r="H885">
        <v>37376</v>
      </c>
      <c r="I885">
        <v>2093</v>
      </c>
      <c r="J885">
        <v>37</v>
      </c>
      <c r="K885">
        <v>521</v>
      </c>
      <c r="L885" t="b">
        <v>0</v>
      </c>
      <c r="M885" t="b">
        <v>0</v>
      </c>
      <c r="N885" t="b">
        <v>0</v>
      </c>
      <c r="O885">
        <v>5</v>
      </c>
      <c r="P885">
        <v>5</v>
      </c>
      <c r="Q885" s="2">
        <v>0.06</v>
      </c>
      <c r="R885" s="2">
        <v>0</v>
      </c>
      <c r="S885" s="2">
        <v>0.01</v>
      </c>
      <c r="T885">
        <f t="shared" si="52"/>
        <v>0.4</v>
      </c>
      <c r="U885">
        <f t="shared" si="53"/>
        <v>4</v>
      </c>
      <c r="V885">
        <f t="shared" si="54"/>
        <v>0.86868800000000002</v>
      </c>
      <c r="W885">
        <f t="shared" si="55"/>
        <v>1.4640408000000003</v>
      </c>
    </row>
    <row r="886" spans="1:23" x14ac:dyDescent="0.25">
      <c r="A886" t="s">
        <v>3330</v>
      </c>
      <c r="B886" s="1">
        <v>43149</v>
      </c>
      <c r="C886" t="s">
        <v>3331</v>
      </c>
      <c r="D886" t="s">
        <v>621</v>
      </c>
      <c r="E886" t="s">
        <v>3332</v>
      </c>
      <c r="F886" s="1">
        <v>43146</v>
      </c>
      <c r="G886">
        <v>1</v>
      </c>
      <c r="H886">
        <v>1475727</v>
      </c>
      <c r="I886">
        <v>20443</v>
      </c>
      <c r="J886">
        <v>4858</v>
      </c>
      <c r="K886">
        <v>4659</v>
      </c>
      <c r="L886" t="b">
        <v>0</v>
      </c>
      <c r="M886" t="b">
        <v>0</v>
      </c>
      <c r="N886" t="b">
        <v>0</v>
      </c>
      <c r="O886">
        <v>3</v>
      </c>
      <c r="P886">
        <v>3</v>
      </c>
      <c r="Q886" s="2">
        <v>0.01</v>
      </c>
      <c r="R886" s="2">
        <v>0</v>
      </c>
      <c r="S886" s="2">
        <v>0</v>
      </c>
      <c r="T886">
        <f t="shared" si="52"/>
        <v>0.4</v>
      </c>
      <c r="U886">
        <f t="shared" si="53"/>
        <v>2.4000000000000004</v>
      </c>
      <c r="V886">
        <f t="shared" si="54"/>
        <v>0.83786349999999998</v>
      </c>
      <c r="W886">
        <f t="shared" si="55"/>
        <v>1.053252225</v>
      </c>
    </row>
    <row r="887" spans="1:23" x14ac:dyDescent="0.25">
      <c r="A887" t="s">
        <v>3333</v>
      </c>
      <c r="B887" s="1">
        <v>43218</v>
      </c>
      <c r="C887" t="s">
        <v>3334</v>
      </c>
      <c r="D887" t="s">
        <v>3335</v>
      </c>
      <c r="E887" t="s">
        <v>3336</v>
      </c>
      <c r="F887" s="1">
        <v>43201</v>
      </c>
      <c r="G887">
        <v>1</v>
      </c>
      <c r="H887">
        <v>399657</v>
      </c>
      <c r="I887">
        <v>17756</v>
      </c>
      <c r="J887">
        <v>74</v>
      </c>
      <c r="K887">
        <v>1068</v>
      </c>
      <c r="L887" t="b">
        <v>0</v>
      </c>
      <c r="M887" t="b">
        <v>0</v>
      </c>
      <c r="N887" t="b">
        <v>0</v>
      </c>
      <c r="O887">
        <v>17</v>
      </c>
      <c r="P887">
        <v>13</v>
      </c>
      <c r="Q887" s="2">
        <v>0.04</v>
      </c>
      <c r="R887" s="2">
        <v>0</v>
      </c>
      <c r="S887" s="2">
        <v>0</v>
      </c>
      <c r="T887">
        <f t="shared" si="52"/>
        <v>0.4</v>
      </c>
      <c r="U887">
        <f t="shared" si="53"/>
        <v>9.6</v>
      </c>
      <c r="V887">
        <f t="shared" si="54"/>
        <v>0.59982849999999999</v>
      </c>
      <c r="W887">
        <f t="shared" si="55"/>
        <v>2.7699399750000002</v>
      </c>
    </row>
    <row r="888" spans="1:23" x14ac:dyDescent="0.25">
      <c r="A888" t="s">
        <v>3337</v>
      </c>
      <c r="B888" s="1">
        <v>43122</v>
      </c>
      <c r="C888" t="s">
        <v>3338</v>
      </c>
      <c r="D888" t="s">
        <v>2343</v>
      </c>
      <c r="E888" t="s">
        <v>3339</v>
      </c>
      <c r="F888" s="1">
        <v>43118</v>
      </c>
      <c r="G888">
        <v>1</v>
      </c>
      <c r="H888">
        <v>2084</v>
      </c>
      <c r="I888">
        <v>45</v>
      </c>
      <c r="J888">
        <v>5</v>
      </c>
      <c r="K888">
        <v>21</v>
      </c>
      <c r="L888" t="b">
        <v>0</v>
      </c>
      <c r="M888" t="b">
        <v>0</v>
      </c>
      <c r="N888" t="b">
        <v>0</v>
      </c>
      <c r="O888">
        <v>4</v>
      </c>
      <c r="P888">
        <v>3</v>
      </c>
      <c r="Q888" s="2">
        <v>0.02</v>
      </c>
      <c r="R888" s="2">
        <v>0</v>
      </c>
      <c r="S888" s="2">
        <v>0.01</v>
      </c>
      <c r="T888">
        <f t="shared" si="52"/>
        <v>0.4</v>
      </c>
      <c r="U888">
        <f t="shared" si="53"/>
        <v>2.2000000000000002</v>
      </c>
      <c r="V888">
        <f t="shared" si="54"/>
        <v>0.451042</v>
      </c>
      <c r="W888">
        <f t="shared" si="55"/>
        <v>0.86786470000000004</v>
      </c>
    </row>
    <row r="889" spans="1:23" x14ac:dyDescent="0.25">
      <c r="A889" t="s">
        <v>3340</v>
      </c>
      <c r="B889" s="1">
        <v>43070</v>
      </c>
      <c r="C889" t="s">
        <v>3341</v>
      </c>
      <c r="D889" t="s">
        <v>3342</v>
      </c>
      <c r="E889" t="s">
        <v>3343</v>
      </c>
      <c r="F889" s="1">
        <v>43063</v>
      </c>
      <c r="G889">
        <v>1</v>
      </c>
      <c r="H889">
        <v>86721</v>
      </c>
      <c r="I889">
        <v>3020</v>
      </c>
      <c r="J889">
        <v>38</v>
      </c>
      <c r="K889">
        <v>280</v>
      </c>
      <c r="L889" t="b">
        <v>0</v>
      </c>
      <c r="M889" t="b">
        <v>0</v>
      </c>
      <c r="N889" t="b">
        <v>0</v>
      </c>
      <c r="O889">
        <v>7</v>
      </c>
      <c r="P889">
        <v>3</v>
      </c>
      <c r="Q889" s="2">
        <v>0.03</v>
      </c>
      <c r="R889" s="2">
        <v>0</v>
      </c>
      <c r="S889" s="2">
        <v>0</v>
      </c>
      <c r="T889">
        <f t="shared" si="52"/>
        <v>0.4</v>
      </c>
      <c r="U889">
        <f t="shared" si="53"/>
        <v>1.6000000000000003</v>
      </c>
      <c r="V889">
        <f t="shared" si="54"/>
        <v>0.34336049999999996</v>
      </c>
      <c r="W889">
        <f t="shared" si="55"/>
        <v>0.68017617500000005</v>
      </c>
    </row>
    <row r="890" spans="1:23" x14ac:dyDescent="0.25">
      <c r="A890" t="s">
        <v>3344</v>
      </c>
      <c r="B890" s="1">
        <v>43146</v>
      </c>
      <c r="C890" t="s">
        <v>3345</v>
      </c>
      <c r="D890" t="s">
        <v>117</v>
      </c>
      <c r="E890" t="s">
        <v>3346</v>
      </c>
      <c r="F890" s="1">
        <v>43143</v>
      </c>
      <c r="G890">
        <v>1</v>
      </c>
      <c r="H890">
        <v>2494584</v>
      </c>
      <c r="I890">
        <v>35785</v>
      </c>
      <c r="J890">
        <v>7591</v>
      </c>
      <c r="K890">
        <v>2486</v>
      </c>
      <c r="L890" t="b">
        <v>0</v>
      </c>
      <c r="M890" t="b">
        <v>0</v>
      </c>
      <c r="N890" t="b">
        <v>0</v>
      </c>
      <c r="O890">
        <v>3</v>
      </c>
      <c r="P890">
        <v>3</v>
      </c>
      <c r="Q890" s="2">
        <v>0.01</v>
      </c>
      <c r="R890" s="2">
        <v>0</v>
      </c>
      <c r="S890" s="2">
        <v>0</v>
      </c>
      <c r="T890">
        <f t="shared" si="52"/>
        <v>0.4</v>
      </c>
      <c r="U890">
        <f t="shared" si="53"/>
        <v>2.4000000000000004</v>
      </c>
      <c r="V890">
        <f t="shared" si="54"/>
        <v>1.3472919999999999</v>
      </c>
      <c r="W890">
        <f t="shared" si="55"/>
        <v>1.2315522000000001</v>
      </c>
    </row>
    <row r="891" spans="1:23" x14ac:dyDescent="0.25">
      <c r="A891" t="s">
        <v>20690</v>
      </c>
      <c r="B891" s="1">
        <v>43176</v>
      </c>
      <c r="C891" t="s">
        <v>20691</v>
      </c>
      <c r="D891" t="s">
        <v>198</v>
      </c>
      <c r="E891" t="s">
        <v>20692</v>
      </c>
      <c r="F891" s="1">
        <v>43172</v>
      </c>
      <c r="G891">
        <v>1</v>
      </c>
      <c r="H891">
        <v>1669974</v>
      </c>
      <c r="I891">
        <v>23244</v>
      </c>
      <c r="J891">
        <v>1914</v>
      </c>
      <c r="K891">
        <v>0</v>
      </c>
      <c r="L891" t="b">
        <v>1</v>
      </c>
      <c r="M891" t="b">
        <v>0</v>
      </c>
      <c r="N891" t="b">
        <v>0</v>
      </c>
      <c r="O891">
        <v>4</v>
      </c>
      <c r="P891">
        <v>3</v>
      </c>
      <c r="Q891" s="2">
        <v>0.01</v>
      </c>
      <c r="R891" s="2">
        <v>0</v>
      </c>
      <c r="S891" s="2">
        <v>0</v>
      </c>
      <c r="T891">
        <f t="shared" si="52"/>
        <v>0.4</v>
      </c>
      <c r="U891">
        <f t="shared" si="53"/>
        <v>2.2000000000000002</v>
      </c>
      <c r="V891">
        <f t="shared" si="54"/>
        <v>0.9349869999999999</v>
      </c>
      <c r="W891">
        <f t="shared" si="55"/>
        <v>1.0372454499999999</v>
      </c>
    </row>
    <row r="892" spans="1:23" x14ac:dyDescent="0.25">
      <c r="A892" t="s">
        <v>3347</v>
      </c>
      <c r="B892" s="1">
        <v>43116</v>
      </c>
      <c r="C892" t="s">
        <v>3348</v>
      </c>
      <c r="D892" t="s">
        <v>3349</v>
      </c>
      <c r="E892" t="s">
        <v>3350</v>
      </c>
      <c r="F892" s="1">
        <v>41593</v>
      </c>
      <c r="G892">
        <v>1</v>
      </c>
      <c r="H892">
        <v>3319</v>
      </c>
      <c r="I892">
        <v>30</v>
      </c>
      <c r="J892">
        <v>1</v>
      </c>
      <c r="K892">
        <v>1</v>
      </c>
      <c r="L892" t="b">
        <v>0</v>
      </c>
      <c r="M892" t="b">
        <v>0</v>
      </c>
      <c r="N892" t="b">
        <v>0</v>
      </c>
      <c r="O892">
        <v>1523</v>
      </c>
      <c r="P892">
        <v>4</v>
      </c>
      <c r="Q892" s="2">
        <v>0.01</v>
      </c>
      <c r="R892" s="2">
        <v>0</v>
      </c>
      <c r="S892" s="2">
        <v>0</v>
      </c>
      <c r="T892">
        <f t="shared" si="52"/>
        <v>0.4</v>
      </c>
      <c r="U892">
        <f t="shared" si="53"/>
        <v>-300.60000000000002</v>
      </c>
      <c r="V892">
        <f t="shared" si="54"/>
        <v>0.1016595</v>
      </c>
      <c r="W892">
        <f t="shared" si="55"/>
        <v>-74.954419175000012</v>
      </c>
    </row>
    <row r="893" spans="1:23" x14ac:dyDescent="0.25">
      <c r="A893" t="s">
        <v>3351</v>
      </c>
      <c r="B893" s="1">
        <v>43196</v>
      </c>
      <c r="C893" t="s">
        <v>3352</v>
      </c>
      <c r="D893" t="s">
        <v>1382</v>
      </c>
      <c r="E893" t="s">
        <v>3353</v>
      </c>
      <c r="F893" s="1">
        <v>43183</v>
      </c>
      <c r="G893">
        <v>1</v>
      </c>
      <c r="H893">
        <v>437294</v>
      </c>
      <c r="I893">
        <v>20205</v>
      </c>
      <c r="J893">
        <v>3020</v>
      </c>
      <c r="K893">
        <v>2284</v>
      </c>
      <c r="L893" t="b">
        <v>0</v>
      </c>
      <c r="M893" t="b">
        <v>0</v>
      </c>
      <c r="N893" t="b">
        <v>0</v>
      </c>
      <c r="O893">
        <v>13</v>
      </c>
      <c r="P893">
        <v>12</v>
      </c>
      <c r="Q893" s="2">
        <v>0.05</v>
      </c>
      <c r="R893" s="2">
        <v>-0.01</v>
      </c>
      <c r="S893" s="2">
        <v>0.01</v>
      </c>
      <c r="T893">
        <f t="shared" si="52"/>
        <v>0.4</v>
      </c>
      <c r="U893">
        <f t="shared" si="53"/>
        <v>9.4000000000000021</v>
      </c>
      <c r="V893">
        <f t="shared" si="54"/>
        <v>0.81864700000000001</v>
      </c>
      <c r="W893">
        <f t="shared" si="55"/>
        <v>2.7965264500000009</v>
      </c>
    </row>
    <row r="894" spans="1:23" x14ac:dyDescent="0.25">
      <c r="A894" t="s">
        <v>3354</v>
      </c>
      <c r="B894" s="1">
        <v>43183</v>
      </c>
      <c r="C894" t="s">
        <v>3355</v>
      </c>
      <c r="D894" t="s">
        <v>2007</v>
      </c>
      <c r="E894" t="s">
        <v>3356</v>
      </c>
      <c r="F894" s="1">
        <v>43176</v>
      </c>
      <c r="G894">
        <v>1</v>
      </c>
      <c r="H894">
        <v>2524578</v>
      </c>
      <c r="I894">
        <v>43735</v>
      </c>
      <c r="J894">
        <v>2468</v>
      </c>
      <c r="K894">
        <v>2998</v>
      </c>
      <c r="L894" t="b">
        <v>0</v>
      </c>
      <c r="M894" t="b">
        <v>0</v>
      </c>
      <c r="N894" t="b">
        <v>0</v>
      </c>
      <c r="O894">
        <v>7</v>
      </c>
      <c r="P894">
        <v>7</v>
      </c>
      <c r="Q894" s="2">
        <v>0.02</v>
      </c>
      <c r="R894" s="2">
        <v>0</v>
      </c>
      <c r="S894" s="2">
        <v>0</v>
      </c>
      <c r="T894">
        <f t="shared" si="52"/>
        <v>0.4</v>
      </c>
      <c r="U894">
        <f t="shared" si="53"/>
        <v>5.6000000000000005</v>
      </c>
      <c r="V894">
        <f t="shared" si="54"/>
        <v>1.4622889999999999</v>
      </c>
      <c r="W894">
        <f t="shared" si="55"/>
        <v>2.0718011499999998</v>
      </c>
    </row>
    <row r="895" spans="1:23" x14ac:dyDescent="0.25">
      <c r="A895" t="s">
        <v>3357</v>
      </c>
      <c r="B895" s="1">
        <v>43162</v>
      </c>
      <c r="C895" t="s">
        <v>3358</v>
      </c>
      <c r="D895" t="s">
        <v>3359</v>
      </c>
      <c r="E895" t="s">
        <v>3360</v>
      </c>
      <c r="F895" s="1">
        <v>43149</v>
      </c>
      <c r="G895">
        <v>1</v>
      </c>
      <c r="H895">
        <v>548892</v>
      </c>
      <c r="I895">
        <v>23551</v>
      </c>
      <c r="J895">
        <v>595</v>
      </c>
      <c r="K895">
        <v>2675</v>
      </c>
      <c r="L895" t="b">
        <v>0</v>
      </c>
      <c r="M895" t="b">
        <v>0</v>
      </c>
      <c r="N895" t="b">
        <v>0</v>
      </c>
      <c r="O895">
        <v>13</v>
      </c>
      <c r="P895">
        <v>7</v>
      </c>
      <c r="Q895" s="2">
        <v>0.04</v>
      </c>
      <c r="R895" s="2">
        <v>0</v>
      </c>
      <c r="S895" s="2">
        <v>0</v>
      </c>
      <c r="T895">
        <f t="shared" si="52"/>
        <v>0.4</v>
      </c>
      <c r="U895">
        <f t="shared" si="53"/>
        <v>4.4000000000000004</v>
      </c>
      <c r="V895">
        <f t="shared" si="54"/>
        <v>0.67444599999999999</v>
      </c>
      <c r="W895">
        <f t="shared" si="55"/>
        <v>1.4960561000000001</v>
      </c>
    </row>
    <row r="896" spans="1:23" x14ac:dyDescent="0.25">
      <c r="A896" t="s">
        <v>3361</v>
      </c>
      <c r="B896" s="1">
        <v>43265</v>
      </c>
      <c r="C896" t="s">
        <v>3362</v>
      </c>
      <c r="D896" t="s">
        <v>3363</v>
      </c>
      <c r="E896" t="s">
        <v>3364</v>
      </c>
      <c r="F896" s="1">
        <v>43238</v>
      </c>
      <c r="G896">
        <v>1</v>
      </c>
      <c r="H896">
        <v>5534278</v>
      </c>
      <c r="I896">
        <v>45128</v>
      </c>
      <c r="J896">
        <v>1591</v>
      </c>
      <c r="K896">
        <v>806</v>
      </c>
      <c r="L896" t="b">
        <v>0</v>
      </c>
      <c r="M896" t="b">
        <v>0</v>
      </c>
      <c r="N896" t="b">
        <v>0</v>
      </c>
      <c r="O896">
        <v>27</v>
      </c>
      <c r="P896">
        <v>24</v>
      </c>
      <c r="Q896" s="2">
        <v>0.01</v>
      </c>
      <c r="R896" s="2">
        <v>0</v>
      </c>
      <c r="S896" s="2">
        <v>0</v>
      </c>
      <c r="T896">
        <f t="shared" si="52"/>
        <v>0.4</v>
      </c>
      <c r="U896">
        <f t="shared" si="53"/>
        <v>18.600000000000001</v>
      </c>
      <c r="V896">
        <f t="shared" si="54"/>
        <v>2.8671389999999999</v>
      </c>
      <c r="W896">
        <f t="shared" si="55"/>
        <v>5.8134986500000005</v>
      </c>
    </row>
    <row r="897" spans="1:23" x14ac:dyDescent="0.25">
      <c r="A897" t="s">
        <v>20693</v>
      </c>
      <c r="B897" s="1">
        <v>43075</v>
      </c>
      <c r="C897" t="s">
        <v>20694</v>
      </c>
      <c r="D897" t="s">
        <v>20695</v>
      </c>
      <c r="E897" t="s">
        <v>20696</v>
      </c>
      <c r="F897" s="1">
        <v>43046</v>
      </c>
      <c r="G897">
        <v>1</v>
      </c>
      <c r="H897">
        <v>65821</v>
      </c>
      <c r="I897">
        <v>34</v>
      </c>
      <c r="J897">
        <v>10</v>
      </c>
      <c r="K897">
        <v>0</v>
      </c>
      <c r="L897" t="b">
        <v>1</v>
      </c>
      <c r="M897" t="b">
        <v>0</v>
      </c>
      <c r="N897" t="b">
        <v>0</v>
      </c>
      <c r="O897">
        <v>29</v>
      </c>
      <c r="P897">
        <v>3</v>
      </c>
      <c r="Q897" s="2">
        <v>0</v>
      </c>
      <c r="R897" s="2">
        <v>0</v>
      </c>
      <c r="S897" s="2">
        <v>0</v>
      </c>
      <c r="T897">
        <f t="shared" si="52"/>
        <v>0.4</v>
      </c>
      <c r="U897">
        <f t="shared" si="53"/>
        <v>-2.8</v>
      </c>
      <c r="V897">
        <f t="shared" si="54"/>
        <v>3.2910499999999995E-2</v>
      </c>
      <c r="W897">
        <f t="shared" si="55"/>
        <v>-0.52848132499999989</v>
      </c>
    </row>
    <row r="898" spans="1:23" x14ac:dyDescent="0.25">
      <c r="A898" t="s">
        <v>3365</v>
      </c>
      <c r="B898" s="1">
        <v>43109</v>
      </c>
      <c r="C898" t="s">
        <v>3366</v>
      </c>
      <c r="D898" t="s">
        <v>490</v>
      </c>
      <c r="E898" t="s">
        <v>3367</v>
      </c>
      <c r="F898" s="1">
        <v>43103</v>
      </c>
      <c r="G898">
        <v>1</v>
      </c>
      <c r="H898">
        <v>2620061</v>
      </c>
      <c r="I898">
        <v>59416</v>
      </c>
      <c r="J898">
        <v>1201</v>
      </c>
      <c r="K898">
        <v>8529</v>
      </c>
      <c r="L898" t="b">
        <v>0</v>
      </c>
      <c r="M898" t="b">
        <v>0</v>
      </c>
      <c r="N898" t="b">
        <v>0</v>
      </c>
      <c r="O898">
        <v>6</v>
      </c>
      <c r="P898">
        <v>6</v>
      </c>
      <c r="Q898" s="2">
        <v>0.02</v>
      </c>
      <c r="R898" s="2">
        <v>0</v>
      </c>
      <c r="S898" s="2">
        <v>0</v>
      </c>
      <c r="T898">
        <f t="shared" ref="T898:T961" si="56">G898*0.4</f>
        <v>0.4</v>
      </c>
      <c r="U898">
        <f t="shared" ref="U898:U961" si="57">-0.2*(O898-P898)+0.8*P898</f>
        <v>4.8000000000000007</v>
      </c>
      <c r="V898">
        <f t="shared" ref="V898:V961" si="58">0.5*H898*0.000001+0.1*Q898*100+100*0.15*R898+100*0.25*S898</f>
        <v>1.5100304999999998</v>
      </c>
      <c r="W898">
        <f t="shared" ref="W898:W961" si="59">0.4*T898+0.25*U898+0.35*V898</f>
        <v>1.8885106750000002</v>
      </c>
    </row>
    <row r="899" spans="1:23" x14ac:dyDescent="0.25">
      <c r="A899" t="s">
        <v>3368</v>
      </c>
      <c r="B899" s="1">
        <v>43096</v>
      </c>
      <c r="C899" t="s">
        <v>3369</v>
      </c>
      <c r="D899" t="s">
        <v>3215</v>
      </c>
      <c r="E899" t="s">
        <v>3370</v>
      </c>
      <c r="F899" s="1">
        <v>43089</v>
      </c>
      <c r="G899">
        <v>1</v>
      </c>
      <c r="H899">
        <v>364741</v>
      </c>
      <c r="I899">
        <v>26937</v>
      </c>
      <c r="J899">
        <v>614</v>
      </c>
      <c r="K899">
        <v>3196</v>
      </c>
      <c r="L899" t="b">
        <v>0</v>
      </c>
      <c r="M899" t="b">
        <v>0</v>
      </c>
      <c r="N899" t="b">
        <v>0</v>
      </c>
      <c r="O899">
        <v>7</v>
      </c>
      <c r="P899">
        <v>7</v>
      </c>
      <c r="Q899" s="2">
        <v>7.0000000000000007E-2</v>
      </c>
      <c r="R899" s="2">
        <v>0</v>
      </c>
      <c r="S899" s="2">
        <v>0.01</v>
      </c>
      <c r="T899">
        <f t="shared" si="56"/>
        <v>0.4</v>
      </c>
      <c r="U899">
        <f t="shared" si="57"/>
        <v>5.6000000000000005</v>
      </c>
      <c r="V899">
        <f t="shared" si="58"/>
        <v>1.1323704999999999</v>
      </c>
      <c r="W899">
        <f t="shared" si="59"/>
        <v>1.9563296750000001</v>
      </c>
    </row>
    <row r="900" spans="1:23" x14ac:dyDescent="0.25">
      <c r="A900" t="s">
        <v>3371</v>
      </c>
      <c r="B900" s="1">
        <v>43114</v>
      </c>
      <c r="C900" t="s">
        <v>3372</v>
      </c>
      <c r="D900" t="s">
        <v>936</v>
      </c>
      <c r="E900" t="s">
        <v>3373</v>
      </c>
      <c r="F900" s="1">
        <v>43108</v>
      </c>
      <c r="G900">
        <v>1</v>
      </c>
      <c r="H900">
        <v>436619</v>
      </c>
      <c r="I900">
        <v>1170</v>
      </c>
      <c r="J900">
        <v>1270</v>
      </c>
      <c r="K900">
        <v>623</v>
      </c>
      <c r="L900" t="b">
        <v>0</v>
      </c>
      <c r="M900" t="b">
        <v>0</v>
      </c>
      <c r="N900" t="b">
        <v>0</v>
      </c>
      <c r="O900">
        <v>6</v>
      </c>
      <c r="P900">
        <v>4</v>
      </c>
      <c r="Q900" s="2">
        <v>0</v>
      </c>
      <c r="R900" s="2">
        <v>0</v>
      </c>
      <c r="S900" s="2">
        <v>0</v>
      </c>
      <c r="T900">
        <f t="shared" si="56"/>
        <v>0.4</v>
      </c>
      <c r="U900">
        <f t="shared" si="57"/>
        <v>2.8000000000000003</v>
      </c>
      <c r="V900">
        <f t="shared" si="58"/>
        <v>0.21830949999999999</v>
      </c>
      <c r="W900">
        <f t="shared" si="59"/>
        <v>0.93640832500000004</v>
      </c>
    </row>
    <row r="901" spans="1:23" x14ac:dyDescent="0.25">
      <c r="A901" t="s">
        <v>3374</v>
      </c>
      <c r="B901" s="1">
        <v>43107</v>
      </c>
      <c r="C901" t="s">
        <v>3375</v>
      </c>
      <c r="D901" t="s">
        <v>289</v>
      </c>
      <c r="E901" t="s">
        <v>3376</v>
      </c>
      <c r="F901" s="1">
        <v>43098</v>
      </c>
      <c r="G901">
        <v>1</v>
      </c>
      <c r="H901">
        <v>1467369</v>
      </c>
      <c r="I901">
        <v>34123</v>
      </c>
      <c r="J901">
        <v>1637</v>
      </c>
      <c r="K901">
        <v>2188</v>
      </c>
      <c r="L901" t="b">
        <v>0</v>
      </c>
      <c r="M901" t="b">
        <v>0</v>
      </c>
      <c r="N901" t="b">
        <v>0</v>
      </c>
      <c r="O901">
        <v>9</v>
      </c>
      <c r="P901">
        <v>9</v>
      </c>
      <c r="Q901" s="2">
        <v>0.02</v>
      </c>
      <c r="R901" s="2">
        <v>0</v>
      </c>
      <c r="S901" s="2">
        <v>0</v>
      </c>
      <c r="T901">
        <f t="shared" si="56"/>
        <v>0.4</v>
      </c>
      <c r="U901">
        <f t="shared" si="57"/>
        <v>7.2</v>
      </c>
      <c r="V901">
        <f t="shared" si="58"/>
        <v>0.93368450000000003</v>
      </c>
      <c r="W901">
        <f t="shared" si="59"/>
        <v>2.2867895749999998</v>
      </c>
    </row>
    <row r="902" spans="1:23" x14ac:dyDescent="0.25">
      <c r="A902" t="s">
        <v>3377</v>
      </c>
      <c r="B902" s="1">
        <v>43234</v>
      </c>
      <c r="C902" t="s">
        <v>3378</v>
      </c>
      <c r="D902" t="s">
        <v>3379</v>
      </c>
      <c r="E902" t="s">
        <v>3380</v>
      </c>
      <c r="F902" s="1">
        <v>43223</v>
      </c>
      <c r="G902">
        <v>1</v>
      </c>
      <c r="H902">
        <v>3424478</v>
      </c>
      <c r="I902">
        <v>79048</v>
      </c>
      <c r="J902">
        <v>3650</v>
      </c>
      <c r="K902">
        <v>4037</v>
      </c>
      <c r="L902" t="b">
        <v>0</v>
      </c>
      <c r="M902" t="b">
        <v>0</v>
      </c>
      <c r="N902" t="b">
        <v>0</v>
      </c>
      <c r="O902">
        <v>11</v>
      </c>
      <c r="P902">
        <v>8</v>
      </c>
      <c r="Q902" s="2">
        <v>0.02</v>
      </c>
      <c r="R902" s="2">
        <v>0</v>
      </c>
      <c r="S902" s="2">
        <v>0</v>
      </c>
      <c r="T902">
        <f t="shared" si="56"/>
        <v>0.4</v>
      </c>
      <c r="U902">
        <f t="shared" si="57"/>
        <v>5.8000000000000007</v>
      </c>
      <c r="V902">
        <f t="shared" si="58"/>
        <v>1.9122389999999998</v>
      </c>
      <c r="W902">
        <f t="shared" si="59"/>
        <v>2.27928365</v>
      </c>
    </row>
    <row r="903" spans="1:23" x14ac:dyDescent="0.25">
      <c r="A903" t="s">
        <v>3381</v>
      </c>
      <c r="B903" s="1">
        <v>43059</v>
      </c>
      <c r="C903" t="s">
        <v>3382</v>
      </c>
      <c r="D903" t="s">
        <v>3383</v>
      </c>
      <c r="E903" t="s">
        <v>3384</v>
      </c>
      <c r="F903" s="1">
        <v>43054</v>
      </c>
      <c r="G903">
        <v>1</v>
      </c>
      <c r="H903">
        <v>2358</v>
      </c>
      <c r="I903">
        <v>17</v>
      </c>
      <c r="J903">
        <v>1</v>
      </c>
      <c r="K903">
        <v>1</v>
      </c>
      <c r="L903" t="b">
        <v>0</v>
      </c>
      <c r="M903" t="b">
        <v>0</v>
      </c>
      <c r="N903" t="b">
        <v>0</v>
      </c>
      <c r="O903">
        <v>5</v>
      </c>
      <c r="P903">
        <v>3</v>
      </c>
      <c r="Q903" s="2">
        <v>0.01</v>
      </c>
      <c r="R903" s="2">
        <v>0</v>
      </c>
      <c r="S903" s="2">
        <v>0</v>
      </c>
      <c r="T903">
        <f t="shared" si="56"/>
        <v>0.4</v>
      </c>
      <c r="U903">
        <f t="shared" si="57"/>
        <v>2.0000000000000004</v>
      </c>
      <c r="V903">
        <f t="shared" si="58"/>
        <v>0.10117900000000001</v>
      </c>
      <c r="W903">
        <f t="shared" si="59"/>
        <v>0.69541265000000019</v>
      </c>
    </row>
    <row r="904" spans="1:23" x14ac:dyDescent="0.25">
      <c r="A904" t="s">
        <v>3385</v>
      </c>
      <c r="B904" s="1">
        <v>43135</v>
      </c>
      <c r="C904" t="s">
        <v>3386</v>
      </c>
      <c r="D904" t="s">
        <v>3387</v>
      </c>
      <c r="E904" t="s">
        <v>3388</v>
      </c>
      <c r="F904" s="1">
        <v>43129</v>
      </c>
      <c r="G904">
        <v>1</v>
      </c>
      <c r="H904">
        <v>180238</v>
      </c>
      <c r="I904">
        <v>511</v>
      </c>
      <c r="J904">
        <v>594</v>
      </c>
      <c r="K904">
        <v>456</v>
      </c>
      <c r="L904" t="b">
        <v>0</v>
      </c>
      <c r="M904" t="b">
        <v>0</v>
      </c>
      <c r="N904" t="b">
        <v>0</v>
      </c>
      <c r="O904">
        <v>6</v>
      </c>
      <c r="P904">
        <v>6</v>
      </c>
      <c r="Q904" s="2">
        <v>0</v>
      </c>
      <c r="R904" s="2">
        <v>0</v>
      </c>
      <c r="S904" s="2">
        <v>0</v>
      </c>
      <c r="T904">
        <f t="shared" si="56"/>
        <v>0.4</v>
      </c>
      <c r="U904">
        <f t="shared" si="57"/>
        <v>4.8000000000000007</v>
      </c>
      <c r="V904">
        <f t="shared" si="58"/>
        <v>9.0118999999999991E-2</v>
      </c>
      <c r="W904">
        <f t="shared" si="59"/>
        <v>1.3915416500000004</v>
      </c>
    </row>
    <row r="905" spans="1:23" x14ac:dyDescent="0.25">
      <c r="A905" t="s">
        <v>3389</v>
      </c>
      <c r="B905" s="1">
        <v>43129</v>
      </c>
      <c r="C905" t="s">
        <v>3390</v>
      </c>
      <c r="D905" t="s">
        <v>174</v>
      </c>
      <c r="E905" t="s">
        <v>3391</v>
      </c>
      <c r="F905" s="1">
        <v>43129</v>
      </c>
      <c r="G905">
        <v>1</v>
      </c>
      <c r="H905">
        <v>27666</v>
      </c>
      <c r="I905">
        <v>1606</v>
      </c>
      <c r="J905">
        <v>131</v>
      </c>
      <c r="K905">
        <v>146</v>
      </c>
      <c r="L905" t="b">
        <v>0</v>
      </c>
      <c r="M905" t="b">
        <v>0</v>
      </c>
      <c r="N905" t="b">
        <v>0</v>
      </c>
      <c r="O905">
        <v>0</v>
      </c>
      <c r="P905">
        <v>1</v>
      </c>
      <c r="Q905" s="2">
        <v>0.06</v>
      </c>
      <c r="R905" s="2">
        <v>0</v>
      </c>
      <c r="S905" s="2">
        <v>0.01</v>
      </c>
      <c r="T905">
        <f t="shared" si="56"/>
        <v>0.4</v>
      </c>
      <c r="U905">
        <f t="shared" si="57"/>
        <v>1</v>
      </c>
      <c r="V905">
        <f t="shared" si="58"/>
        <v>0.86383299999999996</v>
      </c>
      <c r="W905">
        <f t="shared" si="59"/>
        <v>0.71234154999999999</v>
      </c>
    </row>
    <row r="906" spans="1:23" x14ac:dyDescent="0.25">
      <c r="A906" t="s">
        <v>3392</v>
      </c>
      <c r="B906" s="1">
        <v>43123</v>
      </c>
      <c r="C906" t="s">
        <v>3393</v>
      </c>
      <c r="D906" t="s">
        <v>2618</v>
      </c>
      <c r="E906" t="s">
        <v>3394</v>
      </c>
      <c r="F906" s="1">
        <v>43121</v>
      </c>
      <c r="G906">
        <v>1</v>
      </c>
      <c r="H906">
        <v>118025</v>
      </c>
      <c r="I906">
        <v>1810</v>
      </c>
      <c r="J906">
        <v>4392</v>
      </c>
      <c r="K906">
        <v>5192</v>
      </c>
      <c r="L906" t="b">
        <v>0</v>
      </c>
      <c r="M906" t="b">
        <v>0</v>
      </c>
      <c r="N906" t="b">
        <v>0</v>
      </c>
      <c r="O906">
        <v>2</v>
      </c>
      <c r="P906">
        <v>2</v>
      </c>
      <c r="Q906" s="2">
        <v>0.02</v>
      </c>
      <c r="R906" s="2">
        <v>-0.04</v>
      </c>
      <c r="S906" s="2">
        <v>0.04</v>
      </c>
      <c r="T906">
        <f t="shared" si="56"/>
        <v>0.4</v>
      </c>
      <c r="U906">
        <f t="shared" si="57"/>
        <v>1.6</v>
      </c>
      <c r="V906">
        <f t="shared" si="58"/>
        <v>0.6590125</v>
      </c>
      <c r="W906">
        <f t="shared" si="59"/>
        <v>0.79065437500000002</v>
      </c>
    </row>
    <row r="907" spans="1:23" x14ac:dyDescent="0.25">
      <c r="A907" t="s">
        <v>3395</v>
      </c>
      <c r="B907" s="1">
        <v>43135</v>
      </c>
      <c r="C907" t="s">
        <v>3396</v>
      </c>
      <c r="D907" t="s">
        <v>470</v>
      </c>
      <c r="E907" t="s">
        <v>3397</v>
      </c>
      <c r="F907" s="1">
        <v>43130</v>
      </c>
      <c r="G907">
        <v>1</v>
      </c>
      <c r="H907">
        <v>8842980</v>
      </c>
      <c r="I907">
        <v>284040</v>
      </c>
      <c r="J907">
        <v>5096</v>
      </c>
      <c r="K907">
        <v>24559</v>
      </c>
      <c r="L907" t="b">
        <v>0</v>
      </c>
      <c r="M907" t="b">
        <v>0</v>
      </c>
      <c r="N907" t="b">
        <v>0</v>
      </c>
      <c r="O907">
        <v>5</v>
      </c>
      <c r="P907">
        <v>5</v>
      </c>
      <c r="Q907" s="2">
        <v>0.03</v>
      </c>
      <c r="R907" s="2">
        <v>0</v>
      </c>
      <c r="S907" s="2">
        <v>0</v>
      </c>
      <c r="T907">
        <f t="shared" si="56"/>
        <v>0.4</v>
      </c>
      <c r="U907">
        <f t="shared" si="57"/>
        <v>4</v>
      </c>
      <c r="V907">
        <f t="shared" si="58"/>
        <v>4.7214899999999993</v>
      </c>
      <c r="W907">
        <f t="shared" si="59"/>
        <v>2.8125214999999999</v>
      </c>
    </row>
    <row r="908" spans="1:23" x14ac:dyDescent="0.25">
      <c r="A908" t="s">
        <v>3398</v>
      </c>
      <c r="B908" s="1">
        <v>43061</v>
      </c>
      <c r="C908" t="s">
        <v>3399</v>
      </c>
      <c r="D908" t="s">
        <v>850</v>
      </c>
      <c r="E908" t="s">
        <v>3400</v>
      </c>
      <c r="F908" s="1">
        <v>43060</v>
      </c>
      <c r="G908">
        <v>1</v>
      </c>
      <c r="H908">
        <v>734594</v>
      </c>
      <c r="I908">
        <v>40170</v>
      </c>
      <c r="J908">
        <v>397</v>
      </c>
      <c r="K908">
        <v>2182</v>
      </c>
      <c r="L908" t="b">
        <v>0</v>
      </c>
      <c r="M908" t="b">
        <v>0</v>
      </c>
      <c r="N908" t="b">
        <v>0</v>
      </c>
      <c r="O908">
        <v>1</v>
      </c>
      <c r="P908">
        <v>1</v>
      </c>
      <c r="Q908" s="2">
        <v>0.05</v>
      </c>
      <c r="R908" s="2">
        <v>0</v>
      </c>
      <c r="S908" s="2">
        <v>0</v>
      </c>
      <c r="T908">
        <f t="shared" si="56"/>
        <v>0.4</v>
      </c>
      <c r="U908">
        <f t="shared" si="57"/>
        <v>0.8</v>
      </c>
      <c r="V908">
        <f t="shared" si="58"/>
        <v>0.8672970000000001</v>
      </c>
      <c r="W908">
        <f t="shared" si="59"/>
        <v>0.66355395000000006</v>
      </c>
    </row>
    <row r="909" spans="1:23" x14ac:dyDescent="0.25">
      <c r="A909" t="s">
        <v>3401</v>
      </c>
      <c r="B909" s="1">
        <v>43116</v>
      </c>
      <c r="C909" t="s">
        <v>3402</v>
      </c>
      <c r="D909" t="s">
        <v>2426</v>
      </c>
      <c r="E909" t="s">
        <v>3403</v>
      </c>
      <c r="F909" s="1">
        <v>43110</v>
      </c>
      <c r="G909">
        <v>1</v>
      </c>
      <c r="H909">
        <v>406703</v>
      </c>
      <c r="I909">
        <v>7906</v>
      </c>
      <c r="J909">
        <v>2069</v>
      </c>
      <c r="K909">
        <v>544</v>
      </c>
      <c r="L909" t="b">
        <v>0</v>
      </c>
      <c r="M909" t="b">
        <v>0</v>
      </c>
      <c r="N909" t="b">
        <v>0</v>
      </c>
      <c r="O909">
        <v>6</v>
      </c>
      <c r="P909">
        <v>5</v>
      </c>
      <c r="Q909" s="2">
        <v>0.02</v>
      </c>
      <c r="R909" s="2">
        <v>-0.01</v>
      </c>
      <c r="S909" s="2">
        <v>0</v>
      </c>
      <c r="T909">
        <f t="shared" si="56"/>
        <v>0.4</v>
      </c>
      <c r="U909">
        <f t="shared" si="57"/>
        <v>3.8</v>
      </c>
      <c r="V909">
        <f t="shared" si="58"/>
        <v>0.25335149999999995</v>
      </c>
      <c r="W909">
        <f t="shared" si="59"/>
        <v>1.1986730249999999</v>
      </c>
    </row>
    <row r="910" spans="1:23" x14ac:dyDescent="0.25">
      <c r="A910" t="s">
        <v>3404</v>
      </c>
      <c r="B910" s="1">
        <v>43055</v>
      </c>
      <c r="C910" t="s">
        <v>3405</v>
      </c>
      <c r="D910" t="s">
        <v>29</v>
      </c>
      <c r="E910" t="s">
        <v>3406</v>
      </c>
      <c r="F910" s="1">
        <v>43053</v>
      </c>
      <c r="G910">
        <v>1</v>
      </c>
      <c r="H910">
        <v>196434</v>
      </c>
      <c r="I910">
        <v>6305</v>
      </c>
      <c r="J910">
        <v>88</v>
      </c>
      <c r="K910">
        <v>762</v>
      </c>
      <c r="L910" t="b">
        <v>0</v>
      </c>
      <c r="M910" t="b">
        <v>0</v>
      </c>
      <c r="N910" t="b">
        <v>0</v>
      </c>
      <c r="O910">
        <v>2</v>
      </c>
      <c r="P910">
        <v>2</v>
      </c>
      <c r="Q910" s="2">
        <v>0.03</v>
      </c>
      <c r="R910" s="2">
        <v>0</v>
      </c>
      <c r="S910" s="2">
        <v>0</v>
      </c>
      <c r="T910">
        <f t="shared" si="56"/>
        <v>0.4</v>
      </c>
      <c r="U910">
        <f t="shared" si="57"/>
        <v>1.6</v>
      </c>
      <c r="V910">
        <f t="shared" si="58"/>
        <v>0.39821699999999999</v>
      </c>
      <c r="W910">
        <f t="shared" si="59"/>
        <v>0.69937595000000008</v>
      </c>
    </row>
    <row r="911" spans="1:23" x14ac:dyDescent="0.25">
      <c r="A911" t="s">
        <v>3407</v>
      </c>
      <c r="B911" s="1">
        <v>43077</v>
      </c>
      <c r="C911" t="s">
        <v>3408</v>
      </c>
      <c r="D911" t="s">
        <v>1649</v>
      </c>
      <c r="E911" t="s">
        <v>3409</v>
      </c>
      <c r="F911" s="1">
        <v>43070</v>
      </c>
      <c r="G911">
        <v>1</v>
      </c>
      <c r="H911">
        <v>36101955</v>
      </c>
      <c r="I911">
        <v>998395</v>
      </c>
      <c r="J911">
        <v>22585</v>
      </c>
      <c r="K911">
        <v>50709</v>
      </c>
      <c r="L911" t="b">
        <v>0</v>
      </c>
      <c r="M911" t="b">
        <v>0</v>
      </c>
      <c r="N911" t="b">
        <v>0</v>
      </c>
      <c r="O911">
        <v>7</v>
      </c>
      <c r="P911">
        <v>7</v>
      </c>
      <c r="Q911" s="2">
        <v>0.03</v>
      </c>
      <c r="R911" s="2">
        <v>0</v>
      </c>
      <c r="S911" s="2">
        <v>0</v>
      </c>
      <c r="T911">
        <f t="shared" si="56"/>
        <v>0.4</v>
      </c>
      <c r="U911">
        <f t="shared" si="57"/>
        <v>5.6000000000000005</v>
      </c>
      <c r="V911">
        <f t="shared" si="58"/>
        <v>18.350977499999999</v>
      </c>
      <c r="W911">
        <f t="shared" si="59"/>
        <v>7.9828421249999995</v>
      </c>
    </row>
    <row r="912" spans="1:23" x14ac:dyDescent="0.25">
      <c r="A912" t="s">
        <v>3410</v>
      </c>
      <c r="B912" s="1">
        <v>43178</v>
      </c>
      <c r="C912" t="s">
        <v>3411</v>
      </c>
      <c r="D912" t="s">
        <v>2400</v>
      </c>
      <c r="E912" t="s">
        <v>3412</v>
      </c>
      <c r="F912" s="1">
        <v>43164</v>
      </c>
      <c r="G912">
        <v>1</v>
      </c>
      <c r="H912">
        <v>543968</v>
      </c>
      <c r="I912">
        <v>11200</v>
      </c>
      <c r="J912">
        <v>642</v>
      </c>
      <c r="K912">
        <v>839</v>
      </c>
      <c r="L912" t="b">
        <v>0</v>
      </c>
      <c r="M912" t="b">
        <v>0</v>
      </c>
      <c r="N912" t="b">
        <v>0</v>
      </c>
      <c r="O912">
        <v>14</v>
      </c>
      <c r="P912">
        <v>13</v>
      </c>
      <c r="Q912" s="2">
        <v>0.02</v>
      </c>
      <c r="R912" s="2">
        <v>0</v>
      </c>
      <c r="S912" s="2">
        <v>0</v>
      </c>
      <c r="T912">
        <f t="shared" si="56"/>
        <v>0.4</v>
      </c>
      <c r="U912">
        <f t="shared" si="57"/>
        <v>10.200000000000001</v>
      </c>
      <c r="V912">
        <f t="shared" si="58"/>
        <v>0.47198400000000001</v>
      </c>
      <c r="W912">
        <f t="shared" si="59"/>
        <v>2.8751944000000003</v>
      </c>
    </row>
    <row r="913" spans="1:23" x14ac:dyDescent="0.25">
      <c r="A913" t="s">
        <v>3413</v>
      </c>
      <c r="B913" s="1">
        <v>43178</v>
      </c>
      <c r="C913" t="s">
        <v>3414</v>
      </c>
      <c r="D913" t="s">
        <v>3415</v>
      </c>
      <c r="E913" t="s">
        <v>3416</v>
      </c>
      <c r="F913" s="1">
        <v>43170</v>
      </c>
      <c r="G913">
        <v>1</v>
      </c>
      <c r="H913">
        <v>396791</v>
      </c>
      <c r="I913">
        <v>8032</v>
      </c>
      <c r="J913">
        <v>759</v>
      </c>
      <c r="K913">
        <v>1534</v>
      </c>
      <c r="L913" t="b">
        <v>0</v>
      </c>
      <c r="M913" t="b">
        <v>0</v>
      </c>
      <c r="N913" t="b">
        <v>0</v>
      </c>
      <c r="O913">
        <v>8</v>
      </c>
      <c r="P913">
        <v>7</v>
      </c>
      <c r="Q913" s="2">
        <v>0.02</v>
      </c>
      <c r="R913" s="2">
        <v>0</v>
      </c>
      <c r="S913" s="2">
        <v>0</v>
      </c>
      <c r="T913">
        <f t="shared" si="56"/>
        <v>0.4</v>
      </c>
      <c r="U913">
        <f t="shared" si="57"/>
        <v>5.4</v>
      </c>
      <c r="V913">
        <f t="shared" si="58"/>
        <v>0.39839550000000001</v>
      </c>
      <c r="W913">
        <f t="shared" si="59"/>
        <v>1.6494384250000003</v>
      </c>
    </row>
    <row r="914" spans="1:23" x14ac:dyDescent="0.25">
      <c r="A914" t="s">
        <v>3417</v>
      </c>
      <c r="B914" s="1">
        <v>43081</v>
      </c>
      <c r="C914" t="s">
        <v>3418</v>
      </c>
      <c r="D914" t="s">
        <v>2200</v>
      </c>
      <c r="E914" t="s">
        <v>3419</v>
      </c>
      <c r="F914" s="1">
        <v>43074</v>
      </c>
      <c r="G914">
        <v>1</v>
      </c>
      <c r="H914">
        <v>207902</v>
      </c>
      <c r="I914">
        <v>2939</v>
      </c>
      <c r="J914">
        <v>96</v>
      </c>
      <c r="K914">
        <v>285</v>
      </c>
      <c r="L914" t="b">
        <v>0</v>
      </c>
      <c r="M914" t="b">
        <v>0</v>
      </c>
      <c r="N914" t="b">
        <v>0</v>
      </c>
      <c r="O914">
        <v>7</v>
      </c>
      <c r="P914">
        <v>7</v>
      </c>
      <c r="Q914" s="2">
        <v>0.01</v>
      </c>
      <c r="R914" s="2">
        <v>0</v>
      </c>
      <c r="S914" s="2">
        <v>0</v>
      </c>
      <c r="T914">
        <f t="shared" si="56"/>
        <v>0.4</v>
      </c>
      <c r="U914">
        <f t="shared" si="57"/>
        <v>5.6000000000000005</v>
      </c>
      <c r="V914">
        <f t="shared" si="58"/>
        <v>0.20395099999999999</v>
      </c>
      <c r="W914">
        <f t="shared" si="59"/>
        <v>1.6313828500000001</v>
      </c>
    </row>
    <row r="915" spans="1:23" x14ac:dyDescent="0.25">
      <c r="A915" t="s">
        <v>3420</v>
      </c>
      <c r="B915" s="1">
        <v>43149</v>
      </c>
      <c r="C915" t="s">
        <v>3421</v>
      </c>
      <c r="D915" t="s">
        <v>3422</v>
      </c>
      <c r="E915" t="s">
        <v>3423</v>
      </c>
      <c r="F915" s="1">
        <v>43142</v>
      </c>
      <c r="G915">
        <v>1</v>
      </c>
      <c r="H915">
        <v>92030</v>
      </c>
      <c r="I915">
        <v>1347</v>
      </c>
      <c r="J915">
        <v>115</v>
      </c>
      <c r="K915">
        <v>77</v>
      </c>
      <c r="L915" t="b">
        <v>0</v>
      </c>
      <c r="M915" t="b">
        <v>0</v>
      </c>
      <c r="N915" t="b">
        <v>0</v>
      </c>
      <c r="O915">
        <v>7</v>
      </c>
      <c r="P915">
        <v>5</v>
      </c>
      <c r="Q915" s="2">
        <v>0.01</v>
      </c>
      <c r="R915" s="2">
        <v>0</v>
      </c>
      <c r="S915" s="2">
        <v>0</v>
      </c>
      <c r="T915">
        <f t="shared" si="56"/>
        <v>0.4</v>
      </c>
      <c r="U915">
        <f t="shared" si="57"/>
        <v>3.6</v>
      </c>
      <c r="V915">
        <f t="shared" si="58"/>
        <v>0.14601500000000001</v>
      </c>
      <c r="W915">
        <f t="shared" si="59"/>
        <v>1.11110525</v>
      </c>
    </row>
    <row r="916" spans="1:23" x14ac:dyDescent="0.25">
      <c r="A916" t="s">
        <v>3424</v>
      </c>
      <c r="B916" s="1">
        <v>43091</v>
      </c>
      <c r="C916" t="s">
        <v>3425</v>
      </c>
      <c r="D916" t="s">
        <v>3426</v>
      </c>
      <c r="E916" t="s">
        <v>3427</v>
      </c>
      <c r="F916" s="1">
        <v>43085</v>
      </c>
      <c r="G916">
        <v>1</v>
      </c>
      <c r="H916">
        <v>71276</v>
      </c>
      <c r="I916">
        <v>134</v>
      </c>
      <c r="J916">
        <v>420</v>
      </c>
      <c r="K916">
        <v>170</v>
      </c>
      <c r="L916" t="b">
        <v>0</v>
      </c>
      <c r="M916" t="b">
        <v>0</v>
      </c>
      <c r="N916" t="b">
        <v>0</v>
      </c>
      <c r="O916">
        <v>6</v>
      </c>
      <c r="P916">
        <v>4</v>
      </c>
      <c r="Q916" s="2">
        <v>0</v>
      </c>
      <c r="R916" s="2">
        <v>-0.01</v>
      </c>
      <c r="S916" s="2">
        <v>0</v>
      </c>
      <c r="T916">
        <f t="shared" si="56"/>
        <v>0.4</v>
      </c>
      <c r="U916">
        <f t="shared" si="57"/>
        <v>2.8000000000000003</v>
      </c>
      <c r="V916">
        <f t="shared" si="58"/>
        <v>-0.11436199999999999</v>
      </c>
      <c r="W916">
        <f t="shared" si="59"/>
        <v>0.81997330000000013</v>
      </c>
    </row>
    <row r="917" spans="1:23" x14ac:dyDescent="0.25">
      <c r="A917" t="s">
        <v>3428</v>
      </c>
      <c r="B917" s="1">
        <v>43253</v>
      </c>
      <c r="C917" t="s">
        <v>3429</v>
      </c>
      <c r="D917" t="s">
        <v>3430</v>
      </c>
      <c r="E917" t="s">
        <v>3431</v>
      </c>
      <c r="F917" s="1">
        <v>43228</v>
      </c>
      <c r="G917">
        <v>1</v>
      </c>
      <c r="H917">
        <v>592480</v>
      </c>
      <c r="I917">
        <v>22781</v>
      </c>
      <c r="J917">
        <v>999</v>
      </c>
      <c r="K917">
        <v>1056</v>
      </c>
      <c r="L917" t="b">
        <v>0</v>
      </c>
      <c r="M917" t="b">
        <v>0</v>
      </c>
      <c r="N917" t="b">
        <v>0</v>
      </c>
      <c r="O917">
        <v>25</v>
      </c>
      <c r="P917">
        <v>23</v>
      </c>
      <c r="Q917" s="2">
        <v>0.04</v>
      </c>
      <c r="R917" s="2">
        <v>0</v>
      </c>
      <c r="S917" s="2">
        <v>0</v>
      </c>
      <c r="T917">
        <f t="shared" si="56"/>
        <v>0.4</v>
      </c>
      <c r="U917">
        <f t="shared" si="57"/>
        <v>18.000000000000004</v>
      </c>
      <c r="V917">
        <f t="shared" si="58"/>
        <v>0.69623999999999997</v>
      </c>
      <c r="W917">
        <f t="shared" si="59"/>
        <v>4.903684000000001</v>
      </c>
    </row>
    <row r="918" spans="1:23" x14ac:dyDescent="0.25">
      <c r="A918" t="s">
        <v>3432</v>
      </c>
      <c r="B918" s="1">
        <v>43246</v>
      </c>
      <c r="C918" t="s">
        <v>3433</v>
      </c>
      <c r="D918" t="s">
        <v>818</v>
      </c>
      <c r="E918" t="s">
        <v>3434</v>
      </c>
      <c r="F918" s="1">
        <v>43236</v>
      </c>
      <c r="G918">
        <v>1</v>
      </c>
      <c r="H918">
        <v>226283</v>
      </c>
      <c r="I918">
        <v>2311</v>
      </c>
      <c r="J918">
        <v>326</v>
      </c>
      <c r="K918">
        <v>146</v>
      </c>
      <c r="L918" t="b">
        <v>0</v>
      </c>
      <c r="M918" t="b">
        <v>0</v>
      </c>
      <c r="N918" t="b">
        <v>0</v>
      </c>
      <c r="O918">
        <v>10</v>
      </c>
      <c r="P918">
        <v>10</v>
      </c>
      <c r="Q918" s="2">
        <v>0.01</v>
      </c>
      <c r="R918" s="2">
        <v>0</v>
      </c>
      <c r="S918" s="2">
        <v>0</v>
      </c>
      <c r="T918">
        <f t="shared" si="56"/>
        <v>0.4</v>
      </c>
      <c r="U918">
        <f t="shared" si="57"/>
        <v>8</v>
      </c>
      <c r="V918">
        <f t="shared" si="58"/>
        <v>0.21314149999999998</v>
      </c>
      <c r="W918">
        <f t="shared" si="59"/>
        <v>2.2345995250000001</v>
      </c>
    </row>
    <row r="919" spans="1:23" x14ac:dyDescent="0.25">
      <c r="A919" t="s">
        <v>3435</v>
      </c>
      <c r="B919" s="1">
        <v>43154</v>
      </c>
      <c r="C919" t="s">
        <v>3436</v>
      </c>
      <c r="D919" t="s">
        <v>3437</v>
      </c>
      <c r="E919" t="s">
        <v>3438</v>
      </c>
      <c r="F919" s="1">
        <v>43146</v>
      </c>
      <c r="G919">
        <v>1</v>
      </c>
      <c r="H919">
        <v>65745</v>
      </c>
      <c r="I919">
        <v>1518</v>
      </c>
      <c r="J919">
        <v>73</v>
      </c>
      <c r="K919">
        <v>666</v>
      </c>
      <c r="L919" t="b">
        <v>0</v>
      </c>
      <c r="M919" t="b">
        <v>0</v>
      </c>
      <c r="N919" t="b">
        <v>0</v>
      </c>
      <c r="O919">
        <v>8</v>
      </c>
      <c r="P919">
        <v>8</v>
      </c>
      <c r="Q919" s="2">
        <v>0.02</v>
      </c>
      <c r="R919" s="2">
        <v>0</v>
      </c>
      <c r="S919" s="2">
        <v>0.01</v>
      </c>
      <c r="T919">
        <f t="shared" si="56"/>
        <v>0.4</v>
      </c>
      <c r="U919">
        <f t="shared" si="57"/>
        <v>6.4</v>
      </c>
      <c r="V919">
        <f t="shared" si="58"/>
        <v>0.48287250000000004</v>
      </c>
      <c r="W919">
        <f t="shared" si="59"/>
        <v>1.9290053750000002</v>
      </c>
    </row>
    <row r="920" spans="1:23" x14ac:dyDescent="0.25">
      <c r="A920" t="s">
        <v>3439</v>
      </c>
      <c r="B920" s="1">
        <v>43107</v>
      </c>
      <c r="C920" t="s">
        <v>3440</v>
      </c>
      <c r="D920" t="s">
        <v>3441</v>
      </c>
      <c r="E920" t="s">
        <v>3442</v>
      </c>
      <c r="F920" s="1">
        <v>43098</v>
      </c>
      <c r="G920">
        <v>1</v>
      </c>
      <c r="H920">
        <v>2090172</v>
      </c>
      <c r="I920">
        <v>26797</v>
      </c>
      <c r="J920">
        <v>2721</v>
      </c>
      <c r="K920">
        <v>2792</v>
      </c>
      <c r="L920" t="b">
        <v>0</v>
      </c>
      <c r="M920" t="b">
        <v>0</v>
      </c>
      <c r="N920" t="b">
        <v>0</v>
      </c>
      <c r="O920">
        <v>9</v>
      </c>
      <c r="P920">
        <v>5</v>
      </c>
      <c r="Q920" s="2">
        <v>0.01</v>
      </c>
      <c r="R920" s="2">
        <v>0</v>
      </c>
      <c r="S920" s="2">
        <v>0</v>
      </c>
      <c r="T920">
        <f t="shared" si="56"/>
        <v>0.4</v>
      </c>
      <c r="U920">
        <f t="shared" si="57"/>
        <v>3.2</v>
      </c>
      <c r="V920">
        <f t="shared" si="58"/>
        <v>1.145086</v>
      </c>
      <c r="W920">
        <f t="shared" si="59"/>
        <v>1.3607800999999999</v>
      </c>
    </row>
    <row r="921" spans="1:23" x14ac:dyDescent="0.25">
      <c r="A921" t="s">
        <v>3443</v>
      </c>
      <c r="B921" s="1">
        <v>43064</v>
      </c>
      <c r="C921" t="s">
        <v>3444</v>
      </c>
      <c r="D921" t="s">
        <v>3445</v>
      </c>
      <c r="E921" t="s">
        <v>3446</v>
      </c>
      <c r="F921" s="1">
        <v>43056</v>
      </c>
      <c r="G921">
        <v>1</v>
      </c>
      <c r="H921">
        <v>377704</v>
      </c>
      <c r="I921">
        <v>14359</v>
      </c>
      <c r="J921">
        <v>830</v>
      </c>
      <c r="K921">
        <v>2056</v>
      </c>
      <c r="L921" t="b">
        <v>0</v>
      </c>
      <c r="M921" t="b">
        <v>0</v>
      </c>
      <c r="N921" t="b">
        <v>0</v>
      </c>
      <c r="O921">
        <v>8</v>
      </c>
      <c r="P921">
        <v>8</v>
      </c>
      <c r="Q921" s="2">
        <v>0.04</v>
      </c>
      <c r="R921" s="2">
        <v>0</v>
      </c>
      <c r="S921" s="2">
        <v>0.01</v>
      </c>
      <c r="T921">
        <f t="shared" si="56"/>
        <v>0.4</v>
      </c>
      <c r="U921">
        <f t="shared" si="57"/>
        <v>6.4</v>
      </c>
      <c r="V921">
        <f t="shared" si="58"/>
        <v>0.83885200000000004</v>
      </c>
      <c r="W921">
        <f t="shared" si="59"/>
        <v>2.0535982000000002</v>
      </c>
    </row>
    <row r="922" spans="1:23" x14ac:dyDescent="0.25">
      <c r="A922" t="s">
        <v>3447</v>
      </c>
      <c r="B922" s="1">
        <v>43166</v>
      </c>
      <c r="C922" t="s">
        <v>3448</v>
      </c>
      <c r="D922" t="s">
        <v>881</v>
      </c>
      <c r="E922" t="s">
        <v>3449</v>
      </c>
      <c r="F922" s="1">
        <v>43160</v>
      </c>
      <c r="G922">
        <v>1</v>
      </c>
      <c r="H922">
        <v>945446</v>
      </c>
      <c r="I922">
        <v>25255</v>
      </c>
      <c r="J922">
        <v>1985</v>
      </c>
      <c r="K922">
        <v>2787</v>
      </c>
      <c r="L922" t="b">
        <v>0</v>
      </c>
      <c r="M922" t="b">
        <v>0</v>
      </c>
      <c r="N922" t="b">
        <v>0</v>
      </c>
      <c r="O922">
        <v>6</v>
      </c>
      <c r="P922">
        <v>6</v>
      </c>
      <c r="Q922" s="2">
        <v>0.03</v>
      </c>
      <c r="R922" s="2">
        <v>0</v>
      </c>
      <c r="S922" s="2">
        <v>0</v>
      </c>
      <c r="T922">
        <f t="shared" si="56"/>
        <v>0.4</v>
      </c>
      <c r="U922">
        <f t="shared" si="57"/>
        <v>4.8000000000000007</v>
      </c>
      <c r="V922">
        <f t="shared" si="58"/>
        <v>0.77272300000000005</v>
      </c>
      <c r="W922">
        <f t="shared" si="59"/>
        <v>1.6304530500000003</v>
      </c>
    </row>
    <row r="923" spans="1:23" x14ac:dyDescent="0.25">
      <c r="A923" t="s">
        <v>3450</v>
      </c>
      <c r="B923" s="1">
        <v>43176</v>
      </c>
      <c r="C923" t="s">
        <v>3451</v>
      </c>
      <c r="D923" t="s">
        <v>2408</v>
      </c>
      <c r="E923" t="s">
        <v>3452</v>
      </c>
      <c r="F923" s="1">
        <v>43162</v>
      </c>
      <c r="G923">
        <v>1</v>
      </c>
      <c r="H923">
        <v>1040659</v>
      </c>
      <c r="I923">
        <v>18814</v>
      </c>
      <c r="J923">
        <v>1224</v>
      </c>
      <c r="K923">
        <v>1656</v>
      </c>
      <c r="L923" t="b">
        <v>0</v>
      </c>
      <c r="M923" t="b">
        <v>0</v>
      </c>
      <c r="N923" t="b">
        <v>0</v>
      </c>
      <c r="O923">
        <v>14</v>
      </c>
      <c r="P923">
        <v>14</v>
      </c>
      <c r="Q923" s="2">
        <v>0.02</v>
      </c>
      <c r="R923" s="2">
        <v>0</v>
      </c>
      <c r="S923" s="2">
        <v>0</v>
      </c>
      <c r="T923">
        <f t="shared" si="56"/>
        <v>0.4</v>
      </c>
      <c r="U923">
        <f t="shared" si="57"/>
        <v>11.200000000000001</v>
      </c>
      <c r="V923">
        <f t="shared" si="58"/>
        <v>0.72032950000000007</v>
      </c>
      <c r="W923">
        <f t="shared" si="59"/>
        <v>3.2121153250000005</v>
      </c>
    </row>
    <row r="924" spans="1:23" x14ac:dyDescent="0.25">
      <c r="A924" t="s">
        <v>3453</v>
      </c>
      <c r="B924" s="1">
        <v>43210</v>
      </c>
      <c r="C924" t="s">
        <v>3454</v>
      </c>
      <c r="D924" t="s">
        <v>3455</v>
      </c>
      <c r="E924" t="s">
        <v>3456</v>
      </c>
      <c r="F924" s="1">
        <v>43191</v>
      </c>
      <c r="G924">
        <v>1</v>
      </c>
      <c r="H924">
        <v>1875053</v>
      </c>
      <c r="I924">
        <v>72568</v>
      </c>
      <c r="J924">
        <v>630</v>
      </c>
      <c r="K924">
        <v>1829</v>
      </c>
      <c r="L924" t="b">
        <v>0</v>
      </c>
      <c r="M924" t="b">
        <v>0</v>
      </c>
      <c r="N924" t="b">
        <v>0</v>
      </c>
      <c r="O924">
        <v>19</v>
      </c>
      <c r="P924">
        <v>11</v>
      </c>
      <c r="Q924" s="2">
        <v>0.04</v>
      </c>
      <c r="R924" s="2">
        <v>0</v>
      </c>
      <c r="S924" s="2">
        <v>0</v>
      </c>
      <c r="T924">
        <f t="shared" si="56"/>
        <v>0.4</v>
      </c>
      <c r="U924">
        <f t="shared" si="57"/>
        <v>7.2000000000000011</v>
      </c>
      <c r="V924">
        <f t="shared" si="58"/>
        <v>1.3375265000000001</v>
      </c>
      <c r="W924">
        <f t="shared" si="59"/>
        <v>2.4281342750000006</v>
      </c>
    </row>
    <row r="925" spans="1:23" x14ac:dyDescent="0.25">
      <c r="A925" t="s">
        <v>3457</v>
      </c>
      <c r="B925" s="1">
        <v>43089</v>
      </c>
      <c r="C925" t="s">
        <v>3458</v>
      </c>
      <c r="D925" t="s">
        <v>2829</v>
      </c>
      <c r="E925" t="s">
        <v>3459</v>
      </c>
      <c r="F925" s="1">
        <v>43082</v>
      </c>
      <c r="G925">
        <v>1</v>
      </c>
      <c r="H925">
        <v>5376583</v>
      </c>
      <c r="I925">
        <v>32001</v>
      </c>
      <c r="J925">
        <v>3025</v>
      </c>
      <c r="K925">
        <v>5050</v>
      </c>
      <c r="L925" t="b">
        <v>0</v>
      </c>
      <c r="M925" t="b">
        <v>0</v>
      </c>
      <c r="N925" t="b">
        <v>0</v>
      </c>
      <c r="O925">
        <v>7</v>
      </c>
      <c r="P925">
        <v>7</v>
      </c>
      <c r="Q925" s="2">
        <v>0.01</v>
      </c>
      <c r="R925" s="2">
        <v>0</v>
      </c>
      <c r="S925" s="2">
        <v>0</v>
      </c>
      <c r="T925">
        <f t="shared" si="56"/>
        <v>0.4</v>
      </c>
      <c r="U925">
        <f t="shared" si="57"/>
        <v>5.6000000000000005</v>
      </c>
      <c r="V925">
        <f t="shared" si="58"/>
        <v>2.7882915000000001</v>
      </c>
      <c r="W925">
        <f t="shared" si="59"/>
        <v>2.5359020249999999</v>
      </c>
    </row>
    <row r="926" spans="1:23" x14ac:dyDescent="0.25">
      <c r="A926" t="s">
        <v>3460</v>
      </c>
      <c r="B926" s="1">
        <v>43062</v>
      </c>
      <c r="C926" t="s">
        <v>3461</v>
      </c>
      <c r="D926" t="s">
        <v>601</v>
      </c>
      <c r="E926" t="s">
        <v>3462</v>
      </c>
      <c r="F926" s="1">
        <v>43061</v>
      </c>
      <c r="G926">
        <v>1</v>
      </c>
      <c r="H926">
        <v>1134859</v>
      </c>
      <c r="I926">
        <v>21876</v>
      </c>
      <c r="J926">
        <v>391</v>
      </c>
      <c r="K926">
        <v>1067</v>
      </c>
      <c r="L926" t="b">
        <v>0</v>
      </c>
      <c r="M926" t="b">
        <v>0</v>
      </c>
      <c r="N926" t="b">
        <v>0</v>
      </c>
      <c r="O926">
        <v>1</v>
      </c>
      <c r="P926">
        <v>1</v>
      </c>
      <c r="Q926" s="2">
        <v>0.02</v>
      </c>
      <c r="R926" s="2">
        <v>0</v>
      </c>
      <c r="S926" s="2">
        <v>0</v>
      </c>
      <c r="T926">
        <f t="shared" si="56"/>
        <v>0.4</v>
      </c>
      <c r="U926">
        <f t="shared" si="57"/>
        <v>0.8</v>
      </c>
      <c r="V926">
        <f t="shared" si="58"/>
        <v>0.76742949999999999</v>
      </c>
      <c r="W926">
        <f t="shared" si="59"/>
        <v>0.62860032500000007</v>
      </c>
    </row>
    <row r="927" spans="1:23" x14ac:dyDescent="0.25">
      <c r="A927" t="s">
        <v>3463</v>
      </c>
      <c r="B927" s="1">
        <v>43211</v>
      </c>
      <c r="C927" t="s">
        <v>3464</v>
      </c>
      <c r="D927" t="s">
        <v>3465</v>
      </c>
      <c r="E927" t="s">
        <v>3466</v>
      </c>
      <c r="F927" s="1">
        <v>43197</v>
      </c>
      <c r="G927">
        <v>1</v>
      </c>
      <c r="H927">
        <v>716164</v>
      </c>
      <c r="I927">
        <v>21804</v>
      </c>
      <c r="J927">
        <v>301</v>
      </c>
      <c r="K927">
        <v>2219</v>
      </c>
      <c r="L927" t="b">
        <v>0</v>
      </c>
      <c r="M927" t="b">
        <v>0</v>
      </c>
      <c r="N927" t="b">
        <v>0</v>
      </c>
      <c r="O927">
        <v>14</v>
      </c>
      <c r="P927">
        <v>6</v>
      </c>
      <c r="Q927" s="2">
        <v>0.03</v>
      </c>
      <c r="R927" s="2">
        <v>0</v>
      </c>
      <c r="S927" s="2">
        <v>0</v>
      </c>
      <c r="T927">
        <f t="shared" si="56"/>
        <v>0.4</v>
      </c>
      <c r="U927">
        <f t="shared" si="57"/>
        <v>3.2000000000000006</v>
      </c>
      <c r="V927">
        <f t="shared" si="58"/>
        <v>0.65808200000000006</v>
      </c>
      <c r="W927">
        <f t="shared" si="59"/>
        <v>1.1903287000000002</v>
      </c>
    </row>
    <row r="928" spans="1:23" x14ac:dyDescent="0.25">
      <c r="A928" t="s">
        <v>3467</v>
      </c>
      <c r="B928" s="1">
        <v>43131</v>
      </c>
      <c r="C928" t="s">
        <v>3468</v>
      </c>
      <c r="D928" t="s">
        <v>3469</v>
      </c>
      <c r="E928" t="s">
        <v>3470</v>
      </c>
      <c r="F928" s="1">
        <v>43124</v>
      </c>
      <c r="G928">
        <v>1</v>
      </c>
      <c r="H928">
        <v>7227939</v>
      </c>
      <c r="I928">
        <v>72979</v>
      </c>
      <c r="J928">
        <v>6069</v>
      </c>
      <c r="K928">
        <v>12587</v>
      </c>
      <c r="L928" t="b">
        <v>0</v>
      </c>
      <c r="M928" t="b">
        <v>0</v>
      </c>
      <c r="N928" t="b">
        <v>0</v>
      </c>
      <c r="O928">
        <v>7</v>
      </c>
      <c r="P928">
        <v>7</v>
      </c>
      <c r="Q928" s="2">
        <v>0.01</v>
      </c>
      <c r="R928" s="2">
        <v>0</v>
      </c>
      <c r="S928" s="2">
        <v>0</v>
      </c>
      <c r="T928">
        <f t="shared" si="56"/>
        <v>0.4</v>
      </c>
      <c r="U928">
        <f t="shared" si="57"/>
        <v>5.6000000000000005</v>
      </c>
      <c r="V928">
        <f t="shared" si="58"/>
        <v>3.7139695000000001</v>
      </c>
      <c r="W928">
        <f t="shared" si="59"/>
        <v>2.8598893250000001</v>
      </c>
    </row>
    <row r="929" spans="1:23" x14ac:dyDescent="0.25">
      <c r="A929" t="s">
        <v>3471</v>
      </c>
      <c r="B929" s="1">
        <v>43073</v>
      </c>
      <c r="C929" t="s">
        <v>3472</v>
      </c>
      <c r="D929" t="s">
        <v>166</v>
      </c>
      <c r="E929" t="s">
        <v>941</v>
      </c>
      <c r="F929" s="1">
        <v>43069</v>
      </c>
      <c r="G929">
        <v>1</v>
      </c>
      <c r="H929">
        <v>27945</v>
      </c>
      <c r="I929">
        <v>736</v>
      </c>
      <c r="J929">
        <v>33</v>
      </c>
      <c r="K929">
        <v>97</v>
      </c>
      <c r="L929" t="b">
        <v>0</v>
      </c>
      <c r="M929" t="b">
        <v>0</v>
      </c>
      <c r="N929" t="b">
        <v>0</v>
      </c>
      <c r="O929">
        <v>4</v>
      </c>
      <c r="P929">
        <v>2</v>
      </c>
      <c r="Q929" s="2">
        <v>0.03</v>
      </c>
      <c r="R929" s="2">
        <v>0</v>
      </c>
      <c r="S929" s="2">
        <v>0</v>
      </c>
      <c r="T929">
        <f t="shared" si="56"/>
        <v>0.4</v>
      </c>
      <c r="U929">
        <f t="shared" si="57"/>
        <v>1.2000000000000002</v>
      </c>
      <c r="V929">
        <f t="shared" si="58"/>
        <v>0.31397249999999999</v>
      </c>
      <c r="W929">
        <f t="shared" si="59"/>
        <v>0.56989037500000006</v>
      </c>
    </row>
    <row r="930" spans="1:23" x14ac:dyDescent="0.25">
      <c r="A930" t="s">
        <v>3473</v>
      </c>
      <c r="B930" s="1">
        <v>43140</v>
      </c>
      <c r="C930" t="s">
        <v>3474</v>
      </c>
      <c r="D930" t="s">
        <v>3475</v>
      </c>
      <c r="E930" t="s">
        <v>3476</v>
      </c>
      <c r="F930" s="1">
        <v>43134</v>
      </c>
      <c r="G930">
        <v>1</v>
      </c>
      <c r="H930">
        <v>27178</v>
      </c>
      <c r="I930">
        <v>242</v>
      </c>
      <c r="J930">
        <v>25</v>
      </c>
      <c r="K930">
        <v>85</v>
      </c>
      <c r="L930" t="b">
        <v>0</v>
      </c>
      <c r="M930" t="b">
        <v>0</v>
      </c>
      <c r="N930" t="b">
        <v>0</v>
      </c>
      <c r="O930">
        <v>6</v>
      </c>
      <c r="P930">
        <v>6</v>
      </c>
      <c r="Q930" s="2">
        <v>0.01</v>
      </c>
      <c r="R930" s="2">
        <v>0</v>
      </c>
      <c r="S930" s="2">
        <v>0</v>
      </c>
      <c r="T930">
        <f t="shared" si="56"/>
        <v>0.4</v>
      </c>
      <c r="U930">
        <f t="shared" si="57"/>
        <v>4.8000000000000007</v>
      </c>
      <c r="V930">
        <f t="shared" si="58"/>
        <v>0.11358900000000001</v>
      </c>
      <c r="W930">
        <f t="shared" si="59"/>
        <v>1.3997561500000004</v>
      </c>
    </row>
    <row r="931" spans="1:23" x14ac:dyDescent="0.25">
      <c r="A931" t="s">
        <v>3477</v>
      </c>
      <c r="B931" s="1">
        <v>43237</v>
      </c>
      <c r="C931" t="s">
        <v>3478</v>
      </c>
      <c r="D931" t="s">
        <v>3479</v>
      </c>
      <c r="E931" t="s">
        <v>3480</v>
      </c>
      <c r="F931" s="1">
        <v>43220</v>
      </c>
      <c r="G931">
        <v>1</v>
      </c>
      <c r="H931">
        <v>619443</v>
      </c>
      <c r="I931">
        <v>6665</v>
      </c>
      <c r="J931">
        <v>1158</v>
      </c>
      <c r="K931">
        <v>1171</v>
      </c>
      <c r="L931" t="b">
        <v>0</v>
      </c>
      <c r="M931" t="b">
        <v>0</v>
      </c>
      <c r="N931" t="b">
        <v>0</v>
      </c>
      <c r="O931">
        <v>17</v>
      </c>
      <c r="P931">
        <v>15</v>
      </c>
      <c r="Q931" s="2">
        <v>0.01</v>
      </c>
      <c r="R931" s="2">
        <v>0</v>
      </c>
      <c r="S931" s="2">
        <v>0</v>
      </c>
      <c r="T931">
        <f t="shared" si="56"/>
        <v>0.4</v>
      </c>
      <c r="U931">
        <f t="shared" si="57"/>
        <v>11.6</v>
      </c>
      <c r="V931">
        <f t="shared" si="58"/>
        <v>0.40972149999999996</v>
      </c>
      <c r="W931">
        <f t="shared" si="59"/>
        <v>3.203402525</v>
      </c>
    </row>
    <row r="932" spans="1:23" x14ac:dyDescent="0.25">
      <c r="A932" t="s">
        <v>3481</v>
      </c>
      <c r="B932" s="1">
        <v>43118</v>
      </c>
      <c r="C932" t="s">
        <v>3482</v>
      </c>
      <c r="D932" t="s">
        <v>3483</v>
      </c>
      <c r="E932" t="s">
        <v>3484</v>
      </c>
      <c r="F932" s="1">
        <v>43111</v>
      </c>
      <c r="G932">
        <v>1</v>
      </c>
      <c r="H932">
        <v>2504920</v>
      </c>
      <c r="I932">
        <v>100045</v>
      </c>
      <c r="J932">
        <v>1741</v>
      </c>
      <c r="K932">
        <v>3012</v>
      </c>
      <c r="L932" t="b">
        <v>0</v>
      </c>
      <c r="M932" t="b">
        <v>0</v>
      </c>
      <c r="N932" t="b">
        <v>0</v>
      </c>
      <c r="O932">
        <v>7</v>
      </c>
      <c r="P932">
        <v>7</v>
      </c>
      <c r="Q932" s="2">
        <v>0.04</v>
      </c>
      <c r="R932" s="2">
        <v>0</v>
      </c>
      <c r="S932" s="2">
        <v>0</v>
      </c>
      <c r="T932">
        <f t="shared" si="56"/>
        <v>0.4</v>
      </c>
      <c r="U932">
        <f t="shared" si="57"/>
        <v>5.6000000000000005</v>
      </c>
      <c r="V932">
        <f t="shared" si="58"/>
        <v>1.65246</v>
      </c>
      <c r="W932">
        <f t="shared" si="59"/>
        <v>2.1383610000000002</v>
      </c>
    </row>
    <row r="933" spans="1:23" x14ac:dyDescent="0.25">
      <c r="A933" t="s">
        <v>3485</v>
      </c>
      <c r="B933" s="1">
        <v>43117</v>
      </c>
      <c r="C933" t="s">
        <v>3486</v>
      </c>
      <c r="D933" t="s">
        <v>3487</v>
      </c>
      <c r="E933" t="s">
        <v>3488</v>
      </c>
      <c r="F933" s="1">
        <v>43113</v>
      </c>
      <c r="G933">
        <v>1</v>
      </c>
      <c r="H933">
        <v>511047</v>
      </c>
      <c r="I933">
        <v>14224</v>
      </c>
      <c r="J933">
        <v>434</v>
      </c>
      <c r="K933">
        <v>187</v>
      </c>
      <c r="L933" t="b">
        <v>0</v>
      </c>
      <c r="M933" t="b">
        <v>0</v>
      </c>
      <c r="N933" t="b">
        <v>0</v>
      </c>
      <c r="O933">
        <v>4</v>
      </c>
      <c r="P933">
        <v>4</v>
      </c>
      <c r="Q933" s="2">
        <v>0.03</v>
      </c>
      <c r="R933" s="2">
        <v>0</v>
      </c>
      <c r="S933" s="2">
        <v>0</v>
      </c>
      <c r="T933">
        <f t="shared" si="56"/>
        <v>0.4</v>
      </c>
      <c r="U933">
        <f t="shared" si="57"/>
        <v>3.2</v>
      </c>
      <c r="V933">
        <f t="shared" si="58"/>
        <v>0.55552350000000006</v>
      </c>
      <c r="W933">
        <f t="shared" si="59"/>
        <v>1.154433225</v>
      </c>
    </row>
    <row r="934" spans="1:23" x14ac:dyDescent="0.25">
      <c r="A934" t="s">
        <v>3489</v>
      </c>
      <c r="B934" s="1">
        <v>43137</v>
      </c>
      <c r="C934" t="s">
        <v>3490</v>
      </c>
      <c r="D934" t="s">
        <v>403</v>
      </c>
      <c r="E934" t="s">
        <v>3491</v>
      </c>
      <c r="F934" s="1">
        <v>43136</v>
      </c>
      <c r="G934">
        <v>1</v>
      </c>
      <c r="H934">
        <v>1575608</v>
      </c>
      <c r="I934">
        <v>15910</v>
      </c>
      <c r="J934">
        <v>634</v>
      </c>
      <c r="K934">
        <v>3032</v>
      </c>
      <c r="L934" t="b">
        <v>0</v>
      </c>
      <c r="M934" t="b">
        <v>0</v>
      </c>
      <c r="N934" t="b">
        <v>0</v>
      </c>
      <c r="O934">
        <v>1</v>
      </c>
      <c r="P934">
        <v>2</v>
      </c>
      <c r="Q934" s="2">
        <v>0.01</v>
      </c>
      <c r="R934" s="2">
        <v>0</v>
      </c>
      <c r="S934" s="2">
        <v>0</v>
      </c>
      <c r="T934">
        <f t="shared" si="56"/>
        <v>0.4</v>
      </c>
      <c r="U934">
        <f t="shared" si="57"/>
        <v>1.8</v>
      </c>
      <c r="V934">
        <f t="shared" si="58"/>
        <v>0.88780399999999993</v>
      </c>
      <c r="W934">
        <f t="shared" si="59"/>
        <v>0.92073139999999998</v>
      </c>
    </row>
    <row r="935" spans="1:23" x14ac:dyDescent="0.25">
      <c r="A935" t="s">
        <v>3492</v>
      </c>
      <c r="B935" s="1">
        <v>43088</v>
      </c>
      <c r="C935" t="s">
        <v>3493</v>
      </c>
      <c r="D935" t="s">
        <v>1158</v>
      </c>
      <c r="E935" t="s">
        <v>3494</v>
      </c>
      <c r="F935" s="1">
        <v>43086</v>
      </c>
      <c r="G935">
        <v>1</v>
      </c>
      <c r="H935">
        <v>165337</v>
      </c>
      <c r="I935">
        <v>5717</v>
      </c>
      <c r="J935">
        <v>212</v>
      </c>
      <c r="K935">
        <v>613</v>
      </c>
      <c r="L935" t="b">
        <v>0</v>
      </c>
      <c r="M935" t="b">
        <v>0</v>
      </c>
      <c r="N935" t="b">
        <v>0</v>
      </c>
      <c r="O935">
        <v>2</v>
      </c>
      <c r="P935">
        <v>2</v>
      </c>
      <c r="Q935" s="2">
        <v>0.03</v>
      </c>
      <c r="R935" s="2">
        <v>0</v>
      </c>
      <c r="S935" s="2">
        <v>0</v>
      </c>
      <c r="T935">
        <f t="shared" si="56"/>
        <v>0.4</v>
      </c>
      <c r="U935">
        <f t="shared" si="57"/>
        <v>1.6</v>
      </c>
      <c r="V935">
        <f t="shared" si="58"/>
        <v>0.38266849999999997</v>
      </c>
      <c r="W935">
        <f t="shared" si="59"/>
        <v>0.69393397499999998</v>
      </c>
    </row>
    <row r="936" spans="1:23" x14ac:dyDescent="0.25">
      <c r="A936" t="s">
        <v>3495</v>
      </c>
      <c r="B936" s="1">
        <v>43120</v>
      </c>
      <c r="C936" t="s">
        <v>3496</v>
      </c>
      <c r="D936" t="s">
        <v>700</v>
      </c>
      <c r="E936" t="s">
        <v>3497</v>
      </c>
      <c r="F936" s="1">
        <v>43114</v>
      </c>
      <c r="G936">
        <v>1</v>
      </c>
      <c r="H936">
        <v>28271</v>
      </c>
      <c r="I936">
        <v>208</v>
      </c>
      <c r="J936">
        <v>52</v>
      </c>
      <c r="K936">
        <v>217</v>
      </c>
      <c r="L936" t="b">
        <v>0</v>
      </c>
      <c r="M936" t="b">
        <v>0</v>
      </c>
      <c r="N936" t="b">
        <v>0</v>
      </c>
      <c r="O936">
        <v>6</v>
      </c>
      <c r="P936">
        <v>6</v>
      </c>
      <c r="Q936" s="2">
        <v>0.01</v>
      </c>
      <c r="R936" s="2">
        <v>0</v>
      </c>
      <c r="S936" s="2">
        <v>0.01</v>
      </c>
      <c r="T936">
        <f t="shared" si="56"/>
        <v>0.4</v>
      </c>
      <c r="U936">
        <f t="shared" si="57"/>
        <v>4.8000000000000007</v>
      </c>
      <c r="V936">
        <f t="shared" si="58"/>
        <v>0.3641355</v>
      </c>
      <c r="W936">
        <f t="shared" si="59"/>
        <v>1.4874474250000003</v>
      </c>
    </row>
    <row r="937" spans="1:23" x14ac:dyDescent="0.25">
      <c r="A937" t="s">
        <v>3498</v>
      </c>
      <c r="B937" s="1">
        <v>43062</v>
      </c>
      <c r="C937" t="s">
        <v>3499</v>
      </c>
      <c r="D937" t="s">
        <v>1335</v>
      </c>
      <c r="E937" t="s">
        <v>3500</v>
      </c>
      <c r="F937" s="1">
        <v>43054</v>
      </c>
      <c r="G937">
        <v>1</v>
      </c>
      <c r="H937">
        <v>12382809</v>
      </c>
      <c r="I937">
        <v>328876</v>
      </c>
      <c r="J937">
        <v>7238</v>
      </c>
      <c r="K937">
        <v>14836</v>
      </c>
      <c r="L937" t="b">
        <v>0</v>
      </c>
      <c r="M937" t="b">
        <v>0</v>
      </c>
      <c r="N937" t="b">
        <v>0</v>
      </c>
      <c r="O937">
        <v>8</v>
      </c>
      <c r="P937">
        <v>8</v>
      </c>
      <c r="Q937" s="2">
        <v>0.03</v>
      </c>
      <c r="R937" s="2">
        <v>0</v>
      </c>
      <c r="S937" s="2">
        <v>0</v>
      </c>
      <c r="T937">
        <f t="shared" si="56"/>
        <v>0.4</v>
      </c>
      <c r="U937">
        <f t="shared" si="57"/>
        <v>6.4</v>
      </c>
      <c r="V937">
        <f t="shared" si="58"/>
        <v>6.4914044999999998</v>
      </c>
      <c r="W937">
        <f t="shared" si="59"/>
        <v>4.0319915750000002</v>
      </c>
    </row>
    <row r="938" spans="1:23" x14ac:dyDescent="0.25">
      <c r="A938" t="s">
        <v>3501</v>
      </c>
      <c r="B938" s="1">
        <v>43077</v>
      </c>
      <c r="C938" t="s">
        <v>3502</v>
      </c>
      <c r="D938" t="s">
        <v>2622</v>
      </c>
      <c r="E938" t="s">
        <v>3503</v>
      </c>
      <c r="F938" s="1">
        <v>43071</v>
      </c>
      <c r="G938">
        <v>1</v>
      </c>
      <c r="H938">
        <v>631310</v>
      </c>
      <c r="I938">
        <v>35839</v>
      </c>
      <c r="J938">
        <v>508</v>
      </c>
      <c r="K938">
        <v>2310</v>
      </c>
      <c r="L938" t="b">
        <v>0</v>
      </c>
      <c r="M938" t="b">
        <v>0</v>
      </c>
      <c r="N938" t="b">
        <v>0</v>
      </c>
      <c r="O938">
        <v>6</v>
      </c>
      <c r="P938">
        <v>6</v>
      </c>
      <c r="Q938" s="2">
        <v>0.06</v>
      </c>
      <c r="R938" s="2">
        <v>0</v>
      </c>
      <c r="S938" s="2">
        <v>0</v>
      </c>
      <c r="T938">
        <f t="shared" si="56"/>
        <v>0.4</v>
      </c>
      <c r="U938">
        <f t="shared" si="57"/>
        <v>4.8000000000000007</v>
      </c>
      <c r="V938">
        <f t="shared" si="58"/>
        <v>0.91565499999999989</v>
      </c>
      <c r="W938">
        <f t="shared" si="59"/>
        <v>1.6804792500000003</v>
      </c>
    </row>
    <row r="939" spans="1:23" x14ac:dyDescent="0.25">
      <c r="A939" t="s">
        <v>3504</v>
      </c>
      <c r="B939" s="1">
        <v>43087</v>
      </c>
      <c r="C939" t="s">
        <v>3505</v>
      </c>
      <c r="D939" t="s">
        <v>444</v>
      </c>
      <c r="E939" t="s">
        <v>3506</v>
      </c>
      <c r="F939" s="1">
        <v>43083</v>
      </c>
      <c r="G939">
        <v>1</v>
      </c>
      <c r="H939">
        <v>1263104</v>
      </c>
      <c r="I939">
        <v>5930</v>
      </c>
      <c r="J939">
        <v>132439</v>
      </c>
      <c r="K939">
        <v>23543</v>
      </c>
      <c r="L939" t="b">
        <v>0</v>
      </c>
      <c r="M939" t="b">
        <v>0</v>
      </c>
      <c r="N939" t="b">
        <v>0</v>
      </c>
      <c r="O939">
        <v>4</v>
      </c>
      <c r="P939">
        <v>4</v>
      </c>
      <c r="Q939" s="2">
        <v>0</v>
      </c>
      <c r="R939" s="2">
        <v>-0.1</v>
      </c>
      <c r="S939" s="2">
        <v>0.02</v>
      </c>
      <c r="T939">
        <f t="shared" si="56"/>
        <v>0.4</v>
      </c>
      <c r="U939">
        <f t="shared" si="57"/>
        <v>3.2</v>
      </c>
      <c r="V939">
        <f t="shared" si="58"/>
        <v>-0.368448</v>
      </c>
      <c r="W939">
        <f t="shared" si="59"/>
        <v>0.83104320000000009</v>
      </c>
    </row>
    <row r="940" spans="1:23" x14ac:dyDescent="0.25">
      <c r="A940" t="s">
        <v>3507</v>
      </c>
      <c r="B940" s="1">
        <v>43118</v>
      </c>
      <c r="C940" t="s">
        <v>3508</v>
      </c>
      <c r="D940" t="s">
        <v>2564</v>
      </c>
      <c r="E940" t="s">
        <v>3509</v>
      </c>
      <c r="F940" s="1">
        <v>43113</v>
      </c>
      <c r="G940">
        <v>1</v>
      </c>
      <c r="H940">
        <v>74582</v>
      </c>
      <c r="I940">
        <v>2627</v>
      </c>
      <c r="J940">
        <v>143</v>
      </c>
      <c r="K940">
        <v>713</v>
      </c>
      <c r="L940" t="b">
        <v>0</v>
      </c>
      <c r="M940" t="b">
        <v>0</v>
      </c>
      <c r="N940" t="b">
        <v>0</v>
      </c>
      <c r="O940">
        <v>5</v>
      </c>
      <c r="P940">
        <v>5</v>
      </c>
      <c r="Q940" s="2">
        <v>0.04</v>
      </c>
      <c r="R940" s="2">
        <v>0</v>
      </c>
      <c r="S940" s="2">
        <v>0.01</v>
      </c>
      <c r="T940">
        <f t="shared" si="56"/>
        <v>0.4</v>
      </c>
      <c r="U940">
        <f t="shared" si="57"/>
        <v>4</v>
      </c>
      <c r="V940">
        <f t="shared" si="58"/>
        <v>0.6872910000000001</v>
      </c>
      <c r="W940">
        <f t="shared" si="59"/>
        <v>1.4005518500000003</v>
      </c>
    </row>
    <row r="941" spans="1:23" x14ac:dyDescent="0.25">
      <c r="A941" t="s">
        <v>3510</v>
      </c>
      <c r="B941" s="1">
        <v>43204</v>
      </c>
      <c r="C941" t="s">
        <v>3511</v>
      </c>
      <c r="D941" t="s">
        <v>3512</v>
      </c>
      <c r="E941" t="s">
        <v>3513</v>
      </c>
      <c r="F941" s="1">
        <v>43186</v>
      </c>
      <c r="G941">
        <v>1</v>
      </c>
      <c r="H941">
        <v>223020</v>
      </c>
      <c r="I941">
        <v>2648</v>
      </c>
      <c r="J941">
        <v>170</v>
      </c>
      <c r="K941">
        <v>357</v>
      </c>
      <c r="L941" t="b">
        <v>0</v>
      </c>
      <c r="M941" t="b">
        <v>0</v>
      </c>
      <c r="N941" t="b">
        <v>0</v>
      </c>
      <c r="O941">
        <v>18</v>
      </c>
      <c r="P941">
        <v>7</v>
      </c>
      <c r="Q941" s="2">
        <v>0.01</v>
      </c>
      <c r="R941" s="2">
        <v>0</v>
      </c>
      <c r="S941" s="2">
        <v>0</v>
      </c>
      <c r="T941">
        <f t="shared" si="56"/>
        <v>0.4</v>
      </c>
      <c r="U941">
        <f t="shared" si="57"/>
        <v>3.4000000000000004</v>
      </c>
      <c r="V941">
        <f t="shared" si="58"/>
        <v>0.21151</v>
      </c>
      <c r="W941">
        <f t="shared" si="59"/>
        <v>1.0840285000000003</v>
      </c>
    </row>
    <row r="942" spans="1:23" x14ac:dyDescent="0.25">
      <c r="A942" t="s">
        <v>3514</v>
      </c>
      <c r="B942" s="1">
        <v>43081</v>
      </c>
      <c r="C942" t="s">
        <v>3515</v>
      </c>
      <c r="D942" t="s">
        <v>355</v>
      </c>
      <c r="E942" t="s">
        <v>3516</v>
      </c>
      <c r="F942" s="1">
        <v>43080</v>
      </c>
      <c r="G942">
        <v>1</v>
      </c>
      <c r="H942">
        <v>110750</v>
      </c>
      <c r="I942">
        <v>1987</v>
      </c>
      <c r="J942">
        <v>120</v>
      </c>
      <c r="K942">
        <v>182</v>
      </c>
      <c r="L942" t="b">
        <v>0</v>
      </c>
      <c r="M942" t="b">
        <v>0</v>
      </c>
      <c r="N942" t="b">
        <v>0</v>
      </c>
      <c r="O942">
        <v>1</v>
      </c>
      <c r="P942">
        <v>1</v>
      </c>
      <c r="Q942" s="2">
        <v>0.02</v>
      </c>
      <c r="R942" s="2">
        <v>0</v>
      </c>
      <c r="S942" s="2">
        <v>0</v>
      </c>
      <c r="T942">
        <f t="shared" si="56"/>
        <v>0.4</v>
      </c>
      <c r="U942">
        <f t="shared" si="57"/>
        <v>0.8</v>
      </c>
      <c r="V942">
        <f t="shared" si="58"/>
        <v>0.25537500000000002</v>
      </c>
      <c r="W942">
        <f t="shared" si="59"/>
        <v>0.44938125000000007</v>
      </c>
    </row>
    <row r="943" spans="1:23" x14ac:dyDescent="0.25">
      <c r="A943" t="s">
        <v>3517</v>
      </c>
      <c r="B943" s="1">
        <v>43195</v>
      </c>
      <c r="C943" t="s">
        <v>3518</v>
      </c>
      <c r="D943" t="s">
        <v>3519</v>
      </c>
      <c r="E943" t="s">
        <v>3520</v>
      </c>
      <c r="F943" s="1">
        <v>43187</v>
      </c>
      <c r="G943">
        <v>1</v>
      </c>
      <c r="H943">
        <v>1449022</v>
      </c>
      <c r="I943">
        <v>96552</v>
      </c>
      <c r="J943">
        <v>2627</v>
      </c>
      <c r="K943">
        <v>4720</v>
      </c>
      <c r="L943" t="b">
        <v>0</v>
      </c>
      <c r="M943" t="b">
        <v>0</v>
      </c>
      <c r="N943" t="b">
        <v>0</v>
      </c>
      <c r="O943">
        <v>8</v>
      </c>
      <c r="P943">
        <v>8</v>
      </c>
      <c r="Q943" s="2">
        <v>7.0000000000000007E-2</v>
      </c>
      <c r="R943" s="2">
        <v>0</v>
      </c>
      <c r="S943" s="2">
        <v>0</v>
      </c>
      <c r="T943">
        <f t="shared" si="56"/>
        <v>0.4</v>
      </c>
      <c r="U943">
        <f t="shared" si="57"/>
        <v>6.4</v>
      </c>
      <c r="V943">
        <f t="shared" si="58"/>
        <v>1.4245110000000001</v>
      </c>
      <c r="W943">
        <f t="shared" si="59"/>
        <v>2.2585788500000001</v>
      </c>
    </row>
    <row r="944" spans="1:23" x14ac:dyDescent="0.25">
      <c r="A944" t="s">
        <v>3521</v>
      </c>
      <c r="B944" s="1">
        <v>43124</v>
      </c>
      <c r="C944" t="s">
        <v>3522</v>
      </c>
      <c r="D944" t="s">
        <v>1986</v>
      </c>
      <c r="E944" t="s">
        <v>3523</v>
      </c>
      <c r="F944" s="1">
        <v>43117</v>
      </c>
      <c r="G944">
        <v>1</v>
      </c>
      <c r="H944">
        <v>1503192</v>
      </c>
      <c r="I944">
        <v>96477</v>
      </c>
      <c r="J944">
        <v>5226</v>
      </c>
      <c r="K944">
        <v>60276</v>
      </c>
      <c r="L944" t="b">
        <v>0</v>
      </c>
      <c r="M944" t="b">
        <v>0</v>
      </c>
      <c r="N944" t="b">
        <v>0</v>
      </c>
      <c r="O944">
        <v>7</v>
      </c>
      <c r="P944">
        <v>7</v>
      </c>
      <c r="Q944" s="2">
        <v>0.06</v>
      </c>
      <c r="R944" s="2">
        <v>0</v>
      </c>
      <c r="S944" s="2">
        <v>0.04</v>
      </c>
      <c r="T944">
        <f t="shared" si="56"/>
        <v>0.4</v>
      </c>
      <c r="U944">
        <f t="shared" si="57"/>
        <v>5.6000000000000005</v>
      </c>
      <c r="V944">
        <f t="shared" si="58"/>
        <v>2.3515959999999998</v>
      </c>
      <c r="W944">
        <f t="shared" si="59"/>
        <v>2.3830586</v>
      </c>
    </row>
    <row r="945" spans="1:23" x14ac:dyDescent="0.25">
      <c r="A945" t="s">
        <v>3524</v>
      </c>
      <c r="B945" s="1">
        <v>43102</v>
      </c>
      <c r="C945" t="s">
        <v>3525</v>
      </c>
      <c r="D945" t="s">
        <v>3526</v>
      </c>
      <c r="E945" t="s">
        <v>3527</v>
      </c>
      <c r="F945" s="1">
        <v>43089</v>
      </c>
      <c r="G945">
        <v>1</v>
      </c>
      <c r="H945">
        <v>4376750</v>
      </c>
      <c r="I945">
        <v>52381</v>
      </c>
      <c r="J945">
        <v>3744</v>
      </c>
      <c r="K945">
        <v>2881</v>
      </c>
      <c r="L945" t="b">
        <v>0</v>
      </c>
      <c r="M945" t="b">
        <v>0</v>
      </c>
      <c r="N945" t="b">
        <v>0</v>
      </c>
      <c r="O945">
        <v>13</v>
      </c>
      <c r="P945">
        <v>13</v>
      </c>
      <c r="Q945" s="2">
        <v>0.01</v>
      </c>
      <c r="R945" s="2">
        <v>0</v>
      </c>
      <c r="S945" s="2">
        <v>0</v>
      </c>
      <c r="T945">
        <f t="shared" si="56"/>
        <v>0.4</v>
      </c>
      <c r="U945">
        <f t="shared" si="57"/>
        <v>10.4</v>
      </c>
      <c r="V945">
        <f t="shared" si="58"/>
        <v>2.2883749999999998</v>
      </c>
      <c r="W945">
        <f t="shared" si="59"/>
        <v>3.5609312500000003</v>
      </c>
    </row>
    <row r="946" spans="1:23" x14ac:dyDescent="0.25">
      <c r="A946" t="s">
        <v>3528</v>
      </c>
      <c r="B946" s="1">
        <v>43239</v>
      </c>
      <c r="C946" t="s">
        <v>3529</v>
      </c>
      <c r="D946" t="s">
        <v>3530</v>
      </c>
      <c r="E946" t="s">
        <v>3531</v>
      </c>
      <c r="F946" s="1">
        <v>43219</v>
      </c>
      <c r="G946">
        <v>1</v>
      </c>
      <c r="H946">
        <v>7127666</v>
      </c>
      <c r="I946">
        <v>130249</v>
      </c>
      <c r="J946">
        <v>39174</v>
      </c>
      <c r="K946">
        <v>29855</v>
      </c>
      <c r="L946" t="b">
        <v>0</v>
      </c>
      <c r="M946" t="b">
        <v>0</v>
      </c>
      <c r="N946" t="b">
        <v>0</v>
      </c>
      <c r="O946">
        <v>20</v>
      </c>
      <c r="P946">
        <v>18</v>
      </c>
      <c r="Q946" s="2">
        <v>0.02</v>
      </c>
      <c r="R946" s="2">
        <v>-0.01</v>
      </c>
      <c r="S946" s="2">
        <v>0</v>
      </c>
      <c r="T946">
        <f t="shared" si="56"/>
        <v>0.4</v>
      </c>
      <c r="U946">
        <f t="shared" si="57"/>
        <v>14</v>
      </c>
      <c r="V946">
        <f t="shared" si="58"/>
        <v>3.6138330000000001</v>
      </c>
      <c r="W946">
        <f t="shared" si="59"/>
        <v>4.92484155</v>
      </c>
    </row>
    <row r="947" spans="1:23" x14ac:dyDescent="0.25">
      <c r="A947" t="s">
        <v>3532</v>
      </c>
      <c r="B947" s="1">
        <v>43103</v>
      </c>
      <c r="C947" t="s">
        <v>3533</v>
      </c>
      <c r="D947" t="s">
        <v>2177</v>
      </c>
      <c r="E947" t="s">
        <v>3534</v>
      </c>
      <c r="F947" s="1">
        <v>43098</v>
      </c>
      <c r="G947">
        <v>1</v>
      </c>
      <c r="H947">
        <v>220181</v>
      </c>
      <c r="I947">
        <v>12096</v>
      </c>
      <c r="J947">
        <v>263</v>
      </c>
      <c r="K947">
        <v>4746</v>
      </c>
      <c r="L947" t="b">
        <v>0</v>
      </c>
      <c r="M947" t="b">
        <v>0</v>
      </c>
      <c r="N947" t="b">
        <v>0</v>
      </c>
      <c r="O947">
        <v>5</v>
      </c>
      <c r="P947">
        <v>4</v>
      </c>
      <c r="Q947" s="2">
        <v>0.05</v>
      </c>
      <c r="R947" s="2">
        <v>0</v>
      </c>
      <c r="S947" s="2">
        <v>0.02</v>
      </c>
      <c r="T947">
        <f t="shared" si="56"/>
        <v>0.4</v>
      </c>
      <c r="U947">
        <f t="shared" si="57"/>
        <v>3</v>
      </c>
      <c r="V947">
        <f t="shared" si="58"/>
        <v>1.1100905000000001</v>
      </c>
      <c r="W947">
        <f t="shared" si="59"/>
        <v>1.298531675</v>
      </c>
    </row>
    <row r="948" spans="1:23" x14ac:dyDescent="0.25">
      <c r="A948" t="s">
        <v>3535</v>
      </c>
      <c r="B948" s="1">
        <v>43211</v>
      </c>
      <c r="C948" t="s">
        <v>3536</v>
      </c>
      <c r="D948" t="s">
        <v>506</v>
      </c>
      <c r="E948" t="s">
        <v>3537</v>
      </c>
      <c r="F948" s="1">
        <v>43197</v>
      </c>
      <c r="G948">
        <v>1</v>
      </c>
      <c r="H948">
        <v>295995</v>
      </c>
      <c r="I948">
        <v>14323</v>
      </c>
      <c r="J948">
        <v>283</v>
      </c>
      <c r="K948">
        <v>2133</v>
      </c>
      <c r="L948" t="b">
        <v>0</v>
      </c>
      <c r="M948" t="b">
        <v>0</v>
      </c>
      <c r="N948" t="b">
        <v>0</v>
      </c>
      <c r="O948">
        <v>14</v>
      </c>
      <c r="P948">
        <v>8</v>
      </c>
      <c r="Q948" s="2">
        <v>0.05</v>
      </c>
      <c r="R948" s="2">
        <v>0</v>
      </c>
      <c r="S948" s="2">
        <v>0.01</v>
      </c>
      <c r="T948">
        <f t="shared" si="56"/>
        <v>0.4</v>
      </c>
      <c r="U948">
        <f t="shared" si="57"/>
        <v>5.2</v>
      </c>
      <c r="V948">
        <f t="shared" si="58"/>
        <v>0.89799750000000012</v>
      </c>
      <c r="W948">
        <f t="shared" si="59"/>
        <v>1.774299125</v>
      </c>
    </row>
    <row r="949" spans="1:23" x14ac:dyDescent="0.25">
      <c r="A949" t="s">
        <v>3538</v>
      </c>
      <c r="B949" s="1">
        <v>43127</v>
      </c>
      <c r="C949" t="s">
        <v>3539</v>
      </c>
      <c r="D949" t="s">
        <v>403</v>
      </c>
      <c r="E949" t="s">
        <v>3540</v>
      </c>
      <c r="F949" s="1">
        <v>43124</v>
      </c>
      <c r="G949">
        <v>1</v>
      </c>
      <c r="H949">
        <v>360896</v>
      </c>
      <c r="I949">
        <v>4444</v>
      </c>
      <c r="J949">
        <v>367</v>
      </c>
      <c r="K949">
        <v>772</v>
      </c>
      <c r="L949" t="b">
        <v>0</v>
      </c>
      <c r="M949" t="b">
        <v>0</v>
      </c>
      <c r="N949" t="b">
        <v>0</v>
      </c>
      <c r="O949">
        <v>3</v>
      </c>
      <c r="P949">
        <v>3</v>
      </c>
      <c r="Q949" s="2">
        <v>0.01</v>
      </c>
      <c r="R949" s="2">
        <v>0</v>
      </c>
      <c r="S949" s="2">
        <v>0</v>
      </c>
      <c r="T949">
        <f t="shared" si="56"/>
        <v>0.4</v>
      </c>
      <c r="U949">
        <f t="shared" si="57"/>
        <v>2.4000000000000004</v>
      </c>
      <c r="V949">
        <f t="shared" si="58"/>
        <v>0.28044800000000003</v>
      </c>
      <c r="W949">
        <f t="shared" si="59"/>
        <v>0.85815680000000016</v>
      </c>
    </row>
    <row r="950" spans="1:23" x14ac:dyDescent="0.25">
      <c r="A950" t="s">
        <v>3541</v>
      </c>
      <c r="B950" s="1">
        <v>43106</v>
      </c>
      <c r="C950" t="s">
        <v>3542</v>
      </c>
      <c r="D950" t="s">
        <v>484</v>
      </c>
      <c r="E950" t="s">
        <v>3543</v>
      </c>
      <c r="F950" s="1">
        <v>43098</v>
      </c>
      <c r="G950">
        <v>1</v>
      </c>
      <c r="H950">
        <v>468838</v>
      </c>
      <c r="I950">
        <v>29553</v>
      </c>
      <c r="J950">
        <v>494</v>
      </c>
      <c r="K950">
        <v>1544</v>
      </c>
      <c r="L950" t="b">
        <v>0</v>
      </c>
      <c r="M950" t="b">
        <v>0</v>
      </c>
      <c r="N950" t="b">
        <v>0</v>
      </c>
      <c r="O950">
        <v>8</v>
      </c>
      <c r="P950">
        <v>7</v>
      </c>
      <c r="Q950" s="2">
        <v>0.06</v>
      </c>
      <c r="R950" s="2">
        <v>0</v>
      </c>
      <c r="S950" s="2">
        <v>0</v>
      </c>
      <c r="T950">
        <f t="shared" si="56"/>
        <v>0.4</v>
      </c>
      <c r="U950">
        <f t="shared" si="57"/>
        <v>5.4</v>
      </c>
      <c r="V950">
        <f t="shared" si="58"/>
        <v>0.83441900000000002</v>
      </c>
      <c r="W950">
        <f t="shared" si="59"/>
        <v>1.8020466500000003</v>
      </c>
    </row>
    <row r="951" spans="1:23" x14ac:dyDescent="0.25">
      <c r="A951" t="s">
        <v>3544</v>
      </c>
      <c r="B951" s="1">
        <v>43080</v>
      </c>
      <c r="C951" t="s">
        <v>3545</v>
      </c>
      <c r="D951" t="s">
        <v>3166</v>
      </c>
      <c r="E951" t="s">
        <v>3546</v>
      </c>
      <c r="F951" s="1">
        <v>43078</v>
      </c>
      <c r="G951">
        <v>1</v>
      </c>
      <c r="H951">
        <v>40499</v>
      </c>
      <c r="I951">
        <v>1326</v>
      </c>
      <c r="J951">
        <v>82</v>
      </c>
      <c r="K951">
        <v>767</v>
      </c>
      <c r="L951" t="b">
        <v>0</v>
      </c>
      <c r="M951" t="b">
        <v>0</v>
      </c>
      <c r="N951" t="b">
        <v>0</v>
      </c>
      <c r="O951">
        <v>2</v>
      </c>
      <c r="P951">
        <v>1</v>
      </c>
      <c r="Q951" s="2">
        <v>0.03</v>
      </c>
      <c r="R951" s="2">
        <v>0</v>
      </c>
      <c r="S951" s="2">
        <v>0.02</v>
      </c>
      <c r="T951">
        <f t="shared" si="56"/>
        <v>0.4</v>
      </c>
      <c r="U951">
        <f t="shared" si="57"/>
        <v>0.60000000000000009</v>
      </c>
      <c r="V951">
        <f t="shared" si="58"/>
        <v>0.82024949999999996</v>
      </c>
      <c r="W951">
        <f t="shared" si="59"/>
        <v>0.59708732499999995</v>
      </c>
    </row>
    <row r="952" spans="1:23" x14ac:dyDescent="0.25">
      <c r="A952" t="s">
        <v>3547</v>
      </c>
      <c r="B952" s="1">
        <v>43145</v>
      </c>
      <c r="C952" t="s">
        <v>3548</v>
      </c>
      <c r="D952" t="s">
        <v>655</v>
      </c>
      <c r="E952" t="s">
        <v>3549</v>
      </c>
      <c r="F952" s="1">
        <v>43136</v>
      </c>
      <c r="G952">
        <v>1</v>
      </c>
      <c r="H952">
        <v>316014</v>
      </c>
      <c r="I952">
        <v>5464</v>
      </c>
      <c r="J952">
        <v>590</v>
      </c>
      <c r="K952">
        <v>772</v>
      </c>
      <c r="L952" t="b">
        <v>0</v>
      </c>
      <c r="M952" t="b">
        <v>0</v>
      </c>
      <c r="N952" t="b">
        <v>0</v>
      </c>
      <c r="O952">
        <v>9</v>
      </c>
      <c r="P952">
        <v>6</v>
      </c>
      <c r="Q952" s="2">
        <v>0.02</v>
      </c>
      <c r="R952" s="2">
        <v>0</v>
      </c>
      <c r="S952" s="2">
        <v>0</v>
      </c>
      <c r="T952">
        <f t="shared" si="56"/>
        <v>0.4</v>
      </c>
      <c r="U952">
        <f t="shared" si="57"/>
        <v>4.2000000000000011</v>
      </c>
      <c r="V952">
        <f t="shared" si="58"/>
        <v>0.35800699999999996</v>
      </c>
      <c r="W952">
        <f t="shared" si="59"/>
        <v>1.3353024500000004</v>
      </c>
    </row>
    <row r="953" spans="1:23" x14ac:dyDescent="0.25">
      <c r="A953" t="s">
        <v>3550</v>
      </c>
      <c r="B953" s="1">
        <v>43137</v>
      </c>
      <c r="C953" t="s">
        <v>3551</v>
      </c>
      <c r="D953" t="s">
        <v>3552</v>
      </c>
      <c r="E953" t="s">
        <v>3553</v>
      </c>
      <c r="F953" s="1">
        <v>43130</v>
      </c>
      <c r="G953">
        <v>1</v>
      </c>
      <c r="H953">
        <v>703909</v>
      </c>
      <c r="I953">
        <v>12075</v>
      </c>
      <c r="J953">
        <v>295</v>
      </c>
      <c r="K953">
        <v>241</v>
      </c>
      <c r="L953" t="b">
        <v>0</v>
      </c>
      <c r="M953" t="b">
        <v>0</v>
      </c>
      <c r="N953" t="b">
        <v>0</v>
      </c>
      <c r="O953">
        <v>7</v>
      </c>
      <c r="P953">
        <v>5</v>
      </c>
      <c r="Q953" s="2">
        <v>0.02</v>
      </c>
      <c r="R953" s="2">
        <v>0</v>
      </c>
      <c r="S953" s="2">
        <v>0</v>
      </c>
      <c r="T953">
        <f t="shared" si="56"/>
        <v>0.4</v>
      </c>
      <c r="U953">
        <f t="shared" si="57"/>
        <v>3.6</v>
      </c>
      <c r="V953">
        <f t="shared" si="58"/>
        <v>0.55195450000000001</v>
      </c>
      <c r="W953">
        <f t="shared" si="59"/>
        <v>1.2531840750000001</v>
      </c>
    </row>
    <row r="954" spans="1:23" x14ac:dyDescent="0.25">
      <c r="A954" t="s">
        <v>3554</v>
      </c>
      <c r="B954" s="1">
        <v>43055</v>
      </c>
      <c r="C954" t="s">
        <v>3555</v>
      </c>
      <c r="D954" t="s">
        <v>355</v>
      </c>
      <c r="E954" t="s">
        <v>3556</v>
      </c>
      <c r="F954" s="1">
        <v>43054</v>
      </c>
      <c r="G954">
        <v>1</v>
      </c>
      <c r="H954">
        <v>1559003</v>
      </c>
      <c r="I954">
        <v>29898</v>
      </c>
      <c r="J954">
        <v>884</v>
      </c>
      <c r="K954">
        <v>1838</v>
      </c>
      <c r="L954" t="b">
        <v>0</v>
      </c>
      <c r="M954" t="b">
        <v>0</v>
      </c>
      <c r="N954" t="b">
        <v>0</v>
      </c>
      <c r="O954">
        <v>1</v>
      </c>
      <c r="P954">
        <v>1</v>
      </c>
      <c r="Q954" s="2">
        <v>0.02</v>
      </c>
      <c r="R954" s="2">
        <v>0</v>
      </c>
      <c r="S954" s="2">
        <v>0</v>
      </c>
      <c r="T954">
        <f t="shared" si="56"/>
        <v>0.4</v>
      </c>
      <c r="U954">
        <f t="shared" si="57"/>
        <v>0.8</v>
      </c>
      <c r="V954">
        <f t="shared" si="58"/>
        <v>0.97950150000000002</v>
      </c>
      <c r="W954">
        <f t="shared" si="59"/>
        <v>0.70282552499999995</v>
      </c>
    </row>
    <row r="955" spans="1:23" x14ac:dyDescent="0.25">
      <c r="A955" t="s">
        <v>3557</v>
      </c>
      <c r="B955" s="1">
        <v>43259</v>
      </c>
      <c r="C955" t="s">
        <v>3558</v>
      </c>
      <c r="D955" t="s">
        <v>3181</v>
      </c>
      <c r="E955" t="s">
        <v>3559</v>
      </c>
      <c r="F955" s="1">
        <v>43229</v>
      </c>
      <c r="G955">
        <v>1</v>
      </c>
      <c r="H955">
        <v>20934803</v>
      </c>
      <c r="I955">
        <v>359012</v>
      </c>
      <c r="J955">
        <v>9294</v>
      </c>
      <c r="K955">
        <v>12451</v>
      </c>
      <c r="L955" t="b">
        <v>0</v>
      </c>
      <c r="M955" t="b">
        <v>0</v>
      </c>
      <c r="N955" t="b">
        <v>0</v>
      </c>
      <c r="O955">
        <v>30</v>
      </c>
      <c r="P955">
        <v>29</v>
      </c>
      <c r="Q955" s="2">
        <v>0.02</v>
      </c>
      <c r="R955" s="2">
        <v>0</v>
      </c>
      <c r="S955" s="2">
        <v>0</v>
      </c>
      <c r="T955">
        <f t="shared" si="56"/>
        <v>0.4</v>
      </c>
      <c r="U955">
        <f t="shared" si="57"/>
        <v>23.000000000000004</v>
      </c>
      <c r="V955">
        <f t="shared" si="58"/>
        <v>10.667401499999999</v>
      </c>
      <c r="W955">
        <f t="shared" si="59"/>
        <v>9.6435905250000005</v>
      </c>
    </row>
    <row r="956" spans="1:23" x14ac:dyDescent="0.25">
      <c r="A956" t="s">
        <v>3560</v>
      </c>
      <c r="B956" s="1">
        <v>43066</v>
      </c>
      <c r="C956" t="s">
        <v>3561</v>
      </c>
      <c r="D956" t="s">
        <v>1078</v>
      </c>
      <c r="E956" t="s">
        <v>3562</v>
      </c>
      <c r="F956" s="1">
        <v>43061</v>
      </c>
      <c r="G956">
        <v>1</v>
      </c>
      <c r="H956">
        <v>22974</v>
      </c>
      <c r="I956">
        <v>276</v>
      </c>
      <c r="J956">
        <v>170</v>
      </c>
      <c r="K956">
        <v>654</v>
      </c>
      <c r="L956" t="b">
        <v>0</v>
      </c>
      <c r="M956" t="b">
        <v>0</v>
      </c>
      <c r="N956" t="b">
        <v>0</v>
      </c>
      <c r="O956">
        <v>5</v>
      </c>
      <c r="P956">
        <v>5</v>
      </c>
      <c r="Q956" s="2">
        <v>0.01</v>
      </c>
      <c r="R956" s="2">
        <v>-0.01</v>
      </c>
      <c r="S956" s="2">
        <v>0.03</v>
      </c>
      <c r="T956">
        <f t="shared" si="56"/>
        <v>0.4</v>
      </c>
      <c r="U956">
        <f t="shared" si="57"/>
        <v>4</v>
      </c>
      <c r="V956">
        <f t="shared" si="58"/>
        <v>0.71148699999999998</v>
      </c>
      <c r="W956">
        <f t="shared" si="59"/>
        <v>1.4090204500000001</v>
      </c>
    </row>
    <row r="957" spans="1:23" x14ac:dyDescent="0.25">
      <c r="A957" t="s">
        <v>3563</v>
      </c>
      <c r="B957" s="1">
        <v>43216</v>
      </c>
      <c r="C957" t="s">
        <v>3564</v>
      </c>
      <c r="D957" t="s">
        <v>814</v>
      </c>
      <c r="E957" t="s">
        <v>3565</v>
      </c>
      <c r="F957" s="1">
        <v>43202</v>
      </c>
      <c r="G957">
        <v>1</v>
      </c>
      <c r="H957">
        <v>356063</v>
      </c>
      <c r="I957">
        <v>13234</v>
      </c>
      <c r="J957">
        <v>230</v>
      </c>
      <c r="K957">
        <v>734</v>
      </c>
      <c r="L957" t="b">
        <v>0</v>
      </c>
      <c r="M957" t="b">
        <v>0</v>
      </c>
      <c r="N957" t="b">
        <v>0</v>
      </c>
      <c r="O957">
        <v>14</v>
      </c>
      <c r="P957">
        <v>13</v>
      </c>
      <c r="Q957" s="2">
        <v>0.04</v>
      </c>
      <c r="R957" s="2">
        <v>0</v>
      </c>
      <c r="S957" s="2">
        <v>0</v>
      </c>
      <c r="T957">
        <f t="shared" si="56"/>
        <v>0.4</v>
      </c>
      <c r="U957">
        <f t="shared" si="57"/>
        <v>10.200000000000001</v>
      </c>
      <c r="V957">
        <f t="shared" si="58"/>
        <v>0.57803150000000003</v>
      </c>
      <c r="W957">
        <f t="shared" si="59"/>
        <v>2.9123110250000006</v>
      </c>
    </row>
    <row r="958" spans="1:23" x14ac:dyDescent="0.25">
      <c r="A958" t="s">
        <v>20697</v>
      </c>
      <c r="B958" s="1">
        <v>43090</v>
      </c>
      <c r="C958" t="s">
        <v>20698</v>
      </c>
      <c r="D958" t="s">
        <v>20699</v>
      </c>
      <c r="E958" t="s">
        <v>20700</v>
      </c>
      <c r="F958" s="1">
        <v>43083</v>
      </c>
      <c r="G958">
        <v>1</v>
      </c>
      <c r="H958">
        <v>789818</v>
      </c>
      <c r="I958">
        <v>4329</v>
      </c>
      <c r="J958">
        <v>59157</v>
      </c>
      <c r="K958">
        <v>0</v>
      </c>
      <c r="L958" t="b">
        <v>1</v>
      </c>
      <c r="M958" t="b">
        <v>0</v>
      </c>
      <c r="N958" t="b">
        <v>0</v>
      </c>
      <c r="O958">
        <v>7</v>
      </c>
      <c r="P958">
        <v>8</v>
      </c>
      <c r="Q958" s="2">
        <v>0.01</v>
      </c>
      <c r="R958" s="2">
        <v>-7.0000000000000007E-2</v>
      </c>
      <c r="S958" s="2">
        <v>0</v>
      </c>
      <c r="T958">
        <f t="shared" si="56"/>
        <v>0.4</v>
      </c>
      <c r="U958">
        <f t="shared" si="57"/>
        <v>6.6000000000000005</v>
      </c>
      <c r="V958">
        <f t="shared" si="58"/>
        <v>-0.55509100000000011</v>
      </c>
      <c r="W958">
        <f t="shared" si="59"/>
        <v>1.61571815</v>
      </c>
    </row>
    <row r="959" spans="1:23" x14ac:dyDescent="0.25">
      <c r="A959" t="s">
        <v>3566</v>
      </c>
      <c r="B959" s="1">
        <v>43124</v>
      </c>
      <c r="C959" t="s">
        <v>3567</v>
      </c>
      <c r="D959" t="s">
        <v>2690</v>
      </c>
      <c r="E959" t="s">
        <v>3568</v>
      </c>
      <c r="F959" s="1">
        <v>43117</v>
      </c>
      <c r="G959">
        <v>1</v>
      </c>
      <c r="H959">
        <v>615784</v>
      </c>
      <c r="I959">
        <v>30014</v>
      </c>
      <c r="J959">
        <v>769</v>
      </c>
      <c r="K959">
        <v>2654</v>
      </c>
      <c r="L959" t="b">
        <v>0</v>
      </c>
      <c r="M959" t="b">
        <v>0</v>
      </c>
      <c r="N959" t="b">
        <v>0</v>
      </c>
      <c r="O959">
        <v>7</v>
      </c>
      <c r="P959">
        <v>6</v>
      </c>
      <c r="Q959" s="2">
        <v>0.05</v>
      </c>
      <c r="R959" s="2">
        <v>0</v>
      </c>
      <c r="S959" s="2">
        <v>0</v>
      </c>
      <c r="T959">
        <f t="shared" si="56"/>
        <v>0.4</v>
      </c>
      <c r="U959">
        <f t="shared" si="57"/>
        <v>4.6000000000000005</v>
      </c>
      <c r="V959">
        <f t="shared" si="58"/>
        <v>0.80789200000000005</v>
      </c>
      <c r="W959">
        <f t="shared" si="59"/>
        <v>1.5927622000000001</v>
      </c>
    </row>
    <row r="960" spans="1:23" x14ac:dyDescent="0.25">
      <c r="A960" t="s">
        <v>3569</v>
      </c>
      <c r="B960" s="1">
        <v>43078</v>
      </c>
      <c r="C960" t="s">
        <v>3570</v>
      </c>
      <c r="D960" t="s">
        <v>3571</v>
      </c>
      <c r="E960" t="s">
        <v>3572</v>
      </c>
      <c r="F960" s="1">
        <v>43072</v>
      </c>
      <c r="G960">
        <v>1</v>
      </c>
      <c r="H960">
        <v>67802</v>
      </c>
      <c r="I960">
        <v>3852</v>
      </c>
      <c r="J960">
        <v>90</v>
      </c>
      <c r="K960">
        <v>334</v>
      </c>
      <c r="L960" t="b">
        <v>0</v>
      </c>
      <c r="M960" t="b">
        <v>0</v>
      </c>
      <c r="N960" t="b">
        <v>0</v>
      </c>
      <c r="O960">
        <v>6</v>
      </c>
      <c r="P960">
        <v>6</v>
      </c>
      <c r="Q960" s="2">
        <v>0.06</v>
      </c>
      <c r="R960" s="2">
        <v>0</v>
      </c>
      <c r="S960" s="2">
        <v>0</v>
      </c>
      <c r="T960">
        <f t="shared" si="56"/>
        <v>0.4</v>
      </c>
      <c r="U960">
        <f t="shared" si="57"/>
        <v>4.8000000000000007</v>
      </c>
      <c r="V960">
        <f t="shared" si="58"/>
        <v>0.63390099999999994</v>
      </c>
      <c r="W960">
        <f t="shared" si="59"/>
        <v>1.5818653500000002</v>
      </c>
    </row>
    <row r="961" spans="1:23" x14ac:dyDescent="0.25">
      <c r="A961" t="s">
        <v>3573</v>
      </c>
      <c r="B961" s="1">
        <v>43142</v>
      </c>
      <c r="C961" t="s">
        <v>3574</v>
      </c>
      <c r="D961" t="s">
        <v>3575</v>
      </c>
      <c r="E961" t="s">
        <v>3576</v>
      </c>
      <c r="F961" s="1">
        <v>43136</v>
      </c>
      <c r="G961">
        <v>1</v>
      </c>
      <c r="H961">
        <v>957052</v>
      </c>
      <c r="I961">
        <v>215</v>
      </c>
      <c r="J961">
        <v>157</v>
      </c>
      <c r="K961">
        <v>113</v>
      </c>
      <c r="L961" t="b">
        <v>0</v>
      </c>
      <c r="M961" t="b">
        <v>0</v>
      </c>
      <c r="N961" t="b">
        <v>0</v>
      </c>
      <c r="O961">
        <v>6</v>
      </c>
      <c r="P961">
        <v>7</v>
      </c>
      <c r="Q961" s="2">
        <v>0</v>
      </c>
      <c r="R961" s="2">
        <v>0</v>
      </c>
      <c r="S961" s="2">
        <v>0</v>
      </c>
      <c r="T961">
        <f t="shared" si="56"/>
        <v>0.4</v>
      </c>
      <c r="U961">
        <f t="shared" si="57"/>
        <v>5.8000000000000007</v>
      </c>
      <c r="V961">
        <f t="shared" si="58"/>
        <v>0.47852599999999995</v>
      </c>
      <c r="W961">
        <f t="shared" si="59"/>
        <v>1.7774841000000003</v>
      </c>
    </row>
    <row r="962" spans="1:23" x14ac:dyDescent="0.25">
      <c r="A962" t="s">
        <v>3577</v>
      </c>
      <c r="B962" s="1">
        <v>43053</v>
      </c>
      <c r="C962" t="s">
        <v>3578</v>
      </c>
      <c r="D962" t="s">
        <v>57</v>
      </c>
      <c r="E962" t="s">
        <v>3579</v>
      </c>
      <c r="F962" s="1">
        <v>43047</v>
      </c>
      <c r="G962">
        <v>1</v>
      </c>
      <c r="H962">
        <v>581288</v>
      </c>
      <c r="I962">
        <v>5075</v>
      </c>
      <c r="J962">
        <v>725</v>
      </c>
      <c r="K962">
        <v>1780</v>
      </c>
      <c r="L962" t="b">
        <v>0</v>
      </c>
      <c r="M962" t="b">
        <v>0</v>
      </c>
      <c r="N962" t="b">
        <v>0</v>
      </c>
      <c r="O962">
        <v>6</v>
      </c>
      <c r="P962">
        <v>1</v>
      </c>
      <c r="Q962" s="2">
        <v>0.01</v>
      </c>
      <c r="R962" s="2">
        <v>0</v>
      </c>
      <c r="S962" s="2">
        <v>0</v>
      </c>
      <c r="T962">
        <f t="shared" ref="T962:T1025" si="60">G962*0.4</f>
        <v>0.4</v>
      </c>
      <c r="U962">
        <f t="shared" ref="U962:U1025" si="61">-0.2*(O962-P962)+0.8*P962</f>
        <v>-0.19999999999999996</v>
      </c>
      <c r="V962">
        <f t="shared" ref="V962:V1025" si="62">0.5*H962*0.000001+0.1*Q962*100+100*0.15*R962+100*0.25*S962</f>
        <v>0.39064399999999999</v>
      </c>
      <c r="W962">
        <f t="shared" ref="W962:W1025" si="63">0.4*T962+0.25*U962+0.35*V962</f>
        <v>0.24672540000000004</v>
      </c>
    </row>
    <row r="963" spans="1:23" x14ac:dyDescent="0.25">
      <c r="A963" t="s">
        <v>3580</v>
      </c>
      <c r="B963" s="1">
        <v>43086</v>
      </c>
      <c r="C963" t="s">
        <v>3581</v>
      </c>
      <c r="D963" t="s">
        <v>2865</v>
      </c>
      <c r="E963" t="s">
        <v>3582</v>
      </c>
      <c r="F963" s="1">
        <v>43081</v>
      </c>
      <c r="G963">
        <v>1</v>
      </c>
      <c r="H963">
        <v>130998</v>
      </c>
      <c r="I963">
        <v>3853</v>
      </c>
      <c r="J963">
        <v>62</v>
      </c>
      <c r="K963">
        <v>434</v>
      </c>
      <c r="L963" t="b">
        <v>0</v>
      </c>
      <c r="M963" t="b">
        <v>0</v>
      </c>
      <c r="N963" t="b">
        <v>0</v>
      </c>
      <c r="O963">
        <v>5</v>
      </c>
      <c r="P963">
        <v>4</v>
      </c>
      <c r="Q963" s="2">
        <v>0.03</v>
      </c>
      <c r="R963" s="2">
        <v>0</v>
      </c>
      <c r="S963" s="2">
        <v>0</v>
      </c>
      <c r="T963">
        <f t="shared" si="60"/>
        <v>0.4</v>
      </c>
      <c r="U963">
        <f t="shared" si="61"/>
        <v>3</v>
      </c>
      <c r="V963">
        <f t="shared" si="62"/>
        <v>0.36549900000000002</v>
      </c>
      <c r="W963">
        <f t="shared" si="63"/>
        <v>1.0379246500000001</v>
      </c>
    </row>
    <row r="964" spans="1:23" x14ac:dyDescent="0.25">
      <c r="A964" t="s">
        <v>3583</v>
      </c>
      <c r="B964" s="1">
        <v>43223</v>
      </c>
      <c r="C964" t="s">
        <v>3584</v>
      </c>
      <c r="D964" t="s">
        <v>549</v>
      </c>
      <c r="E964" t="s">
        <v>3585</v>
      </c>
      <c r="F964" s="1">
        <v>43208</v>
      </c>
      <c r="G964">
        <v>1</v>
      </c>
      <c r="H964">
        <v>1043209</v>
      </c>
      <c r="I964">
        <v>47105</v>
      </c>
      <c r="J964">
        <v>971</v>
      </c>
      <c r="K964">
        <v>2872</v>
      </c>
      <c r="L964" t="b">
        <v>0</v>
      </c>
      <c r="M964" t="b">
        <v>0</v>
      </c>
      <c r="N964" t="b">
        <v>0</v>
      </c>
      <c r="O964">
        <v>15</v>
      </c>
      <c r="P964">
        <v>15</v>
      </c>
      <c r="Q964" s="2">
        <v>0.05</v>
      </c>
      <c r="R964" s="2">
        <v>0</v>
      </c>
      <c r="S964" s="2">
        <v>0</v>
      </c>
      <c r="T964">
        <f t="shared" si="60"/>
        <v>0.4</v>
      </c>
      <c r="U964">
        <f t="shared" si="61"/>
        <v>12</v>
      </c>
      <c r="V964">
        <f t="shared" si="62"/>
        <v>1.0216045</v>
      </c>
      <c r="W964">
        <f t="shared" si="63"/>
        <v>3.5175615750000002</v>
      </c>
    </row>
    <row r="965" spans="1:23" x14ac:dyDescent="0.25">
      <c r="A965" t="s">
        <v>3586</v>
      </c>
      <c r="B965" s="1">
        <v>43080</v>
      </c>
      <c r="C965" t="s">
        <v>3587</v>
      </c>
      <c r="D965" t="s">
        <v>3588</v>
      </c>
      <c r="E965" t="s">
        <v>3589</v>
      </c>
      <c r="F965" s="1">
        <v>43074</v>
      </c>
      <c r="G965">
        <v>1</v>
      </c>
      <c r="H965">
        <v>98413</v>
      </c>
      <c r="I965">
        <v>7471</v>
      </c>
      <c r="J965">
        <v>14</v>
      </c>
      <c r="K965">
        <v>313</v>
      </c>
      <c r="L965" t="b">
        <v>0</v>
      </c>
      <c r="M965" t="b">
        <v>0</v>
      </c>
      <c r="N965" t="b">
        <v>0</v>
      </c>
      <c r="O965">
        <v>6</v>
      </c>
      <c r="P965">
        <v>3</v>
      </c>
      <c r="Q965" s="2">
        <v>0.08</v>
      </c>
      <c r="R965" s="2">
        <v>0</v>
      </c>
      <c r="S965" s="2">
        <v>0</v>
      </c>
      <c r="T965">
        <f t="shared" si="60"/>
        <v>0.4</v>
      </c>
      <c r="U965">
        <f t="shared" si="61"/>
        <v>1.8000000000000003</v>
      </c>
      <c r="V965">
        <f t="shared" si="62"/>
        <v>0.84920650000000009</v>
      </c>
      <c r="W965">
        <f t="shared" si="63"/>
        <v>0.90722227500000008</v>
      </c>
    </row>
    <row r="966" spans="1:23" x14ac:dyDescent="0.25">
      <c r="A966" t="s">
        <v>3590</v>
      </c>
      <c r="B966" s="1">
        <v>43265</v>
      </c>
      <c r="C966" t="s">
        <v>3591</v>
      </c>
      <c r="D966" t="s">
        <v>3592</v>
      </c>
      <c r="E966" t="s">
        <v>3593</v>
      </c>
      <c r="F966" s="1">
        <v>43251</v>
      </c>
      <c r="G966">
        <v>1</v>
      </c>
      <c r="H966">
        <v>21250349</v>
      </c>
      <c r="I966">
        <v>454441</v>
      </c>
      <c r="J966">
        <v>10532</v>
      </c>
      <c r="K966">
        <v>13881</v>
      </c>
      <c r="L966" t="b">
        <v>0</v>
      </c>
      <c r="M966" t="b">
        <v>0</v>
      </c>
      <c r="N966" t="b">
        <v>0</v>
      </c>
      <c r="O966">
        <v>14</v>
      </c>
      <c r="P966">
        <v>14</v>
      </c>
      <c r="Q966" s="2">
        <v>0.02</v>
      </c>
      <c r="R966" s="2">
        <v>0</v>
      </c>
      <c r="S966" s="2">
        <v>0</v>
      </c>
      <c r="T966">
        <f t="shared" si="60"/>
        <v>0.4</v>
      </c>
      <c r="U966">
        <f t="shared" si="61"/>
        <v>11.200000000000001</v>
      </c>
      <c r="V966">
        <f t="shared" si="62"/>
        <v>10.825174499999999</v>
      </c>
      <c r="W966">
        <f t="shared" si="63"/>
        <v>6.7488110749999999</v>
      </c>
    </row>
    <row r="967" spans="1:23" x14ac:dyDescent="0.25">
      <c r="A967" t="s">
        <v>20701</v>
      </c>
      <c r="B967" s="1">
        <v>43096</v>
      </c>
      <c r="C967" t="s">
        <v>20702</v>
      </c>
      <c r="D967" t="s">
        <v>20703</v>
      </c>
      <c r="E967" t="s">
        <v>20704</v>
      </c>
      <c r="F967" s="1">
        <v>43087</v>
      </c>
      <c r="G967">
        <v>1</v>
      </c>
      <c r="H967">
        <v>362345</v>
      </c>
      <c r="I967">
        <v>1456</v>
      </c>
      <c r="J967">
        <v>596</v>
      </c>
      <c r="K967">
        <v>0</v>
      </c>
      <c r="L967" t="b">
        <v>1</v>
      </c>
      <c r="M967" t="b">
        <v>0</v>
      </c>
      <c r="N967" t="b">
        <v>0</v>
      </c>
      <c r="O967">
        <v>9</v>
      </c>
      <c r="P967">
        <v>9</v>
      </c>
      <c r="Q967" s="2">
        <v>0</v>
      </c>
      <c r="R967" s="2">
        <v>0</v>
      </c>
      <c r="S967" s="2">
        <v>0</v>
      </c>
      <c r="T967">
        <f t="shared" si="60"/>
        <v>0.4</v>
      </c>
      <c r="U967">
        <f t="shared" si="61"/>
        <v>7.2</v>
      </c>
      <c r="V967">
        <f t="shared" si="62"/>
        <v>0.18117249999999999</v>
      </c>
      <c r="W967">
        <f t="shared" si="63"/>
        <v>2.0234103750000001</v>
      </c>
    </row>
    <row r="968" spans="1:23" x14ac:dyDescent="0.25">
      <c r="A968" t="s">
        <v>3594</v>
      </c>
      <c r="B968" s="1">
        <v>43083</v>
      </c>
      <c r="C968" t="s">
        <v>3595</v>
      </c>
      <c r="D968" t="s">
        <v>3596</v>
      </c>
      <c r="E968" t="s">
        <v>3597</v>
      </c>
      <c r="F968" s="1">
        <v>43076</v>
      </c>
      <c r="G968">
        <v>1</v>
      </c>
      <c r="H968">
        <v>722812</v>
      </c>
      <c r="I968">
        <v>86588</v>
      </c>
      <c r="J968">
        <v>272</v>
      </c>
      <c r="K968">
        <v>7927</v>
      </c>
      <c r="L968" t="b">
        <v>0</v>
      </c>
      <c r="M968" t="b">
        <v>0</v>
      </c>
      <c r="N968" t="b">
        <v>0</v>
      </c>
      <c r="O968">
        <v>7</v>
      </c>
      <c r="P968">
        <v>6</v>
      </c>
      <c r="Q968" s="2">
        <v>0.12</v>
      </c>
      <c r="R968" s="2">
        <v>0</v>
      </c>
      <c r="S968" s="2">
        <v>0.01</v>
      </c>
      <c r="T968">
        <f t="shared" si="60"/>
        <v>0.4</v>
      </c>
      <c r="U968">
        <f t="shared" si="61"/>
        <v>4.6000000000000005</v>
      </c>
      <c r="V968">
        <f t="shared" si="62"/>
        <v>1.8114059999999998</v>
      </c>
      <c r="W968">
        <f t="shared" si="63"/>
        <v>1.9439921</v>
      </c>
    </row>
    <row r="969" spans="1:23" x14ac:dyDescent="0.25">
      <c r="A969" t="s">
        <v>3598</v>
      </c>
      <c r="B969" s="1">
        <v>43071</v>
      </c>
      <c r="C969" t="s">
        <v>3599</v>
      </c>
      <c r="D969" t="s">
        <v>198</v>
      </c>
      <c r="E969" t="s">
        <v>3600</v>
      </c>
      <c r="F969" s="1">
        <v>43070</v>
      </c>
      <c r="G969">
        <v>1</v>
      </c>
      <c r="H969">
        <v>856874</v>
      </c>
      <c r="I969">
        <v>13695</v>
      </c>
      <c r="J969">
        <v>1005</v>
      </c>
      <c r="K969">
        <v>1791</v>
      </c>
      <c r="L969" t="b">
        <v>0</v>
      </c>
      <c r="M969" t="b">
        <v>0</v>
      </c>
      <c r="N969" t="b">
        <v>0</v>
      </c>
      <c r="O969">
        <v>1</v>
      </c>
      <c r="P969">
        <v>1</v>
      </c>
      <c r="Q969" s="2">
        <v>0.02</v>
      </c>
      <c r="R969" s="2">
        <v>0</v>
      </c>
      <c r="S969" s="2">
        <v>0</v>
      </c>
      <c r="T969">
        <f t="shared" si="60"/>
        <v>0.4</v>
      </c>
      <c r="U969">
        <f t="shared" si="61"/>
        <v>0.8</v>
      </c>
      <c r="V969">
        <f t="shared" si="62"/>
        <v>0.62843699999999991</v>
      </c>
      <c r="W969">
        <f t="shared" si="63"/>
        <v>0.57995295000000002</v>
      </c>
    </row>
    <row r="970" spans="1:23" x14ac:dyDescent="0.25">
      <c r="A970" t="s">
        <v>3601</v>
      </c>
      <c r="B970" s="1">
        <v>43109</v>
      </c>
      <c r="C970" t="s">
        <v>3602</v>
      </c>
      <c r="D970" t="s">
        <v>3603</v>
      </c>
      <c r="E970" t="s">
        <v>3604</v>
      </c>
      <c r="F970" s="1">
        <v>43102</v>
      </c>
      <c r="G970">
        <v>1</v>
      </c>
      <c r="H970">
        <v>1316002</v>
      </c>
      <c r="I970">
        <v>50126</v>
      </c>
      <c r="J970">
        <v>1866</v>
      </c>
      <c r="K970">
        <v>12664</v>
      </c>
      <c r="L970" t="b">
        <v>0</v>
      </c>
      <c r="M970" t="b">
        <v>0</v>
      </c>
      <c r="N970" t="b">
        <v>0</v>
      </c>
      <c r="O970">
        <v>7</v>
      </c>
      <c r="P970">
        <v>7</v>
      </c>
      <c r="Q970" s="2">
        <v>0.04</v>
      </c>
      <c r="R970" s="2">
        <v>0</v>
      </c>
      <c r="S970" s="2">
        <v>0.01</v>
      </c>
      <c r="T970">
        <f t="shared" si="60"/>
        <v>0.4</v>
      </c>
      <c r="U970">
        <f t="shared" si="61"/>
        <v>5.6000000000000005</v>
      </c>
      <c r="V970">
        <f t="shared" si="62"/>
        <v>1.308001</v>
      </c>
      <c r="W970">
        <f t="shared" si="63"/>
        <v>2.0178003499999999</v>
      </c>
    </row>
    <row r="971" spans="1:23" x14ac:dyDescent="0.25">
      <c r="A971" t="s">
        <v>3605</v>
      </c>
      <c r="B971" s="1">
        <v>43060</v>
      </c>
      <c r="C971" t="s">
        <v>3606</v>
      </c>
      <c r="D971" t="s">
        <v>3607</v>
      </c>
      <c r="E971" t="s">
        <v>3608</v>
      </c>
      <c r="F971" s="1">
        <v>43054</v>
      </c>
      <c r="G971">
        <v>1</v>
      </c>
      <c r="H971">
        <v>1088828</v>
      </c>
      <c r="I971">
        <v>34989</v>
      </c>
      <c r="J971">
        <v>1773</v>
      </c>
      <c r="K971">
        <v>10715</v>
      </c>
      <c r="L971" t="b">
        <v>0</v>
      </c>
      <c r="M971" t="b">
        <v>0</v>
      </c>
      <c r="N971" t="b">
        <v>0</v>
      </c>
      <c r="O971">
        <v>6</v>
      </c>
      <c r="P971">
        <v>5</v>
      </c>
      <c r="Q971" s="2">
        <v>0.03</v>
      </c>
      <c r="R971" s="2">
        <v>0</v>
      </c>
      <c r="S971" s="2">
        <v>0.01</v>
      </c>
      <c r="T971">
        <f t="shared" si="60"/>
        <v>0.4</v>
      </c>
      <c r="U971">
        <f t="shared" si="61"/>
        <v>3.8</v>
      </c>
      <c r="V971">
        <f t="shared" si="62"/>
        <v>1.094414</v>
      </c>
      <c r="W971">
        <f t="shared" si="63"/>
        <v>1.4930448999999999</v>
      </c>
    </row>
    <row r="972" spans="1:23" x14ac:dyDescent="0.25">
      <c r="A972" t="s">
        <v>3609</v>
      </c>
      <c r="B972" s="1">
        <v>43054</v>
      </c>
      <c r="C972" t="s">
        <v>3610</v>
      </c>
      <c r="D972" t="s">
        <v>190</v>
      </c>
      <c r="E972" t="s">
        <v>3611</v>
      </c>
      <c r="F972" s="1">
        <v>43047</v>
      </c>
      <c r="G972">
        <v>1</v>
      </c>
      <c r="H972">
        <v>1440724</v>
      </c>
      <c r="I972">
        <v>36686</v>
      </c>
      <c r="J972">
        <v>6598</v>
      </c>
      <c r="K972">
        <v>9637</v>
      </c>
      <c r="L972" t="b">
        <v>0</v>
      </c>
      <c r="M972" t="b">
        <v>0</v>
      </c>
      <c r="N972" t="b">
        <v>0</v>
      </c>
      <c r="O972">
        <v>7</v>
      </c>
      <c r="P972">
        <v>2</v>
      </c>
      <c r="Q972" s="2">
        <v>0.03</v>
      </c>
      <c r="R972" s="2">
        <v>0</v>
      </c>
      <c r="S972" s="2">
        <v>0.01</v>
      </c>
      <c r="T972">
        <f t="shared" si="60"/>
        <v>0.4</v>
      </c>
      <c r="U972">
        <f t="shared" si="61"/>
        <v>0.60000000000000009</v>
      </c>
      <c r="V972">
        <f t="shared" si="62"/>
        <v>1.270362</v>
      </c>
      <c r="W972">
        <f t="shared" si="63"/>
        <v>0.75462669999999998</v>
      </c>
    </row>
    <row r="973" spans="1:23" x14ac:dyDescent="0.25">
      <c r="A973" t="s">
        <v>3612</v>
      </c>
      <c r="B973" s="1">
        <v>43133</v>
      </c>
      <c r="C973" t="s">
        <v>3613</v>
      </c>
      <c r="D973" t="s">
        <v>3614</v>
      </c>
      <c r="E973" t="s">
        <v>3615</v>
      </c>
      <c r="F973" s="1">
        <v>43126</v>
      </c>
      <c r="G973">
        <v>1</v>
      </c>
      <c r="H973">
        <v>4416051</v>
      </c>
      <c r="I973">
        <v>218247</v>
      </c>
      <c r="J973">
        <v>5076</v>
      </c>
      <c r="K973">
        <v>22179</v>
      </c>
      <c r="L973" t="b">
        <v>0</v>
      </c>
      <c r="M973" t="b">
        <v>0</v>
      </c>
      <c r="N973" t="b">
        <v>0</v>
      </c>
      <c r="O973">
        <v>7</v>
      </c>
      <c r="P973">
        <v>8</v>
      </c>
      <c r="Q973" s="2">
        <v>0.05</v>
      </c>
      <c r="R973" s="2">
        <v>0</v>
      </c>
      <c r="S973" s="2">
        <v>0.01</v>
      </c>
      <c r="T973">
        <f t="shared" si="60"/>
        <v>0.4</v>
      </c>
      <c r="U973">
        <f t="shared" si="61"/>
        <v>6.6000000000000005</v>
      </c>
      <c r="V973">
        <f t="shared" si="62"/>
        <v>2.9580254999999998</v>
      </c>
      <c r="W973">
        <f t="shared" si="63"/>
        <v>2.8453089249999999</v>
      </c>
    </row>
    <row r="974" spans="1:23" x14ac:dyDescent="0.25">
      <c r="A974" t="s">
        <v>3616</v>
      </c>
      <c r="B974" s="1">
        <v>43092</v>
      </c>
      <c r="C974" t="s">
        <v>3617</v>
      </c>
      <c r="D974" t="s">
        <v>601</v>
      </c>
      <c r="E974" t="s">
        <v>3618</v>
      </c>
      <c r="F974" s="1">
        <v>43090</v>
      </c>
      <c r="G974">
        <v>1</v>
      </c>
      <c r="H974">
        <v>5356548</v>
      </c>
      <c r="I974">
        <v>141037</v>
      </c>
      <c r="J974">
        <v>7187</v>
      </c>
      <c r="K974">
        <v>16863</v>
      </c>
      <c r="L974" t="b">
        <v>0</v>
      </c>
      <c r="M974" t="b">
        <v>0</v>
      </c>
      <c r="N974" t="b">
        <v>0</v>
      </c>
      <c r="O974">
        <v>2</v>
      </c>
      <c r="P974">
        <v>3</v>
      </c>
      <c r="Q974" s="2">
        <v>0.03</v>
      </c>
      <c r="R974" s="2">
        <v>0</v>
      </c>
      <c r="S974" s="2">
        <v>0</v>
      </c>
      <c r="T974">
        <f t="shared" si="60"/>
        <v>0.4</v>
      </c>
      <c r="U974">
        <f t="shared" si="61"/>
        <v>2.6000000000000005</v>
      </c>
      <c r="V974">
        <f t="shared" si="62"/>
        <v>2.9782739999999999</v>
      </c>
      <c r="W974">
        <f t="shared" si="63"/>
        <v>1.8523958999999999</v>
      </c>
    </row>
    <row r="975" spans="1:23" x14ac:dyDescent="0.25">
      <c r="A975" t="s">
        <v>3619</v>
      </c>
      <c r="B975" s="1">
        <v>43146</v>
      </c>
      <c r="C975" t="s">
        <v>3620</v>
      </c>
      <c r="D975" t="s">
        <v>2618</v>
      </c>
      <c r="E975" t="s">
        <v>3621</v>
      </c>
      <c r="F975" s="1">
        <v>43139</v>
      </c>
      <c r="G975">
        <v>1</v>
      </c>
      <c r="H975">
        <v>118930</v>
      </c>
      <c r="I975">
        <v>1078</v>
      </c>
      <c r="J975">
        <v>67</v>
      </c>
      <c r="K975">
        <v>89</v>
      </c>
      <c r="L975" t="b">
        <v>0</v>
      </c>
      <c r="M975" t="b">
        <v>0</v>
      </c>
      <c r="N975" t="b">
        <v>0</v>
      </c>
      <c r="O975">
        <v>7</v>
      </c>
      <c r="P975">
        <v>7</v>
      </c>
      <c r="Q975" s="2">
        <v>0.01</v>
      </c>
      <c r="R975" s="2">
        <v>0</v>
      </c>
      <c r="S975" s="2">
        <v>0</v>
      </c>
      <c r="T975">
        <f t="shared" si="60"/>
        <v>0.4</v>
      </c>
      <c r="U975">
        <f t="shared" si="61"/>
        <v>5.6000000000000005</v>
      </c>
      <c r="V975">
        <f t="shared" si="62"/>
        <v>0.159465</v>
      </c>
      <c r="W975">
        <f t="shared" si="63"/>
        <v>1.6158127500000001</v>
      </c>
    </row>
    <row r="976" spans="1:23" x14ac:dyDescent="0.25">
      <c r="A976" t="s">
        <v>3622</v>
      </c>
      <c r="B976" s="1">
        <v>43066</v>
      </c>
      <c r="C976" t="s">
        <v>3623</v>
      </c>
      <c r="D976" t="s">
        <v>293</v>
      </c>
      <c r="E976" t="s">
        <v>3624</v>
      </c>
      <c r="F976" s="1">
        <v>43058</v>
      </c>
      <c r="G976">
        <v>1</v>
      </c>
      <c r="H976">
        <v>2382878</v>
      </c>
      <c r="I976">
        <v>119254</v>
      </c>
      <c r="J976">
        <v>1404</v>
      </c>
      <c r="K976">
        <v>10148</v>
      </c>
      <c r="L976" t="b">
        <v>0</v>
      </c>
      <c r="M976" t="b">
        <v>0</v>
      </c>
      <c r="N976" t="b">
        <v>0</v>
      </c>
      <c r="O976">
        <v>8</v>
      </c>
      <c r="P976">
        <v>8</v>
      </c>
      <c r="Q976" s="2">
        <v>0.05</v>
      </c>
      <c r="R976" s="2">
        <v>0</v>
      </c>
      <c r="S976" s="2">
        <v>0</v>
      </c>
      <c r="T976">
        <f t="shared" si="60"/>
        <v>0.4</v>
      </c>
      <c r="U976">
        <f t="shared" si="61"/>
        <v>6.4</v>
      </c>
      <c r="V976">
        <f t="shared" si="62"/>
        <v>1.6914389999999999</v>
      </c>
      <c r="W976">
        <f t="shared" si="63"/>
        <v>2.3520036500000003</v>
      </c>
    </row>
    <row r="977" spans="1:23" x14ac:dyDescent="0.25">
      <c r="A977" t="s">
        <v>3625</v>
      </c>
      <c r="B977" s="1">
        <v>43133</v>
      </c>
      <c r="C977" t="s">
        <v>3626</v>
      </c>
      <c r="D977" t="s">
        <v>3627</v>
      </c>
      <c r="E977" t="s">
        <v>3628</v>
      </c>
      <c r="F977" s="1">
        <v>43127</v>
      </c>
      <c r="G977">
        <v>1</v>
      </c>
      <c r="H977">
        <v>836530</v>
      </c>
      <c r="I977">
        <v>15240</v>
      </c>
      <c r="J977">
        <v>465</v>
      </c>
      <c r="K977">
        <v>1994</v>
      </c>
      <c r="L977" t="b">
        <v>0</v>
      </c>
      <c r="M977" t="b">
        <v>0</v>
      </c>
      <c r="N977" t="b">
        <v>0</v>
      </c>
      <c r="O977">
        <v>6</v>
      </c>
      <c r="P977">
        <v>6</v>
      </c>
      <c r="Q977" s="2">
        <v>0.02</v>
      </c>
      <c r="R977" s="2">
        <v>0</v>
      </c>
      <c r="S977" s="2">
        <v>0</v>
      </c>
      <c r="T977">
        <f t="shared" si="60"/>
        <v>0.4</v>
      </c>
      <c r="U977">
        <f t="shared" si="61"/>
        <v>4.8000000000000007</v>
      </c>
      <c r="V977">
        <f t="shared" si="62"/>
        <v>0.61826500000000006</v>
      </c>
      <c r="W977">
        <f t="shared" si="63"/>
        <v>1.5763927500000003</v>
      </c>
    </row>
    <row r="978" spans="1:23" x14ac:dyDescent="0.25">
      <c r="A978" t="s">
        <v>3629</v>
      </c>
      <c r="B978" s="1">
        <v>43055</v>
      </c>
      <c r="C978" t="s">
        <v>3630</v>
      </c>
      <c r="D978" t="s">
        <v>293</v>
      </c>
      <c r="E978" t="s">
        <v>3631</v>
      </c>
      <c r="F978" s="1">
        <v>43050</v>
      </c>
      <c r="G978">
        <v>1</v>
      </c>
      <c r="H978">
        <v>3031863</v>
      </c>
      <c r="I978">
        <v>121285</v>
      </c>
      <c r="J978">
        <v>1186</v>
      </c>
      <c r="K978">
        <v>6852</v>
      </c>
      <c r="L978" t="b">
        <v>0</v>
      </c>
      <c r="M978" t="b">
        <v>0</v>
      </c>
      <c r="N978" t="b">
        <v>0</v>
      </c>
      <c r="O978">
        <v>5</v>
      </c>
      <c r="P978">
        <v>3</v>
      </c>
      <c r="Q978" s="2">
        <v>0.04</v>
      </c>
      <c r="R978" s="2">
        <v>0</v>
      </c>
      <c r="S978" s="2">
        <v>0</v>
      </c>
      <c r="T978">
        <f t="shared" si="60"/>
        <v>0.4</v>
      </c>
      <c r="U978">
        <f t="shared" si="61"/>
        <v>2.0000000000000004</v>
      </c>
      <c r="V978">
        <f t="shared" si="62"/>
        <v>1.9159315000000001</v>
      </c>
      <c r="W978">
        <f t="shared" si="63"/>
        <v>1.3305760250000001</v>
      </c>
    </row>
    <row r="979" spans="1:23" x14ac:dyDescent="0.25">
      <c r="A979" t="s">
        <v>3632</v>
      </c>
      <c r="B979" s="1">
        <v>43132</v>
      </c>
      <c r="C979" t="s">
        <v>3633</v>
      </c>
      <c r="D979" t="s">
        <v>3634</v>
      </c>
      <c r="E979" t="s">
        <v>3635</v>
      </c>
      <c r="F979" s="1">
        <v>43125</v>
      </c>
      <c r="G979">
        <v>1</v>
      </c>
      <c r="H979">
        <v>15043210</v>
      </c>
      <c r="I979">
        <v>247709</v>
      </c>
      <c r="J979">
        <v>8609</v>
      </c>
      <c r="K979">
        <v>13399</v>
      </c>
      <c r="L979" t="b">
        <v>0</v>
      </c>
      <c r="M979" t="b">
        <v>0</v>
      </c>
      <c r="N979" t="b">
        <v>0</v>
      </c>
      <c r="O979">
        <v>7</v>
      </c>
      <c r="P979">
        <v>7</v>
      </c>
      <c r="Q979" s="2">
        <v>0.02</v>
      </c>
      <c r="R979" s="2">
        <v>0</v>
      </c>
      <c r="S979" s="2">
        <v>0</v>
      </c>
      <c r="T979">
        <f t="shared" si="60"/>
        <v>0.4</v>
      </c>
      <c r="U979">
        <f t="shared" si="61"/>
        <v>5.6000000000000005</v>
      </c>
      <c r="V979">
        <f t="shared" si="62"/>
        <v>7.7216050000000003</v>
      </c>
      <c r="W979">
        <f t="shared" si="63"/>
        <v>4.2625617499999997</v>
      </c>
    </row>
    <row r="980" spans="1:23" x14ac:dyDescent="0.25">
      <c r="A980" t="s">
        <v>3636</v>
      </c>
      <c r="B980" s="1">
        <v>43083</v>
      </c>
      <c r="C980" t="s">
        <v>3637</v>
      </c>
      <c r="D980" t="s">
        <v>3638</v>
      </c>
      <c r="E980" t="s">
        <v>3639</v>
      </c>
      <c r="F980" s="1">
        <v>43076</v>
      </c>
      <c r="G980">
        <v>1</v>
      </c>
      <c r="H980">
        <v>518359</v>
      </c>
      <c r="I980">
        <v>16110</v>
      </c>
      <c r="J980">
        <v>1313</v>
      </c>
      <c r="K980">
        <v>1610</v>
      </c>
      <c r="L980" t="b">
        <v>0</v>
      </c>
      <c r="M980" t="b">
        <v>0</v>
      </c>
      <c r="N980" t="b">
        <v>0</v>
      </c>
      <c r="O980">
        <v>7</v>
      </c>
      <c r="P980">
        <v>7</v>
      </c>
      <c r="Q980" s="2">
        <v>0.03</v>
      </c>
      <c r="R980" s="2">
        <v>0</v>
      </c>
      <c r="S980" s="2">
        <v>0</v>
      </c>
      <c r="T980">
        <f t="shared" si="60"/>
        <v>0.4</v>
      </c>
      <c r="U980">
        <f t="shared" si="61"/>
        <v>5.6000000000000005</v>
      </c>
      <c r="V980">
        <f t="shared" si="62"/>
        <v>0.55917949999999994</v>
      </c>
      <c r="W980">
        <f t="shared" si="63"/>
        <v>1.755712825</v>
      </c>
    </row>
    <row r="981" spans="1:23" x14ac:dyDescent="0.25">
      <c r="A981" t="s">
        <v>3640</v>
      </c>
      <c r="B981" s="1">
        <v>43053</v>
      </c>
      <c r="C981" t="s">
        <v>3641</v>
      </c>
      <c r="D981" t="s">
        <v>289</v>
      </c>
      <c r="E981" t="s">
        <v>3642</v>
      </c>
      <c r="F981" s="1">
        <v>43049</v>
      </c>
      <c r="G981">
        <v>1</v>
      </c>
      <c r="H981">
        <v>1496225</v>
      </c>
      <c r="I981">
        <v>16116</v>
      </c>
      <c r="J981">
        <v>236</v>
      </c>
      <c r="K981">
        <v>605</v>
      </c>
      <c r="L981" t="b">
        <v>0</v>
      </c>
      <c r="M981" t="b">
        <v>0</v>
      </c>
      <c r="N981" t="b">
        <v>0</v>
      </c>
      <c r="O981">
        <v>4</v>
      </c>
      <c r="P981">
        <v>1</v>
      </c>
      <c r="Q981" s="2">
        <v>0.01</v>
      </c>
      <c r="R981" s="2">
        <v>0</v>
      </c>
      <c r="S981" s="2">
        <v>0</v>
      </c>
      <c r="T981">
        <f t="shared" si="60"/>
        <v>0.4</v>
      </c>
      <c r="U981">
        <f t="shared" si="61"/>
        <v>0.19999999999999996</v>
      </c>
      <c r="V981">
        <f t="shared" si="62"/>
        <v>0.84811249999999994</v>
      </c>
      <c r="W981">
        <f t="shared" si="63"/>
        <v>0.50683937499999998</v>
      </c>
    </row>
    <row r="982" spans="1:23" x14ac:dyDescent="0.25">
      <c r="A982" t="s">
        <v>3643</v>
      </c>
      <c r="B982" s="1">
        <v>43118</v>
      </c>
      <c r="C982" t="s">
        <v>3644</v>
      </c>
      <c r="D982" t="s">
        <v>3645</v>
      </c>
      <c r="E982" t="s">
        <v>3646</v>
      </c>
      <c r="F982" s="1">
        <v>43112</v>
      </c>
      <c r="G982">
        <v>1</v>
      </c>
      <c r="H982">
        <v>3742064</v>
      </c>
      <c r="I982">
        <v>155330</v>
      </c>
      <c r="J982">
        <v>1583</v>
      </c>
      <c r="K982">
        <v>7073</v>
      </c>
      <c r="L982" t="b">
        <v>0</v>
      </c>
      <c r="M982" t="b">
        <v>0</v>
      </c>
      <c r="N982" t="b">
        <v>0</v>
      </c>
      <c r="O982">
        <v>6</v>
      </c>
      <c r="P982">
        <v>6</v>
      </c>
      <c r="Q982" s="2">
        <v>0.04</v>
      </c>
      <c r="R982" s="2">
        <v>0</v>
      </c>
      <c r="S982" s="2">
        <v>0</v>
      </c>
      <c r="T982">
        <f t="shared" si="60"/>
        <v>0.4</v>
      </c>
      <c r="U982">
        <f t="shared" si="61"/>
        <v>4.8000000000000007</v>
      </c>
      <c r="V982">
        <f t="shared" si="62"/>
        <v>2.2710319999999999</v>
      </c>
      <c r="W982">
        <f t="shared" si="63"/>
        <v>2.1548612</v>
      </c>
    </row>
    <row r="983" spans="1:23" x14ac:dyDescent="0.25">
      <c r="A983" t="s">
        <v>3647</v>
      </c>
      <c r="B983" s="1">
        <v>43178</v>
      </c>
      <c r="C983" t="s">
        <v>3648</v>
      </c>
      <c r="D983" t="s">
        <v>1612</v>
      </c>
      <c r="E983" t="s">
        <v>3649</v>
      </c>
      <c r="F983" s="1">
        <v>43165</v>
      </c>
      <c r="G983">
        <v>1</v>
      </c>
      <c r="H983">
        <v>12163782</v>
      </c>
      <c r="I983">
        <v>1784129</v>
      </c>
      <c r="J983">
        <v>11162</v>
      </c>
      <c r="K983">
        <v>180133</v>
      </c>
      <c r="L983" t="b">
        <v>0</v>
      </c>
      <c r="M983" t="b">
        <v>0</v>
      </c>
      <c r="N983" t="b">
        <v>0</v>
      </c>
      <c r="O983">
        <v>13</v>
      </c>
      <c r="P983">
        <v>13</v>
      </c>
      <c r="Q983" s="2">
        <v>0.15</v>
      </c>
      <c r="R983" s="2">
        <v>0</v>
      </c>
      <c r="S983" s="2">
        <v>0.01</v>
      </c>
      <c r="T983">
        <f t="shared" si="60"/>
        <v>0.4</v>
      </c>
      <c r="U983">
        <f t="shared" si="61"/>
        <v>10.4</v>
      </c>
      <c r="V983">
        <f t="shared" si="62"/>
        <v>7.8318909999999997</v>
      </c>
      <c r="W983">
        <f t="shared" si="63"/>
        <v>5.5011618499999999</v>
      </c>
    </row>
    <row r="984" spans="1:23" x14ac:dyDescent="0.25">
      <c r="A984" t="s">
        <v>3650</v>
      </c>
      <c r="B984" s="1">
        <v>43139</v>
      </c>
      <c r="C984" t="s">
        <v>3651</v>
      </c>
      <c r="D984" t="s">
        <v>3652</v>
      </c>
      <c r="E984" t="s">
        <v>3653</v>
      </c>
      <c r="F984" s="1">
        <v>43133</v>
      </c>
      <c r="G984">
        <v>1</v>
      </c>
      <c r="H984">
        <v>899675</v>
      </c>
      <c r="I984">
        <v>236</v>
      </c>
      <c r="J984">
        <v>18</v>
      </c>
      <c r="K984">
        <v>40</v>
      </c>
      <c r="L984" t="b">
        <v>0</v>
      </c>
      <c r="M984" t="b">
        <v>0</v>
      </c>
      <c r="N984" t="b">
        <v>0</v>
      </c>
      <c r="O984">
        <v>6</v>
      </c>
      <c r="P984">
        <v>4</v>
      </c>
      <c r="Q984" s="2">
        <v>0</v>
      </c>
      <c r="R984" s="2">
        <v>0</v>
      </c>
      <c r="S984" s="2">
        <v>0</v>
      </c>
      <c r="T984">
        <f t="shared" si="60"/>
        <v>0.4</v>
      </c>
      <c r="U984">
        <f t="shared" si="61"/>
        <v>2.8000000000000003</v>
      </c>
      <c r="V984">
        <f t="shared" si="62"/>
        <v>0.4498375</v>
      </c>
      <c r="W984">
        <f t="shared" si="63"/>
        <v>1.017443125</v>
      </c>
    </row>
    <row r="985" spans="1:23" x14ac:dyDescent="0.25">
      <c r="A985" t="s">
        <v>3654</v>
      </c>
      <c r="B985" s="1">
        <v>43088</v>
      </c>
      <c r="C985" t="s">
        <v>3655</v>
      </c>
      <c r="D985" t="s">
        <v>3656</v>
      </c>
      <c r="E985" t="s">
        <v>3657</v>
      </c>
      <c r="F985" s="1">
        <v>43081</v>
      </c>
      <c r="G985">
        <v>1</v>
      </c>
      <c r="H985">
        <v>1820569</v>
      </c>
      <c r="I985">
        <v>61753</v>
      </c>
      <c r="J985">
        <v>2820</v>
      </c>
      <c r="K985">
        <v>4639</v>
      </c>
      <c r="L985" t="b">
        <v>0</v>
      </c>
      <c r="M985" t="b">
        <v>0</v>
      </c>
      <c r="N985" t="b">
        <v>0</v>
      </c>
      <c r="O985">
        <v>7</v>
      </c>
      <c r="P985">
        <v>7</v>
      </c>
      <c r="Q985" s="2">
        <v>0.03</v>
      </c>
      <c r="R985" s="2">
        <v>0</v>
      </c>
      <c r="S985" s="2">
        <v>0</v>
      </c>
      <c r="T985">
        <f t="shared" si="60"/>
        <v>0.4</v>
      </c>
      <c r="U985">
        <f t="shared" si="61"/>
        <v>5.6000000000000005</v>
      </c>
      <c r="V985">
        <f t="shared" si="62"/>
        <v>1.2102845</v>
      </c>
      <c r="W985">
        <f t="shared" si="63"/>
        <v>1.9835995749999999</v>
      </c>
    </row>
    <row r="986" spans="1:23" x14ac:dyDescent="0.25">
      <c r="A986" t="s">
        <v>3658</v>
      </c>
      <c r="B986" s="1">
        <v>43265</v>
      </c>
      <c r="C986" t="s">
        <v>3659</v>
      </c>
      <c r="D986" t="s">
        <v>840</v>
      </c>
      <c r="E986" t="s">
        <v>3660</v>
      </c>
      <c r="F986" s="1">
        <v>43265</v>
      </c>
      <c r="G986">
        <v>1</v>
      </c>
      <c r="H986">
        <v>1549110</v>
      </c>
      <c r="I986">
        <v>21905</v>
      </c>
      <c r="J986">
        <v>1516</v>
      </c>
      <c r="K986">
        <v>1318</v>
      </c>
      <c r="L986" t="b">
        <v>0</v>
      </c>
      <c r="M986" t="b">
        <v>0</v>
      </c>
      <c r="N986" t="b">
        <v>0</v>
      </c>
      <c r="O986">
        <v>0</v>
      </c>
      <c r="P986">
        <v>1</v>
      </c>
      <c r="Q986" s="2">
        <v>0.01</v>
      </c>
      <c r="R986" s="2">
        <v>0</v>
      </c>
      <c r="S986" s="2">
        <v>0</v>
      </c>
      <c r="T986">
        <f t="shared" si="60"/>
        <v>0.4</v>
      </c>
      <c r="U986">
        <f t="shared" si="61"/>
        <v>1</v>
      </c>
      <c r="V986">
        <f t="shared" si="62"/>
        <v>0.87455499999999997</v>
      </c>
      <c r="W986">
        <f t="shared" si="63"/>
        <v>0.71609425000000004</v>
      </c>
    </row>
    <row r="987" spans="1:23" x14ac:dyDescent="0.25">
      <c r="A987" t="s">
        <v>3661</v>
      </c>
      <c r="B987" s="1">
        <v>43206</v>
      </c>
      <c r="C987" t="s">
        <v>3662</v>
      </c>
      <c r="D987" t="s">
        <v>202</v>
      </c>
      <c r="E987" t="s">
        <v>3663</v>
      </c>
      <c r="F987" s="1">
        <v>43198</v>
      </c>
      <c r="G987">
        <v>1</v>
      </c>
      <c r="H987">
        <v>1078851</v>
      </c>
      <c r="I987">
        <v>45117</v>
      </c>
      <c r="J987">
        <v>885</v>
      </c>
      <c r="K987">
        <v>4232</v>
      </c>
      <c r="L987" t="b">
        <v>0</v>
      </c>
      <c r="M987" t="b">
        <v>0</v>
      </c>
      <c r="N987" t="b">
        <v>0</v>
      </c>
      <c r="O987">
        <v>8</v>
      </c>
      <c r="P987">
        <v>3</v>
      </c>
      <c r="Q987" s="2">
        <v>0.04</v>
      </c>
      <c r="R987" s="2">
        <v>0</v>
      </c>
      <c r="S987" s="2">
        <v>0</v>
      </c>
      <c r="T987">
        <f t="shared" si="60"/>
        <v>0.4</v>
      </c>
      <c r="U987">
        <f t="shared" si="61"/>
        <v>1.4000000000000004</v>
      </c>
      <c r="V987">
        <f t="shared" si="62"/>
        <v>0.93942550000000002</v>
      </c>
      <c r="W987">
        <f t="shared" si="63"/>
        <v>0.83879892500000008</v>
      </c>
    </row>
    <row r="988" spans="1:23" x14ac:dyDescent="0.25">
      <c r="A988" t="s">
        <v>20705</v>
      </c>
      <c r="B988" s="1">
        <v>43071</v>
      </c>
      <c r="C988" t="s">
        <v>20706</v>
      </c>
      <c r="D988" t="s">
        <v>20707</v>
      </c>
      <c r="E988" t="s">
        <v>20708</v>
      </c>
      <c r="F988" s="1">
        <v>43065</v>
      </c>
      <c r="G988">
        <v>1</v>
      </c>
      <c r="H988">
        <v>933117</v>
      </c>
      <c r="I988">
        <v>514</v>
      </c>
      <c r="J988">
        <v>127</v>
      </c>
      <c r="K988">
        <v>0</v>
      </c>
      <c r="L988" t="b">
        <v>1</v>
      </c>
      <c r="M988" t="b">
        <v>0</v>
      </c>
      <c r="N988" t="b">
        <v>0</v>
      </c>
      <c r="O988">
        <v>6</v>
      </c>
      <c r="P988">
        <v>5</v>
      </c>
      <c r="Q988" s="2">
        <v>0</v>
      </c>
      <c r="R988" s="2">
        <v>0</v>
      </c>
      <c r="S988" s="2">
        <v>0</v>
      </c>
      <c r="T988">
        <f t="shared" si="60"/>
        <v>0.4</v>
      </c>
      <c r="U988">
        <f t="shared" si="61"/>
        <v>3.8</v>
      </c>
      <c r="V988">
        <f t="shared" si="62"/>
        <v>0.46655849999999999</v>
      </c>
      <c r="W988">
        <f t="shared" si="63"/>
        <v>1.2732954749999998</v>
      </c>
    </row>
    <row r="989" spans="1:23" x14ac:dyDescent="0.25">
      <c r="A989" t="s">
        <v>3664</v>
      </c>
      <c r="B989" s="1">
        <v>43206</v>
      </c>
      <c r="C989" t="s">
        <v>3665</v>
      </c>
      <c r="D989" t="s">
        <v>636</v>
      </c>
      <c r="E989" t="s">
        <v>3666</v>
      </c>
      <c r="F989" s="1">
        <v>43196</v>
      </c>
      <c r="G989">
        <v>1</v>
      </c>
      <c r="H989">
        <v>639997</v>
      </c>
      <c r="I989">
        <v>18363</v>
      </c>
      <c r="J989">
        <v>1084</v>
      </c>
      <c r="K989">
        <v>3174</v>
      </c>
      <c r="L989" t="b">
        <v>0</v>
      </c>
      <c r="M989" t="b">
        <v>0</v>
      </c>
      <c r="N989" t="b">
        <v>0</v>
      </c>
      <c r="O989">
        <v>10</v>
      </c>
      <c r="P989">
        <v>4</v>
      </c>
      <c r="Q989" s="2">
        <v>0.03</v>
      </c>
      <c r="R989" s="2">
        <v>0</v>
      </c>
      <c r="S989" s="2">
        <v>0</v>
      </c>
      <c r="T989">
        <f t="shared" si="60"/>
        <v>0.4</v>
      </c>
      <c r="U989">
        <f t="shared" si="61"/>
        <v>2</v>
      </c>
      <c r="V989">
        <f t="shared" si="62"/>
        <v>0.6199984999999999</v>
      </c>
      <c r="W989">
        <f t="shared" si="63"/>
        <v>0.87699947499999997</v>
      </c>
    </row>
    <row r="990" spans="1:23" x14ac:dyDescent="0.25">
      <c r="A990" t="s">
        <v>3667</v>
      </c>
      <c r="B990" s="1">
        <v>43087</v>
      </c>
      <c r="C990" t="s">
        <v>3668</v>
      </c>
      <c r="D990" t="s">
        <v>3607</v>
      </c>
      <c r="E990" t="s">
        <v>3669</v>
      </c>
      <c r="F990" s="1">
        <v>43081</v>
      </c>
      <c r="G990">
        <v>1</v>
      </c>
      <c r="H990">
        <v>1039254</v>
      </c>
      <c r="I990">
        <v>37041</v>
      </c>
      <c r="J990">
        <v>4355</v>
      </c>
      <c r="K990">
        <v>11238</v>
      </c>
      <c r="L990" t="b">
        <v>0</v>
      </c>
      <c r="M990" t="b">
        <v>0</v>
      </c>
      <c r="N990" t="b">
        <v>0</v>
      </c>
      <c r="O990">
        <v>6</v>
      </c>
      <c r="P990">
        <v>6</v>
      </c>
      <c r="Q990" s="2">
        <v>0.04</v>
      </c>
      <c r="R990" s="2">
        <v>0</v>
      </c>
      <c r="S990" s="2">
        <v>0.01</v>
      </c>
      <c r="T990">
        <f t="shared" si="60"/>
        <v>0.4</v>
      </c>
      <c r="U990">
        <f t="shared" si="61"/>
        <v>4.8000000000000007</v>
      </c>
      <c r="V990">
        <f t="shared" si="62"/>
        <v>1.169627</v>
      </c>
      <c r="W990">
        <f t="shared" si="63"/>
        <v>1.7693694500000003</v>
      </c>
    </row>
    <row r="991" spans="1:23" x14ac:dyDescent="0.25">
      <c r="A991" t="s">
        <v>20583</v>
      </c>
      <c r="B991" s="1">
        <v>43133</v>
      </c>
      <c r="C991" t="s">
        <v>20584</v>
      </c>
      <c r="D991" t="s">
        <v>20585</v>
      </c>
      <c r="E991" t="s">
        <v>20586</v>
      </c>
      <c r="F991" s="1">
        <v>43127</v>
      </c>
      <c r="G991">
        <v>1</v>
      </c>
      <c r="H991">
        <v>24737</v>
      </c>
      <c r="I991">
        <v>0</v>
      </c>
      <c r="J991">
        <v>0</v>
      </c>
      <c r="K991">
        <v>772</v>
      </c>
      <c r="L991" t="b">
        <v>0</v>
      </c>
      <c r="M991" t="b">
        <v>1</v>
      </c>
      <c r="N991" t="b">
        <v>0</v>
      </c>
      <c r="O991">
        <v>6</v>
      </c>
      <c r="P991">
        <v>4</v>
      </c>
      <c r="Q991" s="2">
        <v>0</v>
      </c>
      <c r="R991" s="2">
        <v>0</v>
      </c>
      <c r="S991" s="2">
        <v>0.03</v>
      </c>
      <c r="T991">
        <f t="shared" si="60"/>
        <v>0.4</v>
      </c>
      <c r="U991">
        <f t="shared" si="61"/>
        <v>2.8000000000000003</v>
      </c>
      <c r="V991">
        <f t="shared" si="62"/>
        <v>0.7623685</v>
      </c>
      <c r="W991">
        <f t="shared" si="63"/>
        <v>1.126828975</v>
      </c>
    </row>
    <row r="992" spans="1:23" x14ac:dyDescent="0.25">
      <c r="A992" t="s">
        <v>3670</v>
      </c>
      <c r="B992" s="1">
        <v>43250</v>
      </c>
      <c r="C992" t="s">
        <v>3671</v>
      </c>
      <c r="D992" t="s">
        <v>456</v>
      </c>
      <c r="E992" t="s">
        <v>2014</v>
      </c>
      <c r="F992" s="1">
        <v>43243</v>
      </c>
      <c r="G992">
        <v>1</v>
      </c>
      <c r="H992">
        <v>713784</v>
      </c>
      <c r="I992">
        <v>10904</v>
      </c>
      <c r="J992">
        <v>480</v>
      </c>
      <c r="K992">
        <v>632</v>
      </c>
      <c r="L992" t="b">
        <v>0</v>
      </c>
      <c r="M992" t="b">
        <v>0</v>
      </c>
      <c r="N992" t="b">
        <v>0</v>
      </c>
      <c r="O992">
        <v>7</v>
      </c>
      <c r="P992">
        <v>6</v>
      </c>
      <c r="Q992" s="2">
        <v>0.02</v>
      </c>
      <c r="R992" s="2">
        <v>0</v>
      </c>
      <c r="S992" s="2">
        <v>0</v>
      </c>
      <c r="T992">
        <f t="shared" si="60"/>
        <v>0.4</v>
      </c>
      <c r="U992">
        <f t="shared" si="61"/>
        <v>4.6000000000000005</v>
      </c>
      <c r="V992">
        <f t="shared" si="62"/>
        <v>0.55689199999999994</v>
      </c>
      <c r="W992">
        <f t="shared" si="63"/>
        <v>1.5049122000000001</v>
      </c>
    </row>
    <row r="993" spans="1:23" x14ac:dyDescent="0.25">
      <c r="A993" t="s">
        <v>3672</v>
      </c>
      <c r="B993" s="1">
        <v>43108</v>
      </c>
      <c r="C993" t="s">
        <v>3673</v>
      </c>
      <c r="D993" t="s">
        <v>814</v>
      </c>
      <c r="E993" t="s">
        <v>3674</v>
      </c>
      <c r="F993" s="1">
        <v>43100</v>
      </c>
      <c r="G993">
        <v>1</v>
      </c>
      <c r="H993">
        <v>223475</v>
      </c>
      <c r="I993">
        <v>11180</v>
      </c>
      <c r="J993">
        <v>491</v>
      </c>
      <c r="K993">
        <v>740</v>
      </c>
      <c r="L993" t="b">
        <v>0</v>
      </c>
      <c r="M993" t="b">
        <v>0</v>
      </c>
      <c r="N993" t="b">
        <v>0</v>
      </c>
      <c r="O993">
        <v>8</v>
      </c>
      <c r="P993">
        <v>6</v>
      </c>
      <c r="Q993" s="2">
        <v>0.05</v>
      </c>
      <c r="R993" s="2">
        <v>0</v>
      </c>
      <c r="S993" s="2">
        <v>0</v>
      </c>
      <c r="T993">
        <f t="shared" si="60"/>
        <v>0.4</v>
      </c>
      <c r="U993">
        <f t="shared" si="61"/>
        <v>4.4000000000000004</v>
      </c>
      <c r="V993">
        <f t="shared" si="62"/>
        <v>0.61173750000000005</v>
      </c>
      <c r="W993">
        <f t="shared" si="63"/>
        <v>1.4741081250000003</v>
      </c>
    </row>
    <row r="994" spans="1:23" x14ac:dyDescent="0.25">
      <c r="A994" t="s">
        <v>3675</v>
      </c>
      <c r="B994" s="1">
        <v>43090</v>
      </c>
      <c r="C994" t="s">
        <v>3676</v>
      </c>
      <c r="D994" t="s">
        <v>385</v>
      </c>
      <c r="E994" t="s">
        <v>3677</v>
      </c>
      <c r="F994" s="1">
        <v>43088</v>
      </c>
      <c r="G994">
        <v>1</v>
      </c>
      <c r="H994">
        <v>41523</v>
      </c>
      <c r="I994">
        <v>1988</v>
      </c>
      <c r="J994">
        <v>70</v>
      </c>
      <c r="K994">
        <v>176</v>
      </c>
      <c r="L994" t="b">
        <v>0</v>
      </c>
      <c r="M994" t="b">
        <v>0</v>
      </c>
      <c r="N994" t="b">
        <v>0</v>
      </c>
      <c r="O994">
        <v>2</v>
      </c>
      <c r="P994">
        <v>2</v>
      </c>
      <c r="Q994" s="2">
        <v>0.05</v>
      </c>
      <c r="R994" s="2">
        <v>0</v>
      </c>
      <c r="S994" s="2">
        <v>0</v>
      </c>
      <c r="T994">
        <f t="shared" si="60"/>
        <v>0.4</v>
      </c>
      <c r="U994">
        <f t="shared" si="61"/>
        <v>1.6</v>
      </c>
      <c r="V994">
        <f t="shared" si="62"/>
        <v>0.5207615000000001</v>
      </c>
      <c r="W994">
        <f t="shared" si="63"/>
        <v>0.74226652500000001</v>
      </c>
    </row>
    <row r="995" spans="1:23" x14ac:dyDescent="0.25">
      <c r="A995" t="s">
        <v>3678</v>
      </c>
      <c r="B995" s="1">
        <v>43217</v>
      </c>
      <c r="C995" t="s">
        <v>3679</v>
      </c>
      <c r="D995" t="s">
        <v>29</v>
      </c>
      <c r="E995" t="s">
        <v>3680</v>
      </c>
      <c r="F995" s="1">
        <v>43209</v>
      </c>
      <c r="G995">
        <v>1</v>
      </c>
      <c r="H995">
        <v>1916015</v>
      </c>
      <c r="I995">
        <v>66506</v>
      </c>
      <c r="J995">
        <v>2420</v>
      </c>
      <c r="K995">
        <v>10248</v>
      </c>
      <c r="L995" t="b">
        <v>0</v>
      </c>
      <c r="M995" t="b">
        <v>0</v>
      </c>
      <c r="N995" t="b">
        <v>0</v>
      </c>
      <c r="O995">
        <v>8</v>
      </c>
      <c r="P995">
        <v>7</v>
      </c>
      <c r="Q995" s="2">
        <v>0.03</v>
      </c>
      <c r="R995" s="2">
        <v>0</v>
      </c>
      <c r="S995" s="2">
        <v>0.01</v>
      </c>
      <c r="T995">
        <f t="shared" si="60"/>
        <v>0.4</v>
      </c>
      <c r="U995">
        <f t="shared" si="61"/>
        <v>5.4</v>
      </c>
      <c r="V995">
        <f t="shared" si="62"/>
        <v>1.5080074999999999</v>
      </c>
      <c r="W995">
        <f t="shared" si="63"/>
        <v>2.0378026250000003</v>
      </c>
    </row>
    <row r="996" spans="1:23" x14ac:dyDescent="0.25">
      <c r="A996" t="s">
        <v>3681</v>
      </c>
      <c r="B996" s="1">
        <v>43168</v>
      </c>
      <c r="C996" t="s">
        <v>3682</v>
      </c>
      <c r="D996" t="s">
        <v>3683</v>
      </c>
      <c r="E996" t="s">
        <v>3684</v>
      </c>
      <c r="F996" s="1">
        <v>43155</v>
      </c>
      <c r="G996">
        <v>1</v>
      </c>
      <c r="H996">
        <v>836483</v>
      </c>
      <c r="I996">
        <v>37279</v>
      </c>
      <c r="J996">
        <v>1646</v>
      </c>
      <c r="K996">
        <v>3056</v>
      </c>
      <c r="L996" t="b">
        <v>0</v>
      </c>
      <c r="M996" t="b">
        <v>0</v>
      </c>
      <c r="N996" t="b">
        <v>0</v>
      </c>
      <c r="O996">
        <v>13</v>
      </c>
      <c r="P996">
        <v>9</v>
      </c>
      <c r="Q996" s="2">
        <v>0.04</v>
      </c>
      <c r="R996" s="2">
        <v>0</v>
      </c>
      <c r="S996" s="2">
        <v>0</v>
      </c>
      <c r="T996">
        <f t="shared" si="60"/>
        <v>0.4</v>
      </c>
      <c r="U996">
        <f t="shared" si="61"/>
        <v>6.4</v>
      </c>
      <c r="V996">
        <f t="shared" si="62"/>
        <v>0.81824150000000007</v>
      </c>
      <c r="W996">
        <f t="shared" si="63"/>
        <v>2.0463845250000001</v>
      </c>
    </row>
    <row r="997" spans="1:23" x14ac:dyDescent="0.25">
      <c r="A997" t="s">
        <v>3685</v>
      </c>
      <c r="B997" s="1">
        <v>43074</v>
      </c>
      <c r="C997" t="s">
        <v>3686</v>
      </c>
      <c r="D997" t="s">
        <v>41</v>
      </c>
      <c r="E997" t="s">
        <v>3687</v>
      </c>
      <c r="F997" s="1">
        <v>43066</v>
      </c>
      <c r="G997">
        <v>1</v>
      </c>
      <c r="H997">
        <v>605918</v>
      </c>
      <c r="I997">
        <v>5565</v>
      </c>
      <c r="J997">
        <v>136</v>
      </c>
      <c r="K997">
        <v>402</v>
      </c>
      <c r="L997" t="b">
        <v>0</v>
      </c>
      <c r="M997" t="b">
        <v>0</v>
      </c>
      <c r="N997" t="b">
        <v>0</v>
      </c>
      <c r="O997">
        <v>8</v>
      </c>
      <c r="P997">
        <v>7</v>
      </c>
      <c r="Q997" s="2">
        <v>0.01</v>
      </c>
      <c r="R997" s="2">
        <v>0</v>
      </c>
      <c r="S997" s="2">
        <v>0</v>
      </c>
      <c r="T997">
        <f t="shared" si="60"/>
        <v>0.4</v>
      </c>
      <c r="U997">
        <f t="shared" si="61"/>
        <v>5.4</v>
      </c>
      <c r="V997">
        <f t="shared" si="62"/>
        <v>0.40295899999999996</v>
      </c>
      <c r="W997">
        <f t="shared" si="63"/>
        <v>1.6510356500000003</v>
      </c>
    </row>
    <row r="998" spans="1:23" x14ac:dyDescent="0.25">
      <c r="A998" t="s">
        <v>3688</v>
      </c>
      <c r="B998" s="1">
        <v>43059</v>
      </c>
      <c r="C998" t="s">
        <v>3689</v>
      </c>
      <c r="D998" t="s">
        <v>1213</v>
      </c>
      <c r="E998" t="s">
        <v>3690</v>
      </c>
      <c r="F998" s="1">
        <v>43058</v>
      </c>
      <c r="G998">
        <v>1</v>
      </c>
      <c r="H998">
        <v>226800</v>
      </c>
      <c r="I998">
        <v>2167</v>
      </c>
      <c r="J998">
        <v>123</v>
      </c>
      <c r="K998">
        <v>1137</v>
      </c>
      <c r="L998" t="b">
        <v>0</v>
      </c>
      <c r="M998" t="b">
        <v>0</v>
      </c>
      <c r="N998" t="b">
        <v>0</v>
      </c>
      <c r="O998">
        <v>1</v>
      </c>
      <c r="P998">
        <v>1</v>
      </c>
      <c r="Q998" s="2">
        <v>0.01</v>
      </c>
      <c r="R998" s="2">
        <v>0</v>
      </c>
      <c r="S998" s="2">
        <v>0.01</v>
      </c>
      <c r="T998">
        <f t="shared" si="60"/>
        <v>0.4</v>
      </c>
      <c r="U998">
        <f t="shared" si="61"/>
        <v>0.8</v>
      </c>
      <c r="V998">
        <f t="shared" si="62"/>
        <v>0.46340000000000003</v>
      </c>
      <c r="W998">
        <f t="shared" si="63"/>
        <v>0.52219000000000004</v>
      </c>
    </row>
    <row r="999" spans="1:23" x14ac:dyDescent="0.25">
      <c r="A999" t="s">
        <v>3691</v>
      </c>
      <c r="B999" s="1">
        <v>43116</v>
      </c>
      <c r="C999" t="s">
        <v>3692</v>
      </c>
      <c r="D999" t="s">
        <v>3693</v>
      </c>
      <c r="E999" t="s">
        <v>3694</v>
      </c>
      <c r="F999" s="1">
        <v>43109</v>
      </c>
      <c r="G999">
        <v>1</v>
      </c>
      <c r="H999">
        <v>2949050</v>
      </c>
      <c r="I999">
        <v>29493</v>
      </c>
      <c r="J999">
        <v>2378</v>
      </c>
      <c r="K999">
        <v>19853</v>
      </c>
      <c r="L999" t="b">
        <v>0</v>
      </c>
      <c r="M999" t="b">
        <v>0</v>
      </c>
      <c r="N999" t="b">
        <v>0</v>
      </c>
      <c r="O999">
        <v>7</v>
      </c>
      <c r="P999">
        <v>5</v>
      </c>
      <c r="Q999" s="2">
        <v>0.01</v>
      </c>
      <c r="R999" s="2">
        <v>0</v>
      </c>
      <c r="S999" s="2">
        <v>0.01</v>
      </c>
      <c r="T999">
        <f t="shared" si="60"/>
        <v>0.4</v>
      </c>
      <c r="U999">
        <f t="shared" si="61"/>
        <v>3.6</v>
      </c>
      <c r="V999">
        <f t="shared" si="62"/>
        <v>1.824525</v>
      </c>
      <c r="W999">
        <f t="shared" si="63"/>
        <v>1.6985837500000001</v>
      </c>
    </row>
    <row r="1000" spans="1:23" x14ac:dyDescent="0.25">
      <c r="A1000" t="s">
        <v>3695</v>
      </c>
      <c r="B1000" s="1">
        <v>43147</v>
      </c>
      <c r="C1000" t="s">
        <v>3696</v>
      </c>
      <c r="D1000" t="s">
        <v>77</v>
      </c>
      <c r="E1000" t="s">
        <v>3697</v>
      </c>
      <c r="F1000" s="1">
        <v>43139</v>
      </c>
      <c r="G1000">
        <v>1</v>
      </c>
      <c r="H1000">
        <v>486826</v>
      </c>
      <c r="I1000">
        <v>6003</v>
      </c>
      <c r="J1000">
        <v>1121</v>
      </c>
      <c r="K1000">
        <v>728</v>
      </c>
      <c r="L1000" t="b">
        <v>0</v>
      </c>
      <c r="M1000" t="b">
        <v>0</v>
      </c>
      <c r="N1000" t="b">
        <v>0</v>
      </c>
      <c r="O1000">
        <v>8</v>
      </c>
      <c r="P1000">
        <v>8</v>
      </c>
      <c r="Q1000" s="2">
        <v>0.01</v>
      </c>
      <c r="R1000" s="2">
        <v>0</v>
      </c>
      <c r="S1000" s="2">
        <v>0</v>
      </c>
      <c r="T1000">
        <f t="shared" si="60"/>
        <v>0.4</v>
      </c>
      <c r="U1000">
        <f t="shared" si="61"/>
        <v>6.4</v>
      </c>
      <c r="V1000">
        <f t="shared" si="62"/>
        <v>0.34341299999999997</v>
      </c>
      <c r="W1000">
        <f t="shared" si="63"/>
        <v>1.8801945500000001</v>
      </c>
    </row>
    <row r="1001" spans="1:23" x14ac:dyDescent="0.25">
      <c r="A1001" t="s">
        <v>3698</v>
      </c>
      <c r="B1001" s="1">
        <v>43106</v>
      </c>
      <c r="C1001" t="s">
        <v>3699</v>
      </c>
      <c r="D1001" t="s">
        <v>730</v>
      </c>
      <c r="E1001" t="s">
        <v>3700</v>
      </c>
      <c r="F1001" s="1">
        <v>43103</v>
      </c>
      <c r="G1001">
        <v>1</v>
      </c>
      <c r="H1001">
        <v>120802</v>
      </c>
      <c r="I1001">
        <v>1131</v>
      </c>
      <c r="J1001">
        <v>92</v>
      </c>
      <c r="K1001">
        <v>642</v>
      </c>
      <c r="L1001" t="b">
        <v>0</v>
      </c>
      <c r="M1001" t="b">
        <v>0</v>
      </c>
      <c r="N1001" t="b">
        <v>0</v>
      </c>
      <c r="O1001">
        <v>3</v>
      </c>
      <c r="P1001">
        <v>1</v>
      </c>
      <c r="Q1001" s="2">
        <v>0.01</v>
      </c>
      <c r="R1001" s="2">
        <v>0</v>
      </c>
      <c r="S1001" s="2">
        <v>0.01</v>
      </c>
      <c r="T1001">
        <f t="shared" si="60"/>
        <v>0.4</v>
      </c>
      <c r="U1001">
        <f t="shared" si="61"/>
        <v>0.4</v>
      </c>
      <c r="V1001">
        <f t="shared" si="62"/>
        <v>0.41040100000000002</v>
      </c>
      <c r="W1001">
        <f t="shared" si="63"/>
        <v>0.40364034999999998</v>
      </c>
    </row>
    <row r="1002" spans="1:23" x14ac:dyDescent="0.25">
      <c r="A1002" t="s">
        <v>3701</v>
      </c>
      <c r="B1002" s="1">
        <v>43056</v>
      </c>
      <c r="C1002" t="s">
        <v>3702</v>
      </c>
      <c r="D1002" t="s">
        <v>3703</v>
      </c>
      <c r="E1002" t="s">
        <v>3704</v>
      </c>
      <c r="F1002" s="1">
        <v>43049</v>
      </c>
      <c r="G1002">
        <v>1</v>
      </c>
      <c r="H1002">
        <v>1267977</v>
      </c>
      <c r="I1002">
        <v>2028</v>
      </c>
      <c r="J1002">
        <v>304</v>
      </c>
      <c r="K1002">
        <v>1586</v>
      </c>
      <c r="L1002" t="b">
        <v>0</v>
      </c>
      <c r="M1002" t="b">
        <v>0</v>
      </c>
      <c r="N1002" t="b">
        <v>0</v>
      </c>
      <c r="O1002">
        <v>7</v>
      </c>
      <c r="P1002">
        <v>2</v>
      </c>
      <c r="Q1002" s="2">
        <v>0</v>
      </c>
      <c r="R1002" s="2">
        <v>0</v>
      </c>
      <c r="S1002" s="2">
        <v>0</v>
      </c>
      <c r="T1002">
        <f t="shared" si="60"/>
        <v>0.4</v>
      </c>
      <c r="U1002">
        <f t="shared" si="61"/>
        <v>0.60000000000000009</v>
      </c>
      <c r="V1002">
        <f t="shared" si="62"/>
        <v>0.63398849999999995</v>
      </c>
      <c r="W1002">
        <f t="shared" si="63"/>
        <v>0.53189597500000008</v>
      </c>
    </row>
    <row r="1003" spans="1:23" x14ac:dyDescent="0.25">
      <c r="A1003" t="s">
        <v>3705</v>
      </c>
      <c r="B1003" s="1">
        <v>43063</v>
      </c>
      <c r="C1003" t="s">
        <v>3706</v>
      </c>
      <c r="D1003" t="s">
        <v>328</v>
      </c>
      <c r="E1003" t="s">
        <v>3707</v>
      </c>
      <c r="F1003" s="1">
        <v>43055</v>
      </c>
      <c r="G1003">
        <v>1</v>
      </c>
      <c r="H1003">
        <v>1145464</v>
      </c>
      <c r="I1003">
        <v>28690</v>
      </c>
      <c r="J1003">
        <v>887</v>
      </c>
      <c r="K1003">
        <v>5083</v>
      </c>
      <c r="L1003" t="b">
        <v>0</v>
      </c>
      <c r="M1003" t="b">
        <v>0</v>
      </c>
      <c r="N1003" t="b">
        <v>0</v>
      </c>
      <c r="O1003">
        <v>8</v>
      </c>
      <c r="P1003">
        <v>7</v>
      </c>
      <c r="Q1003" s="2">
        <v>0.03</v>
      </c>
      <c r="R1003" s="2">
        <v>0</v>
      </c>
      <c r="S1003" s="2">
        <v>0</v>
      </c>
      <c r="T1003">
        <f t="shared" si="60"/>
        <v>0.4</v>
      </c>
      <c r="U1003">
        <f t="shared" si="61"/>
        <v>5.4</v>
      </c>
      <c r="V1003">
        <f t="shared" si="62"/>
        <v>0.87273200000000006</v>
      </c>
      <c r="W1003">
        <f t="shared" si="63"/>
        <v>1.8154562000000003</v>
      </c>
    </row>
    <row r="1004" spans="1:23" x14ac:dyDescent="0.25">
      <c r="A1004" t="s">
        <v>3708</v>
      </c>
      <c r="B1004" s="1">
        <v>43121</v>
      </c>
      <c r="C1004" t="s">
        <v>3709</v>
      </c>
      <c r="D1004" t="s">
        <v>3710</v>
      </c>
      <c r="E1004" t="s">
        <v>3711</v>
      </c>
      <c r="F1004" s="1">
        <v>43116</v>
      </c>
      <c r="G1004">
        <v>1</v>
      </c>
      <c r="H1004">
        <v>125806</v>
      </c>
      <c r="I1004">
        <v>1851</v>
      </c>
      <c r="J1004">
        <v>96</v>
      </c>
      <c r="K1004">
        <v>635</v>
      </c>
      <c r="L1004" t="b">
        <v>0</v>
      </c>
      <c r="M1004" t="b">
        <v>0</v>
      </c>
      <c r="N1004" t="b">
        <v>0</v>
      </c>
      <c r="O1004">
        <v>5</v>
      </c>
      <c r="P1004">
        <v>4</v>
      </c>
      <c r="Q1004" s="2">
        <v>0.01</v>
      </c>
      <c r="R1004" s="2">
        <v>0</v>
      </c>
      <c r="S1004" s="2">
        <v>0.01</v>
      </c>
      <c r="T1004">
        <f t="shared" si="60"/>
        <v>0.4</v>
      </c>
      <c r="U1004">
        <f t="shared" si="61"/>
        <v>3</v>
      </c>
      <c r="V1004">
        <f t="shared" si="62"/>
        <v>0.41290300000000002</v>
      </c>
      <c r="W1004">
        <f t="shared" si="63"/>
        <v>1.0545160500000001</v>
      </c>
    </row>
    <row r="1005" spans="1:23" x14ac:dyDescent="0.25">
      <c r="A1005" t="s">
        <v>3712</v>
      </c>
      <c r="B1005" s="1">
        <v>43249</v>
      </c>
      <c r="C1005" t="s">
        <v>3713</v>
      </c>
      <c r="D1005" t="s">
        <v>403</v>
      </c>
      <c r="E1005" t="s">
        <v>3714</v>
      </c>
      <c r="F1005" s="1">
        <v>43244</v>
      </c>
      <c r="G1005">
        <v>1</v>
      </c>
      <c r="H1005">
        <v>418749</v>
      </c>
      <c r="I1005">
        <v>9267</v>
      </c>
      <c r="J1005">
        <v>1449</v>
      </c>
      <c r="K1005">
        <v>997</v>
      </c>
      <c r="L1005" t="b">
        <v>0</v>
      </c>
      <c r="M1005" t="b">
        <v>0</v>
      </c>
      <c r="N1005" t="b">
        <v>0</v>
      </c>
      <c r="O1005">
        <v>5</v>
      </c>
      <c r="P1005">
        <v>3</v>
      </c>
      <c r="Q1005" s="2">
        <v>0.02</v>
      </c>
      <c r="R1005" s="2">
        <v>0</v>
      </c>
      <c r="S1005" s="2">
        <v>0</v>
      </c>
      <c r="T1005">
        <f t="shared" si="60"/>
        <v>0.4</v>
      </c>
      <c r="U1005">
        <f t="shared" si="61"/>
        <v>2.0000000000000004</v>
      </c>
      <c r="V1005">
        <f t="shared" si="62"/>
        <v>0.40937449999999997</v>
      </c>
      <c r="W1005">
        <f t="shared" si="63"/>
        <v>0.80328107500000012</v>
      </c>
    </row>
    <row r="1006" spans="1:23" x14ac:dyDescent="0.25">
      <c r="A1006" t="s">
        <v>3715</v>
      </c>
      <c r="B1006" s="1">
        <v>43179</v>
      </c>
      <c r="C1006" t="s">
        <v>3716</v>
      </c>
      <c r="D1006" t="s">
        <v>125</v>
      </c>
      <c r="E1006" t="s">
        <v>3717</v>
      </c>
      <c r="F1006" s="1">
        <v>43170</v>
      </c>
      <c r="G1006">
        <v>1</v>
      </c>
      <c r="H1006">
        <v>3745968</v>
      </c>
      <c r="I1006">
        <v>50925</v>
      </c>
      <c r="J1006">
        <v>5906</v>
      </c>
      <c r="K1006">
        <v>4557</v>
      </c>
      <c r="L1006" t="b">
        <v>0</v>
      </c>
      <c r="M1006" t="b">
        <v>0</v>
      </c>
      <c r="N1006" t="b">
        <v>0</v>
      </c>
      <c r="O1006">
        <v>9</v>
      </c>
      <c r="P1006">
        <v>9</v>
      </c>
      <c r="Q1006" s="2">
        <v>0.01</v>
      </c>
      <c r="R1006" s="2">
        <v>0</v>
      </c>
      <c r="S1006" s="2">
        <v>0</v>
      </c>
      <c r="T1006">
        <f t="shared" si="60"/>
        <v>0.4</v>
      </c>
      <c r="U1006">
        <f t="shared" si="61"/>
        <v>7.2</v>
      </c>
      <c r="V1006">
        <f t="shared" si="62"/>
        <v>1.9729840000000001</v>
      </c>
      <c r="W1006">
        <f t="shared" si="63"/>
        <v>2.6505443999999998</v>
      </c>
    </row>
    <row r="1007" spans="1:23" x14ac:dyDescent="0.25">
      <c r="A1007" t="s">
        <v>3718</v>
      </c>
      <c r="B1007" s="1">
        <v>43213</v>
      </c>
      <c r="C1007" t="s">
        <v>3719</v>
      </c>
      <c r="D1007" t="s">
        <v>61</v>
      </c>
      <c r="E1007" t="s">
        <v>3720</v>
      </c>
      <c r="F1007" s="1">
        <v>43202</v>
      </c>
      <c r="G1007">
        <v>1</v>
      </c>
      <c r="H1007">
        <v>2044300</v>
      </c>
      <c r="I1007">
        <v>19749</v>
      </c>
      <c r="J1007">
        <v>1182</v>
      </c>
      <c r="K1007">
        <v>1694</v>
      </c>
      <c r="L1007" t="b">
        <v>0</v>
      </c>
      <c r="M1007" t="b">
        <v>0</v>
      </c>
      <c r="N1007" t="b">
        <v>0</v>
      </c>
      <c r="O1007">
        <v>11</v>
      </c>
      <c r="P1007">
        <v>10</v>
      </c>
      <c r="Q1007" s="2">
        <v>0.01</v>
      </c>
      <c r="R1007" s="2">
        <v>0</v>
      </c>
      <c r="S1007" s="2">
        <v>0</v>
      </c>
      <c r="T1007">
        <f t="shared" si="60"/>
        <v>0.4</v>
      </c>
      <c r="U1007">
        <f t="shared" si="61"/>
        <v>7.8</v>
      </c>
      <c r="V1007">
        <f t="shared" si="62"/>
        <v>1.12215</v>
      </c>
      <c r="W1007">
        <f t="shared" si="63"/>
        <v>2.5027524999999997</v>
      </c>
    </row>
    <row r="1008" spans="1:23" x14ac:dyDescent="0.25">
      <c r="A1008" t="s">
        <v>3721</v>
      </c>
      <c r="B1008" s="1">
        <v>43190</v>
      </c>
      <c r="C1008" t="s">
        <v>3722</v>
      </c>
      <c r="D1008" t="s">
        <v>3723</v>
      </c>
      <c r="E1008" t="s">
        <v>3724</v>
      </c>
      <c r="F1008" s="1">
        <v>43175</v>
      </c>
      <c r="G1008">
        <v>1</v>
      </c>
      <c r="H1008">
        <v>349965</v>
      </c>
      <c r="I1008">
        <v>7305</v>
      </c>
      <c r="J1008">
        <v>264</v>
      </c>
      <c r="K1008">
        <v>306</v>
      </c>
      <c r="L1008" t="b">
        <v>0</v>
      </c>
      <c r="M1008" t="b">
        <v>0</v>
      </c>
      <c r="N1008" t="b">
        <v>0</v>
      </c>
      <c r="O1008">
        <v>15</v>
      </c>
      <c r="P1008">
        <v>12</v>
      </c>
      <c r="Q1008" s="2">
        <v>0.02</v>
      </c>
      <c r="R1008" s="2">
        <v>0</v>
      </c>
      <c r="S1008" s="2">
        <v>0</v>
      </c>
      <c r="T1008">
        <f t="shared" si="60"/>
        <v>0.4</v>
      </c>
      <c r="U1008">
        <f t="shared" si="61"/>
        <v>9.0000000000000018</v>
      </c>
      <c r="V1008">
        <f t="shared" si="62"/>
        <v>0.3749825</v>
      </c>
      <c r="W1008">
        <f t="shared" si="63"/>
        <v>2.5412438750000006</v>
      </c>
    </row>
    <row r="1009" spans="1:23" x14ac:dyDescent="0.25">
      <c r="A1009" t="s">
        <v>3725</v>
      </c>
      <c r="B1009" s="1">
        <v>43094</v>
      </c>
      <c r="C1009" t="s">
        <v>3726</v>
      </c>
      <c r="D1009" t="s">
        <v>2738</v>
      </c>
      <c r="E1009" t="s">
        <v>3727</v>
      </c>
      <c r="F1009" s="1">
        <v>43087</v>
      </c>
      <c r="G1009">
        <v>1</v>
      </c>
      <c r="H1009">
        <v>110985</v>
      </c>
      <c r="I1009">
        <v>2776</v>
      </c>
      <c r="J1009">
        <v>531</v>
      </c>
      <c r="K1009">
        <v>2329</v>
      </c>
      <c r="L1009" t="b">
        <v>0</v>
      </c>
      <c r="M1009" t="b">
        <v>0</v>
      </c>
      <c r="N1009" t="b">
        <v>0</v>
      </c>
      <c r="O1009">
        <v>7</v>
      </c>
      <c r="P1009">
        <v>6</v>
      </c>
      <c r="Q1009" s="2">
        <v>0.03</v>
      </c>
      <c r="R1009" s="2">
        <v>0</v>
      </c>
      <c r="S1009" s="2">
        <v>0.02</v>
      </c>
      <c r="T1009">
        <f t="shared" si="60"/>
        <v>0.4</v>
      </c>
      <c r="U1009">
        <f t="shared" si="61"/>
        <v>4.6000000000000005</v>
      </c>
      <c r="V1009">
        <f t="shared" si="62"/>
        <v>0.85549249999999999</v>
      </c>
      <c r="W1009">
        <f t="shared" si="63"/>
        <v>1.6094223750000001</v>
      </c>
    </row>
    <row r="1010" spans="1:23" x14ac:dyDescent="0.25">
      <c r="A1010" t="s">
        <v>3728</v>
      </c>
      <c r="B1010" s="1">
        <v>43104</v>
      </c>
      <c r="C1010" t="s">
        <v>3729</v>
      </c>
      <c r="D1010" t="s">
        <v>3730</v>
      </c>
      <c r="E1010" t="s">
        <v>3731</v>
      </c>
      <c r="F1010" s="1">
        <v>43102</v>
      </c>
      <c r="G1010">
        <v>1</v>
      </c>
      <c r="H1010">
        <v>3322130</v>
      </c>
      <c r="I1010">
        <v>35099</v>
      </c>
      <c r="J1010">
        <v>6902</v>
      </c>
      <c r="K1010">
        <v>4030</v>
      </c>
      <c r="L1010" t="b">
        <v>0</v>
      </c>
      <c r="M1010" t="b">
        <v>0</v>
      </c>
      <c r="N1010" t="b">
        <v>0</v>
      </c>
      <c r="O1010">
        <v>2</v>
      </c>
      <c r="P1010">
        <v>3</v>
      </c>
      <c r="Q1010" s="2">
        <v>0.01</v>
      </c>
      <c r="R1010" s="2">
        <v>0</v>
      </c>
      <c r="S1010" s="2">
        <v>0</v>
      </c>
      <c r="T1010">
        <f t="shared" si="60"/>
        <v>0.4</v>
      </c>
      <c r="U1010">
        <f t="shared" si="61"/>
        <v>2.6000000000000005</v>
      </c>
      <c r="V1010">
        <f t="shared" si="62"/>
        <v>1.7610650000000001</v>
      </c>
      <c r="W1010">
        <f t="shared" si="63"/>
        <v>1.4263727500000001</v>
      </c>
    </row>
    <row r="1011" spans="1:23" x14ac:dyDescent="0.25">
      <c r="A1011" t="s">
        <v>3732</v>
      </c>
      <c r="B1011" s="1">
        <v>43206</v>
      </c>
      <c r="C1011" t="s">
        <v>3733</v>
      </c>
      <c r="D1011" t="s">
        <v>441</v>
      </c>
      <c r="E1011" t="s">
        <v>3734</v>
      </c>
      <c r="F1011" s="1">
        <v>43198</v>
      </c>
      <c r="G1011">
        <v>1</v>
      </c>
      <c r="H1011">
        <v>1808784</v>
      </c>
      <c r="I1011">
        <v>68556</v>
      </c>
      <c r="J1011">
        <v>5864</v>
      </c>
      <c r="K1011">
        <v>6872</v>
      </c>
      <c r="L1011" t="b">
        <v>0</v>
      </c>
      <c r="M1011" t="b">
        <v>0</v>
      </c>
      <c r="N1011" t="b">
        <v>0</v>
      </c>
      <c r="O1011">
        <v>8</v>
      </c>
      <c r="P1011">
        <v>3</v>
      </c>
      <c r="Q1011" s="2">
        <v>0.04</v>
      </c>
      <c r="R1011" s="2">
        <v>0</v>
      </c>
      <c r="S1011" s="2">
        <v>0</v>
      </c>
      <c r="T1011">
        <f t="shared" si="60"/>
        <v>0.4</v>
      </c>
      <c r="U1011">
        <f t="shared" si="61"/>
        <v>1.4000000000000004</v>
      </c>
      <c r="V1011">
        <f t="shared" si="62"/>
        <v>1.304392</v>
      </c>
      <c r="W1011">
        <f t="shared" si="63"/>
        <v>0.9665372000000001</v>
      </c>
    </row>
    <row r="1012" spans="1:23" x14ac:dyDescent="0.25">
      <c r="A1012" t="s">
        <v>3735</v>
      </c>
      <c r="B1012" s="1">
        <v>43133</v>
      </c>
      <c r="C1012" t="s">
        <v>3736</v>
      </c>
      <c r="D1012" t="s">
        <v>403</v>
      </c>
      <c r="E1012" t="s">
        <v>3737</v>
      </c>
      <c r="F1012" s="1">
        <v>43131</v>
      </c>
      <c r="G1012">
        <v>1</v>
      </c>
      <c r="H1012">
        <v>91193</v>
      </c>
      <c r="I1012">
        <v>641</v>
      </c>
      <c r="J1012">
        <v>97</v>
      </c>
      <c r="K1012">
        <v>82</v>
      </c>
      <c r="L1012" t="b">
        <v>0</v>
      </c>
      <c r="M1012" t="b">
        <v>0</v>
      </c>
      <c r="N1012" t="b">
        <v>0</v>
      </c>
      <c r="O1012">
        <v>2</v>
      </c>
      <c r="P1012">
        <v>1</v>
      </c>
      <c r="Q1012" s="2">
        <v>0.01</v>
      </c>
      <c r="R1012" s="2">
        <v>0</v>
      </c>
      <c r="S1012" s="2">
        <v>0</v>
      </c>
      <c r="T1012">
        <f t="shared" si="60"/>
        <v>0.4</v>
      </c>
      <c r="U1012">
        <f t="shared" si="61"/>
        <v>0.60000000000000009</v>
      </c>
      <c r="V1012">
        <f t="shared" si="62"/>
        <v>0.14559650000000002</v>
      </c>
      <c r="W1012">
        <f t="shared" si="63"/>
        <v>0.36095877500000006</v>
      </c>
    </row>
    <row r="1013" spans="1:23" x14ac:dyDescent="0.25">
      <c r="A1013" t="s">
        <v>20587</v>
      </c>
      <c r="B1013" s="1">
        <v>43172</v>
      </c>
      <c r="C1013" t="s">
        <v>20588</v>
      </c>
      <c r="D1013" t="s">
        <v>20589</v>
      </c>
      <c r="E1013" t="s">
        <v>20590</v>
      </c>
      <c r="F1013" s="1">
        <v>43165</v>
      </c>
      <c r="G1013">
        <v>1</v>
      </c>
      <c r="H1013">
        <v>639517</v>
      </c>
      <c r="I1013">
        <v>0</v>
      </c>
      <c r="J1013">
        <v>0</v>
      </c>
      <c r="K1013">
        <v>1059</v>
      </c>
      <c r="L1013" t="b">
        <v>0</v>
      </c>
      <c r="M1013" t="b">
        <v>1</v>
      </c>
      <c r="N1013" t="b">
        <v>0</v>
      </c>
      <c r="O1013">
        <v>7</v>
      </c>
      <c r="P1013">
        <v>3</v>
      </c>
      <c r="Q1013" s="2">
        <v>0</v>
      </c>
      <c r="R1013" s="2">
        <v>0</v>
      </c>
      <c r="S1013" s="2">
        <v>0</v>
      </c>
      <c r="T1013">
        <f t="shared" si="60"/>
        <v>0.4</v>
      </c>
      <c r="U1013">
        <f t="shared" si="61"/>
        <v>1.6000000000000003</v>
      </c>
      <c r="V1013">
        <f t="shared" si="62"/>
        <v>0.3197585</v>
      </c>
      <c r="W1013">
        <f t="shared" si="63"/>
        <v>0.67191547500000004</v>
      </c>
    </row>
    <row r="1014" spans="1:23" x14ac:dyDescent="0.25">
      <c r="A1014" t="s">
        <v>3738</v>
      </c>
      <c r="B1014" s="1">
        <v>43265</v>
      </c>
      <c r="C1014" t="s">
        <v>3739</v>
      </c>
      <c r="D1014" t="s">
        <v>3740</v>
      </c>
      <c r="E1014" t="s">
        <v>3741</v>
      </c>
      <c r="F1014" s="1">
        <v>43261</v>
      </c>
      <c r="G1014">
        <v>1</v>
      </c>
      <c r="H1014">
        <v>9893438</v>
      </c>
      <c r="I1014">
        <v>247947</v>
      </c>
      <c r="J1014">
        <v>3408</v>
      </c>
      <c r="K1014">
        <v>29216</v>
      </c>
      <c r="L1014" t="b">
        <v>0</v>
      </c>
      <c r="M1014" t="b">
        <v>0</v>
      </c>
      <c r="N1014" t="b">
        <v>0</v>
      </c>
      <c r="O1014">
        <v>4</v>
      </c>
      <c r="P1014">
        <v>2</v>
      </c>
      <c r="Q1014" s="2">
        <v>0.03</v>
      </c>
      <c r="R1014" s="2">
        <v>0</v>
      </c>
      <c r="S1014" s="2">
        <v>0</v>
      </c>
      <c r="T1014">
        <f t="shared" si="60"/>
        <v>0.4</v>
      </c>
      <c r="U1014">
        <f t="shared" si="61"/>
        <v>1.2000000000000002</v>
      </c>
      <c r="V1014">
        <f t="shared" si="62"/>
        <v>5.2467189999999997</v>
      </c>
      <c r="W1014">
        <f t="shared" si="63"/>
        <v>2.2963516499999996</v>
      </c>
    </row>
    <row r="1015" spans="1:23" x14ac:dyDescent="0.25">
      <c r="A1015" t="s">
        <v>3742</v>
      </c>
      <c r="B1015" s="1">
        <v>43225</v>
      </c>
      <c r="C1015" t="s">
        <v>3743</v>
      </c>
      <c r="D1015" t="s">
        <v>1456</v>
      </c>
      <c r="E1015" t="s">
        <v>3744</v>
      </c>
      <c r="F1015" s="1">
        <v>43219</v>
      </c>
      <c r="G1015">
        <v>1</v>
      </c>
      <c r="H1015">
        <v>3052453</v>
      </c>
      <c r="I1015">
        <v>74933</v>
      </c>
      <c r="J1015">
        <v>5678</v>
      </c>
      <c r="K1015">
        <v>14561</v>
      </c>
      <c r="L1015" t="b">
        <v>0</v>
      </c>
      <c r="M1015" t="b">
        <v>0</v>
      </c>
      <c r="N1015" t="b">
        <v>0</v>
      </c>
      <c r="O1015">
        <v>6</v>
      </c>
      <c r="P1015">
        <v>5</v>
      </c>
      <c r="Q1015" s="2">
        <v>0.02</v>
      </c>
      <c r="R1015" s="2">
        <v>0</v>
      </c>
      <c r="S1015" s="2">
        <v>0</v>
      </c>
      <c r="T1015">
        <f t="shared" si="60"/>
        <v>0.4</v>
      </c>
      <c r="U1015">
        <f t="shared" si="61"/>
        <v>3.8</v>
      </c>
      <c r="V1015">
        <f t="shared" si="62"/>
        <v>1.7262264999999999</v>
      </c>
      <c r="W1015">
        <f t="shared" si="63"/>
        <v>1.7141792749999998</v>
      </c>
    </row>
    <row r="1016" spans="1:23" x14ac:dyDescent="0.25">
      <c r="A1016" t="s">
        <v>3745</v>
      </c>
      <c r="B1016" s="1">
        <v>43262</v>
      </c>
      <c r="C1016" t="s">
        <v>3746</v>
      </c>
      <c r="D1016" t="s">
        <v>1104</v>
      </c>
      <c r="E1016" t="s">
        <v>3747</v>
      </c>
      <c r="F1016" s="1">
        <v>43234</v>
      </c>
      <c r="G1016">
        <v>1</v>
      </c>
      <c r="H1016">
        <v>1987241</v>
      </c>
      <c r="I1016">
        <v>22785</v>
      </c>
      <c r="J1016">
        <v>1081</v>
      </c>
      <c r="K1016">
        <v>4158</v>
      </c>
      <c r="L1016" t="b">
        <v>0</v>
      </c>
      <c r="M1016" t="b">
        <v>0</v>
      </c>
      <c r="N1016" t="b">
        <v>0</v>
      </c>
      <c r="O1016">
        <v>28</v>
      </c>
      <c r="P1016">
        <v>17</v>
      </c>
      <c r="Q1016" s="2">
        <v>0.01</v>
      </c>
      <c r="R1016" s="2">
        <v>0</v>
      </c>
      <c r="S1016" s="2">
        <v>0</v>
      </c>
      <c r="T1016">
        <f t="shared" si="60"/>
        <v>0.4</v>
      </c>
      <c r="U1016">
        <f t="shared" si="61"/>
        <v>11.400000000000002</v>
      </c>
      <c r="V1016">
        <f t="shared" si="62"/>
        <v>1.0936204999999999</v>
      </c>
      <c r="W1016">
        <f t="shared" si="63"/>
        <v>3.3927671750000008</v>
      </c>
    </row>
    <row r="1017" spans="1:23" x14ac:dyDescent="0.25">
      <c r="A1017" t="s">
        <v>3748</v>
      </c>
      <c r="B1017" s="1">
        <v>43235</v>
      </c>
      <c r="C1017" t="s">
        <v>3749</v>
      </c>
      <c r="D1017" t="s">
        <v>3750</v>
      </c>
      <c r="E1017" t="s">
        <v>3751</v>
      </c>
      <c r="F1017" s="1">
        <v>43210</v>
      </c>
      <c r="G1017">
        <v>1</v>
      </c>
      <c r="H1017">
        <v>29075706</v>
      </c>
      <c r="I1017">
        <v>304469</v>
      </c>
      <c r="J1017">
        <v>14239</v>
      </c>
      <c r="K1017">
        <v>10190</v>
      </c>
      <c r="L1017" t="b">
        <v>0</v>
      </c>
      <c r="M1017" t="b">
        <v>0</v>
      </c>
      <c r="N1017" t="b">
        <v>0</v>
      </c>
      <c r="O1017">
        <v>25</v>
      </c>
      <c r="P1017">
        <v>18</v>
      </c>
      <c r="Q1017" s="2">
        <v>0.01</v>
      </c>
      <c r="R1017" s="2">
        <v>0</v>
      </c>
      <c r="S1017" s="2">
        <v>0</v>
      </c>
      <c r="T1017">
        <f t="shared" si="60"/>
        <v>0.4</v>
      </c>
      <c r="U1017">
        <f t="shared" si="61"/>
        <v>13</v>
      </c>
      <c r="V1017">
        <f t="shared" si="62"/>
        <v>14.637853</v>
      </c>
      <c r="W1017">
        <f t="shared" si="63"/>
        <v>8.5332485499999997</v>
      </c>
    </row>
    <row r="1018" spans="1:23" x14ac:dyDescent="0.25">
      <c r="A1018" t="s">
        <v>3752</v>
      </c>
      <c r="B1018" s="1">
        <v>43070</v>
      </c>
      <c r="C1018" t="s">
        <v>3753</v>
      </c>
      <c r="D1018" t="s">
        <v>174</v>
      </c>
      <c r="E1018" t="s">
        <v>3754</v>
      </c>
      <c r="F1018" s="1">
        <v>43069</v>
      </c>
      <c r="G1018">
        <v>1</v>
      </c>
      <c r="H1018">
        <v>3074263</v>
      </c>
      <c r="I1018">
        <v>96530</v>
      </c>
      <c r="J1018">
        <v>1011</v>
      </c>
      <c r="K1018">
        <v>7415</v>
      </c>
      <c r="L1018" t="b">
        <v>0</v>
      </c>
      <c r="M1018" t="b">
        <v>0</v>
      </c>
      <c r="N1018" t="b">
        <v>0</v>
      </c>
      <c r="O1018">
        <v>1</v>
      </c>
      <c r="P1018">
        <v>1</v>
      </c>
      <c r="Q1018" s="2">
        <v>0.03</v>
      </c>
      <c r="R1018" s="2">
        <v>0</v>
      </c>
      <c r="S1018" s="2">
        <v>0</v>
      </c>
      <c r="T1018">
        <f t="shared" si="60"/>
        <v>0.4</v>
      </c>
      <c r="U1018">
        <f t="shared" si="61"/>
        <v>0.8</v>
      </c>
      <c r="V1018">
        <f t="shared" si="62"/>
        <v>1.8371314999999999</v>
      </c>
      <c r="W1018">
        <f t="shared" si="63"/>
        <v>1.0029960250000001</v>
      </c>
    </row>
    <row r="1019" spans="1:23" x14ac:dyDescent="0.25">
      <c r="A1019" t="s">
        <v>3755</v>
      </c>
      <c r="B1019" s="1">
        <v>43151</v>
      </c>
      <c r="C1019" t="s">
        <v>3756</v>
      </c>
      <c r="D1019" t="s">
        <v>742</v>
      </c>
      <c r="E1019" t="s">
        <v>3757</v>
      </c>
      <c r="F1019" s="1">
        <v>43150</v>
      </c>
      <c r="G1019">
        <v>1</v>
      </c>
      <c r="H1019">
        <v>252542</v>
      </c>
      <c r="I1019">
        <v>760</v>
      </c>
      <c r="J1019">
        <v>100</v>
      </c>
      <c r="K1019">
        <v>111</v>
      </c>
      <c r="L1019" t="b">
        <v>0</v>
      </c>
      <c r="M1019" t="b">
        <v>0</v>
      </c>
      <c r="N1019" t="b">
        <v>0</v>
      </c>
      <c r="O1019">
        <v>1</v>
      </c>
      <c r="P1019">
        <v>1</v>
      </c>
      <c r="Q1019" s="2">
        <v>0</v>
      </c>
      <c r="R1019" s="2">
        <v>0</v>
      </c>
      <c r="S1019" s="2">
        <v>0</v>
      </c>
      <c r="T1019">
        <f t="shared" si="60"/>
        <v>0.4</v>
      </c>
      <c r="U1019">
        <f t="shared" si="61"/>
        <v>0.8</v>
      </c>
      <c r="V1019">
        <f t="shared" si="62"/>
        <v>0.12627099999999999</v>
      </c>
      <c r="W1019">
        <f t="shared" si="63"/>
        <v>0.40419485000000005</v>
      </c>
    </row>
    <row r="1020" spans="1:23" x14ac:dyDescent="0.25">
      <c r="A1020" t="s">
        <v>3758</v>
      </c>
      <c r="B1020" s="1">
        <v>43152</v>
      </c>
      <c r="C1020" t="s">
        <v>3759</v>
      </c>
      <c r="D1020" t="s">
        <v>693</v>
      </c>
      <c r="E1020" t="s">
        <v>3760</v>
      </c>
      <c r="F1020" s="1">
        <v>43145</v>
      </c>
      <c r="G1020">
        <v>1</v>
      </c>
      <c r="H1020">
        <v>237310</v>
      </c>
      <c r="I1020">
        <v>11899</v>
      </c>
      <c r="J1020">
        <v>59</v>
      </c>
      <c r="K1020">
        <v>873</v>
      </c>
      <c r="L1020" t="b">
        <v>0</v>
      </c>
      <c r="M1020" t="b">
        <v>0</v>
      </c>
      <c r="N1020" t="b">
        <v>0</v>
      </c>
      <c r="O1020">
        <v>7</v>
      </c>
      <c r="P1020">
        <v>6</v>
      </c>
      <c r="Q1020" s="2">
        <v>0.05</v>
      </c>
      <c r="R1020" s="2">
        <v>0</v>
      </c>
      <c r="S1020" s="2">
        <v>0</v>
      </c>
      <c r="T1020">
        <f t="shared" si="60"/>
        <v>0.4</v>
      </c>
      <c r="U1020">
        <f t="shared" si="61"/>
        <v>4.6000000000000005</v>
      </c>
      <c r="V1020">
        <f t="shared" si="62"/>
        <v>0.61865500000000007</v>
      </c>
      <c r="W1020">
        <f t="shared" si="63"/>
        <v>1.5265292500000001</v>
      </c>
    </row>
    <row r="1021" spans="1:23" x14ac:dyDescent="0.25">
      <c r="A1021" t="s">
        <v>3761</v>
      </c>
      <c r="B1021" s="1">
        <v>43219</v>
      </c>
      <c r="C1021" t="s">
        <v>3762</v>
      </c>
      <c r="D1021" t="s">
        <v>2235</v>
      </c>
      <c r="E1021" t="s">
        <v>3763</v>
      </c>
      <c r="F1021" s="1">
        <v>43215</v>
      </c>
      <c r="G1021">
        <v>1</v>
      </c>
      <c r="H1021">
        <v>986538</v>
      </c>
      <c r="I1021">
        <v>25334</v>
      </c>
      <c r="J1021">
        <v>1742</v>
      </c>
      <c r="K1021">
        <v>1629</v>
      </c>
      <c r="L1021" t="b">
        <v>0</v>
      </c>
      <c r="M1021" t="b">
        <v>0</v>
      </c>
      <c r="N1021" t="b">
        <v>0</v>
      </c>
      <c r="O1021">
        <v>4</v>
      </c>
      <c r="P1021">
        <v>3</v>
      </c>
      <c r="Q1021" s="2">
        <v>0.03</v>
      </c>
      <c r="R1021" s="2">
        <v>0</v>
      </c>
      <c r="S1021" s="2">
        <v>0</v>
      </c>
      <c r="T1021">
        <f t="shared" si="60"/>
        <v>0.4</v>
      </c>
      <c r="U1021">
        <f t="shared" si="61"/>
        <v>2.2000000000000002</v>
      </c>
      <c r="V1021">
        <f t="shared" si="62"/>
        <v>0.793269</v>
      </c>
      <c r="W1021">
        <f t="shared" si="63"/>
        <v>0.98764415000000005</v>
      </c>
    </row>
    <row r="1022" spans="1:23" x14ac:dyDescent="0.25">
      <c r="A1022" t="s">
        <v>3764</v>
      </c>
      <c r="B1022" s="1">
        <v>43129</v>
      </c>
      <c r="C1022" t="s">
        <v>3765</v>
      </c>
      <c r="D1022" t="s">
        <v>3766</v>
      </c>
      <c r="E1022" t="s">
        <v>3767</v>
      </c>
      <c r="F1022" s="1">
        <v>43122</v>
      </c>
      <c r="G1022">
        <v>1</v>
      </c>
      <c r="H1022">
        <v>13124176</v>
      </c>
      <c r="I1022">
        <v>22664</v>
      </c>
      <c r="J1022">
        <v>17917</v>
      </c>
      <c r="K1022">
        <v>1990</v>
      </c>
      <c r="L1022" t="b">
        <v>0</v>
      </c>
      <c r="M1022" t="b">
        <v>0</v>
      </c>
      <c r="N1022" t="b">
        <v>0</v>
      </c>
      <c r="O1022">
        <v>7</v>
      </c>
      <c r="P1022">
        <v>5</v>
      </c>
      <c r="Q1022" s="2">
        <v>0</v>
      </c>
      <c r="R1022" s="2">
        <v>0</v>
      </c>
      <c r="S1022" s="2">
        <v>0</v>
      </c>
      <c r="T1022">
        <f t="shared" si="60"/>
        <v>0.4</v>
      </c>
      <c r="U1022">
        <f t="shared" si="61"/>
        <v>3.6</v>
      </c>
      <c r="V1022">
        <f t="shared" si="62"/>
        <v>6.5620880000000001</v>
      </c>
      <c r="W1022">
        <f t="shared" si="63"/>
        <v>3.3567307999999998</v>
      </c>
    </row>
    <row r="1023" spans="1:23" x14ac:dyDescent="0.25">
      <c r="A1023" t="s">
        <v>3768</v>
      </c>
      <c r="B1023" s="1">
        <v>43132</v>
      </c>
      <c r="C1023" t="s">
        <v>3769</v>
      </c>
      <c r="D1023" t="s">
        <v>726</v>
      </c>
      <c r="E1023" t="s">
        <v>3770</v>
      </c>
      <c r="F1023" s="1">
        <v>43126</v>
      </c>
      <c r="G1023">
        <v>1</v>
      </c>
      <c r="H1023">
        <v>48526</v>
      </c>
      <c r="I1023">
        <v>255</v>
      </c>
      <c r="J1023">
        <v>322</v>
      </c>
      <c r="K1023">
        <v>154</v>
      </c>
      <c r="L1023" t="b">
        <v>0</v>
      </c>
      <c r="M1023" t="b">
        <v>0</v>
      </c>
      <c r="N1023" t="b">
        <v>0</v>
      </c>
      <c r="O1023">
        <v>6</v>
      </c>
      <c r="P1023">
        <v>6</v>
      </c>
      <c r="Q1023" s="2">
        <v>0.01</v>
      </c>
      <c r="R1023" s="2">
        <v>-0.01</v>
      </c>
      <c r="S1023" s="2">
        <v>0</v>
      </c>
      <c r="T1023">
        <f t="shared" si="60"/>
        <v>0.4</v>
      </c>
      <c r="U1023">
        <f t="shared" si="61"/>
        <v>4.8000000000000007</v>
      </c>
      <c r="V1023">
        <f t="shared" si="62"/>
        <v>-2.5736999999999982E-2</v>
      </c>
      <c r="W1023">
        <f t="shared" si="63"/>
        <v>1.3509920500000003</v>
      </c>
    </row>
    <row r="1024" spans="1:23" x14ac:dyDescent="0.25">
      <c r="A1024" t="s">
        <v>3771</v>
      </c>
      <c r="B1024" s="1">
        <v>43144</v>
      </c>
      <c r="C1024" t="s">
        <v>3772</v>
      </c>
      <c r="D1024" t="s">
        <v>3773</v>
      </c>
      <c r="E1024" t="s">
        <v>3774</v>
      </c>
      <c r="F1024" s="1">
        <v>43136</v>
      </c>
      <c r="G1024">
        <v>1</v>
      </c>
      <c r="H1024">
        <v>494907</v>
      </c>
      <c r="I1024">
        <v>1660</v>
      </c>
      <c r="J1024">
        <v>4285</v>
      </c>
      <c r="K1024">
        <v>1078</v>
      </c>
      <c r="L1024" t="b">
        <v>0</v>
      </c>
      <c r="M1024" t="b">
        <v>0</v>
      </c>
      <c r="N1024" t="b">
        <v>0</v>
      </c>
      <c r="O1024">
        <v>8</v>
      </c>
      <c r="P1024">
        <v>8</v>
      </c>
      <c r="Q1024" s="2">
        <v>0</v>
      </c>
      <c r="R1024" s="2">
        <v>-0.01</v>
      </c>
      <c r="S1024" s="2">
        <v>0</v>
      </c>
      <c r="T1024">
        <f t="shared" si="60"/>
        <v>0.4</v>
      </c>
      <c r="U1024">
        <f t="shared" si="61"/>
        <v>6.4</v>
      </c>
      <c r="V1024">
        <f t="shared" si="62"/>
        <v>9.7453499999999998E-2</v>
      </c>
      <c r="W1024">
        <f t="shared" si="63"/>
        <v>1.7941087250000003</v>
      </c>
    </row>
    <row r="1025" spans="1:23" x14ac:dyDescent="0.25">
      <c r="A1025" t="s">
        <v>3775</v>
      </c>
      <c r="B1025" s="1">
        <v>43150</v>
      </c>
      <c r="C1025" t="s">
        <v>3776</v>
      </c>
      <c r="D1025" t="s">
        <v>3777</v>
      </c>
      <c r="E1025" t="s">
        <v>3778</v>
      </c>
      <c r="F1025" s="1">
        <v>43143</v>
      </c>
      <c r="G1025">
        <v>1</v>
      </c>
      <c r="H1025">
        <v>15127</v>
      </c>
      <c r="I1025">
        <v>153</v>
      </c>
      <c r="J1025">
        <v>10</v>
      </c>
      <c r="K1025">
        <v>5</v>
      </c>
      <c r="L1025" t="b">
        <v>0</v>
      </c>
      <c r="M1025" t="b">
        <v>0</v>
      </c>
      <c r="N1025" t="b">
        <v>0</v>
      </c>
      <c r="O1025">
        <v>7</v>
      </c>
      <c r="P1025">
        <v>5</v>
      </c>
      <c r="Q1025" s="2">
        <v>0.01</v>
      </c>
      <c r="R1025" s="2">
        <v>0</v>
      </c>
      <c r="S1025" s="2">
        <v>0</v>
      </c>
      <c r="T1025">
        <f t="shared" si="60"/>
        <v>0.4</v>
      </c>
      <c r="U1025">
        <f t="shared" si="61"/>
        <v>3.6</v>
      </c>
      <c r="V1025">
        <f t="shared" si="62"/>
        <v>0.10756350000000001</v>
      </c>
      <c r="W1025">
        <f t="shared" si="63"/>
        <v>1.097647225</v>
      </c>
    </row>
    <row r="1026" spans="1:23" x14ac:dyDescent="0.25">
      <c r="A1026" t="s">
        <v>3779</v>
      </c>
      <c r="B1026" s="1">
        <v>43159</v>
      </c>
      <c r="C1026" t="s">
        <v>3780</v>
      </c>
      <c r="D1026" t="s">
        <v>730</v>
      </c>
      <c r="E1026" t="s">
        <v>3781</v>
      </c>
      <c r="F1026" s="1">
        <v>43155</v>
      </c>
      <c r="G1026">
        <v>1</v>
      </c>
      <c r="H1026">
        <v>107907</v>
      </c>
      <c r="I1026">
        <v>359</v>
      </c>
      <c r="J1026">
        <v>72</v>
      </c>
      <c r="K1026">
        <v>292</v>
      </c>
      <c r="L1026" t="b">
        <v>0</v>
      </c>
      <c r="M1026" t="b">
        <v>0</v>
      </c>
      <c r="N1026" t="b">
        <v>0</v>
      </c>
      <c r="O1026">
        <v>4</v>
      </c>
      <c r="P1026">
        <v>4</v>
      </c>
      <c r="Q1026" s="2">
        <v>0</v>
      </c>
      <c r="R1026" s="2">
        <v>0</v>
      </c>
      <c r="S1026" s="2">
        <v>0</v>
      </c>
      <c r="T1026">
        <f t="shared" ref="T1026:T1089" si="64">G1026*0.4</f>
        <v>0.4</v>
      </c>
      <c r="U1026">
        <f t="shared" ref="U1026:U1089" si="65">-0.2*(O1026-P1026)+0.8*P1026</f>
        <v>3.2</v>
      </c>
      <c r="V1026">
        <f t="shared" ref="V1026:V1089" si="66">0.5*H1026*0.000001+0.1*Q1026*100+100*0.15*R1026+100*0.25*S1026</f>
        <v>5.3953499999999995E-2</v>
      </c>
      <c r="W1026">
        <f t="shared" ref="W1026:W1089" si="67">0.4*T1026+0.25*U1026+0.35*V1026</f>
        <v>0.97888372500000009</v>
      </c>
    </row>
    <row r="1027" spans="1:23" x14ac:dyDescent="0.25">
      <c r="A1027" t="s">
        <v>3782</v>
      </c>
      <c r="B1027" s="1">
        <v>43080</v>
      </c>
      <c r="C1027" t="s">
        <v>3783</v>
      </c>
      <c r="D1027" t="s">
        <v>3784</v>
      </c>
      <c r="E1027" t="s">
        <v>3785</v>
      </c>
      <c r="F1027" s="1">
        <v>43073</v>
      </c>
      <c r="G1027">
        <v>1</v>
      </c>
      <c r="H1027">
        <v>366408</v>
      </c>
      <c r="I1027">
        <v>8569</v>
      </c>
      <c r="J1027">
        <v>242</v>
      </c>
      <c r="K1027">
        <v>434</v>
      </c>
      <c r="L1027" t="b">
        <v>0</v>
      </c>
      <c r="M1027" t="b">
        <v>0</v>
      </c>
      <c r="N1027" t="b">
        <v>0</v>
      </c>
      <c r="O1027">
        <v>7</v>
      </c>
      <c r="P1027">
        <v>7</v>
      </c>
      <c r="Q1027" s="2">
        <v>0.02</v>
      </c>
      <c r="R1027" s="2">
        <v>0</v>
      </c>
      <c r="S1027" s="2">
        <v>0</v>
      </c>
      <c r="T1027">
        <f t="shared" si="64"/>
        <v>0.4</v>
      </c>
      <c r="U1027">
        <f t="shared" si="65"/>
        <v>5.6000000000000005</v>
      </c>
      <c r="V1027">
        <f t="shared" si="66"/>
        <v>0.38320399999999999</v>
      </c>
      <c r="W1027">
        <f t="shared" si="67"/>
        <v>1.6941214</v>
      </c>
    </row>
    <row r="1028" spans="1:23" x14ac:dyDescent="0.25">
      <c r="A1028" t="s">
        <v>3786</v>
      </c>
      <c r="B1028" s="1">
        <v>43220</v>
      </c>
      <c r="C1028" t="s">
        <v>3787</v>
      </c>
      <c r="D1028" t="s">
        <v>403</v>
      </c>
      <c r="E1028" t="s">
        <v>3788</v>
      </c>
      <c r="F1028" s="1">
        <v>43217</v>
      </c>
      <c r="G1028">
        <v>1</v>
      </c>
      <c r="H1028">
        <v>1386699</v>
      </c>
      <c r="I1028">
        <v>75185</v>
      </c>
      <c r="J1028">
        <v>1137</v>
      </c>
      <c r="K1028">
        <v>8228</v>
      </c>
      <c r="L1028" t="b">
        <v>0</v>
      </c>
      <c r="M1028" t="b">
        <v>0</v>
      </c>
      <c r="N1028" t="b">
        <v>0</v>
      </c>
      <c r="O1028">
        <v>3</v>
      </c>
      <c r="P1028">
        <v>3</v>
      </c>
      <c r="Q1028" s="2">
        <v>0.05</v>
      </c>
      <c r="R1028" s="2">
        <v>0</v>
      </c>
      <c r="S1028" s="2">
        <v>0.01</v>
      </c>
      <c r="T1028">
        <f t="shared" si="64"/>
        <v>0.4</v>
      </c>
      <c r="U1028">
        <f t="shared" si="65"/>
        <v>2.4000000000000004</v>
      </c>
      <c r="V1028">
        <f t="shared" si="66"/>
        <v>1.4433495000000001</v>
      </c>
      <c r="W1028">
        <f t="shared" si="67"/>
        <v>1.265172325</v>
      </c>
    </row>
    <row r="1029" spans="1:23" x14ac:dyDescent="0.25">
      <c r="A1029" t="s">
        <v>3789</v>
      </c>
      <c r="B1029" s="1">
        <v>43147</v>
      </c>
      <c r="C1029" t="s">
        <v>3790</v>
      </c>
      <c r="D1029" t="s">
        <v>3791</v>
      </c>
      <c r="E1029" t="s">
        <v>3792</v>
      </c>
      <c r="F1029" s="1">
        <v>43139</v>
      </c>
      <c r="G1029">
        <v>1</v>
      </c>
      <c r="H1029">
        <v>784820</v>
      </c>
      <c r="I1029">
        <v>30011</v>
      </c>
      <c r="J1029">
        <v>283</v>
      </c>
      <c r="K1029">
        <v>1076</v>
      </c>
      <c r="L1029" t="b">
        <v>0</v>
      </c>
      <c r="M1029" t="b">
        <v>0</v>
      </c>
      <c r="N1029" t="b">
        <v>0</v>
      </c>
      <c r="O1029">
        <v>8</v>
      </c>
      <c r="P1029">
        <v>7</v>
      </c>
      <c r="Q1029" s="2">
        <v>0.04</v>
      </c>
      <c r="R1029" s="2">
        <v>0</v>
      </c>
      <c r="S1029" s="2">
        <v>0</v>
      </c>
      <c r="T1029">
        <f t="shared" si="64"/>
        <v>0.4</v>
      </c>
      <c r="U1029">
        <f t="shared" si="65"/>
        <v>5.4</v>
      </c>
      <c r="V1029">
        <f t="shared" si="66"/>
        <v>0.79241000000000006</v>
      </c>
      <c r="W1029">
        <f t="shared" si="67"/>
        <v>1.7873435000000002</v>
      </c>
    </row>
    <row r="1030" spans="1:23" x14ac:dyDescent="0.25">
      <c r="A1030" t="s">
        <v>3793</v>
      </c>
      <c r="B1030" s="1">
        <v>43256</v>
      </c>
      <c r="C1030" t="s">
        <v>3794</v>
      </c>
      <c r="D1030" t="s">
        <v>3795</v>
      </c>
      <c r="E1030" t="s">
        <v>3796</v>
      </c>
      <c r="F1030" s="1">
        <v>43233</v>
      </c>
      <c r="G1030">
        <v>1</v>
      </c>
      <c r="H1030">
        <v>802184</v>
      </c>
      <c r="I1030">
        <v>15132</v>
      </c>
      <c r="J1030">
        <v>521</v>
      </c>
      <c r="K1030">
        <v>1761</v>
      </c>
      <c r="L1030" t="b">
        <v>0</v>
      </c>
      <c r="M1030" t="b">
        <v>0</v>
      </c>
      <c r="N1030" t="b">
        <v>0</v>
      </c>
      <c r="O1030">
        <v>23</v>
      </c>
      <c r="P1030">
        <v>23</v>
      </c>
      <c r="Q1030" s="2">
        <v>0.02</v>
      </c>
      <c r="R1030" s="2">
        <v>0</v>
      </c>
      <c r="S1030" s="2">
        <v>0</v>
      </c>
      <c r="T1030">
        <f t="shared" si="64"/>
        <v>0.4</v>
      </c>
      <c r="U1030">
        <f t="shared" si="65"/>
        <v>18.400000000000002</v>
      </c>
      <c r="V1030">
        <f t="shared" si="66"/>
        <v>0.60109199999999996</v>
      </c>
      <c r="W1030">
        <f t="shared" si="67"/>
        <v>4.9703822000000004</v>
      </c>
    </row>
    <row r="1031" spans="1:23" x14ac:dyDescent="0.25">
      <c r="A1031" t="s">
        <v>3797</v>
      </c>
      <c r="B1031" s="1">
        <v>43265</v>
      </c>
      <c r="C1031" t="s">
        <v>3798</v>
      </c>
      <c r="D1031" t="s">
        <v>403</v>
      </c>
      <c r="E1031" t="s">
        <v>3799</v>
      </c>
      <c r="F1031" s="1">
        <v>43258</v>
      </c>
      <c r="G1031">
        <v>1</v>
      </c>
      <c r="H1031">
        <v>458664</v>
      </c>
      <c r="I1031">
        <v>11649</v>
      </c>
      <c r="J1031">
        <v>963</v>
      </c>
      <c r="K1031">
        <v>832</v>
      </c>
      <c r="L1031" t="b">
        <v>0</v>
      </c>
      <c r="M1031" t="b">
        <v>0</v>
      </c>
      <c r="N1031" t="b">
        <v>0</v>
      </c>
      <c r="O1031">
        <v>7</v>
      </c>
      <c r="P1031">
        <v>6</v>
      </c>
      <c r="Q1031" s="2">
        <v>0.03</v>
      </c>
      <c r="R1031" s="2">
        <v>0</v>
      </c>
      <c r="S1031" s="2">
        <v>0</v>
      </c>
      <c r="T1031">
        <f t="shared" si="64"/>
        <v>0.4</v>
      </c>
      <c r="U1031">
        <f t="shared" si="65"/>
        <v>4.6000000000000005</v>
      </c>
      <c r="V1031">
        <f t="shared" si="66"/>
        <v>0.52933199999999991</v>
      </c>
      <c r="W1031">
        <f t="shared" si="67"/>
        <v>1.4952662000000001</v>
      </c>
    </row>
    <row r="1032" spans="1:23" x14ac:dyDescent="0.25">
      <c r="A1032" t="s">
        <v>3800</v>
      </c>
      <c r="B1032" s="1">
        <v>43175</v>
      </c>
      <c r="C1032" t="s">
        <v>3801</v>
      </c>
      <c r="D1032" t="s">
        <v>355</v>
      </c>
      <c r="E1032" t="s">
        <v>3802</v>
      </c>
      <c r="F1032" s="1">
        <v>43174</v>
      </c>
      <c r="G1032">
        <v>1</v>
      </c>
      <c r="H1032">
        <v>531285</v>
      </c>
      <c r="I1032">
        <v>12087</v>
      </c>
      <c r="J1032">
        <v>241</v>
      </c>
      <c r="K1032">
        <v>290</v>
      </c>
      <c r="L1032" t="b">
        <v>0</v>
      </c>
      <c r="M1032" t="b">
        <v>0</v>
      </c>
      <c r="N1032" t="b">
        <v>0</v>
      </c>
      <c r="O1032">
        <v>1</v>
      </c>
      <c r="P1032">
        <v>1</v>
      </c>
      <c r="Q1032" s="2">
        <v>0.02</v>
      </c>
      <c r="R1032" s="2">
        <v>0</v>
      </c>
      <c r="S1032" s="2">
        <v>0</v>
      </c>
      <c r="T1032">
        <f t="shared" si="64"/>
        <v>0.4</v>
      </c>
      <c r="U1032">
        <f t="shared" si="65"/>
        <v>0.8</v>
      </c>
      <c r="V1032">
        <f t="shared" si="66"/>
        <v>0.46564250000000001</v>
      </c>
      <c r="W1032">
        <f t="shared" si="67"/>
        <v>0.52297487500000006</v>
      </c>
    </row>
    <row r="1033" spans="1:23" x14ac:dyDescent="0.25">
      <c r="A1033" t="s">
        <v>3803</v>
      </c>
      <c r="B1033" s="1">
        <v>43150</v>
      </c>
      <c r="C1033" t="s">
        <v>3804</v>
      </c>
      <c r="D1033" t="s">
        <v>3805</v>
      </c>
      <c r="E1033" t="s">
        <v>3806</v>
      </c>
      <c r="F1033" s="1">
        <v>43141</v>
      </c>
      <c r="G1033">
        <v>1</v>
      </c>
      <c r="H1033">
        <v>154363</v>
      </c>
      <c r="I1033">
        <v>2603</v>
      </c>
      <c r="J1033">
        <v>324</v>
      </c>
      <c r="K1033">
        <v>485</v>
      </c>
      <c r="L1033" t="b">
        <v>0</v>
      </c>
      <c r="M1033" t="b">
        <v>0</v>
      </c>
      <c r="N1033" t="b">
        <v>0</v>
      </c>
      <c r="O1033">
        <v>9</v>
      </c>
      <c r="P1033">
        <v>8</v>
      </c>
      <c r="Q1033" s="2">
        <v>0.02</v>
      </c>
      <c r="R1033" s="2">
        <v>0</v>
      </c>
      <c r="S1033" s="2">
        <v>0</v>
      </c>
      <c r="T1033">
        <f t="shared" si="64"/>
        <v>0.4</v>
      </c>
      <c r="U1033">
        <f t="shared" si="65"/>
        <v>6.2</v>
      </c>
      <c r="V1033">
        <f t="shared" si="66"/>
        <v>0.27718150000000003</v>
      </c>
      <c r="W1033">
        <f t="shared" si="67"/>
        <v>1.8070135249999999</v>
      </c>
    </row>
    <row r="1034" spans="1:23" x14ac:dyDescent="0.25">
      <c r="A1034" t="s">
        <v>3807</v>
      </c>
      <c r="B1034" s="1">
        <v>43265</v>
      </c>
      <c r="C1034" t="s">
        <v>3808</v>
      </c>
      <c r="D1034" t="s">
        <v>61</v>
      </c>
      <c r="E1034" t="s">
        <v>3809</v>
      </c>
      <c r="F1034" s="1">
        <v>43244</v>
      </c>
      <c r="G1034">
        <v>1</v>
      </c>
      <c r="H1034">
        <v>2310794</v>
      </c>
      <c r="I1034">
        <v>105783</v>
      </c>
      <c r="J1034">
        <v>558</v>
      </c>
      <c r="K1034">
        <v>2718</v>
      </c>
      <c r="L1034" t="b">
        <v>0</v>
      </c>
      <c r="M1034" t="b">
        <v>0</v>
      </c>
      <c r="N1034" t="b">
        <v>0</v>
      </c>
      <c r="O1034">
        <v>21</v>
      </c>
      <c r="P1034">
        <v>20</v>
      </c>
      <c r="Q1034" s="2">
        <v>0.05</v>
      </c>
      <c r="R1034" s="2">
        <v>0</v>
      </c>
      <c r="S1034" s="2">
        <v>0</v>
      </c>
      <c r="T1034">
        <f t="shared" si="64"/>
        <v>0.4</v>
      </c>
      <c r="U1034">
        <f t="shared" si="65"/>
        <v>15.8</v>
      </c>
      <c r="V1034">
        <f t="shared" si="66"/>
        <v>1.6553970000000002</v>
      </c>
      <c r="W1034">
        <f t="shared" si="67"/>
        <v>4.6893889500000006</v>
      </c>
    </row>
    <row r="1035" spans="1:23" x14ac:dyDescent="0.25">
      <c r="A1035" t="s">
        <v>3810</v>
      </c>
      <c r="B1035" s="1">
        <v>43118</v>
      </c>
      <c r="C1035" t="s">
        <v>3811</v>
      </c>
      <c r="D1035" t="s">
        <v>1418</v>
      </c>
      <c r="E1035" t="s">
        <v>3812</v>
      </c>
      <c r="F1035" s="1">
        <v>43115</v>
      </c>
      <c r="G1035">
        <v>1</v>
      </c>
      <c r="H1035">
        <v>4167</v>
      </c>
      <c r="I1035">
        <v>76</v>
      </c>
      <c r="J1035">
        <v>18</v>
      </c>
      <c r="K1035">
        <v>1</v>
      </c>
      <c r="L1035" t="b">
        <v>0</v>
      </c>
      <c r="M1035" t="b">
        <v>0</v>
      </c>
      <c r="N1035" t="b">
        <v>0</v>
      </c>
      <c r="O1035">
        <v>3</v>
      </c>
      <c r="P1035">
        <v>1</v>
      </c>
      <c r="Q1035" s="2">
        <v>0.02</v>
      </c>
      <c r="R1035" s="2">
        <v>0</v>
      </c>
      <c r="S1035" s="2">
        <v>0</v>
      </c>
      <c r="T1035">
        <f t="shared" si="64"/>
        <v>0.4</v>
      </c>
      <c r="U1035">
        <f t="shared" si="65"/>
        <v>0.4</v>
      </c>
      <c r="V1035">
        <f t="shared" si="66"/>
        <v>0.2020835</v>
      </c>
      <c r="W1035">
        <f t="shared" si="67"/>
        <v>0.33072922500000002</v>
      </c>
    </row>
    <row r="1036" spans="1:23" x14ac:dyDescent="0.25">
      <c r="A1036" t="s">
        <v>3813</v>
      </c>
      <c r="B1036" s="1">
        <v>43169</v>
      </c>
      <c r="C1036" t="s">
        <v>3814</v>
      </c>
      <c r="D1036" t="s">
        <v>2636</v>
      </c>
      <c r="E1036" t="s">
        <v>3815</v>
      </c>
      <c r="F1036" s="1">
        <v>43159</v>
      </c>
      <c r="G1036">
        <v>1</v>
      </c>
      <c r="H1036">
        <v>370481</v>
      </c>
      <c r="I1036">
        <v>28342</v>
      </c>
      <c r="J1036">
        <v>515</v>
      </c>
      <c r="K1036">
        <v>1230</v>
      </c>
      <c r="L1036" t="b">
        <v>0</v>
      </c>
      <c r="M1036" t="b">
        <v>0</v>
      </c>
      <c r="N1036" t="b">
        <v>0</v>
      </c>
      <c r="O1036">
        <v>10</v>
      </c>
      <c r="P1036">
        <v>9</v>
      </c>
      <c r="Q1036" s="2">
        <v>0.08</v>
      </c>
      <c r="R1036" s="2">
        <v>0</v>
      </c>
      <c r="S1036" s="2">
        <v>0</v>
      </c>
      <c r="T1036">
        <f t="shared" si="64"/>
        <v>0.4</v>
      </c>
      <c r="U1036">
        <f t="shared" si="65"/>
        <v>7</v>
      </c>
      <c r="V1036">
        <f t="shared" si="66"/>
        <v>0.98524050000000007</v>
      </c>
      <c r="W1036">
        <f t="shared" si="67"/>
        <v>2.2548341750000001</v>
      </c>
    </row>
    <row r="1037" spans="1:23" x14ac:dyDescent="0.25">
      <c r="A1037" t="s">
        <v>3816</v>
      </c>
      <c r="B1037" s="1">
        <v>43079</v>
      </c>
      <c r="C1037" t="s">
        <v>3817</v>
      </c>
      <c r="D1037" t="s">
        <v>3818</v>
      </c>
      <c r="E1037" t="s">
        <v>3819</v>
      </c>
      <c r="F1037" s="1">
        <v>43074</v>
      </c>
      <c r="G1037">
        <v>1</v>
      </c>
      <c r="H1037">
        <v>37891</v>
      </c>
      <c r="I1037">
        <v>405</v>
      </c>
      <c r="J1037">
        <v>5</v>
      </c>
      <c r="K1037">
        <v>18</v>
      </c>
      <c r="L1037" t="b">
        <v>0</v>
      </c>
      <c r="M1037" t="b">
        <v>0</v>
      </c>
      <c r="N1037" t="b">
        <v>0</v>
      </c>
      <c r="O1037">
        <v>5</v>
      </c>
      <c r="P1037">
        <v>3</v>
      </c>
      <c r="Q1037" s="2">
        <v>0.01</v>
      </c>
      <c r="R1037" s="2">
        <v>0</v>
      </c>
      <c r="S1037" s="2">
        <v>0</v>
      </c>
      <c r="T1037">
        <f t="shared" si="64"/>
        <v>0.4</v>
      </c>
      <c r="U1037">
        <f t="shared" si="65"/>
        <v>2.0000000000000004</v>
      </c>
      <c r="V1037">
        <f t="shared" si="66"/>
        <v>0.11894550000000001</v>
      </c>
      <c r="W1037">
        <f t="shared" si="67"/>
        <v>0.70163092500000013</v>
      </c>
    </row>
    <row r="1038" spans="1:23" x14ac:dyDescent="0.25">
      <c r="A1038" t="s">
        <v>3820</v>
      </c>
      <c r="B1038" s="1">
        <v>43136</v>
      </c>
      <c r="C1038" t="s">
        <v>3821</v>
      </c>
      <c r="D1038" t="s">
        <v>41</v>
      </c>
      <c r="E1038" t="s">
        <v>3822</v>
      </c>
      <c r="F1038" s="1">
        <v>43132</v>
      </c>
      <c r="G1038">
        <v>1</v>
      </c>
      <c r="H1038">
        <v>8021</v>
      </c>
      <c r="I1038">
        <v>65</v>
      </c>
      <c r="J1038">
        <v>5</v>
      </c>
      <c r="K1038">
        <v>7</v>
      </c>
      <c r="L1038" t="b">
        <v>0</v>
      </c>
      <c r="M1038" t="b">
        <v>0</v>
      </c>
      <c r="N1038" t="b">
        <v>0</v>
      </c>
      <c r="O1038">
        <v>4</v>
      </c>
      <c r="P1038">
        <v>2</v>
      </c>
      <c r="Q1038" s="2">
        <v>0.01</v>
      </c>
      <c r="R1038" s="2">
        <v>0</v>
      </c>
      <c r="S1038" s="2">
        <v>0</v>
      </c>
      <c r="T1038">
        <f t="shared" si="64"/>
        <v>0.4</v>
      </c>
      <c r="U1038">
        <f t="shared" si="65"/>
        <v>1.2000000000000002</v>
      </c>
      <c r="V1038">
        <f t="shared" si="66"/>
        <v>0.10401050000000001</v>
      </c>
      <c r="W1038">
        <f t="shared" si="67"/>
        <v>0.49640367500000004</v>
      </c>
    </row>
    <row r="1039" spans="1:23" x14ac:dyDescent="0.25">
      <c r="A1039" t="s">
        <v>3823</v>
      </c>
      <c r="B1039" s="1">
        <v>43055</v>
      </c>
      <c r="C1039" t="s">
        <v>3824</v>
      </c>
      <c r="D1039" t="s">
        <v>450</v>
      </c>
      <c r="E1039" t="s">
        <v>3825</v>
      </c>
      <c r="F1039" s="1">
        <v>43054</v>
      </c>
      <c r="G1039">
        <v>1</v>
      </c>
      <c r="H1039">
        <v>1825705</v>
      </c>
      <c r="I1039">
        <v>77531</v>
      </c>
      <c r="J1039">
        <v>4156</v>
      </c>
      <c r="K1039">
        <v>12025</v>
      </c>
      <c r="L1039" t="b">
        <v>0</v>
      </c>
      <c r="M1039" t="b">
        <v>0</v>
      </c>
      <c r="N1039" t="b">
        <v>0</v>
      </c>
      <c r="O1039">
        <v>1</v>
      </c>
      <c r="P1039">
        <v>1</v>
      </c>
      <c r="Q1039" s="2">
        <v>0.04</v>
      </c>
      <c r="R1039" s="2">
        <v>0</v>
      </c>
      <c r="S1039" s="2">
        <v>0.01</v>
      </c>
      <c r="T1039">
        <f t="shared" si="64"/>
        <v>0.4</v>
      </c>
      <c r="U1039">
        <f t="shared" si="65"/>
        <v>0.8</v>
      </c>
      <c r="V1039">
        <f t="shared" si="66"/>
        <v>1.5628525</v>
      </c>
      <c r="W1039">
        <f t="shared" si="67"/>
        <v>0.90699837499999991</v>
      </c>
    </row>
    <row r="1040" spans="1:23" x14ac:dyDescent="0.25">
      <c r="A1040" t="s">
        <v>3826</v>
      </c>
      <c r="B1040" s="1">
        <v>43108</v>
      </c>
      <c r="C1040" t="s">
        <v>3827</v>
      </c>
      <c r="D1040" t="s">
        <v>3828</v>
      </c>
      <c r="E1040" t="s">
        <v>3829</v>
      </c>
      <c r="F1040" s="1">
        <v>43100</v>
      </c>
      <c r="G1040">
        <v>1</v>
      </c>
      <c r="H1040">
        <v>89132</v>
      </c>
      <c r="I1040">
        <v>1981</v>
      </c>
      <c r="J1040">
        <v>7</v>
      </c>
      <c r="K1040">
        <v>87</v>
      </c>
      <c r="L1040" t="b">
        <v>0</v>
      </c>
      <c r="M1040" t="b">
        <v>0</v>
      </c>
      <c r="N1040" t="b">
        <v>0</v>
      </c>
      <c r="O1040">
        <v>8</v>
      </c>
      <c r="P1040">
        <v>1</v>
      </c>
      <c r="Q1040" s="2">
        <v>0.02</v>
      </c>
      <c r="R1040" s="2">
        <v>0</v>
      </c>
      <c r="S1040" s="2">
        <v>0</v>
      </c>
      <c r="T1040">
        <f t="shared" si="64"/>
        <v>0.4</v>
      </c>
      <c r="U1040">
        <f t="shared" si="65"/>
        <v>-0.60000000000000009</v>
      </c>
      <c r="V1040">
        <f t="shared" si="66"/>
        <v>0.24456600000000001</v>
      </c>
      <c r="W1040">
        <f t="shared" si="67"/>
        <v>9.5598100000000005E-2</v>
      </c>
    </row>
    <row r="1041" spans="1:23" x14ac:dyDescent="0.25">
      <c r="A1041" t="s">
        <v>3830</v>
      </c>
      <c r="B1041" s="1">
        <v>43179</v>
      </c>
      <c r="C1041" t="s">
        <v>3831</v>
      </c>
      <c r="D1041" t="s">
        <v>632</v>
      </c>
      <c r="E1041" t="s">
        <v>3832</v>
      </c>
      <c r="F1041" s="1">
        <v>43172</v>
      </c>
      <c r="G1041">
        <v>1</v>
      </c>
      <c r="H1041">
        <v>2192738</v>
      </c>
      <c r="I1041">
        <v>29338</v>
      </c>
      <c r="J1041">
        <v>3852</v>
      </c>
      <c r="K1041">
        <v>4411</v>
      </c>
      <c r="L1041" t="b">
        <v>0</v>
      </c>
      <c r="M1041" t="b">
        <v>0</v>
      </c>
      <c r="N1041" t="b">
        <v>0</v>
      </c>
      <c r="O1041">
        <v>7</v>
      </c>
      <c r="P1041">
        <v>6</v>
      </c>
      <c r="Q1041" s="2">
        <v>0.01</v>
      </c>
      <c r="R1041" s="2">
        <v>0</v>
      </c>
      <c r="S1041" s="2">
        <v>0</v>
      </c>
      <c r="T1041">
        <f t="shared" si="64"/>
        <v>0.4</v>
      </c>
      <c r="U1041">
        <f t="shared" si="65"/>
        <v>4.6000000000000005</v>
      </c>
      <c r="V1041">
        <f t="shared" si="66"/>
        <v>1.196369</v>
      </c>
      <c r="W1041">
        <f t="shared" si="67"/>
        <v>1.7287291499999999</v>
      </c>
    </row>
    <row r="1042" spans="1:23" x14ac:dyDescent="0.25">
      <c r="A1042" t="s">
        <v>3833</v>
      </c>
      <c r="B1042" s="1">
        <v>43154</v>
      </c>
      <c r="C1042" t="s">
        <v>3834</v>
      </c>
      <c r="D1042" t="s">
        <v>681</v>
      </c>
      <c r="E1042" t="s">
        <v>3835</v>
      </c>
      <c r="F1042" s="1">
        <v>43145</v>
      </c>
      <c r="G1042">
        <v>1</v>
      </c>
      <c r="H1042">
        <v>176448</v>
      </c>
      <c r="I1042">
        <v>1735</v>
      </c>
      <c r="J1042">
        <v>197</v>
      </c>
      <c r="K1042">
        <v>135</v>
      </c>
      <c r="L1042" t="b">
        <v>0</v>
      </c>
      <c r="M1042" t="b">
        <v>0</v>
      </c>
      <c r="N1042" t="b">
        <v>0</v>
      </c>
      <c r="O1042">
        <v>9</v>
      </c>
      <c r="P1042">
        <v>8</v>
      </c>
      <c r="Q1042" s="2">
        <v>0.01</v>
      </c>
      <c r="R1042" s="2">
        <v>0</v>
      </c>
      <c r="S1042" s="2">
        <v>0</v>
      </c>
      <c r="T1042">
        <f t="shared" si="64"/>
        <v>0.4</v>
      </c>
      <c r="U1042">
        <f t="shared" si="65"/>
        <v>6.2</v>
      </c>
      <c r="V1042">
        <f t="shared" si="66"/>
        <v>0.188224</v>
      </c>
      <c r="W1042">
        <f t="shared" si="67"/>
        <v>1.7758783999999999</v>
      </c>
    </row>
    <row r="1043" spans="1:23" x14ac:dyDescent="0.25">
      <c r="A1043" t="s">
        <v>3836</v>
      </c>
      <c r="B1043" s="1">
        <v>43164</v>
      </c>
      <c r="C1043" t="s">
        <v>3837</v>
      </c>
      <c r="D1043" t="s">
        <v>1158</v>
      </c>
      <c r="E1043" t="s">
        <v>3838</v>
      </c>
      <c r="F1043" s="1">
        <v>43157</v>
      </c>
      <c r="G1043">
        <v>1</v>
      </c>
      <c r="H1043">
        <v>719133</v>
      </c>
      <c r="I1043">
        <v>12912</v>
      </c>
      <c r="J1043">
        <v>657</v>
      </c>
      <c r="K1043">
        <v>986</v>
      </c>
      <c r="L1043" t="b">
        <v>0</v>
      </c>
      <c r="M1043" t="b">
        <v>0</v>
      </c>
      <c r="N1043" t="b">
        <v>0</v>
      </c>
      <c r="O1043">
        <v>7</v>
      </c>
      <c r="P1043">
        <v>6</v>
      </c>
      <c r="Q1043" s="2">
        <v>0.02</v>
      </c>
      <c r="R1043" s="2">
        <v>0</v>
      </c>
      <c r="S1043" s="2">
        <v>0</v>
      </c>
      <c r="T1043">
        <f t="shared" si="64"/>
        <v>0.4</v>
      </c>
      <c r="U1043">
        <f t="shared" si="65"/>
        <v>4.6000000000000005</v>
      </c>
      <c r="V1043">
        <f t="shared" si="66"/>
        <v>0.55956650000000008</v>
      </c>
      <c r="W1043">
        <f t="shared" si="67"/>
        <v>1.505848275</v>
      </c>
    </row>
    <row r="1044" spans="1:23" x14ac:dyDescent="0.25">
      <c r="A1044" t="s">
        <v>3839</v>
      </c>
      <c r="B1044" s="1">
        <v>43184</v>
      </c>
      <c r="C1044" t="s">
        <v>3840</v>
      </c>
      <c r="D1044" t="s">
        <v>532</v>
      </c>
      <c r="E1044" t="s">
        <v>3841</v>
      </c>
      <c r="F1044" s="1">
        <v>43179</v>
      </c>
      <c r="G1044">
        <v>1</v>
      </c>
      <c r="H1044">
        <v>1732872</v>
      </c>
      <c r="I1044">
        <v>46176</v>
      </c>
      <c r="J1044">
        <v>513</v>
      </c>
      <c r="K1044">
        <v>2662</v>
      </c>
      <c r="L1044" t="b">
        <v>0</v>
      </c>
      <c r="M1044" t="b">
        <v>0</v>
      </c>
      <c r="N1044" t="b">
        <v>0</v>
      </c>
      <c r="O1044">
        <v>5</v>
      </c>
      <c r="P1044">
        <v>4</v>
      </c>
      <c r="Q1044" s="2">
        <v>0.03</v>
      </c>
      <c r="R1044" s="2">
        <v>0</v>
      </c>
      <c r="S1044" s="2">
        <v>0</v>
      </c>
      <c r="T1044">
        <f t="shared" si="64"/>
        <v>0.4</v>
      </c>
      <c r="U1044">
        <f t="shared" si="65"/>
        <v>3</v>
      </c>
      <c r="V1044">
        <f t="shared" si="66"/>
        <v>1.166436</v>
      </c>
      <c r="W1044">
        <f t="shared" si="67"/>
        <v>1.3182526000000001</v>
      </c>
    </row>
    <row r="1045" spans="1:23" x14ac:dyDescent="0.25">
      <c r="A1045" t="s">
        <v>3842</v>
      </c>
      <c r="B1045" s="1">
        <v>43138</v>
      </c>
      <c r="C1045" t="s">
        <v>3843</v>
      </c>
      <c r="D1045" t="s">
        <v>1104</v>
      </c>
      <c r="E1045" t="s">
        <v>3844</v>
      </c>
      <c r="F1045" s="1">
        <v>43131</v>
      </c>
      <c r="G1045">
        <v>1</v>
      </c>
      <c r="H1045">
        <v>575537</v>
      </c>
      <c r="I1045">
        <v>5882</v>
      </c>
      <c r="J1045">
        <v>200</v>
      </c>
      <c r="K1045">
        <v>570</v>
      </c>
      <c r="L1045" t="b">
        <v>0</v>
      </c>
      <c r="M1045" t="b">
        <v>0</v>
      </c>
      <c r="N1045" t="b">
        <v>0</v>
      </c>
      <c r="O1045">
        <v>7</v>
      </c>
      <c r="P1045">
        <v>5</v>
      </c>
      <c r="Q1045" s="2">
        <v>0.01</v>
      </c>
      <c r="R1045" s="2">
        <v>0</v>
      </c>
      <c r="S1045" s="2">
        <v>0</v>
      </c>
      <c r="T1045">
        <f t="shared" si="64"/>
        <v>0.4</v>
      </c>
      <c r="U1045">
        <f t="shared" si="65"/>
        <v>3.6</v>
      </c>
      <c r="V1045">
        <f t="shared" si="66"/>
        <v>0.38776849999999996</v>
      </c>
      <c r="W1045">
        <f t="shared" si="67"/>
        <v>1.1957189750000001</v>
      </c>
    </row>
    <row r="1046" spans="1:23" x14ac:dyDescent="0.25">
      <c r="A1046" t="s">
        <v>3845</v>
      </c>
      <c r="B1046" s="1">
        <v>43069</v>
      </c>
      <c r="C1046" t="s">
        <v>3846</v>
      </c>
      <c r="D1046" t="s">
        <v>1667</v>
      </c>
      <c r="E1046" t="s">
        <v>3847</v>
      </c>
      <c r="F1046" s="1">
        <v>43061</v>
      </c>
      <c r="G1046">
        <v>1</v>
      </c>
      <c r="H1046">
        <v>552694</v>
      </c>
      <c r="I1046">
        <v>15642</v>
      </c>
      <c r="J1046">
        <v>586</v>
      </c>
      <c r="K1046">
        <v>1559</v>
      </c>
      <c r="L1046" t="b">
        <v>0</v>
      </c>
      <c r="M1046" t="b">
        <v>0</v>
      </c>
      <c r="N1046" t="b">
        <v>0</v>
      </c>
      <c r="O1046">
        <v>8</v>
      </c>
      <c r="P1046">
        <v>8</v>
      </c>
      <c r="Q1046" s="2">
        <v>0.03</v>
      </c>
      <c r="R1046" s="2">
        <v>0</v>
      </c>
      <c r="S1046" s="2">
        <v>0</v>
      </c>
      <c r="T1046">
        <f t="shared" si="64"/>
        <v>0.4</v>
      </c>
      <c r="U1046">
        <f t="shared" si="65"/>
        <v>6.4</v>
      </c>
      <c r="V1046">
        <f t="shared" si="66"/>
        <v>0.57634699999999994</v>
      </c>
      <c r="W1046">
        <f t="shared" si="67"/>
        <v>1.9617214500000002</v>
      </c>
    </row>
    <row r="1047" spans="1:23" x14ac:dyDescent="0.25">
      <c r="A1047" t="s">
        <v>3848</v>
      </c>
      <c r="B1047" s="1">
        <v>43071</v>
      </c>
      <c r="C1047" t="s">
        <v>3849</v>
      </c>
      <c r="D1047" t="s">
        <v>2235</v>
      </c>
      <c r="E1047" t="s">
        <v>3850</v>
      </c>
      <c r="F1047" s="1">
        <v>43070</v>
      </c>
      <c r="G1047">
        <v>1</v>
      </c>
      <c r="H1047">
        <v>225107</v>
      </c>
      <c r="I1047">
        <v>5466</v>
      </c>
      <c r="J1047">
        <v>468</v>
      </c>
      <c r="K1047">
        <v>999</v>
      </c>
      <c r="L1047" t="b">
        <v>0</v>
      </c>
      <c r="M1047" t="b">
        <v>0</v>
      </c>
      <c r="N1047" t="b">
        <v>0</v>
      </c>
      <c r="O1047">
        <v>1</v>
      </c>
      <c r="P1047">
        <v>1</v>
      </c>
      <c r="Q1047" s="2">
        <v>0.02</v>
      </c>
      <c r="R1047" s="2">
        <v>0</v>
      </c>
      <c r="S1047" s="2">
        <v>0</v>
      </c>
      <c r="T1047">
        <f t="shared" si="64"/>
        <v>0.4</v>
      </c>
      <c r="U1047">
        <f t="shared" si="65"/>
        <v>0.8</v>
      </c>
      <c r="V1047">
        <f t="shared" si="66"/>
        <v>0.31255350000000004</v>
      </c>
      <c r="W1047">
        <f t="shared" si="67"/>
        <v>0.46939372500000004</v>
      </c>
    </row>
    <row r="1048" spans="1:23" x14ac:dyDescent="0.25">
      <c r="A1048" t="s">
        <v>3851</v>
      </c>
      <c r="B1048" s="1">
        <v>43152</v>
      </c>
      <c r="C1048" t="s">
        <v>3852</v>
      </c>
      <c r="D1048" t="s">
        <v>3853</v>
      </c>
      <c r="E1048" t="s">
        <v>3854</v>
      </c>
      <c r="F1048" s="1">
        <v>43143</v>
      </c>
      <c r="G1048">
        <v>1</v>
      </c>
      <c r="H1048">
        <v>432552</v>
      </c>
      <c r="I1048">
        <v>33331</v>
      </c>
      <c r="J1048">
        <v>435</v>
      </c>
      <c r="K1048">
        <v>5212</v>
      </c>
      <c r="L1048" t="b">
        <v>0</v>
      </c>
      <c r="M1048" t="b">
        <v>0</v>
      </c>
      <c r="N1048" t="b">
        <v>0</v>
      </c>
      <c r="O1048">
        <v>9</v>
      </c>
      <c r="P1048">
        <v>7</v>
      </c>
      <c r="Q1048" s="2">
        <v>0.08</v>
      </c>
      <c r="R1048" s="2">
        <v>0</v>
      </c>
      <c r="S1048" s="2">
        <v>0.01</v>
      </c>
      <c r="T1048">
        <f t="shared" si="64"/>
        <v>0.4</v>
      </c>
      <c r="U1048">
        <f t="shared" si="65"/>
        <v>5.2</v>
      </c>
      <c r="V1048">
        <f t="shared" si="66"/>
        <v>1.266276</v>
      </c>
      <c r="W1048">
        <f t="shared" si="67"/>
        <v>1.9031965999999998</v>
      </c>
    </row>
    <row r="1049" spans="1:23" x14ac:dyDescent="0.25">
      <c r="A1049" t="s">
        <v>3855</v>
      </c>
      <c r="B1049" s="1">
        <v>43236</v>
      </c>
      <c r="C1049" t="s">
        <v>3856</v>
      </c>
      <c r="D1049" t="s">
        <v>441</v>
      </c>
      <c r="E1049" t="s">
        <v>3857</v>
      </c>
      <c r="F1049" s="1">
        <v>43222</v>
      </c>
      <c r="G1049">
        <v>1</v>
      </c>
      <c r="H1049">
        <v>302656</v>
      </c>
      <c r="I1049">
        <v>15294</v>
      </c>
      <c r="J1049">
        <v>829</v>
      </c>
      <c r="K1049">
        <v>1439</v>
      </c>
      <c r="L1049" t="b">
        <v>0</v>
      </c>
      <c r="M1049" t="b">
        <v>0</v>
      </c>
      <c r="N1049" t="b">
        <v>0</v>
      </c>
      <c r="O1049">
        <v>14</v>
      </c>
      <c r="P1049">
        <v>13</v>
      </c>
      <c r="Q1049" s="2">
        <v>0.05</v>
      </c>
      <c r="R1049" s="2">
        <v>0</v>
      </c>
      <c r="S1049" s="2">
        <v>0</v>
      </c>
      <c r="T1049">
        <f t="shared" si="64"/>
        <v>0.4</v>
      </c>
      <c r="U1049">
        <f t="shared" si="65"/>
        <v>10.200000000000001</v>
      </c>
      <c r="V1049">
        <f t="shared" si="66"/>
        <v>0.65132800000000013</v>
      </c>
      <c r="W1049">
        <f t="shared" si="67"/>
        <v>2.9379648000000005</v>
      </c>
    </row>
    <row r="1050" spans="1:23" x14ac:dyDescent="0.25">
      <c r="A1050" t="s">
        <v>3858</v>
      </c>
      <c r="B1050" s="1">
        <v>43131</v>
      </c>
      <c r="C1050" t="s">
        <v>3859</v>
      </c>
      <c r="D1050" t="s">
        <v>3860</v>
      </c>
      <c r="E1050" t="s">
        <v>3861</v>
      </c>
      <c r="F1050" s="1">
        <v>43126</v>
      </c>
      <c r="G1050">
        <v>1</v>
      </c>
      <c r="H1050">
        <v>548658</v>
      </c>
      <c r="I1050">
        <v>26021</v>
      </c>
      <c r="J1050">
        <v>143</v>
      </c>
      <c r="K1050">
        <v>1214</v>
      </c>
      <c r="L1050" t="b">
        <v>0</v>
      </c>
      <c r="M1050" t="b">
        <v>0</v>
      </c>
      <c r="N1050" t="b">
        <v>0</v>
      </c>
      <c r="O1050">
        <v>5</v>
      </c>
      <c r="P1050">
        <v>5</v>
      </c>
      <c r="Q1050" s="2">
        <v>0.05</v>
      </c>
      <c r="R1050" s="2">
        <v>0</v>
      </c>
      <c r="S1050" s="2">
        <v>0</v>
      </c>
      <c r="T1050">
        <f t="shared" si="64"/>
        <v>0.4</v>
      </c>
      <c r="U1050">
        <f t="shared" si="65"/>
        <v>4</v>
      </c>
      <c r="V1050">
        <f t="shared" si="66"/>
        <v>0.77432900000000005</v>
      </c>
      <c r="W1050">
        <f t="shared" si="67"/>
        <v>1.4310151500000001</v>
      </c>
    </row>
    <row r="1051" spans="1:23" x14ac:dyDescent="0.25">
      <c r="A1051" t="s">
        <v>3862</v>
      </c>
      <c r="B1051" s="1">
        <v>43084</v>
      </c>
      <c r="C1051" t="s">
        <v>3863</v>
      </c>
      <c r="D1051" t="s">
        <v>1005</v>
      </c>
      <c r="E1051" t="s">
        <v>3864</v>
      </c>
      <c r="F1051" s="1">
        <v>43082</v>
      </c>
      <c r="G1051">
        <v>1</v>
      </c>
      <c r="H1051">
        <v>444366</v>
      </c>
      <c r="I1051">
        <v>24962</v>
      </c>
      <c r="J1051">
        <v>445</v>
      </c>
      <c r="K1051">
        <v>2074</v>
      </c>
      <c r="L1051" t="b">
        <v>0</v>
      </c>
      <c r="M1051" t="b">
        <v>0</v>
      </c>
      <c r="N1051" t="b">
        <v>0</v>
      </c>
      <c r="O1051">
        <v>2</v>
      </c>
      <c r="P1051">
        <v>1</v>
      </c>
      <c r="Q1051" s="2">
        <v>0.06</v>
      </c>
      <c r="R1051" s="2">
        <v>0</v>
      </c>
      <c r="S1051" s="2">
        <v>0</v>
      </c>
      <c r="T1051">
        <f t="shared" si="64"/>
        <v>0.4</v>
      </c>
      <c r="U1051">
        <f t="shared" si="65"/>
        <v>0.60000000000000009</v>
      </c>
      <c r="V1051">
        <f t="shared" si="66"/>
        <v>0.822183</v>
      </c>
      <c r="W1051">
        <f t="shared" si="67"/>
        <v>0.5977640500000001</v>
      </c>
    </row>
    <row r="1052" spans="1:23" x14ac:dyDescent="0.25">
      <c r="A1052" t="s">
        <v>3865</v>
      </c>
      <c r="B1052" s="1">
        <v>43119</v>
      </c>
      <c r="C1052" t="s">
        <v>3866</v>
      </c>
      <c r="D1052" t="s">
        <v>450</v>
      </c>
      <c r="E1052" t="s">
        <v>3867</v>
      </c>
      <c r="F1052" s="1">
        <v>43114</v>
      </c>
      <c r="G1052">
        <v>1</v>
      </c>
      <c r="H1052">
        <v>1292218</v>
      </c>
      <c r="I1052">
        <v>49464</v>
      </c>
      <c r="J1052">
        <v>709</v>
      </c>
      <c r="K1052">
        <v>2704</v>
      </c>
      <c r="L1052" t="b">
        <v>0</v>
      </c>
      <c r="M1052" t="b">
        <v>0</v>
      </c>
      <c r="N1052" t="b">
        <v>0</v>
      </c>
      <c r="O1052">
        <v>5</v>
      </c>
      <c r="P1052">
        <v>4</v>
      </c>
      <c r="Q1052" s="2">
        <v>0.04</v>
      </c>
      <c r="R1052" s="2">
        <v>0</v>
      </c>
      <c r="S1052" s="2">
        <v>0</v>
      </c>
      <c r="T1052">
        <f t="shared" si="64"/>
        <v>0.4</v>
      </c>
      <c r="U1052">
        <f t="shared" si="65"/>
        <v>3</v>
      </c>
      <c r="V1052">
        <f t="shared" si="66"/>
        <v>1.046109</v>
      </c>
      <c r="W1052">
        <f t="shared" si="67"/>
        <v>1.27613815</v>
      </c>
    </row>
    <row r="1053" spans="1:23" x14ac:dyDescent="0.25">
      <c r="A1053" t="s">
        <v>3868</v>
      </c>
      <c r="B1053" s="1">
        <v>43223</v>
      </c>
      <c r="C1053" t="s">
        <v>3869</v>
      </c>
      <c r="D1053" t="s">
        <v>3870</v>
      </c>
      <c r="E1053" t="s">
        <v>3871</v>
      </c>
      <c r="F1053" s="1">
        <v>43216</v>
      </c>
      <c r="G1053">
        <v>1</v>
      </c>
      <c r="H1053">
        <v>7138640</v>
      </c>
      <c r="I1053">
        <v>11645</v>
      </c>
      <c r="J1053">
        <v>520</v>
      </c>
      <c r="K1053">
        <v>590</v>
      </c>
      <c r="L1053" t="b">
        <v>0</v>
      </c>
      <c r="M1053" t="b">
        <v>0</v>
      </c>
      <c r="N1053" t="b">
        <v>0</v>
      </c>
      <c r="O1053">
        <v>7</v>
      </c>
      <c r="P1053">
        <v>5</v>
      </c>
      <c r="Q1053" s="2">
        <v>0</v>
      </c>
      <c r="R1053" s="2">
        <v>0</v>
      </c>
      <c r="S1053" s="2">
        <v>0</v>
      </c>
      <c r="T1053">
        <f t="shared" si="64"/>
        <v>0.4</v>
      </c>
      <c r="U1053">
        <f t="shared" si="65"/>
        <v>3.6</v>
      </c>
      <c r="V1053">
        <f t="shared" si="66"/>
        <v>3.5693199999999998</v>
      </c>
      <c r="W1053">
        <f t="shared" si="67"/>
        <v>2.3092619999999999</v>
      </c>
    </row>
    <row r="1054" spans="1:23" x14ac:dyDescent="0.25">
      <c r="A1054" t="s">
        <v>3872</v>
      </c>
      <c r="B1054" s="1">
        <v>43147</v>
      </c>
      <c r="C1054" t="s">
        <v>3873</v>
      </c>
      <c r="D1054" t="s">
        <v>3874</v>
      </c>
      <c r="E1054" t="s">
        <v>3875</v>
      </c>
      <c r="F1054" s="1">
        <v>43139</v>
      </c>
      <c r="G1054">
        <v>1</v>
      </c>
      <c r="H1054">
        <v>571347</v>
      </c>
      <c r="I1054">
        <v>30468</v>
      </c>
      <c r="J1054">
        <v>229</v>
      </c>
      <c r="K1054">
        <v>1417</v>
      </c>
      <c r="L1054" t="b">
        <v>0</v>
      </c>
      <c r="M1054" t="b">
        <v>0</v>
      </c>
      <c r="N1054" t="b">
        <v>0</v>
      </c>
      <c r="O1054">
        <v>8</v>
      </c>
      <c r="P1054">
        <v>5</v>
      </c>
      <c r="Q1054" s="2">
        <v>0.05</v>
      </c>
      <c r="R1054" s="2">
        <v>0</v>
      </c>
      <c r="S1054" s="2">
        <v>0</v>
      </c>
      <c r="T1054">
        <f t="shared" si="64"/>
        <v>0.4</v>
      </c>
      <c r="U1054">
        <f t="shared" si="65"/>
        <v>3.4</v>
      </c>
      <c r="V1054">
        <f t="shared" si="66"/>
        <v>0.78567350000000014</v>
      </c>
      <c r="W1054">
        <f t="shared" si="67"/>
        <v>1.2849857250000001</v>
      </c>
    </row>
    <row r="1055" spans="1:23" x14ac:dyDescent="0.25">
      <c r="A1055" t="s">
        <v>3876</v>
      </c>
      <c r="B1055" s="1">
        <v>43265</v>
      </c>
      <c r="C1055" t="s">
        <v>3877</v>
      </c>
      <c r="D1055" t="s">
        <v>3878</v>
      </c>
      <c r="E1055" t="s">
        <v>3879</v>
      </c>
      <c r="F1055" s="1">
        <v>43245</v>
      </c>
      <c r="G1055">
        <v>1</v>
      </c>
      <c r="H1055">
        <v>1666684</v>
      </c>
      <c r="I1055">
        <v>39778</v>
      </c>
      <c r="J1055">
        <v>1335</v>
      </c>
      <c r="K1055">
        <v>15523</v>
      </c>
      <c r="L1055" t="b">
        <v>0</v>
      </c>
      <c r="M1055" t="b">
        <v>0</v>
      </c>
      <c r="N1055" t="b">
        <v>0</v>
      </c>
      <c r="O1055">
        <v>20</v>
      </c>
      <c r="P1055">
        <v>19</v>
      </c>
      <c r="Q1055" s="2">
        <v>0.02</v>
      </c>
      <c r="R1055" s="2">
        <v>0</v>
      </c>
      <c r="S1055" s="2">
        <v>0.01</v>
      </c>
      <c r="T1055">
        <f t="shared" si="64"/>
        <v>0.4</v>
      </c>
      <c r="U1055">
        <f t="shared" si="65"/>
        <v>15.000000000000002</v>
      </c>
      <c r="V1055">
        <f t="shared" si="66"/>
        <v>1.283342</v>
      </c>
      <c r="W1055">
        <f t="shared" si="67"/>
        <v>4.3591697000000007</v>
      </c>
    </row>
    <row r="1056" spans="1:23" x14ac:dyDescent="0.25">
      <c r="A1056" t="s">
        <v>3880</v>
      </c>
      <c r="B1056" s="1">
        <v>43225</v>
      </c>
      <c r="C1056" t="s">
        <v>3881</v>
      </c>
      <c r="D1056" t="s">
        <v>881</v>
      </c>
      <c r="E1056" t="s">
        <v>3882</v>
      </c>
      <c r="F1056" s="1">
        <v>43210</v>
      </c>
      <c r="G1056">
        <v>1</v>
      </c>
      <c r="H1056">
        <v>2114478</v>
      </c>
      <c r="I1056">
        <v>49033</v>
      </c>
      <c r="J1056">
        <v>1994</v>
      </c>
      <c r="K1056">
        <v>5628</v>
      </c>
      <c r="L1056" t="b">
        <v>0</v>
      </c>
      <c r="M1056" t="b">
        <v>0</v>
      </c>
      <c r="N1056" t="b">
        <v>0</v>
      </c>
      <c r="O1056">
        <v>15</v>
      </c>
      <c r="P1056">
        <v>14</v>
      </c>
      <c r="Q1056" s="2">
        <v>0.02</v>
      </c>
      <c r="R1056" s="2">
        <v>0</v>
      </c>
      <c r="S1056" s="2">
        <v>0</v>
      </c>
      <c r="T1056">
        <f t="shared" si="64"/>
        <v>0.4</v>
      </c>
      <c r="U1056">
        <f t="shared" si="65"/>
        <v>11.000000000000002</v>
      </c>
      <c r="V1056">
        <f t="shared" si="66"/>
        <v>1.257239</v>
      </c>
      <c r="W1056">
        <f t="shared" si="67"/>
        <v>3.3500336500000003</v>
      </c>
    </row>
    <row r="1057" spans="1:23" x14ac:dyDescent="0.25">
      <c r="A1057" t="s">
        <v>3883</v>
      </c>
      <c r="B1057" s="1">
        <v>43265</v>
      </c>
      <c r="C1057" t="s">
        <v>3884</v>
      </c>
      <c r="D1057" t="s">
        <v>3885</v>
      </c>
      <c r="E1057" t="s">
        <v>3886</v>
      </c>
      <c r="F1057" s="1">
        <v>43250</v>
      </c>
      <c r="G1057">
        <v>1</v>
      </c>
      <c r="H1057">
        <v>9992803</v>
      </c>
      <c r="I1057">
        <v>230507</v>
      </c>
      <c r="J1057">
        <v>24911</v>
      </c>
      <c r="K1057">
        <v>60041</v>
      </c>
      <c r="L1057" t="b">
        <v>0</v>
      </c>
      <c r="M1057" t="b">
        <v>0</v>
      </c>
      <c r="N1057" t="b">
        <v>0</v>
      </c>
      <c r="O1057">
        <v>15</v>
      </c>
      <c r="P1057">
        <v>15</v>
      </c>
      <c r="Q1057" s="2">
        <v>0.02</v>
      </c>
      <c r="R1057" s="2">
        <v>0</v>
      </c>
      <c r="S1057" s="2">
        <v>0.01</v>
      </c>
      <c r="T1057">
        <f t="shared" si="64"/>
        <v>0.4</v>
      </c>
      <c r="U1057">
        <f t="shared" si="65"/>
        <v>12</v>
      </c>
      <c r="V1057">
        <f t="shared" si="66"/>
        <v>5.4464015000000003</v>
      </c>
      <c r="W1057">
        <f t="shared" si="67"/>
        <v>5.0662405250000004</v>
      </c>
    </row>
    <row r="1058" spans="1:23" x14ac:dyDescent="0.25">
      <c r="A1058" t="s">
        <v>3887</v>
      </c>
      <c r="B1058" s="1">
        <v>43059</v>
      </c>
      <c r="C1058" t="s">
        <v>3888</v>
      </c>
      <c r="D1058" t="s">
        <v>3889</v>
      </c>
      <c r="E1058" t="s">
        <v>3890</v>
      </c>
      <c r="F1058" s="1">
        <v>43053</v>
      </c>
      <c r="G1058">
        <v>1</v>
      </c>
      <c r="H1058">
        <v>1533488</v>
      </c>
      <c r="I1058">
        <v>168268</v>
      </c>
      <c r="J1058">
        <v>738</v>
      </c>
      <c r="K1058">
        <v>9395</v>
      </c>
      <c r="L1058" t="b">
        <v>0</v>
      </c>
      <c r="M1058" t="b">
        <v>0</v>
      </c>
      <c r="N1058" t="b">
        <v>0</v>
      </c>
      <c r="O1058">
        <v>6</v>
      </c>
      <c r="P1058">
        <v>6</v>
      </c>
      <c r="Q1058" s="2">
        <v>0.11</v>
      </c>
      <c r="R1058" s="2">
        <v>0</v>
      </c>
      <c r="S1058" s="2">
        <v>0.01</v>
      </c>
      <c r="T1058">
        <f t="shared" si="64"/>
        <v>0.4</v>
      </c>
      <c r="U1058">
        <f t="shared" si="65"/>
        <v>4.8000000000000007</v>
      </c>
      <c r="V1058">
        <f t="shared" si="66"/>
        <v>2.1167440000000002</v>
      </c>
      <c r="W1058">
        <f t="shared" si="67"/>
        <v>2.1008604000000002</v>
      </c>
    </row>
    <row r="1059" spans="1:23" x14ac:dyDescent="0.25">
      <c r="A1059" t="s">
        <v>3891</v>
      </c>
      <c r="B1059" s="1">
        <v>43055</v>
      </c>
      <c r="C1059" t="s">
        <v>3892</v>
      </c>
      <c r="D1059" t="s">
        <v>3893</v>
      </c>
      <c r="E1059" t="s">
        <v>3894</v>
      </c>
      <c r="F1059" s="1">
        <v>43050</v>
      </c>
      <c r="G1059">
        <v>1</v>
      </c>
      <c r="H1059">
        <v>92327</v>
      </c>
      <c r="I1059">
        <v>182</v>
      </c>
      <c r="J1059">
        <v>45</v>
      </c>
      <c r="K1059">
        <v>0</v>
      </c>
      <c r="L1059" t="b">
        <v>0</v>
      </c>
      <c r="M1059" t="b">
        <v>0</v>
      </c>
      <c r="N1059" t="b">
        <v>0</v>
      </c>
      <c r="O1059">
        <v>5</v>
      </c>
      <c r="P1059">
        <v>2</v>
      </c>
      <c r="Q1059" s="2">
        <v>0</v>
      </c>
      <c r="R1059" s="2">
        <v>0</v>
      </c>
      <c r="S1059" s="2">
        <v>0</v>
      </c>
      <c r="T1059">
        <f t="shared" si="64"/>
        <v>0.4</v>
      </c>
      <c r="U1059">
        <f t="shared" si="65"/>
        <v>1</v>
      </c>
      <c r="V1059">
        <f t="shared" si="66"/>
        <v>4.6163499999999996E-2</v>
      </c>
      <c r="W1059">
        <f t="shared" si="67"/>
        <v>0.42615722500000003</v>
      </c>
    </row>
    <row r="1060" spans="1:23" x14ac:dyDescent="0.25">
      <c r="A1060" t="s">
        <v>3895</v>
      </c>
      <c r="B1060" s="1">
        <v>43112</v>
      </c>
      <c r="C1060" t="s">
        <v>3896</v>
      </c>
      <c r="D1060" t="s">
        <v>3897</v>
      </c>
      <c r="E1060" t="s">
        <v>3898</v>
      </c>
      <c r="F1060" s="1">
        <v>40289</v>
      </c>
      <c r="G1060">
        <v>1</v>
      </c>
      <c r="H1060">
        <v>25796</v>
      </c>
      <c r="I1060">
        <v>64</v>
      </c>
      <c r="J1060">
        <v>4</v>
      </c>
      <c r="K1060">
        <v>22</v>
      </c>
      <c r="L1060" t="b">
        <v>0</v>
      </c>
      <c r="M1060" t="b">
        <v>0</v>
      </c>
      <c r="N1060" t="b">
        <v>0</v>
      </c>
      <c r="O1060">
        <v>2823</v>
      </c>
      <c r="P1060">
        <v>1</v>
      </c>
      <c r="Q1060" s="2">
        <v>0</v>
      </c>
      <c r="R1060" s="2">
        <v>0</v>
      </c>
      <c r="S1060" s="2">
        <v>0</v>
      </c>
      <c r="T1060">
        <f t="shared" si="64"/>
        <v>0.4</v>
      </c>
      <c r="U1060">
        <f t="shared" si="65"/>
        <v>-563.6</v>
      </c>
      <c r="V1060">
        <f t="shared" si="66"/>
        <v>1.2898E-2</v>
      </c>
      <c r="W1060">
        <f t="shared" si="67"/>
        <v>-140.7354857</v>
      </c>
    </row>
    <row r="1061" spans="1:23" x14ac:dyDescent="0.25">
      <c r="A1061" t="s">
        <v>3899</v>
      </c>
      <c r="B1061" s="1">
        <v>43256</v>
      </c>
      <c r="C1061" t="s">
        <v>3900</v>
      </c>
      <c r="D1061" t="s">
        <v>535</v>
      </c>
      <c r="E1061" t="s">
        <v>3901</v>
      </c>
      <c r="F1061" s="1">
        <v>43241</v>
      </c>
      <c r="G1061">
        <v>1</v>
      </c>
      <c r="H1061">
        <v>16371326</v>
      </c>
      <c r="I1061">
        <v>408367</v>
      </c>
      <c r="J1061">
        <v>10101</v>
      </c>
      <c r="K1061">
        <v>28927</v>
      </c>
      <c r="L1061" t="b">
        <v>0</v>
      </c>
      <c r="M1061" t="b">
        <v>0</v>
      </c>
      <c r="N1061" t="b">
        <v>0</v>
      </c>
      <c r="O1061">
        <v>15</v>
      </c>
      <c r="P1061">
        <v>14</v>
      </c>
      <c r="Q1061" s="2">
        <v>0.02</v>
      </c>
      <c r="R1061" s="2">
        <v>0</v>
      </c>
      <c r="S1061" s="2">
        <v>0</v>
      </c>
      <c r="T1061">
        <f t="shared" si="64"/>
        <v>0.4</v>
      </c>
      <c r="U1061">
        <f t="shared" si="65"/>
        <v>11.000000000000002</v>
      </c>
      <c r="V1061">
        <f t="shared" si="66"/>
        <v>8.3856629999999992</v>
      </c>
      <c r="W1061">
        <f t="shared" si="67"/>
        <v>5.8449820500000005</v>
      </c>
    </row>
    <row r="1062" spans="1:23" x14ac:dyDescent="0.25">
      <c r="A1062" t="s">
        <v>3902</v>
      </c>
      <c r="B1062" s="1">
        <v>43091</v>
      </c>
      <c r="C1062" t="s">
        <v>3903</v>
      </c>
      <c r="D1062" t="s">
        <v>198</v>
      </c>
      <c r="E1062" t="s">
        <v>3904</v>
      </c>
      <c r="F1062" s="1">
        <v>43084</v>
      </c>
      <c r="G1062">
        <v>1</v>
      </c>
      <c r="H1062">
        <v>912295</v>
      </c>
      <c r="I1062">
        <v>10796</v>
      </c>
      <c r="J1062">
        <v>569</v>
      </c>
      <c r="K1062">
        <v>858</v>
      </c>
      <c r="L1062" t="b">
        <v>0</v>
      </c>
      <c r="M1062" t="b">
        <v>0</v>
      </c>
      <c r="N1062" t="b">
        <v>0</v>
      </c>
      <c r="O1062">
        <v>7</v>
      </c>
      <c r="P1062">
        <v>7</v>
      </c>
      <c r="Q1062" s="2">
        <v>0.01</v>
      </c>
      <c r="R1062" s="2">
        <v>0</v>
      </c>
      <c r="S1062" s="2">
        <v>0</v>
      </c>
      <c r="T1062">
        <f t="shared" si="64"/>
        <v>0.4</v>
      </c>
      <c r="U1062">
        <f t="shared" si="65"/>
        <v>5.6000000000000005</v>
      </c>
      <c r="V1062">
        <f t="shared" si="66"/>
        <v>0.55614750000000002</v>
      </c>
      <c r="W1062">
        <f t="shared" si="67"/>
        <v>1.7546516250000002</v>
      </c>
    </row>
    <row r="1063" spans="1:23" x14ac:dyDescent="0.25">
      <c r="A1063" t="s">
        <v>3905</v>
      </c>
      <c r="B1063" s="1">
        <v>43265</v>
      </c>
      <c r="C1063" t="s">
        <v>3906</v>
      </c>
      <c r="D1063" t="s">
        <v>3907</v>
      </c>
      <c r="E1063" t="s">
        <v>3908</v>
      </c>
      <c r="F1063" s="1">
        <v>43243</v>
      </c>
      <c r="G1063">
        <v>1</v>
      </c>
      <c r="H1063">
        <v>5985284</v>
      </c>
      <c r="I1063">
        <v>33243</v>
      </c>
      <c r="J1063">
        <v>4899</v>
      </c>
      <c r="K1063">
        <v>16703</v>
      </c>
      <c r="L1063" t="b">
        <v>0</v>
      </c>
      <c r="M1063" t="b">
        <v>0</v>
      </c>
      <c r="N1063" t="b">
        <v>0</v>
      </c>
      <c r="O1063">
        <v>22</v>
      </c>
      <c r="P1063">
        <v>21</v>
      </c>
      <c r="Q1063" s="2">
        <v>0.01</v>
      </c>
      <c r="R1063" s="2">
        <v>0</v>
      </c>
      <c r="S1063" s="2">
        <v>0</v>
      </c>
      <c r="T1063">
        <f t="shared" si="64"/>
        <v>0.4</v>
      </c>
      <c r="U1063">
        <f t="shared" si="65"/>
        <v>16.600000000000001</v>
      </c>
      <c r="V1063">
        <f t="shared" si="66"/>
        <v>3.0926420000000001</v>
      </c>
      <c r="W1063">
        <f t="shared" si="67"/>
        <v>5.3924247000000003</v>
      </c>
    </row>
    <row r="1064" spans="1:23" x14ac:dyDescent="0.25">
      <c r="A1064" t="s">
        <v>3909</v>
      </c>
      <c r="B1064" s="1">
        <v>43135</v>
      </c>
      <c r="C1064" t="s">
        <v>3910</v>
      </c>
      <c r="D1064" t="s">
        <v>109</v>
      </c>
      <c r="E1064" t="s">
        <v>3911</v>
      </c>
      <c r="F1064" s="1">
        <v>43129</v>
      </c>
      <c r="G1064">
        <v>1</v>
      </c>
      <c r="H1064">
        <v>512293</v>
      </c>
      <c r="I1064">
        <v>17861</v>
      </c>
      <c r="J1064">
        <v>296</v>
      </c>
      <c r="K1064">
        <v>2968</v>
      </c>
      <c r="L1064" t="b">
        <v>0</v>
      </c>
      <c r="M1064" t="b">
        <v>0</v>
      </c>
      <c r="N1064" t="b">
        <v>0</v>
      </c>
      <c r="O1064">
        <v>6</v>
      </c>
      <c r="P1064">
        <v>6</v>
      </c>
      <c r="Q1064" s="2">
        <v>0.03</v>
      </c>
      <c r="R1064" s="2">
        <v>0</v>
      </c>
      <c r="S1064" s="2">
        <v>0.01</v>
      </c>
      <c r="T1064">
        <f t="shared" si="64"/>
        <v>0.4</v>
      </c>
      <c r="U1064">
        <f t="shared" si="65"/>
        <v>4.8000000000000007</v>
      </c>
      <c r="V1064">
        <f t="shared" si="66"/>
        <v>0.80614649999999999</v>
      </c>
      <c r="W1064">
        <f t="shared" si="67"/>
        <v>1.6421512750000002</v>
      </c>
    </row>
    <row r="1065" spans="1:23" x14ac:dyDescent="0.25">
      <c r="A1065" t="s">
        <v>3912</v>
      </c>
      <c r="B1065" s="1">
        <v>43125</v>
      </c>
      <c r="C1065" t="s">
        <v>3913</v>
      </c>
      <c r="D1065" t="s">
        <v>3914</v>
      </c>
      <c r="E1065" t="s">
        <v>3915</v>
      </c>
      <c r="F1065" s="1">
        <v>41852</v>
      </c>
      <c r="G1065">
        <v>1</v>
      </c>
      <c r="H1065">
        <v>156712</v>
      </c>
      <c r="I1065">
        <v>2456</v>
      </c>
      <c r="J1065">
        <v>191</v>
      </c>
      <c r="K1065">
        <v>734</v>
      </c>
      <c r="L1065" t="b">
        <v>0</v>
      </c>
      <c r="M1065" t="b">
        <v>0</v>
      </c>
      <c r="N1065" t="b">
        <v>0</v>
      </c>
      <c r="O1065">
        <v>1273</v>
      </c>
      <c r="P1065">
        <v>7</v>
      </c>
      <c r="Q1065" s="2">
        <v>0.02</v>
      </c>
      <c r="R1065" s="2">
        <v>0</v>
      </c>
      <c r="S1065" s="2">
        <v>0</v>
      </c>
      <c r="T1065">
        <f t="shared" si="64"/>
        <v>0.4</v>
      </c>
      <c r="U1065">
        <f t="shared" si="65"/>
        <v>-247.60000000000002</v>
      </c>
      <c r="V1065">
        <f t="shared" si="66"/>
        <v>0.27835599999999999</v>
      </c>
      <c r="W1065">
        <f t="shared" si="67"/>
        <v>-61.642575400000013</v>
      </c>
    </row>
    <row r="1066" spans="1:23" x14ac:dyDescent="0.25">
      <c r="A1066" t="s">
        <v>3916</v>
      </c>
      <c r="B1066" s="1">
        <v>43113</v>
      </c>
      <c r="C1066" t="s">
        <v>3917</v>
      </c>
      <c r="D1066" t="s">
        <v>1036</v>
      </c>
      <c r="E1066" t="s">
        <v>3918</v>
      </c>
      <c r="F1066" s="1">
        <v>43107</v>
      </c>
      <c r="G1066">
        <v>1</v>
      </c>
      <c r="H1066">
        <v>150991</v>
      </c>
      <c r="I1066">
        <v>746</v>
      </c>
      <c r="J1066">
        <v>758</v>
      </c>
      <c r="K1066">
        <v>522</v>
      </c>
      <c r="L1066" t="b">
        <v>0</v>
      </c>
      <c r="M1066" t="b">
        <v>0</v>
      </c>
      <c r="N1066" t="b">
        <v>0</v>
      </c>
      <c r="O1066">
        <v>6</v>
      </c>
      <c r="P1066">
        <v>4</v>
      </c>
      <c r="Q1066" s="2">
        <v>0</v>
      </c>
      <c r="R1066" s="2">
        <v>-0.01</v>
      </c>
      <c r="S1066" s="2">
        <v>0</v>
      </c>
      <c r="T1066">
        <f t="shared" si="64"/>
        <v>0.4</v>
      </c>
      <c r="U1066">
        <f t="shared" si="65"/>
        <v>2.8000000000000003</v>
      </c>
      <c r="V1066">
        <f t="shared" si="66"/>
        <v>-7.4504500000000001E-2</v>
      </c>
      <c r="W1066">
        <f t="shared" si="67"/>
        <v>0.83392342500000005</v>
      </c>
    </row>
    <row r="1067" spans="1:23" x14ac:dyDescent="0.25">
      <c r="A1067" t="s">
        <v>3919</v>
      </c>
      <c r="B1067" s="1">
        <v>43137</v>
      </c>
      <c r="C1067" t="s">
        <v>3920</v>
      </c>
      <c r="D1067" t="s">
        <v>450</v>
      </c>
      <c r="E1067" t="s">
        <v>3921</v>
      </c>
      <c r="F1067" s="1">
        <v>43130</v>
      </c>
      <c r="G1067">
        <v>1</v>
      </c>
      <c r="H1067">
        <v>981439</v>
      </c>
      <c r="I1067">
        <v>73752</v>
      </c>
      <c r="J1067">
        <v>864</v>
      </c>
      <c r="K1067">
        <v>4871</v>
      </c>
      <c r="L1067" t="b">
        <v>0</v>
      </c>
      <c r="M1067" t="b">
        <v>0</v>
      </c>
      <c r="N1067" t="b">
        <v>0</v>
      </c>
      <c r="O1067">
        <v>7</v>
      </c>
      <c r="P1067">
        <v>5</v>
      </c>
      <c r="Q1067" s="2">
        <v>0.08</v>
      </c>
      <c r="R1067" s="2">
        <v>0</v>
      </c>
      <c r="S1067" s="2">
        <v>0</v>
      </c>
      <c r="T1067">
        <f t="shared" si="64"/>
        <v>0.4</v>
      </c>
      <c r="U1067">
        <f t="shared" si="65"/>
        <v>3.6</v>
      </c>
      <c r="V1067">
        <f t="shared" si="66"/>
        <v>1.2907195</v>
      </c>
      <c r="W1067">
        <f t="shared" si="67"/>
        <v>1.5117518250000002</v>
      </c>
    </row>
    <row r="1068" spans="1:23" x14ac:dyDescent="0.25">
      <c r="A1068" t="s">
        <v>3922</v>
      </c>
      <c r="B1068" s="1">
        <v>43088</v>
      </c>
      <c r="C1068" t="s">
        <v>3923</v>
      </c>
      <c r="D1068" t="s">
        <v>722</v>
      </c>
      <c r="E1068" t="s">
        <v>3924</v>
      </c>
      <c r="F1068" s="1">
        <v>43081</v>
      </c>
      <c r="G1068">
        <v>1</v>
      </c>
      <c r="H1068">
        <v>502917</v>
      </c>
      <c r="I1068">
        <v>17891</v>
      </c>
      <c r="J1068">
        <v>631</v>
      </c>
      <c r="K1068">
        <v>583</v>
      </c>
      <c r="L1068" t="b">
        <v>0</v>
      </c>
      <c r="M1068" t="b">
        <v>0</v>
      </c>
      <c r="N1068" t="b">
        <v>0</v>
      </c>
      <c r="O1068">
        <v>7</v>
      </c>
      <c r="P1068">
        <v>7</v>
      </c>
      <c r="Q1068" s="2">
        <v>0.04</v>
      </c>
      <c r="R1068" s="2">
        <v>0</v>
      </c>
      <c r="S1068" s="2">
        <v>0</v>
      </c>
      <c r="T1068">
        <f t="shared" si="64"/>
        <v>0.4</v>
      </c>
      <c r="U1068">
        <f t="shared" si="65"/>
        <v>5.6000000000000005</v>
      </c>
      <c r="V1068">
        <f t="shared" si="66"/>
        <v>0.65145849999999994</v>
      </c>
      <c r="W1068">
        <f t="shared" si="67"/>
        <v>1.7880104750000001</v>
      </c>
    </row>
    <row r="1069" spans="1:23" x14ac:dyDescent="0.25">
      <c r="A1069" t="s">
        <v>3925</v>
      </c>
      <c r="B1069" s="1">
        <v>43070</v>
      </c>
      <c r="C1069" t="s">
        <v>3926</v>
      </c>
      <c r="D1069" t="s">
        <v>1162</v>
      </c>
      <c r="E1069" t="s">
        <v>3927</v>
      </c>
      <c r="F1069" s="1">
        <v>43068</v>
      </c>
      <c r="G1069">
        <v>1</v>
      </c>
      <c r="H1069">
        <v>1371506</v>
      </c>
      <c r="I1069">
        <v>18997</v>
      </c>
      <c r="J1069">
        <v>1185</v>
      </c>
      <c r="K1069">
        <v>2861</v>
      </c>
      <c r="L1069" t="b">
        <v>0</v>
      </c>
      <c r="M1069" t="b">
        <v>0</v>
      </c>
      <c r="N1069" t="b">
        <v>0</v>
      </c>
      <c r="O1069">
        <v>2</v>
      </c>
      <c r="P1069">
        <v>1</v>
      </c>
      <c r="Q1069" s="2">
        <v>0.01</v>
      </c>
      <c r="R1069" s="2">
        <v>0</v>
      </c>
      <c r="S1069" s="2">
        <v>0</v>
      </c>
      <c r="T1069">
        <f t="shared" si="64"/>
        <v>0.4</v>
      </c>
      <c r="U1069">
        <f t="shared" si="65"/>
        <v>0.60000000000000009</v>
      </c>
      <c r="V1069">
        <f t="shared" si="66"/>
        <v>0.78575299999999992</v>
      </c>
      <c r="W1069">
        <f t="shared" si="67"/>
        <v>0.58501354999999999</v>
      </c>
    </row>
    <row r="1070" spans="1:23" x14ac:dyDescent="0.25">
      <c r="A1070" t="s">
        <v>20709</v>
      </c>
      <c r="B1070" s="1">
        <v>43054</v>
      </c>
      <c r="C1070" t="s">
        <v>20710</v>
      </c>
      <c r="D1070" t="s">
        <v>20657</v>
      </c>
      <c r="E1070" t="s">
        <v>20711</v>
      </c>
      <c r="F1070" s="1">
        <v>43048</v>
      </c>
      <c r="G1070">
        <v>1</v>
      </c>
      <c r="H1070">
        <v>271685</v>
      </c>
      <c r="I1070">
        <v>3330</v>
      </c>
      <c r="J1070">
        <v>854</v>
      </c>
      <c r="K1070">
        <v>0</v>
      </c>
      <c r="L1070" t="b">
        <v>1</v>
      </c>
      <c r="M1070" t="b">
        <v>0</v>
      </c>
      <c r="N1070" t="b">
        <v>0</v>
      </c>
      <c r="O1070">
        <v>6</v>
      </c>
      <c r="P1070">
        <v>2</v>
      </c>
      <c r="Q1070" s="2">
        <v>0.01</v>
      </c>
      <c r="R1070" s="2">
        <v>0</v>
      </c>
      <c r="S1070" s="2">
        <v>0</v>
      </c>
      <c r="T1070">
        <f t="shared" si="64"/>
        <v>0.4</v>
      </c>
      <c r="U1070">
        <f t="shared" si="65"/>
        <v>0.8</v>
      </c>
      <c r="V1070">
        <f t="shared" si="66"/>
        <v>0.23584250000000001</v>
      </c>
      <c r="W1070">
        <f t="shared" si="67"/>
        <v>0.44254487500000006</v>
      </c>
    </row>
    <row r="1071" spans="1:23" x14ac:dyDescent="0.25">
      <c r="A1071" t="s">
        <v>3928</v>
      </c>
      <c r="B1071" s="1">
        <v>43233</v>
      </c>
      <c r="C1071" t="s">
        <v>3929</v>
      </c>
      <c r="D1071" t="s">
        <v>730</v>
      </c>
      <c r="E1071" t="s">
        <v>3930</v>
      </c>
      <c r="F1071" s="1">
        <v>43228</v>
      </c>
      <c r="G1071">
        <v>1</v>
      </c>
      <c r="H1071">
        <v>664377</v>
      </c>
      <c r="I1071">
        <v>5488</v>
      </c>
      <c r="J1071">
        <v>342</v>
      </c>
      <c r="K1071">
        <v>1713</v>
      </c>
      <c r="L1071" t="b">
        <v>0</v>
      </c>
      <c r="M1071" t="b">
        <v>0</v>
      </c>
      <c r="N1071" t="b">
        <v>0</v>
      </c>
      <c r="O1071">
        <v>5</v>
      </c>
      <c r="P1071">
        <v>5</v>
      </c>
      <c r="Q1071" s="2">
        <v>0.01</v>
      </c>
      <c r="R1071" s="2">
        <v>0</v>
      </c>
      <c r="S1071" s="2">
        <v>0</v>
      </c>
      <c r="T1071">
        <f t="shared" si="64"/>
        <v>0.4</v>
      </c>
      <c r="U1071">
        <f t="shared" si="65"/>
        <v>4</v>
      </c>
      <c r="V1071">
        <f t="shared" si="66"/>
        <v>0.43218849999999998</v>
      </c>
      <c r="W1071">
        <f t="shared" si="67"/>
        <v>1.3112659750000002</v>
      </c>
    </row>
    <row r="1072" spans="1:23" x14ac:dyDescent="0.25">
      <c r="A1072" t="s">
        <v>3931</v>
      </c>
      <c r="B1072" s="1">
        <v>43121</v>
      </c>
      <c r="C1072" t="s">
        <v>3932</v>
      </c>
      <c r="D1072" t="s">
        <v>3933</v>
      </c>
      <c r="E1072" t="s">
        <v>3934</v>
      </c>
      <c r="F1072" s="1">
        <v>43116</v>
      </c>
      <c r="G1072">
        <v>1</v>
      </c>
      <c r="H1072">
        <v>15300</v>
      </c>
      <c r="I1072">
        <v>384</v>
      </c>
      <c r="J1072">
        <v>71</v>
      </c>
      <c r="K1072">
        <v>44</v>
      </c>
      <c r="L1072" t="b">
        <v>0</v>
      </c>
      <c r="M1072" t="b">
        <v>0</v>
      </c>
      <c r="N1072" t="b">
        <v>0</v>
      </c>
      <c r="O1072">
        <v>5</v>
      </c>
      <c r="P1072">
        <v>5</v>
      </c>
      <c r="Q1072" s="2">
        <v>0.03</v>
      </c>
      <c r="R1072" s="2">
        <v>0</v>
      </c>
      <c r="S1072" s="2">
        <v>0</v>
      </c>
      <c r="T1072">
        <f t="shared" si="64"/>
        <v>0.4</v>
      </c>
      <c r="U1072">
        <f t="shared" si="65"/>
        <v>4</v>
      </c>
      <c r="V1072">
        <f t="shared" si="66"/>
        <v>0.30764999999999998</v>
      </c>
      <c r="W1072">
        <f t="shared" si="67"/>
        <v>1.2676775</v>
      </c>
    </row>
    <row r="1073" spans="1:23" x14ac:dyDescent="0.25">
      <c r="A1073" t="s">
        <v>3935</v>
      </c>
      <c r="B1073" s="1">
        <v>43105</v>
      </c>
      <c r="C1073" t="s">
        <v>3936</v>
      </c>
      <c r="D1073" t="s">
        <v>535</v>
      </c>
      <c r="E1073" t="s">
        <v>3937</v>
      </c>
      <c r="F1073" s="1">
        <v>43095</v>
      </c>
      <c r="G1073">
        <v>1</v>
      </c>
      <c r="H1073">
        <v>8930421</v>
      </c>
      <c r="I1073">
        <v>360921</v>
      </c>
      <c r="J1073">
        <v>3798</v>
      </c>
      <c r="K1073">
        <v>18030</v>
      </c>
      <c r="L1073" t="b">
        <v>0</v>
      </c>
      <c r="M1073" t="b">
        <v>0</v>
      </c>
      <c r="N1073" t="b">
        <v>0</v>
      </c>
      <c r="O1073">
        <v>10</v>
      </c>
      <c r="P1073">
        <v>9</v>
      </c>
      <c r="Q1073" s="2">
        <v>0.04</v>
      </c>
      <c r="R1073" s="2">
        <v>0</v>
      </c>
      <c r="S1073" s="2">
        <v>0</v>
      </c>
      <c r="T1073">
        <f t="shared" si="64"/>
        <v>0.4</v>
      </c>
      <c r="U1073">
        <f t="shared" si="65"/>
        <v>7</v>
      </c>
      <c r="V1073">
        <f t="shared" si="66"/>
        <v>4.8652104999999999</v>
      </c>
      <c r="W1073">
        <f t="shared" si="67"/>
        <v>3.612823675</v>
      </c>
    </row>
    <row r="1074" spans="1:23" x14ac:dyDescent="0.25">
      <c r="A1074" t="s">
        <v>3938</v>
      </c>
      <c r="B1074" s="1">
        <v>43061</v>
      </c>
      <c r="C1074" t="s">
        <v>3939</v>
      </c>
      <c r="D1074" t="s">
        <v>2426</v>
      </c>
      <c r="E1074" t="s">
        <v>3940</v>
      </c>
      <c r="F1074" s="1">
        <v>43055</v>
      </c>
      <c r="G1074">
        <v>1</v>
      </c>
      <c r="H1074">
        <v>676692</v>
      </c>
      <c r="I1074">
        <v>24794</v>
      </c>
      <c r="J1074">
        <v>1326</v>
      </c>
      <c r="K1074">
        <v>3567</v>
      </c>
      <c r="L1074" t="b">
        <v>0</v>
      </c>
      <c r="M1074" t="b">
        <v>0</v>
      </c>
      <c r="N1074" t="b">
        <v>0</v>
      </c>
      <c r="O1074">
        <v>6</v>
      </c>
      <c r="P1074">
        <v>6</v>
      </c>
      <c r="Q1074" s="2">
        <v>0.04</v>
      </c>
      <c r="R1074" s="2">
        <v>0</v>
      </c>
      <c r="S1074" s="2">
        <v>0.01</v>
      </c>
      <c r="T1074">
        <f t="shared" si="64"/>
        <v>0.4</v>
      </c>
      <c r="U1074">
        <f t="shared" si="65"/>
        <v>4.8000000000000007</v>
      </c>
      <c r="V1074">
        <f t="shared" si="66"/>
        <v>0.98834599999999995</v>
      </c>
      <c r="W1074">
        <f t="shared" si="67"/>
        <v>1.7059211000000003</v>
      </c>
    </row>
    <row r="1075" spans="1:23" x14ac:dyDescent="0.25">
      <c r="A1075" t="s">
        <v>3941</v>
      </c>
      <c r="B1075" s="1">
        <v>43061</v>
      </c>
      <c r="C1075" t="s">
        <v>3942</v>
      </c>
      <c r="D1075" t="s">
        <v>3943</v>
      </c>
      <c r="E1075" t="s">
        <v>3944</v>
      </c>
      <c r="F1075" s="1">
        <v>43055</v>
      </c>
      <c r="G1075">
        <v>1</v>
      </c>
      <c r="H1075">
        <v>514888</v>
      </c>
      <c r="I1075">
        <v>22136</v>
      </c>
      <c r="J1075">
        <v>244</v>
      </c>
      <c r="K1075">
        <v>771</v>
      </c>
      <c r="L1075" t="b">
        <v>0</v>
      </c>
      <c r="M1075" t="b">
        <v>0</v>
      </c>
      <c r="N1075" t="b">
        <v>0</v>
      </c>
      <c r="O1075">
        <v>6</v>
      </c>
      <c r="P1075">
        <v>6</v>
      </c>
      <c r="Q1075" s="2">
        <v>0.04</v>
      </c>
      <c r="R1075" s="2">
        <v>0</v>
      </c>
      <c r="S1075" s="2">
        <v>0</v>
      </c>
      <c r="T1075">
        <f t="shared" si="64"/>
        <v>0.4</v>
      </c>
      <c r="U1075">
        <f t="shared" si="65"/>
        <v>4.8000000000000007</v>
      </c>
      <c r="V1075">
        <f t="shared" si="66"/>
        <v>0.65744400000000003</v>
      </c>
      <c r="W1075">
        <f t="shared" si="67"/>
        <v>1.5901054000000003</v>
      </c>
    </row>
    <row r="1076" spans="1:23" x14ac:dyDescent="0.25">
      <c r="A1076" t="s">
        <v>3945</v>
      </c>
      <c r="B1076" s="1">
        <v>43234</v>
      </c>
      <c r="C1076" t="s">
        <v>3946</v>
      </c>
      <c r="D1076" t="s">
        <v>3947</v>
      </c>
      <c r="E1076" t="s">
        <v>3948</v>
      </c>
      <c r="F1076" s="1">
        <v>43212</v>
      </c>
      <c r="G1076">
        <v>1</v>
      </c>
      <c r="H1076">
        <v>1339587</v>
      </c>
      <c r="I1076">
        <v>50927</v>
      </c>
      <c r="J1076">
        <v>1760</v>
      </c>
      <c r="K1076">
        <v>2525</v>
      </c>
      <c r="L1076" t="b">
        <v>0</v>
      </c>
      <c r="M1076" t="b">
        <v>0</v>
      </c>
      <c r="N1076" t="b">
        <v>0</v>
      </c>
      <c r="O1076">
        <v>22</v>
      </c>
      <c r="P1076">
        <v>18</v>
      </c>
      <c r="Q1076" s="2">
        <v>0.04</v>
      </c>
      <c r="R1076" s="2">
        <v>0</v>
      </c>
      <c r="S1076" s="2">
        <v>0</v>
      </c>
      <c r="T1076">
        <f t="shared" si="64"/>
        <v>0.4</v>
      </c>
      <c r="U1076">
        <f t="shared" si="65"/>
        <v>13.6</v>
      </c>
      <c r="V1076">
        <f t="shared" si="66"/>
        <v>1.0697934999999998</v>
      </c>
      <c r="W1076">
        <f t="shared" si="67"/>
        <v>3.9344277249999999</v>
      </c>
    </row>
    <row r="1077" spans="1:23" x14ac:dyDescent="0.25">
      <c r="A1077" t="s">
        <v>3949</v>
      </c>
      <c r="B1077" s="1">
        <v>43108</v>
      </c>
      <c r="C1077" t="s">
        <v>3950</v>
      </c>
      <c r="D1077" t="s">
        <v>532</v>
      </c>
      <c r="E1077" t="s">
        <v>3951</v>
      </c>
      <c r="F1077" s="1">
        <v>43105</v>
      </c>
      <c r="G1077">
        <v>1</v>
      </c>
      <c r="H1077">
        <v>185388</v>
      </c>
      <c r="I1077">
        <v>7081</v>
      </c>
      <c r="J1077">
        <v>48</v>
      </c>
      <c r="K1077">
        <v>798</v>
      </c>
      <c r="L1077" t="b">
        <v>0</v>
      </c>
      <c r="M1077" t="b">
        <v>0</v>
      </c>
      <c r="N1077" t="b">
        <v>0</v>
      </c>
      <c r="O1077">
        <v>3</v>
      </c>
      <c r="P1077">
        <v>1</v>
      </c>
      <c r="Q1077" s="2">
        <v>0.04</v>
      </c>
      <c r="R1077" s="2">
        <v>0</v>
      </c>
      <c r="S1077" s="2">
        <v>0</v>
      </c>
      <c r="T1077">
        <f t="shared" si="64"/>
        <v>0.4</v>
      </c>
      <c r="U1077">
        <f t="shared" si="65"/>
        <v>0.4</v>
      </c>
      <c r="V1077">
        <f t="shared" si="66"/>
        <v>0.49269400000000002</v>
      </c>
      <c r="W1077">
        <f t="shared" si="67"/>
        <v>0.43244290000000002</v>
      </c>
    </row>
    <row r="1078" spans="1:23" x14ac:dyDescent="0.25">
      <c r="A1078" t="s">
        <v>3952</v>
      </c>
      <c r="B1078" s="1">
        <v>43109</v>
      </c>
      <c r="C1078" t="s">
        <v>3953</v>
      </c>
      <c r="D1078" t="s">
        <v>532</v>
      </c>
      <c r="E1078" t="s">
        <v>3954</v>
      </c>
      <c r="F1078" s="1">
        <v>43108</v>
      </c>
      <c r="G1078">
        <v>1</v>
      </c>
      <c r="H1078">
        <v>268248</v>
      </c>
      <c r="I1078">
        <v>7150</v>
      </c>
      <c r="J1078">
        <v>138</v>
      </c>
      <c r="K1078">
        <v>597</v>
      </c>
      <c r="L1078" t="b">
        <v>0</v>
      </c>
      <c r="M1078" t="b">
        <v>0</v>
      </c>
      <c r="N1078" t="b">
        <v>0</v>
      </c>
      <c r="O1078">
        <v>1</v>
      </c>
      <c r="P1078">
        <v>1</v>
      </c>
      <c r="Q1078" s="2">
        <v>0.03</v>
      </c>
      <c r="R1078" s="2">
        <v>0</v>
      </c>
      <c r="S1078" s="2">
        <v>0</v>
      </c>
      <c r="T1078">
        <f t="shared" si="64"/>
        <v>0.4</v>
      </c>
      <c r="U1078">
        <f t="shared" si="65"/>
        <v>0.8</v>
      </c>
      <c r="V1078">
        <f t="shared" si="66"/>
        <v>0.43412399999999995</v>
      </c>
      <c r="W1078">
        <f t="shared" si="67"/>
        <v>0.51194340000000005</v>
      </c>
    </row>
    <row r="1079" spans="1:23" x14ac:dyDescent="0.25">
      <c r="A1079" t="s">
        <v>3955</v>
      </c>
      <c r="B1079" s="1">
        <v>43213</v>
      </c>
      <c r="C1079" t="s">
        <v>3956</v>
      </c>
      <c r="D1079" t="s">
        <v>818</v>
      </c>
      <c r="E1079" t="s">
        <v>3957</v>
      </c>
      <c r="F1079" s="1">
        <v>43204</v>
      </c>
      <c r="G1079">
        <v>1</v>
      </c>
      <c r="H1079">
        <v>293295</v>
      </c>
      <c r="I1079">
        <v>3457</v>
      </c>
      <c r="J1079">
        <v>153</v>
      </c>
      <c r="K1079">
        <v>532</v>
      </c>
      <c r="L1079" t="b">
        <v>0</v>
      </c>
      <c r="M1079" t="b">
        <v>0</v>
      </c>
      <c r="N1079" t="b">
        <v>0</v>
      </c>
      <c r="O1079">
        <v>9</v>
      </c>
      <c r="P1079">
        <v>8</v>
      </c>
      <c r="Q1079" s="2">
        <v>0.01</v>
      </c>
      <c r="R1079" s="2">
        <v>0</v>
      </c>
      <c r="S1079" s="2">
        <v>0</v>
      </c>
      <c r="T1079">
        <f t="shared" si="64"/>
        <v>0.4</v>
      </c>
      <c r="U1079">
        <f t="shared" si="65"/>
        <v>6.2</v>
      </c>
      <c r="V1079">
        <f t="shared" si="66"/>
        <v>0.24664749999999999</v>
      </c>
      <c r="W1079">
        <f t="shared" si="67"/>
        <v>1.7963266249999998</v>
      </c>
    </row>
    <row r="1080" spans="1:23" x14ac:dyDescent="0.25">
      <c r="A1080" t="s">
        <v>3958</v>
      </c>
      <c r="B1080" s="1">
        <v>43072</v>
      </c>
      <c r="C1080" t="s">
        <v>3959</v>
      </c>
      <c r="D1080" t="s">
        <v>3960</v>
      </c>
      <c r="E1080" t="s">
        <v>3961</v>
      </c>
      <c r="F1080" s="1">
        <v>43068</v>
      </c>
      <c r="G1080">
        <v>1</v>
      </c>
      <c r="H1080">
        <v>39210</v>
      </c>
      <c r="I1080">
        <v>452</v>
      </c>
      <c r="J1080">
        <v>17</v>
      </c>
      <c r="K1080">
        <v>71</v>
      </c>
      <c r="L1080" t="b">
        <v>0</v>
      </c>
      <c r="M1080" t="b">
        <v>0</v>
      </c>
      <c r="N1080" t="b">
        <v>0</v>
      </c>
      <c r="O1080">
        <v>4</v>
      </c>
      <c r="P1080">
        <v>4</v>
      </c>
      <c r="Q1080" s="2">
        <v>0.01</v>
      </c>
      <c r="R1080" s="2">
        <v>0</v>
      </c>
      <c r="S1080" s="2">
        <v>0</v>
      </c>
      <c r="T1080">
        <f t="shared" si="64"/>
        <v>0.4</v>
      </c>
      <c r="U1080">
        <f t="shared" si="65"/>
        <v>3.2</v>
      </c>
      <c r="V1080">
        <f t="shared" si="66"/>
        <v>0.119605</v>
      </c>
      <c r="W1080">
        <f t="shared" si="67"/>
        <v>1.00186175</v>
      </c>
    </row>
    <row r="1081" spans="1:23" x14ac:dyDescent="0.25">
      <c r="A1081" t="s">
        <v>3962</v>
      </c>
      <c r="B1081" s="1">
        <v>43189</v>
      </c>
      <c r="C1081" t="s">
        <v>3963</v>
      </c>
      <c r="D1081" t="s">
        <v>3943</v>
      </c>
      <c r="E1081" t="s">
        <v>3964</v>
      </c>
      <c r="F1081" s="1">
        <v>43174</v>
      </c>
      <c r="G1081">
        <v>1</v>
      </c>
      <c r="H1081">
        <v>460046</v>
      </c>
      <c r="I1081">
        <v>20037</v>
      </c>
      <c r="J1081">
        <v>219</v>
      </c>
      <c r="K1081">
        <v>869</v>
      </c>
      <c r="L1081" t="b">
        <v>0</v>
      </c>
      <c r="M1081" t="b">
        <v>0</v>
      </c>
      <c r="N1081" t="b">
        <v>0</v>
      </c>
      <c r="O1081">
        <v>15</v>
      </c>
      <c r="P1081">
        <v>13</v>
      </c>
      <c r="Q1081" s="2">
        <v>0.04</v>
      </c>
      <c r="R1081" s="2">
        <v>0</v>
      </c>
      <c r="S1081" s="2">
        <v>0</v>
      </c>
      <c r="T1081">
        <f t="shared" si="64"/>
        <v>0.4</v>
      </c>
      <c r="U1081">
        <f t="shared" si="65"/>
        <v>10</v>
      </c>
      <c r="V1081">
        <f t="shared" si="66"/>
        <v>0.630023</v>
      </c>
      <c r="W1081">
        <f t="shared" si="67"/>
        <v>2.88050805</v>
      </c>
    </row>
    <row r="1082" spans="1:23" x14ac:dyDescent="0.25">
      <c r="A1082" t="s">
        <v>3965</v>
      </c>
      <c r="B1082" s="1">
        <v>43231</v>
      </c>
      <c r="C1082" t="s">
        <v>3966</v>
      </c>
      <c r="D1082" t="s">
        <v>1339</v>
      </c>
      <c r="E1082" t="s">
        <v>3967</v>
      </c>
      <c r="F1082" s="1">
        <v>43214</v>
      </c>
      <c r="G1082">
        <v>1</v>
      </c>
      <c r="H1082">
        <v>2149621</v>
      </c>
      <c r="I1082">
        <v>16996</v>
      </c>
      <c r="J1082">
        <v>1574</v>
      </c>
      <c r="K1082">
        <v>1957</v>
      </c>
      <c r="L1082" t="b">
        <v>0</v>
      </c>
      <c r="M1082" t="b">
        <v>0</v>
      </c>
      <c r="N1082" t="b">
        <v>0</v>
      </c>
      <c r="O1082">
        <v>17</v>
      </c>
      <c r="P1082">
        <v>17</v>
      </c>
      <c r="Q1082" s="2">
        <v>0.01</v>
      </c>
      <c r="R1082" s="2">
        <v>0</v>
      </c>
      <c r="S1082" s="2">
        <v>0</v>
      </c>
      <c r="T1082">
        <f t="shared" si="64"/>
        <v>0.4</v>
      </c>
      <c r="U1082">
        <f t="shared" si="65"/>
        <v>13.600000000000001</v>
      </c>
      <c r="V1082">
        <f t="shared" si="66"/>
        <v>1.1748105</v>
      </c>
      <c r="W1082">
        <f t="shared" si="67"/>
        <v>3.9711836750000007</v>
      </c>
    </row>
    <row r="1083" spans="1:23" x14ac:dyDescent="0.25">
      <c r="A1083" t="s">
        <v>3968</v>
      </c>
      <c r="B1083" s="1">
        <v>43115</v>
      </c>
      <c r="C1083" t="s">
        <v>3969</v>
      </c>
      <c r="D1083" t="s">
        <v>3970</v>
      </c>
      <c r="E1083" t="s">
        <v>3971</v>
      </c>
      <c r="F1083" s="1">
        <v>43110</v>
      </c>
      <c r="G1083">
        <v>1</v>
      </c>
      <c r="H1083">
        <v>155126</v>
      </c>
      <c r="I1083">
        <v>6646</v>
      </c>
      <c r="J1083">
        <v>121</v>
      </c>
      <c r="K1083">
        <v>301</v>
      </c>
      <c r="L1083" t="b">
        <v>0</v>
      </c>
      <c r="M1083" t="b">
        <v>0</v>
      </c>
      <c r="N1083" t="b">
        <v>0</v>
      </c>
      <c r="O1083">
        <v>5</v>
      </c>
      <c r="P1083">
        <v>4</v>
      </c>
      <c r="Q1083" s="2">
        <v>0.04</v>
      </c>
      <c r="R1083" s="2">
        <v>0</v>
      </c>
      <c r="S1083" s="2">
        <v>0</v>
      </c>
      <c r="T1083">
        <f t="shared" si="64"/>
        <v>0.4</v>
      </c>
      <c r="U1083">
        <f t="shared" si="65"/>
        <v>3</v>
      </c>
      <c r="V1083">
        <f t="shared" si="66"/>
        <v>0.47756300000000002</v>
      </c>
      <c r="W1083">
        <f t="shared" si="67"/>
        <v>1.07714705</v>
      </c>
    </row>
    <row r="1084" spans="1:23" x14ac:dyDescent="0.25">
      <c r="A1084" t="s">
        <v>3972</v>
      </c>
      <c r="B1084" s="1">
        <v>43131</v>
      </c>
      <c r="C1084" t="s">
        <v>3973</v>
      </c>
      <c r="D1084" t="s">
        <v>3974</v>
      </c>
      <c r="E1084" t="s">
        <v>3975</v>
      </c>
      <c r="F1084" s="1">
        <v>43124</v>
      </c>
      <c r="G1084">
        <v>1</v>
      </c>
      <c r="H1084">
        <v>864149</v>
      </c>
      <c r="I1084">
        <v>2772</v>
      </c>
      <c r="J1084">
        <v>414</v>
      </c>
      <c r="K1084">
        <v>138</v>
      </c>
      <c r="L1084" t="b">
        <v>0</v>
      </c>
      <c r="M1084" t="b">
        <v>0</v>
      </c>
      <c r="N1084" t="b">
        <v>0</v>
      </c>
      <c r="O1084">
        <v>7</v>
      </c>
      <c r="P1084">
        <v>6</v>
      </c>
      <c r="Q1084" s="2">
        <v>0</v>
      </c>
      <c r="R1084" s="2">
        <v>0</v>
      </c>
      <c r="S1084" s="2">
        <v>0</v>
      </c>
      <c r="T1084">
        <f t="shared" si="64"/>
        <v>0.4</v>
      </c>
      <c r="U1084">
        <f t="shared" si="65"/>
        <v>4.6000000000000005</v>
      </c>
      <c r="V1084">
        <f t="shared" si="66"/>
        <v>0.43207449999999997</v>
      </c>
      <c r="W1084">
        <f t="shared" si="67"/>
        <v>1.4612260750000001</v>
      </c>
    </row>
    <row r="1085" spans="1:23" x14ac:dyDescent="0.25">
      <c r="A1085" t="s">
        <v>3976</v>
      </c>
      <c r="B1085" s="1">
        <v>43265</v>
      </c>
      <c r="C1085" t="s">
        <v>3977</v>
      </c>
      <c r="D1085" t="s">
        <v>3978</v>
      </c>
      <c r="E1085" t="s">
        <v>3979</v>
      </c>
      <c r="F1085" s="1">
        <v>43264</v>
      </c>
      <c r="G1085">
        <v>1</v>
      </c>
      <c r="H1085">
        <v>296615</v>
      </c>
      <c r="I1085">
        <v>38671</v>
      </c>
      <c r="J1085">
        <v>463</v>
      </c>
      <c r="K1085">
        <v>2348</v>
      </c>
      <c r="L1085" t="b">
        <v>0</v>
      </c>
      <c r="M1085" t="b">
        <v>0</v>
      </c>
      <c r="N1085" t="b">
        <v>0</v>
      </c>
      <c r="O1085">
        <v>1</v>
      </c>
      <c r="P1085">
        <v>1</v>
      </c>
      <c r="Q1085" s="2">
        <v>0.13</v>
      </c>
      <c r="R1085" s="2">
        <v>0</v>
      </c>
      <c r="S1085" s="2">
        <v>0.01</v>
      </c>
      <c r="T1085">
        <f t="shared" si="64"/>
        <v>0.4</v>
      </c>
      <c r="U1085">
        <f t="shared" si="65"/>
        <v>0.8</v>
      </c>
      <c r="V1085">
        <f t="shared" si="66"/>
        <v>1.6983075000000001</v>
      </c>
      <c r="W1085">
        <f t="shared" si="67"/>
        <v>0.95440762499999998</v>
      </c>
    </row>
    <row r="1086" spans="1:23" x14ac:dyDescent="0.25">
      <c r="A1086" t="s">
        <v>3980</v>
      </c>
      <c r="B1086" s="1">
        <v>43144</v>
      </c>
      <c r="C1086" t="s">
        <v>3981</v>
      </c>
      <c r="D1086" t="s">
        <v>3982</v>
      </c>
      <c r="E1086" t="s">
        <v>3983</v>
      </c>
      <c r="F1086" s="1">
        <v>43135</v>
      </c>
      <c r="G1086">
        <v>1</v>
      </c>
      <c r="H1086">
        <v>736748</v>
      </c>
      <c r="I1086">
        <v>27759</v>
      </c>
      <c r="J1086">
        <v>498</v>
      </c>
      <c r="K1086">
        <v>5734</v>
      </c>
      <c r="L1086" t="b">
        <v>0</v>
      </c>
      <c r="M1086" t="b">
        <v>0</v>
      </c>
      <c r="N1086" t="b">
        <v>0</v>
      </c>
      <c r="O1086">
        <v>9</v>
      </c>
      <c r="P1086">
        <v>8</v>
      </c>
      <c r="Q1086" s="2">
        <v>0.04</v>
      </c>
      <c r="R1086" s="2">
        <v>0</v>
      </c>
      <c r="S1086" s="2">
        <v>0.01</v>
      </c>
      <c r="T1086">
        <f t="shared" si="64"/>
        <v>0.4</v>
      </c>
      <c r="U1086">
        <f t="shared" si="65"/>
        <v>6.2</v>
      </c>
      <c r="V1086">
        <f t="shared" si="66"/>
        <v>1.0183740000000001</v>
      </c>
      <c r="W1086">
        <f t="shared" si="67"/>
        <v>2.0664308999999998</v>
      </c>
    </row>
    <row r="1087" spans="1:23" x14ac:dyDescent="0.25">
      <c r="A1087" t="s">
        <v>3984</v>
      </c>
      <c r="B1087" s="1">
        <v>43257</v>
      </c>
      <c r="C1087" t="s">
        <v>3985</v>
      </c>
      <c r="D1087" t="s">
        <v>3986</v>
      </c>
      <c r="E1087" t="s">
        <v>3987</v>
      </c>
      <c r="F1087" s="1">
        <v>43249</v>
      </c>
      <c r="G1087">
        <v>1</v>
      </c>
      <c r="H1087">
        <v>2182197</v>
      </c>
      <c r="I1087">
        <v>152957</v>
      </c>
      <c r="J1087">
        <v>3307</v>
      </c>
      <c r="K1087">
        <v>18143</v>
      </c>
      <c r="L1087" t="b">
        <v>0</v>
      </c>
      <c r="M1087" t="b">
        <v>0</v>
      </c>
      <c r="N1087" t="b">
        <v>0</v>
      </c>
      <c r="O1087">
        <v>8</v>
      </c>
      <c r="P1087">
        <v>7</v>
      </c>
      <c r="Q1087" s="2">
        <v>7.0000000000000007E-2</v>
      </c>
      <c r="R1087" s="2">
        <v>0</v>
      </c>
      <c r="S1087" s="2">
        <v>0.01</v>
      </c>
      <c r="T1087">
        <f t="shared" si="64"/>
        <v>0.4</v>
      </c>
      <c r="U1087">
        <f t="shared" si="65"/>
        <v>5.4</v>
      </c>
      <c r="V1087">
        <f t="shared" si="66"/>
        <v>2.0410984999999999</v>
      </c>
      <c r="W1087">
        <f t="shared" si="67"/>
        <v>2.2243844749999999</v>
      </c>
    </row>
    <row r="1088" spans="1:23" x14ac:dyDescent="0.25">
      <c r="A1088" t="s">
        <v>3988</v>
      </c>
      <c r="B1088" s="1">
        <v>43109</v>
      </c>
      <c r="C1088" t="s">
        <v>3989</v>
      </c>
      <c r="D1088" t="s">
        <v>29</v>
      </c>
      <c r="E1088" t="s">
        <v>3990</v>
      </c>
      <c r="F1088" s="1">
        <v>43102</v>
      </c>
      <c r="G1088">
        <v>1</v>
      </c>
      <c r="H1088">
        <v>395783</v>
      </c>
      <c r="I1088">
        <v>13816</v>
      </c>
      <c r="J1088">
        <v>231</v>
      </c>
      <c r="K1088">
        <v>1266</v>
      </c>
      <c r="L1088" t="b">
        <v>0</v>
      </c>
      <c r="M1088" t="b">
        <v>0</v>
      </c>
      <c r="N1088" t="b">
        <v>0</v>
      </c>
      <c r="O1088">
        <v>7</v>
      </c>
      <c r="P1088">
        <v>5</v>
      </c>
      <c r="Q1088" s="2">
        <v>0.03</v>
      </c>
      <c r="R1088" s="2">
        <v>0</v>
      </c>
      <c r="S1088" s="2">
        <v>0</v>
      </c>
      <c r="T1088">
        <f t="shared" si="64"/>
        <v>0.4</v>
      </c>
      <c r="U1088">
        <f t="shared" si="65"/>
        <v>3.6</v>
      </c>
      <c r="V1088">
        <f t="shared" si="66"/>
        <v>0.49789149999999999</v>
      </c>
      <c r="W1088">
        <f t="shared" si="67"/>
        <v>1.234262025</v>
      </c>
    </row>
    <row r="1089" spans="1:23" x14ac:dyDescent="0.25">
      <c r="A1089" t="s">
        <v>3991</v>
      </c>
      <c r="B1089" s="1">
        <v>43188</v>
      </c>
      <c r="C1089" t="s">
        <v>3992</v>
      </c>
      <c r="D1089" t="s">
        <v>636</v>
      </c>
      <c r="E1089" t="s">
        <v>3993</v>
      </c>
      <c r="F1089" s="1">
        <v>43175</v>
      </c>
      <c r="G1089">
        <v>1</v>
      </c>
      <c r="H1089">
        <v>684913</v>
      </c>
      <c r="I1089">
        <v>17268</v>
      </c>
      <c r="J1089">
        <v>589</v>
      </c>
      <c r="K1089">
        <v>1791</v>
      </c>
      <c r="L1089" t="b">
        <v>0</v>
      </c>
      <c r="M1089" t="b">
        <v>0</v>
      </c>
      <c r="N1089" t="b">
        <v>0</v>
      </c>
      <c r="O1089">
        <v>13</v>
      </c>
      <c r="P1089">
        <v>12</v>
      </c>
      <c r="Q1089" s="2">
        <v>0.03</v>
      </c>
      <c r="R1089" s="2">
        <v>0</v>
      </c>
      <c r="S1089" s="2">
        <v>0</v>
      </c>
      <c r="T1089">
        <f t="shared" si="64"/>
        <v>0.4</v>
      </c>
      <c r="U1089">
        <f t="shared" si="65"/>
        <v>9.4000000000000021</v>
      </c>
      <c r="V1089">
        <f t="shared" si="66"/>
        <v>0.64245649999999999</v>
      </c>
      <c r="W1089">
        <f t="shared" si="67"/>
        <v>2.7348597750000008</v>
      </c>
    </row>
    <row r="1090" spans="1:23" x14ac:dyDescent="0.25">
      <c r="A1090" t="s">
        <v>3994</v>
      </c>
      <c r="B1090" s="1">
        <v>43060</v>
      </c>
      <c r="C1090" t="s">
        <v>3995</v>
      </c>
      <c r="D1090" t="s">
        <v>33</v>
      </c>
      <c r="E1090" t="s">
        <v>3996</v>
      </c>
      <c r="F1090" s="1">
        <v>43053</v>
      </c>
      <c r="G1090">
        <v>1</v>
      </c>
      <c r="H1090">
        <v>2408682</v>
      </c>
      <c r="I1090">
        <v>105248</v>
      </c>
      <c r="J1090">
        <v>1205</v>
      </c>
      <c r="K1090">
        <v>5987</v>
      </c>
      <c r="L1090" t="b">
        <v>0</v>
      </c>
      <c r="M1090" t="b">
        <v>0</v>
      </c>
      <c r="N1090" t="b">
        <v>0</v>
      </c>
      <c r="O1090">
        <v>7</v>
      </c>
      <c r="P1090">
        <v>7</v>
      </c>
      <c r="Q1090" s="2">
        <v>0.04</v>
      </c>
      <c r="R1090" s="2">
        <v>0</v>
      </c>
      <c r="S1090" s="2">
        <v>0</v>
      </c>
      <c r="T1090">
        <f t="shared" ref="T1090:T1153" si="68">G1090*0.4</f>
        <v>0.4</v>
      </c>
      <c r="U1090">
        <f t="shared" ref="U1090:U1153" si="69">-0.2*(O1090-P1090)+0.8*P1090</f>
        <v>5.6000000000000005</v>
      </c>
      <c r="V1090">
        <f t="shared" ref="V1090:V1153" si="70">0.5*H1090*0.000001+0.1*Q1090*100+100*0.15*R1090+100*0.25*S1090</f>
        <v>1.6043409999999998</v>
      </c>
      <c r="W1090">
        <f t="shared" ref="W1090:W1153" si="71">0.4*T1090+0.25*U1090+0.35*V1090</f>
        <v>2.1215193499999998</v>
      </c>
    </row>
    <row r="1091" spans="1:23" x14ac:dyDescent="0.25">
      <c r="A1091" t="s">
        <v>3997</v>
      </c>
      <c r="B1091" s="1">
        <v>43250</v>
      </c>
      <c r="C1091" t="s">
        <v>3998</v>
      </c>
      <c r="D1091" t="s">
        <v>355</v>
      </c>
      <c r="E1091" t="s">
        <v>3999</v>
      </c>
      <c r="F1091" s="1">
        <v>43245</v>
      </c>
      <c r="G1091">
        <v>1</v>
      </c>
      <c r="H1091">
        <v>4005642</v>
      </c>
      <c r="I1091">
        <v>194147</v>
      </c>
      <c r="J1091">
        <v>4453</v>
      </c>
      <c r="K1091">
        <v>21655</v>
      </c>
      <c r="L1091" t="b">
        <v>0</v>
      </c>
      <c r="M1091" t="b">
        <v>0</v>
      </c>
      <c r="N1091" t="b">
        <v>0</v>
      </c>
      <c r="O1091">
        <v>5</v>
      </c>
      <c r="P1091">
        <v>5</v>
      </c>
      <c r="Q1091" s="2">
        <v>0.05</v>
      </c>
      <c r="R1091" s="2">
        <v>0</v>
      </c>
      <c r="S1091" s="2">
        <v>0.01</v>
      </c>
      <c r="T1091">
        <f t="shared" si="68"/>
        <v>0.4</v>
      </c>
      <c r="U1091">
        <f t="shared" si="69"/>
        <v>4</v>
      </c>
      <c r="V1091">
        <f t="shared" si="70"/>
        <v>2.752821</v>
      </c>
      <c r="W1091">
        <f t="shared" si="71"/>
        <v>2.12348735</v>
      </c>
    </row>
    <row r="1092" spans="1:23" x14ac:dyDescent="0.25">
      <c r="A1092" t="s">
        <v>4000</v>
      </c>
      <c r="B1092" s="1">
        <v>43136</v>
      </c>
      <c r="C1092" t="s">
        <v>4001</v>
      </c>
      <c r="D1092" t="s">
        <v>144</v>
      </c>
      <c r="E1092" t="s">
        <v>4002</v>
      </c>
      <c r="F1092" s="1">
        <v>43135</v>
      </c>
      <c r="G1092">
        <v>1</v>
      </c>
      <c r="H1092">
        <v>2580817</v>
      </c>
      <c r="I1092">
        <v>74716</v>
      </c>
      <c r="J1092">
        <v>4678</v>
      </c>
      <c r="K1092">
        <v>14342</v>
      </c>
      <c r="L1092" t="b">
        <v>0</v>
      </c>
      <c r="M1092" t="b">
        <v>0</v>
      </c>
      <c r="N1092" t="b">
        <v>0</v>
      </c>
      <c r="O1092">
        <v>1</v>
      </c>
      <c r="P1092">
        <v>1</v>
      </c>
      <c r="Q1092" s="2">
        <v>0.03</v>
      </c>
      <c r="R1092" s="2">
        <v>0</v>
      </c>
      <c r="S1092" s="2">
        <v>0.01</v>
      </c>
      <c r="T1092">
        <f t="shared" si="68"/>
        <v>0.4</v>
      </c>
      <c r="U1092">
        <f t="shared" si="69"/>
        <v>0.8</v>
      </c>
      <c r="V1092">
        <f t="shared" si="70"/>
        <v>1.8404084999999999</v>
      </c>
      <c r="W1092">
        <f t="shared" si="71"/>
        <v>1.0041429749999999</v>
      </c>
    </row>
    <row r="1093" spans="1:23" x14ac:dyDescent="0.25">
      <c r="A1093" t="s">
        <v>4003</v>
      </c>
      <c r="B1093" s="1">
        <v>43056</v>
      </c>
      <c r="C1093" t="s">
        <v>4004</v>
      </c>
      <c r="D1093" t="s">
        <v>4005</v>
      </c>
      <c r="E1093" t="s">
        <v>4006</v>
      </c>
      <c r="F1093" s="1">
        <v>43049</v>
      </c>
      <c r="G1093">
        <v>1</v>
      </c>
      <c r="H1093">
        <v>17679753</v>
      </c>
      <c r="I1093">
        <v>248909</v>
      </c>
      <c r="J1093">
        <v>21039</v>
      </c>
      <c r="K1093">
        <v>13058</v>
      </c>
      <c r="L1093" t="b">
        <v>0</v>
      </c>
      <c r="M1093" t="b">
        <v>0</v>
      </c>
      <c r="N1093" t="b">
        <v>0</v>
      </c>
      <c r="O1093">
        <v>7</v>
      </c>
      <c r="P1093">
        <v>4</v>
      </c>
      <c r="Q1093" s="2">
        <v>0.01</v>
      </c>
      <c r="R1093" s="2">
        <v>0</v>
      </c>
      <c r="S1093" s="2">
        <v>0</v>
      </c>
      <c r="T1093">
        <f t="shared" si="68"/>
        <v>0.4</v>
      </c>
      <c r="U1093">
        <f t="shared" si="69"/>
        <v>2.6</v>
      </c>
      <c r="V1093">
        <f t="shared" si="70"/>
        <v>8.9398764999999987</v>
      </c>
      <c r="W1093">
        <f t="shared" si="71"/>
        <v>3.9389567749999994</v>
      </c>
    </row>
    <row r="1094" spans="1:23" x14ac:dyDescent="0.25">
      <c r="A1094" t="s">
        <v>4007</v>
      </c>
      <c r="B1094" s="1">
        <v>43066</v>
      </c>
      <c r="C1094" t="s">
        <v>4008</v>
      </c>
      <c r="D1094" t="s">
        <v>2618</v>
      </c>
      <c r="E1094" t="s">
        <v>4009</v>
      </c>
      <c r="F1094" s="1">
        <v>43058</v>
      </c>
      <c r="G1094">
        <v>1</v>
      </c>
      <c r="H1094">
        <v>88952</v>
      </c>
      <c r="I1094">
        <v>591</v>
      </c>
      <c r="J1094">
        <v>59</v>
      </c>
      <c r="K1094">
        <v>594</v>
      </c>
      <c r="L1094" t="b">
        <v>0</v>
      </c>
      <c r="M1094" t="b">
        <v>0</v>
      </c>
      <c r="N1094" t="b">
        <v>0</v>
      </c>
      <c r="O1094">
        <v>8</v>
      </c>
      <c r="P1094">
        <v>8</v>
      </c>
      <c r="Q1094" s="2">
        <v>0.01</v>
      </c>
      <c r="R1094" s="2">
        <v>0</v>
      </c>
      <c r="S1094" s="2">
        <v>0.01</v>
      </c>
      <c r="T1094">
        <f t="shared" si="68"/>
        <v>0.4</v>
      </c>
      <c r="U1094">
        <f t="shared" si="69"/>
        <v>6.4</v>
      </c>
      <c r="V1094">
        <f t="shared" si="70"/>
        <v>0.39447599999999999</v>
      </c>
      <c r="W1094">
        <f t="shared" si="71"/>
        <v>1.8980666000000002</v>
      </c>
    </row>
    <row r="1095" spans="1:23" x14ac:dyDescent="0.25">
      <c r="A1095" t="s">
        <v>4010</v>
      </c>
      <c r="B1095" s="1">
        <v>43197</v>
      </c>
      <c r="C1095" t="s">
        <v>4011</v>
      </c>
      <c r="D1095" t="s">
        <v>4012</v>
      </c>
      <c r="E1095" t="s">
        <v>4013</v>
      </c>
      <c r="F1095" s="1">
        <v>43185</v>
      </c>
      <c r="G1095">
        <v>1</v>
      </c>
      <c r="H1095">
        <v>352048</v>
      </c>
      <c r="I1095">
        <v>20981</v>
      </c>
      <c r="J1095">
        <v>300</v>
      </c>
      <c r="K1095">
        <v>2250</v>
      </c>
      <c r="L1095" t="b">
        <v>0</v>
      </c>
      <c r="M1095" t="b">
        <v>0</v>
      </c>
      <c r="N1095" t="b">
        <v>0</v>
      </c>
      <c r="O1095">
        <v>12</v>
      </c>
      <c r="P1095">
        <v>11</v>
      </c>
      <c r="Q1095" s="2">
        <v>0.06</v>
      </c>
      <c r="R1095" s="2">
        <v>0</v>
      </c>
      <c r="S1095" s="2">
        <v>0.01</v>
      </c>
      <c r="T1095">
        <f t="shared" si="68"/>
        <v>0.4</v>
      </c>
      <c r="U1095">
        <f t="shared" si="69"/>
        <v>8.6000000000000014</v>
      </c>
      <c r="V1095">
        <f t="shared" si="70"/>
        <v>1.026024</v>
      </c>
      <c r="W1095">
        <f t="shared" si="71"/>
        <v>2.6691084000000007</v>
      </c>
    </row>
    <row r="1096" spans="1:23" x14ac:dyDescent="0.25">
      <c r="A1096" t="s">
        <v>4014</v>
      </c>
      <c r="B1096" s="1">
        <v>43056</v>
      </c>
      <c r="C1096" t="s">
        <v>4015</v>
      </c>
      <c r="D1096" t="s">
        <v>4016</v>
      </c>
      <c r="E1096" t="s">
        <v>4017</v>
      </c>
      <c r="F1096" s="1">
        <v>43052</v>
      </c>
      <c r="G1096">
        <v>1</v>
      </c>
      <c r="H1096">
        <v>6247</v>
      </c>
      <c r="I1096">
        <v>22</v>
      </c>
      <c r="J1096">
        <v>0</v>
      </c>
      <c r="K1096">
        <v>2</v>
      </c>
      <c r="L1096" t="b">
        <v>0</v>
      </c>
      <c r="M1096" t="b">
        <v>0</v>
      </c>
      <c r="N1096" t="b">
        <v>0</v>
      </c>
      <c r="O1096">
        <v>4</v>
      </c>
      <c r="P1096">
        <v>3</v>
      </c>
      <c r="Q1096" s="2">
        <v>0</v>
      </c>
      <c r="R1096" s="2">
        <v>0</v>
      </c>
      <c r="S1096" s="2">
        <v>0</v>
      </c>
      <c r="T1096">
        <f t="shared" si="68"/>
        <v>0.4</v>
      </c>
      <c r="U1096">
        <f t="shared" si="69"/>
        <v>2.2000000000000002</v>
      </c>
      <c r="V1096">
        <f t="shared" si="70"/>
        <v>3.1235E-3</v>
      </c>
      <c r="W1096">
        <f t="shared" si="71"/>
        <v>0.71109322500000005</v>
      </c>
    </row>
    <row r="1097" spans="1:23" x14ac:dyDescent="0.25">
      <c r="A1097" t="s">
        <v>20591</v>
      </c>
      <c r="B1097" s="1">
        <v>43206</v>
      </c>
      <c r="C1097" t="s">
        <v>20592</v>
      </c>
      <c r="D1097" t="s">
        <v>20593</v>
      </c>
      <c r="E1097" t="s">
        <v>20594</v>
      </c>
      <c r="F1097" s="1">
        <v>43195</v>
      </c>
      <c r="G1097">
        <v>1</v>
      </c>
      <c r="H1097">
        <v>24004779</v>
      </c>
      <c r="I1097">
        <v>0</v>
      </c>
      <c r="J1097">
        <v>0</v>
      </c>
      <c r="K1097">
        <v>3</v>
      </c>
      <c r="L1097" t="b">
        <v>0</v>
      </c>
      <c r="M1097" t="b">
        <v>1</v>
      </c>
      <c r="N1097" t="b">
        <v>0</v>
      </c>
      <c r="O1097">
        <v>11</v>
      </c>
      <c r="P1097">
        <v>3</v>
      </c>
      <c r="Q1097" s="2">
        <v>0</v>
      </c>
      <c r="R1097" s="2">
        <v>0</v>
      </c>
      <c r="S1097" s="2">
        <v>0</v>
      </c>
      <c r="T1097">
        <f t="shared" si="68"/>
        <v>0.4</v>
      </c>
      <c r="U1097">
        <f t="shared" si="69"/>
        <v>0.80000000000000027</v>
      </c>
      <c r="V1097">
        <f t="shared" si="70"/>
        <v>12.0023895</v>
      </c>
      <c r="W1097">
        <f t="shared" si="71"/>
        <v>4.5608363249999995</v>
      </c>
    </row>
    <row r="1098" spans="1:23" x14ac:dyDescent="0.25">
      <c r="A1098" t="s">
        <v>4018</v>
      </c>
      <c r="B1098" s="1">
        <v>43121</v>
      </c>
      <c r="C1098" t="s">
        <v>4019</v>
      </c>
      <c r="D1098" t="s">
        <v>4020</v>
      </c>
      <c r="E1098" t="s">
        <v>4021</v>
      </c>
      <c r="F1098" s="1">
        <v>43115</v>
      </c>
      <c r="G1098">
        <v>1</v>
      </c>
      <c r="H1098">
        <v>584892</v>
      </c>
      <c r="I1098">
        <v>2461</v>
      </c>
      <c r="J1098">
        <v>283</v>
      </c>
      <c r="K1098">
        <v>1879</v>
      </c>
      <c r="L1098" t="b">
        <v>0</v>
      </c>
      <c r="M1098" t="b">
        <v>0</v>
      </c>
      <c r="N1098" t="b">
        <v>0</v>
      </c>
      <c r="O1098">
        <v>6</v>
      </c>
      <c r="P1098">
        <v>6</v>
      </c>
      <c r="Q1098" s="2">
        <v>0</v>
      </c>
      <c r="R1098" s="2">
        <v>0</v>
      </c>
      <c r="S1098" s="2">
        <v>0</v>
      </c>
      <c r="T1098">
        <f t="shared" si="68"/>
        <v>0.4</v>
      </c>
      <c r="U1098">
        <f t="shared" si="69"/>
        <v>4.8000000000000007</v>
      </c>
      <c r="V1098">
        <f t="shared" si="70"/>
        <v>0.29244599999999998</v>
      </c>
      <c r="W1098">
        <f t="shared" si="71"/>
        <v>1.4623561000000003</v>
      </c>
    </row>
    <row r="1099" spans="1:23" x14ac:dyDescent="0.25">
      <c r="A1099" t="s">
        <v>4022</v>
      </c>
      <c r="B1099" s="1">
        <v>43082</v>
      </c>
      <c r="C1099" t="s">
        <v>4023</v>
      </c>
      <c r="D1099" t="s">
        <v>4024</v>
      </c>
      <c r="E1099" t="s">
        <v>4025</v>
      </c>
      <c r="F1099" s="1">
        <v>43077</v>
      </c>
      <c r="G1099">
        <v>1</v>
      </c>
      <c r="H1099">
        <v>13832</v>
      </c>
      <c r="I1099">
        <v>78</v>
      </c>
      <c r="J1099">
        <v>8</v>
      </c>
      <c r="K1099">
        <v>2</v>
      </c>
      <c r="L1099" t="b">
        <v>0</v>
      </c>
      <c r="M1099" t="b">
        <v>0</v>
      </c>
      <c r="N1099" t="b">
        <v>0</v>
      </c>
      <c r="O1099">
        <v>5</v>
      </c>
      <c r="P1099">
        <v>2</v>
      </c>
      <c r="Q1099" s="2">
        <v>0.01</v>
      </c>
      <c r="R1099" s="2">
        <v>0</v>
      </c>
      <c r="S1099" s="2">
        <v>0</v>
      </c>
      <c r="T1099">
        <f t="shared" si="68"/>
        <v>0.4</v>
      </c>
      <c r="U1099">
        <f t="shared" si="69"/>
        <v>1</v>
      </c>
      <c r="V1099">
        <f t="shared" si="70"/>
        <v>0.10691600000000001</v>
      </c>
      <c r="W1099">
        <f t="shared" si="71"/>
        <v>0.44742060000000006</v>
      </c>
    </row>
    <row r="1100" spans="1:23" x14ac:dyDescent="0.25">
      <c r="A1100" t="s">
        <v>4026</v>
      </c>
      <c r="B1100" s="1">
        <v>43077</v>
      </c>
      <c r="C1100" t="s">
        <v>4027</v>
      </c>
      <c r="D1100" t="s">
        <v>355</v>
      </c>
      <c r="E1100" t="s">
        <v>4028</v>
      </c>
      <c r="F1100" s="1">
        <v>43076</v>
      </c>
      <c r="G1100">
        <v>1</v>
      </c>
      <c r="H1100">
        <v>106333</v>
      </c>
      <c r="I1100">
        <v>2658</v>
      </c>
      <c r="J1100">
        <v>65</v>
      </c>
      <c r="K1100">
        <v>254</v>
      </c>
      <c r="L1100" t="b">
        <v>0</v>
      </c>
      <c r="M1100" t="b">
        <v>0</v>
      </c>
      <c r="N1100" t="b">
        <v>0</v>
      </c>
      <c r="O1100">
        <v>1</v>
      </c>
      <c r="P1100">
        <v>1</v>
      </c>
      <c r="Q1100" s="2">
        <v>0.02</v>
      </c>
      <c r="R1100" s="2">
        <v>0</v>
      </c>
      <c r="S1100" s="2">
        <v>0</v>
      </c>
      <c r="T1100">
        <f t="shared" si="68"/>
        <v>0.4</v>
      </c>
      <c r="U1100">
        <f t="shared" si="69"/>
        <v>0.8</v>
      </c>
      <c r="V1100">
        <f t="shared" si="70"/>
        <v>0.25316650000000002</v>
      </c>
      <c r="W1100">
        <f t="shared" si="71"/>
        <v>0.44860827500000006</v>
      </c>
    </row>
    <row r="1101" spans="1:23" x14ac:dyDescent="0.25">
      <c r="A1101" t="s">
        <v>4029</v>
      </c>
      <c r="B1101" s="1">
        <v>43124</v>
      </c>
      <c r="C1101" t="s">
        <v>4030</v>
      </c>
      <c r="D1101" t="s">
        <v>4031</v>
      </c>
      <c r="E1101" t="s">
        <v>4032</v>
      </c>
      <c r="F1101" s="1">
        <v>43117</v>
      </c>
      <c r="G1101">
        <v>1</v>
      </c>
      <c r="H1101">
        <v>3791</v>
      </c>
      <c r="I1101">
        <v>70</v>
      </c>
      <c r="J1101">
        <v>1</v>
      </c>
      <c r="K1101">
        <v>6</v>
      </c>
      <c r="L1101" t="b">
        <v>0</v>
      </c>
      <c r="M1101" t="b">
        <v>0</v>
      </c>
      <c r="N1101" t="b">
        <v>0</v>
      </c>
      <c r="O1101">
        <v>7</v>
      </c>
      <c r="P1101">
        <v>3</v>
      </c>
      <c r="Q1101" s="2">
        <v>0.02</v>
      </c>
      <c r="R1101" s="2">
        <v>0</v>
      </c>
      <c r="S1101" s="2">
        <v>0</v>
      </c>
      <c r="T1101">
        <f t="shared" si="68"/>
        <v>0.4</v>
      </c>
      <c r="U1101">
        <f t="shared" si="69"/>
        <v>1.6000000000000003</v>
      </c>
      <c r="V1101">
        <f t="shared" si="70"/>
        <v>0.20189550000000001</v>
      </c>
      <c r="W1101">
        <f t="shared" si="71"/>
        <v>0.63066342500000006</v>
      </c>
    </row>
    <row r="1102" spans="1:23" x14ac:dyDescent="0.25">
      <c r="A1102" t="s">
        <v>4033</v>
      </c>
      <c r="B1102" s="1">
        <v>43153</v>
      </c>
      <c r="C1102" t="s">
        <v>4034</v>
      </c>
      <c r="D1102" t="s">
        <v>1104</v>
      </c>
      <c r="E1102" t="s">
        <v>4035</v>
      </c>
      <c r="F1102" s="1">
        <v>43144</v>
      </c>
      <c r="G1102">
        <v>1</v>
      </c>
      <c r="H1102">
        <v>1041847</v>
      </c>
      <c r="I1102">
        <v>10932</v>
      </c>
      <c r="J1102">
        <v>1021</v>
      </c>
      <c r="K1102">
        <v>1846</v>
      </c>
      <c r="L1102" t="b">
        <v>0</v>
      </c>
      <c r="M1102" t="b">
        <v>0</v>
      </c>
      <c r="N1102" t="b">
        <v>0</v>
      </c>
      <c r="O1102">
        <v>9</v>
      </c>
      <c r="P1102">
        <v>9</v>
      </c>
      <c r="Q1102" s="2">
        <v>0.01</v>
      </c>
      <c r="R1102" s="2">
        <v>0</v>
      </c>
      <c r="S1102" s="2">
        <v>0</v>
      </c>
      <c r="T1102">
        <f t="shared" si="68"/>
        <v>0.4</v>
      </c>
      <c r="U1102">
        <f t="shared" si="69"/>
        <v>7.2</v>
      </c>
      <c r="V1102">
        <f t="shared" si="70"/>
        <v>0.62092349999999996</v>
      </c>
      <c r="W1102">
        <f t="shared" si="71"/>
        <v>2.1773232249999999</v>
      </c>
    </row>
    <row r="1103" spans="1:23" x14ac:dyDescent="0.25">
      <c r="A1103" t="s">
        <v>4036</v>
      </c>
      <c r="B1103" s="1">
        <v>43084</v>
      </c>
      <c r="C1103" t="s">
        <v>4037</v>
      </c>
      <c r="D1103" t="s">
        <v>4038</v>
      </c>
      <c r="E1103" t="s">
        <v>4039</v>
      </c>
      <c r="F1103" s="1">
        <v>43077</v>
      </c>
      <c r="G1103">
        <v>1</v>
      </c>
      <c r="H1103">
        <v>23575103</v>
      </c>
      <c r="I1103">
        <v>548457</v>
      </c>
      <c r="J1103">
        <v>29977</v>
      </c>
      <c r="K1103">
        <v>55676</v>
      </c>
      <c r="L1103" t="b">
        <v>0</v>
      </c>
      <c r="M1103" t="b">
        <v>0</v>
      </c>
      <c r="N1103" t="b">
        <v>0</v>
      </c>
      <c r="O1103">
        <v>7</v>
      </c>
      <c r="P1103">
        <v>7</v>
      </c>
      <c r="Q1103" s="2">
        <v>0.02</v>
      </c>
      <c r="R1103" s="2">
        <v>0</v>
      </c>
      <c r="S1103" s="2">
        <v>0</v>
      </c>
      <c r="T1103">
        <f t="shared" si="68"/>
        <v>0.4</v>
      </c>
      <c r="U1103">
        <f t="shared" si="69"/>
        <v>5.6000000000000005</v>
      </c>
      <c r="V1103">
        <f t="shared" si="70"/>
        <v>11.987551499999999</v>
      </c>
      <c r="W1103">
        <f t="shared" si="71"/>
        <v>5.7556430249999995</v>
      </c>
    </row>
    <row r="1104" spans="1:23" x14ac:dyDescent="0.25">
      <c r="A1104" t="s">
        <v>4040</v>
      </c>
      <c r="B1104" s="1">
        <v>43132</v>
      </c>
      <c r="C1104" t="s">
        <v>4041</v>
      </c>
      <c r="D1104" t="s">
        <v>4042</v>
      </c>
      <c r="E1104" t="s">
        <v>4043</v>
      </c>
      <c r="F1104" s="1">
        <v>43126</v>
      </c>
      <c r="G1104">
        <v>1</v>
      </c>
      <c r="H1104">
        <v>475702</v>
      </c>
      <c r="I1104">
        <v>58882</v>
      </c>
      <c r="J1104">
        <v>431</v>
      </c>
      <c r="K1104">
        <v>3951</v>
      </c>
      <c r="L1104" t="b">
        <v>0</v>
      </c>
      <c r="M1104" t="b">
        <v>0</v>
      </c>
      <c r="N1104" t="b">
        <v>0</v>
      </c>
      <c r="O1104">
        <v>6</v>
      </c>
      <c r="P1104">
        <v>6</v>
      </c>
      <c r="Q1104" s="2">
        <v>0.12</v>
      </c>
      <c r="R1104" s="2">
        <v>0</v>
      </c>
      <c r="S1104" s="2">
        <v>0.01</v>
      </c>
      <c r="T1104">
        <f t="shared" si="68"/>
        <v>0.4</v>
      </c>
      <c r="U1104">
        <f t="shared" si="69"/>
        <v>4.8000000000000007</v>
      </c>
      <c r="V1104">
        <f t="shared" si="70"/>
        <v>1.687851</v>
      </c>
      <c r="W1104">
        <f t="shared" si="71"/>
        <v>1.9507478500000004</v>
      </c>
    </row>
    <row r="1105" spans="1:23" x14ac:dyDescent="0.25">
      <c r="A1105" t="s">
        <v>4044</v>
      </c>
      <c r="B1105" s="1">
        <v>43063</v>
      </c>
      <c r="C1105" t="s">
        <v>4045</v>
      </c>
      <c r="D1105" t="s">
        <v>601</v>
      </c>
      <c r="E1105" t="s">
        <v>4046</v>
      </c>
      <c r="F1105" s="1">
        <v>43062</v>
      </c>
      <c r="G1105">
        <v>1</v>
      </c>
      <c r="H1105">
        <v>184579</v>
      </c>
      <c r="I1105">
        <v>2565</v>
      </c>
      <c r="J1105">
        <v>84</v>
      </c>
      <c r="K1105">
        <v>242</v>
      </c>
      <c r="L1105" t="b">
        <v>0</v>
      </c>
      <c r="M1105" t="b">
        <v>0</v>
      </c>
      <c r="N1105" t="b">
        <v>0</v>
      </c>
      <c r="O1105">
        <v>1</v>
      </c>
      <c r="P1105">
        <v>1</v>
      </c>
      <c r="Q1105" s="2">
        <v>0.01</v>
      </c>
      <c r="R1105" s="2">
        <v>0</v>
      </c>
      <c r="S1105" s="2">
        <v>0</v>
      </c>
      <c r="T1105">
        <f t="shared" si="68"/>
        <v>0.4</v>
      </c>
      <c r="U1105">
        <f t="shared" si="69"/>
        <v>0.8</v>
      </c>
      <c r="V1105">
        <f t="shared" si="70"/>
        <v>0.1922895</v>
      </c>
      <c r="W1105">
        <f t="shared" si="71"/>
        <v>0.42730132500000007</v>
      </c>
    </row>
    <row r="1106" spans="1:23" x14ac:dyDescent="0.25">
      <c r="A1106" t="s">
        <v>4047</v>
      </c>
      <c r="B1106" s="1">
        <v>43067</v>
      </c>
      <c r="C1106" t="s">
        <v>4048</v>
      </c>
      <c r="D1106" t="s">
        <v>4049</v>
      </c>
      <c r="E1106" t="s">
        <v>4050</v>
      </c>
      <c r="F1106" s="1">
        <v>41345</v>
      </c>
      <c r="G1106">
        <v>1</v>
      </c>
      <c r="H1106">
        <v>10692</v>
      </c>
      <c r="I1106">
        <v>49</v>
      </c>
      <c r="J1106">
        <v>23</v>
      </c>
      <c r="K1106">
        <v>26</v>
      </c>
      <c r="L1106" t="b">
        <v>0</v>
      </c>
      <c r="M1106" t="b">
        <v>0</v>
      </c>
      <c r="N1106" t="b">
        <v>0</v>
      </c>
      <c r="O1106">
        <v>1722</v>
      </c>
      <c r="P1106">
        <v>4</v>
      </c>
      <c r="Q1106" s="2">
        <v>0</v>
      </c>
      <c r="R1106" s="2">
        <v>0</v>
      </c>
      <c r="S1106" s="2">
        <v>0</v>
      </c>
      <c r="T1106">
        <f t="shared" si="68"/>
        <v>0.4</v>
      </c>
      <c r="U1106">
        <f t="shared" si="69"/>
        <v>-340.40000000000003</v>
      </c>
      <c r="V1106">
        <f t="shared" si="70"/>
        <v>5.3460000000000001E-3</v>
      </c>
      <c r="W1106">
        <f t="shared" si="71"/>
        <v>-84.938128900000009</v>
      </c>
    </row>
    <row r="1107" spans="1:23" x14ac:dyDescent="0.25">
      <c r="A1107" t="s">
        <v>4051</v>
      </c>
      <c r="B1107" s="1">
        <v>43117</v>
      </c>
      <c r="C1107" t="s">
        <v>4052</v>
      </c>
      <c r="D1107" t="s">
        <v>3422</v>
      </c>
      <c r="E1107" t="s">
        <v>4053</v>
      </c>
      <c r="F1107" s="1">
        <v>43111</v>
      </c>
      <c r="G1107">
        <v>1</v>
      </c>
      <c r="H1107">
        <v>764936</v>
      </c>
      <c r="I1107">
        <v>9485</v>
      </c>
      <c r="J1107">
        <v>904</v>
      </c>
      <c r="K1107">
        <v>710</v>
      </c>
      <c r="L1107" t="b">
        <v>0</v>
      </c>
      <c r="M1107" t="b">
        <v>0</v>
      </c>
      <c r="N1107" t="b">
        <v>0</v>
      </c>
      <c r="O1107">
        <v>6</v>
      </c>
      <c r="P1107">
        <v>6</v>
      </c>
      <c r="Q1107" s="2">
        <v>0.01</v>
      </c>
      <c r="R1107" s="2">
        <v>0</v>
      </c>
      <c r="S1107" s="2">
        <v>0</v>
      </c>
      <c r="T1107">
        <f t="shared" si="68"/>
        <v>0.4</v>
      </c>
      <c r="U1107">
        <f t="shared" si="69"/>
        <v>4.8000000000000007</v>
      </c>
      <c r="V1107">
        <f t="shared" si="70"/>
        <v>0.48246800000000001</v>
      </c>
      <c r="W1107">
        <f t="shared" si="71"/>
        <v>1.5288638000000003</v>
      </c>
    </row>
    <row r="1108" spans="1:23" x14ac:dyDescent="0.25">
      <c r="A1108" t="s">
        <v>4054</v>
      </c>
      <c r="B1108" s="1">
        <v>43197</v>
      </c>
      <c r="C1108" t="s">
        <v>4055</v>
      </c>
      <c r="D1108" t="s">
        <v>2408</v>
      </c>
      <c r="E1108" t="s">
        <v>4056</v>
      </c>
      <c r="F1108" s="1">
        <v>43182</v>
      </c>
      <c r="G1108">
        <v>1</v>
      </c>
      <c r="H1108">
        <v>1855559</v>
      </c>
      <c r="I1108">
        <v>45701</v>
      </c>
      <c r="J1108">
        <v>1815</v>
      </c>
      <c r="K1108">
        <v>2857</v>
      </c>
      <c r="L1108" t="b">
        <v>0</v>
      </c>
      <c r="M1108" t="b">
        <v>0</v>
      </c>
      <c r="N1108" t="b">
        <v>0</v>
      </c>
      <c r="O1108">
        <v>15</v>
      </c>
      <c r="P1108">
        <v>14</v>
      </c>
      <c r="Q1108" s="2">
        <v>0.02</v>
      </c>
      <c r="R1108" s="2">
        <v>0</v>
      </c>
      <c r="S1108" s="2">
        <v>0</v>
      </c>
      <c r="T1108">
        <f t="shared" si="68"/>
        <v>0.4</v>
      </c>
      <c r="U1108">
        <f t="shared" si="69"/>
        <v>11.000000000000002</v>
      </c>
      <c r="V1108">
        <f t="shared" si="70"/>
        <v>1.1277794999999999</v>
      </c>
      <c r="W1108">
        <f t="shared" si="71"/>
        <v>3.3047228250000007</v>
      </c>
    </row>
    <row r="1109" spans="1:23" x14ac:dyDescent="0.25">
      <c r="A1109" t="s">
        <v>4057</v>
      </c>
      <c r="B1109" s="1">
        <v>43053</v>
      </c>
      <c r="C1109" t="s">
        <v>4058</v>
      </c>
      <c r="D1109" t="s">
        <v>4059</v>
      </c>
      <c r="E1109" t="s">
        <v>4060</v>
      </c>
      <c r="F1109" s="1">
        <v>43047</v>
      </c>
      <c r="G1109">
        <v>1</v>
      </c>
      <c r="H1109">
        <v>9632678</v>
      </c>
      <c r="I1109">
        <v>810895</v>
      </c>
      <c r="J1109">
        <v>16139</v>
      </c>
      <c r="K1109">
        <v>59473</v>
      </c>
      <c r="L1109" t="b">
        <v>0</v>
      </c>
      <c r="M1109" t="b">
        <v>0</v>
      </c>
      <c r="N1109" t="b">
        <v>0</v>
      </c>
      <c r="O1109">
        <v>6</v>
      </c>
      <c r="P1109">
        <v>1</v>
      </c>
      <c r="Q1109" s="2">
        <v>0.08</v>
      </c>
      <c r="R1109" s="2">
        <v>0</v>
      </c>
      <c r="S1109" s="2">
        <v>0.01</v>
      </c>
      <c r="T1109">
        <f t="shared" si="68"/>
        <v>0.4</v>
      </c>
      <c r="U1109">
        <f t="shared" si="69"/>
        <v>-0.19999999999999996</v>
      </c>
      <c r="V1109">
        <f t="shared" si="70"/>
        <v>5.866339</v>
      </c>
      <c r="W1109">
        <f t="shared" si="71"/>
        <v>2.1632186499999997</v>
      </c>
    </row>
    <row r="1110" spans="1:23" x14ac:dyDescent="0.25">
      <c r="A1110" t="s">
        <v>4061</v>
      </c>
      <c r="B1110" s="1">
        <v>43053</v>
      </c>
      <c r="C1110" t="s">
        <v>4062</v>
      </c>
      <c r="D1110" t="s">
        <v>1213</v>
      </c>
      <c r="E1110" t="s">
        <v>4063</v>
      </c>
      <c r="F1110" s="1">
        <v>43052</v>
      </c>
      <c r="G1110">
        <v>1</v>
      </c>
      <c r="H1110">
        <v>81377</v>
      </c>
      <c r="I1110">
        <v>655</v>
      </c>
      <c r="J1110">
        <v>25</v>
      </c>
      <c r="K1110">
        <v>177</v>
      </c>
      <c r="L1110" t="b">
        <v>0</v>
      </c>
      <c r="M1110" t="b">
        <v>0</v>
      </c>
      <c r="N1110" t="b">
        <v>0</v>
      </c>
      <c r="O1110">
        <v>1</v>
      </c>
      <c r="P1110">
        <v>1</v>
      </c>
      <c r="Q1110" s="2">
        <v>0.01</v>
      </c>
      <c r="R1110" s="2">
        <v>0</v>
      </c>
      <c r="S1110" s="2">
        <v>0</v>
      </c>
      <c r="T1110">
        <f t="shared" si="68"/>
        <v>0.4</v>
      </c>
      <c r="U1110">
        <f t="shared" si="69"/>
        <v>0.8</v>
      </c>
      <c r="V1110">
        <f t="shared" si="70"/>
        <v>0.14068849999999999</v>
      </c>
      <c r="W1110">
        <f t="shared" si="71"/>
        <v>0.40924097500000001</v>
      </c>
    </row>
    <row r="1111" spans="1:23" x14ac:dyDescent="0.25">
      <c r="A1111" t="s">
        <v>4064</v>
      </c>
      <c r="B1111" s="1">
        <v>43060</v>
      </c>
      <c r="C1111" t="s">
        <v>4065</v>
      </c>
      <c r="D1111" t="s">
        <v>4066</v>
      </c>
      <c r="E1111" t="s">
        <v>4067</v>
      </c>
      <c r="F1111" s="1">
        <v>43055</v>
      </c>
      <c r="G1111">
        <v>1</v>
      </c>
      <c r="H1111">
        <v>14657</v>
      </c>
      <c r="I1111">
        <v>89</v>
      </c>
      <c r="J1111">
        <v>5</v>
      </c>
      <c r="K1111">
        <v>36</v>
      </c>
      <c r="L1111" t="b">
        <v>0</v>
      </c>
      <c r="M1111" t="b">
        <v>0</v>
      </c>
      <c r="N1111" t="b">
        <v>0</v>
      </c>
      <c r="O1111">
        <v>5</v>
      </c>
      <c r="P1111">
        <v>5</v>
      </c>
      <c r="Q1111" s="2">
        <v>0.01</v>
      </c>
      <c r="R1111" s="2">
        <v>0</v>
      </c>
      <c r="S1111" s="2">
        <v>0</v>
      </c>
      <c r="T1111">
        <f t="shared" si="68"/>
        <v>0.4</v>
      </c>
      <c r="U1111">
        <f t="shared" si="69"/>
        <v>4</v>
      </c>
      <c r="V1111">
        <f t="shared" si="70"/>
        <v>0.10732850000000001</v>
      </c>
      <c r="W1111">
        <f t="shared" si="71"/>
        <v>1.1975649750000001</v>
      </c>
    </row>
    <row r="1112" spans="1:23" x14ac:dyDescent="0.25">
      <c r="A1112" t="s">
        <v>4068</v>
      </c>
      <c r="B1112" s="1">
        <v>43080</v>
      </c>
      <c r="C1112" t="s">
        <v>4069</v>
      </c>
      <c r="D1112" t="s">
        <v>444</v>
      </c>
      <c r="E1112" t="s">
        <v>4070</v>
      </c>
      <c r="F1112" s="1">
        <v>43077</v>
      </c>
      <c r="G1112">
        <v>1</v>
      </c>
      <c r="H1112">
        <v>37199</v>
      </c>
      <c r="I1112">
        <v>195</v>
      </c>
      <c r="J1112">
        <v>86</v>
      </c>
      <c r="K1112">
        <v>49</v>
      </c>
      <c r="L1112" t="b">
        <v>0</v>
      </c>
      <c r="M1112" t="b">
        <v>0</v>
      </c>
      <c r="N1112" t="b">
        <v>0</v>
      </c>
      <c r="O1112">
        <v>3</v>
      </c>
      <c r="P1112">
        <v>3</v>
      </c>
      <c r="Q1112" s="2">
        <v>0.01</v>
      </c>
      <c r="R1112" s="2">
        <v>0</v>
      </c>
      <c r="S1112" s="2">
        <v>0</v>
      </c>
      <c r="T1112">
        <f t="shared" si="68"/>
        <v>0.4</v>
      </c>
      <c r="U1112">
        <f t="shared" si="69"/>
        <v>2.4000000000000004</v>
      </c>
      <c r="V1112">
        <f t="shared" si="70"/>
        <v>0.1185995</v>
      </c>
      <c r="W1112">
        <f t="shared" si="71"/>
        <v>0.80150982500000012</v>
      </c>
    </row>
    <row r="1113" spans="1:23" x14ac:dyDescent="0.25">
      <c r="A1113" t="s">
        <v>4071</v>
      </c>
      <c r="B1113" s="1">
        <v>43250</v>
      </c>
      <c r="C1113" t="s">
        <v>4072</v>
      </c>
      <c r="D1113" t="s">
        <v>1104</v>
      </c>
      <c r="E1113" t="s">
        <v>4073</v>
      </c>
      <c r="F1113" s="1">
        <v>43239</v>
      </c>
      <c r="G1113">
        <v>1</v>
      </c>
      <c r="H1113">
        <v>1034276</v>
      </c>
      <c r="I1113">
        <v>5411</v>
      </c>
      <c r="J1113">
        <v>723</v>
      </c>
      <c r="K1113">
        <v>1788</v>
      </c>
      <c r="L1113" t="b">
        <v>0</v>
      </c>
      <c r="M1113" t="b">
        <v>0</v>
      </c>
      <c r="N1113" t="b">
        <v>0</v>
      </c>
      <c r="O1113">
        <v>11</v>
      </c>
      <c r="P1113">
        <v>9</v>
      </c>
      <c r="Q1113" s="2">
        <v>0.01</v>
      </c>
      <c r="R1113" s="2">
        <v>0</v>
      </c>
      <c r="S1113" s="2">
        <v>0</v>
      </c>
      <c r="T1113">
        <f t="shared" si="68"/>
        <v>0.4</v>
      </c>
      <c r="U1113">
        <f t="shared" si="69"/>
        <v>6.8</v>
      </c>
      <c r="V1113">
        <f t="shared" si="70"/>
        <v>0.61713799999999996</v>
      </c>
      <c r="W1113">
        <f t="shared" si="71"/>
        <v>2.0759982999999997</v>
      </c>
    </row>
    <row r="1114" spans="1:23" x14ac:dyDescent="0.25">
      <c r="A1114" t="s">
        <v>4074</v>
      </c>
      <c r="B1114" s="1">
        <v>43195</v>
      </c>
      <c r="C1114" t="s">
        <v>4075</v>
      </c>
      <c r="D1114" t="s">
        <v>4076</v>
      </c>
      <c r="E1114" t="s">
        <v>4077</v>
      </c>
      <c r="F1114" s="1">
        <v>43180</v>
      </c>
      <c r="G1114">
        <v>1</v>
      </c>
      <c r="H1114">
        <v>1045168</v>
      </c>
      <c r="I1114">
        <v>53603</v>
      </c>
      <c r="J1114">
        <v>4143</v>
      </c>
      <c r="K1114">
        <v>6318</v>
      </c>
      <c r="L1114" t="b">
        <v>0</v>
      </c>
      <c r="M1114" t="b">
        <v>0</v>
      </c>
      <c r="N1114" t="b">
        <v>0</v>
      </c>
      <c r="O1114">
        <v>15</v>
      </c>
      <c r="P1114">
        <v>15</v>
      </c>
      <c r="Q1114" s="2">
        <v>0.05</v>
      </c>
      <c r="R1114" s="2">
        <v>0</v>
      </c>
      <c r="S1114" s="2">
        <v>0.01</v>
      </c>
      <c r="T1114">
        <f t="shared" si="68"/>
        <v>0.4</v>
      </c>
      <c r="U1114">
        <f t="shared" si="69"/>
        <v>12</v>
      </c>
      <c r="V1114">
        <f t="shared" si="70"/>
        <v>1.2725840000000002</v>
      </c>
      <c r="W1114">
        <f t="shared" si="71"/>
        <v>3.6054044000000003</v>
      </c>
    </row>
    <row r="1115" spans="1:23" x14ac:dyDescent="0.25">
      <c r="A1115" t="s">
        <v>4078</v>
      </c>
      <c r="B1115" s="1">
        <v>43055</v>
      </c>
      <c r="C1115" t="s">
        <v>4079</v>
      </c>
      <c r="D1115" t="s">
        <v>4080</v>
      </c>
      <c r="E1115" t="s">
        <v>4081</v>
      </c>
      <c r="F1115" s="1">
        <v>43051</v>
      </c>
      <c r="G1115">
        <v>1</v>
      </c>
      <c r="H1115">
        <v>36859</v>
      </c>
      <c r="I1115">
        <v>23</v>
      </c>
      <c r="J1115">
        <v>10</v>
      </c>
      <c r="K1115">
        <v>135</v>
      </c>
      <c r="L1115" t="b">
        <v>0</v>
      </c>
      <c r="M1115" t="b">
        <v>0</v>
      </c>
      <c r="N1115" t="b">
        <v>0</v>
      </c>
      <c r="O1115">
        <v>4</v>
      </c>
      <c r="P1115">
        <v>3</v>
      </c>
      <c r="Q1115" s="2">
        <v>0</v>
      </c>
      <c r="R1115" s="2">
        <v>0</v>
      </c>
      <c r="S1115" s="2">
        <v>0</v>
      </c>
      <c r="T1115">
        <f t="shared" si="68"/>
        <v>0.4</v>
      </c>
      <c r="U1115">
        <f t="shared" si="69"/>
        <v>2.2000000000000002</v>
      </c>
      <c r="V1115">
        <f t="shared" si="70"/>
        <v>1.8429499999999998E-2</v>
      </c>
      <c r="W1115">
        <f t="shared" si="71"/>
        <v>0.71645032500000005</v>
      </c>
    </row>
    <row r="1116" spans="1:23" x14ac:dyDescent="0.25">
      <c r="A1116" t="s">
        <v>4082</v>
      </c>
      <c r="B1116" s="1">
        <v>43056</v>
      </c>
      <c r="C1116" t="s">
        <v>4083</v>
      </c>
      <c r="D1116" t="s">
        <v>4084</v>
      </c>
      <c r="E1116" t="s">
        <v>4085</v>
      </c>
      <c r="F1116" s="1">
        <v>43050</v>
      </c>
      <c r="G1116">
        <v>1</v>
      </c>
      <c r="H1116">
        <v>312769</v>
      </c>
      <c r="I1116">
        <v>8665</v>
      </c>
      <c r="J1116">
        <v>360</v>
      </c>
      <c r="K1116">
        <v>966</v>
      </c>
      <c r="L1116" t="b">
        <v>0</v>
      </c>
      <c r="M1116" t="b">
        <v>0</v>
      </c>
      <c r="N1116" t="b">
        <v>0</v>
      </c>
      <c r="O1116">
        <v>6</v>
      </c>
      <c r="P1116">
        <v>3</v>
      </c>
      <c r="Q1116" s="2">
        <v>0.03</v>
      </c>
      <c r="R1116" s="2">
        <v>0</v>
      </c>
      <c r="S1116" s="2">
        <v>0</v>
      </c>
      <c r="T1116">
        <f t="shared" si="68"/>
        <v>0.4</v>
      </c>
      <c r="U1116">
        <f t="shared" si="69"/>
        <v>1.8000000000000003</v>
      </c>
      <c r="V1116">
        <f t="shared" si="70"/>
        <v>0.45638449999999997</v>
      </c>
      <c r="W1116">
        <f t="shared" si="71"/>
        <v>0.76973457500000009</v>
      </c>
    </row>
    <row r="1117" spans="1:23" x14ac:dyDescent="0.25">
      <c r="A1117" t="s">
        <v>4086</v>
      </c>
      <c r="B1117" s="1">
        <v>43167</v>
      </c>
      <c r="C1117" t="s">
        <v>4087</v>
      </c>
      <c r="D1117" t="s">
        <v>4088</v>
      </c>
      <c r="E1117" t="s">
        <v>4089</v>
      </c>
      <c r="F1117" s="1">
        <v>43154</v>
      </c>
      <c r="G1117">
        <v>1</v>
      </c>
      <c r="H1117">
        <v>1769864</v>
      </c>
      <c r="I1117">
        <v>50590</v>
      </c>
      <c r="J1117">
        <v>1591</v>
      </c>
      <c r="K1117">
        <v>9205</v>
      </c>
      <c r="L1117" t="b">
        <v>0</v>
      </c>
      <c r="M1117" t="b">
        <v>0</v>
      </c>
      <c r="N1117" t="b">
        <v>0</v>
      </c>
      <c r="O1117">
        <v>13</v>
      </c>
      <c r="P1117">
        <v>13</v>
      </c>
      <c r="Q1117" s="2">
        <v>0.03</v>
      </c>
      <c r="R1117" s="2">
        <v>0</v>
      </c>
      <c r="S1117" s="2">
        <v>0.01</v>
      </c>
      <c r="T1117">
        <f t="shared" si="68"/>
        <v>0.4</v>
      </c>
      <c r="U1117">
        <f t="shared" si="69"/>
        <v>10.4</v>
      </c>
      <c r="V1117">
        <f t="shared" si="70"/>
        <v>1.4349319999999999</v>
      </c>
      <c r="W1117">
        <f t="shared" si="71"/>
        <v>3.2622262000000002</v>
      </c>
    </row>
    <row r="1118" spans="1:23" x14ac:dyDescent="0.25">
      <c r="A1118" t="s">
        <v>4090</v>
      </c>
      <c r="B1118" s="1">
        <v>43168</v>
      </c>
      <c r="C1118" t="s">
        <v>4091</v>
      </c>
      <c r="D1118" t="s">
        <v>4092</v>
      </c>
      <c r="E1118" t="s">
        <v>4093</v>
      </c>
      <c r="F1118" s="1">
        <v>43155</v>
      </c>
      <c r="G1118">
        <v>1</v>
      </c>
      <c r="H1118">
        <v>298298</v>
      </c>
      <c r="I1118">
        <v>5621</v>
      </c>
      <c r="J1118">
        <v>224</v>
      </c>
      <c r="K1118">
        <v>229</v>
      </c>
      <c r="L1118" t="b">
        <v>0</v>
      </c>
      <c r="M1118" t="b">
        <v>0</v>
      </c>
      <c r="N1118" t="b">
        <v>0</v>
      </c>
      <c r="O1118">
        <v>13</v>
      </c>
      <c r="P1118">
        <v>13</v>
      </c>
      <c r="Q1118" s="2">
        <v>0.02</v>
      </c>
      <c r="R1118" s="2">
        <v>0</v>
      </c>
      <c r="S1118" s="2">
        <v>0</v>
      </c>
      <c r="T1118">
        <f t="shared" si="68"/>
        <v>0.4</v>
      </c>
      <c r="U1118">
        <f t="shared" si="69"/>
        <v>10.4</v>
      </c>
      <c r="V1118">
        <f t="shared" si="70"/>
        <v>0.34914900000000004</v>
      </c>
      <c r="W1118">
        <f t="shared" si="71"/>
        <v>2.8822021500000004</v>
      </c>
    </row>
    <row r="1119" spans="1:23" x14ac:dyDescent="0.25">
      <c r="A1119" t="s">
        <v>4094</v>
      </c>
      <c r="B1119" s="1">
        <v>43053</v>
      </c>
      <c r="C1119" t="s">
        <v>4095</v>
      </c>
      <c r="D1119" t="s">
        <v>4096</v>
      </c>
      <c r="E1119" t="s">
        <v>4097</v>
      </c>
      <c r="F1119" s="1">
        <v>43048</v>
      </c>
      <c r="G1119">
        <v>1</v>
      </c>
      <c r="H1119">
        <v>99619</v>
      </c>
      <c r="I1119">
        <v>3959</v>
      </c>
      <c r="J1119">
        <v>158</v>
      </c>
      <c r="K1119">
        <v>335</v>
      </c>
      <c r="L1119" t="b">
        <v>0</v>
      </c>
      <c r="M1119" t="b">
        <v>0</v>
      </c>
      <c r="N1119" t="b">
        <v>0</v>
      </c>
      <c r="O1119">
        <v>5</v>
      </c>
      <c r="P1119">
        <v>1</v>
      </c>
      <c r="Q1119" s="2">
        <v>0.04</v>
      </c>
      <c r="R1119" s="2">
        <v>0</v>
      </c>
      <c r="S1119" s="2">
        <v>0</v>
      </c>
      <c r="T1119">
        <f t="shared" si="68"/>
        <v>0.4</v>
      </c>
      <c r="U1119">
        <f t="shared" si="69"/>
        <v>0</v>
      </c>
      <c r="V1119">
        <f t="shared" si="70"/>
        <v>0.44980950000000003</v>
      </c>
      <c r="W1119">
        <f t="shared" si="71"/>
        <v>0.31743332500000004</v>
      </c>
    </row>
    <row r="1120" spans="1:23" x14ac:dyDescent="0.25">
      <c r="A1120" t="s">
        <v>4098</v>
      </c>
      <c r="B1120" s="1">
        <v>43102</v>
      </c>
      <c r="C1120" t="s">
        <v>4099</v>
      </c>
      <c r="D1120" t="s">
        <v>4100</v>
      </c>
      <c r="E1120" t="s">
        <v>4101</v>
      </c>
      <c r="F1120" s="1">
        <v>43091</v>
      </c>
      <c r="G1120">
        <v>1</v>
      </c>
      <c r="H1120">
        <v>31228</v>
      </c>
      <c r="I1120">
        <v>1159</v>
      </c>
      <c r="J1120">
        <v>19</v>
      </c>
      <c r="K1120">
        <v>104</v>
      </c>
      <c r="L1120" t="b">
        <v>0</v>
      </c>
      <c r="M1120" t="b">
        <v>0</v>
      </c>
      <c r="N1120" t="b">
        <v>0</v>
      </c>
      <c r="O1120">
        <v>11</v>
      </c>
      <c r="P1120">
        <v>11</v>
      </c>
      <c r="Q1120" s="2">
        <v>0.04</v>
      </c>
      <c r="R1120" s="2">
        <v>0</v>
      </c>
      <c r="S1120" s="2">
        <v>0</v>
      </c>
      <c r="T1120">
        <f t="shared" si="68"/>
        <v>0.4</v>
      </c>
      <c r="U1120">
        <f t="shared" si="69"/>
        <v>8.8000000000000007</v>
      </c>
      <c r="V1120">
        <f t="shared" si="70"/>
        <v>0.41561400000000004</v>
      </c>
      <c r="W1120">
        <f t="shared" si="71"/>
        <v>2.5054649000000002</v>
      </c>
    </row>
    <row r="1121" spans="1:23" x14ac:dyDescent="0.25">
      <c r="A1121" t="s">
        <v>4102</v>
      </c>
      <c r="B1121" s="1">
        <v>43109</v>
      </c>
      <c r="C1121" t="s">
        <v>4103</v>
      </c>
      <c r="D1121" t="s">
        <v>509</v>
      </c>
      <c r="E1121" t="s">
        <v>4104</v>
      </c>
      <c r="F1121" s="1">
        <v>43106</v>
      </c>
      <c r="G1121">
        <v>1</v>
      </c>
      <c r="H1121">
        <v>417092</v>
      </c>
      <c r="I1121">
        <v>8528</v>
      </c>
      <c r="J1121">
        <v>531</v>
      </c>
      <c r="K1121">
        <v>1338</v>
      </c>
      <c r="L1121" t="b">
        <v>0</v>
      </c>
      <c r="M1121" t="b">
        <v>0</v>
      </c>
      <c r="N1121" t="b">
        <v>0</v>
      </c>
      <c r="O1121">
        <v>3</v>
      </c>
      <c r="P1121">
        <v>3</v>
      </c>
      <c r="Q1121" s="2">
        <v>0.02</v>
      </c>
      <c r="R1121" s="2">
        <v>0</v>
      </c>
      <c r="S1121" s="2">
        <v>0</v>
      </c>
      <c r="T1121">
        <f t="shared" si="68"/>
        <v>0.4</v>
      </c>
      <c r="U1121">
        <f t="shared" si="69"/>
        <v>2.4000000000000004</v>
      </c>
      <c r="V1121">
        <f t="shared" si="70"/>
        <v>0.40854599999999996</v>
      </c>
      <c r="W1121">
        <f t="shared" si="71"/>
        <v>0.90299110000000016</v>
      </c>
    </row>
    <row r="1122" spans="1:23" x14ac:dyDescent="0.25">
      <c r="A1122" t="s">
        <v>4105</v>
      </c>
      <c r="B1122" s="1">
        <v>43137</v>
      </c>
      <c r="C1122" t="s">
        <v>4106</v>
      </c>
      <c r="D1122" t="s">
        <v>4107</v>
      </c>
      <c r="E1122" t="s">
        <v>4108</v>
      </c>
      <c r="F1122" s="1">
        <v>43129</v>
      </c>
      <c r="G1122">
        <v>1</v>
      </c>
      <c r="H1122">
        <v>26983</v>
      </c>
      <c r="I1122">
        <v>137</v>
      </c>
      <c r="J1122">
        <v>16</v>
      </c>
      <c r="K1122">
        <v>71</v>
      </c>
      <c r="L1122" t="b">
        <v>0</v>
      </c>
      <c r="M1122" t="b">
        <v>0</v>
      </c>
      <c r="N1122" t="b">
        <v>0</v>
      </c>
      <c r="O1122">
        <v>8</v>
      </c>
      <c r="P1122">
        <v>5</v>
      </c>
      <c r="Q1122" s="2">
        <v>0.01</v>
      </c>
      <c r="R1122" s="2">
        <v>0</v>
      </c>
      <c r="S1122" s="2">
        <v>0</v>
      </c>
      <c r="T1122">
        <f t="shared" si="68"/>
        <v>0.4</v>
      </c>
      <c r="U1122">
        <f t="shared" si="69"/>
        <v>3.4</v>
      </c>
      <c r="V1122">
        <f t="shared" si="70"/>
        <v>0.11349150000000001</v>
      </c>
      <c r="W1122">
        <f t="shared" si="71"/>
        <v>1.0497220250000001</v>
      </c>
    </row>
    <row r="1123" spans="1:23" x14ac:dyDescent="0.25">
      <c r="A1123" t="s">
        <v>4109</v>
      </c>
      <c r="B1123" s="1">
        <v>43082</v>
      </c>
      <c r="C1123" t="s">
        <v>4110</v>
      </c>
      <c r="D1123" t="s">
        <v>4111</v>
      </c>
      <c r="E1123" t="s">
        <v>4112</v>
      </c>
      <c r="F1123" s="1">
        <v>43075</v>
      </c>
      <c r="G1123">
        <v>1</v>
      </c>
      <c r="H1123">
        <v>243102</v>
      </c>
      <c r="I1123">
        <v>4570</v>
      </c>
      <c r="J1123">
        <v>247</v>
      </c>
      <c r="K1123">
        <v>679</v>
      </c>
      <c r="L1123" t="b">
        <v>0</v>
      </c>
      <c r="M1123" t="b">
        <v>0</v>
      </c>
      <c r="N1123" t="b">
        <v>0</v>
      </c>
      <c r="O1123">
        <v>7</v>
      </c>
      <c r="P1123">
        <v>6</v>
      </c>
      <c r="Q1123" s="2">
        <v>0.02</v>
      </c>
      <c r="R1123" s="2">
        <v>0</v>
      </c>
      <c r="S1123" s="2">
        <v>0</v>
      </c>
      <c r="T1123">
        <f t="shared" si="68"/>
        <v>0.4</v>
      </c>
      <c r="U1123">
        <f t="shared" si="69"/>
        <v>4.6000000000000005</v>
      </c>
      <c r="V1123">
        <f t="shared" si="70"/>
        <v>0.32155100000000003</v>
      </c>
      <c r="W1123">
        <f t="shared" si="71"/>
        <v>1.4225428500000001</v>
      </c>
    </row>
    <row r="1124" spans="1:23" x14ac:dyDescent="0.25">
      <c r="A1124" t="s">
        <v>4113</v>
      </c>
      <c r="B1124" s="1">
        <v>43081</v>
      </c>
      <c r="C1124" t="s">
        <v>4114</v>
      </c>
      <c r="D1124" t="s">
        <v>4115</v>
      </c>
      <c r="E1124" t="s">
        <v>4116</v>
      </c>
      <c r="F1124" s="1">
        <v>43074</v>
      </c>
      <c r="G1124">
        <v>1</v>
      </c>
      <c r="H1124">
        <v>740043</v>
      </c>
      <c r="I1124">
        <v>32585</v>
      </c>
      <c r="J1124">
        <v>1043</v>
      </c>
      <c r="K1124">
        <v>4009</v>
      </c>
      <c r="L1124" t="b">
        <v>0</v>
      </c>
      <c r="M1124" t="b">
        <v>0</v>
      </c>
      <c r="N1124" t="b">
        <v>0</v>
      </c>
      <c r="O1124">
        <v>7</v>
      </c>
      <c r="P1124">
        <v>7</v>
      </c>
      <c r="Q1124" s="2">
        <v>0.04</v>
      </c>
      <c r="R1124" s="2">
        <v>0</v>
      </c>
      <c r="S1124" s="2">
        <v>0.01</v>
      </c>
      <c r="T1124">
        <f t="shared" si="68"/>
        <v>0.4</v>
      </c>
      <c r="U1124">
        <f t="shared" si="69"/>
        <v>5.6000000000000005</v>
      </c>
      <c r="V1124">
        <f t="shared" si="70"/>
        <v>1.0200214999999999</v>
      </c>
      <c r="W1124">
        <f t="shared" si="71"/>
        <v>1.917007525</v>
      </c>
    </row>
    <row r="1125" spans="1:23" x14ac:dyDescent="0.25">
      <c r="A1125" t="s">
        <v>4117</v>
      </c>
      <c r="B1125" s="1">
        <v>43061</v>
      </c>
      <c r="C1125" t="s">
        <v>4118</v>
      </c>
      <c r="D1125" t="s">
        <v>4119</v>
      </c>
      <c r="E1125" t="s">
        <v>4120</v>
      </c>
      <c r="F1125" s="1">
        <v>43036</v>
      </c>
      <c r="G1125">
        <v>1</v>
      </c>
      <c r="H1125">
        <v>2447</v>
      </c>
      <c r="I1125">
        <v>0</v>
      </c>
      <c r="J1125">
        <v>3</v>
      </c>
      <c r="K1125">
        <v>1</v>
      </c>
      <c r="L1125" t="b">
        <v>0</v>
      </c>
      <c r="M1125" t="b">
        <v>0</v>
      </c>
      <c r="N1125" t="b">
        <v>0</v>
      </c>
      <c r="O1125">
        <v>25</v>
      </c>
      <c r="P1125">
        <v>2</v>
      </c>
      <c r="Q1125" s="2">
        <v>0</v>
      </c>
      <c r="R1125" s="2">
        <v>0</v>
      </c>
      <c r="S1125" s="2">
        <v>0</v>
      </c>
      <c r="T1125">
        <f t="shared" si="68"/>
        <v>0.4</v>
      </c>
      <c r="U1125">
        <f t="shared" si="69"/>
        <v>-3.0000000000000004</v>
      </c>
      <c r="V1125">
        <f t="shared" si="70"/>
        <v>1.2235E-3</v>
      </c>
      <c r="W1125">
        <f t="shared" si="71"/>
        <v>-0.58957177500000013</v>
      </c>
    </row>
    <row r="1126" spans="1:23" x14ac:dyDescent="0.25">
      <c r="A1126" t="s">
        <v>4121</v>
      </c>
      <c r="B1126" s="1">
        <v>43117</v>
      </c>
      <c r="C1126" t="s">
        <v>4122</v>
      </c>
      <c r="D1126" t="s">
        <v>840</v>
      </c>
      <c r="E1126" t="s">
        <v>4123</v>
      </c>
      <c r="F1126" s="1">
        <v>43111</v>
      </c>
      <c r="G1126">
        <v>1</v>
      </c>
      <c r="H1126">
        <v>3224847</v>
      </c>
      <c r="I1126">
        <v>97889</v>
      </c>
      <c r="J1126">
        <v>4461</v>
      </c>
      <c r="K1126">
        <v>29554</v>
      </c>
      <c r="L1126" t="b">
        <v>0</v>
      </c>
      <c r="M1126" t="b">
        <v>0</v>
      </c>
      <c r="N1126" t="b">
        <v>0</v>
      </c>
      <c r="O1126">
        <v>6</v>
      </c>
      <c r="P1126">
        <v>6</v>
      </c>
      <c r="Q1126" s="2">
        <v>0.03</v>
      </c>
      <c r="R1126" s="2">
        <v>0</v>
      </c>
      <c r="S1126" s="2">
        <v>0.01</v>
      </c>
      <c r="T1126">
        <f t="shared" si="68"/>
        <v>0.4</v>
      </c>
      <c r="U1126">
        <f t="shared" si="69"/>
        <v>4.8000000000000007</v>
      </c>
      <c r="V1126">
        <f t="shared" si="70"/>
        <v>2.1624235000000001</v>
      </c>
      <c r="W1126">
        <f t="shared" si="71"/>
        <v>2.116848225</v>
      </c>
    </row>
    <row r="1127" spans="1:23" x14ac:dyDescent="0.25">
      <c r="A1127" t="s">
        <v>4124</v>
      </c>
      <c r="B1127" s="1">
        <v>43116</v>
      </c>
      <c r="C1127" t="s">
        <v>4125</v>
      </c>
      <c r="D1127" t="s">
        <v>4126</v>
      </c>
      <c r="E1127" t="s">
        <v>4127</v>
      </c>
      <c r="F1127" s="1">
        <v>43096</v>
      </c>
      <c r="G1127">
        <v>1</v>
      </c>
      <c r="H1127">
        <v>5013</v>
      </c>
      <c r="I1127">
        <v>8</v>
      </c>
      <c r="J1127">
        <v>1</v>
      </c>
      <c r="K1127">
        <v>1</v>
      </c>
      <c r="L1127" t="b">
        <v>0</v>
      </c>
      <c r="M1127" t="b">
        <v>0</v>
      </c>
      <c r="N1127" t="b">
        <v>0</v>
      </c>
      <c r="O1127">
        <v>20</v>
      </c>
      <c r="P1127">
        <v>2</v>
      </c>
      <c r="Q1127" s="2">
        <v>0</v>
      </c>
      <c r="R1127" s="2">
        <v>0</v>
      </c>
      <c r="S1127" s="2">
        <v>0</v>
      </c>
      <c r="T1127">
        <f t="shared" si="68"/>
        <v>0.4</v>
      </c>
      <c r="U1127">
        <f t="shared" si="69"/>
        <v>-2</v>
      </c>
      <c r="V1127">
        <f t="shared" si="70"/>
        <v>2.5065E-3</v>
      </c>
      <c r="W1127">
        <f t="shared" si="71"/>
        <v>-0.33912272499999996</v>
      </c>
    </row>
    <row r="1128" spans="1:23" x14ac:dyDescent="0.25">
      <c r="A1128" t="s">
        <v>4128</v>
      </c>
      <c r="B1128" s="1">
        <v>43184</v>
      </c>
      <c r="C1128" t="s">
        <v>4129</v>
      </c>
      <c r="D1128" t="s">
        <v>515</v>
      </c>
      <c r="E1128" t="s">
        <v>4130</v>
      </c>
      <c r="F1128" s="1">
        <v>43170</v>
      </c>
      <c r="G1128">
        <v>1</v>
      </c>
      <c r="H1128">
        <v>3291206</v>
      </c>
      <c r="I1128">
        <v>124998</v>
      </c>
      <c r="J1128">
        <v>1555</v>
      </c>
      <c r="K1128">
        <v>8131</v>
      </c>
      <c r="L1128" t="b">
        <v>0</v>
      </c>
      <c r="M1128" t="b">
        <v>0</v>
      </c>
      <c r="N1128" t="b">
        <v>0</v>
      </c>
      <c r="O1128">
        <v>14</v>
      </c>
      <c r="P1128">
        <v>15</v>
      </c>
      <c r="Q1128" s="2">
        <v>0.04</v>
      </c>
      <c r="R1128" s="2">
        <v>0</v>
      </c>
      <c r="S1128" s="2">
        <v>0</v>
      </c>
      <c r="T1128">
        <f t="shared" si="68"/>
        <v>0.4</v>
      </c>
      <c r="U1128">
        <f t="shared" si="69"/>
        <v>12.2</v>
      </c>
      <c r="V1128">
        <f t="shared" si="70"/>
        <v>2.0456029999999998</v>
      </c>
      <c r="W1128">
        <f t="shared" si="71"/>
        <v>3.9259610499999997</v>
      </c>
    </row>
    <row r="1129" spans="1:23" x14ac:dyDescent="0.25">
      <c r="A1129" t="s">
        <v>4131</v>
      </c>
      <c r="B1129" s="1">
        <v>43099</v>
      </c>
      <c r="C1129" t="s">
        <v>4132</v>
      </c>
      <c r="D1129" t="s">
        <v>1158</v>
      </c>
      <c r="E1129" t="s">
        <v>4133</v>
      </c>
      <c r="F1129" s="1">
        <v>43088</v>
      </c>
      <c r="G1129">
        <v>1</v>
      </c>
      <c r="H1129">
        <v>812300</v>
      </c>
      <c r="I1129">
        <v>17486</v>
      </c>
      <c r="J1129">
        <v>3339</v>
      </c>
      <c r="K1129">
        <v>2041</v>
      </c>
      <c r="L1129" t="b">
        <v>0</v>
      </c>
      <c r="M1129" t="b">
        <v>0</v>
      </c>
      <c r="N1129" t="b">
        <v>0</v>
      </c>
      <c r="O1129">
        <v>11</v>
      </c>
      <c r="P1129">
        <v>11</v>
      </c>
      <c r="Q1129" s="2">
        <v>0.02</v>
      </c>
      <c r="R1129" s="2">
        <v>0</v>
      </c>
      <c r="S1129" s="2">
        <v>0</v>
      </c>
      <c r="T1129">
        <f t="shared" si="68"/>
        <v>0.4</v>
      </c>
      <c r="U1129">
        <f t="shared" si="69"/>
        <v>8.8000000000000007</v>
      </c>
      <c r="V1129">
        <f t="shared" si="70"/>
        <v>0.60614999999999997</v>
      </c>
      <c r="W1129">
        <f t="shared" si="71"/>
        <v>2.5721525000000005</v>
      </c>
    </row>
    <row r="1130" spans="1:23" x14ac:dyDescent="0.25">
      <c r="A1130" t="s">
        <v>4134</v>
      </c>
      <c r="B1130" s="1">
        <v>43244</v>
      </c>
      <c r="C1130" t="s">
        <v>4135</v>
      </c>
      <c r="D1130" t="s">
        <v>4136</v>
      </c>
      <c r="E1130" t="s">
        <v>4137</v>
      </c>
      <c r="F1130" s="1">
        <v>43230</v>
      </c>
      <c r="G1130">
        <v>1</v>
      </c>
      <c r="H1130">
        <v>1153783</v>
      </c>
      <c r="I1130">
        <v>50011</v>
      </c>
      <c r="J1130">
        <v>2534</v>
      </c>
      <c r="K1130">
        <v>4959</v>
      </c>
      <c r="L1130" t="b">
        <v>0</v>
      </c>
      <c r="M1130" t="b">
        <v>0</v>
      </c>
      <c r="N1130" t="b">
        <v>0</v>
      </c>
      <c r="O1130">
        <v>14</v>
      </c>
      <c r="P1130">
        <v>11</v>
      </c>
      <c r="Q1130" s="2">
        <v>0.04</v>
      </c>
      <c r="R1130" s="2">
        <v>0</v>
      </c>
      <c r="S1130" s="2">
        <v>0</v>
      </c>
      <c r="T1130">
        <f t="shared" si="68"/>
        <v>0.4</v>
      </c>
      <c r="U1130">
        <f t="shared" si="69"/>
        <v>8.2000000000000011</v>
      </c>
      <c r="V1130">
        <f t="shared" si="70"/>
        <v>0.97689150000000002</v>
      </c>
      <c r="W1130">
        <f t="shared" si="71"/>
        <v>2.5519120250000005</v>
      </c>
    </row>
    <row r="1131" spans="1:23" x14ac:dyDescent="0.25">
      <c r="A1131" t="s">
        <v>4138</v>
      </c>
      <c r="B1131" s="1">
        <v>43118</v>
      </c>
      <c r="C1131" t="s">
        <v>4139</v>
      </c>
      <c r="D1131" t="s">
        <v>4140</v>
      </c>
      <c r="E1131" t="s">
        <v>4141</v>
      </c>
      <c r="F1131" s="1">
        <v>43112</v>
      </c>
      <c r="G1131">
        <v>1</v>
      </c>
      <c r="H1131">
        <v>176548</v>
      </c>
      <c r="I1131">
        <v>6993</v>
      </c>
      <c r="J1131">
        <v>102</v>
      </c>
      <c r="K1131">
        <v>1388</v>
      </c>
      <c r="L1131" t="b">
        <v>0</v>
      </c>
      <c r="M1131" t="b">
        <v>0</v>
      </c>
      <c r="N1131" t="b">
        <v>0</v>
      </c>
      <c r="O1131">
        <v>6</v>
      </c>
      <c r="P1131">
        <v>4</v>
      </c>
      <c r="Q1131" s="2">
        <v>0.04</v>
      </c>
      <c r="R1131" s="2">
        <v>0</v>
      </c>
      <c r="S1131" s="2">
        <v>0.01</v>
      </c>
      <c r="T1131">
        <f t="shared" si="68"/>
        <v>0.4</v>
      </c>
      <c r="U1131">
        <f t="shared" si="69"/>
        <v>2.8000000000000003</v>
      </c>
      <c r="V1131">
        <f t="shared" si="70"/>
        <v>0.73827399999999999</v>
      </c>
      <c r="W1131">
        <f t="shared" si="71"/>
        <v>1.1183959000000001</v>
      </c>
    </row>
    <row r="1132" spans="1:23" x14ac:dyDescent="0.25">
      <c r="A1132" t="s">
        <v>4142</v>
      </c>
      <c r="B1132" s="1">
        <v>43145</v>
      </c>
      <c r="C1132" t="s">
        <v>4143</v>
      </c>
      <c r="D1132" t="s">
        <v>4144</v>
      </c>
      <c r="E1132" t="s">
        <v>4145</v>
      </c>
      <c r="F1132" s="1">
        <v>43137</v>
      </c>
      <c r="G1132">
        <v>1</v>
      </c>
      <c r="H1132">
        <v>165175</v>
      </c>
      <c r="I1132">
        <v>546</v>
      </c>
      <c r="J1132">
        <v>68</v>
      </c>
      <c r="K1132">
        <v>119</v>
      </c>
      <c r="L1132" t="b">
        <v>0</v>
      </c>
      <c r="M1132" t="b">
        <v>0</v>
      </c>
      <c r="N1132" t="b">
        <v>0</v>
      </c>
      <c r="O1132">
        <v>8</v>
      </c>
      <c r="P1132">
        <v>6</v>
      </c>
      <c r="Q1132" s="2">
        <v>0</v>
      </c>
      <c r="R1132" s="2">
        <v>0</v>
      </c>
      <c r="S1132" s="2">
        <v>0</v>
      </c>
      <c r="T1132">
        <f t="shared" si="68"/>
        <v>0.4</v>
      </c>
      <c r="U1132">
        <f t="shared" si="69"/>
        <v>4.4000000000000004</v>
      </c>
      <c r="V1132">
        <f t="shared" si="70"/>
        <v>8.2587499999999994E-2</v>
      </c>
      <c r="W1132">
        <f t="shared" si="71"/>
        <v>1.2889056250000002</v>
      </c>
    </row>
    <row r="1133" spans="1:23" x14ac:dyDescent="0.25">
      <c r="A1133" t="s">
        <v>4146</v>
      </c>
      <c r="B1133" s="1">
        <v>43265</v>
      </c>
      <c r="C1133" t="s">
        <v>4147</v>
      </c>
      <c r="D1133" t="s">
        <v>4148</v>
      </c>
      <c r="E1133" t="s">
        <v>4149</v>
      </c>
      <c r="F1133" s="1">
        <v>43252</v>
      </c>
      <c r="G1133">
        <v>1</v>
      </c>
      <c r="H1133">
        <v>1237208</v>
      </c>
      <c r="I1133">
        <v>21697</v>
      </c>
      <c r="J1133">
        <v>1221</v>
      </c>
      <c r="K1133">
        <v>1660</v>
      </c>
      <c r="L1133" t="b">
        <v>0</v>
      </c>
      <c r="M1133" t="b">
        <v>0</v>
      </c>
      <c r="N1133" t="b">
        <v>0</v>
      </c>
      <c r="O1133">
        <v>13</v>
      </c>
      <c r="P1133">
        <v>11</v>
      </c>
      <c r="Q1133" s="2">
        <v>0.02</v>
      </c>
      <c r="R1133" s="2">
        <v>0</v>
      </c>
      <c r="S1133" s="2">
        <v>0</v>
      </c>
      <c r="T1133">
        <f t="shared" si="68"/>
        <v>0.4</v>
      </c>
      <c r="U1133">
        <f t="shared" si="69"/>
        <v>8.4</v>
      </c>
      <c r="V1133">
        <f t="shared" si="70"/>
        <v>0.81860399999999989</v>
      </c>
      <c r="W1133">
        <f t="shared" si="71"/>
        <v>2.5465114</v>
      </c>
    </row>
    <row r="1134" spans="1:23" x14ac:dyDescent="0.25">
      <c r="A1134" t="s">
        <v>4150</v>
      </c>
      <c r="B1134" s="1">
        <v>43144</v>
      </c>
      <c r="C1134" t="s">
        <v>4151</v>
      </c>
      <c r="D1134" t="s">
        <v>178</v>
      </c>
      <c r="E1134" t="s">
        <v>4152</v>
      </c>
      <c r="F1134" s="1">
        <v>43136</v>
      </c>
      <c r="G1134">
        <v>1</v>
      </c>
      <c r="H1134">
        <v>66239</v>
      </c>
      <c r="I1134">
        <v>750</v>
      </c>
      <c r="J1134">
        <v>124</v>
      </c>
      <c r="K1134">
        <v>222</v>
      </c>
      <c r="L1134" t="b">
        <v>0</v>
      </c>
      <c r="M1134" t="b">
        <v>0</v>
      </c>
      <c r="N1134" t="b">
        <v>0</v>
      </c>
      <c r="O1134">
        <v>8</v>
      </c>
      <c r="P1134">
        <v>7</v>
      </c>
      <c r="Q1134" s="2">
        <v>0.01</v>
      </c>
      <c r="R1134" s="2">
        <v>0</v>
      </c>
      <c r="S1134" s="2">
        <v>0</v>
      </c>
      <c r="T1134">
        <f t="shared" si="68"/>
        <v>0.4</v>
      </c>
      <c r="U1134">
        <f t="shared" si="69"/>
        <v>5.4</v>
      </c>
      <c r="V1134">
        <f t="shared" si="70"/>
        <v>0.1331195</v>
      </c>
      <c r="W1134">
        <f t="shared" si="71"/>
        <v>1.5565918250000002</v>
      </c>
    </row>
    <row r="1135" spans="1:23" x14ac:dyDescent="0.25">
      <c r="A1135" t="s">
        <v>4153</v>
      </c>
      <c r="B1135" s="1">
        <v>43075</v>
      </c>
      <c r="C1135" t="s">
        <v>4154</v>
      </c>
      <c r="D1135" t="s">
        <v>4155</v>
      </c>
      <c r="E1135" t="s">
        <v>4156</v>
      </c>
      <c r="F1135" s="1">
        <v>43068</v>
      </c>
      <c r="G1135">
        <v>1</v>
      </c>
      <c r="H1135">
        <v>150229</v>
      </c>
      <c r="I1135">
        <v>3529</v>
      </c>
      <c r="J1135">
        <v>271</v>
      </c>
      <c r="K1135">
        <v>574</v>
      </c>
      <c r="L1135" t="b">
        <v>0</v>
      </c>
      <c r="M1135" t="b">
        <v>0</v>
      </c>
      <c r="N1135" t="b">
        <v>0</v>
      </c>
      <c r="O1135">
        <v>7</v>
      </c>
      <c r="P1135">
        <v>2</v>
      </c>
      <c r="Q1135" s="2">
        <v>0.02</v>
      </c>
      <c r="R1135" s="2">
        <v>0</v>
      </c>
      <c r="S1135" s="2">
        <v>0</v>
      </c>
      <c r="T1135">
        <f t="shared" si="68"/>
        <v>0.4</v>
      </c>
      <c r="U1135">
        <f t="shared" si="69"/>
        <v>0.60000000000000009</v>
      </c>
      <c r="V1135">
        <f t="shared" si="70"/>
        <v>0.27511450000000004</v>
      </c>
      <c r="W1135">
        <f t="shared" si="71"/>
        <v>0.40629007500000003</v>
      </c>
    </row>
    <row r="1136" spans="1:23" x14ac:dyDescent="0.25">
      <c r="A1136" t="s">
        <v>4157</v>
      </c>
      <c r="B1136" s="1">
        <v>43074</v>
      </c>
      <c r="C1136" t="s">
        <v>4158</v>
      </c>
      <c r="D1136" t="s">
        <v>730</v>
      </c>
      <c r="E1136" t="s">
        <v>4159</v>
      </c>
      <c r="F1136" s="1">
        <v>43072</v>
      </c>
      <c r="G1136">
        <v>1</v>
      </c>
      <c r="H1136">
        <v>47614</v>
      </c>
      <c r="I1136">
        <v>358</v>
      </c>
      <c r="J1136">
        <v>30</v>
      </c>
      <c r="K1136">
        <v>457</v>
      </c>
      <c r="L1136" t="b">
        <v>0</v>
      </c>
      <c r="M1136" t="b">
        <v>0</v>
      </c>
      <c r="N1136" t="b">
        <v>0</v>
      </c>
      <c r="O1136">
        <v>2</v>
      </c>
      <c r="P1136">
        <v>1</v>
      </c>
      <c r="Q1136" s="2">
        <v>0.01</v>
      </c>
      <c r="R1136" s="2">
        <v>0</v>
      </c>
      <c r="S1136" s="2">
        <v>0.01</v>
      </c>
      <c r="T1136">
        <f t="shared" si="68"/>
        <v>0.4</v>
      </c>
      <c r="U1136">
        <f t="shared" si="69"/>
        <v>0.60000000000000009</v>
      </c>
      <c r="V1136">
        <f t="shared" si="70"/>
        <v>0.373807</v>
      </c>
      <c r="W1136">
        <f t="shared" si="71"/>
        <v>0.44083245000000004</v>
      </c>
    </row>
    <row r="1137" spans="1:23" x14ac:dyDescent="0.25">
      <c r="A1137" t="s">
        <v>4160</v>
      </c>
      <c r="B1137" s="1">
        <v>43119</v>
      </c>
      <c r="C1137" t="s">
        <v>4161</v>
      </c>
      <c r="D1137" t="s">
        <v>818</v>
      </c>
      <c r="E1137" t="s">
        <v>4162</v>
      </c>
      <c r="F1137" s="1">
        <v>43116</v>
      </c>
      <c r="G1137">
        <v>1</v>
      </c>
      <c r="H1137">
        <v>56495</v>
      </c>
      <c r="I1137">
        <v>835</v>
      </c>
      <c r="J1137">
        <v>18</v>
      </c>
      <c r="K1137">
        <v>407</v>
      </c>
      <c r="L1137" t="b">
        <v>0</v>
      </c>
      <c r="M1137" t="b">
        <v>0</v>
      </c>
      <c r="N1137" t="b">
        <v>0</v>
      </c>
      <c r="O1137">
        <v>3</v>
      </c>
      <c r="P1137">
        <v>3</v>
      </c>
      <c r="Q1137" s="2">
        <v>0.01</v>
      </c>
      <c r="R1137" s="2">
        <v>0</v>
      </c>
      <c r="S1137" s="2">
        <v>0.01</v>
      </c>
      <c r="T1137">
        <f t="shared" si="68"/>
        <v>0.4</v>
      </c>
      <c r="U1137">
        <f t="shared" si="69"/>
        <v>2.4000000000000004</v>
      </c>
      <c r="V1137">
        <f t="shared" si="70"/>
        <v>0.37824750000000001</v>
      </c>
      <c r="W1137">
        <f t="shared" si="71"/>
        <v>0.8923866250000001</v>
      </c>
    </row>
    <row r="1138" spans="1:23" x14ac:dyDescent="0.25">
      <c r="A1138" t="s">
        <v>20942</v>
      </c>
      <c r="B1138" s="1">
        <v>43129</v>
      </c>
      <c r="C1138" t="s">
        <v>20943</v>
      </c>
      <c r="D1138" t="s">
        <v>20944</v>
      </c>
      <c r="E1138" t="s">
        <v>20945</v>
      </c>
      <c r="F1138" s="1">
        <v>43123</v>
      </c>
      <c r="G1138">
        <v>1</v>
      </c>
      <c r="H1138">
        <v>90365</v>
      </c>
      <c r="I1138">
        <v>0</v>
      </c>
      <c r="J1138">
        <v>0</v>
      </c>
      <c r="K1138">
        <v>0</v>
      </c>
      <c r="L1138" t="b">
        <v>1</v>
      </c>
      <c r="M1138" t="b">
        <v>1</v>
      </c>
      <c r="N1138" t="b">
        <v>0</v>
      </c>
      <c r="O1138">
        <v>6</v>
      </c>
      <c r="P1138">
        <v>4</v>
      </c>
      <c r="Q1138" s="2">
        <v>0</v>
      </c>
      <c r="R1138" s="2">
        <v>0</v>
      </c>
      <c r="S1138" s="2">
        <v>0</v>
      </c>
      <c r="T1138">
        <f t="shared" si="68"/>
        <v>0.4</v>
      </c>
      <c r="U1138">
        <f t="shared" si="69"/>
        <v>2.8000000000000003</v>
      </c>
      <c r="V1138">
        <f t="shared" si="70"/>
        <v>4.51825E-2</v>
      </c>
      <c r="W1138">
        <f t="shared" si="71"/>
        <v>0.87581387500000007</v>
      </c>
    </row>
    <row r="1139" spans="1:23" x14ac:dyDescent="0.25">
      <c r="A1139" t="s">
        <v>4163</v>
      </c>
      <c r="B1139" s="1">
        <v>43076</v>
      </c>
      <c r="C1139" t="s">
        <v>4164</v>
      </c>
      <c r="D1139" t="s">
        <v>117</v>
      </c>
      <c r="E1139" t="s">
        <v>4165</v>
      </c>
      <c r="F1139" s="1">
        <v>43073</v>
      </c>
      <c r="G1139">
        <v>1</v>
      </c>
      <c r="H1139">
        <v>666861</v>
      </c>
      <c r="I1139">
        <v>16006</v>
      </c>
      <c r="J1139">
        <v>916</v>
      </c>
      <c r="K1139">
        <v>3686</v>
      </c>
      <c r="L1139" t="b">
        <v>0</v>
      </c>
      <c r="M1139" t="b">
        <v>0</v>
      </c>
      <c r="N1139" t="b">
        <v>0</v>
      </c>
      <c r="O1139">
        <v>3</v>
      </c>
      <c r="P1139">
        <v>3</v>
      </c>
      <c r="Q1139" s="2">
        <v>0.02</v>
      </c>
      <c r="R1139" s="2">
        <v>0</v>
      </c>
      <c r="S1139" s="2">
        <v>0.01</v>
      </c>
      <c r="T1139">
        <f t="shared" si="68"/>
        <v>0.4</v>
      </c>
      <c r="U1139">
        <f t="shared" si="69"/>
        <v>2.4000000000000004</v>
      </c>
      <c r="V1139">
        <f t="shared" si="70"/>
        <v>0.78343049999999992</v>
      </c>
      <c r="W1139">
        <f t="shared" si="71"/>
        <v>1.0342006750000001</v>
      </c>
    </row>
    <row r="1140" spans="1:23" x14ac:dyDescent="0.25">
      <c r="A1140" t="s">
        <v>4166</v>
      </c>
      <c r="B1140" s="1">
        <v>43086</v>
      </c>
      <c r="C1140" t="s">
        <v>4167</v>
      </c>
      <c r="D1140" t="s">
        <v>4168</v>
      </c>
      <c r="E1140" t="s">
        <v>4169</v>
      </c>
      <c r="F1140" s="1">
        <v>43079</v>
      </c>
      <c r="G1140">
        <v>1</v>
      </c>
      <c r="H1140">
        <v>2314081</v>
      </c>
      <c r="I1140">
        <v>14782</v>
      </c>
      <c r="J1140">
        <v>2769</v>
      </c>
      <c r="K1140">
        <v>9678</v>
      </c>
      <c r="L1140" t="b">
        <v>0</v>
      </c>
      <c r="M1140" t="b">
        <v>0</v>
      </c>
      <c r="N1140" t="b">
        <v>0</v>
      </c>
      <c r="O1140">
        <v>7</v>
      </c>
      <c r="P1140">
        <v>5</v>
      </c>
      <c r="Q1140" s="2">
        <v>0.01</v>
      </c>
      <c r="R1140" s="2">
        <v>0</v>
      </c>
      <c r="S1140" s="2">
        <v>0</v>
      </c>
      <c r="T1140">
        <f t="shared" si="68"/>
        <v>0.4</v>
      </c>
      <c r="U1140">
        <f t="shared" si="69"/>
        <v>3.6</v>
      </c>
      <c r="V1140">
        <f t="shared" si="70"/>
        <v>1.2570405</v>
      </c>
      <c r="W1140">
        <f t="shared" si="71"/>
        <v>1.4999641750000001</v>
      </c>
    </row>
    <row r="1141" spans="1:23" x14ac:dyDescent="0.25">
      <c r="A1141" t="s">
        <v>4170</v>
      </c>
      <c r="B1141" s="1">
        <v>43128</v>
      </c>
      <c r="C1141" t="s">
        <v>4171</v>
      </c>
      <c r="D1141" t="s">
        <v>4172</v>
      </c>
      <c r="E1141" t="s">
        <v>4173</v>
      </c>
      <c r="F1141" s="1">
        <v>43122</v>
      </c>
      <c r="G1141">
        <v>1</v>
      </c>
      <c r="H1141">
        <v>60794</v>
      </c>
      <c r="I1141">
        <v>317</v>
      </c>
      <c r="J1141">
        <v>14</v>
      </c>
      <c r="K1141">
        <v>34</v>
      </c>
      <c r="L1141" t="b">
        <v>0</v>
      </c>
      <c r="M1141" t="b">
        <v>0</v>
      </c>
      <c r="N1141" t="b">
        <v>0</v>
      </c>
      <c r="O1141">
        <v>6</v>
      </c>
      <c r="P1141">
        <v>5</v>
      </c>
      <c r="Q1141" s="2">
        <v>0.01</v>
      </c>
      <c r="R1141" s="2">
        <v>0</v>
      </c>
      <c r="S1141" s="2">
        <v>0</v>
      </c>
      <c r="T1141">
        <f t="shared" si="68"/>
        <v>0.4</v>
      </c>
      <c r="U1141">
        <f t="shared" si="69"/>
        <v>3.8</v>
      </c>
      <c r="V1141">
        <f t="shared" si="70"/>
        <v>0.13039700000000001</v>
      </c>
      <c r="W1141">
        <f t="shared" si="71"/>
        <v>1.1556389499999999</v>
      </c>
    </row>
    <row r="1142" spans="1:23" x14ac:dyDescent="0.25">
      <c r="A1142" t="s">
        <v>4174</v>
      </c>
      <c r="B1142" s="1">
        <v>43135</v>
      </c>
      <c r="C1142" t="s">
        <v>4175</v>
      </c>
      <c r="D1142" t="s">
        <v>4176</v>
      </c>
      <c r="E1142" t="s">
        <v>4177</v>
      </c>
      <c r="F1142" s="1">
        <v>43129</v>
      </c>
      <c r="G1142">
        <v>1</v>
      </c>
      <c r="H1142">
        <v>12027</v>
      </c>
      <c r="I1142">
        <v>649</v>
      </c>
      <c r="J1142">
        <v>7</v>
      </c>
      <c r="K1142">
        <v>77</v>
      </c>
      <c r="L1142" t="b">
        <v>0</v>
      </c>
      <c r="M1142" t="b">
        <v>0</v>
      </c>
      <c r="N1142" t="b">
        <v>0</v>
      </c>
      <c r="O1142">
        <v>6</v>
      </c>
      <c r="P1142">
        <v>3</v>
      </c>
      <c r="Q1142" s="2">
        <v>0.05</v>
      </c>
      <c r="R1142" s="2">
        <v>0</v>
      </c>
      <c r="S1142" s="2">
        <v>0.01</v>
      </c>
      <c r="T1142">
        <f t="shared" si="68"/>
        <v>0.4</v>
      </c>
      <c r="U1142">
        <f t="shared" si="69"/>
        <v>1.8000000000000003</v>
      </c>
      <c r="V1142">
        <f t="shared" si="70"/>
        <v>0.75601350000000012</v>
      </c>
      <c r="W1142">
        <f t="shared" si="71"/>
        <v>0.87460472500000019</v>
      </c>
    </row>
    <row r="1143" spans="1:23" x14ac:dyDescent="0.25">
      <c r="A1143" t="s">
        <v>4178</v>
      </c>
      <c r="B1143" s="1">
        <v>43241</v>
      </c>
      <c r="C1143" t="s">
        <v>4179</v>
      </c>
      <c r="D1143" t="s">
        <v>4180</v>
      </c>
      <c r="E1143" t="s">
        <v>4181</v>
      </c>
      <c r="F1143" s="1">
        <v>43227</v>
      </c>
      <c r="G1143">
        <v>1</v>
      </c>
      <c r="H1143">
        <v>311989</v>
      </c>
      <c r="I1143">
        <v>14182</v>
      </c>
      <c r="J1143">
        <v>336</v>
      </c>
      <c r="K1143">
        <v>1369</v>
      </c>
      <c r="L1143" t="b">
        <v>0</v>
      </c>
      <c r="M1143" t="b">
        <v>0</v>
      </c>
      <c r="N1143" t="b">
        <v>0</v>
      </c>
      <c r="O1143">
        <v>14</v>
      </c>
      <c r="P1143">
        <v>12</v>
      </c>
      <c r="Q1143" s="2">
        <v>0.05</v>
      </c>
      <c r="R1143" s="2">
        <v>0</v>
      </c>
      <c r="S1143" s="2">
        <v>0</v>
      </c>
      <c r="T1143">
        <f t="shared" si="68"/>
        <v>0.4</v>
      </c>
      <c r="U1143">
        <f t="shared" si="69"/>
        <v>9.2000000000000011</v>
      </c>
      <c r="V1143">
        <f t="shared" si="70"/>
        <v>0.65599450000000004</v>
      </c>
      <c r="W1143">
        <f t="shared" si="71"/>
        <v>2.6895980750000006</v>
      </c>
    </row>
    <row r="1144" spans="1:23" x14ac:dyDescent="0.25">
      <c r="A1144" t="s">
        <v>4182</v>
      </c>
      <c r="B1144" s="1">
        <v>43127</v>
      </c>
      <c r="C1144" t="s">
        <v>4183</v>
      </c>
      <c r="D1144" t="s">
        <v>4184</v>
      </c>
      <c r="E1144" t="s">
        <v>4185</v>
      </c>
      <c r="F1144" s="1">
        <v>41463</v>
      </c>
      <c r="G1144">
        <v>1</v>
      </c>
      <c r="H1144">
        <v>29305</v>
      </c>
      <c r="I1144">
        <v>75</v>
      </c>
      <c r="J1144">
        <v>12</v>
      </c>
      <c r="K1144">
        <v>12</v>
      </c>
      <c r="L1144" t="b">
        <v>0</v>
      </c>
      <c r="M1144" t="b">
        <v>0</v>
      </c>
      <c r="N1144" t="b">
        <v>0</v>
      </c>
      <c r="O1144">
        <v>1664</v>
      </c>
      <c r="P1144">
        <v>4</v>
      </c>
      <c r="Q1144" s="2">
        <v>0</v>
      </c>
      <c r="R1144" s="2">
        <v>0</v>
      </c>
      <c r="S1144" s="2">
        <v>0</v>
      </c>
      <c r="T1144">
        <f t="shared" si="68"/>
        <v>0.4</v>
      </c>
      <c r="U1144">
        <f t="shared" si="69"/>
        <v>-328.8</v>
      </c>
      <c r="V1144">
        <f t="shared" si="70"/>
        <v>1.4652499999999999E-2</v>
      </c>
      <c r="W1144">
        <f t="shared" si="71"/>
        <v>-82.034871625000008</v>
      </c>
    </row>
    <row r="1145" spans="1:23" x14ac:dyDescent="0.25">
      <c r="A1145" t="s">
        <v>20712</v>
      </c>
      <c r="B1145" s="1">
        <v>43065</v>
      </c>
      <c r="C1145" t="s">
        <v>20713</v>
      </c>
      <c r="D1145" t="s">
        <v>20714</v>
      </c>
      <c r="E1145" t="s">
        <v>20715</v>
      </c>
      <c r="F1145" s="1">
        <v>43058</v>
      </c>
      <c r="G1145">
        <v>1</v>
      </c>
      <c r="H1145">
        <v>83369</v>
      </c>
      <c r="I1145">
        <v>1237</v>
      </c>
      <c r="J1145">
        <v>526</v>
      </c>
      <c r="K1145">
        <v>0</v>
      </c>
      <c r="L1145" t="b">
        <v>1</v>
      </c>
      <c r="M1145" t="b">
        <v>0</v>
      </c>
      <c r="N1145" t="b">
        <v>0</v>
      </c>
      <c r="O1145">
        <v>7</v>
      </c>
      <c r="P1145">
        <v>7</v>
      </c>
      <c r="Q1145" s="2">
        <v>0.01</v>
      </c>
      <c r="R1145" s="2">
        <v>-0.01</v>
      </c>
      <c r="S1145" s="2">
        <v>0</v>
      </c>
      <c r="T1145">
        <f t="shared" si="68"/>
        <v>0.4</v>
      </c>
      <c r="U1145">
        <f t="shared" si="69"/>
        <v>5.6000000000000005</v>
      </c>
      <c r="V1145">
        <f t="shared" si="70"/>
        <v>-8.3155000000000034E-3</v>
      </c>
      <c r="W1145">
        <f t="shared" si="71"/>
        <v>1.557089575</v>
      </c>
    </row>
    <row r="1146" spans="1:23" x14ac:dyDescent="0.25">
      <c r="A1146" t="s">
        <v>4186</v>
      </c>
      <c r="B1146" s="1">
        <v>43222</v>
      </c>
      <c r="C1146" t="s">
        <v>4187</v>
      </c>
      <c r="D1146" t="s">
        <v>605</v>
      </c>
      <c r="E1146" t="s">
        <v>4188</v>
      </c>
      <c r="F1146" s="1">
        <v>43210</v>
      </c>
      <c r="G1146">
        <v>1</v>
      </c>
      <c r="H1146">
        <v>633226</v>
      </c>
      <c r="I1146">
        <v>5506</v>
      </c>
      <c r="J1146">
        <v>310</v>
      </c>
      <c r="K1146">
        <v>691</v>
      </c>
      <c r="L1146" t="b">
        <v>0</v>
      </c>
      <c r="M1146" t="b">
        <v>0</v>
      </c>
      <c r="N1146" t="b">
        <v>0</v>
      </c>
      <c r="O1146">
        <v>12</v>
      </c>
      <c r="P1146">
        <v>12</v>
      </c>
      <c r="Q1146" s="2">
        <v>0.01</v>
      </c>
      <c r="R1146" s="2">
        <v>0</v>
      </c>
      <c r="S1146" s="2">
        <v>0</v>
      </c>
      <c r="T1146">
        <f t="shared" si="68"/>
        <v>0.4</v>
      </c>
      <c r="U1146">
        <f t="shared" si="69"/>
        <v>9.6000000000000014</v>
      </c>
      <c r="V1146">
        <f t="shared" si="70"/>
        <v>0.41661300000000001</v>
      </c>
      <c r="W1146">
        <f t="shared" si="71"/>
        <v>2.7058145500000004</v>
      </c>
    </row>
    <row r="1147" spans="1:23" x14ac:dyDescent="0.25">
      <c r="A1147" t="s">
        <v>4189</v>
      </c>
      <c r="B1147" s="1">
        <v>43245</v>
      </c>
      <c r="C1147" t="s">
        <v>4190</v>
      </c>
      <c r="D1147" t="s">
        <v>355</v>
      </c>
      <c r="E1147" t="s">
        <v>4191</v>
      </c>
      <c r="F1147" s="1">
        <v>43243</v>
      </c>
      <c r="G1147">
        <v>1</v>
      </c>
      <c r="H1147">
        <v>2193778</v>
      </c>
      <c r="I1147">
        <v>59564</v>
      </c>
      <c r="J1147">
        <v>596</v>
      </c>
      <c r="K1147">
        <v>2926</v>
      </c>
      <c r="L1147" t="b">
        <v>0</v>
      </c>
      <c r="M1147" t="b">
        <v>0</v>
      </c>
      <c r="N1147" t="b">
        <v>0</v>
      </c>
      <c r="O1147">
        <v>2</v>
      </c>
      <c r="P1147">
        <v>1</v>
      </c>
      <c r="Q1147" s="2">
        <v>0.03</v>
      </c>
      <c r="R1147" s="2">
        <v>0</v>
      </c>
      <c r="S1147" s="2">
        <v>0</v>
      </c>
      <c r="T1147">
        <f t="shared" si="68"/>
        <v>0.4</v>
      </c>
      <c r="U1147">
        <f t="shared" si="69"/>
        <v>0.60000000000000009</v>
      </c>
      <c r="V1147">
        <f t="shared" si="70"/>
        <v>1.396889</v>
      </c>
      <c r="W1147">
        <f t="shared" si="71"/>
        <v>0.79891115000000001</v>
      </c>
    </row>
    <row r="1148" spans="1:23" x14ac:dyDescent="0.25">
      <c r="A1148" t="s">
        <v>4192</v>
      </c>
      <c r="B1148" s="1">
        <v>43088</v>
      </c>
      <c r="C1148" t="s">
        <v>4193</v>
      </c>
      <c r="D1148" t="s">
        <v>651</v>
      </c>
      <c r="E1148" t="s">
        <v>4194</v>
      </c>
      <c r="F1148" s="1">
        <v>43080</v>
      </c>
      <c r="G1148">
        <v>1</v>
      </c>
      <c r="H1148">
        <v>5875258</v>
      </c>
      <c r="I1148">
        <v>263740</v>
      </c>
      <c r="J1148">
        <v>6570</v>
      </c>
      <c r="K1148">
        <v>14042</v>
      </c>
      <c r="L1148" t="b">
        <v>0</v>
      </c>
      <c r="M1148" t="b">
        <v>0</v>
      </c>
      <c r="N1148" t="b">
        <v>0</v>
      </c>
      <c r="O1148">
        <v>8</v>
      </c>
      <c r="P1148">
        <v>7</v>
      </c>
      <c r="Q1148" s="2">
        <v>0.04</v>
      </c>
      <c r="R1148" s="2">
        <v>0</v>
      </c>
      <c r="S1148" s="2">
        <v>0</v>
      </c>
      <c r="T1148">
        <f t="shared" si="68"/>
        <v>0.4</v>
      </c>
      <c r="U1148">
        <f t="shared" si="69"/>
        <v>5.4</v>
      </c>
      <c r="V1148">
        <f t="shared" si="70"/>
        <v>3.3376289999999997</v>
      </c>
      <c r="W1148">
        <f t="shared" si="71"/>
        <v>2.6781701500000001</v>
      </c>
    </row>
    <row r="1149" spans="1:23" x14ac:dyDescent="0.25">
      <c r="A1149" t="s">
        <v>4195</v>
      </c>
      <c r="B1149" s="1">
        <v>43074</v>
      </c>
      <c r="C1149" t="s">
        <v>4196</v>
      </c>
      <c r="D1149" t="s">
        <v>266</v>
      </c>
      <c r="E1149" t="s">
        <v>4197</v>
      </c>
      <c r="F1149" s="1">
        <v>43067</v>
      </c>
      <c r="G1149">
        <v>1</v>
      </c>
      <c r="H1149">
        <v>1789817</v>
      </c>
      <c r="I1149">
        <v>38476</v>
      </c>
      <c r="J1149">
        <v>3328</v>
      </c>
      <c r="K1149">
        <v>6570</v>
      </c>
      <c r="L1149" t="b">
        <v>0</v>
      </c>
      <c r="M1149" t="b">
        <v>0</v>
      </c>
      <c r="N1149" t="b">
        <v>0</v>
      </c>
      <c r="O1149">
        <v>7</v>
      </c>
      <c r="P1149">
        <v>7</v>
      </c>
      <c r="Q1149" s="2">
        <v>0.02</v>
      </c>
      <c r="R1149" s="2">
        <v>0</v>
      </c>
      <c r="S1149" s="2">
        <v>0</v>
      </c>
      <c r="T1149">
        <f t="shared" si="68"/>
        <v>0.4</v>
      </c>
      <c r="U1149">
        <f t="shared" si="69"/>
        <v>5.6000000000000005</v>
      </c>
      <c r="V1149">
        <f t="shared" si="70"/>
        <v>1.0949085000000001</v>
      </c>
      <c r="W1149">
        <f t="shared" si="71"/>
        <v>1.943217975</v>
      </c>
    </row>
    <row r="1150" spans="1:23" x14ac:dyDescent="0.25">
      <c r="A1150" t="s">
        <v>4198</v>
      </c>
      <c r="B1150" s="1">
        <v>43086</v>
      </c>
      <c r="C1150" t="s">
        <v>4199</v>
      </c>
      <c r="D1150" t="s">
        <v>125</v>
      </c>
      <c r="E1150" t="s">
        <v>4200</v>
      </c>
      <c r="F1150" s="1">
        <v>43079</v>
      </c>
      <c r="G1150">
        <v>1</v>
      </c>
      <c r="H1150">
        <v>2935898</v>
      </c>
      <c r="I1150">
        <v>28777</v>
      </c>
      <c r="J1150">
        <v>4642</v>
      </c>
      <c r="K1150">
        <v>3742</v>
      </c>
      <c r="L1150" t="b">
        <v>0</v>
      </c>
      <c r="M1150" t="b">
        <v>0</v>
      </c>
      <c r="N1150" t="b">
        <v>0</v>
      </c>
      <c r="O1150">
        <v>7</v>
      </c>
      <c r="P1150">
        <v>7</v>
      </c>
      <c r="Q1150" s="2">
        <v>0.01</v>
      </c>
      <c r="R1150" s="2">
        <v>0</v>
      </c>
      <c r="S1150" s="2">
        <v>0</v>
      </c>
      <c r="T1150">
        <f t="shared" si="68"/>
        <v>0.4</v>
      </c>
      <c r="U1150">
        <f t="shared" si="69"/>
        <v>5.6000000000000005</v>
      </c>
      <c r="V1150">
        <f t="shared" si="70"/>
        <v>1.567949</v>
      </c>
      <c r="W1150">
        <f t="shared" si="71"/>
        <v>2.1087821500000001</v>
      </c>
    </row>
    <row r="1151" spans="1:23" x14ac:dyDescent="0.25">
      <c r="A1151" t="s">
        <v>4201</v>
      </c>
      <c r="B1151" s="1">
        <v>43061</v>
      </c>
      <c r="C1151" t="s">
        <v>4202</v>
      </c>
      <c r="D1151" t="s">
        <v>1078</v>
      </c>
      <c r="E1151" t="s">
        <v>4203</v>
      </c>
      <c r="F1151" s="1">
        <v>43060</v>
      </c>
      <c r="G1151">
        <v>1</v>
      </c>
      <c r="H1151">
        <v>84428</v>
      </c>
      <c r="I1151">
        <v>557</v>
      </c>
      <c r="J1151">
        <v>53</v>
      </c>
      <c r="K1151">
        <v>363</v>
      </c>
      <c r="L1151" t="b">
        <v>0</v>
      </c>
      <c r="M1151" t="b">
        <v>0</v>
      </c>
      <c r="N1151" t="b">
        <v>0</v>
      </c>
      <c r="O1151">
        <v>1</v>
      </c>
      <c r="P1151">
        <v>1</v>
      </c>
      <c r="Q1151" s="2">
        <v>0.01</v>
      </c>
      <c r="R1151" s="2">
        <v>0</v>
      </c>
      <c r="S1151" s="2">
        <v>0</v>
      </c>
      <c r="T1151">
        <f t="shared" si="68"/>
        <v>0.4</v>
      </c>
      <c r="U1151">
        <f t="shared" si="69"/>
        <v>0.8</v>
      </c>
      <c r="V1151">
        <f t="shared" si="70"/>
        <v>0.14221400000000001</v>
      </c>
      <c r="W1151">
        <f t="shared" si="71"/>
        <v>0.40977490000000005</v>
      </c>
    </row>
    <row r="1152" spans="1:23" x14ac:dyDescent="0.25">
      <c r="A1152" t="s">
        <v>4204</v>
      </c>
      <c r="B1152" s="1">
        <v>43084</v>
      </c>
      <c r="C1152" t="s">
        <v>4205</v>
      </c>
      <c r="D1152" t="s">
        <v>4206</v>
      </c>
      <c r="E1152" t="s">
        <v>4207</v>
      </c>
      <c r="F1152" s="1">
        <v>43078</v>
      </c>
      <c r="G1152">
        <v>1</v>
      </c>
      <c r="H1152">
        <v>115838</v>
      </c>
      <c r="I1152">
        <v>14621</v>
      </c>
      <c r="J1152">
        <v>293</v>
      </c>
      <c r="K1152">
        <v>966</v>
      </c>
      <c r="L1152" t="b">
        <v>0</v>
      </c>
      <c r="M1152" t="b">
        <v>0</v>
      </c>
      <c r="N1152" t="b">
        <v>0</v>
      </c>
      <c r="O1152">
        <v>6</v>
      </c>
      <c r="P1152">
        <v>6</v>
      </c>
      <c r="Q1152" s="2">
        <v>0.13</v>
      </c>
      <c r="R1152" s="2">
        <v>0</v>
      </c>
      <c r="S1152" s="2">
        <v>0.01</v>
      </c>
      <c r="T1152">
        <f t="shared" si="68"/>
        <v>0.4</v>
      </c>
      <c r="U1152">
        <f t="shared" si="69"/>
        <v>4.8000000000000007</v>
      </c>
      <c r="V1152">
        <f t="shared" si="70"/>
        <v>1.6079190000000001</v>
      </c>
      <c r="W1152">
        <f t="shared" si="71"/>
        <v>1.9227716500000003</v>
      </c>
    </row>
    <row r="1153" spans="1:23" x14ac:dyDescent="0.25">
      <c r="A1153" t="s">
        <v>4208</v>
      </c>
      <c r="B1153" s="1">
        <v>43066</v>
      </c>
      <c r="C1153" t="s">
        <v>4209</v>
      </c>
      <c r="D1153" t="s">
        <v>4210</v>
      </c>
      <c r="E1153" t="s">
        <v>4211</v>
      </c>
      <c r="F1153" s="1">
        <v>42268</v>
      </c>
      <c r="G1153">
        <v>1</v>
      </c>
      <c r="H1153">
        <v>6122</v>
      </c>
      <c r="I1153">
        <v>16</v>
      </c>
      <c r="J1153">
        <v>0</v>
      </c>
      <c r="K1153">
        <v>8</v>
      </c>
      <c r="L1153" t="b">
        <v>0</v>
      </c>
      <c r="M1153" t="b">
        <v>0</v>
      </c>
      <c r="N1153" t="b">
        <v>0</v>
      </c>
      <c r="O1153">
        <v>798</v>
      </c>
      <c r="P1153">
        <v>4</v>
      </c>
      <c r="Q1153" s="2">
        <v>0</v>
      </c>
      <c r="R1153" s="2">
        <v>0</v>
      </c>
      <c r="S1153" s="2">
        <v>0</v>
      </c>
      <c r="T1153">
        <f t="shared" si="68"/>
        <v>0.4</v>
      </c>
      <c r="U1153">
        <f t="shared" si="69"/>
        <v>-155.60000000000002</v>
      </c>
      <c r="V1153">
        <f t="shared" si="70"/>
        <v>3.0609999999999999E-3</v>
      </c>
      <c r="W1153">
        <f t="shared" si="71"/>
        <v>-38.738928650000013</v>
      </c>
    </row>
    <row r="1154" spans="1:23" x14ac:dyDescent="0.25">
      <c r="A1154" t="s">
        <v>4212</v>
      </c>
      <c r="B1154" s="1">
        <v>43153</v>
      </c>
      <c r="C1154" t="s">
        <v>4213</v>
      </c>
      <c r="D1154" t="s">
        <v>584</v>
      </c>
      <c r="E1154" t="s">
        <v>4214</v>
      </c>
      <c r="F1154" s="1">
        <v>43147</v>
      </c>
      <c r="G1154">
        <v>1</v>
      </c>
      <c r="H1154">
        <v>537822</v>
      </c>
      <c r="I1154">
        <v>6686</v>
      </c>
      <c r="J1154">
        <v>837</v>
      </c>
      <c r="K1154">
        <v>682</v>
      </c>
      <c r="L1154" t="b">
        <v>0</v>
      </c>
      <c r="M1154" t="b">
        <v>0</v>
      </c>
      <c r="N1154" t="b">
        <v>0</v>
      </c>
      <c r="O1154">
        <v>6</v>
      </c>
      <c r="P1154">
        <v>6</v>
      </c>
      <c r="Q1154" s="2">
        <v>0.01</v>
      </c>
      <c r="R1154" s="2">
        <v>0</v>
      </c>
      <c r="S1154" s="2">
        <v>0</v>
      </c>
      <c r="T1154">
        <f t="shared" ref="T1154:T1217" si="72">G1154*0.4</f>
        <v>0.4</v>
      </c>
      <c r="U1154">
        <f t="shared" ref="U1154:U1217" si="73">-0.2*(O1154-P1154)+0.8*P1154</f>
        <v>4.8000000000000007</v>
      </c>
      <c r="V1154">
        <f t="shared" ref="V1154:V1217" si="74">0.5*H1154*0.000001+0.1*Q1154*100+100*0.15*R1154+100*0.25*S1154</f>
        <v>0.36891099999999999</v>
      </c>
      <c r="W1154">
        <f t="shared" ref="W1154:W1217" si="75">0.4*T1154+0.25*U1154+0.35*V1154</f>
        <v>1.4891188500000003</v>
      </c>
    </row>
    <row r="1155" spans="1:23" x14ac:dyDescent="0.25">
      <c r="A1155" t="s">
        <v>4215</v>
      </c>
      <c r="B1155" s="1">
        <v>43235</v>
      </c>
      <c r="C1155" t="s">
        <v>4216</v>
      </c>
      <c r="D1155" t="s">
        <v>722</v>
      </c>
      <c r="E1155" t="s">
        <v>4217</v>
      </c>
      <c r="F1155" s="1">
        <v>43228</v>
      </c>
      <c r="G1155">
        <v>1</v>
      </c>
      <c r="H1155">
        <v>526982</v>
      </c>
      <c r="I1155">
        <v>26505</v>
      </c>
      <c r="J1155">
        <v>1321</v>
      </c>
      <c r="K1155">
        <v>1550</v>
      </c>
      <c r="L1155" t="b">
        <v>0</v>
      </c>
      <c r="M1155" t="b">
        <v>0</v>
      </c>
      <c r="N1155" t="b">
        <v>0</v>
      </c>
      <c r="O1155">
        <v>7</v>
      </c>
      <c r="P1155">
        <v>5</v>
      </c>
      <c r="Q1155" s="2">
        <v>0.05</v>
      </c>
      <c r="R1155" s="2">
        <v>0</v>
      </c>
      <c r="S1155" s="2">
        <v>0</v>
      </c>
      <c r="T1155">
        <f t="shared" si="72"/>
        <v>0.4</v>
      </c>
      <c r="U1155">
        <f t="shared" si="73"/>
        <v>3.6</v>
      </c>
      <c r="V1155">
        <f t="shared" si="74"/>
        <v>0.76349100000000014</v>
      </c>
      <c r="W1155">
        <f t="shared" si="75"/>
        <v>1.3272218500000001</v>
      </c>
    </row>
    <row r="1156" spans="1:23" x14ac:dyDescent="0.25">
      <c r="A1156" t="s">
        <v>4218</v>
      </c>
      <c r="B1156" s="1">
        <v>43210</v>
      </c>
      <c r="C1156" t="s">
        <v>4219</v>
      </c>
      <c r="D1156" t="s">
        <v>601</v>
      </c>
      <c r="E1156" t="s">
        <v>4220</v>
      </c>
      <c r="F1156" s="1">
        <v>43209</v>
      </c>
      <c r="G1156">
        <v>1</v>
      </c>
      <c r="H1156">
        <v>530315</v>
      </c>
      <c r="I1156">
        <v>14966</v>
      </c>
      <c r="J1156">
        <v>358</v>
      </c>
      <c r="K1156">
        <v>766</v>
      </c>
      <c r="L1156" t="b">
        <v>0</v>
      </c>
      <c r="M1156" t="b">
        <v>0</v>
      </c>
      <c r="N1156" t="b">
        <v>0</v>
      </c>
      <c r="O1156">
        <v>1</v>
      </c>
      <c r="P1156">
        <v>1</v>
      </c>
      <c r="Q1156" s="2">
        <v>0.03</v>
      </c>
      <c r="R1156" s="2">
        <v>0</v>
      </c>
      <c r="S1156" s="2">
        <v>0</v>
      </c>
      <c r="T1156">
        <f t="shared" si="72"/>
        <v>0.4</v>
      </c>
      <c r="U1156">
        <f t="shared" si="73"/>
        <v>0.8</v>
      </c>
      <c r="V1156">
        <f t="shared" si="74"/>
        <v>0.56515749999999998</v>
      </c>
      <c r="W1156">
        <f t="shared" si="75"/>
        <v>0.55780512500000001</v>
      </c>
    </row>
    <row r="1157" spans="1:23" x14ac:dyDescent="0.25">
      <c r="A1157" t="s">
        <v>4221</v>
      </c>
      <c r="B1157" s="1">
        <v>43159</v>
      </c>
      <c r="C1157" t="s">
        <v>4222</v>
      </c>
      <c r="D1157" t="s">
        <v>1456</v>
      </c>
      <c r="E1157" t="s">
        <v>4223</v>
      </c>
      <c r="F1157" s="1">
        <v>43152</v>
      </c>
      <c r="G1157">
        <v>1</v>
      </c>
      <c r="H1157">
        <v>3611833</v>
      </c>
      <c r="I1157">
        <v>277570</v>
      </c>
      <c r="J1157">
        <v>8522</v>
      </c>
      <c r="K1157">
        <v>37011</v>
      </c>
      <c r="L1157" t="b">
        <v>0</v>
      </c>
      <c r="M1157" t="b">
        <v>0</v>
      </c>
      <c r="N1157" t="b">
        <v>0</v>
      </c>
      <c r="O1157">
        <v>7</v>
      </c>
      <c r="P1157">
        <v>7</v>
      </c>
      <c r="Q1157" s="2">
        <v>0.08</v>
      </c>
      <c r="R1157" s="2">
        <v>0</v>
      </c>
      <c r="S1157" s="2">
        <v>0.01</v>
      </c>
      <c r="T1157">
        <f t="shared" si="72"/>
        <v>0.4</v>
      </c>
      <c r="U1157">
        <f t="shared" si="73"/>
        <v>5.6000000000000005</v>
      </c>
      <c r="V1157">
        <f t="shared" si="74"/>
        <v>2.8559165000000002</v>
      </c>
      <c r="W1157">
        <f t="shared" si="75"/>
        <v>2.5595707750000001</v>
      </c>
    </row>
    <row r="1158" spans="1:23" x14ac:dyDescent="0.25">
      <c r="A1158" t="s">
        <v>4224</v>
      </c>
      <c r="B1158" s="1">
        <v>43077</v>
      </c>
      <c r="C1158" t="s">
        <v>4225</v>
      </c>
      <c r="D1158" t="s">
        <v>4226</v>
      </c>
      <c r="E1158" t="s">
        <v>4227</v>
      </c>
      <c r="F1158" s="1">
        <v>43070</v>
      </c>
      <c r="G1158">
        <v>1</v>
      </c>
      <c r="H1158">
        <v>251338</v>
      </c>
      <c r="I1158">
        <v>8844</v>
      </c>
      <c r="J1158">
        <v>223</v>
      </c>
      <c r="K1158">
        <v>1029</v>
      </c>
      <c r="L1158" t="b">
        <v>0</v>
      </c>
      <c r="M1158" t="b">
        <v>0</v>
      </c>
      <c r="N1158" t="b">
        <v>0</v>
      </c>
      <c r="O1158">
        <v>7</v>
      </c>
      <c r="P1158">
        <v>7</v>
      </c>
      <c r="Q1158" s="2">
        <v>0.04</v>
      </c>
      <c r="R1158" s="2">
        <v>0</v>
      </c>
      <c r="S1158" s="2">
        <v>0</v>
      </c>
      <c r="T1158">
        <f t="shared" si="72"/>
        <v>0.4</v>
      </c>
      <c r="U1158">
        <f t="shared" si="73"/>
        <v>5.6000000000000005</v>
      </c>
      <c r="V1158">
        <f t="shared" si="74"/>
        <v>0.52566900000000005</v>
      </c>
      <c r="W1158">
        <f t="shared" si="75"/>
        <v>1.7439841500000002</v>
      </c>
    </row>
    <row r="1159" spans="1:23" x14ac:dyDescent="0.25">
      <c r="A1159" t="s">
        <v>4228</v>
      </c>
      <c r="B1159" s="1">
        <v>43102</v>
      </c>
      <c r="C1159" t="s">
        <v>4229</v>
      </c>
      <c r="D1159" t="s">
        <v>2289</v>
      </c>
      <c r="E1159" t="s">
        <v>4230</v>
      </c>
      <c r="F1159" s="1">
        <v>43090</v>
      </c>
      <c r="G1159">
        <v>1</v>
      </c>
      <c r="H1159">
        <v>129318</v>
      </c>
      <c r="I1159">
        <v>9577</v>
      </c>
      <c r="J1159">
        <v>103</v>
      </c>
      <c r="K1159">
        <v>1498</v>
      </c>
      <c r="L1159" t="b">
        <v>0</v>
      </c>
      <c r="M1159" t="b">
        <v>0</v>
      </c>
      <c r="N1159" t="b">
        <v>0</v>
      </c>
      <c r="O1159">
        <v>12</v>
      </c>
      <c r="P1159">
        <v>12</v>
      </c>
      <c r="Q1159" s="2">
        <v>7.0000000000000007E-2</v>
      </c>
      <c r="R1159" s="2">
        <v>0</v>
      </c>
      <c r="S1159" s="2">
        <v>0.01</v>
      </c>
      <c r="T1159">
        <f t="shared" si="72"/>
        <v>0.4</v>
      </c>
      <c r="U1159">
        <f t="shared" si="73"/>
        <v>9.6000000000000014</v>
      </c>
      <c r="V1159">
        <f t="shared" si="74"/>
        <v>1.014659</v>
      </c>
      <c r="W1159">
        <f t="shared" si="75"/>
        <v>2.9151306500000005</v>
      </c>
    </row>
    <row r="1160" spans="1:23" x14ac:dyDescent="0.25">
      <c r="A1160" t="s">
        <v>4231</v>
      </c>
      <c r="B1160" s="1">
        <v>43105</v>
      </c>
      <c r="C1160" t="s">
        <v>4232</v>
      </c>
      <c r="D1160" t="s">
        <v>4233</v>
      </c>
      <c r="E1160" t="s">
        <v>4234</v>
      </c>
      <c r="F1160" s="1">
        <v>43098</v>
      </c>
      <c r="G1160">
        <v>1</v>
      </c>
      <c r="H1160">
        <v>9020</v>
      </c>
      <c r="I1160">
        <v>123</v>
      </c>
      <c r="J1160">
        <v>6</v>
      </c>
      <c r="K1160">
        <v>18</v>
      </c>
      <c r="L1160" t="b">
        <v>0</v>
      </c>
      <c r="M1160" t="b">
        <v>0</v>
      </c>
      <c r="N1160" t="b">
        <v>0</v>
      </c>
      <c r="O1160">
        <v>7</v>
      </c>
      <c r="P1160">
        <v>6</v>
      </c>
      <c r="Q1160" s="2">
        <v>0.01</v>
      </c>
      <c r="R1160" s="2">
        <v>0</v>
      </c>
      <c r="S1160" s="2">
        <v>0</v>
      </c>
      <c r="T1160">
        <f t="shared" si="72"/>
        <v>0.4</v>
      </c>
      <c r="U1160">
        <f t="shared" si="73"/>
        <v>4.6000000000000005</v>
      </c>
      <c r="V1160">
        <f t="shared" si="74"/>
        <v>0.10451000000000001</v>
      </c>
      <c r="W1160">
        <f t="shared" si="75"/>
        <v>1.3465785000000001</v>
      </c>
    </row>
    <row r="1161" spans="1:23" x14ac:dyDescent="0.25">
      <c r="A1161" t="s">
        <v>4235</v>
      </c>
      <c r="B1161" s="1">
        <v>43140</v>
      </c>
      <c r="C1161" t="s">
        <v>4236</v>
      </c>
      <c r="D1161" t="s">
        <v>2343</v>
      </c>
      <c r="E1161" t="s">
        <v>4237</v>
      </c>
      <c r="F1161" s="1">
        <v>43138</v>
      </c>
      <c r="G1161">
        <v>1</v>
      </c>
      <c r="H1161">
        <v>3132</v>
      </c>
      <c r="I1161">
        <v>16</v>
      </c>
      <c r="J1161">
        <v>5</v>
      </c>
      <c r="K1161">
        <v>21</v>
      </c>
      <c r="L1161" t="b">
        <v>0</v>
      </c>
      <c r="M1161" t="b">
        <v>0</v>
      </c>
      <c r="N1161" t="b">
        <v>0</v>
      </c>
      <c r="O1161">
        <v>2</v>
      </c>
      <c r="P1161">
        <v>1</v>
      </c>
      <c r="Q1161" s="2">
        <v>0.01</v>
      </c>
      <c r="R1161" s="2">
        <v>0</v>
      </c>
      <c r="S1161" s="2">
        <v>0.01</v>
      </c>
      <c r="T1161">
        <f t="shared" si="72"/>
        <v>0.4</v>
      </c>
      <c r="U1161">
        <f t="shared" si="73"/>
        <v>0.60000000000000009</v>
      </c>
      <c r="V1161">
        <f t="shared" si="74"/>
        <v>0.35156599999999999</v>
      </c>
      <c r="W1161">
        <f t="shared" si="75"/>
        <v>0.43304810000000005</v>
      </c>
    </row>
    <row r="1162" spans="1:23" x14ac:dyDescent="0.25">
      <c r="A1162" t="s">
        <v>4238</v>
      </c>
      <c r="B1162" s="1">
        <v>43059</v>
      </c>
      <c r="C1162" t="s">
        <v>4239</v>
      </c>
      <c r="D1162" t="s">
        <v>4240</v>
      </c>
      <c r="E1162" t="s">
        <v>4241</v>
      </c>
      <c r="F1162" s="1">
        <v>43053</v>
      </c>
      <c r="G1162">
        <v>1</v>
      </c>
      <c r="H1162">
        <v>149257</v>
      </c>
      <c r="I1162">
        <v>178</v>
      </c>
      <c r="J1162">
        <v>26</v>
      </c>
      <c r="K1162">
        <v>102</v>
      </c>
      <c r="L1162" t="b">
        <v>0</v>
      </c>
      <c r="M1162" t="b">
        <v>0</v>
      </c>
      <c r="N1162" t="b">
        <v>0</v>
      </c>
      <c r="O1162">
        <v>6</v>
      </c>
      <c r="P1162">
        <v>4</v>
      </c>
      <c r="Q1162" s="2">
        <v>0</v>
      </c>
      <c r="R1162" s="2">
        <v>0</v>
      </c>
      <c r="S1162" s="2">
        <v>0</v>
      </c>
      <c r="T1162">
        <f t="shared" si="72"/>
        <v>0.4</v>
      </c>
      <c r="U1162">
        <f t="shared" si="73"/>
        <v>2.8000000000000003</v>
      </c>
      <c r="V1162">
        <f t="shared" si="74"/>
        <v>7.46285E-2</v>
      </c>
      <c r="W1162">
        <f t="shared" si="75"/>
        <v>0.88611997500000006</v>
      </c>
    </row>
    <row r="1163" spans="1:23" x14ac:dyDescent="0.25">
      <c r="A1163" t="s">
        <v>4242</v>
      </c>
      <c r="B1163" s="1">
        <v>43104</v>
      </c>
      <c r="C1163" t="s">
        <v>4243</v>
      </c>
      <c r="D1163" t="s">
        <v>4244</v>
      </c>
      <c r="E1163" t="s">
        <v>4245</v>
      </c>
      <c r="F1163" s="1">
        <v>43094</v>
      </c>
      <c r="G1163">
        <v>1</v>
      </c>
      <c r="H1163">
        <v>204083</v>
      </c>
      <c r="I1163">
        <v>29947</v>
      </c>
      <c r="J1163">
        <v>133</v>
      </c>
      <c r="K1163">
        <v>1606</v>
      </c>
      <c r="L1163" t="b">
        <v>0</v>
      </c>
      <c r="M1163" t="b">
        <v>0</v>
      </c>
      <c r="N1163" t="b">
        <v>0</v>
      </c>
      <c r="O1163">
        <v>10</v>
      </c>
      <c r="P1163">
        <v>4</v>
      </c>
      <c r="Q1163" s="2">
        <v>0.15</v>
      </c>
      <c r="R1163" s="2">
        <v>0</v>
      </c>
      <c r="S1163" s="2">
        <v>0.01</v>
      </c>
      <c r="T1163">
        <f t="shared" si="72"/>
        <v>0.4</v>
      </c>
      <c r="U1163">
        <f t="shared" si="73"/>
        <v>2</v>
      </c>
      <c r="V1163">
        <f t="shared" si="74"/>
        <v>1.8520414999999999</v>
      </c>
      <c r="W1163">
        <f t="shared" si="75"/>
        <v>1.3082145249999999</v>
      </c>
    </row>
    <row r="1164" spans="1:23" x14ac:dyDescent="0.25">
      <c r="A1164" t="s">
        <v>4246</v>
      </c>
      <c r="B1164" s="1">
        <v>43119</v>
      </c>
      <c r="C1164" t="s">
        <v>4247</v>
      </c>
      <c r="D1164" t="s">
        <v>3487</v>
      </c>
      <c r="E1164" t="s">
        <v>4248</v>
      </c>
      <c r="F1164" s="1">
        <v>43117</v>
      </c>
      <c r="G1164">
        <v>1</v>
      </c>
      <c r="H1164">
        <v>349326</v>
      </c>
      <c r="I1164">
        <v>11755</v>
      </c>
      <c r="J1164">
        <v>76</v>
      </c>
      <c r="K1164">
        <v>815</v>
      </c>
      <c r="L1164" t="b">
        <v>0</v>
      </c>
      <c r="M1164" t="b">
        <v>0</v>
      </c>
      <c r="N1164" t="b">
        <v>0</v>
      </c>
      <c r="O1164">
        <v>2</v>
      </c>
      <c r="P1164">
        <v>2</v>
      </c>
      <c r="Q1164" s="2">
        <v>0.03</v>
      </c>
      <c r="R1164" s="2">
        <v>0</v>
      </c>
      <c r="S1164" s="2">
        <v>0</v>
      </c>
      <c r="T1164">
        <f t="shared" si="72"/>
        <v>0.4</v>
      </c>
      <c r="U1164">
        <f t="shared" si="73"/>
        <v>1.6</v>
      </c>
      <c r="V1164">
        <f t="shared" si="74"/>
        <v>0.47466299999999995</v>
      </c>
      <c r="W1164">
        <f t="shared" si="75"/>
        <v>0.72613205000000003</v>
      </c>
    </row>
    <row r="1165" spans="1:23" x14ac:dyDescent="0.25">
      <c r="A1165" t="s">
        <v>4249</v>
      </c>
      <c r="B1165" s="1">
        <v>43118</v>
      </c>
      <c r="C1165" t="s">
        <v>4250</v>
      </c>
      <c r="D1165" t="s">
        <v>4251</v>
      </c>
      <c r="E1165" t="s">
        <v>4252</v>
      </c>
      <c r="F1165" s="1">
        <v>43112</v>
      </c>
      <c r="G1165">
        <v>1</v>
      </c>
      <c r="H1165">
        <v>319454</v>
      </c>
      <c r="I1165">
        <v>11248</v>
      </c>
      <c r="J1165">
        <v>209</v>
      </c>
      <c r="K1165">
        <v>800</v>
      </c>
      <c r="L1165" t="b">
        <v>0</v>
      </c>
      <c r="M1165" t="b">
        <v>0</v>
      </c>
      <c r="N1165" t="b">
        <v>0</v>
      </c>
      <c r="O1165">
        <v>6</v>
      </c>
      <c r="P1165">
        <v>6</v>
      </c>
      <c r="Q1165" s="2">
        <v>0.04</v>
      </c>
      <c r="R1165" s="2">
        <v>0</v>
      </c>
      <c r="S1165" s="2">
        <v>0</v>
      </c>
      <c r="T1165">
        <f t="shared" si="72"/>
        <v>0.4</v>
      </c>
      <c r="U1165">
        <f t="shared" si="73"/>
        <v>4.8000000000000007</v>
      </c>
      <c r="V1165">
        <f t="shared" si="74"/>
        <v>0.55972699999999997</v>
      </c>
      <c r="W1165">
        <f t="shared" si="75"/>
        <v>1.5559044500000003</v>
      </c>
    </row>
    <row r="1166" spans="1:23" x14ac:dyDescent="0.25">
      <c r="A1166" t="s">
        <v>4253</v>
      </c>
      <c r="B1166" s="1">
        <v>43055</v>
      </c>
      <c r="C1166" t="s">
        <v>4254</v>
      </c>
      <c r="D1166" t="s">
        <v>3166</v>
      </c>
      <c r="E1166" t="s">
        <v>4255</v>
      </c>
      <c r="F1166" s="1">
        <v>43050</v>
      </c>
      <c r="G1166">
        <v>1</v>
      </c>
      <c r="H1166">
        <v>45236</v>
      </c>
      <c r="I1166">
        <v>1581</v>
      </c>
      <c r="J1166">
        <v>110</v>
      </c>
      <c r="K1166">
        <v>911</v>
      </c>
      <c r="L1166" t="b">
        <v>0</v>
      </c>
      <c r="M1166" t="b">
        <v>0</v>
      </c>
      <c r="N1166" t="b">
        <v>0</v>
      </c>
      <c r="O1166">
        <v>5</v>
      </c>
      <c r="P1166">
        <v>3</v>
      </c>
      <c r="Q1166" s="2">
        <v>0.03</v>
      </c>
      <c r="R1166" s="2">
        <v>0</v>
      </c>
      <c r="S1166" s="2">
        <v>0.02</v>
      </c>
      <c r="T1166">
        <f t="shared" si="72"/>
        <v>0.4</v>
      </c>
      <c r="U1166">
        <f t="shared" si="73"/>
        <v>2.0000000000000004</v>
      </c>
      <c r="V1166">
        <f t="shared" si="74"/>
        <v>0.82261799999999996</v>
      </c>
      <c r="W1166">
        <f t="shared" si="75"/>
        <v>0.94791630000000016</v>
      </c>
    </row>
    <row r="1167" spans="1:23" x14ac:dyDescent="0.25">
      <c r="A1167" t="s">
        <v>20595</v>
      </c>
      <c r="B1167" s="1">
        <v>43109</v>
      </c>
      <c r="C1167" t="s">
        <v>20596</v>
      </c>
      <c r="D1167" t="s">
        <v>20597</v>
      </c>
      <c r="E1167" t="s">
        <v>20598</v>
      </c>
      <c r="F1167" s="1">
        <v>43101</v>
      </c>
      <c r="G1167">
        <v>1</v>
      </c>
      <c r="H1167">
        <v>1216232</v>
      </c>
      <c r="I1167">
        <v>0</v>
      </c>
      <c r="J1167">
        <v>0</v>
      </c>
      <c r="K1167">
        <v>5286</v>
      </c>
      <c r="L1167" t="b">
        <v>0</v>
      </c>
      <c r="M1167" t="b">
        <v>1</v>
      </c>
      <c r="N1167" t="b">
        <v>0</v>
      </c>
      <c r="O1167">
        <v>8</v>
      </c>
      <c r="P1167">
        <v>7</v>
      </c>
      <c r="Q1167" s="2">
        <v>0</v>
      </c>
      <c r="R1167" s="2">
        <v>0</v>
      </c>
      <c r="S1167" s="2">
        <v>0</v>
      </c>
      <c r="T1167">
        <f t="shared" si="72"/>
        <v>0.4</v>
      </c>
      <c r="U1167">
        <f t="shared" si="73"/>
        <v>5.4</v>
      </c>
      <c r="V1167">
        <f t="shared" si="74"/>
        <v>0.60811599999999999</v>
      </c>
      <c r="W1167">
        <f t="shared" si="75"/>
        <v>1.7228406000000003</v>
      </c>
    </row>
    <row r="1168" spans="1:23" x14ac:dyDescent="0.25">
      <c r="A1168" t="s">
        <v>4256</v>
      </c>
      <c r="B1168" s="1">
        <v>43103</v>
      </c>
      <c r="C1168" t="s">
        <v>4257</v>
      </c>
      <c r="D1168" t="s">
        <v>4258</v>
      </c>
      <c r="E1168" t="s">
        <v>4259</v>
      </c>
      <c r="F1168" s="1">
        <v>43092</v>
      </c>
      <c r="G1168">
        <v>1</v>
      </c>
      <c r="H1168">
        <v>25393</v>
      </c>
      <c r="I1168">
        <v>349</v>
      </c>
      <c r="J1168">
        <v>217</v>
      </c>
      <c r="K1168">
        <v>119</v>
      </c>
      <c r="L1168" t="b">
        <v>0</v>
      </c>
      <c r="M1168" t="b">
        <v>0</v>
      </c>
      <c r="N1168" t="b">
        <v>0</v>
      </c>
      <c r="O1168">
        <v>11</v>
      </c>
      <c r="P1168">
        <v>11</v>
      </c>
      <c r="Q1168" s="2">
        <v>0.01</v>
      </c>
      <c r="R1168" s="2">
        <v>-0.01</v>
      </c>
      <c r="S1168" s="2">
        <v>0</v>
      </c>
      <c r="T1168">
        <f t="shared" si="72"/>
        <v>0.4</v>
      </c>
      <c r="U1168">
        <f t="shared" si="73"/>
        <v>8.8000000000000007</v>
      </c>
      <c r="V1168">
        <f t="shared" si="74"/>
        <v>-3.7303499999999989E-2</v>
      </c>
      <c r="W1168">
        <f t="shared" si="75"/>
        <v>2.3469437750000002</v>
      </c>
    </row>
    <row r="1169" spans="1:23" x14ac:dyDescent="0.25">
      <c r="A1169" t="s">
        <v>4260</v>
      </c>
      <c r="B1169" s="1">
        <v>43126</v>
      </c>
      <c r="C1169" t="s">
        <v>4261</v>
      </c>
      <c r="D1169" t="s">
        <v>1835</v>
      </c>
      <c r="E1169" t="s">
        <v>4262</v>
      </c>
      <c r="F1169" s="1">
        <v>43119</v>
      </c>
      <c r="G1169">
        <v>1</v>
      </c>
      <c r="H1169">
        <v>3922298</v>
      </c>
      <c r="I1169">
        <v>129154</v>
      </c>
      <c r="J1169">
        <v>12466</v>
      </c>
      <c r="K1169">
        <v>38382</v>
      </c>
      <c r="L1169" t="b">
        <v>0</v>
      </c>
      <c r="M1169" t="b">
        <v>0</v>
      </c>
      <c r="N1169" t="b">
        <v>0</v>
      </c>
      <c r="O1169">
        <v>7</v>
      </c>
      <c r="P1169">
        <v>7</v>
      </c>
      <c r="Q1169" s="2">
        <v>0.03</v>
      </c>
      <c r="R1169" s="2">
        <v>0</v>
      </c>
      <c r="S1169" s="2">
        <v>0.01</v>
      </c>
      <c r="T1169">
        <f t="shared" si="72"/>
        <v>0.4</v>
      </c>
      <c r="U1169">
        <f t="shared" si="73"/>
        <v>5.6000000000000005</v>
      </c>
      <c r="V1169">
        <f t="shared" si="74"/>
        <v>2.5111489999999996</v>
      </c>
      <c r="W1169">
        <f t="shared" si="75"/>
        <v>2.4389021499999997</v>
      </c>
    </row>
    <row r="1170" spans="1:23" x14ac:dyDescent="0.25">
      <c r="A1170" t="s">
        <v>4263</v>
      </c>
      <c r="B1170" s="1">
        <v>43149</v>
      </c>
      <c r="C1170" t="s">
        <v>4264</v>
      </c>
      <c r="D1170" t="s">
        <v>818</v>
      </c>
      <c r="E1170" t="s">
        <v>4265</v>
      </c>
      <c r="F1170" s="1">
        <v>43148</v>
      </c>
      <c r="G1170">
        <v>1</v>
      </c>
      <c r="H1170">
        <v>183106</v>
      </c>
      <c r="I1170">
        <v>2648</v>
      </c>
      <c r="J1170">
        <v>59</v>
      </c>
      <c r="K1170">
        <v>244</v>
      </c>
      <c r="L1170" t="b">
        <v>0</v>
      </c>
      <c r="M1170" t="b">
        <v>0</v>
      </c>
      <c r="N1170" t="b">
        <v>0</v>
      </c>
      <c r="O1170">
        <v>1</v>
      </c>
      <c r="P1170">
        <v>1</v>
      </c>
      <c r="Q1170" s="2">
        <v>0.01</v>
      </c>
      <c r="R1170" s="2">
        <v>0</v>
      </c>
      <c r="S1170" s="2">
        <v>0</v>
      </c>
      <c r="T1170">
        <f t="shared" si="72"/>
        <v>0.4</v>
      </c>
      <c r="U1170">
        <f t="shared" si="73"/>
        <v>0.8</v>
      </c>
      <c r="V1170">
        <f t="shared" si="74"/>
        <v>0.191553</v>
      </c>
      <c r="W1170">
        <f t="shared" si="75"/>
        <v>0.42704355000000005</v>
      </c>
    </row>
    <row r="1171" spans="1:23" x14ac:dyDescent="0.25">
      <c r="A1171" t="s">
        <v>4266</v>
      </c>
      <c r="B1171" s="1">
        <v>43213</v>
      </c>
      <c r="C1171" t="s">
        <v>4267</v>
      </c>
      <c r="D1171" t="s">
        <v>218</v>
      </c>
      <c r="E1171" t="s">
        <v>4268</v>
      </c>
      <c r="F1171" s="1">
        <v>43209</v>
      </c>
      <c r="G1171">
        <v>1</v>
      </c>
      <c r="H1171">
        <v>260410</v>
      </c>
      <c r="I1171">
        <v>5156</v>
      </c>
      <c r="J1171">
        <v>68</v>
      </c>
      <c r="K1171">
        <v>515</v>
      </c>
      <c r="L1171" t="b">
        <v>0</v>
      </c>
      <c r="M1171" t="b">
        <v>0</v>
      </c>
      <c r="N1171" t="b">
        <v>0</v>
      </c>
      <c r="O1171">
        <v>4</v>
      </c>
      <c r="P1171">
        <v>2</v>
      </c>
      <c r="Q1171" s="2">
        <v>0.02</v>
      </c>
      <c r="R1171" s="2">
        <v>0</v>
      </c>
      <c r="S1171" s="2">
        <v>0</v>
      </c>
      <c r="T1171">
        <f t="shared" si="72"/>
        <v>0.4</v>
      </c>
      <c r="U1171">
        <f t="shared" si="73"/>
        <v>1.2000000000000002</v>
      </c>
      <c r="V1171">
        <f t="shared" si="74"/>
        <v>0.33020499999999997</v>
      </c>
      <c r="W1171">
        <f t="shared" si="75"/>
        <v>0.57557175000000005</v>
      </c>
    </row>
    <row r="1172" spans="1:23" x14ac:dyDescent="0.25">
      <c r="A1172" t="s">
        <v>4269</v>
      </c>
      <c r="B1172" s="1">
        <v>43186</v>
      </c>
      <c r="C1172" t="s">
        <v>4270</v>
      </c>
      <c r="D1172" t="s">
        <v>1425</v>
      </c>
      <c r="E1172" t="s">
        <v>4271</v>
      </c>
      <c r="F1172" s="1">
        <v>43173</v>
      </c>
      <c r="G1172">
        <v>1</v>
      </c>
      <c r="H1172">
        <v>1187812</v>
      </c>
      <c r="I1172">
        <v>868</v>
      </c>
      <c r="J1172">
        <v>160</v>
      </c>
      <c r="K1172">
        <v>107</v>
      </c>
      <c r="L1172" t="b">
        <v>0</v>
      </c>
      <c r="M1172" t="b">
        <v>0</v>
      </c>
      <c r="N1172" t="b">
        <v>0</v>
      </c>
      <c r="O1172">
        <v>13</v>
      </c>
      <c r="P1172">
        <v>12</v>
      </c>
      <c r="Q1172" s="2">
        <v>0</v>
      </c>
      <c r="R1172" s="2">
        <v>0</v>
      </c>
      <c r="S1172" s="2">
        <v>0</v>
      </c>
      <c r="T1172">
        <f t="shared" si="72"/>
        <v>0.4</v>
      </c>
      <c r="U1172">
        <f t="shared" si="73"/>
        <v>9.4000000000000021</v>
      </c>
      <c r="V1172">
        <f t="shared" si="74"/>
        <v>0.59390599999999993</v>
      </c>
      <c r="W1172">
        <f t="shared" si="75"/>
        <v>2.7178671000000008</v>
      </c>
    </row>
    <row r="1173" spans="1:23" x14ac:dyDescent="0.25">
      <c r="A1173" t="s">
        <v>4272</v>
      </c>
      <c r="B1173" s="1">
        <v>43224</v>
      </c>
      <c r="C1173" t="s">
        <v>4273</v>
      </c>
      <c r="D1173" t="s">
        <v>4274</v>
      </c>
      <c r="E1173" t="s">
        <v>4275</v>
      </c>
      <c r="F1173" s="1">
        <v>43213</v>
      </c>
      <c r="G1173">
        <v>1</v>
      </c>
      <c r="H1173">
        <v>927831</v>
      </c>
      <c r="I1173">
        <v>6973</v>
      </c>
      <c r="J1173">
        <v>895</v>
      </c>
      <c r="K1173">
        <v>2402</v>
      </c>
      <c r="L1173" t="b">
        <v>0</v>
      </c>
      <c r="M1173" t="b">
        <v>0</v>
      </c>
      <c r="N1173" t="b">
        <v>0</v>
      </c>
      <c r="O1173">
        <v>11</v>
      </c>
      <c r="P1173">
        <v>10</v>
      </c>
      <c r="Q1173" s="2">
        <v>0.01</v>
      </c>
      <c r="R1173" s="2">
        <v>0</v>
      </c>
      <c r="S1173" s="2">
        <v>0</v>
      </c>
      <c r="T1173">
        <f t="shared" si="72"/>
        <v>0.4</v>
      </c>
      <c r="U1173">
        <f t="shared" si="73"/>
        <v>7.8</v>
      </c>
      <c r="V1173">
        <f t="shared" si="74"/>
        <v>0.56391550000000001</v>
      </c>
      <c r="W1173">
        <f t="shared" si="75"/>
        <v>2.3073704249999998</v>
      </c>
    </row>
    <row r="1174" spans="1:23" x14ac:dyDescent="0.25">
      <c r="A1174" t="s">
        <v>4276</v>
      </c>
      <c r="B1174" s="1">
        <v>43204</v>
      </c>
      <c r="C1174" t="s">
        <v>4277</v>
      </c>
      <c r="D1174" t="s">
        <v>850</v>
      </c>
      <c r="E1174" t="s">
        <v>4278</v>
      </c>
      <c r="F1174" s="1">
        <v>43192</v>
      </c>
      <c r="G1174">
        <v>1</v>
      </c>
      <c r="H1174">
        <v>839839</v>
      </c>
      <c r="I1174">
        <v>15386</v>
      </c>
      <c r="J1174">
        <v>682</v>
      </c>
      <c r="K1174">
        <v>706</v>
      </c>
      <c r="L1174" t="b">
        <v>0</v>
      </c>
      <c r="M1174" t="b">
        <v>0</v>
      </c>
      <c r="N1174" t="b">
        <v>0</v>
      </c>
      <c r="O1174">
        <v>12</v>
      </c>
      <c r="P1174">
        <v>5</v>
      </c>
      <c r="Q1174" s="2">
        <v>0.02</v>
      </c>
      <c r="R1174" s="2">
        <v>0</v>
      </c>
      <c r="S1174" s="2">
        <v>0</v>
      </c>
      <c r="T1174">
        <f t="shared" si="72"/>
        <v>0.4</v>
      </c>
      <c r="U1174">
        <f t="shared" si="73"/>
        <v>2.5999999999999996</v>
      </c>
      <c r="V1174">
        <f t="shared" si="74"/>
        <v>0.61991949999999996</v>
      </c>
      <c r="W1174">
        <f t="shared" si="75"/>
        <v>1.0269718249999999</v>
      </c>
    </row>
    <row r="1175" spans="1:23" x14ac:dyDescent="0.25">
      <c r="A1175" t="s">
        <v>4279</v>
      </c>
      <c r="B1175" s="1">
        <v>43068</v>
      </c>
      <c r="C1175" t="s">
        <v>4280</v>
      </c>
      <c r="D1175" t="s">
        <v>1162</v>
      </c>
      <c r="E1175" t="s">
        <v>4281</v>
      </c>
      <c r="F1175" s="1">
        <v>43063</v>
      </c>
      <c r="G1175">
        <v>1</v>
      </c>
      <c r="H1175">
        <v>415263</v>
      </c>
      <c r="I1175">
        <v>4192</v>
      </c>
      <c r="J1175">
        <v>474</v>
      </c>
      <c r="K1175">
        <v>631</v>
      </c>
      <c r="L1175" t="b">
        <v>0</v>
      </c>
      <c r="M1175" t="b">
        <v>0</v>
      </c>
      <c r="N1175" t="b">
        <v>0</v>
      </c>
      <c r="O1175">
        <v>5</v>
      </c>
      <c r="P1175">
        <v>5</v>
      </c>
      <c r="Q1175" s="2">
        <v>0.01</v>
      </c>
      <c r="R1175" s="2">
        <v>0</v>
      </c>
      <c r="S1175" s="2">
        <v>0</v>
      </c>
      <c r="T1175">
        <f t="shared" si="72"/>
        <v>0.4</v>
      </c>
      <c r="U1175">
        <f t="shared" si="73"/>
        <v>4</v>
      </c>
      <c r="V1175">
        <f t="shared" si="74"/>
        <v>0.3076315</v>
      </c>
      <c r="W1175">
        <f t="shared" si="75"/>
        <v>1.2676710250000001</v>
      </c>
    </row>
    <row r="1176" spans="1:23" x14ac:dyDescent="0.25">
      <c r="A1176" t="s">
        <v>4282</v>
      </c>
      <c r="B1176" s="1">
        <v>43109</v>
      </c>
      <c r="C1176" t="s">
        <v>4283</v>
      </c>
      <c r="D1176" t="s">
        <v>973</v>
      </c>
      <c r="E1176" t="s">
        <v>4284</v>
      </c>
      <c r="F1176" s="1">
        <v>43105</v>
      </c>
      <c r="G1176">
        <v>1</v>
      </c>
      <c r="H1176">
        <v>1528291</v>
      </c>
      <c r="I1176">
        <v>159801</v>
      </c>
      <c r="J1176">
        <v>723</v>
      </c>
      <c r="K1176">
        <v>78990</v>
      </c>
      <c r="L1176" t="b">
        <v>0</v>
      </c>
      <c r="M1176" t="b">
        <v>0</v>
      </c>
      <c r="N1176" t="b">
        <v>0</v>
      </c>
      <c r="O1176">
        <v>4</v>
      </c>
      <c r="P1176">
        <v>3</v>
      </c>
      <c r="Q1176" s="2">
        <v>0.1</v>
      </c>
      <c r="R1176" s="2">
        <v>0</v>
      </c>
      <c r="S1176" s="2">
        <v>0.05</v>
      </c>
      <c r="T1176">
        <f t="shared" si="72"/>
        <v>0.4</v>
      </c>
      <c r="U1176">
        <f t="shared" si="73"/>
        <v>2.2000000000000002</v>
      </c>
      <c r="V1176">
        <f t="shared" si="74"/>
        <v>3.0141455000000001</v>
      </c>
      <c r="W1176">
        <f t="shared" si="75"/>
        <v>1.7649509249999999</v>
      </c>
    </row>
    <row r="1177" spans="1:23" x14ac:dyDescent="0.25">
      <c r="A1177" t="s">
        <v>4285</v>
      </c>
      <c r="B1177" s="1">
        <v>43086</v>
      </c>
      <c r="C1177" t="s">
        <v>4286</v>
      </c>
      <c r="D1177" t="s">
        <v>4287</v>
      </c>
      <c r="E1177" t="s">
        <v>4288</v>
      </c>
      <c r="F1177" s="1">
        <v>43081</v>
      </c>
      <c r="G1177">
        <v>1</v>
      </c>
      <c r="H1177">
        <v>4371</v>
      </c>
      <c r="I1177">
        <v>18</v>
      </c>
      <c r="J1177">
        <v>0</v>
      </c>
      <c r="K1177">
        <v>0</v>
      </c>
      <c r="L1177" t="b">
        <v>0</v>
      </c>
      <c r="M1177" t="b">
        <v>0</v>
      </c>
      <c r="N1177" t="b">
        <v>0</v>
      </c>
      <c r="O1177">
        <v>5</v>
      </c>
      <c r="P1177">
        <v>1</v>
      </c>
      <c r="Q1177" s="2">
        <v>0</v>
      </c>
      <c r="R1177" s="2">
        <v>0</v>
      </c>
      <c r="S1177" s="2">
        <v>0</v>
      </c>
      <c r="T1177">
        <f t="shared" si="72"/>
        <v>0.4</v>
      </c>
      <c r="U1177">
        <f t="shared" si="73"/>
        <v>0</v>
      </c>
      <c r="V1177">
        <f t="shared" si="74"/>
        <v>2.1854999999999999E-3</v>
      </c>
      <c r="W1177">
        <f t="shared" si="75"/>
        <v>0.16076492500000003</v>
      </c>
    </row>
    <row r="1178" spans="1:23" x14ac:dyDescent="0.25">
      <c r="A1178" t="s">
        <v>4289</v>
      </c>
      <c r="B1178" s="1">
        <v>43153</v>
      </c>
      <c r="C1178" t="s">
        <v>4290</v>
      </c>
      <c r="D1178" t="s">
        <v>355</v>
      </c>
      <c r="E1178" t="s">
        <v>4291</v>
      </c>
      <c r="F1178" s="1">
        <v>43152</v>
      </c>
      <c r="G1178">
        <v>1</v>
      </c>
      <c r="H1178">
        <v>2841864</v>
      </c>
      <c r="I1178">
        <v>55049</v>
      </c>
      <c r="J1178">
        <v>2432</v>
      </c>
      <c r="K1178">
        <v>4420</v>
      </c>
      <c r="L1178" t="b">
        <v>0</v>
      </c>
      <c r="M1178" t="b">
        <v>0</v>
      </c>
      <c r="N1178" t="b">
        <v>0</v>
      </c>
      <c r="O1178">
        <v>1</v>
      </c>
      <c r="P1178">
        <v>1</v>
      </c>
      <c r="Q1178" s="2">
        <v>0.02</v>
      </c>
      <c r="R1178" s="2">
        <v>0</v>
      </c>
      <c r="S1178" s="2">
        <v>0</v>
      </c>
      <c r="T1178">
        <f t="shared" si="72"/>
        <v>0.4</v>
      </c>
      <c r="U1178">
        <f t="shared" si="73"/>
        <v>0.8</v>
      </c>
      <c r="V1178">
        <f t="shared" si="74"/>
        <v>1.6209319999999998</v>
      </c>
      <c r="W1178">
        <f t="shared" si="75"/>
        <v>0.92732619999999999</v>
      </c>
    </row>
    <row r="1179" spans="1:23" x14ac:dyDescent="0.25">
      <c r="A1179" t="s">
        <v>4292</v>
      </c>
      <c r="B1179" s="1">
        <v>43067</v>
      </c>
      <c r="C1179" t="s">
        <v>4293</v>
      </c>
      <c r="D1179" t="s">
        <v>4294</v>
      </c>
      <c r="E1179" t="s">
        <v>4295</v>
      </c>
      <c r="F1179" s="1">
        <v>43059</v>
      </c>
      <c r="G1179">
        <v>1</v>
      </c>
      <c r="H1179">
        <v>154224</v>
      </c>
      <c r="I1179">
        <v>1584</v>
      </c>
      <c r="J1179">
        <v>63</v>
      </c>
      <c r="K1179">
        <v>272</v>
      </c>
      <c r="L1179" t="b">
        <v>0</v>
      </c>
      <c r="M1179" t="b">
        <v>0</v>
      </c>
      <c r="N1179" t="b">
        <v>0</v>
      </c>
      <c r="O1179">
        <v>8</v>
      </c>
      <c r="P1179">
        <v>8</v>
      </c>
      <c r="Q1179" s="2">
        <v>0.01</v>
      </c>
      <c r="R1179" s="2">
        <v>0</v>
      </c>
      <c r="S1179" s="2">
        <v>0</v>
      </c>
      <c r="T1179">
        <f t="shared" si="72"/>
        <v>0.4</v>
      </c>
      <c r="U1179">
        <f t="shared" si="73"/>
        <v>6.4</v>
      </c>
      <c r="V1179">
        <f t="shared" si="74"/>
        <v>0.17711199999999999</v>
      </c>
      <c r="W1179">
        <f t="shared" si="75"/>
        <v>1.8219892000000002</v>
      </c>
    </row>
    <row r="1180" spans="1:23" x14ac:dyDescent="0.25">
      <c r="A1180" t="s">
        <v>4296</v>
      </c>
      <c r="B1180" s="1">
        <v>43215</v>
      </c>
      <c r="C1180" t="s">
        <v>4297</v>
      </c>
      <c r="D1180" t="s">
        <v>250</v>
      </c>
      <c r="E1180" t="s">
        <v>4298</v>
      </c>
      <c r="F1180" s="1">
        <v>43210</v>
      </c>
      <c r="G1180">
        <v>1</v>
      </c>
      <c r="H1180">
        <v>405688</v>
      </c>
      <c r="I1180">
        <v>15661</v>
      </c>
      <c r="J1180">
        <v>122</v>
      </c>
      <c r="K1180">
        <v>1465</v>
      </c>
      <c r="L1180" t="b">
        <v>0</v>
      </c>
      <c r="M1180" t="b">
        <v>0</v>
      </c>
      <c r="N1180" t="b">
        <v>0</v>
      </c>
      <c r="O1180">
        <v>5</v>
      </c>
      <c r="P1180">
        <v>4</v>
      </c>
      <c r="Q1180" s="2">
        <v>0.04</v>
      </c>
      <c r="R1180" s="2">
        <v>0</v>
      </c>
      <c r="S1180" s="2">
        <v>0</v>
      </c>
      <c r="T1180">
        <f t="shared" si="72"/>
        <v>0.4</v>
      </c>
      <c r="U1180">
        <f t="shared" si="73"/>
        <v>3</v>
      </c>
      <c r="V1180">
        <f t="shared" si="74"/>
        <v>0.60284400000000005</v>
      </c>
      <c r="W1180">
        <f t="shared" si="75"/>
        <v>1.1209954</v>
      </c>
    </row>
    <row r="1181" spans="1:23" x14ac:dyDescent="0.25">
      <c r="A1181" t="s">
        <v>4299</v>
      </c>
      <c r="B1181" s="1">
        <v>43160</v>
      </c>
      <c r="C1181" t="s">
        <v>4300</v>
      </c>
      <c r="D1181" t="s">
        <v>4301</v>
      </c>
      <c r="E1181" t="s">
        <v>4302</v>
      </c>
      <c r="F1181" s="1">
        <v>43154</v>
      </c>
      <c r="G1181">
        <v>1</v>
      </c>
      <c r="H1181">
        <v>121390</v>
      </c>
      <c r="I1181">
        <v>1685</v>
      </c>
      <c r="J1181">
        <v>161</v>
      </c>
      <c r="K1181">
        <v>197</v>
      </c>
      <c r="L1181" t="b">
        <v>0</v>
      </c>
      <c r="M1181" t="b">
        <v>0</v>
      </c>
      <c r="N1181" t="b">
        <v>0</v>
      </c>
      <c r="O1181">
        <v>6</v>
      </c>
      <c r="P1181">
        <v>5</v>
      </c>
      <c r="Q1181" s="2">
        <v>0.01</v>
      </c>
      <c r="R1181" s="2">
        <v>0</v>
      </c>
      <c r="S1181" s="2">
        <v>0</v>
      </c>
      <c r="T1181">
        <f t="shared" si="72"/>
        <v>0.4</v>
      </c>
      <c r="U1181">
        <f t="shared" si="73"/>
        <v>3.8</v>
      </c>
      <c r="V1181">
        <f t="shared" si="74"/>
        <v>0.160695</v>
      </c>
      <c r="W1181">
        <f t="shared" si="75"/>
        <v>1.16624325</v>
      </c>
    </row>
    <row r="1182" spans="1:23" x14ac:dyDescent="0.25">
      <c r="A1182" t="s">
        <v>4303</v>
      </c>
      <c r="B1182" s="1">
        <v>43089</v>
      </c>
      <c r="C1182" t="s">
        <v>4304</v>
      </c>
      <c r="D1182" t="s">
        <v>4305</v>
      </c>
      <c r="E1182" t="s">
        <v>4306</v>
      </c>
      <c r="F1182" s="1">
        <v>43083</v>
      </c>
      <c r="G1182">
        <v>1</v>
      </c>
      <c r="H1182">
        <v>36064</v>
      </c>
      <c r="I1182">
        <v>272</v>
      </c>
      <c r="J1182">
        <v>46</v>
      </c>
      <c r="K1182">
        <v>95</v>
      </c>
      <c r="L1182" t="b">
        <v>0</v>
      </c>
      <c r="M1182" t="b">
        <v>0</v>
      </c>
      <c r="N1182" t="b">
        <v>0</v>
      </c>
      <c r="O1182">
        <v>6</v>
      </c>
      <c r="P1182">
        <v>6</v>
      </c>
      <c r="Q1182" s="2">
        <v>0.01</v>
      </c>
      <c r="R1182" s="2">
        <v>0</v>
      </c>
      <c r="S1182" s="2">
        <v>0</v>
      </c>
      <c r="T1182">
        <f t="shared" si="72"/>
        <v>0.4</v>
      </c>
      <c r="U1182">
        <f t="shared" si="73"/>
        <v>4.8000000000000007</v>
      </c>
      <c r="V1182">
        <f t="shared" si="74"/>
        <v>0.118032</v>
      </c>
      <c r="W1182">
        <f t="shared" si="75"/>
        <v>1.4013112000000003</v>
      </c>
    </row>
    <row r="1183" spans="1:23" x14ac:dyDescent="0.25">
      <c r="A1183" t="s">
        <v>4307</v>
      </c>
      <c r="B1183" s="1">
        <v>43105</v>
      </c>
      <c r="C1183" t="s">
        <v>4308</v>
      </c>
      <c r="D1183" t="s">
        <v>4309</v>
      </c>
      <c r="E1183" t="s">
        <v>4310</v>
      </c>
      <c r="F1183" s="1">
        <v>42993</v>
      </c>
      <c r="G1183">
        <v>1</v>
      </c>
      <c r="H1183">
        <v>2721</v>
      </c>
      <c r="I1183">
        <v>6</v>
      </c>
      <c r="J1183">
        <v>1</v>
      </c>
      <c r="K1183">
        <v>1</v>
      </c>
      <c r="L1183" t="b">
        <v>0</v>
      </c>
      <c r="M1183" t="b">
        <v>0</v>
      </c>
      <c r="N1183" t="b">
        <v>0</v>
      </c>
      <c r="O1183">
        <v>112</v>
      </c>
      <c r="P1183">
        <v>6</v>
      </c>
      <c r="Q1183" s="2">
        <v>0</v>
      </c>
      <c r="R1183" s="2">
        <v>0</v>
      </c>
      <c r="S1183" s="2">
        <v>0</v>
      </c>
      <c r="T1183">
        <f t="shared" si="72"/>
        <v>0.4</v>
      </c>
      <c r="U1183">
        <f t="shared" si="73"/>
        <v>-16.400000000000002</v>
      </c>
      <c r="V1183">
        <f t="shared" si="74"/>
        <v>1.3604999999999999E-3</v>
      </c>
      <c r="W1183">
        <f t="shared" si="75"/>
        <v>-3.9395238250000002</v>
      </c>
    </row>
    <row r="1184" spans="1:23" x14ac:dyDescent="0.25">
      <c r="A1184" t="s">
        <v>4311</v>
      </c>
      <c r="B1184" s="1">
        <v>43092</v>
      </c>
      <c r="C1184" t="s">
        <v>4312</v>
      </c>
      <c r="D1184" t="s">
        <v>4313</v>
      </c>
      <c r="E1184" t="s">
        <v>4314</v>
      </c>
      <c r="F1184" s="1">
        <v>43087</v>
      </c>
      <c r="G1184">
        <v>1</v>
      </c>
      <c r="H1184">
        <v>73214</v>
      </c>
      <c r="I1184">
        <v>221</v>
      </c>
      <c r="J1184">
        <v>165</v>
      </c>
      <c r="K1184">
        <v>578</v>
      </c>
      <c r="L1184" t="b">
        <v>0</v>
      </c>
      <c r="M1184" t="b">
        <v>0</v>
      </c>
      <c r="N1184" t="b">
        <v>0</v>
      </c>
      <c r="O1184">
        <v>5</v>
      </c>
      <c r="P1184">
        <v>6</v>
      </c>
      <c r="Q1184" s="2">
        <v>0</v>
      </c>
      <c r="R1184" s="2">
        <v>0</v>
      </c>
      <c r="S1184" s="2">
        <v>0.01</v>
      </c>
      <c r="T1184">
        <f t="shared" si="72"/>
        <v>0.4</v>
      </c>
      <c r="U1184">
        <f t="shared" si="73"/>
        <v>5.0000000000000009</v>
      </c>
      <c r="V1184">
        <f t="shared" si="74"/>
        <v>0.286607</v>
      </c>
      <c r="W1184">
        <f t="shared" si="75"/>
        <v>1.5103124500000003</v>
      </c>
    </row>
    <row r="1185" spans="1:23" x14ac:dyDescent="0.25">
      <c r="A1185" t="s">
        <v>4315</v>
      </c>
      <c r="B1185" s="1">
        <v>43086</v>
      </c>
      <c r="C1185" t="s">
        <v>4316</v>
      </c>
      <c r="D1185" t="s">
        <v>3970</v>
      </c>
      <c r="E1185" t="s">
        <v>4317</v>
      </c>
      <c r="F1185" s="1">
        <v>43080</v>
      </c>
      <c r="G1185">
        <v>1</v>
      </c>
      <c r="H1185">
        <v>315116</v>
      </c>
      <c r="I1185">
        <v>4866</v>
      </c>
      <c r="J1185">
        <v>91</v>
      </c>
      <c r="K1185">
        <v>219</v>
      </c>
      <c r="L1185" t="b">
        <v>0</v>
      </c>
      <c r="M1185" t="b">
        <v>0</v>
      </c>
      <c r="N1185" t="b">
        <v>0</v>
      </c>
      <c r="O1185">
        <v>6</v>
      </c>
      <c r="P1185">
        <v>6</v>
      </c>
      <c r="Q1185" s="2">
        <v>0.02</v>
      </c>
      <c r="R1185" s="2">
        <v>0</v>
      </c>
      <c r="S1185" s="2">
        <v>0</v>
      </c>
      <c r="T1185">
        <f t="shared" si="72"/>
        <v>0.4</v>
      </c>
      <c r="U1185">
        <f t="shared" si="73"/>
        <v>4.8000000000000007</v>
      </c>
      <c r="V1185">
        <f t="shared" si="74"/>
        <v>0.35755800000000004</v>
      </c>
      <c r="W1185">
        <f t="shared" si="75"/>
        <v>1.4851453000000003</v>
      </c>
    </row>
    <row r="1186" spans="1:23" x14ac:dyDescent="0.25">
      <c r="A1186" t="s">
        <v>4318</v>
      </c>
      <c r="B1186" s="1">
        <v>43138</v>
      </c>
      <c r="C1186" t="s">
        <v>4319</v>
      </c>
      <c r="D1186" t="s">
        <v>1935</v>
      </c>
      <c r="E1186" t="s">
        <v>4320</v>
      </c>
      <c r="F1186" s="1">
        <v>43131</v>
      </c>
      <c r="G1186">
        <v>1</v>
      </c>
      <c r="H1186">
        <v>392184</v>
      </c>
      <c r="I1186">
        <v>18690</v>
      </c>
      <c r="J1186">
        <v>586</v>
      </c>
      <c r="K1186">
        <v>2576</v>
      </c>
      <c r="L1186" t="b">
        <v>0</v>
      </c>
      <c r="M1186" t="b">
        <v>0</v>
      </c>
      <c r="N1186" t="b">
        <v>0</v>
      </c>
      <c r="O1186">
        <v>7</v>
      </c>
      <c r="P1186">
        <v>6</v>
      </c>
      <c r="Q1186" s="2">
        <v>0.05</v>
      </c>
      <c r="R1186" s="2">
        <v>0</v>
      </c>
      <c r="S1186" s="2">
        <v>0.01</v>
      </c>
      <c r="T1186">
        <f t="shared" si="72"/>
        <v>0.4</v>
      </c>
      <c r="U1186">
        <f t="shared" si="73"/>
        <v>4.6000000000000005</v>
      </c>
      <c r="V1186">
        <f t="shared" si="74"/>
        <v>0.94609200000000016</v>
      </c>
      <c r="W1186">
        <f t="shared" si="75"/>
        <v>1.6411322000000002</v>
      </c>
    </row>
    <row r="1187" spans="1:23" x14ac:dyDescent="0.25">
      <c r="A1187" t="s">
        <v>4321</v>
      </c>
      <c r="B1187" s="1">
        <v>43265</v>
      </c>
      <c r="C1187" t="s">
        <v>4322</v>
      </c>
      <c r="D1187" t="s">
        <v>4005</v>
      </c>
      <c r="E1187" t="s">
        <v>4323</v>
      </c>
      <c r="F1187" s="1">
        <v>43244</v>
      </c>
      <c r="G1187">
        <v>1</v>
      </c>
      <c r="H1187">
        <v>30599645</v>
      </c>
      <c r="I1187">
        <v>455949</v>
      </c>
      <c r="J1187">
        <v>42374</v>
      </c>
      <c r="K1187">
        <v>25679</v>
      </c>
      <c r="L1187" t="b">
        <v>0</v>
      </c>
      <c r="M1187" t="b">
        <v>0</v>
      </c>
      <c r="N1187" t="b">
        <v>0</v>
      </c>
      <c r="O1187">
        <v>21</v>
      </c>
      <c r="P1187">
        <v>20</v>
      </c>
      <c r="Q1187" s="2">
        <v>0.01</v>
      </c>
      <c r="R1187" s="2">
        <v>0</v>
      </c>
      <c r="S1187" s="2">
        <v>0</v>
      </c>
      <c r="T1187">
        <f t="shared" si="72"/>
        <v>0.4</v>
      </c>
      <c r="U1187">
        <f t="shared" si="73"/>
        <v>15.8</v>
      </c>
      <c r="V1187">
        <f t="shared" si="74"/>
        <v>15.399822499999999</v>
      </c>
      <c r="W1187">
        <f t="shared" si="75"/>
        <v>9.4999378750000005</v>
      </c>
    </row>
    <row r="1188" spans="1:23" x14ac:dyDescent="0.25">
      <c r="A1188" t="s">
        <v>4324</v>
      </c>
      <c r="B1188" s="1">
        <v>43090</v>
      </c>
      <c r="C1188" t="s">
        <v>4325</v>
      </c>
      <c r="D1188" t="s">
        <v>4326</v>
      </c>
      <c r="E1188" t="s">
        <v>4327</v>
      </c>
      <c r="F1188" s="1">
        <v>43083</v>
      </c>
      <c r="G1188">
        <v>1</v>
      </c>
      <c r="H1188">
        <v>2181296</v>
      </c>
      <c r="I1188">
        <v>69312</v>
      </c>
      <c r="J1188">
        <v>2534</v>
      </c>
      <c r="K1188">
        <v>2100</v>
      </c>
      <c r="L1188" t="b">
        <v>0</v>
      </c>
      <c r="M1188" t="b">
        <v>0</v>
      </c>
      <c r="N1188" t="b">
        <v>0</v>
      </c>
      <c r="O1188">
        <v>7</v>
      </c>
      <c r="P1188">
        <v>6</v>
      </c>
      <c r="Q1188" s="2">
        <v>0.03</v>
      </c>
      <c r="R1188" s="2">
        <v>0</v>
      </c>
      <c r="S1188" s="2">
        <v>0</v>
      </c>
      <c r="T1188">
        <f t="shared" si="72"/>
        <v>0.4</v>
      </c>
      <c r="U1188">
        <f t="shared" si="73"/>
        <v>4.6000000000000005</v>
      </c>
      <c r="V1188">
        <f t="shared" si="74"/>
        <v>1.3906479999999999</v>
      </c>
      <c r="W1188">
        <f t="shared" si="75"/>
        <v>1.7967268000000001</v>
      </c>
    </row>
    <row r="1189" spans="1:23" x14ac:dyDescent="0.25">
      <c r="A1189" t="s">
        <v>4328</v>
      </c>
      <c r="B1189" s="1">
        <v>43126</v>
      </c>
      <c r="C1189" t="s">
        <v>4329</v>
      </c>
      <c r="D1189" t="s">
        <v>4330</v>
      </c>
      <c r="E1189" t="s">
        <v>4331</v>
      </c>
      <c r="F1189" s="1">
        <v>43119</v>
      </c>
      <c r="G1189">
        <v>1</v>
      </c>
      <c r="H1189">
        <v>808361</v>
      </c>
      <c r="I1189">
        <v>11092</v>
      </c>
      <c r="J1189">
        <v>1240</v>
      </c>
      <c r="K1189">
        <v>4180</v>
      </c>
      <c r="L1189" t="b">
        <v>0</v>
      </c>
      <c r="M1189" t="b">
        <v>0</v>
      </c>
      <c r="N1189" t="b">
        <v>0</v>
      </c>
      <c r="O1189">
        <v>7</v>
      </c>
      <c r="P1189">
        <v>7</v>
      </c>
      <c r="Q1189" s="2">
        <v>0.01</v>
      </c>
      <c r="R1189" s="2">
        <v>0</v>
      </c>
      <c r="S1189" s="2">
        <v>0.01</v>
      </c>
      <c r="T1189">
        <f t="shared" si="72"/>
        <v>0.4</v>
      </c>
      <c r="U1189">
        <f t="shared" si="73"/>
        <v>5.6000000000000005</v>
      </c>
      <c r="V1189">
        <f t="shared" si="74"/>
        <v>0.75418050000000003</v>
      </c>
      <c r="W1189">
        <f t="shared" si="75"/>
        <v>1.823963175</v>
      </c>
    </row>
    <row r="1190" spans="1:23" x14ac:dyDescent="0.25">
      <c r="A1190" t="s">
        <v>4332</v>
      </c>
      <c r="B1190" s="1">
        <v>43117</v>
      </c>
      <c r="C1190" t="s">
        <v>4333</v>
      </c>
      <c r="D1190" t="s">
        <v>4334</v>
      </c>
      <c r="E1190" t="s">
        <v>4335</v>
      </c>
      <c r="F1190" s="1">
        <v>43113</v>
      </c>
      <c r="G1190">
        <v>1</v>
      </c>
      <c r="H1190">
        <v>3640</v>
      </c>
      <c r="I1190">
        <v>54</v>
      </c>
      <c r="J1190">
        <v>1</v>
      </c>
      <c r="K1190">
        <v>4</v>
      </c>
      <c r="L1190" t="b">
        <v>0</v>
      </c>
      <c r="M1190" t="b">
        <v>0</v>
      </c>
      <c r="N1190" t="b">
        <v>0</v>
      </c>
      <c r="O1190">
        <v>4</v>
      </c>
      <c r="P1190">
        <v>1</v>
      </c>
      <c r="Q1190" s="2">
        <v>0.01</v>
      </c>
      <c r="R1190" s="2">
        <v>0</v>
      </c>
      <c r="S1190" s="2">
        <v>0</v>
      </c>
      <c r="T1190">
        <f t="shared" si="72"/>
        <v>0.4</v>
      </c>
      <c r="U1190">
        <f t="shared" si="73"/>
        <v>0.19999999999999996</v>
      </c>
      <c r="V1190">
        <f t="shared" si="74"/>
        <v>0.10182000000000001</v>
      </c>
      <c r="W1190">
        <f t="shared" si="75"/>
        <v>0.24563700000000002</v>
      </c>
    </row>
    <row r="1191" spans="1:23" x14ac:dyDescent="0.25">
      <c r="A1191" t="s">
        <v>4336</v>
      </c>
      <c r="B1191" s="1">
        <v>43151</v>
      </c>
      <c r="C1191" t="s">
        <v>4337</v>
      </c>
      <c r="D1191" t="s">
        <v>601</v>
      </c>
      <c r="E1191" t="s">
        <v>4338</v>
      </c>
      <c r="F1191" s="1">
        <v>43141</v>
      </c>
      <c r="G1191">
        <v>1</v>
      </c>
      <c r="H1191">
        <v>1520884</v>
      </c>
      <c r="I1191">
        <v>17200</v>
      </c>
      <c r="J1191">
        <v>939</v>
      </c>
      <c r="K1191">
        <v>1359</v>
      </c>
      <c r="L1191" t="b">
        <v>0</v>
      </c>
      <c r="M1191" t="b">
        <v>0</v>
      </c>
      <c r="N1191" t="b">
        <v>0</v>
      </c>
      <c r="O1191">
        <v>10</v>
      </c>
      <c r="P1191">
        <v>10</v>
      </c>
      <c r="Q1191" s="2">
        <v>0.01</v>
      </c>
      <c r="R1191" s="2">
        <v>0</v>
      </c>
      <c r="S1191" s="2">
        <v>0</v>
      </c>
      <c r="T1191">
        <f t="shared" si="72"/>
        <v>0.4</v>
      </c>
      <c r="U1191">
        <f t="shared" si="73"/>
        <v>8</v>
      </c>
      <c r="V1191">
        <f t="shared" si="74"/>
        <v>0.86044199999999993</v>
      </c>
      <c r="W1191">
        <f t="shared" si="75"/>
        <v>2.4611547000000003</v>
      </c>
    </row>
    <row r="1192" spans="1:23" x14ac:dyDescent="0.25">
      <c r="A1192" t="s">
        <v>4339</v>
      </c>
      <c r="B1192" s="1">
        <v>43265</v>
      </c>
      <c r="C1192" t="s">
        <v>4340</v>
      </c>
      <c r="D1192" t="s">
        <v>4341</v>
      </c>
      <c r="E1192" t="s">
        <v>4342</v>
      </c>
      <c r="F1192" s="1">
        <v>43242</v>
      </c>
      <c r="G1192">
        <v>1</v>
      </c>
      <c r="H1192">
        <v>1165339</v>
      </c>
      <c r="I1192">
        <v>20248</v>
      </c>
      <c r="J1192">
        <v>668</v>
      </c>
      <c r="K1192">
        <v>2261</v>
      </c>
      <c r="L1192" t="b">
        <v>0</v>
      </c>
      <c r="M1192" t="b">
        <v>0</v>
      </c>
      <c r="N1192" t="b">
        <v>0</v>
      </c>
      <c r="O1192">
        <v>23</v>
      </c>
      <c r="P1192">
        <v>21</v>
      </c>
      <c r="Q1192" s="2">
        <v>0.02</v>
      </c>
      <c r="R1192" s="2">
        <v>0</v>
      </c>
      <c r="S1192" s="2">
        <v>0</v>
      </c>
      <c r="T1192">
        <f t="shared" si="72"/>
        <v>0.4</v>
      </c>
      <c r="U1192">
        <f t="shared" si="73"/>
        <v>16.400000000000002</v>
      </c>
      <c r="V1192">
        <f t="shared" si="74"/>
        <v>0.78266949999999991</v>
      </c>
      <c r="W1192">
        <f t="shared" si="75"/>
        <v>4.5339343250000006</v>
      </c>
    </row>
    <row r="1193" spans="1:23" x14ac:dyDescent="0.25">
      <c r="A1193" t="s">
        <v>4343</v>
      </c>
      <c r="B1193" s="1">
        <v>43160</v>
      </c>
      <c r="C1193" t="s">
        <v>4344</v>
      </c>
      <c r="D1193" t="s">
        <v>818</v>
      </c>
      <c r="E1193" t="s">
        <v>4345</v>
      </c>
      <c r="F1193" s="1">
        <v>43159</v>
      </c>
      <c r="G1193">
        <v>1</v>
      </c>
      <c r="H1193">
        <v>455015</v>
      </c>
      <c r="I1193">
        <v>7556</v>
      </c>
      <c r="J1193">
        <v>136</v>
      </c>
      <c r="K1193">
        <v>252</v>
      </c>
      <c r="L1193" t="b">
        <v>0</v>
      </c>
      <c r="M1193" t="b">
        <v>0</v>
      </c>
      <c r="N1193" t="b">
        <v>0</v>
      </c>
      <c r="O1193">
        <v>1</v>
      </c>
      <c r="P1193">
        <v>1</v>
      </c>
      <c r="Q1193" s="2">
        <v>0.02</v>
      </c>
      <c r="R1193" s="2">
        <v>0</v>
      </c>
      <c r="S1193" s="2">
        <v>0</v>
      </c>
      <c r="T1193">
        <f t="shared" si="72"/>
        <v>0.4</v>
      </c>
      <c r="U1193">
        <f t="shared" si="73"/>
        <v>0.8</v>
      </c>
      <c r="V1193">
        <f t="shared" si="74"/>
        <v>0.42750750000000004</v>
      </c>
      <c r="W1193">
        <f t="shared" si="75"/>
        <v>0.50962762500000003</v>
      </c>
    </row>
    <row r="1194" spans="1:23" x14ac:dyDescent="0.25">
      <c r="A1194" t="s">
        <v>4346</v>
      </c>
      <c r="B1194" s="1">
        <v>43053</v>
      </c>
      <c r="C1194" t="s">
        <v>4347</v>
      </c>
      <c r="D1194" t="s">
        <v>2418</v>
      </c>
      <c r="E1194" t="s">
        <v>4348</v>
      </c>
      <c r="F1194" s="1">
        <v>43048</v>
      </c>
      <c r="G1194">
        <v>1</v>
      </c>
      <c r="H1194">
        <v>762616</v>
      </c>
      <c r="I1194">
        <v>20159</v>
      </c>
      <c r="J1194">
        <v>336</v>
      </c>
      <c r="K1194">
        <v>899</v>
      </c>
      <c r="L1194" t="b">
        <v>0</v>
      </c>
      <c r="M1194" t="b">
        <v>0</v>
      </c>
      <c r="N1194" t="b">
        <v>0</v>
      </c>
      <c r="O1194">
        <v>5</v>
      </c>
      <c r="P1194">
        <v>1</v>
      </c>
      <c r="Q1194" s="2">
        <v>0.03</v>
      </c>
      <c r="R1194" s="2">
        <v>0</v>
      </c>
      <c r="S1194" s="2">
        <v>0</v>
      </c>
      <c r="T1194">
        <f t="shared" si="72"/>
        <v>0.4</v>
      </c>
      <c r="U1194">
        <f t="shared" si="73"/>
        <v>0</v>
      </c>
      <c r="V1194">
        <f t="shared" si="74"/>
        <v>0.68130800000000002</v>
      </c>
      <c r="W1194">
        <f t="shared" si="75"/>
        <v>0.39845780000000003</v>
      </c>
    </row>
    <row r="1195" spans="1:23" x14ac:dyDescent="0.25">
      <c r="A1195" t="s">
        <v>4349</v>
      </c>
      <c r="B1195" s="1">
        <v>43197</v>
      </c>
      <c r="C1195" t="s">
        <v>4350</v>
      </c>
      <c r="D1195" t="s">
        <v>4351</v>
      </c>
      <c r="E1195" t="s">
        <v>4352</v>
      </c>
      <c r="F1195" s="1">
        <v>43187</v>
      </c>
      <c r="G1195">
        <v>1</v>
      </c>
      <c r="H1195">
        <v>3105328</v>
      </c>
      <c r="I1195">
        <v>4275</v>
      </c>
      <c r="J1195">
        <v>1805</v>
      </c>
      <c r="K1195">
        <v>686</v>
      </c>
      <c r="L1195" t="b">
        <v>0</v>
      </c>
      <c r="M1195" t="b">
        <v>0</v>
      </c>
      <c r="N1195" t="b">
        <v>0</v>
      </c>
      <c r="O1195">
        <v>10</v>
      </c>
      <c r="P1195">
        <v>6</v>
      </c>
      <c r="Q1195" s="2">
        <v>0</v>
      </c>
      <c r="R1195" s="2">
        <v>0</v>
      </c>
      <c r="S1195" s="2">
        <v>0</v>
      </c>
      <c r="T1195">
        <f t="shared" si="72"/>
        <v>0.4</v>
      </c>
      <c r="U1195">
        <f t="shared" si="73"/>
        <v>4.0000000000000009</v>
      </c>
      <c r="V1195">
        <f t="shared" si="74"/>
        <v>1.5526639999999998</v>
      </c>
      <c r="W1195">
        <f t="shared" si="75"/>
        <v>1.7034324000000001</v>
      </c>
    </row>
    <row r="1196" spans="1:23" x14ac:dyDescent="0.25">
      <c r="A1196" t="s">
        <v>4353</v>
      </c>
      <c r="B1196" s="1">
        <v>43160</v>
      </c>
      <c r="C1196" t="s">
        <v>4354</v>
      </c>
      <c r="D1196" t="s">
        <v>4355</v>
      </c>
      <c r="E1196" t="s">
        <v>4356</v>
      </c>
      <c r="F1196" s="1">
        <v>43151</v>
      </c>
      <c r="G1196">
        <v>1</v>
      </c>
      <c r="H1196">
        <v>3680427</v>
      </c>
      <c r="I1196">
        <v>66530</v>
      </c>
      <c r="J1196">
        <v>1979</v>
      </c>
      <c r="K1196">
        <v>15937</v>
      </c>
      <c r="L1196" t="b">
        <v>0</v>
      </c>
      <c r="M1196" t="b">
        <v>0</v>
      </c>
      <c r="N1196" t="b">
        <v>0</v>
      </c>
      <c r="O1196">
        <v>9</v>
      </c>
      <c r="P1196">
        <v>9</v>
      </c>
      <c r="Q1196" s="2">
        <v>0.02</v>
      </c>
      <c r="R1196" s="2">
        <v>0</v>
      </c>
      <c r="S1196" s="2">
        <v>0</v>
      </c>
      <c r="T1196">
        <f t="shared" si="72"/>
        <v>0.4</v>
      </c>
      <c r="U1196">
        <f t="shared" si="73"/>
        <v>7.2</v>
      </c>
      <c r="V1196">
        <f t="shared" si="74"/>
        <v>2.0402135000000001</v>
      </c>
      <c r="W1196">
        <f t="shared" si="75"/>
        <v>2.6740747250000001</v>
      </c>
    </row>
    <row r="1197" spans="1:23" x14ac:dyDescent="0.25">
      <c r="A1197" t="s">
        <v>4357</v>
      </c>
      <c r="B1197" s="1">
        <v>43069</v>
      </c>
      <c r="C1197" t="s">
        <v>4358</v>
      </c>
      <c r="D1197" t="s">
        <v>4359</v>
      </c>
      <c r="E1197" t="s">
        <v>4360</v>
      </c>
      <c r="F1197" s="1">
        <v>43063</v>
      </c>
      <c r="G1197">
        <v>1</v>
      </c>
      <c r="H1197">
        <v>28434</v>
      </c>
      <c r="I1197">
        <v>387</v>
      </c>
      <c r="J1197">
        <v>32</v>
      </c>
      <c r="K1197">
        <v>45</v>
      </c>
      <c r="L1197" t="b">
        <v>0</v>
      </c>
      <c r="M1197" t="b">
        <v>0</v>
      </c>
      <c r="N1197" t="b">
        <v>0</v>
      </c>
      <c r="O1197">
        <v>6</v>
      </c>
      <c r="P1197">
        <v>5</v>
      </c>
      <c r="Q1197" s="2">
        <v>0.01</v>
      </c>
      <c r="R1197" s="2">
        <v>0</v>
      </c>
      <c r="S1197" s="2">
        <v>0</v>
      </c>
      <c r="T1197">
        <f t="shared" si="72"/>
        <v>0.4</v>
      </c>
      <c r="U1197">
        <f t="shared" si="73"/>
        <v>3.8</v>
      </c>
      <c r="V1197">
        <f t="shared" si="74"/>
        <v>0.114217</v>
      </c>
      <c r="W1197">
        <f t="shared" si="75"/>
        <v>1.14997595</v>
      </c>
    </row>
    <row r="1198" spans="1:23" x14ac:dyDescent="0.25">
      <c r="A1198" t="s">
        <v>4361</v>
      </c>
      <c r="B1198" s="1">
        <v>43108</v>
      </c>
      <c r="C1198" t="s">
        <v>4362</v>
      </c>
      <c r="D1198" t="s">
        <v>1213</v>
      </c>
      <c r="E1198" t="s">
        <v>4363</v>
      </c>
      <c r="F1198" s="1">
        <v>43107</v>
      </c>
      <c r="G1198">
        <v>1</v>
      </c>
      <c r="H1198">
        <v>1357584</v>
      </c>
      <c r="I1198">
        <v>9762</v>
      </c>
      <c r="J1198">
        <v>345</v>
      </c>
      <c r="K1198">
        <v>4741</v>
      </c>
      <c r="L1198" t="b">
        <v>0</v>
      </c>
      <c r="M1198" t="b">
        <v>0</v>
      </c>
      <c r="N1198" t="b">
        <v>0</v>
      </c>
      <c r="O1198">
        <v>1</v>
      </c>
      <c r="P1198">
        <v>1</v>
      </c>
      <c r="Q1198" s="2">
        <v>0.01</v>
      </c>
      <c r="R1198" s="2">
        <v>0</v>
      </c>
      <c r="S1198" s="2">
        <v>0</v>
      </c>
      <c r="T1198">
        <f t="shared" si="72"/>
        <v>0.4</v>
      </c>
      <c r="U1198">
        <f t="shared" si="73"/>
        <v>0.8</v>
      </c>
      <c r="V1198">
        <f t="shared" si="74"/>
        <v>0.77879199999999993</v>
      </c>
      <c r="W1198">
        <f t="shared" si="75"/>
        <v>0.63257720000000006</v>
      </c>
    </row>
    <row r="1199" spans="1:23" x14ac:dyDescent="0.25">
      <c r="A1199" t="s">
        <v>4364</v>
      </c>
      <c r="B1199" s="1">
        <v>43053</v>
      </c>
      <c r="C1199" t="s">
        <v>4365</v>
      </c>
      <c r="D1199" t="s">
        <v>730</v>
      </c>
      <c r="E1199" t="s">
        <v>4366</v>
      </c>
      <c r="F1199" s="1">
        <v>43047</v>
      </c>
      <c r="G1199">
        <v>1</v>
      </c>
      <c r="H1199">
        <v>470191</v>
      </c>
      <c r="I1199">
        <v>4037</v>
      </c>
      <c r="J1199">
        <v>430</v>
      </c>
      <c r="K1199">
        <v>1553</v>
      </c>
      <c r="L1199" t="b">
        <v>0</v>
      </c>
      <c r="M1199" t="b">
        <v>0</v>
      </c>
      <c r="N1199" t="b">
        <v>0</v>
      </c>
      <c r="O1199">
        <v>6</v>
      </c>
      <c r="P1199">
        <v>1</v>
      </c>
      <c r="Q1199" s="2">
        <v>0.01</v>
      </c>
      <c r="R1199" s="2">
        <v>0</v>
      </c>
      <c r="S1199" s="2">
        <v>0</v>
      </c>
      <c r="T1199">
        <f t="shared" si="72"/>
        <v>0.4</v>
      </c>
      <c r="U1199">
        <f t="shared" si="73"/>
        <v>-0.19999999999999996</v>
      </c>
      <c r="V1199">
        <f t="shared" si="74"/>
        <v>0.33509549999999999</v>
      </c>
      <c r="W1199">
        <f t="shared" si="75"/>
        <v>0.22728342500000004</v>
      </c>
    </row>
    <row r="1200" spans="1:23" x14ac:dyDescent="0.25">
      <c r="A1200" t="s">
        <v>4367</v>
      </c>
      <c r="B1200" s="1">
        <v>43175</v>
      </c>
      <c r="C1200" t="s">
        <v>4368</v>
      </c>
      <c r="D1200" t="s">
        <v>601</v>
      </c>
      <c r="E1200" t="s">
        <v>4369</v>
      </c>
      <c r="F1200" s="1">
        <v>43167</v>
      </c>
      <c r="G1200">
        <v>1</v>
      </c>
      <c r="H1200">
        <v>4807512</v>
      </c>
      <c r="I1200">
        <v>111866</v>
      </c>
      <c r="J1200">
        <v>3883</v>
      </c>
      <c r="K1200">
        <v>9136</v>
      </c>
      <c r="L1200" t="b">
        <v>0</v>
      </c>
      <c r="M1200" t="b">
        <v>0</v>
      </c>
      <c r="N1200" t="b">
        <v>0</v>
      </c>
      <c r="O1200">
        <v>8</v>
      </c>
      <c r="P1200">
        <v>8</v>
      </c>
      <c r="Q1200" s="2">
        <v>0.02</v>
      </c>
      <c r="R1200" s="2">
        <v>0</v>
      </c>
      <c r="S1200" s="2">
        <v>0</v>
      </c>
      <c r="T1200">
        <f t="shared" si="72"/>
        <v>0.4</v>
      </c>
      <c r="U1200">
        <f t="shared" si="73"/>
        <v>6.4</v>
      </c>
      <c r="V1200">
        <f t="shared" si="74"/>
        <v>2.6037560000000002</v>
      </c>
      <c r="W1200">
        <f t="shared" si="75"/>
        <v>2.6713146000000001</v>
      </c>
    </row>
    <row r="1201" spans="1:23" x14ac:dyDescent="0.25">
      <c r="A1201" t="s">
        <v>4370</v>
      </c>
      <c r="B1201" s="1">
        <v>43084</v>
      </c>
      <c r="C1201" t="s">
        <v>4371</v>
      </c>
      <c r="D1201" t="s">
        <v>4372</v>
      </c>
      <c r="E1201" t="s">
        <v>4373</v>
      </c>
      <c r="F1201" s="1">
        <v>43079</v>
      </c>
      <c r="G1201">
        <v>1</v>
      </c>
      <c r="H1201">
        <v>42034</v>
      </c>
      <c r="I1201">
        <v>444</v>
      </c>
      <c r="J1201">
        <v>226</v>
      </c>
      <c r="K1201">
        <v>669</v>
      </c>
      <c r="L1201" t="b">
        <v>0</v>
      </c>
      <c r="M1201" t="b">
        <v>0</v>
      </c>
      <c r="N1201" t="b">
        <v>0</v>
      </c>
      <c r="O1201">
        <v>5</v>
      </c>
      <c r="P1201">
        <v>4</v>
      </c>
      <c r="Q1201" s="2">
        <v>0.01</v>
      </c>
      <c r="R1201" s="2">
        <v>-0.01</v>
      </c>
      <c r="S1201" s="2">
        <v>0.02</v>
      </c>
      <c r="T1201">
        <f t="shared" si="72"/>
        <v>0.4</v>
      </c>
      <c r="U1201">
        <f t="shared" si="73"/>
        <v>3</v>
      </c>
      <c r="V1201">
        <f t="shared" si="74"/>
        <v>0.47101700000000002</v>
      </c>
      <c r="W1201">
        <f t="shared" si="75"/>
        <v>1.0748559500000001</v>
      </c>
    </row>
    <row r="1202" spans="1:23" x14ac:dyDescent="0.25">
      <c r="A1202" t="s">
        <v>4374</v>
      </c>
      <c r="B1202" s="1">
        <v>43208</v>
      </c>
      <c r="C1202" t="s">
        <v>4375</v>
      </c>
      <c r="D1202" t="s">
        <v>4376</v>
      </c>
      <c r="E1202" t="s">
        <v>4377</v>
      </c>
      <c r="F1202" s="1">
        <v>43199</v>
      </c>
      <c r="G1202">
        <v>1</v>
      </c>
      <c r="H1202">
        <v>196212</v>
      </c>
      <c r="I1202">
        <v>1694</v>
      </c>
      <c r="J1202">
        <v>68</v>
      </c>
      <c r="K1202">
        <v>69</v>
      </c>
      <c r="L1202" t="b">
        <v>0</v>
      </c>
      <c r="M1202" t="b">
        <v>0</v>
      </c>
      <c r="N1202" t="b">
        <v>0</v>
      </c>
      <c r="O1202">
        <v>9</v>
      </c>
      <c r="P1202">
        <v>5</v>
      </c>
      <c r="Q1202" s="2">
        <v>0.01</v>
      </c>
      <c r="R1202" s="2">
        <v>0</v>
      </c>
      <c r="S1202" s="2">
        <v>0</v>
      </c>
      <c r="T1202">
        <f t="shared" si="72"/>
        <v>0.4</v>
      </c>
      <c r="U1202">
        <f t="shared" si="73"/>
        <v>3.2</v>
      </c>
      <c r="V1202">
        <f t="shared" si="74"/>
        <v>0.198106</v>
      </c>
      <c r="W1202">
        <f t="shared" si="75"/>
        <v>1.0293371</v>
      </c>
    </row>
    <row r="1203" spans="1:23" x14ac:dyDescent="0.25">
      <c r="A1203" t="s">
        <v>4378</v>
      </c>
      <c r="B1203" s="1">
        <v>43078</v>
      </c>
      <c r="C1203" t="s">
        <v>4379</v>
      </c>
      <c r="D1203" t="s">
        <v>218</v>
      </c>
      <c r="E1203" t="s">
        <v>4380</v>
      </c>
      <c r="F1203" s="1">
        <v>43073</v>
      </c>
      <c r="G1203">
        <v>1</v>
      </c>
      <c r="H1203">
        <v>10511</v>
      </c>
      <c r="I1203">
        <v>110</v>
      </c>
      <c r="J1203">
        <v>1</v>
      </c>
      <c r="K1203">
        <v>7</v>
      </c>
      <c r="L1203" t="b">
        <v>0</v>
      </c>
      <c r="M1203" t="b">
        <v>0</v>
      </c>
      <c r="N1203" t="b">
        <v>0</v>
      </c>
      <c r="O1203">
        <v>5</v>
      </c>
      <c r="P1203">
        <v>3</v>
      </c>
      <c r="Q1203" s="2">
        <v>0.01</v>
      </c>
      <c r="R1203" s="2">
        <v>0</v>
      </c>
      <c r="S1203" s="2">
        <v>0</v>
      </c>
      <c r="T1203">
        <f t="shared" si="72"/>
        <v>0.4</v>
      </c>
      <c r="U1203">
        <f t="shared" si="73"/>
        <v>2.0000000000000004</v>
      </c>
      <c r="V1203">
        <f t="shared" si="74"/>
        <v>0.1052555</v>
      </c>
      <c r="W1203">
        <f t="shared" si="75"/>
        <v>0.69683942500000018</v>
      </c>
    </row>
    <row r="1204" spans="1:23" x14ac:dyDescent="0.25">
      <c r="A1204" t="s">
        <v>4381</v>
      </c>
      <c r="B1204" s="1">
        <v>43178</v>
      </c>
      <c r="C1204" t="s">
        <v>4382</v>
      </c>
      <c r="D1204" t="s">
        <v>4383</v>
      </c>
      <c r="E1204" t="s">
        <v>4384</v>
      </c>
      <c r="F1204" s="1">
        <v>43166</v>
      </c>
      <c r="G1204">
        <v>1</v>
      </c>
      <c r="H1204">
        <v>281678</v>
      </c>
      <c r="I1204">
        <v>6171</v>
      </c>
      <c r="J1204">
        <v>395</v>
      </c>
      <c r="K1204">
        <v>405</v>
      </c>
      <c r="L1204" t="b">
        <v>0</v>
      </c>
      <c r="M1204" t="b">
        <v>0</v>
      </c>
      <c r="N1204" t="b">
        <v>0</v>
      </c>
      <c r="O1204">
        <v>12</v>
      </c>
      <c r="P1204">
        <v>8</v>
      </c>
      <c r="Q1204" s="2">
        <v>0.02</v>
      </c>
      <c r="R1204" s="2">
        <v>0</v>
      </c>
      <c r="S1204" s="2">
        <v>0</v>
      </c>
      <c r="T1204">
        <f t="shared" si="72"/>
        <v>0.4</v>
      </c>
      <c r="U1204">
        <f t="shared" si="73"/>
        <v>5.6000000000000005</v>
      </c>
      <c r="V1204">
        <f t="shared" si="74"/>
        <v>0.340839</v>
      </c>
      <c r="W1204">
        <f t="shared" si="75"/>
        <v>1.67929365</v>
      </c>
    </row>
    <row r="1205" spans="1:23" x14ac:dyDescent="0.25">
      <c r="A1205" t="s">
        <v>4385</v>
      </c>
      <c r="B1205" s="1">
        <v>43074</v>
      </c>
      <c r="C1205" t="s">
        <v>4386</v>
      </c>
      <c r="D1205" t="s">
        <v>1372</v>
      </c>
      <c r="E1205" t="s">
        <v>4387</v>
      </c>
      <c r="F1205" s="1">
        <v>43067</v>
      </c>
      <c r="G1205">
        <v>1</v>
      </c>
      <c r="H1205">
        <v>647516</v>
      </c>
      <c r="I1205">
        <v>33556</v>
      </c>
      <c r="J1205">
        <v>572</v>
      </c>
      <c r="K1205">
        <v>1472</v>
      </c>
      <c r="L1205" t="b">
        <v>0</v>
      </c>
      <c r="M1205" t="b">
        <v>0</v>
      </c>
      <c r="N1205" t="b">
        <v>0</v>
      </c>
      <c r="O1205">
        <v>7</v>
      </c>
      <c r="P1205">
        <v>5</v>
      </c>
      <c r="Q1205" s="2">
        <v>0.05</v>
      </c>
      <c r="R1205" s="2">
        <v>0</v>
      </c>
      <c r="S1205" s="2">
        <v>0</v>
      </c>
      <c r="T1205">
        <f t="shared" si="72"/>
        <v>0.4</v>
      </c>
      <c r="U1205">
        <f t="shared" si="73"/>
        <v>3.6</v>
      </c>
      <c r="V1205">
        <f t="shared" si="74"/>
        <v>0.8237580000000001</v>
      </c>
      <c r="W1205">
        <f t="shared" si="75"/>
        <v>1.3483153000000001</v>
      </c>
    </row>
    <row r="1206" spans="1:23" x14ac:dyDescent="0.25">
      <c r="A1206" t="s">
        <v>4388</v>
      </c>
      <c r="B1206" s="1">
        <v>43124</v>
      </c>
      <c r="C1206" t="s">
        <v>4389</v>
      </c>
      <c r="D1206" t="s">
        <v>780</v>
      </c>
      <c r="E1206" t="s">
        <v>4390</v>
      </c>
      <c r="F1206" s="1">
        <v>43118</v>
      </c>
      <c r="G1206">
        <v>1</v>
      </c>
      <c r="H1206">
        <v>81267</v>
      </c>
      <c r="I1206">
        <v>782</v>
      </c>
      <c r="J1206">
        <v>71</v>
      </c>
      <c r="K1206">
        <v>213</v>
      </c>
      <c r="L1206" t="b">
        <v>0</v>
      </c>
      <c r="M1206" t="b">
        <v>0</v>
      </c>
      <c r="N1206" t="b">
        <v>0</v>
      </c>
      <c r="O1206">
        <v>6</v>
      </c>
      <c r="P1206">
        <v>3</v>
      </c>
      <c r="Q1206" s="2">
        <v>0.01</v>
      </c>
      <c r="R1206" s="2">
        <v>0</v>
      </c>
      <c r="S1206" s="2">
        <v>0</v>
      </c>
      <c r="T1206">
        <f t="shared" si="72"/>
        <v>0.4</v>
      </c>
      <c r="U1206">
        <f t="shared" si="73"/>
        <v>1.8000000000000003</v>
      </c>
      <c r="V1206">
        <f t="shared" si="74"/>
        <v>0.14063349999999999</v>
      </c>
      <c r="W1206">
        <f t="shared" si="75"/>
        <v>0.65922172500000009</v>
      </c>
    </row>
    <row r="1207" spans="1:23" x14ac:dyDescent="0.25">
      <c r="A1207" t="s">
        <v>4391</v>
      </c>
      <c r="B1207" s="1">
        <v>43151</v>
      </c>
      <c r="C1207" t="s">
        <v>4392</v>
      </c>
      <c r="D1207" t="s">
        <v>41</v>
      </c>
      <c r="E1207" t="s">
        <v>4393</v>
      </c>
      <c r="F1207" s="1">
        <v>43144</v>
      </c>
      <c r="G1207">
        <v>1</v>
      </c>
      <c r="H1207">
        <v>49462</v>
      </c>
      <c r="I1207">
        <v>198</v>
      </c>
      <c r="J1207">
        <v>6</v>
      </c>
      <c r="K1207">
        <v>24</v>
      </c>
      <c r="L1207" t="b">
        <v>0</v>
      </c>
      <c r="M1207" t="b">
        <v>0</v>
      </c>
      <c r="N1207" t="b">
        <v>0</v>
      </c>
      <c r="O1207">
        <v>7</v>
      </c>
      <c r="P1207">
        <v>1</v>
      </c>
      <c r="Q1207" s="2">
        <v>0</v>
      </c>
      <c r="R1207" s="2">
        <v>0</v>
      </c>
      <c r="S1207" s="2">
        <v>0</v>
      </c>
      <c r="T1207">
        <f t="shared" si="72"/>
        <v>0.4</v>
      </c>
      <c r="U1207">
        <f t="shared" si="73"/>
        <v>-0.40000000000000013</v>
      </c>
      <c r="V1207">
        <f t="shared" si="74"/>
        <v>2.4731E-2</v>
      </c>
      <c r="W1207">
        <f t="shared" si="75"/>
        <v>6.865584999999999E-2</v>
      </c>
    </row>
    <row r="1208" spans="1:23" x14ac:dyDescent="0.25">
      <c r="A1208" t="s">
        <v>4394</v>
      </c>
      <c r="B1208" s="1">
        <v>43119</v>
      </c>
      <c r="C1208" t="s">
        <v>4395</v>
      </c>
      <c r="D1208" t="s">
        <v>4396</v>
      </c>
      <c r="E1208" t="s">
        <v>4397</v>
      </c>
      <c r="F1208" s="1">
        <v>43114</v>
      </c>
      <c r="G1208">
        <v>1</v>
      </c>
      <c r="H1208">
        <v>61652</v>
      </c>
      <c r="I1208">
        <v>533</v>
      </c>
      <c r="J1208">
        <v>74</v>
      </c>
      <c r="K1208">
        <v>301</v>
      </c>
      <c r="L1208" t="b">
        <v>0</v>
      </c>
      <c r="M1208" t="b">
        <v>0</v>
      </c>
      <c r="N1208" t="b">
        <v>0</v>
      </c>
      <c r="O1208">
        <v>5</v>
      </c>
      <c r="P1208">
        <v>3</v>
      </c>
      <c r="Q1208" s="2">
        <v>0.01</v>
      </c>
      <c r="R1208" s="2">
        <v>0</v>
      </c>
      <c r="S1208" s="2">
        <v>0</v>
      </c>
      <c r="T1208">
        <f t="shared" si="72"/>
        <v>0.4</v>
      </c>
      <c r="U1208">
        <f t="shared" si="73"/>
        <v>2.0000000000000004</v>
      </c>
      <c r="V1208">
        <f t="shared" si="74"/>
        <v>0.130826</v>
      </c>
      <c r="W1208">
        <f t="shared" si="75"/>
        <v>0.70578910000000017</v>
      </c>
    </row>
    <row r="1209" spans="1:23" x14ac:dyDescent="0.25">
      <c r="A1209" t="s">
        <v>4398</v>
      </c>
      <c r="B1209" s="1">
        <v>43170</v>
      </c>
      <c r="C1209" t="s">
        <v>4399</v>
      </c>
      <c r="D1209" t="s">
        <v>4400</v>
      </c>
      <c r="E1209" t="s">
        <v>4401</v>
      </c>
      <c r="F1209" s="1">
        <v>43162</v>
      </c>
      <c r="G1209">
        <v>1</v>
      </c>
      <c r="H1209">
        <v>108116</v>
      </c>
      <c r="I1209">
        <v>4195</v>
      </c>
      <c r="J1209">
        <v>68</v>
      </c>
      <c r="K1209">
        <v>613</v>
      </c>
      <c r="L1209" t="b">
        <v>0</v>
      </c>
      <c r="M1209" t="b">
        <v>0</v>
      </c>
      <c r="N1209" t="b">
        <v>0</v>
      </c>
      <c r="O1209">
        <v>8</v>
      </c>
      <c r="P1209">
        <v>1</v>
      </c>
      <c r="Q1209" s="2">
        <v>0.04</v>
      </c>
      <c r="R1209" s="2">
        <v>0</v>
      </c>
      <c r="S1209" s="2">
        <v>0.01</v>
      </c>
      <c r="T1209">
        <f t="shared" si="72"/>
        <v>0.4</v>
      </c>
      <c r="U1209">
        <f t="shared" si="73"/>
        <v>-0.60000000000000009</v>
      </c>
      <c r="V1209">
        <f t="shared" si="74"/>
        <v>0.70405800000000007</v>
      </c>
      <c r="W1209">
        <f t="shared" si="75"/>
        <v>0.25642030000000005</v>
      </c>
    </row>
    <row r="1210" spans="1:23" x14ac:dyDescent="0.25">
      <c r="A1210" t="s">
        <v>4402</v>
      </c>
      <c r="B1210" s="1">
        <v>43136</v>
      </c>
      <c r="C1210" t="s">
        <v>4403</v>
      </c>
      <c r="D1210" t="s">
        <v>4404</v>
      </c>
      <c r="E1210" t="s">
        <v>4405</v>
      </c>
      <c r="F1210" s="1">
        <v>41567</v>
      </c>
      <c r="G1210">
        <v>1</v>
      </c>
      <c r="H1210">
        <v>5454</v>
      </c>
      <c r="I1210">
        <v>60</v>
      </c>
      <c r="J1210">
        <v>0</v>
      </c>
      <c r="K1210">
        <v>4</v>
      </c>
      <c r="L1210" t="b">
        <v>0</v>
      </c>
      <c r="M1210" t="b">
        <v>0</v>
      </c>
      <c r="N1210" t="b">
        <v>0</v>
      </c>
      <c r="O1210">
        <v>1569</v>
      </c>
      <c r="P1210">
        <v>2</v>
      </c>
      <c r="Q1210" s="2">
        <v>0.01</v>
      </c>
      <c r="R1210" s="2">
        <v>0</v>
      </c>
      <c r="S1210" s="2">
        <v>0</v>
      </c>
      <c r="T1210">
        <f t="shared" si="72"/>
        <v>0.4</v>
      </c>
      <c r="U1210">
        <f t="shared" si="73"/>
        <v>-311.8</v>
      </c>
      <c r="V1210">
        <f t="shared" si="74"/>
        <v>0.102727</v>
      </c>
      <c r="W1210">
        <f t="shared" si="75"/>
        <v>-77.754045550000001</v>
      </c>
    </row>
    <row r="1211" spans="1:23" x14ac:dyDescent="0.25">
      <c r="A1211" t="s">
        <v>4406</v>
      </c>
      <c r="B1211" s="1">
        <v>43061</v>
      </c>
      <c r="C1211" t="s">
        <v>4407</v>
      </c>
      <c r="D1211" t="s">
        <v>4408</v>
      </c>
      <c r="E1211" t="s">
        <v>4409</v>
      </c>
      <c r="F1211" s="1">
        <v>43056</v>
      </c>
      <c r="G1211">
        <v>1</v>
      </c>
      <c r="H1211">
        <v>129071</v>
      </c>
      <c r="I1211">
        <v>12681</v>
      </c>
      <c r="J1211">
        <v>83</v>
      </c>
      <c r="K1211">
        <v>789</v>
      </c>
      <c r="L1211" t="b">
        <v>0</v>
      </c>
      <c r="M1211" t="b">
        <v>0</v>
      </c>
      <c r="N1211" t="b">
        <v>0</v>
      </c>
      <c r="O1211">
        <v>5</v>
      </c>
      <c r="P1211">
        <v>3</v>
      </c>
      <c r="Q1211" s="2">
        <v>0.1</v>
      </c>
      <c r="R1211" s="2">
        <v>0</v>
      </c>
      <c r="S1211" s="2">
        <v>0.01</v>
      </c>
      <c r="T1211">
        <f t="shared" si="72"/>
        <v>0.4</v>
      </c>
      <c r="U1211">
        <f t="shared" si="73"/>
        <v>2.0000000000000004</v>
      </c>
      <c r="V1211">
        <f t="shared" si="74"/>
        <v>1.3145355000000003</v>
      </c>
      <c r="W1211">
        <f t="shared" si="75"/>
        <v>1.1200874250000001</v>
      </c>
    </row>
    <row r="1212" spans="1:23" x14ac:dyDescent="0.25">
      <c r="A1212" t="s">
        <v>4410</v>
      </c>
      <c r="B1212" s="1">
        <v>43164</v>
      </c>
      <c r="C1212" t="s">
        <v>4411</v>
      </c>
      <c r="D1212" t="s">
        <v>4412</v>
      </c>
      <c r="E1212" t="s">
        <v>4413</v>
      </c>
      <c r="F1212" s="1">
        <v>43150</v>
      </c>
      <c r="G1212">
        <v>1</v>
      </c>
      <c r="H1212">
        <v>1539089</v>
      </c>
      <c r="I1212">
        <v>7657</v>
      </c>
      <c r="J1212">
        <v>856</v>
      </c>
      <c r="K1212">
        <v>7905</v>
      </c>
      <c r="L1212" t="b">
        <v>0</v>
      </c>
      <c r="M1212" t="b">
        <v>0</v>
      </c>
      <c r="N1212" t="b">
        <v>0</v>
      </c>
      <c r="O1212">
        <v>14</v>
      </c>
      <c r="P1212">
        <v>4</v>
      </c>
      <c r="Q1212" s="2">
        <v>0</v>
      </c>
      <c r="R1212" s="2">
        <v>0</v>
      </c>
      <c r="S1212" s="2">
        <v>0.01</v>
      </c>
      <c r="T1212">
        <f t="shared" si="72"/>
        <v>0.4</v>
      </c>
      <c r="U1212">
        <f t="shared" si="73"/>
        <v>1.2000000000000002</v>
      </c>
      <c r="V1212">
        <f t="shared" si="74"/>
        <v>1.0195444999999999</v>
      </c>
      <c r="W1212">
        <f t="shared" si="75"/>
        <v>0.81684057500000007</v>
      </c>
    </row>
    <row r="1213" spans="1:23" x14ac:dyDescent="0.25">
      <c r="A1213" t="s">
        <v>4414</v>
      </c>
      <c r="B1213" s="1">
        <v>43060</v>
      </c>
      <c r="C1213" t="s">
        <v>4415</v>
      </c>
      <c r="D1213" t="s">
        <v>4416</v>
      </c>
      <c r="E1213" t="s">
        <v>4417</v>
      </c>
      <c r="F1213" s="1">
        <v>43053</v>
      </c>
      <c r="G1213">
        <v>1</v>
      </c>
      <c r="H1213">
        <v>3896</v>
      </c>
      <c r="I1213">
        <v>9</v>
      </c>
      <c r="J1213">
        <v>0</v>
      </c>
      <c r="K1213">
        <v>1</v>
      </c>
      <c r="L1213" t="b">
        <v>0</v>
      </c>
      <c r="M1213" t="b">
        <v>0</v>
      </c>
      <c r="N1213" t="b">
        <v>0</v>
      </c>
      <c r="O1213">
        <v>7</v>
      </c>
      <c r="P1213">
        <v>3</v>
      </c>
      <c r="Q1213" s="2">
        <v>0</v>
      </c>
      <c r="R1213" s="2">
        <v>0</v>
      </c>
      <c r="S1213" s="2">
        <v>0</v>
      </c>
      <c r="T1213">
        <f t="shared" si="72"/>
        <v>0.4</v>
      </c>
      <c r="U1213">
        <f t="shared" si="73"/>
        <v>1.6000000000000003</v>
      </c>
      <c r="V1213">
        <f t="shared" si="74"/>
        <v>1.9479999999999999E-3</v>
      </c>
      <c r="W1213">
        <f t="shared" si="75"/>
        <v>0.56068180000000001</v>
      </c>
    </row>
    <row r="1214" spans="1:23" x14ac:dyDescent="0.25">
      <c r="A1214" t="s">
        <v>4418</v>
      </c>
      <c r="B1214" s="1">
        <v>43173</v>
      </c>
      <c r="C1214" t="s">
        <v>4419</v>
      </c>
      <c r="D1214" t="s">
        <v>198</v>
      </c>
      <c r="E1214" t="s">
        <v>4420</v>
      </c>
      <c r="F1214" s="1">
        <v>43166</v>
      </c>
      <c r="G1214">
        <v>1</v>
      </c>
      <c r="H1214">
        <v>4096699</v>
      </c>
      <c r="I1214">
        <v>53194</v>
      </c>
      <c r="J1214">
        <v>1731</v>
      </c>
      <c r="K1214">
        <v>3240</v>
      </c>
      <c r="L1214" t="b">
        <v>0</v>
      </c>
      <c r="M1214" t="b">
        <v>0</v>
      </c>
      <c r="N1214" t="b">
        <v>0</v>
      </c>
      <c r="O1214">
        <v>7</v>
      </c>
      <c r="P1214">
        <v>7</v>
      </c>
      <c r="Q1214" s="2">
        <v>0.01</v>
      </c>
      <c r="R1214" s="2">
        <v>0</v>
      </c>
      <c r="S1214" s="2">
        <v>0</v>
      </c>
      <c r="T1214">
        <f t="shared" si="72"/>
        <v>0.4</v>
      </c>
      <c r="U1214">
        <f t="shared" si="73"/>
        <v>5.6000000000000005</v>
      </c>
      <c r="V1214">
        <f t="shared" si="74"/>
        <v>2.1483495000000001</v>
      </c>
      <c r="W1214">
        <f t="shared" si="75"/>
        <v>2.3119223250000003</v>
      </c>
    </row>
    <row r="1215" spans="1:23" x14ac:dyDescent="0.25">
      <c r="A1215" t="s">
        <v>4421</v>
      </c>
      <c r="B1215" s="1">
        <v>43123</v>
      </c>
      <c r="C1215" t="s">
        <v>4422</v>
      </c>
      <c r="D1215" t="s">
        <v>601</v>
      </c>
      <c r="E1215" t="s">
        <v>4423</v>
      </c>
      <c r="F1215" s="1">
        <v>43120</v>
      </c>
      <c r="G1215">
        <v>1</v>
      </c>
      <c r="H1215">
        <v>435210</v>
      </c>
      <c r="I1215">
        <v>4028</v>
      </c>
      <c r="J1215">
        <v>318</v>
      </c>
      <c r="K1215">
        <v>845</v>
      </c>
      <c r="L1215" t="b">
        <v>0</v>
      </c>
      <c r="M1215" t="b">
        <v>0</v>
      </c>
      <c r="N1215" t="b">
        <v>0</v>
      </c>
      <c r="O1215">
        <v>3</v>
      </c>
      <c r="P1215">
        <v>3</v>
      </c>
      <c r="Q1215" s="2">
        <v>0.01</v>
      </c>
      <c r="R1215" s="2">
        <v>0</v>
      </c>
      <c r="S1215" s="2">
        <v>0</v>
      </c>
      <c r="T1215">
        <f t="shared" si="72"/>
        <v>0.4</v>
      </c>
      <c r="U1215">
        <f t="shared" si="73"/>
        <v>2.4000000000000004</v>
      </c>
      <c r="V1215">
        <f t="shared" si="74"/>
        <v>0.31760500000000003</v>
      </c>
      <c r="W1215">
        <f t="shared" si="75"/>
        <v>0.87116175000000018</v>
      </c>
    </row>
    <row r="1216" spans="1:23" x14ac:dyDescent="0.25">
      <c r="A1216" t="s">
        <v>4424</v>
      </c>
      <c r="B1216" s="1">
        <v>43066</v>
      </c>
      <c r="C1216" t="s">
        <v>4425</v>
      </c>
      <c r="D1216" t="s">
        <v>4426</v>
      </c>
      <c r="E1216" t="s">
        <v>4427</v>
      </c>
      <c r="F1216" s="1">
        <v>43057</v>
      </c>
      <c r="G1216">
        <v>1</v>
      </c>
      <c r="H1216">
        <v>6988208</v>
      </c>
      <c r="I1216">
        <v>368569</v>
      </c>
      <c r="J1216">
        <v>8898</v>
      </c>
      <c r="K1216">
        <v>103635</v>
      </c>
      <c r="L1216" t="b">
        <v>0</v>
      </c>
      <c r="M1216" t="b">
        <v>0</v>
      </c>
      <c r="N1216" t="b">
        <v>0</v>
      </c>
      <c r="O1216">
        <v>9</v>
      </c>
      <c r="P1216">
        <v>8</v>
      </c>
      <c r="Q1216" s="2">
        <v>0.05</v>
      </c>
      <c r="R1216" s="2">
        <v>0</v>
      </c>
      <c r="S1216" s="2">
        <v>0.01</v>
      </c>
      <c r="T1216">
        <f t="shared" si="72"/>
        <v>0.4</v>
      </c>
      <c r="U1216">
        <f t="shared" si="73"/>
        <v>6.2</v>
      </c>
      <c r="V1216">
        <f t="shared" si="74"/>
        <v>4.2441040000000001</v>
      </c>
      <c r="W1216">
        <f t="shared" si="75"/>
        <v>3.1954364000000002</v>
      </c>
    </row>
    <row r="1217" spans="1:23" x14ac:dyDescent="0.25">
      <c r="A1217" t="s">
        <v>4428</v>
      </c>
      <c r="B1217" s="1">
        <v>43189</v>
      </c>
      <c r="C1217" t="s">
        <v>4429</v>
      </c>
      <c r="D1217" t="s">
        <v>4430</v>
      </c>
      <c r="E1217" t="s">
        <v>4431</v>
      </c>
      <c r="F1217" s="1">
        <v>43173</v>
      </c>
      <c r="G1217">
        <v>1</v>
      </c>
      <c r="H1217">
        <v>1139279</v>
      </c>
      <c r="I1217">
        <v>41681</v>
      </c>
      <c r="J1217">
        <v>816</v>
      </c>
      <c r="K1217">
        <v>5636</v>
      </c>
      <c r="L1217" t="b">
        <v>0</v>
      </c>
      <c r="M1217" t="b">
        <v>0</v>
      </c>
      <c r="N1217" t="b">
        <v>0</v>
      </c>
      <c r="O1217">
        <v>16</v>
      </c>
      <c r="P1217">
        <v>15</v>
      </c>
      <c r="Q1217" s="2">
        <v>0.04</v>
      </c>
      <c r="R1217" s="2">
        <v>0</v>
      </c>
      <c r="S1217" s="2">
        <v>0</v>
      </c>
      <c r="T1217">
        <f t="shared" si="72"/>
        <v>0.4</v>
      </c>
      <c r="U1217">
        <f t="shared" si="73"/>
        <v>11.8</v>
      </c>
      <c r="V1217">
        <f t="shared" si="74"/>
        <v>0.96963949999999999</v>
      </c>
      <c r="W1217">
        <f t="shared" si="75"/>
        <v>3.4493738250000003</v>
      </c>
    </row>
    <row r="1218" spans="1:23" x14ac:dyDescent="0.25">
      <c r="A1218" t="s">
        <v>4432</v>
      </c>
      <c r="B1218" s="1">
        <v>43147</v>
      </c>
      <c r="C1218" t="s">
        <v>4433</v>
      </c>
      <c r="D1218" t="s">
        <v>1835</v>
      </c>
      <c r="E1218" t="s">
        <v>4434</v>
      </c>
      <c r="F1218" s="1">
        <v>43137</v>
      </c>
      <c r="G1218">
        <v>1</v>
      </c>
      <c r="H1218">
        <v>8999134</v>
      </c>
      <c r="I1218">
        <v>147103</v>
      </c>
      <c r="J1218">
        <v>7099</v>
      </c>
      <c r="K1218">
        <v>19063</v>
      </c>
      <c r="L1218" t="b">
        <v>0</v>
      </c>
      <c r="M1218" t="b">
        <v>0</v>
      </c>
      <c r="N1218" t="b">
        <v>0</v>
      </c>
      <c r="O1218">
        <v>10</v>
      </c>
      <c r="P1218">
        <v>9</v>
      </c>
      <c r="Q1218" s="2">
        <v>0.02</v>
      </c>
      <c r="R1218" s="2">
        <v>0</v>
      </c>
      <c r="S1218" s="2">
        <v>0</v>
      </c>
      <c r="T1218">
        <f t="shared" ref="T1218:T1281" si="76">G1218*0.4</f>
        <v>0.4</v>
      </c>
      <c r="U1218">
        <f t="shared" ref="U1218:U1281" si="77">-0.2*(O1218-P1218)+0.8*P1218</f>
        <v>7</v>
      </c>
      <c r="V1218">
        <f t="shared" ref="V1218:V1281" si="78">0.5*H1218*0.000001+0.1*Q1218*100+100*0.15*R1218+100*0.25*S1218</f>
        <v>4.699567</v>
      </c>
      <c r="W1218">
        <f t="shared" ref="W1218:W1281" si="79">0.4*T1218+0.25*U1218+0.35*V1218</f>
        <v>3.5548484500000002</v>
      </c>
    </row>
    <row r="1219" spans="1:23" x14ac:dyDescent="0.25">
      <c r="A1219" t="s">
        <v>4435</v>
      </c>
      <c r="B1219" s="1">
        <v>43161</v>
      </c>
      <c r="C1219" t="s">
        <v>4436</v>
      </c>
      <c r="D1219" t="s">
        <v>1616</v>
      </c>
      <c r="E1219" t="s">
        <v>4437</v>
      </c>
      <c r="F1219" s="1">
        <v>43156</v>
      </c>
      <c r="G1219">
        <v>1</v>
      </c>
      <c r="H1219">
        <v>356075</v>
      </c>
      <c r="I1219">
        <v>5627</v>
      </c>
      <c r="J1219">
        <v>184</v>
      </c>
      <c r="K1219">
        <v>361</v>
      </c>
      <c r="L1219" t="b">
        <v>0</v>
      </c>
      <c r="M1219" t="b">
        <v>0</v>
      </c>
      <c r="N1219" t="b">
        <v>0</v>
      </c>
      <c r="O1219">
        <v>5</v>
      </c>
      <c r="P1219">
        <v>4</v>
      </c>
      <c r="Q1219" s="2">
        <v>0.02</v>
      </c>
      <c r="R1219" s="2">
        <v>0</v>
      </c>
      <c r="S1219" s="2">
        <v>0</v>
      </c>
      <c r="T1219">
        <f t="shared" si="76"/>
        <v>0.4</v>
      </c>
      <c r="U1219">
        <f t="shared" si="77"/>
        <v>3</v>
      </c>
      <c r="V1219">
        <f t="shared" si="78"/>
        <v>0.37803750000000003</v>
      </c>
      <c r="W1219">
        <f t="shared" si="79"/>
        <v>1.042313125</v>
      </c>
    </row>
    <row r="1220" spans="1:23" x14ac:dyDescent="0.25">
      <c r="A1220" t="s">
        <v>4438</v>
      </c>
      <c r="B1220" s="1">
        <v>43144</v>
      </c>
      <c r="C1220" t="s">
        <v>4439</v>
      </c>
      <c r="D1220" t="s">
        <v>4440</v>
      </c>
      <c r="E1220" t="s">
        <v>4441</v>
      </c>
      <c r="F1220" s="1">
        <v>43137</v>
      </c>
      <c r="G1220">
        <v>1</v>
      </c>
      <c r="H1220">
        <v>25373</v>
      </c>
      <c r="I1220">
        <v>177</v>
      </c>
      <c r="J1220">
        <v>23</v>
      </c>
      <c r="K1220">
        <v>42</v>
      </c>
      <c r="L1220" t="b">
        <v>0</v>
      </c>
      <c r="M1220" t="b">
        <v>0</v>
      </c>
      <c r="N1220" t="b">
        <v>0</v>
      </c>
      <c r="O1220">
        <v>7</v>
      </c>
      <c r="P1220">
        <v>7</v>
      </c>
      <c r="Q1220" s="2">
        <v>0.01</v>
      </c>
      <c r="R1220" s="2">
        <v>0</v>
      </c>
      <c r="S1220" s="2">
        <v>0</v>
      </c>
      <c r="T1220">
        <f t="shared" si="76"/>
        <v>0.4</v>
      </c>
      <c r="U1220">
        <f t="shared" si="77"/>
        <v>5.6000000000000005</v>
      </c>
      <c r="V1220">
        <f t="shared" si="78"/>
        <v>0.11268650000000001</v>
      </c>
      <c r="W1220">
        <f t="shared" si="79"/>
        <v>1.5994402750000001</v>
      </c>
    </row>
    <row r="1221" spans="1:23" x14ac:dyDescent="0.25">
      <c r="A1221" t="s">
        <v>4442</v>
      </c>
      <c r="B1221" s="1">
        <v>43120</v>
      </c>
      <c r="C1221" t="s">
        <v>4443</v>
      </c>
      <c r="D1221" t="s">
        <v>125</v>
      </c>
      <c r="E1221" t="s">
        <v>4444</v>
      </c>
      <c r="F1221" s="1">
        <v>43114</v>
      </c>
      <c r="G1221">
        <v>1</v>
      </c>
      <c r="H1221">
        <v>4297582</v>
      </c>
      <c r="I1221">
        <v>32196</v>
      </c>
      <c r="J1221">
        <v>3803</v>
      </c>
      <c r="K1221">
        <v>3437</v>
      </c>
      <c r="L1221" t="b">
        <v>0</v>
      </c>
      <c r="M1221" t="b">
        <v>0</v>
      </c>
      <c r="N1221" t="b">
        <v>0</v>
      </c>
      <c r="O1221">
        <v>6</v>
      </c>
      <c r="P1221">
        <v>6</v>
      </c>
      <c r="Q1221" s="2">
        <v>0.01</v>
      </c>
      <c r="R1221" s="2">
        <v>0</v>
      </c>
      <c r="S1221" s="2">
        <v>0</v>
      </c>
      <c r="T1221">
        <f t="shared" si="76"/>
        <v>0.4</v>
      </c>
      <c r="U1221">
        <f t="shared" si="77"/>
        <v>4.8000000000000007</v>
      </c>
      <c r="V1221">
        <f t="shared" si="78"/>
        <v>2.2487910000000002</v>
      </c>
      <c r="W1221">
        <f t="shared" si="79"/>
        <v>2.1470768500000004</v>
      </c>
    </row>
    <row r="1222" spans="1:23" x14ac:dyDescent="0.25">
      <c r="A1222" t="s">
        <v>4445</v>
      </c>
      <c r="B1222" s="1">
        <v>43213</v>
      </c>
      <c r="C1222" t="s">
        <v>4446</v>
      </c>
      <c r="D1222" t="s">
        <v>4144</v>
      </c>
      <c r="E1222" t="s">
        <v>4447</v>
      </c>
      <c r="F1222" s="1">
        <v>43196</v>
      </c>
      <c r="G1222">
        <v>1</v>
      </c>
      <c r="H1222">
        <v>437764</v>
      </c>
      <c r="I1222">
        <v>1519</v>
      </c>
      <c r="J1222">
        <v>387</v>
      </c>
      <c r="K1222">
        <v>264</v>
      </c>
      <c r="L1222" t="b">
        <v>0</v>
      </c>
      <c r="M1222" t="b">
        <v>0</v>
      </c>
      <c r="N1222" t="b">
        <v>0</v>
      </c>
      <c r="O1222">
        <v>17</v>
      </c>
      <c r="P1222">
        <v>4</v>
      </c>
      <c r="Q1222" s="2">
        <v>0</v>
      </c>
      <c r="R1222" s="2">
        <v>0</v>
      </c>
      <c r="S1222" s="2">
        <v>0</v>
      </c>
      <c r="T1222">
        <f t="shared" si="76"/>
        <v>0.4</v>
      </c>
      <c r="U1222">
        <f t="shared" si="77"/>
        <v>0.60000000000000009</v>
      </c>
      <c r="V1222">
        <f t="shared" si="78"/>
        <v>0.21888199999999999</v>
      </c>
      <c r="W1222">
        <f t="shared" si="79"/>
        <v>0.38660870000000003</v>
      </c>
    </row>
    <row r="1223" spans="1:23" x14ac:dyDescent="0.25">
      <c r="A1223" t="s">
        <v>4448</v>
      </c>
      <c r="B1223" s="1">
        <v>43058</v>
      </c>
      <c r="C1223" t="s">
        <v>4449</v>
      </c>
      <c r="D1223" t="s">
        <v>2618</v>
      </c>
      <c r="E1223" t="s">
        <v>4450</v>
      </c>
      <c r="F1223" s="1">
        <v>43054</v>
      </c>
      <c r="G1223">
        <v>1</v>
      </c>
      <c r="H1223">
        <v>34293</v>
      </c>
      <c r="I1223">
        <v>400</v>
      </c>
      <c r="J1223">
        <v>86</v>
      </c>
      <c r="K1223">
        <v>381</v>
      </c>
      <c r="L1223" t="b">
        <v>0</v>
      </c>
      <c r="M1223" t="b">
        <v>0</v>
      </c>
      <c r="N1223" t="b">
        <v>0</v>
      </c>
      <c r="O1223">
        <v>4</v>
      </c>
      <c r="P1223">
        <v>2</v>
      </c>
      <c r="Q1223" s="2">
        <v>0.01</v>
      </c>
      <c r="R1223" s="2">
        <v>0</v>
      </c>
      <c r="S1223" s="2">
        <v>0.01</v>
      </c>
      <c r="T1223">
        <f t="shared" si="76"/>
        <v>0.4</v>
      </c>
      <c r="U1223">
        <f t="shared" si="77"/>
        <v>1.2000000000000002</v>
      </c>
      <c r="V1223">
        <f t="shared" si="78"/>
        <v>0.36714649999999999</v>
      </c>
      <c r="W1223">
        <f t="shared" si="79"/>
        <v>0.58850127500000005</v>
      </c>
    </row>
    <row r="1224" spans="1:23" x14ac:dyDescent="0.25">
      <c r="A1224" t="s">
        <v>4451</v>
      </c>
      <c r="B1224" s="1">
        <v>43107</v>
      </c>
      <c r="C1224" t="s">
        <v>4452</v>
      </c>
      <c r="D1224" t="s">
        <v>532</v>
      </c>
      <c r="E1224" t="s">
        <v>4453</v>
      </c>
      <c r="F1224" s="1">
        <v>43102</v>
      </c>
      <c r="G1224">
        <v>1</v>
      </c>
      <c r="H1224">
        <v>264912</v>
      </c>
      <c r="I1224">
        <v>8384</v>
      </c>
      <c r="J1224">
        <v>123</v>
      </c>
      <c r="K1224">
        <v>354</v>
      </c>
      <c r="L1224" t="b">
        <v>0</v>
      </c>
      <c r="M1224" t="b">
        <v>0</v>
      </c>
      <c r="N1224" t="b">
        <v>0</v>
      </c>
      <c r="O1224">
        <v>5</v>
      </c>
      <c r="P1224">
        <v>5</v>
      </c>
      <c r="Q1224" s="2">
        <v>0.03</v>
      </c>
      <c r="R1224" s="2">
        <v>0</v>
      </c>
      <c r="S1224" s="2">
        <v>0</v>
      </c>
      <c r="T1224">
        <f t="shared" si="76"/>
        <v>0.4</v>
      </c>
      <c r="U1224">
        <f t="shared" si="77"/>
        <v>4</v>
      </c>
      <c r="V1224">
        <f t="shared" si="78"/>
        <v>0.43245599999999995</v>
      </c>
      <c r="W1224">
        <f t="shared" si="79"/>
        <v>1.3113596000000001</v>
      </c>
    </row>
    <row r="1225" spans="1:23" x14ac:dyDescent="0.25">
      <c r="A1225" t="s">
        <v>4454</v>
      </c>
      <c r="B1225" s="1">
        <v>43084</v>
      </c>
      <c r="C1225" t="s">
        <v>4455</v>
      </c>
      <c r="D1225" t="s">
        <v>1335</v>
      </c>
      <c r="E1225" t="s">
        <v>4456</v>
      </c>
      <c r="F1225" s="1">
        <v>43077</v>
      </c>
      <c r="G1225">
        <v>1</v>
      </c>
      <c r="H1225">
        <v>6185841</v>
      </c>
      <c r="I1225">
        <v>52629</v>
      </c>
      <c r="J1225">
        <v>7412</v>
      </c>
      <c r="K1225">
        <v>10062</v>
      </c>
      <c r="L1225" t="b">
        <v>0</v>
      </c>
      <c r="M1225" t="b">
        <v>0</v>
      </c>
      <c r="N1225" t="b">
        <v>0</v>
      </c>
      <c r="O1225">
        <v>7</v>
      </c>
      <c r="P1225">
        <v>7</v>
      </c>
      <c r="Q1225" s="2">
        <v>0.01</v>
      </c>
      <c r="R1225" s="2">
        <v>0</v>
      </c>
      <c r="S1225" s="2">
        <v>0</v>
      </c>
      <c r="T1225">
        <f t="shared" si="76"/>
        <v>0.4</v>
      </c>
      <c r="U1225">
        <f t="shared" si="77"/>
        <v>5.6000000000000005</v>
      </c>
      <c r="V1225">
        <f t="shared" si="78"/>
        <v>3.1929205000000001</v>
      </c>
      <c r="W1225">
        <f t="shared" si="79"/>
        <v>2.677522175</v>
      </c>
    </row>
    <row r="1226" spans="1:23" x14ac:dyDescent="0.25">
      <c r="A1226" t="s">
        <v>4457</v>
      </c>
      <c r="B1226" s="1">
        <v>43081</v>
      </c>
      <c r="C1226" t="s">
        <v>4458</v>
      </c>
      <c r="D1226" t="s">
        <v>3087</v>
      </c>
      <c r="E1226" t="s">
        <v>4459</v>
      </c>
      <c r="F1226" s="1">
        <v>43075</v>
      </c>
      <c r="G1226">
        <v>1</v>
      </c>
      <c r="H1226">
        <v>410282</v>
      </c>
      <c r="I1226">
        <v>11500</v>
      </c>
      <c r="J1226">
        <v>1714</v>
      </c>
      <c r="K1226">
        <v>1255</v>
      </c>
      <c r="L1226" t="b">
        <v>0</v>
      </c>
      <c r="M1226" t="b">
        <v>0</v>
      </c>
      <c r="N1226" t="b">
        <v>0</v>
      </c>
      <c r="O1226">
        <v>6</v>
      </c>
      <c r="P1226">
        <v>6</v>
      </c>
      <c r="Q1226" s="2">
        <v>0.03</v>
      </c>
      <c r="R1226" s="2">
        <v>0</v>
      </c>
      <c r="S1226" s="2">
        <v>0</v>
      </c>
      <c r="T1226">
        <f t="shared" si="76"/>
        <v>0.4</v>
      </c>
      <c r="U1226">
        <f t="shared" si="77"/>
        <v>4.8000000000000007</v>
      </c>
      <c r="V1226">
        <f t="shared" si="78"/>
        <v>0.50514099999999995</v>
      </c>
      <c r="W1226">
        <f t="shared" si="79"/>
        <v>1.5367993500000003</v>
      </c>
    </row>
    <row r="1227" spans="1:23" x14ac:dyDescent="0.25">
      <c r="A1227" t="s">
        <v>4460</v>
      </c>
      <c r="B1227" s="1">
        <v>43146</v>
      </c>
      <c r="C1227" t="s">
        <v>4461</v>
      </c>
      <c r="D1227" t="s">
        <v>4462</v>
      </c>
      <c r="E1227" t="s">
        <v>4463</v>
      </c>
      <c r="F1227" s="1">
        <v>43145</v>
      </c>
      <c r="G1227">
        <v>1</v>
      </c>
      <c r="H1227">
        <v>65973</v>
      </c>
      <c r="I1227">
        <v>3677</v>
      </c>
      <c r="J1227">
        <v>454</v>
      </c>
      <c r="K1227">
        <v>836</v>
      </c>
      <c r="L1227" t="b">
        <v>0</v>
      </c>
      <c r="M1227" t="b">
        <v>0</v>
      </c>
      <c r="N1227" t="b">
        <v>0</v>
      </c>
      <c r="O1227">
        <v>1</v>
      </c>
      <c r="P1227">
        <v>1</v>
      </c>
      <c r="Q1227" s="2">
        <v>0.06</v>
      </c>
      <c r="R1227" s="2">
        <v>-0.01</v>
      </c>
      <c r="S1227" s="2">
        <v>0.01</v>
      </c>
      <c r="T1227">
        <f t="shared" si="76"/>
        <v>0.4</v>
      </c>
      <c r="U1227">
        <f t="shared" si="77"/>
        <v>0.8</v>
      </c>
      <c r="V1227">
        <f t="shared" si="78"/>
        <v>0.73298649999999999</v>
      </c>
      <c r="W1227">
        <f t="shared" si="79"/>
        <v>0.616545275</v>
      </c>
    </row>
    <row r="1228" spans="1:23" x14ac:dyDescent="0.25">
      <c r="A1228" t="s">
        <v>4464</v>
      </c>
      <c r="B1228" s="1">
        <v>43061</v>
      </c>
      <c r="C1228" t="s">
        <v>4465</v>
      </c>
      <c r="D1228" t="s">
        <v>174</v>
      </c>
      <c r="E1228" t="s">
        <v>4466</v>
      </c>
      <c r="F1228" s="1">
        <v>43060</v>
      </c>
      <c r="G1228">
        <v>1</v>
      </c>
      <c r="H1228">
        <v>114518</v>
      </c>
      <c r="I1228">
        <v>1721</v>
      </c>
      <c r="J1228">
        <v>43</v>
      </c>
      <c r="K1228">
        <v>141</v>
      </c>
      <c r="L1228" t="b">
        <v>0</v>
      </c>
      <c r="M1228" t="b">
        <v>0</v>
      </c>
      <c r="N1228" t="b">
        <v>0</v>
      </c>
      <c r="O1228">
        <v>1</v>
      </c>
      <c r="P1228">
        <v>1</v>
      </c>
      <c r="Q1228" s="2">
        <v>0.02</v>
      </c>
      <c r="R1228" s="2">
        <v>0</v>
      </c>
      <c r="S1228" s="2">
        <v>0</v>
      </c>
      <c r="T1228">
        <f t="shared" si="76"/>
        <v>0.4</v>
      </c>
      <c r="U1228">
        <f t="shared" si="77"/>
        <v>0.8</v>
      </c>
      <c r="V1228">
        <f t="shared" si="78"/>
        <v>0.25725900000000002</v>
      </c>
      <c r="W1228">
        <f t="shared" si="79"/>
        <v>0.45004065000000004</v>
      </c>
    </row>
    <row r="1229" spans="1:23" x14ac:dyDescent="0.25">
      <c r="A1229" t="s">
        <v>4467</v>
      </c>
      <c r="B1229" s="1">
        <v>43075</v>
      </c>
      <c r="C1229" t="s">
        <v>4468</v>
      </c>
      <c r="D1229" t="s">
        <v>41</v>
      </c>
      <c r="E1229" t="s">
        <v>4469</v>
      </c>
      <c r="F1229" s="1">
        <v>43068</v>
      </c>
      <c r="G1229">
        <v>1</v>
      </c>
      <c r="H1229">
        <v>35235</v>
      </c>
      <c r="I1229">
        <v>166</v>
      </c>
      <c r="J1229">
        <v>40</v>
      </c>
      <c r="K1229">
        <v>65</v>
      </c>
      <c r="L1229" t="b">
        <v>0</v>
      </c>
      <c r="M1229" t="b">
        <v>0</v>
      </c>
      <c r="N1229" t="b">
        <v>0</v>
      </c>
      <c r="O1229">
        <v>7</v>
      </c>
      <c r="P1229">
        <v>1</v>
      </c>
      <c r="Q1229" s="2">
        <v>0</v>
      </c>
      <c r="R1229" s="2">
        <v>0</v>
      </c>
      <c r="S1229" s="2">
        <v>0</v>
      </c>
      <c r="T1229">
        <f t="shared" si="76"/>
        <v>0.4</v>
      </c>
      <c r="U1229">
        <f t="shared" si="77"/>
        <v>-0.40000000000000013</v>
      </c>
      <c r="V1229">
        <f t="shared" si="78"/>
        <v>1.7617499999999998E-2</v>
      </c>
      <c r="W1229">
        <f t="shared" si="79"/>
        <v>6.6166124999999992E-2</v>
      </c>
    </row>
    <row r="1230" spans="1:23" x14ac:dyDescent="0.25">
      <c r="A1230" t="s">
        <v>4470</v>
      </c>
      <c r="B1230" s="1">
        <v>43060</v>
      </c>
      <c r="C1230" t="s">
        <v>4471</v>
      </c>
      <c r="D1230" t="s">
        <v>4472</v>
      </c>
      <c r="E1230" t="s">
        <v>4473</v>
      </c>
      <c r="F1230" s="1">
        <v>43055</v>
      </c>
      <c r="G1230">
        <v>1</v>
      </c>
      <c r="H1230">
        <v>65758</v>
      </c>
      <c r="I1230">
        <v>4691</v>
      </c>
      <c r="J1230">
        <v>418</v>
      </c>
      <c r="K1230">
        <v>1033</v>
      </c>
      <c r="L1230" t="b">
        <v>0</v>
      </c>
      <c r="M1230" t="b">
        <v>0</v>
      </c>
      <c r="N1230" t="b">
        <v>0</v>
      </c>
      <c r="O1230">
        <v>5</v>
      </c>
      <c r="P1230">
        <v>4</v>
      </c>
      <c r="Q1230" s="2">
        <v>7.0000000000000007E-2</v>
      </c>
      <c r="R1230" s="2">
        <v>-0.01</v>
      </c>
      <c r="S1230" s="2">
        <v>0.02</v>
      </c>
      <c r="T1230">
        <f t="shared" si="76"/>
        <v>0.4</v>
      </c>
      <c r="U1230">
        <f t="shared" si="77"/>
        <v>3</v>
      </c>
      <c r="V1230">
        <f t="shared" si="78"/>
        <v>1.0828790000000001</v>
      </c>
      <c r="W1230">
        <f t="shared" si="79"/>
        <v>1.2890076500000001</v>
      </c>
    </row>
    <row r="1231" spans="1:23" x14ac:dyDescent="0.25">
      <c r="A1231" t="s">
        <v>20716</v>
      </c>
      <c r="B1231" s="1">
        <v>43162</v>
      </c>
      <c r="C1231" t="s">
        <v>20717</v>
      </c>
      <c r="D1231" t="s">
        <v>18713</v>
      </c>
      <c r="E1231" t="s">
        <v>20718</v>
      </c>
      <c r="F1231" s="1">
        <v>43154</v>
      </c>
      <c r="G1231">
        <v>1</v>
      </c>
      <c r="H1231">
        <v>10806</v>
      </c>
      <c r="I1231">
        <v>99</v>
      </c>
      <c r="J1231">
        <v>64</v>
      </c>
      <c r="K1231">
        <v>0</v>
      </c>
      <c r="L1231" t="b">
        <v>1</v>
      </c>
      <c r="M1231" t="b">
        <v>0</v>
      </c>
      <c r="N1231" t="b">
        <v>0</v>
      </c>
      <c r="O1231">
        <v>8</v>
      </c>
      <c r="P1231">
        <v>7</v>
      </c>
      <c r="Q1231" s="2">
        <v>0.01</v>
      </c>
      <c r="R1231" s="2">
        <v>-0.01</v>
      </c>
      <c r="S1231" s="2">
        <v>0</v>
      </c>
      <c r="T1231">
        <f t="shared" si="76"/>
        <v>0.4</v>
      </c>
      <c r="U1231">
        <f t="shared" si="77"/>
        <v>5.4</v>
      </c>
      <c r="V1231">
        <f t="shared" si="78"/>
        <v>-4.4596999999999984E-2</v>
      </c>
      <c r="W1231">
        <f t="shared" si="79"/>
        <v>1.4943910500000002</v>
      </c>
    </row>
    <row r="1232" spans="1:23" x14ac:dyDescent="0.25">
      <c r="A1232" t="s">
        <v>4474</v>
      </c>
      <c r="B1232" s="1">
        <v>43260</v>
      </c>
      <c r="C1232" t="s">
        <v>4475</v>
      </c>
      <c r="D1232" t="s">
        <v>2418</v>
      </c>
      <c r="E1232" t="s">
        <v>4476</v>
      </c>
      <c r="F1232" s="1">
        <v>43251</v>
      </c>
      <c r="G1232">
        <v>1</v>
      </c>
      <c r="H1232">
        <v>66529577</v>
      </c>
      <c r="I1232">
        <v>2488565</v>
      </c>
      <c r="J1232">
        <v>43464</v>
      </c>
      <c r="K1232">
        <v>142410</v>
      </c>
      <c r="L1232" t="b">
        <v>0</v>
      </c>
      <c r="M1232" t="b">
        <v>0</v>
      </c>
      <c r="N1232" t="b">
        <v>0</v>
      </c>
      <c r="O1232">
        <v>9</v>
      </c>
      <c r="P1232">
        <v>10</v>
      </c>
      <c r="Q1232" s="2">
        <v>0.04</v>
      </c>
      <c r="R1232" s="2">
        <v>0</v>
      </c>
      <c r="S1232" s="2">
        <v>0</v>
      </c>
      <c r="T1232">
        <f t="shared" si="76"/>
        <v>0.4</v>
      </c>
      <c r="U1232">
        <f t="shared" si="77"/>
        <v>8.1999999999999993</v>
      </c>
      <c r="V1232">
        <f t="shared" si="78"/>
        <v>33.6647885</v>
      </c>
      <c r="W1232">
        <f t="shared" si="79"/>
        <v>13.992675975000001</v>
      </c>
    </row>
    <row r="1233" spans="1:23" x14ac:dyDescent="0.25">
      <c r="A1233" t="s">
        <v>4477</v>
      </c>
      <c r="B1233" s="1">
        <v>43104</v>
      </c>
      <c r="C1233" t="s">
        <v>4478</v>
      </c>
      <c r="D1233" t="s">
        <v>1732</v>
      </c>
      <c r="E1233" t="s">
        <v>4479</v>
      </c>
      <c r="F1233" s="1">
        <v>43097</v>
      </c>
      <c r="G1233">
        <v>1</v>
      </c>
      <c r="H1233">
        <v>92983</v>
      </c>
      <c r="I1233">
        <v>1639</v>
      </c>
      <c r="J1233">
        <v>106</v>
      </c>
      <c r="K1233">
        <v>116</v>
      </c>
      <c r="L1233" t="b">
        <v>0</v>
      </c>
      <c r="M1233" t="b">
        <v>0</v>
      </c>
      <c r="N1233" t="b">
        <v>0</v>
      </c>
      <c r="O1233">
        <v>7</v>
      </c>
      <c r="P1233">
        <v>4</v>
      </c>
      <c r="Q1233" s="2">
        <v>0.02</v>
      </c>
      <c r="R1233" s="2">
        <v>0</v>
      </c>
      <c r="S1233" s="2">
        <v>0</v>
      </c>
      <c r="T1233">
        <f t="shared" si="76"/>
        <v>0.4</v>
      </c>
      <c r="U1233">
        <f t="shared" si="77"/>
        <v>2.6</v>
      </c>
      <c r="V1233">
        <f t="shared" si="78"/>
        <v>0.2464915</v>
      </c>
      <c r="W1233">
        <f t="shared" si="79"/>
        <v>0.89627202500000003</v>
      </c>
    </row>
    <row r="1234" spans="1:23" x14ac:dyDescent="0.25">
      <c r="A1234" t="s">
        <v>4480</v>
      </c>
      <c r="B1234" s="1">
        <v>43263</v>
      </c>
      <c r="C1234" t="s">
        <v>4481</v>
      </c>
      <c r="D1234" t="s">
        <v>509</v>
      </c>
      <c r="E1234" t="s">
        <v>4482</v>
      </c>
      <c r="F1234" s="1">
        <v>43250</v>
      </c>
      <c r="G1234">
        <v>1</v>
      </c>
      <c r="H1234">
        <v>439441</v>
      </c>
      <c r="I1234">
        <v>14269</v>
      </c>
      <c r="J1234">
        <v>1184</v>
      </c>
      <c r="K1234">
        <v>2874</v>
      </c>
      <c r="L1234" t="b">
        <v>0</v>
      </c>
      <c r="M1234" t="b">
        <v>0</v>
      </c>
      <c r="N1234" t="b">
        <v>0</v>
      </c>
      <c r="O1234">
        <v>13</v>
      </c>
      <c r="P1234">
        <v>11</v>
      </c>
      <c r="Q1234" s="2">
        <v>0.03</v>
      </c>
      <c r="R1234" s="2">
        <v>0</v>
      </c>
      <c r="S1234" s="2">
        <v>0.01</v>
      </c>
      <c r="T1234">
        <f t="shared" si="76"/>
        <v>0.4</v>
      </c>
      <c r="U1234">
        <f t="shared" si="77"/>
        <v>8.4</v>
      </c>
      <c r="V1234">
        <f t="shared" si="78"/>
        <v>0.76972050000000003</v>
      </c>
      <c r="W1234">
        <f t="shared" si="79"/>
        <v>2.5294021750000004</v>
      </c>
    </row>
    <row r="1235" spans="1:23" x14ac:dyDescent="0.25">
      <c r="A1235" t="s">
        <v>4483</v>
      </c>
      <c r="B1235" s="1">
        <v>43055</v>
      </c>
      <c r="C1235" t="s">
        <v>4484</v>
      </c>
      <c r="D1235" t="s">
        <v>4485</v>
      </c>
      <c r="E1235" t="s">
        <v>4486</v>
      </c>
      <c r="F1235" s="1">
        <v>43025</v>
      </c>
      <c r="G1235">
        <v>1</v>
      </c>
      <c r="H1235">
        <v>172587</v>
      </c>
      <c r="I1235">
        <v>379</v>
      </c>
      <c r="J1235">
        <v>49</v>
      </c>
      <c r="K1235">
        <v>199</v>
      </c>
      <c r="L1235" t="b">
        <v>0</v>
      </c>
      <c r="M1235" t="b">
        <v>0</v>
      </c>
      <c r="N1235" t="b">
        <v>0</v>
      </c>
      <c r="O1235">
        <v>30</v>
      </c>
      <c r="P1235">
        <v>3</v>
      </c>
      <c r="Q1235" s="2">
        <v>0</v>
      </c>
      <c r="R1235" s="2">
        <v>0</v>
      </c>
      <c r="S1235" s="2">
        <v>0</v>
      </c>
      <c r="T1235">
        <f t="shared" si="76"/>
        <v>0.4</v>
      </c>
      <c r="U1235">
        <f t="shared" si="77"/>
        <v>-3</v>
      </c>
      <c r="V1235">
        <f t="shared" si="78"/>
        <v>8.6293499999999995E-2</v>
      </c>
      <c r="W1235">
        <f t="shared" si="79"/>
        <v>-0.55979727499999998</v>
      </c>
    </row>
    <row r="1236" spans="1:23" x14ac:dyDescent="0.25">
      <c r="A1236" t="s">
        <v>4487</v>
      </c>
      <c r="B1236" s="1">
        <v>43257</v>
      </c>
      <c r="C1236" t="s">
        <v>4488</v>
      </c>
      <c r="D1236" t="s">
        <v>4489</v>
      </c>
      <c r="E1236" t="s">
        <v>4490</v>
      </c>
      <c r="F1236" s="1">
        <v>43235</v>
      </c>
      <c r="G1236">
        <v>1</v>
      </c>
      <c r="H1236">
        <v>1478064</v>
      </c>
      <c r="I1236">
        <v>54840</v>
      </c>
      <c r="J1236">
        <v>1007</v>
      </c>
      <c r="K1236">
        <v>9302</v>
      </c>
      <c r="L1236" t="b">
        <v>0</v>
      </c>
      <c r="M1236" t="b">
        <v>0</v>
      </c>
      <c r="N1236" t="b">
        <v>0</v>
      </c>
      <c r="O1236">
        <v>22</v>
      </c>
      <c r="P1236">
        <v>21</v>
      </c>
      <c r="Q1236" s="2">
        <v>0.04</v>
      </c>
      <c r="R1236" s="2">
        <v>0</v>
      </c>
      <c r="S1236" s="2">
        <v>0.01</v>
      </c>
      <c r="T1236">
        <f t="shared" si="76"/>
        <v>0.4</v>
      </c>
      <c r="U1236">
        <f t="shared" si="77"/>
        <v>16.600000000000001</v>
      </c>
      <c r="V1236">
        <f t="shared" si="78"/>
        <v>1.3890319999999998</v>
      </c>
      <c r="W1236">
        <f t="shared" si="79"/>
        <v>4.7961612000000002</v>
      </c>
    </row>
    <row r="1237" spans="1:23" x14ac:dyDescent="0.25">
      <c r="A1237" t="s">
        <v>4491</v>
      </c>
      <c r="B1237" s="1">
        <v>43125</v>
      </c>
      <c r="C1237" t="s">
        <v>4492</v>
      </c>
      <c r="D1237" t="s">
        <v>605</v>
      </c>
      <c r="E1237" t="s">
        <v>4493</v>
      </c>
      <c r="F1237" s="1">
        <v>43123</v>
      </c>
      <c r="G1237">
        <v>1</v>
      </c>
      <c r="H1237">
        <v>622331</v>
      </c>
      <c r="I1237">
        <v>8061</v>
      </c>
      <c r="J1237">
        <v>1011</v>
      </c>
      <c r="K1237">
        <v>1062</v>
      </c>
      <c r="L1237" t="b">
        <v>0</v>
      </c>
      <c r="M1237" t="b">
        <v>0</v>
      </c>
      <c r="N1237" t="b">
        <v>0</v>
      </c>
      <c r="O1237">
        <v>2</v>
      </c>
      <c r="P1237">
        <v>2</v>
      </c>
      <c r="Q1237" s="2">
        <v>0.01</v>
      </c>
      <c r="R1237" s="2">
        <v>0</v>
      </c>
      <c r="S1237" s="2">
        <v>0</v>
      </c>
      <c r="T1237">
        <f t="shared" si="76"/>
        <v>0.4</v>
      </c>
      <c r="U1237">
        <f t="shared" si="77"/>
        <v>1.6</v>
      </c>
      <c r="V1237">
        <f t="shared" si="78"/>
        <v>0.41116549999999996</v>
      </c>
      <c r="W1237">
        <f t="shared" si="79"/>
        <v>0.70390792499999999</v>
      </c>
    </row>
    <row r="1238" spans="1:23" x14ac:dyDescent="0.25">
      <c r="A1238" t="s">
        <v>4494</v>
      </c>
      <c r="B1238" s="1">
        <v>43132</v>
      </c>
      <c r="C1238" t="s">
        <v>4495</v>
      </c>
      <c r="D1238" t="s">
        <v>4496</v>
      </c>
      <c r="E1238" t="s">
        <v>4497</v>
      </c>
      <c r="F1238" s="1">
        <v>43125</v>
      </c>
      <c r="G1238">
        <v>1</v>
      </c>
      <c r="H1238">
        <v>810444</v>
      </c>
      <c r="I1238">
        <v>116122</v>
      </c>
      <c r="J1238">
        <v>611</v>
      </c>
      <c r="K1238">
        <v>9191</v>
      </c>
      <c r="L1238" t="b">
        <v>0</v>
      </c>
      <c r="M1238" t="b">
        <v>0</v>
      </c>
      <c r="N1238" t="b">
        <v>0</v>
      </c>
      <c r="O1238">
        <v>7</v>
      </c>
      <c r="P1238">
        <v>6</v>
      </c>
      <c r="Q1238" s="2">
        <v>0.14000000000000001</v>
      </c>
      <c r="R1238" s="2">
        <v>0</v>
      </c>
      <c r="S1238" s="2">
        <v>0.01</v>
      </c>
      <c r="T1238">
        <f t="shared" si="76"/>
        <v>0.4</v>
      </c>
      <c r="U1238">
        <f t="shared" si="77"/>
        <v>4.6000000000000005</v>
      </c>
      <c r="V1238">
        <f t="shared" si="78"/>
        <v>2.0552220000000001</v>
      </c>
      <c r="W1238">
        <f t="shared" si="79"/>
        <v>2.0293277000000001</v>
      </c>
    </row>
    <row r="1239" spans="1:23" x14ac:dyDescent="0.25">
      <c r="A1239" t="s">
        <v>4498</v>
      </c>
      <c r="B1239" s="1">
        <v>43066</v>
      </c>
      <c r="C1239" t="s">
        <v>4499</v>
      </c>
      <c r="D1239" t="s">
        <v>4500</v>
      </c>
      <c r="E1239" t="s">
        <v>4501</v>
      </c>
      <c r="F1239" s="1">
        <v>43057</v>
      </c>
      <c r="G1239">
        <v>1</v>
      </c>
      <c r="H1239">
        <v>2659593</v>
      </c>
      <c r="I1239">
        <v>20003</v>
      </c>
      <c r="J1239">
        <v>723</v>
      </c>
      <c r="K1239">
        <v>2151</v>
      </c>
      <c r="L1239" t="b">
        <v>0</v>
      </c>
      <c r="M1239" t="b">
        <v>0</v>
      </c>
      <c r="N1239" t="b">
        <v>0</v>
      </c>
      <c r="O1239">
        <v>9</v>
      </c>
      <c r="P1239">
        <v>8</v>
      </c>
      <c r="Q1239" s="2">
        <v>0.01</v>
      </c>
      <c r="R1239" s="2">
        <v>0</v>
      </c>
      <c r="S1239" s="2">
        <v>0</v>
      </c>
      <c r="T1239">
        <f t="shared" si="76"/>
        <v>0.4</v>
      </c>
      <c r="U1239">
        <f t="shared" si="77"/>
        <v>6.2</v>
      </c>
      <c r="V1239">
        <f t="shared" si="78"/>
        <v>1.4297965000000001</v>
      </c>
      <c r="W1239">
        <f t="shared" si="79"/>
        <v>2.210428775</v>
      </c>
    </row>
    <row r="1240" spans="1:23" x14ac:dyDescent="0.25">
      <c r="A1240" t="s">
        <v>4502</v>
      </c>
      <c r="B1240" s="1">
        <v>43129</v>
      </c>
      <c r="C1240" t="s">
        <v>4503</v>
      </c>
      <c r="D1240" t="s">
        <v>4504</v>
      </c>
      <c r="E1240" t="s">
        <v>4505</v>
      </c>
      <c r="F1240" s="1">
        <v>43124</v>
      </c>
      <c r="G1240">
        <v>1</v>
      </c>
      <c r="H1240">
        <v>265260</v>
      </c>
      <c r="I1240">
        <v>1942</v>
      </c>
      <c r="J1240">
        <v>112</v>
      </c>
      <c r="K1240">
        <v>52</v>
      </c>
      <c r="L1240" t="b">
        <v>0</v>
      </c>
      <c r="M1240" t="b">
        <v>0</v>
      </c>
      <c r="N1240" t="b">
        <v>0</v>
      </c>
      <c r="O1240">
        <v>5</v>
      </c>
      <c r="P1240">
        <v>5</v>
      </c>
      <c r="Q1240" s="2">
        <v>0.01</v>
      </c>
      <c r="R1240" s="2">
        <v>0</v>
      </c>
      <c r="S1240" s="2">
        <v>0</v>
      </c>
      <c r="T1240">
        <f t="shared" si="76"/>
        <v>0.4</v>
      </c>
      <c r="U1240">
        <f t="shared" si="77"/>
        <v>4</v>
      </c>
      <c r="V1240">
        <f t="shared" si="78"/>
        <v>0.23263</v>
      </c>
      <c r="W1240">
        <f t="shared" si="79"/>
        <v>1.2414205</v>
      </c>
    </row>
    <row r="1241" spans="1:23" x14ac:dyDescent="0.25">
      <c r="A1241" t="s">
        <v>4506</v>
      </c>
      <c r="B1241" s="1">
        <v>43123</v>
      </c>
      <c r="C1241" t="s">
        <v>4507</v>
      </c>
      <c r="D1241" t="s">
        <v>2675</v>
      </c>
      <c r="E1241" t="s">
        <v>4508</v>
      </c>
      <c r="F1241" s="1">
        <v>43116</v>
      </c>
      <c r="G1241">
        <v>1</v>
      </c>
      <c r="H1241">
        <v>136788</v>
      </c>
      <c r="I1241">
        <v>883</v>
      </c>
      <c r="J1241">
        <v>496</v>
      </c>
      <c r="K1241">
        <v>566</v>
      </c>
      <c r="L1241" t="b">
        <v>0</v>
      </c>
      <c r="M1241" t="b">
        <v>0</v>
      </c>
      <c r="N1241" t="b">
        <v>0</v>
      </c>
      <c r="O1241">
        <v>7</v>
      </c>
      <c r="P1241">
        <v>7</v>
      </c>
      <c r="Q1241" s="2">
        <v>0.01</v>
      </c>
      <c r="R1241" s="2">
        <v>0</v>
      </c>
      <c r="S1241" s="2">
        <v>0</v>
      </c>
      <c r="T1241">
        <f t="shared" si="76"/>
        <v>0.4</v>
      </c>
      <c r="U1241">
        <f t="shared" si="77"/>
        <v>5.6000000000000005</v>
      </c>
      <c r="V1241">
        <f t="shared" si="78"/>
        <v>0.16839399999999999</v>
      </c>
      <c r="W1241">
        <f t="shared" si="79"/>
        <v>1.6189379000000002</v>
      </c>
    </row>
    <row r="1242" spans="1:23" x14ac:dyDescent="0.25">
      <c r="A1242" t="s">
        <v>4509</v>
      </c>
      <c r="B1242" s="1">
        <v>43072</v>
      </c>
      <c r="C1242" t="s">
        <v>4510</v>
      </c>
      <c r="D1242" t="s">
        <v>4511</v>
      </c>
      <c r="E1242" t="s">
        <v>4512</v>
      </c>
      <c r="F1242" s="1">
        <v>43067</v>
      </c>
      <c r="G1242">
        <v>1</v>
      </c>
      <c r="H1242">
        <v>71849</v>
      </c>
      <c r="I1242">
        <v>7625</v>
      </c>
      <c r="J1242">
        <v>25</v>
      </c>
      <c r="K1242">
        <v>1480</v>
      </c>
      <c r="L1242" t="b">
        <v>0</v>
      </c>
      <c r="M1242" t="b">
        <v>0</v>
      </c>
      <c r="N1242" t="b">
        <v>0</v>
      </c>
      <c r="O1242">
        <v>5</v>
      </c>
      <c r="P1242">
        <v>5</v>
      </c>
      <c r="Q1242" s="2">
        <v>0.11</v>
      </c>
      <c r="R1242" s="2">
        <v>0</v>
      </c>
      <c r="S1242" s="2">
        <v>0.02</v>
      </c>
      <c r="T1242">
        <f t="shared" si="76"/>
        <v>0.4</v>
      </c>
      <c r="U1242">
        <f t="shared" si="77"/>
        <v>4</v>
      </c>
      <c r="V1242">
        <f t="shared" si="78"/>
        <v>1.6359245</v>
      </c>
      <c r="W1242">
        <f t="shared" si="79"/>
        <v>1.732573575</v>
      </c>
    </row>
    <row r="1243" spans="1:23" x14ac:dyDescent="0.25">
      <c r="A1243" t="s">
        <v>4513</v>
      </c>
      <c r="B1243" s="1">
        <v>43231</v>
      </c>
      <c r="C1243" t="s">
        <v>4514</v>
      </c>
      <c r="D1243" t="s">
        <v>4515</v>
      </c>
      <c r="E1243" t="s">
        <v>4516</v>
      </c>
      <c r="F1243" s="1">
        <v>43221</v>
      </c>
      <c r="G1243">
        <v>1</v>
      </c>
      <c r="H1243">
        <v>387382</v>
      </c>
      <c r="I1243">
        <v>45656</v>
      </c>
      <c r="J1243">
        <v>570</v>
      </c>
      <c r="K1243">
        <v>4822</v>
      </c>
      <c r="L1243" t="b">
        <v>0</v>
      </c>
      <c r="M1243" t="b">
        <v>0</v>
      </c>
      <c r="N1243" t="b">
        <v>0</v>
      </c>
      <c r="O1243">
        <v>10</v>
      </c>
      <c r="P1243">
        <v>9</v>
      </c>
      <c r="Q1243" s="2">
        <v>0.12</v>
      </c>
      <c r="R1243" s="2">
        <v>0</v>
      </c>
      <c r="S1243" s="2">
        <v>0.01</v>
      </c>
      <c r="T1243">
        <f t="shared" si="76"/>
        <v>0.4</v>
      </c>
      <c r="U1243">
        <f t="shared" si="77"/>
        <v>7</v>
      </c>
      <c r="V1243">
        <f t="shared" si="78"/>
        <v>1.643691</v>
      </c>
      <c r="W1243">
        <f t="shared" si="79"/>
        <v>2.4852918500000003</v>
      </c>
    </row>
    <row r="1244" spans="1:23" x14ac:dyDescent="0.25">
      <c r="A1244" t="s">
        <v>4517</v>
      </c>
      <c r="B1244" s="1">
        <v>43083</v>
      </c>
      <c r="C1244" t="s">
        <v>4518</v>
      </c>
      <c r="D1244" t="s">
        <v>441</v>
      </c>
      <c r="E1244" t="s">
        <v>4519</v>
      </c>
      <c r="F1244" s="1">
        <v>43080</v>
      </c>
      <c r="G1244">
        <v>1</v>
      </c>
      <c r="H1244">
        <v>171554</v>
      </c>
      <c r="I1244">
        <v>5981</v>
      </c>
      <c r="J1244">
        <v>250</v>
      </c>
      <c r="K1244">
        <v>794</v>
      </c>
      <c r="L1244" t="b">
        <v>0</v>
      </c>
      <c r="M1244" t="b">
        <v>0</v>
      </c>
      <c r="N1244" t="b">
        <v>0</v>
      </c>
      <c r="O1244">
        <v>3</v>
      </c>
      <c r="P1244">
        <v>3</v>
      </c>
      <c r="Q1244" s="2">
        <v>0.03</v>
      </c>
      <c r="R1244" s="2">
        <v>0</v>
      </c>
      <c r="S1244" s="2">
        <v>0</v>
      </c>
      <c r="T1244">
        <f t="shared" si="76"/>
        <v>0.4</v>
      </c>
      <c r="U1244">
        <f t="shared" si="77"/>
        <v>2.4000000000000004</v>
      </c>
      <c r="V1244">
        <f t="shared" si="78"/>
        <v>0.38577699999999998</v>
      </c>
      <c r="W1244">
        <f t="shared" si="79"/>
        <v>0.89502195000000007</v>
      </c>
    </row>
    <row r="1245" spans="1:23" x14ac:dyDescent="0.25">
      <c r="A1245" t="s">
        <v>4520</v>
      </c>
      <c r="B1245" s="1">
        <v>43073</v>
      </c>
      <c r="C1245" t="s">
        <v>4521</v>
      </c>
      <c r="D1245" t="s">
        <v>3943</v>
      </c>
      <c r="E1245" t="s">
        <v>4522</v>
      </c>
      <c r="F1245" s="1">
        <v>43067</v>
      </c>
      <c r="G1245">
        <v>1</v>
      </c>
      <c r="H1245">
        <v>239592</v>
      </c>
      <c r="I1245">
        <v>7742</v>
      </c>
      <c r="J1245">
        <v>203</v>
      </c>
      <c r="K1245">
        <v>436</v>
      </c>
      <c r="L1245" t="b">
        <v>0</v>
      </c>
      <c r="M1245" t="b">
        <v>0</v>
      </c>
      <c r="N1245" t="b">
        <v>0</v>
      </c>
      <c r="O1245">
        <v>6</v>
      </c>
      <c r="P1245">
        <v>6</v>
      </c>
      <c r="Q1245" s="2">
        <v>0.03</v>
      </c>
      <c r="R1245" s="2">
        <v>0</v>
      </c>
      <c r="S1245" s="2">
        <v>0</v>
      </c>
      <c r="T1245">
        <f t="shared" si="76"/>
        <v>0.4</v>
      </c>
      <c r="U1245">
        <f t="shared" si="77"/>
        <v>4.8000000000000007</v>
      </c>
      <c r="V1245">
        <f t="shared" si="78"/>
        <v>0.419796</v>
      </c>
      <c r="W1245">
        <f t="shared" si="79"/>
        <v>1.5069286000000004</v>
      </c>
    </row>
    <row r="1246" spans="1:23" x14ac:dyDescent="0.25">
      <c r="A1246" t="s">
        <v>4523</v>
      </c>
      <c r="B1246" s="1">
        <v>43160</v>
      </c>
      <c r="C1246" t="s">
        <v>4524</v>
      </c>
      <c r="D1246" t="s">
        <v>1104</v>
      </c>
      <c r="E1246" t="s">
        <v>4525</v>
      </c>
      <c r="F1246" s="1">
        <v>43157</v>
      </c>
      <c r="G1246">
        <v>1</v>
      </c>
      <c r="H1246">
        <v>194902</v>
      </c>
      <c r="I1246">
        <v>2007</v>
      </c>
      <c r="J1246">
        <v>275</v>
      </c>
      <c r="K1246">
        <v>226</v>
      </c>
      <c r="L1246" t="b">
        <v>0</v>
      </c>
      <c r="M1246" t="b">
        <v>0</v>
      </c>
      <c r="N1246" t="b">
        <v>0</v>
      </c>
      <c r="O1246">
        <v>3</v>
      </c>
      <c r="P1246">
        <v>3</v>
      </c>
      <c r="Q1246" s="2">
        <v>0.01</v>
      </c>
      <c r="R1246" s="2">
        <v>0</v>
      </c>
      <c r="S1246" s="2">
        <v>0</v>
      </c>
      <c r="T1246">
        <f t="shared" si="76"/>
        <v>0.4</v>
      </c>
      <c r="U1246">
        <f t="shared" si="77"/>
        <v>2.4000000000000004</v>
      </c>
      <c r="V1246">
        <f t="shared" si="78"/>
        <v>0.19745099999999999</v>
      </c>
      <c r="W1246">
        <f t="shared" si="79"/>
        <v>0.82910785000000009</v>
      </c>
    </row>
    <row r="1247" spans="1:23" x14ac:dyDescent="0.25">
      <c r="A1247" t="s">
        <v>4526</v>
      </c>
      <c r="B1247" s="1">
        <v>43102</v>
      </c>
      <c r="C1247" t="s">
        <v>4527</v>
      </c>
      <c r="D1247" t="s">
        <v>4528</v>
      </c>
      <c r="E1247" t="s">
        <v>4529</v>
      </c>
      <c r="F1247" s="1">
        <v>43091</v>
      </c>
      <c r="G1247">
        <v>1</v>
      </c>
      <c r="H1247">
        <v>24371</v>
      </c>
      <c r="I1247">
        <v>74</v>
      </c>
      <c r="J1247">
        <v>9</v>
      </c>
      <c r="K1247">
        <v>16</v>
      </c>
      <c r="L1247" t="b">
        <v>0</v>
      </c>
      <c r="M1247" t="b">
        <v>0</v>
      </c>
      <c r="N1247" t="b">
        <v>0</v>
      </c>
      <c r="O1247">
        <v>11</v>
      </c>
      <c r="P1247">
        <v>10</v>
      </c>
      <c r="Q1247" s="2">
        <v>0</v>
      </c>
      <c r="R1247" s="2">
        <v>0</v>
      </c>
      <c r="S1247" s="2">
        <v>0</v>
      </c>
      <c r="T1247">
        <f t="shared" si="76"/>
        <v>0.4</v>
      </c>
      <c r="U1247">
        <f t="shared" si="77"/>
        <v>7.8</v>
      </c>
      <c r="V1247">
        <f t="shared" si="78"/>
        <v>1.21855E-2</v>
      </c>
      <c r="W1247">
        <f t="shared" si="79"/>
        <v>2.1142649250000001</v>
      </c>
    </row>
    <row r="1248" spans="1:23" x14ac:dyDescent="0.25">
      <c r="A1248" t="s">
        <v>4530</v>
      </c>
      <c r="B1248" s="1">
        <v>43099</v>
      </c>
      <c r="C1248" t="s">
        <v>4531</v>
      </c>
      <c r="D1248" t="s">
        <v>4532</v>
      </c>
      <c r="E1248" t="s">
        <v>4533</v>
      </c>
      <c r="F1248" s="1">
        <v>43089</v>
      </c>
      <c r="G1248">
        <v>1</v>
      </c>
      <c r="H1248">
        <v>720749</v>
      </c>
      <c r="I1248">
        <v>4069</v>
      </c>
      <c r="J1248">
        <v>186</v>
      </c>
      <c r="K1248">
        <v>271</v>
      </c>
      <c r="L1248" t="b">
        <v>0</v>
      </c>
      <c r="M1248" t="b">
        <v>0</v>
      </c>
      <c r="N1248" t="b">
        <v>0</v>
      </c>
      <c r="O1248">
        <v>10</v>
      </c>
      <c r="P1248">
        <v>9</v>
      </c>
      <c r="Q1248" s="2">
        <v>0.01</v>
      </c>
      <c r="R1248" s="2">
        <v>0</v>
      </c>
      <c r="S1248" s="2">
        <v>0</v>
      </c>
      <c r="T1248">
        <f t="shared" si="76"/>
        <v>0.4</v>
      </c>
      <c r="U1248">
        <f t="shared" si="77"/>
        <v>7</v>
      </c>
      <c r="V1248">
        <f t="shared" si="78"/>
        <v>0.46037450000000002</v>
      </c>
      <c r="W1248">
        <f t="shared" si="79"/>
        <v>2.0711310750000003</v>
      </c>
    </row>
    <row r="1249" spans="1:23" x14ac:dyDescent="0.25">
      <c r="A1249" t="s">
        <v>20946</v>
      </c>
      <c r="B1249" s="1">
        <v>43072</v>
      </c>
      <c r="C1249" t="s">
        <v>20947</v>
      </c>
      <c r="D1249" t="s">
        <v>20948</v>
      </c>
      <c r="E1249" t="s">
        <v>20949</v>
      </c>
      <c r="F1249" s="1">
        <v>43067</v>
      </c>
      <c r="G1249">
        <v>1</v>
      </c>
      <c r="H1249">
        <v>2093</v>
      </c>
      <c r="I1249">
        <v>0</v>
      </c>
      <c r="J1249">
        <v>0</v>
      </c>
      <c r="K1249">
        <v>0</v>
      </c>
      <c r="L1249" t="b">
        <v>1</v>
      </c>
      <c r="M1249" t="b">
        <v>1</v>
      </c>
      <c r="N1249" t="b">
        <v>0</v>
      </c>
      <c r="O1249">
        <v>5</v>
      </c>
      <c r="P1249">
        <v>4</v>
      </c>
      <c r="Q1249" s="2">
        <v>0</v>
      </c>
      <c r="R1249" s="2">
        <v>0</v>
      </c>
      <c r="S1249" s="2">
        <v>0</v>
      </c>
      <c r="T1249">
        <f t="shared" si="76"/>
        <v>0.4</v>
      </c>
      <c r="U1249">
        <f t="shared" si="77"/>
        <v>3</v>
      </c>
      <c r="V1249">
        <f t="shared" si="78"/>
        <v>1.0464999999999999E-3</v>
      </c>
      <c r="W1249">
        <f t="shared" si="79"/>
        <v>0.910366275</v>
      </c>
    </row>
    <row r="1250" spans="1:23" x14ac:dyDescent="0.25">
      <c r="A1250" t="s">
        <v>4534</v>
      </c>
      <c r="B1250" s="1">
        <v>43086</v>
      </c>
      <c r="C1250" t="s">
        <v>4535</v>
      </c>
      <c r="D1250" t="s">
        <v>4536</v>
      </c>
      <c r="E1250" t="s">
        <v>4537</v>
      </c>
      <c r="F1250" s="1">
        <v>43082</v>
      </c>
      <c r="G1250">
        <v>1</v>
      </c>
      <c r="H1250">
        <v>41254</v>
      </c>
      <c r="I1250">
        <v>604</v>
      </c>
      <c r="J1250">
        <v>86</v>
      </c>
      <c r="K1250">
        <v>96</v>
      </c>
      <c r="L1250" t="b">
        <v>0</v>
      </c>
      <c r="M1250" t="b">
        <v>0</v>
      </c>
      <c r="N1250" t="b">
        <v>0</v>
      </c>
      <c r="O1250">
        <v>4</v>
      </c>
      <c r="P1250">
        <v>3</v>
      </c>
      <c r="Q1250" s="2">
        <v>0.01</v>
      </c>
      <c r="R1250" s="2">
        <v>0</v>
      </c>
      <c r="S1250" s="2">
        <v>0</v>
      </c>
      <c r="T1250">
        <f t="shared" si="76"/>
        <v>0.4</v>
      </c>
      <c r="U1250">
        <f t="shared" si="77"/>
        <v>2.2000000000000002</v>
      </c>
      <c r="V1250">
        <f t="shared" si="78"/>
        <v>0.12062700000000001</v>
      </c>
      <c r="W1250">
        <f t="shared" si="79"/>
        <v>0.75221945000000012</v>
      </c>
    </row>
    <row r="1251" spans="1:23" x14ac:dyDescent="0.25">
      <c r="A1251" t="s">
        <v>4538</v>
      </c>
      <c r="B1251" s="1">
        <v>43227</v>
      </c>
      <c r="C1251" t="s">
        <v>4539</v>
      </c>
      <c r="D1251" t="s">
        <v>2912</v>
      </c>
      <c r="E1251" t="s">
        <v>4540</v>
      </c>
      <c r="F1251" s="1">
        <v>43217</v>
      </c>
      <c r="G1251">
        <v>1</v>
      </c>
      <c r="H1251">
        <v>188155</v>
      </c>
      <c r="I1251">
        <v>7011</v>
      </c>
      <c r="J1251">
        <v>179</v>
      </c>
      <c r="K1251">
        <v>1005</v>
      </c>
      <c r="L1251" t="b">
        <v>0</v>
      </c>
      <c r="M1251" t="b">
        <v>0</v>
      </c>
      <c r="N1251" t="b">
        <v>0</v>
      </c>
      <c r="O1251">
        <v>10</v>
      </c>
      <c r="P1251">
        <v>9</v>
      </c>
      <c r="Q1251" s="2">
        <v>0.04</v>
      </c>
      <c r="R1251" s="2">
        <v>0</v>
      </c>
      <c r="S1251" s="2">
        <v>0.01</v>
      </c>
      <c r="T1251">
        <f t="shared" si="76"/>
        <v>0.4</v>
      </c>
      <c r="U1251">
        <f t="shared" si="77"/>
        <v>7</v>
      </c>
      <c r="V1251">
        <f t="shared" si="78"/>
        <v>0.74407749999999995</v>
      </c>
      <c r="W1251">
        <f t="shared" si="79"/>
        <v>2.1704271250000002</v>
      </c>
    </row>
    <row r="1252" spans="1:23" x14ac:dyDescent="0.25">
      <c r="A1252" t="s">
        <v>4541</v>
      </c>
      <c r="B1252" s="1">
        <v>43081</v>
      </c>
      <c r="C1252" t="s">
        <v>4542</v>
      </c>
      <c r="D1252" t="s">
        <v>922</v>
      </c>
      <c r="E1252" t="s">
        <v>4543</v>
      </c>
      <c r="F1252" s="1">
        <v>43075</v>
      </c>
      <c r="G1252">
        <v>1</v>
      </c>
      <c r="H1252">
        <v>327211</v>
      </c>
      <c r="I1252">
        <v>25130</v>
      </c>
      <c r="J1252">
        <v>521</v>
      </c>
      <c r="K1252">
        <v>1205</v>
      </c>
      <c r="L1252" t="b">
        <v>0</v>
      </c>
      <c r="M1252" t="b">
        <v>0</v>
      </c>
      <c r="N1252" t="b">
        <v>0</v>
      </c>
      <c r="O1252">
        <v>6</v>
      </c>
      <c r="P1252">
        <v>5</v>
      </c>
      <c r="Q1252" s="2">
        <v>0.08</v>
      </c>
      <c r="R1252" s="2">
        <v>0</v>
      </c>
      <c r="S1252" s="2">
        <v>0</v>
      </c>
      <c r="T1252">
        <f t="shared" si="76"/>
        <v>0.4</v>
      </c>
      <c r="U1252">
        <f t="shared" si="77"/>
        <v>3.8</v>
      </c>
      <c r="V1252">
        <f t="shared" si="78"/>
        <v>0.9636055</v>
      </c>
      <c r="W1252">
        <f t="shared" si="79"/>
        <v>1.4472619249999998</v>
      </c>
    </row>
    <row r="1253" spans="1:23" x14ac:dyDescent="0.25">
      <c r="A1253" t="s">
        <v>4544</v>
      </c>
      <c r="B1253" s="1">
        <v>43240</v>
      </c>
      <c r="C1253" t="s">
        <v>4545</v>
      </c>
      <c r="D1253" t="s">
        <v>198</v>
      </c>
      <c r="E1253" t="s">
        <v>4546</v>
      </c>
      <c r="F1253" s="1">
        <v>43231</v>
      </c>
      <c r="G1253">
        <v>1</v>
      </c>
      <c r="H1253">
        <v>6492425</v>
      </c>
      <c r="I1253">
        <v>105915</v>
      </c>
      <c r="J1253">
        <v>14429</v>
      </c>
      <c r="K1253">
        <v>3623</v>
      </c>
      <c r="L1253" t="b">
        <v>0</v>
      </c>
      <c r="M1253" t="b">
        <v>0</v>
      </c>
      <c r="N1253" t="b">
        <v>0</v>
      </c>
      <c r="O1253">
        <v>9</v>
      </c>
      <c r="P1253">
        <v>8</v>
      </c>
      <c r="Q1253" s="2">
        <v>0.02</v>
      </c>
      <c r="R1253" s="2">
        <v>0</v>
      </c>
      <c r="S1253" s="2">
        <v>0</v>
      </c>
      <c r="T1253">
        <f t="shared" si="76"/>
        <v>0.4</v>
      </c>
      <c r="U1253">
        <f t="shared" si="77"/>
        <v>6.2</v>
      </c>
      <c r="V1253">
        <f t="shared" si="78"/>
        <v>3.4462125000000001</v>
      </c>
      <c r="W1253">
        <f t="shared" si="79"/>
        <v>2.9161743749999998</v>
      </c>
    </row>
    <row r="1254" spans="1:23" x14ac:dyDescent="0.25">
      <c r="A1254" t="s">
        <v>4547</v>
      </c>
      <c r="B1254" s="1">
        <v>43157</v>
      </c>
      <c r="C1254" t="s">
        <v>4548</v>
      </c>
      <c r="D1254" t="s">
        <v>4549</v>
      </c>
      <c r="E1254" t="s">
        <v>4550</v>
      </c>
      <c r="F1254" s="1">
        <v>43149</v>
      </c>
      <c r="G1254">
        <v>1</v>
      </c>
      <c r="H1254">
        <v>150908</v>
      </c>
      <c r="I1254">
        <v>7092</v>
      </c>
      <c r="J1254">
        <v>127</v>
      </c>
      <c r="K1254">
        <v>924</v>
      </c>
      <c r="L1254" t="b">
        <v>0</v>
      </c>
      <c r="M1254" t="b">
        <v>0</v>
      </c>
      <c r="N1254" t="b">
        <v>0</v>
      </c>
      <c r="O1254">
        <v>8</v>
      </c>
      <c r="P1254">
        <v>5</v>
      </c>
      <c r="Q1254" s="2">
        <v>0.05</v>
      </c>
      <c r="R1254" s="2">
        <v>0</v>
      </c>
      <c r="S1254" s="2">
        <v>0.01</v>
      </c>
      <c r="T1254">
        <f t="shared" si="76"/>
        <v>0.4</v>
      </c>
      <c r="U1254">
        <f t="shared" si="77"/>
        <v>3.4</v>
      </c>
      <c r="V1254">
        <f t="shared" si="78"/>
        <v>0.82545400000000013</v>
      </c>
      <c r="W1254">
        <f t="shared" si="79"/>
        <v>1.2989089</v>
      </c>
    </row>
    <row r="1255" spans="1:23" x14ac:dyDescent="0.25">
      <c r="A1255" t="s">
        <v>4551</v>
      </c>
      <c r="B1255" s="1">
        <v>43099</v>
      </c>
      <c r="C1255" t="s">
        <v>4552</v>
      </c>
      <c r="D1255" t="s">
        <v>450</v>
      </c>
      <c r="E1255" t="s">
        <v>4553</v>
      </c>
      <c r="F1255" s="1">
        <v>43089</v>
      </c>
      <c r="G1255">
        <v>1</v>
      </c>
      <c r="H1255">
        <v>2309633</v>
      </c>
      <c r="I1255">
        <v>115443</v>
      </c>
      <c r="J1255">
        <v>3940</v>
      </c>
      <c r="K1255">
        <v>17047</v>
      </c>
      <c r="L1255" t="b">
        <v>0</v>
      </c>
      <c r="M1255" t="b">
        <v>0</v>
      </c>
      <c r="N1255" t="b">
        <v>0</v>
      </c>
      <c r="O1255">
        <v>10</v>
      </c>
      <c r="P1255">
        <v>11</v>
      </c>
      <c r="Q1255" s="2">
        <v>0.05</v>
      </c>
      <c r="R1255" s="2">
        <v>0</v>
      </c>
      <c r="S1255" s="2">
        <v>0.01</v>
      </c>
      <c r="T1255">
        <f t="shared" si="76"/>
        <v>0.4</v>
      </c>
      <c r="U1255">
        <f t="shared" si="77"/>
        <v>9</v>
      </c>
      <c r="V1255">
        <f t="shared" si="78"/>
        <v>1.9048164999999999</v>
      </c>
      <c r="W1255">
        <f t="shared" si="79"/>
        <v>3.0766857750000001</v>
      </c>
    </row>
    <row r="1256" spans="1:23" x14ac:dyDescent="0.25">
      <c r="A1256" t="s">
        <v>4554</v>
      </c>
      <c r="B1256" s="1">
        <v>43265</v>
      </c>
      <c r="C1256" t="s">
        <v>4555</v>
      </c>
      <c r="D1256" t="s">
        <v>601</v>
      </c>
      <c r="E1256" t="s">
        <v>4556</v>
      </c>
      <c r="F1256" s="1">
        <v>43244</v>
      </c>
      <c r="G1256">
        <v>1</v>
      </c>
      <c r="H1256">
        <v>588133</v>
      </c>
      <c r="I1256">
        <v>6583</v>
      </c>
      <c r="J1256">
        <v>381</v>
      </c>
      <c r="K1256">
        <v>486</v>
      </c>
      <c r="L1256" t="b">
        <v>0</v>
      </c>
      <c r="M1256" t="b">
        <v>0</v>
      </c>
      <c r="N1256" t="b">
        <v>0</v>
      </c>
      <c r="O1256">
        <v>21</v>
      </c>
      <c r="P1256">
        <v>21</v>
      </c>
      <c r="Q1256" s="2">
        <v>0.01</v>
      </c>
      <c r="R1256" s="2">
        <v>0</v>
      </c>
      <c r="S1256" s="2">
        <v>0</v>
      </c>
      <c r="T1256">
        <f t="shared" si="76"/>
        <v>0.4</v>
      </c>
      <c r="U1256">
        <f t="shared" si="77"/>
        <v>16.8</v>
      </c>
      <c r="V1256">
        <f t="shared" si="78"/>
        <v>0.39406649999999999</v>
      </c>
      <c r="W1256">
        <f t="shared" si="79"/>
        <v>4.4979232750000007</v>
      </c>
    </row>
    <row r="1257" spans="1:23" x14ac:dyDescent="0.25">
      <c r="A1257" t="s">
        <v>4557</v>
      </c>
      <c r="B1257" s="1">
        <v>43128</v>
      </c>
      <c r="C1257" t="s">
        <v>4558</v>
      </c>
      <c r="D1257" t="s">
        <v>4559</v>
      </c>
      <c r="E1257" t="s">
        <v>4560</v>
      </c>
      <c r="F1257" s="1">
        <v>43078</v>
      </c>
      <c r="G1257">
        <v>1</v>
      </c>
      <c r="H1257">
        <v>7325</v>
      </c>
      <c r="I1257">
        <v>6</v>
      </c>
      <c r="J1257">
        <v>6</v>
      </c>
      <c r="K1257">
        <v>1</v>
      </c>
      <c r="L1257" t="b">
        <v>0</v>
      </c>
      <c r="M1257" t="b">
        <v>0</v>
      </c>
      <c r="N1257" t="b">
        <v>0</v>
      </c>
      <c r="O1257">
        <v>50</v>
      </c>
      <c r="P1257">
        <v>1</v>
      </c>
      <c r="Q1257" s="2">
        <v>0</v>
      </c>
      <c r="R1257" s="2">
        <v>0</v>
      </c>
      <c r="S1257" s="2">
        <v>0</v>
      </c>
      <c r="T1257">
        <f t="shared" si="76"/>
        <v>0.4</v>
      </c>
      <c r="U1257">
        <f t="shared" si="77"/>
        <v>-9</v>
      </c>
      <c r="V1257">
        <f t="shared" si="78"/>
        <v>3.6625E-3</v>
      </c>
      <c r="W1257">
        <f t="shared" si="79"/>
        <v>-2.0887181249999998</v>
      </c>
    </row>
    <row r="1258" spans="1:23" x14ac:dyDescent="0.25">
      <c r="A1258" t="s">
        <v>4561</v>
      </c>
      <c r="B1258" s="1">
        <v>43103</v>
      </c>
      <c r="C1258" t="s">
        <v>4562</v>
      </c>
      <c r="D1258" t="s">
        <v>1114</v>
      </c>
      <c r="E1258" t="s">
        <v>4563</v>
      </c>
      <c r="F1258" s="1">
        <v>43097</v>
      </c>
      <c r="G1258">
        <v>1</v>
      </c>
      <c r="H1258">
        <v>144967</v>
      </c>
      <c r="I1258">
        <v>987</v>
      </c>
      <c r="J1258">
        <v>120</v>
      </c>
      <c r="K1258">
        <v>521</v>
      </c>
      <c r="L1258" t="b">
        <v>0</v>
      </c>
      <c r="M1258" t="b">
        <v>0</v>
      </c>
      <c r="N1258" t="b">
        <v>0</v>
      </c>
      <c r="O1258">
        <v>6</v>
      </c>
      <c r="P1258">
        <v>1</v>
      </c>
      <c r="Q1258" s="2">
        <v>0.01</v>
      </c>
      <c r="R1258" s="2">
        <v>0</v>
      </c>
      <c r="S1258" s="2">
        <v>0</v>
      </c>
      <c r="T1258">
        <f t="shared" si="76"/>
        <v>0.4</v>
      </c>
      <c r="U1258">
        <f t="shared" si="77"/>
        <v>-0.19999999999999996</v>
      </c>
      <c r="V1258">
        <f t="shared" si="78"/>
        <v>0.17248350000000001</v>
      </c>
      <c r="W1258">
        <f t="shared" si="79"/>
        <v>0.17036922500000004</v>
      </c>
    </row>
    <row r="1259" spans="1:23" x14ac:dyDescent="0.25">
      <c r="A1259" t="s">
        <v>4564</v>
      </c>
      <c r="B1259" s="1">
        <v>43078</v>
      </c>
      <c r="C1259" t="s">
        <v>4565</v>
      </c>
      <c r="D1259" t="s">
        <v>1536</v>
      </c>
      <c r="E1259" t="s">
        <v>4566</v>
      </c>
      <c r="F1259" s="1">
        <v>43071</v>
      </c>
      <c r="G1259">
        <v>1</v>
      </c>
      <c r="H1259">
        <v>583281</v>
      </c>
      <c r="I1259">
        <v>15564</v>
      </c>
      <c r="J1259">
        <v>589</v>
      </c>
      <c r="K1259">
        <v>3938</v>
      </c>
      <c r="L1259" t="b">
        <v>0</v>
      </c>
      <c r="M1259" t="b">
        <v>0</v>
      </c>
      <c r="N1259" t="b">
        <v>0</v>
      </c>
      <c r="O1259">
        <v>7</v>
      </c>
      <c r="P1259">
        <v>6</v>
      </c>
      <c r="Q1259" s="2">
        <v>0.03</v>
      </c>
      <c r="R1259" s="2">
        <v>0</v>
      </c>
      <c r="S1259" s="2">
        <v>0.01</v>
      </c>
      <c r="T1259">
        <f t="shared" si="76"/>
        <v>0.4</v>
      </c>
      <c r="U1259">
        <f t="shared" si="77"/>
        <v>4.6000000000000005</v>
      </c>
      <c r="V1259">
        <f t="shared" si="78"/>
        <v>0.84164050000000001</v>
      </c>
      <c r="W1259">
        <f t="shared" si="79"/>
        <v>1.604574175</v>
      </c>
    </row>
    <row r="1260" spans="1:23" x14ac:dyDescent="0.25">
      <c r="A1260" t="s">
        <v>4567</v>
      </c>
      <c r="B1260" s="1">
        <v>43197</v>
      </c>
      <c r="C1260" t="s">
        <v>4568</v>
      </c>
      <c r="D1260" t="s">
        <v>4569</v>
      </c>
      <c r="E1260" t="s">
        <v>4570</v>
      </c>
      <c r="F1260" s="1">
        <v>43181</v>
      </c>
      <c r="G1260">
        <v>1</v>
      </c>
      <c r="H1260">
        <v>3280332</v>
      </c>
      <c r="I1260">
        <v>14142</v>
      </c>
      <c r="J1260">
        <v>189</v>
      </c>
      <c r="K1260">
        <v>898</v>
      </c>
      <c r="L1260" t="b">
        <v>0</v>
      </c>
      <c r="M1260" t="b">
        <v>0</v>
      </c>
      <c r="N1260" t="b">
        <v>0</v>
      </c>
      <c r="O1260">
        <v>16</v>
      </c>
      <c r="P1260">
        <v>13</v>
      </c>
      <c r="Q1260" s="2">
        <v>0</v>
      </c>
      <c r="R1260" s="2">
        <v>0</v>
      </c>
      <c r="S1260" s="2">
        <v>0</v>
      </c>
      <c r="T1260">
        <f t="shared" si="76"/>
        <v>0.4</v>
      </c>
      <c r="U1260">
        <f t="shared" si="77"/>
        <v>9.8000000000000007</v>
      </c>
      <c r="V1260">
        <f t="shared" si="78"/>
        <v>1.640166</v>
      </c>
      <c r="W1260">
        <f t="shared" si="79"/>
        <v>3.1840581000000006</v>
      </c>
    </row>
    <row r="1261" spans="1:23" x14ac:dyDescent="0.25">
      <c r="A1261" t="s">
        <v>4571</v>
      </c>
      <c r="B1261" s="1">
        <v>43116</v>
      </c>
      <c r="C1261" t="s">
        <v>4572</v>
      </c>
      <c r="D1261" t="s">
        <v>4084</v>
      </c>
      <c r="E1261" t="s">
        <v>4573</v>
      </c>
      <c r="F1261" s="1">
        <v>43110</v>
      </c>
      <c r="G1261">
        <v>1</v>
      </c>
      <c r="H1261">
        <v>187585</v>
      </c>
      <c r="I1261">
        <v>9354</v>
      </c>
      <c r="J1261">
        <v>171</v>
      </c>
      <c r="K1261">
        <v>1349</v>
      </c>
      <c r="L1261" t="b">
        <v>0</v>
      </c>
      <c r="M1261" t="b">
        <v>0</v>
      </c>
      <c r="N1261" t="b">
        <v>0</v>
      </c>
      <c r="O1261">
        <v>6</v>
      </c>
      <c r="P1261">
        <v>5</v>
      </c>
      <c r="Q1261" s="2">
        <v>0.05</v>
      </c>
      <c r="R1261" s="2">
        <v>0</v>
      </c>
      <c r="S1261" s="2">
        <v>0.01</v>
      </c>
      <c r="T1261">
        <f t="shared" si="76"/>
        <v>0.4</v>
      </c>
      <c r="U1261">
        <f t="shared" si="77"/>
        <v>3.8</v>
      </c>
      <c r="V1261">
        <f t="shared" si="78"/>
        <v>0.84379250000000017</v>
      </c>
      <c r="W1261">
        <f t="shared" si="79"/>
        <v>1.4053273749999999</v>
      </c>
    </row>
    <row r="1262" spans="1:23" x14ac:dyDescent="0.25">
      <c r="A1262" t="s">
        <v>4574</v>
      </c>
      <c r="B1262" s="1">
        <v>43197</v>
      </c>
      <c r="C1262" t="s">
        <v>4575</v>
      </c>
      <c r="D1262" t="s">
        <v>4576</v>
      </c>
      <c r="E1262" t="s">
        <v>4577</v>
      </c>
      <c r="F1262" s="1">
        <v>43186</v>
      </c>
      <c r="G1262">
        <v>1</v>
      </c>
      <c r="H1262">
        <v>658110</v>
      </c>
      <c r="I1262">
        <v>5919</v>
      </c>
      <c r="J1262">
        <v>293</v>
      </c>
      <c r="K1262">
        <v>776</v>
      </c>
      <c r="L1262" t="b">
        <v>0</v>
      </c>
      <c r="M1262" t="b">
        <v>0</v>
      </c>
      <c r="N1262" t="b">
        <v>0</v>
      </c>
      <c r="O1262">
        <v>11</v>
      </c>
      <c r="P1262">
        <v>8</v>
      </c>
      <c r="Q1262" s="2">
        <v>0.01</v>
      </c>
      <c r="R1262" s="2">
        <v>0</v>
      </c>
      <c r="S1262" s="2">
        <v>0</v>
      </c>
      <c r="T1262">
        <f t="shared" si="76"/>
        <v>0.4</v>
      </c>
      <c r="U1262">
        <f t="shared" si="77"/>
        <v>5.8000000000000007</v>
      </c>
      <c r="V1262">
        <f t="shared" si="78"/>
        <v>0.42905499999999996</v>
      </c>
      <c r="W1262">
        <f t="shared" si="79"/>
        <v>1.7601692500000004</v>
      </c>
    </row>
    <row r="1263" spans="1:23" x14ac:dyDescent="0.25">
      <c r="A1263" t="s">
        <v>4578</v>
      </c>
      <c r="B1263" s="1">
        <v>43197</v>
      </c>
      <c r="C1263" t="s">
        <v>4579</v>
      </c>
      <c r="D1263" t="s">
        <v>4580</v>
      </c>
      <c r="E1263" t="s">
        <v>4581</v>
      </c>
      <c r="F1263" s="1">
        <v>43182</v>
      </c>
      <c r="G1263">
        <v>1</v>
      </c>
      <c r="H1263">
        <v>3856726</v>
      </c>
      <c r="I1263">
        <v>6601</v>
      </c>
      <c r="J1263">
        <v>2205</v>
      </c>
      <c r="K1263">
        <v>2142</v>
      </c>
      <c r="L1263" t="b">
        <v>0</v>
      </c>
      <c r="M1263" t="b">
        <v>0</v>
      </c>
      <c r="N1263" t="b">
        <v>0</v>
      </c>
      <c r="O1263">
        <v>15</v>
      </c>
      <c r="P1263">
        <v>14</v>
      </c>
      <c r="Q1263" s="2">
        <v>0</v>
      </c>
      <c r="R1263" s="2">
        <v>0</v>
      </c>
      <c r="S1263" s="2">
        <v>0</v>
      </c>
      <c r="T1263">
        <f t="shared" si="76"/>
        <v>0.4</v>
      </c>
      <c r="U1263">
        <f t="shared" si="77"/>
        <v>11.000000000000002</v>
      </c>
      <c r="V1263">
        <f t="shared" si="78"/>
        <v>1.9283629999999998</v>
      </c>
      <c r="W1263">
        <f t="shared" si="79"/>
        <v>3.5849270500000006</v>
      </c>
    </row>
    <row r="1264" spans="1:23" x14ac:dyDescent="0.25">
      <c r="A1264" t="s">
        <v>4582</v>
      </c>
      <c r="B1264" s="1">
        <v>43104</v>
      </c>
      <c r="C1264" t="s">
        <v>4583</v>
      </c>
      <c r="D1264" t="s">
        <v>3982</v>
      </c>
      <c r="E1264" t="s">
        <v>4584</v>
      </c>
      <c r="F1264" s="1">
        <v>43095</v>
      </c>
      <c r="G1264">
        <v>1</v>
      </c>
      <c r="H1264">
        <v>747391</v>
      </c>
      <c r="I1264">
        <v>35268</v>
      </c>
      <c r="J1264">
        <v>970</v>
      </c>
      <c r="K1264">
        <v>2112</v>
      </c>
      <c r="L1264" t="b">
        <v>0</v>
      </c>
      <c r="M1264" t="b">
        <v>0</v>
      </c>
      <c r="N1264" t="b">
        <v>0</v>
      </c>
      <c r="O1264">
        <v>9</v>
      </c>
      <c r="P1264">
        <v>7</v>
      </c>
      <c r="Q1264" s="2">
        <v>0.05</v>
      </c>
      <c r="R1264" s="2">
        <v>0</v>
      </c>
      <c r="S1264" s="2">
        <v>0</v>
      </c>
      <c r="T1264">
        <f t="shared" si="76"/>
        <v>0.4</v>
      </c>
      <c r="U1264">
        <f t="shared" si="77"/>
        <v>5.2</v>
      </c>
      <c r="V1264">
        <f t="shared" si="78"/>
        <v>0.87369550000000007</v>
      </c>
      <c r="W1264">
        <f t="shared" si="79"/>
        <v>1.765793425</v>
      </c>
    </row>
    <row r="1265" spans="1:23" x14ac:dyDescent="0.25">
      <c r="A1265" t="s">
        <v>4585</v>
      </c>
      <c r="B1265" s="1">
        <v>43070</v>
      </c>
      <c r="C1265" t="s">
        <v>4586</v>
      </c>
      <c r="D1265" t="s">
        <v>2227</v>
      </c>
      <c r="E1265" t="s">
        <v>4587</v>
      </c>
      <c r="F1265" s="1">
        <v>43064</v>
      </c>
      <c r="G1265">
        <v>1</v>
      </c>
      <c r="H1265">
        <v>123804</v>
      </c>
      <c r="I1265">
        <v>4136</v>
      </c>
      <c r="J1265">
        <v>463</v>
      </c>
      <c r="K1265">
        <v>519</v>
      </c>
      <c r="L1265" t="b">
        <v>0</v>
      </c>
      <c r="M1265" t="b">
        <v>0</v>
      </c>
      <c r="N1265" t="b">
        <v>0</v>
      </c>
      <c r="O1265">
        <v>6</v>
      </c>
      <c r="P1265">
        <v>6</v>
      </c>
      <c r="Q1265" s="2">
        <v>0.03</v>
      </c>
      <c r="R1265" s="2">
        <v>0</v>
      </c>
      <c r="S1265" s="2">
        <v>0</v>
      </c>
      <c r="T1265">
        <f t="shared" si="76"/>
        <v>0.4</v>
      </c>
      <c r="U1265">
        <f t="shared" si="77"/>
        <v>4.8000000000000007</v>
      </c>
      <c r="V1265">
        <f t="shared" si="78"/>
        <v>0.361902</v>
      </c>
      <c r="W1265">
        <f t="shared" si="79"/>
        <v>1.4866657000000003</v>
      </c>
    </row>
    <row r="1266" spans="1:23" x14ac:dyDescent="0.25">
      <c r="A1266" t="s">
        <v>4588</v>
      </c>
      <c r="B1266" s="1">
        <v>43250</v>
      </c>
      <c r="C1266" t="s">
        <v>4589</v>
      </c>
      <c r="D1266" t="s">
        <v>3415</v>
      </c>
      <c r="E1266" t="s">
        <v>4590</v>
      </c>
      <c r="F1266" s="1">
        <v>43247</v>
      </c>
      <c r="G1266">
        <v>1</v>
      </c>
      <c r="H1266">
        <v>606048</v>
      </c>
      <c r="I1266">
        <v>14466</v>
      </c>
      <c r="J1266">
        <v>876</v>
      </c>
      <c r="K1266">
        <v>2148</v>
      </c>
      <c r="L1266" t="b">
        <v>0</v>
      </c>
      <c r="M1266" t="b">
        <v>0</v>
      </c>
      <c r="N1266" t="b">
        <v>0</v>
      </c>
      <c r="O1266">
        <v>3</v>
      </c>
      <c r="P1266">
        <v>3</v>
      </c>
      <c r="Q1266" s="2">
        <v>0.02</v>
      </c>
      <c r="R1266" s="2">
        <v>0</v>
      </c>
      <c r="S1266" s="2">
        <v>0</v>
      </c>
      <c r="T1266">
        <f t="shared" si="76"/>
        <v>0.4</v>
      </c>
      <c r="U1266">
        <f t="shared" si="77"/>
        <v>2.4000000000000004</v>
      </c>
      <c r="V1266">
        <f t="shared" si="78"/>
        <v>0.50302399999999992</v>
      </c>
      <c r="W1266">
        <f t="shared" si="79"/>
        <v>0.93605840000000007</v>
      </c>
    </row>
    <row r="1267" spans="1:23" x14ac:dyDescent="0.25">
      <c r="A1267" t="s">
        <v>4591</v>
      </c>
      <c r="B1267" s="1">
        <v>43265</v>
      </c>
      <c r="C1267" t="s">
        <v>4592</v>
      </c>
      <c r="D1267" t="s">
        <v>4593</v>
      </c>
      <c r="E1267" t="s">
        <v>4594</v>
      </c>
      <c r="F1267" s="1">
        <v>43248</v>
      </c>
      <c r="G1267">
        <v>1</v>
      </c>
      <c r="H1267">
        <v>1152468</v>
      </c>
      <c r="I1267">
        <v>38426</v>
      </c>
      <c r="J1267">
        <v>937</v>
      </c>
      <c r="K1267">
        <v>1961</v>
      </c>
      <c r="L1267" t="b">
        <v>0</v>
      </c>
      <c r="M1267" t="b">
        <v>0</v>
      </c>
      <c r="N1267" t="b">
        <v>0</v>
      </c>
      <c r="O1267">
        <v>17</v>
      </c>
      <c r="P1267">
        <v>16</v>
      </c>
      <c r="Q1267" s="2">
        <v>0.03</v>
      </c>
      <c r="R1267" s="2">
        <v>0</v>
      </c>
      <c r="S1267" s="2">
        <v>0</v>
      </c>
      <c r="T1267">
        <f t="shared" si="76"/>
        <v>0.4</v>
      </c>
      <c r="U1267">
        <f t="shared" si="77"/>
        <v>12.600000000000001</v>
      </c>
      <c r="V1267">
        <f t="shared" si="78"/>
        <v>0.87623399999999996</v>
      </c>
      <c r="W1267">
        <f t="shared" si="79"/>
        <v>3.6166819000000006</v>
      </c>
    </row>
    <row r="1268" spans="1:23" x14ac:dyDescent="0.25">
      <c r="A1268" t="s">
        <v>4595</v>
      </c>
      <c r="B1268" s="1">
        <v>43154</v>
      </c>
      <c r="C1268" t="s">
        <v>4596</v>
      </c>
      <c r="D1268" t="s">
        <v>190</v>
      </c>
      <c r="E1268" t="s">
        <v>4597</v>
      </c>
      <c r="F1268" s="1">
        <v>43145</v>
      </c>
      <c r="G1268">
        <v>1</v>
      </c>
      <c r="H1268">
        <v>2122601</v>
      </c>
      <c r="I1268">
        <v>83836</v>
      </c>
      <c r="J1268">
        <v>5251</v>
      </c>
      <c r="K1268">
        <v>10472</v>
      </c>
      <c r="L1268" t="b">
        <v>0</v>
      </c>
      <c r="M1268" t="b">
        <v>0</v>
      </c>
      <c r="N1268" t="b">
        <v>0</v>
      </c>
      <c r="O1268">
        <v>9</v>
      </c>
      <c r="P1268">
        <v>8</v>
      </c>
      <c r="Q1268" s="2">
        <v>0.04</v>
      </c>
      <c r="R1268" s="2">
        <v>0</v>
      </c>
      <c r="S1268" s="2">
        <v>0</v>
      </c>
      <c r="T1268">
        <f t="shared" si="76"/>
        <v>0.4</v>
      </c>
      <c r="U1268">
        <f t="shared" si="77"/>
        <v>6.2</v>
      </c>
      <c r="V1268">
        <f t="shared" si="78"/>
        <v>1.4613005000000001</v>
      </c>
      <c r="W1268">
        <f t="shared" si="79"/>
        <v>2.221455175</v>
      </c>
    </row>
    <row r="1269" spans="1:23" x14ac:dyDescent="0.25">
      <c r="A1269" t="s">
        <v>4598</v>
      </c>
      <c r="B1269" s="1">
        <v>43126</v>
      </c>
      <c r="C1269" t="s">
        <v>4599</v>
      </c>
      <c r="D1269" t="s">
        <v>289</v>
      </c>
      <c r="E1269" t="s">
        <v>4600</v>
      </c>
      <c r="F1269" s="1">
        <v>43119</v>
      </c>
      <c r="G1269">
        <v>1</v>
      </c>
      <c r="H1269">
        <v>1554433</v>
      </c>
      <c r="I1269">
        <v>14272</v>
      </c>
      <c r="J1269">
        <v>233</v>
      </c>
      <c r="K1269">
        <v>699</v>
      </c>
      <c r="L1269" t="b">
        <v>0</v>
      </c>
      <c r="M1269" t="b">
        <v>0</v>
      </c>
      <c r="N1269" t="b">
        <v>0</v>
      </c>
      <c r="O1269">
        <v>7</v>
      </c>
      <c r="P1269">
        <v>6</v>
      </c>
      <c r="Q1269" s="2">
        <v>0.01</v>
      </c>
      <c r="R1269" s="2">
        <v>0</v>
      </c>
      <c r="S1269" s="2">
        <v>0</v>
      </c>
      <c r="T1269">
        <f t="shared" si="76"/>
        <v>0.4</v>
      </c>
      <c r="U1269">
        <f t="shared" si="77"/>
        <v>4.6000000000000005</v>
      </c>
      <c r="V1269">
        <f t="shared" si="78"/>
        <v>0.87721649999999995</v>
      </c>
      <c r="W1269">
        <f t="shared" si="79"/>
        <v>1.6170257750000001</v>
      </c>
    </row>
    <row r="1270" spans="1:23" x14ac:dyDescent="0.25">
      <c r="A1270" t="s">
        <v>4601</v>
      </c>
      <c r="B1270" s="1">
        <v>43160</v>
      </c>
      <c r="C1270" t="s">
        <v>4602</v>
      </c>
      <c r="D1270" t="s">
        <v>4603</v>
      </c>
      <c r="E1270" t="s">
        <v>4604</v>
      </c>
      <c r="F1270" s="1">
        <v>43153</v>
      </c>
      <c r="G1270">
        <v>1</v>
      </c>
      <c r="H1270">
        <v>3845553</v>
      </c>
      <c r="I1270">
        <v>133530</v>
      </c>
      <c r="J1270">
        <v>3363</v>
      </c>
      <c r="K1270">
        <v>20114</v>
      </c>
      <c r="L1270" t="b">
        <v>0</v>
      </c>
      <c r="M1270" t="b">
        <v>0</v>
      </c>
      <c r="N1270" t="b">
        <v>0</v>
      </c>
      <c r="O1270">
        <v>7</v>
      </c>
      <c r="P1270">
        <v>6</v>
      </c>
      <c r="Q1270" s="2">
        <v>0.03</v>
      </c>
      <c r="R1270" s="2">
        <v>0</v>
      </c>
      <c r="S1270" s="2">
        <v>0.01</v>
      </c>
      <c r="T1270">
        <f t="shared" si="76"/>
        <v>0.4</v>
      </c>
      <c r="U1270">
        <f t="shared" si="77"/>
        <v>4.6000000000000005</v>
      </c>
      <c r="V1270">
        <f t="shared" si="78"/>
        <v>2.4727764999999997</v>
      </c>
      <c r="W1270">
        <f t="shared" si="79"/>
        <v>2.1754717750000001</v>
      </c>
    </row>
    <row r="1271" spans="1:23" x14ac:dyDescent="0.25">
      <c r="A1271" t="s">
        <v>4605</v>
      </c>
      <c r="B1271" s="1">
        <v>43197</v>
      </c>
      <c r="C1271" t="s">
        <v>4606</v>
      </c>
      <c r="D1271" t="s">
        <v>4607</v>
      </c>
      <c r="E1271" t="s">
        <v>4608</v>
      </c>
      <c r="F1271" s="1">
        <v>43184</v>
      </c>
      <c r="G1271">
        <v>1</v>
      </c>
      <c r="H1271">
        <v>282389</v>
      </c>
      <c r="I1271">
        <v>21539</v>
      </c>
      <c r="J1271">
        <v>126</v>
      </c>
      <c r="K1271">
        <v>2385</v>
      </c>
      <c r="L1271" t="b">
        <v>0</v>
      </c>
      <c r="M1271" t="b">
        <v>0</v>
      </c>
      <c r="N1271" t="b">
        <v>0</v>
      </c>
      <c r="O1271">
        <v>13</v>
      </c>
      <c r="P1271">
        <v>11</v>
      </c>
      <c r="Q1271" s="2">
        <v>0.08</v>
      </c>
      <c r="R1271" s="2">
        <v>0</v>
      </c>
      <c r="S1271" s="2">
        <v>0.01</v>
      </c>
      <c r="T1271">
        <f t="shared" si="76"/>
        <v>0.4</v>
      </c>
      <c r="U1271">
        <f t="shared" si="77"/>
        <v>8.4</v>
      </c>
      <c r="V1271">
        <f t="shared" si="78"/>
        <v>1.1911944999999999</v>
      </c>
      <c r="W1271">
        <f t="shared" si="79"/>
        <v>2.6769180750000001</v>
      </c>
    </row>
    <row r="1272" spans="1:23" x14ac:dyDescent="0.25">
      <c r="A1272" t="s">
        <v>4609</v>
      </c>
      <c r="B1272" s="1">
        <v>43084</v>
      </c>
      <c r="C1272" t="s">
        <v>4610</v>
      </c>
      <c r="D1272" t="s">
        <v>2235</v>
      </c>
      <c r="E1272" t="s">
        <v>4611</v>
      </c>
      <c r="F1272" s="1">
        <v>43078</v>
      </c>
      <c r="G1272">
        <v>1</v>
      </c>
      <c r="H1272">
        <v>599176</v>
      </c>
      <c r="I1272">
        <v>16142</v>
      </c>
      <c r="J1272">
        <v>3355</v>
      </c>
      <c r="K1272">
        <v>3008</v>
      </c>
      <c r="L1272" t="b">
        <v>0</v>
      </c>
      <c r="M1272" t="b">
        <v>0</v>
      </c>
      <c r="N1272" t="b">
        <v>0</v>
      </c>
      <c r="O1272">
        <v>6</v>
      </c>
      <c r="P1272">
        <v>6</v>
      </c>
      <c r="Q1272" s="2">
        <v>0.03</v>
      </c>
      <c r="R1272" s="2">
        <v>-0.01</v>
      </c>
      <c r="S1272" s="2">
        <v>0.01</v>
      </c>
      <c r="T1272">
        <f t="shared" si="76"/>
        <v>0.4</v>
      </c>
      <c r="U1272">
        <f t="shared" si="77"/>
        <v>4.8000000000000007</v>
      </c>
      <c r="V1272">
        <f t="shared" si="78"/>
        <v>0.69958799999999999</v>
      </c>
      <c r="W1272">
        <f t="shared" si="79"/>
        <v>1.6048558000000004</v>
      </c>
    </row>
    <row r="1273" spans="1:23" x14ac:dyDescent="0.25">
      <c r="A1273" t="s">
        <v>4612</v>
      </c>
      <c r="B1273" s="1">
        <v>43109</v>
      </c>
      <c r="C1273" t="s">
        <v>4613</v>
      </c>
      <c r="D1273" t="s">
        <v>2636</v>
      </c>
      <c r="E1273" t="s">
        <v>4614</v>
      </c>
      <c r="F1273" s="1">
        <v>43104</v>
      </c>
      <c r="G1273">
        <v>1</v>
      </c>
      <c r="H1273">
        <v>293630</v>
      </c>
      <c r="I1273">
        <v>31996</v>
      </c>
      <c r="J1273">
        <v>144</v>
      </c>
      <c r="K1273">
        <v>1526</v>
      </c>
      <c r="L1273" t="b">
        <v>0</v>
      </c>
      <c r="M1273" t="b">
        <v>0</v>
      </c>
      <c r="N1273" t="b">
        <v>0</v>
      </c>
      <c r="O1273">
        <v>5</v>
      </c>
      <c r="P1273">
        <v>2</v>
      </c>
      <c r="Q1273" s="2">
        <v>0.11</v>
      </c>
      <c r="R1273" s="2">
        <v>0</v>
      </c>
      <c r="S1273" s="2">
        <v>0.01</v>
      </c>
      <c r="T1273">
        <f t="shared" si="76"/>
        <v>0.4</v>
      </c>
      <c r="U1273">
        <f t="shared" si="77"/>
        <v>1</v>
      </c>
      <c r="V1273">
        <f t="shared" si="78"/>
        <v>1.496815</v>
      </c>
      <c r="W1273">
        <f t="shared" si="79"/>
        <v>0.93388525</v>
      </c>
    </row>
    <row r="1274" spans="1:23" x14ac:dyDescent="0.25">
      <c r="A1274" t="s">
        <v>4615</v>
      </c>
      <c r="B1274" s="1">
        <v>43097</v>
      </c>
      <c r="C1274" t="s">
        <v>4616</v>
      </c>
      <c r="D1274" t="s">
        <v>722</v>
      </c>
      <c r="E1274" t="s">
        <v>4617</v>
      </c>
      <c r="F1274" s="1">
        <v>43090</v>
      </c>
      <c r="G1274">
        <v>1</v>
      </c>
      <c r="H1274">
        <v>554706</v>
      </c>
      <c r="I1274">
        <v>19379</v>
      </c>
      <c r="J1274">
        <v>557</v>
      </c>
      <c r="K1274">
        <v>863</v>
      </c>
      <c r="L1274" t="b">
        <v>0</v>
      </c>
      <c r="M1274" t="b">
        <v>0</v>
      </c>
      <c r="N1274" t="b">
        <v>0</v>
      </c>
      <c r="O1274">
        <v>7</v>
      </c>
      <c r="P1274">
        <v>5</v>
      </c>
      <c r="Q1274" s="2">
        <v>0.03</v>
      </c>
      <c r="R1274" s="2">
        <v>0</v>
      </c>
      <c r="S1274" s="2">
        <v>0</v>
      </c>
      <c r="T1274">
        <f t="shared" si="76"/>
        <v>0.4</v>
      </c>
      <c r="U1274">
        <f t="shared" si="77"/>
        <v>3.6</v>
      </c>
      <c r="V1274">
        <f t="shared" si="78"/>
        <v>0.57735300000000001</v>
      </c>
      <c r="W1274">
        <f t="shared" si="79"/>
        <v>1.26207355</v>
      </c>
    </row>
    <row r="1275" spans="1:23" x14ac:dyDescent="0.25">
      <c r="A1275" t="s">
        <v>4618</v>
      </c>
      <c r="B1275" s="1">
        <v>43165</v>
      </c>
      <c r="C1275" t="s">
        <v>4619</v>
      </c>
      <c r="D1275" t="s">
        <v>818</v>
      </c>
      <c r="E1275" t="s">
        <v>4620</v>
      </c>
      <c r="F1275" s="1">
        <v>43163</v>
      </c>
      <c r="G1275">
        <v>1</v>
      </c>
      <c r="H1275">
        <v>321076</v>
      </c>
      <c r="I1275">
        <v>4665</v>
      </c>
      <c r="J1275">
        <v>155</v>
      </c>
      <c r="K1275">
        <v>891</v>
      </c>
      <c r="L1275" t="b">
        <v>0</v>
      </c>
      <c r="M1275" t="b">
        <v>0</v>
      </c>
      <c r="N1275" t="b">
        <v>0</v>
      </c>
      <c r="O1275">
        <v>2</v>
      </c>
      <c r="P1275">
        <v>1</v>
      </c>
      <c r="Q1275" s="2">
        <v>0.01</v>
      </c>
      <c r="R1275" s="2">
        <v>0</v>
      </c>
      <c r="S1275" s="2">
        <v>0</v>
      </c>
      <c r="T1275">
        <f t="shared" si="76"/>
        <v>0.4</v>
      </c>
      <c r="U1275">
        <f t="shared" si="77"/>
        <v>0.60000000000000009</v>
      </c>
      <c r="V1275">
        <f t="shared" si="78"/>
        <v>0.26053799999999999</v>
      </c>
      <c r="W1275">
        <f t="shared" si="79"/>
        <v>0.40118830000000005</v>
      </c>
    </row>
    <row r="1276" spans="1:23" x14ac:dyDescent="0.25">
      <c r="A1276" t="s">
        <v>4621</v>
      </c>
      <c r="B1276" s="1">
        <v>43117</v>
      </c>
      <c r="C1276" t="s">
        <v>4622</v>
      </c>
      <c r="D1276" t="s">
        <v>601</v>
      </c>
      <c r="E1276" t="s">
        <v>4623</v>
      </c>
      <c r="F1276" s="1">
        <v>43116</v>
      </c>
      <c r="G1276">
        <v>1</v>
      </c>
      <c r="H1276">
        <v>499527</v>
      </c>
      <c r="I1276">
        <v>14112</v>
      </c>
      <c r="J1276">
        <v>289</v>
      </c>
      <c r="K1276">
        <v>813</v>
      </c>
      <c r="L1276" t="b">
        <v>0</v>
      </c>
      <c r="M1276" t="b">
        <v>0</v>
      </c>
      <c r="N1276" t="b">
        <v>0</v>
      </c>
      <c r="O1276">
        <v>1</v>
      </c>
      <c r="P1276">
        <v>1</v>
      </c>
      <c r="Q1276" s="2">
        <v>0.03</v>
      </c>
      <c r="R1276" s="2">
        <v>0</v>
      </c>
      <c r="S1276" s="2">
        <v>0</v>
      </c>
      <c r="T1276">
        <f t="shared" si="76"/>
        <v>0.4</v>
      </c>
      <c r="U1276">
        <f t="shared" si="77"/>
        <v>0.8</v>
      </c>
      <c r="V1276">
        <f t="shared" si="78"/>
        <v>0.54976349999999996</v>
      </c>
      <c r="W1276">
        <f t="shared" si="79"/>
        <v>0.55241722500000001</v>
      </c>
    </row>
    <row r="1277" spans="1:23" x14ac:dyDescent="0.25">
      <c r="A1277" t="s">
        <v>4624</v>
      </c>
      <c r="B1277" s="1">
        <v>43210</v>
      </c>
      <c r="C1277" t="s">
        <v>4625</v>
      </c>
      <c r="D1277" t="s">
        <v>4626</v>
      </c>
      <c r="E1277" t="s">
        <v>4627</v>
      </c>
      <c r="F1277" s="1">
        <v>43201</v>
      </c>
      <c r="G1277">
        <v>1</v>
      </c>
      <c r="H1277">
        <v>131141</v>
      </c>
      <c r="I1277">
        <v>2821</v>
      </c>
      <c r="J1277">
        <v>39</v>
      </c>
      <c r="K1277">
        <v>445</v>
      </c>
      <c r="L1277" t="b">
        <v>0</v>
      </c>
      <c r="M1277" t="b">
        <v>0</v>
      </c>
      <c r="N1277" t="b">
        <v>0</v>
      </c>
      <c r="O1277">
        <v>9</v>
      </c>
      <c r="P1277">
        <v>7</v>
      </c>
      <c r="Q1277" s="2">
        <v>0.02</v>
      </c>
      <c r="R1277" s="2">
        <v>0</v>
      </c>
      <c r="S1277" s="2">
        <v>0</v>
      </c>
      <c r="T1277">
        <f t="shared" si="76"/>
        <v>0.4</v>
      </c>
      <c r="U1277">
        <f t="shared" si="77"/>
        <v>5.2</v>
      </c>
      <c r="V1277">
        <f t="shared" si="78"/>
        <v>0.26557050000000004</v>
      </c>
      <c r="W1277">
        <f t="shared" si="79"/>
        <v>1.552949675</v>
      </c>
    </row>
    <row r="1278" spans="1:23" x14ac:dyDescent="0.25">
      <c r="A1278" t="s">
        <v>4628</v>
      </c>
      <c r="B1278" s="1">
        <v>43178</v>
      </c>
      <c r="C1278" t="s">
        <v>4629</v>
      </c>
      <c r="D1278" t="s">
        <v>2289</v>
      </c>
      <c r="E1278" t="s">
        <v>4630</v>
      </c>
      <c r="F1278" s="1">
        <v>43164</v>
      </c>
      <c r="G1278">
        <v>1</v>
      </c>
      <c r="H1278">
        <v>931253</v>
      </c>
      <c r="I1278">
        <v>24510</v>
      </c>
      <c r="J1278">
        <v>897</v>
      </c>
      <c r="K1278">
        <v>1524</v>
      </c>
      <c r="L1278" t="b">
        <v>0</v>
      </c>
      <c r="M1278" t="b">
        <v>0</v>
      </c>
      <c r="N1278" t="b">
        <v>0</v>
      </c>
      <c r="O1278">
        <v>14</v>
      </c>
      <c r="P1278">
        <v>13</v>
      </c>
      <c r="Q1278" s="2">
        <v>0.03</v>
      </c>
      <c r="R1278" s="2">
        <v>0</v>
      </c>
      <c r="S1278" s="2">
        <v>0</v>
      </c>
      <c r="T1278">
        <f t="shared" si="76"/>
        <v>0.4</v>
      </c>
      <c r="U1278">
        <f t="shared" si="77"/>
        <v>10.200000000000001</v>
      </c>
      <c r="V1278">
        <f t="shared" si="78"/>
        <v>0.76562649999999999</v>
      </c>
      <c r="W1278">
        <f t="shared" si="79"/>
        <v>2.9779692750000004</v>
      </c>
    </row>
    <row r="1279" spans="1:23" x14ac:dyDescent="0.25">
      <c r="A1279" t="s">
        <v>4631</v>
      </c>
      <c r="B1279" s="1">
        <v>43234</v>
      </c>
      <c r="C1279" t="s">
        <v>4632</v>
      </c>
      <c r="D1279" t="s">
        <v>2904</v>
      </c>
      <c r="E1279" t="s">
        <v>4633</v>
      </c>
      <c r="F1279" s="1">
        <v>43221</v>
      </c>
      <c r="G1279">
        <v>1</v>
      </c>
      <c r="H1279">
        <v>471945</v>
      </c>
      <c r="I1279">
        <v>15114</v>
      </c>
      <c r="J1279">
        <v>184</v>
      </c>
      <c r="K1279">
        <v>1492</v>
      </c>
      <c r="L1279" t="b">
        <v>0</v>
      </c>
      <c r="M1279" t="b">
        <v>0</v>
      </c>
      <c r="N1279" t="b">
        <v>0</v>
      </c>
      <c r="O1279">
        <v>13</v>
      </c>
      <c r="P1279">
        <v>13</v>
      </c>
      <c r="Q1279" s="2">
        <v>0.03</v>
      </c>
      <c r="R1279" s="2">
        <v>0</v>
      </c>
      <c r="S1279" s="2">
        <v>0</v>
      </c>
      <c r="T1279">
        <f t="shared" si="76"/>
        <v>0.4</v>
      </c>
      <c r="U1279">
        <f t="shared" si="77"/>
        <v>10.4</v>
      </c>
      <c r="V1279">
        <f t="shared" si="78"/>
        <v>0.53597249999999996</v>
      </c>
      <c r="W1279">
        <f t="shared" si="79"/>
        <v>2.9475903750000003</v>
      </c>
    </row>
    <row r="1280" spans="1:23" x14ac:dyDescent="0.25">
      <c r="A1280" t="s">
        <v>4634</v>
      </c>
      <c r="B1280" s="1">
        <v>43071</v>
      </c>
      <c r="C1280" t="s">
        <v>4635</v>
      </c>
      <c r="D1280" t="s">
        <v>4636</v>
      </c>
      <c r="E1280" t="s">
        <v>4637</v>
      </c>
      <c r="F1280" s="1">
        <v>43065</v>
      </c>
      <c r="G1280">
        <v>1</v>
      </c>
      <c r="H1280">
        <v>464544</v>
      </c>
      <c r="I1280">
        <v>17398</v>
      </c>
      <c r="J1280">
        <v>304</v>
      </c>
      <c r="K1280">
        <v>1077</v>
      </c>
      <c r="L1280" t="b">
        <v>0</v>
      </c>
      <c r="M1280" t="b">
        <v>0</v>
      </c>
      <c r="N1280" t="b">
        <v>0</v>
      </c>
      <c r="O1280">
        <v>6</v>
      </c>
      <c r="P1280">
        <v>5</v>
      </c>
      <c r="Q1280" s="2">
        <v>0.04</v>
      </c>
      <c r="R1280" s="2">
        <v>0</v>
      </c>
      <c r="S1280" s="2">
        <v>0</v>
      </c>
      <c r="T1280">
        <f t="shared" si="76"/>
        <v>0.4</v>
      </c>
      <c r="U1280">
        <f t="shared" si="77"/>
        <v>3.8</v>
      </c>
      <c r="V1280">
        <f t="shared" si="78"/>
        <v>0.63227199999999995</v>
      </c>
      <c r="W1280">
        <f t="shared" si="79"/>
        <v>1.3312951999999998</v>
      </c>
    </row>
    <row r="1281" spans="1:23" x14ac:dyDescent="0.25">
      <c r="A1281" t="s">
        <v>4638</v>
      </c>
      <c r="B1281" s="1">
        <v>43180</v>
      </c>
      <c r="C1281" t="s">
        <v>4639</v>
      </c>
      <c r="D1281" t="s">
        <v>1062</v>
      </c>
      <c r="E1281" t="s">
        <v>4640</v>
      </c>
      <c r="F1281" s="1">
        <v>43174</v>
      </c>
      <c r="G1281">
        <v>1</v>
      </c>
      <c r="H1281">
        <v>467994</v>
      </c>
      <c r="I1281">
        <v>16667</v>
      </c>
      <c r="J1281">
        <v>358</v>
      </c>
      <c r="K1281">
        <v>868</v>
      </c>
      <c r="L1281" t="b">
        <v>0</v>
      </c>
      <c r="M1281" t="b">
        <v>0</v>
      </c>
      <c r="N1281" t="b">
        <v>0</v>
      </c>
      <c r="O1281">
        <v>6</v>
      </c>
      <c r="P1281">
        <v>5</v>
      </c>
      <c r="Q1281" s="2">
        <v>0.04</v>
      </c>
      <c r="R1281" s="2">
        <v>0</v>
      </c>
      <c r="S1281" s="2">
        <v>0</v>
      </c>
      <c r="T1281">
        <f t="shared" si="76"/>
        <v>0.4</v>
      </c>
      <c r="U1281">
        <f t="shared" si="77"/>
        <v>3.8</v>
      </c>
      <c r="V1281">
        <f t="shared" si="78"/>
        <v>0.63399700000000003</v>
      </c>
      <c r="W1281">
        <f t="shared" si="79"/>
        <v>1.3318989499999998</v>
      </c>
    </row>
    <row r="1282" spans="1:23" x14ac:dyDescent="0.25">
      <c r="A1282" t="s">
        <v>4641</v>
      </c>
      <c r="B1282" s="1">
        <v>43113</v>
      </c>
      <c r="C1282" t="s">
        <v>4642</v>
      </c>
      <c r="D1282" t="s">
        <v>4643</v>
      </c>
      <c r="E1282" t="s">
        <v>4644</v>
      </c>
      <c r="F1282" s="1">
        <v>43109</v>
      </c>
      <c r="G1282">
        <v>1</v>
      </c>
      <c r="H1282">
        <v>326110</v>
      </c>
      <c r="I1282">
        <v>8502</v>
      </c>
      <c r="J1282">
        <v>332</v>
      </c>
      <c r="K1282">
        <v>653</v>
      </c>
      <c r="L1282" t="b">
        <v>0</v>
      </c>
      <c r="M1282" t="b">
        <v>0</v>
      </c>
      <c r="N1282" t="b">
        <v>0</v>
      </c>
      <c r="O1282">
        <v>4</v>
      </c>
      <c r="P1282">
        <v>3</v>
      </c>
      <c r="Q1282" s="2">
        <v>0.03</v>
      </c>
      <c r="R1282" s="2">
        <v>0</v>
      </c>
      <c r="S1282" s="2">
        <v>0</v>
      </c>
      <c r="T1282">
        <f t="shared" ref="T1282:T1345" si="80">G1282*0.4</f>
        <v>0.4</v>
      </c>
      <c r="U1282">
        <f t="shared" ref="U1282:U1345" si="81">-0.2*(O1282-P1282)+0.8*P1282</f>
        <v>2.2000000000000002</v>
      </c>
      <c r="V1282">
        <f t="shared" ref="V1282:V1345" si="82">0.5*H1282*0.000001+0.1*Q1282*100+100*0.15*R1282+100*0.25*S1282</f>
        <v>0.46305499999999999</v>
      </c>
      <c r="W1282">
        <f t="shared" ref="W1282:W1345" si="83">0.4*T1282+0.25*U1282+0.35*V1282</f>
        <v>0.87206925000000002</v>
      </c>
    </row>
    <row r="1283" spans="1:23" x14ac:dyDescent="0.25">
      <c r="A1283" t="s">
        <v>4645</v>
      </c>
      <c r="B1283" s="1">
        <v>43055</v>
      </c>
      <c r="C1283" t="s">
        <v>4646</v>
      </c>
      <c r="D1283" t="s">
        <v>4647</v>
      </c>
      <c r="E1283" t="s">
        <v>4648</v>
      </c>
      <c r="F1283" s="1">
        <v>43049</v>
      </c>
      <c r="G1283">
        <v>1</v>
      </c>
      <c r="H1283">
        <v>1233722</v>
      </c>
      <c r="I1283">
        <v>115781</v>
      </c>
      <c r="J1283">
        <v>1615</v>
      </c>
      <c r="K1283">
        <v>9706</v>
      </c>
      <c r="L1283" t="b">
        <v>0</v>
      </c>
      <c r="M1283" t="b">
        <v>0</v>
      </c>
      <c r="N1283" t="b">
        <v>0</v>
      </c>
      <c r="O1283">
        <v>6</v>
      </c>
      <c r="P1283">
        <v>3</v>
      </c>
      <c r="Q1283" s="2">
        <v>0.09</v>
      </c>
      <c r="R1283" s="2">
        <v>0</v>
      </c>
      <c r="S1283" s="2">
        <v>0.01</v>
      </c>
      <c r="T1283">
        <f t="shared" si="80"/>
        <v>0.4</v>
      </c>
      <c r="U1283">
        <f t="shared" si="81"/>
        <v>1.8000000000000003</v>
      </c>
      <c r="V1283">
        <f t="shared" si="82"/>
        <v>1.766861</v>
      </c>
      <c r="W1283">
        <f t="shared" si="83"/>
        <v>1.2284013499999999</v>
      </c>
    </row>
    <row r="1284" spans="1:23" x14ac:dyDescent="0.25">
      <c r="A1284" t="s">
        <v>4649</v>
      </c>
      <c r="B1284" s="1">
        <v>43154</v>
      </c>
      <c r="C1284" t="s">
        <v>4650</v>
      </c>
      <c r="D1284" t="s">
        <v>444</v>
      </c>
      <c r="E1284" t="s">
        <v>4651</v>
      </c>
      <c r="F1284" s="1">
        <v>43151</v>
      </c>
      <c r="G1284">
        <v>1</v>
      </c>
      <c r="H1284">
        <v>53198</v>
      </c>
      <c r="I1284">
        <v>234</v>
      </c>
      <c r="J1284">
        <v>146</v>
      </c>
      <c r="K1284">
        <v>104</v>
      </c>
      <c r="L1284" t="b">
        <v>0</v>
      </c>
      <c r="M1284" t="b">
        <v>0</v>
      </c>
      <c r="N1284" t="b">
        <v>0</v>
      </c>
      <c r="O1284">
        <v>3</v>
      </c>
      <c r="P1284">
        <v>2</v>
      </c>
      <c r="Q1284" s="2">
        <v>0</v>
      </c>
      <c r="R1284" s="2">
        <v>0</v>
      </c>
      <c r="S1284" s="2">
        <v>0</v>
      </c>
      <c r="T1284">
        <f t="shared" si="80"/>
        <v>0.4</v>
      </c>
      <c r="U1284">
        <f t="shared" si="81"/>
        <v>1.4000000000000001</v>
      </c>
      <c r="V1284">
        <f t="shared" si="82"/>
        <v>2.6598999999999998E-2</v>
      </c>
      <c r="W1284">
        <f t="shared" si="83"/>
        <v>0.51930964999999996</v>
      </c>
    </row>
    <row r="1285" spans="1:23" x14ac:dyDescent="0.25">
      <c r="A1285" t="s">
        <v>4652</v>
      </c>
      <c r="B1285" s="1">
        <v>43089</v>
      </c>
      <c r="C1285" t="s">
        <v>4653</v>
      </c>
      <c r="D1285" t="s">
        <v>2636</v>
      </c>
      <c r="E1285" t="s">
        <v>4654</v>
      </c>
      <c r="F1285" s="1">
        <v>43083</v>
      </c>
      <c r="G1285">
        <v>1</v>
      </c>
      <c r="H1285">
        <v>212075</v>
      </c>
      <c r="I1285">
        <v>12760</v>
      </c>
      <c r="J1285">
        <v>167</v>
      </c>
      <c r="K1285">
        <v>507</v>
      </c>
      <c r="L1285" t="b">
        <v>0</v>
      </c>
      <c r="M1285" t="b">
        <v>0</v>
      </c>
      <c r="N1285" t="b">
        <v>0</v>
      </c>
      <c r="O1285">
        <v>6</v>
      </c>
      <c r="P1285">
        <v>6</v>
      </c>
      <c r="Q1285" s="2">
        <v>0.06</v>
      </c>
      <c r="R1285" s="2">
        <v>0</v>
      </c>
      <c r="S1285" s="2">
        <v>0</v>
      </c>
      <c r="T1285">
        <f t="shared" si="80"/>
        <v>0.4</v>
      </c>
      <c r="U1285">
        <f t="shared" si="81"/>
        <v>4.8000000000000007</v>
      </c>
      <c r="V1285">
        <f t="shared" si="82"/>
        <v>0.70603749999999998</v>
      </c>
      <c r="W1285">
        <f t="shared" si="83"/>
        <v>1.6071131250000004</v>
      </c>
    </row>
    <row r="1286" spans="1:23" x14ac:dyDescent="0.25">
      <c r="A1286" t="s">
        <v>4655</v>
      </c>
      <c r="B1286" s="1">
        <v>43245</v>
      </c>
      <c r="C1286" t="s">
        <v>4656</v>
      </c>
      <c r="D1286" t="s">
        <v>3874</v>
      </c>
      <c r="E1286" t="s">
        <v>4657</v>
      </c>
      <c r="F1286" s="1">
        <v>43223</v>
      </c>
      <c r="G1286">
        <v>1</v>
      </c>
      <c r="H1286">
        <v>2651325</v>
      </c>
      <c r="I1286">
        <v>89452</v>
      </c>
      <c r="J1286">
        <v>1550</v>
      </c>
      <c r="K1286">
        <v>4651</v>
      </c>
      <c r="L1286" t="b">
        <v>0</v>
      </c>
      <c r="M1286" t="b">
        <v>0</v>
      </c>
      <c r="N1286" t="b">
        <v>0</v>
      </c>
      <c r="O1286">
        <v>22</v>
      </c>
      <c r="P1286">
        <v>20</v>
      </c>
      <c r="Q1286" s="2">
        <v>0.03</v>
      </c>
      <c r="R1286" s="2">
        <v>0</v>
      </c>
      <c r="S1286" s="2">
        <v>0</v>
      </c>
      <c r="T1286">
        <f t="shared" si="80"/>
        <v>0.4</v>
      </c>
      <c r="U1286">
        <f t="shared" si="81"/>
        <v>15.6</v>
      </c>
      <c r="V1286">
        <f t="shared" si="82"/>
        <v>1.6256625</v>
      </c>
      <c r="W1286">
        <f t="shared" si="83"/>
        <v>4.6289818749999991</v>
      </c>
    </row>
    <row r="1287" spans="1:23" x14ac:dyDescent="0.25">
      <c r="A1287" t="s">
        <v>4658</v>
      </c>
      <c r="B1287" s="1">
        <v>43265</v>
      </c>
      <c r="C1287" t="s">
        <v>4659</v>
      </c>
      <c r="D1287" t="s">
        <v>4660</v>
      </c>
      <c r="E1287" t="s">
        <v>4661</v>
      </c>
      <c r="F1287" s="1">
        <v>43251</v>
      </c>
      <c r="G1287">
        <v>1</v>
      </c>
      <c r="H1287">
        <v>633790</v>
      </c>
      <c r="I1287">
        <v>53429</v>
      </c>
      <c r="J1287">
        <v>346</v>
      </c>
      <c r="K1287">
        <v>3777</v>
      </c>
      <c r="L1287" t="b">
        <v>0</v>
      </c>
      <c r="M1287" t="b">
        <v>0</v>
      </c>
      <c r="N1287" t="b">
        <v>0</v>
      </c>
      <c r="O1287">
        <v>14</v>
      </c>
      <c r="P1287">
        <v>13</v>
      </c>
      <c r="Q1287" s="2">
        <v>0.08</v>
      </c>
      <c r="R1287" s="2">
        <v>0</v>
      </c>
      <c r="S1287" s="2">
        <v>0.01</v>
      </c>
      <c r="T1287">
        <f t="shared" si="80"/>
        <v>0.4</v>
      </c>
      <c r="U1287">
        <f t="shared" si="81"/>
        <v>10.200000000000001</v>
      </c>
      <c r="V1287">
        <f t="shared" si="82"/>
        <v>1.366895</v>
      </c>
      <c r="W1287">
        <f t="shared" si="83"/>
        <v>3.1884132500000004</v>
      </c>
    </row>
    <row r="1288" spans="1:23" x14ac:dyDescent="0.25">
      <c r="A1288" t="s">
        <v>4662</v>
      </c>
      <c r="B1288" s="1">
        <v>43114</v>
      </c>
      <c r="C1288" t="s">
        <v>4663</v>
      </c>
      <c r="D1288" t="s">
        <v>4664</v>
      </c>
      <c r="E1288" t="s">
        <v>4665</v>
      </c>
      <c r="F1288" s="1">
        <v>43109</v>
      </c>
      <c r="G1288">
        <v>1</v>
      </c>
      <c r="H1288">
        <v>239043</v>
      </c>
      <c r="I1288">
        <v>9066</v>
      </c>
      <c r="J1288">
        <v>425</v>
      </c>
      <c r="K1288">
        <v>815</v>
      </c>
      <c r="L1288" t="b">
        <v>0</v>
      </c>
      <c r="M1288" t="b">
        <v>0</v>
      </c>
      <c r="N1288" t="b">
        <v>0</v>
      </c>
      <c r="O1288">
        <v>5</v>
      </c>
      <c r="P1288">
        <v>3</v>
      </c>
      <c r="Q1288" s="2">
        <v>0.04</v>
      </c>
      <c r="R1288" s="2">
        <v>0</v>
      </c>
      <c r="S1288" s="2">
        <v>0</v>
      </c>
      <c r="T1288">
        <f t="shared" si="80"/>
        <v>0.4</v>
      </c>
      <c r="U1288">
        <f t="shared" si="81"/>
        <v>2.0000000000000004</v>
      </c>
      <c r="V1288">
        <f t="shared" si="82"/>
        <v>0.51952149999999997</v>
      </c>
      <c r="W1288">
        <f t="shared" si="83"/>
        <v>0.84183252500000005</v>
      </c>
    </row>
    <row r="1289" spans="1:23" x14ac:dyDescent="0.25">
      <c r="A1289" t="s">
        <v>4666</v>
      </c>
      <c r="B1289" s="1">
        <v>43135</v>
      </c>
      <c r="C1289" t="s">
        <v>4667</v>
      </c>
      <c r="D1289" t="s">
        <v>4668</v>
      </c>
      <c r="E1289" t="s">
        <v>4669</v>
      </c>
      <c r="F1289" s="1">
        <v>43130</v>
      </c>
      <c r="G1289">
        <v>1</v>
      </c>
      <c r="H1289">
        <v>86380</v>
      </c>
      <c r="I1289">
        <v>4535</v>
      </c>
      <c r="J1289">
        <v>60</v>
      </c>
      <c r="K1289">
        <v>496</v>
      </c>
      <c r="L1289" t="b">
        <v>0</v>
      </c>
      <c r="M1289" t="b">
        <v>0</v>
      </c>
      <c r="N1289" t="b">
        <v>0</v>
      </c>
      <c r="O1289">
        <v>5</v>
      </c>
      <c r="P1289">
        <v>3</v>
      </c>
      <c r="Q1289" s="2">
        <v>0.05</v>
      </c>
      <c r="R1289" s="2">
        <v>0</v>
      </c>
      <c r="S1289" s="2">
        <v>0.01</v>
      </c>
      <c r="T1289">
        <f t="shared" si="80"/>
        <v>0.4</v>
      </c>
      <c r="U1289">
        <f t="shared" si="81"/>
        <v>2.0000000000000004</v>
      </c>
      <c r="V1289">
        <f t="shared" si="82"/>
        <v>0.79319000000000006</v>
      </c>
      <c r="W1289">
        <f t="shared" si="83"/>
        <v>0.93761650000000007</v>
      </c>
    </row>
    <row r="1290" spans="1:23" x14ac:dyDescent="0.25">
      <c r="A1290" t="s">
        <v>4670</v>
      </c>
      <c r="B1290" s="1">
        <v>43078</v>
      </c>
      <c r="C1290" t="s">
        <v>4671</v>
      </c>
      <c r="D1290" t="s">
        <v>4672</v>
      </c>
      <c r="E1290" t="s">
        <v>4673</v>
      </c>
      <c r="F1290" s="1">
        <v>43071</v>
      </c>
      <c r="G1290">
        <v>1</v>
      </c>
      <c r="H1290">
        <v>257584</v>
      </c>
      <c r="I1290">
        <v>1131</v>
      </c>
      <c r="J1290">
        <v>29</v>
      </c>
      <c r="K1290">
        <v>75</v>
      </c>
      <c r="L1290" t="b">
        <v>0</v>
      </c>
      <c r="M1290" t="b">
        <v>0</v>
      </c>
      <c r="N1290" t="b">
        <v>0</v>
      </c>
      <c r="O1290">
        <v>7</v>
      </c>
      <c r="P1290">
        <v>6</v>
      </c>
      <c r="Q1290" s="2">
        <v>0</v>
      </c>
      <c r="R1290" s="2">
        <v>0</v>
      </c>
      <c r="S1290" s="2">
        <v>0</v>
      </c>
      <c r="T1290">
        <f t="shared" si="80"/>
        <v>0.4</v>
      </c>
      <c r="U1290">
        <f t="shared" si="81"/>
        <v>4.6000000000000005</v>
      </c>
      <c r="V1290">
        <f t="shared" si="82"/>
        <v>0.12879199999999999</v>
      </c>
      <c r="W1290">
        <f t="shared" si="83"/>
        <v>1.3550772</v>
      </c>
    </row>
    <row r="1291" spans="1:23" x14ac:dyDescent="0.25">
      <c r="A1291" t="s">
        <v>4674</v>
      </c>
      <c r="B1291" s="1">
        <v>43197</v>
      </c>
      <c r="C1291" t="s">
        <v>4675</v>
      </c>
      <c r="D1291" t="s">
        <v>4676</v>
      </c>
      <c r="E1291" t="s">
        <v>4677</v>
      </c>
      <c r="F1291" s="1">
        <v>43184</v>
      </c>
      <c r="G1291">
        <v>1</v>
      </c>
      <c r="H1291">
        <v>2384671</v>
      </c>
      <c r="I1291">
        <v>92519</v>
      </c>
      <c r="J1291">
        <v>1162</v>
      </c>
      <c r="K1291">
        <v>9327</v>
      </c>
      <c r="L1291" t="b">
        <v>0</v>
      </c>
      <c r="M1291" t="b">
        <v>0</v>
      </c>
      <c r="N1291" t="b">
        <v>0</v>
      </c>
      <c r="O1291">
        <v>13</v>
      </c>
      <c r="P1291">
        <v>11</v>
      </c>
      <c r="Q1291" s="2">
        <v>0.04</v>
      </c>
      <c r="R1291" s="2">
        <v>0</v>
      </c>
      <c r="S1291" s="2">
        <v>0</v>
      </c>
      <c r="T1291">
        <f t="shared" si="80"/>
        <v>0.4</v>
      </c>
      <c r="U1291">
        <f t="shared" si="81"/>
        <v>8.4</v>
      </c>
      <c r="V1291">
        <f t="shared" si="82"/>
        <v>1.5923354999999999</v>
      </c>
      <c r="W1291">
        <f t="shared" si="83"/>
        <v>2.8173174250000002</v>
      </c>
    </row>
    <row r="1292" spans="1:23" x14ac:dyDescent="0.25">
      <c r="A1292" t="s">
        <v>4678</v>
      </c>
      <c r="B1292" s="1">
        <v>43064</v>
      </c>
      <c r="C1292" t="s">
        <v>4679</v>
      </c>
      <c r="D1292" t="s">
        <v>3723</v>
      </c>
      <c r="E1292" t="s">
        <v>4680</v>
      </c>
      <c r="F1292" s="1">
        <v>43056</v>
      </c>
      <c r="G1292">
        <v>1</v>
      </c>
      <c r="H1292">
        <v>597308</v>
      </c>
      <c r="I1292">
        <v>10554</v>
      </c>
      <c r="J1292">
        <v>566</v>
      </c>
      <c r="K1292">
        <v>504</v>
      </c>
      <c r="L1292" t="b">
        <v>0</v>
      </c>
      <c r="M1292" t="b">
        <v>0</v>
      </c>
      <c r="N1292" t="b">
        <v>0</v>
      </c>
      <c r="O1292">
        <v>8</v>
      </c>
      <c r="P1292">
        <v>8</v>
      </c>
      <c r="Q1292" s="2">
        <v>0.02</v>
      </c>
      <c r="R1292" s="2">
        <v>0</v>
      </c>
      <c r="S1292" s="2">
        <v>0</v>
      </c>
      <c r="T1292">
        <f t="shared" si="80"/>
        <v>0.4</v>
      </c>
      <c r="U1292">
        <f t="shared" si="81"/>
        <v>6.4</v>
      </c>
      <c r="V1292">
        <f t="shared" si="82"/>
        <v>0.49865399999999999</v>
      </c>
      <c r="W1292">
        <f t="shared" si="83"/>
        <v>1.9345289000000001</v>
      </c>
    </row>
    <row r="1293" spans="1:23" x14ac:dyDescent="0.25">
      <c r="A1293" t="s">
        <v>4681</v>
      </c>
      <c r="B1293" s="1">
        <v>43070</v>
      </c>
      <c r="C1293" t="s">
        <v>4682</v>
      </c>
      <c r="D1293" t="s">
        <v>198</v>
      </c>
      <c r="E1293" t="s">
        <v>4683</v>
      </c>
      <c r="F1293" s="1">
        <v>43069</v>
      </c>
      <c r="G1293">
        <v>1</v>
      </c>
      <c r="H1293">
        <v>842514</v>
      </c>
      <c r="I1293">
        <v>17356</v>
      </c>
      <c r="J1293">
        <v>308</v>
      </c>
      <c r="K1293">
        <v>2084</v>
      </c>
      <c r="L1293" t="b">
        <v>0</v>
      </c>
      <c r="M1293" t="b">
        <v>0</v>
      </c>
      <c r="N1293" t="b">
        <v>0</v>
      </c>
      <c r="O1293">
        <v>1</v>
      </c>
      <c r="P1293">
        <v>1</v>
      </c>
      <c r="Q1293" s="2">
        <v>0.02</v>
      </c>
      <c r="R1293" s="2">
        <v>0</v>
      </c>
      <c r="S1293" s="2">
        <v>0</v>
      </c>
      <c r="T1293">
        <f t="shared" si="80"/>
        <v>0.4</v>
      </c>
      <c r="U1293">
        <f t="shared" si="81"/>
        <v>0.8</v>
      </c>
      <c r="V1293">
        <f t="shared" si="82"/>
        <v>0.62125699999999995</v>
      </c>
      <c r="W1293">
        <f t="shared" si="83"/>
        <v>0.57743995000000004</v>
      </c>
    </row>
    <row r="1294" spans="1:23" x14ac:dyDescent="0.25">
      <c r="A1294" t="s">
        <v>4684</v>
      </c>
      <c r="B1294" s="1">
        <v>43076</v>
      </c>
      <c r="C1294" t="s">
        <v>4685</v>
      </c>
      <c r="D1294" t="s">
        <v>355</v>
      </c>
      <c r="E1294" t="s">
        <v>4686</v>
      </c>
      <c r="F1294" s="1">
        <v>43074</v>
      </c>
      <c r="G1294">
        <v>1</v>
      </c>
      <c r="H1294">
        <v>295841</v>
      </c>
      <c r="I1294">
        <v>5240</v>
      </c>
      <c r="J1294">
        <v>113</v>
      </c>
      <c r="K1294">
        <v>265</v>
      </c>
      <c r="L1294" t="b">
        <v>0</v>
      </c>
      <c r="M1294" t="b">
        <v>0</v>
      </c>
      <c r="N1294" t="b">
        <v>0</v>
      </c>
      <c r="O1294">
        <v>2</v>
      </c>
      <c r="P1294">
        <v>2</v>
      </c>
      <c r="Q1294" s="2">
        <v>0.02</v>
      </c>
      <c r="R1294" s="2">
        <v>0</v>
      </c>
      <c r="S1294" s="2">
        <v>0</v>
      </c>
      <c r="T1294">
        <f t="shared" si="80"/>
        <v>0.4</v>
      </c>
      <c r="U1294">
        <f t="shared" si="81"/>
        <v>1.6</v>
      </c>
      <c r="V1294">
        <f t="shared" si="82"/>
        <v>0.34792049999999997</v>
      </c>
      <c r="W1294">
        <f t="shared" si="83"/>
        <v>0.68177217500000009</v>
      </c>
    </row>
    <row r="1295" spans="1:23" x14ac:dyDescent="0.25">
      <c r="A1295" t="s">
        <v>4687</v>
      </c>
      <c r="B1295" s="1">
        <v>43144</v>
      </c>
      <c r="C1295" t="s">
        <v>4688</v>
      </c>
      <c r="D1295" t="s">
        <v>198</v>
      </c>
      <c r="E1295" t="s">
        <v>4689</v>
      </c>
      <c r="F1295" s="1">
        <v>43139</v>
      </c>
      <c r="G1295">
        <v>1</v>
      </c>
      <c r="H1295">
        <v>3153075</v>
      </c>
      <c r="I1295">
        <v>36305</v>
      </c>
      <c r="J1295">
        <v>7245</v>
      </c>
      <c r="K1295">
        <v>6845</v>
      </c>
      <c r="L1295" t="b">
        <v>0</v>
      </c>
      <c r="M1295" t="b">
        <v>0</v>
      </c>
      <c r="N1295" t="b">
        <v>0</v>
      </c>
      <c r="O1295">
        <v>5</v>
      </c>
      <c r="P1295">
        <v>5</v>
      </c>
      <c r="Q1295" s="2">
        <v>0.01</v>
      </c>
      <c r="R1295" s="2">
        <v>0</v>
      </c>
      <c r="S1295" s="2">
        <v>0</v>
      </c>
      <c r="T1295">
        <f t="shared" si="80"/>
        <v>0.4</v>
      </c>
      <c r="U1295">
        <f t="shared" si="81"/>
        <v>4</v>
      </c>
      <c r="V1295">
        <f t="shared" si="82"/>
        <v>1.6765375</v>
      </c>
      <c r="W1295">
        <f t="shared" si="83"/>
        <v>1.7467881250000001</v>
      </c>
    </row>
    <row r="1296" spans="1:23" x14ac:dyDescent="0.25">
      <c r="A1296" t="s">
        <v>4690</v>
      </c>
      <c r="B1296" s="1">
        <v>43137</v>
      </c>
      <c r="C1296" t="s">
        <v>4691</v>
      </c>
      <c r="D1296" t="s">
        <v>4692</v>
      </c>
      <c r="E1296" t="s">
        <v>4693</v>
      </c>
      <c r="F1296" s="1">
        <v>43131</v>
      </c>
      <c r="G1296">
        <v>1</v>
      </c>
      <c r="H1296">
        <v>704424</v>
      </c>
      <c r="I1296">
        <v>9687</v>
      </c>
      <c r="J1296">
        <v>3131</v>
      </c>
      <c r="K1296">
        <v>6439</v>
      </c>
      <c r="L1296" t="b">
        <v>0</v>
      </c>
      <c r="M1296" t="b">
        <v>0</v>
      </c>
      <c r="N1296" t="b">
        <v>0</v>
      </c>
      <c r="O1296">
        <v>6</v>
      </c>
      <c r="P1296">
        <v>6</v>
      </c>
      <c r="Q1296" s="2">
        <v>0.01</v>
      </c>
      <c r="R1296" s="2">
        <v>0</v>
      </c>
      <c r="S1296" s="2">
        <v>0.01</v>
      </c>
      <c r="T1296">
        <f t="shared" si="80"/>
        <v>0.4</v>
      </c>
      <c r="U1296">
        <f t="shared" si="81"/>
        <v>4.8000000000000007</v>
      </c>
      <c r="V1296">
        <f t="shared" si="82"/>
        <v>0.70221199999999995</v>
      </c>
      <c r="W1296">
        <f t="shared" si="83"/>
        <v>1.6057742000000004</v>
      </c>
    </row>
    <row r="1297" spans="1:23" x14ac:dyDescent="0.25">
      <c r="A1297" t="s">
        <v>4694</v>
      </c>
      <c r="B1297" s="1">
        <v>43117</v>
      </c>
      <c r="C1297" t="s">
        <v>4695</v>
      </c>
      <c r="D1297" t="s">
        <v>1372</v>
      </c>
      <c r="E1297" t="s">
        <v>4696</v>
      </c>
      <c r="F1297" s="1">
        <v>43111</v>
      </c>
      <c r="G1297">
        <v>1</v>
      </c>
      <c r="H1297">
        <v>1088653</v>
      </c>
      <c r="I1297">
        <v>53915</v>
      </c>
      <c r="J1297">
        <v>2368</v>
      </c>
      <c r="K1297">
        <v>2993</v>
      </c>
      <c r="L1297" t="b">
        <v>0</v>
      </c>
      <c r="M1297" t="b">
        <v>0</v>
      </c>
      <c r="N1297" t="b">
        <v>0</v>
      </c>
      <c r="O1297">
        <v>6</v>
      </c>
      <c r="P1297">
        <v>3</v>
      </c>
      <c r="Q1297" s="2">
        <v>0.05</v>
      </c>
      <c r="R1297" s="2">
        <v>0</v>
      </c>
      <c r="S1297" s="2">
        <v>0</v>
      </c>
      <c r="T1297">
        <f t="shared" si="80"/>
        <v>0.4</v>
      </c>
      <c r="U1297">
        <f t="shared" si="81"/>
        <v>1.8000000000000003</v>
      </c>
      <c r="V1297">
        <f t="shared" si="82"/>
        <v>1.0443264999999999</v>
      </c>
      <c r="W1297">
        <f t="shared" si="83"/>
        <v>0.9755142750000001</v>
      </c>
    </row>
    <row r="1298" spans="1:23" x14ac:dyDescent="0.25">
      <c r="A1298" t="s">
        <v>4697</v>
      </c>
      <c r="B1298" s="1">
        <v>43106</v>
      </c>
      <c r="C1298" t="s">
        <v>4698</v>
      </c>
      <c r="D1298" t="s">
        <v>1269</v>
      </c>
      <c r="E1298" t="s">
        <v>4699</v>
      </c>
      <c r="F1298" s="1">
        <v>43097</v>
      </c>
      <c r="G1298">
        <v>1</v>
      </c>
      <c r="H1298">
        <v>302719</v>
      </c>
      <c r="I1298">
        <v>14565</v>
      </c>
      <c r="J1298">
        <v>601</v>
      </c>
      <c r="K1298">
        <v>1933</v>
      </c>
      <c r="L1298" t="b">
        <v>0</v>
      </c>
      <c r="M1298" t="b">
        <v>0</v>
      </c>
      <c r="N1298" t="b">
        <v>0</v>
      </c>
      <c r="O1298">
        <v>9</v>
      </c>
      <c r="P1298">
        <v>4</v>
      </c>
      <c r="Q1298" s="2">
        <v>0.05</v>
      </c>
      <c r="R1298" s="2">
        <v>0</v>
      </c>
      <c r="S1298" s="2">
        <v>0.01</v>
      </c>
      <c r="T1298">
        <f t="shared" si="80"/>
        <v>0.4</v>
      </c>
      <c r="U1298">
        <f t="shared" si="81"/>
        <v>2.2000000000000002</v>
      </c>
      <c r="V1298">
        <f t="shared" si="82"/>
        <v>0.90135950000000009</v>
      </c>
      <c r="W1298">
        <f t="shared" si="83"/>
        <v>1.025475825</v>
      </c>
    </row>
    <row r="1299" spans="1:23" x14ac:dyDescent="0.25">
      <c r="A1299" t="s">
        <v>4700</v>
      </c>
      <c r="B1299" s="1">
        <v>43076</v>
      </c>
      <c r="C1299" t="s">
        <v>4701</v>
      </c>
      <c r="D1299" t="s">
        <v>4702</v>
      </c>
      <c r="E1299" t="s">
        <v>4703</v>
      </c>
      <c r="F1299" s="1">
        <v>43069</v>
      </c>
      <c r="G1299">
        <v>1</v>
      </c>
      <c r="H1299">
        <v>32307</v>
      </c>
      <c r="I1299">
        <v>161</v>
      </c>
      <c r="J1299">
        <v>18</v>
      </c>
      <c r="K1299">
        <v>171</v>
      </c>
      <c r="L1299" t="b">
        <v>0</v>
      </c>
      <c r="M1299" t="b">
        <v>0</v>
      </c>
      <c r="N1299" t="b">
        <v>0</v>
      </c>
      <c r="O1299">
        <v>7</v>
      </c>
      <c r="P1299">
        <v>7</v>
      </c>
      <c r="Q1299" s="2">
        <v>0</v>
      </c>
      <c r="R1299" s="2">
        <v>0</v>
      </c>
      <c r="S1299" s="2">
        <v>0.01</v>
      </c>
      <c r="T1299">
        <f t="shared" si="80"/>
        <v>0.4</v>
      </c>
      <c r="U1299">
        <f t="shared" si="81"/>
        <v>5.6000000000000005</v>
      </c>
      <c r="V1299">
        <f t="shared" si="82"/>
        <v>0.26615349999999999</v>
      </c>
      <c r="W1299">
        <f t="shared" si="83"/>
        <v>1.6531537250000001</v>
      </c>
    </row>
    <row r="1300" spans="1:23" x14ac:dyDescent="0.25">
      <c r="A1300" t="s">
        <v>4704</v>
      </c>
      <c r="B1300" s="1">
        <v>43167</v>
      </c>
      <c r="C1300" t="s">
        <v>4705</v>
      </c>
      <c r="D1300" t="s">
        <v>749</v>
      </c>
      <c r="E1300" t="s">
        <v>4706</v>
      </c>
      <c r="F1300" s="1">
        <v>43164</v>
      </c>
      <c r="G1300">
        <v>1</v>
      </c>
      <c r="H1300">
        <v>1073831</v>
      </c>
      <c r="I1300">
        <v>32386</v>
      </c>
      <c r="J1300">
        <v>1241</v>
      </c>
      <c r="K1300">
        <v>1537</v>
      </c>
      <c r="L1300" t="b">
        <v>0</v>
      </c>
      <c r="M1300" t="b">
        <v>0</v>
      </c>
      <c r="N1300" t="b">
        <v>0</v>
      </c>
      <c r="O1300">
        <v>3</v>
      </c>
      <c r="P1300">
        <v>3</v>
      </c>
      <c r="Q1300" s="2">
        <v>0.03</v>
      </c>
      <c r="R1300" s="2">
        <v>0</v>
      </c>
      <c r="S1300" s="2">
        <v>0</v>
      </c>
      <c r="T1300">
        <f t="shared" si="80"/>
        <v>0.4</v>
      </c>
      <c r="U1300">
        <f t="shared" si="81"/>
        <v>2.4000000000000004</v>
      </c>
      <c r="V1300">
        <f t="shared" si="82"/>
        <v>0.83691549999999992</v>
      </c>
      <c r="W1300">
        <f t="shared" si="83"/>
        <v>1.0529204249999999</v>
      </c>
    </row>
    <row r="1301" spans="1:23" x14ac:dyDescent="0.25">
      <c r="A1301" t="s">
        <v>4707</v>
      </c>
      <c r="B1301" s="1">
        <v>43249</v>
      </c>
      <c r="C1301" t="s">
        <v>4708</v>
      </c>
      <c r="D1301" t="s">
        <v>2618</v>
      </c>
      <c r="E1301" t="s">
        <v>4709</v>
      </c>
      <c r="F1301" s="1">
        <v>43239</v>
      </c>
      <c r="G1301">
        <v>1</v>
      </c>
      <c r="H1301">
        <v>900305</v>
      </c>
      <c r="I1301">
        <v>2843</v>
      </c>
      <c r="J1301">
        <v>578</v>
      </c>
      <c r="K1301">
        <v>1231</v>
      </c>
      <c r="L1301" t="b">
        <v>0</v>
      </c>
      <c r="M1301" t="b">
        <v>0</v>
      </c>
      <c r="N1301" t="b">
        <v>0</v>
      </c>
      <c r="O1301">
        <v>10</v>
      </c>
      <c r="P1301">
        <v>9</v>
      </c>
      <c r="Q1301" s="2">
        <v>0</v>
      </c>
      <c r="R1301" s="2">
        <v>0</v>
      </c>
      <c r="S1301" s="2">
        <v>0</v>
      </c>
      <c r="T1301">
        <f t="shared" si="80"/>
        <v>0.4</v>
      </c>
      <c r="U1301">
        <f t="shared" si="81"/>
        <v>7</v>
      </c>
      <c r="V1301">
        <f t="shared" si="82"/>
        <v>0.45015249999999996</v>
      </c>
      <c r="W1301">
        <f t="shared" si="83"/>
        <v>2.0675533750000001</v>
      </c>
    </row>
    <row r="1302" spans="1:23" x14ac:dyDescent="0.25">
      <c r="A1302" t="s">
        <v>4710</v>
      </c>
      <c r="B1302" s="1">
        <v>43129</v>
      </c>
      <c r="C1302" t="s">
        <v>4711</v>
      </c>
      <c r="D1302" t="s">
        <v>4712</v>
      </c>
      <c r="E1302" t="s">
        <v>4713</v>
      </c>
      <c r="F1302" s="1">
        <v>43122</v>
      </c>
      <c r="G1302">
        <v>1</v>
      </c>
      <c r="H1302">
        <v>1551300</v>
      </c>
      <c r="I1302">
        <v>4893</v>
      </c>
      <c r="J1302">
        <v>5016</v>
      </c>
      <c r="K1302">
        <v>3139</v>
      </c>
      <c r="L1302" t="b">
        <v>0</v>
      </c>
      <c r="M1302" t="b">
        <v>0</v>
      </c>
      <c r="N1302" t="b">
        <v>0</v>
      </c>
      <c r="O1302">
        <v>7</v>
      </c>
      <c r="P1302">
        <v>8</v>
      </c>
      <c r="Q1302" s="2">
        <v>0</v>
      </c>
      <c r="R1302" s="2">
        <v>0</v>
      </c>
      <c r="S1302" s="2">
        <v>0</v>
      </c>
      <c r="T1302">
        <f t="shared" si="80"/>
        <v>0.4</v>
      </c>
      <c r="U1302">
        <f t="shared" si="81"/>
        <v>6.6000000000000005</v>
      </c>
      <c r="V1302">
        <f t="shared" si="82"/>
        <v>0.77564999999999995</v>
      </c>
      <c r="W1302">
        <f t="shared" si="83"/>
        <v>2.0814775000000001</v>
      </c>
    </row>
    <row r="1303" spans="1:23" x14ac:dyDescent="0.25">
      <c r="A1303" t="s">
        <v>4714</v>
      </c>
      <c r="B1303" s="1">
        <v>43265</v>
      </c>
      <c r="C1303" t="s">
        <v>4715</v>
      </c>
      <c r="D1303" t="s">
        <v>4716</v>
      </c>
      <c r="E1303" t="s">
        <v>4717</v>
      </c>
      <c r="F1303" s="1">
        <v>43244</v>
      </c>
      <c r="G1303">
        <v>1</v>
      </c>
      <c r="H1303">
        <v>2611836</v>
      </c>
      <c r="I1303">
        <v>90500</v>
      </c>
      <c r="J1303">
        <v>12360</v>
      </c>
      <c r="K1303">
        <v>15746</v>
      </c>
      <c r="L1303" t="b">
        <v>0</v>
      </c>
      <c r="M1303" t="b">
        <v>0</v>
      </c>
      <c r="N1303" t="b">
        <v>0</v>
      </c>
      <c r="O1303">
        <v>21</v>
      </c>
      <c r="P1303">
        <v>20</v>
      </c>
      <c r="Q1303" s="2">
        <v>0.03</v>
      </c>
      <c r="R1303" s="2">
        <v>0</v>
      </c>
      <c r="S1303" s="2">
        <v>0.01</v>
      </c>
      <c r="T1303">
        <f t="shared" si="80"/>
        <v>0.4</v>
      </c>
      <c r="U1303">
        <f t="shared" si="81"/>
        <v>15.8</v>
      </c>
      <c r="V1303">
        <f t="shared" si="82"/>
        <v>1.855918</v>
      </c>
      <c r="W1303">
        <f t="shared" si="83"/>
        <v>4.7595713000000002</v>
      </c>
    </row>
    <row r="1304" spans="1:23" x14ac:dyDescent="0.25">
      <c r="A1304" t="s">
        <v>4718</v>
      </c>
      <c r="B1304" s="1">
        <v>43185</v>
      </c>
      <c r="C1304" t="s">
        <v>4719</v>
      </c>
      <c r="D1304" t="s">
        <v>4720</v>
      </c>
      <c r="E1304" t="s">
        <v>4721</v>
      </c>
      <c r="F1304" s="1">
        <v>43171</v>
      </c>
      <c r="G1304">
        <v>1</v>
      </c>
      <c r="H1304">
        <v>386991</v>
      </c>
      <c r="I1304">
        <v>9083</v>
      </c>
      <c r="J1304">
        <v>190</v>
      </c>
      <c r="K1304">
        <v>456</v>
      </c>
      <c r="L1304" t="b">
        <v>0</v>
      </c>
      <c r="M1304" t="b">
        <v>0</v>
      </c>
      <c r="N1304" t="b">
        <v>0</v>
      </c>
      <c r="O1304">
        <v>14</v>
      </c>
      <c r="P1304">
        <v>12</v>
      </c>
      <c r="Q1304" s="2">
        <v>0.02</v>
      </c>
      <c r="R1304" s="2">
        <v>0</v>
      </c>
      <c r="S1304" s="2">
        <v>0</v>
      </c>
      <c r="T1304">
        <f t="shared" si="80"/>
        <v>0.4</v>
      </c>
      <c r="U1304">
        <f t="shared" si="81"/>
        <v>9.2000000000000011</v>
      </c>
      <c r="V1304">
        <f t="shared" si="82"/>
        <v>0.3934955</v>
      </c>
      <c r="W1304">
        <f t="shared" si="83"/>
        <v>2.5977234250000003</v>
      </c>
    </row>
    <row r="1305" spans="1:23" x14ac:dyDescent="0.25">
      <c r="A1305" t="s">
        <v>4722</v>
      </c>
      <c r="B1305" s="1">
        <v>43060</v>
      </c>
      <c r="C1305" t="s">
        <v>4723</v>
      </c>
      <c r="D1305" t="s">
        <v>4724</v>
      </c>
      <c r="E1305" t="s">
        <v>4725</v>
      </c>
      <c r="F1305" s="1">
        <v>43055</v>
      </c>
      <c r="G1305">
        <v>1</v>
      </c>
      <c r="H1305">
        <v>5963</v>
      </c>
      <c r="I1305">
        <v>47</v>
      </c>
      <c r="J1305">
        <v>2</v>
      </c>
      <c r="K1305">
        <v>13</v>
      </c>
      <c r="L1305" t="b">
        <v>0</v>
      </c>
      <c r="M1305" t="b">
        <v>0</v>
      </c>
      <c r="N1305" t="b">
        <v>0</v>
      </c>
      <c r="O1305">
        <v>5</v>
      </c>
      <c r="P1305">
        <v>3</v>
      </c>
      <c r="Q1305" s="2">
        <v>0.01</v>
      </c>
      <c r="R1305" s="2">
        <v>0</v>
      </c>
      <c r="S1305" s="2">
        <v>0</v>
      </c>
      <c r="T1305">
        <f t="shared" si="80"/>
        <v>0.4</v>
      </c>
      <c r="U1305">
        <f t="shared" si="81"/>
        <v>2.0000000000000004</v>
      </c>
      <c r="V1305">
        <f t="shared" si="82"/>
        <v>0.1029815</v>
      </c>
      <c r="W1305">
        <f t="shared" si="83"/>
        <v>0.69604352500000011</v>
      </c>
    </row>
    <row r="1306" spans="1:23" x14ac:dyDescent="0.25">
      <c r="A1306" t="s">
        <v>4726</v>
      </c>
      <c r="B1306" s="1">
        <v>43112</v>
      </c>
      <c r="C1306" t="s">
        <v>4727</v>
      </c>
      <c r="D1306" t="s">
        <v>4728</v>
      </c>
      <c r="E1306" t="s">
        <v>4729</v>
      </c>
      <c r="F1306" s="1">
        <v>42862</v>
      </c>
      <c r="G1306">
        <v>1</v>
      </c>
      <c r="H1306">
        <v>1722</v>
      </c>
      <c r="I1306">
        <v>17</v>
      </c>
      <c r="J1306">
        <v>3</v>
      </c>
      <c r="K1306">
        <v>1</v>
      </c>
      <c r="L1306" t="b">
        <v>0</v>
      </c>
      <c r="M1306" t="b">
        <v>0</v>
      </c>
      <c r="N1306" t="b">
        <v>0</v>
      </c>
      <c r="O1306">
        <v>250</v>
      </c>
      <c r="P1306">
        <v>1</v>
      </c>
      <c r="Q1306" s="2">
        <v>0.01</v>
      </c>
      <c r="R1306" s="2">
        <v>0</v>
      </c>
      <c r="S1306" s="2">
        <v>0</v>
      </c>
      <c r="T1306">
        <f t="shared" si="80"/>
        <v>0.4</v>
      </c>
      <c r="U1306">
        <f t="shared" si="81"/>
        <v>-49.000000000000007</v>
      </c>
      <c r="V1306">
        <f t="shared" si="82"/>
        <v>0.10086100000000001</v>
      </c>
      <c r="W1306">
        <f t="shared" si="83"/>
        <v>-12.054698650000002</v>
      </c>
    </row>
    <row r="1307" spans="1:23" x14ac:dyDescent="0.25">
      <c r="A1307" t="s">
        <v>4730</v>
      </c>
      <c r="B1307" s="1">
        <v>43132</v>
      </c>
      <c r="C1307" t="s">
        <v>4731</v>
      </c>
      <c r="D1307" t="s">
        <v>4732</v>
      </c>
      <c r="E1307" t="s">
        <v>4733</v>
      </c>
      <c r="F1307" s="1">
        <v>43126</v>
      </c>
      <c r="G1307">
        <v>1</v>
      </c>
      <c r="H1307">
        <v>357299</v>
      </c>
      <c r="I1307">
        <v>13388</v>
      </c>
      <c r="J1307">
        <v>262</v>
      </c>
      <c r="K1307">
        <v>518</v>
      </c>
      <c r="L1307" t="b">
        <v>0</v>
      </c>
      <c r="M1307" t="b">
        <v>0</v>
      </c>
      <c r="N1307" t="b">
        <v>0</v>
      </c>
      <c r="O1307">
        <v>6</v>
      </c>
      <c r="P1307">
        <v>6</v>
      </c>
      <c r="Q1307" s="2">
        <v>0.04</v>
      </c>
      <c r="R1307" s="2">
        <v>0</v>
      </c>
      <c r="S1307" s="2">
        <v>0</v>
      </c>
      <c r="T1307">
        <f t="shared" si="80"/>
        <v>0.4</v>
      </c>
      <c r="U1307">
        <f t="shared" si="81"/>
        <v>4.8000000000000007</v>
      </c>
      <c r="V1307">
        <f t="shared" si="82"/>
        <v>0.57864950000000004</v>
      </c>
      <c r="W1307">
        <f t="shared" si="83"/>
        <v>1.5625273250000002</v>
      </c>
    </row>
    <row r="1308" spans="1:23" x14ac:dyDescent="0.25">
      <c r="A1308" t="s">
        <v>4734</v>
      </c>
      <c r="B1308" s="1">
        <v>43246</v>
      </c>
      <c r="C1308" t="s">
        <v>4735</v>
      </c>
      <c r="D1308" t="s">
        <v>2408</v>
      </c>
      <c r="E1308" t="s">
        <v>4736</v>
      </c>
      <c r="F1308" s="1">
        <v>43238</v>
      </c>
      <c r="G1308">
        <v>1</v>
      </c>
      <c r="H1308">
        <v>1340395</v>
      </c>
      <c r="I1308">
        <v>31178</v>
      </c>
      <c r="J1308">
        <v>1305</v>
      </c>
      <c r="K1308">
        <v>2305</v>
      </c>
      <c r="L1308" t="b">
        <v>0</v>
      </c>
      <c r="M1308" t="b">
        <v>0</v>
      </c>
      <c r="N1308" t="b">
        <v>0</v>
      </c>
      <c r="O1308">
        <v>8</v>
      </c>
      <c r="P1308">
        <v>6</v>
      </c>
      <c r="Q1308" s="2">
        <v>0.02</v>
      </c>
      <c r="R1308" s="2">
        <v>0</v>
      </c>
      <c r="S1308" s="2">
        <v>0</v>
      </c>
      <c r="T1308">
        <f t="shared" si="80"/>
        <v>0.4</v>
      </c>
      <c r="U1308">
        <f t="shared" si="81"/>
        <v>4.4000000000000004</v>
      </c>
      <c r="V1308">
        <f t="shared" si="82"/>
        <v>0.87019749999999996</v>
      </c>
      <c r="W1308">
        <f t="shared" si="83"/>
        <v>1.5645691250000002</v>
      </c>
    </row>
    <row r="1309" spans="1:23" x14ac:dyDescent="0.25">
      <c r="A1309" t="s">
        <v>4737</v>
      </c>
      <c r="B1309" s="1">
        <v>43071</v>
      </c>
      <c r="C1309" t="s">
        <v>4738</v>
      </c>
      <c r="D1309" t="s">
        <v>1884</v>
      </c>
      <c r="E1309" t="s">
        <v>4739</v>
      </c>
      <c r="F1309" s="1">
        <v>43065</v>
      </c>
      <c r="G1309">
        <v>1</v>
      </c>
      <c r="H1309">
        <v>145213</v>
      </c>
      <c r="I1309">
        <v>4314</v>
      </c>
      <c r="J1309">
        <v>435</v>
      </c>
      <c r="K1309">
        <v>3769</v>
      </c>
      <c r="L1309" t="b">
        <v>0</v>
      </c>
      <c r="M1309" t="b">
        <v>0</v>
      </c>
      <c r="N1309" t="b">
        <v>0</v>
      </c>
      <c r="O1309">
        <v>6</v>
      </c>
      <c r="P1309">
        <v>5</v>
      </c>
      <c r="Q1309" s="2">
        <v>0.03</v>
      </c>
      <c r="R1309" s="2">
        <v>0</v>
      </c>
      <c r="S1309" s="2">
        <v>0.03</v>
      </c>
      <c r="T1309">
        <f t="shared" si="80"/>
        <v>0.4</v>
      </c>
      <c r="U1309">
        <f t="shared" si="81"/>
        <v>3.8</v>
      </c>
      <c r="V1309">
        <f t="shared" si="82"/>
        <v>1.1226064999999998</v>
      </c>
      <c r="W1309">
        <f t="shared" si="83"/>
        <v>1.5029122749999999</v>
      </c>
    </row>
    <row r="1310" spans="1:23" x14ac:dyDescent="0.25">
      <c r="A1310" t="s">
        <v>4740</v>
      </c>
      <c r="B1310" s="1">
        <v>43123</v>
      </c>
      <c r="C1310" t="s">
        <v>4741</v>
      </c>
      <c r="D1310" t="s">
        <v>4742</v>
      </c>
      <c r="E1310" t="s">
        <v>4743</v>
      </c>
      <c r="F1310" s="1">
        <v>43116</v>
      </c>
      <c r="G1310">
        <v>1</v>
      </c>
      <c r="H1310">
        <v>576861</v>
      </c>
      <c r="I1310">
        <v>40236</v>
      </c>
      <c r="J1310">
        <v>383</v>
      </c>
      <c r="K1310">
        <v>2343</v>
      </c>
      <c r="L1310" t="b">
        <v>0</v>
      </c>
      <c r="M1310" t="b">
        <v>0</v>
      </c>
      <c r="N1310" t="b">
        <v>0</v>
      </c>
      <c r="O1310">
        <v>7</v>
      </c>
      <c r="P1310">
        <v>6</v>
      </c>
      <c r="Q1310" s="2">
        <v>7.0000000000000007E-2</v>
      </c>
      <c r="R1310" s="2">
        <v>0</v>
      </c>
      <c r="S1310" s="2">
        <v>0</v>
      </c>
      <c r="T1310">
        <f t="shared" si="80"/>
        <v>0.4</v>
      </c>
      <c r="U1310">
        <f t="shared" si="81"/>
        <v>4.6000000000000005</v>
      </c>
      <c r="V1310">
        <f t="shared" si="82"/>
        <v>0.98843049999999999</v>
      </c>
      <c r="W1310">
        <f t="shared" si="83"/>
        <v>1.6559506750000001</v>
      </c>
    </row>
    <row r="1311" spans="1:23" x14ac:dyDescent="0.25">
      <c r="A1311" t="s">
        <v>4744</v>
      </c>
      <c r="B1311" s="1">
        <v>43066</v>
      </c>
      <c r="C1311" t="s">
        <v>4745</v>
      </c>
      <c r="D1311" t="s">
        <v>4746</v>
      </c>
      <c r="E1311" t="s">
        <v>4747</v>
      </c>
      <c r="F1311" s="1">
        <v>43052</v>
      </c>
      <c r="G1311">
        <v>1</v>
      </c>
      <c r="H1311">
        <v>5696</v>
      </c>
      <c r="I1311">
        <v>8</v>
      </c>
      <c r="J1311">
        <v>0</v>
      </c>
      <c r="K1311">
        <v>1</v>
      </c>
      <c r="L1311" t="b">
        <v>0</v>
      </c>
      <c r="M1311" t="b">
        <v>0</v>
      </c>
      <c r="N1311" t="b">
        <v>0</v>
      </c>
      <c r="O1311">
        <v>14</v>
      </c>
      <c r="P1311">
        <v>4</v>
      </c>
      <c r="Q1311" s="2">
        <v>0</v>
      </c>
      <c r="R1311" s="2">
        <v>0</v>
      </c>
      <c r="S1311" s="2">
        <v>0</v>
      </c>
      <c r="T1311">
        <f t="shared" si="80"/>
        <v>0.4</v>
      </c>
      <c r="U1311">
        <f t="shared" si="81"/>
        <v>1.2000000000000002</v>
      </c>
      <c r="V1311">
        <f t="shared" si="82"/>
        <v>2.8479999999999998E-3</v>
      </c>
      <c r="W1311">
        <f t="shared" si="83"/>
        <v>0.4609968000000001</v>
      </c>
    </row>
    <row r="1312" spans="1:23" x14ac:dyDescent="0.25">
      <c r="A1312" t="s">
        <v>4748</v>
      </c>
      <c r="B1312" s="1">
        <v>43177</v>
      </c>
      <c r="C1312" t="s">
        <v>4749</v>
      </c>
      <c r="D1312" t="s">
        <v>274</v>
      </c>
      <c r="E1312" t="s">
        <v>4750</v>
      </c>
      <c r="F1312" s="1">
        <v>43164</v>
      </c>
      <c r="G1312">
        <v>1</v>
      </c>
      <c r="H1312">
        <v>610581</v>
      </c>
      <c r="I1312">
        <v>12597</v>
      </c>
      <c r="J1312">
        <v>155</v>
      </c>
      <c r="K1312">
        <v>545</v>
      </c>
      <c r="L1312" t="b">
        <v>0</v>
      </c>
      <c r="M1312" t="b">
        <v>0</v>
      </c>
      <c r="N1312" t="b">
        <v>0</v>
      </c>
      <c r="O1312">
        <v>13</v>
      </c>
      <c r="P1312">
        <v>12</v>
      </c>
      <c r="Q1312" s="2">
        <v>0.02</v>
      </c>
      <c r="R1312" s="2">
        <v>0</v>
      </c>
      <c r="S1312" s="2">
        <v>0</v>
      </c>
      <c r="T1312">
        <f t="shared" si="80"/>
        <v>0.4</v>
      </c>
      <c r="U1312">
        <f t="shared" si="81"/>
        <v>9.4000000000000021</v>
      </c>
      <c r="V1312">
        <f t="shared" si="82"/>
        <v>0.50529049999999998</v>
      </c>
      <c r="W1312">
        <f t="shared" si="83"/>
        <v>2.6868516750000007</v>
      </c>
    </row>
    <row r="1313" spans="1:23" x14ac:dyDescent="0.25">
      <c r="A1313" t="s">
        <v>4751</v>
      </c>
      <c r="B1313" s="1">
        <v>43104</v>
      </c>
      <c r="C1313" t="s">
        <v>4752</v>
      </c>
      <c r="D1313" t="s">
        <v>4753</v>
      </c>
      <c r="E1313" t="s">
        <v>4754</v>
      </c>
      <c r="F1313" s="1">
        <v>43092</v>
      </c>
      <c r="G1313">
        <v>1</v>
      </c>
      <c r="H1313">
        <v>234260</v>
      </c>
      <c r="I1313">
        <v>5144</v>
      </c>
      <c r="J1313">
        <v>1546</v>
      </c>
      <c r="K1313">
        <v>1394</v>
      </c>
      <c r="L1313" t="b">
        <v>0</v>
      </c>
      <c r="M1313" t="b">
        <v>0</v>
      </c>
      <c r="N1313" t="b">
        <v>0</v>
      </c>
      <c r="O1313">
        <v>12</v>
      </c>
      <c r="P1313">
        <v>12</v>
      </c>
      <c r="Q1313" s="2">
        <v>0.02</v>
      </c>
      <c r="R1313" s="2">
        <v>-0.01</v>
      </c>
      <c r="S1313" s="2">
        <v>0.01</v>
      </c>
      <c r="T1313">
        <f t="shared" si="80"/>
        <v>0.4</v>
      </c>
      <c r="U1313">
        <f t="shared" si="81"/>
        <v>9.6000000000000014</v>
      </c>
      <c r="V1313">
        <f t="shared" si="82"/>
        <v>0.41713</v>
      </c>
      <c r="W1313">
        <f t="shared" si="83"/>
        <v>2.7059955000000007</v>
      </c>
    </row>
    <row r="1314" spans="1:23" x14ac:dyDescent="0.25">
      <c r="A1314" t="s">
        <v>4755</v>
      </c>
      <c r="B1314" s="1">
        <v>43066</v>
      </c>
      <c r="C1314" t="s">
        <v>4756</v>
      </c>
      <c r="D1314" t="s">
        <v>715</v>
      </c>
      <c r="E1314" t="s">
        <v>4757</v>
      </c>
      <c r="F1314" s="1">
        <v>43059</v>
      </c>
      <c r="G1314">
        <v>1</v>
      </c>
      <c r="H1314">
        <v>170075</v>
      </c>
      <c r="I1314">
        <v>696</v>
      </c>
      <c r="J1314">
        <v>849</v>
      </c>
      <c r="K1314">
        <v>1257</v>
      </c>
      <c r="L1314" t="b">
        <v>0</v>
      </c>
      <c r="M1314" t="b">
        <v>0</v>
      </c>
      <c r="N1314" t="b">
        <v>0</v>
      </c>
      <c r="O1314">
        <v>7</v>
      </c>
      <c r="P1314">
        <v>7</v>
      </c>
      <c r="Q1314" s="2">
        <v>0</v>
      </c>
      <c r="R1314" s="2">
        <v>0</v>
      </c>
      <c r="S1314" s="2">
        <v>0.01</v>
      </c>
      <c r="T1314">
        <f t="shared" si="80"/>
        <v>0.4</v>
      </c>
      <c r="U1314">
        <f t="shared" si="81"/>
        <v>5.6000000000000005</v>
      </c>
      <c r="V1314">
        <f t="shared" si="82"/>
        <v>0.33503749999999999</v>
      </c>
      <c r="W1314">
        <f t="shared" si="83"/>
        <v>1.6772631250000001</v>
      </c>
    </row>
    <row r="1315" spans="1:23" x14ac:dyDescent="0.25">
      <c r="A1315" t="s">
        <v>4758</v>
      </c>
      <c r="B1315" s="1">
        <v>43076</v>
      </c>
      <c r="C1315" t="s">
        <v>4759</v>
      </c>
      <c r="D1315" t="s">
        <v>29</v>
      </c>
      <c r="E1315" t="s">
        <v>4760</v>
      </c>
      <c r="F1315" s="1">
        <v>43073</v>
      </c>
      <c r="G1315">
        <v>1</v>
      </c>
      <c r="H1315">
        <v>99432</v>
      </c>
      <c r="I1315">
        <v>3364</v>
      </c>
      <c r="J1315">
        <v>63</v>
      </c>
      <c r="K1315">
        <v>417</v>
      </c>
      <c r="L1315" t="b">
        <v>0</v>
      </c>
      <c r="M1315" t="b">
        <v>0</v>
      </c>
      <c r="N1315" t="b">
        <v>0</v>
      </c>
      <c r="O1315">
        <v>3</v>
      </c>
      <c r="P1315">
        <v>2</v>
      </c>
      <c r="Q1315" s="2">
        <v>0.03</v>
      </c>
      <c r="R1315" s="2">
        <v>0</v>
      </c>
      <c r="S1315" s="2">
        <v>0</v>
      </c>
      <c r="T1315">
        <f t="shared" si="80"/>
        <v>0.4</v>
      </c>
      <c r="U1315">
        <f t="shared" si="81"/>
        <v>1.4000000000000001</v>
      </c>
      <c r="V1315">
        <f t="shared" si="82"/>
        <v>0.34971599999999997</v>
      </c>
      <c r="W1315">
        <f t="shared" si="83"/>
        <v>0.63240059999999998</v>
      </c>
    </row>
    <row r="1316" spans="1:23" x14ac:dyDescent="0.25">
      <c r="A1316" t="s">
        <v>20950</v>
      </c>
      <c r="B1316" s="1">
        <v>43175</v>
      </c>
      <c r="C1316" t="s">
        <v>20951</v>
      </c>
      <c r="D1316" t="s">
        <v>20952</v>
      </c>
      <c r="E1316" t="s">
        <v>20953</v>
      </c>
      <c r="F1316" s="1">
        <v>43163</v>
      </c>
      <c r="G1316">
        <v>1</v>
      </c>
      <c r="H1316">
        <v>1062124</v>
      </c>
      <c r="I1316">
        <v>0</v>
      </c>
      <c r="J1316">
        <v>0</v>
      </c>
      <c r="K1316">
        <v>0</v>
      </c>
      <c r="L1316" t="b">
        <v>1</v>
      </c>
      <c r="M1316" t="b">
        <v>1</v>
      </c>
      <c r="N1316" t="b">
        <v>0</v>
      </c>
      <c r="O1316">
        <v>12</v>
      </c>
      <c r="P1316">
        <v>9</v>
      </c>
      <c r="Q1316" s="2">
        <v>0</v>
      </c>
      <c r="R1316" s="2">
        <v>0</v>
      </c>
      <c r="S1316" s="2">
        <v>0</v>
      </c>
      <c r="T1316">
        <f t="shared" si="80"/>
        <v>0.4</v>
      </c>
      <c r="U1316">
        <f t="shared" si="81"/>
        <v>6.6</v>
      </c>
      <c r="V1316">
        <f t="shared" si="82"/>
        <v>0.53106199999999992</v>
      </c>
      <c r="W1316">
        <f t="shared" si="83"/>
        <v>1.9958716999999999</v>
      </c>
    </row>
    <row r="1317" spans="1:23" x14ac:dyDescent="0.25">
      <c r="A1317" t="s">
        <v>4761</v>
      </c>
      <c r="B1317" s="1">
        <v>43078</v>
      </c>
      <c r="C1317" t="s">
        <v>4762</v>
      </c>
      <c r="D1317" t="s">
        <v>2007</v>
      </c>
      <c r="E1317" t="s">
        <v>4763</v>
      </c>
      <c r="F1317" s="1">
        <v>43071</v>
      </c>
      <c r="G1317">
        <v>1</v>
      </c>
      <c r="H1317">
        <v>346931</v>
      </c>
      <c r="I1317">
        <v>5995</v>
      </c>
      <c r="J1317">
        <v>818</v>
      </c>
      <c r="K1317">
        <v>630</v>
      </c>
      <c r="L1317" t="b">
        <v>0</v>
      </c>
      <c r="M1317" t="b">
        <v>0</v>
      </c>
      <c r="N1317" t="b">
        <v>0</v>
      </c>
      <c r="O1317">
        <v>7</v>
      </c>
      <c r="P1317">
        <v>6</v>
      </c>
      <c r="Q1317" s="2">
        <v>0.02</v>
      </c>
      <c r="R1317" s="2">
        <v>0</v>
      </c>
      <c r="S1317" s="2">
        <v>0</v>
      </c>
      <c r="T1317">
        <f t="shared" si="80"/>
        <v>0.4</v>
      </c>
      <c r="U1317">
        <f t="shared" si="81"/>
        <v>4.6000000000000005</v>
      </c>
      <c r="V1317">
        <f t="shared" si="82"/>
        <v>0.37346550000000001</v>
      </c>
      <c r="W1317">
        <f t="shared" si="83"/>
        <v>1.4407129250000001</v>
      </c>
    </row>
    <row r="1318" spans="1:23" x14ac:dyDescent="0.25">
      <c r="A1318" t="s">
        <v>4764</v>
      </c>
      <c r="B1318" s="1">
        <v>43067</v>
      </c>
      <c r="C1318" t="s">
        <v>4765</v>
      </c>
      <c r="D1318" t="s">
        <v>4766</v>
      </c>
      <c r="E1318" t="s">
        <v>4767</v>
      </c>
      <c r="F1318" s="1">
        <v>42684</v>
      </c>
      <c r="G1318">
        <v>1</v>
      </c>
      <c r="H1318">
        <v>17716</v>
      </c>
      <c r="I1318">
        <v>49</v>
      </c>
      <c r="J1318">
        <v>2</v>
      </c>
      <c r="K1318">
        <v>2</v>
      </c>
      <c r="L1318" t="b">
        <v>0</v>
      </c>
      <c r="M1318" t="b">
        <v>0</v>
      </c>
      <c r="N1318" t="b">
        <v>0</v>
      </c>
      <c r="O1318">
        <v>383</v>
      </c>
      <c r="P1318">
        <v>5</v>
      </c>
      <c r="Q1318" s="2">
        <v>0</v>
      </c>
      <c r="R1318" s="2">
        <v>0</v>
      </c>
      <c r="S1318" s="2">
        <v>0</v>
      </c>
      <c r="T1318">
        <f t="shared" si="80"/>
        <v>0.4</v>
      </c>
      <c r="U1318">
        <f t="shared" si="81"/>
        <v>-71.600000000000009</v>
      </c>
      <c r="V1318">
        <f t="shared" si="82"/>
        <v>8.8579999999999996E-3</v>
      </c>
      <c r="W1318">
        <f t="shared" si="83"/>
        <v>-17.736899700000002</v>
      </c>
    </row>
    <row r="1319" spans="1:23" x14ac:dyDescent="0.25">
      <c r="A1319" t="s">
        <v>4768</v>
      </c>
      <c r="B1319" s="1">
        <v>43070</v>
      </c>
      <c r="C1319" t="s">
        <v>4769</v>
      </c>
      <c r="D1319" t="s">
        <v>2235</v>
      </c>
      <c r="E1319" t="s">
        <v>4770</v>
      </c>
      <c r="F1319" s="1">
        <v>43064</v>
      </c>
      <c r="G1319">
        <v>1</v>
      </c>
      <c r="H1319">
        <v>819692</v>
      </c>
      <c r="I1319">
        <v>19897</v>
      </c>
      <c r="J1319">
        <v>1597</v>
      </c>
      <c r="K1319">
        <v>2355</v>
      </c>
      <c r="L1319" t="b">
        <v>0</v>
      </c>
      <c r="M1319" t="b">
        <v>0</v>
      </c>
      <c r="N1319" t="b">
        <v>0</v>
      </c>
      <c r="O1319">
        <v>6</v>
      </c>
      <c r="P1319">
        <v>6</v>
      </c>
      <c r="Q1319" s="2">
        <v>0.02</v>
      </c>
      <c r="R1319" s="2">
        <v>0</v>
      </c>
      <c r="S1319" s="2">
        <v>0</v>
      </c>
      <c r="T1319">
        <f t="shared" si="80"/>
        <v>0.4</v>
      </c>
      <c r="U1319">
        <f t="shared" si="81"/>
        <v>4.8000000000000007</v>
      </c>
      <c r="V1319">
        <f t="shared" si="82"/>
        <v>0.609846</v>
      </c>
      <c r="W1319">
        <f t="shared" si="83"/>
        <v>1.5734461000000004</v>
      </c>
    </row>
    <row r="1320" spans="1:23" x14ac:dyDescent="0.25">
      <c r="A1320" t="s">
        <v>4771</v>
      </c>
      <c r="B1320" s="1">
        <v>43219</v>
      </c>
      <c r="C1320" t="s">
        <v>4772</v>
      </c>
      <c r="D1320" t="s">
        <v>515</v>
      </c>
      <c r="E1320" t="s">
        <v>4773</v>
      </c>
      <c r="F1320" s="1">
        <v>43210</v>
      </c>
      <c r="G1320">
        <v>1</v>
      </c>
      <c r="H1320">
        <v>921465</v>
      </c>
      <c r="I1320">
        <v>23449</v>
      </c>
      <c r="J1320">
        <v>509</v>
      </c>
      <c r="K1320">
        <v>1136</v>
      </c>
      <c r="L1320" t="b">
        <v>0</v>
      </c>
      <c r="M1320" t="b">
        <v>0</v>
      </c>
      <c r="N1320" t="b">
        <v>0</v>
      </c>
      <c r="O1320">
        <v>9</v>
      </c>
      <c r="P1320">
        <v>9</v>
      </c>
      <c r="Q1320" s="2">
        <v>0.03</v>
      </c>
      <c r="R1320" s="2">
        <v>0</v>
      </c>
      <c r="S1320" s="2">
        <v>0</v>
      </c>
      <c r="T1320">
        <f t="shared" si="80"/>
        <v>0.4</v>
      </c>
      <c r="U1320">
        <f t="shared" si="81"/>
        <v>7.2</v>
      </c>
      <c r="V1320">
        <f t="shared" si="82"/>
        <v>0.76073250000000003</v>
      </c>
      <c r="W1320">
        <f t="shared" si="83"/>
        <v>2.2262563750000002</v>
      </c>
    </row>
    <row r="1321" spans="1:23" x14ac:dyDescent="0.25">
      <c r="A1321" t="s">
        <v>4774</v>
      </c>
      <c r="B1321" s="1">
        <v>43118</v>
      </c>
      <c r="C1321" t="s">
        <v>4775</v>
      </c>
      <c r="D1321" t="s">
        <v>546</v>
      </c>
      <c r="E1321" t="s">
        <v>4776</v>
      </c>
      <c r="F1321" s="1">
        <v>43117</v>
      </c>
      <c r="G1321">
        <v>1</v>
      </c>
      <c r="H1321">
        <v>158778</v>
      </c>
      <c r="I1321">
        <v>1334</v>
      </c>
      <c r="J1321">
        <v>676</v>
      </c>
      <c r="K1321">
        <v>677</v>
      </c>
      <c r="L1321" t="b">
        <v>0</v>
      </c>
      <c r="M1321" t="b">
        <v>0</v>
      </c>
      <c r="N1321" t="b">
        <v>0</v>
      </c>
      <c r="O1321">
        <v>1</v>
      </c>
      <c r="P1321">
        <v>1</v>
      </c>
      <c r="Q1321" s="2">
        <v>0.01</v>
      </c>
      <c r="R1321" s="2">
        <v>0</v>
      </c>
      <c r="S1321" s="2">
        <v>0</v>
      </c>
      <c r="T1321">
        <f t="shared" si="80"/>
        <v>0.4</v>
      </c>
      <c r="U1321">
        <f t="shared" si="81"/>
        <v>0.8</v>
      </c>
      <c r="V1321">
        <f t="shared" si="82"/>
        <v>0.17938900000000002</v>
      </c>
      <c r="W1321">
        <f t="shared" si="83"/>
        <v>0.42278615000000003</v>
      </c>
    </row>
    <row r="1322" spans="1:23" x14ac:dyDescent="0.25">
      <c r="A1322" t="s">
        <v>4777</v>
      </c>
      <c r="B1322" s="1">
        <v>43128</v>
      </c>
      <c r="C1322" t="s">
        <v>4778</v>
      </c>
      <c r="D1322" t="s">
        <v>1765</v>
      </c>
      <c r="E1322" t="s">
        <v>4779</v>
      </c>
      <c r="F1322" s="1">
        <v>43121</v>
      </c>
      <c r="G1322">
        <v>1</v>
      </c>
      <c r="H1322">
        <v>3770744</v>
      </c>
      <c r="I1322">
        <v>220891</v>
      </c>
      <c r="J1322">
        <v>3665</v>
      </c>
      <c r="K1322">
        <v>50778</v>
      </c>
      <c r="L1322" t="b">
        <v>0</v>
      </c>
      <c r="M1322" t="b">
        <v>0</v>
      </c>
      <c r="N1322" t="b">
        <v>0</v>
      </c>
      <c r="O1322">
        <v>7</v>
      </c>
      <c r="P1322">
        <v>7</v>
      </c>
      <c r="Q1322" s="2">
        <v>0.06</v>
      </c>
      <c r="R1322" s="2">
        <v>0</v>
      </c>
      <c r="S1322" s="2">
        <v>0.01</v>
      </c>
      <c r="T1322">
        <f t="shared" si="80"/>
        <v>0.4</v>
      </c>
      <c r="U1322">
        <f t="shared" si="81"/>
        <v>5.6000000000000005</v>
      </c>
      <c r="V1322">
        <f t="shared" si="82"/>
        <v>2.7353719999999999</v>
      </c>
      <c r="W1322">
        <f t="shared" si="83"/>
        <v>2.5173801999999998</v>
      </c>
    </row>
    <row r="1323" spans="1:23" x14ac:dyDescent="0.25">
      <c r="A1323" t="s">
        <v>4780</v>
      </c>
      <c r="B1323" s="1">
        <v>43118</v>
      </c>
      <c r="C1323" t="s">
        <v>4781</v>
      </c>
      <c r="D1323" t="s">
        <v>166</v>
      </c>
      <c r="E1323" t="s">
        <v>4782</v>
      </c>
      <c r="F1323" s="1">
        <v>43116</v>
      </c>
      <c r="G1323">
        <v>1</v>
      </c>
      <c r="H1323">
        <v>12963</v>
      </c>
      <c r="I1323">
        <v>367</v>
      </c>
      <c r="J1323">
        <v>4</v>
      </c>
      <c r="K1323">
        <v>62</v>
      </c>
      <c r="L1323" t="b">
        <v>0</v>
      </c>
      <c r="M1323" t="b">
        <v>0</v>
      </c>
      <c r="N1323" t="b">
        <v>0</v>
      </c>
      <c r="O1323">
        <v>2</v>
      </c>
      <c r="P1323">
        <v>1</v>
      </c>
      <c r="Q1323" s="2">
        <v>0.03</v>
      </c>
      <c r="R1323" s="2">
        <v>0</v>
      </c>
      <c r="S1323" s="2">
        <v>0</v>
      </c>
      <c r="T1323">
        <f t="shared" si="80"/>
        <v>0.4</v>
      </c>
      <c r="U1323">
        <f t="shared" si="81"/>
        <v>0.60000000000000009</v>
      </c>
      <c r="V1323">
        <f t="shared" si="82"/>
        <v>0.30648149999999996</v>
      </c>
      <c r="W1323">
        <f t="shared" si="83"/>
        <v>0.417268525</v>
      </c>
    </row>
    <row r="1324" spans="1:23" x14ac:dyDescent="0.25">
      <c r="A1324" t="s">
        <v>4783</v>
      </c>
      <c r="B1324" s="1">
        <v>43083</v>
      </c>
      <c r="C1324" t="s">
        <v>4784</v>
      </c>
      <c r="D1324" t="s">
        <v>444</v>
      </c>
      <c r="E1324" t="s">
        <v>4785</v>
      </c>
      <c r="F1324" s="1">
        <v>43082</v>
      </c>
      <c r="G1324">
        <v>1</v>
      </c>
      <c r="H1324">
        <v>23798</v>
      </c>
      <c r="I1324">
        <v>142</v>
      </c>
      <c r="J1324">
        <v>32</v>
      </c>
      <c r="K1324">
        <v>3</v>
      </c>
      <c r="L1324" t="b">
        <v>0</v>
      </c>
      <c r="M1324" t="b">
        <v>0</v>
      </c>
      <c r="N1324" t="b">
        <v>0</v>
      </c>
      <c r="O1324">
        <v>1</v>
      </c>
      <c r="P1324">
        <v>1</v>
      </c>
      <c r="Q1324" s="2">
        <v>0.01</v>
      </c>
      <c r="R1324" s="2">
        <v>0</v>
      </c>
      <c r="S1324" s="2">
        <v>0</v>
      </c>
      <c r="T1324">
        <f t="shared" si="80"/>
        <v>0.4</v>
      </c>
      <c r="U1324">
        <f t="shared" si="81"/>
        <v>0.8</v>
      </c>
      <c r="V1324">
        <f t="shared" si="82"/>
        <v>0.111899</v>
      </c>
      <c r="W1324">
        <f t="shared" si="83"/>
        <v>0.39916465000000001</v>
      </c>
    </row>
    <row r="1325" spans="1:23" x14ac:dyDescent="0.25">
      <c r="A1325" t="s">
        <v>4786</v>
      </c>
      <c r="B1325" s="1">
        <v>43094</v>
      </c>
      <c r="C1325" t="s">
        <v>4787</v>
      </c>
      <c r="D1325" t="s">
        <v>4244</v>
      </c>
      <c r="E1325" t="s">
        <v>4788</v>
      </c>
      <c r="F1325" s="1">
        <v>43087</v>
      </c>
      <c r="G1325">
        <v>1</v>
      </c>
      <c r="H1325">
        <v>251710</v>
      </c>
      <c r="I1325">
        <v>38887</v>
      </c>
      <c r="J1325">
        <v>619</v>
      </c>
      <c r="K1325">
        <v>2770</v>
      </c>
      <c r="L1325" t="b">
        <v>0</v>
      </c>
      <c r="M1325" t="b">
        <v>0</v>
      </c>
      <c r="N1325" t="b">
        <v>0</v>
      </c>
      <c r="O1325">
        <v>7</v>
      </c>
      <c r="P1325">
        <v>6</v>
      </c>
      <c r="Q1325" s="2">
        <v>0.15</v>
      </c>
      <c r="R1325" s="2">
        <v>0</v>
      </c>
      <c r="S1325" s="2">
        <v>0.01</v>
      </c>
      <c r="T1325">
        <f t="shared" si="80"/>
        <v>0.4</v>
      </c>
      <c r="U1325">
        <f t="shared" si="81"/>
        <v>4.6000000000000005</v>
      </c>
      <c r="V1325">
        <f t="shared" si="82"/>
        <v>1.8758550000000001</v>
      </c>
      <c r="W1325">
        <f t="shared" si="83"/>
        <v>1.9665492499999999</v>
      </c>
    </row>
    <row r="1326" spans="1:23" x14ac:dyDescent="0.25">
      <c r="A1326" t="s">
        <v>4789</v>
      </c>
      <c r="B1326" s="1">
        <v>43107</v>
      </c>
      <c r="C1326" t="s">
        <v>4790</v>
      </c>
      <c r="D1326" t="s">
        <v>4100</v>
      </c>
      <c r="E1326" t="s">
        <v>4791</v>
      </c>
      <c r="F1326" s="1">
        <v>43103</v>
      </c>
      <c r="G1326">
        <v>1</v>
      </c>
      <c r="H1326">
        <v>590444</v>
      </c>
      <c r="I1326">
        <v>5748</v>
      </c>
      <c r="J1326">
        <v>438</v>
      </c>
      <c r="K1326">
        <v>875</v>
      </c>
      <c r="L1326" t="b">
        <v>0</v>
      </c>
      <c r="M1326" t="b">
        <v>0</v>
      </c>
      <c r="N1326" t="b">
        <v>0</v>
      </c>
      <c r="O1326">
        <v>4</v>
      </c>
      <c r="P1326">
        <v>4</v>
      </c>
      <c r="Q1326" s="2">
        <v>0.01</v>
      </c>
      <c r="R1326" s="2">
        <v>0</v>
      </c>
      <c r="S1326" s="2">
        <v>0</v>
      </c>
      <c r="T1326">
        <f t="shared" si="80"/>
        <v>0.4</v>
      </c>
      <c r="U1326">
        <f t="shared" si="81"/>
        <v>3.2</v>
      </c>
      <c r="V1326">
        <f t="shared" si="82"/>
        <v>0.39522199999999996</v>
      </c>
      <c r="W1326">
        <f t="shared" si="83"/>
        <v>1.0983277</v>
      </c>
    </row>
    <row r="1327" spans="1:23" x14ac:dyDescent="0.25">
      <c r="A1327" t="s">
        <v>4792</v>
      </c>
      <c r="B1327" s="1">
        <v>43067</v>
      </c>
      <c r="C1327" t="s">
        <v>4793</v>
      </c>
      <c r="D1327" t="s">
        <v>4794</v>
      </c>
      <c r="E1327" t="s">
        <v>4795</v>
      </c>
      <c r="F1327" s="1">
        <v>43059</v>
      </c>
      <c r="G1327">
        <v>1</v>
      </c>
      <c r="H1327">
        <v>1590640</v>
      </c>
      <c r="I1327">
        <v>49590</v>
      </c>
      <c r="J1327">
        <v>2019</v>
      </c>
      <c r="K1327">
        <v>1842</v>
      </c>
      <c r="L1327" t="b">
        <v>0</v>
      </c>
      <c r="M1327" t="b">
        <v>0</v>
      </c>
      <c r="N1327" t="b">
        <v>0</v>
      </c>
      <c r="O1327">
        <v>8</v>
      </c>
      <c r="P1327">
        <v>7</v>
      </c>
      <c r="Q1327" s="2">
        <v>0.03</v>
      </c>
      <c r="R1327" s="2">
        <v>0</v>
      </c>
      <c r="S1327" s="2">
        <v>0</v>
      </c>
      <c r="T1327">
        <f t="shared" si="80"/>
        <v>0.4</v>
      </c>
      <c r="U1327">
        <f t="shared" si="81"/>
        <v>5.4</v>
      </c>
      <c r="V1327">
        <f t="shared" si="82"/>
        <v>1.0953199999999998</v>
      </c>
      <c r="W1327">
        <f t="shared" si="83"/>
        <v>1.8933620000000002</v>
      </c>
    </row>
    <row r="1328" spans="1:23" x14ac:dyDescent="0.25">
      <c r="A1328" t="s">
        <v>4796</v>
      </c>
      <c r="B1328" s="1">
        <v>43221</v>
      </c>
      <c r="C1328" t="s">
        <v>4797</v>
      </c>
      <c r="D1328" t="s">
        <v>850</v>
      </c>
      <c r="E1328" t="s">
        <v>4798</v>
      </c>
      <c r="F1328" s="1">
        <v>43203</v>
      </c>
      <c r="G1328">
        <v>1</v>
      </c>
      <c r="H1328">
        <v>1552066</v>
      </c>
      <c r="I1328">
        <v>43720</v>
      </c>
      <c r="J1328">
        <v>374</v>
      </c>
      <c r="K1328">
        <v>2014</v>
      </c>
      <c r="L1328" t="b">
        <v>0</v>
      </c>
      <c r="M1328" t="b">
        <v>0</v>
      </c>
      <c r="N1328" t="b">
        <v>0</v>
      </c>
      <c r="O1328">
        <v>18</v>
      </c>
      <c r="P1328">
        <v>17</v>
      </c>
      <c r="Q1328" s="2">
        <v>0.03</v>
      </c>
      <c r="R1328" s="2">
        <v>0</v>
      </c>
      <c r="S1328" s="2">
        <v>0</v>
      </c>
      <c r="T1328">
        <f t="shared" si="80"/>
        <v>0.4</v>
      </c>
      <c r="U1328">
        <f t="shared" si="81"/>
        <v>13.400000000000002</v>
      </c>
      <c r="V1328">
        <f t="shared" si="82"/>
        <v>1.076033</v>
      </c>
      <c r="W1328">
        <f t="shared" si="83"/>
        <v>3.8866115500000005</v>
      </c>
    </row>
    <row r="1329" spans="1:23" x14ac:dyDescent="0.25">
      <c r="A1329" t="s">
        <v>4799</v>
      </c>
      <c r="B1329" s="1">
        <v>43082</v>
      </c>
      <c r="C1329" t="s">
        <v>4800</v>
      </c>
      <c r="D1329" t="s">
        <v>444</v>
      </c>
      <c r="E1329" t="s">
        <v>4801</v>
      </c>
      <c r="F1329" s="1">
        <v>43080</v>
      </c>
      <c r="G1329">
        <v>1</v>
      </c>
      <c r="H1329">
        <v>86011</v>
      </c>
      <c r="I1329">
        <v>293</v>
      </c>
      <c r="J1329">
        <v>103</v>
      </c>
      <c r="K1329">
        <v>326</v>
      </c>
      <c r="L1329" t="b">
        <v>0</v>
      </c>
      <c r="M1329" t="b">
        <v>0</v>
      </c>
      <c r="N1329" t="b">
        <v>0</v>
      </c>
      <c r="O1329">
        <v>2</v>
      </c>
      <c r="P1329">
        <v>2</v>
      </c>
      <c r="Q1329" s="2">
        <v>0</v>
      </c>
      <c r="R1329" s="2">
        <v>0</v>
      </c>
      <c r="S1329" s="2">
        <v>0</v>
      </c>
      <c r="T1329">
        <f t="shared" si="80"/>
        <v>0.4</v>
      </c>
      <c r="U1329">
        <f t="shared" si="81"/>
        <v>1.6</v>
      </c>
      <c r="V1329">
        <f t="shared" si="82"/>
        <v>4.3005499999999995E-2</v>
      </c>
      <c r="W1329">
        <f t="shared" si="83"/>
        <v>0.57505192500000002</v>
      </c>
    </row>
    <row r="1330" spans="1:23" x14ac:dyDescent="0.25">
      <c r="A1330" t="s">
        <v>4802</v>
      </c>
      <c r="B1330" s="1">
        <v>43058</v>
      </c>
      <c r="C1330" t="s">
        <v>4803</v>
      </c>
      <c r="D1330" t="s">
        <v>1213</v>
      </c>
      <c r="E1330" t="s">
        <v>4804</v>
      </c>
      <c r="F1330" s="1">
        <v>43052</v>
      </c>
      <c r="G1330">
        <v>1</v>
      </c>
      <c r="H1330">
        <v>784937</v>
      </c>
      <c r="I1330">
        <v>4553</v>
      </c>
      <c r="J1330">
        <v>290</v>
      </c>
      <c r="K1330">
        <v>1478</v>
      </c>
      <c r="L1330" t="b">
        <v>0</v>
      </c>
      <c r="M1330" t="b">
        <v>0</v>
      </c>
      <c r="N1330" t="b">
        <v>0</v>
      </c>
      <c r="O1330">
        <v>6</v>
      </c>
      <c r="P1330">
        <v>1</v>
      </c>
      <c r="Q1330" s="2">
        <v>0.01</v>
      </c>
      <c r="R1330" s="2">
        <v>0</v>
      </c>
      <c r="S1330" s="2">
        <v>0</v>
      </c>
      <c r="T1330">
        <f t="shared" si="80"/>
        <v>0.4</v>
      </c>
      <c r="U1330">
        <f t="shared" si="81"/>
        <v>-0.19999999999999996</v>
      </c>
      <c r="V1330">
        <f t="shared" si="82"/>
        <v>0.49246849999999998</v>
      </c>
      <c r="W1330">
        <f t="shared" si="83"/>
        <v>0.28236397499999999</v>
      </c>
    </row>
    <row r="1331" spans="1:23" x14ac:dyDescent="0.25">
      <c r="A1331" t="s">
        <v>4805</v>
      </c>
      <c r="B1331" s="1">
        <v>43104</v>
      </c>
      <c r="C1331" t="s">
        <v>4806</v>
      </c>
      <c r="D1331" t="s">
        <v>4807</v>
      </c>
      <c r="E1331" t="s">
        <v>4808</v>
      </c>
      <c r="F1331" s="1">
        <v>43094</v>
      </c>
      <c r="G1331">
        <v>1</v>
      </c>
      <c r="H1331">
        <v>20960</v>
      </c>
      <c r="I1331">
        <v>318</v>
      </c>
      <c r="J1331">
        <v>5</v>
      </c>
      <c r="K1331">
        <v>34</v>
      </c>
      <c r="L1331" t="b">
        <v>0</v>
      </c>
      <c r="M1331" t="b">
        <v>0</v>
      </c>
      <c r="N1331" t="b">
        <v>0</v>
      </c>
      <c r="O1331">
        <v>10</v>
      </c>
      <c r="P1331">
        <v>6</v>
      </c>
      <c r="Q1331" s="2">
        <v>0.02</v>
      </c>
      <c r="R1331" s="2">
        <v>0</v>
      </c>
      <c r="S1331" s="2">
        <v>0</v>
      </c>
      <c r="T1331">
        <f t="shared" si="80"/>
        <v>0.4</v>
      </c>
      <c r="U1331">
        <f t="shared" si="81"/>
        <v>4.0000000000000009</v>
      </c>
      <c r="V1331">
        <f t="shared" si="82"/>
        <v>0.21048</v>
      </c>
      <c r="W1331">
        <f t="shared" si="83"/>
        <v>1.2336680000000002</v>
      </c>
    </row>
    <row r="1332" spans="1:23" x14ac:dyDescent="0.25">
      <c r="A1332" t="s">
        <v>4809</v>
      </c>
      <c r="B1332" s="1">
        <v>43241</v>
      </c>
      <c r="C1332" t="s">
        <v>4810</v>
      </c>
      <c r="D1332" t="s">
        <v>4811</v>
      </c>
      <c r="E1332" t="s">
        <v>4812</v>
      </c>
      <c r="F1332" s="1">
        <v>43230</v>
      </c>
      <c r="G1332">
        <v>1</v>
      </c>
      <c r="H1332">
        <v>1052662</v>
      </c>
      <c r="I1332">
        <v>40690</v>
      </c>
      <c r="J1332">
        <v>627</v>
      </c>
      <c r="K1332">
        <v>2739</v>
      </c>
      <c r="L1332" t="b">
        <v>0</v>
      </c>
      <c r="M1332" t="b">
        <v>0</v>
      </c>
      <c r="N1332" t="b">
        <v>0</v>
      </c>
      <c r="O1332">
        <v>11</v>
      </c>
      <c r="P1332">
        <v>9</v>
      </c>
      <c r="Q1332" s="2">
        <v>0.04</v>
      </c>
      <c r="R1332" s="2">
        <v>0</v>
      </c>
      <c r="S1332" s="2">
        <v>0</v>
      </c>
      <c r="T1332">
        <f t="shared" si="80"/>
        <v>0.4</v>
      </c>
      <c r="U1332">
        <f t="shared" si="81"/>
        <v>6.8</v>
      </c>
      <c r="V1332">
        <f t="shared" si="82"/>
        <v>0.92633100000000002</v>
      </c>
      <c r="W1332">
        <f t="shared" si="83"/>
        <v>2.1842158499999997</v>
      </c>
    </row>
    <row r="1333" spans="1:23" x14ac:dyDescent="0.25">
      <c r="A1333" t="s">
        <v>4813</v>
      </c>
      <c r="B1333" s="1">
        <v>43089</v>
      </c>
      <c r="C1333" t="s">
        <v>4814</v>
      </c>
      <c r="D1333" t="s">
        <v>601</v>
      </c>
      <c r="E1333" t="s">
        <v>4133</v>
      </c>
      <c r="F1333" s="1">
        <v>43088</v>
      </c>
      <c r="G1333">
        <v>1</v>
      </c>
      <c r="H1333">
        <v>1141627</v>
      </c>
      <c r="I1333">
        <v>18848</v>
      </c>
      <c r="J1333">
        <v>665</v>
      </c>
      <c r="K1333">
        <v>1231</v>
      </c>
      <c r="L1333" t="b">
        <v>0</v>
      </c>
      <c r="M1333" t="b">
        <v>0</v>
      </c>
      <c r="N1333" t="b">
        <v>0</v>
      </c>
      <c r="O1333">
        <v>1</v>
      </c>
      <c r="P1333">
        <v>1</v>
      </c>
      <c r="Q1333" s="2">
        <v>0.02</v>
      </c>
      <c r="R1333" s="2">
        <v>0</v>
      </c>
      <c r="S1333" s="2">
        <v>0</v>
      </c>
      <c r="T1333">
        <f t="shared" si="80"/>
        <v>0.4</v>
      </c>
      <c r="U1333">
        <f t="shared" si="81"/>
        <v>0.8</v>
      </c>
      <c r="V1333">
        <f t="shared" si="82"/>
        <v>0.77081350000000004</v>
      </c>
      <c r="W1333">
        <f t="shared" si="83"/>
        <v>0.62978472500000005</v>
      </c>
    </row>
    <row r="1334" spans="1:23" x14ac:dyDescent="0.25">
      <c r="A1334" t="s">
        <v>4815</v>
      </c>
      <c r="B1334" s="1">
        <v>43219</v>
      </c>
      <c r="C1334" t="s">
        <v>4816</v>
      </c>
      <c r="D1334" t="s">
        <v>4817</v>
      </c>
      <c r="E1334" t="s">
        <v>4818</v>
      </c>
      <c r="F1334" s="1">
        <v>43202</v>
      </c>
      <c r="G1334">
        <v>1</v>
      </c>
      <c r="H1334">
        <v>1359328</v>
      </c>
      <c r="I1334">
        <v>9011</v>
      </c>
      <c r="J1334">
        <v>547</v>
      </c>
      <c r="K1334">
        <v>4545</v>
      </c>
      <c r="L1334" t="b">
        <v>0</v>
      </c>
      <c r="M1334" t="b">
        <v>0</v>
      </c>
      <c r="N1334" t="b">
        <v>0</v>
      </c>
      <c r="O1334">
        <v>17</v>
      </c>
      <c r="P1334">
        <v>16</v>
      </c>
      <c r="Q1334" s="2">
        <v>0.01</v>
      </c>
      <c r="R1334" s="2">
        <v>0</v>
      </c>
      <c r="S1334" s="2">
        <v>0</v>
      </c>
      <c r="T1334">
        <f t="shared" si="80"/>
        <v>0.4</v>
      </c>
      <c r="U1334">
        <f t="shared" si="81"/>
        <v>12.600000000000001</v>
      </c>
      <c r="V1334">
        <f t="shared" si="82"/>
        <v>0.77966399999999991</v>
      </c>
      <c r="W1334">
        <f t="shared" si="83"/>
        <v>3.5828824000000004</v>
      </c>
    </row>
    <row r="1335" spans="1:23" x14ac:dyDescent="0.25">
      <c r="A1335" t="s">
        <v>4819</v>
      </c>
      <c r="B1335" s="1">
        <v>43155</v>
      </c>
      <c r="C1335" t="s">
        <v>4820</v>
      </c>
      <c r="D1335" t="s">
        <v>363</v>
      </c>
      <c r="E1335" t="s">
        <v>4821</v>
      </c>
      <c r="F1335" s="1">
        <v>43146</v>
      </c>
      <c r="G1335">
        <v>1</v>
      </c>
      <c r="H1335">
        <v>846278</v>
      </c>
      <c r="I1335">
        <v>51118</v>
      </c>
      <c r="J1335">
        <v>2642</v>
      </c>
      <c r="K1335">
        <v>14187</v>
      </c>
      <c r="L1335" t="b">
        <v>0</v>
      </c>
      <c r="M1335" t="b">
        <v>0</v>
      </c>
      <c r="N1335" t="b">
        <v>0</v>
      </c>
      <c r="O1335">
        <v>9</v>
      </c>
      <c r="P1335">
        <v>8</v>
      </c>
      <c r="Q1335" s="2">
        <v>0.06</v>
      </c>
      <c r="R1335" s="2">
        <v>0</v>
      </c>
      <c r="S1335" s="2">
        <v>0.02</v>
      </c>
      <c r="T1335">
        <f t="shared" si="80"/>
        <v>0.4</v>
      </c>
      <c r="U1335">
        <f t="shared" si="81"/>
        <v>6.2</v>
      </c>
      <c r="V1335">
        <f t="shared" si="82"/>
        <v>1.523139</v>
      </c>
      <c r="W1335">
        <f t="shared" si="83"/>
        <v>2.2430986499999999</v>
      </c>
    </row>
    <row r="1336" spans="1:23" x14ac:dyDescent="0.25">
      <c r="A1336" t="s">
        <v>4822</v>
      </c>
      <c r="B1336" s="1">
        <v>43138</v>
      </c>
      <c r="C1336" t="s">
        <v>4823</v>
      </c>
      <c r="D1336" t="s">
        <v>1114</v>
      </c>
      <c r="E1336" t="s">
        <v>4824</v>
      </c>
      <c r="F1336" s="1">
        <v>43137</v>
      </c>
      <c r="G1336">
        <v>1</v>
      </c>
      <c r="H1336">
        <v>34953</v>
      </c>
      <c r="I1336">
        <v>297</v>
      </c>
      <c r="J1336">
        <v>48</v>
      </c>
      <c r="K1336">
        <v>169</v>
      </c>
      <c r="L1336" t="b">
        <v>0</v>
      </c>
      <c r="M1336" t="b">
        <v>0</v>
      </c>
      <c r="N1336" t="b">
        <v>0</v>
      </c>
      <c r="O1336">
        <v>1</v>
      </c>
      <c r="P1336">
        <v>1</v>
      </c>
      <c r="Q1336" s="2">
        <v>0.01</v>
      </c>
      <c r="R1336" s="2">
        <v>0</v>
      </c>
      <c r="S1336" s="2">
        <v>0</v>
      </c>
      <c r="T1336">
        <f t="shared" si="80"/>
        <v>0.4</v>
      </c>
      <c r="U1336">
        <f t="shared" si="81"/>
        <v>0.8</v>
      </c>
      <c r="V1336">
        <f t="shared" si="82"/>
        <v>0.11747650000000001</v>
      </c>
      <c r="W1336">
        <f t="shared" si="83"/>
        <v>0.40111677500000004</v>
      </c>
    </row>
    <row r="1337" spans="1:23" x14ac:dyDescent="0.25">
      <c r="A1337" t="s">
        <v>4825</v>
      </c>
      <c r="B1337" s="1">
        <v>43191</v>
      </c>
      <c r="C1337" t="s">
        <v>4826</v>
      </c>
      <c r="D1337" t="s">
        <v>1181</v>
      </c>
      <c r="E1337" t="s">
        <v>4827</v>
      </c>
      <c r="F1337" s="1">
        <v>43184</v>
      </c>
      <c r="G1337">
        <v>1</v>
      </c>
      <c r="H1337">
        <v>316194</v>
      </c>
      <c r="I1337">
        <v>2014</v>
      </c>
      <c r="J1337">
        <v>107</v>
      </c>
      <c r="K1337">
        <v>421</v>
      </c>
      <c r="L1337" t="b">
        <v>0</v>
      </c>
      <c r="M1337" t="b">
        <v>0</v>
      </c>
      <c r="N1337" t="b">
        <v>0</v>
      </c>
      <c r="O1337">
        <v>7</v>
      </c>
      <c r="P1337">
        <v>7</v>
      </c>
      <c r="Q1337" s="2">
        <v>0.01</v>
      </c>
      <c r="R1337" s="2">
        <v>0</v>
      </c>
      <c r="S1337" s="2">
        <v>0</v>
      </c>
      <c r="T1337">
        <f t="shared" si="80"/>
        <v>0.4</v>
      </c>
      <c r="U1337">
        <f t="shared" si="81"/>
        <v>5.6000000000000005</v>
      </c>
      <c r="V1337">
        <f t="shared" si="82"/>
        <v>0.25809700000000002</v>
      </c>
      <c r="W1337">
        <f t="shared" si="83"/>
        <v>1.65033395</v>
      </c>
    </row>
    <row r="1338" spans="1:23" x14ac:dyDescent="0.25">
      <c r="A1338" t="s">
        <v>4828</v>
      </c>
      <c r="B1338" s="1">
        <v>43149</v>
      </c>
      <c r="C1338" t="s">
        <v>4829</v>
      </c>
      <c r="D1338" t="s">
        <v>4180</v>
      </c>
      <c r="E1338" t="s">
        <v>4830</v>
      </c>
      <c r="F1338" s="1">
        <v>43140</v>
      </c>
      <c r="G1338">
        <v>1</v>
      </c>
      <c r="H1338">
        <v>308720</v>
      </c>
      <c r="I1338">
        <v>16570</v>
      </c>
      <c r="J1338">
        <v>394</v>
      </c>
      <c r="K1338">
        <v>1098</v>
      </c>
      <c r="L1338" t="b">
        <v>0</v>
      </c>
      <c r="M1338" t="b">
        <v>0</v>
      </c>
      <c r="N1338" t="b">
        <v>0</v>
      </c>
      <c r="O1338">
        <v>9</v>
      </c>
      <c r="P1338">
        <v>9</v>
      </c>
      <c r="Q1338" s="2">
        <v>0.05</v>
      </c>
      <c r="R1338" s="2">
        <v>0</v>
      </c>
      <c r="S1338" s="2">
        <v>0</v>
      </c>
      <c r="T1338">
        <f t="shared" si="80"/>
        <v>0.4</v>
      </c>
      <c r="U1338">
        <f t="shared" si="81"/>
        <v>7.2</v>
      </c>
      <c r="V1338">
        <f t="shared" si="82"/>
        <v>0.65436000000000005</v>
      </c>
      <c r="W1338">
        <f t="shared" si="83"/>
        <v>2.1890260000000001</v>
      </c>
    </row>
    <row r="1339" spans="1:23" x14ac:dyDescent="0.25">
      <c r="A1339" t="s">
        <v>4831</v>
      </c>
      <c r="B1339" s="1">
        <v>43104</v>
      </c>
      <c r="C1339" t="s">
        <v>4832</v>
      </c>
      <c r="D1339" t="s">
        <v>1616</v>
      </c>
      <c r="E1339" t="s">
        <v>4833</v>
      </c>
      <c r="F1339" s="1">
        <v>43096</v>
      </c>
      <c r="G1339">
        <v>1</v>
      </c>
      <c r="H1339">
        <v>120441</v>
      </c>
      <c r="I1339">
        <v>1080</v>
      </c>
      <c r="J1339">
        <v>272</v>
      </c>
      <c r="K1339">
        <v>320</v>
      </c>
      <c r="L1339" t="b">
        <v>0</v>
      </c>
      <c r="M1339" t="b">
        <v>0</v>
      </c>
      <c r="N1339" t="b">
        <v>0</v>
      </c>
      <c r="O1339">
        <v>8</v>
      </c>
      <c r="P1339">
        <v>8</v>
      </c>
      <c r="Q1339" s="2">
        <v>0.01</v>
      </c>
      <c r="R1339" s="2">
        <v>0</v>
      </c>
      <c r="S1339" s="2">
        <v>0</v>
      </c>
      <c r="T1339">
        <f t="shared" si="80"/>
        <v>0.4</v>
      </c>
      <c r="U1339">
        <f t="shared" si="81"/>
        <v>6.4</v>
      </c>
      <c r="V1339">
        <f t="shared" si="82"/>
        <v>0.16022049999999999</v>
      </c>
      <c r="W1339">
        <f t="shared" si="83"/>
        <v>1.8160771750000002</v>
      </c>
    </row>
    <row r="1340" spans="1:23" x14ac:dyDescent="0.25">
      <c r="A1340" t="s">
        <v>4834</v>
      </c>
      <c r="B1340" s="1">
        <v>43119</v>
      </c>
      <c r="C1340" t="s">
        <v>4835</v>
      </c>
      <c r="D1340" t="s">
        <v>166</v>
      </c>
      <c r="E1340" t="s">
        <v>4836</v>
      </c>
      <c r="F1340" s="1">
        <v>43117</v>
      </c>
      <c r="G1340">
        <v>1</v>
      </c>
      <c r="H1340">
        <v>20100</v>
      </c>
      <c r="I1340">
        <v>697</v>
      </c>
      <c r="J1340">
        <v>54</v>
      </c>
      <c r="K1340">
        <v>60</v>
      </c>
      <c r="L1340" t="b">
        <v>0</v>
      </c>
      <c r="M1340" t="b">
        <v>0</v>
      </c>
      <c r="N1340" t="b">
        <v>0</v>
      </c>
      <c r="O1340">
        <v>2</v>
      </c>
      <c r="P1340">
        <v>1</v>
      </c>
      <c r="Q1340" s="2">
        <v>0.03</v>
      </c>
      <c r="R1340" s="2">
        <v>0</v>
      </c>
      <c r="S1340" s="2">
        <v>0</v>
      </c>
      <c r="T1340">
        <f t="shared" si="80"/>
        <v>0.4</v>
      </c>
      <c r="U1340">
        <f t="shared" si="81"/>
        <v>0.60000000000000009</v>
      </c>
      <c r="V1340">
        <f t="shared" si="82"/>
        <v>0.31004999999999999</v>
      </c>
      <c r="W1340">
        <f t="shared" si="83"/>
        <v>0.41851750000000004</v>
      </c>
    </row>
    <row r="1341" spans="1:23" x14ac:dyDescent="0.25">
      <c r="A1341" t="s">
        <v>4837</v>
      </c>
      <c r="B1341" s="1">
        <v>43167</v>
      </c>
      <c r="C1341" t="s">
        <v>4838</v>
      </c>
      <c r="D1341" t="s">
        <v>385</v>
      </c>
      <c r="E1341" t="s">
        <v>4839</v>
      </c>
      <c r="F1341" s="1">
        <v>43159</v>
      </c>
      <c r="G1341">
        <v>1</v>
      </c>
      <c r="H1341">
        <v>1800483</v>
      </c>
      <c r="I1341">
        <v>118254</v>
      </c>
      <c r="J1341">
        <v>2088</v>
      </c>
      <c r="K1341">
        <v>5422</v>
      </c>
      <c r="L1341" t="b">
        <v>0</v>
      </c>
      <c r="M1341" t="b">
        <v>0</v>
      </c>
      <c r="N1341" t="b">
        <v>0</v>
      </c>
      <c r="O1341">
        <v>8</v>
      </c>
      <c r="P1341">
        <v>7</v>
      </c>
      <c r="Q1341" s="2">
        <v>7.0000000000000007E-2</v>
      </c>
      <c r="R1341" s="2">
        <v>0</v>
      </c>
      <c r="S1341" s="2">
        <v>0</v>
      </c>
      <c r="T1341">
        <f t="shared" si="80"/>
        <v>0.4</v>
      </c>
      <c r="U1341">
        <f t="shared" si="81"/>
        <v>5.4</v>
      </c>
      <c r="V1341">
        <f t="shared" si="82"/>
        <v>1.6002415000000001</v>
      </c>
      <c r="W1341">
        <f t="shared" si="83"/>
        <v>2.0700845250000004</v>
      </c>
    </row>
    <row r="1342" spans="1:23" x14ac:dyDescent="0.25">
      <c r="A1342" t="s">
        <v>4840</v>
      </c>
      <c r="B1342" s="1">
        <v>43197</v>
      </c>
      <c r="C1342" t="s">
        <v>4841</v>
      </c>
      <c r="D1342" t="s">
        <v>1235</v>
      </c>
      <c r="E1342" t="s">
        <v>4842</v>
      </c>
      <c r="F1342" s="1">
        <v>43194</v>
      </c>
      <c r="G1342">
        <v>1</v>
      </c>
      <c r="H1342">
        <v>1550527</v>
      </c>
      <c r="I1342">
        <v>6179</v>
      </c>
      <c r="J1342">
        <v>2396</v>
      </c>
      <c r="K1342">
        <v>9971</v>
      </c>
      <c r="L1342" t="b">
        <v>0</v>
      </c>
      <c r="M1342" t="b">
        <v>0</v>
      </c>
      <c r="N1342" t="b">
        <v>0</v>
      </c>
      <c r="O1342">
        <v>3</v>
      </c>
      <c r="P1342">
        <v>3</v>
      </c>
      <c r="Q1342" s="2">
        <v>0</v>
      </c>
      <c r="R1342" s="2">
        <v>0</v>
      </c>
      <c r="S1342" s="2">
        <v>0.01</v>
      </c>
      <c r="T1342">
        <f t="shared" si="80"/>
        <v>0.4</v>
      </c>
      <c r="U1342">
        <f t="shared" si="81"/>
        <v>2.4000000000000004</v>
      </c>
      <c r="V1342">
        <f t="shared" si="82"/>
        <v>1.0252634999999999</v>
      </c>
      <c r="W1342">
        <f t="shared" si="83"/>
        <v>1.1188422250000001</v>
      </c>
    </row>
    <row r="1343" spans="1:23" x14ac:dyDescent="0.25">
      <c r="A1343" t="s">
        <v>4843</v>
      </c>
      <c r="B1343" s="1">
        <v>43103</v>
      </c>
      <c r="C1343" t="s">
        <v>4844</v>
      </c>
      <c r="D1343" t="s">
        <v>4845</v>
      </c>
      <c r="E1343" t="s">
        <v>4846</v>
      </c>
      <c r="F1343" s="1">
        <v>43090</v>
      </c>
      <c r="G1343">
        <v>1</v>
      </c>
      <c r="H1343">
        <v>2058270</v>
      </c>
      <c r="I1343">
        <v>14160</v>
      </c>
      <c r="J1343">
        <v>5689</v>
      </c>
      <c r="K1343">
        <v>3347</v>
      </c>
      <c r="L1343" t="b">
        <v>0</v>
      </c>
      <c r="M1343" t="b">
        <v>0</v>
      </c>
      <c r="N1343" t="b">
        <v>0</v>
      </c>
      <c r="O1343">
        <v>13</v>
      </c>
      <c r="P1343">
        <v>13</v>
      </c>
      <c r="Q1343" s="2">
        <v>0.01</v>
      </c>
      <c r="R1343" s="2">
        <v>0</v>
      </c>
      <c r="S1343" s="2">
        <v>0</v>
      </c>
      <c r="T1343">
        <f t="shared" si="80"/>
        <v>0.4</v>
      </c>
      <c r="U1343">
        <f t="shared" si="81"/>
        <v>10.4</v>
      </c>
      <c r="V1343">
        <f t="shared" si="82"/>
        <v>1.129135</v>
      </c>
      <c r="W1343">
        <f t="shared" si="83"/>
        <v>3.1551972500000001</v>
      </c>
    </row>
    <row r="1344" spans="1:23" x14ac:dyDescent="0.25">
      <c r="A1344" t="s">
        <v>4847</v>
      </c>
      <c r="B1344" s="1">
        <v>43108</v>
      </c>
      <c r="C1344" t="s">
        <v>4848</v>
      </c>
      <c r="D1344" t="s">
        <v>2607</v>
      </c>
      <c r="E1344" t="s">
        <v>4849</v>
      </c>
      <c r="F1344" s="1">
        <v>43102</v>
      </c>
      <c r="G1344">
        <v>1</v>
      </c>
      <c r="H1344">
        <v>2840</v>
      </c>
      <c r="I1344">
        <v>119</v>
      </c>
      <c r="J1344">
        <v>1</v>
      </c>
      <c r="K1344">
        <v>7</v>
      </c>
      <c r="L1344" t="b">
        <v>0</v>
      </c>
      <c r="M1344" t="b">
        <v>0</v>
      </c>
      <c r="N1344" t="b">
        <v>0</v>
      </c>
      <c r="O1344">
        <v>6</v>
      </c>
      <c r="P1344">
        <v>4</v>
      </c>
      <c r="Q1344" s="2">
        <v>0.04</v>
      </c>
      <c r="R1344" s="2">
        <v>0</v>
      </c>
      <c r="S1344" s="2">
        <v>0</v>
      </c>
      <c r="T1344">
        <f t="shared" si="80"/>
        <v>0.4</v>
      </c>
      <c r="U1344">
        <f t="shared" si="81"/>
        <v>2.8000000000000003</v>
      </c>
      <c r="V1344">
        <f t="shared" si="82"/>
        <v>0.40142</v>
      </c>
      <c r="W1344">
        <f t="shared" si="83"/>
        <v>1.0004970000000002</v>
      </c>
    </row>
    <row r="1345" spans="1:23" x14ac:dyDescent="0.25">
      <c r="A1345" t="s">
        <v>4850</v>
      </c>
      <c r="B1345" s="1">
        <v>43219</v>
      </c>
      <c r="C1345" t="s">
        <v>4851</v>
      </c>
      <c r="D1345" t="s">
        <v>2408</v>
      </c>
      <c r="E1345" t="s">
        <v>4852</v>
      </c>
      <c r="F1345" s="1">
        <v>43212</v>
      </c>
      <c r="G1345">
        <v>1</v>
      </c>
      <c r="H1345">
        <v>940127</v>
      </c>
      <c r="I1345">
        <v>19857</v>
      </c>
      <c r="J1345">
        <v>928</v>
      </c>
      <c r="K1345">
        <v>4310</v>
      </c>
      <c r="L1345" t="b">
        <v>0</v>
      </c>
      <c r="M1345" t="b">
        <v>0</v>
      </c>
      <c r="N1345" t="b">
        <v>0</v>
      </c>
      <c r="O1345">
        <v>7</v>
      </c>
      <c r="P1345">
        <v>7</v>
      </c>
      <c r="Q1345" s="2">
        <v>0.02</v>
      </c>
      <c r="R1345" s="2">
        <v>0</v>
      </c>
      <c r="S1345" s="2">
        <v>0</v>
      </c>
      <c r="T1345">
        <f t="shared" si="80"/>
        <v>0.4</v>
      </c>
      <c r="U1345">
        <f t="shared" si="81"/>
        <v>5.6000000000000005</v>
      </c>
      <c r="V1345">
        <f t="shared" si="82"/>
        <v>0.67006349999999992</v>
      </c>
      <c r="W1345">
        <f t="shared" si="83"/>
        <v>1.7945222249999999</v>
      </c>
    </row>
    <row r="1346" spans="1:23" x14ac:dyDescent="0.25">
      <c r="A1346" t="s">
        <v>4853</v>
      </c>
      <c r="B1346" s="1">
        <v>43193</v>
      </c>
      <c r="C1346" t="s">
        <v>4854</v>
      </c>
      <c r="D1346" t="s">
        <v>2904</v>
      </c>
      <c r="E1346" t="s">
        <v>4855</v>
      </c>
      <c r="F1346" s="1">
        <v>43179</v>
      </c>
      <c r="G1346">
        <v>1</v>
      </c>
      <c r="H1346">
        <v>665791</v>
      </c>
      <c r="I1346">
        <v>20689</v>
      </c>
      <c r="J1346">
        <v>353</v>
      </c>
      <c r="K1346">
        <v>2896</v>
      </c>
      <c r="L1346" t="b">
        <v>0</v>
      </c>
      <c r="M1346" t="b">
        <v>0</v>
      </c>
      <c r="N1346" t="b">
        <v>0</v>
      </c>
      <c r="O1346">
        <v>14</v>
      </c>
      <c r="P1346">
        <v>14</v>
      </c>
      <c r="Q1346" s="2">
        <v>0.03</v>
      </c>
      <c r="R1346" s="2">
        <v>0</v>
      </c>
      <c r="S1346" s="2">
        <v>0</v>
      </c>
      <c r="T1346">
        <f t="shared" ref="T1346:T1409" si="84">G1346*0.4</f>
        <v>0.4</v>
      </c>
      <c r="U1346">
        <f t="shared" ref="U1346:U1409" si="85">-0.2*(O1346-P1346)+0.8*P1346</f>
        <v>11.200000000000001</v>
      </c>
      <c r="V1346">
        <f t="shared" ref="V1346:V1409" si="86">0.5*H1346*0.000001+0.1*Q1346*100+100*0.15*R1346+100*0.25*S1346</f>
        <v>0.63289550000000006</v>
      </c>
      <c r="W1346">
        <f t="shared" ref="W1346:W1409" si="87">0.4*T1346+0.25*U1346+0.35*V1346</f>
        <v>3.1815134250000003</v>
      </c>
    </row>
    <row r="1347" spans="1:23" x14ac:dyDescent="0.25">
      <c r="A1347" t="s">
        <v>4856</v>
      </c>
      <c r="B1347" s="1">
        <v>43095</v>
      </c>
      <c r="C1347" t="s">
        <v>4857</v>
      </c>
      <c r="D1347" t="s">
        <v>4858</v>
      </c>
      <c r="E1347" t="s">
        <v>4859</v>
      </c>
      <c r="F1347" s="1">
        <v>43087</v>
      </c>
      <c r="G1347">
        <v>1</v>
      </c>
      <c r="H1347">
        <v>194288</v>
      </c>
      <c r="I1347">
        <v>7920</v>
      </c>
      <c r="J1347">
        <v>147</v>
      </c>
      <c r="K1347">
        <v>858</v>
      </c>
      <c r="L1347" t="b">
        <v>0</v>
      </c>
      <c r="M1347" t="b">
        <v>0</v>
      </c>
      <c r="N1347" t="b">
        <v>0</v>
      </c>
      <c r="O1347">
        <v>8</v>
      </c>
      <c r="P1347">
        <v>7</v>
      </c>
      <c r="Q1347" s="2">
        <v>0.04</v>
      </c>
      <c r="R1347" s="2">
        <v>0</v>
      </c>
      <c r="S1347" s="2">
        <v>0</v>
      </c>
      <c r="T1347">
        <f t="shared" si="84"/>
        <v>0.4</v>
      </c>
      <c r="U1347">
        <f t="shared" si="85"/>
        <v>5.4</v>
      </c>
      <c r="V1347">
        <f t="shared" si="86"/>
        <v>0.49714400000000003</v>
      </c>
      <c r="W1347">
        <f t="shared" si="87"/>
        <v>1.6840004000000002</v>
      </c>
    </row>
    <row r="1348" spans="1:23" x14ac:dyDescent="0.25">
      <c r="A1348" t="s">
        <v>4860</v>
      </c>
      <c r="B1348" s="1">
        <v>43186</v>
      </c>
      <c r="C1348" t="s">
        <v>4861</v>
      </c>
      <c r="D1348" t="s">
        <v>117</v>
      </c>
      <c r="E1348" t="s">
        <v>4862</v>
      </c>
      <c r="F1348" s="1">
        <v>43174</v>
      </c>
      <c r="G1348">
        <v>1</v>
      </c>
      <c r="H1348">
        <v>352299</v>
      </c>
      <c r="I1348">
        <v>14843</v>
      </c>
      <c r="J1348">
        <v>453</v>
      </c>
      <c r="K1348">
        <v>1583</v>
      </c>
      <c r="L1348" t="b">
        <v>0</v>
      </c>
      <c r="M1348" t="b">
        <v>0</v>
      </c>
      <c r="N1348" t="b">
        <v>0</v>
      </c>
      <c r="O1348">
        <v>12</v>
      </c>
      <c r="P1348">
        <v>11</v>
      </c>
      <c r="Q1348" s="2">
        <v>0.04</v>
      </c>
      <c r="R1348" s="2">
        <v>0</v>
      </c>
      <c r="S1348" s="2">
        <v>0</v>
      </c>
      <c r="T1348">
        <f t="shared" si="84"/>
        <v>0.4</v>
      </c>
      <c r="U1348">
        <f t="shared" si="85"/>
        <v>8.6000000000000014</v>
      </c>
      <c r="V1348">
        <f t="shared" si="86"/>
        <v>0.57614949999999998</v>
      </c>
      <c r="W1348">
        <f t="shared" si="87"/>
        <v>2.5116523250000005</v>
      </c>
    </row>
    <row r="1349" spans="1:23" x14ac:dyDescent="0.25">
      <c r="A1349" t="s">
        <v>4863</v>
      </c>
      <c r="B1349" s="1">
        <v>43092</v>
      </c>
      <c r="C1349" t="s">
        <v>4864</v>
      </c>
      <c r="D1349" t="s">
        <v>2235</v>
      </c>
      <c r="E1349" t="s">
        <v>4865</v>
      </c>
      <c r="F1349" s="1">
        <v>43086</v>
      </c>
      <c r="G1349">
        <v>1</v>
      </c>
      <c r="H1349">
        <v>1018308</v>
      </c>
      <c r="I1349">
        <v>34785</v>
      </c>
      <c r="J1349">
        <v>3116</v>
      </c>
      <c r="K1349">
        <v>4908</v>
      </c>
      <c r="L1349" t="b">
        <v>0</v>
      </c>
      <c r="M1349" t="b">
        <v>0</v>
      </c>
      <c r="N1349" t="b">
        <v>0</v>
      </c>
      <c r="O1349">
        <v>6</v>
      </c>
      <c r="P1349">
        <v>5</v>
      </c>
      <c r="Q1349" s="2">
        <v>0.03</v>
      </c>
      <c r="R1349" s="2">
        <v>0</v>
      </c>
      <c r="S1349" s="2">
        <v>0</v>
      </c>
      <c r="T1349">
        <f t="shared" si="84"/>
        <v>0.4</v>
      </c>
      <c r="U1349">
        <f t="shared" si="85"/>
        <v>3.8</v>
      </c>
      <c r="V1349">
        <f t="shared" si="86"/>
        <v>0.80915399999999993</v>
      </c>
      <c r="W1349">
        <f t="shared" si="87"/>
        <v>1.3932038999999998</v>
      </c>
    </row>
    <row r="1350" spans="1:23" x14ac:dyDescent="0.25">
      <c r="A1350" t="s">
        <v>4866</v>
      </c>
      <c r="B1350" s="1">
        <v>43141</v>
      </c>
      <c r="C1350" t="s">
        <v>4867</v>
      </c>
      <c r="D1350" t="s">
        <v>1125</v>
      </c>
      <c r="E1350" t="s">
        <v>4868</v>
      </c>
      <c r="F1350" s="1">
        <v>43139</v>
      </c>
      <c r="G1350">
        <v>1</v>
      </c>
      <c r="H1350">
        <v>13127</v>
      </c>
      <c r="I1350">
        <v>133</v>
      </c>
      <c r="J1350">
        <v>13</v>
      </c>
      <c r="K1350">
        <v>44</v>
      </c>
      <c r="L1350" t="b">
        <v>0</v>
      </c>
      <c r="M1350" t="b">
        <v>0</v>
      </c>
      <c r="N1350" t="b">
        <v>0</v>
      </c>
      <c r="O1350">
        <v>2</v>
      </c>
      <c r="P1350">
        <v>2</v>
      </c>
      <c r="Q1350" s="2">
        <v>0.01</v>
      </c>
      <c r="R1350" s="2">
        <v>0</v>
      </c>
      <c r="S1350" s="2">
        <v>0</v>
      </c>
      <c r="T1350">
        <f t="shared" si="84"/>
        <v>0.4</v>
      </c>
      <c r="U1350">
        <f t="shared" si="85"/>
        <v>1.6</v>
      </c>
      <c r="V1350">
        <f t="shared" si="86"/>
        <v>0.10656350000000001</v>
      </c>
      <c r="W1350">
        <f t="shared" si="87"/>
        <v>0.59729722500000004</v>
      </c>
    </row>
    <row r="1351" spans="1:23" x14ac:dyDescent="0.25">
      <c r="A1351" t="s">
        <v>4869</v>
      </c>
      <c r="B1351" s="1">
        <v>43163</v>
      </c>
      <c r="C1351" t="s">
        <v>4870</v>
      </c>
      <c r="D1351" t="s">
        <v>4871</v>
      </c>
      <c r="E1351" t="s">
        <v>4872</v>
      </c>
      <c r="F1351" s="1">
        <v>43158</v>
      </c>
      <c r="G1351">
        <v>1</v>
      </c>
      <c r="H1351">
        <v>392500</v>
      </c>
      <c r="I1351">
        <v>28183</v>
      </c>
      <c r="J1351">
        <v>387</v>
      </c>
      <c r="K1351">
        <v>2922</v>
      </c>
      <c r="L1351" t="b">
        <v>0</v>
      </c>
      <c r="M1351" t="b">
        <v>0</v>
      </c>
      <c r="N1351" t="b">
        <v>0</v>
      </c>
      <c r="O1351">
        <v>5</v>
      </c>
      <c r="P1351">
        <v>4</v>
      </c>
      <c r="Q1351" s="2">
        <v>7.0000000000000007E-2</v>
      </c>
      <c r="R1351" s="2">
        <v>0</v>
      </c>
      <c r="S1351" s="2">
        <v>0.01</v>
      </c>
      <c r="T1351">
        <f t="shared" si="84"/>
        <v>0.4</v>
      </c>
      <c r="U1351">
        <f t="shared" si="85"/>
        <v>3</v>
      </c>
      <c r="V1351">
        <f t="shared" si="86"/>
        <v>1.14625</v>
      </c>
      <c r="W1351">
        <f t="shared" si="87"/>
        <v>1.3111875</v>
      </c>
    </row>
    <row r="1352" spans="1:23" x14ac:dyDescent="0.25">
      <c r="A1352" t="s">
        <v>4873</v>
      </c>
      <c r="B1352" s="1">
        <v>43245</v>
      </c>
      <c r="C1352" t="s">
        <v>4874</v>
      </c>
      <c r="D1352" t="s">
        <v>4875</v>
      </c>
      <c r="E1352" t="s">
        <v>4876</v>
      </c>
      <c r="F1352" s="1">
        <v>43224</v>
      </c>
      <c r="G1352">
        <v>1</v>
      </c>
      <c r="H1352">
        <v>2255876</v>
      </c>
      <c r="I1352">
        <v>49697</v>
      </c>
      <c r="J1352">
        <v>602</v>
      </c>
      <c r="K1352">
        <v>1417</v>
      </c>
      <c r="L1352" t="b">
        <v>0</v>
      </c>
      <c r="M1352" t="b">
        <v>0</v>
      </c>
      <c r="N1352" t="b">
        <v>0</v>
      </c>
      <c r="O1352">
        <v>21</v>
      </c>
      <c r="P1352">
        <v>17</v>
      </c>
      <c r="Q1352" s="2">
        <v>0.02</v>
      </c>
      <c r="R1352" s="2">
        <v>0</v>
      </c>
      <c r="S1352" s="2">
        <v>0</v>
      </c>
      <c r="T1352">
        <f t="shared" si="84"/>
        <v>0.4</v>
      </c>
      <c r="U1352">
        <f t="shared" si="85"/>
        <v>12.8</v>
      </c>
      <c r="V1352">
        <f t="shared" si="86"/>
        <v>1.3279379999999998</v>
      </c>
      <c r="W1352">
        <f t="shared" si="87"/>
        <v>3.8247783000000002</v>
      </c>
    </row>
    <row r="1353" spans="1:23" x14ac:dyDescent="0.25">
      <c r="A1353" t="s">
        <v>4877</v>
      </c>
      <c r="B1353" s="1">
        <v>43072</v>
      </c>
      <c r="C1353" t="s">
        <v>4878</v>
      </c>
      <c r="D1353" t="s">
        <v>4879</v>
      </c>
      <c r="E1353" t="s">
        <v>4880</v>
      </c>
      <c r="F1353" s="1">
        <v>43066</v>
      </c>
      <c r="G1353">
        <v>1</v>
      </c>
      <c r="H1353">
        <v>7952</v>
      </c>
      <c r="I1353">
        <v>126</v>
      </c>
      <c r="J1353">
        <v>8</v>
      </c>
      <c r="K1353">
        <v>9</v>
      </c>
      <c r="L1353" t="b">
        <v>0</v>
      </c>
      <c r="M1353" t="b">
        <v>0</v>
      </c>
      <c r="N1353" t="b">
        <v>0</v>
      </c>
      <c r="O1353">
        <v>6</v>
      </c>
      <c r="P1353">
        <v>3</v>
      </c>
      <c r="Q1353" s="2">
        <v>0.02</v>
      </c>
      <c r="R1353" s="2">
        <v>0</v>
      </c>
      <c r="S1353" s="2">
        <v>0</v>
      </c>
      <c r="T1353">
        <f t="shared" si="84"/>
        <v>0.4</v>
      </c>
      <c r="U1353">
        <f t="shared" si="85"/>
        <v>1.8000000000000003</v>
      </c>
      <c r="V1353">
        <f t="shared" si="86"/>
        <v>0.20397600000000002</v>
      </c>
      <c r="W1353">
        <f t="shared" si="87"/>
        <v>0.6813916000000001</v>
      </c>
    </row>
    <row r="1354" spans="1:23" x14ac:dyDescent="0.25">
      <c r="A1354" t="s">
        <v>4881</v>
      </c>
      <c r="B1354" s="1">
        <v>43234</v>
      </c>
      <c r="C1354" t="s">
        <v>4882</v>
      </c>
      <c r="D1354" t="s">
        <v>202</v>
      </c>
      <c r="E1354" t="s">
        <v>4883</v>
      </c>
      <c r="F1354" s="1">
        <v>43213</v>
      </c>
      <c r="G1354">
        <v>1</v>
      </c>
      <c r="H1354">
        <v>1087394</v>
      </c>
      <c r="I1354">
        <v>25698</v>
      </c>
      <c r="J1354">
        <v>291</v>
      </c>
      <c r="K1354">
        <v>2489</v>
      </c>
      <c r="L1354" t="b">
        <v>0</v>
      </c>
      <c r="M1354" t="b">
        <v>0</v>
      </c>
      <c r="N1354" t="b">
        <v>0</v>
      </c>
      <c r="O1354">
        <v>21</v>
      </c>
      <c r="P1354">
        <v>15</v>
      </c>
      <c r="Q1354" s="2">
        <v>0.02</v>
      </c>
      <c r="R1354" s="2">
        <v>0</v>
      </c>
      <c r="S1354" s="2">
        <v>0</v>
      </c>
      <c r="T1354">
        <f t="shared" si="84"/>
        <v>0.4</v>
      </c>
      <c r="U1354">
        <f t="shared" si="85"/>
        <v>10.8</v>
      </c>
      <c r="V1354">
        <f t="shared" si="86"/>
        <v>0.74369700000000005</v>
      </c>
      <c r="W1354">
        <f t="shared" si="87"/>
        <v>3.1202939500000002</v>
      </c>
    </row>
    <row r="1355" spans="1:23" x14ac:dyDescent="0.25">
      <c r="A1355" t="s">
        <v>4884</v>
      </c>
      <c r="B1355" s="1">
        <v>43053</v>
      </c>
      <c r="C1355" t="s">
        <v>4885</v>
      </c>
      <c r="D1355" t="s">
        <v>814</v>
      </c>
      <c r="E1355" t="s">
        <v>4886</v>
      </c>
      <c r="F1355" s="1">
        <v>43048</v>
      </c>
      <c r="G1355">
        <v>1</v>
      </c>
      <c r="H1355">
        <v>79306</v>
      </c>
      <c r="I1355">
        <v>3809</v>
      </c>
      <c r="J1355">
        <v>127</v>
      </c>
      <c r="K1355">
        <v>670</v>
      </c>
      <c r="L1355" t="b">
        <v>0</v>
      </c>
      <c r="M1355" t="b">
        <v>0</v>
      </c>
      <c r="N1355" t="b">
        <v>0</v>
      </c>
      <c r="O1355">
        <v>5</v>
      </c>
      <c r="P1355">
        <v>1</v>
      </c>
      <c r="Q1355" s="2">
        <v>0.05</v>
      </c>
      <c r="R1355" s="2">
        <v>0</v>
      </c>
      <c r="S1355" s="2">
        <v>0.01</v>
      </c>
      <c r="T1355">
        <f t="shared" si="84"/>
        <v>0.4</v>
      </c>
      <c r="U1355">
        <f t="shared" si="85"/>
        <v>0</v>
      </c>
      <c r="V1355">
        <f t="shared" si="86"/>
        <v>0.78965300000000016</v>
      </c>
      <c r="W1355">
        <f t="shared" si="87"/>
        <v>0.43637855000000009</v>
      </c>
    </row>
    <row r="1356" spans="1:23" x14ac:dyDescent="0.25">
      <c r="A1356" t="s">
        <v>4887</v>
      </c>
      <c r="B1356" s="1">
        <v>43064</v>
      </c>
      <c r="C1356" t="s">
        <v>4888</v>
      </c>
      <c r="D1356" t="s">
        <v>4889</v>
      </c>
      <c r="E1356" t="s">
        <v>4890</v>
      </c>
      <c r="F1356" s="1">
        <v>43057</v>
      </c>
      <c r="G1356">
        <v>1</v>
      </c>
      <c r="H1356">
        <v>268148</v>
      </c>
      <c r="I1356">
        <v>17601</v>
      </c>
      <c r="J1356">
        <v>555</v>
      </c>
      <c r="K1356">
        <v>3972</v>
      </c>
      <c r="L1356" t="b">
        <v>0</v>
      </c>
      <c r="M1356" t="b">
        <v>0</v>
      </c>
      <c r="N1356" t="b">
        <v>0</v>
      </c>
      <c r="O1356">
        <v>7</v>
      </c>
      <c r="P1356">
        <v>7</v>
      </c>
      <c r="Q1356" s="2">
        <v>7.0000000000000007E-2</v>
      </c>
      <c r="R1356" s="2">
        <v>0</v>
      </c>
      <c r="S1356" s="2">
        <v>0.01</v>
      </c>
      <c r="T1356">
        <f t="shared" si="84"/>
        <v>0.4</v>
      </c>
      <c r="U1356">
        <f t="shared" si="85"/>
        <v>5.6000000000000005</v>
      </c>
      <c r="V1356">
        <f t="shared" si="86"/>
        <v>1.0840740000000002</v>
      </c>
      <c r="W1356">
        <f t="shared" si="87"/>
        <v>1.9394259</v>
      </c>
    </row>
    <row r="1357" spans="1:23" x14ac:dyDescent="0.25">
      <c r="A1357" t="s">
        <v>4891</v>
      </c>
      <c r="B1357" s="1">
        <v>43055</v>
      </c>
      <c r="C1357" t="s">
        <v>4892</v>
      </c>
      <c r="D1357" t="s">
        <v>4893</v>
      </c>
      <c r="E1357" t="s">
        <v>4894</v>
      </c>
      <c r="F1357" s="1">
        <v>43048</v>
      </c>
      <c r="G1357">
        <v>1</v>
      </c>
      <c r="H1357">
        <v>2291077</v>
      </c>
      <c r="I1357">
        <v>102726</v>
      </c>
      <c r="J1357">
        <v>12794</v>
      </c>
      <c r="K1357">
        <v>11941</v>
      </c>
      <c r="L1357" t="b">
        <v>0</v>
      </c>
      <c r="M1357" t="b">
        <v>0</v>
      </c>
      <c r="N1357" t="b">
        <v>0</v>
      </c>
      <c r="O1357">
        <v>7</v>
      </c>
      <c r="P1357">
        <v>3</v>
      </c>
      <c r="Q1357" s="2">
        <v>0.04</v>
      </c>
      <c r="R1357" s="2">
        <v>-0.01</v>
      </c>
      <c r="S1357" s="2">
        <v>0.01</v>
      </c>
      <c r="T1357">
        <f t="shared" si="84"/>
        <v>0.4</v>
      </c>
      <c r="U1357">
        <f t="shared" si="85"/>
        <v>1.6000000000000003</v>
      </c>
      <c r="V1357">
        <f t="shared" si="86"/>
        <v>1.6455385000000002</v>
      </c>
      <c r="W1357">
        <f t="shared" si="87"/>
        <v>1.1359384750000001</v>
      </c>
    </row>
    <row r="1358" spans="1:23" x14ac:dyDescent="0.25">
      <c r="A1358" t="s">
        <v>4895</v>
      </c>
      <c r="B1358" s="1">
        <v>43150</v>
      </c>
      <c r="C1358" t="s">
        <v>4896</v>
      </c>
      <c r="D1358" t="s">
        <v>4897</v>
      </c>
      <c r="E1358" t="s">
        <v>4898</v>
      </c>
      <c r="F1358" s="1">
        <v>43143</v>
      </c>
      <c r="G1358">
        <v>1</v>
      </c>
      <c r="H1358">
        <v>48907</v>
      </c>
      <c r="I1358">
        <v>160</v>
      </c>
      <c r="J1358">
        <v>265</v>
      </c>
      <c r="K1358">
        <v>250</v>
      </c>
      <c r="L1358" t="b">
        <v>0</v>
      </c>
      <c r="M1358" t="b">
        <v>0</v>
      </c>
      <c r="N1358" t="b">
        <v>0</v>
      </c>
      <c r="O1358">
        <v>7</v>
      </c>
      <c r="P1358">
        <v>6</v>
      </c>
      <c r="Q1358" s="2">
        <v>0</v>
      </c>
      <c r="R1358" s="2">
        <v>-0.01</v>
      </c>
      <c r="S1358" s="2">
        <v>0.01</v>
      </c>
      <c r="T1358">
        <f t="shared" si="84"/>
        <v>0.4</v>
      </c>
      <c r="U1358">
        <f t="shared" si="85"/>
        <v>4.6000000000000005</v>
      </c>
      <c r="V1358">
        <f t="shared" si="86"/>
        <v>0.12445349999999999</v>
      </c>
      <c r="W1358">
        <f t="shared" si="87"/>
        <v>1.3535587250000001</v>
      </c>
    </row>
    <row r="1359" spans="1:23" x14ac:dyDescent="0.25">
      <c r="A1359" t="s">
        <v>4899</v>
      </c>
      <c r="B1359" s="1">
        <v>43099</v>
      </c>
      <c r="C1359" t="s">
        <v>4900</v>
      </c>
      <c r="D1359" t="s">
        <v>2275</v>
      </c>
      <c r="E1359" t="s">
        <v>4901</v>
      </c>
      <c r="F1359" s="1">
        <v>43092</v>
      </c>
      <c r="G1359">
        <v>1</v>
      </c>
      <c r="H1359">
        <v>147586</v>
      </c>
      <c r="I1359">
        <v>6294</v>
      </c>
      <c r="J1359">
        <v>413</v>
      </c>
      <c r="K1359">
        <v>806</v>
      </c>
      <c r="L1359" t="b">
        <v>0</v>
      </c>
      <c r="M1359" t="b">
        <v>0</v>
      </c>
      <c r="N1359" t="b">
        <v>0</v>
      </c>
      <c r="O1359">
        <v>7</v>
      </c>
      <c r="P1359">
        <v>7</v>
      </c>
      <c r="Q1359" s="2">
        <v>0.04</v>
      </c>
      <c r="R1359" s="2">
        <v>0</v>
      </c>
      <c r="S1359" s="2">
        <v>0.01</v>
      </c>
      <c r="T1359">
        <f t="shared" si="84"/>
        <v>0.4</v>
      </c>
      <c r="U1359">
        <f t="shared" si="85"/>
        <v>5.6000000000000005</v>
      </c>
      <c r="V1359">
        <f t="shared" si="86"/>
        <v>0.72379300000000002</v>
      </c>
      <c r="W1359">
        <f t="shared" si="87"/>
        <v>1.8133275500000001</v>
      </c>
    </row>
    <row r="1360" spans="1:23" x14ac:dyDescent="0.25">
      <c r="A1360" t="s">
        <v>4902</v>
      </c>
      <c r="B1360" s="1">
        <v>43054</v>
      </c>
      <c r="C1360" t="s">
        <v>4903</v>
      </c>
      <c r="D1360" t="s">
        <v>509</v>
      </c>
      <c r="E1360" t="s">
        <v>4904</v>
      </c>
      <c r="F1360" s="1">
        <v>43051</v>
      </c>
      <c r="G1360">
        <v>1</v>
      </c>
      <c r="H1360">
        <v>286577</v>
      </c>
      <c r="I1360">
        <v>9606</v>
      </c>
      <c r="J1360">
        <v>248</v>
      </c>
      <c r="K1360">
        <v>1196</v>
      </c>
      <c r="L1360" t="b">
        <v>0</v>
      </c>
      <c r="M1360" t="b">
        <v>0</v>
      </c>
      <c r="N1360" t="b">
        <v>0</v>
      </c>
      <c r="O1360">
        <v>3</v>
      </c>
      <c r="P1360">
        <v>2</v>
      </c>
      <c r="Q1360" s="2">
        <v>0.03</v>
      </c>
      <c r="R1360" s="2">
        <v>0</v>
      </c>
      <c r="S1360" s="2">
        <v>0</v>
      </c>
      <c r="T1360">
        <f t="shared" si="84"/>
        <v>0.4</v>
      </c>
      <c r="U1360">
        <f t="shared" si="85"/>
        <v>1.4000000000000001</v>
      </c>
      <c r="V1360">
        <f t="shared" si="86"/>
        <v>0.44328849999999997</v>
      </c>
      <c r="W1360">
        <f t="shared" si="87"/>
        <v>0.66515097499999998</v>
      </c>
    </row>
    <row r="1361" spans="1:23" x14ac:dyDescent="0.25">
      <c r="A1361" t="s">
        <v>4905</v>
      </c>
      <c r="B1361" s="1">
        <v>43065</v>
      </c>
      <c r="C1361" t="s">
        <v>4906</v>
      </c>
      <c r="D1361" t="s">
        <v>2480</v>
      </c>
      <c r="E1361" t="s">
        <v>4907</v>
      </c>
      <c r="F1361" s="1">
        <v>43057</v>
      </c>
      <c r="G1361">
        <v>1</v>
      </c>
      <c r="H1361">
        <v>1225591</v>
      </c>
      <c r="I1361">
        <v>108292</v>
      </c>
      <c r="J1361">
        <v>447</v>
      </c>
      <c r="K1361">
        <v>4668</v>
      </c>
      <c r="L1361" t="b">
        <v>0</v>
      </c>
      <c r="M1361" t="b">
        <v>0</v>
      </c>
      <c r="N1361" t="b">
        <v>0</v>
      </c>
      <c r="O1361">
        <v>8</v>
      </c>
      <c r="P1361">
        <v>6</v>
      </c>
      <c r="Q1361" s="2">
        <v>0.09</v>
      </c>
      <c r="R1361" s="2">
        <v>0</v>
      </c>
      <c r="S1361" s="2">
        <v>0</v>
      </c>
      <c r="T1361">
        <f t="shared" si="84"/>
        <v>0.4</v>
      </c>
      <c r="U1361">
        <f t="shared" si="85"/>
        <v>4.4000000000000004</v>
      </c>
      <c r="V1361">
        <f t="shared" si="86"/>
        <v>1.5127954999999997</v>
      </c>
      <c r="W1361">
        <f t="shared" si="87"/>
        <v>1.789478425</v>
      </c>
    </row>
    <row r="1362" spans="1:23" x14ac:dyDescent="0.25">
      <c r="A1362" t="s">
        <v>4908</v>
      </c>
      <c r="B1362" s="1">
        <v>43147</v>
      </c>
      <c r="C1362" t="s">
        <v>4909</v>
      </c>
      <c r="D1362" t="s">
        <v>61</v>
      </c>
      <c r="E1362" t="s">
        <v>4910</v>
      </c>
      <c r="F1362" s="1">
        <v>43140</v>
      </c>
      <c r="G1362">
        <v>1</v>
      </c>
      <c r="H1362">
        <v>1233075</v>
      </c>
      <c r="I1362">
        <v>16390</v>
      </c>
      <c r="J1362">
        <v>576</v>
      </c>
      <c r="K1362">
        <v>939</v>
      </c>
      <c r="L1362" t="b">
        <v>0</v>
      </c>
      <c r="M1362" t="b">
        <v>0</v>
      </c>
      <c r="N1362" t="b">
        <v>0</v>
      </c>
      <c r="O1362">
        <v>7</v>
      </c>
      <c r="P1362">
        <v>6</v>
      </c>
      <c r="Q1362" s="2">
        <v>0.01</v>
      </c>
      <c r="R1362" s="2">
        <v>0</v>
      </c>
      <c r="S1362" s="2">
        <v>0</v>
      </c>
      <c r="T1362">
        <f t="shared" si="84"/>
        <v>0.4</v>
      </c>
      <c r="U1362">
        <f t="shared" si="85"/>
        <v>4.6000000000000005</v>
      </c>
      <c r="V1362">
        <f t="shared" si="86"/>
        <v>0.71653749999999994</v>
      </c>
      <c r="W1362">
        <f t="shared" si="87"/>
        <v>1.560788125</v>
      </c>
    </row>
    <row r="1363" spans="1:23" x14ac:dyDescent="0.25">
      <c r="A1363" t="s">
        <v>4911</v>
      </c>
      <c r="B1363" s="1">
        <v>43086</v>
      </c>
      <c r="C1363" t="s">
        <v>4912</v>
      </c>
      <c r="D1363" t="s">
        <v>4913</v>
      </c>
      <c r="E1363" t="s">
        <v>4914</v>
      </c>
      <c r="F1363" s="1">
        <v>43082</v>
      </c>
      <c r="G1363">
        <v>1</v>
      </c>
      <c r="H1363">
        <v>1106</v>
      </c>
      <c r="I1363">
        <v>39</v>
      </c>
      <c r="J1363">
        <v>12</v>
      </c>
      <c r="K1363">
        <v>17</v>
      </c>
      <c r="L1363" t="b">
        <v>0</v>
      </c>
      <c r="M1363" t="b">
        <v>0</v>
      </c>
      <c r="N1363" t="b">
        <v>0</v>
      </c>
      <c r="O1363">
        <v>4</v>
      </c>
      <c r="P1363">
        <v>3</v>
      </c>
      <c r="Q1363" s="2">
        <v>0.04</v>
      </c>
      <c r="R1363" s="2">
        <v>-0.01</v>
      </c>
      <c r="S1363" s="2">
        <v>0.02</v>
      </c>
      <c r="T1363">
        <f t="shared" si="84"/>
        <v>0.4</v>
      </c>
      <c r="U1363">
        <f t="shared" si="85"/>
        <v>2.2000000000000002</v>
      </c>
      <c r="V1363">
        <f t="shared" si="86"/>
        <v>0.75055300000000003</v>
      </c>
      <c r="W1363">
        <f t="shared" si="87"/>
        <v>0.97269355000000002</v>
      </c>
    </row>
    <row r="1364" spans="1:23" x14ac:dyDescent="0.25">
      <c r="A1364" t="s">
        <v>4915</v>
      </c>
      <c r="B1364" s="1">
        <v>43192</v>
      </c>
      <c r="C1364" t="s">
        <v>4916</v>
      </c>
      <c r="D1364" t="s">
        <v>4917</v>
      </c>
      <c r="E1364" t="s">
        <v>4918</v>
      </c>
      <c r="F1364" s="1">
        <v>43183</v>
      </c>
      <c r="G1364">
        <v>1</v>
      </c>
      <c r="H1364">
        <v>248330</v>
      </c>
      <c r="I1364">
        <v>12453</v>
      </c>
      <c r="J1364">
        <v>89</v>
      </c>
      <c r="K1364">
        <v>1044</v>
      </c>
      <c r="L1364" t="b">
        <v>0</v>
      </c>
      <c r="M1364" t="b">
        <v>0</v>
      </c>
      <c r="N1364" t="b">
        <v>0</v>
      </c>
      <c r="O1364">
        <v>9</v>
      </c>
      <c r="P1364">
        <v>5</v>
      </c>
      <c r="Q1364" s="2">
        <v>0.05</v>
      </c>
      <c r="R1364" s="2">
        <v>0</v>
      </c>
      <c r="S1364" s="2">
        <v>0</v>
      </c>
      <c r="T1364">
        <f t="shared" si="84"/>
        <v>0.4</v>
      </c>
      <c r="U1364">
        <f t="shared" si="85"/>
        <v>3.2</v>
      </c>
      <c r="V1364">
        <f t="shared" si="86"/>
        <v>0.62416500000000008</v>
      </c>
      <c r="W1364">
        <f t="shared" si="87"/>
        <v>1.1784577500000002</v>
      </c>
    </row>
    <row r="1365" spans="1:23" x14ac:dyDescent="0.25">
      <c r="A1365" t="s">
        <v>4919</v>
      </c>
      <c r="B1365" s="1">
        <v>43091</v>
      </c>
      <c r="C1365" t="s">
        <v>4920</v>
      </c>
      <c r="D1365" t="s">
        <v>1114</v>
      </c>
      <c r="E1365" t="s">
        <v>4921</v>
      </c>
      <c r="F1365" s="1">
        <v>43089</v>
      </c>
      <c r="G1365">
        <v>1</v>
      </c>
      <c r="H1365">
        <v>129538</v>
      </c>
      <c r="I1365">
        <v>1394</v>
      </c>
      <c r="J1365">
        <v>541</v>
      </c>
      <c r="K1365">
        <v>1591</v>
      </c>
      <c r="L1365" t="b">
        <v>0</v>
      </c>
      <c r="M1365" t="b">
        <v>0</v>
      </c>
      <c r="N1365" t="b">
        <v>0</v>
      </c>
      <c r="O1365">
        <v>2</v>
      </c>
      <c r="P1365">
        <v>1</v>
      </c>
      <c r="Q1365" s="2">
        <v>0.01</v>
      </c>
      <c r="R1365" s="2">
        <v>0</v>
      </c>
      <c r="S1365" s="2">
        <v>0.01</v>
      </c>
      <c r="T1365">
        <f t="shared" si="84"/>
        <v>0.4</v>
      </c>
      <c r="U1365">
        <f t="shared" si="85"/>
        <v>0.60000000000000009</v>
      </c>
      <c r="V1365">
        <f t="shared" si="86"/>
        <v>0.414769</v>
      </c>
      <c r="W1365">
        <f t="shared" si="87"/>
        <v>0.45516915000000002</v>
      </c>
    </row>
    <row r="1366" spans="1:23" x14ac:dyDescent="0.25">
      <c r="A1366" t="s">
        <v>4922</v>
      </c>
      <c r="B1366" s="1">
        <v>43207</v>
      </c>
      <c r="C1366" t="s">
        <v>4923</v>
      </c>
      <c r="D1366" t="s">
        <v>4924</v>
      </c>
      <c r="E1366" t="s">
        <v>4925</v>
      </c>
      <c r="F1366" s="1">
        <v>43188</v>
      </c>
      <c r="G1366">
        <v>1</v>
      </c>
      <c r="H1366">
        <v>1228275</v>
      </c>
      <c r="I1366">
        <v>34746</v>
      </c>
      <c r="J1366">
        <v>843</v>
      </c>
      <c r="K1366">
        <v>2317</v>
      </c>
      <c r="L1366" t="b">
        <v>0</v>
      </c>
      <c r="M1366" t="b">
        <v>0</v>
      </c>
      <c r="N1366" t="b">
        <v>0</v>
      </c>
      <c r="O1366">
        <v>19</v>
      </c>
      <c r="P1366">
        <v>12</v>
      </c>
      <c r="Q1366" s="2">
        <v>0.03</v>
      </c>
      <c r="R1366" s="2">
        <v>0</v>
      </c>
      <c r="S1366" s="2">
        <v>0</v>
      </c>
      <c r="T1366">
        <f t="shared" si="84"/>
        <v>0.4</v>
      </c>
      <c r="U1366">
        <f t="shared" si="85"/>
        <v>8.2000000000000011</v>
      </c>
      <c r="V1366">
        <f t="shared" si="86"/>
        <v>0.91413750000000005</v>
      </c>
      <c r="W1366">
        <f t="shared" si="87"/>
        <v>2.5299481250000002</v>
      </c>
    </row>
    <row r="1367" spans="1:23" x14ac:dyDescent="0.25">
      <c r="A1367" t="s">
        <v>4926</v>
      </c>
      <c r="B1367" s="1">
        <v>43197</v>
      </c>
      <c r="C1367" t="s">
        <v>4927</v>
      </c>
      <c r="D1367" t="s">
        <v>4928</v>
      </c>
      <c r="E1367" t="s">
        <v>4929</v>
      </c>
      <c r="F1367" s="1">
        <v>43184</v>
      </c>
      <c r="G1367">
        <v>1</v>
      </c>
      <c r="H1367">
        <v>556976</v>
      </c>
      <c r="I1367">
        <v>16411</v>
      </c>
      <c r="J1367">
        <v>1764</v>
      </c>
      <c r="K1367">
        <v>3441</v>
      </c>
      <c r="L1367" t="b">
        <v>0</v>
      </c>
      <c r="M1367" t="b">
        <v>0</v>
      </c>
      <c r="N1367" t="b">
        <v>0</v>
      </c>
      <c r="O1367">
        <v>13</v>
      </c>
      <c r="P1367">
        <v>13</v>
      </c>
      <c r="Q1367" s="2">
        <v>0.03</v>
      </c>
      <c r="R1367" s="2">
        <v>0</v>
      </c>
      <c r="S1367" s="2">
        <v>0.01</v>
      </c>
      <c r="T1367">
        <f t="shared" si="84"/>
        <v>0.4</v>
      </c>
      <c r="U1367">
        <f t="shared" si="85"/>
        <v>10.4</v>
      </c>
      <c r="V1367">
        <f t="shared" si="86"/>
        <v>0.828488</v>
      </c>
      <c r="W1367">
        <f t="shared" si="87"/>
        <v>3.0499708000000001</v>
      </c>
    </row>
    <row r="1368" spans="1:23" x14ac:dyDescent="0.25">
      <c r="A1368" t="s">
        <v>4930</v>
      </c>
      <c r="B1368" s="1">
        <v>43169</v>
      </c>
      <c r="C1368" t="s">
        <v>4931</v>
      </c>
      <c r="D1368" t="s">
        <v>4932</v>
      </c>
      <c r="E1368" t="s">
        <v>4933</v>
      </c>
      <c r="F1368" s="1">
        <v>43159</v>
      </c>
      <c r="G1368">
        <v>1</v>
      </c>
      <c r="H1368">
        <v>444997</v>
      </c>
      <c r="I1368">
        <v>3723</v>
      </c>
      <c r="J1368">
        <v>133</v>
      </c>
      <c r="K1368">
        <v>391</v>
      </c>
      <c r="L1368" t="b">
        <v>0</v>
      </c>
      <c r="M1368" t="b">
        <v>0</v>
      </c>
      <c r="N1368" t="b">
        <v>0</v>
      </c>
      <c r="O1368">
        <v>10</v>
      </c>
      <c r="P1368">
        <v>10</v>
      </c>
      <c r="Q1368" s="2">
        <v>0.01</v>
      </c>
      <c r="R1368" s="2">
        <v>0</v>
      </c>
      <c r="S1368" s="2">
        <v>0</v>
      </c>
      <c r="T1368">
        <f t="shared" si="84"/>
        <v>0.4</v>
      </c>
      <c r="U1368">
        <f t="shared" si="85"/>
        <v>8</v>
      </c>
      <c r="V1368">
        <f t="shared" si="86"/>
        <v>0.32249850000000002</v>
      </c>
      <c r="W1368">
        <f t="shared" si="87"/>
        <v>2.2728744750000001</v>
      </c>
    </row>
    <row r="1369" spans="1:23" x14ac:dyDescent="0.25">
      <c r="A1369" t="s">
        <v>4934</v>
      </c>
      <c r="B1369" s="1">
        <v>43074</v>
      </c>
      <c r="C1369" t="s">
        <v>4935</v>
      </c>
      <c r="D1369" t="s">
        <v>818</v>
      </c>
      <c r="E1369" t="s">
        <v>4936</v>
      </c>
      <c r="F1369" s="1">
        <v>43071</v>
      </c>
      <c r="G1369">
        <v>1</v>
      </c>
      <c r="H1369">
        <v>153186</v>
      </c>
      <c r="I1369">
        <v>1395</v>
      </c>
      <c r="J1369">
        <v>72</v>
      </c>
      <c r="K1369">
        <v>185</v>
      </c>
      <c r="L1369" t="b">
        <v>0</v>
      </c>
      <c r="M1369" t="b">
        <v>0</v>
      </c>
      <c r="N1369" t="b">
        <v>0</v>
      </c>
      <c r="O1369">
        <v>3</v>
      </c>
      <c r="P1369">
        <v>3</v>
      </c>
      <c r="Q1369" s="2">
        <v>0.01</v>
      </c>
      <c r="R1369" s="2">
        <v>0</v>
      </c>
      <c r="S1369" s="2">
        <v>0</v>
      </c>
      <c r="T1369">
        <f t="shared" si="84"/>
        <v>0.4</v>
      </c>
      <c r="U1369">
        <f t="shared" si="85"/>
        <v>2.4000000000000004</v>
      </c>
      <c r="V1369">
        <f t="shared" si="86"/>
        <v>0.176593</v>
      </c>
      <c r="W1369">
        <f t="shared" si="87"/>
        <v>0.82180755000000016</v>
      </c>
    </row>
    <row r="1370" spans="1:23" x14ac:dyDescent="0.25">
      <c r="A1370" t="s">
        <v>4937</v>
      </c>
      <c r="B1370" s="1">
        <v>43089</v>
      </c>
      <c r="C1370" t="s">
        <v>4938</v>
      </c>
      <c r="D1370" t="s">
        <v>2564</v>
      </c>
      <c r="E1370" t="s">
        <v>4939</v>
      </c>
      <c r="F1370" s="1">
        <v>43085</v>
      </c>
      <c r="G1370">
        <v>1</v>
      </c>
      <c r="H1370">
        <v>412649</v>
      </c>
      <c r="I1370">
        <v>9687</v>
      </c>
      <c r="J1370">
        <v>1207</v>
      </c>
      <c r="K1370">
        <v>1670</v>
      </c>
      <c r="L1370" t="b">
        <v>0</v>
      </c>
      <c r="M1370" t="b">
        <v>0</v>
      </c>
      <c r="N1370" t="b">
        <v>0</v>
      </c>
      <c r="O1370">
        <v>4</v>
      </c>
      <c r="P1370">
        <v>4</v>
      </c>
      <c r="Q1370" s="2">
        <v>0.02</v>
      </c>
      <c r="R1370" s="2">
        <v>0</v>
      </c>
      <c r="S1370" s="2">
        <v>0</v>
      </c>
      <c r="T1370">
        <f t="shared" si="84"/>
        <v>0.4</v>
      </c>
      <c r="U1370">
        <f t="shared" si="85"/>
        <v>3.2</v>
      </c>
      <c r="V1370">
        <f t="shared" si="86"/>
        <v>0.40632449999999998</v>
      </c>
      <c r="W1370">
        <f t="shared" si="87"/>
        <v>1.1022135749999999</v>
      </c>
    </row>
    <row r="1371" spans="1:23" x14ac:dyDescent="0.25">
      <c r="A1371" t="s">
        <v>4940</v>
      </c>
      <c r="B1371" s="1">
        <v>43146</v>
      </c>
      <c r="C1371" t="s">
        <v>4941</v>
      </c>
      <c r="D1371" t="s">
        <v>3603</v>
      </c>
      <c r="E1371" t="s">
        <v>4942</v>
      </c>
      <c r="F1371" s="1">
        <v>43138</v>
      </c>
      <c r="G1371">
        <v>1</v>
      </c>
      <c r="H1371">
        <v>1438726</v>
      </c>
      <c r="I1371">
        <v>43294</v>
      </c>
      <c r="J1371">
        <v>1284</v>
      </c>
      <c r="K1371">
        <v>9671</v>
      </c>
      <c r="L1371" t="b">
        <v>0</v>
      </c>
      <c r="M1371" t="b">
        <v>0</v>
      </c>
      <c r="N1371" t="b">
        <v>0</v>
      </c>
      <c r="O1371">
        <v>8</v>
      </c>
      <c r="P1371">
        <v>8</v>
      </c>
      <c r="Q1371" s="2">
        <v>0.03</v>
      </c>
      <c r="R1371" s="2">
        <v>0</v>
      </c>
      <c r="S1371" s="2">
        <v>0.01</v>
      </c>
      <c r="T1371">
        <f t="shared" si="84"/>
        <v>0.4</v>
      </c>
      <c r="U1371">
        <f t="shared" si="85"/>
        <v>6.4</v>
      </c>
      <c r="V1371">
        <f t="shared" si="86"/>
        <v>1.269363</v>
      </c>
      <c r="W1371">
        <f t="shared" si="87"/>
        <v>2.20427705</v>
      </c>
    </row>
    <row r="1372" spans="1:23" x14ac:dyDescent="0.25">
      <c r="A1372" t="s">
        <v>4943</v>
      </c>
      <c r="B1372" s="1">
        <v>43184</v>
      </c>
      <c r="C1372" t="s">
        <v>4944</v>
      </c>
      <c r="D1372" t="s">
        <v>4945</v>
      </c>
      <c r="E1372" t="s">
        <v>4946</v>
      </c>
      <c r="F1372" s="1">
        <v>43169</v>
      </c>
      <c r="G1372">
        <v>1</v>
      </c>
      <c r="H1372">
        <v>672329</v>
      </c>
      <c r="I1372">
        <v>34047</v>
      </c>
      <c r="J1372">
        <v>1788</v>
      </c>
      <c r="K1372">
        <v>3173</v>
      </c>
      <c r="L1372" t="b">
        <v>0</v>
      </c>
      <c r="M1372" t="b">
        <v>0</v>
      </c>
      <c r="N1372" t="b">
        <v>0</v>
      </c>
      <c r="O1372">
        <v>15</v>
      </c>
      <c r="P1372">
        <v>15</v>
      </c>
      <c r="Q1372" s="2">
        <v>0.05</v>
      </c>
      <c r="R1372" s="2">
        <v>0</v>
      </c>
      <c r="S1372" s="2">
        <v>0</v>
      </c>
      <c r="T1372">
        <f t="shared" si="84"/>
        <v>0.4</v>
      </c>
      <c r="U1372">
        <f t="shared" si="85"/>
        <v>12</v>
      </c>
      <c r="V1372">
        <f t="shared" si="86"/>
        <v>0.83616450000000009</v>
      </c>
      <c r="W1372">
        <f t="shared" si="87"/>
        <v>3.4526575749999999</v>
      </c>
    </row>
    <row r="1373" spans="1:23" x14ac:dyDescent="0.25">
      <c r="A1373" t="s">
        <v>4947</v>
      </c>
      <c r="B1373" s="1">
        <v>43068</v>
      </c>
      <c r="C1373" t="s">
        <v>4948</v>
      </c>
      <c r="D1373" t="s">
        <v>2275</v>
      </c>
      <c r="E1373" t="s">
        <v>4949</v>
      </c>
      <c r="F1373" s="1">
        <v>43060</v>
      </c>
      <c r="G1373">
        <v>1</v>
      </c>
      <c r="H1373">
        <v>193223</v>
      </c>
      <c r="I1373">
        <v>8141</v>
      </c>
      <c r="J1373">
        <v>302</v>
      </c>
      <c r="K1373">
        <v>1226</v>
      </c>
      <c r="L1373" t="b">
        <v>0</v>
      </c>
      <c r="M1373" t="b">
        <v>0</v>
      </c>
      <c r="N1373" t="b">
        <v>0</v>
      </c>
      <c r="O1373">
        <v>8</v>
      </c>
      <c r="P1373">
        <v>8</v>
      </c>
      <c r="Q1373" s="2">
        <v>0.04</v>
      </c>
      <c r="R1373" s="2">
        <v>0</v>
      </c>
      <c r="S1373" s="2">
        <v>0.01</v>
      </c>
      <c r="T1373">
        <f t="shared" si="84"/>
        <v>0.4</v>
      </c>
      <c r="U1373">
        <f t="shared" si="85"/>
        <v>6.4</v>
      </c>
      <c r="V1373">
        <f t="shared" si="86"/>
        <v>0.74661149999999998</v>
      </c>
      <c r="W1373">
        <f t="shared" si="87"/>
        <v>2.0213140250000001</v>
      </c>
    </row>
    <row r="1374" spans="1:23" x14ac:dyDescent="0.25">
      <c r="A1374" t="s">
        <v>4950</v>
      </c>
      <c r="B1374" s="1">
        <v>43089</v>
      </c>
      <c r="C1374" t="s">
        <v>4951</v>
      </c>
      <c r="D1374" t="s">
        <v>4952</v>
      </c>
      <c r="E1374" t="s">
        <v>4953</v>
      </c>
      <c r="F1374" s="1">
        <v>43083</v>
      </c>
      <c r="G1374">
        <v>1</v>
      </c>
      <c r="H1374">
        <v>890843</v>
      </c>
      <c r="I1374">
        <v>445</v>
      </c>
      <c r="J1374">
        <v>44</v>
      </c>
      <c r="K1374">
        <v>44</v>
      </c>
      <c r="L1374" t="b">
        <v>0</v>
      </c>
      <c r="M1374" t="b">
        <v>0</v>
      </c>
      <c r="N1374" t="b">
        <v>0</v>
      </c>
      <c r="O1374">
        <v>6</v>
      </c>
      <c r="P1374">
        <v>6</v>
      </c>
      <c r="Q1374" s="2">
        <v>0</v>
      </c>
      <c r="R1374" s="2">
        <v>0</v>
      </c>
      <c r="S1374" s="2">
        <v>0</v>
      </c>
      <c r="T1374">
        <f t="shared" si="84"/>
        <v>0.4</v>
      </c>
      <c r="U1374">
        <f t="shared" si="85"/>
        <v>4.8000000000000007</v>
      </c>
      <c r="V1374">
        <f t="shared" si="86"/>
        <v>0.44542149999999997</v>
      </c>
      <c r="W1374">
        <f t="shared" si="87"/>
        <v>1.5158975250000002</v>
      </c>
    </row>
    <row r="1375" spans="1:23" x14ac:dyDescent="0.25">
      <c r="A1375" t="s">
        <v>4954</v>
      </c>
      <c r="B1375" s="1">
        <v>43140</v>
      </c>
      <c r="C1375" t="s">
        <v>4955</v>
      </c>
      <c r="D1375" t="s">
        <v>3634</v>
      </c>
      <c r="E1375" t="s">
        <v>4956</v>
      </c>
      <c r="F1375" s="1">
        <v>43133</v>
      </c>
      <c r="G1375">
        <v>1</v>
      </c>
      <c r="H1375">
        <v>8470806</v>
      </c>
      <c r="I1375">
        <v>139599</v>
      </c>
      <c r="J1375">
        <v>10709</v>
      </c>
      <c r="K1375">
        <v>8771</v>
      </c>
      <c r="L1375" t="b">
        <v>0</v>
      </c>
      <c r="M1375" t="b">
        <v>0</v>
      </c>
      <c r="N1375" t="b">
        <v>0</v>
      </c>
      <c r="O1375">
        <v>7</v>
      </c>
      <c r="P1375">
        <v>7</v>
      </c>
      <c r="Q1375" s="2">
        <v>0.02</v>
      </c>
      <c r="R1375" s="2">
        <v>0</v>
      </c>
      <c r="S1375" s="2">
        <v>0</v>
      </c>
      <c r="T1375">
        <f t="shared" si="84"/>
        <v>0.4</v>
      </c>
      <c r="U1375">
        <f t="shared" si="85"/>
        <v>5.6000000000000005</v>
      </c>
      <c r="V1375">
        <f t="shared" si="86"/>
        <v>4.435403</v>
      </c>
      <c r="W1375">
        <f t="shared" si="87"/>
        <v>3.1123910500000003</v>
      </c>
    </row>
    <row r="1376" spans="1:23" x14ac:dyDescent="0.25">
      <c r="A1376" t="s">
        <v>4957</v>
      </c>
      <c r="B1376" s="1">
        <v>43060</v>
      </c>
      <c r="C1376" t="s">
        <v>4958</v>
      </c>
      <c r="D1376" t="s">
        <v>749</v>
      </c>
      <c r="E1376" t="s">
        <v>4959</v>
      </c>
      <c r="F1376" s="1">
        <v>43053</v>
      </c>
      <c r="G1376">
        <v>1</v>
      </c>
      <c r="H1376">
        <v>3729425</v>
      </c>
      <c r="I1376">
        <v>105253</v>
      </c>
      <c r="J1376">
        <v>2077</v>
      </c>
      <c r="K1376">
        <v>7210</v>
      </c>
      <c r="L1376" t="b">
        <v>0</v>
      </c>
      <c r="M1376" t="b">
        <v>0</v>
      </c>
      <c r="N1376" t="b">
        <v>0</v>
      </c>
      <c r="O1376">
        <v>7</v>
      </c>
      <c r="P1376">
        <v>7</v>
      </c>
      <c r="Q1376" s="2">
        <v>0.03</v>
      </c>
      <c r="R1376" s="2">
        <v>0</v>
      </c>
      <c r="S1376" s="2">
        <v>0</v>
      </c>
      <c r="T1376">
        <f t="shared" si="84"/>
        <v>0.4</v>
      </c>
      <c r="U1376">
        <f t="shared" si="85"/>
        <v>5.6000000000000005</v>
      </c>
      <c r="V1376">
        <f t="shared" si="86"/>
        <v>2.1647124999999998</v>
      </c>
      <c r="W1376">
        <f t="shared" si="87"/>
        <v>2.3176493749999998</v>
      </c>
    </row>
    <row r="1377" spans="1:23" x14ac:dyDescent="0.25">
      <c r="A1377" t="s">
        <v>4960</v>
      </c>
      <c r="B1377" s="1">
        <v>43116</v>
      </c>
      <c r="C1377" t="s">
        <v>4961</v>
      </c>
      <c r="D1377" t="s">
        <v>4962</v>
      </c>
      <c r="E1377" t="s">
        <v>4963</v>
      </c>
      <c r="F1377" s="1">
        <v>43110</v>
      </c>
      <c r="G1377">
        <v>1</v>
      </c>
      <c r="H1377">
        <v>425904</v>
      </c>
      <c r="I1377">
        <v>9773</v>
      </c>
      <c r="J1377">
        <v>158</v>
      </c>
      <c r="K1377">
        <v>834</v>
      </c>
      <c r="L1377" t="b">
        <v>0</v>
      </c>
      <c r="M1377" t="b">
        <v>0</v>
      </c>
      <c r="N1377" t="b">
        <v>0</v>
      </c>
      <c r="O1377">
        <v>6</v>
      </c>
      <c r="P1377">
        <v>5</v>
      </c>
      <c r="Q1377" s="2">
        <v>0.02</v>
      </c>
      <c r="R1377" s="2">
        <v>0</v>
      </c>
      <c r="S1377" s="2">
        <v>0</v>
      </c>
      <c r="T1377">
        <f t="shared" si="84"/>
        <v>0.4</v>
      </c>
      <c r="U1377">
        <f t="shared" si="85"/>
        <v>3.8</v>
      </c>
      <c r="V1377">
        <f t="shared" si="86"/>
        <v>0.41295199999999999</v>
      </c>
      <c r="W1377">
        <f t="shared" si="87"/>
        <v>1.2545331999999998</v>
      </c>
    </row>
    <row r="1378" spans="1:23" x14ac:dyDescent="0.25">
      <c r="A1378" t="s">
        <v>4964</v>
      </c>
      <c r="B1378" s="1">
        <v>43089</v>
      </c>
      <c r="C1378" t="s">
        <v>4965</v>
      </c>
      <c r="D1378" t="s">
        <v>1254</v>
      </c>
      <c r="E1378" t="s">
        <v>4966</v>
      </c>
      <c r="F1378" s="1">
        <v>43087</v>
      </c>
      <c r="G1378">
        <v>1</v>
      </c>
      <c r="H1378">
        <v>92355</v>
      </c>
      <c r="I1378">
        <v>2641</v>
      </c>
      <c r="J1378">
        <v>270</v>
      </c>
      <c r="K1378">
        <v>1286</v>
      </c>
      <c r="L1378" t="b">
        <v>0</v>
      </c>
      <c r="M1378" t="b">
        <v>0</v>
      </c>
      <c r="N1378" t="b">
        <v>0</v>
      </c>
      <c r="O1378">
        <v>2</v>
      </c>
      <c r="P1378">
        <v>1</v>
      </c>
      <c r="Q1378" s="2">
        <v>0.03</v>
      </c>
      <c r="R1378" s="2">
        <v>0</v>
      </c>
      <c r="S1378" s="2">
        <v>0.01</v>
      </c>
      <c r="T1378">
        <f t="shared" si="84"/>
        <v>0.4</v>
      </c>
      <c r="U1378">
        <f t="shared" si="85"/>
        <v>0.60000000000000009</v>
      </c>
      <c r="V1378">
        <f t="shared" si="86"/>
        <v>0.59617750000000003</v>
      </c>
      <c r="W1378">
        <f t="shared" si="87"/>
        <v>0.51866212500000008</v>
      </c>
    </row>
    <row r="1379" spans="1:23" x14ac:dyDescent="0.25">
      <c r="A1379" t="s">
        <v>4967</v>
      </c>
      <c r="B1379" s="1">
        <v>43080</v>
      </c>
      <c r="C1379" t="s">
        <v>4968</v>
      </c>
      <c r="D1379" t="s">
        <v>3021</v>
      </c>
      <c r="E1379" t="s">
        <v>4969</v>
      </c>
      <c r="F1379" s="1">
        <v>43074</v>
      </c>
      <c r="G1379">
        <v>1</v>
      </c>
      <c r="H1379">
        <v>6217292</v>
      </c>
      <c r="I1379">
        <v>635452</v>
      </c>
      <c r="J1379">
        <v>10339</v>
      </c>
      <c r="K1379">
        <v>79385</v>
      </c>
      <c r="L1379" t="b">
        <v>0</v>
      </c>
      <c r="M1379" t="b">
        <v>0</v>
      </c>
      <c r="N1379" t="b">
        <v>0</v>
      </c>
      <c r="O1379">
        <v>6</v>
      </c>
      <c r="P1379">
        <v>6</v>
      </c>
      <c r="Q1379" s="2">
        <v>0.1</v>
      </c>
      <c r="R1379" s="2">
        <v>0</v>
      </c>
      <c r="S1379" s="2">
        <v>0.01</v>
      </c>
      <c r="T1379">
        <f t="shared" si="84"/>
        <v>0.4</v>
      </c>
      <c r="U1379">
        <f t="shared" si="85"/>
        <v>4.8000000000000007</v>
      </c>
      <c r="V1379">
        <f t="shared" si="86"/>
        <v>4.3586460000000002</v>
      </c>
      <c r="W1379">
        <f t="shared" si="87"/>
        <v>2.8855261000000003</v>
      </c>
    </row>
    <row r="1380" spans="1:23" x14ac:dyDescent="0.25">
      <c r="A1380" t="s">
        <v>4970</v>
      </c>
      <c r="B1380" s="1">
        <v>43197</v>
      </c>
      <c r="C1380" t="s">
        <v>4971</v>
      </c>
      <c r="D1380" t="s">
        <v>2235</v>
      </c>
      <c r="E1380" t="s">
        <v>4972</v>
      </c>
      <c r="F1380" s="1">
        <v>43191</v>
      </c>
      <c r="G1380">
        <v>1</v>
      </c>
      <c r="H1380">
        <v>4787793</v>
      </c>
      <c r="I1380">
        <v>116418</v>
      </c>
      <c r="J1380">
        <v>5587</v>
      </c>
      <c r="K1380">
        <v>16879</v>
      </c>
      <c r="L1380" t="b">
        <v>0</v>
      </c>
      <c r="M1380" t="b">
        <v>0</v>
      </c>
      <c r="N1380" t="b">
        <v>0</v>
      </c>
      <c r="O1380">
        <v>6</v>
      </c>
      <c r="P1380">
        <v>6</v>
      </c>
      <c r="Q1380" s="2">
        <v>0.02</v>
      </c>
      <c r="R1380" s="2">
        <v>0</v>
      </c>
      <c r="S1380" s="2">
        <v>0</v>
      </c>
      <c r="T1380">
        <f t="shared" si="84"/>
        <v>0.4</v>
      </c>
      <c r="U1380">
        <f t="shared" si="85"/>
        <v>4.8000000000000007</v>
      </c>
      <c r="V1380">
        <f t="shared" si="86"/>
        <v>2.5938965</v>
      </c>
      <c r="W1380">
        <f t="shared" si="87"/>
        <v>2.2678637750000004</v>
      </c>
    </row>
    <row r="1381" spans="1:23" x14ac:dyDescent="0.25">
      <c r="A1381" t="s">
        <v>4973</v>
      </c>
      <c r="B1381" s="1">
        <v>43086</v>
      </c>
      <c r="C1381" t="s">
        <v>4974</v>
      </c>
      <c r="D1381" t="s">
        <v>4975</v>
      </c>
      <c r="E1381" t="s">
        <v>4976</v>
      </c>
      <c r="F1381" s="1">
        <v>43080</v>
      </c>
      <c r="G1381">
        <v>1</v>
      </c>
      <c r="H1381">
        <v>93102</v>
      </c>
      <c r="I1381">
        <v>1192</v>
      </c>
      <c r="J1381">
        <v>176</v>
      </c>
      <c r="K1381">
        <v>123</v>
      </c>
      <c r="L1381" t="b">
        <v>0</v>
      </c>
      <c r="M1381" t="b">
        <v>0</v>
      </c>
      <c r="N1381" t="b">
        <v>0</v>
      </c>
      <c r="O1381">
        <v>6</v>
      </c>
      <c r="P1381">
        <v>5</v>
      </c>
      <c r="Q1381" s="2">
        <v>0.01</v>
      </c>
      <c r="R1381" s="2">
        <v>0</v>
      </c>
      <c r="S1381" s="2">
        <v>0</v>
      </c>
      <c r="T1381">
        <f t="shared" si="84"/>
        <v>0.4</v>
      </c>
      <c r="U1381">
        <f t="shared" si="85"/>
        <v>3.8</v>
      </c>
      <c r="V1381">
        <f t="shared" si="86"/>
        <v>0.14655099999999999</v>
      </c>
      <c r="W1381">
        <f t="shared" si="87"/>
        <v>1.1612928499999999</v>
      </c>
    </row>
    <row r="1382" spans="1:23" x14ac:dyDescent="0.25">
      <c r="A1382" t="s">
        <v>4977</v>
      </c>
      <c r="B1382" s="1">
        <v>43182</v>
      </c>
      <c r="C1382" t="s">
        <v>4978</v>
      </c>
      <c r="D1382" t="s">
        <v>4917</v>
      </c>
      <c r="E1382" t="s">
        <v>4979</v>
      </c>
      <c r="F1382" s="1">
        <v>43173</v>
      </c>
      <c r="G1382">
        <v>1</v>
      </c>
      <c r="H1382">
        <v>302153</v>
      </c>
      <c r="I1382">
        <v>11390</v>
      </c>
      <c r="J1382">
        <v>124</v>
      </c>
      <c r="K1382">
        <v>925</v>
      </c>
      <c r="L1382" t="b">
        <v>0</v>
      </c>
      <c r="M1382" t="b">
        <v>0</v>
      </c>
      <c r="N1382" t="b">
        <v>0</v>
      </c>
      <c r="O1382">
        <v>9</v>
      </c>
      <c r="P1382">
        <v>8</v>
      </c>
      <c r="Q1382" s="2">
        <v>0.04</v>
      </c>
      <c r="R1382" s="2">
        <v>0</v>
      </c>
      <c r="S1382" s="2">
        <v>0</v>
      </c>
      <c r="T1382">
        <f t="shared" si="84"/>
        <v>0.4</v>
      </c>
      <c r="U1382">
        <f t="shared" si="85"/>
        <v>6.2</v>
      </c>
      <c r="V1382">
        <f t="shared" si="86"/>
        <v>0.55107649999999997</v>
      </c>
      <c r="W1382">
        <f t="shared" si="87"/>
        <v>1.902876775</v>
      </c>
    </row>
    <row r="1383" spans="1:23" x14ac:dyDescent="0.25">
      <c r="A1383" t="s">
        <v>4980</v>
      </c>
      <c r="B1383" s="1">
        <v>43197</v>
      </c>
      <c r="C1383" t="s">
        <v>4981</v>
      </c>
      <c r="D1383" t="s">
        <v>1228</v>
      </c>
      <c r="E1383" t="s">
        <v>4982</v>
      </c>
      <c r="F1383" s="1">
        <v>43185</v>
      </c>
      <c r="G1383">
        <v>1</v>
      </c>
      <c r="H1383">
        <v>491205</v>
      </c>
      <c r="I1383">
        <v>15517</v>
      </c>
      <c r="J1383">
        <v>786</v>
      </c>
      <c r="K1383">
        <v>1088</v>
      </c>
      <c r="L1383" t="b">
        <v>0</v>
      </c>
      <c r="M1383" t="b">
        <v>0</v>
      </c>
      <c r="N1383" t="b">
        <v>0</v>
      </c>
      <c r="O1383">
        <v>12</v>
      </c>
      <c r="P1383">
        <v>11</v>
      </c>
      <c r="Q1383" s="2">
        <v>0.03</v>
      </c>
      <c r="R1383" s="2">
        <v>0</v>
      </c>
      <c r="S1383" s="2">
        <v>0</v>
      </c>
      <c r="T1383">
        <f t="shared" si="84"/>
        <v>0.4</v>
      </c>
      <c r="U1383">
        <f t="shared" si="85"/>
        <v>8.6000000000000014</v>
      </c>
      <c r="V1383">
        <f t="shared" si="86"/>
        <v>0.54560249999999999</v>
      </c>
      <c r="W1383">
        <f t="shared" si="87"/>
        <v>2.5009608750000005</v>
      </c>
    </row>
    <row r="1384" spans="1:23" x14ac:dyDescent="0.25">
      <c r="A1384" t="s">
        <v>4983</v>
      </c>
      <c r="B1384" s="1">
        <v>43092</v>
      </c>
      <c r="C1384" t="s">
        <v>4984</v>
      </c>
      <c r="D1384" t="s">
        <v>850</v>
      </c>
      <c r="E1384" t="s">
        <v>4985</v>
      </c>
      <c r="F1384" s="1">
        <v>43087</v>
      </c>
      <c r="G1384">
        <v>1</v>
      </c>
      <c r="H1384">
        <v>57650</v>
      </c>
      <c r="I1384">
        <v>3209</v>
      </c>
      <c r="J1384">
        <v>54</v>
      </c>
      <c r="K1384">
        <v>159</v>
      </c>
      <c r="L1384" t="b">
        <v>0</v>
      </c>
      <c r="M1384" t="b">
        <v>0</v>
      </c>
      <c r="N1384" t="b">
        <v>0</v>
      </c>
      <c r="O1384">
        <v>5</v>
      </c>
      <c r="P1384">
        <v>3</v>
      </c>
      <c r="Q1384" s="2">
        <v>0.06</v>
      </c>
      <c r="R1384" s="2">
        <v>0</v>
      </c>
      <c r="S1384" s="2">
        <v>0</v>
      </c>
      <c r="T1384">
        <f t="shared" si="84"/>
        <v>0.4</v>
      </c>
      <c r="U1384">
        <f t="shared" si="85"/>
        <v>2.0000000000000004</v>
      </c>
      <c r="V1384">
        <f t="shared" si="86"/>
        <v>0.62882499999999997</v>
      </c>
      <c r="W1384">
        <f t="shared" si="87"/>
        <v>0.88008875000000009</v>
      </c>
    </row>
    <row r="1385" spans="1:23" x14ac:dyDescent="0.25">
      <c r="A1385" t="s">
        <v>4986</v>
      </c>
      <c r="B1385" s="1">
        <v>43234</v>
      </c>
      <c r="C1385" t="s">
        <v>4987</v>
      </c>
      <c r="D1385" t="s">
        <v>605</v>
      </c>
      <c r="E1385" t="s">
        <v>4988</v>
      </c>
      <c r="F1385" s="1">
        <v>43224</v>
      </c>
      <c r="G1385">
        <v>1</v>
      </c>
      <c r="H1385">
        <v>733923</v>
      </c>
      <c r="I1385">
        <v>5508</v>
      </c>
      <c r="J1385">
        <v>830</v>
      </c>
      <c r="K1385">
        <v>615</v>
      </c>
      <c r="L1385" t="b">
        <v>0</v>
      </c>
      <c r="M1385" t="b">
        <v>0</v>
      </c>
      <c r="N1385" t="b">
        <v>0</v>
      </c>
      <c r="O1385">
        <v>10</v>
      </c>
      <c r="P1385">
        <v>4</v>
      </c>
      <c r="Q1385" s="2">
        <v>0.01</v>
      </c>
      <c r="R1385" s="2">
        <v>0</v>
      </c>
      <c r="S1385" s="2">
        <v>0</v>
      </c>
      <c r="T1385">
        <f t="shared" si="84"/>
        <v>0.4</v>
      </c>
      <c r="U1385">
        <f t="shared" si="85"/>
        <v>2</v>
      </c>
      <c r="V1385">
        <f t="shared" si="86"/>
        <v>0.46696150000000003</v>
      </c>
      <c r="W1385">
        <f t="shared" si="87"/>
        <v>0.82343652499999997</v>
      </c>
    </row>
    <row r="1386" spans="1:23" x14ac:dyDescent="0.25">
      <c r="A1386" t="s">
        <v>4989</v>
      </c>
      <c r="B1386" s="1">
        <v>43228</v>
      </c>
      <c r="C1386" t="s">
        <v>4990</v>
      </c>
      <c r="D1386" t="s">
        <v>3487</v>
      </c>
      <c r="E1386" t="s">
        <v>4991</v>
      </c>
      <c r="F1386" s="1">
        <v>43220</v>
      </c>
      <c r="G1386">
        <v>1</v>
      </c>
      <c r="H1386">
        <v>549371</v>
      </c>
      <c r="I1386">
        <v>19203</v>
      </c>
      <c r="J1386">
        <v>527</v>
      </c>
      <c r="K1386">
        <v>527</v>
      </c>
      <c r="L1386" t="b">
        <v>0</v>
      </c>
      <c r="M1386" t="b">
        <v>0</v>
      </c>
      <c r="N1386" t="b">
        <v>0</v>
      </c>
      <c r="O1386">
        <v>8</v>
      </c>
      <c r="P1386">
        <v>8</v>
      </c>
      <c r="Q1386" s="2">
        <v>0.03</v>
      </c>
      <c r="R1386" s="2">
        <v>0</v>
      </c>
      <c r="S1386" s="2">
        <v>0</v>
      </c>
      <c r="T1386">
        <f t="shared" si="84"/>
        <v>0.4</v>
      </c>
      <c r="U1386">
        <f t="shared" si="85"/>
        <v>6.4</v>
      </c>
      <c r="V1386">
        <f t="shared" si="86"/>
        <v>0.57468549999999996</v>
      </c>
      <c r="W1386">
        <f t="shared" si="87"/>
        <v>1.9611399250000001</v>
      </c>
    </row>
    <row r="1387" spans="1:23" x14ac:dyDescent="0.25">
      <c r="A1387" t="s">
        <v>4992</v>
      </c>
      <c r="B1387" s="1">
        <v>43071</v>
      </c>
      <c r="C1387" t="s">
        <v>4993</v>
      </c>
      <c r="D1387" t="s">
        <v>1078</v>
      </c>
      <c r="E1387" t="s">
        <v>4994</v>
      </c>
      <c r="F1387" s="1">
        <v>43067</v>
      </c>
      <c r="G1387">
        <v>1</v>
      </c>
      <c r="H1387">
        <v>61931</v>
      </c>
      <c r="I1387">
        <v>477</v>
      </c>
      <c r="J1387">
        <v>133</v>
      </c>
      <c r="K1387">
        <v>362</v>
      </c>
      <c r="L1387" t="b">
        <v>0</v>
      </c>
      <c r="M1387" t="b">
        <v>0</v>
      </c>
      <c r="N1387" t="b">
        <v>0</v>
      </c>
      <c r="O1387">
        <v>4</v>
      </c>
      <c r="P1387">
        <v>1</v>
      </c>
      <c r="Q1387" s="2">
        <v>0.01</v>
      </c>
      <c r="R1387" s="2">
        <v>0</v>
      </c>
      <c r="S1387" s="2">
        <v>0.01</v>
      </c>
      <c r="T1387">
        <f t="shared" si="84"/>
        <v>0.4</v>
      </c>
      <c r="U1387">
        <f t="shared" si="85"/>
        <v>0.19999999999999996</v>
      </c>
      <c r="V1387">
        <f t="shared" si="86"/>
        <v>0.38096550000000001</v>
      </c>
      <c r="W1387">
        <f t="shared" si="87"/>
        <v>0.34333792500000004</v>
      </c>
    </row>
    <row r="1388" spans="1:23" x14ac:dyDescent="0.25">
      <c r="A1388" t="s">
        <v>4995</v>
      </c>
      <c r="B1388" s="1">
        <v>43257</v>
      </c>
      <c r="C1388" t="s">
        <v>4996</v>
      </c>
      <c r="D1388" t="s">
        <v>324</v>
      </c>
      <c r="E1388" t="s">
        <v>4997</v>
      </c>
      <c r="F1388" s="1">
        <v>43230</v>
      </c>
      <c r="G1388">
        <v>1</v>
      </c>
      <c r="H1388">
        <v>2275999</v>
      </c>
      <c r="I1388">
        <v>66030</v>
      </c>
      <c r="J1388">
        <v>1009</v>
      </c>
      <c r="K1388">
        <v>928</v>
      </c>
      <c r="L1388" t="b">
        <v>0</v>
      </c>
      <c r="M1388" t="b">
        <v>0</v>
      </c>
      <c r="N1388" t="b">
        <v>0</v>
      </c>
      <c r="O1388">
        <v>27</v>
      </c>
      <c r="P1388">
        <v>24</v>
      </c>
      <c r="Q1388" s="2">
        <v>0.03</v>
      </c>
      <c r="R1388" s="2">
        <v>0</v>
      </c>
      <c r="S1388" s="2">
        <v>0</v>
      </c>
      <c r="T1388">
        <f t="shared" si="84"/>
        <v>0.4</v>
      </c>
      <c r="U1388">
        <f t="shared" si="85"/>
        <v>18.600000000000001</v>
      </c>
      <c r="V1388">
        <f t="shared" si="86"/>
        <v>1.4379995000000001</v>
      </c>
      <c r="W1388">
        <f t="shared" si="87"/>
        <v>5.3132998250000005</v>
      </c>
    </row>
    <row r="1389" spans="1:23" x14ac:dyDescent="0.25">
      <c r="A1389" t="s">
        <v>4998</v>
      </c>
      <c r="B1389" s="1">
        <v>43082</v>
      </c>
      <c r="C1389" t="s">
        <v>4999</v>
      </c>
      <c r="D1389" t="s">
        <v>730</v>
      </c>
      <c r="E1389" t="s">
        <v>5000</v>
      </c>
      <c r="F1389" s="1">
        <v>43075</v>
      </c>
      <c r="G1389">
        <v>1</v>
      </c>
      <c r="H1389">
        <v>318840</v>
      </c>
      <c r="I1389">
        <v>2613</v>
      </c>
      <c r="J1389">
        <v>560</v>
      </c>
      <c r="K1389">
        <v>1952</v>
      </c>
      <c r="L1389" t="b">
        <v>0</v>
      </c>
      <c r="M1389" t="b">
        <v>0</v>
      </c>
      <c r="N1389" t="b">
        <v>0</v>
      </c>
      <c r="O1389">
        <v>7</v>
      </c>
      <c r="P1389">
        <v>6</v>
      </c>
      <c r="Q1389" s="2">
        <v>0.01</v>
      </c>
      <c r="R1389" s="2">
        <v>0</v>
      </c>
      <c r="S1389" s="2">
        <v>0.01</v>
      </c>
      <c r="T1389">
        <f t="shared" si="84"/>
        <v>0.4</v>
      </c>
      <c r="U1389">
        <f t="shared" si="85"/>
        <v>4.6000000000000005</v>
      </c>
      <c r="V1389">
        <f t="shared" si="86"/>
        <v>0.50941999999999998</v>
      </c>
      <c r="W1389">
        <f t="shared" si="87"/>
        <v>1.488297</v>
      </c>
    </row>
    <row r="1390" spans="1:23" x14ac:dyDescent="0.25">
      <c r="A1390" t="s">
        <v>5001</v>
      </c>
      <c r="B1390" s="1">
        <v>43255</v>
      </c>
      <c r="C1390" t="s">
        <v>5002</v>
      </c>
      <c r="D1390" t="s">
        <v>730</v>
      </c>
      <c r="E1390" t="s">
        <v>5003</v>
      </c>
      <c r="F1390" s="1">
        <v>43252</v>
      </c>
      <c r="G1390">
        <v>1</v>
      </c>
      <c r="H1390">
        <v>1028031</v>
      </c>
      <c r="I1390">
        <v>8444</v>
      </c>
      <c r="J1390">
        <v>574</v>
      </c>
      <c r="K1390">
        <v>3825</v>
      </c>
      <c r="L1390" t="b">
        <v>0</v>
      </c>
      <c r="M1390" t="b">
        <v>0</v>
      </c>
      <c r="N1390" t="b">
        <v>0</v>
      </c>
      <c r="O1390">
        <v>3</v>
      </c>
      <c r="P1390">
        <v>2</v>
      </c>
      <c r="Q1390" s="2">
        <v>0.01</v>
      </c>
      <c r="R1390" s="2">
        <v>0</v>
      </c>
      <c r="S1390" s="2">
        <v>0</v>
      </c>
      <c r="T1390">
        <f t="shared" si="84"/>
        <v>0.4</v>
      </c>
      <c r="U1390">
        <f t="shared" si="85"/>
        <v>1.4000000000000001</v>
      </c>
      <c r="V1390">
        <f t="shared" si="86"/>
        <v>0.61401549999999994</v>
      </c>
      <c r="W1390">
        <f t="shared" si="87"/>
        <v>0.72490542499999999</v>
      </c>
    </row>
    <row r="1391" spans="1:23" x14ac:dyDescent="0.25">
      <c r="A1391" t="s">
        <v>5004</v>
      </c>
      <c r="B1391" s="1">
        <v>43077</v>
      </c>
      <c r="C1391" t="s">
        <v>5005</v>
      </c>
      <c r="D1391" t="s">
        <v>5006</v>
      </c>
      <c r="E1391" t="s">
        <v>5007</v>
      </c>
      <c r="F1391" s="1">
        <v>43071</v>
      </c>
      <c r="G1391">
        <v>1</v>
      </c>
      <c r="H1391">
        <v>75279</v>
      </c>
      <c r="I1391">
        <v>3424</v>
      </c>
      <c r="J1391">
        <v>77</v>
      </c>
      <c r="K1391">
        <v>108</v>
      </c>
      <c r="L1391" t="b">
        <v>0</v>
      </c>
      <c r="M1391" t="b">
        <v>0</v>
      </c>
      <c r="N1391" t="b">
        <v>0</v>
      </c>
      <c r="O1391">
        <v>6</v>
      </c>
      <c r="P1391">
        <v>6</v>
      </c>
      <c r="Q1391" s="2">
        <v>0.05</v>
      </c>
      <c r="R1391" s="2">
        <v>0</v>
      </c>
      <c r="S1391" s="2">
        <v>0</v>
      </c>
      <c r="T1391">
        <f t="shared" si="84"/>
        <v>0.4</v>
      </c>
      <c r="U1391">
        <f t="shared" si="85"/>
        <v>4.8000000000000007</v>
      </c>
      <c r="V1391">
        <f t="shared" si="86"/>
        <v>0.53763950000000016</v>
      </c>
      <c r="W1391">
        <f t="shared" si="87"/>
        <v>1.5481738250000003</v>
      </c>
    </row>
    <row r="1392" spans="1:23" x14ac:dyDescent="0.25">
      <c r="A1392" t="s">
        <v>5008</v>
      </c>
      <c r="B1392" s="1">
        <v>43053</v>
      </c>
      <c r="C1392" t="s">
        <v>5009</v>
      </c>
      <c r="D1392" t="s">
        <v>305</v>
      </c>
      <c r="E1392" t="s">
        <v>5010</v>
      </c>
      <c r="F1392" s="1">
        <v>43048</v>
      </c>
      <c r="G1392">
        <v>1</v>
      </c>
      <c r="H1392">
        <v>471266</v>
      </c>
      <c r="I1392">
        <v>23634</v>
      </c>
      <c r="J1392">
        <v>460</v>
      </c>
      <c r="K1392">
        <v>1714</v>
      </c>
      <c r="L1392" t="b">
        <v>0</v>
      </c>
      <c r="M1392" t="b">
        <v>0</v>
      </c>
      <c r="N1392" t="b">
        <v>0</v>
      </c>
      <c r="O1392">
        <v>5</v>
      </c>
      <c r="P1392">
        <v>1</v>
      </c>
      <c r="Q1392" s="2">
        <v>0.05</v>
      </c>
      <c r="R1392" s="2">
        <v>0</v>
      </c>
      <c r="S1392" s="2">
        <v>0</v>
      </c>
      <c r="T1392">
        <f t="shared" si="84"/>
        <v>0.4</v>
      </c>
      <c r="U1392">
        <f t="shared" si="85"/>
        <v>0</v>
      </c>
      <c r="V1392">
        <f t="shared" si="86"/>
        <v>0.73563300000000009</v>
      </c>
      <c r="W1392">
        <f t="shared" si="87"/>
        <v>0.41747155000000002</v>
      </c>
    </row>
    <row r="1393" spans="1:23" x14ac:dyDescent="0.25">
      <c r="A1393" t="s">
        <v>5011</v>
      </c>
      <c r="B1393" s="1">
        <v>43197</v>
      </c>
      <c r="C1393" t="s">
        <v>5012</v>
      </c>
      <c r="D1393" t="s">
        <v>5013</v>
      </c>
      <c r="E1393" t="s">
        <v>5014</v>
      </c>
      <c r="F1393" s="1">
        <v>43186</v>
      </c>
      <c r="G1393">
        <v>1</v>
      </c>
      <c r="H1393">
        <v>268430</v>
      </c>
      <c r="I1393">
        <v>6398</v>
      </c>
      <c r="J1393">
        <v>427</v>
      </c>
      <c r="K1393">
        <v>3143</v>
      </c>
      <c r="L1393" t="b">
        <v>0</v>
      </c>
      <c r="M1393" t="b">
        <v>0</v>
      </c>
      <c r="N1393" t="b">
        <v>0</v>
      </c>
      <c r="O1393">
        <v>11</v>
      </c>
      <c r="P1393">
        <v>9</v>
      </c>
      <c r="Q1393" s="2">
        <v>0.02</v>
      </c>
      <c r="R1393" s="2">
        <v>0</v>
      </c>
      <c r="S1393" s="2">
        <v>0.01</v>
      </c>
      <c r="T1393">
        <f t="shared" si="84"/>
        <v>0.4</v>
      </c>
      <c r="U1393">
        <f t="shared" si="85"/>
        <v>6.8</v>
      </c>
      <c r="V1393">
        <f t="shared" si="86"/>
        <v>0.58421500000000004</v>
      </c>
      <c r="W1393">
        <f t="shared" si="87"/>
        <v>2.0644752500000001</v>
      </c>
    </row>
    <row r="1394" spans="1:23" x14ac:dyDescent="0.25">
      <c r="A1394" t="s">
        <v>5015</v>
      </c>
      <c r="B1394" s="1">
        <v>43077</v>
      </c>
      <c r="C1394" t="s">
        <v>5016</v>
      </c>
      <c r="D1394" t="s">
        <v>605</v>
      </c>
      <c r="E1394" t="s">
        <v>5017</v>
      </c>
      <c r="F1394" s="1">
        <v>43075</v>
      </c>
      <c r="G1394">
        <v>1</v>
      </c>
      <c r="H1394">
        <v>344358</v>
      </c>
      <c r="I1394">
        <v>4288</v>
      </c>
      <c r="J1394">
        <v>133</v>
      </c>
      <c r="K1394">
        <v>488</v>
      </c>
      <c r="L1394" t="b">
        <v>0</v>
      </c>
      <c r="M1394" t="b">
        <v>0</v>
      </c>
      <c r="N1394" t="b">
        <v>0</v>
      </c>
      <c r="O1394">
        <v>2</v>
      </c>
      <c r="P1394">
        <v>2</v>
      </c>
      <c r="Q1394" s="2">
        <v>0.01</v>
      </c>
      <c r="R1394" s="2">
        <v>0</v>
      </c>
      <c r="S1394" s="2">
        <v>0</v>
      </c>
      <c r="T1394">
        <f t="shared" si="84"/>
        <v>0.4</v>
      </c>
      <c r="U1394">
        <f t="shared" si="85"/>
        <v>1.6</v>
      </c>
      <c r="V1394">
        <f t="shared" si="86"/>
        <v>0.272179</v>
      </c>
      <c r="W1394">
        <f t="shared" si="87"/>
        <v>0.65526265000000006</v>
      </c>
    </row>
    <row r="1395" spans="1:23" x14ac:dyDescent="0.25">
      <c r="A1395" t="s">
        <v>20719</v>
      </c>
      <c r="B1395" s="1">
        <v>43240</v>
      </c>
      <c r="C1395" t="s">
        <v>20720</v>
      </c>
      <c r="D1395" t="s">
        <v>20682</v>
      </c>
      <c r="E1395" t="s">
        <v>20721</v>
      </c>
      <c r="F1395" s="1">
        <v>43232</v>
      </c>
      <c r="G1395">
        <v>1</v>
      </c>
      <c r="H1395">
        <v>2144958</v>
      </c>
      <c r="I1395">
        <v>29805</v>
      </c>
      <c r="J1395">
        <v>915</v>
      </c>
      <c r="K1395">
        <v>0</v>
      </c>
      <c r="L1395" t="b">
        <v>1</v>
      </c>
      <c r="M1395" t="b">
        <v>0</v>
      </c>
      <c r="N1395" t="b">
        <v>0</v>
      </c>
      <c r="O1395">
        <v>8</v>
      </c>
      <c r="P1395">
        <v>7</v>
      </c>
      <c r="Q1395" s="2">
        <v>0.01</v>
      </c>
      <c r="R1395" s="2">
        <v>0</v>
      </c>
      <c r="S1395" s="2">
        <v>0</v>
      </c>
      <c r="T1395">
        <f t="shared" si="84"/>
        <v>0.4</v>
      </c>
      <c r="U1395">
        <f t="shared" si="85"/>
        <v>5.4</v>
      </c>
      <c r="V1395">
        <f t="shared" si="86"/>
        <v>1.172479</v>
      </c>
      <c r="W1395">
        <f t="shared" si="87"/>
        <v>1.9203676500000002</v>
      </c>
    </row>
    <row r="1396" spans="1:23" x14ac:dyDescent="0.25">
      <c r="A1396" t="s">
        <v>5018</v>
      </c>
      <c r="B1396" s="1">
        <v>43112</v>
      </c>
      <c r="C1396" t="s">
        <v>5019</v>
      </c>
      <c r="D1396" t="s">
        <v>5020</v>
      </c>
      <c r="E1396" t="s">
        <v>5021</v>
      </c>
      <c r="F1396" s="1">
        <v>43105</v>
      </c>
      <c r="G1396">
        <v>1</v>
      </c>
      <c r="H1396">
        <v>518578</v>
      </c>
      <c r="I1396">
        <v>16637</v>
      </c>
      <c r="J1396">
        <v>405</v>
      </c>
      <c r="K1396">
        <v>1102</v>
      </c>
      <c r="L1396" t="b">
        <v>0</v>
      </c>
      <c r="M1396" t="b">
        <v>0</v>
      </c>
      <c r="N1396" t="b">
        <v>0</v>
      </c>
      <c r="O1396">
        <v>7</v>
      </c>
      <c r="P1396">
        <v>5</v>
      </c>
      <c r="Q1396" s="2">
        <v>0.03</v>
      </c>
      <c r="R1396" s="2">
        <v>0</v>
      </c>
      <c r="S1396" s="2">
        <v>0</v>
      </c>
      <c r="T1396">
        <f t="shared" si="84"/>
        <v>0.4</v>
      </c>
      <c r="U1396">
        <f t="shared" si="85"/>
        <v>3.6</v>
      </c>
      <c r="V1396">
        <f t="shared" si="86"/>
        <v>0.55928899999999993</v>
      </c>
      <c r="W1396">
        <f t="shared" si="87"/>
        <v>1.25575115</v>
      </c>
    </row>
    <row r="1397" spans="1:23" x14ac:dyDescent="0.25">
      <c r="A1397" t="s">
        <v>5022</v>
      </c>
      <c r="B1397" s="1">
        <v>43234</v>
      </c>
      <c r="C1397" t="s">
        <v>5023</v>
      </c>
      <c r="D1397" t="s">
        <v>5024</v>
      </c>
      <c r="E1397" t="s">
        <v>5025</v>
      </c>
      <c r="F1397" s="1">
        <v>43217</v>
      </c>
      <c r="G1397">
        <v>1</v>
      </c>
      <c r="H1397">
        <v>2095026</v>
      </c>
      <c r="I1397">
        <v>49729</v>
      </c>
      <c r="J1397">
        <v>698</v>
      </c>
      <c r="K1397">
        <v>2804</v>
      </c>
      <c r="L1397" t="b">
        <v>0</v>
      </c>
      <c r="M1397" t="b">
        <v>0</v>
      </c>
      <c r="N1397" t="b">
        <v>0</v>
      </c>
      <c r="O1397">
        <v>17</v>
      </c>
      <c r="P1397">
        <v>15</v>
      </c>
      <c r="Q1397" s="2">
        <v>0.02</v>
      </c>
      <c r="R1397" s="2">
        <v>0</v>
      </c>
      <c r="S1397" s="2">
        <v>0</v>
      </c>
      <c r="T1397">
        <f t="shared" si="84"/>
        <v>0.4</v>
      </c>
      <c r="U1397">
        <f t="shared" si="85"/>
        <v>11.6</v>
      </c>
      <c r="V1397">
        <f t="shared" si="86"/>
        <v>1.2475129999999999</v>
      </c>
      <c r="W1397">
        <f t="shared" si="87"/>
        <v>3.4966295499999998</v>
      </c>
    </row>
    <row r="1398" spans="1:23" x14ac:dyDescent="0.25">
      <c r="A1398" t="s">
        <v>5026</v>
      </c>
      <c r="B1398" s="1">
        <v>43168</v>
      </c>
      <c r="C1398" t="s">
        <v>5027</v>
      </c>
      <c r="D1398" t="s">
        <v>5028</v>
      </c>
      <c r="E1398" t="s">
        <v>5029</v>
      </c>
      <c r="F1398" s="1">
        <v>43159</v>
      </c>
      <c r="G1398">
        <v>1</v>
      </c>
      <c r="H1398">
        <v>281340</v>
      </c>
      <c r="I1398">
        <v>12767</v>
      </c>
      <c r="J1398">
        <v>176</v>
      </c>
      <c r="K1398">
        <v>1628</v>
      </c>
      <c r="L1398" t="b">
        <v>0</v>
      </c>
      <c r="M1398" t="b">
        <v>0</v>
      </c>
      <c r="N1398" t="b">
        <v>0</v>
      </c>
      <c r="O1398">
        <v>9</v>
      </c>
      <c r="P1398">
        <v>8</v>
      </c>
      <c r="Q1398" s="2">
        <v>0.05</v>
      </c>
      <c r="R1398" s="2">
        <v>0</v>
      </c>
      <c r="S1398" s="2">
        <v>0.01</v>
      </c>
      <c r="T1398">
        <f t="shared" si="84"/>
        <v>0.4</v>
      </c>
      <c r="U1398">
        <f t="shared" si="85"/>
        <v>6.2</v>
      </c>
      <c r="V1398">
        <f t="shared" si="86"/>
        <v>0.89067000000000007</v>
      </c>
      <c r="W1398">
        <f t="shared" si="87"/>
        <v>2.0217345</v>
      </c>
    </row>
    <row r="1399" spans="1:23" x14ac:dyDescent="0.25">
      <c r="A1399" t="s">
        <v>5030</v>
      </c>
      <c r="B1399" s="1">
        <v>43158</v>
      </c>
      <c r="C1399" t="s">
        <v>5031</v>
      </c>
      <c r="D1399" t="s">
        <v>749</v>
      </c>
      <c r="E1399" t="s">
        <v>5032</v>
      </c>
      <c r="F1399" s="1">
        <v>43151</v>
      </c>
      <c r="G1399">
        <v>1</v>
      </c>
      <c r="H1399">
        <v>1628628</v>
      </c>
      <c r="I1399">
        <v>44765</v>
      </c>
      <c r="J1399">
        <v>2565</v>
      </c>
      <c r="K1399">
        <v>2697</v>
      </c>
      <c r="L1399" t="b">
        <v>0</v>
      </c>
      <c r="M1399" t="b">
        <v>0</v>
      </c>
      <c r="N1399" t="b">
        <v>0</v>
      </c>
      <c r="O1399">
        <v>7</v>
      </c>
      <c r="P1399">
        <v>7</v>
      </c>
      <c r="Q1399" s="2">
        <v>0.03</v>
      </c>
      <c r="R1399" s="2">
        <v>0</v>
      </c>
      <c r="S1399" s="2">
        <v>0</v>
      </c>
      <c r="T1399">
        <f t="shared" si="84"/>
        <v>0.4</v>
      </c>
      <c r="U1399">
        <f t="shared" si="85"/>
        <v>5.6000000000000005</v>
      </c>
      <c r="V1399">
        <f t="shared" si="86"/>
        <v>1.114314</v>
      </c>
      <c r="W1399">
        <f t="shared" si="87"/>
        <v>1.9500099</v>
      </c>
    </row>
    <row r="1400" spans="1:23" x14ac:dyDescent="0.25">
      <c r="A1400" t="s">
        <v>5033</v>
      </c>
      <c r="B1400" s="1">
        <v>43149</v>
      </c>
      <c r="C1400" t="s">
        <v>5034</v>
      </c>
      <c r="D1400" t="s">
        <v>1114</v>
      </c>
      <c r="E1400" t="s">
        <v>5035</v>
      </c>
      <c r="F1400" s="1">
        <v>43145</v>
      </c>
      <c r="G1400">
        <v>1</v>
      </c>
      <c r="H1400">
        <v>365455</v>
      </c>
      <c r="I1400">
        <v>2663</v>
      </c>
      <c r="J1400">
        <v>1954</v>
      </c>
      <c r="K1400">
        <v>4834</v>
      </c>
      <c r="L1400" t="b">
        <v>0</v>
      </c>
      <c r="M1400" t="b">
        <v>0</v>
      </c>
      <c r="N1400" t="b">
        <v>0</v>
      </c>
      <c r="O1400">
        <v>4</v>
      </c>
      <c r="P1400">
        <v>2</v>
      </c>
      <c r="Q1400" s="2">
        <v>0.01</v>
      </c>
      <c r="R1400" s="2">
        <v>-0.01</v>
      </c>
      <c r="S1400" s="2">
        <v>0.01</v>
      </c>
      <c r="T1400">
        <f t="shared" si="84"/>
        <v>0.4</v>
      </c>
      <c r="U1400">
        <f t="shared" si="85"/>
        <v>1.2000000000000002</v>
      </c>
      <c r="V1400">
        <f t="shared" si="86"/>
        <v>0.3827275</v>
      </c>
      <c r="W1400">
        <f t="shared" si="87"/>
        <v>0.59395462500000007</v>
      </c>
    </row>
    <row r="1401" spans="1:23" x14ac:dyDescent="0.25">
      <c r="A1401" t="s">
        <v>5036</v>
      </c>
      <c r="B1401" s="1">
        <v>43081</v>
      </c>
      <c r="C1401" t="s">
        <v>5037</v>
      </c>
      <c r="D1401" t="s">
        <v>3645</v>
      </c>
      <c r="E1401" t="s">
        <v>5038</v>
      </c>
      <c r="F1401" s="1">
        <v>43076</v>
      </c>
      <c r="G1401">
        <v>1</v>
      </c>
      <c r="H1401">
        <v>4609321</v>
      </c>
      <c r="I1401">
        <v>309865</v>
      </c>
      <c r="J1401">
        <v>2792</v>
      </c>
      <c r="K1401">
        <v>22949</v>
      </c>
      <c r="L1401" t="b">
        <v>0</v>
      </c>
      <c r="M1401" t="b">
        <v>0</v>
      </c>
      <c r="N1401" t="b">
        <v>0</v>
      </c>
      <c r="O1401">
        <v>5</v>
      </c>
      <c r="P1401">
        <v>5</v>
      </c>
      <c r="Q1401" s="2">
        <v>7.0000000000000007E-2</v>
      </c>
      <c r="R1401" s="2">
        <v>0</v>
      </c>
      <c r="S1401" s="2">
        <v>0</v>
      </c>
      <c r="T1401">
        <f t="shared" si="84"/>
        <v>0.4</v>
      </c>
      <c r="U1401">
        <f t="shared" si="85"/>
        <v>4</v>
      </c>
      <c r="V1401">
        <f t="shared" si="86"/>
        <v>3.0046605</v>
      </c>
      <c r="W1401">
        <f t="shared" si="87"/>
        <v>2.2116311749999999</v>
      </c>
    </row>
    <row r="1402" spans="1:23" x14ac:dyDescent="0.25">
      <c r="A1402" t="s">
        <v>5039</v>
      </c>
      <c r="B1402" s="1">
        <v>43070</v>
      </c>
      <c r="C1402" t="s">
        <v>5040</v>
      </c>
      <c r="D1402" t="s">
        <v>5041</v>
      </c>
      <c r="E1402" t="s">
        <v>5042</v>
      </c>
      <c r="F1402" s="1">
        <v>43058</v>
      </c>
      <c r="G1402">
        <v>1</v>
      </c>
      <c r="H1402">
        <v>8924</v>
      </c>
      <c r="I1402">
        <v>48</v>
      </c>
      <c r="J1402">
        <v>2</v>
      </c>
      <c r="K1402">
        <v>3</v>
      </c>
      <c r="L1402" t="b">
        <v>0</v>
      </c>
      <c r="M1402" t="b">
        <v>0</v>
      </c>
      <c r="N1402" t="b">
        <v>0</v>
      </c>
      <c r="O1402">
        <v>12</v>
      </c>
      <c r="P1402">
        <v>3</v>
      </c>
      <c r="Q1402" s="2">
        <v>0.01</v>
      </c>
      <c r="R1402" s="2">
        <v>0</v>
      </c>
      <c r="S1402" s="2">
        <v>0</v>
      </c>
      <c r="T1402">
        <f t="shared" si="84"/>
        <v>0.4</v>
      </c>
      <c r="U1402">
        <f t="shared" si="85"/>
        <v>0.60000000000000031</v>
      </c>
      <c r="V1402">
        <f t="shared" si="86"/>
        <v>0.104462</v>
      </c>
      <c r="W1402">
        <f t="shared" si="87"/>
        <v>0.34656170000000008</v>
      </c>
    </row>
    <row r="1403" spans="1:23" x14ac:dyDescent="0.25">
      <c r="A1403" t="s">
        <v>5043</v>
      </c>
      <c r="B1403" s="1">
        <v>43192</v>
      </c>
      <c r="C1403" t="s">
        <v>5044</v>
      </c>
      <c r="D1403" t="s">
        <v>5045</v>
      </c>
      <c r="E1403" t="s">
        <v>5046</v>
      </c>
      <c r="F1403" s="1">
        <v>43179</v>
      </c>
      <c r="G1403">
        <v>1</v>
      </c>
      <c r="H1403">
        <v>178765</v>
      </c>
      <c r="I1403">
        <v>10218</v>
      </c>
      <c r="J1403">
        <v>137</v>
      </c>
      <c r="K1403">
        <v>903</v>
      </c>
      <c r="L1403" t="b">
        <v>0</v>
      </c>
      <c r="M1403" t="b">
        <v>0</v>
      </c>
      <c r="N1403" t="b">
        <v>0</v>
      </c>
      <c r="O1403">
        <v>13</v>
      </c>
      <c r="P1403">
        <v>11</v>
      </c>
      <c r="Q1403" s="2">
        <v>0.06</v>
      </c>
      <c r="R1403" s="2">
        <v>0</v>
      </c>
      <c r="S1403" s="2">
        <v>0.01</v>
      </c>
      <c r="T1403">
        <f t="shared" si="84"/>
        <v>0.4</v>
      </c>
      <c r="U1403">
        <f t="shared" si="85"/>
        <v>8.4</v>
      </c>
      <c r="V1403">
        <f t="shared" si="86"/>
        <v>0.93938250000000001</v>
      </c>
      <c r="W1403">
        <f t="shared" si="87"/>
        <v>2.5887838750000003</v>
      </c>
    </row>
    <row r="1404" spans="1:23" x14ac:dyDescent="0.25">
      <c r="A1404" t="s">
        <v>5047</v>
      </c>
      <c r="B1404" s="1">
        <v>43074</v>
      </c>
      <c r="C1404" t="s">
        <v>5048</v>
      </c>
      <c r="D1404" t="s">
        <v>5049</v>
      </c>
      <c r="E1404" t="s">
        <v>5050</v>
      </c>
      <c r="F1404" s="1">
        <v>43064</v>
      </c>
      <c r="G1404">
        <v>1</v>
      </c>
      <c r="H1404">
        <v>1375</v>
      </c>
      <c r="I1404">
        <v>2</v>
      </c>
      <c r="J1404">
        <v>0</v>
      </c>
      <c r="K1404">
        <v>3</v>
      </c>
      <c r="L1404" t="b">
        <v>0</v>
      </c>
      <c r="M1404" t="b">
        <v>0</v>
      </c>
      <c r="N1404" t="b">
        <v>0</v>
      </c>
      <c r="O1404">
        <v>10</v>
      </c>
      <c r="P1404">
        <v>3</v>
      </c>
      <c r="Q1404" s="2">
        <v>0</v>
      </c>
      <c r="R1404" s="2">
        <v>0</v>
      </c>
      <c r="S1404" s="2">
        <v>0</v>
      </c>
      <c r="T1404">
        <f t="shared" si="84"/>
        <v>0.4</v>
      </c>
      <c r="U1404">
        <f t="shared" si="85"/>
        <v>1.0000000000000002</v>
      </c>
      <c r="V1404">
        <f t="shared" si="86"/>
        <v>6.8749999999999996E-4</v>
      </c>
      <c r="W1404">
        <f t="shared" si="87"/>
        <v>0.41024062500000008</v>
      </c>
    </row>
    <row r="1405" spans="1:23" x14ac:dyDescent="0.25">
      <c r="A1405" t="s">
        <v>5051</v>
      </c>
      <c r="B1405" s="1">
        <v>43152</v>
      </c>
      <c r="C1405" t="s">
        <v>5052</v>
      </c>
      <c r="D1405" t="s">
        <v>742</v>
      </c>
      <c r="E1405" t="s">
        <v>5053</v>
      </c>
      <c r="F1405" s="1">
        <v>43151</v>
      </c>
      <c r="G1405">
        <v>1</v>
      </c>
      <c r="H1405">
        <v>255806</v>
      </c>
      <c r="I1405">
        <v>764</v>
      </c>
      <c r="J1405">
        <v>121</v>
      </c>
      <c r="K1405">
        <v>147</v>
      </c>
      <c r="L1405" t="b">
        <v>0</v>
      </c>
      <c r="M1405" t="b">
        <v>0</v>
      </c>
      <c r="N1405" t="b">
        <v>0</v>
      </c>
      <c r="O1405">
        <v>1</v>
      </c>
      <c r="P1405">
        <v>1</v>
      </c>
      <c r="Q1405" s="2">
        <v>0</v>
      </c>
      <c r="R1405" s="2">
        <v>0</v>
      </c>
      <c r="S1405" s="2">
        <v>0</v>
      </c>
      <c r="T1405">
        <f t="shared" si="84"/>
        <v>0.4</v>
      </c>
      <c r="U1405">
        <f t="shared" si="85"/>
        <v>0.8</v>
      </c>
      <c r="V1405">
        <f t="shared" si="86"/>
        <v>0.12790299999999999</v>
      </c>
      <c r="W1405">
        <f t="shared" si="87"/>
        <v>0.40476605000000004</v>
      </c>
    </row>
    <row r="1406" spans="1:23" x14ac:dyDescent="0.25">
      <c r="A1406" t="s">
        <v>5054</v>
      </c>
      <c r="B1406" s="1">
        <v>43190</v>
      </c>
      <c r="C1406" t="s">
        <v>5055</v>
      </c>
      <c r="D1406" t="s">
        <v>481</v>
      </c>
      <c r="E1406" t="s">
        <v>5056</v>
      </c>
      <c r="F1406" s="1">
        <v>43183</v>
      </c>
      <c r="G1406">
        <v>1</v>
      </c>
      <c r="H1406">
        <v>480569</v>
      </c>
      <c r="I1406">
        <v>19767</v>
      </c>
      <c r="J1406">
        <v>386</v>
      </c>
      <c r="K1406">
        <v>1341</v>
      </c>
      <c r="L1406" t="b">
        <v>0</v>
      </c>
      <c r="M1406" t="b">
        <v>0</v>
      </c>
      <c r="N1406" t="b">
        <v>0</v>
      </c>
      <c r="O1406">
        <v>7</v>
      </c>
      <c r="P1406">
        <v>7</v>
      </c>
      <c r="Q1406" s="2">
        <v>0.04</v>
      </c>
      <c r="R1406" s="2">
        <v>0</v>
      </c>
      <c r="S1406" s="2">
        <v>0</v>
      </c>
      <c r="T1406">
        <f t="shared" si="84"/>
        <v>0.4</v>
      </c>
      <c r="U1406">
        <f t="shared" si="85"/>
        <v>5.6000000000000005</v>
      </c>
      <c r="V1406">
        <f t="shared" si="86"/>
        <v>0.64028450000000003</v>
      </c>
      <c r="W1406">
        <f t="shared" si="87"/>
        <v>1.7840995749999999</v>
      </c>
    </row>
    <row r="1407" spans="1:23" x14ac:dyDescent="0.25">
      <c r="A1407" t="s">
        <v>20954</v>
      </c>
      <c r="B1407" s="1">
        <v>43145</v>
      </c>
      <c r="C1407" t="s">
        <v>20955</v>
      </c>
      <c r="D1407" t="s">
        <v>20956</v>
      </c>
      <c r="E1407" t="s">
        <v>20957</v>
      </c>
      <c r="F1407" s="1">
        <v>43135</v>
      </c>
      <c r="G1407">
        <v>1</v>
      </c>
      <c r="H1407">
        <v>56111957</v>
      </c>
      <c r="I1407">
        <v>0</v>
      </c>
      <c r="J1407">
        <v>0</v>
      </c>
      <c r="K1407">
        <v>0</v>
      </c>
      <c r="L1407" t="b">
        <v>1</v>
      </c>
      <c r="M1407" t="b">
        <v>1</v>
      </c>
      <c r="N1407" t="b">
        <v>0</v>
      </c>
      <c r="O1407">
        <v>10</v>
      </c>
      <c r="P1407">
        <v>10</v>
      </c>
      <c r="Q1407" s="2">
        <v>0</v>
      </c>
      <c r="R1407" s="2">
        <v>0</v>
      </c>
      <c r="S1407" s="2">
        <v>0</v>
      </c>
      <c r="T1407">
        <f t="shared" si="84"/>
        <v>0.4</v>
      </c>
      <c r="U1407">
        <f t="shared" si="85"/>
        <v>8</v>
      </c>
      <c r="V1407">
        <f t="shared" si="86"/>
        <v>28.055978499999998</v>
      </c>
      <c r="W1407">
        <f t="shared" si="87"/>
        <v>11.979592474999999</v>
      </c>
    </row>
    <row r="1408" spans="1:23" x14ac:dyDescent="0.25">
      <c r="A1408" t="s">
        <v>5057</v>
      </c>
      <c r="B1408" s="1">
        <v>43151</v>
      </c>
      <c r="C1408" t="s">
        <v>5058</v>
      </c>
      <c r="D1408" t="s">
        <v>5059</v>
      </c>
      <c r="E1408" t="s">
        <v>5060</v>
      </c>
      <c r="F1408" s="1">
        <v>43143</v>
      </c>
      <c r="G1408">
        <v>1</v>
      </c>
      <c r="H1408">
        <v>320395</v>
      </c>
      <c r="I1408">
        <v>14684</v>
      </c>
      <c r="J1408">
        <v>635</v>
      </c>
      <c r="K1408">
        <v>754</v>
      </c>
      <c r="L1408" t="b">
        <v>0</v>
      </c>
      <c r="M1408" t="b">
        <v>0</v>
      </c>
      <c r="N1408" t="b">
        <v>0</v>
      </c>
      <c r="O1408">
        <v>8</v>
      </c>
      <c r="P1408">
        <v>6</v>
      </c>
      <c r="Q1408" s="2">
        <v>0.05</v>
      </c>
      <c r="R1408" s="2">
        <v>0</v>
      </c>
      <c r="S1408" s="2">
        <v>0</v>
      </c>
      <c r="T1408">
        <f t="shared" si="84"/>
        <v>0.4</v>
      </c>
      <c r="U1408">
        <f t="shared" si="85"/>
        <v>4.4000000000000004</v>
      </c>
      <c r="V1408">
        <f t="shared" si="86"/>
        <v>0.6601975000000001</v>
      </c>
      <c r="W1408">
        <f t="shared" si="87"/>
        <v>1.4910691250000003</v>
      </c>
    </row>
    <row r="1409" spans="1:23" x14ac:dyDescent="0.25">
      <c r="A1409" t="s">
        <v>5061</v>
      </c>
      <c r="B1409" s="1">
        <v>43053</v>
      </c>
      <c r="C1409" t="s">
        <v>5062</v>
      </c>
      <c r="D1409" t="s">
        <v>5063</v>
      </c>
      <c r="E1409" t="s">
        <v>5064</v>
      </c>
      <c r="F1409" s="1">
        <v>43021</v>
      </c>
      <c r="G1409">
        <v>1</v>
      </c>
      <c r="H1409">
        <v>12609</v>
      </c>
      <c r="I1409">
        <v>40</v>
      </c>
      <c r="J1409">
        <v>79</v>
      </c>
      <c r="K1409">
        <v>17</v>
      </c>
      <c r="L1409" t="b">
        <v>0</v>
      </c>
      <c r="M1409" t="b">
        <v>0</v>
      </c>
      <c r="N1409" t="b">
        <v>0</v>
      </c>
      <c r="O1409">
        <v>32</v>
      </c>
      <c r="P1409">
        <v>1</v>
      </c>
      <c r="Q1409" s="2">
        <v>0</v>
      </c>
      <c r="R1409" s="2">
        <v>-0.01</v>
      </c>
      <c r="S1409" s="2">
        <v>0</v>
      </c>
      <c r="T1409">
        <f t="shared" si="84"/>
        <v>0.4</v>
      </c>
      <c r="U1409">
        <f t="shared" si="85"/>
        <v>-5.4</v>
      </c>
      <c r="V1409">
        <f t="shared" si="86"/>
        <v>-0.1436955</v>
      </c>
      <c r="W1409">
        <f t="shared" si="87"/>
        <v>-1.2402934249999999</v>
      </c>
    </row>
    <row r="1410" spans="1:23" x14ac:dyDescent="0.25">
      <c r="A1410" t="s">
        <v>5065</v>
      </c>
      <c r="B1410" s="1">
        <v>43141</v>
      </c>
      <c r="C1410" t="s">
        <v>5066</v>
      </c>
      <c r="D1410" t="s">
        <v>475</v>
      </c>
      <c r="E1410" t="s">
        <v>5067</v>
      </c>
      <c r="F1410" s="1">
        <v>43133</v>
      </c>
      <c r="G1410">
        <v>1</v>
      </c>
      <c r="H1410">
        <v>2666775</v>
      </c>
      <c r="I1410">
        <v>30949</v>
      </c>
      <c r="J1410">
        <v>2791</v>
      </c>
      <c r="K1410">
        <v>14717</v>
      </c>
      <c r="L1410" t="b">
        <v>0</v>
      </c>
      <c r="M1410" t="b">
        <v>0</v>
      </c>
      <c r="N1410" t="b">
        <v>0</v>
      </c>
      <c r="O1410">
        <v>8</v>
      </c>
      <c r="P1410">
        <v>7</v>
      </c>
      <c r="Q1410" s="2">
        <v>0.01</v>
      </c>
      <c r="R1410" s="2">
        <v>0</v>
      </c>
      <c r="S1410" s="2">
        <v>0.01</v>
      </c>
      <c r="T1410">
        <f t="shared" ref="T1410:T1473" si="88">G1410*0.4</f>
        <v>0.4</v>
      </c>
      <c r="U1410">
        <f t="shared" ref="U1410:U1473" si="89">-0.2*(O1410-P1410)+0.8*P1410</f>
        <v>5.4</v>
      </c>
      <c r="V1410">
        <f t="shared" ref="V1410:V1473" si="90">0.5*H1410*0.000001+0.1*Q1410*100+100*0.15*R1410+100*0.25*S1410</f>
        <v>1.6833875</v>
      </c>
      <c r="W1410">
        <f t="shared" ref="W1410:W1473" si="91">0.4*T1410+0.25*U1410+0.35*V1410</f>
        <v>2.0991856250000001</v>
      </c>
    </row>
    <row r="1411" spans="1:23" x14ac:dyDescent="0.25">
      <c r="A1411" t="s">
        <v>5068</v>
      </c>
      <c r="B1411" s="1">
        <v>43151</v>
      </c>
      <c r="C1411" t="s">
        <v>5069</v>
      </c>
      <c r="D1411" t="s">
        <v>1641</v>
      </c>
      <c r="E1411" t="s">
        <v>5070</v>
      </c>
      <c r="F1411" s="1">
        <v>43142</v>
      </c>
      <c r="G1411">
        <v>1</v>
      </c>
      <c r="H1411">
        <v>276563</v>
      </c>
      <c r="I1411">
        <v>6578</v>
      </c>
      <c r="J1411">
        <v>1509</v>
      </c>
      <c r="K1411">
        <v>896</v>
      </c>
      <c r="L1411" t="b">
        <v>0</v>
      </c>
      <c r="M1411" t="b">
        <v>0</v>
      </c>
      <c r="N1411" t="b">
        <v>0</v>
      </c>
      <c r="O1411">
        <v>9</v>
      </c>
      <c r="P1411">
        <v>9</v>
      </c>
      <c r="Q1411" s="2">
        <v>0.02</v>
      </c>
      <c r="R1411" s="2">
        <v>-0.01</v>
      </c>
      <c r="S1411" s="2">
        <v>0</v>
      </c>
      <c r="T1411">
        <f t="shared" si="88"/>
        <v>0.4</v>
      </c>
      <c r="U1411">
        <f t="shared" si="89"/>
        <v>7.2</v>
      </c>
      <c r="V1411">
        <f t="shared" si="90"/>
        <v>0.18828150000000002</v>
      </c>
      <c r="W1411">
        <f t="shared" si="91"/>
        <v>2.0258985250000001</v>
      </c>
    </row>
    <row r="1412" spans="1:23" x14ac:dyDescent="0.25">
      <c r="A1412" t="s">
        <v>5071</v>
      </c>
      <c r="B1412" s="1">
        <v>43084</v>
      </c>
      <c r="C1412" t="s">
        <v>5072</v>
      </c>
      <c r="D1412" t="s">
        <v>605</v>
      </c>
      <c r="E1412" t="s">
        <v>5073</v>
      </c>
      <c r="F1412" s="1">
        <v>43083</v>
      </c>
      <c r="G1412">
        <v>1</v>
      </c>
      <c r="H1412">
        <v>125227</v>
      </c>
      <c r="I1412">
        <v>2097</v>
      </c>
      <c r="J1412">
        <v>63</v>
      </c>
      <c r="K1412">
        <v>109</v>
      </c>
      <c r="L1412" t="b">
        <v>0</v>
      </c>
      <c r="M1412" t="b">
        <v>0</v>
      </c>
      <c r="N1412" t="b">
        <v>0</v>
      </c>
      <c r="O1412">
        <v>1</v>
      </c>
      <c r="P1412">
        <v>1</v>
      </c>
      <c r="Q1412" s="2">
        <v>0.02</v>
      </c>
      <c r="R1412" s="2">
        <v>0</v>
      </c>
      <c r="S1412" s="2">
        <v>0</v>
      </c>
      <c r="T1412">
        <f t="shared" si="88"/>
        <v>0.4</v>
      </c>
      <c r="U1412">
        <f t="shared" si="89"/>
        <v>0.8</v>
      </c>
      <c r="V1412">
        <f t="shared" si="90"/>
        <v>0.2626135</v>
      </c>
      <c r="W1412">
        <f t="shared" si="91"/>
        <v>0.45191472500000002</v>
      </c>
    </row>
    <row r="1413" spans="1:23" x14ac:dyDescent="0.25">
      <c r="A1413" t="s">
        <v>5074</v>
      </c>
      <c r="B1413" s="1">
        <v>43210</v>
      </c>
      <c r="C1413" t="s">
        <v>5075</v>
      </c>
      <c r="D1413" t="s">
        <v>1335</v>
      </c>
      <c r="E1413" t="s">
        <v>5076</v>
      </c>
      <c r="F1413" s="1">
        <v>43194</v>
      </c>
      <c r="G1413">
        <v>1</v>
      </c>
      <c r="H1413">
        <v>1851372</v>
      </c>
      <c r="I1413">
        <v>50638</v>
      </c>
      <c r="J1413">
        <v>673</v>
      </c>
      <c r="K1413">
        <v>1509</v>
      </c>
      <c r="L1413" t="b">
        <v>0</v>
      </c>
      <c r="M1413" t="b">
        <v>0</v>
      </c>
      <c r="N1413" t="b">
        <v>0</v>
      </c>
      <c r="O1413">
        <v>16</v>
      </c>
      <c r="P1413">
        <v>9</v>
      </c>
      <c r="Q1413" s="2">
        <v>0.03</v>
      </c>
      <c r="R1413" s="2">
        <v>0</v>
      </c>
      <c r="S1413" s="2">
        <v>0</v>
      </c>
      <c r="T1413">
        <f t="shared" si="88"/>
        <v>0.4</v>
      </c>
      <c r="U1413">
        <f t="shared" si="89"/>
        <v>5.8</v>
      </c>
      <c r="V1413">
        <f t="shared" si="90"/>
        <v>1.2256860000000001</v>
      </c>
      <c r="W1413">
        <f t="shared" si="91"/>
        <v>2.0389900999999999</v>
      </c>
    </row>
    <row r="1414" spans="1:23" x14ac:dyDescent="0.25">
      <c r="A1414" t="s">
        <v>5077</v>
      </c>
      <c r="B1414" s="1">
        <v>43190</v>
      </c>
      <c r="C1414" t="s">
        <v>5078</v>
      </c>
      <c r="D1414" t="s">
        <v>5079</v>
      </c>
      <c r="E1414" t="s">
        <v>5080</v>
      </c>
      <c r="F1414" s="1">
        <v>43171</v>
      </c>
      <c r="G1414">
        <v>1</v>
      </c>
      <c r="H1414">
        <v>3602906</v>
      </c>
      <c r="I1414">
        <v>54034</v>
      </c>
      <c r="J1414">
        <v>461</v>
      </c>
      <c r="K1414">
        <v>2586</v>
      </c>
      <c r="L1414" t="b">
        <v>0</v>
      </c>
      <c r="M1414" t="b">
        <v>0</v>
      </c>
      <c r="N1414" t="b">
        <v>0</v>
      </c>
      <c r="O1414">
        <v>19</v>
      </c>
      <c r="P1414">
        <v>10</v>
      </c>
      <c r="Q1414" s="2">
        <v>0.01</v>
      </c>
      <c r="R1414" s="2">
        <v>0</v>
      </c>
      <c r="S1414" s="2">
        <v>0</v>
      </c>
      <c r="T1414">
        <f t="shared" si="88"/>
        <v>0.4</v>
      </c>
      <c r="U1414">
        <f t="shared" si="89"/>
        <v>6.2</v>
      </c>
      <c r="V1414">
        <f t="shared" si="90"/>
        <v>1.9014530000000001</v>
      </c>
      <c r="W1414">
        <f t="shared" si="91"/>
        <v>2.3755085500000002</v>
      </c>
    </row>
    <row r="1415" spans="1:23" x14ac:dyDescent="0.25">
      <c r="A1415" t="s">
        <v>5081</v>
      </c>
      <c r="B1415" s="1">
        <v>43180</v>
      </c>
      <c r="C1415" t="s">
        <v>5082</v>
      </c>
      <c r="D1415" t="s">
        <v>5083</v>
      </c>
      <c r="E1415" t="s">
        <v>5084</v>
      </c>
      <c r="F1415" s="1">
        <v>43166</v>
      </c>
      <c r="G1415">
        <v>1</v>
      </c>
      <c r="H1415">
        <v>294668</v>
      </c>
      <c r="I1415">
        <v>1659</v>
      </c>
      <c r="J1415">
        <v>179</v>
      </c>
      <c r="K1415">
        <v>166</v>
      </c>
      <c r="L1415" t="b">
        <v>0</v>
      </c>
      <c r="M1415" t="b">
        <v>0</v>
      </c>
      <c r="N1415" t="b">
        <v>0</v>
      </c>
      <c r="O1415">
        <v>14</v>
      </c>
      <c r="P1415">
        <v>11</v>
      </c>
      <c r="Q1415" s="2">
        <v>0.01</v>
      </c>
      <c r="R1415" s="2">
        <v>0</v>
      </c>
      <c r="S1415" s="2">
        <v>0</v>
      </c>
      <c r="T1415">
        <f t="shared" si="88"/>
        <v>0.4</v>
      </c>
      <c r="U1415">
        <f t="shared" si="89"/>
        <v>8.2000000000000011</v>
      </c>
      <c r="V1415">
        <f t="shared" si="90"/>
        <v>0.247334</v>
      </c>
      <c r="W1415">
        <f t="shared" si="91"/>
        <v>2.2965669000000002</v>
      </c>
    </row>
    <row r="1416" spans="1:23" x14ac:dyDescent="0.25">
      <c r="A1416" t="s">
        <v>5085</v>
      </c>
      <c r="B1416" s="1">
        <v>43175</v>
      </c>
      <c r="C1416" t="s">
        <v>5086</v>
      </c>
      <c r="D1416" t="s">
        <v>97</v>
      </c>
      <c r="E1416" t="s">
        <v>5087</v>
      </c>
      <c r="F1416" s="1">
        <v>43171</v>
      </c>
      <c r="G1416">
        <v>1</v>
      </c>
      <c r="H1416">
        <v>518516</v>
      </c>
      <c r="I1416">
        <v>27636</v>
      </c>
      <c r="J1416">
        <v>469</v>
      </c>
      <c r="K1416">
        <v>2949</v>
      </c>
      <c r="L1416" t="b">
        <v>0</v>
      </c>
      <c r="M1416" t="b">
        <v>0</v>
      </c>
      <c r="N1416" t="b">
        <v>0</v>
      </c>
      <c r="O1416">
        <v>4</v>
      </c>
      <c r="P1416">
        <v>2</v>
      </c>
      <c r="Q1416" s="2">
        <v>0.05</v>
      </c>
      <c r="R1416" s="2">
        <v>0</v>
      </c>
      <c r="S1416" s="2">
        <v>0.01</v>
      </c>
      <c r="T1416">
        <f t="shared" si="88"/>
        <v>0.4</v>
      </c>
      <c r="U1416">
        <f t="shared" si="89"/>
        <v>1.2000000000000002</v>
      </c>
      <c r="V1416">
        <f t="shared" si="90"/>
        <v>1.009258</v>
      </c>
      <c r="W1416">
        <f t="shared" si="91"/>
        <v>0.81324030000000003</v>
      </c>
    </row>
    <row r="1417" spans="1:23" x14ac:dyDescent="0.25">
      <c r="A1417" t="s">
        <v>5088</v>
      </c>
      <c r="B1417" s="1">
        <v>43069</v>
      </c>
      <c r="C1417" t="s">
        <v>5089</v>
      </c>
      <c r="D1417" t="s">
        <v>1162</v>
      </c>
      <c r="E1417" t="s">
        <v>5090</v>
      </c>
      <c r="F1417" s="1">
        <v>43068</v>
      </c>
      <c r="G1417">
        <v>1</v>
      </c>
      <c r="H1417">
        <v>138890</v>
      </c>
      <c r="I1417">
        <v>1393</v>
      </c>
      <c r="J1417">
        <v>46</v>
      </c>
      <c r="K1417">
        <v>120</v>
      </c>
      <c r="L1417" t="b">
        <v>0</v>
      </c>
      <c r="M1417" t="b">
        <v>0</v>
      </c>
      <c r="N1417" t="b">
        <v>0</v>
      </c>
      <c r="O1417">
        <v>1</v>
      </c>
      <c r="P1417">
        <v>1</v>
      </c>
      <c r="Q1417" s="2">
        <v>0.01</v>
      </c>
      <c r="R1417" s="2">
        <v>0</v>
      </c>
      <c r="S1417" s="2">
        <v>0</v>
      </c>
      <c r="T1417">
        <f t="shared" si="88"/>
        <v>0.4</v>
      </c>
      <c r="U1417">
        <f t="shared" si="89"/>
        <v>0.8</v>
      </c>
      <c r="V1417">
        <f t="shared" si="90"/>
        <v>0.16944500000000001</v>
      </c>
      <c r="W1417">
        <f t="shared" si="91"/>
        <v>0.41930575000000003</v>
      </c>
    </row>
    <row r="1418" spans="1:23" x14ac:dyDescent="0.25">
      <c r="A1418" t="s">
        <v>5091</v>
      </c>
      <c r="B1418" s="1">
        <v>43103</v>
      </c>
      <c r="C1418" t="s">
        <v>5092</v>
      </c>
      <c r="D1418" t="s">
        <v>5093</v>
      </c>
      <c r="E1418" t="s">
        <v>5094</v>
      </c>
      <c r="F1418" s="1">
        <v>43091</v>
      </c>
      <c r="G1418">
        <v>1</v>
      </c>
      <c r="H1418">
        <v>3953945</v>
      </c>
      <c r="I1418">
        <v>110060</v>
      </c>
      <c r="J1418">
        <v>3831</v>
      </c>
      <c r="K1418">
        <v>7273</v>
      </c>
      <c r="L1418" t="b">
        <v>0</v>
      </c>
      <c r="M1418" t="b">
        <v>0</v>
      </c>
      <c r="N1418" t="b">
        <v>0</v>
      </c>
      <c r="O1418">
        <v>12</v>
      </c>
      <c r="P1418">
        <v>12</v>
      </c>
      <c r="Q1418" s="2">
        <v>0.03</v>
      </c>
      <c r="R1418" s="2">
        <v>0</v>
      </c>
      <c r="S1418" s="2">
        <v>0</v>
      </c>
      <c r="T1418">
        <f t="shared" si="88"/>
        <v>0.4</v>
      </c>
      <c r="U1418">
        <f t="shared" si="89"/>
        <v>9.6000000000000014</v>
      </c>
      <c r="V1418">
        <f t="shared" si="90"/>
        <v>2.2769724999999998</v>
      </c>
      <c r="W1418">
        <f t="shared" si="91"/>
        <v>3.3569403750000006</v>
      </c>
    </row>
    <row r="1419" spans="1:23" x14ac:dyDescent="0.25">
      <c r="A1419" t="s">
        <v>5095</v>
      </c>
      <c r="B1419" s="1">
        <v>43109</v>
      </c>
      <c r="C1419" t="s">
        <v>5096</v>
      </c>
      <c r="D1419" t="s">
        <v>5097</v>
      </c>
      <c r="E1419" t="s">
        <v>5098</v>
      </c>
      <c r="F1419" s="1">
        <v>43105</v>
      </c>
      <c r="G1419">
        <v>1</v>
      </c>
      <c r="H1419">
        <v>64261</v>
      </c>
      <c r="I1419">
        <v>447</v>
      </c>
      <c r="J1419">
        <v>65</v>
      </c>
      <c r="K1419">
        <v>83</v>
      </c>
      <c r="L1419" t="b">
        <v>0</v>
      </c>
      <c r="M1419" t="b">
        <v>0</v>
      </c>
      <c r="N1419" t="b">
        <v>0</v>
      </c>
      <c r="O1419">
        <v>4</v>
      </c>
      <c r="P1419">
        <v>4</v>
      </c>
      <c r="Q1419" s="2">
        <v>0.01</v>
      </c>
      <c r="R1419" s="2">
        <v>0</v>
      </c>
      <c r="S1419" s="2">
        <v>0</v>
      </c>
      <c r="T1419">
        <f t="shared" si="88"/>
        <v>0.4</v>
      </c>
      <c r="U1419">
        <f t="shared" si="89"/>
        <v>3.2</v>
      </c>
      <c r="V1419">
        <f t="shared" si="90"/>
        <v>0.13213050000000001</v>
      </c>
      <c r="W1419">
        <f t="shared" si="91"/>
        <v>1.0062456750000002</v>
      </c>
    </row>
    <row r="1420" spans="1:23" x14ac:dyDescent="0.25">
      <c r="A1420" t="s">
        <v>5099</v>
      </c>
      <c r="B1420" s="1">
        <v>43263</v>
      </c>
      <c r="C1420" t="s">
        <v>5100</v>
      </c>
      <c r="D1420" t="s">
        <v>5101</v>
      </c>
      <c r="E1420" t="s">
        <v>5102</v>
      </c>
      <c r="F1420" s="1">
        <v>43249</v>
      </c>
      <c r="G1420">
        <v>1</v>
      </c>
      <c r="H1420">
        <v>315429</v>
      </c>
      <c r="I1420">
        <v>1272</v>
      </c>
      <c r="J1420">
        <v>267</v>
      </c>
      <c r="K1420">
        <v>386</v>
      </c>
      <c r="L1420" t="b">
        <v>0</v>
      </c>
      <c r="M1420" t="b">
        <v>0</v>
      </c>
      <c r="N1420" t="b">
        <v>0</v>
      </c>
      <c r="O1420">
        <v>14</v>
      </c>
      <c r="P1420">
        <v>13</v>
      </c>
      <c r="Q1420" s="2">
        <v>0</v>
      </c>
      <c r="R1420" s="2">
        <v>0</v>
      </c>
      <c r="S1420" s="2">
        <v>0</v>
      </c>
      <c r="T1420">
        <f t="shared" si="88"/>
        <v>0.4</v>
      </c>
      <c r="U1420">
        <f t="shared" si="89"/>
        <v>10.200000000000001</v>
      </c>
      <c r="V1420">
        <f t="shared" si="90"/>
        <v>0.15771449999999998</v>
      </c>
      <c r="W1420">
        <f t="shared" si="91"/>
        <v>2.7652000750000005</v>
      </c>
    </row>
    <row r="1421" spans="1:23" x14ac:dyDescent="0.25">
      <c r="A1421" t="s">
        <v>5103</v>
      </c>
      <c r="B1421" s="1">
        <v>43161</v>
      </c>
      <c r="C1421" t="s">
        <v>5104</v>
      </c>
      <c r="D1421" t="s">
        <v>899</v>
      </c>
      <c r="E1421" t="s">
        <v>5105</v>
      </c>
      <c r="F1421" s="1">
        <v>43147</v>
      </c>
      <c r="G1421">
        <v>1</v>
      </c>
      <c r="H1421">
        <v>847523</v>
      </c>
      <c r="I1421">
        <v>44077</v>
      </c>
      <c r="J1421">
        <v>650</v>
      </c>
      <c r="K1421">
        <v>3951</v>
      </c>
      <c r="L1421" t="b">
        <v>0</v>
      </c>
      <c r="M1421" t="b">
        <v>0</v>
      </c>
      <c r="N1421" t="b">
        <v>0</v>
      </c>
      <c r="O1421">
        <v>14</v>
      </c>
      <c r="P1421">
        <v>9</v>
      </c>
      <c r="Q1421" s="2">
        <v>0.05</v>
      </c>
      <c r="R1421" s="2">
        <v>0</v>
      </c>
      <c r="S1421" s="2">
        <v>0</v>
      </c>
      <c r="T1421">
        <f t="shared" si="88"/>
        <v>0.4</v>
      </c>
      <c r="U1421">
        <f t="shared" si="89"/>
        <v>6.2</v>
      </c>
      <c r="V1421">
        <f t="shared" si="90"/>
        <v>0.92376150000000012</v>
      </c>
      <c r="W1421">
        <f t="shared" si="91"/>
        <v>2.033316525</v>
      </c>
    </row>
    <row r="1422" spans="1:23" x14ac:dyDescent="0.25">
      <c r="A1422" t="s">
        <v>5106</v>
      </c>
      <c r="B1422" s="1">
        <v>43139</v>
      </c>
      <c r="C1422" t="s">
        <v>5107</v>
      </c>
      <c r="D1422" t="s">
        <v>1243</v>
      </c>
      <c r="E1422" t="s">
        <v>5108</v>
      </c>
      <c r="F1422" s="1">
        <v>43132</v>
      </c>
      <c r="G1422">
        <v>1</v>
      </c>
      <c r="H1422">
        <v>2003048</v>
      </c>
      <c r="I1422">
        <v>111598</v>
      </c>
      <c r="J1422">
        <v>1401</v>
      </c>
      <c r="K1422">
        <v>6049</v>
      </c>
      <c r="L1422" t="b">
        <v>0</v>
      </c>
      <c r="M1422" t="b">
        <v>0</v>
      </c>
      <c r="N1422" t="b">
        <v>0</v>
      </c>
      <c r="O1422">
        <v>7</v>
      </c>
      <c r="P1422">
        <v>7</v>
      </c>
      <c r="Q1422" s="2">
        <v>0.06</v>
      </c>
      <c r="R1422" s="2">
        <v>0</v>
      </c>
      <c r="S1422" s="2">
        <v>0</v>
      </c>
      <c r="T1422">
        <f t="shared" si="88"/>
        <v>0.4</v>
      </c>
      <c r="U1422">
        <f t="shared" si="89"/>
        <v>5.6000000000000005</v>
      </c>
      <c r="V1422">
        <f t="shared" si="90"/>
        <v>1.6015239999999999</v>
      </c>
      <c r="W1422">
        <f t="shared" si="91"/>
        <v>2.1205334000000002</v>
      </c>
    </row>
    <row r="1423" spans="1:23" x14ac:dyDescent="0.25">
      <c r="A1423" t="s">
        <v>5109</v>
      </c>
      <c r="B1423" s="1">
        <v>43185</v>
      </c>
      <c r="C1423" t="s">
        <v>5110</v>
      </c>
      <c r="D1423" t="s">
        <v>730</v>
      </c>
      <c r="E1423" t="s">
        <v>5111</v>
      </c>
      <c r="F1423" s="1">
        <v>43184</v>
      </c>
      <c r="G1423">
        <v>1</v>
      </c>
      <c r="H1423">
        <v>150691</v>
      </c>
      <c r="I1423">
        <v>2790</v>
      </c>
      <c r="J1423">
        <v>68</v>
      </c>
      <c r="K1423">
        <v>583</v>
      </c>
      <c r="L1423" t="b">
        <v>0</v>
      </c>
      <c r="M1423" t="b">
        <v>0</v>
      </c>
      <c r="N1423" t="b">
        <v>0</v>
      </c>
      <c r="O1423">
        <v>1</v>
      </c>
      <c r="P1423">
        <v>1</v>
      </c>
      <c r="Q1423" s="2">
        <v>0.02</v>
      </c>
      <c r="R1423" s="2">
        <v>0</v>
      </c>
      <c r="S1423" s="2">
        <v>0</v>
      </c>
      <c r="T1423">
        <f t="shared" si="88"/>
        <v>0.4</v>
      </c>
      <c r="U1423">
        <f t="shared" si="89"/>
        <v>0.8</v>
      </c>
      <c r="V1423">
        <f t="shared" si="90"/>
        <v>0.27534550000000002</v>
      </c>
      <c r="W1423">
        <f t="shared" si="91"/>
        <v>0.45637092500000004</v>
      </c>
    </row>
    <row r="1424" spans="1:23" x14ac:dyDescent="0.25">
      <c r="A1424" t="s">
        <v>5112</v>
      </c>
      <c r="B1424" s="1">
        <v>43102</v>
      </c>
      <c r="C1424" t="s">
        <v>5113</v>
      </c>
      <c r="D1424" t="s">
        <v>526</v>
      </c>
      <c r="E1424" t="s">
        <v>5114</v>
      </c>
      <c r="F1424" s="1">
        <v>43091</v>
      </c>
      <c r="G1424">
        <v>1</v>
      </c>
      <c r="H1424">
        <v>6688</v>
      </c>
      <c r="I1424">
        <v>26</v>
      </c>
      <c r="J1424">
        <v>11</v>
      </c>
      <c r="K1424">
        <v>8</v>
      </c>
      <c r="L1424" t="b">
        <v>0</v>
      </c>
      <c r="M1424" t="b">
        <v>0</v>
      </c>
      <c r="N1424" t="b">
        <v>0</v>
      </c>
      <c r="O1424">
        <v>11</v>
      </c>
      <c r="P1424">
        <v>9</v>
      </c>
      <c r="Q1424" s="2">
        <v>0</v>
      </c>
      <c r="R1424" s="2">
        <v>0</v>
      </c>
      <c r="S1424" s="2">
        <v>0</v>
      </c>
      <c r="T1424">
        <f t="shared" si="88"/>
        <v>0.4</v>
      </c>
      <c r="U1424">
        <f t="shared" si="89"/>
        <v>6.8</v>
      </c>
      <c r="V1424">
        <f t="shared" si="90"/>
        <v>3.3439999999999998E-3</v>
      </c>
      <c r="W1424">
        <f t="shared" si="91"/>
        <v>1.8611703999999998</v>
      </c>
    </row>
    <row r="1425" spans="1:23" x14ac:dyDescent="0.25">
      <c r="A1425" t="s">
        <v>5115</v>
      </c>
      <c r="B1425" s="1">
        <v>43080</v>
      </c>
      <c r="C1425" t="s">
        <v>5116</v>
      </c>
      <c r="D1425" t="s">
        <v>5117</v>
      </c>
      <c r="E1425" t="s">
        <v>5118</v>
      </c>
      <c r="F1425" s="1">
        <v>43073</v>
      </c>
      <c r="G1425">
        <v>1</v>
      </c>
      <c r="H1425">
        <v>104674</v>
      </c>
      <c r="I1425">
        <v>1789</v>
      </c>
      <c r="J1425">
        <v>157</v>
      </c>
      <c r="K1425">
        <v>127</v>
      </c>
      <c r="L1425" t="b">
        <v>0</v>
      </c>
      <c r="M1425" t="b">
        <v>0</v>
      </c>
      <c r="N1425" t="b">
        <v>0</v>
      </c>
      <c r="O1425">
        <v>7</v>
      </c>
      <c r="P1425">
        <v>7</v>
      </c>
      <c r="Q1425" s="2">
        <v>0.02</v>
      </c>
      <c r="R1425" s="2">
        <v>0</v>
      </c>
      <c r="S1425" s="2">
        <v>0</v>
      </c>
      <c r="T1425">
        <f t="shared" si="88"/>
        <v>0.4</v>
      </c>
      <c r="U1425">
        <f t="shared" si="89"/>
        <v>5.6000000000000005</v>
      </c>
      <c r="V1425">
        <f t="shared" si="90"/>
        <v>0.25233700000000003</v>
      </c>
      <c r="W1425">
        <f t="shared" si="91"/>
        <v>1.64831795</v>
      </c>
    </row>
    <row r="1426" spans="1:23" x14ac:dyDescent="0.25">
      <c r="A1426" t="s">
        <v>5119</v>
      </c>
      <c r="B1426" s="1">
        <v>43109</v>
      </c>
      <c r="C1426" t="s">
        <v>5120</v>
      </c>
      <c r="D1426" t="s">
        <v>529</v>
      </c>
      <c r="E1426" t="s">
        <v>5121</v>
      </c>
      <c r="F1426" s="1">
        <v>43103</v>
      </c>
      <c r="G1426">
        <v>1</v>
      </c>
      <c r="H1426">
        <v>5053825</v>
      </c>
      <c r="I1426">
        <v>14222</v>
      </c>
      <c r="J1426">
        <v>1490</v>
      </c>
      <c r="K1426">
        <v>2424</v>
      </c>
      <c r="L1426" t="b">
        <v>0</v>
      </c>
      <c r="M1426" t="b">
        <v>0</v>
      </c>
      <c r="N1426" t="b">
        <v>0</v>
      </c>
      <c r="O1426">
        <v>6</v>
      </c>
      <c r="P1426">
        <v>6</v>
      </c>
      <c r="Q1426" s="2">
        <v>0</v>
      </c>
      <c r="R1426" s="2">
        <v>0</v>
      </c>
      <c r="S1426" s="2">
        <v>0</v>
      </c>
      <c r="T1426">
        <f t="shared" si="88"/>
        <v>0.4</v>
      </c>
      <c r="U1426">
        <f t="shared" si="89"/>
        <v>4.8000000000000007</v>
      </c>
      <c r="V1426">
        <f t="shared" si="90"/>
        <v>2.5269124999999999</v>
      </c>
      <c r="W1426">
        <f t="shared" si="91"/>
        <v>2.2444193750000001</v>
      </c>
    </row>
    <row r="1427" spans="1:23" x14ac:dyDescent="0.25">
      <c r="A1427" t="s">
        <v>5122</v>
      </c>
      <c r="B1427" s="1">
        <v>43076</v>
      </c>
      <c r="C1427" t="s">
        <v>5123</v>
      </c>
      <c r="D1427" t="s">
        <v>5124</v>
      </c>
      <c r="E1427" t="s">
        <v>5125</v>
      </c>
      <c r="F1427" s="1">
        <v>43070</v>
      </c>
      <c r="G1427">
        <v>1</v>
      </c>
      <c r="H1427">
        <v>154250</v>
      </c>
      <c r="I1427">
        <v>15228</v>
      </c>
      <c r="J1427">
        <v>79</v>
      </c>
      <c r="K1427">
        <v>818</v>
      </c>
      <c r="L1427" t="b">
        <v>0</v>
      </c>
      <c r="M1427" t="b">
        <v>0</v>
      </c>
      <c r="N1427" t="b">
        <v>0</v>
      </c>
      <c r="O1427">
        <v>6</v>
      </c>
      <c r="P1427">
        <v>5</v>
      </c>
      <c r="Q1427" s="2">
        <v>0.1</v>
      </c>
      <c r="R1427" s="2">
        <v>0</v>
      </c>
      <c r="S1427" s="2">
        <v>0.01</v>
      </c>
      <c r="T1427">
        <f t="shared" si="88"/>
        <v>0.4</v>
      </c>
      <c r="U1427">
        <f t="shared" si="89"/>
        <v>3.8</v>
      </c>
      <c r="V1427">
        <f t="shared" si="90"/>
        <v>1.3271250000000001</v>
      </c>
      <c r="W1427">
        <f t="shared" si="91"/>
        <v>1.5744937499999998</v>
      </c>
    </row>
    <row r="1428" spans="1:23" x14ac:dyDescent="0.25">
      <c r="A1428" t="s">
        <v>5126</v>
      </c>
      <c r="B1428" s="1">
        <v>43168</v>
      </c>
      <c r="C1428" t="s">
        <v>5127</v>
      </c>
      <c r="D1428" t="s">
        <v>5128</v>
      </c>
      <c r="E1428" t="s">
        <v>5129</v>
      </c>
      <c r="F1428" s="1">
        <v>43155</v>
      </c>
      <c r="G1428">
        <v>1</v>
      </c>
      <c r="H1428">
        <v>1836595</v>
      </c>
      <c r="I1428">
        <v>169237</v>
      </c>
      <c r="J1428">
        <v>3077</v>
      </c>
      <c r="K1428">
        <v>37319</v>
      </c>
      <c r="L1428" t="b">
        <v>0</v>
      </c>
      <c r="M1428" t="b">
        <v>0</v>
      </c>
      <c r="N1428" t="b">
        <v>0</v>
      </c>
      <c r="O1428">
        <v>13</v>
      </c>
      <c r="P1428">
        <v>12</v>
      </c>
      <c r="Q1428" s="2">
        <v>0.09</v>
      </c>
      <c r="R1428" s="2">
        <v>0</v>
      </c>
      <c r="S1428" s="2">
        <v>0.02</v>
      </c>
      <c r="T1428">
        <f t="shared" si="88"/>
        <v>0.4</v>
      </c>
      <c r="U1428">
        <f t="shared" si="89"/>
        <v>9.4000000000000021</v>
      </c>
      <c r="V1428">
        <f t="shared" si="90"/>
        <v>2.3182974999999999</v>
      </c>
      <c r="W1428">
        <f t="shared" si="91"/>
        <v>3.3214041250000008</v>
      </c>
    </row>
    <row r="1429" spans="1:23" x14ac:dyDescent="0.25">
      <c r="A1429" t="s">
        <v>5130</v>
      </c>
      <c r="B1429" s="1">
        <v>43241</v>
      </c>
      <c r="C1429" t="s">
        <v>5131</v>
      </c>
      <c r="D1429" t="s">
        <v>549</v>
      </c>
      <c r="E1429" t="s">
        <v>5132</v>
      </c>
      <c r="F1429" s="1">
        <v>43227</v>
      </c>
      <c r="G1429">
        <v>1</v>
      </c>
      <c r="H1429">
        <v>977753</v>
      </c>
      <c r="I1429">
        <v>59965</v>
      </c>
      <c r="J1429">
        <v>2429</v>
      </c>
      <c r="K1429">
        <v>8871</v>
      </c>
      <c r="L1429" t="b">
        <v>0</v>
      </c>
      <c r="M1429" t="b">
        <v>0</v>
      </c>
      <c r="N1429" t="b">
        <v>0</v>
      </c>
      <c r="O1429">
        <v>14</v>
      </c>
      <c r="P1429">
        <v>12</v>
      </c>
      <c r="Q1429" s="2">
        <v>0.06</v>
      </c>
      <c r="R1429" s="2">
        <v>0</v>
      </c>
      <c r="S1429" s="2">
        <v>0.01</v>
      </c>
      <c r="T1429">
        <f t="shared" si="88"/>
        <v>0.4</v>
      </c>
      <c r="U1429">
        <f t="shared" si="89"/>
        <v>9.2000000000000011</v>
      </c>
      <c r="V1429">
        <f t="shared" si="90"/>
        <v>1.3388765</v>
      </c>
      <c r="W1429">
        <f t="shared" si="91"/>
        <v>2.9286067750000004</v>
      </c>
    </row>
    <row r="1430" spans="1:23" x14ac:dyDescent="0.25">
      <c r="A1430" t="s">
        <v>5133</v>
      </c>
      <c r="B1430" s="1">
        <v>43192</v>
      </c>
      <c r="C1430" t="s">
        <v>5134</v>
      </c>
      <c r="D1430" t="s">
        <v>3259</v>
      </c>
      <c r="E1430" t="s">
        <v>5135</v>
      </c>
      <c r="F1430" s="1">
        <v>43181</v>
      </c>
      <c r="G1430">
        <v>1</v>
      </c>
      <c r="H1430">
        <v>583346</v>
      </c>
      <c r="I1430">
        <v>35757</v>
      </c>
      <c r="J1430">
        <v>541</v>
      </c>
      <c r="K1430">
        <v>1588</v>
      </c>
      <c r="L1430" t="b">
        <v>0</v>
      </c>
      <c r="M1430" t="b">
        <v>0</v>
      </c>
      <c r="N1430" t="b">
        <v>0</v>
      </c>
      <c r="O1430">
        <v>11</v>
      </c>
      <c r="P1430">
        <v>10</v>
      </c>
      <c r="Q1430" s="2">
        <v>0.06</v>
      </c>
      <c r="R1430" s="2">
        <v>0</v>
      </c>
      <c r="S1430" s="2">
        <v>0</v>
      </c>
      <c r="T1430">
        <f t="shared" si="88"/>
        <v>0.4</v>
      </c>
      <c r="U1430">
        <f t="shared" si="89"/>
        <v>7.8</v>
      </c>
      <c r="V1430">
        <f t="shared" si="90"/>
        <v>0.89167299999999994</v>
      </c>
      <c r="W1430">
        <f t="shared" si="91"/>
        <v>2.4220855499999998</v>
      </c>
    </row>
    <row r="1431" spans="1:23" x14ac:dyDescent="0.25">
      <c r="A1431" t="s">
        <v>5136</v>
      </c>
      <c r="B1431" s="1">
        <v>43097</v>
      </c>
      <c r="C1431" t="s">
        <v>5137</v>
      </c>
      <c r="D1431" t="s">
        <v>3415</v>
      </c>
      <c r="E1431" t="s">
        <v>5138</v>
      </c>
      <c r="F1431" s="1">
        <v>43089</v>
      </c>
      <c r="G1431">
        <v>1</v>
      </c>
      <c r="H1431">
        <v>284888</v>
      </c>
      <c r="I1431">
        <v>10267</v>
      </c>
      <c r="J1431">
        <v>230</v>
      </c>
      <c r="K1431">
        <v>1403</v>
      </c>
      <c r="L1431" t="b">
        <v>0</v>
      </c>
      <c r="M1431" t="b">
        <v>0</v>
      </c>
      <c r="N1431" t="b">
        <v>0</v>
      </c>
      <c r="O1431">
        <v>8</v>
      </c>
      <c r="P1431">
        <v>7</v>
      </c>
      <c r="Q1431" s="2">
        <v>0.04</v>
      </c>
      <c r="R1431" s="2">
        <v>0</v>
      </c>
      <c r="S1431" s="2">
        <v>0</v>
      </c>
      <c r="T1431">
        <f t="shared" si="88"/>
        <v>0.4</v>
      </c>
      <c r="U1431">
        <f t="shared" si="89"/>
        <v>5.4</v>
      </c>
      <c r="V1431">
        <f t="shared" si="90"/>
        <v>0.54244400000000004</v>
      </c>
      <c r="W1431">
        <f t="shared" si="91"/>
        <v>1.6998554000000001</v>
      </c>
    </row>
    <row r="1432" spans="1:23" x14ac:dyDescent="0.25">
      <c r="A1432" t="s">
        <v>5139</v>
      </c>
      <c r="B1432" s="1">
        <v>43071</v>
      </c>
      <c r="C1432" t="s">
        <v>5140</v>
      </c>
      <c r="D1432" t="s">
        <v>2653</v>
      </c>
      <c r="E1432" t="s">
        <v>5141</v>
      </c>
      <c r="F1432" s="1">
        <v>43066</v>
      </c>
      <c r="G1432">
        <v>1</v>
      </c>
      <c r="H1432">
        <v>49313</v>
      </c>
      <c r="I1432">
        <v>2466</v>
      </c>
      <c r="J1432">
        <v>74</v>
      </c>
      <c r="K1432">
        <v>291</v>
      </c>
      <c r="L1432" t="b">
        <v>0</v>
      </c>
      <c r="M1432" t="b">
        <v>0</v>
      </c>
      <c r="N1432" t="b">
        <v>0</v>
      </c>
      <c r="O1432">
        <v>5</v>
      </c>
      <c r="P1432">
        <v>5</v>
      </c>
      <c r="Q1432" s="2">
        <v>0.05</v>
      </c>
      <c r="R1432" s="2">
        <v>0</v>
      </c>
      <c r="S1432" s="2">
        <v>0.01</v>
      </c>
      <c r="T1432">
        <f t="shared" si="88"/>
        <v>0.4</v>
      </c>
      <c r="U1432">
        <f t="shared" si="89"/>
        <v>4</v>
      </c>
      <c r="V1432">
        <f t="shared" si="90"/>
        <v>0.77465650000000008</v>
      </c>
      <c r="W1432">
        <f t="shared" si="91"/>
        <v>1.431129775</v>
      </c>
    </row>
    <row r="1433" spans="1:23" x14ac:dyDescent="0.25">
      <c r="A1433" t="s">
        <v>5142</v>
      </c>
      <c r="B1433" s="1">
        <v>43146</v>
      </c>
      <c r="C1433" t="s">
        <v>5143</v>
      </c>
      <c r="D1433" t="s">
        <v>210</v>
      </c>
      <c r="E1433" t="s">
        <v>5060</v>
      </c>
      <c r="F1433" s="1">
        <v>43143</v>
      </c>
      <c r="G1433">
        <v>1</v>
      </c>
      <c r="H1433">
        <v>376291</v>
      </c>
      <c r="I1433">
        <v>13256</v>
      </c>
      <c r="J1433">
        <v>234</v>
      </c>
      <c r="K1433">
        <v>959</v>
      </c>
      <c r="L1433" t="b">
        <v>0</v>
      </c>
      <c r="M1433" t="b">
        <v>0</v>
      </c>
      <c r="N1433" t="b">
        <v>0</v>
      </c>
      <c r="O1433">
        <v>3</v>
      </c>
      <c r="P1433">
        <v>2</v>
      </c>
      <c r="Q1433" s="2">
        <v>0.04</v>
      </c>
      <c r="R1433" s="2">
        <v>0</v>
      </c>
      <c r="S1433" s="2">
        <v>0</v>
      </c>
      <c r="T1433">
        <f t="shared" si="88"/>
        <v>0.4</v>
      </c>
      <c r="U1433">
        <f t="shared" si="89"/>
        <v>1.4000000000000001</v>
      </c>
      <c r="V1433">
        <f t="shared" si="90"/>
        <v>0.58814549999999999</v>
      </c>
      <c r="W1433">
        <f t="shared" si="91"/>
        <v>0.71585092500000003</v>
      </c>
    </row>
    <row r="1434" spans="1:23" x14ac:dyDescent="0.25">
      <c r="A1434" t="s">
        <v>5144</v>
      </c>
      <c r="B1434" s="1">
        <v>43080</v>
      </c>
      <c r="C1434" t="s">
        <v>5145</v>
      </c>
      <c r="D1434" t="s">
        <v>632</v>
      </c>
      <c r="E1434" t="s">
        <v>5146</v>
      </c>
      <c r="F1434" s="1">
        <v>43074</v>
      </c>
      <c r="G1434">
        <v>1</v>
      </c>
      <c r="H1434">
        <v>2027943</v>
      </c>
      <c r="I1434">
        <v>68298</v>
      </c>
      <c r="J1434">
        <v>869</v>
      </c>
      <c r="K1434">
        <v>11648</v>
      </c>
      <c r="L1434" t="b">
        <v>0</v>
      </c>
      <c r="M1434" t="b">
        <v>0</v>
      </c>
      <c r="N1434" t="b">
        <v>0</v>
      </c>
      <c r="O1434">
        <v>6</v>
      </c>
      <c r="P1434">
        <v>6</v>
      </c>
      <c r="Q1434" s="2">
        <v>0.03</v>
      </c>
      <c r="R1434" s="2">
        <v>0</v>
      </c>
      <c r="S1434" s="2">
        <v>0.01</v>
      </c>
      <c r="T1434">
        <f t="shared" si="88"/>
        <v>0.4</v>
      </c>
      <c r="U1434">
        <f t="shared" si="89"/>
        <v>4.8000000000000007</v>
      </c>
      <c r="V1434">
        <f t="shared" si="90"/>
        <v>1.5639715000000001</v>
      </c>
      <c r="W1434">
        <f t="shared" si="91"/>
        <v>1.9073900250000002</v>
      </c>
    </row>
    <row r="1435" spans="1:23" x14ac:dyDescent="0.25">
      <c r="A1435" t="s">
        <v>5147</v>
      </c>
      <c r="B1435" s="1">
        <v>43163</v>
      </c>
      <c r="C1435" t="s">
        <v>5148</v>
      </c>
      <c r="D1435" t="s">
        <v>3415</v>
      </c>
      <c r="E1435" t="s">
        <v>5149</v>
      </c>
      <c r="F1435" s="1">
        <v>43157</v>
      </c>
      <c r="G1435">
        <v>1</v>
      </c>
      <c r="H1435">
        <v>493451</v>
      </c>
      <c r="I1435">
        <v>12093</v>
      </c>
      <c r="J1435">
        <v>723</v>
      </c>
      <c r="K1435">
        <v>1457</v>
      </c>
      <c r="L1435" t="b">
        <v>0</v>
      </c>
      <c r="M1435" t="b">
        <v>0</v>
      </c>
      <c r="N1435" t="b">
        <v>0</v>
      </c>
      <c r="O1435">
        <v>6</v>
      </c>
      <c r="P1435">
        <v>6</v>
      </c>
      <c r="Q1435" s="2">
        <v>0.02</v>
      </c>
      <c r="R1435" s="2">
        <v>0</v>
      </c>
      <c r="S1435" s="2">
        <v>0</v>
      </c>
      <c r="T1435">
        <f t="shared" si="88"/>
        <v>0.4</v>
      </c>
      <c r="U1435">
        <f t="shared" si="89"/>
        <v>4.8000000000000007</v>
      </c>
      <c r="V1435">
        <f t="shared" si="90"/>
        <v>0.4467255</v>
      </c>
      <c r="W1435">
        <f t="shared" si="91"/>
        <v>1.5163539250000002</v>
      </c>
    </row>
    <row r="1436" spans="1:23" x14ac:dyDescent="0.25">
      <c r="A1436" t="s">
        <v>5150</v>
      </c>
      <c r="B1436" s="1">
        <v>43130</v>
      </c>
      <c r="C1436" t="s">
        <v>5151</v>
      </c>
      <c r="D1436" t="s">
        <v>5152</v>
      </c>
      <c r="E1436" t="s">
        <v>5153</v>
      </c>
      <c r="F1436" s="1">
        <v>43124</v>
      </c>
      <c r="G1436">
        <v>1</v>
      </c>
      <c r="H1436">
        <v>76450</v>
      </c>
      <c r="I1436">
        <v>343</v>
      </c>
      <c r="J1436">
        <v>11</v>
      </c>
      <c r="K1436">
        <v>33</v>
      </c>
      <c r="L1436" t="b">
        <v>0</v>
      </c>
      <c r="M1436" t="b">
        <v>0</v>
      </c>
      <c r="N1436" t="b">
        <v>0</v>
      </c>
      <c r="O1436">
        <v>6</v>
      </c>
      <c r="P1436">
        <v>2</v>
      </c>
      <c r="Q1436" s="2">
        <v>0</v>
      </c>
      <c r="R1436" s="2">
        <v>0</v>
      </c>
      <c r="S1436" s="2">
        <v>0</v>
      </c>
      <c r="T1436">
        <f t="shared" si="88"/>
        <v>0.4</v>
      </c>
      <c r="U1436">
        <f t="shared" si="89"/>
        <v>0.8</v>
      </c>
      <c r="V1436">
        <f t="shared" si="90"/>
        <v>3.8224999999999995E-2</v>
      </c>
      <c r="W1436">
        <f t="shared" si="91"/>
        <v>0.37337875000000004</v>
      </c>
    </row>
    <row r="1437" spans="1:23" x14ac:dyDescent="0.25">
      <c r="A1437" t="s">
        <v>5154</v>
      </c>
      <c r="B1437" s="1">
        <v>43084</v>
      </c>
      <c r="C1437" t="s">
        <v>5155</v>
      </c>
      <c r="D1437" t="s">
        <v>198</v>
      </c>
      <c r="E1437" t="s">
        <v>5156</v>
      </c>
      <c r="F1437" s="1">
        <v>43082</v>
      </c>
      <c r="G1437">
        <v>1</v>
      </c>
      <c r="H1437">
        <v>543067</v>
      </c>
      <c r="I1437">
        <v>20302</v>
      </c>
      <c r="J1437">
        <v>502</v>
      </c>
      <c r="K1437">
        <v>1009</v>
      </c>
      <c r="L1437" t="b">
        <v>0</v>
      </c>
      <c r="M1437" t="b">
        <v>0</v>
      </c>
      <c r="N1437" t="b">
        <v>0</v>
      </c>
      <c r="O1437">
        <v>2</v>
      </c>
      <c r="P1437">
        <v>2</v>
      </c>
      <c r="Q1437" s="2">
        <v>0.04</v>
      </c>
      <c r="R1437" s="2">
        <v>0</v>
      </c>
      <c r="S1437" s="2">
        <v>0</v>
      </c>
      <c r="T1437">
        <f t="shared" si="88"/>
        <v>0.4</v>
      </c>
      <c r="U1437">
        <f t="shared" si="89"/>
        <v>1.6</v>
      </c>
      <c r="V1437">
        <f t="shared" si="90"/>
        <v>0.67153350000000001</v>
      </c>
      <c r="W1437">
        <f t="shared" si="91"/>
        <v>0.795036725</v>
      </c>
    </row>
    <row r="1438" spans="1:23" x14ac:dyDescent="0.25">
      <c r="A1438" t="s">
        <v>5157</v>
      </c>
      <c r="B1438" s="1">
        <v>43076</v>
      </c>
      <c r="C1438" t="s">
        <v>5158</v>
      </c>
      <c r="D1438" t="s">
        <v>5159</v>
      </c>
      <c r="E1438" t="s">
        <v>5160</v>
      </c>
      <c r="F1438" s="1">
        <v>43069</v>
      </c>
      <c r="G1438">
        <v>1</v>
      </c>
      <c r="H1438">
        <v>104480</v>
      </c>
      <c r="I1438">
        <v>4570</v>
      </c>
      <c r="J1438">
        <v>87</v>
      </c>
      <c r="K1438">
        <v>459</v>
      </c>
      <c r="L1438" t="b">
        <v>0</v>
      </c>
      <c r="M1438" t="b">
        <v>0</v>
      </c>
      <c r="N1438" t="b">
        <v>0</v>
      </c>
      <c r="O1438">
        <v>7</v>
      </c>
      <c r="P1438">
        <v>7</v>
      </c>
      <c r="Q1438" s="2">
        <v>0.04</v>
      </c>
      <c r="R1438" s="2">
        <v>0</v>
      </c>
      <c r="S1438" s="2">
        <v>0</v>
      </c>
      <c r="T1438">
        <f t="shared" si="88"/>
        <v>0.4</v>
      </c>
      <c r="U1438">
        <f t="shared" si="89"/>
        <v>5.6000000000000005</v>
      </c>
      <c r="V1438">
        <f t="shared" si="90"/>
        <v>0.45224000000000003</v>
      </c>
      <c r="W1438">
        <f t="shared" si="91"/>
        <v>1.7182840000000001</v>
      </c>
    </row>
    <row r="1439" spans="1:23" x14ac:dyDescent="0.25">
      <c r="A1439" t="s">
        <v>5161</v>
      </c>
      <c r="B1439" s="1">
        <v>43224</v>
      </c>
      <c r="C1439" t="s">
        <v>5162</v>
      </c>
      <c r="D1439" t="s">
        <v>5163</v>
      </c>
      <c r="E1439" t="s">
        <v>5164</v>
      </c>
      <c r="F1439" s="1">
        <v>43214</v>
      </c>
      <c r="G1439">
        <v>1</v>
      </c>
      <c r="H1439">
        <v>311748</v>
      </c>
      <c r="I1439">
        <v>17638</v>
      </c>
      <c r="J1439">
        <v>383</v>
      </c>
      <c r="K1439">
        <v>1829</v>
      </c>
      <c r="L1439" t="b">
        <v>0</v>
      </c>
      <c r="M1439" t="b">
        <v>0</v>
      </c>
      <c r="N1439" t="b">
        <v>0</v>
      </c>
      <c r="O1439">
        <v>10</v>
      </c>
      <c r="P1439">
        <v>7</v>
      </c>
      <c r="Q1439" s="2">
        <v>0.06</v>
      </c>
      <c r="R1439" s="2">
        <v>0</v>
      </c>
      <c r="S1439" s="2">
        <v>0.01</v>
      </c>
      <c r="T1439">
        <f t="shared" si="88"/>
        <v>0.4</v>
      </c>
      <c r="U1439">
        <f t="shared" si="89"/>
        <v>5</v>
      </c>
      <c r="V1439">
        <f t="shared" si="90"/>
        <v>1.0058739999999999</v>
      </c>
      <c r="W1439">
        <f t="shared" si="91"/>
        <v>1.7620559</v>
      </c>
    </row>
    <row r="1440" spans="1:23" x14ac:dyDescent="0.25">
      <c r="A1440" t="s">
        <v>5165</v>
      </c>
      <c r="B1440" s="1">
        <v>43214</v>
      </c>
      <c r="C1440" t="s">
        <v>5166</v>
      </c>
      <c r="D1440" t="s">
        <v>3098</v>
      </c>
      <c r="E1440" t="s">
        <v>5167</v>
      </c>
      <c r="F1440" s="1">
        <v>43196</v>
      </c>
      <c r="G1440">
        <v>1</v>
      </c>
      <c r="H1440">
        <v>30061253</v>
      </c>
      <c r="I1440">
        <v>510475</v>
      </c>
      <c r="J1440">
        <v>15489</v>
      </c>
      <c r="K1440">
        <v>12134</v>
      </c>
      <c r="L1440" t="b">
        <v>0</v>
      </c>
      <c r="M1440" t="b">
        <v>0</v>
      </c>
      <c r="N1440" t="b">
        <v>0</v>
      </c>
      <c r="O1440">
        <v>18</v>
      </c>
      <c r="P1440">
        <v>12</v>
      </c>
      <c r="Q1440" s="2">
        <v>0.02</v>
      </c>
      <c r="R1440" s="2">
        <v>0</v>
      </c>
      <c r="S1440" s="2">
        <v>0</v>
      </c>
      <c r="T1440">
        <f t="shared" si="88"/>
        <v>0.4</v>
      </c>
      <c r="U1440">
        <f t="shared" si="89"/>
        <v>8.4000000000000021</v>
      </c>
      <c r="V1440">
        <f t="shared" si="90"/>
        <v>15.230626499999998</v>
      </c>
      <c r="W1440">
        <f t="shared" si="91"/>
        <v>7.5907192749999997</v>
      </c>
    </row>
    <row r="1441" spans="1:23" x14ac:dyDescent="0.25">
      <c r="A1441" t="s">
        <v>5168</v>
      </c>
      <c r="B1441" s="1">
        <v>43084</v>
      </c>
      <c r="C1441" t="s">
        <v>5169</v>
      </c>
      <c r="D1441" t="s">
        <v>5170</v>
      </c>
      <c r="E1441" t="s">
        <v>5171</v>
      </c>
      <c r="F1441" s="1">
        <v>43078</v>
      </c>
      <c r="G1441">
        <v>1</v>
      </c>
      <c r="H1441">
        <v>75756</v>
      </c>
      <c r="I1441">
        <v>1512</v>
      </c>
      <c r="J1441">
        <v>53</v>
      </c>
      <c r="K1441">
        <v>131</v>
      </c>
      <c r="L1441" t="b">
        <v>0</v>
      </c>
      <c r="M1441" t="b">
        <v>0</v>
      </c>
      <c r="N1441" t="b">
        <v>0</v>
      </c>
      <c r="O1441">
        <v>6</v>
      </c>
      <c r="P1441">
        <v>3</v>
      </c>
      <c r="Q1441" s="2">
        <v>0.02</v>
      </c>
      <c r="R1441" s="2">
        <v>0</v>
      </c>
      <c r="S1441" s="2">
        <v>0</v>
      </c>
      <c r="T1441">
        <f t="shared" si="88"/>
        <v>0.4</v>
      </c>
      <c r="U1441">
        <f t="shared" si="89"/>
        <v>1.8000000000000003</v>
      </c>
      <c r="V1441">
        <f t="shared" si="90"/>
        <v>0.23787800000000001</v>
      </c>
      <c r="W1441">
        <f t="shared" si="91"/>
        <v>0.69325730000000008</v>
      </c>
    </row>
    <row r="1442" spans="1:23" x14ac:dyDescent="0.25">
      <c r="A1442" t="s">
        <v>5172</v>
      </c>
      <c r="B1442" s="1">
        <v>43118</v>
      </c>
      <c r="C1442" t="s">
        <v>5173</v>
      </c>
      <c r="D1442" t="s">
        <v>57</v>
      </c>
      <c r="E1442" t="s">
        <v>5174</v>
      </c>
      <c r="F1442" s="1">
        <v>43112</v>
      </c>
      <c r="G1442">
        <v>1</v>
      </c>
      <c r="H1442">
        <v>781858</v>
      </c>
      <c r="I1442">
        <v>12207</v>
      </c>
      <c r="J1442">
        <v>1162</v>
      </c>
      <c r="K1442">
        <v>4069</v>
      </c>
      <c r="L1442" t="b">
        <v>0</v>
      </c>
      <c r="M1442" t="b">
        <v>0</v>
      </c>
      <c r="N1442" t="b">
        <v>0</v>
      </c>
      <c r="O1442">
        <v>6</v>
      </c>
      <c r="P1442">
        <v>6</v>
      </c>
      <c r="Q1442" s="2">
        <v>0.02</v>
      </c>
      <c r="R1442" s="2">
        <v>0</v>
      </c>
      <c r="S1442" s="2">
        <v>0.01</v>
      </c>
      <c r="T1442">
        <f t="shared" si="88"/>
        <v>0.4</v>
      </c>
      <c r="U1442">
        <f t="shared" si="89"/>
        <v>4.8000000000000007</v>
      </c>
      <c r="V1442">
        <f t="shared" si="90"/>
        <v>0.84092900000000004</v>
      </c>
      <c r="W1442">
        <f t="shared" si="91"/>
        <v>1.6543251500000002</v>
      </c>
    </row>
    <row r="1443" spans="1:23" x14ac:dyDescent="0.25">
      <c r="A1443" t="s">
        <v>5175</v>
      </c>
      <c r="B1443" s="1">
        <v>43109</v>
      </c>
      <c r="C1443" t="s">
        <v>5176</v>
      </c>
      <c r="D1443" t="s">
        <v>5177</v>
      </c>
      <c r="E1443" t="s">
        <v>5178</v>
      </c>
      <c r="F1443" s="1">
        <v>43101</v>
      </c>
      <c r="G1443">
        <v>1</v>
      </c>
      <c r="H1443">
        <v>475296</v>
      </c>
      <c r="I1443">
        <v>4504</v>
      </c>
      <c r="J1443">
        <v>2774</v>
      </c>
      <c r="K1443">
        <v>2223</v>
      </c>
      <c r="L1443" t="b">
        <v>0</v>
      </c>
      <c r="M1443" t="b">
        <v>0</v>
      </c>
      <c r="N1443" t="b">
        <v>0</v>
      </c>
      <c r="O1443">
        <v>8</v>
      </c>
      <c r="P1443">
        <v>8</v>
      </c>
      <c r="Q1443" s="2">
        <v>0.01</v>
      </c>
      <c r="R1443" s="2">
        <v>-0.01</v>
      </c>
      <c r="S1443" s="2">
        <v>0</v>
      </c>
      <c r="T1443">
        <f t="shared" si="88"/>
        <v>0.4</v>
      </c>
      <c r="U1443">
        <f t="shared" si="89"/>
        <v>6.4</v>
      </c>
      <c r="V1443">
        <f t="shared" si="90"/>
        <v>0.18764800000000001</v>
      </c>
      <c r="W1443">
        <f t="shared" si="91"/>
        <v>1.8256768000000003</v>
      </c>
    </row>
    <row r="1444" spans="1:23" x14ac:dyDescent="0.25">
      <c r="A1444" t="s">
        <v>5179</v>
      </c>
      <c r="B1444" s="1">
        <v>43077</v>
      </c>
      <c r="C1444" t="s">
        <v>5180</v>
      </c>
      <c r="D1444" t="s">
        <v>4515</v>
      </c>
      <c r="E1444" t="s">
        <v>5181</v>
      </c>
      <c r="F1444" s="1">
        <v>43070</v>
      </c>
      <c r="G1444">
        <v>1</v>
      </c>
      <c r="H1444">
        <v>4423680</v>
      </c>
      <c r="I1444">
        <v>120441</v>
      </c>
      <c r="J1444">
        <v>4182</v>
      </c>
      <c r="K1444">
        <v>9122</v>
      </c>
      <c r="L1444" t="b">
        <v>0</v>
      </c>
      <c r="M1444" t="b">
        <v>0</v>
      </c>
      <c r="N1444" t="b">
        <v>0</v>
      </c>
      <c r="O1444">
        <v>7</v>
      </c>
      <c r="P1444">
        <v>7</v>
      </c>
      <c r="Q1444" s="2">
        <v>0.03</v>
      </c>
      <c r="R1444" s="2">
        <v>0</v>
      </c>
      <c r="S1444" s="2">
        <v>0</v>
      </c>
      <c r="T1444">
        <f t="shared" si="88"/>
        <v>0.4</v>
      </c>
      <c r="U1444">
        <f t="shared" si="89"/>
        <v>5.6000000000000005</v>
      </c>
      <c r="V1444">
        <f t="shared" si="90"/>
        <v>2.5118399999999999</v>
      </c>
      <c r="W1444">
        <f t="shared" si="91"/>
        <v>2.4391439999999998</v>
      </c>
    </row>
    <row r="1445" spans="1:23" x14ac:dyDescent="0.25">
      <c r="A1445" t="s">
        <v>5182</v>
      </c>
      <c r="B1445" s="1">
        <v>43096</v>
      </c>
      <c r="C1445" t="s">
        <v>5183</v>
      </c>
      <c r="D1445" t="s">
        <v>1254</v>
      </c>
      <c r="E1445" t="s">
        <v>5184</v>
      </c>
      <c r="F1445" s="1">
        <v>43088</v>
      </c>
      <c r="G1445">
        <v>1</v>
      </c>
      <c r="H1445">
        <v>125045</v>
      </c>
      <c r="I1445">
        <v>2437</v>
      </c>
      <c r="J1445">
        <v>265</v>
      </c>
      <c r="K1445">
        <v>1024</v>
      </c>
      <c r="L1445" t="b">
        <v>0</v>
      </c>
      <c r="M1445" t="b">
        <v>0</v>
      </c>
      <c r="N1445" t="b">
        <v>0</v>
      </c>
      <c r="O1445">
        <v>8</v>
      </c>
      <c r="P1445">
        <v>7</v>
      </c>
      <c r="Q1445" s="2">
        <v>0.02</v>
      </c>
      <c r="R1445" s="2">
        <v>0</v>
      </c>
      <c r="S1445" s="2">
        <v>0.01</v>
      </c>
      <c r="T1445">
        <f t="shared" si="88"/>
        <v>0.4</v>
      </c>
      <c r="U1445">
        <f t="shared" si="89"/>
        <v>5.4</v>
      </c>
      <c r="V1445">
        <f t="shared" si="90"/>
        <v>0.51252249999999999</v>
      </c>
      <c r="W1445">
        <f t="shared" si="91"/>
        <v>1.6893828750000002</v>
      </c>
    </row>
    <row r="1446" spans="1:23" x14ac:dyDescent="0.25">
      <c r="A1446" t="s">
        <v>5185</v>
      </c>
      <c r="B1446" s="1">
        <v>43118</v>
      </c>
      <c r="C1446" t="s">
        <v>5186</v>
      </c>
      <c r="D1446" t="s">
        <v>5187</v>
      </c>
      <c r="E1446" t="s">
        <v>5188</v>
      </c>
      <c r="F1446" s="1">
        <v>43112</v>
      </c>
      <c r="G1446">
        <v>1</v>
      </c>
      <c r="H1446">
        <v>1082634</v>
      </c>
      <c r="I1446">
        <v>43858</v>
      </c>
      <c r="J1446">
        <v>1336</v>
      </c>
      <c r="K1446">
        <v>5838</v>
      </c>
      <c r="L1446" t="b">
        <v>0</v>
      </c>
      <c r="M1446" t="b">
        <v>0</v>
      </c>
      <c r="N1446" t="b">
        <v>0</v>
      </c>
      <c r="O1446">
        <v>6</v>
      </c>
      <c r="P1446">
        <v>6</v>
      </c>
      <c r="Q1446" s="2">
        <v>0.04</v>
      </c>
      <c r="R1446" s="2">
        <v>0</v>
      </c>
      <c r="S1446" s="2">
        <v>0.01</v>
      </c>
      <c r="T1446">
        <f t="shared" si="88"/>
        <v>0.4</v>
      </c>
      <c r="U1446">
        <f t="shared" si="89"/>
        <v>4.8000000000000007</v>
      </c>
      <c r="V1446">
        <f t="shared" si="90"/>
        <v>1.191317</v>
      </c>
      <c r="W1446">
        <f t="shared" si="91"/>
        <v>1.7769609500000003</v>
      </c>
    </row>
    <row r="1447" spans="1:23" x14ac:dyDescent="0.25">
      <c r="A1447" t="s">
        <v>5189</v>
      </c>
      <c r="B1447" s="1">
        <v>43197</v>
      </c>
      <c r="C1447" t="s">
        <v>5190</v>
      </c>
      <c r="D1447" t="s">
        <v>324</v>
      </c>
      <c r="E1447" t="s">
        <v>5191</v>
      </c>
      <c r="F1447" s="1">
        <v>43189</v>
      </c>
      <c r="G1447">
        <v>1</v>
      </c>
      <c r="H1447">
        <v>1358775</v>
      </c>
      <c r="I1447">
        <v>18960</v>
      </c>
      <c r="J1447">
        <v>759</v>
      </c>
      <c r="K1447">
        <v>1230</v>
      </c>
      <c r="L1447" t="b">
        <v>0</v>
      </c>
      <c r="M1447" t="b">
        <v>0</v>
      </c>
      <c r="N1447" t="b">
        <v>0</v>
      </c>
      <c r="O1447">
        <v>8</v>
      </c>
      <c r="P1447">
        <v>7</v>
      </c>
      <c r="Q1447" s="2">
        <v>0.01</v>
      </c>
      <c r="R1447" s="2">
        <v>0</v>
      </c>
      <c r="S1447" s="2">
        <v>0</v>
      </c>
      <c r="T1447">
        <f t="shared" si="88"/>
        <v>0.4</v>
      </c>
      <c r="U1447">
        <f t="shared" si="89"/>
        <v>5.4</v>
      </c>
      <c r="V1447">
        <f t="shared" si="90"/>
        <v>0.7793874999999999</v>
      </c>
      <c r="W1447">
        <f t="shared" si="91"/>
        <v>1.7827856250000003</v>
      </c>
    </row>
    <row r="1448" spans="1:23" x14ac:dyDescent="0.25">
      <c r="A1448" t="s">
        <v>5192</v>
      </c>
      <c r="B1448" s="1">
        <v>43137</v>
      </c>
      <c r="C1448" t="s">
        <v>5193</v>
      </c>
      <c r="D1448" t="s">
        <v>579</v>
      </c>
      <c r="E1448" t="s">
        <v>5194</v>
      </c>
      <c r="F1448" s="1">
        <v>43136</v>
      </c>
      <c r="G1448">
        <v>1</v>
      </c>
      <c r="H1448">
        <v>435451</v>
      </c>
      <c r="I1448">
        <v>9871</v>
      </c>
      <c r="J1448">
        <v>164</v>
      </c>
      <c r="K1448">
        <v>920</v>
      </c>
      <c r="L1448" t="b">
        <v>0</v>
      </c>
      <c r="M1448" t="b">
        <v>0</v>
      </c>
      <c r="N1448" t="b">
        <v>0</v>
      </c>
      <c r="O1448">
        <v>1</v>
      </c>
      <c r="P1448">
        <v>1</v>
      </c>
      <c r="Q1448" s="2">
        <v>0.02</v>
      </c>
      <c r="R1448" s="2">
        <v>0</v>
      </c>
      <c r="S1448" s="2">
        <v>0</v>
      </c>
      <c r="T1448">
        <f t="shared" si="88"/>
        <v>0.4</v>
      </c>
      <c r="U1448">
        <f t="shared" si="89"/>
        <v>0.8</v>
      </c>
      <c r="V1448">
        <f t="shared" si="90"/>
        <v>0.41772549999999997</v>
      </c>
      <c r="W1448">
        <f t="shared" si="91"/>
        <v>0.506203925</v>
      </c>
    </row>
    <row r="1449" spans="1:23" x14ac:dyDescent="0.25">
      <c r="A1449" t="s">
        <v>5195</v>
      </c>
      <c r="B1449" s="1">
        <v>43163</v>
      </c>
      <c r="C1449" t="s">
        <v>5196</v>
      </c>
      <c r="D1449" t="s">
        <v>1616</v>
      </c>
      <c r="E1449" t="s">
        <v>5197</v>
      </c>
      <c r="F1449" s="1">
        <v>43160</v>
      </c>
      <c r="G1449">
        <v>1</v>
      </c>
      <c r="H1449">
        <v>460673</v>
      </c>
      <c r="I1449">
        <v>6834</v>
      </c>
      <c r="J1449">
        <v>177</v>
      </c>
      <c r="K1449">
        <v>472</v>
      </c>
      <c r="L1449" t="b">
        <v>0</v>
      </c>
      <c r="M1449" t="b">
        <v>0</v>
      </c>
      <c r="N1449" t="b">
        <v>0</v>
      </c>
      <c r="O1449">
        <v>3</v>
      </c>
      <c r="P1449">
        <v>2</v>
      </c>
      <c r="Q1449" s="2">
        <v>0.01</v>
      </c>
      <c r="R1449" s="2">
        <v>0</v>
      </c>
      <c r="S1449" s="2">
        <v>0</v>
      </c>
      <c r="T1449">
        <f t="shared" si="88"/>
        <v>0.4</v>
      </c>
      <c r="U1449">
        <f t="shared" si="89"/>
        <v>1.4000000000000001</v>
      </c>
      <c r="V1449">
        <f t="shared" si="90"/>
        <v>0.33033650000000003</v>
      </c>
      <c r="W1449">
        <f t="shared" si="91"/>
        <v>0.62561777500000004</v>
      </c>
    </row>
    <row r="1450" spans="1:23" x14ac:dyDescent="0.25">
      <c r="A1450" t="s">
        <v>5198</v>
      </c>
      <c r="B1450" s="1">
        <v>43083</v>
      </c>
      <c r="C1450" t="s">
        <v>5199</v>
      </c>
      <c r="D1450" t="s">
        <v>5200</v>
      </c>
      <c r="E1450" t="s">
        <v>5201</v>
      </c>
      <c r="F1450" s="1">
        <v>43079</v>
      </c>
      <c r="G1450">
        <v>1</v>
      </c>
      <c r="H1450">
        <v>10107</v>
      </c>
      <c r="I1450">
        <v>195</v>
      </c>
      <c r="J1450">
        <v>9</v>
      </c>
      <c r="K1450">
        <v>38</v>
      </c>
      <c r="L1450" t="b">
        <v>0</v>
      </c>
      <c r="M1450" t="b">
        <v>0</v>
      </c>
      <c r="N1450" t="b">
        <v>0</v>
      </c>
      <c r="O1450">
        <v>4</v>
      </c>
      <c r="P1450">
        <v>3</v>
      </c>
      <c r="Q1450" s="2">
        <v>0.02</v>
      </c>
      <c r="R1450" s="2">
        <v>0</v>
      </c>
      <c r="S1450" s="2">
        <v>0</v>
      </c>
      <c r="T1450">
        <f t="shared" si="88"/>
        <v>0.4</v>
      </c>
      <c r="U1450">
        <f t="shared" si="89"/>
        <v>2.2000000000000002</v>
      </c>
      <c r="V1450">
        <f t="shared" si="90"/>
        <v>0.2050535</v>
      </c>
      <c r="W1450">
        <f t="shared" si="91"/>
        <v>0.78176872500000005</v>
      </c>
    </row>
    <row r="1451" spans="1:23" x14ac:dyDescent="0.25">
      <c r="A1451" t="s">
        <v>5202</v>
      </c>
      <c r="B1451" s="1">
        <v>43084</v>
      </c>
      <c r="C1451" t="s">
        <v>5203</v>
      </c>
      <c r="D1451" t="s">
        <v>5204</v>
      </c>
      <c r="E1451" t="s">
        <v>5205</v>
      </c>
      <c r="F1451" s="1">
        <v>43078</v>
      </c>
      <c r="G1451">
        <v>1</v>
      </c>
      <c r="H1451">
        <v>645532</v>
      </c>
      <c r="I1451">
        <v>32580</v>
      </c>
      <c r="J1451">
        <v>527</v>
      </c>
      <c r="K1451">
        <v>2553</v>
      </c>
      <c r="L1451" t="b">
        <v>0</v>
      </c>
      <c r="M1451" t="b">
        <v>0</v>
      </c>
      <c r="N1451" t="b">
        <v>0</v>
      </c>
      <c r="O1451">
        <v>6</v>
      </c>
      <c r="P1451">
        <v>6</v>
      </c>
      <c r="Q1451" s="2">
        <v>0.05</v>
      </c>
      <c r="R1451" s="2">
        <v>0</v>
      </c>
      <c r="S1451" s="2">
        <v>0</v>
      </c>
      <c r="T1451">
        <f t="shared" si="88"/>
        <v>0.4</v>
      </c>
      <c r="U1451">
        <f t="shared" si="89"/>
        <v>4.8000000000000007</v>
      </c>
      <c r="V1451">
        <f t="shared" si="90"/>
        <v>0.82276600000000011</v>
      </c>
      <c r="W1451">
        <f t="shared" si="91"/>
        <v>1.6479681000000004</v>
      </c>
    </row>
    <row r="1452" spans="1:23" x14ac:dyDescent="0.25">
      <c r="A1452" t="s">
        <v>5206</v>
      </c>
      <c r="B1452" s="1">
        <v>43139</v>
      </c>
      <c r="C1452" t="s">
        <v>5207</v>
      </c>
      <c r="D1452" t="s">
        <v>2422</v>
      </c>
      <c r="E1452" t="s">
        <v>5208</v>
      </c>
      <c r="F1452" s="1">
        <v>43134</v>
      </c>
      <c r="G1452">
        <v>1</v>
      </c>
      <c r="H1452">
        <v>23851</v>
      </c>
      <c r="I1452">
        <v>610</v>
      </c>
      <c r="J1452">
        <v>43</v>
      </c>
      <c r="K1452">
        <v>205</v>
      </c>
      <c r="L1452" t="b">
        <v>0</v>
      </c>
      <c r="M1452" t="b">
        <v>0</v>
      </c>
      <c r="N1452" t="b">
        <v>0</v>
      </c>
      <c r="O1452">
        <v>5</v>
      </c>
      <c r="P1452">
        <v>5</v>
      </c>
      <c r="Q1452" s="2">
        <v>0.03</v>
      </c>
      <c r="R1452" s="2">
        <v>0</v>
      </c>
      <c r="S1452" s="2">
        <v>0.01</v>
      </c>
      <c r="T1452">
        <f t="shared" si="88"/>
        <v>0.4</v>
      </c>
      <c r="U1452">
        <f t="shared" si="89"/>
        <v>4</v>
      </c>
      <c r="V1452">
        <f t="shared" si="90"/>
        <v>0.56192549999999997</v>
      </c>
      <c r="W1452">
        <f t="shared" si="91"/>
        <v>1.3566739250000002</v>
      </c>
    </row>
    <row r="1453" spans="1:23" x14ac:dyDescent="0.25">
      <c r="A1453" t="s">
        <v>5209</v>
      </c>
      <c r="B1453" s="1">
        <v>43187</v>
      </c>
      <c r="C1453" t="s">
        <v>5210</v>
      </c>
      <c r="D1453" t="s">
        <v>5211</v>
      </c>
      <c r="E1453" t="s">
        <v>5212</v>
      </c>
      <c r="F1453" s="1">
        <v>43173</v>
      </c>
      <c r="G1453">
        <v>1</v>
      </c>
      <c r="H1453">
        <v>913811</v>
      </c>
      <c r="I1453">
        <v>9336</v>
      </c>
      <c r="J1453">
        <v>604</v>
      </c>
      <c r="K1453">
        <v>523</v>
      </c>
      <c r="L1453" t="b">
        <v>0</v>
      </c>
      <c r="M1453" t="b">
        <v>0</v>
      </c>
      <c r="N1453" t="b">
        <v>0</v>
      </c>
      <c r="O1453">
        <v>14</v>
      </c>
      <c r="P1453">
        <v>10</v>
      </c>
      <c r="Q1453" s="2">
        <v>0.01</v>
      </c>
      <c r="R1453" s="2">
        <v>0</v>
      </c>
      <c r="S1453" s="2">
        <v>0</v>
      </c>
      <c r="T1453">
        <f t="shared" si="88"/>
        <v>0.4</v>
      </c>
      <c r="U1453">
        <f t="shared" si="89"/>
        <v>7.2</v>
      </c>
      <c r="V1453">
        <f t="shared" si="90"/>
        <v>0.55690549999999994</v>
      </c>
      <c r="W1453">
        <f t="shared" si="91"/>
        <v>2.1549169249999998</v>
      </c>
    </row>
    <row r="1454" spans="1:23" x14ac:dyDescent="0.25">
      <c r="A1454" t="s">
        <v>5213</v>
      </c>
      <c r="B1454" s="1">
        <v>43068</v>
      </c>
      <c r="C1454" t="s">
        <v>5214</v>
      </c>
      <c r="D1454" t="s">
        <v>385</v>
      </c>
      <c r="E1454" t="s">
        <v>5215</v>
      </c>
      <c r="F1454" s="1">
        <v>43067</v>
      </c>
      <c r="G1454">
        <v>1</v>
      </c>
      <c r="H1454">
        <v>151767</v>
      </c>
      <c r="I1454">
        <v>8473</v>
      </c>
      <c r="J1454">
        <v>63</v>
      </c>
      <c r="K1454">
        <v>573</v>
      </c>
      <c r="L1454" t="b">
        <v>0</v>
      </c>
      <c r="M1454" t="b">
        <v>0</v>
      </c>
      <c r="N1454" t="b">
        <v>0</v>
      </c>
      <c r="O1454">
        <v>1</v>
      </c>
      <c r="P1454">
        <v>1</v>
      </c>
      <c r="Q1454" s="2">
        <v>0.06</v>
      </c>
      <c r="R1454" s="2">
        <v>0</v>
      </c>
      <c r="S1454" s="2">
        <v>0</v>
      </c>
      <c r="T1454">
        <f t="shared" si="88"/>
        <v>0.4</v>
      </c>
      <c r="U1454">
        <f t="shared" si="89"/>
        <v>0.8</v>
      </c>
      <c r="V1454">
        <f t="shared" si="90"/>
        <v>0.67588349999999997</v>
      </c>
      <c r="W1454">
        <f t="shared" si="91"/>
        <v>0.59655922500000003</v>
      </c>
    </row>
    <row r="1455" spans="1:23" x14ac:dyDescent="0.25">
      <c r="A1455" t="s">
        <v>5216</v>
      </c>
      <c r="B1455" s="1">
        <v>43079</v>
      </c>
      <c r="C1455" t="s">
        <v>5217</v>
      </c>
      <c r="D1455" t="s">
        <v>1986</v>
      </c>
      <c r="E1455" t="s">
        <v>5218</v>
      </c>
      <c r="F1455" s="1">
        <v>43074</v>
      </c>
      <c r="G1455">
        <v>1</v>
      </c>
      <c r="H1455">
        <v>1199560</v>
      </c>
      <c r="I1455">
        <v>62338</v>
      </c>
      <c r="J1455">
        <v>474</v>
      </c>
      <c r="K1455">
        <v>27594</v>
      </c>
      <c r="L1455" t="b">
        <v>0</v>
      </c>
      <c r="M1455" t="b">
        <v>0</v>
      </c>
      <c r="N1455" t="b">
        <v>0</v>
      </c>
      <c r="O1455">
        <v>5</v>
      </c>
      <c r="P1455">
        <v>5</v>
      </c>
      <c r="Q1455" s="2">
        <v>0.05</v>
      </c>
      <c r="R1455" s="2">
        <v>0</v>
      </c>
      <c r="S1455" s="2">
        <v>0.02</v>
      </c>
      <c r="T1455">
        <f t="shared" si="88"/>
        <v>0.4</v>
      </c>
      <c r="U1455">
        <f t="shared" si="89"/>
        <v>4</v>
      </c>
      <c r="V1455">
        <f t="shared" si="90"/>
        <v>1.59978</v>
      </c>
      <c r="W1455">
        <f t="shared" si="91"/>
        <v>1.7199230000000001</v>
      </c>
    </row>
    <row r="1456" spans="1:23" x14ac:dyDescent="0.25">
      <c r="A1456" t="s">
        <v>5219</v>
      </c>
      <c r="B1456" s="1">
        <v>43107</v>
      </c>
      <c r="C1456" t="s">
        <v>5220</v>
      </c>
      <c r="D1456" t="s">
        <v>5221</v>
      </c>
      <c r="E1456" t="s">
        <v>5222</v>
      </c>
      <c r="F1456" s="1">
        <v>43028</v>
      </c>
      <c r="G1456">
        <v>1</v>
      </c>
      <c r="H1456">
        <v>18471</v>
      </c>
      <c r="I1456">
        <v>395</v>
      </c>
      <c r="J1456">
        <v>8</v>
      </c>
      <c r="K1456">
        <v>62</v>
      </c>
      <c r="L1456" t="b">
        <v>0</v>
      </c>
      <c r="M1456" t="b">
        <v>0</v>
      </c>
      <c r="N1456" t="b">
        <v>0</v>
      </c>
      <c r="O1456">
        <v>79</v>
      </c>
      <c r="P1456">
        <v>4</v>
      </c>
      <c r="Q1456" s="2">
        <v>0.02</v>
      </c>
      <c r="R1456" s="2">
        <v>0</v>
      </c>
      <c r="S1456" s="2">
        <v>0</v>
      </c>
      <c r="T1456">
        <f t="shared" si="88"/>
        <v>0.4</v>
      </c>
      <c r="U1456">
        <f t="shared" si="89"/>
        <v>-11.8</v>
      </c>
      <c r="V1456">
        <f t="shared" si="90"/>
        <v>0.20923550000000002</v>
      </c>
      <c r="W1456">
        <f t="shared" si="91"/>
        <v>-2.716767575</v>
      </c>
    </row>
    <row r="1457" spans="1:23" x14ac:dyDescent="0.25">
      <c r="A1457" t="s">
        <v>5223</v>
      </c>
      <c r="B1457" s="1">
        <v>43099</v>
      </c>
      <c r="C1457" t="s">
        <v>5224</v>
      </c>
      <c r="D1457" t="s">
        <v>681</v>
      </c>
      <c r="E1457" t="s">
        <v>5225</v>
      </c>
      <c r="F1457" s="1">
        <v>43089</v>
      </c>
      <c r="G1457">
        <v>1</v>
      </c>
      <c r="H1457">
        <v>109733</v>
      </c>
      <c r="I1457">
        <v>189</v>
      </c>
      <c r="J1457">
        <v>30</v>
      </c>
      <c r="K1457">
        <v>21</v>
      </c>
      <c r="L1457" t="b">
        <v>0</v>
      </c>
      <c r="M1457" t="b">
        <v>0</v>
      </c>
      <c r="N1457" t="b">
        <v>0</v>
      </c>
      <c r="O1457">
        <v>10</v>
      </c>
      <c r="P1457">
        <v>7</v>
      </c>
      <c r="Q1457" s="2">
        <v>0</v>
      </c>
      <c r="R1457" s="2">
        <v>0</v>
      </c>
      <c r="S1457" s="2">
        <v>0</v>
      </c>
      <c r="T1457">
        <f t="shared" si="88"/>
        <v>0.4</v>
      </c>
      <c r="U1457">
        <f t="shared" si="89"/>
        <v>5</v>
      </c>
      <c r="V1457">
        <f t="shared" si="90"/>
        <v>5.4866499999999999E-2</v>
      </c>
      <c r="W1457">
        <f t="shared" si="91"/>
        <v>1.4292032750000001</v>
      </c>
    </row>
    <row r="1458" spans="1:23" x14ac:dyDescent="0.25">
      <c r="A1458" t="s">
        <v>5226</v>
      </c>
      <c r="B1458" s="1">
        <v>43108</v>
      </c>
      <c r="C1458" t="s">
        <v>5227</v>
      </c>
      <c r="D1458" t="s">
        <v>97</v>
      </c>
      <c r="E1458" t="s">
        <v>90</v>
      </c>
      <c r="F1458" s="1">
        <v>43101</v>
      </c>
      <c r="G1458">
        <v>1</v>
      </c>
      <c r="H1458">
        <v>241441</v>
      </c>
      <c r="I1458">
        <v>16851</v>
      </c>
      <c r="J1458">
        <v>221</v>
      </c>
      <c r="K1458">
        <v>867</v>
      </c>
      <c r="L1458" t="b">
        <v>0</v>
      </c>
      <c r="M1458" t="b">
        <v>0</v>
      </c>
      <c r="N1458" t="b">
        <v>0</v>
      </c>
      <c r="O1458">
        <v>7</v>
      </c>
      <c r="P1458">
        <v>6</v>
      </c>
      <c r="Q1458" s="2">
        <v>7.0000000000000007E-2</v>
      </c>
      <c r="R1458" s="2">
        <v>0</v>
      </c>
      <c r="S1458" s="2">
        <v>0</v>
      </c>
      <c r="T1458">
        <f t="shared" si="88"/>
        <v>0.4</v>
      </c>
      <c r="U1458">
        <f t="shared" si="89"/>
        <v>4.6000000000000005</v>
      </c>
      <c r="V1458">
        <f t="shared" si="90"/>
        <v>0.82072050000000007</v>
      </c>
      <c r="W1458">
        <f t="shared" si="91"/>
        <v>1.5972521749999999</v>
      </c>
    </row>
    <row r="1459" spans="1:23" x14ac:dyDescent="0.25">
      <c r="A1459" t="s">
        <v>5228</v>
      </c>
      <c r="B1459" s="1">
        <v>43078</v>
      </c>
      <c r="C1459" t="s">
        <v>5229</v>
      </c>
      <c r="D1459" t="s">
        <v>605</v>
      </c>
      <c r="E1459" t="s">
        <v>5230</v>
      </c>
      <c r="F1459" s="1">
        <v>43077</v>
      </c>
      <c r="G1459">
        <v>1</v>
      </c>
      <c r="H1459">
        <v>115949</v>
      </c>
      <c r="I1459">
        <v>1791</v>
      </c>
      <c r="J1459">
        <v>125</v>
      </c>
      <c r="K1459">
        <v>285</v>
      </c>
      <c r="L1459" t="b">
        <v>0</v>
      </c>
      <c r="M1459" t="b">
        <v>0</v>
      </c>
      <c r="N1459" t="b">
        <v>0</v>
      </c>
      <c r="O1459">
        <v>1</v>
      </c>
      <c r="P1459">
        <v>1</v>
      </c>
      <c r="Q1459" s="2">
        <v>0.02</v>
      </c>
      <c r="R1459" s="2">
        <v>0</v>
      </c>
      <c r="S1459" s="2">
        <v>0</v>
      </c>
      <c r="T1459">
        <f t="shared" si="88"/>
        <v>0.4</v>
      </c>
      <c r="U1459">
        <f t="shared" si="89"/>
        <v>0.8</v>
      </c>
      <c r="V1459">
        <f t="shared" si="90"/>
        <v>0.2579745</v>
      </c>
      <c r="W1459">
        <f t="shared" si="91"/>
        <v>0.45029107500000004</v>
      </c>
    </row>
    <row r="1460" spans="1:23" x14ac:dyDescent="0.25">
      <c r="A1460" t="s">
        <v>5231</v>
      </c>
      <c r="B1460" s="1">
        <v>43124</v>
      </c>
      <c r="C1460" t="s">
        <v>5232</v>
      </c>
      <c r="D1460" t="s">
        <v>4504</v>
      </c>
      <c r="E1460" t="s">
        <v>5233</v>
      </c>
      <c r="F1460" s="1">
        <v>43122</v>
      </c>
      <c r="G1460">
        <v>1</v>
      </c>
      <c r="H1460">
        <v>369007</v>
      </c>
      <c r="I1460">
        <v>3091</v>
      </c>
      <c r="J1460">
        <v>847</v>
      </c>
      <c r="K1460">
        <v>787</v>
      </c>
      <c r="L1460" t="b">
        <v>0</v>
      </c>
      <c r="M1460" t="b">
        <v>0</v>
      </c>
      <c r="N1460" t="b">
        <v>0</v>
      </c>
      <c r="O1460">
        <v>2</v>
      </c>
      <c r="P1460">
        <v>2</v>
      </c>
      <c r="Q1460" s="2">
        <v>0.01</v>
      </c>
      <c r="R1460" s="2">
        <v>0</v>
      </c>
      <c r="S1460" s="2">
        <v>0</v>
      </c>
      <c r="T1460">
        <f t="shared" si="88"/>
        <v>0.4</v>
      </c>
      <c r="U1460">
        <f t="shared" si="89"/>
        <v>1.6</v>
      </c>
      <c r="V1460">
        <f t="shared" si="90"/>
        <v>0.28450350000000002</v>
      </c>
      <c r="W1460">
        <f t="shared" si="91"/>
        <v>0.65957622500000002</v>
      </c>
    </row>
    <row r="1461" spans="1:23" x14ac:dyDescent="0.25">
      <c r="A1461" t="s">
        <v>5234</v>
      </c>
      <c r="B1461" s="1">
        <v>43209</v>
      </c>
      <c r="C1461" t="s">
        <v>5235</v>
      </c>
      <c r="D1461" t="s">
        <v>5236</v>
      </c>
      <c r="E1461" t="s">
        <v>5237</v>
      </c>
      <c r="F1461" s="1">
        <v>43190</v>
      </c>
      <c r="G1461">
        <v>1</v>
      </c>
      <c r="H1461">
        <v>2714802</v>
      </c>
      <c r="I1461">
        <v>39153</v>
      </c>
      <c r="J1461">
        <v>2691</v>
      </c>
      <c r="K1461">
        <v>2094</v>
      </c>
      <c r="L1461" t="b">
        <v>0</v>
      </c>
      <c r="M1461" t="b">
        <v>0</v>
      </c>
      <c r="N1461" t="b">
        <v>0</v>
      </c>
      <c r="O1461">
        <v>19</v>
      </c>
      <c r="P1461">
        <v>11</v>
      </c>
      <c r="Q1461" s="2">
        <v>0.01</v>
      </c>
      <c r="R1461" s="2">
        <v>0</v>
      </c>
      <c r="S1461" s="2">
        <v>0</v>
      </c>
      <c r="T1461">
        <f t="shared" si="88"/>
        <v>0.4</v>
      </c>
      <c r="U1461">
        <f t="shared" si="89"/>
        <v>7.2000000000000011</v>
      </c>
      <c r="V1461">
        <f t="shared" si="90"/>
        <v>1.4574009999999999</v>
      </c>
      <c r="W1461">
        <f t="shared" si="91"/>
        <v>2.4700903500000004</v>
      </c>
    </row>
    <row r="1462" spans="1:23" x14ac:dyDescent="0.25">
      <c r="A1462" t="s">
        <v>5238</v>
      </c>
      <c r="B1462" s="1">
        <v>43076</v>
      </c>
      <c r="C1462" t="s">
        <v>5239</v>
      </c>
      <c r="D1462" t="s">
        <v>5240</v>
      </c>
      <c r="E1462" t="s">
        <v>5241</v>
      </c>
      <c r="F1462" s="1">
        <v>43071</v>
      </c>
      <c r="G1462">
        <v>1</v>
      </c>
      <c r="H1462">
        <v>3237</v>
      </c>
      <c r="I1462">
        <v>161</v>
      </c>
      <c r="J1462">
        <v>2</v>
      </c>
      <c r="K1462">
        <v>35</v>
      </c>
      <c r="L1462" t="b">
        <v>0</v>
      </c>
      <c r="M1462" t="b">
        <v>0</v>
      </c>
      <c r="N1462" t="b">
        <v>0</v>
      </c>
      <c r="O1462">
        <v>5</v>
      </c>
      <c r="P1462">
        <v>1</v>
      </c>
      <c r="Q1462" s="2">
        <v>0.05</v>
      </c>
      <c r="R1462" s="2">
        <v>0</v>
      </c>
      <c r="S1462" s="2">
        <v>0.01</v>
      </c>
      <c r="T1462">
        <f t="shared" si="88"/>
        <v>0.4</v>
      </c>
      <c r="U1462">
        <f t="shared" si="89"/>
        <v>0</v>
      </c>
      <c r="V1462">
        <f t="shared" si="90"/>
        <v>0.75161850000000008</v>
      </c>
      <c r="W1462">
        <f t="shared" si="91"/>
        <v>0.42306647500000005</v>
      </c>
    </row>
    <row r="1463" spans="1:23" x14ac:dyDescent="0.25">
      <c r="A1463" t="s">
        <v>5242</v>
      </c>
      <c r="B1463" s="1">
        <v>43151</v>
      </c>
      <c r="C1463" t="s">
        <v>5243</v>
      </c>
      <c r="D1463" t="s">
        <v>355</v>
      </c>
      <c r="E1463" t="s">
        <v>5244</v>
      </c>
      <c r="F1463" s="1">
        <v>43147</v>
      </c>
      <c r="G1463">
        <v>1</v>
      </c>
      <c r="H1463">
        <v>3598002</v>
      </c>
      <c r="I1463">
        <v>53461</v>
      </c>
      <c r="J1463">
        <v>1758</v>
      </c>
      <c r="K1463">
        <v>2768</v>
      </c>
      <c r="L1463" t="b">
        <v>0</v>
      </c>
      <c r="M1463" t="b">
        <v>0</v>
      </c>
      <c r="N1463" t="b">
        <v>0</v>
      </c>
      <c r="O1463">
        <v>4</v>
      </c>
      <c r="P1463">
        <v>3</v>
      </c>
      <c r="Q1463" s="2">
        <v>0.01</v>
      </c>
      <c r="R1463" s="2">
        <v>0</v>
      </c>
      <c r="S1463" s="2">
        <v>0</v>
      </c>
      <c r="T1463">
        <f t="shared" si="88"/>
        <v>0.4</v>
      </c>
      <c r="U1463">
        <f t="shared" si="89"/>
        <v>2.2000000000000002</v>
      </c>
      <c r="V1463">
        <f t="shared" si="90"/>
        <v>1.8990009999999999</v>
      </c>
      <c r="W1463">
        <f t="shared" si="91"/>
        <v>1.37465035</v>
      </c>
    </row>
    <row r="1464" spans="1:23" x14ac:dyDescent="0.25">
      <c r="A1464" t="s">
        <v>5245</v>
      </c>
      <c r="B1464" s="1">
        <v>43197</v>
      </c>
      <c r="C1464" t="s">
        <v>5246</v>
      </c>
      <c r="D1464" t="s">
        <v>515</v>
      </c>
      <c r="E1464" t="s">
        <v>5247</v>
      </c>
      <c r="F1464" s="1">
        <v>43192</v>
      </c>
      <c r="G1464">
        <v>1</v>
      </c>
      <c r="H1464">
        <v>921172</v>
      </c>
      <c r="I1464">
        <v>23938</v>
      </c>
      <c r="J1464">
        <v>482</v>
      </c>
      <c r="K1464">
        <v>1722</v>
      </c>
      <c r="L1464" t="b">
        <v>0</v>
      </c>
      <c r="M1464" t="b">
        <v>0</v>
      </c>
      <c r="N1464" t="b">
        <v>0</v>
      </c>
      <c r="O1464">
        <v>5</v>
      </c>
      <c r="P1464">
        <v>4</v>
      </c>
      <c r="Q1464" s="2">
        <v>0.03</v>
      </c>
      <c r="R1464" s="2">
        <v>0</v>
      </c>
      <c r="S1464" s="2">
        <v>0</v>
      </c>
      <c r="T1464">
        <f t="shared" si="88"/>
        <v>0.4</v>
      </c>
      <c r="U1464">
        <f t="shared" si="89"/>
        <v>3</v>
      </c>
      <c r="V1464">
        <f t="shared" si="90"/>
        <v>0.76058599999999998</v>
      </c>
      <c r="W1464">
        <f t="shared" si="91"/>
        <v>1.1762051</v>
      </c>
    </row>
    <row r="1465" spans="1:23" x14ac:dyDescent="0.25">
      <c r="A1465" t="s">
        <v>5248</v>
      </c>
      <c r="B1465" s="1">
        <v>43061</v>
      </c>
      <c r="C1465" t="s">
        <v>5249</v>
      </c>
      <c r="D1465" t="s">
        <v>722</v>
      </c>
      <c r="E1465" t="s">
        <v>5250</v>
      </c>
      <c r="F1465" s="1">
        <v>43059</v>
      </c>
      <c r="G1465">
        <v>1</v>
      </c>
      <c r="H1465">
        <v>522265</v>
      </c>
      <c r="I1465">
        <v>25431</v>
      </c>
      <c r="J1465">
        <v>802</v>
      </c>
      <c r="K1465">
        <v>1171</v>
      </c>
      <c r="L1465" t="b">
        <v>0</v>
      </c>
      <c r="M1465" t="b">
        <v>0</v>
      </c>
      <c r="N1465" t="b">
        <v>0</v>
      </c>
      <c r="O1465">
        <v>2</v>
      </c>
      <c r="P1465">
        <v>2</v>
      </c>
      <c r="Q1465" s="2">
        <v>0.05</v>
      </c>
      <c r="R1465" s="2">
        <v>0</v>
      </c>
      <c r="S1465" s="2">
        <v>0</v>
      </c>
      <c r="T1465">
        <f t="shared" si="88"/>
        <v>0.4</v>
      </c>
      <c r="U1465">
        <f t="shared" si="89"/>
        <v>1.6</v>
      </c>
      <c r="V1465">
        <f t="shared" si="90"/>
        <v>0.7611325000000001</v>
      </c>
      <c r="W1465">
        <f t="shared" si="91"/>
        <v>0.82639637500000007</v>
      </c>
    </row>
    <row r="1466" spans="1:23" x14ac:dyDescent="0.25">
      <c r="A1466" t="s">
        <v>5251</v>
      </c>
      <c r="B1466" s="1">
        <v>43235</v>
      </c>
      <c r="C1466" t="s">
        <v>5252</v>
      </c>
      <c r="D1466" t="s">
        <v>274</v>
      </c>
      <c r="E1466" t="s">
        <v>5253</v>
      </c>
      <c r="F1466" s="1">
        <v>43210</v>
      </c>
      <c r="G1466">
        <v>1</v>
      </c>
      <c r="H1466">
        <v>176709</v>
      </c>
      <c r="I1466">
        <v>5043</v>
      </c>
      <c r="J1466">
        <v>223</v>
      </c>
      <c r="K1466">
        <v>746</v>
      </c>
      <c r="L1466" t="b">
        <v>0</v>
      </c>
      <c r="M1466" t="b">
        <v>0</v>
      </c>
      <c r="N1466" t="b">
        <v>0</v>
      </c>
      <c r="O1466">
        <v>25</v>
      </c>
      <c r="P1466">
        <v>10</v>
      </c>
      <c r="Q1466" s="2">
        <v>0.03</v>
      </c>
      <c r="R1466" s="2">
        <v>0</v>
      </c>
      <c r="S1466" s="2">
        <v>0</v>
      </c>
      <c r="T1466">
        <f t="shared" si="88"/>
        <v>0.4</v>
      </c>
      <c r="U1466">
        <f t="shared" si="89"/>
        <v>5</v>
      </c>
      <c r="V1466">
        <f t="shared" si="90"/>
        <v>0.38835449999999999</v>
      </c>
      <c r="W1466">
        <f t="shared" si="91"/>
        <v>1.5459240750000001</v>
      </c>
    </row>
    <row r="1467" spans="1:23" x14ac:dyDescent="0.25">
      <c r="A1467" t="s">
        <v>5254</v>
      </c>
      <c r="B1467" s="1">
        <v>43065</v>
      </c>
      <c r="C1467" t="s">
        <v>5255</v>
      </c>
      <c r="D1467" t="s">
        <v>5256</v>
      </c>
      <c r="E1467" t="s">
        <v>5257</v>
      </c>
      <c r="F1467" s="1">
        <v>43056</v>
      </c>
      <c r="G1467">
        <v>1</v>
      </c>
      <c r="H1467">
        <v>8076063</v>
      </c>
      <c r="I1467">
        <v>214451</v>
      </c>
      <c r="J1467">
        <v>2661</v>
      </c>
      <c r="K1467">
        <v>5863</v>
      </c>
      <c r="L1467" t="b">
        <v>0</v>
      </c>
      <c r="M1467" t="b">
        <v>0</v>
      </c>
      <c r="N1467" t="b">
        <v>0</v>
      </c>
      <c r="O1467">
        <v>9</v>
      </c>
      <c r="P1467">
        <v>9</v>
      </c>
      <c r="Q1467" s="2">
        <v>0.03</v>
      </c>
      <c r="R1467" s="2">
        <v>0</v>
      </c>
      <c r="S1467" s="2">
        <v>0</v>
      </c>
      <c r="T1467">
        <f t="shared" si="88"/>
        <v>0.4</v>
      </c>
      <c r="U1467">
        <f t="shared" si="89"/>
        <v>7.2</v>
      </c>
      <c r="V1467">
        <f t="shared" si="90"/>
        <v>4.3380314999999996</v>
      </c>
      <c r="W1467">
        <f t="shared" si="91"/>
        <v>3.478311025</v>
      </c>
    </row>
    <row r="1468" spans="1:23" x14ac:dyDescent="0.25">
      <c r="A1468" t="s">
        <v>5258</v>
      </c>
      <c r="B1468" s="1">
        <v>43160</v>
      </c>
      <c r="C1468" t="s">
        <v>5259</v>
      </c>
      <c r="D1468" t="s">
        <v>5260</v>
      </c>
      <c r="E1468" t="s">
        <v>5261</v>
      </c>
      <c r="F1468" s="1">
        <v>43157</v>
      </c>
      <c r="G1468">
        <v>1</v>
      </c>
      <c r="H1468">
        <v>19177871</v>
      </c>
      <c r="I1468">
        <v>356298</v>
      </c>
      <c r="J1468">
        <v>12457</v>
      </c>
      <c r="K1468">
        <v>19735</v>
      </c>
      <c r="L1468" t="b">
        <v>0</v>
      </c>
      <c r="M1468" t="b">
        <v>0</v>
      </c>
      <c r="N1468" t="b">
        <v>0</v>
      </c>
      <c r="O1468">
        <v>3</v>
      </c>
      <c r="P1468">
        <v>4</v>
      </c>
      <c r="Q1468" s="2">
        <v>0.02</v>
      </c>
      <c r="R1468" s="2">
        <v>0</v>
      </c>
      <c r="S1468" s="2">
        <v>0</v>
      </c>
      <c r="T1468">
        <f t="shared" si="88"/>
        <v>0.4</v>
      </c>
      <c r="U1468">
        <f t="shared" si="89"/>
        <v>3.4000000000000004</v>
      </c>
      <c r="V1468">
        <f t="shared" si="90"/>
        <v>9.7889354999999991</v>
      </c>
      <c r="W1468">
        <f t="shared" si="91"/>
        <v>4.4361274249999996</v>
      </c>
    </row>
    <row r="1469" spans="1:23" x14ac:dyDescent="0.25">
      <c r="A1469" t="s">
        <v>5262</v>
      </c>
      <c r="B1469" s="1">
        <v>43080</v>
      </c>
      <c r="C1469" t="s">
        <v>5263</v>
      </c>
      <c r="D1469" t="s">
        <v>2498</v>
      </c>
      <c r="E1469" t="s">
        <v>5264</v>
      </c>
      <c r="F1469" s="1">
        <v>43074</v>
      </c>
      <c r="G1469">
        <v>1</v>
      </c>
      <c r="H1469">
        <v>303174</v>
      </c>
      <c r="I1469">
        <v>9607</v>
      </c>
      <c r="J1469">
        <v>245</v>
      </c>
      <c r="K1469">
        <v>170</v>
      </c>
      <c r="L1469" t="b">
        <v>0</v>
      </c>
      <c r="M1469" t="b">
        <v>0</v>
      </c>
      <c r="N1469" t="b">
        <v>0</v>
      </c>
      <c r="O1469">
        <v>6</v>
      </c>
      <c r="P1469">
        <v>6</v>
      </c>
      <c r="Q1469" s="2">
        <v>0.03</v>
      </c>
      <c r="R1469" s="2">
        <v>0</v>
      </c>
      <c r="S1469" s="2">
        <v>0</v>
      </c>
      <c r="T1469">
        <f t="shared" si="88"/>
        <v>0.4</v>
      </c>
      <c r="U1469">
        <f t="shared" si="89"/>
        <v>4.8000000000000007</v>
      </c>
      <c r="V1469">
        <f t="shared" si="90"/>
        <v>0.45158699999999996</v>
      </c>
      <c r="W1469">
        <f t="shared" si="91"/>
        <v>1.5180554500000003</v>
      </c>
    </row>
    <row r="1470" spans="1:23" x14ac:dyDescent="0.25">
      <c r="A1470" t="s">
        <v>5265</v>
      </c>
      <c r="B1470" s="1">
        <v>43068</v>
      </c>
      <c r="C1470" t="s">
        <v>5266</v>
      </c>
      <c r="D1470" t="s">
        <v>3986</v>
      </c>
      <c r="E1470" t="s">
        <v>5267</v>
      </c>
      <c r="F1470" s="1">
        <v>43060</v>
      </c>
      <c r="G1470">
        <v>1</v>
      </c>
      <c r="H1470">
        <v>536419</v>
      </c>
      <c r="I1470">
        <v>32725</v>
      </c>
      <c r="J1470">
        <v>1575</v>
      </c>
      <c r="K1470">
        <v>3814</v>
      </c>
      <c r="L1470" t="b">
        <v>0</v>
      </c>
      <c r="M1470" t="b">
        <v>0</v>
      </c>
      <c r="N1470" t="b">
        <v>0</v>
      </c>
      <c r="O1470">
        <v>8</v>
      </c>
      <c r="P1470">
        <v>8</v>
      </c>
      <c r="Q1470" s="2">
        <v>0.06</v>
      </c>
      <c r="R1470" s="2">
        <v>0</v>
      </c>
      <c r="S1470" s="2">
        <v>0.01</v>
      </c>
      <c r="T1470">
        <f t="shared" si="88"/>
        <v>0.4</v>
      </c>
      <c r="U1470">
        <f t="shared" si="89"/>
        <v>6.4</v>
      </c>
      <c r="V1470">
        <f t="shared" si="90"/>
        <v>1.1182094999999999</v>
      </c>
      <c r="W1470">
        <f t="shared" si="91"/>
        <v>2.1513733250000002</v>
      </c>
    </row>
    <row r="1471" spans="1:23" x14ac:dyDescent="0.25">
      <c r="A1471" t="s">
        <v>5268</v>
      </c>
      <c r="B1471" s="1">
        <v>43165</v>
      </c>
      <c r="C1471" t="s">
        <v>5269</v>
      </c>
      <c r="D1471" t="s">
        <v>3021</v>
      </c>
      <c r="E1471" t="s">
        <v>5270</v>
      </c>
      <c r="F1471" s="1">
        <v>43153</v>
      </c>
      <c r="G1471">
        <v>1</v>
      </c>
      <c r="H1471">
        <v>3021666</v>
      </c>
      <c r="I1471">
        <v>165337</v>
      </c>
      <c r="J1471">
        <v>2113</v>
      </c>
      <c r="K1471">
        <v>12582</v>
      </c>
      <c r="L1471" t="b">
        <v>0</v>
      </c>
      <c r="M1471" t="b">
        <v>0</v>
      </c>
      <c r="N1471" t="b">
        <v>0</v>
      </c>
      <c r="O1471">
        <v>12</v>
      </c>
      <c r="P1471">
        <v>13</v>
      </c>
      <c r="Q1471" s="2">
        <v>0.05</v>
      </c>
      <c r="R1471" s="2">
        <v>0</v>
      </c>
      <c r="S1471" s="2">
        <v>0</v>
      </c>
      <c r="T1471">
        <f t="shared" si="88"/>
        <v>0.4</v>
      </c>
      <c r="U1471">
        <f t="shared" si="89"/>
        <v>10.6</v>
      </c>
      <c r="V1471">
        <f t="shared" si="90"/>
        <v>2.0108329999999999</v>
      </c>
      <c r="W1471">
        <f t="shared" si="91"/>
        <v>3.5137915500000001</v>
      </c>
    </row>
    <row r="1472" spans="1:23" x14ac:dyDescent="0.25">
      <c r="A1472" t="s">
        <v>5271</v>
      </c>
      <c r="B1472" s="1">
        <v>43144</v>
      </c>
      <c r="C1472" t="s">
        <v>5272</v>
      </c>
      <c r="D1472" t="s">
        <v>1125</v>
      </c>
      <c r="E1472" t="s">
        <v>5273</v>
      </c>
      <c r="F1472" s="1">
        <v>43141</v>
      </c>
      <c r="G1472">
        <v>1</v>
      </c>
      <c r="H1472">
        <v>467230</v>
      </c>
      <c r="I1472">
        <v>2547</v>
      </c>
      <c r="J1472">
        <v>2443</v>
      </c>
      <c r="K1472">
        <v>1326</v>
      </c>
      <c r="L1472" t="b">
        <v>0</v>
      </c>
      <c r="M1472" t="b">
        <v>0</v>
      </c>
      <c r="N1472" t="b">
        <v>0</v>
      </c>
      <c r="O1472">
        <v>3</v>
      </c>
      <c r="P1472">
        <v>3</v>
      </c>
      <c r="Q1472" s="2">
        <v>0.01</v>
      </c>
      <c r="R1472" s="2">
        <v>-0.01</v>
      </c>
      <c r="S1472" s="2">
        <v>0</v>
      </c>
      <c r="T1472">
        <f t="shared" si="88"/>
        <v>0.4</v>
      </c>
      <c r="U1472">
        <f t="shared" si="89"/>
        <v>2.4000000000000004</v>
      </c>
      <c r="V1472">
        <f t="shared" si="90"/>
        <v>0.183615</v>
      </c>
      <c r="W1472">
        <f t="shared" si="91"/>
        <v>0.82426525000000006</v>
      </c>
    </row>
    <row r="1473" spans="1:23" x14ac:dyDescent="0.25">
      <c r="A1473" t="s">
        <v>5274</v>
      </c>
      <c r="B1473" s="1">
        <v>43056</v>
      </c>
      <c r="C1473" t="s">
        <v>5275</v>
      </c>
      <c r="D1473" t="s">
        <v>5276</v>
      </c>
      <c r="E1473" t="s">
        <v>5277</v>
      </c>
      <c r="F1473" s="1">
        <v>43050</v>
      </c>
      <c r="G1473">
        <v>1</v>
      </c>
      <c r="H1473">
        <v>227162</v>
      </c>
      <c r="I1473">
        <v>4836</v>
      </c>
      <c r="J1473">
        <v>60</v>
      </c>
      <c r="K1473">
        <v>268</v>
      </c>
      <c r="L1473" t="b">
        <v>0</v>
      </c>
      <c r="M1473" t="b">
        <v>0</v>
      </c>
      <c r="N1473" t="b">
        <v>0</v>
      </c>
      <c r="O1473">
        <v>6</v>
      </c>
      <c r="P1473">
        <v>3</v>
      </c>
      <c r="Q1473" s="2">
        <v>0.02</v>
      </c>
      <c r="R1473" s="2">
        <v>0</v>
      </c>
      <c r="S1473" s="2">
        <v>0</v>
      </c>
      <c r="T1473">
        <f t="shared" si="88"/>
        <v>0.4</v>
      </c>
      <c r="U1473">
        <f t="shared" si="89"/>
        <v>1.8000000000000003</v>
      </c>
      <c r="V1473">
        <f t="shared" si="90"/>
        <v>0.313581</v>
      </c>
      <c r="W1473">
        <f t="shared" si="91"/>
        <v>0.71975335000000007</v>
      </c>
    </row>
    <row r="1474" spans="1:23" x14ac:dyDescent="0.25">
      <c r="A1474" t="s">
        <v>5278</v>
      </c>
      <c r="B1474" s="1">
        <v>43127</v>
      </c>
      <c r="C1474" t="s">
        <v>5279</v>
      </c>
      <c r="D1474" t="s">
        <v>509</v>
      </c>
      <c r="E1474" t="s">
        <v>5280</v>
      </c>
      <c r="F1474" s="1">
        <v>43120</v>
      </c>
      <c r="G1474">
        <v>1</v>
      </c>
      <c r="H1474">
        <v>335365</v>
      </c>
      <c r="I1474">
        <v>12576</v>
      </c>
      <c r="J1474">
        <v>234</v>
      </c>
      <c r="K1474">
        <v>818</v>
      </c>
      <c r="L1474" t="b">
        <v>0</v>
      </c>
      <c r="M1474" t="b">
        <v>0</v>
      </c>
      <c r="N1474" t="b">
        <v>0</v>
      </c>
      <c r="O1474">
        <v>7</v>
      </c>
      <c r="P1474">
        <v>6</v>
      </c>
      <c r="Q1474" s="2">
        <v>0.04</v>
      </c>
      <c r="R1474" s="2">
        <v>0</v>
      </c>
      <c r="S1474" s="2">
        <v>0</v>
      </c>
      <c r="T1474">
        <f t="shared" ref="T1474:T1537" si="92">G1474*0.4</f>
        <v>0.4</v>
      </c>
      <c r="U1474">
        <f t="shared" ref="U1474:U1537" si="93">-0.2*(O1474-P1474)+0.8*P1474</f>
        <v>4.6000000000000005</v>
      </c>
      <c r="V1474">
        <f t="shared" ref="V1474:V1537" si="94">0.5*H1474*0.000001+0.1*Q1474*100+100*0.15*R1474+100*0.25*S1474</f>
        <v>0.56768249999999998</v>
      </c>
      <c r="W1474">
        <f t="shared" ref="W1474:W1537" si="95">0.4*T1474+0.25*U1474+0.35*V1474</f>
        <v>1.508688875</v>
      </c>
    </row>
    <row r="1475" spans="1:23" x14ac:dyDescent="0.25">
      <c r="A1475" t="s">
        <v>5281</v>
      </c>
      <c r="B1475" s="1">
        <v>43146</v>
      </c>
      <c r="C1475" t="s">
        <v>5282</v>
      </c>
      <c r="D1475" t="s">
        <v>625</v>
      </c>
      <c r="E1475" t="s">
        <v>5283</v>
      </c>
      <c r="F1475" s="1">
        <v>43138</v>
      </c>
      <c r="G1475">
        <v>1</v>
      </c>
      <c r="H1475">
        <v>96463</v>
      </c>
      <c r="I1475">
        <v>307</v>
      </c>
      <c r="J1475">
        <v>261</v>
      </c>
      <c r="K1475">
        <v>832</v>
      </c>
      <c r="L1475" t="b">
        <v>0</v>
      </c>
      <c r="M1475" t="b">
        <v>0</v>
      </c>
      <c r="N1475" t="b">
        <v>0</v>
      </c>
      <c r="O1475">
        <v>8</v>
      </c>
      <c r="P1475">
        <v>6</v>
      </c>
      <c r="Q1475" s="2">
        <v>0</v>
      </c>
      <c r="R1475" s="2">
        <v>0</v>
      </c>
      <c r="S1475" s="2">
        <v>0.01</v>
      </c>
      <c r="T1475">
        <f t="shared" si="92"/>
        <v>0.4</v>
      </c>
      <c r="U1475">
        <f t="shared" si="93"/>
        <v>4.4000000000000004</v>
      </c>
      <c r="V1475">
        <f t="shared" si="94"/>
        <v>0.29823149999999998</v>
      </c>
      <c r="W1475">
        <f t="shared" si="95"/>
        <v>1.3643810250000001</v>
      </c>
    </row>
    <row r="1476" spans="1:23" x14ac:dyDescent="0.25">
      <c r="A1476" t="s">
        <v>5284</v>
      </c>
      <c r="B1476" s="1">
        <v>43129</v>
      </c>
      <c r="C1476" t="s">
        <v>5285</v>
      </c>
      <c r="D1476" t="s">
        <v>5286</v>
      </c>
      <c r="E1476" t="s">
        <v>5287</v>
      </c>
      <c r="F1476" s="1">
        <v>43122</v>
      </c>
      <c r="G1476">
        <v>1</v>
      </c>
      <c r="H1476">
        <v>838711</v>
      </c>
      <c r="I1476">
        <v>28478</v>
      </c>
      <c r="J1476">
        <v>502</v>
      </c>
      <c r="K1476">
        <v>1471</v>
      </c>
      <c r="L1476" t="b">
        <v>0</v>
      </c>
      <c r="M1476" t="b">
        <v>0</v>
      </c>
      <c r="N1476" t="b">
        <v>0</v>
      </c>
      <c r="O1476">
        <v>7</v>
      </c>
      <c r="P1476">
        <v>6</v>
      </c>
      <c r="Q1476" s="2">
        <v>0.03</v>
      </c>
      <c r="R1476" s="2">
        <v>0</v>
      </c>
      <c r="S1476" s="2">
        <v>0</v>
      </c>
      <c r="T1476">
        <f t="shared" si="92"/>
        <v>0.4</v>
      </c>
      <c r="U1476">
        <f t="shared" si="93"/>
        <v>4.6000000000000005</v>
      </c>
      <c r="V1476">
        <f t="shared" si="94"/>
        <v>0.71935550000000004</v>
      </c>
      <c r="W1476">
        <f t="shared" si="95"/>
        <v>1.5617744250000001</v>
      </c>
    </row>
    <row r="1477" spans="1:23" x14ac:dyDescent="0.25">
      <c r="A1477" t="s">
        <v>5288</v>
      </c>
      <c r="B1477" s="1">
        <v>43265</v>
      </c>
      <c r="C1477" t="s">
        <v>5289</v>
      </c>
      <c r="D1477" t="s">
        <v>5290</v>
      </c>
      <c r="E1477" t="s">
        <v>5291</v>
      </c>
      <c r="F1477" s="1">
        <v>43250</v>
      </c>
      <c r="G1477">
        <v>1</v>
      </c>
      <c r="H1477">
        <v>483082</v>
      </c>
      <c r="I1477">
        <v>12660</v>
      </c>
      <c r="J1477">
        <v>326</v>
      </c>
      <c r="K1477">
        <v>726</v>
      </c>
      <c r="L1477" t="b">
        <v>0</v>
      </c>
      <c r="M1477" t="b">
        <v>0</v>
      </c>
      <c r="N1477" t="b">
        <v>0</v>
      </c>
      <c r="O1477">
        <v>15</v>
      </c>
      <c r="P1477">
        <v>12</v>
      </c>
      <c r="Q1477" s="2">
        <v>0.03</v>
      </c>
      <c r="R1477" s="2">
        <v>0</v>
      </c>
      <c r="S1477" s="2">
        <v>0</v>
      </c>
      <c r="T1477">
        <f t="shared" si="92"/>
        <v>0.4</v>
      </c>
      <c r="U1477">
        <f t="shared" si="93"/>
        <v>9.0000000000000018</v>
      </c>
      <c r="V1477">
        <f t="shared" si="94"/>
        <v>0.54154099999999994</v>
      </c>
      <c r="W1477">
        <f t="shared" si="95"/>
        <v>2.5995393500000006</v>
      </c>
    </row>
    <row r="1478" spans="1:23" x14ac:dyDescent="0.25">
      <c r="A1478" t="s">
        <v>5292</v>
      </c>
      <c r="B1478" s="1">
        <v>43087</v>
      </c>
      <c r="C1478" t="s">
        <v>5293</v>
      </c>
      <c r="D1478" t="s">
        <v>936</v>
      </c>
      <c r="E1478" t="s">
        <v>5294</v>
      </c>
      <c r="F1478" s="1">
        <v>43084</v>
      </c>
      <c r="G1478">
        <v>1</v>
      </c>
      <c r="H1478">
        <v>12039</v>
      </c>
      <c r="I1478">
        <v>112</v>
      </c>
      <c r="J1478">
        <v>91</v>
      </c>
      <c r="K1478">
        <v>253</v>
      </c>
      <c r="L1478" t="b">
        <v>0</v>
      </c>
      <c r="M1478" t="b">
        <v>0</v>
      </c>
      <c r="N1478" t="b">
        <v>0</v>
      </c>
      <c r="O1478">
        <v>3</v>
      </c>
      <c r="P1478">
        <v>2</v>
      </c>
      <c r="Q1478" s="2">
        <v>0.01</v>
      </c>
      <c r="R1478" s="2">
        <v>-0.01</v>
      </c>
      <c r="S1478" s="2">
        <v>0.02</v>
      </c>
      <c r="T1478">
        <f t="shared" si="92"/>
        <v>0.4</v>
      </c>
      <c r="U1478">
        <f t="shared" si="93"/>
        <v>1.4000000000000001</v>
      </c>
      <c r="V1478">
        <f t="shared" si="94"/>
        <v>0.45601950000000002</v>
      </c>
      <c r="W1478">
        <f t="shared" si="95"/>
        <v>0.66960682500000002</v>
      </c>
    </row>
    <row r="1479" spans="1:23" x14ac:dyDescent="0.25">
      <c r="A1479" t="s">
        <v>5295</v>
      </c>
      <c r="B1479" s="1">
        <v>43215</v>
      </c>
      <c r="C1479" t="s">
        <v>5296</v>
      </c>
      <c r="D1479" t="s">
        <v>1162</v>
      </c>
      <c r="E1479" t="s">
        <v>5297</v>
      </c>
      <c r="F1479" s="1">
        <v>43202</v>
      </c>
      <c r="G1479">
        <v>1</v>
      </c>
      <c r="H1479">
        <v>1594965</v>
      </c>
      <c r="I1479">
        <v>23769</v>
      </c>
      <c r="J1479">
        <v>440</v>
      </c>
      <c r="K1479">
        <v>867</v>
      </c>
      <c r="L1479" t="b">
        <v>0</v>
      </c>
      <c r="M1479" t="b">
        <v>0</v>
      </c>
      <c r="N1479" t="b">
        <v>0</v>
      </c>
      <c r="O1479">
        <v>13</v>
      </c>
      <c r="P1479">
        <v>12</v>
      </c>
      <c r="Q1479" s="2">
        <v>0.01</v>
      </c>
      <c r="R1479" s="2">
        <v>0</v>
      </c>
      <c r="S1479" s="2">
        <v>0</v>
      </c>
      <c r="T1479">
        <f t="shared" si="92"/>
        <v>0.4</v>
      </c>
      <c r="U1479">
        <f t="shared" si="93"/>
        <v>9.4000000000000021</v>
      </c>
      <c r="V1479">
        <f t="shared" si="94"/>
        <v>0.89748249999999996</v>
      </c>
      <c r="W1479">
        <f t="shared" si="95"/>
        <v>2.8241188750000008</v>
      </c>
    </row>
    <row r="1480" spans="1:23" x14ac:dyDescent="0.25">
      <c r="A1480" t="s">
        <v>5298</v>
      </c>
      <c r="B1480" s="1">
        <v>43235</v>
      </c>
      <c r="C1480" t="s">
        <v>5299</v>
      </c>
      <c r="D1480" t="s">
        <v>5300</v>
      </c>
      <c r="E1480" t="s">
        <v>5301</v>
      </c>
      <c r="F1480" s="1">
        <v>43209</v>
      </c>
      <c r="G1480">
        <v>1</v>
      </c>
      <c r="H1480">
        <v>1422262</v>
      </c>
      <c r="I1480">
        <v>42315</v>
      </c>
      <c r="J1480">
        <v>4271</v>
      </c>
      <c r="K1480">
        <v>6373</v>
      </c>
      <c r="L1480" t="b">
        <v>0</v>
      </c>
      <c r="M1480" t="b">
        <v>0</v>
      </c>
      <c r="N1480" t="b">
        <v>0</v>
      </c>
      <c r="O1480">
        <v>26</v>
      </c>
      <c r="P1480">
        <v>4</v>
      </c>
      <c r="Q1480" s="2">
        <v>0.03</v>
      </c>
      <c r="R1480" s="2">
        <v>0</v>
      </c>
      <c r="S1480" s="2">
        <v>0</v>
      </c>
      <c r="T1480">
        <f t="shared" si="92"/>
        <v>0.4</v>
      </c>
      <c r="U1480">
        <f t="shared" si="93"/>
        <v>-1.2000000000000002</v>
      </c>
      <c r="V1480">
        <f t="shared" si="94"/>
        <v>1.011131</v>
      </c>
      <c r="W1480">
        <f t="shared" si="95"/>
        <v>0.21389584999999994</v>
      </c>
    </row>
    <row r="1481" spans="1:23" x14ac:dyDescent="0.25">
      <c r="A1481" t="s">
        <v>5302</v>
      </c>
      <c r="B1481" s="1">
        <v>43109</v>
      </c>
      <c r="C1481" t="s">
        <v>5303</v>
      </c>
      <c r="D1481" t="s">
        <v>5304</v>
      </c>
      <c r="E1481" t="s">
        <v>5305</v>
      </c>
      <c r="F1481" s="1">
        <v>43101</v>
      </c>
      <c r="G1481">
        <v>1</v>
      </c>
      <c r="H1481">
        <v>1277105</v>
      </c>
      <c r="I1481">
        <v>33039</v>
      </c>
      <c r="J1481">
        <v>1491</v>
      </c>
      <c r="K1481">
        <v>2035</v>
      </c>
      <c r="L1481" t="b">
        <v>0</v>
      </c>
      <c r="M1481" t="b">
        <v>0</v>
      </c>
      <c r="N1481" t="b">
        <v>0</v>
      </c>
      <c r="O1481">
        <v>8</v>
      </c>
      <c r="P1481">
        <v>7</v>
      </c>
      <c r="Q1481" s="2">
        <v>0.03</v>
      </c>
      <c r="R1481" s="2">
        <v>0</v>
      </c>
      <c r="S1481" s="2">
        <v>0</v>
      </c>
      <c r="T1481">
        <f t="shared" si="92"/>
        <v>0.4</v>
      </c>
      <c r="U1481">
        <f t="shared" si="93"/>
        <v>5.4</v>
      </c>
      <c r="V1481">
        <f t="shared" si="94"/>
        <v>0.9385524999999999</v>
      </c>
      <c r="W1481">
        <f t="shared" si="95"/>
        <v>1.8384933750000001</v>
      </c>
    </row>
    <row r="1482" spans="1:23" x14ac:dyDescent="0.25">
      <c r="A1482" t="s">
        <v>5306</v>
      </c>
      <c r="B1482" s="1">
        <v>43083</v>
      </c>
      <c r="C1482" t="s">
        <v>5307</v>
      </c>
      <c r="D1482" t="s">
        <v>5308</v>
      </c>
      <c r="E1482" t="s">
        <v>5309</v>
      </c>
      <c r="F1482" s="1">
        <v>43077</v>
      </c>
      <c r="G1482">
        <v>1</v>
      </c>
      <c r="H1482">
        <v>1500852</v>
      </c>
      <c r="I1482">
        <v>28017</v>
      </c>
      <c r="J1482">
        <v>1658</v>
      </c>
      <c r="K1482">
        <v>1816</v>
      </c>
      <c r="L1482" t="b">
        <v>0</v>
      </c>
      <c r="M1482" t="b">
        <v>0</v>
      </c>
      <c r="N1482" t="b">
        <v>0</v>
      </c>
      <c r="O1482">
        <v>6</v>
      </c>
      <c r="P1482">
        <v>6</v>
      </c>
      <c r="Q1482" s="2">
        <v>0.02</v>
      </c>
      <c r="R1482" s="2">
        <v>0</v>
      </c>
      <c r="S1482" s="2">
        <v>0</v>
      </c>
      <c r="T1482">
        <f t="shared" si="92"/>
        <v>0.4</v>
      </c>
      <c r="U1482">
        <f t="shared" si="93"/>
        <v>4.8000000000000007</v>
      </c>
      <c r="V1482">
        <f t="shared" si="94"/>
        <v>0.95042599999999999</v>
      </c>
      <c r="W1482">
        <f t="shared" si="95"/>
        <v>1.6926491000000004</v>
      </c>
    </row>
    <row r="1483" spans="1:23" x14ac:dyDescent="0.25">
      <c r="A1483" t="s">
        <v>5310</v>
      </c>
      <c r="B1483" s="1">
        <v>43124</v>
      </c>
      <c r="C1483" t="s">
        <v>5311</v>
      </c>
      <c r="D1483" t="s">
        <v>4692</v>
      </c>
      <c r="E1483" t="s">
        <v>5312</v>
      </c>
      <c r="F1483" s="1">
        <v>43116</v>
      </c>
      <c r="G1483">
        <v>1</v>
      </c>
      <c r="H1483">
        <v>338709</v>
      </c>
      <c r="I1483">
        <v>9046</v>
      </c>
      <c r="J1483">
        <v>2327</v>
      </c>
      <c r="K1483">
        <v>4993</v>
      </c>
      <c r="L1483" t="b">
        <v>0</v>
      </c>
      <c r="M1483" t="b">
        <v>0</v>
      </c>
      <c r="N1483" t="b">
        <v>0</v>
      </c>
      <c r="O1483">
        <v>8</v>
      </c>
      <c r="P1483">
        <v>7</v>
      </c>
      <c r="Q1483" s="2">
        <v>0.03</v>
      </c>
      <c r="R1483" s="2">
        <v>-0.01</v>
      </c>
      <c r="S1483" s="2">
        <v>0.01</v>
      </c>
      <c r="T1483">
        <f t="shared" si="92"/>
        <v>0.4</v>
      </c>
      <c r="U1483">
        <f t="shared" si="93"/>
        <v>5.4</v>
      </c>
      <c r="V1483">
        <f t="shared" si="94"/>
        <v>0.56935449999999999</v>
      </c>
      <c r="W1483">
        <f t="shared" si="95"/>
        <v>1.7092740750000002</v>
      </c>
    </row>
    <row r="1484" spans="1:23" x14ac:dyDescent="0.25">
      <c r="A1484" t="s">
        <v>5313</v>
      </c>
      <c r="B1484" s="1">
        <v>43207</v>
      </c>
      <c r="C1484" t="s">
        <v>5314</v>
      </c>
      <c r="D1484" t="s">
        <v>632</v>
      </c>
      <c r="E1484" t="s">
        <v>5315</v>
      </c>
      <c r="F1484" s="1">
        <v>43205</v>
      </c>
      <c r="G1484">
        <v>1</v>
      </c>
      <c r="H1484">
        <v>1251402</v>
      </c>
      <c r="I1484">
        <v>18884</v>
      </c>
      <c r="J1484">
        <v>1604</v>
      </c>
      <c r="K1484">
        <v>2015</v>
      </c>
      <c r="L1484" t="b">
        <v>0</v>
      </c>
      <c r="M1484" t="b">
        <v>0</v>
      </c>
      <c r="N1484" t="b">
        <v>0</v>
      </c>
      <c r="O1484">
        <v>2</v>
      </c>
      <c r="P1484">
        <v>2</v>
      </c>
      <c r="Q1484" s="2">
        <v>0.02</v>
      </c>
      <c r="R1484" s="2">
        <v>0</v>
      </c>
      <c r="S1484" s="2">
        <v>0</v>
      </c>
      <c r="T1484">
        <f t="shared" si="92"/>
        <v>0.4</v>
      </c>
      <c r="U1484">
        <f t="shared" si="93"/>
        <v>1.6</v>
      </c>
      <c r="V1484">
        <f t="shared" si="94"/>
        <v>0.82570100000000002</v>
      </c>
      <c r="W1484">
        <f t="shared" si="95"/>
        <v>0.84899535000000004</v>
      </c>
    </row>
    <row r="1485" spans="1:23" x14ac:dyDescent="0.25">
      <c r="A1485" t="s">
        <v>5316</v>
      </c>
      <c r="B1485" s="1">
        <v>43174</v>
      </c>
      <c r="C1485" t="s">
        <v>5317</v>
      </c>
      <c r="D1485" t="s">
        <v>29</v>
      </c>
      <c r="E1485" t="s">
        <v>5318</v>
      </c>
      <c r="F1485" s="1">
        <v>43171</v>
      </c>
      <c r="G1485">
        <v>1</v>
      </c>
      <c r="H1485">
        <v>330955</v>
      </c>
      <c r="I1485">
        <v>14961</v>
      </c>
      <c r="J1485">
        <v>115</v>
      </c>
      <c r="K1485">
        <v>956</v>
      </c>
      <c r="L1485" t="b">
        <v>0</v>
      </c>
      <c r="M1485" t="b">
        <v>0</v>
      </c>
      <c r="N1485" t="b">
        <v>0</v>
      </c>
      <c r="O1485">
        <v>3</v>
      </c>
      <c r="P1485">
        <v>1</v>
      </c>
      <c r="Q1485" s="2">
        <v>0.05</v>
      </c>
      <c r="R1485" s="2">
        <v>0</v>
      </c>
      <c r="S1485" s="2">
        <v>0</v>
      </c>
      <c r="T1485">
        <f t="shared" si="92"/>
        <v>0.4</v>
      </c>
      <c r="U1485">
        <f t="shared" si="93"/>
        <v>0.4</v>
      </c>
      <c r="V1485">
        <f t="shared" si="94"/>
        <v>0.66547750000000017</v>
      </c>
      <c r="W1485">
        <f t="shared" si="95"/>
        <v>0.49291712500000007</v>
      </c>
    </row>
    <row r="1486" spans="1:23" x14ac:dyDescent="0.25">
      <c r="A1486" t="s">
        <v>5319</v>
      </c>
      <c r="B1486" s="1">
        <v>43243</v>
      </c>
      <c r="C1486" t="s">
        <v>5320</v>
      </c>
      <c r="D1486" t="s">
        <v>1769</v>
      </c>
      <c r="E1486" t="s">
        <v>5321</v>
      </c>
      <c r="F1486" s="1">
        <v>43223</v>
      </c>
      <c r="G1486">
        <v>1</v>
      </c>
      <c r="H1486">
        <v>32079687</v>
      </c>
      <c r="I1486">
        <v>867305</v>
      </c>
      <c r="J1486">
        <v>7688</v>
      </c>
      <c r="K1486">
        <v>40794</v>
      </c>
      <c r="L1486" t="b">
        <v>0</v>
      </c>
      <c r="M1486" t="b">
        <v>0</v>
      </c>
      <c r="N1486" t="b">
        <v>0</v>
      </c>
      <c r="O1486">
        <v>20</v>
      </c>
      <c r="P1486">
        <v>19</v>
      </c>
      <c r="Q1486" s="2">
        <v>0.03</v>
      </c>
      <c r="R1486" s="2">
        <v>0</v>
      </c>
      <c r="S1486" s="2">
        <v>0</v>
      </c>
      <c r="T1486">
        <f t="shared" si="92"/>
        <v>0.4</v>
      </c>
      <c r="U1486">
        <f t="shared" si="93"/>
        <v>15.000000000000002</v>
      </c>
      <c r="V1486">
        <f t="shared" si="94"/>
        <v>16.339843500000001</v>
      </c>
      <c r="W1486">
        <f t="shared" si="95"/>
        <v>9.6289452250000007</v>
      </c>
    </row>
    <row r="1487" spans="1:23" x14ac:dyDescent="0.25">
      <c r="A1487" t="s">
        <v>5322</v>
      </c>
      <c r="B1487" s="1">
        <v>43260</v>
      </c>
      <c r="C1487" t="s">
        <v>5323</v>
      </c>
      <c r="D1487" t="s">
        <v>5324</v>
      </c>
      <c r="E1487" t="s">
        <v>5325</v>
      </c>
      <c r="F1487" s="1">
        <v>43233</v>
      </c>
      <c r="G1487">
        <v>1</v>
      </c>
      <c r="H1487">
        <v>2421584</v>
      </c>
      <c r="I1487">
        <v>49501</v>
      </c>
      <c r="J1487">
        <v>1163</v>
      </c>
      <c r="K1487">
        <v>2507</v>
      </c>
      <c r="L1487" t="b">
        <v>0</v>
      </c>
      <c r="M1487" t="b">
        <v>0</v>
      </c>
      <c r="N1487" t="b">
        <v>0</v>
      </c>
      <c r="O1487">
        <v>27</v>
      </c>
      <c r="P1487">
        <v>27</v>
      </c>
      <c r="Q1487" s="2">
        <v>0.02</v>
      </c>
      <c r="R1487" s="2">
        <v>0</v>
      </c>
      <c r="S1487" s="2">
        <v>0</v>
      </c>
      <c r="T1487">
        <f t="shared" si="92"/>
        <v>0.4</v>
      </c>
      <c r="U1487">
        <f t="shared" si="93"/>
        <v>21.6</v>
      </c>
      <c r="V1487">
        <f t="shared" si="94"/>
        <v>1.4107919999999998</v>
      </c>
      <c r="W1487">
        <f t="shared" si="95"/>
        <v>6.0537772000000007</v>
      </c>
    </row>
    <row r="1488" spans="1:23" x14ac:dyDescent="0.25">
      <c r="A1488" t="s">
        <v>5326</v>
      </c>
      <c r="B1488" s="1">
        <v>43219</v>
      </c>
      <c r="C1488" t="s">
        <v>5327</v>
      </c>
      <c r="D1488" t="s">
        <v>1228</v>
      </c>
      <c r="E1488" t="s">
        <v>5328</v>
      </c>
      <c r="F1488" s="1">
        <v>43204</v>
      </c>
      <c r="G1488">
        <v>1</v>
      </c>
      <c r="H1488">
        <v>152062</v>
      </c>
      <c r="I1488">
        <v>6304</v>
      </c>
      <c r="J1488">
        <v>287</v>
      </c>
      <c r="K1488">
        <v>578</v>
      </c>
      <c r="L1488" t="b">
        <v>0</v>
      </c>
      <c r="M1488" t="b">
        <v>0</v>
      </c>
      <c r="N1488" t="b">
        <v>0</v>
      </c>
      <c r="O1488">
        <v>15</v>
      </c>
      <c r="P1488">
        <v>15</v>
      </c>
      <c r="Q1488" s="2">
        <v>0.04</v>
      </c>
      <c r="R1488" s="2">
        <v>0</v>
      </c>
      <c r="S1488" s="2">
        <v>0</v>
      </c>
      <c r="T1488">
        <f t="shared" si="92"/>
        <v>0.4</v>
      </c>
      <c r="U1488">
        <f t="shared" si="93"/>
        <v>12</v>
      </c>
      <c r="V1488">
        <f t="shared" si="94"/>
        <v>0.47603100000000004</v>
      </c>
      <c r="W1488">
        <f t="shared" si="95"/>
        <v>3.3266108500000002</v>
      </c>
    </row>
    <row r="1489" spans="1:23" x14ac:dyDescent="0.25">
      <c r="A1489" t="s">
        <v>5329</v>
      </c>
      <c r="B1489" s="1">
        <v>43108</v>
      </c>
      <c r="C1489" t="s">
        <v>5330</v>
      </c>
      <c r="D1489" t="s">
        <v>5331</v>
      </c>
      <c r="E1489" t="s">
        <v>5332</v>
      </c>
      <c r="F1489" s="1">
        <v>43091</v>
      </c>
      <c r="G1489">
        <v>1</v>
      </c>
      <c r="H1489">
        <v>1807</v>
      </c>
      <c r="I1489">
        <v>6</v>
      </c>
      <c r="J1489">
        <v>3</v>
      </c>
      <c r="K1489">
        <v>0</v>
      </c>
      <c r="L1489" t="b">
        <v>0</v>
      </c>
      <c r="M1489" t="b">
        <v>0</v>
      </c>
      <c r="N1489" t="b">
        <v>0</v>
      </c>
      <c r="O1489">
        <v>17</v>
      </c>
      <c r="P1489">
        <v>1</v>
      </c>
      <c r="Q1489" s="2">
        <v>0</v>
      </c>
      <c r="R1489" s="2">
        <v>0</v>
      </c>
      <c r="S1489" s="2">
        <v>0</v>
      </c>
      <c r="T1489">
        <f t="shared" si="92"/>
        <v>0.4</v>
      </c>
      <c r="U1489">
        <f t="shared" si="93"/>
        <v>-2.4000000000000004</v>
      </c>
      <c r="V1489">
        <f t="shared" si="94"/>
        <v>9.0350000000000001E-4</v>
      </c>
      <c r="W1489">
        <f t="shared" si="95"/>
        <v>-0.43968377500000005</v>
      </c>
    </row>
    <row r="1490" spans="1:23" x14ac:dyDescent="0.25">
      <c r="A1490" t="s">
        <v>5333</v>
      </c>
      <c r="B1490" s="1">
        <v>43262</v>
      </c>
      <c r="C1490" t="s">
        <v>5334</v>
      </c>
      <c r="D1490" t="s">
        <v>730</v>
      </c>
      <c r="E1490" t="s">
        <v>5335</v>
      </c>
      <c r="F1490" s="1">
        <v>43260</v>
      </c>
      <c r="G1490">
        <v>1</v>
      </c>
      <c r="H1490">
        <v>1215945</v>
      </c>
      <c r="I1490">
        <v>10083</v>
      </c>
      <c r="J1490">
        <v>856</v>
      </c>
      <c r="K1490">
        <v>6475</v>
      </c>
      <c r="L1490" t="b">
        <v>0</v>
      </c>
      <c r="M1490" t="b">
        <v>0</v>
      </c>
      <c r="N1490" t="b">
        <v>0</v>
      </c>
      <c r="O1490">
        <v>2</v>
      </c>
      <c r="P1490">
        <v>2</v>
      </c>
      <c r="Q1490" s="2">
        <v>0.01</v>
      </c>
      <c r="R1490" s="2">
        <v>0</v>
      </c>
      <c r="S1490" s="2">
        <v>0.01</v>
      </c>
      <c r="T1490">
        <f t="shared" si="92"/>
        <v>0.4</v>
      </c>
      <c r="U1490">
        <f t="shared" si="93"/>
        <v>1.6</v>
      </c>
      <c r="V1490">
        <f t="shared" si="94"/>
        <v>0.9579725</v>
      </c>
      <c r="W1490">
        <f t="shared" si="95"/>
        <v>0.89529037500000008</v>
      </c>
    </row>
    <row r="1491" spans="1:23" x14ac:dyDescent="0.25">
      <c r="A1491" t="s">
        <v>5336</v>
      </c>
      <c r="B1491" s="1">
        <v>43235</v>
      </c>
      <c r="C1491" t="s">
        <v>5337</v>
      </c>
      <c r="D1491" t="s">
        <v>5338</v>
      </c>
      <c r="E1491" t="s">
        <v>5339</v>
      </c>
      <c r="F1491" s="1">
        <v>43210</v>
      </c>
      <c r="G1491">
        <v>1</v>
      </c>
      <c r="H1491">
        <v>5190938</v>
      </c>
      <c r="I1491">
        <v>125605</v>
      </c>
      <c r="J1491">
        <v>8387</v>
      </c>
      <c r="K1491">
        <v>4237</v>
      </c>
      <c r="L1491" t="b">
        <v>0</v>
      </c>
      <c r="M1491" t="b">
        <v>0</v>
      </c>
      <c r="N1491" t="b">
        <v>0</v>
      </c>
      <c r="O1491">
        <v>25</v>
      </c>
      <c r="P1491">
        <v>15</v>
      </c>
      <c r="Q1491" s="2">
        <v>0.02</v>
      </c>
      <c r="R1491" s="2">
        <v>0</v>
      </c>
      <c r="S1491" s="2">
        <v>0</v>
      </c>
      <c r="T1491">
        <f t="shared" si="92"/>
        <v>0.4</v>
      </c>
      <c r="U1491">
        <f t="shared" si="93"/>
        <v>10</v>
      </c>
      <c r="V1491">
        <f t="shared" si="94"/>
        <v>2.7954690000000002</v>
      </c>
      <c r="W1491">
        <f t="shared" si="95"/>
        <v>3.63841415</v>
      </c>
    </row>
    <row r="1492" spans="1:23" x14ac:dyDescent="0.25">
      <c r="A1492" t="s">
        <v>5340</v>
      </c>
      <c r="B1492" s="1">
        <v>43183</v>
      </c>
      <c r="C1492" t="s">
        <v>5341</v>
      </c>
      <c r="D1492" t="s">
        <v>5342</v>
      </c>
      <c r="E1492" t="s">
        <v>5343</v>
      </c>
      <c r="F1492" s="1">
        <v>43169</v>
      </c>
      <c r="G1492">
        <v>1</v>
      </c>
      <c r="H1492">
        <v>3962616</v>
      </c>
      <c r="I1492">
        <v>219928</v>
      </c>
      <c r="J1492">
        <v>6998</v>
      </c>
      <c r="K1492">
        <v>14896</v>
      </c>
      <c r="L1492" t="b">
        <v>0</v>
      </c>
      <c r="M1492" t="b">
        <v>0</v>
      </c>
      <c r="N1492" t="b">
        <v>0</v>
      </c>
      <c r="O1492">
        <v>14</v>
      </c>
      <c r="P1492">
        <v>14</v>
      </c>
      <c r="Q1492" s="2">
        <v>0.06</v>
      </c>
      <c r="R1492" s="2">
        <v>0</v>
      </c>
      <c r="S1492" s="2">
        <v>0</v>
      </c>
      <c r="T1492">
        <f t="shared" si="92"/>
        <v>0.4</v>
      </c>
      <c r="U1492">
        <f t="shared" si="93"/>
        <v>11.200000000000001</v>
      </c>
      <c r="V1492">
        <f t="shared" si="94"/>
        <v>2.5813079999999999</v>
      </c>
      <c r="W1492">
        <f t="shared" si="95"/>
        <v>3.8634578000000004</v>
      </c>
    </row>
    <row r="1493" spans="1:23" x14ac:dyDescent="0.25">
      <c r="A1493" t="s">
        <v>5344</v>
      </c>
      <c r="B1493" s="1">
        <v>43104</v>
      </c>
      <c r="C1493" t="s">
        <v>5345</v>
      </c>
      <c r="D1493" t="s">
        <v>5346</v>
      </c>
      <c r="E1493" t="s">
        <v>5347</v>
      </c>
      <c r="F1493" s="1">
        <v>43094</v>
      </c>
      <c r="G1493">
        <v>1</v>
      </c>
      <c r="H1493">
        <v>26735</v>
      </c>
      <c r="I1493">
        <v>676</v>
      </c>
      <c r="J1493">
        <v>9</v>
      </c>
      <c r="K1493">
        <v>56</v>
      </c>
      <c r="L1493" t="b">
        <v>0</v>
      </c>
      <c r="M1493" t="b">
        <v>0</v>
      </c>
      <c r="N1493" t="b">
        <v>0</v>
      </c>
      <c r="O1493">
        <v>10</v>
      </c>
      <c r="P1493">
        <v>3</v>
      </c>
      <c r="Q1493" s="2">
        <v>0.03</v>
      </c>
      <c r="R1493" s="2">
        <v>0</v>
      </c>
      <c r="S1493" s="2">
        <v>0</v>
      </c>
      <c r="T1493">
        <f t="shared" si="92"/>
        <v>0.4</v>
      </c>
      <c r="U1493">
        <f t="shared" si="93"/>
        <v>1.0000000000000002</v>
      </c>
      <c r="V1493">
        <f t="shared" si="94"/>
        <v>0.31336749999999997</v>
      </c>
      <c r="W1493">
        <f t="shared" si="95"/>
        <v>0.51967862500000006</v>
      </c>
    </row>
    <row r="1494" spans="1:23" x14ac:dyDescent="0.25">
      <c r="A1494" t="s">
        <v>5348</v>
      </c>
      <c r="B1494" s="1">
        <v>43138</v>
      </c>
      <c r="C1494" t="s">
        <v>5349</v>
      </c>
      <c r="D1494" t="s">
        <v>355</v>
      </c>
      <c r="E1494" t="s">
        <v>5350</v>
      </c>
      <c r="F1494" s="1">
        <v>43136</v>
      </c>
      <c r="G1494">
        <v>1</v>
      </c>
      <c r="H1494">
        <v>882501</v>
      </c>
      <c r="I1494">
        <v>15844</v>
      </c>
      <c r="J1494">
        <v>240</v>
      </c>
      <c r="K1494">
        <v>426</v>
      </c>
      <c r="L1494" t="b">
        <v>0</v>
      </c>
      <c r="M1494" t="b">
        <v>0</v>
      </c>
      <c r="N1494" t="b">
        <v>0</v>
      </c>
      <c r="O1494">
        <v>2</v>
      </c>
      <c r="P1494">
        <v>2</v>
      </c>
      <c r="Q1494" s="2">
        <v>0.02</v>
      </c>
      <c r="R1494" s="2">
        <v>0</v>
      </c>
      <c r="S1494" s="2">
        <v>0</v>
      </c>
      <c r="T1494">
        <f t="shared" si="92"/>
        <v>0.4</v>
      </c>
      <c r="U1494">
        <f t="shared" si="93"/>
        <v>1.6</v>
      </c>
      <c r="V1494">
        <f t="shared" si="94"/>
        <v>0.64125049999999995</v>
      </c>
      <c r="W1494">
        <f t="shared" si="95"/>
        <v>0.78443767500000006</v>
      </c>
    </row>
    <row r="1495" spans="1:23" x14ac:dyDescent="0.25">
      <c r="A1495" t="s">
        <v>5351</v>
      </c>
      <c r="B1495" s="1">
        <v>43152</v>
      </c>
      <c r="C1495" t="s">
        <v>5352</v>
      </c>
      <c r="D1495" t="s">
        <v>5353</v>
      </c>
      <c r="E1495" t="s">
        <v>5354</v>
      </c>
      <c r="F1495" s="1">
        <v>43144</v>
      </c>
      <c r="G1495">
        <v>1</v>
      </c>
      <c r="H1495">
        <v>161456</v>
      </c>
      <c r="I1495">
        <v>4724</v>
      </c>
      <c r="J1495">
        <v>71</v>
      </c>
      <c r="K1495">
        <v>138</v>
      </c>
      <c r="L1495" t="b">
        <v>0</v>
      </c>
      <c r="M1495" t="b">
        <v>0</v>
      </c>
      <c r="N1495" t="b">
        <v>0</v>
      </c>
      <c r="O1495">
        <v>8</v>
      </c>
      <c r="P1495">
        <v>2</v>
      </c>
      <c r="Q1495" s="2">
        <v>0.03</v>
      </c>
      <c r="R1495" s="2">
        <v>0</v>
      </c>
      <c r="S1495" s="2">
        <v>0</v>
      </c>
      <c r="T1495">
        <f t="shared" si="92"/>
        <v>0.4</v>
      </c>
      <c r="U1495">
        <f t="shared" si="93"/>
        <v>0.39999999999999991</v>
      </c>
      <c r="V1495">
        <f t="shared" si="94"/>
        <v>0.38072799999999996</v>
      </c>
      <c r="W1495">
        <f t="shared" si="95"/>
        <v>0.39325480000000002</v>
      </c>
    </row>
    <row r="1496" spans="1:23" x14ac:dyDescent="0.25">
      <c r="A1496" t="s">
        <v>5355</v>
      </c>
      <c r="B1496" s="1">
        <v>43090</v>
      </c>
      <c r="C1496" t="s">
        <v>5356</v>
      </c>
      <c r="D1496" t="s">
        <v>2275</v>
      </c>
      <c r="E1496" t="s">
        <v>5357</v>
      </c>
      <c r="F1496" s="1">
        <v>43085</v>
      </c>
      <c r="G1496">
        <v>1</v>
      </c>
      <c r="H1496">
        <v>161060</v>
      </c>
      <c r="I1496">
        <v>8392</v>
      </c>
      <c r="J1496">
        <v>428</v>
      </c>
      <c r="K1496">
        <v>1058</v>
      </c>
      <c r="L1496" t="b">
        <v>0</v>
      </c>
      <c r="M1496" t="b">
        <v>0</v>
      </c>
      <c r="N1496" t="b">
        <v>0</v>
      </c>
      <c r="O1496">
        <v>5</v>
      </c>
      <c r="P1496">
        <v>4</v>
      </c>
      <c r="Q1496" s="2">
        <v>0.05</v>
      </c>
      <c r="R1496" s="2">
        <v>0</v>
      </c>
      <c r="S1496" s="2">
        <v>0.01</v>
      </c>
      <c r="T1496">
        <f t="shared" si="92"/>
        <v>0.4</v>
      </c>
      <c r="U1496">
        <f t="shared" si="93"/>
        <v>3</v>
      </c>
      <c r="V1496">
        <f t="shared" si="94"/>
        <v>0.8305300000000001</v>
      </c>
      <c r="W1496">
        <f t="shared" si="95"/>
        <v>1.2006855000000001</v>
      </c>
    </row>
    <row r="1497" spans="1:23" x14ac:dyDescent="0.25">
      <c r="A1497" t="s">
        <v>5358</v>
      </c>
      <c r="B1497" s="1">
        <v>43258</v>
      </c>
      <c r="C1497" t="s">
        <v>5359</v>
      </c>
      <c r="D1497" t="s">
        <v>2564</v>
      </c>
      <c r="E1497" t="s">
        <v>5360</v>
      </c>
      <c r="F1497" s="1">
        <v>43250</v>
      </c>
      <c r="G1497">
        <v>1</v>
      </c>
      <c r="H1497">
        <v>721821</v>
      </c>
      <c r="I1497">
        <v>41464</v>
      </c>
      <c r="J1497">
        <v>828</v>
      </c>
      <c r="K1497">
        <v>8300</v>
      </c>
      <c r="L1497" t="b">
        <v>0</v>
      </c>
      <c r="M1497" t="b">
        <v>0</v>
      </c>
      <c r="N1497" t="b">
        <v>0</v>
      </c>
      <c r="O1497">
        <v>8</v>
      </c>
      <c r="P1497">
        <v>8</v>
      </c>
      <c r="Q1497" s="2">
        <v>0.06</v>
      </c>
      <c r="R1497" s="2">
        <v>0</v>
      </c>
      <c r="S1497" s="2">
        <v>0.01</v>
      </c>
      <c r="T1497">
        <f t="shared" si="92"/>
        <v>0.4</v>
      </c>
      <c r="U1497">
        <f t="shared" si="93"/>
        <v>6.4</v>
      </c>
      <c r="V1497">
        <f t="shared" si="94"/>
        <v>1.2109105</v>
      </c>
      <c r="W1497">
        <f t="shared" si="95"/>
        <v>2.1838186750000004</v>
      </c>
    </row>
    <row r="1498" spans="1:23" x14ac:dyDescent="0.25">
      <c r="A1498" t="s">
        <v>5361</v>
      </c>
      <c r="B1498" s="1">
        <v>43204</v>
      </c>
      <c r="C1498" t="s">
        <v>5362</v>
      </c>
      <c r="D1498" t="s">
        <v>324</v>
      </c>
      <c r="E1498" t="s">
        <v>5363</v>
      </c>
      <c r="F1498" s="1">
        <v>43202</v>
      </c>
      <c r="G1498">
        <v>1</v>
      </c>
      <c r="H1498">
        <v>1756608</v>
      </c>
      <c r="I1498">
        <v>36770</v>
      </c>
      <c r="J1498">
        <v>1314</v>
      </c>
      <c r="K1498">
        <v>2549</v>
      </c>
      <c r="L1498" t="b">
        <v>0</v>
      </c>
      <c r="M1498" t="b">
        <v>0</v>
      </c>
      <c r="N1498" t="b">
        <v>0</v>
      </c>
      <c r="O1498">
        <v>2</v>
      </c>
      <c r="P1498">
        <v>1</v>
      </c>
      <c r="Q1498" s="2">
        <v>0.02</v>
      </c>
      <c r="R1498" s="2">
        <v>0</v>
      </c>
      <c r="S1498" s="2">
        <v>0</v>
      </c>
      <c r="T1498">
        <f t="shared" si="92"/>
        <v>0.4</v>
      </c>
      <c r="U1498">
        <f t="shared" si="93"/>
        <v>0.60000000000000009</v>
      </c>
      <c r="V1498">
        <f t="shared" si="94"/>
        <v>1.0783039999999999</v>
      </c>
      <c r="W1498">
        <f t="shared" si="95"/>
        <v>0.68740639999999997</v>
      </c>
    </row>
    <row r="1499" spans="1:23" x14ac:dyDescent="0.25">
      <c r="A1499" t="s">
        <v>5364</v>
      </c>
      <c r="B1499" s="1">
        <v>43220</v>
      </c>
      <c r="C1499" t="s">
        <v>5365</v>
      </c>
      <c r="D1499" t="s">
        <v>1986</v>
      </c>
      <c r="E1499" t="s">
        <v>5366</v>
      </c>
      <c r="F1499" s="1">
        <v>43218</v>
      </c>
      <c r="G1499">
        <v>1</v>
      </c>
      <c r="H1499">
        <v>1283073</v>
      </c>
      <c r="I1499">
        <v>68051</v>
      </c>
      <c r="J1499">
        <v>1882</v>
      </c>
      <c r="K1499">
        <v>31338</v>
      </c>
      <c r="L1499" t="b">
        <v>0</v>
      </c>
      <c r="M1499" t="b">
        <v>0</v>
      </c>
      <c r="N1499" t="b">
        <v>0</v>
      </c>
      <c r="O1499">
        <v>2</v>
      </c>
      <c r="P1499">
        <v>1</v>
      </c>
      <c r="Q1499" s="2">
        <v>0.05</v>
      </c>
      <c r="R1499" s="2">
        <v>0</v>
      </c>
      <c r="S1499" s="2">
        <v>0.02</v>
      </c>
      <c r="T1499">
        <f t="shared" si="92"/>
        <v>0.4</v>
      </c>
      <c r="U1499">
        <f t="shared" si="93"/>
        <v>0.60000000000000009</v>
      </c>
      <c r="V1499">
        <f t="shared" si="94"/>
        <v>1.6415365</v>
      </c>
      <c r="W1499">
        <f t="shared" si="95"/>
        <v>0.88453777499999997</v>
      </c>
    </row>
    <row r="1500" spans="1:23" x14ac:dyDescent="0.25">
      <c r="A1500" t="s">
        <v>5367</v>
      </c>
      <c r="B1500" s="1">
        <v>43186</v>
      </c>
      <c r="C1500" t="s">
        <v>5368</v>
      </c>
      <c r="D1500" t="s">
        <v>1062</v>
      </c>
      <c r="E1500" t="s">
        <v>5369</v>
      </c>
      <c r="F1500" s="1">
        <v>43178</v>
      </c>
      <c r="G1500">
        <v>1</v>
      </c>
      <c r="H1500">
        <v>432140</v>
      </c>
      <c r="I1500">
        <v>14188</v>
      </c>
      <c r="J1500">
        <v>172</v>
      </c>
      <c r="K1500">
        <v>992</v>
      </c>
      <c r="L1500" t="b">
        <v>0</v>
      </c>
      <c r="M1500" t="b">
        <v>0</v>
      </c>
      <c r="N1500" t="b">
        <v>0</v>
      </c>
      <c r="O1500">
        <v>8</v>
      </c>
      <c r="P1500">
        <v>6</v>
      </c>
      <c r="Q1500" s="2">
        <v>0.03</v>
      </c>
      <c r="R1500" s="2">
        <v>0</v>
      </c>
      <c r="S1500" s="2">
        <v>0</v>
      </c>
      <c r="T1500">
        <f t="shared" si="92"/>
        <v>0.4</v>
      </c>
      <c r="U1500">
        <f t="shared" si="93"/>
        <v>4.4000000000000004</v>
      </c>
      <c r="V1500">
        <f t="shared" si="94"/>
        <v>0.51607000000000003</v>
      </c>
      <c r="W1500">
        <f t="shared" si="95"/>
        <v>1.4406245000000002</v>
      </c>
    </row>
    <row r="1501" spans="1:23" x14ac:dyDescent="0.25">
      <c r="A1501" t="s">
        <v>5370</v>
      </c>
      <c r="B1501" s="1">
        <v>43104</v>
      </c>
      <c r="C1501" t="s">
        <v>5371</v>
      </c>
      <c r="D1501" t="s">
        <v>3634</v>
      </c>
      <c r="E1501" t="s">
        <v>5372</v>
      </c>
      <c r="F1501" s="1">
        <v>43102</v>
      </c>
      <c r="G1501">
        <v>1</v>
      </c>
      <c r="H1501">
        <v>1402868</v>
      </c>
      <c r="I1501">
        <v>29970</v>
      </c>
      <c r="J1501">
        <v>1940</v>
      </c>
      <c r="K1501">
        <v>4023</v>
      </c>
      <c r="L1501" t="b">
        <v>0</v>
      </c>
      <c r="M1501" t="b">
        <v>0</v>
      </c>
      <c r="N1501" t="b">
        <v>0</v>
      </c>
      <c r="O1501">
        <v>2</v>
      </c>
      <c r="P1501">
        <v>2</v>
      </c>
      <c r="Q1501" s="2">
        <v>0.02</v>
      </c>
      <c r="R1501" s="2">
        <v>0</v>
      </c>
      <c r="S1501" s="2">
        <v>0</v>
      </c>
      <c r="T1501">
        <f t="shared" si="92"/>
        <v>0.4</v>
      </c>
      <c r="U1501">
        <f t="shared" si="93"/>
        <v>1.6</v>
      </c>
      <c r="V1501">
        <f t="shared" si="94"/>
        <v>0.90143400000000007</v>
      </c>
      <c r="W1501">
        <f t="shared" si="95"/>
        <v>0.87550190000000006</v>
      </c>
    </row>
    <row r="1502" spans="1:23" x14ac:dyDescent="0.25">
      <c r="A1502" t="s">
        <v>5373</v>
      </c>
      <c r="B1502" s="1">
        <v>43090</v>
      </c>
      <c r="C1502" t="s">
        <v>5374</v>
      </c>
      <c r="D1502" t="s">
        <v>5375</v>
      </c>
      <c r="E1502" t="s">
        <v>5376</v>
      </c>
      <c r="F1502" s="1">
        <v>43084</v>
      </c>
      <c r="G1502">
        <v>1</v>
      </c>
      <c r="H1502">
        <v>31612</v>
      </c>
      <c r="I1502">
        <v>630</v>
      </c>
      <c r="J1502">
        <v>28</v>
      </c>
      <c r="K1502">
        <v>124</v>
      </c>
      <c r="L1502" t="b">
        <v>0</v>
      </c>
      <c r="M1502" t="b">
        <v>0</v>
      </c>
      <c r="N1502" t="b">
        <v>0</v>
      </c>
      <c r="O1502">
        <v>6</v>
      </c>
      <c r="P1502">
        <v>6</v>
      </c>
      <c r="Q1502" s="2">
        <v>0.02</v>
      </c>
      <c r="R1502" s="2">
        <v>0</v>
      </c>
      <c r="S1502" s="2">
        <v>0</v>
      </c>
      <c r="T1502">
        <f t="shared" si="92"/>
        <v>0.4</v>
      </c>
      <c r="U1502">
        <f t="shared" si="93"/>
        <v>4.8000000000000007</v>
      </c>
      <c r="V1502">
        <f t="shared" si="94"/>
        <v>0.215806</v>
      </c>
      <c r="W1502">
        <f t="shared" si="95"/>
        <v>1.4355321000000003</v>
      </c>
    </row>
    <row r="1503" spans="1:23" x14ac:dyDescent="0.25">
      <c r="A1503" t="s">
        <v>5377</v>
      </c>
      <c r="B1503" s="1">
        <v>43177</v>
      </c>
      <c r="C1503" t="s">
        <v>5378</v>
      </c>
      <c r="D1503" t="s">
        <v>324</v>
      </c>
      <c r="E1503" t="s">
        <v>5379</v>
      </c>
      <c r="F1503" s="1">
        <v>43173</v>
      </c>
      <c r="G1503">
        <v>1</v>
      </c>
      <c r="H1503">
        <v>598317</v>
      </c>
      <c r="I1503">
        <v>6587</v>
      </c>
      <c r="J1503">
        <v>123</v>
      </c>
      <c r="K1503">
        <v>244</v>
      </c>
      <c r="L1503" t="b">
        <v>0</v>
      </c>
      <c r="M1503" t="b">
        <v>0</v>
      </c>
      <c r="N1503" t="b">
        <v>0</v>
      </c>
      <c r="O1503">
        <v>4</v>
      </c>
      <c r="P1503">
        <v>3</v>
      </c>
      <c r="Q1503" s="2">
        <v>0.01</v>
      </c>
      <c r="R1503" s="2">
        <v>0</v>
      </c>
      <c r="S1503" s="2">
        <v>0</v>
      </c>
      <c r="T1503">
        <f t="shared" si="92"/>
        <v>0.4</v>
      </c>
      <c r="U1503">
        <f t="shared" si="93"/>
        <v>2.2000000000000002</v>
      </c>
      <c r="V1503">
        <f t="shared" si="94"/>
        <v>0.39915849999999997</v>
      </c>
      <c r="W1503">
        <f t="shared" si="95"/>
        <v>0.84970547500000004</v>
      </c>
    </row>
    <row r="1504" spans="1:23" x14ac:dyDescent="0.25">
      <c r="A1504" t="s">
        <v>5380</v>
      </c>
      <c r="B1504" s="1">
        <v>43190</v>
      </c>
      <c r="C1504" t="s">
        <v>5381</v>
      </c>
      <c r="D1504" t="s">
        <v>730</v>
      </c>
      <c r="E1504" t="s">
        <v>5382</v>
      </c>
      <c r="F1504" s="1">
        <v>43185</v>
      </c>
      <c r="G1504">
        <v>1</v>
      </c>
      <c r="H1504">
        <v>444092</v>
      </c>
      <c r="I1504">
        <v>3240</v>
      </c>
      <c r="J1504">
        <v>229</v>
      </c>
      <c r="K1504">
        <v>1154</v>
      </c>
      <c r="L1504" t="b">
        <v>0</v>
      </c>
      <c r="M1504" t="b">
        <v>0</v>
      </c>
      <c r="N1504" t="b">
        <v>0</v>
      </c>
      <c r="O1504">
        <v>5</v>
      </c>
      <c r="P1504">
        <v>5</v>
      </c>
      <c r="Q1504" s="2">
        <v>0.01</v>
      </c>
      <c r="R1504" s="2">
        <v>0</v>
      </c>
      <c r="S1504" s="2">
        <v>0</v>
      </c>
      <c r="T1504">
        <f t="shared" si="92"/>
        <v>0.4</v>
      </c>
      <c r="U1504">
        <f t="shared" si="93"/>
        <v>4</v>
      </c>
      <c r="V1504">
        <f t="shared" si="94"/>
        <v>0.322046</v>
      </c>
      <c r="W1504">
        <f t="shared" si="95"/>
        <v>1.2727161000000002</v>
      </c>
    </row>
    <row r="1505" spans="1:23" x14ac:dyDescent="0.25">
      <c r="A1505" t="s">
        <v>5383</v>
      </c>
      <c r="B1505" s="1">
        <v>43087</v>
      </c>
      <c r="C1505" t="s">
        <v>5384</v>
      </c>
      <c r="D1505" t="s">
        <v>5385</v>
      </c>
      <c r="E1505" t="s">
        <v>5386</v>
      </c>
      <c r="F1505" s="1">
        <v>43082</v>
      </c>
      <c r="G1505">
        <v>1</v>
      </c>
      <c r="H1505">
        <v>96485</v>
      </c>
      <c r="I1505">
        <v>8650</v>
      </c>
      <c r="J1505">
        <v>94</v>
      </c>
      <c r="K1505">
        <v>498</v>
      </c>
      <c r="L1505" t="b">
        <v>0</v>
      </c>
      <c r="M1505" t="b">
        <v>0</v>
      </c>
      <c r="N1505" t="b">
        <v>0</v>
      </c>
      <c r="O1505">
        <v>5</v>
      </c>
      <c r="P1505">
        <v>5</v>
      </c>
      <c r="Q1505" s="2">
        <v>0.09</v>
      </c>
      <c r="R1505" s="2">
        <v>0</v>
      </c>
      <c r="S1505" s="2">
        <v>0.01</v>
      </c>
      <c r="T1505">
        <f t="shared" si="92"/>
        <v>0.4</v>
      </c>
      <c r="U1505">
        <f t="shared" si="93"/>
        <v>4</v>
      </c>
      <c r="V1505">
        <f t="shared" si="94"/>
        <v>1.1982424999999999</v>
      </c>
      <c r="W1505">
        <f t="shared" si="95"/>
        <v>1.5793848750000001</v>
      </c>
    </row>
    <row r="1506" spans="1:23" x14ac:dyDescent="0.25">
      <c r="A1506" t="s">
        <v>5387</v>
      </c>
      <c r="B1506" s="1">
        <v>43192</v>
      </c>
      <c r="C1506" t="s">
        <v>5388</v>
      </c>
      <c r="D1506" t="s">
        <v>2289</v>
      </c>
      <c r="E1506" t="s">
        <v>5389</v>
      </c>
      <c r="F1506" s="1">
        <v>43178</v>
      </c>
      <c r="G1506">
        <v>1</v>
      </c>
      <c r="H1506">
        <v>629744</v>
      </c>
      <c r="I1506">
        <v>38777</v>
      </c>
      <c r="J1506">
        <v>630</v>
      </c>
      <c r="K1506">
        <v>4892</v>
      </c>
      <c r="L1506" t="b">
        <v>0</v>
      </c>
      <c r="M1506" t="b">
        <v>0</v>
      </c>
      <c r="N1506" t="b">
        <v>0</v>
      </c>
      <c r="O1506">
        <v>14</v>
      </c>
      <c r="P1506">
        <v>13</v>
      </c>
      <c r="Q1506" s="2">
        <v>0.06</v>
      </c>
      <c r="R1506" s="2">
        <v>0</v>
      </c>
      <c r="S1506" s="2">
        <v>0.01</v>
      </c>
      <c r="T1506">
        <f t="shared" si="92"/>
        <v>0.4</v>
      </c>
      <c r="U1506">
        <f t="shared" si="93"/>
        <v>10.200000000000001</v>
      </c>
      <c r="V1506">
        <f t="shared" si="94"/>
        <v>1.1648719999999999</v>
      </c>
      <c r="W1506">
        <f t="shared" si="95"/>
        <v>3.1177052000000005</v>
      </c>
    </row>
    <row r="1507" spans="1:23" x14ac:dyDescent="0.25">
      <c r="A1507" t="s">
        <v>5390</v>
      </c>
      <c r="B1507" s="1">
        <v>43180</v>
      </c>
      <c r="C1507" t="s">
        <v>5391</v>
      </c>
      <c r="D1507" t="s">
        <v>601</v>
      </c>
      <c r="E1507" t="s">
        <v>5392</v>
      </c>
      <c r="F1507" s="1">
        <v>43176</v>
      </c>
      <c r="G1507">
        <v>1</v>
      </c>
      <c r="H1507">
        <v>593679</v>
      </c>
      <c r="I1507">
        <v>7903</v>
      </c>
      <c r="J1507">
        <v>303</v>
      </c>
      <c r="K1507">
        <v>756</v>
      </c>
      <c r="L1507" t="b">
        <v>0</v>
      </c>
      <c r="M1507" t="b">
        <v>0</v>
      </c>
      <c r="N1507" t="b">
        <v>0</v>
      </c>
      <c r="O1507">
        <v>4</v>
      </c>
      <c r="P1507">
        <v>4</v>
      </c>
      <c r="Q1507" s="2">
        <v>0.01</v>
      </c>
      <c r="R1507" s="2">
        <v>0</v>
      </c>
      <c r="S1507" s="2">
        <v>0</v>
      </c>
      <c r="T1507">
        <f t="shared" si="92"/>
        <v>0.4</v>
      </c>
      <c r="U1507">
        <f t="shared" si="93"/>
        <v>3.2</v>
      </c>
      <c r="V1507">
        <f t="shared" si="94"/>
        <v>0.39683950000000001</v>
      </c>
      <c r="W1507">
        <f t="shared" si="95"/>
        <v>1.098893825</v>
      </c>
    </row>
    <row r="1508" spans="1:23" x14ac:dyDescent="0.25">
      <c r="A1508" t="s">
        <v>5393</v>
      </c>
      <c r="B1508" s="1">
        <v>43210</v>
      </c>
      <c r="C1508" t="s">
        <v>5394</v>
      </c>
      <c r="D1508" t="s">
        <v>355</v>
      </c>
      <c r="E1508" t="s">
        <v>5395</v>
      </c>
      <c r="F1508" s="1">
        <v>43208</v>
      </c>
      <c r="G1508">
        <v>1</v>
      </c>
      <c r="H1508">
        <v>883599</v>
      </c>
      <c r="I1508">
        <v>11648</v>
      </c>
      <c r="J1508">
        <v>2441</v>
      </c>
      <c r="K1508">
        <v>1307</v>
      </c>
      <c r="L1508" t="b">
        <v>0</v>
      </c>
      <c r="M1508" t="b">
        <v>0</v>
      </c>
      <c r="N1508" t="b">
        <v>0</v>
      </c>
      <c r="O1508">
        <v>2</v>
      </c>
      <c r="P1508">
        <v>2</v>
      </c>
      <c r="Q1508" s="2">
        <v>0.01</v>
      </c>
      <c r="R1508" s="2">
        <v>0</v>
      </c>
      <c r="S1508" s="2">
        <v>0</v>
      </c>
      <c r="T1508">
        <f t="shared" si="92"/>
        <v>0.4</v>
      </c>
      <c r="U1508">
        <f t="shared" si="93"/>
        <v>1.6</v>
      </c>
      <c r="V1508">
        <f t="shared" si="94"/>
        <v>0.54179949999999999</v>
      </c>
      <c r="W1508">
        <f t="shared" si="95"/>
        <v>0.74962982499999997</v>
      </c>
    </row>
    <row r="1509" spans="1:23" x14ac:dyDescent="0.25">
      <c r="A1509" t="s">
        <v>5396</v>
      </c>
      <c r="B1509" s="1">
        <v>43197</v>
      </c>
      <c r="C1509" t="s">
        <v>5397</v>
      </c>
      <c r="D1509" t="s">
        <v>1616</v>
      </c>
      <c r="E1509" t="s">
        <v>5398</v>
      </c>
      <c r="F1509" s="1">
        <v>43188</v>
      </c>
      <c r="G1509">
        <v>1</v>
      </c>
      <c r="H1509">
        <v>749223</v>
      </c>
      <c r="I1509">
        <v>7428</v>
      </c>
      <c r="J1509">
        <v>377</v>
      </c>
      <c r="K1509">
        <v>1627</v>
      </c>
      <c r="L1509" t="b">
        <v>0</v>
      </c>
      <c r="M1509" t="b">
        <v>0</v>
      </c>
      <c r="N1509" t="b">
        <v>0</v>
      </c>
      <c r="O1509">
        <v>9</v>
      </c>
      <c r="P1509">
        <v>8</v>
      </c>
      <c r="Q1509" s="2">
        <v>0.01</v>
      </c>
      <c r="R1509" s="2">
        <v>0</v>
      </c>
      <c r="S1509" s="2">
        <v>0</v>
      </c>
      <c r="T1509">
        <f t="shared" si="92"/>
        <v>0.4</v>
      </c>
      <c r="U1509">
        <f t="shared" si="93"/>
        <v>6.2</v>
      </c>
      <c r="V1509">
        <f t="shared" si="94"/>
        <v>0.47461149999999996</v>
      </c>
      <c r="W1509">
        <f t="shared" si="95"/>
        <v>1.8761140249999999</v>
      </c>
    </row>
    <row r="1510" spans="1:23" x14ac:dyDescent="0.25">
      <c r="A1510" t="s">
        <v>5399</v>
      </c>
      <c r="B1510" s="1">
        <v>43056</v>
      </c>
      <c r="C1510" t="s">
        <v>5400</v>
      </c>
      <c r="D1510" t="s">
        <v>5401</v>
      </c>
      <c r="E1510" t="s">
        <v>5402</v>
      </c>
      <c r="F1510" s="1">
        <v>43051</v>
      </c>
      <c r="G1510">
        <v>1</v>
      </c>
      <c r="H1510">
        <v>1856410</v>
      </c>
      <c r="I1510">
        <v>38114</v>
      </c>
      <c r="J1510">
        <v>2049</v>
      </c>
      <c r="K1510">
        <v>2768</v>
      </c>
      <c r="L1510" t="b">
        <v>0</v>
      </c>
      <c r="M1510" t="b">
        <v>0</v>
      </c>
      <c r="N1510" t="b">
        <v>0</v>
      </c>
      <c r="O1510">
        <v>5</v>
      </c>
      <c r="P1510">
        <v>4</v>
      </c>
      <c r="Q1510" s="2">
        <v>0.02</v>
      </c>
      <c r="R1510" s="2">
        <v>0</v>
      </c>
      <c r="S1510" s="2">
        <v>0</v>
      </c>
      <c r="T1510">
        <f t="shared" si="92"/>
        <v>0.4</v>
      </c>
      <c r="U1510">
        <f t="shared" si="93"/>
        <v>3</v>
      </c>
      <c r="V1510">
        <f t="shared" si="94"/>
        <v>1.1282049999999999</v>
      </c>
      <c r="W1510">
        <f t="shared" si="95"/>
        <v>1.30487175</v>
      </c>
    </row>
    <row r="1511" spans="1:23" x14ac:dyDescent="0.25">
      <c r="A1511" t="s">
        <v>5403</v>
      </c>
      <c r="B1511" s="1">
        <v>43204</v>
      </c>
      <c r="C1511" t="s">
        <v>5404</v>
      </c>
      <c r="D1511" t="s">
        <v>1051</v>
      </c>
      <c r="E1511" t="s">
        <v>5405</v>
      </c>
      <c r="F1511" s="1">
        <v>43198</v>
      </c>
      <c r="G1511">
        <v>1</v>
      </c>
      <c r="H1511">
        <v>483707</v>
      </c>
      <c r="I1511">
        <v>15769</v>
      </c>
      <c r="J1511">
        <v>247</v>
      </c>
      <c r="K1511">
        <v>747</v>
      </c>
      <c r="L1511" t="b">
        <v>0</v>
      </c>
      <c r="M1511" t="b">
        <v>0</v>
      </c>
      <c r="N1511" t="b">
        <v>0</v>
      </c>
      <c r="O1511">
        <v>6</v>
      </c>
      <c r="P1511">
        <v>1</v>
      </c>
      <c r="Q1511" s="2">
        <v>0.03</v>
      </c>
      <c r="R1511" s="2">
        <v>0</v>
      </c>
      <c r="S1511" s="2">
        <v>0</v>
      </c>
      <c r="T1511">
        <f t="shared" si="92"/>
        <v>0.4</v>
      </c>
      <c r="U1511">
        <f t="shared" si="93"/>
        <v>-0.19999999999999996</v>
      </c>
      <c r="V1511">
        <f t="shared" si="94"/>
        <v>0.54185349999999999</v>
      </c>
      <c r="W1511">
        <f t="shared" si="95"/>
        <v>0.29964872500000006</v>
      </c>
    </row>
    <row r="1512" spans="1:23" x14ac:dyDescent="0.25">
      <c r="A1512" t="s">
        <v>5406</v>
      </c>
      <c r="B1512" s="1">
        <v>43105</v>
      </c>
      <c r="C1512" t="s">
        <v>5407</v>
      </c>
      <c r="D1512" t="s">
        <v>742</v>
      </c>
      <c r="E1512" t="s">
        <v>5408</v>
      </c>
      <c r="F1512" s="1">
        <v>43095</v>
      </c>
      <c r="G1512">
        <v>1</v>
      </c>
      <c r="H1512">
        <v>272859</v>
      </c>
      <c r="I1512">
        <v>2870</v>
      </c>
      <c r="J1512">
        <v>413</v>
      </c>
      <c r="K1512">
        <v>671</v>
      </c>
      <c r="L1512" t="b">
        <v>0</v>
      </c>
      <c r="M1512" t="b">
        <v>0</v>
      </c>
      <c r="N1512" t="b">
        <v>0</v>
      </c>
      <c r="O1512">
        <v>10</v>
      </c>
      <c r="P1512">
        <v>10</v>
      </c>
      <c r="Q1512" s="2">
        <v>0.01</v>
      </c>
      <c r="R1512" s="2">
        <v>0</v>
      </c>
      <c r="S1512" s="2">
        <v>0</v>
      </c>
      <c r="T1512">
        <f t="shared" si="92"/>
        <v>0.4</v>
      </c>
      <c r="U1512">
        <f t="shared" si="93"/>
        <v>8</v>
      </c>
      <c r="V1512">
        <f t="shared" si="94"/>
        <v>0.23642949999999999</v>
      </c>
      <c r="W1512">
        <f t="shared" si="95"/>
        <v>2.2427503250000003</v>
      </c>
    </row>
    <row r="1513" spans="1:23" x14ac:dyDescent="0.25">
      <c r="A1513" t="s">
        <v>5409</v>
      </c>
      <c r="B1513" s="1">
        <v>43130</v>
      </c>
      <c r="C1513" t="s">
        <v>5410</v>
      </c>
      <c r="D1513" t="s">
        <v>2618</v>
      </c>
      <c r="E1513" t="s">
        <v>5411</v>
      </c>
      <c r="F1513" s="1">
        <v>43125</v>
      </c>
      <c r="G1513">
        <v>1</v>
      </c>
      <c r="H1513">
        <v>3068</v>
      </c>
      <c r="I1513">
        <v>20</v>
      </c>
      <c r="J1513">
        <v>5</v>
      </c>
      <c r="K1513">
        <v>10</v>
      </c>
      <c r="L1513" t="b">
        <v>0</v>
      </c>
      <c r="M1513" t="b">
        <v>0</v>
      </c>
      <c r="N1513" t="b">
        <v>0</v>
      </c>
      <c r="O1513">
        <v>5</v>
      </c>
      <c r="P1513">
        <v>3</v>
      </c>
      <c r="Q1513" s="2">
        <v>0.01</v>
      </c>
      <c r="R1513" s="2">
        <v>0</v>
      </c>
      <c r="S1513" s="2">
        <v>0</v>
      </c>
      <c r="T1513">
        <f t="shared" si="92"/>
        <v>0.4</v>
      </c>
      <c r="U1513">
        <f t="shared" si="93"/>
        <v>2.0000000000000004</v>
      </c>
      <c r="V1513">
        <f t="shared" si="94"/>
        <v>0.101534</v>
      </c>
      <c r="W1513">
        <f t="shared" si="95"/>
        <v>0.69553690000000012</v>
      </c>
    </row>
    <row r="1514" spans="1:23" x14ac:dyDescent="0.25">
      <c r="A1514" t="s">
        <v>5412</v>
      </c>
      <c r="B1514" s="1">
        <v>43155</v>
      </c>
      <c r="C1514" t="s">
        <v>5413</v>
      </c>
      <c r="D1514" t="s">
        <v>4889</v>
      </c>
      <c r="E1514" t="s">
        <v>5414</v>
      </c>
      <c r="F1514" s="1">
        <v>43148</v>
      </c>
      <c r="G1514">
        <v>1</v>
      </c>
      <c r="H1514">
        <v>165099</v>
      </c>
      <c r="I1514">
        <v>16661</v>
      </c>
      <c r="J1514">
        <v>518</v>
      </c>
      <c r="K1514">
        <v>2451</v>
      </c>
      <c r="L1514" t="b">
        <v>0</v>
      </c>
      <c r="M1514" t="b">
        <v>0</v>
      </c>
      <c r="N1514" t="b">
        <v>0</v>
      </c>
      <c r="O1514">
        <v>7</v>
      </c>
      <c r="P1514">
        <v>6</v>
      </c>
      <c r="Q1514" s="2">
        <v>0.1</v>
      </c>
      <c r="R1514" s="2">
        <v>0</v>
      </c>
      <c r="S1514" s="2">
        <v>0.01</v>
      </c>
      <c r="T1514">
        <f t="shared" si="92"/>
        <v>0.4</v>
      </c>
      <c r="U1514">
        <f t="shared" si="93"/>
        <v>4.6000000000000005</v>
      </c>
      <c r="V1514">
        <f t="shared" si="94"/>
        <v>1.3325495000000003</v>
      </c>
      <c r="W1514">
        <f t="shared" si="95"/>
        <v>1.7763923250000002</v>
      </c>
    </row>
    <row r="1515" spans="1:23" x14ac:dyDescent="0.25">
      <c r="A1515" t="s">
        <v>5415</v>
      </c>
      <c r="B1515" s="1">
        <v>43112</v>
      </c>
      <c r="C1515" t="s">
        <v>5416</v>
      </c>
      <c r="D1515" t="s">
        <v>210</v>
      </c>
      <c r="E1515" t="s">
        <v>5417</v>
      </c>
      <c r="F1515" s="1">
        <v>43106</v>
      </c>
      <c r="G1515">
        <v>1</v>
      </c>
      <c r="H1515">
        <v>49115</v>
      </c>
      <c r="I1515">
        <v>1900</v>
      </c>
      <c r="J1515">
        <v>21</v>
      </c>
      <c r="K1515">
        <v>132</v>
      </c>
      <c r="L1515" t="b">
        <v>0</v>
      </c>
      <c r="M1515" t="b">
        <v>0</v>
      </c>
      <c r="N1515" t="b">
        <v>0</v>
      </c>
      <c r="O1515">
        <v>6</v>
      </c>
      <c r="P1515">
        <v>2</v>
      </c>
      <c r="Q1515" s="2">
        <v>0.04</v>
      </c>
      <c r="R1515" s="2">
        <v>0</v>
      </c>
      <c r="S1515" s="2">
        <v>0</v>
      </c>
      <c r="T1515">
        <f t="shared" si="92"/>
        <v>0.4</v>
      </c>
      <c r="U1515">
        <f t="shared" si="93"/>
        <v>0.8</v>
      </c>
      <c r="V1515">
        <f t="shared" si="94"/>
        <v>0.42455750000000003</v>
      </c>
      <c r="W1515">
        <f t="shared" si="95"/>
        <v>0.50859512500000004</v>
      </c>
    </row>
    <row r="1516" spans="1:23" x14ac:dyDescent="0.25">
      <c r="A1516" t="s">
        <v>5418</v>
      </c>
      <c r="B1516" s="1">
        <v>43192</v>
      </c>
      <c r="C1516" t="s">
        <v>5419</v>
      </c>
      <c r="D1516" t="s">
        <v>5300</v>
      </c>
      <c r="E1516" t="s">
        <v>5420</v>
      </c>
      <c r="F1516" s="1">
        <v>43177</v>
      </c>
      <c r="G1516">
        <v>1</v>
      </c>
      <c r="H1516">
        <v>1107554</v>
      </c>
      <c r="I1516">
        <v>24188</v>
      </c>
      <c r="J1516">
        <v>2138</v>
      </c>
      <c r="K1516">
        <v>5072</v>
      </c>
      <c r="L1516" t="b">
        <v>0</v>
      </c>
      <c r="M1516" t="b">
        <v>0</v>
      </c>
      <c r="N1516" t="b">
        <v>0</v>
      </c>
      <c r="O1516">
        <v>15</v>
      </c>
      <c r="P1516">
        <v>14</v>
      </c>
      <c r="Q1516" s="2">
        <v>0.02</v>
      </c>
      <c r="R1516" s="2">
        <v>0</v>
      </c>
      <c r="S1516" s="2">
        <v>0</v>
      </c>
      <c r="T1516">
        <f t="shared" si="92"/>
        <v>0.4</v>
      </c>
      <c r="U1516">
        <f t="shared" si="93"/>
        <v>11.000000000000002</v>
      </c>
      <c r="V1516">
        <f t="shared" si="94"/>
        <v>0.75377699999999992</v>
      </c>
      <c r="W1516">
        <f t="shared" si="95"/>
        <v>3.1738219500000007</v>
      </c>
    </row>
    <row r="1517" spans="1:23" x14ac:dyDescent="0.25">
      <c r="A1517" t="s">
        <v>5421</v>
      </c>
      <c r="B1517" s="1">
        <v>43079</v>
      </c>
      <c r="C1517" t="s">
        <v>5422</v>
      </c>
      <c r="D1517" t="s">
        <v>5423</v>
      </c>
      <c r="E1517" t="s">
        <v>5424</v>
      </c>
      <c r="F1517" s="1">
        <v>43072</v>
      </c>
      <c r="G1517">
        <v>1</v>
      </c>
      <c r="H1517">
        <v>283313</v>
      </c>
      <c r="I1517">
        <v>1107</v>
      </c>
      <c r="J1517">
        <v>404</v>
      </c>
      <c r="K1517">
        <v>317</v>
      </c>
      <c r="L1517" t="b">
        <v>0</v>
      </c>
      <c r="M1517" t="b">
        <v>0</v>
      </c>
      <c r="N1517" t="b">
        <v>0</v>
      </c>
      <c r="O1517">
        <v>7</v>
      </c>
      <c r="P1517">
        <v>7</v>
      </c>
      <c r="Q1517" s="2">
        <v>0</v>
      </c>
      <c r="R1517" s="2">
        <v>0</v>
      </c>
      <c r="S1517" s="2">
        <v>0</v>
      </c>
      <c r="T1517">
        <f t="shared" si="92"/>
        <v>0.4</v>
      </c>
      <c r="U1517">
        <f t="shared" si="93"/>
        <v>5.6000000000000005</v>
      </c>
      <c r="V1517">
        <f t="shared" si="94"/>
        <v>0.14165649999999999</v>
      </c>
      <c r="W1517">
        <f t="shared" si="95"/>
        <v>1.609579775</v>
      </c>
    </row>
    <row r="1518" spans="1:23" x14ac:dyDescent="0.25">
      <c r="A1518" t="s">
        <v>5425</v>
      </c>
      <c r="B1518" s="1">
        <v>43137</v>
      </c>
      <c r="C1518" t="s">
        <v>5426</v>
      </c>
      <c r="D1518" t="s">
        <v>5427</v>
      </c>
      <c r="E1518" t="s">
        <v>5428</v>
      </c>
      <c r="F1518" s="1">
        <v>43132</v>
      </c>
      <c r="G1518">
        <v>1</v>
      </c>
      <c r="H1518">
        <v>19722</v>
      </c>
      <c r="I1518">
        <v>203</v>
      </c>
      <c r="J1518">
        <v>80</v>
      </c>
      <c r="K1518">
        <v>92</v>
      </c>
      <c r="L1518" t="b">
        <v>0</v>
      </c>
      <c r="M1518" t="b">
        <v>0</v>
      </c>
      <c r="N1518" t="b">
        <v>0</v>
      </c>
      <c r="O1518">
        <v>5</v>
      </c>
      <c r="P1518">
        <v>5</v>
      </c>
      <c r="Q1518" s="2">
        <v>0.01</v>
      </c>
      <c r="R1518" s="2">
        <v>0</v>
      </c>
      <c r="S1518" s="2">
        <v>0</v>
      </c>
      <c r="T1518">
        <f t="shared" si="92"/>
        <v>0.4</v>
      </c>
      <c r="U1518">
        <f t="shared" si="93"/>
        <v>4</v>
      </c>
      <c r="V1518">
        <f t="shared" si="94"/>
        <v>0.109861</v>
      </c>
      <c r="W1518">
        <f t="shared" si="95"/>
        <v>1.19845135</v>
      </c>
    </row>
    <row r="1519" spans="1:23" x14ac:dyDescent="0.25">
      <c r="A1519" t="s">
        <v>5429</v>
      </c>
      <c r="B1519" s="1">
        <v>43064</v>
      </c>
      <c r="C1519" t="s">
        <v>5430</v>
      </c>
      <c r="D1519" t="s">
        <v>5431</v>
      </c>
      <c r="E1519" t="s">
        <v>5432</v>
      </c>
      <c r="F1519" s="1">
        <v>43056</v>
      </c>
      <c r="G1519">
        <v>1</v>
      </c>
      <c r="H1519">
        <v>298927</v>
      </c>
      <c r="I1519">
        <v>2616</v>
      </c>
      <c r="J1519">
        <v>1556</v>
      </c>
      <c r="K1519">
        <v>1478</v>
      </c>
      <c r="L1519" t="b">
        <v>0</v>
      </c>
      <c r="M1519" t="b">
        <v>0</v>
      </c>
      <c r="N1519" t="b">
        <v>0</v>
      </c>
      <c r="O1519">
        <v>8</v>
      </c>
      <c r="P1519">
        <v>8</v>
      </c>
      <c r="Q1519" s="2">
        <v>0.01</v>
      </c>
      <c r="R1519" s="2">
        <v>-0.01</v>
      </c>
      <c r="S1519" s="2">
        <v>0</v>
      </c>
      <c r="T1519">
        <f t="shared" si="92"/>
        <v>0.4</v>
      </c>
      <c r="U1519">
        <f t="shared" si="93"/>
        <v>6.4</v>
      </c>
      <c r="V1519">
        <f t="shared" si="94"/>
        <v>9.946350000000001E-2</v>
      </c>
      <c r="W1519">
        <f t="shared" si="95"/>
        <v>1.7948122250000003</v>
      </c>
    </row>
    <row r="1520" spans="1:23" x14ac:dyDescent="0.25">
      <c r="A1520" t="s">
        <v>5433</v>
      </c>
      <c r="B1520" s="1">
        <v>43126</v>
      </c>
      <c r="C1520" t="s">
        <v>5434</v>
      </c>
      <c r="D1520" t="s">
        <v>5435</v>
      </c>
      <c r="E1520" t="s">
        <v>5436</v>
      </c>
      <c r="F1520" s="1">
        <v>43123</v>
      </c>
      <c r="G1520">
        <v>1</v>
      </c>
      <c r="H1520">
        <v>5144</v>
      </c>
      <c r="I1520">
        <v>18</v>
      </c>
      <c r="J1520">
        <v>0</v>
      </c>
      <c r="K1520">
        <v>2</v>
      </c>
      <c r="L1520" t="b">
        <v>0</v>
      </c>
      <c r="M1520" t="b">
        <v>0</v>
      </c>
      <c r="N1520" t="b">
        <v>0</v>
      </c>
      <c r="O1520">
        <v>3</v>
      </c>
      <c r="P1520">
        <v>1</v>
      </c>
      <c r="Q1520" s="2">
        <v>0</v>
      </c>
      <c r="R1520" s="2">
        <v>0</v>
      </c>
      <c r="S1520" s="2">
        <v>0</v>
      </c>
      <c r="T1520">
        <f t="shared" si="92"/>
        <v>0.4</v>
      </c>
      <c r="U1520">
        <f t="shared" si="93"/>
        <v>0.4</v>
      </c>
      <c r="V1520">
        <f t="shared" si="94"/>
        <v>2.5720000000000001E-3</v>
      </c>
      <c r="W1520">
        <f t="shared" si="95"/>
        <v>0.26090020000000003</v>
      </c>
    </row>
    <row r="1521" spans="1:23" x14ac:dyDescent="0.25">
      <c r="A1521" t="s">
        <v>5437</v>
      </c>
      <c r="B1521" s="1">
        <v>43080</v>
      </c>
      <c r="C1521" t="s">
        <v>5438</v>
      </c>
      <c r="D1521" t="s">
        <v>355</v>
      </c>
      <c r="E1521" t="s">
        <v>5439</v>
      </c>
      <c r="F1521" s="1">
        <v>43077</v>
      </c>
      <c r="G1521">
        <v>1</v>
      </c>
      <c r="H1521">
        <v>563127</v>
      </c>
      <c r="I1521">
        <v>5487</v>
      </c>
      <c r="J1521">
        <v>397</v>
      </c>
      <c r="K1521">
        <v>401</v>
      </c>
      <c r="L1521" t="b">
        <v>0</v>
      </c>
      <c r="M1521" t="b">
        <v>0</v>
      </c>
      <c r="N1521" t="b">
        <v>0</v>
      </c>
      <c r="O1521">
        <v>3</v>
      </c>
      <c r="P1521">
        <v>3</v>
      </c>
      <c r="Q1521" s="2">
        <v>0.01</v>
      </c>
      <c r="R1521" s="2">
        <v>0</v>
      </c>
      <c r="S1521" s="2">
        <v>0</v>
      </c>
      <c r="T1521">
        <f t="shared" si="92"/>
        <v>0.4</v>
      </c>
      <c r="U1521">
        <f t="shared" si="93"/>
        <v>2.4000000000000004</v>
      </c>
      <c r="V1521">
        <f t="shared" si="94"/>
        <v>0.38156349999999994</v>
      </c>
      <c r="W1521">
        <f t="shared" si="95"/>
        <v>0.89354722500000006</v>
      </c>
    </row>
    <row r="1522" spans="1:23" x14ac:dyDescent="0.25">
      <c r="A1522" t="s">
        <v>5440</v>
      </c>
      <c r="B1522" s="1">
        <v>43159</v>
      </c>
      <c r="C1522" t="s">
        <v>5441</v>
      </c>
      <c r="D1522" t="s">
        <v>1835</v>
      </c>
      <c r="E1522" t="s">
        <v>5442</v>
      </c>
      <c r="F1522" s="1">
        <v>43151</v>
      </c>
      <c r="G1522">
        <v>1</v>
      </c>
      <c r="H1522">
        <v>2579421</v>
      </c>
      <c r="I1522">
        <v>91743</v>
      </c>
      <c r="J1522">
        <v>9507</v>
      </c>
      <c r="K1522">
        <v>20462</v>
      </c>
      <c r="L1522" t="b">
        <v>0</v>
      </c>
      <c r="M1522" t="b">
        <v>0</v>
      </c>
      <c r="N1522" t="b">
        <v>0</v>
      </c>
      <c r="O1522">
        <v>8</v>
      </c>
      <c r="P1522">
        <v>7</v>
      </c>
      <c r="Q1522" s="2">
        <v>0.04</v>
      </c>
      <c r="R1522" s="2">
        <v>0</v>
      </c>
      <c r="S1522" s="2">
        <v>0.01</v>
      </c>
      <c r="T1522">
        <f t="shared" si="92"/>
        <v>0.4</v>
      </c>
      <c r="U1522">
        <f t="shared" si="93"/>
        <v>5.4</v>
      </c>
      <c r="V1522">
        <f t="shared" si="94"/>
        <v>1.9397104999999999</v>
      </c>
      <c r="W1522">
        <f t="shared" si="95"/>
        <v>2.1888986749999999</v>
      </c>
    </row>
    <row r="1523" spans="1:23" x14ac:dyDescent="0.25">
      <c r="A1523" t="s">
        <v>5443</v>
      </c>
      <c r="B1523" s="1">
        <v>43113</v>
      </c>
      <c r="C1523" t="s">
        <v>5444</v>
      </c>
      <c r="D1523" t="s">
        <v>4712</v>
      </c>
      <c r="E1523" t="s">
        <v>5445</v>
      </c>
      <c r="F1523" s="1">
        <v>43109</v>
      </c>
      <c r="G1523">
        <v>1</v>
      </c>
      <c r="H1523">
        <v>5760</v>
      </c>
      <c r="I1523">
        <v>74</v>
      </c>
      <c r="J1523">
        <v>147</v>
      </c>
      <c r="K1523">
        <v>102</v>
      </c>
      <c r="L1523" t="b">
        <v>0</v>
      </c>
      <c r="M1523" t="b">
        <v>0</v>
      </c>
      <c r="N1523" t="b">
        <v>0</v>
      </c>
      <c r="O1523">
        <v>4</v>
      </c>
      <c r="P1523">
        <v>2</v>
      </c>
      <c r="Q1523" s="2">
        <v>0.01</v>
      </c>
      <c r="R1523" s="2">
        <v>-0.03</v>
      </c>
      <c r="S1523" s="2">
        <v>0.02</v>
      </c>
      <c r="T1523">
        <f t="shared" si="92"/>
        <v>0.4</v>
      </c>
      <c r="U1523">
        <f t="shared" si="93"/>
        <v>1.2000000000000002</v>
      </c>
      <c r="V1523">
        <f t="shared" si="94"/>
        <v>0.15288000000000002</v>
      </c>
      <c r="W1523">
        <f t="shared" si="95"/>
        <v>0.51350800000000008</v>
      </c>
    </row>
    <row r="1524" spans="1:23" x14ac:dyDescent="0.25">
      <c r="A1524" t="s">
        <v>5446</v>
      </c>
      <c r="B1524" s="1">
        <v>43091</v>
      </c>
      <c r="C1524" t="s">
        <v>5447</v>
      </c>
      <c r="D1524" t="s">
        <v>5448</v>
      </c>
      <c r="E1524" t="s">
        <v>5449</v>
      </c>
      <c r="F1524" s="1">
        <v>43084</v>
      </c>
      <c r="G1524">
        <v>1</v>
      </c>
      <c r="H1524">
        <v>636653</v>
      </c>
      <c r="I1524">
        <v>18400</v>
      </c>
      <c r="J1524">
        <v>519</v>
      </c>
      <c r="K1524">
        <v>720</v>
      </c>
      <c r="L1524" t="b">
        <v>0</v>
      </c>
      <c r="M1524" t="b">
        <v>0</v>
      </c>
      <c r="N1524" t="b">
        <v>0</v>
      </c>
      <c r="O1524">
        <v>7</v>
      </c>
      <c r="P1524">
        <v>3</v>
      </c>
      <c r="Q1524" s="2">
        <v>0.03</v>
      </c>
      <c r="R1524" s="2">
        <v>0</v>
      </c>
      <c r="S1524" s="2">
        <v>0</v>
      </c>
      <c r="T1524">
        <f t="shared" si="92"/>
        <v>0.4</v>
      </c>
      <c r="U1524">
        <f t="shared" si="93"/>
        <v>1.6000000000000003</v>
      </c>
      <c r="V1524">
        <f t="shared" si="94"/>
        <v>0.6183265</v>
      </c>
      <c r="W1524">
        <f t="shared" si="95"/>
        <v>0.77641427500000004</v>
      </c>
    </row>
    <row r="1525" spans="1:23" x14ac:dyDescent="0.25">
      <c r="A1525" t="s">
        <v>5450</v>
      </c>
      <c r="B1525" s="1">
        <v>43132</v>
      </c>
      <c r="C1525" t="s">
        <v>5451</v>
      </c>
      <c r="D1525" t="s">
        <v>5452</v>
      </c>
      <c r="E1525" t="s">
        <v>5453</v>
      </c>
      <c r="F1525" s="1">
        <v>43126</v>
      </c>
      <c r="G1525">
        <v>1</v>
      </c>
      <c r="H1525">
        <v>462594</v>
      </c>
      <c r="I1525">
        <v>12035</v>
      </c>
      <c r="J1525">
        <v>775</v>
      </c>
      <c r="K1525">
        <v>902</v>
      </c>
      <c r="L1525" t="b">
        <v>0</v>
      </c>
      <c r="M1525" t="b">
        <v>0</v>
      </c>
      <c r="N1525" t="b">
        <v>0</v>
      </c>
      <c r="O1525">
        <v>6</v>
      </c>
      <c r="P1525">
        <v>6</v>
      </c>
      <c r="Q1525" s="2">
        <v>0.03</v>
      </c>
      <c r="R1525" s="2">
        <v>0</v>
      </c>
      <c r="S1525" s="2">
        <v>0</v>
      </c>
      <c r="T1525">
        <f t="shared" si="92"/>
        <v>0.4</v>
      </c>
      <c r="U1525">
        <f t="shared" si="93"/>
        <v>4.8000000000000007</v>
      </c>
      <c r="V1525">
        <f t="shared" si="94"/>
        <v>0.53129700000000002</v>
      </c>
      <c r="W1525">
        <f t="shared" si="95"/>
        <v>1.5459539500000004</v>
      </c>
    </row>
    <row r="1526" spans="1:23" x14ac:dyDescent="0.25">
      <c r="A1526" t="s">
        <v>5454</v>
      </c>
      <c r="B1526" s="1">
        <v>43138</v>
      </c>
      <c r="C1526" t="s">
        <v>5455</v>
      </c>
      <c r="D1526" t="s">
        <v>1321</v>
      </c>
      <c r="E1526" t="s">
        <v>5456</v>
      </c>
      <c r="F1526" s="1">
        <v>43130</v>
      </c>
      <c r="G1526">
        <v>1</v>
      </c>
      <c r="H1526">
        <v>1544312</v>
      </c>
      <c r="I1526">
        <v>30356</v>
      </c>
      <c r="J1526">
        <v>669</v>
      </c>
      <c r="K1526">
        <v>5028</v>
      </c>
      <c r="L1526" t="b">
        <v>0</v>
      </c>
      <c r="M1526" t="b">
        <v>0</v>
      </c>
      <c r="N1526" t="b">
        <v>0</v>
      </c>
      <c r="O1526">
        <v>8</v>
      </c>
      <c r="P1526">
        <v>6</v>
      </c>
      <c r="Q1526" s="2">
        <v>0.02</v>
      </c>
      <c r="R1526" s="2">
        <v>0</v>
      </c>
      <c r="S1526" s="2">
        <v>0</v>
      </c>
      <c r="T1526">
        <f t="shared" si="92"/>
        <v>0.4</v>
      </c>
      <c r="U1526">
        <f t="shared" si="93"/>
        <v>4.4000000000000004</v>
      </c>
      <c r="V1526">
        <f t="shared" si="94"/>
        <v>0.97215600000000002</v>
      </c>
      <c r="W1526">
        <f t="shared" si="95"/>
        <v>1.6002546000000002</v>
      </c>
    </row>
    <row r="1527" spans="1:23" x14ac:dyDescent="0.25">
      <c r="A1527" t="s">
        <v>5457</v>
      </c>
      <c r="B1527" s="1">
        <v>43071</v>
      </c>
      <c r="C1527" t="s">
        <v>5458</v>
      </c>
      <c r="D1527" t="s">
        <v>5459</v>
      </c>
      <c r="E1527" t="s">
        <v>5460</v>
      </c>
      <c r="F1527" s="1">
        <v>43065</v>
      </c>
      <c r="G1527">
        <v>1</v>
      </c>
      <c r="H1527">
        <v>737415</v>
      </c>
      <c r="I1527">
        <v>4136</v>
      </c>
      <c r="J1527">
        <v>393</v>
      </c>
      <c r="K1527">
        <v>1314</v>
      </c>
      <c r="L1527" t="b">
        <v>0</v>
      </c>
      <c r="M1527" t="b">
        <v>0</v>
      </c>
      <c r="N1527" t="b">
        <v>0</v>
      </c>
      <c r="O1527">
        <v>6</v>
      </c>
      <c r="P1527">
        <v>6</v>
      </c>
      <c r="Q1527" s="2">
        <v>0.01</v>
      </c>
      <c r="R1527" s="2">
        <v>0</v>
      </c>
      <c r="S1527" s="2">
        <v>0</v>
      </c>
      <c r="T1527">
        <f t="shared" si="92"/>
        <v>0.4</v>
      </c>
      <c r="U1527">
        <f t="shared" si="93"/>
        <v>4.8000000000000007</v>
      </c>
      <c r="V1527">
        <f t="shared" si="94"/>
        <v>0.46870749999999994</v>
      </c>
      <c r="W1527">
        <f t="shared" si="95"/>
        <v>1.5240476250000003</v>
      </c>
    </row>
    <row r="1528" spans="1:23" x14ac:dyDescent="0.25">
      <c r="A1528" t="s">
        <v>5461</v>
      </c>
      <c r="B1528" s="1">
        <v>43265</v>
      </c>
      <c r="C1528" t="s">
        <v>5462</v>
      </c>
      <c r="D1528" t="s">
        <v>5463</v>
      </c>
      <c r="E1528" t="s">
        <v>5464</v>
      </c>
      <c r="F1528" s="1">
        <v>43238</v>
      </c>
      <c r="G1528">
        <v>1</v>
      </c>
      <c r="H1528">
        <v>1685609</v>
      </c>
      <c r="I1528">
        <v>38160</v>
      </c>
      <c r="J1528">
        <v>1385</v>
      </c>
      <c r="K1528">
        <v>2657</v>
      </c>
      <c r="L1528" t="b">
        <v>0</v>
      </c>
      <c r="M1528" t="b">
        <v>0</v>
      </c>
      <c r="N1528" t="b">
        <v>0</v>
      </c>
      <c r="O1528">
        <v>27</v>
      </c>
      <c r="P1528">
        <v>23</v>
      </c>
      <c r="Q1528" s="2">
        <v>0.02</v>
      </c>
      <c r="R1528" s="2">
        <v>0</v>
      </c>
      <c r="S1528" s="2">
        <v>0</v>
      </c>
      <c r="T1528">
        <f t="shared" si="92"/>
        <v>0.4</v>
      </c>
      <c r="U1528">
        <f t="shared" si="93"/>
        <v>17.600000000000001</v>
      </c>
      <c r="V1528">
        <f t="shared" si="94"/>
        <v>1.0428044999999999</v>
      </c>
      <c r="W1528">
        <f t="shared" si="95"/>
        <v>4.9249815750000003</v>
      </c>
    </row>
    <row r="1529" spans="1:23" x14ac:dyDescent="0.25">
      <c r="A1529" t="s">
        <v>5465</v>
      </c>
      <c r="B1529" s="1">
        <v>43098</v>
      </c>
      <c r="C1529" t="s">
        <v>5466</v>
      </c>
      <c r="D1529" t="s">
        <v>5467</v>
      </c>
      <c r="E1529" t="s">
        <v>5468</v>
      </c>
      <c r="F1529" s="1">
        <v>43089</v>
      </c>
      <c r="G1529">
        <v>1</v>
      </c>
      <c r="H1529">
        <v>1430545</v>
      </c>
      <c r="I1529">
        <v>105677</v>
      </c>
      <c r="J1529">
        <v>1230</v>
      </c>
      <c r="K1529">
        <v>3642</v>
      </c>
      <c r="L1529" t="b">
        <v>0</v>
      </c>
      <c r="M1529" t="b">
        <v>0</v>
      </c>
      <c r="N1529" t="b">
        <v>0</v>
      </c>
      <c r="O1529">
        <v>9</v>
      </c>
      <c r="P1529">
        <v>9</v>
      </c>
      <c r="Q1529" s="2">
        <v>7.0000000000000007E-2</v>
      </c>
      <c r="R1529" s="2">
        <v>0</v>
      </c>
      <c r="S1529" s="2">
        <v>0</v>
      </c>
      <c r="T1529">
        <f t="shared" si="92"/>
        <v>0.4</v>
      </c>
      <c r="U1529">
        <f t="shared" si="93"/>
        <v>7.2</v>
      </c>
      <c r="V1529">
        <f t="shared" si="94"/>
        <v>1.4152724999999999</v>
      </c>
      <c r="W1529">
        <f t="shared" si="95"/>
        <v>2.4553453749999998</v>
      </c>
    </row>
    <row r="1530" spans="1:23" x14ac:dyDescent="0.25">
      <c r="A1530" t="s">
        <v>5469</v>
      </c>
      <c r="B1530" s="1">
        <v>43107</v>
      </c>
      <c r="C1530" t="s">
        <v>5470</v>
      </c>
      <c r="D1530" t="s">
        <v>605</v>
      </c>
      <c r="E1530" t="s">
        <v>5471</v>
      </c>
      <c r="F1530" s="1">
        <v>43104</v>
      </c>
      <c r="G1530">
        <v>1</v>
      </c>
      <c r="H1530">
        <v>283808</v>
      </c>
      <c r="I1530">
        <v>3295</v>
      </c>
      <c r="J1530">
        <v>278</v>
      </c>
      <c r="K1530">
        <v>423</v>
      </c>
      <c r="L1530" t="b">
        <v>0</v>
      </c>
      <c r="M1530" t="b">
        <v>0</v>
      </c>
      <c r="N1530" t="b">
        <v>0</v>
      </c>
      <c r="O1530">
        <v>3</v>
      </c>
      <c r="P1530">
        <v>3</v>
      </c>
      <c r="Q1530" s="2">
        <v>0.01</v>
      </c>
      <c r="R1530" s="2">
        <v>0</v>
      </c>
      <c r="S1530" s="2">
        <v>0</v>
      </c>
      <c r="T1530">
        <f t="shared" si="92"/>
        <v>0.4</v>
      </c>
      <c r="U1530">
        <f t="shared" si="93"/>
        <v>2.4000000000000004</v>
      </c>
      <c r="V1530">
        <f t="shared" si="94"/>
        <v>0.24190400000000001</v>
      </c>
      <c r="W1530">
        <f t="shared" si="95"/>
        <v>0.84466640000000015</v>
      </c>
    </row>
    <row r="1531" spans="1:23" x14ac:dyDescent="0.25">
      <c r="A1531" t="s">
        <v>5472</v>
      </c>
      <c r="B1531" s="1">
        <v>43116</v>
      </c>
      <c r="C1531" t="s">
        <v>5473</v>
      </c>
      <c r="D1531" t="s">
        <v>1616</v>
      </c>
      <c r="E1531" t="s">
        <v>5474</v>
      </c>
      <c r="F1531" s="1">
        <v>43111</v>
      </c>
      <c r="G1531">
        <v>1</v>
      </c>
      <c r="H1531">
        <v>68719</v>
      </c>
      <c r="I1531">
        <v>1997</v>
      </c>
      <c r="J1531">
        <v>30</v>
      </c>
      <c r="K1531">
        <v>174</v>
      </c>
      <c r="L1531" t="b">
        <v>0</v>
      </c>
      <c r="M1531" t="b">
        <v>0</v>
      </c>
      <c r="N1531" t="b">
        <v>0</v>
      </c>
      <c r="O1531">
        <v>5</v>
      </c>
      <c r="P1531">
        <v>5</v>
      </c>
      <c r="Q1531" s="2">
        <v>0.03</v>
      </c>
      <c r="R1531" s="2">
        <v>0</v>
      </c>
      <c r="S1531" s="2">
        <v>0</v>
      </c>
      <c r="T1531">
        <f t="shared" si="92"/>
        <v>0.4</v>
      </c>
      <c r="U1531">
        <f t="shared" si="93"/>
        <v>4</v>
      </c>
      <c r="V1531">
        <f t="shared" si="94"/>
        <v>0.33435949999999998</v>
      </c>
      <c r="W1531">
        <f t="shared" si="95"/>
        <v>1.2770258250000002</v>
      </c>
    </row>
    <row r="1532" spans="1:23" x14ac:dyDescent="0.25">
      <c r="A1532" t="s">
        <v>5475</v>
      </c>
      <c r="B1532" s="1">
        <v>43112</v>
      </c>
      <c r="C1532" t="s">
        <v>5476</v>
      </c>
      <c r="D1532" t="s">
        <v>5477</v>
      </c>
      <c r="E1532" t="s">
        <v>5478</v>
      </c>
      <c r="F1532" s="1">
        <v>40085</v>
      </c>
      <c r="G1532">
        <v>1</v>
      </c>
      <c r="H1532">
        <v>14289</v>
      </c>
      <c r="I1532">
        <v>42</v>
      </c>
      <c r="J1532">
        <v>0</v>
      </c>
      <c r="K1532">
        <v>8</v>
      </c>
      <c r="L1532" t="b">
        <v>0</v>
      </c>
      <c r="M1532" t="b">
        <v>0</v>
      </c>
      <c r="N1532" t="b">
        <v>0</v>
      </c>
      <c r="O1532">
        <v>3027</v>
      </c>
      <c r="P1532">
        <v>1</v>
      </c>
      <c r="Q1532" s="2">
        <v>0</v>
      </c>
      <c r="R1532" s="2">
        <v>0</v>
      </c>
      <c r="S1532" s="2">
        <v>0</v>
      </c>
      <c r="T1532">
        <f t="shared" si="92"/>
        <v>0.4</v>
      </c>
      <c r="U1532">
        <f t="shared" si="93"/>
        <v>-604.40000000000009</v>
      </c>
      <c r="V1532">
        <f t="shared" si="94"/>
        <v>7.1444999999999998E-3</v>
      </c>
      <c r="W1532">
        <f t="shared" si="95"/>
        <v>-150.93749942500003</v>
      </c>
    </row>
    <row r="1533" spans="1:23" x14ac:dyDescent="0.25">
      <c r="A1533" t="s">
        <v>5479</v>
      </c>
      <c r="B1533" s="1">
        <v>43061</v>
      </c>
      <c r="C1533" t="s">
        <v>5480</v>
      </c>
      <c r="D1533" t="s">
        <v>5481</v>
      </c>
      <c r="E1533" t="s">
        <v>2687</v>
      </c>
      <c r="F1533" s="1">
        <v>43056</v>
      </c>
      <c r="G1533">
        <v>1</v>
      </c>
      <c r="H1533">
        <v>23987</v>
      </c>
      <c r="I1533">
        <v>1669</v>
      </c>
      <c r="J1533">
        <v>33</v>
      </c>
      <c r="K1533">
        <v>169</v>
      </c>
      <c r="L1533" t="b">
        <v>0</v>
      </c>
      <c r="M1533" t="b">
        <v>0</v>
      </c>
      <c r="N1533" t="b">
        <v>0</v>
      </c>
      <c r="O1533">
        <v>5</v>
      </c>
      <c r="P1533">
        <v>5</v>
      </c>
      <c r="Q1533" s="2">
        <v>7.0000000000000007E-2</v>
      </c>
      <c r="R1533" s="2">
        <v>0</v>
      </c>
      <c r="S1533" s="2">
        <v>0.01</v>
      </c>
      <c r="T1533">
        <f t="shared" si="92"/>
        <v>0.4</v>
      </c>
      <c r="U1533">
        <f t="shared" si="93"/>
        <v>4</v>
      </c>
      <c r="V1533">
        <f t="shared" si="94"/>
        <v>0.96199350000000006</v>
      </c>
      <c r="W1533">
        <f t="shared" si="95"/>
        <v>1.4966977250000002</v>
      </c>
    </row>
    <row r="1534" spans="1:23" x14ac:dyDescent="0.25">
      <c r="A1534" t="s">
        <v>5482</v>
      </c>
      <c r="B1534" s="1">
        <v>43256</v>
      </c>
      <c r="C1534" t="s">
        <v>5483</v>
      </c>
      <c r="D1534" t="s">
        <v>5484</v>
      </c>
      <c r="E1534" t="s">
        <v>5485</v>
      </c>
      <c r="F1534" s="1">
        <v>43229</v>
      </c>
      <c r="G1534">
        <v>1</v>
      </c>
      <c r="H1534">
        <v>1144940</v>
      </c>
      <c r="I1534">
        <v>61441</v>
      </c>
      <c r="J1534">
        <v>1873</v>
      </c>
      <c r="K1534">
        <v>2713</v>
      </c>
      <c r="L1534" t="b">
        <v>0</v>
      </c>
      <c r="M1534" t="b">
        <v>0</v>
      </c>
      <c r="N1534" t="b">
        <v>0</v>
      </c>
      <c r="O1534">
        <v>27</v>
      </c>
      <c r="P1534">
        <v>24</v>
      </c>
      <c r="Q1534" s="2">
        <v>0.05</v>
      </c>
      <c r="R1534" s="2">
        <v>0</v>
      </c>
      <c r="S1534" s="2">
        <v>0</v>
      </c>
      <c r="T1534">
        <f t="shared" si="92"/>
        <v>0.4</v>
      </c>
      <c r="U1534">
        <f t="shared" si="93"/>
        <v>18.600000000000001</v>
      </c>
      <c r="V1534">
        <f t="shared" si="94"/>
        <v>1.07247</v>
      </c>
      <c r="W1534">
        <f t="shared" si="95"/>
        <v>5.1853645000000004</v>
      </c>
    </row>
    <row r="1535" spans="1:23" x14ac:dyDescent="0.25">
      <c r="A1535" t="s">
        <v>5486</v>
      </c>
      <c r="B1535" s="1">
        <v>43258</v>
      </c>
      <c r="C1535" t="s">
        <v>5487</v>
      </c>
      <c r="D1535" t="s">
        <v>730</v>
      </c>
      <c r="E1535" t="s">
        <v>5488</v>
      </c>
      <c r="F1535" s="1">
        <v>43255</v>
      </c>
      <c r="G1535">
        <v>1</v>
      </c>
      <c r="H1535">
        <v>1527300</v>
      </c>
      <c r="I1535">
        <v>13847</v>
      </c>
      <c r="J1535">
        <v>669</v>
      </c>
      <c r="K1535">
        <v>4755</v>
      </c>
      <c r="L1535" t="b">
        <v>0</v>
      </c>
      <c r="M1535" t="b">
        <v>0</v>
      </c>
      <c r="N1535" t="b">
        <v>0</v>
      </c>
      <c r="O1535">
        <v>3</v>
      </c>
      <c r="P1535">
        <v>3</v>
      </c>
      <c r="Q1535" s="2">
        <v>0.01</v>
      </c>
      <c r="R1535" s="2">
        <v>0</v>
      </c>
      <c r="S1535" s="2">
        <v>0</v>
      </c>
      <c r="T1535">
        <f t="shared" si="92"/>
        <v>0.4</v>
      </c>
      <c r="U1535">
        <f t="shared" si="93"/>
        <v>2.4000000000000004</v>
      </c>
      <c r="V1535">
        <f t="shared" si="94"/>
        <v>0.86364999999999992</v>
      </c>
      <c r="W1535">
        <f t="shared" si="95"/>
        <v>1.0622775</v>
      </c>
    </row>
    <row r="1536" spans="1:23" x14ac:dyDescent="0.25">
      <c r="A1536" t="s">
        <v>5489</v>
      </c>
      <c r="B1536" s="1">
        <v>43109</v>
      </c>
      <c r="C1536" t="s">
        <v>5490</v>
      </c>
      <c r="D1536" t="s">
        <v>700</v>
      </c>
      <c r="E1536" t="s">
        <v>5491</v>
      </c>
      <c r="F1536" s="1">
        <v>43106</v>
      </c>
      <c r="G1536">
        <v>1</v>
      </c>
      <c r="H1536">
        <v>8004</v>
      </c>
      <c r="I1536">
        <v>38</v>
      </c>
      <c r="J1536">
        <v>15</v>
      </c>
      <c r="K1536">
        <v>15</v>
      </c>
      <c r="L1536" t="b">
        <v>0</v>
      </c>
      <c r="M1536" t="b">
        <v>0</v>
      </c>
      <c r="N1536" t="b">
        <v>0</v>
      </c>
      <c r="O1536">
        <v>3</v>
      </c>
      <c r="P1536">
        <v>2</v>
      </c>
      <c r="Q1536" s="2">
        <v>0</v>
      </c>
      <c r="R1536" s="2">
        <v>0</v>
      </c>
      <c r="S1536" s="2">
        <v>0</v>
      </c>
      <c r="T1536">
        <f t="shared" si="92"/>
        <v>0.4</v>
      </c>
      <c r="U1536">
        <f t="shared" si="93"/>
        <v>1.4000000000000001</v>
      </c>
      <c r="V1536">
        <f t="shared" si="94"/>
        <v>4.0019999999999995E-3</v>
      </c>
      <c r="W1536">
        <f t="shared" si="95"/>
        <v>0.51140070000000004</v>
      </c>
    </row>
    <row r="1537" spans="1:23" x14ac:dyDescent="0.25">
      <c r="A1537" t="s">
        <v>5492</v>
      </c>
      <c r="B1537" s="1">
        <v>43130</v>
      </c>
      <c r="C1537" t="s">
        <v>5493</v>
      </c>
      <c r="D1537" t="s">
        <v>5494</v>
      </c>
      <c r="E1537" t="s">
        <v>5495</v>
      </c>
      <c r="F1537" s="1">
        <v>43124</v>
      </c>
      <c r="G1537">
        <v>1</v>
      </c>
      <c r="H1537">
        <v>17342</v>
      </c>
      <c r="I1537">
        <v>768</v>
      </c>
      <c r="J1537">
        <v>4</v>
      </c>
      <c r="K1537">
        <v>74</v>
      </c>
      <c r="L1537" t="b">
        <v>0</v>
      </c>
      <c r="M1537" t="b">
        <v>0</v>
      </c>
      <c r="N1537" t="b">
        <v>0</v>
      </c>
      <c r="O1537">
        <v>6</v>
      </c>
      <c r="P1537">
        <v>2</v>
      </c>
      <c r="Q1537" s="2">
        <v>0.04</v>
      </c>
      <c r="R1537" s="2">
        <v>0</v>
      </c>
      <c r="S1537" s="2">
        <v>0</v>
      </c>
      <c r="T1537">
        <f t="shared" si="92"/>
        <v>0.4</v>
      </c>
      <c r="U1537">
        <f t="shared" si="93"/>
        <v>0.8</v>
      </c>
      <c r="V1537">
        <f t="shared" si="94"/>
        <v>0.40867100000000001</v>
      </c>
      <c r="W1537">
        <f t="shared" si="95"/>
        <v>0.50303485000000003</v>
      </c>
    </row>
    <row r="1538" spans="1:23" x14ac:dyDescent="0.25">
      <c r="A1538" t="s">
        <v>5496</v>
      </c>
      <c r="B1538" s="1">
        <v>43196</v>
      </c>
      <c r="C1538" t="s">
        <v>5497</v>
      </c>
      <c r="D1538" t="s">
        <v>5498</v>
      </c>
      <c r="E1538" t="s">
        <v>5499</v>
      </c>
      <c r="F1538" s="1">
        <v>43180</v>
      </c>
      <c r="G1538">
        <v>1</v>
      </c>
      <c r="H1538">
        <v>2028512</v>
      </c>
      <c r="I1538">
        <v>40583</v>
      </c>
      <c r="J1538">
        <v>1773</v>
      </c>
      <c r="K1538">
        <v>1835</v>
      </c>
      <c r="L1538" t="b">
        <v>0</v>
      </c>
      <c r="M1538" t="b">
        <v>0</v>
      </c>
      <c r="N1538" t="b">
        <v>0</v>
      </c>
      <c r="O1538">
        <v>16</v>
      </c>
      <c r="P1538">
        <v>15</v>
      </c>
      <c r="Q1538" s="2">
        <v>0.02</v>
      </c>
      <c r="R1538" s="2">
        <v>0</v>
      </c>
      <c r="S1538" s="2">
        <v>0</v>
      </c>
      <c r="T1538">
        <f t="shared" ref="T1538:T1601" si="96">G1538*0.4</f>
        <v>0.4</v>
      </c>
      <c r="U1538">
        <f t="shared" ref="U1538:U1601" si="97">-0.2*(O1538-P1538)+0.8*P1538</f>
        <v>11.8</v>
      </c>
      <c r="V1538">
        <f t="shared" ref="V1538:V1601" si="98">0.5*H1538*0.000001+0.1*Q1538*100+100*0.15*R1538+100*0.25*S1538</f>
        <v>1.214256</v>
      </c>
      <c r="W1538">
        <f t="shared" ref="W1538:W1601" si="99">0.4*T1538+0.25*U1538+0.35*V1538</f>
        <v>3.5349896000000003</v>
      </c>
    </row>
    <row r="1539" spans="1:23" x14ac:dyDescent="0.25">
      <c r="A1539" t="s">
        <v>5500</v>
      </c>
      <c r="B1539" s="1">
        <v>43116</v>
      </c>
      <c r="C1539" t="s">
        <v>5501</v>
      </c>
      <c r="D1539" t="s">
        <v>484</v>
      </c>
      <c r="E1539" t="s">
        <v>4573</v>
      </c>
      <c r="F1539" s="1">
        <v>43110</v>
      </c>
      <c r="G1539">
        <v>1</v>
      </c>
      <c r="H1539">
        <v>483009</v>
      </c>
      <c r="I1539">
        <v>28906</v>
      </c>
      <c r="J1539">
        <v>381</v>
      </c>
      <c r="K1539">
        <v>1857</v>
      </c>
      <c r="L1539" t="b">
        <v>0</v>
      </c>
      <c r="M1539" t="b">
        <v>0</v>
      </c>
      <c r="N1539" t="b">
        <v>0</v>
      </c>
      <c r="O1539">
        <v>6</v>
      </c>
      <c r="P1539">
        <v>5</v>
      </c>
      <c r="Q1539" s="2">
        <v>0.06</v>
      </c>
      <c r="R1539" s="2">
        <v>0</v>
      </c>
      <c r="S1539" s="2">
        <v>0</v>
      </c>
      <c r="T1539">
        <f t="shared" si="96"/>
        <v>0.4</v>
      </c>
      <c r="U1539">
        <f t="shared" si="97"/>
        <v>3.8</v>
      </c>
      <c r="V1539">
        <f t="shared" si="98"/>
        <v>0.84150449999999999</v>
      </c>
      <c r="W1539">
        <f t="shared" si="99"/>
        <v>1.4045265749999998</v>
      </c>
    </row>
    <row r="1540" spans="1:23" x14ac:dyDescent="0.25">
      <c r="A1540" t="s">
        <v>5502</v>
      </c>
      <c r="B1540" s="1">
        <v>43124</v>
      </c>
      <c r="C1540" t="s">
        <v>5503</v>
      </c>
      <c r="D1540" t="s">
        <v>5504</v>
      </c>
      <c r="E1540" t="s">
        <v>5505</v>
      </c>
      <c r="F1540" s="1">
        <v>43117</v>
      </c>
      <c r="G1540">
        <v>1</v>
      </c>
      <c r="H1540">
        <v>75289</v>
      </c>
      <c r="I1540">
        <v>4866</v>
      </c>
      <c r="J1540">
        <v>52</v>
      </c>
      <c r="K1540">
        <v>362</v>
      </c>
      <c r="L1540" t="b">
        <v>0</v>
      </c>
      <c r="M1540" t="b">
        <v>0</v>
      </c>
      <c r="N1540" t="b">
        <v>0</v>
      </c>
      <c r="O1540">
        <v>7</v>
      </c>
      <c r="P1540">
        <v>6</v>
      </c>
      <c r="Q1540" s="2">
        <v>0.06</v>
      </c>
      <c r="R1540" s="2">
        <v>0</v>
      </c>
      <c r="S1540" s="2">
        <v>0</v>
      </c>
      <c r="T1540">
        <f t="shared" si="96"/>
        <v>0.4</v>
      </c>
      <c r="U1540">
        <f t="shared" si="97"/>
        <v>4.6000000000000005</v>
      </c>
      <c r="V1540">
        <f t="shared" si="98"/>
        <v>0.63764449999999995</v>
      </c>
      <c r="W1540">
        <f t="shared" si="99"/>
        <v>1.533175575</v>
      </c>
    </row>
    <row r="1541" spans="1:23" x14ac:dyDescent="0.25">
      <c r="A1541" t="s">
        <v>5506</v>
      </c>
      <c r="B1541" s="1">
        <v>43169</v>
      </c>
      <c r="C1541" t="s">
        <v>5507</v>
      </c>
      <c r="D1541" t="s">
        <v>5508</v>
      </c>
      <c r="E1541" t="s">
        <v>5509</v>
      </c>
      <c r="F1541" s="1">
        <v>43157</v>
      </c>
      <c r="G1541">
        <v>1</v>
      </c>
      <c r="H1541">
        <v>739428</v>
      </c>
      <c r="I1541">
        <v>29211</v>
      </c>
      <c r="J1541">
        <v>750</v>
      </c>
      <c r="K1541">
        <v>1691</v>
      </c>
      <c r="L1541" t="b">
        <v>0</v>
      </c>
      <c r="M1541" t="b">
        <v>0</v>
      </c>
      <c r="N1541" t="b">
        <v>0</v>
      </c>
      <c r="O1541">
        <v>12</v>
      </c>
      <c r="P1541">
        <v>12</v>
      </c>
      <c r="Q1541" s="2">
        <v>0.04</v>
      </c>
      <c r="R1541" s="2">
        <v>0</v>
      </c>
      <c r="S1541" s="2">
        <v>0</v>
      </c>
      <c r="T1541">
        <f t="shared" si="96"/>
        <v>0.4</v>
      </c>
      <c r="U1541">
        <f t="shared" si="97"/>
        <v>9.6000000000000014</v>
      </c>
      <c r="V1541">
        <f t="shared" si="98"/>
        <v>0.76971400000000001</v>
      </c>
      <c r="W1541">
        <f t="shared" si="99"/>
        <v>2.8293999000000003</v>
      </c>
    </row>
    <row r="1542" spans="1:23" x14ac:dyDescent="0.25">
      <c r="A1542" t="s">
        <v>5510</v>
      </c>
      <c r="B1542" s="1">
        <v>43109</v>
      </c>
      <c r="C1542" t="s">
        <v>5511</v>
      </c>
      <c r="D1542" t="s">
        <v>5512</v>
      </c>
      <c r="E1542" t="s">
        <v>5513</v>
      </c>
      <c r="F1542" s="1">
        <v>43104</v>
      </c>
      <c r="G1542">
        <v>1</v>
      </c>
      <c r="H1542">
        <v>5576</v>
      </c>
      <c r="I1542">
        <v>312</v>
      </c>
      <c r="J1542">
        <v>2</v>
      </c>
      <c r="K1542">
        <v>17</v>
      </c>
      <c r="L1542" t="b">
        <v>0</v>
      </c>
      <c r="M1542" t="b">
        <v>0</v>
      </c>
      <c r="N1542" t="b">
        <v>0</v>
      </c>
      <c r="O1542">
        <v>5</v>
      </c>
      <c r="P1542">
        <v>2</v>
      </c>
      <c r="Q1542" s="2">
        <v>0.06</v>
      </c>
      <c r="R1542" s="2">
        <v>0</v>
      </c>
      <c r="S1542" s="2">
        <v>0</v>
      </c>
      <c r="T1542">
        <f t="shared" si="96"/>
        <v>0.4</v>
      </c>
      <c r="U1542">
        <f t="shared" si="97"/>
        <v>1</v>
      </c>
      <c r="V1542">
        <f t="shared" si="98"/>
        <v>0.60278799999999999</v>
      </c>
      <c r="W1542">
        <f t="shared" si="99"/>
        <v>0.62097580000000008</v>
      </c>
    </row>
    <row r="1543" spans="1:23" x14ac:dyDescent="0.25">
      <c r="A1543" t="s">
        <v>5514</v>
      </c>
      <c r="B1543" s="1">
        <v>43080</v>
      </c>
      <c r="C1543" t="s">
        <v>5515</v>
      </c>
      <c r="D1543" t="s">
        <v>57</v>
      </c>
      <c r="E1543" t="s">
        <v>5516</v>
      </c>
      <c r="F1543" s="1">
        <v>43073</v>
      </c>
      <c r="G1543">
        <v>1</v>
      </c>
      <c r="H1543">
        <v>758052</v>
      </c>
      <c r="I1543">
        <v>8174</v>
      </c>
      <c r="J1543">
        <v>831</v>
      </c>
      <c r="K1543">
        <v>3337</v>
      </c>
      <c r="L1543" t="b">
        <v>0</v>
      </c>
      <c r="M1543" t="b">
        <v>0</v>
      </c>
      <c r="N1543" t="b">
        <v>0</v>
      </c>
      <c r="O1543">
        <v>7</v>
      </c>
      <c r="P1543">
        <v>7</v>
      </c>
      <c r="Q1543" s="2">
        <v>0.01</v>
      </c>
      <c r="R1543" s="2">
        <v>0</v>
      </c>
      <c r="S1543" s="2">
        <v>0</v>
      </c>
      <c r="T1543">
        <f t="shared" si="96"/>
        <v>0.4</v>
      </c>
      <c r="U1543">
        <f t="shared" si="97"/>
        <v>5.6000000000000005</v>
      </c>
      <c r="V1543">
        <f t="shared" si="98"/>
        <v>0.47902599999999995</v>
      </c>
      <c r="W1543">
        <f t="shared" si="99"/>
        <v>1.7276591000000001</v>
      </c>
    </row>
    <row r="1544" spans="1:23" x14ac:dyDescent="0.25">
      <c r="A1544" t="s">
        <v>5517</v>
      </c>
      <c r="B1544" s="1">
        <v>43056</v>
      </c>
      <c r="C1544" t="s">
        <v>5518</v>
      </c>
      <c r="D1544" t="s">
        <v>3151</v>
      </c>
      <c r="E1544" t="s">
        <v>5519</v>
      </c>
      <c r="F1544" s="1">
        <v>43051</v>
      </c>
      <c r="G1544">
        <v>1</v>
      </c>
      <c r="H1544">
        <v>10541</v>
      </c>
      <c r="I1544">
        <v>261</v>
      </c>
      <c r="J1544">
        <v>7</v>
      </c>
      <c r="K1544">
        <v>19</v>
      </c>
      <c r="L1544" t="b">
        <v>0</v>
      </c>
      <c r="M1544" t="b">
        <v>0</v>
      </c>
      <c r="N1544" t="b">
        <v>0</v>
      </c>
      <c r="O1544">
        <v>5</v>
      </c>
      <c r="P1544">
        <v>4</v>
      </c>
      <c r="Q1544" s="2">
        <v>0.02</v>
      </c>
      <c r="R1544" s="2">
        <v>0</v>
      </c>
      <c r="S1544" s="2">
        <v>0</v>
      </c>
      <c r="T1544">
        <f t="shared" si="96"/>
        <v>0.4</v>
      </c>
      <c r="U1544">
        <f t="shared" si="97"/>
        <v>3</v>
      </c>
      <c r="V1544">
        <f t="shared" si="98"/>
        <v>0.20527050000000002</v>
      </c>
      <c r="W1544">
        <f t="shared" si="99"/>
        <v>0.98184467500000006</v>
      </c>
    </row>
    <row r="1545" spans="1:23" x14ac:dyDescent="0.25">
      <c r="A1545" t="s">
        <v>5520</v>
      </c>
      <c r="B1545" s="1">
        <v>43117</v>
      </c>
      <c r="C1545" t="s">
        <v>5521</v>
      </c>
      <c r="D1545" t="s">
        <v>61</v>
      </c>
      <c r="E1545" t="s">
        <v>5522</v>
      </c>
      <c r="F1545" s="1">
        <v>43110</v>
      </c>
      <c r="G1545">
        <v>1</v>
      </c>
      <c r="H1545">
        <v>1873164</v>
      </c>
      <c r="I1545">
        <v>43831</v>
      </c>
      <c r="J1545">
        <v>676</v>
      </c>
      <c r="K1545">
        <v>4071</v>
      </c>
      <c r="L1545" t="b">
        <v>0</v>
      </c>
      <c r="M1545" t="b">
        <v>0</v>
      </c>
      <c r="N1545" t="b">
        <v>0</v>
      </c>
      <c r="O1545">
        <v>7</v>
      </c>
      <c r="P1545">
        <v>6</v>
      </c>
      <c r="Q1545" s="2">
        <v>0.02</v>
      </c>
      <c r="R1545" s="2">
        <v>0</v>
      </c>
      <c r="S1545" s="2">
        <v>0</v>
      </c>
      <c r="T1545">
        <f t="shared" si="96"/>
        <v>0.4</v>
      </c>
      <c r="U1545">
        <f t="shared" si="97"/>
        <v>4.6000000000000005</v>
      </c>
      <c r="V1545">
        <f t="shared" si="98"/>
        <v>1.136582</v>
      </c>
      <c r="W1545">
        <f t="shared" si="99"/>
        <v>1.7078036999999999</v>
      </c>
    </row>
    <row r="1546" spans="1:23" x14ac:dyDescent="0.25">
      <c r="A1546" t="s">
        <v>5523</v>
      </c>
      <c r="B1546" s="1">
        <v>43058</v>
      </c>
      <c r="C1546" t="s">
        <v>5524</v>
      </c>
      <c r="D1546" t="s">
        <v>1162</v>
      </c>
      <c r="E1546" t="s">
        <v>5525</v>
      </c>
      <c r="F1546" s="1">
        <v>43054</v>
      </c>
      <c r="G1546">
        <v>1</v>
      </c>
      <c r="H1546">
        <v>484287</v>
      </c>
      <c r="I1546">
        <v>7792</v>
      </c>
      <c r="J1546">
        <v>150</v>
      </c>
      <c r="K1546">
        <v>342</v>
      </c>
      <c r="L1546" t="b">
        <v>0</v>
      </c>
      <c r="M1546" t="b">
        <v>0</v>
      </c>
      <c r="N1546" t="b">
        <v>0</v>
      </c>
      <c r="O1546">
        <v>4</v>
      </c>
      <c r="P1546">
        <v>4</v>
      </c>
      <c r="Q1546" s="2">
        <v>0.02</v>
      </c>
      <c r="R1546" s="2">
        <v>0</v>
      </c>
      <c r="S1546" s="2">
        <v>0</v>
      </c>
      <c r="T1546">
        <f t="shared" si="96"/>
        <v>0.4</v>
      </c>
      <c r="U1546">
        <f t="shared" si="97"/>
        <v>3.2</v>
      </c>
      <c r="V1546">
        <f t="shared" si="98"/>
        <v>0.44214350000000002</v>
      </c>
      <c r="W1546">
        <f t="shared" si="99"/>
        <v>1.1147502250000001</v>
      </c>
    </row>
    <row r="1547" spans="1:23" x14ac:dyDescent="0.25">
      <c r="A1547" t="s">
        <v>5526</v>
      </c>
      <c r="B1547" s="1">
        <v>43135</v>
      </c>
      <c r="C1547" t="s">
        <v>5527</v>
      </c>
      <c r="D1547" t="s">
        <v>5528</v>
      </c>
      <c r="E1547" t="s">
        <v>5529</v>
      </c>
      <c r="F1547" s="1">
        <v>43129</v>
      </c>
      <c r="G1547">
        <v>1</v>
      </c>
      <c r="H1547">
        <v>894787</v>
      </c>
      <c r="I1547">
        <v>3192</v>
      </c>
      <c r="J1547">
        <v>1146</v>
      </c>
      <c r="K1547">
        <v>757</v>
      </c>
      <c r="L1547" t="b">
        <v>0</v>
      </c>
      <c r="M1547" t="b">
        <v>0</v>
      </c>
      <c r="N1547" t="b">
        <v>0</v>
      </c>
      <c r="O1547">
        <v>6</v>
      </c>
      <c r="P1547">
        <v>1</v>
      </c>
      <c r="Q1547" s="2">
        <v>0</v>
      </c>
      <c r="R1547" s="2">
        <v>0</v>
      </c>
      <c r="S1547" s="2">
        <v>0</v>
      </c>
      <c r="T1547">
        <f t="shared" si="96"/>
        <v>0.4</v>
      </c>
      <c r="U1547">
        <f t="shared" si="97"/>
        <v>-0.19999999999999996</v>
      </c>
      <c r="V1547">
        <f t="shared" si="98"/>
        <v>0.4473935</v>
      </c>
      <c r="W1547">
        <f t="shared" si="99"/>
        <v>0.26658772500000005</v>
      </c>
    </row>
    <row r="1548" spans="1:23" x14ac:dyDescent="0.25">
      <c r="A1548" t="s">
        <v>5530</v>
      </c>
      <c r="B1548" s="1">
        <v>43235</v>
      </c>
      <c r="C1548" t="s">
        <v>5531</v>
      </c>
      <c r="D1548" t="s">
        <v>5532</v>
      </c>
      <c r="E1548" t="s">
        <v>5533</v>
      </c>
      <c r="F1548" s="1">
        <v>43213</v>
      </c>
      <c r="G1548">
        <v>1</v>
      </c>
      <c r="H1548">
        <v>603868</v>
      </c>
      <c r="I1548">
        <v>15155</v>
      </c>
      <c r="J1548">
        <v>196</v>
      </c>
      <c r="K1548">
        <v>783</v>
      </c>
      <c r="L1548" t="b">
        <v>0</v>
      </c>
      <c r="M1548" t="b">
        <v>0</v>
      </c>
      <c r="N1548" t="b">
        <v>0</v>
      </c>
      <c r="O1548">
        <v>22</v>
      </c>
      <c r="P1548">
        <v>17</v>
      </c>
      <c r="Q1548" s="2">
        <v>0.03</v>
      </c>
      <c r="R1548" s="2">
        <v>0</v>
      </c>
      <c r="S1548" s="2">
        <v>0</v>
      </c>
      <c r="T1548">
        <f t="shared" si="96"/>
        <v>0.4</v>
      </c>
      <c r="U1548">
        <f t="shared" si="97"/>
        <v>12.600000000000001</v>
      </c>
      <c r="V1548">
        <f t="shared" si="98"/>
        <v>0.60193399999999997</v>
      </c>
      <c r="W1548">
        <f t="shared" si="99"/>
        <v>3.5206769000000007</v>
      </c>
    </row>
    <row r="1549" spans="1:23" x14ac:dyDescent="0.25">
      <c r="A1549" t="s">
        <v>5534</v>
      </c>
      <c r="B1549" s="1">
        <v>43095</v>
      </c>
      <c r="C1549" t="s">
        <v>5535</v>
      </c>
      <c r="D1549" t="s">
        <v>5536</v>
      </c>
      <c r="E1549" t="s">
        <v>5537</v>
      </c>
      <c r="F1549" s="1">
        <v>43088</v>
      </c>
      <c r="G1549">
        <v>1</v>
      </c>
      <c r="H1549">
        <v>21701</v>
      </c>
      <c r="I1549">
        <v>64</v>
      </c>
      <c r="J1549">
        <v>14</v>
      </c>
      <c r="K1549">
        <v>9</v>
      </c>
      <c r="L1549" t="b">
        <v>0</v>
      </c>
      <c r="M1549" t="b">
        <v>0</v>
      </c>
      <c r="N1549" t="b">
        <v>0</v>
      </c>
      <c r="O1549">
        <v>7</v>
      </c>
      <c r="P1549">
        <v>6</v>
      </c>
      <c r="Q1549" s="2">
        <v>0</v>
      </c>
      <c r="R1549" s="2">
        <v>0</v>
      </c>
      <c r="S1549" s="2">
        <v>0</v>
      </c>
      <c r="T1549">
        <f t="shared" si="96"/>
        <v>0.4</v>
      </c>
      <c r="U1549">
        <f t="shared" si="97"/>
        <v>4.6000000000000005</v>
      </c>
      <c r="V1549">
        <f t="shared" si="98"/>
        <v>1.0850499999999999E-2</v>
      </c>
      <c r="W1549">
        <f t="shared" si="99"/>
        <v>1.313797675</v>
      </c>
    </row>
    <row r="1550" spans="1:23" x14ac:dyDescent="0.25">
      <c r="A1550" t="s">
        <v>5538</v>
      </c>
      <c r="B1550" s="1">
        <v>43080</v>
      </c>
      <c r="C1550" t="s">
        <v>5539</v>
      </c>
      <c r="D1550" t="s">
        <v>1158</v>
      </c>
      <c r="E1550" t="s">
        <v>5540</v>
      </c>
      <c r="F1550" s="1">
        <v>43073</v>
      </c>
      <c r="G1550">
        <v>1</v>
      </c>
      <c r="H1550">
        <v>834586</v>
      </c>
      <c r="I1550">
        <v>17702</v>
      </c>
      <c r="J1550">
        <v>917</v>
      </c>
      <c r="K1550">
        <v>1680</v>
      </c>
      <c r="L1550" t="b">
        <v>0</v>
      </c>
      <c r="M1550" t="b">
        <v>0</v>
      </c>
      <c r="N1550" t="b">
        <v>0</v>
      </c>
      <c r="O1550">
        <v>7</v>
      </c>
      <c r="P1550">
        <v>7</v>
      </c>
      <c r="Q1550" s="2">
        <v>0.02</v>
      </c>
      <c r="R1550" s="2">
        <v>0</v>
      </c>
      <c r="S1550" s="2">
        <v>0</v>
      </c>
      <c r="T1550">
        <f t="shared" si="96"/>
        <v>0.4</v>
      </c>
      <c r="U1550">
        <f t="shared" si="97"/>
        <v>5.6000000000000005</v>
      </c>
      <c r="V1550">
        <f t="shared" si="98"/>
        <v>0.61729299999999998</v>
      </c>
      <c r="W1550">
        <f t="shared" si="99"/>
        <v>1.77605255</v>
      </c>
    </row>
    <row r="1551" spans="1:23" x14ac:dyDescent="0.25">
      <c r="A1551" t="s">
        <v>5541</v>
      </c>
      <c r="B1551" s="1">
        <v>43125</v>
      </c>
      <c r="C1551" t="s">
        <v>5542</v>
      </c>
      <c r="D1551" t="s">
        <v>2636</v>
      </c>
      <c r="E1551" t="s">
        <v>5543</v>
      </c>
      <c r="F1551" s="1">
        <v>43118</v>
      </c>
      <c r="G1551">
        <v>1</v>
      </c>
      <c r="H1551">
        <v>195363</v>
      </c>
      <c r="I1551">
        <v>12937</v>
      </c>
      <c r="J1551">
        <v>274</v>
      </c>
      <c r="K1551">
        <v>621</v>
      </c>
      <c r="L1551" t="b">
        <v>0</v>
      </c>
      <c r="M1551" t="b">
        <v>0</v>
      </c>
      <c r="N1551" t="b">
        <v>0</v>
      </c>
      <c r="O1551">
        <v>7</v>
      </c>
      <c r="P1551">
        <v>7</v>
      </c>
      <c r="Q1551" s="2">
        <v>7.0000000000000007E-2</v>
      </c>
      <c r="R1551" s="2">
        <v>0</v>
      </c>
      <c r="S1551" s="2">
        <v>0</v>
      </c>
      <c r="T1551">
        <f t="shared" si="96"/>
        <v>0.4</v>
      </c>
      <c r="U1551">
        <f t="shared" si="97"/>
        <v>5.6000000000000005</v>
      </c>
      <c r="V1551">
        <f t="shared" si="98"/>
        <v>0.79768150000000004</v>
      </c>
      <c r="W1551">
        <f t="shared" si="99"/>
        <v>1.839188525</v>
      </c>
    </row>
    <row r="1552" spans="1:23" x14ac:dyDescent="0.25">
      <c r="A1552" t="s">
        <v>5544</v>
      </c>
      <c r="B1552" s="1">
        <v>43120</v>
      </c>
      <c r="C1552" t="s">
        <v>5545</v>
      </c>
      <c r="D1552" t="s">
        <v>5546</v>
      </c>
      <c r="E1552" t="s">
        <v>5547</v>
      </c>
      <c r="F1552" s="1">
        <v>43113</v>
      </c>
      <c r="G1552">
        <v>1</v>
      </c>
      <c r="H1552">
        <v>10083696</v>
      </c>
      <c r="I1552">
        <v>430160</v>
      </c>
      <c r="J1552">
        <v>18357</v>
      </c>
      <c r="K1552">
        <v>31889</v>
      </c>
      <c r="L1552" t="b">
        <v>0</v>
      </c>
      <c r="M1552" t="b">
        <v>0</v>
      </c>
      <c r="N1552" t="b">
        <v>0</v>
      </c>
      <c r="O1552">
        <v>7</v>
      </c>
      <c r="P1552">
        <v>6</v>
      </c>
      <c r="Q1552" s="2">
        <v>0.04</v>
      </c>
      <c r="R1552" s="2">
        <v>0</v>
      </c>
      <c r="S1552" s="2">
        <v>0</v>
      </c>
      <c r="T1552">
        <f t="shared" si="96"/>
        <v>0.4</v>
      </c>
      <c r="U1552">
        <f t="shared" si="97"/>
        <v>4.6000000000000005</v>
      </c>
      <c r="V1552">
        <f t="shared" si="98"/>
        <v>5.4418480000000002</v>
      </c>
      <c r="W1552">
        <f t="shared" si="99"/>
        <v>3.2146467999999997</v>
      </c>
    </row>
    <row r="1553" spans="1:23" x14ac:dyDescent="0.25">
      <c r="A1553" t="s">
        <v>5548</v>
      </c>
      <c r="B1553" s="1">
        <v>43175</v>
      </c>
      <c r="C1553" t="s">
        <v>5549</v>
      </c>
      <c r="D1553" t="s">
        <v>5550</v>
      </c>
      <c r="E1553" t="s">
        <v>5551</v>
      </c>
      <c r="F1553" s="1">
        <v>43161</v>
      </c>
      <c r="G1553">
        <v>1</v>
      </c>
      <c r="H1553">
        <v>1587545</v>
      </c>
      <c r="I1553">
        <v>8157</v>
      </c>
      <c r="J1553">
        <v>511</v>
      </c>
      <c r="K1553">
        <v>916</v>
      </c>
      <c r="L1553" t="b">
        <v>0</v>
      </c>
      <c r="M1553" t="b">
        <v>0</v>
      </c>
      <c r="N1553" t="b">
        <v>0</v>
      </c>
      <c r="O1553">
        <v>14</v>
      </c>
      <c r="P1553">
        <v>14</v>
      </c>
      <c r="Q1553" s="2">
        <v>0.01</v>
      </c>
      <c r="R1553" s="2">
        <v>0</v>
      </c>
      <c r="S1553" s="2">
        <v>0</v>
      </c>
      <c r="T1553">
        <f t="shared" si="96"/>
        <v>0.4</v>
      </c>
      <c r="U1553">
        <f t="shared" si="97"/>
        <v>11.200000000000001</v>
      </c>
      <c r="V1553">
        <f t="shared" si="98"/>
        <v>0.89377249999999997</v>
      </c>
      <c r="W1553">
        <f t="shared" si="99"/>
        <v>3.2728203750000002</v>
      </c>
    </row>
    <row r="1554" spans="1:23" x14ac:dyDescent="0.25">
      <c r="A1554" t="s">
        <v>5552</v>
      </c>
      <c r="B1554" s="1">
        <v>43228</v>
      </c>
      <c r="C1554" t="s">
        <v>5553</v>
      </c>
      <c r="D1554" t="s">
        <v>4084</v>
      </c>
      <c r="E1554" t="s">
        <v>5554</v>
      </c>
      <c r="F1554" s="1">
        <v>43215</v>
      </c>
      <c r="G1554">
        <v>1</v>
      </c>
      <c r="H1554">
        <v>1025505</v>
      </c>
      <c r="I1554">
        <v>36127</v>
      </c>
      <c r="J1554">
        <v>1160</v>
      </c>
      <c r="K1554">
        <v>5811</v>
      </c>
      <c r="L1554" t="b">
        <v>0</v>
      </c>
      <c r="M1554" t="b">
        <v>0</v>
      </c>
      <c r="N1554" t="b">
        <v>0</v>
      </c>
      <c r="O1554">
        <v>13</v>
      </c>
      <c r="P1554">
        <v>13</v>
      </c>
      <c r="Q1554" s="2">
        <v>0.04</v>
      </c>
      <c r="R1554" s="2">
        <v>0</v>
      </c>
      <c r="S1554" s="2">
        <v>0.01</v>
      </c>
      <c r="T1554">
        <f t="shared" si="96"/>
        <v>0.4</v>
      </c>
      <c r="U1554">
        <f t="shared" si="97"/>
        <v>10.4</v>
      </c>
      <c r="V1554">
        <f t="shared" si="98"/>
        <v>1.1627524999999999</v>
      </c>
      <c r="W1554">
        <f t="shared" si="99"/>
        <v>3.1669633749999999</v>
      </c>
    </row>
    <row r="1555" spans="1:23" x14ac:dyDescent="0.25">
      <c r="A1555" t="s">
        <v>5555</v>
      </c>
      <c r="B1555" s="1">
        <v>43175</v>
      </c>
      <c r="C1555" t="s">
        <v>5556</v>
      </c>
      <c r="D1555" t="s">
        <v>210</v>
      </c>
      <c r="E1555" t="s">
        <v>5557</v>
      </c>
      <c r="F1555" s="1">
        <v>43162</v>
      </c>
      <c r="G1555">
        <v>1</v>
      </c>
      <c r="H1555">
        <v>801597</v>
      </c>
      <c r="I1555">
        <v>16086</v>
      </c>
      <c r="J1555">
        <v>182</v>
      </c>
      <c r="K1555">
        <v>1102</v>
      </c>
      <c r="L1555" t="b">
        <v>0</v>
      </c>
      <c r="M1555" t="b">
        <v>0</v>
      </c>
      <c r="N1555" t="b">
        <v>0</v>
      </c>
      <c r="O1555">
        <v>13</v>
      </c>
      <c r="P1555">
        <v>13</v>
      </c>
      <c r="Q1555" s="2">
        <v>0.02</v>
      </c>
      <c r="R1555" s="2">
        <v>0</v>
      </c>
      <c r="S1555" s="2">
        <v>0</v>
      </c>
      <c r="T1555">
        <f t="shared" si="96"/>
        <v>0.4</v>
      </c>
      <c r="U1555">
        <f t="shared" si="97"/>
        <v>10.4</v>
      </c>
      <c r="V1555">
        <f t="shared" si="98"/>
        <v>0.60079850000000001</v>
      </c>
      <c r="W1555">
        <f t="shared" si="99"/>
        <v>2.9702794750000003</v>
      </c>
    </row>
    <row r="1556" spans="1:23" x14ac:dyDescent="0.25">
      <c r="A1556" t="s">
        <v>5558</v>
      </c>
      <c r="B1556" s="1">
        <v>43118</v>
      </c>
      <c r="C1556" t="s">
        <v>5559</v>
      </c>
      <c r="D1556" t="s">
        <v>5560</v>
      </c>
      <c r="E1556" t="s">
        <v>5561</v>
      </c>
      <c r="F1556" s="1">
        <v>43113</v>
      </c>
      <c r="G1556">
        <v>1</v>
      </c>
      <c r="H1556">
        <v>24611</v>
      </c>
      <c r="I1556">
        <v>1646</v>
      </c>
      <c r="J1556">
        <v>32</v>
      </c>
      <c r="K1556">
        <v>258</v>
      </c>
      <c r="L1556" t="b">
        <v>0</v>
      </c>
      <c r="M1556" t="b">
        <v>0</v>
      </c>
      <c r="N1556" t="b">
        <v>0</v>
      </c>
      <c r="O1556">
        <v>5</v>
      </c>
      <c r="P1556">
        <v>5</v>
      </c>
      <c r="Q1556" s="2">
        <v>7.0000000000000007E-2</v>
      </c>
      <c r="R1556" s="2">
        <v>0</v>
      </c>
      <c r="S1556" s="2">
        <v>0.01</v>
      </c>
      <c r="T1556">
        <f t="shared" si="96"/>
        <v>0.4</v>
      </c>
      <c r="U1556">
        <f t="shared" si="97"/>
        <v>4</v>
      </c>
      <c r="V1556">
        <f t="shared" si="98"/>
        <v>0.96230550000000004</v>
      </c>
      <c r="W1556">
        <f t="shared" si="99"/>
        <v>1.496806925</v>
      </c>
    </row>
    <row r="1557" spans="1:23" x14ac:dyDescent="0.25">
      <c r="A1557" t="s">
        <v>5562</v>
      </c>
      <c r="B1557" s="1">
        <v>43091</v>
      </c>
      <c r="C1557" t="s">
        <v>5563</v>
      </c>
      <c r="D1557" t="s">
        <v>5564</v>
      </c>
      <c r="E1557" t="s">
        <v>5565</v>
      </c>
      <c r="F1557" s="1">
        <v>43084</v>
      </c>
      <c r="G1557">
        <v>1</v>
      </c>
      <c r="H1557">
        <v>299105</v>
      </c>
      <c r="I1557">
        <v>20519</v>
      </c>
      <c r="J1557">
        <v>503</v>
      </c>
      <c r="K1557">
        <v>3146</v>
      </c>
      <c r="L1557" t="b">
        <v>0</v>
      </c>
      <c r="M1557" t="b">
        <v>0</v>
      </c>
      <c r="N1557" t="b">
        <v>0</v>
      </c>
      <c r="O1557">
        <v>7</v>
      </c>
      <c r="P1557">
        <v>7</v>
      </c>
      <c r="Q1557" s="2">
        <v>7.0000000000000007E-2</v>
      </c>
      <c r="R1557" s="2">
        <v>0</v>
      </c>
      <c r="S1557" s="2">
        <v>0.01</v>
      </c>
      <c r="T1557">
        <f t="shared" si="96"/>
        <v>0.4</v>
      </c>
      <c r="U1557">
        <f t="shared" si="97"/>
        <v>5.6000000000000005</v>
      </c>
      <c r="V1557">
        <f t="shared" si="98"/>
        <v>1.0995525000000002</v>
      </c>
      <c r="W1557">
        <f t="shared" si="99"/>
        <v>1.944843375</v>
      </c>
    </row>
    <row r="1558" spans="1:23" x14ac:dyDescent="0.25">
      <c r="A1558" t="s">
        <v>5566</v>
      </c>
      <c r="B1558" s="1">
        <v>43065</v>
      </c>
      <c r="C1558" t="s">
        <v>5567</v>
      </c>
      <c r="D1558" t="s">
        <v>5568</v>
      </c>
      <c r="E1558" t="s">
        <v>5569</v>
      </c>
      <c r="F1558" s="1">
        <v>43059</v>
      </c>
      <c r="G1558">
        <v>1</v>
      </c>
      <c r="H1558">
        <v>43651</v>
      </c>
      <c r="I1558">
        <v>1411</v>
      </c>
      <c r="J1558">
        <v>49</v>
      </c>
      <c r="K1558">
        <v>148</v>
      </c>
      <c r="L1558" t="b">
        <v>0</v>
      </c>
      <c r="M1558" t="b">
        <v>0</v>
      </c>
      <c r="N1558" t="b">
        <v>0</v>
      </c>
      <c r="O1558">
        <v>6</v>
      </c>
      <c r="P1558">
        <v>6</v>
      </c>
      <c r="Q1558" s="2">
        <v>0.03</v>
      </c>
      <c r="R1558" s="2">
        <v>0</v>
      </c>
      <c r="S1558" s="2">
        <v>0</v>
      </c>
      <c r="T1558">
        <f t="shared" si="96"/>
        <v>0.4</v>
      </c>
      <c r="U1558">
        <f t="shared" si="97"/>
        <v>4.8000000000000007</v>
      </c>
      <c r="V1558">
        <f t="shared" si="98"/>
        <v>0.32182549999999999</v>
      </c>
      <c r="W1558">
        <f t="shared" si="99"/>
        <v>1.4726389250000003</v>
      </c>
    </row>
    <row r="1559" spans="1:23" x14ac:dyDescent="0.25">
      <c r="A1559" t="s">
        <v>5570</v>
      </c>
      <c r="B1559" s="1">
        <v>43226</v>
      </c>
      <c r="C1559" t="s">
        <v>5571</v>
      </c>
      <c r="D1559" t="s">
        <v>97</v>
      </c>
      <c r="E1559" t="s">
        <v>5572</v>
      </c>
      <c r="F1559" s="1">
        <v>43213</v>
      </c>
      <c r="G1559">
        <v>1</v>
      </c>
      <c r="H1559">
        <v>7349435</v>
      </c>
      <c r="I1559">
        <v>209009</v>
      </c>
      <c r="J1559">
        <v>7966</v>
      </c>
      <c r="K1559">
        <v>28835</v>
      </c>
      <c r="L1559" t="b">
        <v>0</v>
      </c>
      <c r="M1559" t="b">
        <v>0</v>
      </c>
      <c r="N1559" t="b">
        <v>0</v>
      </c>
      <c r="O1559">
        <v>13</v>
      </c>
      <c r="P1559">
        <v>13</v>
      </c>
      <c r="Q1559" s="2">
        <v>0.03</v>
      </c>
      <c r="R1559" s="2">
        <v>0</v>
      </c>
      <c r="S1559" s="2">
        <v>0</v>
      </c>
      <c r="T1559">
        <f t="shared" si="96"/>
        <v>0.4</v>
      </c>
      <c r="U1559">
        <f t="shared" si="97"/>
        <v>10.4</v>
      </c>
      <c r="V1559">
        <f t="shared" si="98"/>
        <v>3.9747174999999997</v>
      </c>
      <c r="W1559">
        <f t="shared" si="99"/>
        <v>4.1511511250000002</v>
      </c>
    </row>
    <row r="1560" spans="1:23" x14ac:dyDescent="0.25">
      <c r="A1560" t="s">
        <v>5573</v>
      </c>
      <c r="B1560" s="1">
        <v>43066</v>
      </c>
      <c r="C1560" t="s">
        <v>5574</v>
      </c>
      <c r="D1560" t="s">
        <v>5575</v>
      </c>
      <c r="E1560" t="s">
        <v>5576</v>
      </c>
      <c r="F1560" s="1">
        <v>42523</v>
      </c>
      <c r="G1560">
        <v>1</v>
      </c>
      <c r="H1560">
        <v>9078</v>
      </c>
      <c r="I1560">
        <v>28</v>
      </c>
      <c r="J1560">
        <v>9</v>
      </c>
      <c r="K1560">
        <v>7</v>
      </c>
      <c r="L1560" t="b">
        <v>0</v>
      </c>
      <c r="M1560" t="b">
        <v>0</v>
      </c>
      <c r="N1560" t="b">
        <v>0</v>
      </c>
      <c r="O1560">
        <v>543</v>
      </c>
      <c r="P1560">
        <v>6</v>
      </c>
      <c r="Q1560" s="2">
        <v>0</v>
      </c>
      <c r="R1560" s="2">
        <v>0</v>
      </c>
      <c r="S1560" s="2">
        <v>0</v>
      </c>
      <c r="T1560">
        <f t="shared" si="96"/>
        <v>0.4</v>
      </c>
      <c r="U1560">
        <f t="shared" si="97"/>
        <v>-102.60000000000001</v>
      </c>
      <c r="V1560">
        <f t="shared" si="98"/>
        <v>4.5389999999999996E-3</v>
      </c>
      <c r="W1560">
        <f t="shared" si="99"/>
        <v>-25.488411350000003</v>
      </c>
    </row>
    <row r="1561" spans="1:23" x14ac:dyDescent="0.25">
      <c r="A1561" t="s">
        <v>5577</v>
      </c>
      <c r="B1561" s="1">
        <v>43149</v>
      </c>
      <c r="C1561" t="s">
        <v>5578</v>
      </c>
      <c r="D1561" t="s">
        <v>1616</v>
      </c>
      <c r="E1561" t="s">
        <v>5579</v>
      </c>
      <c r="F1561" s="1">
        <v>43145</v>
      </c>
      <c r="G1561">
        <v>1</v>
      </c>
      <c r="H1561">
        <v>91982</v>
      </c>
      <c r="I1561">
        <v>1569</v>
      </c>
      <c r="J1561">
        <v>301</v>
      </c>
      <c r="K1561">
        <v>351</v>
      </c>
      <c r="L1561" t="b">
        <v>0</v>
      </c>
      <c r="M1561" t="b">
        <v>0</v>
      </c>
      <c r="N1561" t="b">
        <v>0</v>
      </c>
      <c r="O1561">
        <v>4</v>
      </c>
      <c r="P1561">
        <v>4</v>
      </c>
      <c r="Q1561" s="2">
        <v>0.02</v>
      </c>
      <c r="R1561" s="2">
        <v>0</v>
      </c>
      <c r="S1561" s="2">
        <v>0</v>
      </c>
      <c r="T1561">
        <f t="shared" si="96"/>
        <v>0.4</v>
      </c>
      <c r="U1561">
        <f t="shared" si="97"/>
        <v>3.2</v>
      </c>
      <c r="V1561">
        <f t="shared" si="98"/>
        <v>0.24599100000000002</v>
      </c>
      <c r="W1561">
        <f t="shared" si="99"/>
        <v>1.0460968500000001</v>
      </c>
    </row>
    <row r="1562" spans="1:23" x14ac:dyDescent="0.25">
      <c r="A1562" t="s">
        <v>5580</v>
      </c>
      <c r="B1562" s="1">
        <v>43117</v>
      </c>
      <c r="C1562" t="s">
        <v>5581</v>
      </c>
      <c r="D1562" t="s">
        <v>77</v>
      </c>
      <c r="E1562" t="s">
        <v>5582</v>
      </c>
      <c r="F1562" s="1">
        <v>43111</v>
      </c>
      <c r="G1562">
        <v>1</v>
      </c>
      <c r="H1562">
        <v>432969</v>
      </c>
      <c r="I1562">
        <v>7878</v>
      </c>
      <c r="J1562">
        <v>1675</v>
      </c>
      <c r="K1562">
        <v>1891</v>
      </c>
      <c r="L1562" t="b">
        <v>0</v>
      </c>
      <c r="M1562" t="b">
        <v>0</v>
      </c>
      <c r="N1562" t="b">
        <v>0</v>
      </c>
      <c r="O1562">
        <v>6</v>
      </c>
      <c r="P1562">
        <v>6</v>
      </c>
      <c r="Q1562" s="2">
        <v>0.02</v>
      </c>
      <c r="R1562" s="2">
        <v>0</v>
      </c>
      <c r="S1562" s="2">
        <v>0</v>
      </c>
      <c r="T1562">
        <f t="shared" si="96"/>
        <v>0.4</v>
      </c>
      <c r="U1562">
        <f t="shared" si="97"/>
        <v>4.8000000000000007</v>
      </c>
      <c r="V1562">
        <f t="shared" si="98"/>
        <v>0.41648450000000004</v>
      </c>
      <c r="W1562">
        <f t="shared" si="99"/>
        <v>1.5057695750000004</v>
      </c>
    </row>
    <row r="1563" spans="1:23" x14ac:dyDescent="0.25">
      <c r="A1563" t="s">
        <v>5583</v>
      </c>
      <c r="B1563" s="1">
        <v>43117</v>
      </c>
      <c r="C1563" t="s">
        <v>5584</v>
      </c>
      <c r="D1563" t="s">
        <v>297</v>
      </c>
      <c r="E1563" t="s">
        <v>5585</v>
      </c>
      <c r="F1563" s="1">
        <v>43111</v>
      </c>
      <c r="G1563">
        <v>1</v>
      </c>
      <c r="H1563">
        <v>138073</v>
      </c>
      <c r="I1563">
        <v>4263</v>
      </c>
      <c r="J1563">
        <v>137</v>
      </c>
      <c r="K1563">
        <v>329</v>
      </c>
      <c r="L1563" t="b">
        <v>0</v>
      </c>
      <c r="M1563" t="b">
        <v>0</v>
      </c>
      <c r="N1563" t="b">
        <v>0</v>
      </c>
      <c r="O1563">
        <v>6</v>
      </c>
      <c r="P1563">
        <v>5</v>
      </c>
      <c r="Q1563" s="2">
        <v>0.03</v>
      </c>
      <c r="R1563" s="2">
        <v>0</v>
      </c>
      <c r="S1563" s="2">
        <v>0</v>
      </c>
      <c r="T1563">
        <f t="shared" si="96"/>
        <v>0.4</v>
      </c>
      <c r="U1563">
        <f t="shared" si="97"/>
        <v>3.8</v>
      </c>
      <c r="V1563">
        <f t="shared" si="98"/>
        <v>0.36903649999999999</v>
      </c>
      <c r="W1563">
        <f t="shared" si="99"/>
        <v>1.2391627749999998</v>
      </c>
    </row>
    <row r="1564" spans="1:23" x14ac:dyDescent="0.25">
      <c r="A1564" t="s">
        <v>5586</v>
      </c>
      <c r="B1564" s="1">
        <v>43131</v>
      </c>
      <c r="C1564" t="s">
        <v>5587</v>
      </c>
      <c r="D1564" t="s">
        <v>5588</v>
      </c>
      <c r="E1564" t="s">
        <v>5589</v>
      </c>
      <c r="F1564" s="1">
        <v>43123</v>
      </c>
      <c r="G1564">
        <v>1</v>
      </c>
      <c r="H1564">
        <v>1612824</v>
      </c>
      <c r="I1564">
        <v>20222</v>
      </c>
      <c r="J1564">
        <v>5164</v>
      </c>
      <c r="K1564">
        <v>8678</v>
      </c>
      <c r="L1564" t="b">
        <v>0</v>
      </c>
      <c r="M1564" t="b">
        <v>0</v>
      </c>
      <c r="N1564" t="b">
        <v>0</v>
      </c>
      <c r="O1564">
        <v>8</v>
      </c>
      <c r="P1564">
        <v>8</v>
      </c>
      <c r="Q1564" s="2">
        <v>0.01</v>
      </c>
      <c r="R1564" s="2">
        <v>0</v>
      </c>
      <c r="S1564" s="2">
        <v>0.01</v>
      </c>
      <c r="T1564">
        <f t="shared" si="96"/>
        <v>0.4</v>
      </c>
      <c r="U1564">
        <f t="shared" si="97"/>
        <v>6.4</v>
      </c>
      <c r="V1564">
        <f t="shared" si="98"/>
        <v>1.156412</v>
      </c>
      <c r="W1564">
        <f t="shared" si="99"/>
        <v>2.1647442000000003</v>
      </c>
    </row>
    <row r="1565" spans="1:23" x14ac:dyDescent="0.25">
      <c r="A1565" t="s">
        <v>5590</v>
      </c>
      <c r="B1565" s="1">
        <v>43208</v>
      </c>
      <c r="C1565" t="s">
        <v>5591</v>
      </c>
      <c r="D1565" t="s">
        <v>246</v>
      </c>
      <c r="E1565" t="s">
        <v>5592</v>
      </c>
      <c r="F1565" s="1">
        <v>43200</v>
      </c>
      <c r="G1565">
        <v>1</v>
      </c>
      <c r="H1565">
        <v>2174369</v>
      </c>
      <c r="I1565">
        <v>60161</v>
      </c>
      <c r="J1565">
        <v>2431</v>
      </c>
      <c r="K1565">
        <v>6288</v>
      </c>
      <c r="L1565" t="b">
        <v>0</v>
      </c>
      <c r="M1565" t="b">
        <v>0</v>
      </c>
      <c r="N1565" t="b">
        <v>0</v>
      </c>
      <c r="O1565">
        <v>8</v>
      </c>
      <c r="P1565">
        <v>5</v>
      </c>
      <c r="Q1565" s="2">
        <v>0.03</v>
      </c>
      <c r="R1565" s="2">
        <v>0</v>
      </c>
      <c r="S1565" s="2">
        <v>0</v>
      </c>
      <c r="T1565">
        <f t="shared" si="96"/>
        <v>0.4</v>
      </c>
      <c r="U1565">
        <f t="shared" si="97"/>
        <v>3.4</v>
      </c>
      <c r="V1565">
        <f t="shared" si="98"/>
        <v>1.3871845</v>
      </c>
      <c r="W1565">
        <f t="shared" si="99"/>
        <v>1.4955145750000001</v>
      </c>
    </row>
    <row r="1566" spans="1:23" x14ac:dyDescent="0.25">
      <c r="A1566" t="s">
        <v>5593</v>
      </c>
      <c r="B1566" s="1">
        <v>43264</v>
      </c>
      <c r="C1566" t="s">
        <v>5594</v>
      </c>
      <c r="D1566" t="s">
        <v>2235</v>
      </c>
      <c r="E1566" t="s">
        <v>5595</v>
      </c>
      <c r="F1566" s="1">
        <v>43253</v>
      </c>
      <c r="G1566">
        <v>1</v>
      </c>
      <c r="H1566">
        <v>4227252</v>
      </c>
      <c r="I1566">
        <v>100981</v>
      </c>
      <c r="J1566">
        <v>13015</v>
      </c>
      <c r="K1566">
        <v>9177</v>
      </c>
      <c r="L1566" t="b">
        <v>0</v>
      </c>
      <c r="M1566" t="b">
        <v>0</v>
      </c>
      <c r="N1566" t="b">
        <v>0</v>
      </c>
      <c r="O1566">
        <v>11</v>
      </c>
      <c r="P1566">
        <v>10</v>
      </c>
      <c r="Q1566" s="2">
        <v>0.02</v>
      </c>
      <c r="R1566" s="2">
        <v>0</v>
      </c>
      <c r="S1566" s="2">
        <v>0</v>
      </c>
      <c r="T1566">
        <f t="shared" si="96"/>
        <v>0.4</v>
      </c>
      <c r="U1566">
        <f t="shared" si="97"/>
        <v>7.8</v>
      </c>
      <c r="V1566">
        <f t="shared" si="98"/>
        <v>2.3136260000000002</v>
      </c>
      <c r="W1566">
        <f t="shared" si="99"/>
        <v>2.9197690999999999</v>
      </c>
    </row>
    <row r="1567" spans="1:23" x14ac:dyDescent="0.25">
      <c r="A1567" t="s">
        <v>5596</v>
      </c>
      <c r="B1567" s="1">
        <v>43066</v>
      </c>
      <c r="C1567" t="s">
        <v>5597</v>
      </c>
      <c r="D1567" t="s">
        <v>5598</v>
      </c>
      <c r="E1567" t="s">
        <v>5599</v>
      </c>
      <c r="F1567" s="1">
        <v>43059</v>
      </c>
      <c r="G1567">
        <v>1</v>
      </c>
      <c r="H1567">
        <v>140887</v>
      </c>
      <c r="I1567">
        <v>1659</v>
      </c>
      <c r="J1567">
        <v>41</v>
      </c>
      <c r="K1567">
        <v>127</v>
      </c>
      <c r="L1567" t="b">
        <v>0</v>
      </c>
      <c r="M1567" t="b">
        <v>0</v>
      </c>
      <c r="N1567" t="b">
        <v>0</v>
      </c>
      <c r="O1567">
        <v>7</v>
      </c>
      <c r="P1567">
        <v>7</v>
      </c>
      <c r="Q1567" s="2">
        <v>0.01</v>
      </c>
      <c r="R1567" s="2">
        <v>0</v>
      </c>
      <c r="S1567" s="2">
        <v>0</v>
      </c>
      <c r="T1567">
        <f t="shared" si="96"/>
        <v>0.4</v>
      </c>
      <c r="U1567">
        <f t="shared" si="97"/>
        <v>5.6000000000000005</v>
      </c>
      <c r="V1567">
        <f t="shared" si="98"/>
        <v>0.1704435</v>
      </c>
      <c r="W1567">
        <f t="shared" si="99"/>
        <v>1.619655225</v>
      </c>
    </row>
    <row r="1568" spans="1:23" x14ac:dyDescent="0.25">
      <c r="A1568" t="s">
        <v>5600</v>
      </c>
      <c r="B1568" s="1">
        <v>43113</v>
      </c>
      <c r="C1568" t="s">
        <v>5601</v>
      </c>
      <c r="D1568" t="s">
        <v>5602</v>
      </c>
      <c r="E1568" t="s">
        <v>5603</v>
      </c>
      <c r="F1568" s="1">
        <v>43107</v>
      </c>
      <c r="G1568">
        <v>1</v>
      </c>
      <c r="H1568">
        <v>114280</v>
      </c>
      <c r="I1568">
        <v>888</v>
      </c>
      <c r="J1568">
        <v>72</v>
      </c>
      <c r="K1568">
        <v>440</v>
      </c>
      <c r="L1568" t="b">
        <v>0</v>
      </c>
      <c r="M1568" t="b">
        <v>0</v>
      </c>
      <c r="N1568" t="b">
        <v>0</v>
      </c>
      <c r="O1568">
        <v>6</v>
      </c>
      <c r="P1568">
        <v>4</v>
      </c>
      <c r="Q1568" s="2">
        <v>0.01</v>
      </c>
      <c r="R1568" s="2">
        <v>0</v>
      </c>
      <c r="S1568" s="2">
        <v>0</v>
      </c>
      <c r="T1568">
        <f t="shared" si="96"/>
        <v>0.4</v>
      </c>
      <c r="U1568">
        <f t="shared" si="97"/>
        <v>2.8000000000000003</v>
      </c>
      <c r="V1568">
        <f t="shared" si="98"/>
        <v>0.15714</v>
      </c>
      <c r="W1568">
        <f t="shared" si="99"/>
        <v>0.91499900000000012</v>
      </c>
    </row>
    <row r="1569" spans="1:23" x14ac:dyDescent="0.25">
      <c r="A1569" t="s">
        <v>5604</v>
      </c>
      <c r="B1569" s="1">
        <v>43133</v>
      </c>
      <c r="C1569" t="s">
        <v>5605</v>
      </c>
      <c r="D1569" t="s">
        <v>2829</v>
      </c>
      <c r="E1569" t="s">
        <v>5606</v>
      </c>
      <c r="F1569" s="1">
        <v>43126</v>
      </c>
      <c r="G1569">
        <v>1</v>
      </c>
      <c r="H1569">
        <v>253965</v>
      </c>
      <c r="I1569">
        <v>2444</v>
      </c>
      <c r="J1569">
        <v>437</v>
      </c>
      <c r="K1569">
        <v>1249</v>
      </c>
      <c r="L1569" t="b">
        <v>0</v>
      </c>
      <c r="M1569" t="b">
        <v>0</v>
      </c>
      <c r="N1569" t="b">
        <v>0</v>
      </c>
      <c r="O1569">
        <v>7</v>
      </c>
      <c r="P1569">
        <v>7</v>
      </c>
      <c r="Q1569" s="2">
        <v>0.01</v>
      </c>
      <c r="R1569" s="2">
        <v>0</v>
      </c>
      <c r="S1569" s="2">
        <v>0</v>
      </c>
      <c r="T1569">
        <f t="shared" si="96"/>
        <v>0.4</v>
      </c>
      <c r="U1569">
        <f t="shared" si="97"/>
        <v>5.6000000000000005</v>
      </c>
      <c r="V1569">
        <f t="shared" si="98"/>
        <v>0.2269825</v>
      </c>
      <c r="W1569">
        <f t="shared" si="99"/>
        <v>1.639443875</v>
      </c>
    </row>
    <row r="1570" spans="1:23" x14ac:dyDescent="0.25">
      <c r="A1570" t="s">
        <v>20722</v>
      </c>
      <c r="B1570" s="1">
        <v>43057</v>
      </c>
      <c r="C1570" t="s">
        <v>20723</v>
      </c>
      <c r="D1570" t="s">
        <v>20724</v>
      </c>
      <c r="E1570" t="s">
        <v>20725</v>
      </c>
      <c r="F1570" s="1">
        <v>43045</v>
      </c>
      <c r="G1570">
        <v>1</v>
      </c>
      <c r="H1570">
        <v>108297</v>
      </c>
      <c r="I1570">
        <v>232</v>
      </c>
      <c r="J1570">
        <v>184</v>
      </c>
      <c r="K1570">
        <v>0</v>
      </c>
      <c r="L1570" t="b">
        <v>1</v>
      </c>
      <c r="M1570" t="b">
        <v>0</v>
      </c>
      <c r="N1570" t="b">
        <v>0</v>
      </c>
      <c r="O1570">
        <v>12</v>
      </c>
      <c r="P1570">
        <v>5</v>
      </c>
      <c r="Q1570" s="2">
        <v>0</v>
      </c>
      <c r="R1570" s="2">
        <v>0</v>
      </c>
      <c r="S1570" s="2">
        <v>0</v>
      </c>
      <c r="T1570">
        <f t="shared" si="96"/>
        <v>0.4</v>
      </c>
      <c r="U1570">
        <f t="shared" si="97"/>
        <v>2.5999999999999996</v>
      </c>
      <c r="V1570">
        <f t="shared" si="98"/>
        <v>5.4148499999999995E-2</v>
      </c>
      <c r="W1570">
        <f t="shared" si="99"/>
        <v>0.82895197499999995</v>
      </c>
    </row>
    <row r="1571" spans="1:23" x14ac:dyDescent="0.25">
      <c r="A1571" t="s">
        <v>5607</v>
      </c>
      <c r="B1571" s="1">
        <v>43220</v>
      </c>
      <c r="C1571" t="s">
        <v>5608</v>
      </c>
      <c r="D1571" t="s">
        <v>1185</v>
      </c>
      <c r="E1571" t="s">
        <v>5609</v>
      </c>
      <c r="F1571" s="1">
        <v>43215</v>
      </c>
      <c r="G1571">
        <v>1</v>
      </c>
      <c r="H1571">
        <v>1486236</v>
      </c>
      <c r="I1571">
        <v>34650</v>
      </c>
      <c r="J1571">
        <v>1302</v>
      </c>
      <c r="K1571">
        <v>4712</v>
      </c>
      <c r="L1571" t="b">
        <v>0</v>
      </c>
      <c r="M1571" t="b">
        <v>0</v>
      </c>
      <c r="N1571" t="b">
        <v>0</v>
      </c>
      <c r="O1571">
        <v>5</v>
      </c>
      <c r="P1571">
        <v>4</v>
      </c>
      <c r="Q1571" s="2">
        <v>0.02</v>
      </c>
      <c r="R1571" s="2">
        <v>0</v>
      </c>
      <c r="S1571" s="2">
        <v>0</v>
      </c>
      <c r="T1571">
        <f t="shared" si="96"/>
        <v>0.4</v>
      </c>
      <c r="U1571">
        <f t="shared" si="97"/>
        <v>3</v>
      </c>
      <c r="V1571">
        <f t="shared" si="98"/>
        <v>0.9431179999999999</v>
      </c>
      <c r="W1571">
        <f t="shared" si="99"/>
        <v>1.2400913</v>
      </c>
    </row>
    <row r="1572" spans="1:23" x14ac:dyDescent="0.25">
      <c r="A1572" t="s">
        <v>5610</v>
      </c>
      <c r="B1572" s="1">
        <v>43234</v>
      </c>
      <c r="C1572" t="s">
        <v>5611</v>
      </c>
      <c r="D1572" t="s">
        <v>1310</v>
      </c>
      <c r="E1572" t="s">
        <v>5612</v>
      </c>
      <c r="F1572" s="1">
        <v>43217</v>
      </c>
      <c r="G1572">
        <v>1</v>
      </c>
      <c r="H1572">
        <v>3673170</v>
      </c>
      <c r="I1572">
        <v>212212</v>
      </c>
      <c r="J1572">
        <v>4165</v>
      </c>
      <c r="K1572">
        <v>18529</v>
      </c>
      <c r="L1572" t="b">
        <v>0</v>
      </c>
      <c r="M1572" t="b">
        <v>0</v>
      </c>
      <c r="N1572" t="b">
        <v>0</v>
      </c>
      <c r="O1572">
        <v>17</v>
      </c>
      <c r="P1572">
        <v>14</v>
      </c>
      <c r="Q1572" s="2">
        <v>0.06</v>
      </c>
      <c r="R1572" s="2">
        <v>0</v>
      </c>
      <c r="S1572" s="2">
        <v>0.01</v>
      </c>
      <c r="T1572">
        <f t="shared" si="96"/>
        <v>0.4</v>
      </c>
      <c r="U1572">
        <f t="shared" si="97"/>
        <v>10.600000000000001</v>
      </c>
      <c r="V1572">
        <f t="shared" si="98"/>
        <v>2.686585</v>
      </c>
      <c r="W1572">
        <f t="shared" si="99"/>
        <v>3.7503047500000006</v>
      </c>
    </row>
    <row r="1573" spans="1:23" x14ac:dyDescent="0.25">
      <c r="A1573" t="s">
        <v>5613</v>
      </c>
      <c r="B1573" s="1">
        <v>43055</v>
      </c>
      <c r="C1573" t="s">
        <v>5614</v>
      </c>
      <c r="D1573" t="s">
        <v>5615</v>
      </c>
      <c r="E1573" t="s">
        <v>5616</v>
      </c>
      <c r="F1573" s="1">
        <v>43049</v>
      </c>
      <c r="G1573">
        <v>1</v>
      </c>
      <c r="H1573">
        <v>82713</v>
      </c>
      <c r="I1573">
        <v>3124</v>
      </c>
      <c r="J1573">
        <v>151</v>
      </c>
      <c r="K1573">
        <v>250</v>
      </c>
      <c r="L1573" t="b">
        <v>0</v>
      </c>
      <c r="M1573" t="b">
        <v>0</v>
      </c>
      <c r="N1573" t="b">
        <v>0</v>
      </c>
      <c r="O1573">
        <v>6</v>
      </c>
      <c r="P1573">
        <v>3</v>
      </c>
      <c r="Q1573" s="2">
        <v>0.04</v>
      </c>
      <c r="R1573" s="2">
        <v>0</v>
      </c>
      <c r="S1573" s="2">
        <v>0</v>
      </c>
      <c r="T1573">
        <f t="shared" si="96"/>
        <v>0.4</v>
      </c>
      <c r="U1573">
        <f t="shared" si="97"/>
        <v>1.8000000000000003</v>
      </c>
      <c r="V1573">
        <f t="shared" si="98"/>
        <v>0.44135650000000004</v>
      </c>
      <c r="W1573">
        <f t="shared" si="99"/>
        <v>0.76447477500000005</v>
      </c>
    </row>
    <row r="1574" spans="1:23" x14ac:dyDescent="0.25">
      <c r="A1574" t="s">
        <v>5617</v>
      </c>
      <c r="B1574" s="1">
        <v>43099</v>
      </c>
      <c r="C1574" t="s">
        <v>5618</v>
      </c>
      <c r="D1574" t="s">
        <v>707</v>
      </c>
      <c r="E1574" t="s">
        <v>5619</v>
      </c>
      <c r="F1574" s="1">
        <v>43089</v>
      </c>
      <c r="G1574">
        <v>1</v>
      </c>
      <c r="H1574">
        <v>1262601</v>
      </c>
      <c r="I1574">
        <v>10121</v>
      </c>
      <c r="J1574">
        <v>1738</v>
      </c>
      <c r="K1574">
        <v>2477</v>
      </c>
      <c r="L1574" t="b">
        <v>0</v>
      </c>
      <c r="M1574" t="b">
        <v>0</v>
      </c>
      <c r="N1574" t="b">
        <v>0</v>
      </c>
      <c r="O1574">
        <v>10</v>
      </c>
      <c r="P1574">
        <v>10</v>
      </c>
      <c r="Q1574" s="2">
        <v>0.01</v>
      </c>
      <c r="R1574" s="2">
        <v>0</v>
      </c>
      <c r="S1574" s="2">
        <v>0</v>
      </c>
      <c r="T1574">
        <f t="shared" si="96"/>
        <v>0.4</v>
      </c>
      <c r="U1574">
        <f t="shared" si="97"/>
        <v>8</v>
      </c>
      <c r="V1574">
        <f t="shared" si="98"/>
        <v>0.73130049999999991</v>
      </c>
      <c r="W1574">
        <f t="shared" si="99"/>
        <v>2.4159551750000001</v>
      </c>
    </row>
    <row r="1575" spans="1:23" x14ac:dyDescent="0.25">
      <c r="A1575" t="s">
        <v>5620</v>
      </c>
      <c r="B1575" s="1">
        <v>43233</v>
      </c>
      <c r="C1575" t="s">
        <v>5621</v>
      </c>
      <c r="D1575" t="s">
        <v>444</v>
      </c>
      <c r="E1575" t="s">
        <v>5622</v>
      </c>
      <c r="F1575" s="1">
        <v>43229</v>
      </c>
      <c r="G1575">
        <v>1</v>
      </c>
      <c r="H1575">
        <v>142414</v>
      </c>
      <c r="I1575">
        <v>731</v>
      </c>
      <c r="J1575">
        <v>581</v>
      </c>
      <c r="K1575">
        <v>746</v>
      </c>
      <c r="L1575" t="b">
        <v>0</v>
      </c>
      <c r="M1575" t="b">
        <v>0</v>
      </c>
      <c r="N1575" t="b">
        <v>0</v>
      </c>
      <c r="O1575">
        <v>4</v>
      </c>
      <c r="P1575">
        <v>4</v>
      </c>
      <c r="Q1575" s="2">
        <v>0.01</v>
      </c>
      <c r="R1575" s="2">
        <v>0</v>
      </c>
      <c r="S1575" s="2">
        <v>0.01</v>
      </c>
      <c r="T1575">
        <f t="shared" si="96"/>
        <v>0.4</v>
      </c>
      <c r="U1575">
        <f t="shared" si="97"/>
        <v>3.2</v>
      </c>
      <c r="V1575">
        <f t="shared" si="98"/>
        <v>0.421207</v>
      </c>
      <c r="W1575">
        <f t="shared" si="99"/>
        <v>1.1074224500000001</v>
      </c>
    </row>
    <row r="1576" spans="1:23" x14ac:dyDescent="0.25">
      <c r="A1576" t="s">
        <v>5623</v>
      </c>
      <c r="B1576" s="1">
        <v>43149</v>
      </c>
      <c r="C1576" t="s">
        <v>5624</v>
      </c>
      <c r="D1576" t="s">
        <v>5625</v>
      </c>
      <c r="E1576" t="s">
        <v>5626</v>
      </c>
      <c r="F1576" s="1">
        <v>43140</v>
      </c>
      <c r="G1576">
        <v>1</v>
      </c>
      <c r="H1576">
        <v>394153</v>
      </c>
      <c r="I1576">
        <v>14138</v>
      </c>
      <c r="J1576">
        <v>311</v>
      </c>
      <c r="K1576">
        <v>1819</v>
      </c>
      <c r="L1576" t="b">
        <v>0</v>
      </c>
      <c r="M1576" t="b">
        <v>0</v>
      </c>
      <c r="N1576" t="b">
        <v>0</v>
      </c>
      <c r="O1576">
        <v>9</v>
      </c>
      <c r="P1576">
        <v>5</v>
      </c>
      <c r="Q1576" s="2">
        <v>0.04</v>
      </c>
      <c r="R1576" s="2">
        <v>0</v>
      </c>
      <c r="S1576" s="2">
        <v>0</v>
      </c>
      <c r="T1576">
        <f t="shared" si="96"/>
        <v>0.4</v>
      </c>
      <c r="U1576">
        <f t="shared" si="97"/>
        <v>3.2</v>
      </c>
      <c r="V1576">
        <f t="shared" si="98"/>
        <v>0.59707650000000001</v>
      </c>
      <c r="W1576">
        <f t="shared" si="99"/>
        <v>1.168976775</v>
      </c>
    </row>
    <row r="1577" spans="1:23" x14ac:dyDescent="0.25">
      <c r="A1577" t="s">
        <v>5627</v>
      </c>
      <c r="B1577" s="1">
        <v>43127</v>
      </c>
      <c r="C1577" t="s">
        <v>5628</v>
      </c>
      <c r="D1577" t="s">
        <v>5629</v>
      </c>
      <c r="E1577" t="s">
        <v>5630</v>
      </c>
      <c r="F1577" s="1">
        <v>43122</v>
      </c>
      <c r="G1577">
        <v>1</v>
      </c>
      <c r="H1577">
        <v>4233</v>
      </c>
      <c r="I1577">
        <v>126</v>
      </c>
      <c r="J1577">
        <v>1</v>
      </c>
      <c r="K1577">
        <v>8</v>
      </c>
      <c r="L1577" t="b">
        <v>0</v>
      </c>
      <c r="M1577" t="b">
        <v>0</v>
      </c>
      <c r="N1577" t="b">
        <v>0</v>
      </c>
      <c r="O1577">
        <v>5</v>
      </c>
      <c r="P1577">
        <v>3</v>
      </c>
      <c r="Q1577" s="2">
        <v>0.03</v>
      </c>
      <c r="R1577" s="2">
        <v>0</v>
      </c>
      <c r="S1577" s="2">
        <v>0</v>
      </c>
      <c r="T1577">
        <f t="shared" si="96"/>
        <v>0.4</v>
      </c>
      <c r="U1577">
        <f t="shared" si="97"/>
        <v>2.0000000000000004</v>
      </c>
      <c r="V1577">
        <f t="shared" si="98"/>
        <v>0.30211650000000001</v>
      </c>
      <c r="W1577">
        <f t="shared" si="99"/>
        <v>0.76574077500000015</v>
      </c>
    </row>
    <row r="1578" spans="1:23" x14ac:dyDescent="0.25">
      <c r="A1578" t="s">
        <v>5631</v>
      </c>
      <c r="B1578" s="1">
        <v>43061</v>
      </c>
      <c r="C1578" t="s">
        <v>5632</v>
      </c>
      <c r="D1578" t="s">
        <v>965</v>
      </c>
      <c r="E1578" t="s">
        <v>5633</v>
      </c>
      <c r="F1578" s="1">
        <v>43056</v>
      </c>
      <c r="G1578">
        <v>1</v>
      </c>
      <c r="H1578">
        <v>29188</v>
      </c>
      <c r="I1578">
        <v>411</v>
      </c>
      <c r="J1578">
        <v>5</v>
      </c>
      <c r="K1578">
        <v>132</v>
      </c>
      <c r="L1578" t="b">
        <v>0</v>
      </c>
      <c r="M1578" t="b">
        <v>0</v>
      </c>
      <c r="N1578" t="b">
        <v>0</v>
      </c>
      <c r="O1578">
        <v>5</v>
      </c>
      <c r="P1578">
        <v>5</v>
      </c>
      <c r="Q1578" s="2">
        <v>0.01</v>
      </c>
      <c r="R1578" s="2">
        <v>0</v>
      </c>
      <c r="S1578" s="2">
        <v>0</v>
      </c>
      <c r="T1578">
        <f t="shared" si="96"/>
        <v>0.4</v>
      </c>
      <c r="U1578">
        <f t="shared" si="97"/>
        <v>4</v>
      </c>
      <c r="V1578">
        <f t="shared" si="98"/>
        <v>0.114594</v>
      </c>
      <c r="W1578">
        <f t="shared" si="99"/>
        <v>1.2001079000000001</v>
      </c>
    </row>
    <row r="1579" spans="1:23" x14ac:dyDescent="0.25">
      <c r="A1579" t="s">
        <v>5634</v>
      </c>
      <c r="B1579" s="1">
        <v>43149</v>
      </c>
      <c r="C1579" t="s">
        <v>5635</v>
      </c>
      <c r="D1579" t="s">
        <v>450</v>
      </c>
      <c r="E1579" t="s">
        <v>5636</v>
      </c>
      <c r="F1579" s="1">
        <v>43139</v>
      </c>
      <c r="G1579">
        <v>1</v>
      </c>
      <c r="H1579">
        <v>1710398</v>
      </c>
      <c r="I1579">
        <v>91315</v>
      </c>
      <c r="J1579">
        <v>2137</v>
      </c>
      <c r="K1579">
        <v>8035</v>
      </c>
      <c r="L1579" t="b">
        <v>0</v>
      </c>
      <c r="M1579" t="b">
        <v>0</v>
      </c>
      <c r="N1579" t="b">
        <v>0</v>
      </c>
      <c r="O1579">
        <v>10</v>
      </c>
      <c r="P1579">
        <v>9</v>
      </c>
      <c r="Q1579" s="2">
        <v>0.05</v>
      </c>
      <c r="R1579" s="2">
        <v>0</v>
      </c>
      <c r="S1579" s="2">
        <v>0</v>
      </c>
      <c r="T1579">
        <f t="shared" si="96"/>
        <v>0.4</v>
      </c>
      <c r="U1579">
        <f t="shared" si="97"/>
        <v>7</v>
      </c>
      <c r="V1579">
        <f t="shared" si="98"/>
        <v>1.355199</v>
      </c>
      <c r="W1579">
        <f t="shared" si="99"/>
        <v>2.3843196500000001</v>
      </c>
    </row>
    <row r="1580" spans="1:23" x14ac:dyDescent="0.25">
      <c r="A1580" t="s">
        <v>5637</v>
      </c>
      <c r="B1580" s="1">
        <v>43139</v>
      </c>
      <c r="C1580" t="s">
        <v>5638</v>
      </c>
      <c r="D1580" t="s">
        <v>3943</v>
      </c>
      <c r="E1580" t="s">
        <v>5639</v>
      </c>
      <c r="F1580" s="1">
        <v>43133</v>
      </c>
      <c r="G1580">
        <v>1</v>
      </c>
      <c r="H1580">
        <v>392655</v>
      </c>
      <c r="I1580">
        <v>15281</v>
      </c>
      <c r="J1580">
        <v>299</v>
      </c>
      <c r="K1580">
        <v>479</v>
      </c>
      <c r="L1580" t="b">
        <v>0</v>
      </c>
      <c r="M1580" t="b">
        <v>0</v>
      </c>
      <c r="N1580" t="b">
        <v>0</v>
      </c>
      <c r="O1580">
        <v>6</v>
      </c>
      <c r="P1580">
        <v>6</v>
      </c>
      <c r="Q1580" s="2">
        <v>0.04</v>
      </c>
      <c r="R1580" s="2">
        <v>0</v>
      </c>
      <c r="S1580" s="2">
        <v>0</v>
      </c>
      <c r="T1580">
        <f t="shared" si="96"/>
        <v>0.4</v>
      </c>
      <c r="U1580">
        <f t="shared" si="97"/>
        <v>4.8000000000000007</v>
      </c>
      <c r="V1580">
        <f t="shared" si="98"/>
        <v>0.59632750000000001</v>
      </c>
      <c r="W1580">
        <f t="shared" si="99"/>
        <v>1.5687146250000004</v>
      </c>
    </row>
    <row r="1581" spans="1:23" x14ac:dyDescent="0.25">
      <c r="A1581" t="s">
        <v>5640</v>
      </c>
      <c r="B1581" s="1">
        <v>43176</v>
      </c>
      <c r="C1581" t="s">
        <v>5641</v>
      </c>
      <c r="D1581" t="s">
        <v>1853</v>
      </c>
      <c r="E1581" t="s">
        <v>5642</v>
      </c>
      <c r="F1581" s="1">
        <v>43167</v>
      </c>
      <c r="G1581">
        <v>1</v>
      </c>
      <c r="H1581">
        <v>1084820</v>
      </c>
      <c r="I1581">
        <v>38993</v>
      </c>
      <c r="J1581">
        <v>1359</v>
      </c>
      <c r="K1581">
        <v>6852</v>
      </c>
      <c r="L1581" t="b">
        <v>0</v>
      </c>
      <c r="M1581" t="b">
        <v>0</v>
      </c>
      <c r="N1581" t="b">
        <v>0</v>
      </c>
      <c r="O1581">
        <v>9</v>
      </c>
      <c r="P1581">
        <v>9</v>
      </c>
      <c r="Q1581" s="2">
        <v>0.04</v>
      </c>
      <c r="R1581" s="2">
        <v>0</v>
      </c>
      <c r="S1581" s="2">
        <v>0.01</v>
      </c>
      <c r="T1581">
        <f t="shared" si="96"/>
        <v>0.4</v>
      </c>
      <c r="U1581">
        <f t="shared" si="97"/>
        <v>7.2</v>
      </c>
      <c r="V1581">
        <f t="shared" si="98"/>
        <v>1.19241</v>
      </c>
      <c r="W1581">
        <f t="shared" si="99"/>
        <v>2.3773434999999998</v>
      </c>
    </row>
    <row r="1582" spans="1:23" x14ac:dyDescent="0.25">
      <c r="A1582" t="s">
        <v>5643</v>
      </c>
      <c r="B1582" s="1">
        <v>43208</v>
      </c>
      <c r="C1582" t="s">
        <v>5644</v>
      </c>
      <c r="D1582" t="s">
        <v>3986</v>
      </c>
      <c r="E1582" t="s">
        <v>5645</v>
      </c>
      <c r="F1582" s="1">
        <v>43189</v>
      </c>
      <c r="G1582">
        <v>1</v>
      </c>
      <c r="H1582">
        <v>4789480</v>
      </c>
      <c r="I1582">
        <v>292738</v>
      </c>
      <c r="J1582">
        <v>6004</v>
      </c>
      <c r="K1582">
        <v>22702</v>
      </c>
      <c r="L1582" t="b">
        <v>0</v>
      </c>
      <c r="M1582" t="b">
        <v>0</v>
      </c>
      <c r="N1582" t="b">
        <v>0</v>
      </c>
      <c r="O1582">
        <v>19</v>
      </c>
      <c r="P1582">
        <v>13</v>
      </c>
      <c r="Q1582" s="2">
        <v>0.06</v>
      </c>
      <c r="R1582" s="2">
        <v>0</v>
      </c>
      <c r="S1582" s="2">
        <v>0</v>
      </c>
      <c r="T1582">
        <f t="shared" si="96"/>
        <v>0.4</v>
      </c>
      <c r="U1582">
        <f t="shared" si="97"/>
        <v>9.1999999999999993</v>
      </c>
      <c r="V1582">
        <f t="shared" si="98"/>
        <v>2.9947400000000002</v>
      </c>
      <c r="W1582">
        <f t="shared" si="99"/>
        <v>3.508159</v>
      </c>
    </row>
    <row r="1583" spans="1:23" x14ac:dyDescent="0.25">
      <c r="A1583" t="s">
        <v>5646</v>
      </c>
      <c r="B1583" s="1">
        <v>43150</v>
      </c>
      <c r="C1583" t="s">
        <v>5647</v>
      </c>
      <c r="D1583" t="s">
        <v>742</v>
      </c>
      <c r="E1583" t="s">
        <v>5648</v>
      </c>
      <c r="F1583" s="1">
        <v>43149</v>
      </c>
      <c r="G1583">
        <v>1</v>
      </c>
      <c r="H1583">
        <v>181929</v>
      </c>
      <c r="I1583">
        <v>578</v>
      </c>
      <c r="J1583">
        <v>125</v>
      </c>
      <c r="K1583">
        <v>173</v>
      </c>
      <c r="L1583" t="b">
        <v>0</v>
      </c>
      <c r="M1583" t="b">
        <v>0</v>
      </c>
      <c r="N1583" t="b">
        <v>0</v>
      </c>
      <c r="O1583">
        <v>1</v>
      </c>
      <c r="P1583">
        <v>1</v>
      </c>
      <c r="Q1583" s="2">
        <v>0</v>
      </c>
      <c r="R1583" s="2">
        <v>0</v>
      </c>
      <c r="S1583" s="2">
        <v>0</v>
      </c>
      <c r="T1583">
        <f t="shared" si="96"/>
        <v>0.4</v>
      </c>
      <c r="U1583">
        <f t="shared" si="97"/>
        <v>0.8</v>
      </c>
      <c r="V1583">
        <f t="shared" si="98"/>
        <v>9.096449999999999E-2</v>
      </c>
      <c r="W1583">
        <f t="shared" si="99"/>
        <v>0.39183757500000005</v>
      </c>
    </row>
    <row r="1584" spans="1:23" x14ac:dyDescent="0.25">
      <c r="A1584" t="s">
        <v>20726</v>
      </c>
      <c r="B1584" s="1">
        <v>43083</v>
      </c>
      <c r="C1584" t="s">
        <v>20727</v>
      </c>
      <c r="D1584" t="s">
        <v>20728</v>
      </c>
      <c r="E1584" t="s">
        <v>20729</v>
      </c>
      <c r="F1584" s="1">
        <v>43077</v>
      </c>
      <c r="G1584">
        <v>1</v>
      </c>
      <c r="H1584">
        <v>347988</v>
      </c>
      <c r="I1584">
        <v>7699</v>
      </c>
      <c r="J1584">
        <v>2111</v>
      </c>
      <c r="K1584">
        <v>0</v>
      </c>
      <c r="L1584" t="b">
        <v>1</v>
      </c>
      <c r="M1584" t="b">
        <v>0</v>
      </c>
      <c r="N1584" t="b">
        <v>0</v>
      </c>
      <c r="O1584">
        <v>6</v>
      </c>
      <c r="P1584">
        <v>7</v>
      </c>
      <c r="Q1584" s="2">
        <v>0.02</v>
      </c>
      <c r="R1584" s="2">
        <v>-0.01</v>
      </c>
      <c r="S1584" s="2">
        <v>0</v>
      </c>
      <c r="T1584">
        <f t="shared" si="96"/>
        <v>0.4</v>
      </c>
      <c r="U1584">
        <f t="shared" si="97"/>
        <v>5.8000000000000007</v>
      </c>
      <c r="V1584">
        <f t="shared" si="98"/>
        <v>0.223994</v>
      </c>
      <c r="W1584">
        <f t="shared" si="99"/>
        <v>1.6883979000000002</v>
      </c>
    </row>
    <row r="1585" spans="1:23" x14ac:dyDescent="0.25">
      <c r="A1585" t="s">
        <v>5649</v>
      </c>
      <c r="B1585" s="1">
        <v>43184</v>
      </c>
      <c r="C1585" t="s">
        <v>5650</v>
      </c>
      <c r="D1585" t="s">
        <v>49</v>
      </c>
      <c r="E1585" t="s">
        <v>5651</v>
      </c>
      <c r="F1585" s="1">
        <v>43175</v>
      </c>
      <c r="G1585">
        <v>1</v>
      </c>
      <c r="H1585">
        <v>2505168</v>
      </c>
      <c r="I1585">
        <v>133455</v>
      </c>
      <c r="J1585">
        <v>1607</v>
      </c>
      <c r="K1585">
        <v>13778</v>
      </c>
      <c r="L1585" t="b">
        <v>0</v>
      </c>
      <c r="M1585" t="b">
        <v>0</v>
      </c>
      <c r="N1585" t="b">
        <v>0</v>
      </c>
      <c r="O1585">
        <v>9</v>
      </c>
      <c r="P1585">
        <v>9</v>
      </c>
      <c r="Q1585" s="2">
        <v>0.05</v>
      </c>
      <c r="R1585" s="2">
        <v>0</v>
      </c>
      <c r="S1585" s="2">
        <v>0.01</v>
      </c>
      <c r="T1585">
        <f t="shared" si="96"/>
        <v>0.4</v>
      </c>
      <c r="U1585">
        <f t="shared" si="97"/>
        <v>7.2</v>
      </c>
      <c r="V1585">
        <f t="shared" si="98"/>
        <v>2.0025840000000001</v>
      </c>
      <c r="W1585">
        <f t="shared" si="99"/>
        <v>2.6609043999999997</v>
      </c>
    </row>
    <row r="1586" spans="1:23" x14ac:dyDescent="0.25">
      <c r="A1586" t="s">
        <v>5652</v>
      </c>
      <c r="B1586" s="1">
        <v>43119</v>
      </c>
      <c r="C1586" t="s">
        <v>5653</v>
      </c>
      <c r="D1586" t="s">
        <v>5654</v>
      </c>
      <c r="E1586" t="s">
        <v>5655</v>
      </c>
      <c r="F1586" s="1">
        <v>43113</v>
      </c>
      <c r="G1586">
        <v>1</v>
      </c>
      <c r="H1586">
        <v>1776291</v>
      </c>
      <c r="I1586">
        <v>96594</v>
      </c>
      <c r="J1586">
        <v>2338</v>
      </c>
      <c r="K1586">
        <v>25772</v>
      </c>
      <c r="L1586" t="b">
        <v>0</v>
      </c>
      <c r="M1586" t="b">
        <v>0</v>
      </c>
      <c r="N1586" t="b">
        <v>0</v>
      </c>
      <c r="O1586">
        <v>6</v>
      </c>
      <c r="P1586">
        <v>6</v>
      </c>
      <c r="Q1586" s="2">
        <v>0.05</v>
      </c>
      <c r="R1586" s="2">
        <v>0</v>
      </c>
      <c r="S1586" s="2">
        <v>0.01</v>
      </c>
      <c r="T1586">
        <f t="shared" si="96"/>
        <v>0.4</v>
      </c>
      <c r="U1586">
        <f t="shared" si="97"/>
        <v>4.8000000000000007</v>
      </c>
      <c r="V1586">
        <f t="shared" si="98"/>
        <v>1.6381455</v>
      </c>
      <c r="W1586">
        <f t="shared" si="99"/>
        <v>1.9333509250000003</v>
      </c>
    </row>
    <row r="1587" spans="1:23" x14ac:dyDescent="0.25">
      <c r="A1587" t="s">
        <v>5656</v>
      </c>
      <c r="B1587" s="1">
        <v>43265</v>
      </c>
      <c r="C1587" t="s">
        <v>5657</v>
      </c>
      <c r="D1587" t="s">
        <v>5658</v>
      </c>
      <c r="E1587" t="s">
        <v>5659</v>
      </c>
      <c r="F1587" s="1">
        <v>43248</v>
      </c>
      <c r="G1587">
        <v>1</v>
      </c>
      <c r="H1587">
        <v>2235021</v>
      </c>
      <c r="I1587">
        <v>68238</v>
      </c>
      <c r="J1587">
        <v>5188</v>
      </c>
      <c r="K1587">
        <v>6455</v>
      </c>
      <c r="L1587" t="b">
        <v>0</v>
      </c>
      <c r="M1587" t="b">
        <v>0</v>
      </c>
      <c r="N1587" t="b">
        <v>0</v>
      </c>
      <c r="O1587">
        <v>17</v>
      </c>
      <c r="P1587">
        <v>16</v>
      </c>
      <c r="Q1587" s="2">
        <v>0.03</v>
      </c>
      <c r="R1587" s="2">
        <v>0</v>
      </c>
      <c r="S1587" s="2">
        <v>0</v>
      </c>
      <c r="T1587">
        <f t="shared" si="96"/>
        <v>0.4</v>
      </c>
      <c r="U1587">
        <f t="shared" si="97"/>
        <v>12.600000000000001</v>
      </c>
      <c r="V1587">
        <f t="shared" si="98"/>
        <v>1.4175104999999999</v>
      </c>
      <c r="W1587">
        <f t="shared" si="99"/>
        <v>3.8061286750000005</v>
      </c>
    </row>
    <row r="1588" spans="1:23" x14ac:dyDescent="0.25">
      <c r="A1588" t="s">
        <v>20730</v>
      </c>
      <c r="B1588" s="1">
        <v>43158</v>
      </c>
      <c r="C1588" t="s">
        <v>20731</v>
      </c>
      <c r="D1588" t="s">
        <v>632</v>
      </c>
      <c r="E1588" t="s">
        <v>20732</v>
      </c>
      <c r="F1588" s="1">
        <v>43157</v>
      </c>
      <c r="G1588">
        <v>1</v>
      </c>
      <c r="H1588">
        <v>1734377</v>
      </c>
      <c r="I1588">
        <v>30367</v>
      </c>
      <c r="J1588">
        <v>1928</v>
      </c>
      <c r="K1588">
        <v>0</v>
      </c>
      <c r="L1588" t="b">
        <v>1</v>
      </c>
      <c r="M1588" t="b">
        <v>0</v>
      </c>
      <c r="N1588" t="b">
        <v>0</v>
      </c>
      <c r="O1588">
        <v>1</v>
      </c>
      <c r="P1588">
        <v>1</v>
      </c>
      <c r="Q1588" s="2">
        <v>0.02</v>
      </c>
      <c r="R1588" s="2">
        <v>0</v>
      </c>
      <c r="S1588" s="2">
        <v>0</v>
      </c>
      <c r="T1588">
        <f t="shared" si="96"/>
        <v>0.4</v>
      </c>
      <c r="U1588">
        <f t="shared" si="97"/>
        <v>0.8</v>
      </c>
      <c r="V1588">
        <f t="shared" si="98"/>
        <v>1.0671884999999999</v>
      </c>
      <c r="W1588">
        <f t="shared" si="99"/>
        <v>0.73351597499999999</v>
      </c>
    </row>
    <row r="1589" spans="1:23" x14ac:dyDescent="0.25">
      <c r="A1589" t="s">
        <v>5660</v>
      </c>
      <c r="B1589" s="1">
        <v>43075</v>
      </c>
      <c r="C1589" t="s">
        <v>5661</v>
      </c>
      <c r="D1589" t="s">
        <v>1125</v>
      </c>
      <c r="E1589" t="s">
        <v>5662</v>
      </c>
      <c r="F1589" s="1">
        <v>43074</v>
      </c>
      <c r="G1589">
        <v>1</v>
      </c>
      <c r="H1589">
        <v>28378</v>
      </c>
      <c r="I1589">
        <v>211</v>
      </c>
      <c r="J1589">
        <v>463</v>
      </c>
      <c r="K1589">
        <v>633</v>
      </c>
      <c r="L1589" t="b">
        <v>0</v>
      </c>
      <c r="M1589" t="b">
        <v>0</v>
      </c>
      <c r="N1589" t="b">
        <v>0</v>
      </c>
      <c r="O1589">
        <v>1</v>
      </c>
      <c r="P1589">
        <v>1</v>
      </c>
      <c r="Q1589" s="2">
        <v>0.01</v>
      </c>
      <c r="R1589" s="2">
        <v>-0.02</v>
      </c>
      <c r="S1589" s="2">
        <v>0.02</v>
      </c>
      <c r="T1589">
        <f t="shared" si="96"/>
        <v>0.4</v>
      </c>
      <c r="U1589">
        <f t="shared" si="97"/>
        <v>0.8</v>
      </c>
      <c r="V1589">
        <f t="shared" si="98"/>
        <v>0.31418900000000005</v>
      </c>
      <c r="W1589">
        <f t="shared" si="99"/>
        <v>0.46996615000000008</v>
      </c>
    </row>
    <row r="1590" spans="1:23" x14ac:dyDescent="0.25">
      <c r="A1590" t="s">
        <v>5663</v>
      </c>
      <c r="B1590" s="1">
        <v>43140</v>
      </c>
      <c r="C1590" t="s">
        <v>5664</v>
      </c>
      <c r="D1590" t="s">
        <v>4732</v>
      </c>
      <c r="E1590" t="s">
        <v>4956</v>
      </c>
      <c r="F1590" s="1">
        <v>43133</v>
      </c>
      <c r="G1590">
        <v>1</v>
      </c>
      <c r="H1590">
        <v>391174</v>
      </c>
      <c r="I1590">
        <v>14169</v>
      </c>
      <c r="J1590">
        <v>236</v>
      </c>
      <c r="K1590">
        <v>418</v>
      </c>
      <c r="L1590" t="b">
        <v>0</v>
      </c>
      <c r="M1590" t="b">
        <v>0</v>
      </c>
      <c r="N1590" t="b">
        <v>0</v>
      </c>
      <c r="O1590">
        <v>7</v>
      </c>
      <c r="P1590">
        <v>7</v>
      </c>
      <c r="Q1590" s="2">
        <v>0.04</v>
      </c>
      <c r="R1590" s="2">
        <v>0</v>
      </c>
      <c r="S1590" s="2">
        <v>0</v>
      </c>
      <c r="T1590">
        <f t="shared" si="96"/>
        <v>0.4</v>
      </c>
      <c r="U1590">
        <f t="shared" si="97"/>
        <v>5.6000000000000005</v>
      </c>
      <c r="V1590">
        <f t="shared" si="98"/>
        <v>0.59558699999999998</v>
      </c>
      <c r="W1590">
        <f t="shared" si="99"/>
        <v>1.76845545</v>
      </c>
    </row>
    <row r="1591" spans="1:23" x14ac:dyDescent="0.25">
      <c r="A1591" t="s">
        <v>5665</v>
      </c>
      <c r="B1591" s="1">
        <v>43112</v>
      </c>
      <c r="C1591" t="s">
        <v>5666</v>
      </c>
      <c r="D1591" t="s">
        <v>5667</v>
      </c>
      <c r="E1591" t="s">
        <v>5668</v>
      </c>
      <c r="F1591" s="1">
        <v>43107</v>
      </c>
      <c r="G1591">
        <v>1</v>
      </c>
      <c r="H1591">
        <v>83200</v>
      </c>
      <c r="I1591">
        <v>15262</v>
      </c>
      <c r="J1591">
        <v>26</v>
      </c>
      <c r="K1591">
        <v>881</v>
      </c>
      <c r="L1591" t="b">
        <v>0</v>
      </c>
      <c r="M1591" t="b">
        <v>0</v>
      </c>
      <c r="N1591" t="b">
        <v>0</v>
      </c>
      <c r="O1591">
        <v>5</v>
      </c>
      <c r="P1591">
        <v>1</v>
      </c>
      <c r="Q1591" s="2">
        <v>0.18</v>
      </c>
      <c r="R1591" s="2">
        <v>0</v>
      </c>
      <c r="S1591" s="2">
        <v>0.01</v>
      </c>
      <c r="T1591">
        <f t="shared" si="96"/>
        <v>0.4</v>
      </c>
      <c r="U1591">
        <f t="shared" si="97"/>
        <v>0</v>
      </c>
      <c r="V1591">
        <f t="shared" si="98"/>
        <v>2.0915999999999997</v>
      </c>
      <c r="W1591">
        <f t="shared" si="99"/>
        <v>0.89205999999999985</v>
      </c>
    </row>
    <row r="1592" spans="1:23" x14ac:dyDescent="0.25">
      <c r="A1592" t="s">
        <v>5669</v>
      </c>
      <c r="B1592" s="1">
        <v>43219</v>
      </c>
      <c r="C1592" t="s">
        <v>5670</v>
      </c>
      <c r="D1592" t="s">
        <v>5671</v>
      </c>
      <c r="E1592" t="s">
        <v>5672</v>
      </c>
      <c r="F1592" s="1">
        <v>43201</v>
      </c>
      <c r="G1592">
        <v>1</v>
      </c>
      <c r="H1592">
        <v>4409293</v>
      </c>
      <c r="I1592">
        <v>38910</v>
      </c>
      <c r="J1592">
        <v>2325</v>
      </c>
      <c r="K1592">
        <v>1512</v>
      </c>
      <c r="L1592" t="b">
        <v>0</v>
      </c>
      <c r="M1592" t="b">
        <v>0</v>
      </c>
      <c r="N1592" t="b">
        <v>0</v>
      </c>
      <c r="O1592">
        <v>18</v>
      </c>
      <c r="P1592">
        <v>16</v>
      </c>
      <c r="Q1592" s="2">
        <v>0.01</v>
      </c>
      <c r="R1592" s="2">
        <v>0</v>
      </c>
      <c r="S1592" s="2">
        <v>0</v>
      </c>
      <c r="T1592">
        <f t="shared" si="96"/>
        <v>0.4</v>
      </c>
      <c r="U1592">
        <f t="shared" si="97"/>
        <v>12.4</v>
      </c>
      <c r="V1592">
        <f t="shared" si="98"/>
        <v>2.3046465</v>
      </c>
      <c r="W1592">
        <f t="shared" si="99"/>
        <v>4.066626275</v>
      </c>
    </row>
    <row r="1593" spans="1:23" x14ac:dyDescent="0.25">
      <c r="A1593" t="s">
        <v>5673</v>
      </c>
      <c r="B1593" s="1">
        <v>43222</v>
      </c>
      <c r="C1593" t="s">
        <v>5674</v>
      </c>
      <c r="D1593" t="s">
        <v>301</v>
      </c>
      <c r="E1593" t="s">
        <v>5675</v>
      </c>
      <c r="F1593" s="1">
        <v>43220</v>
      </c>
      <c r="G1593">
        <v>1</v>
      </c>
      <c r="H1593">
        <v>855404</v>
      </c>
      <c r="I1593">
        <v>20377</v>
      </c>
      <c r="J1593">
        <v>1375</v>
      </c>
      <c r="K1593">
        <v>1332</v>
      </c>
      <c r="L1593" t="b">
        <v>0</v>
      </c>
      <c r="M1593" t="b">
        <v>0</v>
      </c>
      <c r="N1593" t="b">
        <v>0</v>
      </c>
      <c r="O1593">
        <v>2</v>
      </c>
      <c r="P1593">
        <v>1</v>
      </c>
      <c r="Q1593" s="2">
        <v>0.02</v>
      </c>
      <c r="R1593" s="2">
        <v>0</v>
      </c>
      <c r="S1593" s="2">
        <v>0</v>
      </c>
      <c r="T1593">
        <f t="shared" si="96"/>
        <v>0.4</v>
      </c>
      <c r="U1593">
        <f t="shared" si="97"/>
        <v>0.60000000000000009</v>
      </c>
      <c r="V1593">
        <f t="shared" si="98"/>
        <v>0.62770199999999998</v>
      </c>
      <c r="W1593">
        <f t="shared" si="99"/>
        <v>0.52969569999999999</v>
      </c>
    </row>
    <row r="1594" spans="1:23" x14ac:dyDescent="0.25">
      <c r="A1594" t="s">
        <v>5676</v>
      </c>
      <c r="B1594" s="1">
        <v>43154</v>
      </c>
      <c r="C1594" t="s">
        <v>5677</v>
      </c>
      <c r="D1594" t="s">
        <v>936</v>
      </c>
      <c r="E1594" t="s">
        <v>5678</v>
      </c>
      <c r="F1594" s="1">
        <v>43147</v>
      </c>
      <c r="G1594">
        <v>1</v>
      </c>
      <c r="H1594">
        <v>389613</v>
      </c>
      <c r="I1594">
        <v>2430</v>
      </c>
      <c r="J1594">
        <v>1013</v>
      </c>
      <c r="K1594">
        <v>2660</v>
      </c>
      <c r="L1594" t="b">
        <v>0</v>
      </c>
      <c r="M1594" t="b">
        <v>0</v>
      </c>
      <c r="N1594" t="b">
        <v>0</v>
      </c>
      <c r="O1594">
        <v>7</v>
      </c>
      <c r="P1594">
        <v>7</v>
      </c>
      <c r="Q1594" s="2">
        <v>0.01</v>
      </c>
      <c r="R1594" s="2">
        <v>0</v>
      </c>
      <c r="S1594" s="2">
        <v>0.01</v>
      </c>
      <c r="T1594">
        <f t="shared" si="96"/>
        <v>0.4</v>
      </c>
      <c r="U1594">
        <f t="shared" si="97"/>
        <v>5.6000000000000005</v>
      </c>
      <c r="V1594">
        <f t="shared" si="98"/>
        <v>0.54480649999999997</v>
      </c>
      <c r="W1594">
        <f t="shared" si="99"/>
        <v>1.750682275</v>
      </c>
    </row>
    <row r="1595" spans="1:23" x14ac:dyDescent="0.25">
      <c r="A1595" t="s">
        <v>5679</v>
      </c>
      <c r="B1595" s="1">
        <v>43196</v>
      </c>
      <c r="C1595" t="s">
        <v>5680</v>
      </c>
      <c r="D1595" t="s">
        <v>636</v>
      </c>
      <c r="E1595" t="s">
        <v>5681</v>
      </c>
      <c r="F1595" s="1">
        <v>43186</v>
      </c>
      <c r="G1595">
        <v>1</v>
      </c>
      <c r="H1595">
        <v>656029</v>
      </c>
      <c r="I1595">
        <v>17070</v>
      </c>
      <c r="J1595">
        <v>613</v>
      </c>
      <c r="K1595">
        <v>2449</v>
      </c>
      <c r="L1595" t="b">
        <v>0</v>
      </c>
      <c r="M1595" t="b">
        <v>0</v>
      </c>
      <c r="N1595" t="b">
        <v>0</v>
      </c>
      <c r="O1595">
        <v>10</v>
      </c>
      <c r="P1595">
        <v>8</v>
      </c>
      <c r="Q1595" s="2">
        <v>0.03</v>
      </c>
      <c r="R1595" s="2">
        <v>0</v>
      </c>
      <c r="S1595" s="2">
        <v>0</v>
      </c>
      <c r="T1595">
        <f t="shared" si="96"/>
        <v>0.4</v>
      </c>
      <c r="U1595">
        <f t="shared" si="97"/>
        <v>6</v>
      </c>
      <c r="V1595">
        <f t="shared" si="98"/>
        <v>0.62801449999999992</v>
      </c>
      <c r="W1595">
        <f t="shared" si="99"/>
        <v>1.8798050750000002</v>
      </c>
    </row>
    <row r="1596" spans="1:23" x14ac:dyDescent="0.25">
      <c r="A1596" t="s">
        <v>5682</v>
      </c>
      <c r="B1596" s="1">
        <v>43066</v>
      </c>
      <c r="C1596" t="s">
        <v>5466</v>
      </c>
      <c r="D1596" t="s">
        <v>5467</v>
      </c>
      <c r="E1596" t="s">
        <v>5683</v>
      </c>
      <c r="F1596" s="1">
        <v>43057</v>
      </c>
      <c r="G1596">
        <v>1</v>
      </c>
      <c r="H1596">
        <v>20752341</v>
      </c>
      <c r="I1596">
        <v>804496</v>
      </c>
      <c r="J1596">
        <v>17557</v>
      </c>
      <c r="K1596">
        <v>44075</v>
      </c>
      <c r="L1596" t="b">
        <v>0</v>
      </c>
      <c r="M1596" t="b">
        <v>0</v>
      </c>
      <c r="N1596" t="b">
        <v>0</v>
      </c>
      <c r="O1596">
        <v>9</v>
      </c>
      <c r="P1596">
        <v>9</v>
      </c>
      <c r="Q1596" s="2">
        <v>0.04</v>
      </c>
      <c r="R1596" s="2">
        <v>0</v>
      </c>
      <c r="S1596" s="2">
        <v>0</v>
      </c>
      <c r="T1596">
        <f t="shared" si="96"/>
        <v>0.4</v>
      </c>
      <c r="U1596">
        <f t="shared" si="97"/>
        <v>7.2</v>
      </c>
      <c r="V1596">
        <f t="shared" si="98"/>
        <v>10.776170499999999</v>
      </c>
      <c r="W1596">
        <f t="shared" si="99"/>
        <v>5.7316596749999995</v>
      </c>
    </row>
    <row r="1597" spans="1:23" x14ac:dyDescent="0.25">
      <c r="A1597" t="s">
        <v>5684</v>
      </c>
      <c r="B1597" s="1">
        <v>43069</v>
      </c>
      <c r="C1597" t="s">
        <v>5685</v>
      </c>
      <c r="D1597" t="s">
        <v>5686</v>
      </c>
      <c r="E1597" t="s">
        <v>5687</v>
      </c>
      <c r="F1597" s="1">
        <v>43061</v>
      </c>
      <c r="G1597">
        <v>1</v>
      </c>
      <c r="H1597">
        <v>5950405</v>
      </c>
      <c r="I1597">
        <v>147608</v>
      </c>
      <c r="J1597">
        <v>5953</v>
      </c>
      <c r="K1597">
        <v>17901</v>
      </c>
      <c r="L1597" t="b">
        <v>0</v>
      </c>
      <c r="M1597" t="b">
        <v>0</v>
      </c>
      <c r="N1597" t="b">
        <v>0</v>
      </c>
      <c r="O1597">
        <v>8</v>
      </c>
      <c r="P1597">
        <v>8</v>
      </c>
      <c r="Q1597" s="2">
        <v>0.02</v>
      </c>
      <c r="R1597" s="2">
        <v>0</v>
      </c>
      <c r="S1597" s="2">
        <v>0</v>
      </c>
      <c r="T1597">
        <f t="shared" si="96"/>
        <v>0.4</v>
      </c>
      <c r="U1597">
        <f t="shared" si="97"/>
        <v>6.4</v>
      </c>
      <c r="V1597">
        <f t="shared" si="98"/>
        <v>3.1752025000000001</v>
      </c>
      <c r="W1597">
        <f t="shared" si="99"/>
        <v>2.8713208750000003</v>
      </c>
    </row>
    <row r="1598" spans="1:23" x14ac:dyDescent="0.25">
      <c r="A1598" t="s">
        <v>5688</v>
      </c>
      <c r="B1598" s="1">
        <v>43090</v>
      </c>
      <c r="C1598" t="s">
        <v>5689</v>
      </c>
      <c r="D1598" t="s">
        <v>5690</v>
      </c>
      <c r="E1598" t="s">
        <v>5691</v>
      </c>
      <c r="F1598" s="1">
        <v>43083</v>
      </c>
      <c r="G1598">
        <v>1</v>
      </c>
      <c r="H1598">
        <v>241991</v>
      </c>
      <c r="I1598">
        <v>5943</v>
      </c>
      <c r="J1598">
        <v>593</v>
      </c>
      <c r="K1598">
        <v>515</v>
      </c>
      <c r="L1598" t="b">
        <v>0</v>
      </c>
      <c r="M1598" t="b">
        <v>0</v>
      </c>
      <c r="N1598" t="b">
        <v>0</v>
      </c>
      <c r="O1598">
        <v>7</v>
      </c>
      <c r="P1598">
        <v>7</v>
      </c>
      <c r="Q1598" s="2">
        <v>0.02</v>
      </c>
      <c r="R1598" s="2">
        <v>0</v>
      </c>
      <c r="S1598" s="2">
        <v>0</v>
      </c>
      <c r="T1598">
        <f t="shared" si="96"/>
        <v>0.4</v>
      </c>
      <c r="U1598">
        <f t="shared" si="97"/>
        <v>5.6000000000000005</v>
      </c>
      <c r="V1598">
        <f t="shared" si="98"/>
        <v>0.32099549999999999</v>
      </c>
      <c r="W1598">
        <f t="shared" si="99"/>
        <v>1.672348425</v>
      </c>
    </row>
    <row r="1599" spans="1:23" x14ac:dyDescent="0.25">
      <c r="A1599" t="s">
        <v>5692</v>
      </c>
      <c r="B1599" s="1">
        <v>43077</v>
      </c>
      <c r="C1599" t="s">
        <v>5693</v>
      </c>
      <c r="D1599" t="s">
        <v>5694</v>
      </c>
      <c r="E1599" t="s">
        <v>5695</v>
      </c>
      <c r="F1599" s="1">
        <v>43070</v>
      </c>
      <c r="G1599">
        <v>1</v>
      </c>
      <c r="H1599">
        <v>331575</v>
      </c>
      <c r="I1599">
        <v>24324</v>
      </c>
      <c r="J1599">
        <v>2678</v>
      </c>
      <c r="K1599">
        <v>7014</v>
      </c>
      <c r="L1599" t="b">
        <v>0</v>
      </c>
      <c r="M1599" t="b">
        <v>0</v>
      </c>
      <c r="N1599" t="b">
        <v>0</v>
      </c>
      <c r="O1599">
        <v>7</v>
      </c>
      <c r="P1599">
        <v>6</v>
      </c>
      <c r="Q1599" s="2">
        <v>7.0000000000000007E-2</v>
      </c>
      <c r="R1599" s="2">
        <v>-0.01</v>
      </c>
      <c r="S1599" s="2">
        <v>0.02</v>
      </c>
      <c r="T1599">
        <f t="shared" si="96"/>
        <v>0.4</v>
      </c>
      <c r="U1599">
        <f t="shared" si="97"/>
        <v>4.6000000000000005</v>
      </c>
      <c r="V1599">
        <f t="shared" si="98"/>
        <v>1.2157875</v>
      </c>
      <c r="W1599">
        <f t="shared" si="99"/>
        <v>1.735525625</v>
      </c>
    </row>
    <row r="1600" spans="1:23" x14ac:dyDescent="0.25">
      <c r="A1600" t="s">
        <v>5696</v>
      </c>
      <c r="B1600" s="1">
        <v>43156</v>
      </c>
      <c r="C1600" t="s">
        <v>5697</v>
      </c>
      <c r="D1600" t="s">
        <v>1616</v>
      </c>
      <c r="E1600" t="s">
        <v>5698</v>
      </c>
      <c r="F1600" s="1">
        <v>43152</v>
      </c>
      <c r="G1600">
        <v>1</v>
      </c>
      <c r="H1600">
        <v>376264</v>
      </c>
      <c r="I1600">
        <v>5087</v>
      </c>
      <c r="J1600">
        <v>405</v>
      </c>
      <c r="K1600">
        <v>1081</v>
      </c>
      <c r="L1600" t="b">
        <v>0</v>
      </c>
      <c r="M1600" t="b">
        <v>0</v>
      </c>
      <c r="N1600" t="b">
        <v>0</v>
      </c>
      <c r="O1600">
        <v>4</v>
      </c>
      <c r="P1600">
        <v>4</v>
      </c>
      <c r="Q1600" s="2">
        <v>0.01</v>
      </c>
      <c r="R1600" s="2">
        <v>0</v>
      </c>
      <c r="S1600" s="2">
        <v>0</v>
      </c>
      <c r="T1600">
        <f t="shared" si="96"/>
        <v>0.4</v>
      </c>
      <c r="U1600">
        <f t="shared" si="97"/>
        <v>3.2</v>
      </c>
      <c r="V1600">
        <f t="shared" si="98"/>
        <v>0.288132</v>
      </c>
      <c r="W1600">
        <f t="shared" si="99"/>
        <v>1.0608462000000001</v>
      </c>
    </row>
    <row r="1601" spans="1:23" x14ac:dyDescent="0.25">
      <c r="A1601" t="s">
        <v>5699</v>
      </c>
      <c r="B1601" s="1">
        <v>43090</v>
      </c>
      <c r="C1601" t="s">
        <v>5700</v>
      </c>
      <c r="D1601" t="s">
        <v>4042</v>
      </c>
      <c r="E1601" t="s">
        <v>5701</v>
      </c>
      <c r="F1601" s="1">
        <v>43084</v>
      </c>
      <c r="G1601">
        <v>1</v>
      </c>
      <c r="H1601">
        <v>539715</v>
      </c>
      <c r="I1601">
        <v>69563</v>
      </c>
      <c r="J1601">
        <v>894</v>
      </c>
      <c r="K1601">
        <v>5904</v>
      </c>
      <c r="L1601" t="b">
        <v>0</v>
      </c>
      <c r="M1601" t="b">
        <v>0</v>
      </c>
      <c r="N1601" t="b">
        <v>0</v>
      </c>
      <c r="O1601">
        <v>6</v>
      </c>
      <c r="P1601">
        <v>6</v>
      </c>
      <c r="Q1601" s="2">
        <v>0.13</v>
      </c>
      <c r="R1601" s="2">
        <v>0</v>
      </c>
      <c r="S1601" s="2">
        <v>0.01</v>
      </c>
      <c r="T1601">
        <f t="shared" si="96"/>
        <v>0.4</v>
      </c>
      <c r="U1601">
        <f t="shared" si="97"/>
        <v>4.8000000000000007</v>
      </c>
      <c r="V1601">
        <f t="shared" si="98"/>
        <v>1.8198574999999999</v>
      </c>
      <c r="W1601">
        <f t="shared" si="99"/>
        <v>1.9969501250000001</v>
      </c>
    </row>
    <row r="1602" spans="1:23" x14ac:dyDescent="0.25">
      <c r="A1602" t="s">
        <v>5702</v>
      </c>
      <c r="B1602" s="1">
        <v>43151</v>
      </c>
      <c r="C1602" t="s">
        <v>5703</v>
      </c>
      <c r="D1602" t="s">
        <v>246</v>
      </c>
      <c r="E1602" t="s">
        <v>5704</v>
      </c>
      <c r="F1602" s="1">
        <v>43144</v>
      </c>
      <c r="G1602">
        <v>1</v>
      </c>
      <c r="H1602">
        <v>1273082</v>
      </c>
      <c r="I1602">
        <v>35215</v>
      </c>
      <c r="J1602">
        <v>369</v>
      </c>
      <c r="K1602">
        <v>4826</v>
      </c>
      <c r="L1602" t="b">
        <v>0</v>
      </c>
      <c r="M1602" t="b">
        <v>0</v>
      </c>
      <c r="N1602" t="b">
        <v>0</v>
      </c>
      <c r="O1602">
        <v>7</v>
      </c>
      <c r="P1602">
        <v>6</v>
      </c>
      <c r="Q1602" s="2">
        <v>0.03</v>
      </c>
      <c r="R1602" s="2">
        <v>0</v>
      </c>
      <c r="S1602" s="2">
        <v>0</v>
      </c>
      <c r="T1602">
        <f t="shared" ref="T1602:T1665" si="100">G1602*0.4</f>
        <v>0.4</v>
      </c>
      <c r="U1602">
        <f t="shared" ref="U1602:U1665" si="101">-0.2*(O1602-P1602)+0.8*P1602</f>
        <v>4.6000000000000005</v>
      </c>
      <c r="V1602">
        <f t="shared" ref="V1602:V1665" si="102">0.5*H1602*0.000001+0.1*Q1602*100+100*0.15*R1602+100*0.25*S1602</f>
        <v>0.93654100000000007</v>
      </c>
      <c r="W1602">
        <f t="shared" ref="W1602:W1665" si="103">0.4*T1602+0.25*U1602+0.35*V1602</f>
        <v>1.63778935</v>
      </c>
    </row>
    <row r="1603" spans="1:23" x14ac:dyDescent="0.25">
      <c r="A1603" t="s">
        <v>5705</v>
      </c>
      <c r="B1603" s="1">
        <v>43220</v>
      </c>
      <c r="C1603" t="s">
        <v>5706</v>
      </c>
      <c r="D1603" t="s">
        <v>818</v>
      </c>
      <c r="E1603" t="s">
        <v>5707</v>
      </c>
      <c r="F1603" s="1">
        <v>43218</v>
      </c>
      <c r="G1603">
        <v>1</v>
      </c>
      <c r="H1603">
        <v>421341</v>
      </c>
      <c r="I1603">
        <v>5587</v>
      </c>
      <c r="J1603">
        <v>240</v>
      </c>
      <c r="K1603">
        <v>464</v>
      </c>
      <c r="L1603" t="b">
        <v>0</v>
      </c>
      <c r="M1603" t="b">
        <v>0</v>
      </c>
      <c r="N1603" t="b">
        <v>0</v>
      </c>
      <c r="O1603">
        <v>2</v>
      </c>
      <c r="P1603">
        <v>1</v>
      </c>
      <c r="Q1603" s="2">
        <v>0.01</v>
      </c>
      <c r="R1603" s="2">
        <v>0</v>
      </c>
      <c r="S1603" s="2">
        <v>0</v>
      </c>
      <c r="T1603">
        <f t="shared" si="100"/>
        <v>0.4</v>
      </c>
      <c r="U1603">
        <f t="shared" si="101"/>
        <v>0.60000000000000009</v>
      </c>
      <c r="V1603">
        <f t="shared" si="102"/>
        <v>0.31067049999999996</v>
      </c>
      <c r="W1603">
        <f t="shared" si="103"/>
        <v>0.41873467500000006</v>
      </c>
    </row>
    <row r="1604" spans="1:23" x14ac:dyDescent="0.25">
      <c r="A1604" t="s">
        <v>5708</v>
      </c>
      <c r="B1604" s="1">
        <v>43197</v>
      </c>
      <c r="C1604" t="s">
        <v>5709</v>
      </c>
      <c r="D1604" t="s">
        <v>605</v>
      </c>
      <c r="E1604" t="s">
        <v>5710</v>
      </c>
      <c r="F1604" s="1">
        <v>43189</v>
      </c>
      <c r="G1604">
        <v>1</v>
      </c>
      <c r="H1604">
        <v>839162</v>
      </c>
      <c r="I1604">
        <v>7662</v>
      </c>
      <c r="J1604">
        <v>286</v>
      </c>
      <c r="K1604">
        <v>677</v>
      </c>
      <c r="L1604" t="b">
        <v>0</v>
      </c>
      <c r="M1604" t="b">
        <v>0</v>
      </c>
      <c r="N1604" t="b">
        <v>0</v>
      </c>
      <c r="O1604">
        <v>8</v>
      </c>
      <c r="P1604">
        <v>7</v>
      </c>
      <c r="Q1604" s="2">
        <v>0.01</v>
      </c>
      <c r="R1604" s="2">
        <v>0</v>
      </c>
      <c r="S1604" s="2">
        <v>0</v>
      </c>
      <c r="T1604">
        <f t="shared" si="100"/>
        <v>0.4</v>
      </c>
      <c r="U1604">
        <f t="shared" si="101"/>
        <v>5.4</v>
      </c>
      <c r="V1604">
        <f t="shared" si="102"/>
        <v>0.51958099999999996</v>
      </c>
      <c r="W1604">
        <f t="shared" si="103"/>
        <v>1.6918533500000001</v>
      </c>
    </row>
    <row r="1605" spans="1:23" x14ac:dyDescent="0.25">
      <c r="A1605" t="s">
        <v>5711</v>
      </c>
      <c r="B1605" s="1">
        <v>43157</v>
      </c>
      <c r="C1605" t="s">
        <v>5712</v>
      </c>
      <c r="D1605" t="s">
        <v>5713</v>
      </c>
      <c r="E1605" t="s">
        <v>5714</v>
      </c>
      <c r="F1605" s="1">
        <v>43150</v>
      </c>
      <c r="G1605">
        <v>1</v>
      </c>
      <c r="H1605">
        <v>24186</v>
      </c>
      <c r="I1605">
        <v>124</v>
      </c>
      <c r="J1605">
        <v>7</v>
      </c>
      <c r="K1605">
        <v>20</v>
      </c>
      <c r="L1605" t="b">
        <v>0</v>
      </c>
      <c r="M1605" t="b">
        <v>0</v>
      </c>
      <c r="N1605" t="b">
        <v>0</v>
      </c>
      <c r="O1605">
        <v>7</v>
      </c>
      <c r="P1605">
        <v>6</v>
      </c>
      <c r="Q1605" s="2">
        <v>0.01</v>
      </c>
      <c r="R1605" s="2">
        <v>0</v>
      </c>
      <c r="S1605" s="2">
        <v>0</v>
      </c>
      <c r="T1605">
        <f t="shared" si="100"/>
        <v>0.4</v>
      </c>
      <c r="U1605">
        <f t="shared" si="101"/>
        <v>4.6000000000000005</v>
      </c>
      <c r="V1605">
        <f t="shared" si="102"/>
        <v>0.112093</v>
      </c>
      <c r="W1605">
        <f t="shared" si="103"/>
        <v>1.34923255</v>
      </c>
    </row>
    <row r="1606" spans="1:23" x14ac:dyDescent="0.25">
      <c r="A1606" t="s">
        <v>20733</v>
      </c>
      <c r="B1606" s="1">
        <v>43170</v>
      </c>
      <c r="C1606" t="s">
        <v>20734</v>
      </c>
      <c r="D1606" t="s">
        <v>700</v>
      </c>
      <c r="E1606" t="s">
        <v>20735</v>
      </c>
      <c r="F1606" s="1">
        <v>43161</v>
      </c>
      <c r="G1606">
        <v>1</v>
      </c>
      <c r="H1606">
        <v>472551</v>
      </c>
      <c r="I1606">
        <v>5401</v>
      </c>
      <c r="J1606">
        <v>1181</v>
      </c>
      <c r="K1606">
        <v>0</v>
      </c>
      <c r="L1606" t="b">
        <v>1</v>
      </c>
      <c r="M1606" t="b">
        <v>0</v>
      </c>
      <c r="N1606" t="b">
        <v>0</v>
      </c>
      <c r="O1606">
        <v>9</v>
      </c>
      <c r="P1606">
        <v>6</v>
      </c>
      <c r="Q1606" s="2">
        <v>0.01</v>
      </c>
      <c r="R1606" s="2">
        <v>0</v>
      </c>
      <c r="S1606" s="2">
        <v>0</v>
      </c>
      <c r="T1606">
        <f t="shared" si="100"/>
        <v>0.4</v>
      </c>
      <c r="U1606">
        <f t="shared" si="101"/>
        <v>4.2000000000000011</v>
      </c>
      <c r="V1606">
        <f t="shared" si="102"/>
        <v>0.3362755</v>
      </c>
      <c r="W1606">
        <f t="shared" si="103"/>
        <v>1.3276964250000005</v>
      </c>
    </row>
    <row r="1607" spans="1:23" x14ac:dyDescent="0.25">
      <c r="A1607" t="s">
        <v>5715</v>
      </c>
      <c r="B1607" s="1">
        <v>43102</v>
      </c>
      <c r="C1607" t="s">
        <v>5716</v>
      </c>
      <c r="D1607" t="s">
        <v>5717</v>
      </c>
      <c r="E1607" t="s">
        <v>5718</v>
      </c>
      <c r="F1607" s="1">
        <v>43090</v>
      </c>
      <c r="G1607">
        <v>1</v>
      </c>
      <c r="H1607">
        <v>624894</v>
      </c>
      <c r="I1607">
        <v>7103</v>
      </c>
      <c r="J1607">
        <v>677</v>
      </c>
      <c r="K1607">
        <v>410</v>
      </c>
      <c r="L1607" t="b">
        <v>0</v>
      </c>
      <c r="M1607" t="b">
        <v>0</v>
      </c>
      <c r="N1607" t="b">
        <v>0</v>
      </c>
      <c r="O1607">
        <v>12</v>
      </c>
      <c r="P1607">
        <v>12</v>
      </c>
      <c r="Q1607" s="2">
        <v>0.01</v>
      </c>
      <c r="R1607" s="2">
        <v>0</v>
      </c>
      <c r="S1607" s="2">
        <v>0</v>
      </c>
      <c r="T1607">
        <f t="shared" si="100"/>
        <v>0.4</v>
      </c>
      <c r="U1607">
        <f t="shared" si="101"/>
        <v>9.6000000000000014</v>
      </c>
      <c r="V1607">
        <f t="shared" si="102"/>
        <v>0.41244700000000001</v>
      </c>
      <c r="W1607">
        <f t="shared" si="103"/>
        <v>2.7043564500000006</v>
      </c>
    </row>
    <row r="1608" spans="1:23" x14ac:dyDescent="0.25">
      <c r="A1608" t="s">
        <v>5719</v>
      </c>
      <c r="B1608" s="1">
        <v>43076</v>
      </c>
      <c r="C1608" t="s">
        <v>5720</v>
      </c>
      <c r="D1608" t="s">
        <v>3259</v>
      </c>
      <c r="E1608" t="s">
        <v>5721</v>
      </c>
      <c r="F1608" s="1">
        <v>43069</v>
      </c>
      <c r="G1608">
        <v>1</v>
      </c>
      <c r="H1608">
        <v>619936</v>
      </c>
      <c r="I1608">
        <v>26119</v>
      </c>
      <c r="J1608">
        <v>567</v>
      </c>
      <c r="K1608">
        <v>1412</v>
      </c>
      <c r="L1608" t="b">
        <v>0</v>
      </c>
      <c r="M1608" t="b">
        <v>0</v>
      </c>
      <c r="N1608" t="b">
        <v>0</v>
      </c>
      <c r="O1608">
        <v>7</v>
      </c>
      <c r="P1608">
        <v>5</v>
      </c>
      <c r="Q1608" s="2">
        <v>0.04</v>
      </c>
      <c r="R1608" s="2">
        <v>0</v>
      </c>
      <c r="S1608" s="2">
        <v>0</v>
      </c>
      <c r="T1608">
        <f t="shared" si="100"/>
        <v>0.4</v>
      </c>
      <c r="U1608">
        <f t="shared" si="101"/>
        <v>3.6</v>
      </c>
      <c r="V1608">
        <f t="shared" si="102"/>
        <v>0.70996799999999993</v>
      </c>
      <c r="W1608">
        <f t="shared" si="103"/>
        <v>1.3084888000000001</v>
      </c>
    </row>
    <row r="1609" spans="1:23" x14ac:dyDescent="0.25">
      <c r="A1609" t="s">
        <v>5722</v>
      </c>
      <c r="B1609" s="1">
        <v>43174</v>
      </c>
      <c r="C1609" t="s">
        <v>5723</v>
      </c>
      <c r="D1609" t="s">
        <v>1051</v>
      </c>
      <c r="E1609" t="s">
        <v>5724</v>
      </c>
      <c r="F1609" s="1">
        <v>43169</v>
      </c>
      <c r="G1609">
        <v>1</v>
      </c>
      <c r="H1609">
        <v>491613</v>
      </c>
      <c r="I1609">
        <v>21995</v>
      </c>
      <c r="J1609">
        <v>285</v>
      </c>
      <c r="K1609">
        <v>962</v>
      </c>
      <c r="L1609" t="b">
        <v>0</v>
      </c>
      <c r="M1609" t="b">
        <v>0</v>
      </c>
      <c r="N1609" t="b">
        <v>0</v>
      </c>
      <c r="O1609">
        <v>5</v>
      </c>
      <c r="P1609">
        <v>3</v>
      </c>
      <c r="Q1609" s="2">
        <v>0.04</v>
      </c>
      <c r="R1609" s="2">
        <v>0</v>
      </c>
      <c r="S1609" s="2">
        <v>0</v>
      </c>
      <c r="T1609">
        <f t="shared" si="100"/>
        <v>0.4</v>
      </c>
      <c r="U1609">
        <f t="shared" si="101"/>
        <v>2.0000000000000004</v>
      </c>
      <c r="V1609">
        <f t="shared" si="102"/>
        <v>0.64580649999999995</v>
      </c>
      <c r="W1609">
        <f t="shared" si="103"/>
        <v>0.88603227500000015</v>
      </c>
    </row>
    <row r="1610" spans="1:23" x14ac:dyDescent="0.25">
      <c r="A1610" t="s">
        <v>5725</v>
      </c>
      <c r="B1610" s="1">
        <v>43205</v>
      </c>
      <c r="C1610" t="s">
        <v>5726</v>
      </c>
      <c r="D1610" t="s">
        <v>605</v>
      </c>
      <c r="E1610" t="s">
        <v>5727</v>
      </c>
      <c r="F1610" s="1">
        <v>43201</v>
      </c>
      <c r="G1610">
        <v>1</v>
      </c>
      <c r="H1610">
        <v>1175168</v>
      </c>
      <c r="I1610">
        <v>17092</v>
      </c>
      <c r="J1610">
        <v>2250</v>
      </c>
      <c r="K1610">
        <v>1739</v>
      </c>
      <c r="L1610" t="b">
        <v>0</v>
      </c>
      <c r="M1610" t="b">
        <v>0</v>
      </c>
      <c r="N1610" t="b">
        <v>0</v>
      </c>
      <c r="O1610">
        <v>4</v>
      </c>
      <c r="P1610">
        <v>2</v>
      </c>
      <c r="Q1610" s="2">
        <v>0.01</v>
      </c>
      <c r="R1610" s="2">
        <v>0</v>
      </c>
      <c r="S1610" s="2">
        <v>0</v>
      </c>
      <c r="T1610">
        <f t="shared" si="100"/>
        <v>0.4</v>
      </c>
      <c r="U1610">
        <f t="shared" si="101"/>
        <v>1.2000000000000002</v>
      </c>
      <c r="V1610">
        <f t="shared" si="102"/>
        <v>0.68758399999999997</v>
      </c>
      <c r="W1610">
        <f t="shared" si="103"/>
        <v>0.70065440000000001</v>
      </c>
    </row>
    <row r="1611" spans="1:23" x14ac:dyDescent="0.25">
      <c r="A1611" t="s">
        <v>5728</v>
      </c>
      <c r="B1611" s="1">
        <v>43109</v>
      </c>
      <c r="C1611" t="s">
        <v>5729</v>
      </c>
      <c r="D1611" t="s">
        <v>1254</v>
      </c>
      <c r="E1611" t="s">
        <v>5730</v>
      </c>
      <c r="F1611" s="1">
        <v>43105</v>
      </c>
      <c r="G1611">
        <v>1</v>
      </c>
      <c r="H1611">
        <v>20068</v>
      </c>
      <c r="I1611">
        <v>830</v>
      </c>
      <c r="J1611">
        <v>32</v>
      </c>
      <c r="K1611">
        <v>262</v>
      </c>
      <c r="L1611" t="b">
        <v>0</v>
      </c>
      <c r="M1611" t="b">
        <v>0</v>
      </c>
      <c r="N1611" t="b">
        <v>0</v>
      </c>
      <c r="O1611">
        <v>4</v>
      </c>
      <c r="P1611">
        <v>1</v>
      </c>
      <c r="Q1611" s="2">
        <v>0.04</v>
      </c>
      <c r="R1611" s="2">
        <v>0</v>
      </c>
      <c r="S1611" s="2">
        <v>0.01</v>
      </c>
      <c r="T1611">
        <f t="shared" si="100"/>
        <v>0.4</v>
      </c>
      <c r="U1611">
        <f t="shared" si="101"/>
        <v>0.19999999999999996</v>
      </c>
      <c r="V1611">
        <f t="shared" si="102"/>
        <v>0.66003400000000001</v>
      </c>
      <c r="W1611">
        <f t="shared" si="103"/>
        <v>0.44101190000000001</v>
      </c>
    </row>
    <row r="1612" spans="1:23" x14ac:dyDescent="0.25">
      <c r="A1612" t="s">
        <v>5731</v>
      </c>
      <c r="B1612" s="1">
        <v>43250</v>
      </c>
      <c r="C1612" t="s">
        <v>5732</v>
      </c>
      <c r="D1612" t="s">
        <v>2389</v>
      </c>
      <c r="E1612" t="s">
        <v>5733</v>
      </c>
      <c r="F1612" s="1">
        <v>43225</v>
      </c>
      <c r="G1612">
        <v>1</v>
      </c>
      <c r="H1612">
        <v>3323467</v>
      </c>
      <c r="I1612">
        <v>40519</v>
      </c>
      <c r="J1612">
        <v>7487</v>
      </c>
      <c r="K1612">
        <v>10345</v>
      </c>
      <c r="L1612" t="b">
        <v>0</v>
      </c>
      <c r="M1612" t="b">
        <v>0</v>
      </c>
      <c r="N1612" t="b">
        <v>0</v>
      </c>
      <c r="O1612">
        <v>25</v>
      </c>
      <c r="P1612">
        <v>24</v>
      </c>
      <c r="Q1612" s="2">
        <v>0.01</v>
      </c>
      <c r="R1612" s="2">
        <v>0</v>
      </c>
      <c r="S1612" s="2">
        <v>0</v>
      </c>
      <c r="T1612">
        <f t="shared" si="100"/>
        <v>0.4</v>
      </c>
      <c r="U1612">
        <f t="shared" si="101"/>
        <v>19.000000000000004</v>
      </c>
      <c r="V1612">
        <f t="shared" si="102"/>
        <v>1.7617335000000001</v>
      </c>
      <c r="W1612">
        <f t="shared" si="103"/>
        <v>5.5266067250000006</v>
      </c>
    </row>
    <row r="1613" spans="1:23" x14ac:dyDescent="0.25">
      <c r="A1613" t="s">
        <v>5734</v>
      </c>
      <c r="B1613" s="1">
        <v>43165</v>
      </c>
      <c r="C1613" t="s">
        <v>5735</v>
      </c>
      <c r="D1613" t="s">
        <v>2389</v>
      </c>
      <c r="E1613" t="s">
        <v>5736</v>
      </c>
      <c r="F1613" s="1">
        <v>43155</v>
      </c>
      <c r="G1613">
        <v>1</v>
      </c>
      <c r="H1613">
        <v>169130</v>
      </c>
      <c r="I1613">
        <v>4295</v>
      </c>
      <c r="J1613">
        <v>300</v>
      </c>
      <c r="K1613">
        <v>872</v>
      </c>
      <c r="L1613" t="b">
        <v>0</v>
      </c>
      <c r="M1613" t="b">
        <v>0</v>
      </c>
      <c r="N1613" t="b">
        <v>0</v>
      </c>
      <c r="O1613">
        <v>10</v>
      </c>
      <c r="P1613">
        <v>9</v>
      </c>
      <c r="Q1613" s="2">
        <v>0.03</v>
      </c>
      <c r="R1613" s="2">
        <v>0</v>
      </c>
      <c r="S1613" s="2">
        <v>0.01</v>
      </c>
      <c r="T1613">
        <f t="shared" si="100"/>
        <v>0.4</v>
      </c>
      <c r="U1613">
        <f t="shared" si="101"/>
        <v>7</v>
      </c>
      <c r="V1613">
        <f t="shared" si="102"/>
        <v>0.63456500000000005</v>
      </c>
      <c r="W1613">
        <f t="shared" si="103"/>
        <v>2.1320977500000002</v>
      </c>
    </row>
    <row r="1614" spans="1:23" x14ac:dyDescent="0.25">
      <c r="A1614" t="s">
        <v>5737</v>
      </c>
      <c r="B1614" s="1">
        <v>43227</v>
      </c>
      <c r="C1614" t="s">
        <v>5738</v>
      </c>
      <c r="D1614" t="s">
        <v>5300</v>
      </c>
      <c r="E1614" t="s">
        <v>5739</v>
      </c>
      <c r="F1614" s="1">
        <v>43211</v>
      </c>
      <c r="G1614">
        <v>1</v>
      </c>
      <c r="H1614">
        <v>635182</v>
      </c>
      <c r="I1614">
        <v>14171</v>
      </c>
      <c r="J1614">
        <v>1148</v>
      </c>
      <c r="K1614">
        <v>3773</v>
      </c>
      <c r="L1614" t="b">
        <v>0</v>
      </c>
      <c r="M1614" t="b">
        <v>0</v>
      </c>
      <c r="N1614" t="b">
        <v>0</v>
      </c>
      <c r="O1614">
        <v>16</v>
      </c>
      <c r="P1614">
        <v>15</v>
      </c>
      <c r="Q1614" s="2">
        <v>0.02</v>
      </c>
      <c r="R1614" s="2">
        <v>0</v>
      </c>
      <c r="S1614" s="2">
        <v>0.01</v>
      </c>
      <c r="T1614">
        <f t="shared" si="100"/>
        <v>0.4</v>
      </c>
      <c r="U1614">
        <f t="shared" si="101"/>
        <v>11.8</v>
      </c>
      <c r="V1614">
        <f t="shared" si="102"/>
        <v>0.76759100000000002</v>
      </c>
      <c r="W1614">
        <f t="shared" si="103"/>
        <v>3.3786568500000005</v>
      </c>
    </row>
    <row r="1615" spans="1:23" x14ac:dyDescent="0.25">
      <c r="A1615" t="s">
        <v>5740</v>
      </c>
      <c r="B1615" s="1">
        <v>43126</v>
      </c>
      <c r="C1615" t="s">
        <v>5741</v>
      </c>
      <c r="D1615" t="s">
        <v>5742</v>
      </c>
      <c r="E1615" t="s">
        <v>5743</v>
      </c>
      <c r="F1615" s="1">
        <v>43119</v>
      </c>
      <c r="G1615">
        <v>1</v>
      </c>
      <c r="H1615">
        <v>4007147</v>
      </c>
      <c r="I1615">
        <v>191236</v>
      </c>
      <c r="J1615">
        <v>3682</v>
      </c>
      <c r="K1615">
        <v>22696</v>
      </c>
      <c r="L1615" t="b">
        <v>0</v>
      </c>
      <c r="M1615" t="b">
        <v>0</v>
      </c>
      <c r="N1615" t="b">
        <v>0</v>
      </c>
      <c r="O1615">
        <v>7</v>
      </c>
      <c r="P1615">
        <v>7</v>
      </c>
      <c r="Q1615" s="2">
        <v>0.05</v>
      </c>
      <c r="R1615" s="2">
        <v>0</v>
      </c>
      <c r="S1615" s="2">
        <v>0.01</v>
      </c>
      <c r="T1615">
        <f t="shared" si="100"/>
        <v>0.4</v>
      </c>
      <c r="U1615">
        <f t="shared" si="101"/>
        <v>5.6000000000000005</v>
      </c>
      <c r="V1615">
        <f t="shared" si="102"/>
        <v>2.7535734999999999</v>
      </c>
      <c r="W1615">
        <f t="shared" si="103"/>
        <v>2.5237507250000002</v>
      </c>
    </row>
    <row r="1616" spans="1:23" x14ac:dyDescent="0.25">
      <c r="A1616" t="s">
        <v>5744</v>
      </c>
      <c r="B1616" s="1">
        <v>43186</v>
      </c>
      <c r="C1616" t="s">
        <v>5745</v>
      </c>
      <c r="D1616" t="s">
        <v>5746</v>
      </c>
      <c r="E1616" t="s">
        <v>5747</v>
      </c>
      <c r="F1616" s="1">
        <v>43171</v>
      </c>
      <c r="G1616">
        <v>1</v>
      </c>
      <c r="H1616">
        <v>2997289</v>
      </c>
      <c r="I1616">
        <v>162747</v>
      </c>
      <c r="J1616">
        <v>25088</v>
      </c>
      <c r="K1616">
        <v>36602</v>
      </c>
      <c r="L1616" t="b">
        <v>0</v>
      </c>
      <c r="M1616" t="b">
        <v>0</v>
      </c>
      <c r="N1616" t="b">
        <v>0</v>
      </c>
      <c r="O1616">
        <v>15</v>
      </c>
      <c r="P1616">
        <v>13</v>
      </c>
      <c r="Q1616" s="2">
        <v>0.05</v>
      </c>
      <c r="R1616" s="2">
        <v>-0.01</v>
      </c>
      <c r="S1616" s="2">
        <v>0.01</v>
      </c>
      <c r="T1616">
        <f t="shared" si="100"/>
        <v>0.4</v>
      </c>
      <c r="U1616">
        <f t="shared" si="101"/>
        <v>10</v>
      </c>
      <c r="V1616">
        <f t="shared" si="102"/>
        <v>2.0986445000000002</v>
      </c>
      <c r="W1616">
        <f t="shared" si="103"/>
        <v>3.3945255750000003</v>
      </c>
    </row>
    <row r="1617" spans="1:23" x14ac:dyDescent="0.25">
      <c r="A1617" t="s">
        <v>5748</v>
      </c>
      <c r="B1617" s="1">
        <v>43265</v>
      </c>
      <c r="C1617" t="s">
        <v>5749</v>
      </c>
      <c r="D1617" t="s">
        <v>5750</v>
      </c>
      <c r="E1617" t="s">
        <v>5751</v>
      </c>
      <c r="F1617" s="1">
        <v>43255</v>
      </c>
      <c r="G1617">
        <v>1</v>
      </c>
      <c r="H1617">
        <v>1093385</v>
      </c>
      <c r="I1617">
        <v>93374</v>
      </c>
      <c r="J1617">
        <v>523</v>
      </c>
      <c r="K1617">
        <v>5155</v>
      </c>
      <c r="L1617" t="b">
        <v>0</v>
      </c>
      <c r="M1617" t="b">
        <v>0</v>
      </c>
      <c r="N1617" t="b">
        <v>0</v>
      </c>
      <c r="O1617">
        <v>10</v>
      </c>
      <c r="P1617">
        <v>9</v>
      </c>
      <c r="Q1617" s="2">
        <v>0.09</v>
      </c>
      <c r="R1617" s="2">
        <v>0</v>
      </c>
      <c r="S1617" s="2">
        <v>0</v>
      </c>
      <c r="T1617">
        <f t="shared" si="100"/>
        <v>0.4</v>
      </c>
      <c r="U1617">
        <f t="shared" si="101"/>
        <v>7</v>
      </c>
      <c r="V1617">
        <f t="shared" si="102"/>
        <v>1.4466924999999999</v>
      </c>
      <c r="W1617">
        <f t="shared" si="103"/>
        <v>2.4163423750000002</v>
      </c>
    </row>
    <row r="1618" spans="1:23" x14ac:dyDescent="0.25">
      <c r="A1618" t="s">
        <v>5752</v>
      </c>
      <c r="B1618" s="1">
        <v>43066</v>
      </c>
      <c r="C1618" t="s">
        <v>5753</v>
      </c>
      <c r="D1618" t="s">
        <v>355</v>
      </c>
      <c r="E1618" t="s">
        <v>5754</v>
      </c>
      <c r="F1618" s="1">
        <v>43061</v>
      </c>
      <c r="G1618">
        <v>1</v>
      </c>
      <c r="H1618">
        <v>554250</v>
      </c>
      <c r="I1618">
        <v>9325</v>
      </c>
      <c r="J1618">
        <v>180</v>
      </c>
      <c r="K1618">
        <v>459</v>
      </c>
      <c r="L1618" t="b">
        <v>0</v>
      </c>
      <c r="M1618" t="b">
        <v>0</v>
      </c>
      <c r="N1618" t="b">
        <v>0</v>
      </c>
      <c r="O1618">
        <v>5</v>
      </c>
      <c r="P1618">
        <v>5</v>
      </c>
      <c r="Q1618" s="2">
        <v>0.02</v>
      </c>
      <c r="R1618" s="2">
        <v>0</v>
      </c>
      <c r="S1618" s="2">
        <v>0</v>
      </c>
      <c r="T1618">
        <f t="shared" si="100"/>
        <v>0.4</v>
      </c>
      <c r="U1618">
        <f t="shared" si="101"/>
        <v>4</v>
      </c>
      <c r="V1618">
        <f t="shared" si="102"/>
        <v>0.47712500000000002</v>
      </c>
      <c r="W1618">
        <f t="shared" si="103"/>
        <v>1.3269937500000002</v>
      </c>
    </row>
    <row r="1619" spans="1:23" x14ac:dyDescent="0.25">
      <c r="A1619" t="s">
        <v>5755</v>
      </c>
      <c r="B1619" s="1">
        <v>43176</v>
      </c>
      <c r="C1619" t="s">
        <v>5756</v>
      </c>
      <c r="D1619" t="s">
        <v>355</v>
      </c>
      <c r="E1619" t="s">
        <v>5757</v>
      </c>
      <c r="F1619" s="1">
        <v>43174</v>
      </c>
      <c r="G1619">
        <v>1</v>
      </c>
      <c r="H1619">
        <v>3311448</v>
      </c>
      <c r="I1619">
        <v>49237</v>
      </c>
      <c r="J1619">
        <v>1832</v>
      </c>
      <c r="K1619">
        <v>1996</v>
      </c>
      <c r="L1619" t="b">
        <v>0</v>
      </c>
      <c r="M1619" t="b">
        <v>0</v>
      </c>
      <c r="N1619" t="b">
        <v>0</v>
      </c>
      <c r="O1619">
        <v>2</v>
      </c>
      <c r="P1619">
        <v>1</v>
      </c>
      <c r="Q1619" s="2">
        <v>0.01</v>
      </c>
      <c r="R1619" s="2">
        <v>0</v>
      </c>
      <c r="S1619" s="2">
        <v>0</v>
      </c>
      <c r="T1619">
        <f t="shared" si="100"/>
        <v>0.4</v>
      </c>
      <c r="U1619">
        <f t="shared" si="101"/>
        <v>0.60000000000000009</v>
      </c>
      <c r="V1619">
        <f t="shared" si="102"/>
        <v>1.7557240000000001</v>
      </c>
      <c r="W1619">
        <f t="shared" si="103"/>
        <v>0.92450340000000009</v>
      </c>
    </row>
    <row r="1620" spans="1:23" x14ac:dyDescent="0.25">
      <c r="A1620" t="s">
        <v>5758</v>
      </c>
      <c r="B1620" s="1">
        <v>43125</v>
      </c>
      <c r="C1620" t="s">
        <v>5759</v>
      </c>
      <c r="D1620" t="s">
        <v>5463</v>
      </c>
      <c r="E1620" t="s">
        <v>5760</v>
      </c>
      <c r="F1620" s="1">
        <v>43119</v>
      </c>
      <c r="G1620">
        <v>1</v>
      </c>
      <c r="H1620">
        <v>290344</v>
      </c>
      <c r="I1620">
        <v>12224</v>
      </c>
      <c r="J1620">
        <v>198</v>
      </c>
      <c r="K1620">
        <v>1094</v>
      </c>
      <c r="L1620" t="b">
        <v>0</v>
      </c>
      <c r="M1620" t="b">
        <v>0</v>
      </c>
      <c r="N1620" t="b">
        <v>0</v>
      </c>
      <c r="O1620">
        <v>6</v>
      </c>
      <c r="P1620">
        <v>4</v>
      </c>
      <c r="Q1620" s="2">
        <v>0.04</v>
      </c>
      <c r="R1620" s="2">
        <v>0</v>
      </c>
      <c r="S1620" s="2">
        <v>0</v>
      </c>
      <c r="T1620">
        <f t="shared" si="100"/>
        <v>0.4</v>
      </c>
      <c r="U1620">
        <f t="shared" si="101"/>
        <v>2.8000000000000003</v>
      </c>
      <c r="V1620">
        <f t="shared" si="102"/>
        <v>0.54517199999999999</v>
      </c>
      <c r="W1620">
        <f t="shared" si="103"/>
        <v>1.0508102000000001</v>
      </c>
    </row>
    <row r="1621" spans="1:23" x14ac:dyDescent="0.25">
      <c r="A1621" t="s">
        <v>5761</v>
      </c>
      <c r="B1621" s="1">
        <v>43107</v>
      </c>
      <c r="C1621" t="s">
        <v>5762</v>
      </c>
      <c r="D1621" t="s">
        <v>2389</v>
      </c>
      <c r="E1621" t="s">
        <v>5763</v>
      </c>
      <c r="F1621" s="1">
        <v>43099</v>
      </c>
      <c r="G1621">
        <v>1</v>
      </c>
      <c r="H1621">
        <v>898422</v>
      </c>
      <c r="I1621">
        <v>12414</v>
      </c>
      <c r="J1621">
        <v>922</v>
      </c>
      <c r="K1621">
        <v>1452</v>
      </c>
      <c r="L1621" t="b">
        <v>0</v>
      </c>
      <c r="M1621" t="b">
        <v>0</v>
      </c>
      <c r="N1621" t="b">
        <v>0</v>
      </c>
      <c r="O1621">
        <v>8</v>
      </c>
      <c r="P1621">
        <v>5</v>
      </c>
      <c r="Q1621" s="2">
        <v>0.01</v>
      </c>
      <c r="R1621" s="2">
        <v>0</v>
      </c>
      <c r="S1621" s="2">
        <v>0</v>
      </c>
      <c r="T1621">
        <f t="shared" si="100"/>
        <v>0.4</v>
      </c>
      <c r="U1621">
        <f t="shared" si="101"/>
        <v>3.4</v>
      </c>
      <c r="V1621">
        <f t="shared" si="102"/>
        <v>0.549211</v>
      </c>
      <c r="W1621">
        <f t="shared" si="103"/>
        <v>1.20222385</v>
      </c>
    </row>
    <row r="1622" spans="1:23" x14ac:dyDescent="0.25">
      <c r="A1622" t="s">
        <v>5764</v>
      </c>
      <c r="B1622" s="1">
        <v>43117</v>
      </c>
      <c r="C1622" t="s">
        <v>5765</v>
      </c>
      <c r="D1622" t="s">
        <v>5766</v>
      </c>
      <c r="E1622" t="s">
        <v>5767</v>
      </c>
      <c r="F1622" s="1">
        <v>43111</v>
      </c>
      <c r="G1622">
        <v>1</v>
      </c>
      <c r="H1622">
        <v>17737</v>
      </c>
      <c r="I1622">
        <v>684</v>
      </c>
      <c r="J1622">
        <v>27</v>
      </c>
      <c r="K1622">
        <v>29</v>
      </c>
      <c r="L1622" t="b">
        <v>0</v>
      </c>
      <c r="M1622" t="b">
        <v>0</v>
      </c>
      <c r="N1622" t="b">
        <v>0</v>
      </c>
      <c r="O1622">
        <v>6</v>
      </c>
      <c r="P1622">
        <v>6</v>
      </c>
      <c r="Q1622" s="2">
        <v>0.04</v>
      </c>
      <c r="R1622" s="2">
        <v>0</v>
      </c>
      <c r="S1622" s="2">
        <v>0</v>
      </c>
      <c r="T1622">
        <f t="shared" si="100"/>
        <v>0.4</v>
      </c>
      <c r="U1622">
        <f t="shared" si="101"/>
        <v>4.8000000000000007</v>
      </c>
      <c r="V1622">
        <f t="shared" si="102"/>
        <v>0.40886850000000002</v>
      </c>
      <c r="W1622">
        <f t="shared" si="103"/>
        <v>1.5031039750000004</v>
      </c>
    </row>
    <row r="1623" spans="1:23" x14ac:dyDescent="0.25">
      <c r="A1623" t="s">
        <v>5768</v>
      </c>
      <c r="B1623" s="1">
        <v>43104</v>
      </c>
      <c r="C1623" t="s">
        <v>5769</v>
      </c>
      <c r="D1623" t="s">
        <v>5448</v>
      </c>
      <c r="E1623" t="s">
        <v>5770</v>
      </c>
      <c r="F1623" s="1">
        <v>43091</v>
      </c>
      <c r="G1623">
        <v>1</v>
      </c>
      <c r="H1623">
        <v>5569216</v>
      </c>
      <c r="I1623">
        <v>146375</v>
      </c>
      <c r="J1623">
        <v>20217</v>
      </c>
      <c r="K1623">
        <v>21144</v>
      </c>
      <c r="L1623" t="b">
        <v>0</v>
      </c>
      <c r="M1623" t="b">
        <v>0</v>
      </c>
      <c r="N1623" t="b">
        <v>0</v>
      </c>
      <c r="O1623">
        <v>13</v>
      </c>
      <c r="P1623">
        <v>13</v>
      </c>
      <c r="Q1623" s="2">
        <v>0.03</v>
      </c>
      <c r="R1623" s="2">
        <v>0</v>
      </c>
      <c r="S1623" s="2">
        <v>0</v>
      </c>
      <c r="T1623">
        <f t="shared" si="100"/>
        <v>0.4</v>
      </c>
      <c r="U1623">
        <f t="shared" si="101"/>
        <v>10.4</v>
      </c>
      <c r="V1623">
        <f t="shared" si="102"/>
        <v>3.0846079999999998</v>
      </c>
      <c r="W1623">
        <f t="shared" si="103"/>
        <v>3.8396128000000003</v>
      </c>
    </row>
    <row r="1624" spans="1:23" x14ac:dyDescent="0.25">
      <c r="A1624" t="s">
        <v>5771</v>
      </c>
      <c r="B1624" s="1">
        <v>43103</v>
      </c>
      <c r="C1624" t="s">
        <v>5772</v>
      </c>
      <c r="D1624" t="s">
        <v>5773</v>
      </c>
      <c r="E1624" t="s">
        <v>5774</v>
      </c>
      <c r="F1624" s="1">
        <v>43092</v>
      </c>
      <c r="G1624">
        <v>1</v>
      </c>
      <c r="H1624">
        <v>83499</v>
      </c>
      <c r="I1624">
        <v>1835</v>
      </c>
      <c r="J1624">
        <v>175</v>
      </c>
      <c r="K1624">
        <v>140</v>
      </c>
      <c r="L1624" t="b">
        <v>0</v>
      </c>
      <c r="M1624" t="b">
        <v>0</v>
      </c>
      <c r="N1624" t="b">
        <v>0</v>
      </c>
      <c r="O1624">
        <v>11</v>
      </c>
      <c r="P1624">
        <v>9</v>
      </c>
      <c r="Q1624" s="2">
        <v>0.02</v>
      </c>
      <c r="R1624" s="2">
        <v>0</v>
      </c>
      <c r="S1624" s="2">
        <v>0</v>
      </c>
      <c r="T1624">
        <f t="shared" si="100"/>
        <v>0.4</v>
      </c>
      <c r="U1624">
        <f t="shared" si="101"/>
        <v>6.8</v>
      </c>
      <c r="V1624">
        <f t="shared" si="102"/>
        <v>0.24174950000000001</v>
      </c>
      <c r="W1624">
        <f t="shared" si="103"/>
        <v>1.9446123249999998</v>
      </c>
    </row>
    <row r="1625" spans="1:23" x14ac:dyDescent="0.25">
      <c r="A1625" t="s">
        <v>5775</v>
      </c>
      <c r="B1625" s="1">
        <v>43194</v>
      </c>
      <c r="C1625" t="s">
        <v>5776</v>
      </c>
      <c r="D1625" t="s">
        <v>198</v>
      </c>
      <c r="E1625" t="s">
        <v>5777</v>
      </c>
      <c r="F1625" s="1">
        <v>43193</v>
      </c>
      <c r="G1625">
        <v>1</v>
      </c>
      <c r="H1625">
        <v>892676</v>
      </c>
      <c r="I1625">
        <v>6555</v>
      </c>
      <c r="J1625">
        <v>805</v>
      </c>
      <c r="K1625">
        <v>945</v>
      </c>
      <c r="L1625" t="b">
        <v>0</v>
      </c>
      <c r="M1625" t="b">
        <v>0</v>
      </c>
      <c r="N1625" t="b">
        <v>0</v>
      </c>
      <c r="O1625">
        <v>1</v>
      </c>
      <c r="P1625">
        <v>1</v>
      </c>
      <c r="Q1625" s="2">
        <v>0.01</v>
      </c>
      <c r="R1625" s="2">
        <v>0</v>
      </c>
      <c r="S1625" s="2">
        <v>0</v>
      </c>
      <c r="T1625">
        <f t="shared" si="100"/>
        <v>0.4</v>
      </c>
      <c r="U1625">
        <f t="shared" si="101"/>
        <v>0.8</v>
      </c>
      <c r="V1625">
        <f t="shared" si="102"/>
        <v>0.54633799999999999</v>
      </c>
      <c r="W1625">
        <f t="shared" si="103"/>
        <v>0.55121830000000005</v>
      </c>
    </row>
    <row r="1626" spans="1:23" x14ac:dyDescent="0.25">
      <c r="A1626" t="s">
        <v>5778</v>
      </c>
      <c r="B1626" s="1">
        <v>43061</v>
      </c>
      <c r="C1626" t="s">
        <v>5779</v>
      </c>
      <c r="D1626" t="s">
        <v>5780</v>
      </c>
      <c r="E1626" t="s">
        <v>5781</v>
      </c>
      <c r="F1626" s="1">
        <v>43053</v>
      </c>
      <c r="G1626">
        <v>1</v>
      </c>
      <c r="H1626">
        <v>2433987</v>
      </c>
      <c r="I1626">
        <v>65991</v>
      </c>
      <c r="J1626">
        <v>9011</v>
      </c>
      <c r="K1626">
        <v>9450</v>
      </c>
      <c r="L1626" t="b">
        <v>0</v>
      </c>
      <c r="M1626" t="b">
        <v>0</v>
      </c>
      <c r="N1626" t="b">
        <v>0</v>
      </c>
      <c r="O1626">
        <v>8</v>
      </c>
      <c r="P1626">
        <v>6</v>
      </c>
      <c r="Q1626" s="2">
        <v>0.03</v>
      </c>
      <c r="R1626" s="2">
        <v>0</v>
      </c>
      <c r="S1626" s="2">
        <v>0</v>
      </c>
      <c r="T1626">
        <f t="shared" si="100"/>
        <v>0.4</v>
      </c>
      <c r="U1626">
        <f t="shared" si="101"/>
        <v>4.4000000000000004</v>
      </c>
      <c r="V1626">
        <f t="shared" si="102"/>
        <v>1.5169934999999999</v>
      </c>
      <c r="W1626">
        <f t="shared" si="103"/>
        <v>1.7909477250000001</v>
      </c>
    </row>
    <row r="1627" spans="1:23" x14ac:dyDescent="0.25">
      <c r="A1627" t="s">
        <v>5782</v>
      </c>
      <c r="B1627" s="1">
        <v>43130</v>
      </c>
      <c r="C1627" t="s">
        <v>5783</v>
      </c>
      <c r="D1627" t="s">
        <v>5784</v>
      </c>
      <c r="E1627" t="s">
        <v>5785</v>
      </c>
      <c r="F1627" s="1">
        <v>43124</v>
      </c>
      <c r="G1627">
        <v>1</v>
      </c>
      <c r="H1627">
        <v>931571</v>
      </c>
      <c r="I1627">
        <v>133479</v>
      </c>
      <c r="J1627">
        <v>466</v>
      </c>
      <c r="K1627">
        <v>11359</v>
      </c>
      <c r="L1627" t="b">
        <v>0</v>
      </c>
      <c r="M1627" t="b">
        <v>0</v>
      </c>
      <c r="N1627" t="b">
        <v>0</v>
      </c>
      <c r="O1627">
        <v>6</v>
      </c>
      <c r="P1627">
        <v>6</v>
      </c>
      <c r="Q1627" s="2">
        <v>0.14000000000000001</v>
      </c>
      <c r="R1627" s="2">
        <v>0</v>
      </c>
      <c r="S1627" s="2">
        <v>0.01</v>
      </c>
      <c r="T1627">
        <f t="shared" si="100"/>
        <v>0.4</v>
      </c>
      <c r="U1627">
        <f t="shared" si="101"/>
        <v>4.8000000000000007</v>
      </c>
      <c r="V1627">
        <f t="shared" si="102"/>
        <v>2.1157855000000003</v>
      </c>
      <c r="W1627">
        <f t="shared" si="103"/>
        <v>2.1005249250000002</v>
      </c>
    </row>
    <row r="1628" spans="1:23" x14ac:dyDescent="0.25">
      <c r="A1628" t="s">
        <v>5786</v>
      </c>
      <c r="B1628" s="1">
        <v>43195</v>
      </c>
      <c r="C1628" t="s">
        <v>5787</v>
      </c>
      <c r="D1628" t="s">
        <v>198</v>
      </c>
      <c r="E1628" t="s">
        <v>5788</v>
      </c>
      <c r="F1628" s="1">
        <v>43194</v>
      </c>
      <c r="G1628">
        <v>1</v>
      </c>
      <c r="H1628">
        <v>319297</v>
      </c>
      <c r="I1628">
        <v>5104</v>
      </c>
      <c r="J1628">
        <v>173</v>
      </c>
      <c r="K1628">
        <v>538</v>
      </c>
      <c r="L1628" t="b">
        <v>0</v>
      </c>
      <c r="M1628" t="b">
        <v>0</v>
      </c>
      <c r="N1628" t="b">
        <v>0</v>
      </c>
      <c r="O1628">
        <v>1</v>
      </c>
      <c r="P1628">
        <v>1</v>
      </c>
      <c r="Q1628" s="2">
        <v>0.02</v>
      </c>
      <c r="R1628" s="2">
        <v>0</v>
      </c>
      <c r="S1628" s="2">
        <v>0</v>
      </c>
      <c r="T1628">
        <f t="shared" si="100"/>
        <v>0.4</v>
      </c>
      <c r="U1628">
        <f t="shared" si="101"/>
        <v>0.8</v>
      </c>
      <c r="V1628">
        <f t="shared" si="102"/>
        <v>0.35964850000000004</v>
      </c>
      <c r="W1628">
        <f t="shared" si="103"/>
        <v>0.48587697500000004</v>
      </c>
    </row>
    <row r="1629" spans="1:23" x14ac:dyDescent="0.25">
      <c r="A1629" t="s">
        <v>5789</v>
      </c>
      <c r="B1629" s="1">
        <v>43147</v>
      </c>
      <c r="C1629" t="s">
        <v>5790</v>
      </c>
      <c r="D1629" t="s">
        <v>5791</v>
      </c>
      <c r="E1629" t="s">
        <v>5792</v>
      </c>
      <c r="F1629" s="1">
        <v>43140</v>
      </c>
      <c r="G1629">
        <v>1</v>
      </c>
      <c r="H1629">
        <v>193794</v>
      </c>
      <c r="I1629">
        <v>7547</v>
      </c>
      <c r="J1629">
        <v>78</v>
      </c>
      <c r="K1629">
        <v>824</v>
      </c>
      <c r="L1629" t="b">
        <v>0</v>
      </c>
      <c r="M1629" t="b">
        <v>0</v>
      </c>
      <c r="N1629" t="b">
        <v>0</v>
      </c>
      <c r="O1629">
        <v>7</v>
      </c>
      <c r="P1629">
        <v>7</v>
      </c>
      <c r="Q1629" s="2">
        <v>0.04</v>
      </c>
      <c r="R1629" s="2">
        <v>0</v>
      </c>
      <c r="S1629" s="2">
        <v>0</v>
      </c>
      <c r="T1629">
        <f t="shared" si="100"/>
        <v>0.4</v>
      </c>
      <c r="U1629">
        <f t="shared" si="101"/>
        <v>5.6000000000000005</v>
      </c>
      <c r="V1629">
        <f t="shared" si="102"/>
        <v>0.49689700000000003</v>
      </c>
      <c r="W1629">
        <f t="shared" si="103"/>
        <v>1.73391395</v>
      </c>
    </row>
    <row r="1630" spans="1:23" x14ac:dyDescent="0.25">
      <c r="A1630" t="s">
        <v>5793</v>
      </c>
      <c r="B1630" s="1">
        <v>43076</v>
      </c>
      <c r="C1630" t="s">
        <v>5794</v>
      </c>
      <c r="D1630" t="s">
        <v>5795</v>
      </c>
      <c r="E1630" t="s">
        <v>5796</v>
      </c>
      <c r="F1630" s="1">
        <v>43069</v>
      </c>
      <c r="G1630">
        <v>1</v>
      </c>
      <c r="H1630">
        <v>41714</v>
      </c>
      <c r="I1630">
        <v>2096</v>
      </c>
      <c r="J1630">
        <v>40</v>
      </c>
      <c r="K1630">
        <v>450</v>
      </c>
      <c r="L1630" t="b">
        <v>0</v>
      </c>
      <c r="M1630" t="b">
        <v>0</v>
      </c>
      <c r="N1630" t="b">
        <v>0</v>
      </c>
      <c r="O1630">
        <v>7</v>
      </c>
      <c r="P1630">
        <v>4</v>
      </c>
      <c r="Q1630" s="2">
        <v>0.05</v>
      </c>
      <c r="R1630" s="2">
        <v>0</v>
      </c>
      <c r="S1630" s="2">
        <v>0.01</v>
      </c>
      <c r="T1630">
        <f t="shared" si="100"/>
        <v>0.4</v>
      </c>
      <c r="U1630">
        <f t="shared" si="101"/>
        <v>2.6</v>
      </c>
      <c r="V1630">
        <f t="shared" si="102"/>
        <v>0.77085700000000013</v>
      </c>
      <c r="W1630">
        <f t="shared" si="103"/>
        <v>1.07979995</v>
      </c>
    </row>
    <row r="1631" spans="1:23" x14ac:dyDescent="0.25">
      <c r="A1631" t="s">
        <v>5797</v>
      </c>
      <c r="B1631" s="1">
        <v>43099</v>
      </c>
      <c r="C1631" t="s">
        <v>5798</v>
      </c>
      <c r="D1631" t="s">
        <v>1978</v>
      </c>
      <c r="E1631" t="s">
        <v>5799</v>
      </c>
      <c r="F1631" s="1">
        <v>43089</v>
      </c>
      <c r="G1631">
        <v>1</v>
      </c>
      <c r="H1631">
        <v>157137</v>
      </c>
      <c r="I1631">
        <v>6968</v>
      </c>
      <c r="J1631">
        <v>349</v>
      </c>
      <c r="K1631">
        <v>486</v>
      </c>
      <c r="L1631" t="b">
        <v>0</v>
      </c>
      <c r="M1631" t="b">
        <v>0</v>
      </c>
      <c r="N1631" t="b">
        <v>0</v>
      </c>
      <c r="O1631">
        <v>10</v>
      </c>
      <c r="P1631">
        <v>10</v>
      </c>
      <c r="Q1631" s="2">
        <v>0.04</v>
      </c>
      <c r="R1631" s="2">
        <v>0</v>
      </c>
      <c r="S1631" s="2">
        <v>0</v>
      </c>
      <c r="T1631">
        <f t="shared" si="100"/>
        <v>0.4</v>
      </c>
      <c r="U1631">
        <f t="shared" si="101"/>
        <v>8</v>
      </c>
      <c r="V1631">
        <f t="shared" si="102"/>
        <v>0.47856850000000001</v>
      </c>
      <c r="W1631">
        <f t="shared" si="103"/>
        <v>2.3274989750000001</v>
      </c>
    </row>
    <row r="1632" spans="1:23" x14ac:dyDescent="0.25">
      <c r="A1632" t="s">
        <v>5800</v>
      </c>
      <c r="B1632" s="1">
        <v>43053</v>
      </c>
      <c r="C1632" t="s">
        <v>5801</v>
      </c>
      <c r="D1632" t="s">
        <v>5802</v>
      </c>
      <c r="E1632" t="s">
        <v>5803</v>
      </c>
      <c r="F1632" s="1">
        <v>43046</v>
      </c>
      <c r="G1632">
        <v>1</v>
      </c>
      <c r="H1632">
        <v>244532</v>
      </c>
      <c r="I1632">
        <v>633</v>
      </c>
      <c r="J1632">
        <v>174</v>
      </c>
      <c r="K1632">
        <v>765</v>
      </c>
      <c r="L1632" t="b">
        <v>0</v>
      </c>
      <c r="M1632" t="b">
        <v>0</v>
      </c>
      <c r="N1632" t="b">
        <v>0</v>
      </c>
      <c r="O1632">
        <v>7</v>
      </c>
      <c r="P1632">
        <v>1</v>
      </c>
      <c r="Q1632" s="2">
        <v>0</v>
      </c>
      <c r="R1632" s="2">
        <v>0</v>
      </c>
      <c r="S1632" s="2">
        <v>0</v>
      </c>
      <c r="T1632">
        <f t="shared" si="100"/>
        <v>0.4</v>
      </c>
      <c r="U1632">
        <f t="shared" si="101"/>
        <v>-0.40000000000000013</v>
      </c>
      <c r="V1632">
        <f t="shared" si="102"/>
        <v>0.122266</v>
      </c>
      <c r="W1632">
        <f t="shared" si="103"/>
        <v>0.1027931</v>
      </c>
    </row>
    <row r="1633" spans="1:23" x14ac:dyDescent="0.25">
      <c r="A1633" t="s">
        <v>5804</v>
      </c>
      <c r="B1633" s="1">
        <v>43130</v>
      </c>
      <c r="C1633" t="s">
        <v>5805</v>
      </c>
      <c r="D1633" t="s">
        <v>5806</v>
      </c>
      <c r="E1633" t="s">
        <v>5807</v>
      </c>
      <c r="F1633" s="1">
        <v>43124</v>
      </c>
      <c r="G1633">
        <v>1</v>
      </c>
      <c r="H1633">
        <v>235020</v>
      </c>
      <c r="I1633">
        <v>4249</v>
      </c>
      <c r="J1633">
        <v>127</v>
      </c>
      <c r="K1633">
        <v>236</v>
      </c>
      <c r="L1633" t="b">
        <v>0</v>
      </c>
      <c r="M1633" t="b">
        <v>0</v>
      </c>
      <c r="N1633" t="b">
        <v>0</v>
      </c>
      <c r="O1633">
        <v>6</v>
      </c>
      <c r="P1633">
        <v>4</v>
      </c>
      <c r="Q1633" s="2">
        <v>0.02</v>
      </c>
      <c r="R1633" s="2">
        <v>0</v>
      </c>
      <c r="S1633" s="2">
        <v>0</v>
      </c>
      <c r="T1633">
        <f t="shared" si="100"/>
        <v>0.4</v>
      </c>
      <c r="U1633">
        <f t="shared" si="101"/>
        <v>2.8000000000000003</v>
      </c>
      <c r="V1633">
        <f t="shared" si="102"/>
        <v>0.31751000000000001</v>
      </c>
      <c r="W1633">
        <f t="shared" si="103"/>
        <v>0.97112850000000006</v>
      </c>
    </row>
    <row r="1634" spans="1:23" x14ac:dyDescent="0.25">
      <c r="A1634" t="s">
        <v>5808</v>
      </c>
      <c r="B1634" s="1">
        <v>43053</v>
      </c>
      <c r="C1634" t="s">
        <v>5809</v>
      </c>
      <c r="D1634" t="s">
        <v>174</v>
      </c>
      <c r="E1634" t="s">
        <v>5810</v>
      </c>
      <c r="F1634" s="1">
        <v>43049</v>
      </c>
      <c r="G1634">
        <v>1</v>
      </c>
      <c r="H1634">
        <v>1497519</v>
      </c>
      <c r="I1634">
        <v>15504</v>
      </c>
      <c r="J1634">
        <v>353</v>
      </c>
      <c r="K1634">
        <v>1084</v>
      </c>
      <c r="L1634" t="b">
        <v>0</v>
      </c>
      <c r="M1634" t="b">
        <v>0</v>
      </c>
      <c r="N1634" t="b">
        <v>0</v>
      </c>
      <c r="O1634">
        <v>4</v>
      </c>
      <c r="P1634">
        <v>1</v>
      </c>
      <c r="Q1634" s="2">
        <v>0.01</v>
      </c>
      <c r="R1634" s="2">
        <v>0</v>
      </c>
      <c r="S1634" s="2">
        <v>0</v>
      </c>
      <c r="T1634">
        <f t="shared" si="100"/>
        <v>0.4</v>
      </c>
      <c r="U1634">
        <f t="shared" si="101"/>
        <v>0.19999999999999996</v>
      </c>
      <c r="V1634">
        <f t="shared" si="102"/>
        <v>0.84875949999999989</v>
      </c>
      <c r="W1634">
        <f t="shared" si="103"/>
        <v>0.50706582499999997</v>
      </c>
    </row>
    <row r="1635" spans="1:23" x14ac:dyDescent="0.25">
      <c r="A1635" t="s">
        <v>5811</v>
      </c>
      <c r="B1635" s="1">
        <v>43208</v>
      </c>
      <c r="C1635" t="s">
        <v>5812</v>
      </c>
      <c r="D1635" t="s">
        <v>881</v>
      </c>
      <c r="E1635" t="s">
        <v>5813</v>
      </c>
      <c r="F1635" s="1">
        <v>43205</v>
      </c>
      <c r="G1635">
        <v>1</v>
      </c>
      <c r="H1635">
        <v>3552320</v>
      </c>
      <c r="I1635">
        <v>77211</v>
      </c>
      <c r="J1635">
        <v>4396</v>
      </c>
      <c r="K1635">
        <v>9872</v>
      </c>
      <c r="L1635" t="b">
        <v>0</v>
      </c>
      <c r="M1635" t="b">
        <v>0</v>
      </c>
      <c r="N1635" t="b">
        <v>0</v>
      </c>
      <c r="O1635">
        <v>3</v>
      </c>
      <c r="P1635">
        <v>2</v>
      </c>
      <c r="Q1635" s="2">
        <v>0.02</v>
      </c>
      <c r="R1635" s="2">
        <v>0</v>
      </c>
      <c r="S1635" s="2">
        <v>0</v>
      </c>
      <c r="T1635">
        <f t="shared" si="100"/>
        <v>0.4</v>
      </c>
      <c r="U1635">
        <f t="shared" si="101"/>
        <v>1.4000000000000001</v>
      </c>
      <c r="V1635">
        <f t="shared" si="102"/>
        <v>1.9761599999999999</v>
      </c>
      <c r="W1635">
        <f t="shared" si="103"/>
        <v>1.2016559999999998</v>
      </c>
    </row>
    <row r="1636" spans="1:23" x14ac:dyDescent="0.25">
      <c r="A1636" t="s">
        <v>5814</v>
      </c>
      <c r="B1636" s="1">
        <v>43084</v>
      </c>
      <c r="C1636" t="s">
        <v>5815</v>
      </c>
      <c r="D1636" t="s">
        <v>1641</v>
      </c>
      <c r="E1636" t="s">
        <v>5816</v>
      </c>
      <c r="F1636" s="1">
        <v>43079</v>
      </c>
      <c r="G1636">
        <v>1</v>
      </c>
      <c r="H1636">
        <v>330162</v>
      </c>
      <c r="I1636">
        <v>9006</v>
      </c>
      <c r="J1636">
        <v>376</v>
      </c>
      <c r="K1636">
        <v>556</v>
      </c>
      <c r="L1636" t="b">
        <v>0</v>
      </c>
      <c r="M1636" t="b">
        <v>0</v>
      </c>
      <c r="N1636" t="b">
        <v>0</v>
      </c>
      <c r="O1636">
        <v>5</v>
      </c>
      <c r="P1636">
        <v>4</v>
      </c>
      <c r="Q1636" s="2">
        <v>0.03</v>
      </c>
      <c r="R1636" s="2">
        <v>0</v>
      </c>
      <c r="S1636" s="2">
        <v>0</v>
      </c>
      <c r="T1636">
        <f t="shared" si="100"/>
        <v>0.4</v>
      </c>
      <c r="U1636">
        <f t="shared" si="101"/>
        <v>3</v>
      </c>
      <c r="V1636">
        <f t="shared" si="102"/>
        <v>0.46508099999999997</v>
      </c>
      <c r="W1636">
        <f t="shared" si="103"/>
        <v>1.0727783500000001</v>
      </c>
    </row>
    <row r="1637" spans="1:23" x14ac:dyDescent="0.25">
      <c r="A1637" t="s">
        <v>5817</v>
      </c>
      <c r="B1637" s="1">
        <v>43061</v>
      </c>
      <c r="C1637" t="s">
        <v>5818</v>
      </c>
      <c r="D1637" t="s">
        <v>297</v>
      </c>
      <c r="E1637" t="s">
        <v>5819</v>
      </c>
      <c r="F1637" s="1">
        <v>43055</v>
      </c>
      <c r="G1637">
        <v>1</v>
      </c>
      <c r="H1637">
        <v>15104666</v>
      </c>
      <c r="I1637">
        <v>143947</v>
      </c>
      <c r="J1637">
        <v>12709</v>
      </c>
      <c r="K1637">
        <v>25593</v>
      </c>
      <c r="L1637" t="b">
        <v>0</v>
      </c>
      <c r="M1637" t="b">
        <v>0</v>
      </c>
      <c r="N1637" t="b">
        <v>0</v>
      </c>
      <c r="O1637">
        <v>6</v>
      </c>
      <c r="P1637">
        <v>6</v>
      </c>
      <c r="Q1637" s="2">
        <v>0.01</v>
      </c>
      <c r="R1637" s="2">
        <v>0</v>
      </c>
      <c r="S1637" s="2">
        <v>0</v>
      </c>
      <c r="T1637">
        <f t="shared" si="100"/>
        <v>0.4</v>
      </c>
      <c r="U1637">
        <f t="shared" si="101"/>
        <v>4.8000000000000007</v>
      </c>
      <c r="V1637">
        <f t="shared" si="102"/>
        <v>7.6523329999999996</v>
      </c>
      <c r="W1637">
        <f t="shared" si="103"/>
        <v>4.0383165500000002</v>
      </c>
    </row>
    <row r="1638" spans="1:23" x14ac:dyDescent="0.25">
      <c r="A1638" t="s">
        <v>5820</v>
      </c>
      <c r="B1638" s="1">
        <v>43145</v>
      </c>
      <c r="C1638" t="s">
        <v>5821</v>
      </c>
      <c r="D1638" t="s">
        <v>5822</v>
      </c>
      <c r="E1638" t="s">
        <v>5823</v>
      </c>
      <c r="F1638" s="1">
        <v>43137</v>
      </c>
      <c r="G1638">
        <v>1</v>
      </c>
      <c r="H1638">
        <v>1025010</v>
      </c>
      <c r="I1638">
        <v>43684</v>
      </c>
      <c r="J1638">
        <v>1005</v>
      </c>
      <c r="K1638">
        <v>4407</v>
      </c>
      <c r="L1638" t="b">
        <v>0</v>
      </c>
      <c r="M1638" t="b">
        <v>0</v>
      </c>
      <c r="N1638" t="b">
        <v>0</v>
      </c>
      <c r="O1638">
        <v>8</v>
      </c>
      <c r="P1638">
        <v>5</v>
      </c>
      <c r="Q1638" s="2">
        <v>0.04</v>
      </c>
      <c r="R1638" s="2">
        <v>0</v>
      </c>
      <c r="S1638" s="2">
        <v>0</v>
      </c>
      <c r="T1638">
        <f t="shared" si="100"/>
        <v>0.4</v>
      </c>
      <c r="U1638">
        <f t="shared" si="101"/>
        <v>3.4</v>
      </c>
      <c r="V1638">
        <f t="shared" si="102"/>
        <v>0.91250500000000001</v>
      </c>
      <c r="W1638">
        <f t="shared" si="103"/>
        <v>1.32937675</v>
      </c>
    </row>
    <row r="1639" spans="1:23" x14ac:dyDescent="0.25">
      <c r="A1639" t="s">
        <v>5824</v>
      </c>
      <c r="B1639" s="1">
        <v>43107</v>
      </c>
      <c r="C1639" t="s">
        <v>5825</v>
      </c>
      <c r="D1639" t="s">
        <v>5826</v>
      </c>
      <c r="E1639" t="s">
        <v>5827</v>
      </c>
      <c r="F1639" s="1">
        <v>43100</v>
      </c>
      <c r="G1639">
        <v>1</v>
      </c>
      <c r="H1639">
        <v>272576</v>
      </c>
      <c r="I1639">
        <v>26126</v>
      </c>
      <c r="J1639">
        <v>144</v>
      </c>
      <c r="K1639">
        <v>1961</v>
      </c>
      <c r="L1639" t="b">
        <v>0</v>
      </c>
      <c r="M1639" t="b">
        <v>0</v>
      </c>
      <c r="N1639" t="b">
        <v>0</v>
      </c>
      <c r="O1639">
        <v>7</v>
      </c>
      <c r="P1639">
        <v>4</v>
      </c>
      <c r="Q1639" s="2">
        <v>0.1</v>
      </c>
      <c r="R1639" s="2">
        <v>0</v>
      </c>
      <c r="S1639" s="2">
        <v>0.01</v>
      </c>
      <c r="T1639">
        <f t="shared" si="100"/>
        <v>0.4</v>
      </c>
      <c r="U1639">
        <f t="shared" si="101"/>
        <v>2.6</v>
      </c>
      <c r="V1639">
        <f t="shared" si="102"/>
        <v>1.3862880000000002</v>
      </c>
      <c r="W1639">
        <f t="shared" si="103"/>
        <v>1.2952008000000002</v>
      </c>
    </row>
    <row r="1640" spans="1:23" x14ac:dyDescent="0.25">
      <c r="A1640" t="s">
        <v>5828</v>
      </c>
      <c r="B1640" s="1">
        <v>43229</v>
      </c>
      <c r="C1640" t="s">
        <v>5829</v>
      </c>
      <c r="D1640" t="s">
        <v>178</v>
      </c>
      <c r="E1640" t="s">
        <v>5830</v>
      </c>
      <c r="F1640" s="1">
        <v>43211</v>
      </c>
      <c r="G1640">
        <v>1</v>
      </c>
      <c r="H1640">
        <v>309062</v>
      </c>
      <c r="I1640">
        <v>2725</v>
      </c>
      <c r="J1640">
        <v>361</v>
      </c>
      <c r="K1640">
        <v>725</v>
      </c>
      <c r="L1640" t="b">
        <v>0</v>
      </c>
      <c r="M1640" t="b">
        <v>0</v>
      </c>
      <c r="N1640" t="b">
        <v>0</v>
      </c>
      <c r="O1640">
        <v>18</v>
      </c>
      <c r="P1640">
        <v>17</v>
      </c>
      <c r="Q1640" s="2">
        <v>0.01</v>
      </c>
      <c r="R1640" s="2">
        <v>0</v>
      </c>
      <c r="S1640" s="2">
        <v>0</v>
      </c>
      <c r="T1640">
        <f t="shared" si="100"/>
        <v>0.4</v>
      </c>
      <c r="U1640">
        <f t="shared" si="101"/>
        <v>13.400000000000002</v>
      </c>
      <c r="V1640">
        <f t="shared" si="102"/>
        <v>0.25453100000000001</v>
      </c>
      <c r="W1640">
        <f t="shared" si="103"/>
        <v>3.5990858500000007</v>
      </c>
    </row>
    <row r="1641" spans="1:23" x14ac:dyDescent="0.25">
      <c r="A1641" t="s">
        <v>5831</v>
      </c>
      <c r="B1641" s="1">
        <v>43197</v>
      </c>
      <c r="C1641" t="s">
        <v>5832</v>
      </c>
      <c r="D1641" t="s">
        <v>5833</v>
      </c>
      <c r="E1641" t="s">
        <v>5834</v>
      </c>
      <c r="F1641" s="1">
        <v>43183</v>
      </c>
      <c r="G1641">
        <v>1</v>
      </c>
      <c r="H1641">
        <v>4996413</v>
      </c>
      <c r="I1641">
        <v>28491</v>
      </c>
      <c r="J1641">
        <v>3306</v>
      </c>
      <c r="K1641">
        <v>5290</v>
      </c>
      <c r="L1641" t="b">
        <v>0</v>
      </c>
      <c r="M1641" t="b">
        <v>0</v>
      </c>
      <c r="N1641" t="b">
        <v>0</v>
      </c>
      <c r="O1641">
        <v>14</v>
      </c>
      <c r="P1641">
        <v>13</v>
      </c>
      <c r="Q1641" s="2">
        <v>0.01</v>
      </c>
      <c r="R1641" s="2">
        <v>0</v>
      </c>
      <c r="S1641" s="2">
        <v>0</v>
      </c>
      <c r="T1641">
        <f t="shared" si="100"/>
        <v>0.4</v>
      </c>
      <c r="U1641">
        <f t="shared" si="101"/>
        <v>10.200000000000001</v>
      </c>
      <c r="V1641">
        <f t="shared" si="102"/>
        <v>2.5982064999999999</v>
      </c>
      <c r="W1641">
        <f t="shared" si="103"/>
        <v>3.6193722750000004</v>
      </c>
    </row>
    <row r="1642" spans="1:23" x14ac:dyDescent="0.25">
      <c r="A1642" t="s">
        <v>5835</v>
      </c>
      <c r="B1642" s="1">
        <v>43158</v>
      </c>
      <c r="C1642" t="s">
        <v>5836</v>
      </c>
      <c r="D1642" t="s">
        <v>3795</v>
      </c>
      <c r="E1642" t="s">
        <v>5837</v>
      </c>
      <c r="F1642" s="1">
        <v>43149</v>
      </c>
      <c r="G1642">
        <v>1</v>
      </c>
      <c r="H1642">
        <v>2093619</v>
      </c>
      <c r="I1642">
        <v>38187</v>
      </c>
      <c r="J1642">
        <v>1960</v>
      </c>
      <c r="K1642">
        <v>5490</v>
      </c>
      <c r="L1642" t="b">
        <v>0</v>
      </c>
      <c r="M1642" t="b">
        <v>0</v>
      </c>
      <c r="N1642" t="b">
        <v>0</v>
      </c>
      <c r="O1642">
        <v>9</v>
      </c>
      <c r="P1642">
        <v>9</v>
      </c>
      <c r="Q1642" s="2">
        <v>0.02</v>
      </c>
      <c r="R1642" s="2">
        <v>0</v>
      </c>
      <c r="S1642" s="2">
        <v>0</v>
      </c>
      <c r="T1642">
        <f t="shared" si="100"/>
        <v>0.4</v>
      </c>
      <c r="U1642">
        <f t="shared" si="101"/>
        <v>7.2</v>
      </c>
      <c r="V1642">
        <f t="shared" si="102"/>
        <v>1.2468094999999999</v>
      </c>
      <c r="W1642">
        <f t="shared" si="103"/>
        <v>2.396383325</v>
      </c>
    </row>
    <row r="1643" spans="1:23" x14ac:dyDescent="0.25">
      <c r="A1643" t="s">
        <v>5838</v>
      </c>
      <c r="B1643" s="1">
        <v>43212</v>
      </c>
      <c r="C1643" t="s">
        <v>5839</v>
      </c>
      <c r="D1643" t="s">
        <v>2408</v>
      </c>
      <c r="E1643" t="s">
        <v>5840</v>
      </c>
      <c r="F1643" s="1">
        <v>43205</v>
      </c>
      <c r="G1643">
        <v>1</v>
      </c>
      <c r="H1643">
        <v>776037</v>
      </c>
      <c r="I1643">
        <v>20353</v>
      </c>
      <c r="J1643">
        <v>719</v>
      </c>
      <c r="K1643">
        <v>5319</v>
      </c>
      <c r="L1643" t="b">
        <v>0</v>
      </c>
      <c r="M1643" t="b">
        <v>0</v>
      </c>
      <c r="N1643" t="b">
        <v>0</v>
      </c>
      <c r="O1643">
        <v>7</v>
      </c>
      <c r="P1643">
        <v>6</v>
      </c>
      <c r="Q1643" s="2">
        <v>0.03</v>
      </c>
      <c r="R1643" s="2">
        <v>0</v>
      </c>
      <c r="S1643" s="2">
        <v>0.01</v>
      </c>
      <c r="T1643">
        <f t="shared" si="100"/>
        <v>0.4</v>
      </c>
      <c r="U1643">
        <f t="shared" si="101"/>
        <v>4.6000000000000005</v>
      </c>
      <c r="V1643">
        <f t="shared" si="102"/>
        <v>0.93801849999999998</v>
      </c>
      <c r="W1643">
        <f t="shared" si="103"/>
        <v>1.638306475</v>
      </c>
    </row>
    <row r="1644" spans="1:23" x14ac:dyDescent="0.25">
      <c r="A1644" t="s">
        <v>5841</v>
      </c>
      <c r="B1644" s="1">
        <v>43234</v>
      </c>
      <c r="C1644" t="s">
        <v>5842</v>
      </c>
      <c r="D1644" t="s">
        <v>5843</v>
      </c>
      <c r="E1644" t="s">
        <v>5844</v>
      </c>
      <c r="F1644" s="1">
        <v>43209</v>
      </c>
      <c r="G1644">
        <v>1</v>
      </c>
      <c r="H1644">
        <v>4550598</v>
      </c>
      <c r="I1644">
        <v>67294</v>
      </c>
      <c r="J1644">
        <v>2532</v>
      </c>
      <c r="K1644">
        <v>6390</v>
      </c>
      <c r="L1644" t="b">
        <v>0</v>
      </c>
      <c r="M1644" t="b">
        <v>0</v>
      </c>
      <c r="N1644" t="b">
        <v>0</v>
      </c>
      <c r="O1644">
        <v>25</v>
      </c>
      <c r="P1644">
        <v>19</v>
      </c>
      <c r="Q1644" s="2">
        <v>0.01</v>
      </c>
      <c r="R1644" s="2">
        <v>0</v>
      </c>
      <c r="S1644" s="2">
        <v>0</v>
      </c>
      <c r="T1644">
        <f t="shared" si="100"/>
        <v>0.4</v>
      </c>
      <c r="U1644">
        <f t="shared" si="101"/>
        <v>14</v>
      </c>
      <c r="V1644">
        <f t="shared" si="102"/>
        <v>2.375299</v>
      </c>
      <c r="W1644">
        <f t="shared" si="103"/>
        <v>4.4913546499999999</v>
      </c>
    </row>
    <row r="1645" spans="1:23" x14ac:dyDescent="0.25">
      <c r="A1645" t="s">
        <v>5845</v>
      </c>
      <c r="B1645" s="1">
        <v>43257</v>
      </c>
      <c r="C1645" t="s">
        <v>5846</v>
      </c>
      <c r="D1645" t="s">
        <v>1641</v>
      </c>
      <c r="E1645" t="s">
        <v>5847</v>
      </c>
      <c r="F1645" s="1">
        <v>43231</v>
      </c>
      <c r="G1645">
        <v>1</v>
      </c>
      <c r="H1645">
        <v>1474452</v>
      </c>
      <c r="I1645">
        <v>33999</v>
      </c>
      <c r="J1645">
        <v>1634</v>
      </c>
      <c r="K1645">
        <v>1407</v>
      </c>
      <c r="L1645" t="b">
        <v>0</v>
      </c>
      <c r="M1645" t="b">
        <v>0</v>
      </c>
      <c r="N1645" t="b">
        <v>0</v>
      </c>
      <c r="O1645">
        <v>26</v>
      </c>
      <c r="P1645">
        <v>25</v>
      </c>
      <c r="Q1645" s="2">
        <v>0.02</v>
      </c>
      <c r="R1645" s="2">
        <v>0</v>
      </c>
      <c r="S1645" s="2">
        <v>0</v>
      </c>
      <c r="T1645">
        <f t="shared" si="100"/>
        <v>0.4</v>
      </c>
      <c r="U1645">
        <f t="shared" si="101"/>
        <v>19.8</v>
      </c>
      <c r="V1645">
        <f t="shared" si="102"/>
        <v>0.93722599999999989</v>
      </c>
      <c r="W1645">
        <f t="shared" si="103"/>
        <v>5.4380291000000005</v>
      </c>
    </row>
    <row r="1646" spans="1:23" x14ac:dyDescent="0.25">
      <c r="A1646" t="s">
        <v>5848</v>
      </c>
      <c r="B1646" s="1">
        <v>43125</v>
      </c>
      <c r="C1646" t="s">
        <v>5849</v>
      </c>
      <c r="D1646" t="s">
        <v>381</v>
      </c>
      <c r="E1646" t="s">
        <v>5850</v>
      </c>
      <c r="F1646" s="1">
        <v>43119</v>
      </c>
      <c r="G1646">
        <v>1</v>
      </c>
      <c r="H1646">
        <v>458155</v>
      </c>
      <c r="I1646">
        <v>30624</v>
      </c>
      <c r="J1646">
        <v>270</v>
      </c>
      <c r="K1646">
        <v>2065</v>
      </c>
      <c r="L1646" t="b">
        <v>0</v>
      </c>
      <c r="M1646" t="b">
        <v>0</v>
      </c>
      <c r="N1646" t="b">
        <v>0</v>
      </c>
      <c r="O1646">
        <v>6</v>
      </c>
      <c r="P1646">
        <v>6</v>
      </c>
      <c r="Q1646" s="2">
        <v>7.0000000000000007E-2</v>
      </c>
      <c r="R1646" s="2">
        <v>0</v>
      </c>
      <c r="S1646" s="2">
        <v>0</v>
      </c>
      <c r="T1646">
        <f t="shared" si="100"/>
        <v>0.4</v>
      </c>
      <c r="U1646">
        <f t="shared" si="101"/>
        <v>4.8000000000000007</v>
      </c>
      <c r="V1646">
        <f t="shared" si="102"/>
        <v>0.9290775</v>
      </c>
      <c r="W1646">
        <f t="shared" si="103"/>
        <v>1.6851771250000003</v>
      </c>
    </row>
    <row r="1647" spans="1:23" x14ac:dyDescent="0.25">
      <c r="A1647" t="s">
        <v>5851</v>
      </c>
      <c r="B1647" s="1">
        <v>43197</v>
      </c>
      <c r="C1647" t="s">
        <v>5852</v>
      </c>
      <c r="D1647" t="s">
        <v>5853</v>
      </c>
      <c r="E1647" t="s">
        <v>5854</v>
      </c>
      <c r="F1647" s="1">
        <v>43185</v>
      </c>
      <c r="G1647">
        <v>1</v>
      </c>
      <c r="H1647">
        <v>820955</v>
      </c>
      <c r="I1647">
        <v>21650</v>
      </c>
      <c r="J1647">
        <v>301</v>
      </c>
      <c r="K1647">
        <v>1231</v>
      </c>
      <c r="L1647" t="b">
        <v>0</v>
      </c>
      <c r="M1647" t="b">
        <v>0</v>
      </c>
      <c r="N1647" t="b">
        <v>0</v>
      </c>
      <c r="O1647">
        <v>12</v>
      </c>
      <c r="P1647">
        <v>11</v>
      </c>
      <c r="Q1647" s="2">
        <v>0.03</v>
      </c>
      <c r="R1647" s="2">
        <v>0</v>
      </c>
      <c r="S1647" s="2">
        <v>0</v>
      </c>
      <c r="T1647">
        <f t="shared" si="100"/>
        <v>0.4</v>
      </c>
      <c r="U1647">
        <f t="shared" si="101"/>
        <v>8.6000000000000014</v>
      </c>
      <c r="V1647">
        <f t="shared" si="102"/>
        <v>0.71047749999999998</v>
      </c>
      <c r="W1647">
        <f t="shared" si="103"/>
        <v>2.5586671250000004</v>
      </c>
    </row>
    <row r="1648" spans="1:23" x14ac:dyDescent="0.25">
      <c r="A1648" t="s">
        <v>5855</v>
      </c>
      <c r="B1648" s="1">
        <v>43211</v>
      </c>
      <c r="C1648" t="s">
        <v>5856</v>
      </c>
      <c r="D1648" t="s">
        <v>2235</v>
      </c>
      <c r="E1648" t="s">
        <v>5857</v>
      </c>
      <c r="F1648" s="1">
        <v>43207</v>
      </c>
      <c r="G1648">
        <v>1</v>
      </c>
      <c r="H1648">
        <v>3318782</v>
      </c>
      <c r="I1648">
        <v>62895</v>
      </c>
      <c r="J1648">
        <v>10687</v>
      </c>
      <c r="K1648">
        <v>7730</v>
      </c>
      <c r="L1648" t="b">
        <v>0</v>
      </c>
      <c r="M1648" t="b">
        <v>0</v>
      </c>
      <c r="N1648" t="b">
        <v>0</v>
      </c>
      <c r="O1648">
        <v>4</v>
      </c>
      <c r="P1648">
        <v>3</v>
      </c>
      <c r="Q1648" s="2">
        <v>0.02</v>
      </c>
      <c r="R1648" s="2">
        <v>0</v>
      </c>
      <c r="S1648" s="2">
        <v>0</v>
      </c>
      <c r="T1648">
        <f t="shared" si="100"/>
        <v>0.4</v>
      </c>
      <c r="U1648">
        <f t="shared" si="101"/>
        <v>2.2000000000000002</v>
      </c>
      <c r="V1648">
        <f t="shared" si="102"/>
        <v>1.8593909999999998</v>
      </c>
      <c r="W1648">
        <f t="shared" si="103"/>
        <v>1.36078685</v>
      </c>
    </row>
    <row r="1649" spans="1:23" x14ac:dyDescent="0.25">
      <c r="A1649" t="s">
        <v>5858</v>
      </c>
      <c r="B1649" s="1">
        <v>43144</v>
      </c>
      <c r="C1649" t="s">
        <v>5859</v>
      </c>
      <c r="D1649" t="s">
        <v>5860</v>
      </c>
      <c r="E1649" t="s">
        <v>5861</v>
      </c>
      <c r="F1649" s="1">
        <v>43136</v>
      </c>
      <c r="G1649">
        <v>1</v>
      </c>
      <c r="H1649">
        <v>25244097</v>
      </c>
      <c r="I1649">
        <v>6971</v>
      </c>
      <c r="J1649">
        <v>1301</v>
      </c>
      <c r="K1649">
        <v>875</v>
      </c>
      <c r="L1649" t="b">
        <v>0</v>
      </c>
      <c r="M1649" t="b">
        <v>0</v>
      </c>
      <c r="N1649" t="b">
        <v>0</v>
      </c>
      <c r="O1649">
        <v>8</v>
      </c>
      <c r="P1649">
        <v>5</v>
      </c>
      <c r="Q1649" s="2">
        <v>0</v>
      </c>
      <c r="R1649" s="2">
        <v>0</v>
      </c>
      <c r="S1649" s="2">
        <v>0</v>
      </c>
      <c r="T1649">
        <f t="shared" si="100"/>
        <v>0.4</v>
      </c>
      <c r="U1649">
        <f t="shared" si="101"/>
        <v>3.4</v>
      </c>
      <c r="V1649">
        <f t="shared" si="102"/>
        <v>12.6220485</v>
      </c>
      <c r="W1649">
        <f t="shared" si="103"/>
        <v>5.4277169749999992</v>
      </c>
    </row>
    <row r="1650" spans="1:23" x14ac:dyDescent="0.25">
      <c r="A1650" t="s">
        <v>5862</v>
      </c>
      <c r="B1650" s="1">
        <v>43090</v>
      </c>
      <c r="C1650" t="s">
        <v>5863</v>
      </c>
      <c r="D1650" t="s">
        <v>3970</v>
      </c>
      <c r="E1650" t="s">
        <v>5864</v>
      </c>
      <c r="F1650" s="1">
        <v>43088</v>
      </c>
      <c r="G1650">
        <v>1</v>
      </c>
      <c r="H1650">
        <v>45548</v>
      </c>
      <c r="I1650">
        <v>1776</v>
      </c>
      <c r="J1650">
        <v>159</v>
      </c>
      <c r="K1650">
        <v>83</v>
      </c>
      <c r="L1650" t="b">
        <v>0</v>
      </c>
      <c r="M1650" t="b">
        <v>0</v>
      </c>
      <c r="N1650" t="b">
        <v>0</v>
      </c>
      <c r="O1650">
        <v>2</v>
      </c>
      <c r="P1650">
        <v>2</v>
      </c>
      <c r="Q1650" s="2">
        <v>0.04</v>
      </c>
      <c r="R1650" s="2">
        <v>0</v>
      </c>
      <c r="S1650" s="2">
        <v>0</v>
      </c>
      <c r="T1650">
        <f t="shared" si="100"/>
        <v>0.4</v>
      </c>
      <c r="U1650">
        <f t="shared" si="101"/>
        <v>1.6</v>
      </c>
      <c r="V1650">
        <f t="shared" si="102"/>
        <v>0.42277400000000004</v>
      </c>
      <c r="W1650">
        <f t="shared" si="103"/>
        <v>0.70797090000000007</v>
      </c>
    </row>
    <row r="1651" spans="1:23" x14ac:dyDescent="0.25">
      <c r="A1651" t="s">
        <v>5865</v>
      </c>
      <c r="B1651" s="1">
        <v>43106</v>
      </c>
      <c r="C1651" t="s">
        <v>5866</v>
      </c>
      <c r="D1651" t="s">
        <v>5867</v>
      </c>
      <c r="E1651" t="s">
        <v>5868</v>
      </c>
      <c r="F1651" s="1">
        <v>43098</v>
      </c>
      <c r="G1651">
        <v>1</v>
      </c>
      <c r="H1651">
        <v>2612315</v>
      </c>
      <c r="I1651">
        <v>158766</v>
      </c>
      <c r="J1651">
        <v>1577</v>
      </c>
      <c r="K1651">
        <v>8528</v>
      </c>
      <c r="L1651" t="b">
        <v>0</v>
      </c>
      <c r="M1651" t="b">
        <v>0</v>
      </c>
      <c r="N1651" t="b">
        <v>0</v>
      </c>
      <c r="O1651">
        <v>8</v>
      </c>
      <c r="P1651">
        <v>2</v>
      </c>
      <c r="Q1651" s="2">
        <v>0.06</v>
      </c>
      <c r="R1651" s="2">
        <v>0</v>
      </c>
      <c r="S1651" s="2">
        <v>0</v>
      </c>
      <c r="T1651">
        <f t="shared" si="100"/>
        <v>0.4</v>
      </c>
      <c r="U1651">
        <f t="shared" si="101"/>
        <v>0.39999999999999991</v>
      </c>
      <c r="V1651">
        <f t="shared" si="102"/>
        <v>1.9061574999999999</v>
      </c>
      <c r="W1651">
        <f t="shared" si="103"/>
        <v>0.92715512499999997</v>
      </c>
    </row>
    <row r="1652" spans="1:23" x14ac:dyDescent="0.25">
      <c r="A1652" t="s">
        <v>5869</v>
      </c>
      <c r="B1652" s="1">
        <v>43250</v>
      </c>
      <c r="C1652" t="s">
        <v>5870</v>
      </c>
      <c r="D1652" t="s">
        <v>3986</v>
      </c>
      <c r="E1652" t="s">
        <v>5871</v>
      </c>
      <c r="F1652" s="1">
        <v>43235</v>
      </c>
      <c r="G1652">
        <v>1</v>
      </c>
      <c r="H1652">
        <v>4444686</v>
      </c>
      <c r="I1652">
        <v>221365</v>
      </c>
      <c r="J1652">
        <v>3505</v>
      </c>
      <c r="K1652">
        <v>13504</v>
      </c>
      <c r="L1652" t="b">
        <v>0</v>
      </c>
      <c r="M1652" t="b">
        <v>0</v>
      </c>
      <c r="N1652" t="b">
        <v>0</v>
      </c>
      <c r="O1652">
        <v>15</v>
      </c>
      <c r="P1652">
        <v>14</v>
      </c>
      <c r="Q1652" s="2">
        <v>0.05</v>
      </c>
      <c r="R1652" s="2">
        <v>0</v>
      </c>
      <c r="S1652" s="2">
        <v>0</v>
      </c>
      <c r="T1652">
        <f t="shared" si="100"/>
        <v>0.4</v>
      </c>
      <c r="U1652">
        <f t="shared" si="101"/>
        <v>11.000000000000002</v>
      </c>
      <c r="V1652">
        <f t="shared" si="102"/>
        <v>2.722343</v>
      </c>
      <c r="W1652">
        <f t="shared" si="103"/>
        <v>3.8628200500000007</v>
      </c>
    </row>
    <row r="1653" spans="1:23" x14ac:dyDescent="0.25">
      <c r="A1653" t="s">
        <v>5872</v>
      </c>
      <c r="B1653" s="1">
        <v>43103</v>
      </c>
      <c r="C1653" t="s">
        <v>5873</v>
      </c>
      <c r="D1653" t="s">
        <v>5874</v>
      </c>
      <c r="E1653" t="s">
        <v>5875</v>
      </c>
      <c r="F1653" s="1">
        <v>43091</v>
      </c>
      <c r="G1653">
        <v>1</v>
      </c>
      <c r="H1653">
        <v>134436</v>
      </c>
      <c r="I1653">
        <v>6563</v>
      </c>
      <c r="J1653">
        <v>137</v>
      </c>
      <c r="K1653">
        <v>348</v>
      </c>
      <c r="L1653" t="b">
        <v>0</v>
      </c>
      <c r="M1653" t="b">
        <v>0</v>
      </c>
      <c r="N1653" t="b">
        <v>0</v>
      </c>
      <c r="O1653">
        <v>12</v>
      </c>
      <c r="P1653">
        <v>12</v>
      </c>
      <c r="Q1653" s="2">
        <v>0.05</v>
      </c>
      <c r="R1653" s="2">
        <v>0</v>
      </c>
      <c r="S1653" s="2">
        <v>0</v>
      </c>
      <c r="T1653">
        <f t="shared" si="100"/>
        <v>0.4</v>
      </c>
      <c r="U1653">
        <f t="shared" si="101"/>
        <v>9.6000000000000014</v>
      </c>
      <c r="V1653">
        <f t="shared" si="102"/>
        <v>0.56721800000000011</v>
      </c>
      <c r="W1653">
        <f t="shared" si="103"/>
        <v>2.7585263000000007</v>
      </c>
    </row>
    <row r="1654" spans="1:23" x14ac:dyDescent="0.25">
      <c r="A1654" t="s">
        <v>5876</v>
      </c>
      <c r="B1654" s="1">
        <v>43182</v>
      </c>
      <c r="C1654" t="s">
        <v>5877</v>
      </c>
      <c r="D1654" t="s">
        <v>5878</v>
      </c>
      <c r="E1654" t="s">
        <v>5879</v>
      </c>
      <c r="F1654" s="1">
        <v>43174</v>
      </c>
      <c r="G1654">
        <v>1</v>
      </c>
      <c r="H1654">
        <v>1042805</v>
      </c>
      <c r="I1654">
        <v>16858</v>
      </c>
      <c r="J1654">
        <v>540</v>
      </c>
      <c r="K1654">
        <v>1312</v>
      </c>
      <c r="L1654" t="b">
        <v>0</v>
      </c>
      <c r="M1654" t="b">
        <v>0</v>
      </c>
      <c r="N1654" t="b">
        <v>0</v>
      </c>
      <c r="O1654">
        <v>8</v>
      </c>
      <c r="P1654">
        <v>8</v>
      </c>
      <c r="Q1654" s="2">
        <v>0.02</v>
      </c>
      <c r="R1654" s="2">
        <v>0</v>
      </c>
      <c r="S1654" s="2">
        <v>0</v>
      </c>
      <c r="T1654">
        <f t="shared" si="100"/>
        <v>0.4</v>
      </c>
      <c r="U1654">
        <f t="shared" si="101"/>
        <v>6.4</v>
      </c>
      <c r="V1654">
        <f t="shared" si="102"/>
        <v>0.72140249999999995</v>
      </c>
      <c r="W1654">
        <f t="shared" si="103"/>
        <v>2.0124908750000001</v>
      </c>
    </row>
    <row r="1655" spans="1:23" x14ac:dyDescent="0.25">
      <c r="A1655" t="s">
        <v>5880</v>
      </c>
      <c r="B1655" s="1">
        <v>43059</v>
      </c>
      <c r="C1655" t="s">
        <v>5881</v>
      </c>
      <c r="D1655" t="s">
        <v>867</v>
      </c>
      <c r="E1655" t="s">
        <v>5882</v>
      </c>
      <c r="F1655" s="1">
        <v>43053</v>
      </c>
      <c r="G1655">
        <v>1</v>
      </c>
      <c r="H1655">
        <v>179948</v>
      </c>
      <c r="I1655">
        <v>7725</v>
      </c>
      <c r="J1655">
        <v>105</v>
      </c>
      <c r="K1655">
        <v>1007</v>
      </c>
      <c r="L1655" t="b">
        <v>0</v>
      </c>
      <c r="M1655" t="b">
        <v>0</v>
      </c>
      <c r="N1655" t="b">
        <v>0</v>
      </c>
      <c r="O1655">
        <v>6</v>
      </c>
      <c r="P1655">
        <v>6</v>
      </c>
      <c r="Q1655" s="2">
        <v>0.04</v>
      </c>
      <c r="R1655" s="2">
        <v>0</v>
      </c>
      <c r="S1655" s="2">
        <v>0.01</v>
      </c>
      <c r="T1655">
        <f t="shared" si="100"/>
        <v>0.4</v>
      </c>
      <c r="U1655">
        <f t="shared" si="101"/>
        <v>4.8000000000000007</v>
      </c>
      <c r="V1655">
        <f t="shared" si="102"/>
        <v>0.73997400000000002</v>
      </c>
      <c r="W1655">
        <f t="shared" si="103"/>
        <v>1.6189909000000002</v>
      </c>
    </row>
    <row r="1656" spans="1:23" x14ac:dyDescent="0.25">
      <c r="A1656" t="s">
        <v>5883</v>
      </c>
      <c r="B1656" s="1">
        <v>43053</v>
      </c>
      <c r="C1656" t="s">
        <v>5884</v>
      </c>
      <c r="D1656" t="s">
        <v>5885</v>
      </c>
      <c r="E1656" t="s">
        <v>5886</v>
      </c>
      <c r="F1656" s="1">
        <v>43048</v>
      </c>
      <c r="G1656">
        <v>1</v>
      </c>
      <c r="H1656">
        <v>122669</v>
      </c>
      <c r="I1656">
        <v>5723</v>
      </c>
      <c r="J1656">
        <v>55</v>
      </c>
      <c r="K1656">
        <v>263</v>
      </c>
      <c r="L1656" t="b">
        <v>0</v>
      </c>
      <c r="M1656" t="b">
        <v>0</v>
      </c>
      <c r="N1656" t="b">
        <v>0</v>
      </c>
      <c r="O1656">
        <v>5</v>
      </c>
      <c r="P1656">
        <v>1</v>
      </c>
      <c r="Q1656" s="2">
        <v>0.05</v>
      </c>
      <c r="R1656" s="2">
        <v>0</v>
      </c>
      <c r="S1656" s="2">
        <v>0</v>
      </c>
      <c r="T1656">
        <f t="shared" si="100"/>
        <v>0.4</v>
      </c>
      <c r="U1656">
        <f t="shared" si="101"/>
        <v>0</v>
      </c>
      <c r="V1656">
        <f t="shared" si="102"/>
        <v>0.56133450000000007</v>
      </c>
      <c r="W1656">
        <f t="shared" si="103"/>
        <v>0.35646707500000008</v>
      </c>
    </row>
    <row r="1657" spans="1:23" x14ac:dyDescent="0.25">
      <c r="A1657" t="s">
        <v>5887</v>
      </c>
      <c r="B1657" s="1">
        <v>43146</v>
      </c>
      <c r="C1657" t="s">
        <v>5888</v>
      </c>
      <c r="D1657" t="s">
        <v>29</v>
      </c>
      <c r="E1657" t="s">
        <v>5889</v>
      </c>
      <c r="F1657" s="1">
        <v>43139</v>
      </c>
      <c r="G1657">
        <v>1</v>
      </c>
      <c r="H1657">
        <v>1757685</v>
      </c>
      <c r="I1657">
        <v>79092</v>
      </c>
      <c r="J1657">
        <v>1398</v>
      </c>
      <c r="K1657">
        <v>8092</v>
      </c>
      <c r="L1657" t="b">
        <v>0</v>
      </c>
      <c r="M1657" t="b">
        <v>0</v>
      </c>
      <c r="N1657" t="b">
        <v>0</v>
      </c>
      <c r="O1657">
        <v>7</v>
      </c>
      <c r="P1657">
        <v>6</v>
      </c>
      <c r="Q1657" s="2">
        <v>0.04</v>
      </c>
      <c r="R1657" s="2">
        <v>0</v>
      </c>
      <c r="S1657" s="2">
        <v>0</v>
      </c>
      <c r="T1657">
        <f t="shared" si="100"/>
        <v>0.4</v>
      </c>
      <c r="U1657">
        <f t="shared" si="101"/>
        <v>4.6000000000000005</v>
      </c>
      <c r="V1657">
        <f t="shared" si="102"/>
        <v>1.2788425000000001</v>
      </c>
      <c r="W1657">
        <f t="shared" si="103"/>
        <v>1.7575948750000001</v>
      </c>
    </row>
    <row r="1658" spans="1:23" x14ac:dyDescent="0.25">
      <c r="A1658" t="s">
        <v>20736</v>
      </c>
      <c r="B1658" s="1">
        <v>43080</v>
      </c>
      <c r="C1658" t="s">
        <v>20737</v>
      </c>
      <c r="D1658" t="s">
        <v>18713</v>
      </c>
      <c r="E1658" t="s">
        <v>20738</v>
      </c>
      <c r="F1658" s="1">
        <v>43074</v>
      </c>
      <c r="G1658">
        <v>1</v>
      </c>
      <c r="H1658">
        <v>16210</v>
      </c>
      <c r="I1658">
        <v>75</v>
      </c>
      <c r="J1658">
        <v>10</v>
      </c>
      <c r="K1658">
        <v>0</v>
      </c>
      <c r="L1658" t="b">
        <v>1</v>
      </c>
      <c r="M1658" t="b">
        <v>0</v>
      </c>
      <c r="N1658" t="b">
        <v>0</v>
      </c>
      <c r="O1658">
        <v>6</v>
      </c>
      <c r="P1658">
        <v>6</v>
      </c>
      <c r="Q1658" s="2">
        <v>0</v>
      </c>
      <c r="R1658" s="2">
        <v>0</v>
      </c>
      <c r="S1658" s="2">
        <v>0</v>
      </c>
      <c r="T1658">
        <f t="shared" si="100"/>
        <v>0.4</v>
      </c>
      <c r="U1658">
        <f t="shared" si="101"/>
        <v>4.8000000000000007</v>
      </c>
      <c r="V1658">
        <f t="shared" si="102"/>
        <v>8.1049999999999994E-3</v>
      </c>
      <c r="W1658">
        <f t="shared" si="103"/>
        <v>1.3628367500000003</v>
      </c>
    </row>
    <row r="1659" spans="1:23" x14ac:dyDescent="0.25">
      <c r="A1659" t="s">
        <v>5890</v>
      </c>
      <c r="B1659" s="1">
        <v>43212</v>
      </c>
      <c r="C1659" t="s">
        <v>5891</v>
      </c>
      <c r="D1659" t="s">
        <v>722</v>
      </c>
      <c r="E1659" t="s">
        <v>5892</v>
      </c>
      <c r="F1659" s="1">
        <v>43199</v>
      </c>
      <c r="G1659">
        <v>1</v>
      </c>
      <c r="H1659">
        <v>782535</v>
      </c>
      <c r="I1659">
        <v>20902</v>
      </c>
      <c r="J1659">
        <v>1932</v>
      </c>
      <c r="K1659">
        <v>1764</v>
      </c>
      <c r="L1659" t="b">
        <v>0</v>
      </c>
      <c r="M1659" t="b">
        <v>0</v>
      </c>
      <c r="N1659" t="b">
        <v>0</v>
      </c>
      <c r="O1659">
        <v>13</v>
      </c>
      <c r="P1659">
        <v>9</v>
      </c>
      <c r="Q1659" s="2">
        <v>0.03</v>
      </c>
      <c r="R1659" s="2">
        <v>0</v>
      </c>
      <c r="S1659" s="2">
        <v>0</v>
      </c>
      <c r="T1659">
        <f t="shared" si="100"/>
        <v>0.4</v>
      </c>
      <c r="U1659">
        <f t="shared" si="101"/>
        <v>6.4</v>
      </c>
      <c r="V1659">
        <f t="shared" si="102"/>
        <v>0.69126749999999992</v>
      </c>
      <c r="W1659">
        <f t="shared" si="103"/>
        <v>2.001943625</v>
      </c>
    </row>
    <row r="1660" spans="1:23" x14ac:dyDescent="0.25">
      <c r="A1660" t="s">
        <v>5893</v>
      </c>
      <c r="B1660" s="1">
        <v>43219</v>
      </c>
      <c r="C1660" t="s">
        <v>5894</v>
      </c>
      <c r="D1660" t="s">
        <v>1986</v>
      </c>
      <c r="E1660" t="s">
        <v>5895</v>
      </c>
      <c r="F1660" s="1">
        <v>43215</v>
      </c>
      <c r="G1660">
        <v>1</v>
      </c>
      <c r="H1660">
        <v>2237519</v>
      </c>
      <c r="I1660">
        <v>124746</v>
      </c>
      <c r="J1660">
        <v>2892</v>
      </c>
      <c r="K1660">
        <v>28489</v>
      </c>
      <c r="L1660" t="b">
        <v>0</v>
      </c>
      <c r="M1660" t="b">
        <v>0</v>
      </c>
      <c r="N1660" t="b">
        <v>0</v>
      </c>
      <c r="O1660">
        <v>4</v>
      </c>
      <c r="P1660">
        <v>3</v>
      </c>
      <c r="Q1660" s="2">
        <v>0.06</v>
      </c>
      <c r="R1660" s="2">
        <v>0</v>
      </c>
      <c r="S1660" s="2">
        <v>0.01</v>
      </c>
      <c r="T1660">
        <f t="shared" si="100"/>
        <v>0.4</v>
      </c>
      <c r="U1660">
        <f t="shared" si="101"/>
        <v>2.2000000000000002</v>
      </c>
      <c r="V1660">
        <f t="shared" si="102"/>
        <v>1.9687595</v>
      </c>
      <c r="W1660">
        <f t="shared" si="103"/>
        <v>1.3990658250000001</v>
      </c>
    </row>
    <row r="1661" spans="1:23" x14ac:dyDescent="0.25">
      <c r="A1661" t="s">
        <v>20958</v>
      </c>
      <c r="B1661" s="1">
        <v>43144</v>
      </c>
      <c r="C1661" t="s">
        <v>20959</v>
      </c>
      <c r="D1661" t="s">
        <v>9370</v>
      </c>
      <c r="E1661" t="s">
        <v>20960</v>
      </c>
      <c r="F1661" s="1">
        <v>43136</v>
      </c>
      <c r="G1661">
        <v>1</v>
      </c>
      <c r="H1661">
        <v>15045586</v>
      </c>
      <c r="I1661">
        <v>0</v>
      </c>
      <c r="J1661">
        <v>0</v>
      </c>
      <c r="K1661">
        <v>0</v>
      </c>
      <c r="L1661" t="b">
        <v>1</v>
      </c>
      <c r="M1661" t="b">
        <v>1</v>
      </c>
      <c r="N1661" t="b">
        <v>0</v>
      </c>
      <c r="O1661">
        <v>8</v>
      </c>
      <c r="P1661">
        <v>9</v>
      </c>
      <c r="Q1661" s="2">
        <v>0</v>
      </c>
      <c r="R1661" s="2">
        <v>0</v>
      </c>
      <c r="S1661" s="2">
        <v>0</v>
      </c>
      <c r="T1661">
        <f t="shared" si="100"/>
        <v>0.4</v>
      </c>
      <c r="U1661">
        <f t="shared" si="101"/>
        <v>7.4</v>
      </c>
      <c r="V1661">
        <f t="shared" si="102"/>
        <v>7.5227930000000001</v>
      </c>
      <c r="W1661">
        <f t="shared" si="103"/>
        <v>4.6429775499999995</v>
      </c>
    </row>
    <row r="1662" spans="1:23" x14ac:dyDescent="0.25">
      <c r="A1662" t="s">
        <v>5896</v>
      </c>
      <c r="B1662" s="1">
        <v>43083</v>
      </c>
      <c r="C1662" t="s">
        <v>5897</v>
      </c>
      <c r="D1662" t="s">
        <v>3117</v>
      </c>
      <c r="E1662" t="s">
        <v>5898</v>
      </c>
      <c r="F1662" s="1">
        <v>43082</v>
      </c>
      <c r="G1662">
        <v>1</v>
      </c>
      <c r="H1662">
        <v>81932</v>
      </c>
      <c r="I1662">
        <v>1576</v>
      </c>
      <c r="J1662">
        <v>42</v>
      </c>
      <c r="K1662">
        <v>259</v>
      </c>
      <c r="L1662" t="b">
        <v>0</v>
      </c>
      <c r="M1662" t="b">
        <v>0</v>
      </c>
      <c r="N1662" t="b">
        <v>0</v>
      </c>
      <c r="O1662">
        <v>1</v>
      </c>
      <c r="P1662">
        <v>1</v>
      </c>
      <c r="Q1662" s="2">
        <v>0.02</v>
      </c>
      <c r="R1662" s="2">
        <v>0</v>
      </c>
      <c r="S1662" s="2">
        <v>0</v>
      </c>
      <c r="T1662">
        <f t="shared" si="100"/>
        <v>0.4</v>
      </c>
      <c r="U1662">
        <f t="shared" si="101"/>
        <v>0.8</v>
      </c>
      <c r="V1662">
        <f t="shared" si="102"/>
        <v>0.24096600000000001</v>
      </c>
      <c r="W1662">
        <f t="shared" si="103"/>
        <v>0.44433810000000007</v>
      </c>
    </row>
    <row r="1663" spans="1:23" x14ac:dyDescent="0.25">
      <c r="A1663" t="s">
        <v>5899</v>
      </c>
      <c r="B1663" s="1">
        <v>43246</v>
      </c>
      <c r="C1663" t="s">
        <v>5900</v>
      </c>
      <c r="D1663" t="s">
        <v>5901</v>
      </c>
      <c r="E1663" t="s">
        <v>5902</v>
      </c>
      <c r="F1663" s="1">
        <v>43241</v>
      </c>
      <c r="G1663">
        <v>1</v>
      </c>
      <c r="H1663">
        <v>1333624</v>
      </c>
      <c r="I1663">
        <v>74168</v>
      </c>
      <c r="J1663">
        <v>2105</v>
      </c>
      <c r="K1663">
        <v>11124</v>
      </c>
      <c r="L1663" t="b">
        <v>0</v>
      </c>
      <c r="M1663" t="b">
        <v>0</v>
      </c>
      <c r="N1663" t="b">
        <v>0</v>
      </c>
      <c r="O1663">
        <v>5</v>
      </c>
      <c r="P1663">
        <v>5</v>
      </c>
      <c r="Q1663" s="2">
        <v>0.06</v>
      </c>
      <c r="R1663" s="2">
        <v>0</v>
      </c>
      <c r="S1663" s="2">
        <v>0.01</v>
      </c>
      <c r="T1663">
        <f t="shared" si="100"/>
        <v>0.4</v>
      </c>
      <c r="U1663">
        <f t="shared" si="101"/>
        <v>4</v>
      </c>
      <c r="V1663">
        <f t="shared" si="102"/>
        <v>1.5168119999999998</v>
      </c>
      <c r="W1663">
        <f t="shared" si="103"/>
        <v>1.6908842000000002</v>
      </c>
    </row>
    <row r="1664" spans="1:23" x14ac:dyDescent="0.25">
      <c r="A1664" t="s">
        <v>5903</v>
      </c>
      <c r="B1664" s="1">
        <v>43221</v>
      </c>
      <c r="C1664" t="s">
        <v>5904</v>
      </c>
      <c r="D1664" t="s">
        <v>246</v>
      </c>
      <c r="E1664" t="s">
        <v>5905</v>
      </c>
      <c r="F1664" s="1">
        <v>43214</v>
      </c>
      <c r="G1664">
        <v>1</v>
      </c>
      <c r="H1664">
        <v>1203351</v>
      </c>
      <c r="I1664">
        <v>33421</v>
      </c>
      <c r="J1664">
        <v>684</v>
      </c>
      <c r="K1664">
        <v>3481</v>
      </c>
      <c r="L1664" t="b">
        <v>0</v>
      </c>
      <c r="M1664" t="b">
        <v>0</v>
      </c>
      <c r="N1664" t="b">
        <v>0</v>
      </c>
      <c r="O1664">
        <v>7</v>
      </c>
      <c r="P1664">
        <v>6</v>
      </c>
      <c r="Q1664" s="2">
        <v>0.03</v>
      </c>
      <c r="R1664" s="2">
        <v>0</v>
      </c>
      <c r="S1664" s="2">
        <v>0</v>
      </c>
      <c r="T1664">
        <f t="shared" si="100"/>
        <v>0.4</v>
      </c>
      <c r="U1664">
        <f t="shared" si="101"/>
        <v>4.6000000000000005</v>
      </c>
      <c r="V1664">
        <f t="shared" si="102"/>
        <v>0.90167549999999985</v>
      </c>
      <c r="W1664">
        <f t="shared" si="103"/>
        <v>1.6255864250000001</v>
      </c>
    </row>
    <row r="1665" spans="1:23" x14ac:dyDescent="0.25">
      <c r="A1665" t="s">
        <v>5906</v>
      </c>
      <c r="B1665" s="1">
        <v>43082</v>
      </c>
      <c r="C1665" t="s">
        <v>5907</v>
      </c>
      <c r="D1665" t="s">
        <v>297</v>
      </c>
      <c r="E1665" t="s">
        <v>5908</v>
      </c>
      <c r="F1665" s="1">
        <v>43079</v>
      </c>
      <c r="G1665">
        <v>1</v>
      </c>
      <c r="H1665">
        <v>9523267</v>
      </c>
      <c r="I1665">
        <v>154281</v>
      </c>
      <c r="J1665">
        <v>7854</v>
      </c>
      <c r="K1665">
        <v>29706</v>
      </c>
      <c r="L1665" t="b">
        <v>0</v>
      </c>
      <c r="M1665" t="b">
        <v>0</v>
      </c>
      <c r="N1665" t="b">
        <v>0</v>
      </c>
      <c r="O1665">
        <v>3</v>
      </c>
      <c r="P1665">
        <v>3</v>
      </c>
      <c r="Q1665" s="2">
        <v>0.02</v>
      </c>
      <c r="R1665" s="2">
        <v>0</v>
      </c>
      <c r="S1665" s="2">
        <v>0</v>
      </c>
      <c r="T1665">
        <f t="shared" si="100"/>
        <v>0.4</v>
      </c>
      <c r="U1665">
        <f t="shared" si="101"/>
        <v>2.4000000000000004</v>
      </c>
      <c r="V1665">
        <f t="shared" si="102"/>
        <v>4.9616334999999996</v>
      </c>
      <c r="W1665">
        <f t="shared" si="103"/>
        <v>2.4965717249999999</v>
      </c>
    </row>
    <row r="1666" spans="1:23" x14ac:dyDescent="0.25">
      <c r="A1666" t="s">
        <v>20599</v>
      </c>
      <c r="B1666" s="1">
        <v>43092</v>
      </c>
      <c r="C1666" t="s">
        <v>20600</v>
      </c>
      <c r="D1666" t="s">
        <v>20601</v>
      </c>
      <c r="E1666" t="s">
        <v>20602</v>
      </c>
      <c r="F1666" s="1">
        <v>43087</v>
      </c>
      <c r="G1666">
        <v>1</v>
      </c>
      <c r="H1666">
        <v>35916</v>
      </c>
      <c r="I1666">
        <v>0</v>
      </c>
      <c r="J1666">
        <v>0</v>
      </c>
      <c r="K1666">
        <v>70</v>
      </c>
      <c r="L1666" t="b">
        <v>0</v>
      </c>
      <c r="M1666" t="b">
        <v>1</v>
      </c>
      <c r="N1666" t="b">
        <v>0</v>
      </c>
      <c r="O1666">
        <v>5</v>
      </c>
      <c r="P1666">
        <v>5</v>
      </c>
      <c r="Q1666" s="2">
        <v>0</v>
      </c>
      <c r="R1666" s="2">
        <v>0</v>
      </c>
      <c r="S1666" s="2">
        <v>0</v>
      </c>
      <c r="T1666">
        <f t="shared" ref="T1666:T1729" si="104">G1666*0.4</f>
        <v>0.4</v>
      </c>
      <c r="U1666">
        <f t="shared" ref="U1666:U1729" si="105">-0.2*(O1666-P1666)+0.8*P1666</f>
        <v>4</v>
      </c>
      <c r="V1666">
        <f t="shared" ref="V1666:V1729" si="106">0.5*H1666*0.000001+0.1*Q1666*100+100*0.15*R1666+100*0.25*S1666</f>
        <v>1.7957999999999998E-2</v>
      </c>
      <c r="W1666">
        <f t="shared" ref="W1666:W1729" si="107">0.4*T1666+0.25*U1666+0.35*V1666</f>
        <v>1.1662853000000002</v>
      </c>
    </row>
    <row r="1667" spans="1:23" x14ac:dyDescent="0.25">
      <c r="A1667" t="s">
        <v>5909</v>
      </c>
      <c r="B1667" s="1">
        <v>43135</v>
      </c>
      <c r="C1667" t="s">
        <v>5910</v>
      </c>
      <c r="D1667" t="s">
        <v>5911</v>
      </c>
      <c r="E1667" t="s">
        <v>5912</v>
      </c>
      <c r="F1667" s="1">
        <v>43129</v>
      </c>
      <c r="G1667">
        <v>1</v>
      </c>
      <c r="H1667">
        <v>996503</v>
      </c>
      <c r="I1667">
        <v>25114</v>
      </c>
      <c r="J1667">
        <v>764</v>
      </c>
      <c r="K1667">
        <v>1467</v>
      </c>
      <c r="L1667" t="b">
        <v>0</v>
      </c>
      <c r="M1667" t="b">
        <v>0</v>
      </c>
      <c r="N1667" t="b">
        <v>0</v>
      </c>
      <c r="O1667">
        <v>6</v>
      </c>
      <c r="P1667">
        <v>6</v>
      </c>
      <c r="Q1667" s="2">
        <v>0.03</v>
      </c>
      <c r="R1667" s="2">
        <v>0</v>
      </c>
      <c r="S1667" s="2">
        <v>0</v>
      </c>
      <c r="T1667">
        <f t="shared" si="104"/>
        <v>0.4</v>
      </c>
      <c r="U1667">
        <f t="shared" si="105"/>
        <v>4.8000000000000007</v>
      </c>
      <c r="V1667">
        <f t="shared" si="106"/>
        <v>0.79825149999999989</v>
      </c>
      <c r="W1667">
        <f t="shared" si="107"/>
        <v>1.6393880250000001</v>
      </c>
    </row>
    <row r="1668" spans="1:23" x14ac:dyDescent="0.25">
      <c r="A1668" t="s">
        <v>5913</v>
      </c>
      <c r="B1668" s="1">
        <v>43060</v>
      </c>
      <c r="C1668" t="s">
        <v>5914</v>
      </c>
      <c r="D1668" t="s">
        <v>246</v>
      </c>
      <c r="E1668" t="s">
        <v>5915</v>
      </c>
      <c r="F1668" s="1">
        <v>43053</v>
      </c>
      <c r="G1668">
        <v>1</v>
      </c>
      <c r="H1668">
        <v>1531538</v>
      </c>
      <c r="I1668">
        <v>36000</v>
      </c>
      <c r="J1668">
        <v>546</v>
      </c>
      <c r="K1668">
        <v>4115</v>
      </c>
      <c r="L1668" t="b">
        <v>0</v>
      </c>
      <c r="M1668" t="b">
        <v>0</v>
      </c>
      <c r="N1668" t="b">
        <v>0</v>
      </c>
      <c r="O1668">
        <v>7</v>
      </c>
      <c r="P1668">
        <v>7</v>
      </c>
      <c r="Q1668" s="2">
        <v>0.02</v>
      </c>
      <c r="R1668" s="2">
        <v>0</v>
      </c>
      <c r="S1668" s="2">
        <v>0</v>
      </c>
      <c r="T1668">
        <f t="shared" si="104"/>
        <v>0.4</v>
      </c>
      <c r="U1668">
        <f t="shared" si="105"/>
        <v>5.6000000000000005</v>
      </c>
      <c r="V1668">
        <f t="shared" si="106"/>
        <v>0.96576899999999988</v>
      </c>
      <c r="W1668">
        <f t="shared" si="107"/>
        <v>1.8980191500000001</v>
      </c>
    </row>
    <row r="1669" spans="1:23" x14ac:dyDescent="0.25">
      <c r="A1669" t="s">
        <v>5916</v>
      </c>
      <c r="B1669" s="1">
        <v>43109</v>
      </c>
      <c r="C1669" t="s">
        <v>5917</v>
      </c>
      <c r="D1669" t="s">
        <v>403</v>
      </c>
      <c r="E1669" t="s">
        <v>5918</v>
      </c>
      <c r="F1669" s="1">
        <v>43105</v>
      </c>
      <c r="G1669">
        <v>1</v>
      </c>
      <c r="H1669">
        <v>1016525</v>
      </c>
      <c r="I1669">
        <v>7972</v>
      </c>
      <c r="J1669">
        <v>1351</v>
      </c>
      <c r="K1669">
        <v>1625</v>
      </c>
      <c r="L1669" t="b">
        <v>0</v>
      </c>
      <c r="M1669" t="b">
        <v>0</v>
      </c>
      <c r="N1669" t="b">
        <v>0</v>
      </c>
      <c r="O1669">
        <v>4</v>
      </c>
      <c r="P1669">
        <v>4</v>
      </c>
      <c r="Q1669" s="2">
        <v>0.01</v>
      </c>
      <c r="R1669" s="2">
        <v>0</v>
      </c>
      <c r="S1669" s="2">
        <v>0</v>
      </c>
      <c r="T1669">
        <f t="shared" si="104"/>
        <v>0.4</v>
      </c>
      <c r="U1669">
        <f t="shared" si="105"/>
        <v>3.2</v>
      </c>
      <c r="V1669">
        <f t="shared" si="106"/>
        <v>0.60826249999999993</v>
      </c>
      <c r="W1669">
        <f t="shared" si="107"/>
        <v>1.1728918749999999</v>
      </c>
    </row>
    <row r="1670" spans="1:23" x14ac:dyDescent="0.25">
      <c r="A1670" t="s">
        <v>5919</v>
      </c>
      <c r="B1670" s="1">
        <v>43260</v>
      </c>
      <c r="C1670" t="s">
        <v>5920</v>
      </c>
      <c r="D1670" t="s">
        <v>5187</v>
      </c>
      <c r="E1670" t="s">
        <v>5921</v>
      </c>
      <c r="F1670" s="1">
        <v>43245</v>
      </c>
      <c r="G1670">
        <v>1</v>
      </c>
      <c r="H1670">
        <v>399851</v>
      </c>
      <c r="I1670">
        <v>16184</v>
      </c>
      <c r="J1670">
        <v>448</v>
      </c>
      <c r="K1670">
        <v>1757</v>
      </c>
      <c r="L1670" t="b">
        <v>0</v>
      </c>
      <c r="M1670" t="b">
        <v>0</v>
      </c>
      <c r="N1670" t="b">
        <v>0</v>
      </c>
      <c r="O1670">
        <v>15</v>
      </c>
      <c r="P1670">
        <v>14</v>
      </c>
      <c r="Q1670" s="2">
        <v>0.04</v>
      </c>
      <c r="R1670" s="2">
        <v>0</v>
      </c>
      <c r="S1670" s="2">
        <v>0</v>
      </c>
      <c r="T1670">
        <f t="shared" si="104"/>
        <v>0.4</v>
      </c>
      <c r="U1670">
        <f t="shared" si="105"/>
        <v>11.000000000000002</v>
      </c>
      <c r="V1670">
        <f t="shared" si="106"/>
        <v>0.5999255</v>
      </c>
      <c r="W1670">
        <f t="shared" si="107"/>
        <v>3.1199739250000005</v>
      </c>
    </row>
    <row r="1671" spans="1:23" x14ac:dyDescent="0.25">
      <c r="A1671" t="s">
        <v>5922</v>
      </c>
      <c r="B1671" s="1">
        <v>43240</v>
      </c>
      <c r="C1671" t="s">
        <v>5923</v>
      </c>
      <c r="D1671" t="s">
        <v>289</v>
      </c>
      <c r="E1671" t="s">
        <v>5924</v>
      </c>
      <c r="F1671" s="1">
        <v>43229</v>
      </c>
      <c r="G1671">
        <v>1</v>
      </c>
      <c r="H1671">
        <v>2335156</v>
      </c>
      <c r="I1671">
        <v>38642</v>
      </c>
      <c r="J1671">
        <v>610</v>
      </c>
      <c r="K1671">
        <v>1106</v>
      </c>
      <c r="L1671" t="b">
        <v>0</v>
      </c>
      <c r="M1671" t="b">
        <v>0</v>
      </c>
      <c r="N1671" t="b">
        <v>0</v>
      </c>
      <c r="O1671">
        <v>11</v>
      </c>
      <c r="P1671">
        <v>9</v>
      </c>
      <c r="Q1671" s="2">
        <v>0.02</v>
      </c>
      <c r="R1671" s="2">
        <v>0</v>
      </c>
      <c r="S1671" s="2">
        <v>0</v>
      </c>
      <c r="T1671">
        <f t="shared" si="104"/>
        <v>0.4</v>
      </c>
      <c r="U1671">
        <f t="shared" si="105"/>
        <v>6.8</v>
      </c>
      <c r="V1671">
        <f t="shared" si="106"/>
        <v>1.367578</v>
      </c>
      <c r="W1671">
        <f t="shared" si="107"/>
        <v>2.3386522999999997</v>
      </c>
    </row>
    <row r="1672" spans="1:23" x14ac:dyDescent="0.25">
      <c r="A1672" t="s">
        <v>5925</v>
      </c>
      <c r="B1672" s="1">
        <v>43060</v>
      </c>
      <c r="C1672" t="s">
        <v>5926</v>
      </c>
      <c r="D1672" t="s">
        <v>450</v>
      </c>
      <c r="E1672" t="s">
        <v>5927</v>
      </c>
      <c r="F1672" s="1">
        <v>43056</v>
      </c>
      <c r="G1672">
        <v>1</v>
      </c>
      <c r="H1672">
        <v>2810983</v>
      </c>
      <c r="I1672">
        <v>93993</v>
      </c>
      <c r="J1672">
        <v>3186</v>
      </c>
      <c r="K1672">
        <v>12318</v>
      </c>
      <c r="L1672" t="b">
        <v>0</v>
      </c>
      <c r="M1672" t="b">
        <v>0</v>
      </c>
      <c r="N1672" t="b">
        <v>0</v>
      </c>
      <c r="O1672">
        <v>4</v>
      </c>
      <c r="P1672">
        <v>3</v>
      </c>
      <c r="Q1672" s="2">
        <v>0.03</v>
      </c>
      <c r="R1672" s="2">
        <v>0</v>
      </c>
      <c r="S1672" s="2">
        <v>0</v>
      </c>
      <c r="T1672">
        <f t="shared" si="104"/>
        <v>0.4</v>
      </c>
      <c r="U1672">
        <f t="shared" si="105"/>
        <v>2.2000000000000002</v>
      </c>
      <c r="V1672">
        <f t="shared" si="106"/>
        <v>1.7054914999999999</v>
      </c>
      <c r="W1672">
        <f t="shared" si="107"/>
        <v>1.306922025</v>
      </c>
    </row>
    <row r="1673" spans="1:23" x14ac:dyDescent="0.25">
      <c r="A1673" t="s">
        <v>5928</v>
      </c>
      <c r="B1673" s="1">
        <v>43197</v>
      </c>
      <c r="C1673" t="s">
        <v>5929</v>
      </c>
      <c r="D1673" t="s">
        <v>1162</v>
      </c>
      <c r="E1673" t="s">
        <v>5930</v>
      </c>
      <c r="F1673" s="1">
        <v>43194</v>
      </c>
      <c r="G1673">
        <v>1</v>
      </c>
      <c r="H1673">
        <v>1831572</v>
      </c>
      <c r="I1673">
        <v>20254</v>
      </c>
      <c r="J1673">
        <v>530</v>
      </c>
      <c r="K1673">
        <v>724</v>
      </c>
      <c r="L1673" t="b">
        <v>0</v>
      </c>
      <c r="M1673" t="b">
        <v>0</v>
      </c>
      <c r="N1673" t="b">
        <v>0</v>
      </c>
      <c r="O1673">
        <v>3</v>
      </c>
      <c r="P1673">
        <v>3</v>
      </c>
      <c r="Q1673" s="2">
        <v>0.01</v>
      </c>
      <c r="R1673" s="2">
        <v>0</v>
      </c>
      <c r="S1673" s="2">
        <v>0</v>
      </c>
      <c r="T1673">
        <f t="shared" si="104"/>
        <v>0.4</v>
      </c>
      <c r="U1673">
        <f t="shared" si="105"/>
        <v>2.4000000000000004</v>
      </c>
      <c r="V1673">
        <f t="shared" si="106"/>
        <v>1.0157860000000001</v>
      </c>
      <c r="W1673">
        <f t="shared" si="107"/>
        <v>1.1155251000000002</v>
      </c>
    </row>
    <row r="1674" spans="1:23" x14ac:dyDescent="0.25">
      <c r="A1674" t="s">
        <v>5931</v>
      </c>
      <c r="B1674" s="1">
        <v>43234</v>
      </c>
      <c r="C1674" t="s">
        <v>5932</v>
      </c>
      <c r="D1674" t="s">
        <v>4115</v>
      </c>
      <c r="E1674" t="s">
        <v>5933</v>
      </c>
      <c r="F1674" s="1">
        <v>43216</v>
      </c>
      <c r="G1674">
        <v>1</v>
      </c>
      <c r="H1674">
        <v>932859</v>
      </c>
      <c r="I1674">
        <v>37240</v>
      </c>
      <c r="J1674">
        <v>1269</v>
      </c>
      <c r="K1674">
        <v>2874</v>
      </c>
      <c r="L1674" t="b">
        <v>0</v>
      </c>
      <c r="M1674" t="b">
        <v>0</v>
      </c>
      <c r="N1674" t="b">
        <v>0</v>
      </c>
      <c r="O1674">
        <v>18</v>
      </c>
      <c r="P1674">
        <v>17</v>
      </c>
      <c r="Q1674" s="2">
        <v>0.04</v>
      </c>
      <c r="R1674" s="2">
        <v>0</v>
      </c>
      <c r="S1674" s="2">
        <v>0</v>
      </c>
      <c r="T1674">
        <f t="shared" si="104"/>
        <v>0.4</v>
      </c>
      <c r="U1674">
        <f t="shared" si="105"/>
        <v>13.400000000000002</v>
      </c>
      <c r="V1674">
        <f t="shared" si="106"/>
        <v>0.86642949999999996</v>
      </c>
      <c r="W1674">
        <f t="shared" si="107"/>
        <v>3.8132503250000007</v>
      </c>
    </row>
    <row r="1675" spans="1:23" x14ac:dyDescent="0.25">
      <c r="A1675" t="s">
        <v>5934</v>
      </c>
      <c r="B1675" s="1">
        <v>43140</v>
      </c>
      <c r="C1675" t="s">
        <v>5935</v>
      </c>
      <c r="D1675" t="s">
        <v>5936</v>
      </c>
      <c r="E1675" t="s">
        <v>5937</v>
      </c>
      <c r="F1675" s="1">
        <v>43134</v>
      </c>
      <c r="G1675">
        <v>1</v>
      </c>
      <c r="H1675">
        <v>97879</v>
      </c>
      <c r="I1675">
        <v>4080</v>
      </c>
      <c r="J1675">
        <v>92</v>
      </c>
      <c r="K1675">
        <v>489</v>
      </c>
      <c r="L1675" t="b">
        <v>0</v>
      </c>
      <c r="M1675" t="b">
        <v>0</v>
      </c>
      <c r="N1675" t="b">
        <v>0</v>
      </c>
      <c r="O1675">
        <v>6</v>
      </c>
      <c r="P1675">
        <v>6</v>
      </c>
      <c r="Q1675" s="2">
        <v>0.04</v>
      </c>
      <c r="R1675" s="2">
        <v>0</v>
      </c>
      <c r="S1675" s="2">
        <v>0</v>
      </c>
      <c r="T1675">
        <f t="shared" si="104"/>
        <v>0.4</v>
      </c>
      <c r="U1675">
        <f t="shared" si="105"/>
        <v>4.8000000000000007</v>
      </c>
      <c r="V1675">
        <f t="shared" si="106"/>
        <v>0.44893950000000005</v>
      </c>
      <c r="W1675">
        <f t="shared" si="107"/>
        <v>1.5171288250000003</v>
      </c>
    </row>
    <row r="1676" spans="1:23" x14ac:dyDescent="0.25">
      <c r="A1676" t="s">
        <v>5938</v>
      </c>
      <c r="B1676" s="1">
        <v>43210</v>
      </c>
      <c r="C1676" t="s">
        <v>5939</v>
      </c>
      <c r="D1676" t="s">
        <v>2271</v>
      </c>
      <c r="E1676" t="s">
        <v>5940</v>
      </c>
      <c r="F1676" s="1">
        <v>43189</v>
      </c>
      <c r="G1676">
        <v>1</v>
      </c>
      <c r="H1676">
        <v>9001804</v>
      </c>
      <c r="I1676">
        <v>377623</v>
      </c>
      <c r="J1676">
        <v>7464</v>
      </c>
      <c r="K1676">
        <v>30707</v>
      </c>
      <c r="L1676" t="b">
        <v>0</v>
      </c>
      <c r="M1676" t="b">
        <v>0</v>
      </c>
      <c r="N1676" t="b">
        <v>0</v>
      </c>
      <c r="O1676">
        <v>21</v>
      </c>
      <c r="P1676">
        <v>15</v>
      </c>
      <c r="Q1676" s="2">
        <v>0.04</v>
      </c>
      <c r="R1676" s="2">
        <v>0</v>
      </c>
      <c r="S1676" s="2">
        <v>0</v>
      </c>
      <c r="T1676">
        <f t="shared" si="104"/>
        <v>0.4</v>
      </c>
      <c r="U1676">
        <f t="shared" si="105"/>
        <v>10.8</v>
      </c>
      <c r="V1676">
        <f t="shared" si="106"/>
        <v>4.9009020000000003</v>
      </c>
      <c r="W1676">
        <f t="shared" si="107"/>
        <v>4.5753157000000009</v>
      </c>
    </row>
    <row r="1677" spans="1:23" x14ac:dyDescent="0.25">
      <c r="A1677" t="s">
        <v>5941</v>
      </c>
      <c r="B1677" s="1">
        <v>43135</v>
      </c>
      <c r="C1677" t="s">
        <v>5942</v>
      </c>
      <c r="D1677" t="s">
        <v>5013</v>
      </c>
      <c r="E1677" t="s">
        <v>5943</v>
      </c>
      <c r="F1677" s="1">
        <v>43129</v>
      </c>
      <c r="G1677">
        <v>1</v>
      </c>
      <c r="H1677">
        <v>159168</v>
      </c>
      <c r="I1677">
        <v>4546</v>
      </c>
      <c r="J1677">
        <v>268</v>
      </c>
      <c r="K1677">
        <v>1791</v>
      </c>
      <c r="L1677" t="b">
        <v>0</v>
      </c>
      <c r="M1677" t="b">
        <v>0</v>
      </c>
      <c r="N1677" t="b">
        <v>0</v>
      </c>
      <c r="O1677">
        <v>6</v>
      </c>
      <c r="P1677">
        <v>4</v>
      </c>
      <c r="Q1677" s="2">
        <v>0.03</v>
      </c>
      <c r="R1677" s="2">
        <v>0</v>
      </c>
      <c r="S1677" s="2">
        <v>0.01</v>
      </c>
      <c r="T1677">
        <f t="shared" si="104"/>
        <v>0.4</v>
      </c>
      <c r="U1677">
        <f t="shared" si="105"/>
        <v>2.8000000000000003</v>
      </c>
      <c r="V1677">
        <f t="shared" si="106"/>
        <v>0.62958399999999992</v>
      </c>
      <c r="W1677">
        <f t="shared" si="107"/>
        <v>1.0803544</v>
      </c>
    </row>
    <row r="1678" spans="1:23" x14ac:dyDescent="0.25">
      <c r="A1678" t="s">
        <v>5944</v>
      </c>
      <c r="B1678" s="1">
        <v>43093</v>
      </c>
      <c r="C1678" t="s">
        <v>5945</v>
      </c>
      <c r="D1678" t="s">
        <v>166</v>
      </c>
      <c r="E1678" t="s">
        <v>5946</v>
      </c>
      <c r="F1678" s="1">
        <v>43091</v>
      </c>
      <c r="G1678">
        <v>1</v>
      </c>
      <c r="H1678">
        <v>21650</v>
      </c>
      <c r="I1678">
        <v>648</v>
      </c>
      <c r="J1678">
        <v>24</v>
      </c>
      <c r="K1678">
        <v>81</v>
      </c>
      <c r="L1678" t="b">
        <v>0</v>
      </c>
      <c r="M1678" t="b">
        <v>0</v>
      </c>
      <c r="N1678" t="b">
        <v>0</v>
      </c>
      <c r="O1678">
        <v>2</v>
      </c>
      <c r="P1678">
        <v>2</v>
      </c>
      <c r="Q1678" s="2">
        <v>0.03</v>
      </c>
      <c r="R1678" s="2">
        <v>0</v>
      </c>
      <c r="S1678" s="2">
        <v>0</v>
      </c>
      <c r="T1678">
        <f t="shared" si="104"/>
        <v>0.4</v>
      </c>
      <c r="U1678">
        <f t="shared" si="105"/>
        <v>1.6</v>
      </c>
      <c r="V1678">
        <f t="shared" si="106"/>
        <v>0.31082499999999996</v>
      </c>
      <c r="W1678">
        <f t="shared" si="107"/>
        <v>0.66878875000000004</v>
      </c>
    </row>
    <row r="1679" spans="1:23" x14ac:dyDescent="0.25">
      <c r="A1679" t="s">
        <v>5947</v>
      </c>
      <c r="B1679" s="1">
        <v>43070</v>
      </c>
      <c r="C1679" t="s">
        <v>5948</v>
      </c>
      <c r="D1679" t="s">
        <v>403</v>
      </c>
      <c r="E1679" t="s">
        <v>5949</v>
      </c>
      <c r="F1679" s="1">
        <v>43068</v>
      </c>
      <c r="G1679">
        <v>1</v>
      </c>
      <c r="H1679">
        <v>391639</v>
      </c>
      <c r="I1679">
        <v>7307</v>
      </c>
      <c r="J1679">
        <v>84</v>
      </c>
      <c r="K1679">
        <v>594</v>
      </c>
      <c r="L1679" t="b">
        <v>0</v>
      </c>
      <c r="M1679" t="b">
        <v>0</v>
      </c>
      <c r="N1679" t="b">
        <v>0</v>
      </c>
      <c r="O1679">
        <v>2</v>
      </c>
      <c r="P1679">
        <v>1</v>
      </c>
      <c r="Q1679" s="2">
        <v>0.02</v>
      </c>
      <c r="R1679" s="2">
        <v>0</v>
      </c>
      <c r="S1679" s="2">
        <v>0</v>
      </c>
      <c r="T1679">
        <f t="shared" si="104"/>
        <v>0.4</v>
      </c>
      <c r="U1679">
        <f t="shared" si="105"/>
        <v>0.60000000000000009</v>
      </c>
      <c r="V1679">
        <f t="shared" si="106"/>
        <v>0.39581949999999999</v>
      </c>
      <c r="W1679">
        <f t="shared" si="107"/>
        <v>0.44853682500000003</v>
      </c>
    </row>
    <row r="1680" spans="1:23" x14ac:dyDescent="0.25">
      <c r="A1680" t="s">
        <v>5950</v>
      </c>
      <c r="B1680" s="1">
        <v>43195</v>
      </c>
      <c r="C1680" t="s">
        <v>5951</v>
      </c>
      <c r="D1680" t="s">
        <v>772</v>
      </c>
      <c r="E1680" t="s">
        <v>5952</v>
      </c>
      <c r="F1680" s="1">
        <v>43191</v>
      </c>
      <c r="G1680">
        <v>1</v>
      </c>
      <c r="H1680">
        <v>1067802</v>
      </c>
      <c r="I1680">
        <v>42552</v>
      </c>
      <c r="J1680">
        <v>18428</v>
      </c>
      <c r="K1680">
        <v>10165</v>
      </c>
      <c r="L1680" t="b">
        <v>0</v>
      </c>
      <c r="M1680" t="b">
        <v>0</v>
      </c>
      <c r="N1680" t="b">
        <v>0</v>
      </c>
      <c r="O1680">
        <v>4</v>
      </c>
      <c r="P1680">
        <v>4</v>
      </c>
      <c r="Q1680" s="2">
        <v>0.04</v>
      </c>
      <c r="R1680" s="2">
        <v>-0.02</v>
      </c>
      <c r="S1680" s="2">
        <v>0.01</v>
      </c>
      <c r="T1680">
        <f t="shared" si="104"/>
        <v>0.4</v>
      </c>
      <c r="U1680">
        <f t="shared" si="105"/>
        <v>3.2</v>
      </c>
      <c r="V1680">
        <f t="shared" si="106"/>
        <v>0.88390100000000005</v>
      </c>
      <c r="W1680">
        <f t="shared" si="107"/>
        <v>1.2693653500000002</v>
      </c>
    </row>
    <row r="1681" spans="1:23" x14ac:dyDescent="0.25">
      <c r="A1681" t="s">
        <v>5953</v>
      </c>
      <c r="B1681" s="1">
        <v>43095</v>
      </c>
      <c r="C1681" t="s">
        <v>5954</v>
      </c>
      <c r="D1681" t="s">
        <v>546</v>
      </c>
      <c r="E1681" t="s">
        <v>5955</v>
      </c>
      <c r="F1681" s="1">
        <v>43089</v>
      </c>
      <c r="G1681">
        <v>1</v>
      </c>
      <c r="H1681">
        <v>3085</v>
      </c>
      <c r="I1681">
        <v>39</v>
      </c>
      <c r="J1681">
        <v>3</v>
      </c>
      <c r="K1681">
        <v>70</v>
      </c>
      <c r="L1681" t="b">
        <v>0</v>
      </c>
      <c r="M1681" t="b">
        <v>0</v>
      </c>
      <c r="N1681" t="b">
        <v>0</v>
      </c>
      <c r="O1681">
        <v>6</v>
      </c>
      <c r="P1681">
        <v>4</v>
      </c>
      <c r="Q1681" s="2">
        <v>0.01</v>
      </c>
      <c r="R1681" s="2">
        <v>0</v>
      </c>
      <c r="S1681" s="2">
        <v>0.02</v>
      </c>
      <c r="T1681">
        <f t="shared" si="104"/>
        <v>0.4</v>
      </c>
      <c r="U1681">
        <f t="shared" si="105"/>
        <v>2.8000000000000003</v>
      </c>
      <c r="V1681">
        <f t="shared" si="106"/>
        <v>0.60154249999999998</v>
      </c>
      <c r="W1681">
        <f t="shared" si="107"/>
        <v>1.0705398750000001</v>
      </c>
    </row>
    <row r="1682" spans="1:23" x14ac:dyDescent="0.25">
      <c r="A1682" t="s">
        <v>5956</v>
      </c>
      <c r="B1682" s="1">
        <v>43144</v>
      </c>
      <c r="C1682" t="s">
        <v>5957</v>
      </c>
      <c r="D1682" t="s">
        <v>532</v>
      </c>
      <c r="E1682" t="s">
        <v>5958</v>
      </c>
      <c r="F1682" s="1">
        <v>43139</v>
      </c>
      <c r="G1682">
        <v>1</v>
      </c>
      <c r="H1682">
        <v>196811</v>
      </c>
      <c r="I1682">
        <v>2888</v>
      </c>
      <c r="J1682">
        <v>58</v>
      </c>
      <c r="K1682">
        <v>170</v>
      </c>
      <c r="L1682" t="b">
        <v>0</v>
      </c>
      <c r="M1682" t="b">
        <v>0</v>
      </c>
      <c r="N1682" t="b">
        <v>0</v>
      </c>
      <c r="O1682">
        <v>5</v>
      </c>
      <c r="P1682">
        <v>5</v>
      </c>
      <c r="Q1682" s="2">
        <v>0.01</v>
      </c>
      <c r="R1682" s="2">
        <v>0</v>
      </c>
      <c r="S1682" s="2">
        <v>0</v>
      </c>
      <c r="T1682">
        <f t="shared" si="104"/>
        <v>0.4</v>
      </c>
      <c r="U1682">
        <f t="shared" si="105"/>
        <v>4</v>
      </c>
      <c r="V1682">
        <f t="shared" si="106"/>
        <v>0.19840550000000001</v>
      </c>
      <c r="W1682">
        <f t="shared" si="107"/>
        <v>1.2294419250000002</v>
      </c>
    </row>
    <row r="1683" spans="1:23" x14ac:dyDescent="0.25">
      <c r="A1683" t="s">
        <v>5959</v>
      </c>
      <c r="B1683" s="1">
        <v>43173</v>
      </c>
      <c r="C1683" t="s">
        <v>5960</v>
      </c>
      <c r="D1683" t="s">
        <v>5961</v>
      </c>
      <c r="E1683" t="s">
        <v>5962</v>
      </c>
      <c r="F1683" s="1">
        <v>43161</v>
      </c>
      <c r="G1683">
        <v>1</v>
      </c>
      <c r="H1683">
        <v>282309</v>
      </c>
      <c r="I1683">
        <v>12547</v>
      </c>
      <c r="J1683">
        <v>526</v>
      </c>
      <c r="K1683">
        <v>788</v>
      </c>
      <c r="L1683" t="b">
        <v>0</v>
      </c>
      <c r="M1683" t="b">
        <v>0</v>
      </c>
      <c r="N1683" t="b">
        <v>0</v>
      </c>
      <c r="O1683">
        <v>12</v>
      </c>
      <c r="P1683">
        <v>10</v>
      </c>
      <c r="Q1683" s="2">
        <v>0.04</v>
      </c>
      <c r="R1683" s="2">
        <v>0</v>
      </c>
      <c r="S1683" s="2">
        <v>0</v>
      </c>
      <c r="T1683">
        <f t="shared" si="104"/>
        <v>0.4</v>
      </c>
      <c r="U1683">
        <f t="shared" si="105"/>
        <v>7.6</v>
      </c>
      <c r="V1683">
        <f t="shared" si="106"/>
        <v>0.54115449999999998</v>
      </c>
      <c r="W1683">
        <f t="shared" si="107"/>
        <v>2.2494040750000002</v>
      </c>
    </row>
    <row r="1684" spans="1:23" x14ac:dyDescent="0.25">
      <c r="A1684" t="s">
        <v>5963</v>
      </c>
      <c r="B1684" s="1">
        <v>43074</v>
      </c>
      <c r="C1684" t="s">
        <v>5964</v>
      </c>
      <c r="D1684" t="s">
        <v>5965</v>
      </c>
      <c r="E1684" t="s">
        <v>5966</v>
      </c>
      <c r="F1684" s="1">
        <v>43069</v>
      </c>
      <c r="G1684">
        <v>1</v>
      </c>
      <c r="H1684">
        <v>2082</v>
      </c>
      <c r="I1684">
        <v>20</v>
      </c>
      <c r="J1684">
        <v>0</v>
      </c>
      <c r="K1684">
        <v>5</v>
      </c>
      <c r="L1684" t="b">
        <v>0</v>
      </c>
      <c r="M1684" t="b">
        <v>0</v>
      </c>
      <c r="N1684" t="b">
        <v>0</v>
      </c>
      <c r="O1684">
        <v>5</v>
      </c>
      <c r="P1684">
        <v>3</v>
      </c>
      <c r="Q1684" s="2">
        <v>0.01</v>
      </c>
      <c r="R1684" s="2">
        <v>0</v>
      </c>
      <c r="S1684" s="2">
        <v>0</v>
      </c>
      <c r="T1684">
        <f t="shared" si="104"/>
        <v>0.4</v>
      </c>
      <c r="U1684">
        <f t="shared" si="105"/>
        <v>2.0000000000000004</v>
      </c>
      <c r="V1684">
        <f t="shared" si="106"/>
        <v>0.10104100000000001</v>
      </c>
      <c r="W1684">
        <f t="shared" si="107"/>
        <v>0.69536435000000019</v>
      </c>
    </row>
    <row r="1685" spans="1:23" x14ac:dyDescent="0.25">
      <c r="A1685" t="s">
        <v>5967</v>
      </c>
      <c r="B1685" s="1">
        <v>43059</v>
      </c>
      <c r="C1685" t="s">
        <v>5968</v>
      </c>
      <c r="D1685" t="s">
        <v>5969</v>
      </c>
      <c r="E1685" t="s">
        <v>5970</v>
      </c>
      <c r="F1685" s="1">
        <v>43045</v>
      </c>
      <c r="G1685">
        <v>1</v>
      </c>
      <c r="H1685">
        <v>2665</v>
      </c>
      <c r="I1685">
        <v>11</v>
      </c>
      <c r="J1685">
        <v>0</v>
      </c>
      <c r="K1685">
        <v>0</v>
      </c>
      <c r="L1685" t="b">
        <v>0</v>
      </c>
      <c r="M1685" t="b">
        <v>0</v>
      </c>
      <c r="N1685" t="b">
        <v>0</v>
      </c>
      <c r="O1685">
        <v>14</v>
      </c>
      <c r="P1685">
        <v>2</v>
      </c>
      <c r="Q1685" s="2">
        <v>0</v>
      </c>
      <c r="R1685" s="2">
        <v>0</v>
      </c>
      <c r="S1685" s="2">
        <v>0</v>
      </c>
      <c r="T1685">
        <f t="shared" si="104"/>
        <v>0.4</v>
      </c>
      <c r="U1685">
        <f t="shared" si="105"/>
        <v>-0.80000000000000027</v>
      </c>
      <c r="V1685">
        <f t="shared" si="106"/>
        <v>1.3324999999999999E-3</v>
      </c>
      <c r="W1685">
        <f t="shared" si="107"/>
        <v>-3.9533625000000037E-2</v>
      </c>
    </row>
    <row r="1686" spans="1:23" x14ac:dyDescent="0.25">
      <c r="A1686" t="s">
        <v>5971</v>
      </c>
      <c r="B1686" s="1">
        <v>43219</v>
      </c>
      <c r="C1686" t="s">
        <v>5972</v>
      </c>
      <c r="D1686" t="s">
        <v>5973</v>
      </c>
      <c r="E1686" t="s">
        <v>5974</v>
      </c>
      <c r="F1686" s="1">
        <v>43202</v>
      </c>
      <c r="G1686">
        <v>1</v>
      </c>
      <c r="H1686">
        <v>602591</v>
      </c>
      <c r="I1686">
        <v>28347</v>
      </c>
      <c r="J1686">
        <v>1436</v>
      </c>
      <c r="K1686">
        <v>1893</v>
      </c>
      <c r="L1686" t="b">
        <v>0</v>
      </c>
      <c r="M1686" t="b">
        <v>0</v>
      </c>
      <c r="N1686" t="b">
        <v>0</v>
      </c>
      <c r="O1686">
        <v>17</v>
      </c>
      <c r="P1686">
        <v>16</v>
      </c>
      <c r="Q1686" s="2">
        <v>0.05</v>
      </c>
      <c r="R1686" s="2">
        <v>0</v>
      </c>
      <c r="S1686" s="2">
        <v>0</v>
      </c>
      <c r="T1686">
        <f t="shared" si="104"/>
        <v>0.4</v>
      </c>
      <c r="U1686">
        <f t="shared" si="105"/>
        <v>12.600000000000001</v>
      </c>
      <c r="V1686">
        <f t="shared" si="106"/>
        <v>0.80129550000000016</v>
      </c>
      <c r="W1686">
        <f t="shared" si="107"/>
        <v>3.5904534250000006</v>
      </c>
    </row>
    <row r="1687" spans="1:23" x14ac:dyDescent="0.25">
      <c r="A1687" t="s">
        <v>5975</v>
      </c>
      <c r="B1687" s="1">
        <v>43145</v>
      </c>
      <c r="C1687" t="s">
        <v>5976</v>
      </c>
      <c r="D1687" t="s">
        <v>1978</v>
      </c>
      <c r="E1687" t="s">
        <v>5977</v>
      </c>
      <c r="F1687" s="1">
        <v>43136</v>
      </c>
      <c r="G1687">
        <v>1</v>
      </c>
      <c r="H1687">
        <v>2319218</v>
      </c>
      <c r="I1687">
        <v>164098</v>
      </c>
      <c r="J1687">
        <v>2334</v>
      </c>
      <c r="K1687">
        <v>10819</v>
      </c>
      <c r="L1687" t="b">
        <v>0</v>
      </c>
      <c r="M1687" t="b">
        <v>0</v>
      </c>
      <c r="N1687" t="b">
        <v>0</v>
      </c>
      <c r="O1687">
        <v>9</v>
      </c>
      <c r="P1687">
        <v>8</v>
      </c>
      <c r="Q1687" s="2">
        <v>7.0000000000000007E-2</v>
      </c>
      <c r="R1687" s="2">
        <v>0</v>
      </c>
      <c r="S1687" s="2">
        <v>0</v>
      </c>
      <c r="T1687">
        <f t="shared" si="104"/>
        <v>0.4</v>
      </c>
      <c r="U1687">
        <f t="shared" si="105"/>
        <v>6.2</v>
      </c>
      <c r="V1687">
        <f t="shared" si="106"/>
        <v>1.8596089999999998</v>
      </c>
      <c r="W1687">
        <f t="shared" si="107"/>
        <v>2.3608631500000001</v>
      </c>
    </row>
    <row r="1688" spans="1:23" x14ac:dyDescent="0.25">
      <c r="A1688" t="s">
        <v>5978</v>
      </c>
      <c r="B1688" s="1">
        <v>43158</v>
      </c>
      <c r="C1688" t="s">
        <v>5979</v>
      </c>
      <c r="D1688" t="s">
        <v>5980</v>
      </c>
      <c r="E1688" t="s">
        <v>5981</v>
      </c>
      <c r="F1688" s="1">
        <v>43151</v>
      </c>
      <c r="G1688">
        <v>1</v>
      </c>
      <c r="H1688">
        <v>111950</v>
      </c>
      <c r="I1688">
        <v>2268</v>
      </c>
      <c r="J1688">
        <v>103</v>
      </c>
      <c r="K1688">
        <v>268</v>
      </c>
      <c r="L1688" t="b">
        <v>0</v>
      </c>
      <c r="M1688" t="b">
        <v>0</v>
      </c>
      <c r="N1688" t="b">
        <v>0</v>
      </c>
      <c r="O1688">
        <v>7</v>
      </c>
      <c r="P1688">
        <v>5</v>
      </c>
      <c r="Q1688" s="2">
        <v>0.02</v>
      </c>
      <c r="R1688" s="2">
        <v>0</v>
      </c>
      <c r="S1688" s="2">
        <v>0</v>
      </c>
      <c r="T1688">
        <f t="shared" si="104"/>
        <v>0.4</v>
      </c>
      <c r="U1688">
        <f t="shared" si="105"/>
        <v>3.6</v>
      </c>
      <c r="V1688">
        <f t="shared" si="106"/>
        <v>0.25597500000000001</v>
      </c>
      <c r="W1688">
        <f t="shared" si="107"/>
        <v>1.1495912500000001</v>
      </c>
    </row>
    <row r="1689" spans="1:23" x14ac:dyDescent="0.25">
      <c r="A1689" t="s">
        <v>5982</v>
      </c>
      <c r="B1689" s="1">
        <v>43134</v>
      </c>
      <c r="C1689" t="s">
        <v>5983</v>
      </c>
      <c r="D1689" t="s">
        <v>5984</v>
      </c>
      <c r="E1689" t="s">
        <v>5985</v>
      </c>
      <c r="F1689" s="1">
        <v>43127</v>
      </c>
      <c r="G1689">
        <v>1</v>
      </c>
      <c r="H1689">
        <v>1380940</v>
      </c>
      <c r="I1689">
        <v>49981</v>
      </c>
      <c r="J1689">
        <v>2818</v>
      </c>
      <c r="K1689">
        <v>20286</v>
      </c>
      <c r="L1689" t="b">
        <v>0</v>
      </c>
      <c r="M1689" t="b">
        <v>0</v>
      </c>
      <c r="N1689" t="b">
        <v>0</v>
      </c>
      <c r="O1689">
        <v>7</v>
      </c>
      <c r="P1689">
        <v>7</v>
      </c>
      <c r="Q1689" s="2">
        <v>0.04</v>
      </c>
      <c r="R1689" s="2">
        <v>0</v>
      </c>
      <c r="S1689" s="2">
        <v>0.01</v>
      </c>
      <c r="T1689">
        <f t="shared" si="104"/>
        <v>0.4</v>
      </c>
      <c r="U1689">
        <f t="shared" si="105"/>
        <v>5.6000000000000005</v>
      </c>
      <c r="V1689">
        <f t="shared" si="106"/>
        <v>1.3404699999999998</v>
      </c>
      <c r="W1689">
        <f t="shared" si="107"/>
        <v>2.0291644999999998</v>
      </c>
    </row>
    <row r="1690" spans="1:23" x14ac:dyDescent="0.25">
      <c r="A1690" t="s">
        <v>5986</v>
      </c>
      <c r="B1690" s="1">
        <v>43147</v>
      </c>
      <c r="C1690" t="s">
        <v>5987</v>
      </c>
      <c r="D1690" t="s">
        <v>899</v>
      </c>
      <c r="E1690" t="s">
        <v>5988</v>
      </c>
      <c r="F1690" s="1">
        <v>43138</v>
      </c>
      <c r="G1690">
        <v>1</v>
      </c>
      <c r="H1690">
        <v>973396</v>
      </c>
      <c r="I1690">
        <v>55123</v>
      </c>
      <c r="J1690">
        <v>609</v>
      </c>
      <c r="K1690">
        <v>4916</v>
      </c>
      <c r="L1690" t="b">
        <v>0</v>
      </c>
      <c r="M1690" t="b">
        <v>0</v>
      </c>
      <c r="N1690" t="b">
        <v>0</v>
      </c>
      <c r="O1690">
        <v>9</v>
      </c>
      <c r="P1690">
        <v>8</v>
      </c>
      <c r="Q1690" s="2">
        <v>0.06</v>
      </c>
      <c r="R1690" s="2">
        <v>0</v>
      </c>
      <c r="S1690" s="2">
        <v>0.01</v>
      </c>
      <c r="T1690">
        <f t="shared" si="104"/>
        <v>0.4</v>
      </c>
      <c r="U1690">
        <f t="shared" si="105"/>
        <v>6.2</v>
      </c>
      <c r="V1690">
        <f t="shared" si="106"/>
        <v>1.3366979999999999</v>
      </c>
      <c r="W1690">
        <f t="shared" si="107"/>
        <v>2.1778442999999998</v>
      </c>
    </row>
    <row r="1691" spans="1:23" x14ac:dyDescent="0.25">
      <c r="A1691" t="s">
        <v>5989</v>
      </c>
      <c r="B1691" s="1">
        <v>43153</v>
      </c>
      <c r="C1691" t="s">
        <v>5990</v>
      </c>
      <c r="D1691" t="s">
        <v>5991</v>
      </c>
      <c r="E1691" t="s">
        <v>5992</v>
      </c>
      <c r="F1691" s="1">
        <v>43146</v>
      </c>
      <c r="G1691">
        <v>1</v>
      </c>
      <c r="H1691">
        <v>151742</v>
      </c>
      <c r="I1691">
        <v>9245</v>
      </c>
      <c r="J1691">
        <v>72</v>
      </c>
      <c r="K1691">
        <v>1330</v>
      </c>
      <c r="L1691" t="b">
        <v>0</v>
      </c>
      <c r="M1691" t="b">
        <v>0</v>
      </c>
      <c r="N1691" t="b">
        <v>0</v>
      </c>
      <c r="O1691">
        <v>7</v>
      </c>
      <c r="P1691">
        <v>7</v>
      </c>
      <c r="Q1691" s="2">
        <v>0.06</v>
      </c>
      <c r="R1691" s="2">
        <v>0</v>
      </c>
      <c r="S1691" s="2">
        <v>0.01</v>
      </c>
      <c r="T1691">
        <f t="shared" si="104"/>
        <v>0.4</v>
      </c>
      <c r="U1691">
        <f t="shared" si="105"/>
        <v>5.6000000000000005</v>
      </c>
      <c r="V1691">
        <f t="shared" si="106"/>
        <v>0.925871</v>
      </c>
      <c r="W1691">
        <f t="shared" si="107"/>
        <v>1.8840548500000001</v>
      </c>
    </row>
    <row r="1692" spans="1:23" x14ac:dyDescent="0.25">
      <c r="A1692" t="s">
        <v>5993</v>
      </c>
      <c r="B1692" s="1">
        <v>43173</v>
      </c>
      <c r="C1692" t="s">
        <v>5994</v>
      </c>
      <c r="D1692" t="s">
        <v>5995</v>
      </c>
      <c r="E1692" t="s">
        <v>5996</v>
      </c>
      <c r="F1692" s="1">
        <v>43157</v>
      </c>
      <c r="G1692">
        <v>1</v>
      </c>
      <c r="H1692">
        <v>1606993</v>
      </c>
      <c r="I1692">
        <v>9035</v>
      </c>
      <c r="J1692">
        <v>693</v>
      </c>
      <c r="K1692">
        <v>343</v>
      </c>
      <c r="L1692" t="b">
        <v>0</v>
      </c>
      <c r="M1692" t="b">
        <v>0</v>
      </c>
      <c r="N1692" t="b">
        <v>0</v>
      </c>
      <c r="O1692">
        <v>16</v>
      </c>
      <c r="P1692">
        <v>16</v>
      </c>
      <c r="Q1692" s="2">
        <v>0.01</v>
      </c>
      <c r="R1692" s="2">
        <v>0</v>
      </c>
      <c r="S1692" s="2">
        <v>0</v>
      </c>
      <c r="T1692">
        <f t="shared" si="104"/>
        <v>0.4</v>
      </c>
      <c r="U1692">
        <f t="shared" si="105"/>
        <v>12.8</v>
      </c>
      <c r="V1692">
        <f t="shared" si="106"/>
        <v>0.90349649999999992</v>
      </c>
      <c r="W1692">
        <f t="shared" si="107"/>
        <v>3.6762237750000004</v>
      </c>
    </row>
    <row r="1693" spans="1:23" x14ac:dyDescent="0.25">
      <c r="A1693" t="s">
        <v>5997</v>
      </c>
      <c r="B1693" s="1">
        <v>43067</v>
      </c>
      <c r="C1693" t="s">
        <v>5998</v>
      </c>
      <c r="D1693" t="s">
        <v>2904</v>
      </c>
      <c r="E1693" t="s">
        <v>5999</v>
      </c>
      <c r="F1693" s="1">
        <v>43060</v>
      </c>
      <c r="G1693">
        <v>1</v>
      </c>
      <c r="H1693">
        <v>612653</v>
      </c>
      <c r="I1693">
        <v>23052</v>
      </c>
      <c r="J1693">
        <v>301</v>
      </c>
      <c r="K1693">
        <v>2125</v>
      </c>
      <c r="L1693" t="b">
        <v>0</v>
      </c>
      <c r="M1693" t="b">
        <v>0</v>
      </c>
      <c r="N1693" t="b">
        <v>0</v>
      </c>
      <c r="O1693">
        <v>7</v>
      </c>
      <c r="P1693">
        <v>6</v>
      </c>
      <c r="Q1693" s="2">
        <v>0.04</v>
      </c>
      <c r="R1693" s="2">
        <v>0</v>
      </c>
      <c r="S1693" s="2">
        <v>0</v>
      </c>
      <c r="T1693">
        <f t="shared" si="104"/>
        <v>0.4</v>
      </c>
      <c r="U1693">
        <f t="shared" si="105"/>
        <v>4.6000000000000005</v>
      </c>
      <c r="V1693">
        <f t="shared" si="106"/>
        <v>0.70632650000000008</v>
      </c>
      <c r="W1693">
        <f t="shared" si="107"/>
        <v>1.557214275</v>
      </c>
    </row>
    <row r="1694" spans="1:23" x14ac:dyDescent="0.25">
      <c r="A1694" t="s">
        <v>6000</v>
      </c>
      <c r="B1694" s="1">
        <v>43249</v>
      </c>
      <c r="C1694" t="s">
        <v>6001</v>
      </c>
      <c r="D1694" t="s">
        <v>6002</v>
      </c>
      <c r="E1694" t="s">
        <v>6003</v>
      </c>
      <c r="F1694" s="1">
        <v>43223</v>
      </c>
      <c r="G1694">
        <v>1</v>
      </c>
      <c r="H1694">
        <v>27039153</v>
      </c>
      <c r="I1694">
        <v>564493</v>
      </c>
      <c r="J1694">
        <v>12675</v>
      </c>
      <c r="K1694">
        <v>34246</v>
      </c>
      <c r="L1694" t="b">
        <v>0</v>
      </c>
      <c r="M1694" t="b">
        <v>0</v>
      </c>
      <c r="N1694" t="b">
        <v>0</v>
      </c>
      <c r="O1694">
        <v>26</v>
      </c>
      <c r="P1694">
        <v>22</v>
      </c>
      <c r="Q1694" s="2">
        <v>0.02</v>
      </c>
      <c r="R1694" s="2">
        <v>0</v>
      </c>
      <c r="S1694" s="2">
        <v>0</v>
      </c>
      <c r="T1694">
        <f t="shared" si="104"/>
        <v>0.4</v>
      </c>
      <c r="U1694">
        <f t="shared" si="105"/>
        <v>16.8</v>
      </c>
      <c r="V1694">
        <f t="shared" si="106"/>
        <v>13.719576499999999</v>
      </c>
      <c r="W1694">
        <f t="shared" si="107"/>
        <v>9.1618517749999988</v>
      </c>
    </row>
    <row r="1695" spans="1:23" x14ac:dyDescent="0.25">
      <c r="A1695" t="s">
        <v>6004</v>
      </c>
      <c r="B1695" s="1">
        <v>43068</v>
      </c>
      <c r="C1695" t="s">
        <v>6005</v>
      </c>
      <c r="D1695" t="s">
        <v>1062</v>
      </c>
      <c r="E1695" t="s">
        <v>6006</v>
      </c>
      <c r="F1695" s="1">
        <v>43060</v>
      </c>
      <c r="G1695">
        <v>1</v>
      </c>
      <c r="H1695">
        <v>479201</v>
      </c>
      <c r="I1695">
        <v>19812</v>
      </c>
      <c r="J1695">
        <v>397</v>
      </c>
      <c r="K1695">
        <v>1311</v>
      </c>
      <c r="L1695" t="b">
        <v>0</v>
      </c>
      <c r="M1695" t="b">
        <v>0</v>
      </c>
      <c r="N1695" t="b">
        <v>0</v>
      </c>
      <c r="O1695">
        <v>8</v>
      </c>
      <c r="P1695">
        <v>8</v>
      </c>
      <c r="Q1695" s="2">
        <v>0.04</v>
      </c>
      <c r="R1695" s="2">
        <v>0</v>
      </c>
      <c r="S1695" s="2">
        <v>0</v>
      </c>
      <c r="T1695">
        <f t="shared" si="104"/>
        <v>0.4</v>
      </c>
      <c r="U1695">
        <f t="shared" si="105"/>
        <v>6.4</v>
      </c>
      <c r="V1695">
        <f t="shared" si="106"/>
        <v>0.63960050000000002</v>
      </c>
      <c r="W1695">
        <f t="shared" si="107"/>
        <v>1.9838601750000002</v>
      </c>
    </row>
    <row r="1696" spans="1:23" x14ac:dyDescent="0.25">
      <c r="A1696" t="s">
        <v>6007</v>
      </c>
      <c r="B1696" s="1">
        <v>43074</v>
      </c>
      <c r="C1696" t="s">
        <v>6008</v>
      </c>
      <c r="D1696" t="s">
        <v>6009</v>
      </c>
      <c r="E1696" t="s">
        <v>6010</v>
      </c>
      <c r="F1696" s="1">
        <v>43068</v>
      </c>
      <c r="G1696">
        <v>1</v>
      </c>
      <c r="H1696">
        <v>758192</v>
      </c>
      <c r="I1696">
        <v>26629</v>
      </c>
      <c r="J1696">
        <v>282</v>
      </c>
      <c r="K1696">
        <v>823</v>
      </c>
      <c r="L1696" t="b">
        <v>0</v>
      </c>
      <c r="M1696" t="b">
        <v>0</v>
      </c>
      <c r="N1696" t="b">
        <v>0</v>
      </c>
      <c r="O1696">
        <v>6</v>
      </c>
      <c r="P1696">
        <v>6</v>
      </c>
      <c r="Q1696" s="2">
        <v>0.04</v>
      </c>
      <c r="R1696" s="2">
        <v>0</v>
      </c>
      <c r="S1696" s="2">
        <v>0</v>
      </c>
      <c r="T1696">
        <f t="shared" si="104"/>
        <v>0.4</v>
      </c>
      <c r="U1696">
        <f t="shared" si="105"/>
        <v>4.8000000000000007</v>
      </c>
      <c r="V1696">
        <f t="shared" si="106"/>
        <v>0.77909600000000001</v>
      </c>
      <c r="W1696">
        <f t="shared" si="107"/>
        <v>1.6326836000000002</v>
      </c>
    </row>
    <row r="1697" spans="1:23" x14ac:dyDescent="0.25">
      <c r="A1697" t="s">
        <v>6011</v>
      </c>
      <c r="B1697" s="1">
        <v>43061</v>
      </c>
      <c r="C1697" t="s">
        <v>6012</v>
      </c>
      <c r="D1697" t="s">
        <v>6013</v>
      </c>
      <c r="E1697" t="s">
        <v>6014</v>
      </c>
      <c r="F1697" s="1">
        <v>43053</v>
      </c>
      <c r="G1697">
        <v>1</v>
      </c>
      <c r="H1697">
        <v>1365087</v>
      </c>
      <c r="I1697">
        <v>25811</v>
      </c>
      <c r="J1697">
        <v>8876</v>
      </c>
      <c r="K1697">
        <v>6604</v>
      </c>
      <c r="L1697" t="b">
        <v>0</v>
      </c>
      <c r="M1697" t="b">
        <v>0</v>
      </c>
      <c r="N1697" t="b">
        <v>0</v>
      </c>
      <c r="O1697">
        <v>8</v>
      </c>
      <c r="P1697">
        <v>8</v>
      </c>
      <c r="Q1697" s="2">
        <v>0.02</v>
      </c>
      <c r="R1697" s="2">
        <v>-0.01</v>
      </c>
      <c r="S1697" s="2">
        <v>0</v>
      </c>
      <c r="T1697">
        <f t="shared" si="104"/>
        <v>0.4</v>
      </c>
      <c r="U1697">
        <f t="shared" si="105"/>
        <v>6.4</v>
      </c>
      <c r="V1697">
        <f t="shared" si="106"/>
        <v>0.7325434999999999</v>
      </c>
      <c r="W1697">
        <f t="shared" si="107"/>
        <v>2.0163902250000003</v>
      </c>
    </row>
    <row r="1698" spans="1:23" x14ac:dyDescent="0.25">
      <c r="A1698" t="s">
        <v>6015</v>
      </c>
      <c r="B1698" s="1">
        <v>43182</v>
      </c>
      <c r="C1698" t="s">
        <v>6016</v>
      </c>
      <c r="D1698" t="s">
        <v>6017</v>
      </c>
      <c r="E1698" t="s">
        <v>6018</v>
      </c>
      <c r="F1698" s="1">
        <v>43167</v>
      </c>
      <c r="G1698">
        <v>1</v>
      </c>
      <c r="H1698">
        <v>482005</v>
      </c>
      <c r="I1698">
        <v>13454</v>
      </c>
      <c r="J1698">
        <v>264</v>
      </c>
      <c r="K1698">
        <v>816</v>
      </c>
      <c r="L1698" t="b">
        <v>0</v>
      </c>
      <c r="M1698" t="b">
        <v>0</v>
      </c>
      <c r="N1698" t="b">
        <v>0</v>
      </c>
      <c r="O1698">
        <v>15</v>
      </c>
      <c r="P1698">
        <v>13</v>
      </c>
      <c r="Q1698" s="2">
        <v>0.03</v>
      </c>
      <c r="R1698" s="2">
        <v>0</v>
      </c>
      <c r="S1698" s="2">
        <v>0</v>
      </c>
      <c r="T1698">
        <f t="shared" si="104"/>
        <v>0.4</v>
      </c>
      <c r="U1698">
        <f t="shared" si="105"/>
        <v>10</v>
      </c>
      <c r="V1698">
        <f t="shared" si="106"/>
        <v>0.54100249999999994</v>
      </c>
      <c r="W1698">
        <f t="shared" si="107"/>
        <v>2.8493508750000003</v>
      </c>
    </row>
    <row r="1699" spans="1:23" x14ac:dyDescent="0.25">
      <c r="A1699" t="s">
        <v>6019</v>
      </c>
      <c r="B1699" s="1">
        <v>43136</v>
      </c>
      <c r="C1699" t="s">
        <v>6020</v>
      </c>
      <c r="D1699" t="s">
        <v>6021</v>
      </c>
      <c r="E1699" t="s">
        <v>6022</v>
      </c>
      <c r="F1699" s="1">
        <v>43131</v>
      </c>
      <c r="G1699">
        <v>1</v>
      </c>
      <c r="H1699">
        <v>60464</v>
      </c>
      <c r="I1699">
        <v>2829</v>
      </c>
      <c r="J1699">
        <v>22</v>
      </c>
      <c r="K1699">
        <v>301</v>
      </c>
      <c r="L1699" t="b">
        <v>0</v>
      </c>
      <c r="M1699" t="b">
        <v>0</v>
      </c>
      <c r="N1699" t="b">
        <v>0</v>
      </c>
      <c r="O1699">
        <v>5</v>
      </c>
      <c r="P1699">
        <v>4</v>
      </c>
      <c r="Q1699" s="2">
        <v>0.05</v>
      </c>
      <c r="R1699" s="2">
        <v>0</v>
      </c>
      <c r="S1699" s="2">
        <v>0</v>
      </c>
      <c r="T1699">
        <f t="shared" si="104"/>
        <v>0.4</v>
      </c>
      <c r="U1699">
        <f t="shared" si="105"/>
        <v>3</v>
      </c>
      <c r="V1699">
        <f t="shared" si="106"/>
        <v>0.53023200000000015</v>
      </c>
      <c r="W1699">
        <f t="shared" si="107"/>
        <v>1.0955812</v>
      </c>
    </row>
    <row r="1700" spans="1:23" x14ac:dyDescent="0.25">
      <c r="A1700" t="s">
        <v>6023</v>
      </c>
      <c r="B1700" s="1">
        <v>43149</v>
      </c>
      <c r="C1700" t="s">
        <v>6024</v>
      </c>
      <c r="D1700" t="s">
        <v>1602</v>
      </c>
      <c r="E1700" t="s">
        <v>6025</v>
      </c>
      <c r="F1700" s="1">
        <v>43140</v>
      </c>
      <c r="G1700">
        <v>1</v>
      </c>
      <c r="H1700">
        <v>15208321</v>
      </c>
      <c r="I1700">
        <v>592538</v>
      </c>
      <c r="J1700">
        <v>7293</v>
      </c>
      <c r="K1700">
        <v>29404</v>
      </c>
      <c r="L1700" t="b">
        <v>0</v>
      </c>
      <c r="M1700" t="b">
        <v>0</v>
      </c>
      <c r="N1700" t="b">
        <v>0</v>
      </c>
      <c r="O1700">
        <v>9</v>
      </c>
      <c r="P1700">
        <v>9</v>
      </c>
      <c r="Q1700" s="2">
        <v>0.04</v>
      </c>
      <c r="R1700" s="2">
        <v>0</v>
      </c>
      <c r="S1700" s="2">
        <v>0</v>
      </c>
      <c r="T1700">
        <f t="shared" si="104"/>
        <v>0.4</v>
      </c>
      <c r="U1700">
        <f t="shared" si="105"/>
        <v>7.2</v>
      </c>
      <c r="V1700">
        <f t="shared" si="106"/>
        <v>8.0041604999999993</v>
      </c>
      <c r="W1700">
        <f t="shared" si="107"/>
        <v>4.7614561749999993</v>
      </c>
    </row>
    <row r="1701" spans="1:23" x14ac:dyDescent="0.25">
      <c r="A1701" t="s">
        <v>6026</v>
      </c>
      <c r="B1701" s="1">
        <v>43162</v>
      </c>
      <c r="C1701" t="s">
        <v>6027</v>
      </c>
      <c r="D1701" t="s">
        <v>1765</v>
      </c>
      <c r="E1701" t="s">
        <v>6028</v>
      </c>
      <c r="F1701" s="1">
        <v>43149</v>
      </c>
      <c r="G1701">
        <v>1</v>
      </c>
      <c r="H1701">
        <v>3042679</v>
      </c>
      <c r="I1701">
        <v>191479</v>
      </c>
      <c r="J1701">
        <v>1240</v>
      </c>
      <c r="K1701">
        <v>31447</v>
      </c>
      <c r="L1701" t="b">
        <v>0</v>
      </c>
      <c r="M1701" t="b">
        <v>0</v>
      </c>
      <c r="N1701" t="b">
        <v>0</v>
      </c>
      <c r="O1701">
        <v>13</v>
      </c>
      <c r="P1701">
        <v>11</v>
      </c>
      <c r="Q1701" s="2">
        <v>0.06</v>
      </c>
      <c r="R1701" s="2">
        <v>0</v>
      </c>
      <c r="S1701" s="2">
        <v>0.01</v>
      </c>
      <c r="T1701">
        <f t="shared" si="104"/>
        <v>0.4</v>
      </c>
      <c r="U1701">
        <f t="shared" si="105"/>
        <v>8.4</v>
      </c>
      <c r="V1701">
        <f t="shared" si="106"/>
        <v>2.3713394999999999</v>
      </c>
      <c r="W1701">
        <f t="shared" si="107"/>
        <v>3.0899688250000001</v>
      </c>
    </row>
    <row r="1702" spans="1:23" x14ac:dyDescent="0.25">
      <c r="A1702" t="s">
        <v>6029</v>
      </c>
      <c r="B1702" s="1">
        <v>43164</v>
      </c>
      <c r="C1702" t="s">
        <v>6030</v>
      </c>
      <c r="D1702" t="s">
        <v>2618</v>
      </c>
      <c r="E1702" t="s">
        <v>6031</v>
      </c>
      <c r="F1702" s="1">
        <v>43161</v>
      </c>
      <c r="G1702">
        <v>1</v>
      </c>
      <c r="H1702">
        <v>155923</v>
      </c>
      <c r="I1702">
        <v>1023</v>
      </c>
      <c r="J1702">
        <v>96</v>
      </c>
      <c r="K1702">
        <v>636</v>
      </c>
      <c r="L1702" t="b">
        <v>0</v>
      </c>
      <c r="M1702" t="b">
        <v>0</v>
      </c>
      <c r="N1702" t="b">
        <v>0</v>
      </c>
      <c r="O1702">
        <v>3</v>
      </c>
      <c r="P1702">
        <v>3</v>
      </c>
      <c r="Q1702" s="2">
        <v>0.01</v>
      </c>
      <c r="R1702" s="2">
        <v>0</v>
      </c>
      <c r="S1702" s="2">
        <v>0</v>
      </c>
      <c r="T1702">
        <f t="shared" si="104"/>
        <v>0.4</v>
      </c>
      <c r="U1702">
        <f t="shared" si="105"/>
        <v>2.4000000000000004</v>
      </c>
      <c r="V1702">
        <f t="shared" si="106"/>
        <v>0.17796149999999999</v>
      </c>
      <c r="W1702">
        <f t="shared" si="107"/>
        <v>0.8222865250000001</v>
      </c>
    </row>
    <row r="1703" spans="1:23" x14ac:dyDescent="0.25">
      <c r="A1703" t="s">
        <v>6032</v>
      </c>
      <c r="B1703" s="1">
        <v>43066</v>
      </c>
      <c r="C1703" t="s">
        <v>6033</v>
      </c>
      <c r="D1703" t="s">
        <v>6034</v>
      </c>
      <c r="E1703" t="s">
        <v>6035</v>
      </c>
      <c r="F1703" s="1">
        <v>43058</v>
      </c>
      <c r="G1703">
        <v>1</v>
      </c>
      <c r="H1703">
        <v>1456636</v>
      </c>
      <c r="I1703">
        <v>93590</v>
      </c>
      <c r="J1703">
        <v>895</v>
      </c>
      <c r="K1703">
        <v>15339</v>
      </c>
      <c r="L1703" t="b">
        <v>0</v>
      </c>
      <c r="M1703" t="b">
        <v>0</v>
      </c>
      <c r="N1703" t="b">
        <v>0</v>
      </c>
      <c r="O1703">
        <v>8</v>
      </c>
      <c r="P1703">
        <v>7</v>
      </c>
      <c r="Q1703" s="2">
        <v>0.06</v>
      </c>
      <c r="R1703" s="2">
        <v>0</v>
      </c>
      <c r="S1703" s="2">
        <v>0.01</v>
      </c>
      <c r="T1703">
        <f t="shared" si="104"/>
        <v>0.4</v>
      </c>
      <c r="U1703">
        <f t="shared" si="105"/>
        <v>5.4</v>
      </c>
      <c r="V1703">
        <f t="shared" si="106"/>
        <v>1.5783179999999999</v>
      </c>
      <c r="W1703">
        <f t="shared" si="107"/>
        <v>2.0624112999999999</v>
      </c>
    </row>
    <row r="1704" spans="1:23" x14ac:dyDescent="0.25">
      <c r="A1704" t="s">
        <v>6036</v>
      </c>
      <c r="B1704" s="1">
        <v>43263</v>
      </c>
      <c r="C1704" t="s">
        <v>6037</v>
      </c>
      <c r="D1704" t="s">
        <v>2900</v>
      </c>
      <c r="E1704" t="s">
        <v>6038</v>
      </c>
      <c r="F1704" s="1">
        <v>43258</v>
      </c>
      <c r="G1704">
        <v>1</v>
      </c>
      <c r="H1704">
        <v>863852</v>
      </c>
      <c r="I1704">
        <v>23337</v>
      </c>
      <c r="J1704">
        <v>1001</v>
      </c>
      <c r="K1704">
        <v>1583</v>
      </c>
      <c r="L1704" t="b">
        <v>0</v>
      </c>
      <c r="M1704" t="b">
        <v>0</v>
      </c>
      <c r="N1704" t="b">
        <v>0</v>
      </c>
      <c r="O1704">
        <v>5</v>
      </c>
      <c r="P1704">
        <v>5</v>
      </c>
      <c r="Q1704" s="2">
        <v>0.03</v>
      </c>
      <c r="R1704" s="2">
        <v>0</v>
      </c>
      <c r="S1704" s="2">
        <v>0</v>
      </c>
      <c r="T1704">
        <f t="shared" si="104"/>
        <v>0.4</v>
      </c>
      <c r="U1704">
        <f t="shared" si="105"/>
        <v>4</v>
      </c>
      <c r="V1704">
        <f t="shared" si="106"/>
        <v>0.73192599999999997</v>
      </c>
      <c r="W1704">
        <f t="shared" si="107"/>
        <v>1.4161741000000001</v>
      </c>
    </row>
    <row r="1705" spans="1:23" x14ac:dyDescent="0.25">
      <c r="A1705" t="s">
        <v>6039</v>
      </c>
      <c r="B1705" s="1">
        <v>43146</v>
      </c>
      <c r="C1705" t="s">
        <v>6040</v>
      </c>
      <c r="D1705" t="s">
        <v>93</v>
      </c>
      <c r="E1705" t="s">
        <v>6041</v>
      </c>
      <c r="F1705" s="1">
        <v>43138</v>
      </c>
      <c r="G1705">
        <v>1</v>
      </c>
      <c r="H1705">
        <v>1504263</v>
      </c>
      <c r="I1705">
        <v>12959</v>
      </c>
      <c r="J1705">
        <v>1441</v>
      </c>
      <c r="K1705">
        <v>627</v>
      </c>
      <c r="L1705" t="b">
        <v>0</v>
      </c>
      <c r="M1705" t="b">
        <v>0</v>
      </c>
      <c r="N1705" t="b">
        <v>0</v>
      </c>
      <c r="O1705">
        <v>8</v>
      </c>
      <c r="P1705">
        <v>8</v>
      </c>
      <c r="Q1705" s="2">
        <v>0.01</v>
      </c>
      <c r="R1705" s="2">
        <v>0</v>
      </c>
      <c r="S1705" s="2">
        <v>0</v>
      </c>
      <c r="T1705">
        <f t="shared" si="104"/>
        <v>0.4</v>
      </c>
      <c r="U1705">
        <f t="shared" si="105"/>
        <v>6.4</v>
      </c>
      <c r="V1705">
        <f t="shared" si="106"/>
        <v>0.85213149999999993</v>
      </c>
      <c r="W1705">
        <f t="shared" si="107"/>
        <v>2.0582460250000003</v>
      </c>
    </row>
    <row r="1706" spans="1:23" x14ac:dyDescent="0.25">
      <c r="A1706" t="s">
        <v>6042</v>
      </c>
      <c r="B1706" s="1">
        <v>43160</v>
      </c>
      <c r="C1706" t="s">
        <v>6043</v>
      </c>
      <c r="D1706" t="s">
        <v>3359</v>
      </c>
      <c r="E1706" t="s">
        <v>6044</v>
      </c>
      <c r="F1706" s="1">
        <v>43153</v>
      </c>
      <c r="G1706">
        <v>1</v>
      </c>
      <c r="H1706">
        <v>3052072</v>
      </c>
      <c r="I1706">
        <v>132775</v>
      </c>
      <c r="J1706">
        <v>1111</v>
      </c>
      <c r="K1706">
        <v>9571</v>
      </c>
      <c r="L1706" t="b">
        <v>0</v>
      </c>
      <c r="M1706" t="b">
        <v>0</v>
      </c>
      <c r="N1706" t="b">
        <v>0</v>
      </c>
      <c r="O1706">
        <v>7</v>
      </c>
      <c r="P1706">
        <v>5</v>
      </c>
      <c r="Q1706" s="2">
        <v>0.04</v>
      </c>
      <c r="R1706" s="2">
        <v>0</v>
      </c>
      <c r="S1706" s="2">
        <v>0</v>
      </c>
      <c r="T1706">
        <f t="shared" si="104"/>
        <v>0.4</v>
      </c>
      <c r="U1706">
        <f t="shared" si="105"/>
        <v>3.6</v>
      </c>
      <c r="V1706">
        <f t="shared" si="106"/>
        <v>1.9260359999999999</v>
      </c>
      <c r="W1706">
        <f t="shared" si="107"/>
        <v>1.7341126</v>
      </c>
    </row>
    <row r="1707" spans="1:23" x14ac:dyDescent="0.25">
      <c r="A1707" t="s">
        <v>6045</v>
      </c>
      <c r="B1707" s="1">
        <v>43054</v>
      </c>
      <c r="C1707" t="s">
        <v>6046</v>
      </c>
      <c r="D1707" t="s">
        <v>6047</v>
      </c>
      <c r="E1707" t="s">
        <v>6048</v>
      </c>
      <c r="F1707" s="1">
        <v>43049</v>
      </c>
      <c r="G1707">
        <v>1</v>
      </c>
      <c r="H1707">
        <v>304700</v>
      </c>
      <c r="I1707">
        <v>12347</v>
      </c>
      <c r="J1707">
        <v>577</v>
      </c>
      <c r="K1707">
        <v>756</v>
      </c>
      <c r="L1707" t="b">
        <v>0</v>
      </c>
      <c r="M1707" t="b">
        <v>0</v>
      </c>
      <c r="N1707" t="b">
        <v>0</v>
      </c>
      <c r="O1707">
        <v>5</v>
      </c>
      <c r="P1707">
        <v>2</v>
      </c>
      <c r="Q1707" s="2">
        <v>0.04</v>
      </c>
      <c r="R1707" s="2">
        <v>0</v>
      </c>
      <c r="S1707" s="2">
        <v>0</v>
      </c>
      <c r="T1707">
        <f t="shared" si="104"/>
        <v>0.4</v>
      </c>
      <c r="U1707">
        <f t="shared" si="105"/>
        <v>1</v>
      </c>
      <c r="V1707">
        <f t="shared" si="106"/>
        <v>0.55235000000000001</v>
      </c>
      <c r="W1707">
        <f t="shared" si="107"/>
        <v>0.60332249999999998</v>
      </c>
    </row>
    <row r="1708" spans="1:23" x14ac:dyDescent="0.25">
      <c r="A1708" t="s">
        <v>6049</v>
      </c>
      <c r="B1708" s="1">
        <v>43212</v>
      </c>
      <c r="C1708" t="s">
        <v>6050</v>
      </c>
      <c r="D1708" t="s">
        <v>464</v>
      </c>
      <c r="E1708" t="s">
        <v>6051</v>
      </c>
      <c r="F1708" s="1">
        <v>43195</v>
      </c>
      <c r="G1708">
        <v>1</v>
      </c>
      <c r="H1708">
        <v>2495467</v>
      </c>
      <c r="I1708">
        <v>170257</v>
      </c>
      <c r="J1708">
        <v>7042</v>
      </c>
      <c r="K1708">
        <v>24161</v>
      </c>
      <c r="L1708" t="b">
        <v>0</v>
      </c>
      <c r="M1708" t="b">
        <v>0</v>
      </c>
      <c r="N1708" t="b">
        <v>0</v>
      </c>
      <c r="O1708">
        <v>17</v>
      </c>
      <c r="P1708">
        <v>11</v>
      </c>
      <c r="Q1708" s="2">
        <v>7.0000000000000007E-2</v>
      </c>
      <c r="R1708" s="2">
        <v>0</v>
      </c>
      <c r="S1708" s="2">
        <v>0.01</v>
      </c>
      <c r="T1708">
        <f t="shared" si="104"/>
        <v>0.4</v>
      </c>
      <c r="U1708">
        <f t="shared" si="105"/>
        <v>7.6000000000000005</v>
      </c>
      <c r="V1708">
        <f t="shared" si="106"/>
        <v>2.1977335</v>
      </c>
      <c r="W1708">
        <f t="shared" si="107"/>
        <v>2.8292067250000001</v>
      </c>
    </row>
    <row r="1709" spans="1:23" x14ac:dyDescent="0.25">
      <c r="A1709" t="s">
        <v>6052</v>
      </c>
      <c r="B1709" s="1">
        <v>43151</v>
      </c>
      <c r="C1709" t="s">
        <v>6053</v>
      </c>
      <c r="D1709" t="s">
        <v>202</v>
      </c>
      <c r="E1709" t="s">
        <v>6054</v>
      </c>
      <c r="F1709" s="1">
        <v>43145</v>
      </c>
      <c r="G1709">
        <v>1</v>
      </c>
      <c r="H1709">
        <v>55611</v>
      </c>
      <c r="I1709">
        <v>666</v>
      </c>
      <c r="J1709">
        <v>227</v>
      </c>
      <c r="K1709">
        <v>133</v>
      </c>
      <c r="L1709" t="b">
        <v>0</v>
      </c>
      <c r="M1709" t="b">
        <v>0</v>
      </c>
      <c r="N1709" t="b">
        <v>0</v>
      </c>
      <c r="O1709">
        <v>6</v>
      </c>
      <c r="P1709">
        <v>1</v>
      </c>
      <c r="Q1709" s="2">
        <v>0.01</v>
      </c>
      <c r="R1709" s="2">
        <v>0</v>
      </c>
      <c r="S1709" s="2">
        <v>0</v>
      </c>
      <c r="T1709">
        <f t="shared" si="104"/>
        <v>0.4</v>
      </c>
      <c r="U1709">
        <f t="shared" si="105"/>
        <v>-0.19999999999999996</v>
      </c>
      <c r="V1709">
        <f t="shared" si="106"/>
        <v>0.12780550000000002</v>
      </c>
      <c r="W1709">
        <f t="shared" si="107"/>
        <v>0.15473192500000005</v>
      </c>
    </row>
    <row r="1710" spans="1:23" x14ac:dyDescent="0.25">
      <c r="A1710" t="s">
        <v>6055</v>
      </c>
      <c r="B1710" s="1">
        <v>43133</v>
      </c>
      <c r="C1710" t="s">
        <v>6056</v>
      </c>
      <c r="D1710" t="s">
        <v>6057</v>
      </c>
      <c r="E1710" t="s">
        <v>6058</v>
      </c>
      <c r="F1710" s="1">
        <v>43126</v>
      </c>
      <c r="G1710">
        <v>1</v>
      </c>
      <c r="H1710">
        <v>1542531</v>
      </c>
      <c r="I1710">
        <v>124632</v>
      </c>
      <c r="J1710">
        <v>2778</v>
      </c>
      <c r="K1710">
        <v>7456</v>
      </c>
      <c r="L1710" t="b">
        <v>0</v>
      </c>
      <c r="M1710" t="b">
        <v>0</v>
      </c>
      <c r="N1710" t="b">
        <v>0</v>
      </c>
      <c r="O1710">
        <v>7</v>
      </c>
      <c r="P1710">
        <v>6</v>
      </c>
      <c r="Q1710" s="2">
        <v>0.08</v>
      </c>
      <c r="R1710" s="2">
        <v>0</v>
      </c>
      <c r="S1710" s="2">
        <v>0</v>
      </c>
      <c r="T1710">
        <f t="shared" si="104"/>
        <v>0.4</v>
      </c>
      <c r="U1710">
        <f t="shared" si="105"/>
        <v>4.6000000000000005</v>
      </c>
      <c r="V1710">
        <f t="shared" si="106"/>
        <v>1.5712655</v>
      </c>
      <c r="W1710">
        <f t="shared" si="107"/>
        <v>1.8599429249999999</v>
      </c>
    </row>
    <row r="1711" spans="1:23" x14ac:dyDescent="0.25">
      <c r="A1711" t="s">
        <v>6059</v>
      </c>
      <c r="B1711" s="1">
        <v>43146</v>
      </c>
      <c r="C1711" t="s">
        <v>6060</v>
      </c>
      <c r="D1711" t="s">
        <v>144</v>
      </c>
      <c r="E1711" t="s">
        <v>6061</v>
      </c>
      <c r="F1711" s="1">
        <v>43138</v>
      </c>
      <c r="G1711">
        <v>1</v>
      </c>
      <c r="H1711">
        <v>250260</v>
      </c>
      <c r="I1711">
        <v>6550</v>
      </c>
      <c r="J1711">
        <v>393</v>
      </c>
      <c r="K1711">
        <v>878</v>
      </c>
      <c r="L1711" t="b">
        <v>0</v>
      </c>
      <c r="M1711" t="b">
        <v>0</v>
      </c>
      <c r="N1711" t="b">
        <v>0</v>
      </c>
      <c r="O1711">
        <v>8</v>
      </c>
      <c r="P1711">
        <v>6</v>
      </c>
      <c r="Q1711" s="2">
        <v>0.03</v>
      </c>
      <c r="R1711" s="2">
        <v>0</v>
      </c>
      <c r="S1711" s="2">
        <v>0</v>
      </c>
      <c r="T1711">
        <f t="shared" si="104"/>
        <v>0.4</v>
      </c>
      <c r="U1711">
        <f t="shared" si="105"/>
        <v>4.4000000000000004</v>
      </c>
      <c r="V1711">
        <f t="shared" si="106"/>
        <v>0.42513000000000001</v>
      </c>
      <c r="W1711">
        <f t="shared" si="107"/>
        <v>1.4087955000000003</v>
      </c>
    </row>
    <row r="1712" spans="1:23" x14ac:dyDescent="0.25">
      <c r="A1712" t="s">
        <v>6062</v>
      </c>
      <c r="B1712" s="1">
        <v>43116</v>
      </c>
      <c r="C1712" t="s">
        <v>6063</v>
      </c>
      <c r="D1712" t="s">
        <v>601</v>
      </c>
      <c r="E1712" t="s">
        <v>6064</v>
      </c>
      <c r="F1712" s="1">
        <v>43112</v>
      </c>
      <c r="G1712">
        <v>1</v>
      </c>
      <c r="H1712">
        <v>951276</v>
      </c>
      <c r="I1712">
        <v>18315</v>
      </c>
      <c r="J1712">
        <v>363</v>
      </c>
      <c r="K1712">
        <v>1092</v>
      </c>
      <c r="L1712" t="b">
        <v>0</v>
      </c>
      <c r="M1712" t="b">
        <v>0</v>
      </c>
      <c r="N1712" t="b">
        <v>0</v>
      </c>
      <c r="O1712">
        <v>4</v>
      </c>
      <c r="P1712">
        <v>4</v>
      </c>
      <c r="Q1712" s="2">
        <v>0.02</v>
      </c>
      <c r="R1712" s="2">
        <v>0</v>
      </c>
      <c r="S1712" s="2">
        <v>0</v>
      </c>
      <c r="T1712">
        <f t="shared" si="104"/>
        <v>0.4</v>
      </c>
      <c r="U1712">
        <f t="shared" si="105"/>
        <v>3.2</v>
      </c>
      <c r="V1712">
        <f t="shared" si="106"/>
        <v>0.67563799999999996</v>
      </c>
      <c r="W1712">
        <f t="shared" si="107"/>
        <v>1.1964733000000001</v>
      </c>
    </row>
    <row r="1713" spans="1:23" x14ac:dyDescent="0.25">
      <c r="A1713" t="s">
        <v>6065</v>
      </c>
      <c r="B1713" s="1">
        <v>43071</v>
      </c>
      <c r="C1713" t="s">
        <v>6066</v>
      </c>
      <c r="D1713" t="s">
        <v>441</v>
      </c>
      <c r="E1713" t="s">
        <v>6067</v>
      </c>
      <c r="F1713" s="1">
        <v>43064</v>
      </c>
      <c r="G1713">
        <v>1</v>
      </c>
      <c r="H1713">
        <v>1361969</v>
      </c>
      <c r="I1713">
        <v>90736</v>
      </c>
      <c r="J1713">
        <v>1102</v>
      </c>
      <c r="K1713">
        <v>8234</v>
      </c>
      <c r="L1713" t="b">
        <v>0</v>
      </c>
      <c r="M1713" t="b">
        <v>0</v>
      </c>
      <c r="N1713" t="b">
        <v>0</v>
      </c>
      <c r="O1713">
        <v>7</v>
      </c>
      <c r="P1713">
        <v>7</v>
      </c>
      <c r="Q1713" s="2">
        <v>7.0000000000000007E-2</v>
      </c>
      <c r="R1713" s="2">
        <v>0</v>
      </c>
      <c r="S1713" s="2">
        <v>0.01</v>
      </c>
      <c r="T1713">
        <f t="shared" si="104"/>
        <v>0.4</v>
      </c>
      <c r="U1713">
        <f t="shared" si="105"/>
        <v>5.6000000000000005</v>
      </c>
      <c r="V1713">
        <f t="shared" si="106"/>
        <v>1.6309845000000001</v>
      </c>
      <c r="W1713">
        <f t="shared" si="107"/>
        <v>2.1308445750000002</v>
      </c>
    </row>
    <row r="1714" spans="1:23" x14ac:dyDescent="0.25">
      <c r="A1714" t="s">
        <v>6068</v>
      </c>
      <c r="B1714" s="1">
        <v>43170</v>
      </c>
      <c r="C1714" t="s">
        <v>6069</v>
      </c>
      <c r="D1714" t="s">
        <v>250</v>
      </c>
      <c r="E1714" t="s">
        <v>6070</v>
      </c>
      <c r="F1714" s="1">
        <v>43164</v>
      </c>
      <c r="G1714">
        <v>1</v>
      </c>
      <c r="H1714">
        <v>27191</v>
      </c>
      <c r="I1714">
        <v>580</v>
      </c>
      <c r="J1714">
        <v>23</v>
      </c>
      <c r="K1714">
        <v>37</v>
      </c>
      <c r="L1714" t="b">
        <v>0</v>
      </c>
      <c r="M1714" t="b">
        <v>0</v>
      </c>
      <c r="N1714" t="b">
        <v>0</v>
      </c>
      <c r="O1714">
        <v>6</v>
      </c>
      <c r="P1714">
        <v>5</v>
      </c>
      <c r="Q1714" s="2">
        <v>0.02</v>
      </c>
      <c r="R1714" s="2">
        <v>0</v>
      </c>
      <c r="S1714" s="2">
        <v>0</v>
      </c>
      <c r="T1714">
        <f t="shared" si="104"/>
        <v>0.4</v>
      </c>
      <c r="U1714">
        <f t="shared" si="105"/>
        <v>3.8</v>
      </c>
      <c r="V1714">
        <f t="shared" si="106"/>
        <v>0.21359550000000002</v>
      </c>
      <c r="W1714">
        <f t="shared" si="107"/>
        <v>1.1847584249999998</v>
      </c>
    </row>
    <row r="1715" spans="1:23" x14ac:dyDescent="0.25">
      <c r="A1715" t="s">
        <v>6071</v>
      </c>
      <c r="B1715" s="1">
        <v>43061</v>
      </c>
      <c r="C1715" t="s">
        <v>6072</v>
      </c>
      <c r="D1715" t="s">
        <v>6073</v>
      </c>
      <c r="E1715" t="s">
        <v>6074</v>
      </c>
      <c r="F1715" s="1">
        <v>43055</v>
      </c>
      <c r="G1715">
        <v>1</v>
      </c>
      <c r="H1715">
        <v>681439</v>
      </c>
      <c r="I1715">
        <v>29225</v>
      </c>
      <c r="J1715">
        <v>1356</v>
      </c>
      <c r="K1715">
        <v>5366</v>
      </c>
      <c r="L1715" t="b">
        <v>0</v>
      </c>
      <c r="M1715" t="b">
        <v>0</v>
      </c>
      <c r="N1715" t="b">
        <v>0</v>
      </c>
      <c r="O1715">
        <v>6</v>
      </c>
      <c r="P1715">
        <v>6</v>
      </c>
      <c r="Q1715" s="2">
        <v>0.04</v>
      </c>
      <c r="R1715" s="2">
        <v>0</v>
      </c>
      <c r="S1715" s="2">
        <v>0.01</v>
      </c>
      <c r="T1715">
        <f t="shared" si="104"/>
        <v>0.4</v>
      </c>
      <c r="U1715">
        <f t="shared" si="105"/>
        <v>4.8000000000000007</v>
      </c>
      <c r="V1715">
        <f t="shared" si="106"/>
        <v>0.99071949999999998</v>
      </c>
      <c r="W1715">
        <f t="shared" si="107"/>
        <v>1.7067518250000002</v>
      </c>
    </row>
    <row r="1716" spans="1:23" x14ac:dyDescent="0.25">
      <c r="A1716" t="s">
        <v>6075</v>
      </c>
      <c r="B1716" s="1">
        <v>43256</v>
      </c>
      <c r="C1716" t="s">
        <v>6076</v>
      </c>
      <c r="D1716" t="s">
        <v>174</v>
      </c>
      <c r="E1716" t="s">
        <v>6077</v>
      </c>
      <c r="F1716" s="1">
        <v>43245</v>
      </c>
      <c r="G1716">
        <v>1</v>
      </c>
      <c r="H1716">
        <v>7701371</v>
      </c>
      <c r="I1716">
        <v>179872</v>
      </c>
      <c r="J1716">
        <v>2979</v>
      </c>
      <c r="K1716">
        <v>9206</v>
      </c>
      <c r="L1716" t="b">
        <v>0</v>
      </c>
      <c r="M1716" t="b">
        <v>0</v>
      </c>
      <c r="N1716" t="b">
        <v>0</v>
      </c>
      <c r="O1716">
        <v>11</v>
      </c>
      <c r="P1716">
        <v>11</v>
      </c>
      <c r="Q1716" s="2">
        <v>0.02</v>
      </c>
      <c r="R1716" s="2">
        <v>0</v>
      </c>
      <c r="S1716" s="2">
        <v>0</v>
      </c>
      <c r="T1716">
        <f t="shared" si="104"/>
        <v>0.4</v>
      </c>
      <c r="U1716">
        <f t="shared" si="105"/>
        <v>8.8000000000000007</v>
      </c>
      <c r="V1716">
        <f t="shared" si="106"/>
        <v>4.0506855000000002</v>
      </c>
      <c r="W1716">
        <f t="shared" si="107"/>
        <v>3.7777399250000006</v>
      </c>
    </row>
    <row r="1717" spans="1:23" x14ac:dyDescent="0.25">
      <c r="A1717" t="s">
        <v>6078</v>
      </c>
      <c r="B1717" s="1">
        <v>43067</v>
      </c>
      <c r="C1717" t="s">
        <v>6079</v>
      </c>
      <c r="D1717" t="s">
        <v>246</v>
      </c>
      <c r="E1717" t="s">
        <v>6080</v>
      </c>
      <c r="F1717" s="1">
        <v>43060</v>
      </c>
      <c r="G1717">
        <v>1</v>
      </c>
      <c r="H1717">
        <v>2819213</v>
      </c>
      <c r="I1717">
        <v>54017</v>
      </c>
      <c r="J1717">
        <v>1734</v>
      </c>
      <c r="K1717">
        <v>6646</v>
      </c>
      <c r="L1717" t="b">
        <v>0</v>
      </c>
      <c r="M1717" t="b">
        <v>0</v>
      </c>
      <c r="N1717" t="b">
        <v>0</v>
      </c>
      <c r="O1717">
        <v>7</v>
      </c>
      <c r="P1717">
        <v>6</v>
      </c>
      <c r="Q1717" s="2">
        <v>0.02</v>
      </c>
      <c r="R1717" s="2">
        <v>0</v>
      </c>
      <c r="S1717" s="2">
        <v>0</v>
      </c>
      <c r="T1717">
        <f t="shared" si="104"/>
        <v>0.4</v>
      </c>
      <c r="U1717">
        <f t="shared" si="105"/>
        <v>4.6000000000000005</v>
      </c>
      <c r="V1717">
        <f t="shared" si="106"/>
        <v>1.6096064999999999</v>
      </c>
      <c r="W1717">
        <f t="shared" si="107"/>
        <v>1.8733622749999999</v>
      </c>
    </row>
    <row r="1718" spans="1:23" x14ac:dyDescent="0.25">
      <c r="A1718" t="s">
        <v>6081</v>
      </c>
      <c r="B1718" s="1">
        <v>43132</v>
      </c>
      <c r="C1718" t="s">
        <v>6082</v>
      </c>
      <c r="D1718" t="s">
        <v>328</v>
      </c>
      <c r="E1718" t="s">
        <v>6083</v>
      </c>
      <c r="F1718" s="1">
        <v>43125</v>
      </c>
      <c r="G1718">
        <v>1</v>
      </c>
      <c r="H1718">
        <v>313187</v>
      </c>
      <c r="I1718">
        <v>9726</v>
      </c>
      <c r="J1718">
        <v>292</v>
      </c>
      <c r="K1718">
        <v>1058</v>
      </c>
      <c r="L1718" t="b">
        <v>0</v>
      </c>
      <c r="M1718" t="b">
        <v>0</v>
      </c>
      <c r="N1718" t="b">
        <v>0</v>
      </c>
      <c r="O1718">
        <v>7</v>
      </c>
      <c r="P1718">
        <v>7</v>
      </c>
      <c r="Q1718" s="2">
        <v>0.03</v>
      </c>
      <c r="R1718" s="2">
        <v>0</v>
      </c>
      <c r="S1718" s="2">
        <v>0</v>
      </c>
      <c r="T1718">
        <f t="shared" si="104"/>
        <v>0.4</v>
      </c>
      <c r="U1718">
        <f t="shared" si="105"/>
        <v>5.6000000000000005</v>
      </c>
      <c r="V1718">
        <f t="shared" si="106"/>
        <v>0.45659349999999999</v>
      </c>
      <c r="W1718">
        <f t="shared" si="107"/>
        <v>1.7198077250000001</v>
      </c>
    </row>
    <row r="1719" spans="1:23" x14ac:dyDescent="0.25">
      <c r="A1719" t="s">
        <v>6084</v>
      </c>
      <c r="B1719" s="1">
        <v>43082</v>
      </c>
      <c r="C1719" t="s">
        <v>6085</v>
      </c>
      <c r="D1719" t="s">
        <v>1571</v>
      </c>
      <c r="E1719" t="s">
        <v>6086</v>
      </c>
      <c r="F1719" s="1">
        <v>43080</v>
      </c>
      <c r="G1719">
        <v>1</v>
      </c>
      <c r="H1719">
        <v>220120</v>
      </c>
      <c r="I1719">
        <v>712</v>
      </c>
      <c r="J1719">
        <v>229</v>
      </c>
      <c r="K1719">
        <v>1349</v>
      </c>
      <c r="L1719" t="b">
        <v>0</v>
      </c>
      <c r="M1719" t="b">
        <v>0</v>
      </c>
      <c r="N1719" t="b">
        <v>0</v>
      </c>
      <c r="O1719">
        <v>2</v>
      </c>
      <c r="P1719">
        <v>1</v>
      </c>
      <c r="Q1719" s="2">
        <v>0</v>
      </c>
      <c r="R1719" s="2">
        <v>0</v>
      </c>
      <c r="S1719" s="2">
        <v>0.01</v>
      </c>
      <c r="T1719">
        <f t="shared" si="104"/>
        <v>0.4</v>
      </c>
      <c r="U1719">
        <f t="shared" si="105"/>
        <v>0.60000000000000009</v>
      </c>
      <c r="V1719">
        <f t="shared" si="106"/>
        <v>0.36005999999999999</v>
      </c>
      <c r="W1719">
        <f t="shared" si="107"/>
        <v>0.43602100000000005</v>
      </c>
    </row>
    <row r="1720" spans="1:23" x14ac:dyDescent="0.25">
      <c r="A1720" t="s">
        <v>6087</v>
      </c>
      <c r="B1720" s="1">
        <v>43089</v>
      </c>
      <c r="C1720" t="s">
        <v>6088</v>
      </c>
      <c r="D1720" t="s">
        <v>6089</v>
      </c>
      <c r="E1720" t="s">
        <v>6090</v>
      </c>
      <c r="F1720" s="1">
        <v>43083</v>
      </c>
      <c r="G1720">
        <v>1</v>
      </c>
      <c r="H1720">
        <v>2563098</v>
      </c>
      <c r="I1720">
        <v>1570</v>
      </c>
      <c r="J1720">
        <v>16</v>
      </c>
      <c r="K1720">
        <v>73</v>
      </c>
      <c r="L1720" t="b">
        <v>0</v>
      </c>
      <c r="M1720" t="b">
        <v>0</v>
      </c>
      <c r="N1720" t="b">
        <v>0</v>
      </c>
      <c r="O1720">
        <v>6</v>
      </c>
      <c r="P1720">
        <v>4</v>
      </c>
      <c r="Q1720" s="2">
        <v>0</v>
      </c>
      <c r="R1720" s="2">
        <v>0</v>
      </c>
      <c r="S1720" s="2">
        <v>0</v>
      </c>
      <c r="T1720">
        <f t="shared" si="104"/>
        <v>0.4</v>
      </c>
      <c r="U1720">
        <f t="shared" si="105"/>
        <v>2.8000000000000003</v>
      </c>
      <c r="V1720">
        <f t="shared" si="106"/>
        <v>1.281549</v>
      </c>
      <c r="W1720">
        <f t="shared" si="107"/>
        <v>1.3085421500000001</v>
      </c>
    </row>
    <row r="1721" spans="1:23" x14ac:dyDescent="0.25">
      <c r="A1721" t="s">
        <v>6091</v>
      </c>
      <c r="B1721" s="1">
        <v>43234</v>
      </c>
      <c r="C1721" t="s">
        <v>6092</v>
      </c>
      <c r="D1721" t="s">
        <v>6093</v>
      </c>
      <c r="E1721" t="s">
        <v>6094</v>
      </c>
      <c r="F1721" s="1">
        <v>43214</v>
      </c>
      <c r="G1721">
        <v>1</v>
      </c>
      <c r="H1721">
        <v>1388170</v>
      </c>
      <c r="I1721">
        <v>116770</v>
      </c>
      <c r="J1721">
        <v>4372</v>
      </c>
      <c r="K1721">
        <v>18598</v>
      </c>
      <c r="L1721" t="b">
        <v>0</v>
      </c>
      <c r="M1721" t="b">
        <v>0</v>
      </c>
      <c r="N1721" t="b">
        <v>0</v>
      </c>
      <c r="O1721">
        <v>20</v>
      </c>
      <c r="P1721">
        <v>18</v>
      </c>
      <c r="Q1721" s="2">
        <v>0.08</v>
      </c>
      <c r="R1721" s="2">
        <v>0</v>
      </c>
      <c r="S1721" s="2">
        <v>0.01</v>
      </c>
      <c r="T1721">
        <f t="shared" si="104"/>
        <v>0.4</v>
      </c>
      <c r="U1721">
        <f t="shared" si="105"/>
        <v>14</v>
      </c>
      <c r="V1721">
        <f t="shared" si="106"/>
        <v>1.7440850000000001</v>
      </c>
      <c r="W1721">
        <f t="shared" si="107"/>
        <v>4.2704297499999999</v>
      </c>
    </row>
    <row r="1722" spans="1:23" x14ac:dyDescent="0.25">
      <c r="A1722" t="s">
        <v>6095</v>
      </c>
      <c r="B1722" s="1">
        <v>43265</v>
      </c>
      <c r="C1722" t="s">
        <v>6096</v>
      </c>
      <c r="D1722" t="s">
        <v>1612</v>
      </c>
      <c r="E1722" t="s">
        <v>6097</v>
      </c>
      <c r="F1722" s="1">
        <v>43252</v>
      </c>
      <c r="G1722">
        <v>1</v>
      </c>
      <c r="H1722">
        <v>12709520</v>
      </c>
      <c r="I1722">
        <v>1817699</v>
      </c>
      <c r="J1722">
        <v>11949</v>
      </c>
      <c r="K1722">
        <v>156793</v>
      </c>
      <c r="L1722" t="b">
        <v>0</v>
      </c>
      <c r="M1722" t="b">
        <v>0</v>
      </c>
      <c r="N1722" t="b">
        <v>0</v>
      </c>
      <c r="O1722">
        <v>13</v>
      </c>
      <c r="P1722">
        <v>13</v>
      </c>
      <c r="Q1722" s="2">
        <v>0.14000000000000001</v>
      </c>
      <c r="R1722" s="2">
        <v>0</v>
      </c>
      <c r="S1722" s="2">
        <v>0.01</v>
      </c>
      <c r="T1722">
        <f t="shared" si="104"/>
        <v>0.4</v>
      </c>
      <c r="U1722">
        <f t="shared" si="105"/>
        <v>10.4</v>
      </c>
      <c r="V1722">
        <f t="shared" si="106"/>
        <v>8.004760000000001</v>
      </c>
      <c r="W1722">
        <f t="shared" si="107"/>
        <v>5.5616660000000007</v>
      </c>
    </row>
    <row r="1723" spans="1:23" x14ac:dyDescent="0.25">
      <c r="A1723" t="s">
        <v>6098</v>
      </c>
      <c r="B1723" s="1">
        <v>43237</v>
      </c>
      <c r="C1723" t="s">
        <v>6099</v>
      </c>
      <c r="D1723" t="s">
        <v>2690</v>
      </c>
      <c r="E1723" t="s">
        <v>6100</v>
      </c>
      <c r="F1723" s="1">
        <v>43222</v>
      </c>
      <c r="G1723">
        <v>1</v>
      </c>
      <c r="H1723">
        <v>1179451</v>
      </c>
      <c r="I1723">
        <v>56241</v>
      </c>
      <c r="J1723">
        <v>1175</v>
      </c>
      <c r="K1723">
        <v>101591</v>
      </c>
      <c r="L1723" t="b">
        <v>0</v>
      </c>
      <c r="M1723" t="b">
        <v>0</v>
      </c>
      <c r="N1723" t="b">
        <v>0</v>
      </c>
      <c r="O1723">
        <v>15</v>
      </c>
      <c r="P1723">
        <v>13</v>
      </c>
      <c r="Q1723" s="2">
        <v>0.05</v>
      </c>
      <c r="R1723" s="2">
        <v>0</v>
      </c>
      <c r="S1723" s="2">
        <v>0.09</v>
      </c>
      <c r="T1723">
        <f t="shared" si="104"/>
        <v>0.4</v>
      </c>
      <c r="U1723">
        <f t="shared" si="105"/>
        <v>10</v>
      </c>
      <c r="V1723">
        <f t="shared" si="106"/>
        <v>3.3397255000000001</v>
      </c>
      <c r="W1723">
        <f t="shared" si="107"/>
        <v>3.8289039250000001</v>
      </c>
    </row>
    <row r="1724" spans="1:23" x14ac:dyDescent="0.25">
      <c r="A1724" t="s">
        <v>6101</v>
      </c>
      <c r="B1724" s="1">
        <v>43155</v>
      </c>
      <c r="C1724" t="s">
        <v>6102</v>
      </c>
      <c r="D1724" t="s">
        <v>297</v>
      </c>
      <c r="E1724" t="s">
        <v>6103</v>
      </c>
      <c r="F1724" s="1">
        <v>43146</v>
      </c>
      <c r="G1724">
        <v>1</v>
      </c>
      <c r="H1724">
        <v>2953664</v>
      </c>
      <c r="I1724">
        <v>30865</v>
      </c>
      <c r="J1724">
        <v>1173</v>
      </c>
      <c r="K1724">
        <v>6821</v>
      </c>
      <c r="L1724" t="b">
        <v>0</v>
      </c>
      <c r="M1724" t="b">
        <v>0</v>
      </c>
      <c r="N1724" t="b">
        <v>0</v>
      </c>
      <c r="O1724">
        <v>9</v>
      </c>
      <c r="P1724">
        <v>9</v>
      </c>
      <c r="Q1724" s="2">
        <v>0.01</v>
      </c>
      <c r="R1724" s="2">
        <v>0</v>
      </c>
      <c r="S1724" s="2">
        <v>0</v>
      </c>
      <c r="T1724">
        <f t="shared" si="104"/>
        <v>0.4</v>
      </c>
      <c r="U1724">
        <f t="shared" si="105"/>
        <v>7.2</v>
      </c>
      <c r="V1724">
        <f t="shared" si="106"/>
        <v>1.576832</v>
      </c>
      <c r="W1724">
        <f t="shared" si="107"/>
        <v>2.5118912</v>
      </c>
    </row>
    <row r="1725" spans="1:23" x14ac:dyDescent="0.25">
      <c r="A1725" t="s">
        <v>6104</v>
      </c>
      <c r="B1725" s="1">
        <v>43053</v>
      </c>
      <c r="C1725" t="s">
        <v>6105</v>
      </c>
      <c r="D1725" t="s">
        <v>2400</v>
      </c>
      <c r="E1725" t="s">
        <v>6106</v>
      </c>
      <c r="F1725" s="1">
        <v>43047</v>
      </c>
      <c r="G1725">
        <v>1</v>
      </c>
      <c r="H1725">
        <v>250193</v>
      </c>
      <c r="I1725">
        <v>5748</v>
      </c>
      <c r="J1725">
        <v>332</v>
      </c>
      <c r="K1725">
        <v>1197</v>
      </c>
      <c r="L1725" t="b">
        <v>0</v>
      </c>
      <c r="M1725" t="b">
        <v>0</v>
      </c>
      <c r="N1725" t="b">
        <v>0</v>
      </c>
      <c r="O1725">
        <v>6</v>
      </c>
      <c r="P1725">
        <v>1</v>
      </c>
      <c r="Q1725" s="2">
        <v>0.02</v>
      </c>
      <c r="R1725" s="2">
        <v>0</v>
      </c>
      <c r="S1725" s="2">
        <v>0</v>
      </c>
      <c r="T1725">
        <f t="shared" si="104"/>
        <v>0.4</v>
      </c>
      <c r="U1725">
        <f t="shared" si="105"/>
        <v>-0.19999999999999996</v>
      </c>
      <c r="V1725">
        <f t="shared" si="106"/>
        <v>0.32509650000000001</v>
      </c>
      <c r="W1725">
        <f t="shared" si="107"/>
        <v>0.22378377500000002</v>
      </c>
    </row>
    <row r="1726" spans="1:23" x14ac:dyDescent="0.25">
      <c r="A1726" t="s">
        <v>6107</v>
      </c>
      <c r="B1726" s="1">
        <v>43109</v>
      </c>
      <c r="C1726" t="s">
        <v>6108</v>
      </c>
      <c r="D1726" t="s">
        <v>6109</v>
      </c>
      <c r="E1726" t="s">
        <v>6110</v>
      </c>
      <c r="F1726" s="1">
        <v>43104</v>
      </c>
      <c r="G1726">
        <v>1</v>
      </c>
      <c r="H1726">
        <v>1516733</v>
      </c>
      <c r="I1726">
        <v>57080</v>
      </c>
      <c r="J1726">
        <v>2603</v>
      </c>
      <c r="K1726">
        <v>3617</v>
      </c>
      <c r="L1726" t="b">
        <v>0</v>
      </c>
      <c r="M1726" t="b">
        <v>0</v>
      </c>
      <c r="N1726" t="b">
        <v>0</v>
      </c>
      <c r="O1726">
        <v>5</v>
      </c>
      <c r="P1726">
        <v>5</v>
      </c>
      <c r="Q1726" s="2">
        <v>0.04</v>
      </c>
      <c r="R1726" s="2">
        <v>0</v>
      </c>
      <c r="S1726" s="2">
        <v>0</v>
      </c>
      <c r="T1726">
        <f t="shared" si="104"/>
        <v>0.4</v>
      </c>
      <c r="U1726">
        <f t="shared" si="105"/>
        <v>4</v>
      </c>
      <c r="V1726">
        <f t="shared" si="106"/>
        <v>1.1583665000000001</v>
      </c>
      <c r="W1726">
        <f t="shared" si="107"/>
        <v>1.5654282750000001</v>
      </c>
    </row>
    <row r="1727" spans="1:23" x14ac:dyDescent="0.25">
      <c r="A1727" t="s">
        <v>6111</v>
      </c>
      <c r="B1727" s="1">
        <v>43092</v>
      </c>
      <c r="C1727" t="s">
        <v>6112</v>
      </c>
      <c r="D1727" t="s">
        <v>6113</v>
      </c>
      <c r="E1727" t="s">
        <v>6114</v>
      </c>
      <c r="F1727" s="1">
        <v>43087</v>
      </c>
      <c r="G1727">
        <v>1</v>
      </c>
      <c r="H1727">
        <v>212416</v>
      </c>
      <c r="I1727">
        <v>1036</v>
      </c>
      <c r="J1727">
        <v>831</v>
      </c>
      <c r="K1727">
        <v>1775</v>
      </c>
      <c r="L1727" t="b">
        <v>0</v>
      </c>
      <c r="M1727" t="b">
        <v>0</v>
      </c>
      <c r="N1727" t="b">
        <v>0</v>
      </c>
      <c r="O1727">
        <v>5</v>
      </c>
      <c r="P1727">
        <v>6</v>
      </c>
      <c r="Q1727" s="2">
        <v>0</v>
      </c>
      <c r="R1727" s="2">
        <v>0</v>
      </c>
      <c r="S1727" s="2">
        <v>0.01</v>
      </c>
      <c r="T1727">
        <f t="shared" si="104"/>
        <v>0.4</v>
      </c>
      <c r="U1727">
        <f t="shared" si="105"/>
        <v>5.0000000000000009</v>
      </c>
      <c r="V1727">
        <f t="shared" si="106"/>
        <v>0.35620799999999997</v>
      </c>
      <c r="W1727">
        <f t="shared" si="107"/>
        <v>1.5346728000000001</v>
      </c>
    </row>
    <row r="1728" spans="1:23" x14ac:dyDescent="0.25">
      <c r="A1728" t="s">
        <v>6115</v>
      </c>
      <c r="B1728" s="1">
        <v>43132</v>
      </c>
      <c r="C1728" t="s">
        <v>6116</v>
      </c>
      <c r="D1728" t="s">
        <v>6117</v>
      </c>
      <c r="E1728" t="s">
        <v>6118</v>
      </c>
      <c r="F1728" s="1">
        <v>43125</v>
      </c>
      <c r="G1728">
        <v>1</v>
      </c>
      <c r="H1728">
        <v>4005064</v>
      </c>
      <c r="I1728">
        <v>121553</v>
      </c>
      <c r="J1728">
        <v>2672</v>
      </c>
      <c r="K1728">
        <v>6789</v>
      </c>
      <c r="L1728" t="b">
        <v>0</v>
      </c>
      <c r="M1728" t="b">
        <v>0</v>
      </c>
      <c r="N1728" t="b">
        <v>0</v>
      </c>
      <c r="O1728">
        <v>7</v>
      </c>
      <c r="P1728">
        <v>7</v>
      </c>
      <c r="Q1728" s="2">
        <v>0.03</v>
      </c>
      <c r="R1728" s="2">
        <v>0</v>
      </c>
      <c r="S1728" s="2">
        <v>0</v>
      </c>
      <c r="T1728">
        <f t="shared" si="104"/>
        <v>0.4</v>
      </c>
      <c r="U1728">
        <f t="shared" si="105"/>
        <v>5.6000000000000005</v>
      </c>
      <c r="V1728">
        <f t="shared" si="106"/>
        <v>2.3025319999999998</v>
      </c>
      <c r="W1728">
        <f t="shared" si="107"/>
        <v>2.3658861999999998</v>
      </c>
    </row>
    <row r="1729" spans="1:23" x14ac:dyDescent="0.25">
      <c r="A1729" t="s">
        <v>6119</v>
      </c>
      <c r="B1729" s="1">
        <v>43211</v>
      </c>
      <c r="C1729" t="s">
        <v>6120</v>
      </c>
      <c r="D1729" t="s">
        <v>6121</v>
      </c>
      <c r="E1729" t="s">
        <v>6122</v>
      </c>
      <c r="F1729" s="1">
        <v>43194</v>
      </c>
      <c r="G1729">
        <v>1</v>
      </c>
      <c r="H1729">
        <v>15552885</v>
      </c>
      <c r="I1729">
        <v>548563</v>
      </c>
      <c r="J1729">
        <v>11180</v>
      </c>
      <c r="K1729">
        <v>53665</v>
      </c>
      <c r="L1729" t="b">
        <v>0</v>
      </c>
      <c r="M1729" t="b">
        <v>0</v>
      </c>
      <c r="N1729" t="b">
        <v>0</v>
      </c>
      <c r="O1729">
        <v>17</v>
      </c>
      <c r="P1729">
        <v>10</v>
      </c>
      <c r="Q1729" s="2">
        <v>0.04</v>
      </c>
      <c r="R1729" s="2">
        <v>0</v>
      </c>
      <c r="S1729" s="2">
        <v>0</v>
      </c>
      <c r="T1729">
        <f t="shared" si="104"/>
        <v>0.4</v>
      </c>
      <c r="U1729">
        <f t="shared" si="105"/>
        <v>6.6</v>
      </c>
      <c r="V1729">
        <f t="shared" si="106"/>
        <v>8.1764425000000003</v>
      </c>
      <c r="W1729">
        <f t="shared" si="107"/>
        <v>4.6717548749999995</v>
      </c>
    </row>
    <row r="1730" spans="1:23" x14ac:dyDescent="0.25">
      <c r="A1730" t="s">
        <v>6123</v>
      </c>
      <c r="B1730" s="1">
        <v>43096</v>
      </c>
      <c r="C1730" t="s">
        <v>6124</v>
      </c>
      <c r="D1730" t="s">
        <v>818</v>
      </c>
      <c r="E1730" t="s">
        <v>6125</v>
      </c>
      <c r="F1730" s="1">
        <v>43088</v>
      </c>
      <c r="G1730">
        <v>1</v>
      </c>
      <c r="H1730">
        <v>788372</v>
      </c>
      <c r="I1730">
        <v>15343</v>
      </c>
      <c r="J1730">
        <v>265</v>
      </c>
      <c r="K1730">
        <v>2074</v>
      </c>
      <c r="L1730" t="b">
        <v>0</v>
      </c>
      <c r="M1730" t="b">
        <v>0</v>
      </c>
      <c r="N1730" t="b">
        <v>0</v>
      </c>
      <c r="O1730">
        <v>8</v>
      </c>
      <c r="P1730">
        <v>6</v>
      </c>
      <c r="Q1730" s="2">
        <v>0.02</v>
      </c>
      <c r="R1730" s="2">
        <v>0</v>
      </c>
      <c r="S1730" s="2">
        <v>0</v>
      </c>
      <c r="T1730">
        <f t="shared" ref="T1730:T1793" si="108">G1730*0.4</f>
        <v>0.4</v>
      </c>
      <c r="U1730">
        <f t="shared" ref="U1730:U1793" si="109">-0.2*(O1730-P1730)+0.8*P1730</f>
        <v>4.4000000000000004</v>
      </c>
      <c r="V1730">
        <f t="shared" ref="V1730:V1793" si="110">0.5*H1730*0.000001+0.1*Q1730*100+100*0.15*R1730+100*0.25*S1730</f>
        <v>0.59418599999999999</v>
      </c>
      <c r="W1730">
        <f t="shared" ref="W1730:W1793" si="111">0.4*T1730+0.25*U1730+0.35*V1730</f>
        <v>1.4679651000000002</v>
      </c>
    </row>
    <row r="1731" spans="1:23" x14ac:dyDescent="0.25">
      <c r="A1731" t="s">
        <v>6126</v>
      </c>
      <c r="B1731" s="1">
        <v>43242</v>
      </c>
      <c r="C1731" t="s">
        <v>6127</v>
      </c>
      <c r="D1731" t="s">
        <v>903</v>
      </c>
      <c r="E1731" t="s">
        <v>6128</v>
      </c>
      <c r="F1731" s="1">
        <v>43233</v>
      </c>
      <c r="G1731">
        <v>1</v>
      </c>
      <c r="H1731">
        <v>218721</v>
      </c>
      <c r="I1731">
        <v>7893</v>
      </c>
      <c r="J1731">
        <v>670</v>
      </c>
      <c r="K1731">
        <v>775</v>
      </c>
      <c r="L1731" t="b">
        <v>0</v>
      </c>
      <c r="M1731" t="b">
        <v>0</v>
      </c>
      <c r="N1731" t="b">
        <v>0</v>
      </c>
      <c r="O1731">
        <v>9</v>
      </c>
      <c r="P1731">
        <v>9</v>
      </c>
      <c r="Q1731" s="2">
        <v>0.04</v>
      </c>
      <c r="R1731" s="2">
        <v>0</v>
      </c>
      <c r="S1731" s="2">
        <v>0</v>
      </c>
      <c r="T1731">
        <f t="shared" si="108"/>
        <v>0.4</v>
      </c>
      <c r="U1731">
        <f t="shared" si="109"/>
        <v>7.2</v>
      </c>
      <c r="V1731">
        <f t="shared" si="110"/>
        <v>0.50936049999999999</v>
      </c>
      <c r="W1731">
        <f t="shared" si="111"/>
        <v>2.1382761750000001</v>
      </c>
    </row>
    <row r="1732" spans="1:23" x14ac:dyDescent="0.25">
      <c r="A1732" t="s">
        <v>6129</v>
      </c>
      <c r="B1732" s="1">
        <v>43132</v>
      </c>
      <c r="C1732" t="s">
        <v>6130</v>
      </c>
      <c r="D1732" t="s">
        <v>403</v>
      </c>
      <c r="E1732" t="s">
        <v>6131</v>
      </c>
      <c r="F1732" s="1">
        <v>43129</v>
      </c>
      <c r="G1732">
        <v>1</v>
      </c>
      <c r="H1732">
        <v>870225</v>
      </c>
      <c r="I1732">
        <v>16550</v>
      </c>
      <c r="J1732">
        <v>736</v>
      </c>
      <c r="K1732">
        <v>1173</v>
      </c>
      <c r="L1732" t="b">
        <v>0</v>
      </c>
      <c r="M1732" t="b">
        <v>0</v>
      </c>
      <c r="N1732" t="b">
        <v>0</v>
      </c>
      <c r="O1732">
        <v>3</v>
      </c>
      <c r="P1732">
        <v>3</v>
      </c>
      <c r="Q1732" s="2">
        <v>0.02</v>
      </c>
      <c r="R1732" s="2">
        <v>0</v>
      </c>
      <c r="S1732" s="2">
        <v>0</v>
      </c>
      <c r="T1732">
        <f t="shared" si="108"/>
        <v>0.4</v>
      </c>
      <c r="U1732">
        <f t="shared" si="109"/>
        <v>2.4000000000000004</v>
      </c>
      <c r="V1732">
        <f t="shared" si="110"/>
        <v>0.63511249999999997</v>
      </c>
      <c r="W1732">
        <f t="shared" si="111"/>
        <v>0.98228937500000013</v>
      </c>
    </row>
    <row r="1733" spans="1:23" x14ac:dyDescent="0.25">
      <c r="A1733" t="s">
        <v>6132</v>
      </c>
      <c r="B1733" s="1">
        <v>43206</v>
      </c>
      <c r="C1733" t="s">
        <v>6133</v>
      </c>
      <c r="D1733" t="s">
        <v>6134</v>
      </c>
      <c r="E1733" t="s">
        <v>6135</v>
      </c>
      <c r="F1733" s="1">
        <v>43189</v>
      </c>
      <c r="G1733">
        <v>1</v>
      </c>
      <c r="H1733">
        <v>426969</v>
      </c>
      <c r="I1733">
        <v>20766</v>
      </c>
      <c r="J1733">
        <v>372</v>
      </c>
      <c r="K1733">
        <v>1312</v>
      </c>
      <c r="L1733" t="b">
        <v>0</v>
      </c>
      <c r="M1733" t="b">
        <v>0</v>
      </c>
      <c r="N1733" t="b">
        <v>0</v>
      </c>
      <c r="O1733">
        <v>17</v>
      </c>
      <c r="P1733">
        <v>10</v>
      </c>
      <c r="Q1733" s="2">
        <v>0.05</v>
      </c>
      <c r="R1733" s="2">
        <v>0</v>
      </c>
      <c r="S1733" s="2">
        <v>0</v>
      </c>
      <c r="T1733">
        <f t="shared" si="108"/>
        <v>0.4</v>
      </c>
      <c r="U1733">
        <f t="shared" si="109"/>
        <v>6.6</v>
      </c>
      <c r="V1733">
        <f t="shared" si="110"/>
        <v>0.71348450000000008</v>
      </c>
      <c r="W1733">
        <f t="shared" si="111"/>
        <v>2.0597195749999999</v>
      </c>
    </row>
    <row r="1734" spans="1:23" x14ac:dyDescent="0.25">
      <c r="A1734" t="s">
        <v>6136</v>
      </c>
      <c r="B1734" s="1">
        <v>43096</v>
      </c>
      <c r="C1734" t="s">
        <v>6137</v>
      </c>
      <c r="D1734" t="s">
        <v>214</v>
      </c>
      <c r="E1734" t="s">
        <v>6138</v>
      </c>
      <c r="F1734" s="1">
        <v>43087</v>
      </c>
      <c r="G1734">
        <v>1</v>
      </c>
      <c r="H1734">
        <v>357439</v>
      </c>
      <c r="I1734">
        <v>22088</v>
      </c>
      <c r="J1734">
        <v>826</v>
      </c>
      <c r="K1734">
        <v>1755</v>
      </c>
      <c r="L1734" t="b">
        <v>0</v>
      </c>
      <c r="M1734" t="b">
        <v>0</v>
      </c>
      <c r="N1734" t="b">
        <v>0</v>
      </c>
      <c r="O1734">
        <v>9</v>
      </c>
      <c r="P1734">
        <v>9</v>
      </c>
      <c r="Q1734" s="2">
        <v>0.06</v>
      </c>
      <c r="R1734" s="2">
        <v>0</v>
      </c>
      <c r="S1734" s="2">
        <v>0</v>
      </c>
      <c r="T1734">
        <f t="shared" si="108"/>
        <v>0.4</v>
      </c>
      <c r="U1734">
        <f t="shared" si="109"/>
        <v>7.2</v>
      </c>
      <c r="V1734">
        <f t="shared" si="110"/>
        <v>0.77871950000000001</v>
      </c>
      <c r="W1734">
        <f t="shared" si="111"/>
        <v>2.2325518249999998</v>
      </c>
    </row>
    <row r="1735" spans="1:23" x14ac:dyDescent="0.25">
      <c r="A1735" t="s">
        <v>6139</v>
      </c>
      <c r="B1735" s="1">
        <v>43108</v>
      </c>
      <c r="C1735" t="s">
        <v>6140</v>
      </c>
      <c r="D1735" t="s">
        <v>1114</v>
      </c>
      <c r="E1735" t="s">
        <v>6141</v>
      </c>
      <c r="F1735" s="1">
        <v>43104</v>
      </c>
      <c r="G1735">
        <v>1</v>
      </c>
      <c r="H1735">
        <v>94683</v>
      </c>
      <c r="I1735">
        <v>440</v>
      </c>
      <c r="J1735">
        <v>899</v>
      </c>
      <c r="K1735">
        <v>1023</v>
      </c>
      <c r="L1735" t="b">
        <v>0</v>
      </c>
      <c r="M1735" t="b">
        <v>0</v>
      </c>
      <c r="N1735" t="b">
        <v>0</v>
      </c>
      <c r="O1735">
        <v>4</v>
      </c>
      <c r="P1735">
        <v>4</v>
      </c>
      <c r="Q1735" s="2">
        <v>0</v>
      </c>
      <c r="R1735" s="2">
        <v>-0.01</v>
      </c>
      <c r="S1735" s="2">
        <v>0.01</v>
      </c>
      <c r="T1735">
        <f t="shared" si="108"/>
        <v>0.4</v>
      </c>
      <c r="U1735">
        <f t="shared" si="109"/>
        <v>3.2</v>
      </c>
      <c r="V1735">
        <f t="shared" si="110"/>
        <v>0.14734150000000001</v>
      </c>
      <c r="W1735">
        <f t="shared" si="111"/>
        <v>1.0115695250000001</v>
      </c>
    </row>
    <row r="1736" spans="1:23" x14ac:dyDescent="0.25">
      <c r="A1736" t="s">
        <v>6142</v>
      </c>
      <c r="B1736" s="1">
        <v>43058</v>
      </c>
      <c r="C1736" t="s">
        <v>6143</v>
      </c>
      <c r="D1736" t="s">
        <v>1310</v>
      </c>
      <c r="E1736" t="s">
        <v>6144</v>
      </c>
      <c r="F1736" s="1">
        <v>43051</v>
      </c>
      <c r="G1736">
        <v>1</v>
      </c>
      <c r="H1736">
        <v>2819118</v>
      </c>
      <c r="I1736">
        <v>153395</v>
      </c>
      <c r="J1736">
        <v>2416</v>
      </c>
      <c r="K1736">
        <v>20573</v>
      </c>
      <c r="L1736" t="b">
        <v>0</v>
      </c>
      <c r="M1736" t="b">
        <v>0</v>
      </c>
      <c r="N1736" t="b">
        <v>0</v>
      </c>
      <c r="O1736">
        <v>7</v>
      </c>
      <c r="P1736">
        <v>6</v>
      </c>
      <c r="Q1736" s="2">
        <v>0.05</v>
      </c>
      <c r="R1736" s="2">
        <v>0</v>
      </c>
      <c r="S1736" s="2">
        <v>0.01</v>
      </c>
      <c r="T1736">
        <f t="shared" si="108"/>
        <v>0.4</v>
      </c>
      <c r="U1736">
        <f t="shared" si="109"/>
        <v>4.6000000000000005</v>
      </c>
      <c r="V1736">
        <f t="shared" si="110"/>
        <v>2.1595590000000002</v>
      </c>
      <c r="W1736">
        <f t="shared" si="111"/>
        <v>2.06584565</v>
      </c>
    </row>
    <row r="1737" spans="1:23" x14ac:dyDescent="0.25">
      <c r="A1737" t="s">
        <v>6145</v>
      </c>
      <c r="B1737" s="1">
        <v>43167</v>
      </c>
      <c r="C1737" t="s">
        <v>6146</v>
      </c>
      <c r="D1737" t="s">
        <v>579</v>
      </c>
      <c r="E1737" t="s">
        <v>6147</v>
      </c>
      <c r="F1737" s="1">
        <v>43158</v>
      </c>
      <c r="G1737">
        <v>1</v>
      </c>
      <c r="H1737">
        <v>297405</v>
      </c>
      <c r="I1737">
        <v>4641</v>
      </c>
      <c r="J1737">
        <v>397</v>
      </c>
      <c r="K1737">
        <v>616</v>
      </c>
      <c r="L1737" t="b">
        <v>0</v>
      </c>
      <c r="M1737" t="b">
        <v>0</v>
      </c>
      <c r="N1737" t="b">
        <v>0</v>
      </c>
      <c r="O1737">
        <v>9</v>
      </c>
      <c r="P1737">
        <v>9</v>
      </c>
      <c r="Q1737" s="2">
        <v>0.02</v>
      </c>
      <c r="R1737" s="2">
        <v>0</v>
      </c>
      <c r="S1737" s="2">
        <v>0</v>
      </c>
      <c r="T1737">
        <f t="shared" si="108"/>
        <v>0.4</v>
      </c>
      <c r="U1737">
        <f t="shared" si="109"/>
        <v>7.2</v>
      </c>
      <c r="V1737">
        <f t="shared" si="110"/>
        <v>0.34870250000000003</v>
      </c>
      <c r="W1737">
        <f t="shared" si="111"/>
        <v>2.0820458749999999</v>
      </c>
    </row>
    <row r="1738" spans="1:23" x14ac:dyDescent="0.25">
      <c r="A1738" t="s">
        <v>6148</v>
      </c>
      <c r="B1738" s="1">
        <v>43128</v>
      </c>
      <c r="C1738" t="s">
        <v>6149</v>
      </c>
      <c r="D1738" t="s">
        <v>2472</v>
      </c>
      <c r="E1738" t="s">
        <v>6150</v>
      </c>
      <c r="F1738" s="1">
        <v>43122</v>
      </c>
      <c r="G1738">
        <v>1</v>
      </c>
      <c r="H1738">
        <v>992396</v>
      </c>
      <c r="I1738">
        <v>54016</v>
      </c>
      <c r="J1738">
        <v>1648</v>
      </c>
      <c r="K1738">
        <v>494</v>
      </c>
      <c r="L1738" t="b">
        <v>0</v>
      </c>
      <c r="M1738" t="b">
        <v>0</v>
      </c>
      <c r="N1738" t="b">
        <v>0</v>
      </c>
      <c r="O1738">
        <v>6</v>
      </c>
      <c r="P1738">
        <v>5</v>
      </c>
      <c r="Q1738" s="2">
        <v>0.05</v>
      </c>
      <c r="R1738" s="2">
        <v>0</v>
      </c>
      <c r="S1738" s="2">
        <v>0</v>
      </c>
      <c r="T1738">
        <f t="shared" si="108"/>
        <v>0.4</v>
      </c>
      <c r="U1738">
        <f t="shared" si="109"/>
        <v>3.8</v>
      </c>
      <c r="V1738">
        <f t="shared" si="110"/>
        <v>0.99619800000000014</v>
      </c>
      <c r="W1738">
        <f t="shared" si="111"/>
        <v>1.4586692999999999</v>
      </c>
    </row>
    <row r="1739" spans="1:23" x14ac:dyDescent="0.25">
      <c r="A1739" t="s">
        <v>6151</v>
      </c>
      <c r="B1739" s="1">
        <v>43160</v>
      </c>
      <c r="C1739" t="s">
        <v>6152</v>
      </c>
      <c r="D1739" t="s">
        <v>715</v>
      </c>
      <c r="E1739" t="s">
        <v>6153</v>
      </c>
      <c r="F1739" s="1">
        <v>43154</v>
      </c>
      <c r="G1739">
        <v>1</v>
      </c>
      <c r="H1739">
        <v>711676</v>
      </c>
      <c r="I1739">
        <v>4667</v>
      </c>
      <c r="J1739">
        <v>1376</v>
      </c>
      <c r="K1739">
        <v>1845</v>
      </c>
      <c r="L1739" t="b">
        <v>0</v>
      </c>
      <c r="M1739" t="b">
        <v>0</v>
      </c>
      <c r="N1739" t="b">
        <v>0</v>
      </c>
      <c r="O1739">
        <v>6</v>
      </c>
      <c r="P1739">
        <v>6</v>
      </c>
      <c r="Q1739" s="2">
        <v>0.01</v>
      </c>
      <c r="R1739" s="2">
        <v>0</v>
      </c>
      <c r="S1739" s="2">
        <v>0</v>
      </c>
      <c r="T1739">
        <f t="shared" si="108"/>
        <v>0.4</v>
      </c>
      <c r="U1739">
        <f t="shared" si="109"/>
        <v>4.8000000000000007</v>
      </c>
      <c r="V1739">
        <f t="shared" si="110"/>
        <v>0.45583799999999997</v>
      </c>
      <c r="W1739">
        <f t="shared" si="111"/>
        <v>1.5195433000000003</v>
      </c>
    </row>
    <row r="1740" spans="1:23" x14ac:dyDescent="0.25">
      <c r="A1740" t="s">
        <v>6154</v>
      </c>
      <c r="B1740" s="1">
        <v>43118</v>
      </c>
      <c r="C1740" t="s">
        <v>6155</v>
      </c>
      <c r="D1740" t="s">
        <v>61</v>
      </c>
      <c r="E1740" t="s">
        <v>6156</v>
      </c>
      <c r="F1740" s="1">
        <v>43116</v>
      </c>
      <c r="G1740">
        <v>1</v>
      </c>
      <c r="H1740">
        <v>94432</v>
      </c>
      <c r="I1740">
        <v>4057</v>
      </c>
      <c r="J1740">
        <v>37</v>
      </c>
      <c r="K1740">
        <v>293</v>
      </c>
      <c r="L1740" t="b">
        <v>0</v>
      </c>
      <c r="M1740" t="b">
        <v>0</v>
      </c>
      <c r="N1740" t="b">
        <v>0</v>
      </c>
      <c r="O1740">
        <v>2</v>
      </c>
      <c r="P1740">
        <v>1</v>
      </c>
      <c r="Q1740" s="2">
        <v>0.04</v>
      </c>
      <c r="R1740" s="2">
        <v>0</v>
      </c>
      <c r="S1740" s="2">
        <v>0</v>
      </c>
      <c r="T1740">
        <f t="shared" si="108"/>
        <v>0.4</v>
      </c>
      <c r="U1740">
        <f t="shared" si="109"/>
        <v>0.60000000000000009</v>
      </c>
      <c r="V1740">
        <f t="shared" si="110"/>
        <v>0.447216</v>
      </c>
      <c r="W1740">
        <f t="shared" si="111"/>
        <v>0.46652560000000004</v>
      </c>
    </row>
    <row r="1741" spans="1:23" x14ac:dyDescent="0.25">
      <c r="A1741" t="s">
        <v>6157</v>
      </c>
      <c r="B1741" s="1">
        <v>43132</v>
      </c>
      <c r="C1741" t="s">
        <v>6158</v>
      </c>
      <c r="D1741" t="s">
        <v>481</v>
      </c>
      <c r="E1741" t="s">
        <v>6159</v>
      </c>
      <c r="F1741" s="1">
        <v>43126</v>
      </c>
      <c r="G1741">
        <v>1</v>
      </c>
      <c r="H1741">
        <v>252729</v>
      </c>
      <c r="I1741">
        <v>7472</v>
      </c>
      <c r="J1741">
        <v>56</v>
      </c>
      <c r="K1741">
        <v>1462</v>
      </c>
      <c r="L1741" t="b">
        <v>0</v>
      </c>
      <c r="M1741" t="b">
        <v>0</v>
      </c>
      <c r="N1741" t="b">
        <v>0</v>
      </c>
      <c r="O1741">
        <v>6</v>
      </c>
      <c r="P1741">
        <v>1</v>
      </c>
      <c r="Q1741" s="2">
        <v>0.03</v>
      </c>
      <c r="R1741" s="2">
        <v>0</v>
      </c>
      <c r="S1741" s="2">
        <v>0.01</v>
      </c>
      <c r="T1741">
        <f t="shared" si="108"/>
        <v>0.4</v>
      </c>
      <c r="U1741">
        <f t="shared" si="109"/>
        <v>-0.19999999999999996</v>
      </c>
      <c r="V1741">
        <f t="shared" si="110"/>
        <v>0.67636450000000004</v>
      </c>
      <c r="W1741">
        <f t="shared" si="111"/>
        <v>0.34672757500000007</v>
      </c>
    </row>
    <row r="1742" spans="1:23" x14ac:dyDescent="0.25">
      <c r="A1742" t="s">
        <v>6160</v>
      </c>
      <c r="B1742" s="1">
        <v>43181</v>
      </c>
      <c r="C1742" t="s">
        <v>6161</v>
      </c>
      <c r="D1742" t="s">
        <v>2275</v>
      </c>
      <c r="E1742" t="s">
        <v>6162</v>
      </c>
      <c r="F1742" s="1">
        <v>43167</v>
      </c>
      <c r="G1742">
        <v>1</v>
      </c>
      <c r="H1742">
        <v>218903</v>
      </c>
      <c r="I1742">
        <v>6122</v>
      </c>
      <c r="J1742">
        <v>621</v>
      </c>
      <c r="K1742">
        <v>947</v>
      </c>
      <c r="L1742" t="b">
        <v>0</v>
      </c>
      <c r="M1742" t="b">
        <v>0</v>
      </c>
      <c r="N1742" t="b">
        <v>0</v>
      </c>
      <c r="O1742">
        <v>14</v>
      </c>
      <c r="P1742">
        <v>14</v>
      </c>
      <c r="Q1742" s="2">
        <v>0.03</v>
      </c>
      <c r="R1742" s="2">
        <v>0</v>
      </c>
      <c r="S1742" s="2">
        <v>0</v>
      </c>
      <c r="T1742">
        <f t="shared" si="108"/>
        <v>0.4</v>
      </c>
      <c r="U1742">
        <f t="shared" si="109"/>
        <v>11.200000000000001</v>
      </c>
      <c r="V1742">
        <f t="shared" si="110"/>
        <v>0.40945149999999997</v>
      </c>
      <c r="W1742">
        <f t="shared" si="111"/>
        <v>3.1033080250000005</v>
      </c>
    </row>
    <row r="1743" spans="1:23" x14ac:dyDescent="0.25">
      <c r="A1743" t="s">
        <v>6163</v>
      </c>
      <c r="B1743" s="1">
        <v>43244</v>
      </c>
      <c r="C1743" t="s">
        <v>6164</v>
      </c>
      <c r="D1743" t="s">
        <v>6165</v>
      </c>
      <c r="E1743" t="s">
        <v>6166</v>
      </c>
      <c r="F1743" s="1">
        <v>43222</v>
      </c>
      <c r="G1743">
        <v>1</v>
      </c>
      <c r="H1743">
        <v>1861355</v>
      </c>
      <c r="I1743">
        <v>31576</v>
      </c>
      <c r="J1743">
        <v>647</v>
      </c>
      <c r="K1743">
        <v>1037</v>
      </c>
      <c r="L1743" t="b">
        <v>0</v>
      </c>
      <c r="M1743" t="b">
        <v>0</v>
      </c>
      <c r="N1743" t="b">
        <v>0</v>
      </c>
      <c r="O1743">
        <v>22</v>
      </c>
      <c r="P1743">
        <v>14</v>
      </c>
      <c r="Q1743" s="2">
        <v>0.02</v>
      </c>
      <c r="R1743" s="2">
        <v>0</v>
      </c>
      <c r="S1743" s="2">
        <v>0</v>
      </c>
      <c r="T1743">
        <f t="shared" si="108"/>
        <v>0.4</v>
      </c>
      <c r="U1743">
        <f t="shared" si="109"/>
        <v>9.6000000000000014</v>
      </c>
      <c r="V1743">
        <f t="shared" si="110"/>
        <v>1.1306775</v>
      </c>
      <c r="W1743">
        <f t="shared" si="111"/>
        <v>2.9557371250000006</v>
      </c>
    </row>
    <row r="1744" spans="1:23" x14ac:dyDescent="0.25">
      <c r="A1744" t="s">
        <v>6167</v>
      </c>
      <c r="B1744" s="1">
        <v>43155</v>
      </c>
      <c r="C1744" t="s">
        <v>6168</v>
      </c>
      <c r="D1744" t="s">
        <v>3483</v>
      </c>
      <c r="E1744" t="s">
        <v>6169</v>
      </c>
      <c r="F1744" s="1">
        <v>43147</v>
      </c>
      <c r="G1744">
        <v>1</v>
      </c>
      <c r="H1744">
        <v>565798</v>
      </c>
      <c r="I1744">
        <v>14884</v>
      </c>
      <c r="J1744">
        <v>653</v>
      </c>
      <c r="K1744">
        <v>608</v>
      </c>
      <c r="L1744" t="b">
        <v>0</v>
      </c>
      <c r="M1744" t="b">
        <v>0</v>
      </c>
      <c r="N1744" t="b">
        <v>0</v>
      </c>
      <c r="O1744">
        <v>8</v>
      </c>
      <c r="P1744">
        <v>8</v>
      </c>
      <c r="Q1744" s="2">
        <v>0.03</v>
      </c>
      <c r="R1744" s="2">
        <v>0</v>
      </c>
      <c r="S1744" s="2">
        <v>0</v>
      </c>
      <c r="T1744">
        <f t="shared" si="108"/>
        <v>0.4</v>
      </c>
      <c r="U1744">
        <f t="shared" si="109"/>
        <v>6.4</v>
      </c>
      <c r="V1744">
        <f t="shared" si="110"/>
        <v>0.58289900000000006</v>
      </c>
      <c r="W1744">
        <f t="shared" si="111"/>
        <v>1.9640146500000002</v>
      </c>
    </row>
    <row r="1745" spans="1:23" x14ac:dyDescent="0.25">
      <c r="A1745" t="s">
        <v>6170</v>
      </c>
      <c r="B1745" s="1">
        <v>43197</v>
      </c>
      <c r="C1745" t="s">
        <v>6171</v>
      </c>
      <c r="D1745" t="s">
        <v>328</v>
      </c>
      <c r="E1745" t="s">
        <v>6172</v>
      </c>
      <c r="F1745" s="1">
        <v>43188</v>
      </c>
      <c r="G1745">
        <v>1</v>
      </c>
      <c r="H1745">
        <v>330372</v>
      </c>
      <c r="I1745">
        <v>12877</v>
      </c>
      <c r="J1745">
        <v>423</v>
      </c>
      <c r="K1745">
        <v>5486</v>
      </c>
      <c r="L1745" t="b">
        <v>0</v>
      </c>
      <c r="M1745" t="b">
        <v>0</v>
      </c>
      <c r="N1745" t="b">
        <v>0</v>
      </c>
      <c r="O1745">
        <v>9</v>
      </c>
      <c r="P1745">
        <v>5</v>
      </c>
      <c r="Q1745" s="2">
        <v>0.04</v>
      </c>
      <c r="R1745" s="2">
        <v>0</v>
      </c>
      <c r="S1745" s="2">
        <v>0.02</v>
      </c>
      <c r="T1745">
        <f t="shared" si="108"/>
        <v>0.4</v>
      </c>
      <c r="U1745">
        <f t="shared" si="109"/>
        <v>3.2</v>
      </c>
      <c r="V1745">
        <f t="shared" si="110"/>
        <v>1.065186</v>
      </c>
      <c r="W1745">
        <f t="shared" si="111"/>
        <v>1.3328150999999999</v>
      </c>
    </row>
    <row r="1746" spans="1:23" x14ac:dyDescent="0.25">
      <c r="A1746" t="s">
        <v>6173</v>
      </c>
      <c r="B1746" s="1">
        <v>43232</v>
      </c>
      <c r="C1746" t="s">
        <v>6174</v>
      </c>
      <c r="D1746" t="s">
        <v>218</v>
      </c>
      <c r="E1746" t="s">
        <v>6175</v>
      </c>
      <c r="F1746" s="1">
        <v>43216</v>
      </c>
      <c r="G1746">
        <v>1</v>
      </c>
      <c r="H1746">
        <v>538587</v>
      </c>
      <c r="I1746">
        <v>4815</v>
      </c>
      <c r="J1746">
        <v>278</v>
      </c>
      <c r="K1746">
        <v>808</v>
      </c>
      <c r="L1746" t="b">
        <v>0</v>
      </c>
      <c r="M1746" t="b">
        <v>0</v>
      </c>
      <c r="N1746" t="b">
        <v>0</v>
      </c>
      <c r="O1746">
        <v>16</v>
      </c>
      <c r="P1746">
        <v>13</v>
      </c>
      <c r="Q1746" s="2">
        <v>0.01</v>
      </c>
      <c r="R1746" s="2">
        <v>0</v>
      </c>
      <c r="S1746" s="2">
        <v>0</v>
      </c>
      <c r="T1746">
        <f t="shared" si="108"/>
        <v>0.4</v>
      </c>
      <c r="U1746">
        <f t="shared" si="109"/>
        <v>9.8000000000000007</v>
      </c>
      <c r="V1746">
        <f t="shared" si="110"/>
        <v>0.36929349999999994</v>
      </c>
      <c r="W1746">
        <f t="shared" si="111"/>
        <v>2.7392527250000005</v>
      </c>
    </row>
    <row r="1747" spans="1:23" x14ac:dyDescent="0.25">
      <c r="A1747" t="s">
        <v>6176</v>
      </c>
      <c r="B1747" s="1">
        <v>43114</v>
      </c>
      <c r="C1747" t="s">
        <v>6177</v>
      </c>
      <c r="D1747" t="s">
        <v>125</v>
      </c>
      <c r="E1747" t="s">
        <v>6178</v>
      </c>
      <c r="F1747" s="1">
        <v>43112</v>
      </c>
      <c r="G1747">
        <v>1</v>
      </c>
      <c r="H1747">
        <v>176914</v>
      </c>
      <c r="I1747">
        <v>1853</v>
      </c>
      <c r="J1747">
        <v>201</v>
      </c>
      <c r="K1747">
        <v>245</v>
      </c>
      <c r="L1747" t="b">
        <v>0</v>
      </c>
      <c r="M1747" t="b">
        <v>0</v>
      </c>
      <c r="N1747" t="b">
        <v>0</v>
      </c>
      <c r="O1747">
        <v>2</v>
      </c>
      <c r="P1747">
        <v>2</v>
      </c>
      <c r="Q1747" s="2">
        <v>0.01</v>
      </c>
      <c r="R1747" s="2">
        <v>0</v>
      </c>
      <c r="S1747" s="2">
        <v>0</v>
      </c>
      <c r="T1747">
        <f t="shared" si="108"/>
        <v>0.4</v>
      </c>
      <c r="U1747">
        <f t="shared" si="109"/>
        <v>1.6</v>
      </c>
      <c r="V1747">
        <f t="shared" si="110"/>
        <v>0.18845699999999999</v>
      </c>
      <c r="W1747">
        <f t="shared" si="111"/>
        <v>0.62595995000000004</v>
      </c>
    </row>
    <row r="1748" spans="1:23" x14ac:dyDescent="0.25">
      <c r="A1748" t="s">
        <v>6179</v>
      </c>
      <c r="B1748" s="1">
        <v>43122</v>
      </c>
      <c r="C1748" t="s">
        <v>6180</v>
      </c>
      <c r="D1748" t="s">
        <v>1213</v>
      </c>
      <c r="E1748" t="s">
        <v>6181</v>
      </c>
      <c r="F1748" s="1">
        <v>43120</v>
      </c>
      <c r="G1748">
        <v>1</v>
      </c>
      <c r="H1748">
        <v>167556</v>
      </c>
      <c r="I1748">
        <v>2887</v>
      </c>
      <c r="J1748">
        <v>260</v>
      </c>
      <c r="K1748">
        <v>1424</v>
      </c>
      <c r="L1748" t="b">
        <v>0</v>
      </c>
      <c r="M1748" t="b">
        <v>0</v>
      </c>
      <c r="N1748" t="b">
        <v>0</v>
      </c>
      <c r="O1748">
        <v>2</v>
      </c>
      <c r="P1748">
        <v>2</v>
      </c>
      <c r="Q1748" s="2">
        <v>0.02</v>
      </c>
      <c r="R1748" s="2">
        <v>0</v>
      </c>
      <c r="S1748" s="2">
        <v>0.01</v>
      </c>
      <c r="T1748">
        <f t="shared" si="108"/>
        <v>0.4</v>
      </c>
      <c r="U1748">
        <f t="shared" si="109"/>
        <v>1.6</v>
      </c>
      <c r="V1748">
        <f t="shared" si="110"/>
        <v>0.53377799999999997</v>
      </c>
      <c r="W1748">
        <f t="shared" si="111"/>
        <v>0.74682230000000005</v>
      </c>
    </row>
    <row r="1749" spans="1:23" x14ac:dyDescent="0.25">
      <c r="A1749" t="s">
        <v>6182</v>
      </c>
      <c r="B1749" s="1">
        <v>43139</v>
      </c>
      <c r="C1749" t="s">
        <v>6183</v>
      </c>
      <c r="D1749" t="s">
        <v>605</v>
      </c>
      <c r="E1749" t="s">
        <v>6184</v>
      </c>
      <c r="F1749" s="1">
        <v>43137</v>
      </c>
      <c r="G1749">
        <v>1</v>
      </c>
      <c r="H1749">
        <v>240187</v>
      </c>
      <c r="I1749">
        <v>1550</v>
      </c>
      <c r="J1749">
        <v>132</v>
      </c>
      <c r="K1749">
        <v>220</v>
      </c>
      <c r="L1749" t="b">
        <v>0</v>
      </c>
      <c r="M1749" t="b">
        <v>0</v>
      </c>
      <c r="N1749" t="b">
        <v>0</v>
      </c>
      <c r="O1749">
        <v>2</v>
      </c>
      <c r="P1749">
        <v>2</v>
      </c>
      <c r="Q1749" s="2">
        <v>0.01</v>
      </c>
      <c r="R1749" s="2">
        <v>0</v>
      </c>
      <c r="S1749" s="2">
        <v>0</v>
      </c>
      <c r="T1749">
        <f t="shared" si="108"/>
        <v>0.4</v>
      </c>
      <c r="U1749">
        <f t="shared" si="109"/>
        <v>1.6</v>
      </c>
      <c r="V1749">
        <f t="shared" si="110"/>
        <v>0.2200935</v>
      </c>
      <c r="W1749">
        <f t="shared" si="111"/>
        <v>0.63703272500000008</v>
      </c>
    </row>
    <row r="1750" spans="1:23" x14ac:dyDescent="0.25">
      <c r="A1750" t="s">
        <v>6185</v>
      </c>
      <c r="B1750" s="1">
        <v>43265</v>
      </c>
      <c r="C1750" t="s">
        <v>6186</v>
      </c>
      <c r="D1750" t="s">
        <v>2196</v>
      </c>
      <c r="E1750" t="s">
        <v>6187</v>
      </c>
      <c r="F1750" s="1">
        <v>43238</v>
      </c>
      <c r="G1750">
        <v>1</v>
      </c>
      <c r="H1750">
        <v>1066451</v>
      </c>
      <c r="I1750">
        <v>48068</v>
      </c>
      <c r="J1750">
        <v>1032</v>
      </c>
      <c r="K1750">
        <v>3992</v>
      </c>
      <c r="L1750" t="b">
        <v>0</v>
      </c>
      <c r="M1750" t="b">
        <v>0</v>
      </c>
      <c r="N1750" t="b">
        <v>0</v>
      </c>
      <c r="O1750">
        <v>27</v>
      </c>
      <c r="P1750">
        <v>26</v>
      </c>
      <c r="Q1750" s="2">
        <v>0.05</v>
      </c>
      <c r="R1750" s="2">
        <v>0</v>
      </c>
      <c r="S1750" s="2">
        <v>0</v>
      </c>
      <c r="T1750">
        <f t="shared" si="108"/>
        <v>0.4</v>
      </c>
      <c r="U1750">
        <f t="shared" si="109"/>
        <v>20.6</v>
      </c>
      <c r="V1750">
        <f t="shared" si="110"/>
        <v>1.0332255000000001</v>
      </c>
      <c r="W1750">
        <f t="shared" si="111"/>
        <v>5.6716289250000003</v>
      </c>
    </row>
    <row r="1751" spans="1:23" x14ac:dyDescent="0.25">
      <c r="A1751" t="s">
        <v>20739</v>
      </c>
      <c r="B1751" s="1">
        <v>43148</v>
      </c>
      <c r="C1751" t="s">
        <v>20740</v>
      </c>
      <c r="D1751" t="s">
        <v>11622</v>
      </c>
      <c r="E1751" t="s">
        <v>20741</v>
      </c>
      <c r="F1751" s="1">
        <v>43137</v>
      </c>
      <c r="G1751">
        <v>1</v>
      </c>
      <c r="H1751">
        <v>1065512</v>
      </c>
      <c r="I1751">
        <v>10604</v>
      </c>
      <c r="J1751">
        <v>1919</v>
      </c>
      <c r="K1751">
        <v>0</v>
      </c>
      <c r="L1751" t="b">
        <v>1</v>
      </c>
      <c r="M1751" t="b">
        <v>0</v>
      </c>
      <c r="N1751" t="b">
        <v>0</v>
      </c>
      <c r="O1751">
        <v>11</v>
      </c>
      <c r="P1751">
        <v>3</v>
      </c>
      <c r="Q1751" s="2">
        <v>0.01</v>
      </c>
      <c r="R1751" s="2">
        <v>0</v>
      </c>
      <c r="S1751" s="2">
        <v>0</v>
      </c>
      <c r="T1751">
        <f t="shared" si="108"/>
        <v>0.4</v>
      </c>
      <c r="U1751">
        <f t="shared" si="109"/>
        <v>0.80000000000000027</v>
      </c>
      <c r="V1751">
        <f t="shared" si="110"/>
        <v>0.63275599999999999</v>
      </c>
      <c r="W1751">
        <f t="shared" si="111"/>
        <v>0.58146460000000011</v>
      </c>
    </row>
    <row r="1752" spans="1:23" x14ac:dyDescent="0.25">
      <c r="A1752" t="s">
        <v>6188</v>
      </c>
      <c r="B1752" s="1">
        <v>43069</v>
      </c>
      <c r="C1752" t="s">
        <v>6189</v>
      </c>
      <c r="D1752" t="s">
        <v>403</v>
      </c>
      <c r="E1752" t="s">
        <v>6190</v>
      </c>
      <c r="F1752" s="1">
        <v>43068</v>
      </c>
      <c r="G1752">
        <v>1</v>
      </c>
      <c r="H1752">
        <v>11042</v>
      </c>
      <c r="I1752">
        <v>551</v>
      </c>
      <c r="J1752">
        <v>158</v>
      </c>
      <c r="K1752">
        <v>139</v>
      </c>
      <c r="L1752" t="b">
        <v>0</v>
      </c>
      <c r="M1752" t="b">
        <v>0</v>
      </c>
      <c r="N1752" t="b">
        <v>0</v>
      </c>
      <c r="O1752">
        <v>1</v>
      </c>
      <c r="P1752">
        <v>1</v>
      </c>
      <c r="Q1752" s="2">
        <v>0.05</v>
      </c>
      <c r="R1752" s="2">
        <v>-0.01</v>
      </c>
      <c r="S1752" s="2">
        <v>0.01</v>
      </c>
      <c r="T1752">
        <f t="shared" si="108"/>
        <v>0.4</v>
      </c>
      <c r="U1752">
        <f t="shared" si="109"/>
        <v>0.8</v>
      </c>
      <c r="V1752">
        <f t="shared" si="110"/>
        <v>0.60552100000000009</v>
      </c>
      <c r="W1752">
        <f t="shared" si="111"/>
        <v>0.57193235000000009</v>
      </c>
    </row>
    <row r="1753" spans="1:23" x14ac:dyDescent="0.25">
      <c r="A1753" t="s">
        <v>6191</v>
      </c>
      <c r="B1753" s="1">
        <v>43116</v>
      </c>
      <c r="C1753" t="s">
        <v>6192</v>
      </c>
      <c r="D1753" t="s">
        <v>6193</v>
      </c>
      <c r="E1753" t="s">
        <v>6194</v>
      </c>
      <c r="F1753" s="1">
        <v>43110</v>
      </c>
      <c r="G1753">
        <v>1</v>
      </c>
      <c r="H1753">
        <v>348783</v>
      </c>
      <c r="I1753">
        <v>17791</v>
      </c>
      <c r="J1753">
        <v>384</v>
      </c>
      <c r="K1753">
        <v>1151</v>
      </c>
      <c r="L1753" t="b">
        <v>0</v>
      </c>
      <c r="M1753" t="b">
        <v>0</v>
      </c>
      <c r="N1753" t="b">
        <v>0</v>
      </c>
      <c r="O1753">
        <v>6</v>
      </c>
      <c r="P1753">
        <v>5</v>
      </c>
      <c r="Q1753" s="2">
        <v>0.05</v>
      </c>
      <c r="R1753" s="2">
        <v>0</v>
      </c>
      <c r="S1753" s="2">
        <v>0</v>
      </c>
      <c r="T1753">
        <f t="shared" si="108"/>
        <v>0.4</v>
      </c>
      <c r="U1753">
        <f t="shared" si="109"/>
        <v>3.8</v>
      </c>
      <c r="V1753">
        <f t="shared" si="110"/>
        <v>0.67439150000000014</v>
      </c>
      <c r="W1753">
        <f t="shared" si="111"/>
        <v>1.346037025</v>
      </c>
    </row>
    <row r="1754" spans="1:23" x14ac:dyDescent="0.25">
      <c r="A1754" t="s">
        <v>6195</v>
      </c>
      <c r="B1754" s="1">
        <v>43151</v>
      </c>
      <c r="C1754" t="s">
        <v>6196</v>
      </c>
      <c r="D1754" t="s">
        <v>2343</v>
      </c>
      <c r="E1754" t="s">
        <v>6197</v>
      </c>
      <c r="F1754" s="1">
        <v>43145</v>
      </c>
      <c r="G1754">
        <v>1</v>
      </c>
      <c r="H1754">
        <v>2591777</v>
      </c>
      <c r="I1754">
        <v>12534</v>
      </c>
      <c r="J1754">
        <v>1502</v>
      </c>
      <c r="K1754">
        <v>12451</v>
      </c>
      <c r="L1754" t="b">
        <v>0</v>
      </c>
      <c r="M1754" t="b">
        <v>0</v>
      </c>
      <c r="N1754" t="b">
        <v>0</v>
      </c>
      <c r="O1754">
        <v>6</v>
      </c>
      <c r="P1754">
        <v>6</v>
      </c>
      <c r="Q1754" s="2">
        <v>0</v>
      </c>
      <c r="R1754" s="2">
        <v>0</v>
      </c>
      <c r="S1754" s="2">
        <v>0</v>
      </c>
      <c r="T1754">
        <f t="shared" si="108"/>
        <v>0.4</v>
      </c>
      <c r="U1754">
        <f t="shared" si="109"/>
        <v>4.8000000000000007</v>
      </c>
      <c r="V1754">
        <f t="shared" si="110"/>
        <v>1.2958885</v>
      </c>
      <c r="W1754">
        <f t="shared" si="111"/>
        <v>1.8135609750000004</v>
      </c>
    </row>
    <row r="1755" spans="1:23" x14ac:dyDescent="0.25">
      <c r="A1755" t="s">
        <v>6198</v>
      </c>
      <c r="B1755" s="1">
        <v>43091</v>
      </c>
      <c r="C1755" t="s">
        <v>6199</v>
      </c>
      <c r="D1755" t="s">
        <v>749</v>
      </c>
      <c r="E1755" t="s">
        <v>6200</v>
      </c>
      <c r="F1755" s="1">
        <v>43083</v>
      </c>
      <c r="G1755">
        <v>1</v>
      </c>
      <c r="H1755">
        <v>3601697</v>
      </c>
      <c r="I1755">
        <v>112597</v>
      </c>
      <c r="J1755">
        <v>4090</v>
      </c>
      <c r="K1755">
        <v>8345</v>
      </c>
      <c r="L1755" t="b">
        <v>0</v>
      </c>
      <c r="M1755" t="b">
        <v>0</v>
      </c>
      <c r="N1755" t="b">
        <v>0</v>
      </c>
      <c r="O1755">
        <v>8</v>
      </c>
      <c r="P1755">
        <v>7</v>
      </c>
      <c r="Q1755" s="2">
        <v>0.03</v>
      </c>
      <c r="R1755" s="2">
        <v>0</v>
      </c>
      <c r="S1755" s="2">
        <v>0</v>
      </c>
      <c r="T1755">
        <f t="shared" si="108"/>
        <v>0.4</v>
      </c>
      <c r="U1755">
        <f t="shared" si="109"/>
        <v>5.4</v>
      </c>
      <c r="V1755">
        <f t="shared" si="110"/>
        <v>2.1008484999999997</v>
      </c>
      <c r="W1755">
        <f t="shared" si="111"/>
        <v>2.245296975</v>
      </c>
    </row>
    <row r="1756" spans="1:23" x14ac:dyDescent="0.25">
      <c r="A1756" t="s">
        <v>6201</v>
      </c>
      <c r="B1756" s="1">
        <v>43065</v>
      </c>
      <c r="C1756" t="s">
        <v>6202</v>
      </c>
      <c r="D1756" t="s">
        <v>2908</v>
      </c>
      <c r="E1756" t="s">
        <v>6203</v>
      </c>
      <c r="F1756" s="1">
        <v>43057</v>
      </c>
      <c r="G1756">
        <v>1</v>
      </c>
      <c r="H1756">
        <v>357054</v>
      </c>
      <c r="I1756">
        <v>11333</v>
      </c>
      <c r="J1756">
        <v>522</v>
      </c>
      <c r="K1756">
        <v>527</v>
      </c>
      <c r="L1756" t="b">
        <v>0</v>
      </c>
      <c r="M1756" t="b">
        <v>0</v>
      </c>
      <c r="N1756" t="b">
        <v>0</v>
      </c>
      <c r="O1756">
        <v>8</v>
      </c>
      <c r="P1756">
        <v>8</v>
      </c>
      <c r="Q1756" s="2">
        <v>0.03</v>
      </c>
      <c r="R1756" s="2">
        <v>0</v>
      </c>
      <c r="S1756" s="2">
        <v>0</v>
      </c>
      <c r="T1756">
        <f t="shared" si="108"/>
        <v>0.4</v>
      </c>
      <c r="U1756">
        <f t="shared" si="109"/>
        <v>6.4</v>
      </c>
      <c r="V1756">
        <f t="shared" si="110"/>
        <v>0.47852699999999998</v>
      </c>
      <c r="W1756">
        <f t="shared" si="111"/>
        <v>1.9274844500000001</v>
      </c>
    </row>
    <row r="1757" spans="1:23" x14ac:dyDescent="0.25">
      <c r="A1757" t="s">
        <v>6204</v>
      </c>
      <c r="B1757" s="1">
        <v>43075</v>
      </c>
      <c r="C1757" t="s">
        <v>6205</v>
      </c>
      <c r="D1757" t="s">
        <v>6206</v>
      </c>
      <c r="E1757" t="s">
        <v>6207</v>
      </c>
      <c r="F1757" s="1">
        <v>43067</v>
      </c>
      <c r="G1757">
        <v>1</v>
      </c>
      <c r="H1757">
        <v>938879</v>
      </c>
      <c r="I1757">
        <v>16862</v>
      </c>
      <c r="J1757">
        <v>712</v>
      </c>
      <c r="K1757">
        <v>412</v>
      </c>
      <c r="L1757" t="b">
        <v>0</v>
      </c>
      <c r="M1757" t="b">
        <v>0</v>
      </c>
      <c r="N1757" t="b">
        <v>0</v>
      </c>
      <c r="O1757">
        <v>8</v>
      </c>
      <c r="P1757">
        <v>8</v>
      </c>
      <c r="Q1757" s="2">
        <v>0.02</v>
      </c>
      <c r="R1757" s="2">
        <v>0</v>
      </c>
      <c r="S1757" s="2">
        <v>0</v>
      </c>
      <c r="T1757">
        <f t="shared" si="108"/>
        <v>0.4</v>
      </c>
      <c r="U1757">
        <f t="shared" si="109"/>
        <v>6.4</v>
      </c>
      <c r="V1757">
        <f t="shared" si="110"/>
        <v>0.66943949999999997</v>
      </c>
      <c r="W1757">
        <f t="shared" si="111"/>
        <v>1.9943038250000003</v>
      </c>
    </row>
    <row r="1758" spans="1:23" x14ac:dyDescent="0.25">
      <c r="A1758" t="s">
        <v>6208</v>
      </c>
      <c r="B1758" s="1">
        <v>43174</v>
      </c>
      <c r="C1758" t="s">
        <v>6209</v>
      </c>
      <c r="D1758" t="s">
        <v>400</v>
      </c>
      <c r="E1758" t="s">
        <v>6210</v>
      </c>
      <c r="F1758" s="1">
        <v>43161</v>
      </c>
      <c r="G1758">
        <v>1</v>
      </c>
      <c r="H1758">
        <v>369487</v>
      </c>
      <c r="I1758">
        <v>1770</v>
      </c>
      <c r="J1758">
        <v>357</v>
      </c>
      <c r="K1758">
        <v>160</v>
      </c>
      <c r="L1758" t="b">
        <v>0</v>
      </c>
      <c r="M1758" t="b">
        <v>0</v>
      </c>
      <c r="N1758" t="b">
        <v>0</v>
      </c>
      <c r="O1758">
        <v>13</v>
      </c>
      <c r="P1758">
        <v>13</v>
      </c>
      <c r="Q1758" s="2">
        <v>0</v>
      </c>
      <c r="R1758" s="2">
        <v>0</v>
      </c>
      <c r="S1758" s="2">
        <v>0</v>
      </c>
      <c r="T1758">
        <f t="shared" si="108"/>
        <v>0.4</v>
      </c>
      <c r="U1758">
        <f t="shared" si="109"/>
        <v>10.4</v>
      </c>
      <c r="V1758">
        <f t="shared" si="110"/>
        <v>0.1847435</v>
      </c>
      <c r="W1758">
        <f t="shared" si="111"/>
        <v>2.8246602250000001</v>
      </c>
    </row>
    <row r="1759" spans="1:23" x14ac:dyDescent="0.25">
      <c r="A1759" t="s">
        <v>6211</v>
      </c>
      <c r="B1759" s="1">
        <v>43079</v>
      </c>
      <c r="C1759" t="s">
        <v>6212</v>
      </c>
      <c r="D1759" t="s">
        <v>6213</v>
      </c>
      <c r="E1759" t="s">
        <v>6214</v>
      </c>
      <c r="F1759" s="1">
        <v>43073</v>
      </c>
      <c r="G1759">
        <v>1</v>
      </c>
      <c r="H1759">
        <v>15693</v>
      </c>
      <c r="I1759">
        <v>145</v>
      </c>
      <c r="J1759">
        <v>12</v>
      </c>
      <c r="K1759">
        <v>43</v>
      </c>
      <c r="L1759" t="b">
        <v>0</v>
      </c>
      <c r="M1759" t="b">
        <v>0</v>
      </c>
      <c r="N1759" t="b">
        <v>0</v>
      </c>
      <c r="O1759">
        <v>6</v>
      </c>
      <c r="P1759">
        <v>4</v>
      </c>
      <c r="Q1759" s="2">
        <v>0.01</v>
      </c>
      <c r="R1759" s="2">
        <v>0</v>
      </c>
      <c r="S1759" s="2">
        <v>0</v>
      </c>
      <c r="T1759">
        <f t="shared" si="108"/>
        <v>0.4</v>
      </c>
      <c r="U1759">
        <f t="shared" si="109"/>
        <v>2.8000000000000003</v>
      </c>
      <c r="V1759">
        <f t="shared" si="110"/>
        <v>0.10784650000000001</v>
      </c>
      <c r="W1759">
        <f t="shared" si="111"/>
        <v>0.89774627500000015</v>
      </c>
    </row>
    <row r="1760" spans="1:23" x14ac:dyDescent="0.25">
      <c r="A1760" t="s">
        <v>6215</v>
      </c>
      <c r="B1760" s="1">
        <v>43173</v>
      </c>
      <c r="C1760" t="s">
        <v>6216</v>
      </c>
      <c r="D1760" t="s">
        <v>97</v>
      </c>
      <c r="E1760" t="s">
        <v>6217</v>
      </c>
      <c r="F1760" s="1">
        <v>43164</v>
      </c>
      <c r="G1760">
        <v>1</v>
      </c>
      <c r="H1760">
        <v>494173</v>
      </c>
      <c r="I1760">
        <v>24140</v>
      </c>
      <c r="J1760">
        <v>158</v>
      </c>
      <c r="K1760">
        <v>1352</v>
      </c>
      <c r="L1760" t="b">
        <v>0</v>
      </c>
      <c r="M1760" t="b">
        <v>0</v>
      </c>
      <c r="N1760" t="b">
        <v>0</v>
      </c>
      <c r="O1760">
        <v>9</v>
      </c>
      <c r="P1760">
        <v>9</v>
      </c>
      <c r="Q1760" s="2">
        <v>0.05</v>
      </c>
      <c r="R1760" s="2">
        <v>0</v>
      </c>
      <c r="S1760" s="2">
        <v>0</v>
      </c>
      <c r="T1760">
        <f t="shared" si="108"/>
        <v>0.4</v>
      </c>
      <c r="U1760">
        <f t="shared" si="109"/>
        <v>7.2</v>
      </c>
      <c r="V1760">
        <f t="shared" si="110"/>
        <v>0.7470865000000001</v>
      </c>
      <c r="W1760">
        <f t="shared" si="111"/>
        <v>2.2214802750000002</v>
      </c>
    </row>
    <row r="1761" spans="1:23" x14ac:dyDescent="0.25">
      <c r="A1761" t="s">
        <v>6218</v>
      </c>
      <c r="B1761" s="1">
        <v>43082</v>
      </c>
      <c r="C1761" t="s">
        <v>6219</v>
      </c>
      <c r="D1761" t="s">
        <v>6220</v>
      </c>
      <c r="E1761" t="s">
        <v>6221</v>
      </c>
      <c r="F1761" s="1">
        <v>43076</v>
      </c>
      <c r="G1761">
        <v>1</v>
      </c>
      <c r="H1761">
        <v>267761</v>
      </c>
      <c r="I1761">
        <v>22921</v>
      </c>
      <c r="J1761">
        <v>165</v>
      </c>
      <c r="K1761">
        <v>1801</v>
      </c>
      <c r="L1761" t="b">
        <v>0</v>
      </c>
      <c r="M1761" t="b">
        <v>0</v>
      </c>
      <c r="N1761" t="b">
        <v>0</v>
      </c>
      <c r="O1761">
        <v>6</v>
      </c>
      <c r="P1761">
        <v>5</v>
      </c>
      <c r="Q1761" s="2">
        <v>0.09</v>
      </c>
      <c r="R1761" s="2">
        <v>0</v>
      </c>
      <c r="S1761" s="2">
        <v>0.01</v>
      </c>
      <c r="T1761">
        <f t="shared" si="108"/>
        <v>0.4</v>
      </c>
      <c r="U1761">
        <f t="shared" si="109"/>
        <v>3.8</v>
      </c>
      <c r="V1761">
        <f t="shared" si="110"/>
        <v>1.2838805</v>
      </c>
      <c r="W1761">
        <f t="shared" si="111"/>
        <v>1.5593581749999998</v>
      </c>
    </row>
    <row r="1762" spans="1:23" x14ac:dyDescent="0.25">
      <c r="A1762" t="s">
        <v>6222</v>
      </c>
      <c r="B1762" s="1">
        <v>43068</v>
      </c>
      <c r="C1762" t="s">
        <v>6223</v>
      </c>
      <c r="D1762" t="s">
        <v>2472</v>
      </c>
      <c r="E1762" t="s">
        <v>6224</v>
      </c>
      <c r="F1762" s="1">
        <v>43061</v>
      </c>
      <c r="G1762">
        <v>1</v>
      </c>
      <c r="H1762">
        <v>1018706</v>
      </c>
      <c r="I1762">
        <v>68667</v>
      </c>
      <c r="J1762">
        <v>2854</v>
      </c>
      <c r="K1762">
        <v>984</v>
      </c>
      <c r="L1762" t="b">
        <v>0</v>
      </c>
      <c r="M1762" t="b">
        <v>0</v>
      </c>
      <c r="N1762" t="b">
        <v>0</v>
      </c>
      <c r="O1762">
        <v>7</v>
      </c>
      <c r="P1762">
        <v>7</v>
      </c>
      <c r="Q1762" s="2">
        <v>7.0000000000000007E-2</v>
      </c>
      <c r="R1762" s="2">
        <v>0</v>
      </c>
      <c r="S1762" s="2">
        <v>0</v>
      </c>
      <c r="T1762">
        <f t="shared" si="108"/>
        <v>0.4</v>
      </c>
      <c r="U1762">
        <f t="shared" si="109"/>
        <v>5.6000000000000005</v>
      </c>
      <c r="V1762">
        <f t="shared" si="110"/>
        <v>1.2093530000000001</v>
      </c>
      <c r="W1762">
        <f t="shared" si="111"/>
        <v>1.9832735500000001</v>
      </c>
    </row>
    <row r="1763" spans="1:23" x14ac:dyDescent="0.25">
      <c r="A1763" t="s">
        <v>6225</v>
      </c>
      <c r="B1763" s="1">
        <v>43174</v>
      </c>
      <c r="C1763" t="s">
        <v>6226</v>
      </c>
      <c r="D1763" t="s">
        <v>1020</v>
      </c>
      <c r="E1763" t="s">
        <v>6227</v>
      </c>
      <c r="F1763" s="1">
        <v>43160</v>
      </c>
      <c r="G1763">
        <v>1</v>
      </c>
      <c r="H1763">
        <v>2982517</v>
      </c>
      <c r="I1763">
        <v>171636</v>
      </c>
      <c r="J1763">
        <v>1860</v>
      </c>
      <c r="K1763">
        <v>9558</v>
      </c>
      <c r="L1763" t="b">
        <v>0</v>
      </c>
      <c r="M1763" t="b">
        <v>0</v>
      </c>
      <c r="N1763" t="b">
        <v>0</v>
      </c>
      <c r="O1763">
        <v>14</v>
      </c>
      <c r="P1763">
        <v>14</v>
      </c>
      <c r="Q1763" s="2">
        <v>0.06</v>
      </c>
      <c r="R1763" s="2">
        <v>0</v>
      </c>
      <c r="S1763" s="2">
        <v>0</v>
      </c>
      <c r="T1763">
        <f t="shared" si="108"/>
        <v>0.4</v>
      </c>
      <c r="U1763">
        <f t="shared" si="109"/>
        <v>11.200000000000001</v>
      </c>
      <c r="V1763">
        <f t="shared" si="110"/>
        <v>2.0912584999999999</v>
      </c>
      <c r="W1763">
        <f t="shared" si="111"/>
        <v>3.6919404750000004</v>
      </c>
    </row>
    <row r="1764" spans="1:23" x14ac:dyDescent="0.25">
      <c r="A1764" t="s">
        <v>6228</v>
      </c>
      <c r="B1764" s="1">
        <v>43164</v>
      </c>
      <c r="C1764" t="s">
        <v>6229</v>
      </c>
      <c r="D1764" t="s">
        <v>97</v>
      </c>
      <c r="E1764" t="s">
        <v>6230</v>
      </c>
      <c r="F1764" s="1">
        <v>43157</v>
      </c>
      <c r="G1764">
        <v>1</v>
      </c>
      <c r="H1764">
        <v>299820</v>
      </c>
      <c r="I1764">
        <v>12586</v>
      </c>
      <c r="J1764">
        <v>348</v>
      </c>
      <c r="K1764">
        <v>994</v>
      </c>
      <c r="L1764" t="b">
        <v>0</v>
      </c>
      <c r="M1764" t="b">
        <v>0</v>
      </c>
      <c r="N1764" t="b">
        <v>0</v>
      </c>
      <c r="O1764">
        <v>7</v>
      </c>
      <c r="P1764">
        <v>7</v>
      </c>
      <c r="Q1764" s="2">
        <v>0.04</v>
      </c>
      <c r="R1764" s="2">
        <v>0</v>
      </c>
      <c r="S1764" s="2">
        <v>0</v>
      </c>
      <c r="T1764">
        <f t="shared" si="108"/>
        <v>0.4</v>
      </c>
      <c r="U1764">
        <f t="shared" si="109"/>
        <v>5.6000000000000005</v>
      </c>
      <c r="V1764">
        <f t="shared" si="110"/>
        <v>0.54991000000000001</v>
      </c>
      <c r="W1764">
        <f t="shared" si="111"/>
        <v>1.7524685</v>
      </c>
    </row>
    <row r="1765" spans="1:23" x14ac:dyDescent="0.25">
      <c r="A1765" t="s">
        <v>6231</v>
      </c>
      <c r="B1765" s="1">
        <v>43158</v>
      </c>
      <c r="C1765" t="s">
        <v>6232</v>
      </c>
      <c r="D1765" t="s">
        <v>3166</v>
      </c>
      <c r="E1765" t="s">
        <v>6233</v>
      </c>
      <c r="F1765" s="1">
        <v>43150</v>
      </c>
      <c r="G1765">
        <v>1</v>
      </c>
      <c r="H1765">
        <v>36457</v>
      </c>
      <c r="I1765">
        <v>1170</v>
      </c>
      <c r="J1765">
        <v>61</v>
      </c>
      <c r="K1765">
        <v>560</v>
      </c>
      <c r="L1765" t="b">
        <v>0</v>
      </c>
      <c r="M1765" t="b">
        <v>0</v>
      </c>
      <c r="N1765" t="b">
        <v>0</v>
      </c>
      <c r="O1765">
        <v>8</v>
      </c>
      <c r="P1765">
        <v>6</v>
      </c>
      <c r="Q1765" s="2">
        <v>0.03</v>
      </c>
      <c r="R1765" s="2">
        <v>0</v>
      </c>
      <c r="S1765" s="2">
        <v>0.02</v>
      </c>
      <c r="T1765">
        <f t="shared" si="108"/>
        <v>0.4</v>
      </c>
      <c r="U1765">
        <f t="shared" si="109"/>
        <v>4.4000000000000004</v>
      </c>
      <c r="V1765">
        <f t="shared" si="110"/>
        <v>0.81822850000000003</v>
      </c>
      <c r="W1765">
        <f t="shared" si="111"/>
        <v>1.5463799750000002</v>
      </c>
    </row>
    <row r="1766" spans="1:23" x14ac:dyDescent="0.25">
      <c r="A1766" t="s">
        <v>6234</v>
      </c>
      <c r="B1766" s="1">
        <v>43139</v>
      </c>
      <c r="C1766" t="s">
        <v>6235</v>
      </c>
      <c r="D1766" t="s">
        <v>444</v>
      </c>
      <c r="E1766" t="s">
        <v>6236</v>
      </c>
      <c r="F1766" s="1">
        <v>43135</v>
      </c>
      <c r="G1766">
        <v>1</v>
      </c>
      <c r="H1766">
        <v>575364</v>
      </c>
      <c r="I1766">
        <v>1782</v>
      </c>
      <c r="J1766">
        <v>309</v>
      </c>
      <c r="K1766">
        <v>1153</v>
      </c>
      <c r="L1766" t="b">
        <v>0</v>
      </c>
      <c r="M1766" t="b">
        <v>0</v>
      </c>
      <c r="N1766" t="b">
        <v>0</v>
      </c>
      <c r="O1766">
        <v>4</v>
      </c>
      <c r="P1766">
        <v>4</v>
      </c>
      <c r="Q1766" s="2">
        <v>0</v>
      </c>
      <c r="R1766" s="2">
        <v>0</v>
      </c>
      <c r="S1766" s="2">
        <v>0</v>
      </c>
      <c r="T1766">
        <f t="shared" si="108"/>
        <v>0.4</v>
      </c>
      <c r="U1766">
        <f t="shared" si="109"/>
        <v>3.2</v>
      </c>
      <c r="V1766">
        <f t="shared" si="110"/>
        <v>0.28768199999999999</v>
      </c>
      <c r="W1766">
        <f t="shared" si="111"/>
        <v>1.0606887</v>
      </c>
    </row>
    <row r="1767" spans="1:23" x14ac:dyDescent="0.25">
      <c r="A1767" t="s">
        <v>6237</v>
      </c>
      <c r="B1767" s="1">
        <v>43215</v>
      </c>
      <c r="C1767" t="s">
        <v>6238</v>
      </c>
      <c r="D1767" t="s">
        <v>621</v>
      </c>
      <c r="E1767" t="s">
        <v>6239</v>
      </c>
      <c r="F1767" s="1">
        <v>43198</v>
      </c>
      <c r="G1767">
        <v>1</v>
      </c>
      <c r="H1767">
        <v>1505292</v>
      </c>
      <c r="I1767">
        <v>22299</v>
      </c>
      <c r="J1767">
        <v>1279</v>
      </c>
      <c r="K1767">
        <v>3254</v>
      </c>
      <c r="L1767" t="b">
        <v>0</v>
      </c>
      <c r="M1767" t="b">
        <v>0</v>
      </c>
      <c r="N1767" t="b">
        <v>0</v>
      </c>
      <c r="O1767">
        <v>17</v>
      </c>
      <c r="P1767">
        <v>3</v>
      </c>
      <c r="Q1767" s="2">
        <v>0.01</v>
      </c>
      <c r="R1767" s="2">
        <v>0</v>
      </c>
      <c r="S1767" s="2">
        <v>0</v>
      </c>
      <c r="T1767">
        <f t="shared" si="108"/>
        <v>0.4</v>
      </c>
      <c r="U1767">
        <f t="shared" si="109"/>
        <v>-0.39999999999999991</v>
      </c>
      <c r="V1767">
        <f t="shared" si="110"/>
        <v>0.8526459999999999</v>
      </c>
      <c r="W1767">
        <f t="shared" si="111"/>
        <v>0.35842610000000003</v>
      </c>
    </row>
    <row r="1768" spans="1:23" x14ac:dyDescent="0.25">
      <c r="A1768" t="s">
        <v>6240</v>
      </c>
      <c r="B1768" s="1">
        <v>43197</v>
      </c>
      <c r="C1768" t="s">
        <v>6241</v>
      </c>
      <c r="D1768" t="s">
        <v>144</v>
      </c>
      <c r="E1768" t="s">
        <v>6242</v>
      </c>
      <c r="F1768" s="1">
        <v>43187</v>
      </c>
      <c r="G1768">
        <v>1</v>
      </c>
      <c r="H1768">
        <v>1077108</v>
      </c>
      <c r="I1768">
        <v>22003</v>
      </c>
      <c r="J1768">
        <v>1439</v>
      </c>
      <c r="K1768">
        <v>2733</v>
      </c>
      <c r="L1768" t="b">
        <v>0</v>
      </c>
      <c r="M1768" t="b">
        <v>0</v>
      </c>
      <c r="N1768" t="b">
        <v>0</v>
      </c>
      <c r="O1768">
        <v>10</v>
      </c>
      <c r="P1768">
        <v>9</v>
      </c>
      <c r="Q1768" s="2">
        <v>0.02</v>
      </c>
      <c r="R1768" s="2">
        <v>0</v>
      </c>
      <c r="S1768" s="2">
        <v>0</v>
      </c>
      <c r="T1768">
        <f t="shared" si="108"/>
        <v>0.4</v>
      </c>
      <c r="U1768">
        <f t="shared" si="109"/>
        <v>7</v>
      </c>
      <c r="V1768">
        <f t="shared" si="110"/>
        <v>0.73855399999999993</v>
      </c>
      <c r="W1768">
        <f t="shared" si="111"/>
        <v>2.1684939000000001</v>
      </c>
    </row>
    <row r="1769" spans="1:23" x14ac:dyDescent="0.25">
      <c r="A1769" t="s">
        <v>6243</v>
      </c>
      <c r="B1769" s="1">
        <v>43265</v>
      </c>
      <c r="C1769" t="s">
        <v>6244</v>
      </c>
      <c r="D1769" t="s">
        <v>4076</v>
      </c>
      <c r="E1769" t="s">
        <v>4482</v>
      </c>
      <c r="F1769" s="1">
        <v>43250</v>
      </c>
      <c r="G1769">
        <v>1</v>
      </c>
      <c r="H1769">
        <v>8261252</v>
      </c>
      <c r="I1769">
        <v>364224</v>
      </c>
      <c r="J1769">
        <v>6710</v>
      </c>
      <c r="K1769">
        <v>25064</v>
      </c>
      <c r="L1769" t="b">
        <v>0</v>
      </c>
      <c r="M1769" t="b">
        <v>0</v>
      </c>
      <c r="N1769" t="b">
        <v>0</v>
      </c>
      <c r="O1769">
        <v>15</v>
      </c>
      <c r="P1769">
        <v>15</v>
      </c>
      <c r="Q1769" s="2">
        <v>0.04</v>
      </c>
      <c r="R1769" s="2">
        <v>0</v>
      </c>
      <c r="S1769" s="2">
        <v>0</v>
      </c>
      <c r="T1769">
        <f t="shared" si="108"/>
        <v>0.4</v>
      </c>
      <c r="U1769">
        <f t="shared" si="109"/>
        <v>12</v>
      </c>
      <c r="V1769">
        <f t="shared" si="110"/>
        <v>4.5306259999999998</v>
      </c>
      <c r="W1769">
        <f t="shared" si="111"/>
        <v>4.7457191000000005</v>
      </c>
    </row>
    <row r="1770" spans="1:23" x14ac:dyDescent="0.25">
      <c r="A1770" t="s">
        <v>6245</v>
      </c>
      <c r="B1770" s="1">
        <v>43219</v>
      </c>
      <c r="C1770" t="s">
        <v>6246</v>
      </c>
      <c r="D1770" t="s">
        <v>3062</v>
      </c>
      <c r="E1770" t="s">
        <v>6247</v>
      </c>
      <c r="F1770" s="1">
        <v>43206</v>
      </c>
      <c r="G1770">
        <v>1</v>
      </c>
      <c r="H1770">
        <v>168103</v>
      </c>
      <c r="I1770">
        <v>5424</v>
      </c>
      <c r="J1770">
        <v>49</v>
      </c>
      <c r="K1770">
        <v>275</v>
      </c>
      <c r="L1770" t="b">
        <v>0</v>
      </c>
      <c r="M1770" t="b">
        <v>0</v>
      </c>
      <c r="N1770" t="b">
        <v>0</v>
      </c>
      <c r="O1770">
        <v>13</v>
      </c>
      <c r="P1770">
        <v>9</v>
      </c>
      <c r="Q1770" s="2">
        <v>0.03</v>
      </c>
      <c r="R1770" s="2">
        <v>0</v>
      </c>
      <c r="S1770" s="2">
        <v>0</v>
      </c>
      <c r="T1770">
        <f t="shared" si="108"/>
        <v>0.4</v>
      </c>
      <c r="U1770">
        <f t="shared" si="109"/>
        <v>6.4</v>
      </c>
      <c r="V1770">
        <f t="shared" si="110"/>
        <v>0.38405149999999999</v>
      </c>
      <c r="W1770">
        <f t="shared" si="111"/>
        <v>1.8944180250000002</v>
      </c>
    </row>
    <row r="1771" spans="1:23" x14ac:dyDescent="0.25">
      <c r="A1771" t="s">
        <v>6248</v>
      </c>
      <c r="B1771" s="1">
        <v>43129</v>
      </c>
      <c r="C1771" t="s">
        <v>6249</v>
      </c>
      <c r="D1771" t="s">
        <v>6250</v>
      </c>
      <c r="E1771" t="s">
        <v>6251</v>
      </c>
      <c r="F1771" s="1">
        <v>43123</v>
      </c>
      <c r="G1771">
        <v>1</v>
      </c>
      <c r="H1771">
        <v>495854</v>
      </c>
      <c r="I1771">
        <v>13027</v>
      </c>
      <c r="J1771">
        <v>399</v>
      </c>
      <c r="K1771">
        <v>1038</v>
      </c>
      <c r="L1771" t="b">
        <v>0</v>
      </c>
      <c r="M1771" t="b">
        <v>0</v>
      </c>
      <c r="N1771" t="b">
        <v>0</v>
      </c>
      <c r="O1771">
        <v>6</v>
      </c>
      <c r="P1771">
        <v>6</v>
      </c>
      <c r="Q1771" s="2">
        <v>0.03</v>
      </c>
      <c r="R1771" s="2">
        <v>0</v>
      </c>
      <c r="S1771" s="2">
        <v>0</v>
      </c>
      <c r="T1771">
        <f t="shared" si="108"/>
        <v>0.4</v>
      </c>
      <c r="U1771">
        <f t="shared" si="109"/>
        <v>4.8000000000000007</v>
      </c>
      <c r="V1771">
        <f t="shared" si="110"/>
        <v>0.54792699999999994</v>
      </c>
      <c r="W1771">
        <f t="shared" si="111"/>
        <v>1.5517744500000004</v>
      </c>
    </row>
    <row r="1772" spans="1:23" x14ac:dyDescent="0.25">
      <c r="A1772" t="s">
        <v>6252</v>
      </c>
      <c r="B1772" s="1">
        <v>43134</v>
      </c>
      <c r="C1772" t="s">
        <v>6253</v>
      </c>
      <c r="D1772" t="s">
        <v>2865</v>
      </c>
      <c r="E1772" t="s">
        <v>6254</v>
      </c>
      <c r="F1772" s="1">
        <v>43129</v>
      </c>
      <c r="G1772">
        <v>1</v>
      </c>
      <c r="H1772">
        <v>49947</v>
      </c>
      <c r="I1772">
        <v>479</v>
      </c>
      <c r="J1772">
        <v>64</v>
      </c>
      <c r="K1772">
        <v>28</v>
      </c>
      <c r="L1772" t="b">
        <v>0</v>
      </c>
      <c r="M1772" t="b">
        <v>0</v>
      </c>
      <c r="N1772" t="b">
        <v>0</v>
      </c>
      <c r="O1772">
        <v>5</v>
      </c>
      <c r="P1772">
        <v>4</v>
      </c>
      <c r="Q1772" s="2">
        <v>0.01</v>
      </c>
      <c r="R1772" s="2">
        <v>0</v>
      </c>
      <c r="S1772" s="2">
        <v>0</v>
      </c>
      <c r="T1772">
        <f t="shared" si="108"/>
        <v>0.4</v>
      </c>
      <c r="U1772">
        <f t="shared" si="109"/>
        <v>3</v>
      </c>
      <c r="V1772">
        <f t="shared" si="110"/>
        <v>0.1249735</v>
      </c>
      <c r="W1772">
        <f t="shared" si="111"/>
        <v>0.95374072500000007</v>
      </c>
    </row>
    <row r="1773" spans="1:23" x14ac:dyDescent="0.25">
      <c r="A1773" t="s">
        <v>6255</v>
      </c>
      <c r="B1773" s="1">
        <v>43090</v>
      </c>
      <c r="C1773" t="s">
        <v>6256</v>
      </c>
      <c r="D1773" t="s">
        <v>1372</v>
      </c>
      <c r="E1773" t="s">
        <v>6257</v>
      </c>
      <c r="F1773" s="1">
        <v>43083</v>
      </c>
      <c r="G1773">
        <v>1</v>
      </c>
      <c r="H1773">
        <v>1639042</v>
      </c>
      <c r="I1773">
        <v>63153</v>
      </c>
      <c r="J1773">
        <v>1713</v>
      </c>
      <c r="K1773">
        <v>3442</v>
      </c>
      <c r="L1773" t="b">
        <v>0</v>
      </c>
      <c r="M1773" t="b">
        <v>0</v>
      </c>
      <c r="N1773" t="b">
        <v>0</v>
      </c>
      <c r="O1773">
        <v>7</v>
      </c>
      <c r="P1773">
        <v>7</v>
      </c>
      <c r="Q1773" s="2">
        <v>0.04</v>
      </c>
      <c r="R1773" s="2">
        <v>0</v>
      </c>
      <c r="S1773" s="2">
        <v>0</v>
      </c>
      <c r="T1773">
        <f t="shared" si="108"/>
        <v>0.4</v>
      </c>
      <c r="U1773">
        <f t="shared" si="109"/>
        <v>5.6000000000000005</v>
      </c>
      <c r="V1773">
        <f t="shared" si="110"/>
        <v>1.2195209999999999</v>
      </c>
      <c r="W1773">
        <f t="shared" si="111"/>
        <v>1.98683235</v>
      </c>
    </row>
    <row r="1774" spans="1:23" x14ac:dyDescent="0.25">
      <c r="A1774" t="s">
        <v>6258</v>
      </c>
      <c r="B1774" s="1">
        <v>43105</v>
      </c>
      <c r="C1774" t="s">
        <v>6259</v>
      </c>
      <c r="D1774" t="s">
        <v>6260</v>
      </c>
      <c r="E1774" t="s">
        <v>6261</v>
      </c>
      <c r="F1774" s="1">
        <v>43097</v>
      </c>
      <c r="G1774">
        <v>1</v>
      </c>
      <c r="H1774">
        <v>188210</v>
      </c>
      <c r="I1774">
        <v>6197</v>
      </c>
      <c r="J1774">
        <v>123</v>
      </c>
      <c r="K1774">
        <v>437</v>
      </c>
      <c r="L1774" t="b">
        <v>0</v>
      </c>
      <c r="M1774" t="b">
        <v>0</v>
      </c>
      <c r="N1774" t="b">
        <v>0</v>
      </c>
      <c r="O1774">
        <v>8</v>
      </c>
      <c r="P1774">
        <v>3</v>
      </c>
      <c r="Q1774" s="2">
        <v>0.03</v>
      </c>
      <c r="R1774" s="2">
        <v>0</v>
      </c>
      <c r="S1774" s="2">
        <v>0</v>
      </c>
      <c r="T1774">
        <f t="shared" si="108"/>
        <v>0.4</v>
      </c>
      <c r="U1774">
        <f t="shared" si="109"/>
        <v>1.4000000000000004</v>
      </c>
      <c r="V1774">
        <f t="shared" si="110"/>
        <v>0.39410499999999998</v>
      </c>
      <c r="W1774">
        <f t="shared" si="111"/>
        <v>0.64793675000000017</v>
      </c>
    </row>
    <row r="1775" spans="1:23" x14ac:dyDescent="0.25">
      <c r="A1775" t="s">
        <v>6262</v>
      </c>
      <c r="B1775" s="1">
        <v>43059</v>
      </c>
      <c r="C1775" t="s">
        <v>6263</v>
      </c>
      <c r="D1775" t="s">
        <v>2408</v>
      </c>
      <c r="E1775" t="s">
        <v>6264</v>
      </c>
      <c r="F1775" s="1">
        <v>43052</v>
      </c>
      <c r="G1775">
        <v>1</v>
      </c>
      <c r="H1775">
        <v>1014163</v>
      </c>
      <c r="I1775">
        <v>23095</v>
      </c>
      <c r="J1775">
        <v>1256</v>
      </c>
      <c r="K1775">
        <v>2919</v>
      </c>
      <c r="L1775" t="b">
        <v>0</v>
      </c>
      <c r="M1775" t="b">
        <v>0</v>
      </c>
      <c r="N1775" t="b">
        <v>0</v>
      </c>
      <c r="O1775">
        <v>7</v>
      </c>
      <c r="P1775">
        <v>6</v>
      </c>
      <c r="Q1775" s="2">
        <v>0.02</v>
      </c>
      <c r="R1775" s="2">
        <v>0</v>
      </c>
      <c r="S1775" s="2">
        <v>0</v>
      </c>
      <c r="T1775">
        <f t="shared" si="108"/>
        <v>0.4</v>
      </c>
      <c r="U1775">
        <f t="shared" si="109"/>
        <v>4.6000000000000005</v>
      </c>
      <c r="V1775">
        <f t="shared" si="110"/>
        <v>0.70708149999999992</v>
      </c>
      <c r="W1775">
        <f t="shared" si="111"/>
        <v>1.5574785250000001</v>
      </c>
    </row>
    <row r="1776" spans="1:23" x14ac:dyDescent="0.25">
      <c r="A1776" t="s">
        <v>6265</v>
      </c>
      <c r="B1776" s="1">
        <v>43109</v>
      </c>
      <c r="C1776" t="s">
        <v>6266</v>
      </c>
      <c r="D1776" t="s">
        <v>6267</v>
      </c>
      <c r="E1776" t="s">
        <v>6268</v>
      </c>
      <c r="F1776" s="1">
        <v>43101</v>
      </c>
      <c r="G1776">
        <v>1</v>
      </c>
      <c r="H1776">
        <v>900285</v>
      </c>
      <c r="I1776">
        <v>18257</v>
      </c>
      <c r="J1776">
        <v>973</v>
      </c>
      <c r="K1776">
        <v>1459</v>
      </c>
      <c r="L1776" t="b">
        <v>0</v>
      </c>
      <c r="M1776" t="b">
        <v>0</v>
      </c>
      <c r="N1776" t="b">
        <v>0</v>
      </c>
      <c r="O1776">
        <v>8</v>
      </c>
      <c r="P1776">
        <v>8</v>
      </c>
      <c r="Q1776" s="2">
        <v>0.02</v>
      </c>
      <c r="R1776" s="2">
        <v>0</v>
      </c>
      <c r="S1776" s="2">
        <v>0</v>
      </c>
      <c r="T1776">
        <f t="shared" si="108"/>
        <v>0.4</v>
      </c>
      <c r="U1776">
        <f t="shared" si="109"/>
        <v>6.4</v>
      </c>
      <c r="V1776">
        <f t="shared" si="110"/>
        <v>0.65014250000000007</v>
      </c>
      <c r="W1776">
        <f t="shared" si="111"/>
        <v>1.9875498750000002</v>
      </c>
    </row>
    <row r="1777" spans="1:23" x14ac:dyDescent="0.25">
      <c r="A1777" t="s">
        <v>6269</v>
      </c>
      <c r="B1777" s="1">
        <v>43154</v>
      </c>
      <c r="C1777" t="s">
        <v>6270</v>
      </c>
      <c r="D1777" t="s">
        <v>1036</v>
      </c>
      <c r="E1777" t="s">
        <v>6271</v>
      </c>
      <c r="F1777" s="1">
        <v>43146</v>
      </c>
      <c r="G1777">
        <v>1</v>
      </c>
      <c r="H1777">
        <v>35123</v>
      </c>
      <c r="I1777">
        <v>103</v>
      </c>
      <c r="J1777">
        <v>18</v>
      </c>
      <c r="K1777">
        <v>60</v>
      </c>
      <c r="L1777" t="b">
        <v>0</v>
      </c>
      <c r="M1777" t="b">
        <v>0</v>
      </c>
      <c r="N1777" t="b">
        <v>0</v>
      </c>
      <c r="O1777">
        <v>8</v>
      </c>
      <c r="P1777">
        <v>4</v>
      </c>
      <c r="Q1777" s="2">
        <v>0</v>
      </c>
      <c r="R1777" s="2">
        <v>0</v>
      </c>
      <c r="S1777" s="2">
        <v>0</v>
      </c>
      <c r="T1777">
        <f t="shared" si="108"/>
        <v>0.4</v>
      </c>
      <c r="U1777">
        <f t="shared" si="109"/>
        <v>2.4000000000000004</v>
      </c>
      <c r="V1777">
        <f t="shared" si="110"/>
        <v>1.7561500000000001E-2</v>
      </c>
      <c r="W1777">
        <f t="shared" si="111"/>
        <v>0.76614652500000013</v>
      </c>
    </row>
    <row r="1778" spans="1:23" x14ac:dyDescent="0.25">
      <c r="A1778" t="s">
        <v>6272</v>
      </c>
      <c r="B1778" s="1">
        <v>43099</v>
      </c>
      <c r="C1778" t="s">
        <v>6273</v>
      </c>
      <c r="D1778" t="s">
        <v>6274</v>
      </c>
      <c r="E1778" t="s">
        <v>6275</v>
      </c>
      <c r="F1778" s="1">
        <v>43091</v>
      </c>
      <c r="G1778">
        <v>1</v>
      </c>
      <c r="H1778">
        <v>48112</v>
      </c>
      <c r="I1778">
        <v>94</v>
      </c>
      <c r="J1778">
        <v>10</v>
      </c>
      <c r="K1778">
        <v>9</v>
      </c>
      <c r="L1778" t="b">
        <v>0</v>
      </c>
      <c r="M1778" t="b">
        <v>0</v>
      </c>
      <c r="N1778" t="b">
        <v>0</v>
      </c>
      <c r="O1778">
        <v>8</v>
      </c>
      <c r="P1778">
        <v>6</v>
      </c>
      <c r="Q1778" s="2">
        <v>0</v>
      </c>
      <c r="R1778" s="2">
        <v>0</v>
      </c>
      <c r="S1778" s="2">
        <v>0</v>
      </c>
      <c r="T1778">
        <f t="shared" si="108"/>
        <v>0.4</v>
      </c>
      <c r="U1778">
        <f t="shared" si="109"/>
        <v>4.4000000000000004</v>
      </c>
      <c r="V1778">
        <f t="shared" si="110"/>
        <v>2.4055999999999998E-2</v>
      </c>
      <c r="W1778">
        <f t="shared" si="111"/>
        <v>1.2684196000000003</v>
      </c>
    </row>
    <row r="1779" spans="1:23" x14ac:dyDescent="0.25">
      <c r="A1779" t="s">
        <v>6276</v>
      </c>
      <c r="B1779" s="1">
        <v>43091</v>
      </c>
      <c r="C1779" t="s">
        <v>6277</v>
      </c>
      <c r="D1779" t="s">
        <v>605</v>
      </c>
      <c r="E1779" t="s">
        <v>6278</v>
      </c>
      <c r="F1779" s="1">
        <v>43085</v>
      </c>
      <c r="G1779">
        <v>1</v>
      </c>
      <c r="H1779">
        <v>887451</v>
      </c>
      <c r="I1779">
        <v>16114</v>
      </c>
      <c r="J1779">
        <v>2526</v>
      </c>
      <c r="K1779">
        <v>1900</v>
      </c>
      <c r="L1779" t="b">
        <v>0</v>
      </c>
      <c r="M1779" t="b">
        <v>0</v>
      </c>
      <c r="N1779" t="b">
        <v>0</v>
      </c>
      <c r="O1779">
        <v>6</v>
      </c>
      <c r="P1779">
        <v>6</v>
      </c>
      <c r="Q1779" s="2">
        <v>0.02</v>
      </c>
      <c r="R1779" s="2">
        <v>0</v>
      </c>
      <c r="S1779" s="2">
        <v>0</v>
      </c>
      <c r="T1779">
        <f t="shared" si="108"/>
        <v>0.4</v>
      </c>
      <c r="U1779">
        <f t="shared" si="109"/>
        <v>4.8000000000000007</v>
      </c>
      <c r="V1779">
        <f t="shared" si="110"/>
        <v>0.64372549999999995</v>
      </c>
      <c r="W1779">
        <f t="shared" si="111"/>
        <v>1.5853039250000003</v>
      </c>
    </row>
    <row r="1780" spans="1:23" x14ac:dyDescent="0.25">
      <c r="A1780" t="s">
        <v>6279</v>
      </c>
      <c r="B1780" s="1">
        <v>43209</v>
      </c>
      <c r="C1780" t="s">
        <v>6280</v>
      </c>
      <c r="D1780" t="s">
        <v>6281</v>
      </c>
      <c r="E1780" t="s">
        <v>6282</v>
      </c>
      <c r="F1780" s="1">
        <v>43189</v>
      </c>
      <c r="G1780">
        <v>1</v>
      </c>
      <c r="H1780">
        <v>17404158</v>
      </c>
      <c r="I1780">
        <v>800784</v>
      </c>
      <c r="J1780">
        <v>10683</v>
      </c>
      <c r="K1780">
        <v>129289</v>
      </c>
      <c r="L1780" t="b">
        <v>0</v>
      </c>
      <c r="M1780" t="b">
        <v>0</v>
      </c>
      <c r="N1780" t="b">
        <v>0</v>
      </c>
      <c r="O1780">
        <v>20</v>
      </c>
      <c r="P1780">
        <v>12</v>
      </c>
      <c r="Q1780" s="2">
        <v>0.05</v>
      </c>
      <c r="R1780" s="2">
        <v>0</v>
      </c>
      <c r="S1780" s="2">
        <v>0.01</v>
      </c>
      <c r="T1780">
        <f t="shared" si="108"/>
        <v>0.4</v>
      </c>
      <c r="U1780">
        <f t="shared" si="109"/>
        <v>8.0000000000000018</v>
      </c>
      <c r="V1780">
        <f t="shared" si="110"/>
        <v>9.4520789999999995</v>
      </c>
      <c r="W1780">
        <f t="shared" si="111"/>
        <v>5.4682276500000002</v>
      </c>
    </row>
    <row r="1781" spans="1:23" x14ac:dyDescent="0.25">
      <c r="A1781" t="s">
        <v>6283</v>
      </c>
      <c r="B1781" s="1">
        <v>43137</v>
      </c>
      <c r="C1781" t="s">
        <v>6284</v>
      </c>
      <c r="D1781" t="s">
        <v>6285</v>
      </c>
      <c r="E1781" t="s">
        <v>6286</v>
      </c>
      <c r="F1781" s="1">
        <v>43132</v>
      </c>
      <c r="G1781">
        <v>1</v>
      </c>
      <c r="H1781">
        <v>57462</v>
      </c>
      <c r="I1781">
        <v>2892</v>
      </c>
      <c r="J1781">
        <v>83</v>
      </c>
      <c r="K1781">
        <v>354</v>
      </c>
      <c r="L1781" t="b">
        <v>0</v>
      </c>
      <c r="M1781" t="b">
        <v>0</v>
      </c>
      <c r="N1781" t="b">
        <v>0</v>
      </c>
      <c r="O1781">
        <v>5</v>
      </c>
      <c r="P1781">
        <v>5</v>
      </c>
      <c r="Q1781" s="2">
        <v>0.05</v>
      </c>
      <c r="R1781" s="2">
        <v>0</v>
      </c>
      <c r="S1781" s="2">
        <v>0.01</v>
      </c>
      <c r="T1781">
        <f t="shared" si="108"/>
        <v>0.4</v>
      </c>
      <c r="U1781">
        <f t="shared" si="109"/>
        <v>4</v>
      </c>
      <c r="V1781">
        <f t="shared" si="110"/>
        <v>0.77873100000000006</v>
      </c>
      <c r="W1781">
        <f t="shared" si="111"/>
        <v>1.4325558500000002</v>
      </c>
    </row>
    <row r="1782" spans="1:23" x14ac:dyDescent="0.25">
      <c r="A1782" t="s">
        <v>6287</v>
      </c>
      <c r="B1782" s="1">
        <v>43104</v>
      </c>
      <c r="C1782" t="s">
        <v>6288</v>
      </c>
      <c r="D1782" t="s">
        <v>3853</v>
      </c>
      <c r="E1782" t="s">
        <v>6289</v>
      </c>
      <c r="F1782" s="1">
        <v>43092</v>
      </c>
      <c r="G1782">
        <v>1</v>
      </c>
      <c r="H1782">
        <v>1694330</v>
      </c>
      <c r="I1782">
        <v>117495</v>
      </c>
      <c r="J1782">
        <v>1510</v>
      </c>
      <c r="K1782">
        <v>6024</v>
      </c>
      <c r="L1782" t="b">
        <v>0</v>
      </c>
      <c r="M1782" t="b">
        <v>0</v>
      </c>
      <c r="N1782" t="b">
        <v>0</v>
      </c>
      <c r="O1782">
        <v>12</v>
      </c>
      <c r="P1782">
        <v>12</v>
      </c>
      <c r="Q1782" s="2">
        <v>7.0000000000000007E-2</v>
      </c>
      <c r="R1782" s="2">
        <v>0</v>
      </c>
      <c r="S1782" s="2">
        <v>0</v>
      </c>
      <c r="T1782">
        <f t="shared" si="108"/>
        <v>0.4</v>
      </c>
      <c r="U1782">
        <f t="shared" si="109"/>
        <v>9.6000000000000014</v>
      </c>
      <c r="V1782">
        <f t="shared" si="110"/>
        <v>1.5471650000000001</v>
      </c>
      <c r="W1782">
        <f t="shared" si="111"/>
        <v>3.1015077500000006</v>
      </c>
    </row>
    <row r="1783" spans="1:23" x14ac:dyDescent="0.25">
      <c r="A1783" t="s">
        <v>6290</v>
      </c>
      <c r="B1783" s="1">
        <v>43135</v>
      </c>
      <c r="C1783" t="s">
        <v>6291</v>
      </c>
      <c r="D1783" t="s">
        <v>1667</v>
      </c>
      <c r="E1783" t="s">
        <v>6292</v>
      </c>
      <c r="F1783" s="1">
        <v>43130</v>
      </c>
      <c r="G1783">
        <v>1</v>
      </c>
      <c r="H1783">
        <v>572775</v>
      </c>
      <c r="I1783">
        <v>18919</v>
      </c>
      <c r="J1783">
        <v>569</v>
      </c>
      <c r="K1783">
        <v>2897</v>
      </c>
      <c r="L1783" t="b">
        <v>0</v>
      </c>
      <c r="M1783" t="b">
        <v>0</v>
      </c>
      <c r="N1783" t="b">
        <v>0</v>
      </c>
      <c r="O1783">
        <v>5</v>
      </c>
      <c r="P1783">
        <v>4</v>
      </c>
      <c r="Q1783" s="2">
        <v>0.03</v>
      </c>
      <c r="R1783" s="2">
        <v>0</v>
      </c>
      <c r="S1783" s="2">
        <v>0.01</v>
      </c>
      <c r="T1783">
        <f t="shared" si="108"/>
        <v>0.4</v>
      </c>
      <c r="U1783">
        <f t="shared" si="109"/>
        <v>3</v>
      </c>
      <c r="V1783">
        <f t="shared" si="110"/>
        <v>0.83638749999999995</v>
      </c>
      <c r="W1783">
        <f t="shared" si="111"/>
        <v>1.2027356249999999</v>
      </c>
    </row>
    <row r="1784" spans="1:23" x14ac:dyDescent="0.25">
      <c r="A1784" t="s">
        <v>6293</v>
      </c>
      <c r="B1784" s="1">
        <v>43063</v>
      </c>
      <c r="C1784" t="s">
        <v>6294</v>
      </c>
      <c r="D1784" t="s">
        <v>178</v>
      </c>
      <c r="E1784" t="s">
        <v>6295</v>
      </c>
      <c r="F1784" s="1">
        <v>43055</v>
      </c>
      <c r="G1784">
        <v>1</v>
      </c>
      <c r="H1784">
        <v>715011</v>
      </c>
      <c r="I1784">
        <v>6037</v>
      </c>
      <c r="J1784">
        <v>467</v>
      </c>
      <c r="K1784">
        <v>587</v>
      </c>
      <c r="L1784" t="b">
        <v>0</v>
      </c>
      <c r="M1784" t="b">
        <v>0</v>
      </c>
      <c r="N1784" t="b">
        <v>0</v>
      </c>
      <c r="O1784">
        <v>8</v>
      </c>
      <c r="P1784">
        <v>7</v>
      </c>
      <c r="Q1784" s="2">
        <v>0.01</v>
      </c>
      <c r="R1784" s="2">
        <v>0</v>
      </c>
      <c r="S1784" s="2">
        <v>0</v>
      </c>
      <c r="T1784">
        <f t="shared" si="108"/>
        <v>0.4</v>
      </c>
      <c r="U1784">
        <f t="shared" si="109"/>
        <v>5.4</v>
      </c>
      <c r="V1784">
        <f t="shared" si="110"/>
        <v>0.45750550000000001</v>
      </c>
      <c r="W1784">
        <f t="shared" si="111"/>
        <v>1.6701269250000002</v>
      </c>
    </row>
    <row r="1785" spans="1:23" x14ac:dyDescent="0.25">
      <c r="A1785" t="s">
        <v>6296</v>
      </c>
      <c r="B1785" s="1">
        <v>43189</v>
      </c>
      <c r="C1785" t="s">
        <v>6297</v>
      </c>
      <c r="D1785" t="s">
        <v>6298</v>
      </c>
      <c r="E1785" t="s">
        <v>3724</v>
      </c>
      <c r="F1785" s="1">
        <v>43175</v>
      </c>
      <c r="G1785">
        <v>1</v>
      </c>
      <c r="H1785">
        <v>1769200</v>
      </c>
      <c r="I1785">
        <v>86122</v>
      </c>
      <c r="J1785">
        <v>566</v>
      </c>
      <c r="K1785">
        <v>4357</v>
      </c>
      <c r="L1785" t="b">
        <v>0</v>
      </c>
      <c r="M1785" t="b">
        <v>0</v>
      </c>
      <c r="N1785" t="b">
        <v>0</v>
      </c>
      <c r="O1785">
        <v>14</v>
      </c>
      <c r="P1785">
        <v>11</v>
      </c>
      <c r="Q1785" s="2">
        <v>0.05</v>
      </c>
      <c r="R1785" s="2">
        <v>0</v>
      </c>
      <c r="S1785" s="2">
        <v>0</v>
      </c>
      <c r="T1785">
        <f t="shared" si="108"/>
        <v>0.4</v>
      </c>
      <c r="U1785">
        <f t="shared" si="109"/>
        <v>8.2000000000000011</v>
      </c>
      <c r="V1785">
        <f t="shared" si="110"/>
        <v>1.3846000000000001</v>
      </c>
      <c r="W1785">
        <f t="shared" si="111"/>
        <v>2.6946100000000004</v>
      </c>
    </row>
    <row r="1786" spans="1:23" x14ac:dyDescent="0.25">
      <c r="A1786" t="s">
        <v>6299</v>
      </c>
      <c r="B1786" s="1">
        <v>43071</v>
      </c>
      <c r="C1786" t="s">
        <v>6300</v>
      </c>
      <c r="D1786" t="s">
        <v>5568</v>
      </c>
      <c r="E1786" t="s">
        <v>6301</v>
      </c>
      <c r="F1786" s="1">
        <v>43067</v>
      </c>
      <c r="G1786">
        <v>1</v>
      </c>
      <c r="H1786">
        <v>21416</v>
      </c>
      <c r="I1786">
        <v>660</v>
      </c>
      <c r="J1786">
        <v>13</v>
      </c>
      <c r="K1786">
        <v>38</v>
      </c>
      <c r="L1786" t="b">
        <v>0</v>
      </c>
      <c r="M1786" t="b">
        <v>0</v>
      </c>
      <c r="N1786" t="b">
        <v>0</v>
      </c>
      <c r="O1786">
        <v>4</v>
      </c>
      <c r="P1786">
        <v>2</v>
      </c>
      <c r="Q1786" s="2">
        <v>0.03</v>
      </c>
      <c r="R1786" s="2">
        <v>0</v>
      </c>
      <c r="S1786" s="2">
        <v>0</v>
      </c>
      <c r="T1786">
        <f t="shared" si="108"/>
        <v>0.4</v>
      </c>
      <c r="U1786">
        <f t="shared" si="109"/>
        <v>1.2000000000000002</v>
      </c>
      <c r="V1786">
        <f t="shared" si="110"/>
        <v>0.31070799999999998</v>
      </c>
      <c r="W1786">
        <f t="shared" si="111"/>
        <v>0.56874780000000003</v>
      </c>
    </row>
    <row r="1787" spans="1:23" x14ac:dyDescent="0.25">
      <c r="A1787" t="s">
        <v>6302</v>
      </c>
      <c r="B1787" s="1">
        <v>43081</v>
      </c>
      <c r="C1787" t="s">
        <v>6303</v>
      </c>
      <c r="D1787" t="s">
        <v>6304</v>
      </c>
      <c r="E1787" t="s">
        <v>6305</v>
      </c>
      <c r="F1787" s="1">
        <v>43074</v>
      </c>
      <c r="G1787">
        <v>1</v>
      </c>
      <c r="H1787">
        <v>1188002</v>
      </c>
      <c r="I1787">
        <v>3007</v>
      </c>
      <c r="J1787">
        <v>324</v>
      </c>
      <c r="K1787">
        <v>1621</v>
      </c>
      <c r="L1787" t="b">
        <v>0</v>
      </c>
      <c r="M1787" t="b">
        <v>0</v>
      </c>
      <c r="N1787" t="b">
        <v>0</v>
      </c>
      <c r="O1787">
        <v>7</v>
      </c>
      <c r="P1787">
        <v>7</v>
      </c>
      <c r="Q1787" s="2">
        <v>0</v>
      </c>
      <c r="R1787" s="2">
        <v>0</v>
      </c>
      <c r="S1787" s="2">
        <v>0</v>
      </c>
      <c r="T1787">
        <f t="shared" si="108"/>
        <v>0.4</v>
      </c>
      <c r="U1787">
        <f t="shared" si="109"/>
        <v>5.6000000000000005</v>
      </c>
      <c r="V1787">
        <f t="shared" si="110"/>
        <v>0.594001</v>
      </c>
      <c r="W1787">
        <f t="shared" si="111"/>
        <v>1.7679003500000001</v>
      </c>
    </row>
    <row r="1788" spans="1:23" x14ac:dyDescent="0.25">
      <c r="A1788" t="s">
        <v>6306</v>
      </c>
      <c r="B1788" s="1">
        <v>43132</v>
      </c>
      <c r="C1788" t="s">
        <v>6307</v>
      </c>
      <c r="D1788" t="s">
        <v>6308</v>
      </c>
      <c r="E1788" t="s">
        <v>6309</v>
      </c>
      <c r="F1788" s="1">
        <v>43125</v>
      </c>
      <c r="G1788">
        <v>1</v>
      </c>
      <c r="H1788">
        <v>91161</v>
      </c>
      <c r="I1788">
        <v>882</v>
      </c>
      <c r="J1788">
        <v>214</v>
      </c>
      <c r="K1788">
        <v>249</v>
      </c>
      <c r="L1788" t="b">
        <v>0</v>
      </c>
      <c r="M1788" t="b">
        <v>0</v>
      </c>
      <c r="N1788" t="b">
        <v>0</v>
      </c>
      <c r="O1788">
        <v>7</v>
      </c>
      <c r="P1788">
        <v>7</v>
      </c>
      <c r="Q1788" s="2">
        <v>0.01</v>
      </c>
      <c r="R1788" s="2">
        <v>0</v>
      </c>
      <c r="S1788" s="2">
        <v>0</v>
      </c>
      <c r="T1788">
        <f t="shared" si="108"/>
        <v>0.4</v>
      </c>
      <c r="U1788">
        <f t="shared" si="109"/>
        <v>5.6000000000000005</v>
      </c>
      <c r="V1788">
        <f t="shared" si="110"/>
        <v>0.1455805</v>
      </c>
      <c r="W1788">
        <f t="shared" si="111"/>
        <v>1.6109531750000001</v>
      </c>
    </row>
    <row r="1789" spans="1:23" x14ac:dyDescent="0.25">
      <c r="A1789" t="s">
        <v>6310</v>
      </c>
      <c r="B1789" s="1">
        <v>43081</v>
      </c>
      <c r="C1789" t="s">
        <v>6311</v>
      </c>
      <c r="D1789" t="s">
        <v>246</v>
      </c>
      <c r="E1789" t="s">
        <v>6312</v>
      </c>
      <c r="F1789" s="1">
        <v>43074</v>
      </c>
      <c r="G1789">
        <v>1</v>
      </c>
      <c r="H1789">
        <v>1225593</v>
      </c>
      <c r="I1789">
        <v>28014</v>
      </c>
      <c r="J1789">
        <v>861</v>
      </c>
      <c r="K1789">
        <v>3978</v>
      </c>
      <c r="L1789" t="b">
        <v>0</v>
      </c>
      <c r="M1789" t="b">
        <v>0</v>
      </c>
      <c r="N1789" t="b">
        <v>0</v>
      </c>
      <c r="O1789">
        <v>7</v>
      </c>
      <c r="P1789">
        <v>7</v>
      </c>
      <c r="Q1789" s="2">
        <v>0.02</v>
      </c>
      <c r="R1789" s="2">
        <v>0</v>
      </c>
      <c r="S1789" s="2">
        <v>0</v>
      </c>
      <c r="T1789">
        <f t="shared" si="108"/>
        <v>0.4</v>
      </c>
      <c r="U1789">
        <f t="shared" si="109"/>
        <v>5.6000000000000005</v>
      </c>
      <c r="V1789">
        <f t="shared" si="110"/>
        <v>0.81279649999999992</v>
      </c>
      <c r="W1789">
        <f t="shared" si="111"/>
        <v>1.844478775</v>
      </c>
    </row>
    <row r="1790" spans="1:23" x14ac:dyDescent="0.25">
      <c r="A1790" t="s">
        <v>6313</v>
      </c>
      <c r="B1790" s="1">
        <v>43234</v>
      </c>
      <c r="C1790" t="s">
        <v>6314</v>
      </c>
      <c r="D1790" t="s">
        <v>6315</v>
      </c>
      <c r="E1790" t="s">
        <v>6316</v>
      </c>
      <c r="F1790" s="1">
        <v>43214</v>
      </c>
      <c r="G1790">
        <v>1</v>
      </c>
      <c r="H1790">
        <v>13831320</v>
      </c>
      <c r="I1790">
        <v>395282</v>
      </c>
      <c r="J1790">
        <v>20532</v>
      </c>
      <c r="K1790">
        <v>35732</v>
      </c>
      <c r="L1790" t="b">
        <v>0</v>
      </c>
      <c r="M1790" t="b">
        <v>0</v>
      </c>
      <c r="N1790" t="b">
        <v>0</v>
      </c>
      <c r="O1790">
        <v>20</v>
      </c>
      <c r="P1790">
        <v>14</v>
      </c>
      <c r="Q1790" s="2">
        <v>0.03</v>
      </c>
      <c r="R1790" s="2">
        <v>0</v>
      </c>
      <c r="S1790" s="2">
        <v>0</v>
      </c>
      <c r="T1790">
        <f t="shared" si="108"/>
        <v>0.4</v>
      </c>
      <c r="U1790">
        <f t="shared" si="109"/>
        <v>10</v>
      </c>
      <c r="V1790">
        <f t="shared" si="110"/>
        <v>7.2156599999999997</v>
      </c>
      <c r="W1790">
        <f t="shared" si="111"/>
        <v>5.1854809999999993</v>
      </c>
    </row>
    <row r="1791" spans="1:23" x14ac:dyDescent="0.25">
      <c r="A1791" t="s">
        <v>6317</v>
      </c>
      <c r="B1791" s="1">
        <v>43061</v>
      </c>
      <c r="C1791" t="s">
        <v>6318</v>
      </c>
      <c r="D1791" t="s">
        <v>3978</v>
      </c>
      <c r="E1791" t="s">
        <v>6319</v>
      </c>
      <c r="F1791" s="1">
        <v>43055</v>
      </c>
      <c r="G1791">
        <v>1</v>
      </c>
      <c r="H1791">
        <v>913756</v>
      </c>
      <c r="I1791">
        <v>67288</v>
      </c>
      <c r="J1791">
        <v>1561</v>
      </c>
      <c r="K1791">
        <v>2925</v>
      </c>
      <c r="L1791" t="b">
        <v>0</v>
      </c>
      <c r="M1791" t="b">
        <v>0</v>
      </c>
      <c r="N1791" t="b">
        <v>0</v>
      </c>
      <c r="O1791">
        <v>6</v>
      </c>
      <c r="P1791">
        <v>2</v>
      </c>
      <c r="Q1791" s="2">
        <v>7.0000000000000007E-2</v>
      </c>
      <c r="R1791" s="2">
        <v>0</v>
      </c>
      <c r="S1791" s="2">
        <v>0</v>
      </c>
      <c r="T1791">
        <f t="shared" si="108"/>
        <v>0.4</v>
      </c>
      <c r="U1791">
        <f t="shared" si="109"/>
        <v>0.8</v>
      </c>
      <c r="V1791">
        <f t="shared" si="110"/>
        <v>1.1568780000000001</v>
      </c>
      <c r="W1791">
        <f t="shared" si="111"/>
        <v>0.76490730000000007</v>
      </c>
    </row>
    <row r="1792" spans="1:23" x14ac:dyDescent="0.25">
      <c r="A1792" t="s">
        <v>6320</v>
      </c>
      <c r="B1792" s="1">
        <v>43059</v>
      </c>
      <c r="C1792" t="s">
        <v>6321</v>
      </c>
      <c r="D1792" t="s">
        <v>6322</v>
      </c>
      <c r="E1792" t="s">
        <v>6323</v>
      </c>
      <c r="F1792" s="1">
        <v>43054</v>
      </c>
      <c r="G1792">
        <v>1</v>
      </c>
      <c r="H1792">
        <v>29723</v>
      </c>
      <c r="I1792">
        <v>2083</v>
      </c>
      <c r="J1792">
        <v>8</v>
      </c>
      <c r="K1792">
        <v>227</v>
      </c>
      <c r="L1792" t="b">
        <v>0</v>
      </c>
      <c r="M1792" t="b">
        <v>0</v>
      </c>
      <c r="N1792" t="b">
        <v>0</v>
      </c>
      <c r="O1792">
        <v>5</v>
      </c>
      <c r="P1792">
        <v>2</v>
      </c>
      <c r="Q1792" s="2">
        <v>7.0000000000000007E-2</v>
      </c>
      <c r="R1792" s="2">
        <v>0</v>
      </c>
      <c r="S1792" s="2">
        <v>0.01</v>
      </c>
      <c r="T1792">
        <f t="shared" si="108"/>
        <v>0.4</v>
      </c>
      <c r="U1792">
        <f t="shared" si="109"/>
        <v>1</v>
      </c>
      <c r="V1792">
        <f t="shared" si="110"/>
        <v>0.96486150000000004</v>
      </c>
      <c r="W1792">
        <f t="shared" si="111"/>
        <v>0.74770152500000009</v>
      </c>
    </row>
    <row r="1793" spans="1:23" x14ac:dyDescent="0.25">
      <c r="A1793" t="s">
        <v>6324</v>
      </c>
      <c r="B1793" s="1">
        <v>43145</v>
      </c>
      <c r="C1793" t="s">
        <v>6325</v>
      </c>
      <c r="D1793" t="s">
        <v>5484</v>
      </c>
      <c r="E1793" t="s">
        <v>6326</v>
      </c>
      <c r="F1793" s="1">
        <v>43138</v>
      </c>
      <c r="G1793">
        <v>1</v>
      </c>
      <c r="H1793">
        <v>54813</v>
      </c>
      <c r="I1793">
        <v>2462</v>
      </c>
      <c r="J1793">
        <v>139</v>
      </c>
      <c r="K1793">
        <v>305</v>
      </c>
      <c r="L1793" t="b">
        <v>0</v>
      </c>
      <c r="M1793" t="b">
        <v>0</v>
      </c>
      <c r="N1793" t="b">
        <v>0</v>
      </c>
      <c r="O1793">
        <v>7</v>
      </c>
      <c r="P1793">
        <v>5</v>
      </c>
      <c r="Q1793" s="2">
        <v>0.04</v>
      </c>
      <c r="R1793" s="2">
        <v>0</v>
      </c>
      <c r="S1793" s="2">
        <v>0.01</v>
      </c>
      <c r="T1793">
        <f t="shared" si="108"/>
        <v>0.4</v>
      </c>
      <c r="U1793">
        <f t="shared" si="109"/>
        <v>3.6</v>
      </c>
      <c r="V1793">
        <f t="shared" si="110"/>
        <v>0.67740650000000002</v>
      </c>
      <c r="W1793">
        <f t="shared" si="111"/>
        <v>1.297092275</v>
      </c>
    </row>
    <row r="1794" spans="1:23" x14ac:dyDescent="0.25">
      <c r="A1794" t="s">
        <v>6327</v>
      </c>
      <c r="B1794" s="1">
        <v>43091</v>
      </c>
      <c r="C1794" t="s">
        <v>6328</v>
      </c>
      <c r="D1794" t="s">
        <v>6329</v>
      </c>
      <c r="E1794" t="s">
        <v>6330</v>
      </c>
      <c r="F1794" s="1">
        <v>43085</v>
      </c>
      <c r="G1794">
        <v>1</v>
      </c>
      <c r="H1794">
        <v>59365</v>
      </c>
      <c r="I1794">
        <v>2996</v>
      </c>
      <c r="J1794">
        <v>94</v>
      </c>
      <c r="K1794">
        <v>357</v>
      </c>
      <c r="L1794" t="b">
        <v>0</v>
      </c>
      <c r="M1794" t="b">
        <v>0</v>
      </c>
      <c r="N1794" t="b">
        <v>0</v>
      </c>
      <c r="O1794">
        <v>6</v>
      </c>
      <c r="P1794">
        <v>5</v>
      </c>
      <c r="Q1794" s="2">
        <v>0.05</v>
      </c>
      <c r="R1794" s="2">
        <v>0</v>
      </c>
      <c r="S1794" s="2">
        <v>0.01</v>
      </c>
      <c r="T1794">
        <f t="shared" ref="T1794:T1857" si="112">G1794*0.4</f>
        <v>0.4</v>
      </c>
      <c r="U1794">
        <f t="shared" ref="U1794:U1857" si="113">-0.2*(O1794-P1794)+0.8*P1794</f>
        <v>3.8</v>
      </c>
      <c r="V1794">
        <f t="shared" ref="V1794:V1857" si="114">0.5*H1794*0.000001+0.1*Q1794*100+100*0.15*R1794+100*0.25*S1794</f>
        <v>0.77968250000000006</v>
      </c>
      <c r="W1794">
        <f t="shared" ref="W1794:W1857" si="115">0.4*T1794+0.25*U1794+0.35*V1794</f>
        <v>1.3828888749999999</v>
      </c>
    </row>
    <row r="1795" spans="1:23" x14ac:dyDescent="0.25">
      <c r="A1795" t="s">
        <v>6331</v>
      </c>
      <c r="B1795" s="1">
        <v>43131</v>
      </c>
      <c r="C1795" t="s">
        <v>6332</v>
      </c>
      <c r="D1795" t="s">
        <v>6333</v>
      </c>
      <c r="E1795" t="s">
        <v>6334</v>
      </c>
      <c r="F1795" s="1">
        <v>43126</v>
      </c>
      <c r="G1795">
        <v>1</v>
      </c>
      <c r="H1795">
        <v>16387</v>
      </c>
      <c r="I1795">
        <v>1227</v>
      </c>
      <c r="J1795">
        <v>12</v>
      </c>
      <c r="K1795">
        <v>159</v>
      </c>
      <c r="L1795" t="b">
        <v>0</v>
      </c>
      <c r="M1795" t="b">
        <v>0</v>
      </c>
      <c r="N1795" t="b">
        <v>0</v>
      </c>
      <c r="O1795">
        <v>5</v>
      </c>
      <c r="P1795">
        <v>3</v>
      </c>
      <c r="Q1795" s="2">
        <v>7.0000000000000007E-2</v>
      </c>
      <c r="R1795" s="2">
        <v>0</v>
      </c>
      <c r="S1795" s="2">
        <v>0.01</v>
      </c>
      <c r="T1795">
        <f t="shared" si="112"/>
        <v>0.4</v>
      </c>
      <c r="U1795">
        <f t="shared" si="113"/>
        <v>2.0000000000000004</v>
      </c>
      <c r="V1795">
        <f t="shared" si="114"/>
        <v>0.95819350000000003</v>
      </c>
      <c r="W1795">
        <f t="shared" si="115"/>
        <v>0.99536772500000015</v>
      </c>
    </row>
    <row r="1796" spans="1:23" x14ac:dyDescent="0.25">
      <c r="A1796" t="s">
        <v>6335</v>
      </c>
      <c r="B1796" s="1">
        <v>43089</v>
      </c>
      <c r="C1796" t="s">
        <v>6336</v>
      </c>
      <c r="D1796" t="s">
        <v>6337</v>
      </c>
      <c r="E1796" t="s">
        <v>6338</v>
      </c>
      <c r="F1796" s="1">
        <v>43082</v>
      </c>
      <c r="G1796">
        <v>1</v>
      </c>
      <c r="H1796">
        <v>2042378</v>
      </c>
      <c r="I1796">
        <v>56388</v>
      </c>
      <c r="J1796">
        <v>1447</v>
      </c>
      <c r="K1796">
        <v>6611</v>
      </c>
      <c r="L1796" t="b">
        <v>0</v>
      </c>
      <c r="M1796" t="b">
        <v>0</v>
      </c>
      <c r="N1796" t="b">
        <v>0</v>
      </c>
      <c r="O1796">
        <v>7</v>
      </c>
      <c r="P1796">
        <v>7</v>
      </c>
      <c r="Q1796" s="2">
        <v>0.03</v>
      </c>
      <c r="R1796" s="2">
        <v>0</v>
      </c>
      <c r="S1796" s="2">
        <v>0</v>
      </c>
      <c r="T1796">
        <f t="shared" si="112"/>
        <v>0.4</v>
      </c>
      <c r="U1796">
        <f t="shared" si="113"/>
        <v>5.6000000000000005</v>
      </c>
      <c r="V1796">
        <f t="shared" si="114"/>
        <v>1.3211889999999999</v>
      </c>
      <c r="W1796">
        <f t="shared" si="115"/>
        <v>2.0224161500000002</v>
      </c>
    </row>
    <row r="1797" spans="1:23" x14ac:dyDescent="0.25">
      <c r="A1797" t="s">
        <v>6339</v>
      </c>
      <c r="B1797" s="1">
        <v>43103</v>
      </c>
      <c r="C1797" t="s">
        <v>6340</v>
      </c>
      <c r="D1797" t="s">
        <v>166</v>
      </c>
      <c r="E1797" t="s">
        <v>6341</v>
      </c>
      <c r="F1797" s="1">
        <v>43102</v>
      </c>
      <c r="G1797">
        <v>1</v>
      </c>
      <c r="H1797">
        <v>35862</v>
      </c>
      <c r="I1797">
        <v>964</v>
      </c>
      <c r="J1797">
        <v>137</v>
      </c>
      <c r="K1797">
        <v>75</v>
      </c>
      <c r="L1797" t="b">
        <v>0</v>
      </c>
      <c r="M1797" t="b">
        <v>0</v>
      </c>
      <c r="N1797" t="b">
        <v>0</v>
      </c>
      <c r="O1797">
        <v>1</v>
      </c>
      <c r="P1797">
        <v>1</v>
      </c>
      <c r="Q1797" s="2">
        <v>0.03</v>
      </c>
      <c r="R1797" s="2">
        <v>0</v>
      </c>
      <c r="S1797" s="2">
        <v>0</v>
      </c>
      <c r="T1797">
        <f t="shared" si="112"/>
        <v>0.4</v>
      </c>
      <c r="U1797">
        <f t="shared" si="113"/>
        <v>0.8</v>
      </c>
      <c r="V1797">
        <f t="shared" si="114"/>
        <v>0.31793099999999996</v>
      </c>
      <c r="W1797">
        <f t="shared" si="115"/>
        <v>0.47127585000000005</v>
      </c>
    </row>
    <row r="1798" spans="1:23" x14ac:dyDescent="0.25">
      <c r="A1798" t="s">
        <v>6342</v>
      </c>
      <c r="B1798" s="1">
        <v>43135</v>
      </c>
      <c r="C1798" t="s">
        <v>6343</v>
      </c>
      <c r="D1798" t="s">
        <v>1070</v>
      </c>
      <c r="E1798" t="s">
        <v>6344</v>
      </c>
      <c r="F1798" s="1">
        <v>43130</v>
      </c>
      <c r="G1798">
        <v>1</v>
      </c>
      <c r="H1798">
        <v>451921</v>
      </c>
      <c r="I1798">
        <v>25869</v>
      </c>
      <c r="J1798">
        <v>402</v>
      </c>
      <c r="K1798">
        <v>6378</v>
      </c>
      <c r="L1798" t="b">
        <v>0</v>
      </c>
      <c r="M1798" t="b">
        <v>0</v>
      </c>
      <c r="N1798" t="b">
        <v>0</v>
      </c>
      <c r="O1798">
        <v>5</v>
      </c>
      <c r="P1798">
        <v>3</v>
      </c>
      <c r="Q1798" s="2">
        <v>0.06</v>
      </c>
      <c r="R1798" s="2">
        <v>0</v>
      </c>
      <c r="S1798" s="2">
        <v>0.01</v>
      </c>
      <c r="T1798">
        <f t="shared" si="112"/>
        <v>0.4</v>
      </c>
      <c r="U1798">
        <f t="shared" si="113"/>
        <v>2.0000000000000004</v>
      </c>
      <c r="V1798">
        <f t="shared" si="114"/>
        <v>1.0759604999999999</v>
      </c>
      <c r="W1798">
        <f t="shared" si="115"/>
        <v>1.0365861750000001</v>
      </c>
    </row>
    <row r="1799" spans="1:23" x14ac:dyDescent="0.25">
      <c r="A1799" t="s">
        <v>6345</v>
      </c>
      <c r="B1799" s="1">
        <v>43176</v>
      </c>
      <c r="C1799" t="s">
        <v>6346</v>
      </c>
      <c r="D1799" t="s">
        <v>1536</v>
      </c>
      <c r="E1799" t="s">
        <v>6347</v>
      </c>
      <c r="F1799" s="1">
        <v>43162</v>
      </c>
      <c r="G1799">
        <v>1</v>
      </c>
      <c r="H1799">
        <v>814243</v>
      </c>
      <c r="I1799">
        <v>14978</v>
      </c>
      <c r="J1799">
        <v>3510</v>
      </c>
      <c r="K1799">
        <v>3335</v>
      </c>
      <c r="L1799" t="b">
        <v>0</v>
      </c>
      <c r="M1799" t="b">
        <v>0</v>
      </c>
      <c r="N1799" t="b">
        <v>0</v>
      </c>
      <c r="O1799">
        <v>14</v>
      </c>
      <c r="P1799">
        <v>14</v>
      </c>
      <c r="Q1799" s="2">
        <v>0.02</v>
      </c>
      <c r="R1799" s="2">
        <v>0</v>
      </c>
      <c r="S1799" s="2">
        <v>0</v>
      </c>
      <c r="T1799">
        <f t="shared" si="112"/>
        <v>0.4</v>
      </c>
      <c r="U1799">
        <f t="shared" si="113"/>
        <v>11.200000000000001</v>
      </c>
      <c r="V1799">
        <f t="shared" si="114"/>
        <v>0.60712149999999998</v>
      </c>
      <c r="W1799">
        <f t="shared" si="115"/>
        <v>3.1724925250000005</v>
      </c>
    </row>
    <row r="1800" spans="1:23" x14ac:dyDescent="0.25">
      <c r="A1800" t="s">
        <v>6348</v>
      </c>
      <c r="B1800" s="1">
        <v>43144</v>
      </c>
      <c r="C1800" t="s">
        <v>6349</v>
      </c>
      <c r="D1800" t="s">
        <v>6350</v>
      </c>
      <c r="E1800" t="s">
        <v>6351</v>
      </c>
      <c r="F1800" s="1">
        <v>43136</v>
      </c>
      <c r="G1800">
        <v>1</v>
      </c>
      <c r="H1800">
        <v>598483</v>
      </c>
      <c r="I1800">
        <v>16204</v>
      </c>
      <c r="J1800">
        <v>7062</v>
      </c>
      <c r="K1800">
        <v>4182</v>
      </c>
      <c r="L1800" t="b">
        <v>0</v>
      </c>
      <c r="M1800" t="b">
        <v>0</v>
      </c>
      <c r="N1800" t="b">
        <v>0</v>
      </c>
      <c r="O1800">
        <v>8</v>
      </c>
      <c r="P1800">
        <v>9</v>
      </c>
      <c r="Q1800" s="2">
        <v>0.03</v>
      </c>
      <c r="R1800" s="2">
        <v>-0.01</v>
      </c>
      <c r="S1800" s="2">
        <v>0.01</v>
      </c>
      <c r="T1800">
        <f t="shared" si="112"/>
        <v>0.4</v>
      </c>
      <c r="U1800">
        <f t="shared" si="113"/>
        <v>7.4</v>
      </c>
      <c r="V1800">
        <f t="shared" si="114"/>
        <v>0.69924149999999996</v>
      </c>
      <c r="W1800">
        <f t="shared" si="115"/>
        <v>2.2547345250000004</v>
      </c>
    </row>
    <row r="1801" spans="1:23" x14ac:dyDescent="0.25">
      <c r="A1801" t="s">
        <v>6352</v>
      </c>
      <c r="B1801" s="1">
        <v>43250</v>
      </c>
      <c r="C1801" t="s">
        <v>6353</v>
      </c>
      <c r="D1801" t="s">
        <v>2589</v>
      </c>
      <c r="E1801" t="s">
        <v>6354</v>
      </c>
      <c r="F1801" s="1">
        <v>43224</v>
      </c>
      <c r="G1801">
        <v>1</v>
      </c>
      <c r="H1801">
        <v>14183631</v>
      </c>
      <c r="I1801">
        <v>142619</v>
      </c>
      <c r="J1801">
        <v>13696</v>
      </c>
      <c r="K1801">
        <v>74964</v>
      </c>
      <c r="L1801" t="b">
        <v>0</v>
      </c>
      <c r="M1801" t="b">
        <v>0</v>
      </c>
      <c r="N1801" t="b">
        <v>0</v>
      </c>
      <c r="O1801">
        <v>26</v>
      </c>
      <c r="P1801">
        <v>23</v>
      </c>
      <c r="Q1801" s="2">
        <v>0.01</v>
      </c>
      <c r="R1801" s="2">
        <v>0</v>
      </c>
      <c r="S1801" s="2">
        <v>0.01</v>
      </c>
      <c r="T1801">
        <f t="shared" si="112"/>
        <v>0.4</v>
      </c>
      <c r="U1801">
        <f t="shared" si="113"/>
        <v>17.8</v>
      </c>
      <c r="V1801">
        <f t="shared" si="114"/>
        <v>7.4418154999999997</v>
      </c>
      <c r="W1801">
        <f t="shared" si="115"/>
        <v>7.214635425</v>
      </c>
    </row>
    <row r="1802" spans="1:23" x14ac:dyDescent="0.25">
      <c r="A1802" t="s">
        <v>6355</v>
      </c>
      <c r="B1802" s="1">
        <v>43119</v>
      </c>
      <c r="C1802" t="s">
        <v>6356</v>
      </c>
      <c r="D1802" t="s">
        <v>6357</v>
      </c>
      <c r="E1802" t="s">
        <v>6358</v>
      </c>
      <c r="F1802" s="1">
        <v>43112</v>
      </c>
      <c r="G1802">
        <v>1</v>
      </c>
      <c r="H1802">
        <v>45141770</v>
      </c>
      <c r="I1802">
        <v>1844959</v>
      </c>
      <c r="J1802">
        <v>102849</v>
      </c>
      <c r="K1802">
        <v>148768</v>
      </c>
      <c r="L1802" t="b">
        <v>0</v>
      </c>
      <c r="M1802" t="b">
        <v>0</v>
      </c>
      <c r="N1802" t="b">
        <v>0</v>
      </c>
      <c r="O1802">
        <v>7</v>
      </c>
      <c r="P1802">
        <v>7</v>
      </c>
      <c r="Q1802" s="2">
        <v>0.04</v>
      </c>
      <c r="R1802" s="2">
        <v>0</v>
      </c>
      <c r="S1802" s="2">
        <v>0</v>
      </c>
      <c r="T1802">
        <f t="shared" si="112"/>
        <v>0.4</v>
      </c>
      <c r="U1802">
        <f t="shared" si="113"/>
        <v>5.6000000000000005</v>
      </c>
      <c r="V1802">
        <f t="shared" si="114"/>
        <v>22.970884999999999</v>
      </c>
      <c r="W1802">
        <f t="shared" si="115"/>
        <v>9.5998097500000004</v>
      </c>
    </row>
    <row r="1803" spans="1:23" x14ac:dyDescent="0.25">
      <c r="A1803" t="s">
        <v>6359</v>
      </c>
      <c r="B1803" s="1">
        <v>43112</v>
      </c>
      <c r="C1803" t="s">
        <v>6360</v>
      </c>
      <c r="D1803" t="s">
        <v>6361</v>
      </c>
      <c r="E1803" t="s">
        <v>6362</v>
      </c>
      <c r="F1803" s="1">
        <v>43106</v>
      </c>
      <c r="G1803">
        <v>1</v>
      </c>
      <c r="H1803">
        <v>827249</v>
      </c>
      <c r="I1803">
        <v>80660</v>
      </c>
      <c r="J1803">
        <v>1140</v>
      </c>
      <c r="K1803">
        <v>7240</v>
      </c>
      <c r="L1803" t="b">
        <v>0</v>
      </c>
      <c r="M1803" t="b">
        <v>0</v>
      </c>
      <c r="N1803" t="b">
        <v>0</v>
      </c>
      <c r="O1803">
        <v>6</v>
      </c>
      <c r="P1803">
        <v>3</v>
      </c>
      <c r="Q1803" s="2">
        <v>0.1</v>
      </c>
      <c r="R1803" s="2">
        <v>0</v>
      </c>
      <c r="S1803" s="2">
        <v>0.01</v>
      </c>
      <c r="T1803">
        <f t="shared" si="112"/>
        <v>0.4</v>
      </c>
      <c r="U1803">
        <f t="shared" si="113"/>
        <v>1.8000000000000003</v>
      </c>
      <c r="V1803">
        <f t="shared" si="114"/>
        <v>1.6636245000000003</v>
      </c>
      <c r="W1803">
        <f t="shared" si="115"/>
        <v>1.1922685750000002</v>
      </c>
    </row>
    <row r="1804" spans="1:23" x14ac:dyDescent="0.25">
      <c r="A1804" t="s">
        <v>6363</v>
      </c>
      <c r="B1804" s="1">
        <v>43184</v>
      </c>
      <c r="C1804" t="s">
        <v>6364</v>
      </c>
      <c r="D1804" t="s">
        <v>400</v>
      </c>
      <c r="E1804" t="s">
        <v>6365</v>
      </c>
      <c r="F1804" s="1">
        <v>43178</v>
      </c>
      <c r="G1804">
        <v>1</v>
      </c>
      <c r="H1804">
        <v>581030</v>
      </c>
      <c r="I1804">
        <v>5327</v>
      </c>
      <c r="J1804">
        <v>2435</v>
      </c>
      <c r="K1804">
        <v>1895</v>
      </c>
      <c r="L1804" t="b">
        <v>0</v>
      </c>
      <c r="M1804" t="b">
        <v>0</v>
      </c>
      <c r="N1804" t="b">
        <v>0</v>
      </c>
      <c r="O1804">
        <v>6</v>
      </c>
      <c r="P1804">
        <v>5</v>
      </c>
      <c r="Q1804" s="2">
        <v>0.01</v>
      </c>
      <c r="R1804" s="2">
        <v>0</v>
      </c>
      <c r="S1804" s="2">
        <v>0</v>
      </c>
      <c r="T1804">
        <f t="shared" si="112"/>
        <v>0.4</v>
      </c>
      <c r="U1804">
        <f t="shared" si="113"/>
        <v>3.8</v>
      </c>
      <c r="V1804">
        <f t="shared" si="114"/>
        <v>0.39051499999999995</v>
      </c>
      <c r="W1804">
        <f t="shared" si="115"/>
        <v>1.2466802499999998</v>
      </c>
    </row>
    <row r="1805" spans="1:23" x14ac:dyDescent="0.25">
      <c r="A1805" t="s">
        <v>6366</v>
      </c>
      <c r="B1805" s="1">
        <v>43160</v>
      </c>
      <c r="C1805" t="s">
        <v>6367</v>
      </c>
      <c r="D1805" t="s">
        <v>6368</v>
      </c>
      <c r="E1805" t="s">
        <v>6369</v>
      </c>
      <c r="F1805" s="1">
        <v>43153</v>
      </c>
      <c r="G1805">
        <v>1</v>
      </c>
      <c r="H1805">
        <v>41375</v>
      </c>
      <c r="I1805">
        <v>1764</v>
      </c>
      <c r="J1805">
        <v>31</v>
      </c>
      <c r="K1805">
        <v>117</v>
      </c>
      <c r="L1805" t="b">
        <v>0</v>
      </c>
      <c r="M1805" t="b">
        <v>0</v>
      </c>
      <c r="N1805" t="b">
        <v>0</v>
      </c>
      <c r="O1805">
        <v>7</v>
      </c>
      <c r="P1805">
        <v>5</v>
      </c>
      <c r="Q1805" s="2">
        <v>0.04</v>
      </c>
      <c r="R1805" s="2">
        <v>0</v>
      </c>
      <c r="S1805" s="2">
        <v>0</v>
      </c>
      <c r="T1805">
        <f t="shared" si="112"/>
        <v>0.4</v>
      </c>
      <c r="U1805">
        <f t="shared" si="113"/>
        <v>3.6</v>
      </c>
      <c r="V1805">
        <f t="shared" si="114"/>
        <v>0.42068749999999999</v>
      </c>
      <c r="W1805">
        <f t="shared" si="115"/>
        <v>1.2072406250000001</v>
      </c>
    </row>
    <row r="1806" spans="1:23" x14ac:dyDescent="0.25">
      <c r="A1806" t="s">
        <v>6370</v>
      </c>
      <c r="B1806" s="1">
        <v>43160</v>
      </c>
      <c r="C1806" t="s">
        <v>6371</v>
      </c>
      <c r="D1806" t="s">
        <v>1571</v>
      </c>
      <c r="E1806" t="s">
        <v>6372</v>
      </c>
      <c r="F1806" s="1">
        <v>43153</v>
      </c>
      <c r="G1806">
        <v>1</v>
      </c>
      <c r="H1806">
        <v>20631</v>
      </c>
      <c r="I1806">
        <v>150</v>
      </c>
      <c r="J1806">
        <v>36</v>
      </c>
      <c r="K1806">
        <v>116</v>
      </c>
      <c r="L1806" t="b">
        <v>0</v>
      </c>
      <c r="M1806" t="b">
        <v>0</v>
      </c>
      <c r="N1806" t="b">
        <v>0</v>
      </c>
      <c r="O1806">
        <v>7</v>
      </c>
      <c r="P1806">
        <v>7</v>
      </c>
      <c r="Q1806" s="2">
        <v>0.01</v>
      </c>
      <c r="R1806" s="2">
        <v>0</v>
      </c>
      <c r="S1806" s="2">
        <v>0.01</v>
      </c>
      <c r="T1806">
        <f t="shared" si="112"/>
        <v>0.4</v>
      </c>
      <c r="U1806">
        <f t="shared" si="113"/>
        <v>5.6000000000000005</v>
      </c>
      <c r="V1806">
        <f t="shared" si="114"/>
        <v>0.36031550000000001</v>
      </c>
      <c r="W1806">
        <f t="shared" si="115"/>
        <v>1.6861104250000001</v>
      </c>
    </row>
    <row r="1807" spans="1:23" x14ac:dyDescent="0.25">
      <c r="A1807" t="s">
        <v>6373</v>
      </c>
      <c r="B1807" s="1">
        <v>43240</v>
      </c>
      <c r="C1807" t="s">
        <v>6374</v>
      </c>
      <c r="D1807" t="s">
        <v>144</v>
      </c>
      <c r="E1807" t="s">
        <v>6375</v>
      </c>
      <c r="F1807" s="1">
        <v>43224</v>
      </c>
      <c r="G1807">
        <v>1</v>
      </c>
      <c r="H1807">
        <v>303101</v>
      </c>
      <c r="I1807">
        <v>7164</v>
      </c>
      <c r="J1807">
        <v>255</v>
      </c>
      <c r="K1807">
        <v>1242</v>
      </c>
      <c r="L1807" t="b">
        <v>0</v>
      </c>
      <c r="M1807" t="b">
        <v>0</v>
      </c>
      <c r="N1807" t="b">
        <v>0</v>
      </c>
      <c r="O1807">
        <v>16</v>
      </c>
      <c r="P1807">
        <v>13</v>
      </c>
      <c r="Q1807" s="2">
        <v>0.02</v>
      </c>
      <c r="R1807" s="2">
        <v>0</v>
      </c>
      <c r="S1807" s="2">
        <v>0</v>
      </c>
      <c r="T1807">
        <f t="shared" si="112"/>
        <v>0.4</v>
      </c>
      <c r="U1807">
        <f t="shared" si="113"/>
        <v>9.8000000000000007</v>
      </c>
      <c r="V1807">
        <f t="shared" si="114"/>
        <v>0.35155049999999999</v>
      </c>
      <c r="W1807">
        <f t="shared" si="115"/>
        <v>2.7330426750000001</v>
      </c>
    </row>
    <row r="1808" spans="1:23" x14ac:dyDescent="0.25">
      <c r="A1808" t="s">
        <v>6376</v>
      </c>
      <c r="B1808" s="1">
        <v>43132</v>
      </c>
      <c r="C1808" t="s">
        <v>6377</v>
      </c>
      <c r="D1808" t="s">
        <v>198</v>
      </c>
      <c r="E1808" t="s">
        <v>6378</v>
      </c>
      <c r="F1808" s="1">
        <v>43131</v>
      </c>
      <c r="G1808">
        <v>1</v>
      </c>
      <c r="H1808">
        <v>77966</v>
      </c>
      <c r="I1808">
        <v>1208</v>
      </c>
      <c r="J1808">
        <v>262</v>
      </c>
      <c r="K1808">
        <v>216</v>
      </c>
      <c r="L1808" t="b">
        <v>0</v>
      </c>
      <c r="M1808" t="b">
        <v>0</v>
      </c>
      <c r="N1808" t="b">
        <v>0</v>
      </c>
      <c r="O1808">
        <v>1</v>
      </c>
      <c r="P1808">
        <v>1</v>
      </c>
      <c r="Q1808" s="2">
        <v>0.02</v>
      </c>
      <c r="R1808" s="2">
        <v>0</v>
      </c>
      <c r="S1808" s="2">
        <v>0</v>
      </c>
      <c r="T1808">
        <f t="shared" si="112"/>
        <v>0.4</v>
      </c>
      <c r="U1808">
        <f t="shared" si="113"/>
        <v>0.8</v>
      </c>
      <c r="V1808">
        <f t="shared" si="114"/>
        <v>0.238983</v>
      </c>
      <c r="W1808">
        <f t="shared" si="115"/>
        <v>0.44364405000000007</v>
      </c>
    </row>
    <row r="1809" spans="1:23" x14ac:dyDescent="0.25">
      <c r="A1809" t="s">
        <v>6379</v>
      </c>
      <c r="B1809" s="1">
        <v>43240</v>
      </c>
      <c r="C1809" t="s">
        <v>6380</v>
      </c>
      <c r="D1809" t="s">
        <v>1321</v>
      </c>
      <c r="E1809" t="s">
        <v>6381</v>
      </c>
      <c r="F1809" s="1">
        <v>43231</v>
      </c>
      <c r="G1809">
        <v>1</v>
      </c>
      <c r="H1809">
        <v>2889410</v>
      </c>
      <c r="I1809">
        <v>37587</v>
      </c>
      <c r="J1809">
        <v>4880</v>
      </c>
      <c r="K1809">
        <v>5710</v>
      </c>
      <c r="L1809" t="b">
        <v>0</v>
      </c>
      <c r="M1809" t="b">
        <v>0</v>
      </c>
      <c r="N1809" t="b">
        <v>0</v>
      </c>
      <c r="O1809">
        <v>9</v>
      </c>
      <c r="P1809">
        <v>8</v>
      </c>
      <c r="Q1809" s="2">
        <v>0.01</v>
      </c>
      <c r="R1809" s="2">
        <v>0</v>
      </c>
      <c r="S1809" s="2">
        <v>0</v>
      </c>
      <c r="T1809">
        <f t="shared" si="112"/>
        <v>0.4</v>
      </c>
      <c r="U1809">
        <f t="shared" si="113"/>
        <v>6.2</v>
      </c>
      <c r="V1809">
        <f t="shared" si="114"/>
        <v>1.544705</v>
      </c>
      <c r="W1809">
        <f t="shared" si="115"/>
        <v>2.25064675</v>
      </c>
    </row>
    <row r="1810" spans="1:23" x14ac:dyDescent="0.25">
      <c r="A1810" t="s">
        <v>6382</v>
      </c>
      <c r="B1810" s="1">
        <v>43173</v>
      </c>
      <c r="C1810" t="s">
        <v>6383</v>
      </c>
      <c r="D1810" t="s">
        <v>3978</v>
      </c>
      <c r="E1810" t="s">
        <v>6384</v>
      </c>
      <c r="F1810" s="1">
        <v>43158</v>
      </c>
      <c r="G1810">
        <v>1</v>
      </c>
      <c r="H1810">
        <v>2408990</v>
      </c>
      <c r="I1810">
        <v>123245</v>
      </c>
      <c r="J1810">
        <v>1102</v>
      </c>
      <c r="K1810">
        <v>4033</v>
      </c>
      <c r="L1810" t="b">
        <v>0</v>
      </c>
      <c r="M1810" t="b">
        <v>0</v>
      </c>
      <c r="N1810" t="b">
        <v>0</v>
      </c>
      <c r="O1810">
        <v>15</v>
      </c>
      <c r="P1810">
        <v>12</v>
      </c>
      <c r="Q1810" s="2">
        <v>0.05</v>
      </c>
      <c r="R1810" s="2">
        <v>0</v>
      </c>
      <c r="S1810" s="2">
        <v>0</v>
      </c>
      <c r="T1810">
        <f t="shared" si="112"/>
        <v>0.4</v>
      </c>
      <c r="U1810">
        <f t="shared" si="113"/>
        <v>9.0000000000000018</v>
      </c>
      <c r="V1810">
        <f t="shared" si="114"/>
        <v>1.7044950000000001</v>
      </c>
      <c r="W1810">
        <f t="shared" si="115"/>
        <v>3.0065732500000006</v>
      </c>
    </row>
    <row r="1811" spans="1:23" x14ac:dyDescent="0.25">
      <c r="A1811" t="s">
        <v>6385</v>
      </c>
      <c r="B1811" s="1">
        <v>43226</v>
      </c>
      <c r="C1811" t="s">
        <v>6386</v>
      </c>
      <c r="D1811" t="s">
        <v>5097</v>
      </c>
      <c r="E1811" t="s">
        <v>6387</v>
      </c>
      <c r="F1811" s="1">
        <v>43213</v>
      </c>
      <c r="G1811">
        <v>1</v>
      </c>
      <c r="H1811">
        <v>507121</v>
      </c>
      <c r="I1811">
        <v>4129</v>
      </c>
      <c r="J1811">
        <v>185</v>
      </c>
      <c r="K1811">
        <v>432</v>
      </c>
      <c r="L1811" t="b">
        <v>0</v>
      </c>
      <c r="M1811" t="b">
        <v>0</v>
      </c>
      <c r="N1811" t="b">
        <v>0</v>
      </c>
      <c r="O1811">
        <v>13</v>
      </c>
      <c r="P1811">
        <v>13</v>
      </c>
      <c r="Q1811" s="2">
        <v>0.01</v>
      </c>
      <c r="R1811" s="2">
        <v>0</v>
      </c>
      <c r="S1811" s="2">
        <v>0</v>
      </c>
      <c r="T1811">
        <f t="shared" si="112"/>
        <v>0.4</v>
      </c>
      <c r="U1811">
        <f t="shared" si="113"/>
        <v>10.4</v>
      </c>
      <c r="V1811">
        <f t="shared" si="114"/>
        <v>0.35356049999999994</v>
      </c>
      <c r="W1811">
        <f t="shared" si="115"/>
        <v>2.8837461750000002</v>
      </c>
    </row>
    <row r="1812" spans="1:23" x14ac:dyDescent="0.25">
      <c r="A1812" t="s">
        <v>6388</v>
      </c>
      <c r="B1812" s="1">
        <v>43077</v>
      </c>
      <c r="C1812" t="s">
        <v>6389</v>
      </c>
      <c r="D1812" t="s">
        <v>6390</v>
      </c>
      <c r="E1812" t="s">
        <v>6391</v>
      </c>
      <c r="F1812" s="1">
        <v>43070</v>
      </c>
      <c r="G1812">
        <v>1</v>
      </c>
      <c r="H1812">
        <v>3842533</v>
      </c>
      <c r="I1812">
        <v>169168</v>
      </c>
      <c r="J1812">
        <v>914</v>
      </c>
      <c r="K1812">
        <v>4749</v>
      </c>
      <c r="L1812" t="b">
        <v>0</v>
      </c>
      <c r="M1812" t="b">
        <v>0</v>
      </c>
      <c r="N1812" t="b">
        <v>0</v>
      </c>
      <c r="O1812">
        <v>7</v>
      </c>
      <c r="P1812">
        <v>4</v>
      </c>
      <c r="Q1812" s="2">
        <v>0.04</v>
      </c>
      <c r="R1812" s="2">
        <v>0</v>
      </c>
      <c r="S1812" s="2">
        <v>0</v>
      </c>
      <c r="T1812">
        <f t="shared" si="112"/>
        <v>0.4</v>
      </c>
      <c r="U1812">
        <f t="shared" si="113"/>
        <v>2.6</v>
      </c>
      <c r="V1812">
        <f t="shared" si="114"/>
        <v>2.3212665000000001</v>
      </c>
      <c r="W1812">
        <f t="shared" si="115"/>
        <v>1.6224432750000002</v>
      </c>
    </row>
    <row r="1813" spans="1:23" x14ac:dyDescent="0.25">
      <c r="A1813" t="s">
        <v>6392</v>
      </c>
      <c r="B1813" s="1">
        <v>43140</v>
      </c>
      <c r="C1813" t="s">
        <v>6393</v>
      </c>
      <c r="D1813" t="s">
        <v>400</v>
      </c>
      <c r="E1813" t="s">
        <v>6394</v>
      </c>
      <c r="F1813" s="1">
        <v>43139</v>
      </c>
      <c r="G1813">
        <v>1</v>
      </c>
      <c r="H1813">
        <v>18108</v>
      </c>
      <c r="I1813">
        <v>155</v>
      </c>
      <c r="J1813">
        <v>20</v>
      </c>
      <c r="K1813">
        <v>10</v>
      </c>
      <c r="L1813" t="b">
        <v>0</v>
      </c>
      <c r="M1813" t="b">
        <v>0</v>
      </c>
      <c r="N1813" t="b">
        <v>0</v>
      </c>
      <c r="O1813">
        <v>1</v>
      </c>
      <c r="P1813">
        <v>1</v>
      </c>
      <c r="Q1813" s="2">
        <v>0.01</v>
      </c>
      <c r="R1813" s="2">
        <v>0</v>
      </c>
      <c r="S1813" s="2">
        <v>0</v>
      </c>
      <c r="T1813">
        <f t="shared" si="112"/>
        <v>0.4</v>
      </c>
      <c r="U1813">
        <f t="shared" si="113"/>
        <v>0.8</v>
      </c>
      <c r="V1813">
        <f t="shared" si="114"/>
        <v>0.10905400000000001</v>
      </c>
      <c r="W1813">
        <f t="shared" si="115"/>
        <v>0.39816890000000005</v>
      </c>
    </row>
    <row r="1814" spans="1:23" x14ac:dyDescent="0.25">
      <c r="A1814" t="s">
        <v>6395</v>
      </c>
      <c r="B1814" s="1">
        <v>43265</v>
      </c>
      <c r="C1814" t="s">
        <v>6396</v>
      </c>
      <c r="D1814" t="s">
        <v>1769</v>
      </c>
      <c r="E1814" t="s">
        <v>6397</v>
      </c>
      <c r="F1814" s="1">
        <v>43262</v>
      </c>
      <c r="G1814">
        <v>1</v>
      </c>
      <c r="H1814">
        <v>4986664</v>
      </c>
      <c r="I1814">
        <v>518240</v>
      </c>
      <c r="J1814">
        <v>5215</v>
      </c>
      <c r="K1814">
        <v>34466</v>
      </c>
      <c r="L1814" t="b">
        <v>0</v>
      </c>
      <c r="M1814" t="b">
        <v>0</v>
      </c>
      <c r="N1814" t="b">
        <v>0</v>
      </c>
      <c r="O1814">
        <v>3</v>
      </c>
      <c r="P1814">
        <v>3</v>
      </c>
      <c r="Q1814" s="2">
        <v>0.1</v>
      </c>
      <c r="R1814" s="2">
        <v>0</v>
      </c>
      <c r="S1814" s="2">
        <v>0.01</v>
      </c>
      <c r="T1814">
        <f t="shared" si="112"/>
        <v>0.4</v>
      </c>
      <c r="U1814">
        <f t="shared" si="113"/>
        <v>2.4000000000000004</v>
      </c>
      <c r="V1814">
        <f t="shared" si="114"/>
        <v>3.7433320000000005</v>
      </c>
      <c r="W1814">
        <f t="shared" si="115"/>
        <v>2.0701662000000001</v>
      </c>
    </row>
    <row r="1815" spans="1:23" x14ac:dyDescent="0.25">
      <c r="A1815" t="s">
        <v>6398</v>
      </c>
      <c r="B1815" s="1">
        <v>43176</v>
      </c>
      <c r="C1815" t="s">
        <v>6399</v>
      </c>
      <c r="D1815" t="s">
        <v>3986</v>
      </c>
      <c r="E1815" t="s">
        <v>6400</v>
      </c>
      <c r="F1815" s="1">
        <v>43168</v>
      </c>
      <c r="G1815">
        <v>1</v>
      </c>
      <c r="H1815">
        <v>2128508</v>
      </c>
      <c r="I1815">
        <v>264835</v>
      </c>
      <c r="J1815">
        <v>5210</v>
      </c>
      <c r="K1815">
        <v>136746</v>
      </c>
      <c r="L1815" t="b">
        <v>0</v>
      </c>
      <c r="M1815" t="b">
        <v>0</v>
      </c>
      <c r="N1815" t="b">
        <v>0</v>
      </c>
      <c r="O1815">
        <v>8</v>
      </c>
      <c r="P1815">
        <v>7</v>
      </c>
      <c r="Q1815" s="2">
        <v>0.12</v>
      </c>
      <c r="R1815" s="2">
        <v>0</v>
      </c>
      <c r="S1815" s="2">
        <v>0.06</v>
      </c>
      <c r="T1815">
        <f t="shared" si="112"/>
        <v>0.4</v>
      </c>
      <c r="U1815">
        <f t="shared" si="113"/>
        <v>5.4</v>
      </c>
      <c r="V1815">
        <f t="shared" si="114"/>
        <v>3.7642540000000002</v>
      </c>
      <c r="W1815">
        <f t="shared" si="115"/>
        <v>2.8274889000000005</v>
      </c>
    </row>
    <row r="1816" spans="1:23" x14ac:dyDescent="0.25">
      <c r="A1816" t="s">
        <v>6401</v>
      </c>
      <c r="B1816" s="1">
        <v>43144</v>
      </c>
      <c r="C1816" t="s">
        <v>6402</v>
      </c>
      <c r="D1816" t="s">
        <v>850</v>
      </c>
      <c r="E1816" t="s">
        <v>6403</v>
      </c>
      <c r="F1816" s="1">
        <v>43137</v>
      </c>
      <c r="G1816">
        <v>1</v>
      </c>
      <c r="H1816">
        <v>22893</v>
      </c>
      <c r="I1816">
        <v>834</v>
      </c>
      <c r="J1816">
        <v>15</v>
      </c>
      <c r="K1816">
        <v>42</v>
      </c>
      <c r="L1816" t="b">
        <v>0</v>
      </c>
      <c r="M1816" t="b">
        <v>0</v>
      </c>
      <c r="N1816" t="b">
        <v>0</v>
      </c>
      <c r="O1816">
        <v>7</v>
      </c>
      <c r="P1816">
        <v>6</v>
      </c>
      <c r="Q1816" s="2">
        <v>0.04</v>
      </c>
      <c r="R1816" s="2">
        <v>0</v>
      </c>
      <c r="S1816" s="2">
        <v>0</v>
      </c>
      <c r="T1816">
        <f t="shared" si="112"/>
        <v>0.4</v>
      </c>
      <c r="U1816">
        <f t="shared" si="113"/>
        <v>4.6000000000000005</v>
      </c>
      <c r="V1816">
        <f t="shared" si="114"/>
        <v>0.41144650000000005</v>
      </c>
      <c r="W1816">
        <f t="shared" si="115"/>
        <v>1.454006275</v>
      </c>
    </row>
    <row r="1817" spans="1:23" x14ac:dyDescent="0.25">
      <c r="A1817" t="s">
        <v>6404</v>
      </c>
      <c r="B1817" s="1">
        <v>43070</v>
      </c>
      <c r="C1817" t="s">
        <v>6405</v>
      </c>
      <c r="D1817" t="s">
        <v>6406</v>
      </c>
      <c r="E1817" t="s">
        <v>6407</v>
      </c>
      <c r="F1817" s="1">
        <v>43063</v>
      </c>
      <c r="G1817">
        <v>1</v>
      </c>
      <c r="H1817">
        <v>872663</v>
      </c>
      <c r="I1817">
        <v>12449</v>
      </c>
      <c r="J1817">
        <v>1267</v>
      </c>
      <c r="K1817">
        <v>1857</v>
      </c>
      <c r="L1817" t="b">
        <v>0</v>
      </c>
      <c r="M1817" t="b">
        <v>0</v>
      </c>
      <c r="N1817" t="b">
        <v>0</v>
      </c>
      <c r="O1817">
        <v>7</v>
      </c>
      <c r="P1817">
        <v>6</v>
      </c>
      <c r="Q1817" s="2">
        <v>0.01</v>
      </c>
      <c r="R1817" s="2">
        <v>0</v>
      </c>
      <c r="S1817" s="2">
        <v>0</v>
      </c>
      <c r="T1817">
        <f t="shared" si="112"/>
        <v>0.4</v>
      </c>
      <c r="U1817">
        <f t="shared" si="113"/>
        <v>4.6000000000000005</v>
      </c>
      <c r="V1817">
        <f t="shared" si="114"/>
        <v>0.53633149999999996</v>
      </c>
      <c r="W1817">
        <f t="shared" si="115"/>
        <v>1.4977160250000001</v>
      </c>
    </row>
    <row r="1818" spans="1:23" x14ac:dyDescent="0.25">
      <c r="A1818" t="s">
        <v>6408</v>
      </c>
      <c r="B1818" s="1">
        <v>43136</v>
      </c>
      <c r="C1818" t="s">
        <v>6409</v>
      </c>
      <c r="D1818" t="s">
        <v>4504</v>
      </c>
      <c r="E1818" t="s">
        <v>6410</v>
      </c>
      <c r="F1818" s="1">
        <v>43131</v>
      </c>
      <c r="G1818">
        <v>1</v>
      </c>
      <c r="H1818">
        <v>699104</v>
      </c>
      <c r="I1818">
        <v>12224</v>
      </c>
      <c r="J1818">
        <v>326</v>
      </c>
      <c r="K1818">
        <v>680</v>
      </c>
      <c r="L1818" t="b">
        <v>0</v>
      </c>
      <c r="M1818" t="b">
        <v>0</v>
      </c>
      <c r="N1818" t="b">
        <v>0</v>
      </c>
      <c r="O1818">
        <v>5</v>
      </c>
      <c r="P1818">
        <v>4</v>
      </c>
      <c r="Q1818" s="2">
        <v>0.02</v>
      </c>
      <c r="R1818" s="2">
        <v>0</v>
      </c>
      <c r="S1818" s="2">
        <v>0</v>
      </c>
      <c r="T1818">
        <f t="shared" si="112"/>
        <v>0.4</v>
      </c>
      <c r="U1818">
        <f t="shared" si="113"/>
        <v>3</v>
      </c>
      <c r="V1818">
        <f t="shared" si="114"/>
        <v>0.54955200000000004</v>
      </c>
      <c r="W1818">
        <f t="shared" si="115"/>
        <v>1.1023432</v>
      </c>
    </row>
    <row r="1819" spans="1:23" x14ac:dyDescent="0.25">
      <c r="A1819" t="s">
        <v>6411</v>
      </c>
      <c r="B1819" s="1">
        <v>43129</v>
      </c>
      <c r="C1819" t="s">
        <v>6412</v>
      </c>
      <c r="D1819" t="s">
        <v>6413</v>
      </c>
      <c r="E1819" t="s">
        <v>6414</v>
      </c>
      <c r="F1819" s="1">
        <v>43115</v>
      </c>
      <c r="G1819">
        <v>1</v>
      </c>
      <c r="H1819">
        <v>55599</v>
      </c>
      <c r="I1819">
        <v>268</v>
      </c>
      <c r="J1819">
        <v>38</v>
      </c>
      <c r="K1819">
        <v>25</v>
      </c>
      <c r="L1819" t="b">
        <v>0</v>
      </c>
      <c r="M1819" t="b">
        <v>0</v>
      </c>
      <c r="N1819" t="b">
        <v>0</v>
      </c>
      <c r="O1819">
        <v>14</v>
      </c>
      <c r="P1819">
        <v>2</v>
      </c>
      <c r="Q1819" s="2">
        <v>0</v>
      </c>
      <c r="R1819" s="2">
        <v>0</v>
      </c>
      <c r="S1819" s="2">
        <v>0</v>
      </c>
      <c r="T1819">
        <f t="shared" si="112"/>
        <v>0.4</v>
      </c>
      <c r="U1819">
        <f t="shared" si="113"/>
        <v>-0.80000000000000027</v>
      </c>
      <c r="V1819">
        <f t="shared" si="114"/>
        <v>2.7799499999999998E-2</v>
      </c>
      <c r="W1819">
        <f t="shared" si="115"/>
        <v>-3.0270175000000038E-2</v>
      </c>
    </row>
    <row r="1820" spans="1:23" x14ac:dyDescent="0.25">
      <c r="A1820" t="s">
        <v>6415</v>
      </c>
      <c r="B1820" s="1">
        <v>43166</v>
      </c>
      <c r="C1820" t="s">
        <v>6416</v>
      </c>
      <c r="D1820" t="s">
        <v>293</v>
      </c>
      <c r="E1820" t="s">
        <v>6417</v>
      </c>
      <c r="F1820" s="1">
        <v>43153</v>
      </c>
      <c r="G1820">
        <v>1</v>
      </c>
      <c r="H1820">
        <v>4307840</v>
      </c>
      <c r="I1820">
        <v>201146</v>
      </c>
      <c r="J1820">
        <v>3205</v>
      </c>
      <c r="K1820">
        <v>17552</v>
      </c>
      <c r="L1820" t="b">
        <v>0</v>
      </c>
      <c r="M1820" t="b">
        <v>0</v>
      </c>
      <c r="N1820" t="b">
        <v>0</v>
      </c>
      <c r="O1820">
        <v>13</v>
      </c>
      <c r="P1820">
        <v>13</v>
      </c>
      <c r="Q1820" s="2">
        <v>0.05</v>
      </c>
      <c r="R1820" s="2">
        <v>0</v>
      </c>
      <c r="S1820" s="2">
        <v>0</v>
      </c>
      <c r="T1820">
        <f t="shared" si="112"/>
        <v>0.4</v>
      </c>
      <c r="U1820">
        <f t="shared" si="113"/>
        <v>10.4</v>
      </c>
      <c r="V1820">
        <f t="shared" si="114"/>
        <v>2.6539199999999998</v>
      </c>
      <c r="W1820">
        <f t="shared" si="115"/>
        <v>3.6888719999999999</v>
      </c>
    </row>
    <row r="1821" spans="1:23" x14ac:dyDescent="0.25">
      <c r="A1821" t="s">
        <v>6418</v>
      </c>
      <c r="B1821" s="1">
        <v>43061</v>
      </c>
      <c r="C1821" t="s">
        <v>6419</v>
      </c>
      <c r="D1821" t="s">
        <v>1667</v>
      </c>
      <c r="E1821" t="s">
        <v>6420</v>
      </c>
      <c r="F1821" s="1">
        <v>43055</v>
      </c>
      <c r="G1821">
        <v>1</v>
      </c>
      <c r="H1821">
        <v>474858</v>
      </c>
      <c r="I1821">
        <v>15051</v>
      </c>
      <c r="J1821">
        <v>1034</v>
      </c>
      <c r="K1821">
        <v>2364</v>
      </c>
      <c r="L1821" t="b">
        <v>0</v>
      </c>
      <c r="M1821" t="b">
        <v>0</v>
      </c>
      <c r="N1821" t="b">
        <v>0</v>
      </c>
      <c r="O1821">
        <v>6</v>
      </c>
      <c r="P1821">
        <v>6</v>
      </c>
      <c r="Q1821" s="2">
        <v>0.03</v>
      </c>
      <c r="R1821" s="2">
        <v>0</v>
      </c>
      <c r="S1821" s="2">
        <v>0</v>
      </c>
      <c r="T1821">
        <f t="shared" si="112"/>
        <v>0.4</v>
      </c>
      <c r="U1821">
        <f t="shared" si="113"/>
        <v>4.8000000000000007</v>
      </c>
      <c r="V1821">
        <f t="shared" si="114"/>
        <v>0.53742899999999993</v>
      </c>
      <c r="W1821">
        <f t="shared" si="115"/>
        <v>1.5481001500000002</v>
      </c>
    </row>
    <row r="1822" spans="1:23" x14ac:dyDescent="0.25">
      <c r="A1822" t="s">
        <v>6421</v>
      </c>
      <c r="B1822" s="1">
        <v>43130</v>
      </c>
      <c r="C1822" t="s">
        <v>6422</v>
      </c>
      <c r="D1822" t="s">
        <v>6423</v>
      </c>
      <c r="E1822" t="s">
        <v>6424</v>
      </c>
      <c r="F1822" s="1">
        <v>43124</v>
      </c>
      <c r="G1822">
        <v>1</v>
      </c>
      <c r="H1822">
        <v>160409</v>
      </c>
      <c r="I1822">
        <v>20169</v>
      </c>
      <c r="J1822">
        <v>80</v>
      </c>
      <c r="K1822">
        <v>2799</v>
      </c>
      <c r="L1822" t="b">
        <v>0</v>
      </c>
      <c r="M1822" t="b">
        <v>0</v>
      </c>
      <c r="N1822" t="b">
        <v>0</v>
      </c>
      <c r="O1822">
        <v>6</v>
      </c>
      <c r="P1822">
        <v>5</v>
      </c>
      <c r="Q1822" s="2">
        <v>0.13</v>
      </c>
      <c r="R1822" s="2">
        <v>0</v>
      </c>
      <c r="S1822" s="2">
        <v>0.02</v>
      </c>
      <c r="T1822">
        <f t="shared" si="112"/>
        <v>0.4</v>
      </c>
      <c r="U1822">
        <f t="shared" si="113"/>
        <v>3.8</v>
      </c>
      <c r="V1822">
        <f t="shared" si="114"/>
        <v>1.8802045000000001</v>
      </c>
      <c r="W1822">
        <f t="shared" si="115"/>
        <v>1.768071575</v>
      </c>
    </row>
    <row r="1823" spans="1:23" x14ac:dyDescent="0.25">
      <c r="A1823" t="s">
        <v>6425</v>
      </c>
      <c r="B1823" s="1">
        <v>43087</v>
      </c>
      <c r="C1823" t="s">
        <v>6426</v>
      </c>
      <c r="D1823" t="s">
        <v>6427</v>
      </c>
      <c r="E1823" t="s">
        <v>6428</v>
      </c>
      <c r="F1823" s="1">
        <v>43081</v>
      </c>
      <c r="G1823">
        <v>1</v>
      </c>
      <c r="H1823">
        <v>11439</v>
      </c>
      <c r="I1823">
        <v>63</v>
      </c>
      <c r="J1823">
        <v>11</v>
      </c>
      <c r="K1823">
        <v>10</v>
      </c>
      <c r="L1823" t="b">
        <v>0</v>
      </c>
      <c r="M1823" t="b">
        <v>0</v>
      </c>
      <c r="N1823" t="b">
        <v>0</v>
      </c>
      <c r="O1823">
        <v>6</v>
      </c>
      <c r="P1823">
        <v>3</v>
      </c>
      <c r="Q1823" s="2">
        <v>0.01</v>
      </c>
      <c r="R1823" s="2">
        <v>0</v>
      </c>
      <c r="S1823" s="2">
        <v>0</v>
      </c>
      <c r="T1823">
        <f t="shared" si="112"/>
        <v>0.4</v>
      </c>
      <c r="U1823">
        <f t="shared" si="113"/>
        <v>1.8000000000000003</v>
      </c>
      <c r="V1823">
        <f t="shared" si="114"/>
        <v>0.10571950000000001</v>
      </c>
      <c r="W1823">
        <f t="shared" si="115"/>
        <v>0.64700182500000014</v>
      </c>
    </row>
    <row r="1824" spans="1:23" x14ac:dyDescent="0.25">
      <c r="A1824" t="s">
        <v>6429</v>
      </c>
      <c r="B1824" s="1">
        <v>43174</v>
      </c>
      <c r="C1824" t="s">
        <v>6430</v>
      </c>
      <c r="D1824" t="s">
        <v>113</v>
      </c>
      <c r="E1824" t="s">
        <v>6431</v>
      </c>
      <c r="F1824" s="1">
        <v>43159</v>
      </c>
      <c r="G1824">
        <v>1</v>
      </c>
      <c r="H1824">
        <v>22546976</v>
      </c>
      <c r="I1824">
        <v>295631</v>
      </c>
      <c r="J1824">
        <v>14980</v>
      </c>
      <c r="K1824">
        <v>53401</v>
      </c>
      <c r="L1824" t="b">
        <v>0</v>
      </c>
      <c r="M1824" t="b">
        <v>0</v>
      </c>
      <c r="N1824" t="b">
        <v>0</v>
      </c>
      <c r="O1824">
        <v>15</v>
      </c>
      <c r="P1824">
        <v>15</v>
      </c>
      <c r="Q1824" s="2">
        <v>0.01</v>
      </c>
      <c r="R1824" s="2">
        <v>0</v>
      </c>
      <c r="S1824" s="2">
        <v>0</v>
      </c>
      <c r="T1824">
        <f t="shared" si="112"/>
        <v>0.4</v>
      </c>
      <c r="U1824">
        <f t="shared" si="113"/>
        <v>12</v>
      </c>
      <c r="V1824">
        <f t="shared" si="114"/>
        <v>11.373487999999998</v>
      </c>
      <c r="W1824">
        <f t="shared" si="115"/>
        <v>7.1407207999999986</v>
      </c>
    </row>
    <row r="1825" spans="1:23" x14ac:dyDescent="0.25">
      <c r="A1825" t="s">
        <v>6432</v>
      </c>
      <c r="B1825" s="1">
        <v>43189</v>
      </c>
      <c r="C1825" t="s">
        <v>6433</v>
      </c>
      <c r="D1825" t="s">
        <v>61</v>
      </c>
      <c r="E1825" t="s">
        <v>6434</v>
      </c>
      <c r="F1825" s="1">
        <v>43185</v>
      </c>
      <c r="G1825">
        <v>1</v>
      </c>
      <c r="H1825">
        <v>637400</v>
      </c>
      <c r="I1825">
        <v>21551</v>
      </c>
      <c r="J1825">
        <v>895</v>
      </c>
      <c r="K1825">
        <v>1965</v>
      </c>
      <c r="L1825" t="b">
        <v>0</v>
      </c>
      <c r="M1825" t="b">
        <v>0</v>
      </c>
      <c r="N1825" t="b">
        <v>0</v>
      </c>
      <c r="O1825">
        <v>4</v>
      </c>
      <c r="P1825">
        <v>3</v>
      </c>
      <c r="Q1825" s="2">
        <v>0.03</v>
      </c>
      <c r="R1825" s="2">
        <v>0</v>
      </c>
      <c r="S1825" s="2">
        <v>0</v>
      </c>
      <c r="T1825">
        <f t="shared" si="112"/>
        <v>0.4</v>
      </c>
      <c r="U1825">
        <f t="shared" si="113"/>
        <v>2.2000000000000002</v>
      </c>
      <c r="V1825">
        <f t="shared" si="114"/>
        <v>0.61870000000000003</v>
      </c>
      <c r="W1825">
        <f t="shared" si="115"/>
        <v>0.92654500000000006</v>
      </c>
    </row>
    <row r="1826" spans="1:23" x14ac:dyDescent="0.25">
      <c r="A1826" t="s">
        <v>6435</v>
      </c>
      <c r="B1826" s="1">
        <v>43135</v>
      </c>
      <c r="C1826" t="s">
        <v>6436</v>
      </c>
      <c r="D1826" t="s">
        <v>1736</v>
      </c>
      <c r="E1826" t="s">
        <v>6437</v>
      </c>
      <c r="F1826" s="1">
        <v>43129</v>
      </c>
      <c r="G1826">
        <v>1</v>
      </c>
      <c r="H1826">
        <v>1280410</v>
      </c>
      <c r="I1826">
        <v>23156</v>
      </c>
      <c r="J1826">
        <v>1336</v>
      </c>
      <c r="K1826">
        <v>2810</v>
      </c>
      <c r="L1826" t="b">
        <v>0</v>
      </c>
      <c r="M1826" t="b">
        <v>0</v>
      </c>
      <c r="N1826" t="b">
        <v>0</v>
      </c>
      <c r="O1826">
        <v>6</v>
      </c>
      <c r="P1826">
        <v>6</v>
      </c>
      <c r="Q1826" s="2">
        <v>0.02</v>
      </c>
      <c r="R1826" s="2">
        <v>0</v>
      </c>
      <c r="S1826" s="2">
        <v>0</v>
      </c>
      <c r="T1826">
        <f t="shared" si="112"/>
        <v>0.4</v>
      </c>
      <c r="U1826">
        <f t="shared" si="113"/>
        <v>4.8000000000000007</v>
      </c>
      <c r="V1826">
        <f t="shared" si="114"/>
        <v>0.84020500000000009</v>
      </c>
      <c r="W1826">
        <f t="shared" si="115"/>
        <v>1.6540717500000004</v>
      </c>
    </row>
    <row r="1827" spans="1:23" x14ac:dyDescent="0.25">
      <c r="A1827" t="s">
        <v>6438</v>
      </c>
      <c r="B1827" s="1">
        <v>43088</v>
      </c>
      <c r="C1827" t="s">
        <v>6439</v>
      </c>
      <c r="D1827" t="s">
        <v>6440</v>
      </c>
      <c r="E1827" t="s">
        <v>6441</v>
      </c>
      <c r="F1827" s="1">
        <v>43082</v>
      </c>
      <c r="G1827">
        <v>1</v>
      </c>
      <c r="H1827">
        <v>104773</v>
      </c>
      <c r="I1827">
        <v>4056</v>
      </c>
      <c r="J1827">
        <v>46</v>
      </c>
      <c r="K1827">
        <v>292</v>
      </c>
      <c r="L1827" t="b">
        <v>0</v>
      </c>
      <c r="M1827" t="b">
        <v>0</v>
      </c>
      <c r="N1827" t="b">
        <v>0</v>
      </c>
      <c r="O1827">
        <v>6</v>
      </c>
      <c r="P1827">
        <v>5</v>
      </c>
      <c r="Q1827" s="2">
        <v>0.04</v>
      </c>
      <c r="R1827" s="2">
        <v>0</v>
      </c>
      <c r="S1827" s="2">
        <v>0</v>
      </c>
      <c r="T1827">
        <f t="shared" si="112"/>
        <v>0.4</v>
      </c>
      <c r="U1827">
        <f t="shared" si="113"/>
        <v>3.8</v>
      </c>
      <c r="V1827">
        <f t="shared" si="114"/>
        <v>0.45238650000000002</v>
      </c>
      <c r="W1827">
        <f t="shared" si="115"/>
        <v>1.2683352749999999</v>
      </c>
    </row>
    <row r="1828" spans="1:23" x14ac:dyDescent="0.25">
      <c r="A1828" t="s">
        <v>6442</v>
      </c>
      <c r="B1828" s="1">
        <v>43055</v>
      </c>
      <c r="C1828" t="s">
        <v>6443</v>
      </c>
      <c r="D1828" t="s">
        <v>6444</v>
      </c>
      <c r="E1828" t="s">
        <v>6445</v>
      </c>
      <c r="F1828" s="1">
        <v>43048</v>
      </c>
      <c r="G1828">
        <v>1</v>
      </c>
      <c r="H1828">
        <v>1262652</v>
      </c>
      <c r="I1828">
        <v>28119</v>
      </c>
      <c r="J1828">
        <v>1047</v>
      </c>
      <c r="K1828">
        <v>1113</v>
      </c>
      <c r="L1828" t="b">
        <v>0</v>
      </c>
      <c r="M1828" t="b">
        <v>0</v>
      </c>
      <c r="N1828" t="b">
        <v>0</v>
      </c>
      <c r="O1828">
        <v>7</v>
      </c>
      <c r="P1828">
        <v>3</v>
      </c>
      <c r="Q1828" s="2">
        <v>0.02</v>
      </c>
      <c r="R1828" s="2">
        <v>0</v>
      </c>
      <c r="S1828" s="2">
        <v>0</v>
      </c>
      <c r="T1828">
        <f t="shared" si="112"/>
        <v>0.4</v>
      </c>
      <c r="U1828">
        <f t="shared" si="113"/>
        <v>1.6000000000000003</v>
      </c>
      <c r="V1828">
        <f t="shared" si="114"/>
        <v>0.83132600000000001</v>
      </c>
      <c r="W1828">
        <f t="shared" si="115"/>
        <v>0.85096410000000011</v>
      </c>
    </row>
    <row r="1829" spans="1:23" x14ac:dyDescent="0.25">
      <c r="A1829" t="s">
        <v>6446</v>
      </c>
      <c r="B1829" s="1">
        <v>43131</v>
      </c>
      <c r="C1829" t="s">
        <v>6447</v>
      </c>
      <c r="D1829" t="s">
        <v>174</v>
      </c>
      <c r="E1829" t="s">
        <v>6448</v>
      </c>
      <c r="F1829" s="1">
        <v>43129</v>
      </c>
      <c r="G1829">
        <v>1</v>
      </c>
      <c r="H1829">
        <v>2393894</v>
      </c>
      <c r="I1829">
        <v>46472</v>
      </c>
      <c r="J1829">
        <v>36669</v>
      </c>
      <c r="K1829">
        <v>20572</v>
      </c>
      <c r="L1829" t="b">
        <v>0</v>
      </c>
      <c r="M1829" t="b">
        <v>0</v>
      </c>
      <c r="N1829" t="b">
        <v>0</v>
      </c>
      <c r="O1829">
        <v>2</v>
      </c>
      <c r="P1829">
        <v>2</v>
      </c>
      <c r="Q1829" s="2">
        <v>0.02</v>
      </c>
      <c r="R1829" s="2">
        <v>-0.02</v>
      </c>
      <c r="S1829" s="2">
        <v>0.01</v>
      </c>
      <c r="T1829">
        <f t="shared" si="112"/>
        <v>0.4</v>
      </c>
      <c r="U1829">
        <f t="shared" si="113"/>
        <v>1.6</v>
      </c>
      <c r="V1829">
        <f t="shared" si="114"/>
        <v>1.3469469999999999</v>
      </c>
      <c r="W1829">
        <f t="shared" si="115"/>
        <v>1.0314314499999999</v>
      </c>
    </row>
    <row r="1830" spans="1:23" x14ac:dyDescent="0.25">
      <c r="A1830" t="s">
        <v>6449</v>
      </c>
      <c r="B1830" s="1">
        <v>43224</v>
      </c>
      <c r="C1830" t="s">
        <v>6450</v>
      </c>
      <c r="D1830" t="s">
        <v>3091</v>
      </c>
      <c r="E1830" t="s">
        <v>6451</v>
      </c>
      <c r="F1830" s="1">
        <v>43209</v>
      </c>
      <c r="G1830">
        <v>1</v>
      </c>
      <c r="H1830">
        <v>593001</v>
      </c>
      <c r="I1830">
        <v>15013</v>
      </c>
      <c r="J1830">
        <v>442</v>
      </c>
      <c r="K1830">
        <v>3008</v>
      </c>
      <c r="L1830" t="b">
        <v>0</v>
      </c>
      <c r="M1830" t="b">
        <v>0</v>
      </c>
      <c r="N1830" t="b">
        <v>0</v>
      </c>
      <c r="O1830">
        <v>15</v>
      </c>
      <c r="P1830">
        <v>11</v>
      </c>
      <c r="Q1830" s="2">
        <v>0.03</v>
      </c>
      <c r="R1830" s="2">
        <v>0</v>
      </c>
      <c r="S1830" s="2">
        <v>0.01</v>
      </c>
      <c r="T1830">
        <f t="shared" si="112"/>
        <v>0.4</v>
      </c>
      <c r="U1830">
        <f t="shared" si="113"/>
        <v>8</v>
      </c>
      <c r="V1830">
        <f t="shared" si="114"/>
        <v>0.84650049999999999</v>
      </c>
      <c r="W1830">
        <f t="shared" si="115"/>
        <v>2.456275175</v>
      </c>
    </row>
    <row r="1831" spans="1:23" x14ac:dyDescent="0.25">
      <c r="A1831" t="s">
        <v>6452</v>
      </c>
      <c r="B1831" s="1">
        <v>43132</v>
      </c>
      <c r="C1831" t="s">
        <v>6453</v>
      </c>
      <c r="D1831" t="s">
        <v>29</v>
      </c>
      <c r="E1831" t="s">
        <v>6454</v>
      </c>
      <c r="F1831" s="1">
        <v>43125</v>
      </c>
      <c r="G1831">
        <v>1</v>
      </c>
      <c r="H1831">
        <v>1278977</v>
      </c>
      <c r="I1831">
        <v>38761</v>
      </c>
      <c r="J1831">
        <v>1182</v>
      </c>
      <c r="K1831">
        <v>6869</v>
      </c>
      <c r="L1831" t="b">
        <v>0</v>
      </c>
      <c r="M1831" t="b">
        <v>0</v>
      </c>
      <c r="N1831" t="b">
        <v>0</v>
      </c>
      <c r="O1831">
        <v>7</v>
      </c>
      <c r="P1831">
        <v>4</v>
      </c>
      <c r="Q1831" s="2">
        <v>0.03</v>
      </c>
      <c r="R1831" s="2">
        <v>0</v>
      </c>
      <c r="S1831" s="2">
        <v>0.01</v>
      </c>
      <c r="T1831">
        <f t="shared" si="112"/>
        <v>0.4</v>
      </c>
      <c r="U1831">
        <f t="shared" si="113"/>
        <v>2.6</v>
      </c>
      <c r="V1831">
        <f t="shared" si="114"/>
        <v>1.1894884999999999</v>
      </c>
      <c r="W1831">
        <f t="shared" si="115"/>
        <v>1.2263209750000001</v>
      </c>
    </row>
    <row r="1832" spans="1:23" x14ac:dyDescent="0.25">
      <c r="A1832" t="s">
        <v>6455</v>
      </c>
      <c r="B1832" s="1">
        <v>43164</v>
      </c>
      <c r="C1832" t="s">
        <v>6456</v>
      </c>
      <c r="D1832" t="s">
        <v>467</v>
      </c>
      <c r="E1832" t="s">
        <v>6457</v>
      </c>
      <c r="F1832" s="1">
        <v>43152</v>
      </c>
      <c r="G1832">
        <v>1</v>
      </c>
      <c r="H1832">
        <v>265096</v>
      </c>
      <c r="I1832">
        <v>5109</v>
      </c>
      <c r="J1832">
        <v>1672</v>
      </c>
      <c r="K1832">
        <v>5676</v>
      </c>
      <c r="L1832" t="b">
        <v>0</v>
      </c>
      <c r="M1832" t="b">
        <v>0</v>
      </c>
      <c r="N1832" t="b">
        <v>0</v>
      </c>
      <c r="O1832">
        <v>12</v>
      </c>
      <c r="P1832">
        <v>12</v>
      </c>
      <c r="Q1832" s="2">
        <v>0.02</v>
      </c>
      <c r="R1832" s="2">
        <v>-0.01</v>
      </c>
      <c r="S1832" s="2">
        <v>0.02</v>
      </c>
      <c r="T1832">
        <f t="shared" si="112"/>
        <v>0.4</v>
      </c>
      <c r="U1832">
        <f t="shared" si="113"/>
        <v>9.6000000000000014</v>
      </c>
      <c r="V1832">
        <f t="shared" si="114"/>
        <v>0.68254800000000004</v>
      </c>
      <c r="W1832">
        <f t="shared" si="115"/>
        <v>2.7988918000000007</v>
      </c>
    </row>
    <row r="1833" spans="1:23" x14ac:dyDescent="0.25">
      <c r="A1833" t="s">
        <v>6458</v>
      </c>
      <c r="B1833" s="1">
        <v>43098</v>
      </c>
      <c r="C1833" t="s">
        <v>6459</v>
      </c>
      <c r="D1833" t="s">
        <v>6460</v>
      </c>
      <c r="E1833" t="s">
        <v>6461</v>
      </c>
      <c r="F1833" s="1">
        <v>43089</v>
      </c>
      <c r="G1833">
        <v>1</v>
      </c>
      <c r="H1833">
        <v>36515</v>
      </c>
      <c r="I1833">
        <v>1012</v>
      </c>
      <c r="J1833">
        <v>32</v>
      </c>
      <c r="K1833">
        <v>392</v>
      </c>
      <c r="L1833" t="b">
        <v>0</v>
      </c>
      <c r="M1833" t="b">
        <v>0</v>
      </c>
      <c r="N1833" t="b">
        <v>0</v>
      </c>
      <c r="O1833">
        <v>9</v>
      </c>
      <c r="P1833">
        <v>8</v>
      </c>
      <c r="Q1833" s="2">
        <v>0.03</v>
      </c>
      <c r="R1833" s="2">
        <v>0</v>
      </c>
      <c r="S1833" s="2">
        <v>0.01</v>
      </c>
      <c r="T1833">
        <f t="shared" si="112"/>
        <v>0.4</v>
      </c>
      <c r="U1833">
        <f t="shared" si="113"/>
        <v>6.2</v>
      </c>
      <c r="V1833">
        <f t="shared" si="114"/>
        <v>0.56825749999999997</v>
      </c>
      <c r="W1833">
        <f t="shared" si="115"/>
        <v>1.9088901249999999</v>
      </c>
    </row>
    <row r="1834" spans="1:23" x14ac:dyDescent="0.25">
      <c r="A1834" t="s">
        <v>6462</v>
      </c>
      <c r="B1834" s="1">
        <v>43191</v>
      </c>
      <c r="C1834" t="s">
        <v>6463</v>
      </c>
      <c r="D1834" t="s">
        <v>6464</v>
      </c>
      <c r="E1834" t="s">
        <v>6465</v>
      </c>
      <c r="F1834" s="1">
        <v>43181</v>
      </c>
      <c r="G1834">
        <v>1</v>
      </c>
      <c r="H1834">
        <v>202550</v>
      </c>
      <c r="I1834">
        <v>7312</v>
      </c>
      <c r="J1834">
        <v>246</v>
      </c>
      <c r="K1834">
        <v>595</v>
      </c>
      <c r="L1834" t="b">
        <v>0</v>
      </c>
      <c r="M1834" t="b">
        <v>0</v>
      </c>
      <c r="N1834" t="b">
        <v>0</v>
      </c>
      <c r="O1834">
        <v>10</v>
      </c>
      <c r="P1834">
        <v>7</v>
      </c>
      <c r="Q1834" s="2">
        <v>0.04</v>
      </c>
      <c r="R1834" s="2">
        <v>0</v>
      </c>
      <c r="S1834" s="2">
        <v>0</v>
      </c>
      <c r="T1834">
        <f t="shared" si="112"/>
        <v>0.4</v>
      </c>
      <c r="U1834">
        <f t="shared" si="113"/>
        <v>5</v>
      </c>
      <c r="V1834">
        <f t="shared" si="114"/>
        <v>0.50127500000000003</v>
      </c>
      <c r="W1834">
        <f t="shared" si="115"/>
        <v>1.5854462500000002</v>
      </c>
    </row>
    <row r="1835" spans="1:23" x14ac:dyDescent="0.25">
      <c r="A1835" t="s">
        <v>6466</v>
      </c>
      <c r="B1835" s="1">
        <v>43057</v>
      </c>
      <c r="C1835" t="s">
        <v>6467</v>
      </c>
      <c r="D1835" t="s">
        <v>6468</v>
      </c>
      <c r="E1835" t="s">
        <v>6469</v>
      </c>
      <c r="F1835" s="1">
        <v>42541</v>
      </c>
      <c r="G1835">
        <v>1</v>
      </c>
      <c r="H1835">
        <v>33260</v>
      </c>
      <c r="I1835">
        <v>181</v>
      </c>
      <c r="J1835">
        <v>79</v>
      </c>
      <c r="K1835">
        <v>30</v>
      </c>
      <c r="L1835" t="b">
        <v>0</v>
      </c>
      <c r="M1835" t="b">
        <v>0</v>
      </c>
      <c r="N1835" t="b">
        <v>0</v>
      </c>
      <c r="O1835">
        <v>516</v>
      </c>
      <c r="P1835">
        <v>1</v>
      </c>
      <c r="Q1835" s="2">
        <v>0.01</v>
      </c>
      <c r="R1835" s="2">
        <v>0</v>
      </c>
      <c r="S1835" s="2">
        <v>0</v>
      </c>
      <c r="T1835">
        <f t="shared" si="112"/>
        <v>0.4</v>
      </c>
      <c r="U1835">
        <f t="shared" si="113"/>
        <v>-102.2</v>
      </c>
      <c r="V1835">
        <f t="shared" si="114"/>
        <v>0.11663000000000001</v>
      </c>
      <c r="W1835">
        <f t="shared" si="115"/>
        <v>-25.349179500000002</v>
      </c>
    </row>
    <row r="1836" spans="1:23" x14ac:dyDescent="0.25">
      <c r="A1836" t="s">
        <v>6470</v>
      </c>
      <c r="B1836" s="1">
        <v>43123</v>
      </c>
      <c r="C1836" t="s">
        <v>6471</v>
      </c>
      <c r="D1836" t="s">
        <v>6472</v>
      </c>
      <c r="E1836" t="s">
        <v>6473</v>
      </c>
      <c r="F1836" s="1">
        <v>43117</v>
      </c>
      <c r="G1836">
        <v>1</v>
      </c>
      <c r="H1836">
        <v>39926</v>
      </c>
      <c r="I1836">
        <v>4094</v>
      </c>
      <c r="J1836">
        <v>100</v>
      </c>
      <c r="K1836">
        <v>1405</v>
      </c>
      <c r="L1836" t="b">
        <v>0</v>
      </c>
      <c r="M1836" t="b">
        <v>0</v>
      </c>
      <c r="N1836" t="b">
        <v>0</v>
      </c>
      <c r="O1836">
        <v>6</v>
      </c>
      <c r="P1836">
        <v>5</v>
      </c>
      <c r="Q1836" s="2">
        <v>0.1</v>
      </c>
      <c r="R1836" s="2">
        <v>0</v>
      </c>
      <c r="S1836" s="2">
        <v>0.04</v>
      </c>
      <c r="T1836">
        <f t="shared" si="112"/>
        <v>0.4</v>
      </c>
      <c r="U1836">
        <f t="shared" si="113"/>
        <v>3.8</v>
      </c>
      <c r="V1836">
        <f t="shared" si="114"/>
        <v>2.0199630000000002</v>
      </c>
      <c r="W1836">
        <f t="shared" si="115"/>
        <v>1.8169870499999998</v>
      </c>
    </row>
    <row r="1837" spans="1:23" x14ac:dyDescent="0.25">
      <c r="A1837" t="s">
        <v>6474</v>
      </c>
      <c r="B1837" s="1">
        <v>43265</v>
      </c>
      <c r="C1837" t="s">
        <v>6475</v>
      </c>
      <c r="D1837" t="s">
        <v>385</v>
      </c>
      <c r="E1837" t="s">
        <v>6476</v>
      </c>
      <c r="F1837" s="1">
        <v>43263</v>
      </c>
      <c r="G1837">
        <v>1</v>
      </c>
      <c r="H1837">
        <v>483029</v>
      </c>
      <c r="I1837">
        <v>30127</v>
      </c>
      <c r="J1837">
        <v>237</v>
      </c>
      <c r="K1837">
        <v>915</v>
      </c>
      <c r="L1837" t="b">
        <v>0</v>
      </c>
      <c r="M1837" t="b">
        <v>0</v>
      </c>
      <c r="N1837" t="b">
        <v>0</v>
      </c>
      <c r="O1837">
        <v>2</v>
      </c>
      <c r="P1837">
        <v>2</v>
      </c>
      <c r="Q1837" s="2">
        <v>0.06</v>
      </c>
      <c r="R1837" s="2">
        <v>0</v>
      </c>
      <c r="S1837" s="2">
        <v>0</v>
      </c>
      <c r="T1837">
        <f t="shared" si="112"/>
        <v>0.4</v>
      </c>
      <c r="U1837">
        <f t="shared" si="113"/>
        <v>1.6</v>
      </c>
      <c r="V1837">
        <f t="shared" si="114"/>
        <v>0.84151449999999994</v>
      </c>
      <c r="W1837">
        <f t="shared" si="115"/>
        <v>0.854530075</v>
      </c>
    </row>
    <row r="1838" spans="1:23" x14ac:dyDescent="0.25">
      <c r="A1838" t="s">
        <v>6477</v>
      </c>
      <c r="B1838" s="1">
        <v>43167</v>
      </c>
      <c r="C1838" t="s">
        <v>6478</v>
      </c>
      <c r="D1838" t="s">
        <v>730</v>
      </c>
      <c r="E1838" t="s">
        <v>6479</v>
      </c>
      <c r="F1838" s="1">
        <v>43166</v>
      </c>
      <c r="G1838">
        <v>1</v>
      </c>
      <c r="H1838">
        <v>405781</v>
      </c>
      <c r="I1838">
        <v>3802</v>
      </c>
      <c r="J1838">
        <v>688</v>
      </c>
      <c r="K1838">
        <v>2529</v>
      </c>
      <c r="L1838" t="b">
        <v>0</v>
      </c>
      <c r="M1838" t="b">
        <v>0</v>
      </c>
      <c r="N1838" t="b">
        <v>0</v>
      </c>
      <c r="O1838">
        <v>1</v>
      </c>
      <c r="P1838">
        <v>1</v>
      </c>
      <c r="Q1838" s="2">
        <v>0.01</v>
      </c>
      <c r="R1838" s="2">
        <v>0</v>
      </c>
      <c r="S1838" s="2">
        <v>0.01</v>
      </c>
      <c r="T1838">
        <f t="shared" si="112"/>
        <v>0.4</v>
      </c>
      <c r="U1838">
        <f t="shared" si="113"/>
        <v>0.8</v>
      </c>
      <c r="V1838">
        <f t="shared" si="114"/>
        <v>0.55289049999999995</v>
      </c>
      <c r="W1838">
        <f t="shared" si="115"/>
        <v>0.55351167499999998</v>
      </c>
    </row>
    <row r="1839" spans="1:23" x14ac:dyDescent="0.25">
      <c r="A1839" t="s">
        <v>6480</v>
      </c>
      <c r="B1839" s="1">
        <v>43117</v>
      </c>
      <c r="C1839" t="s">
        <v>6481</v>
      </c>
      <c r="D1839" t="s">
        <v>355</v>
      </c>
      <c r="E1839" t="s">
        <v>6482</v>
      </c>
      <c r="F1839" s="1">
        <v>43116</v>
      </c>
      <c r="G1839">
        <v>1</v>
      </c>
      <c r="H1839">
        <v>624212</v>
      </c>
      <c r="I1839">
        <v>11582</v>
      </c>
      <c r="J1839">
        <v>188</v>
      </c>
      <c r="K1839">
        <v>778</v>
      </c>
      <c r="L1839" t="b">
        <v>0</v>
      </c>
      <c r="M1839" t="b">
        <v>0</v>
      </c>
      <c r="N1839" t="b">
        <v>0</v>
      </c>
      <c r="O1839">
        <v>1</v>
      </c>
      <c r="P1839">
        <v>1</v>
      </c>
      <c r="Q1839" s="2">
        <v>0.02</v>
      </c>
      <c r="R1839" s="2">
        <v>0</v>
      </c>
      <c r="S1839" s="2">
        <v>0</v>
      </c>
      <c r="T1839">
        <f t="shared" si="112"/>
        <v>0.4</v>
      </c>
      <c r="U1839">
        <f t="shared" si="113"/>
        <v>0.8</v>
      </c>
      <c r="V1839">
        <f t="shared" si="114"/>
        <v>0.51210599999999995</v>
      </c>
      <c r="W1839">
        <f t="shared" si="115"/>
        <v>0.53923710000000002</v>
      </c>
    </row>
    <row r="1840" spans="1:23" x14ac:dyDescent="0.25">
      <c r="A1840" t="s">
        <v>6483</v>
      </c>
      <c r="B1840" s="1">
        <v>43065</v>
      </c>
      <c r="C1840" t="s">
        <v>6484</v>
      </c>
      <c r="D1840" t="s">
        <v>6485</v>
      </c>
      <c r="E1840" t="s">
        <v>6486</v>
      </c>
      <c r="F1840" s="1">
        <v>43058</v>
      </c>
      <c r="G1840">
        <v>1</v>
      </c>
      <c r="H1840">
        <v>166906</v>
      </c>
      <c r="I1840">
        <v>4418</v>
      </c>
      <c r="J1840">
        <v>226</v>
      </c>
      <c r="K1840">
        <v>399</v>
      </c>
      <c r="L1840" t="b">
        <v>0</v>
      </c>
      <c r="M1840" t="b">
        <v>0</v>
      </c>
      <c r="N1840" t="b">
        <v>0</v>
      </c>
      <c r="O1840">
        <v>7</v>
      </c>
      <c r="P1840">
        <v>6</v>
      </c>
      <c r="Q1840" s="2">
        <v>0.03</v>
      </c>
      <c r="R1840" s="2">
        <v>0</v>
      </c>
      <c r="S1840" s="2">
        <v>0</v>
      </c>
      <c r="T1840">
        <f t="shared" si="112"/>
        <v>0.4</v>
      </c>
      <c r="U1840">
        <f t="shared" si="113"/>
        <v>4.6000000000000005</v>
      </c>
      <c r="V1840">
        <f t="shared" si="114"/>
        <v>0.38345299999999999</v>
      </c>
      <c r="W1840">
        <f t="shared" si="115"/>
        <v>1.4442085499999999</v>
      </c>
    </row>
    <row r="1841" spans="1:23" x14ac:dyDescent="0.25">
      <c r="A1841" t="s">
        <v>6487</v>
      </c>
      <c r="B1841" s="1">
        <v>43234</v>
      </c>
      <c r="C1841" t="s">
        <v>6488</v>
      </c>
      <c r="D1841" t="s">
        <v>1051</v>
      </c>
      <c r="E1841" t="s">
        <v>6489</v>
      </c>
      <c r="F1841" s="1">
        <v>43225</v>
      </c>
      <c r="G1841">
        <v>1</v>
      </c>
      <c r="H1841">
        <v>1469630</v>
      </c>
      <c r="I1841">
        <v>41389</v>
      </c>
      <c r="J1841">
        <v>861</v>
      </c>
      <c r="K1841">
        <v>2774</v>
      </c>
      <c r="L1841" t="b">
        <v>0</v>
      </c>
      <c r="M1841" t="b">
        <v>0</v>
      </c>
      <c r="N1841" t="b">
        <v>0</v>
      </c>
      <c r="O1841">
        <v>9</v>
      </c>
      <c r="P1841">
        <v>8</v>
      </c>
      <c r="Q1841" s="2">
        <v>0.03</v>
      </c>
      <c r="R1841" s="2">
        <v>0</v>
      </c>
      <c r="S1841" s="2">
        <v>0</v>
      </c>
      <c r="T1841">
        <f t="shared" si="112"/>
        <v>0.4</v>
      </c>
      <c r="U1841">
        <f t="shared" si="113"/>
        <v>6.2</v>
      </c>
      <c r="V1841">
        <f t="shared" si="114"/>
        <v>1.034815</v>
      </c>
      <c r="W1841">
        <f t="shared" si="115"/>
        <v>2.07218525</v>
      </c>
    </row>
    <row r="1842" spans="1:23" x14ac:dyDescent="0.25">
      <c r="A1842" t="s">
        <v>6490</v>
      </c>
      <c r="B1842" s="1">
        <v>43086</v>
      </c>
      <c r="C1842" t="s">
        <v>6491</v>
      </c>
      <c r="D1842" t="s">
        <v>6492</v>
      </c>
      <c r="E1842" t="s">
        <v>6493</v>
      </c>
      <c r="F1842" s="1">
        <v>43081</v>
      </c>
      <c r="G1842">
        <v>1</v>
      </c>
      <c r="H1842">
        <v>45684</v>
      </c>
      <c r="I1842">
        <v>3114</v>
      </c>
      <c r="J1842">
        <v>32</v>
      </c>
      <c r="K1842">
        <v>424</v>
      </c>
      <c r="L1842" t="b">
        <v>0</v>
      </c>
      <c r="M1842" t="b">
        <v>0</v>
      </c>
      <c r="N1842" t="b">
        <v>0</v>
      </c>
      <c r="O1842">
        <v>5</v>
      </c>
      <c r="P1842">
        <v>4</v>
      </c>
      <c r="Q1842" s="2">
        <v>7.0000000000000007E-2</v>
      </c>
      <c r="R1842" s="2">
        <v>0</v>
      </c>
      <c r="S1842" s="2">
        <v>0.01</v>
      </c>
      <c r="T1842">
        <f t="shared" si="112"/>
        <v>0.4</v>
      </c>
      <c r="U1842">
        <f t="shared" si="113"/>
        <v>3</v>
      </c>
      <c r="V1842">
        <f t="shared" si="114"/>
        <v>0.9728420000000001</v>
      </c>
      <c r="W1842">
        <f t="shared" si="115"/>
        <v>1.2504947</v>
      </c>
    </row>
    <row r="1843" spans="1:23" x14ac:dyDescent="0.25">
      <c r="A1843" t="s">
        <v>6494</v>
      </c>
      <c r="B1843" s="1">
        <v>43245</v>
      </c>
      <c r="C1843" t="s">
        <v>6495</v>
      </c>
      <c r="D1843" t="s">
        <v>3098</v>
      </c>
      <c r="E1843" t="s">
        <v>6496</v>
      </c>
      <c r="F1843" s="1">
        <v>43222</v>
      </c>
      <c r="G1843">
        <v>1</v>
      </c>
      <c r="H1843">
        <v>71017021</v>
      </c>
      <c r="I1843">
        <v>828626</v>
      </c>
      <c r="J1843">
        <v>36928</v>
      </c>
      <c r="K1843">
        <v>26279</v>
      </c>
      <c r="L1843" t="b">
        <v>0</v>
      </c>
      <c r="M1843" t="b">
        <v>0</v>
      </c>
      <c r="N1843" t="b">
        <v>0</v>
      </c>
      <c r="O1843">
        <v>23</v>
      </c>
      <c r="P1843">
        <v>21</v>
      </c>
      <c r="Q1843" s="2">
        <v>0.01</v>
      </c>
      <c r="R1843" s="2">
        <v>0</v>
      </c>
      <c r="S1843" s="2">
        <v>0</v>
      </c>
      <c r="T1843">
        <f t="shared" si="112"/>
        <v>0.4</v>
      </c>
      <c r="U1843">
        <f t="shared" si="113"/>
        <v>16.400000000000002</v>
      </c>
      <c r="V1843">
        <f t="shared" si="114"/>
        <v>35.608510500000001</v>
      </c>
      <c r="W1843">
        <f t="shared" si="115"/>
        <v>16.722978675</v>
      </c>
    </row>
    <row r="1844" spans="1:23" x14ac:dyDescent="0.25">
      <c r="A1844" t="s">
        <v>6497</v>
      </c>
      <c r="B1844" s="1">
        <v>43090</v>
      </c>
      <c r="C1844" t="s">
        <v>6498</v>
      </c>
      <c r="D1844" t="s">
        <v>403</v>
      </c>
      <c r="E1844" t="s">
        <v>6499</v>
      </c>
      <c r="F1844" s="1">
        <v>43089</v>
      </c>
      <c r="G1844">
        <v>1</v>
      </c>
      <c r="H1844">
        <v>57516</v>
      </c>
      <c r="I1844">
        <v>1471</v>
      </c>
      <c r="J1844">
        <v>49</v>
      </c>
      <c r="K1844">
        <v>112</v>
      </c>
      <c r="L1844" t="b">
        <v>0</v>
      </c>
      <c r="M1844" t="b">
        <v>0</v>
      </c>
      <c r="N1844" t="b">
        <v>0</v>
      </c>
      <c r="O1844">
        <v>1</v>
      </c>
      <c r="P1844">
        <v>1</v>
      </c>
      <c r="Q1844" s="2">
        <v>0.03</v>
      </c>
      <c r="R1844" s="2">
        <v>0</v>
      </c>
      <c r="S1844" s="2">
        <v>0</v>
      </c>
      <c r="T1844">
        <f t="shared" si="112"/>
        <v>0.4</v>
      </c>
      <c r="U1844">
        <f t="shared" si="113"/>
        <v>0.8</v>
      </c>
      <c r="V1844">
        <f t="shared" si="114"/>
        <v>0.32875799999999999</v>
      </c>
      <c r="W1844">
        <f t="shared" si="115"/>
        <v>0.47506530000000002</v>
      </c>
    </row>
    <row r="1845" spans="1:23" x14ac:dyDescent="0.25">
      <c r="A1845" t="s">
        <v>6500</v>
      </c>
      <c r="B1845" s="1">
        <v>43205</v>
      </c>
      <c r="C1845" t="s">
        <v>6501</v>
      </c>
      <c r="D1845" t="s">
        <v>6502</v>
      </c>
      <c r="E1845" t="s">
        <v>6503</v>
      </c>
      <c r="F1845" s="1">
        <v>43187</v>
      </c>
      <c r="G1845">
        <v>1</v>
      </c>
      <c r="H1845">
        <v>9020750</v>
      </c>
      <c r="I1845">
        <v>6126</v>
      </c>
      <c r="J1845">
        <v>731</v>
      </c>
      <c r="K1845">
        <v>772</v>
      </c>
      <c r="L1845" t="b">
        <v>0</v>
      </c>
      <c r="M1845" t="b">
        <v>0</v>
      </c>
      <c r="N1845" t="b">
        <v>0</v>
      </c>
      <c r="O1845">
        <v>18</v>
      </c>
      <c r="P1845">
        <v>11</v>
      </c>
      <c r="Q1845" s="2">
        <v>0</v>
      </c>
      <c r="R1845" s="2">
        <v>0</v>
      </c>
      <c r="S1845" s="2">
        <v>0</v>
      </c>
      <c r="T1845">
        <f t="shared" si="112"/>
        <v>0.4</v>
      </c>
      <c r="U1845">
        <f t="shared" si="113"/>
        <v>7.4</v>
      </c>
      <c r="V1845">
        <f t="shared" si="114"/>
        <v>4.5103749999999998</v>
      </c>
      <c r="W1845">
        <f t="shared" si="115"/>
        <v>3.5886312500000002</v>
      </c>
    </row>
    <row r="1846" spans="1:23" x14ac:dyDescent="0.25">
      <c r="A1846" t="s">
        <v>6504</v>
      </c>
      <c r="B1846" s="1">
        <v>43210</v>
      </c>
      <c r="C1846" t="s">
        <v>6505</v>
      </c>
      <c r="D1846" t="s">
        <v>182</v>
      </c>
      <c r="E1846" t="s">
        <v>6506</v>
      </c>
      <c r="F1846" s="1">
        <v>43192</v>
      </c>
      <c r="G1846">
        <v>1</v>
      </c>
      <c r="H1846">
        <v>15088622</v>
      </c>
      <c r="I1846">
        <v>385303</v>
      </c>
      <c r="J1846">
        <v>11915</v>
      </c>
      <c r="K1846">
        <v>17156</v>
      </c>
      <c r="L1846" t="b">
        <v>0</v>
      </c>
      <c r="M1846" t="b">
        <v>0</v>
      </c>
      <c r="N1846" t="b">
        <v>0</v>
      </c>
      <c r="O1846">
        <v>18</v>
      </c>
      <c r="P1846">
        <v>11</v>
      </c>
      <c r="Q1846" s="2">
        <v>0.03</v>
      </c>
      <c r="R1846" s="2">
        <v>0</v>
      </c>
      <c r="S1846" s="2">
        <v>0</v>
      </c>
      <c r="T1846">
        <f t="shared" si="112"/>
        <v>0.4</v>
      </c>
      <c r="U1846">
        <f t="shared" si="113"/>
        <v>7.4</v>
      </c>
      <c r="V1846">
        <f t="shared" si="114"/>
        <v>7.8443109999999994</v>
      </c>
      <c r="W1846">
        <f t="shared" si="115"/>
        <v>4.75550885</v>
      </c>
    </row>
    <row r="1847" spans="1:23" x14ac:dyDescent="0.25">
      <c r="A1847" t="s">
        <v>6507</v>
      </c>
      <c r="B1847" s="1">
        <v>43067</v>
      </c>
      <c r="C1847" t="s">
        <v>6508</v>
      </c>
      <c r="D1847" t="s">
        <v>6509</v>
      </c>
      <c r="E1847" t="s">
        <v>6510</v>
      </c>
      <c r="F1847" s="1">
        <v>43060</v>
      </c>
      <c r="G1847">
        <v>1</v>
      </c>
      <c r="H1847">
        <v>78674</v>
      </c>
      <c r="I1847">
        <v>4826</v>
      </c>
      <c r="J1847">
        <v>118</v>
      </c>
      <c r="K1847">
        <v>344</v>
      </c>
      <c r="L1847" t="b">
        <v>0</v>
      </c>
      <c r="M1847" t="b">
        <v>0</v>
      </c>
      <c r="N1847" t="b">
        <v>0</v>
      </c>
      <c r="O1847">
        <v>7</v>
      </c>
      <c r="P1847">
        <v>1</v>
      </c>
      <c r="Q1847" s="2">
        <v>0.06</v>
      </c>
      <c r="R1847" s="2">
        <v>0</v>
      </c>
      <c r="S1847" s="2">
        <v>0</v>
      </c>
      <c r="T1847">
        <f t="shared" si="112"/>
        <v>0.4</v>
      </c>
      <c r="U1847">
        <f t="shared" si="113"/>
        <v>-0.40000000000000013</v>
      </c>
      <c r="V1847">
        <f t="shared" si="114"/>
        <v>0.63933699999999993</v>
      </c>
      <c r="W1847">
        <f t="shared" si="115"/>
        <v>0.28376794999999999</v>
      </c>
    </row>
    <row r="1848" spans="1:23" x14ac:dyDescent="0.25">
      <c r="A1848" t="s">
        <v>6511</v>
      </c>
      <c r="B1848" s="1">
        <v>43088</v>
      </c>
      <c r="C1848" t="s">
        <v>6512</v>
      </c>
      <c r="D1848" t="s">
        <v>6513</v>
      </c>
      <c r="E1848" t="s">
        <v>6514</v>
      </c>
      <c r="F1848" s="1">
        <v>43082</v>
      </c>
      <c r="G1848">
        <v>1</v>
      </c>
      <c r="H1848">
        <v>331638</v>
      </c>
      <c r="I1848">
        <v>4527</v>
      </c>
      <c r="J1848">
        <v>352</v>
      </c>
      <c r="K1848">
        <v>401</v>
      </c>
      <c r="L1848" t="b">
        <v>0</v>
      </c>
      <c r="M1848" t="b">
        <v>0</v>
      </c>
      <c r="N1848" t="b">
        <v>0</v>
      </c>
      <c r="O1848">
        <v>6</v>
      </c>
      <c r="P1848">
        <v>6</v>
      </c>
      <c r="Q1848" s="2">
        <v>0.01</v>
      </c>
      <c r="R1848" s="2">
        <v>0</v>
      </c>
      <c r="S1848" s="2">
        <v>0</v>
      </c>
      <c r="T1848">
        <f t="shared" si="112"/>
        <v>0.4</v>
      </c>
      <c r="U1848">
        <f t="shared" si="113"/>
        <v>4.8000000000000007</v>
      </c>
      <c r="V1848">
        <f t="shared" si="114"/>
        <v>0.26581900000000003</v>
      </c>
      <c r="W1848">
        <f t="shared" si="115"/>
        <v>1.4530366500000003</v>
      </c>
    </row>
    <row r="1849" spans="1:23" x14ac:dyDescent="0.25">
      <c r="A1849" t="s">
        <v>6515</v>
      </c>
      <c r="B1849" s="1">
        <v>43207</v>
      </c>
      <c r="C1849" t="s">
        <v>6516</v>
      </c>
      <c r="D1849" t="s">
        <v>355</v>
      </c>
      <c r="E1849" t="s">
        <v>6517</v>
      </c>
      <c r="F1849" s="1">
        <v>43203</v>
      </c>
      <c r="G1849">
        <v>1</v>
      </c>
      <c r="H1849">
        <v>1090128</v>
      </c>
      <c r="I1849">
        <v>22438</v>
      </c>
      <c r="J1849">
        <v>509</v>
      </c>
      <c r="K1849">
        <v>753</v>
      </c>
      <c r="L1849" t="b">
        <v>0</v>
      </c>
      <c r="M1849" t="b">
        <v>0</v>
      </c>
      <c r="N1849" t="b">
        <v>0</v>
      </c>
      <c r="O1849">
        <v>4</v>
      </c>
      <c r="P1849">
        <v>4</v>
      </c>
      <c r="Q1849" s="2">
        <v>0.02</v>
      </c>
      <c r="R1849" s="2">
        <v>0</v>
      </c>
      <c r="S1849" s="2">
        <v>0</v>
      </c>
      <c r="T1849">
        <f t="shared" si="112"/>
        <v>0.4</v>
      </c>
      <c r="U1849">
        <f t="shared" si="113"/>
        <v>3.2</v>
      </c>
      <c r="V1849">
        <f t="shared" si="114"/>
        <v>0.74506399999999995</v>
      </c>
      <c r="W1849">
        <f t="shared" si="115"/>
        <v>1.2207724</v>
      </c>
    </row>
    <row r="1850" spans="1:23" x14ac:dyDescent="0.25">
      <c r="A1850" t="s">
        <v>6518</v>
      </c>
      <c r="B1850" s="1">
        <v>43067</v>
      </c>
      <c r="C1850" t="s">
        <v>6519</v>
      </c>
      <c r="D1850" t="s">
        <v>6520</v>
      </c>
      <c r="E1850" t="s">
        <v>6521</v>
      </c>
      <c r="F1850" s="1">
        <v>43059</v>
      </c>
      <c r="G1850">
        <v>1</v>
      </c>
      <c r="H1850">
        <v>206873</v>
      </c>
      <c r="I1850">
        <v>3362</v>
      </c>
      <c r="J1850">
        <v>128</v>
      </c>
      <c r="K1850">
        <v>144</v>
      </c>
      <c r="L1850" t="b">
        <v>0</v>
      </c>
      <c r="M1850" t="b">
        <v>0</v>
      </c>
      <c r="N1850" t="b">
        <v>0</v>
      </c>
      <c r="O1850">
        <v>8</v>
      </c>
      <c r="P1850">
        <v>8</v>
      </c>
      <c r="Q1850" s="2">
        <v>0.02</v>
      </c>
      <c r="R1850" s="2">
        <v>0</v>
      </c>
      <c r="S1850" s="2">
        <v>0</v>
      </c>
      <c r="T1850">
        <f t="shared" si="112"/>
        <v>0.4</v>
      </c>
      <c r="U1850">
        <f t="shared" si="113"/>
        <v>6.4</v>
      </c>
      <c r="V1850">
        <f t="shared" si="114"/>
        <v>0.3034365</v>
      </c>
      <c r="W1850">
        <f t="shared" si="115"/>
        <v>1.8662027750000003</v>
      </c>
    </row>
    <row r="1851" spans="1:23" x14ac:dyDescent="0.25">
      <c r="A1851" t="s">
        <v>6522</v>
      </c>
      <c r="B1851" s="1">
        <v>43153</v>
      </c>
      <c r="C1851" t="s">
        <v>6523</v>
      </c>
      <c r="D1851" t="s">
        <v>6524</v>
      </c>
      <c r="E1851" t="s">
        <v>6525</v>
      </c>
      <c r="F1851" s="1">
        <v>43145</v>
      </c>
      <c r="G1851">
        <v>1</v>
      </c>
      <c r="H1851">
        <v>111619</v>
      </c>
      <c r="I1851">
        <v>4993</v>
      </c>
      <c r="J1851">
        <v>291</v>
      </c>
      <c r="K1851">
        <v>941</v>
      </c>
      <c r="L1851" t="b">
        <v>0</v>
      </c>
      <c r="M1851" t="b">
        <v>0</v>
      </c>
      <c r="N1851" t="b">
        <v>0</v>
      </c>
      <c r="O1851">
        <v>8</v>
      </c>
      <c r="P1851">
        <v>8</v>
      </c>
      <c r="Q1851" s="2">
        <v>0.04</v>
      </c>
      <c r="R1851" s="2">
        <v>0</v>
      </c>
      <c r="S1851" s="2">
        <v>0.01</v>
      </c>
      <c r="T1851">
        <f t="shared" si="112"/>
        <v>0.4</v>
      </c>
      <c r="U1851">
        <f t="shared" si="113"/>
        <v>6.4</v>
      </c>
      <c r="V1851">
        <f t="shared" si="114"/>
        <v>0.70580949999999998</v>
      </c>
      <c r="W1851">
        <f t="shared" si="115"/>
        <v>2.0070333250000001</v>
      </c>
    </row>
    <row r="1852" spans="1:23" x14ac:dyDescent="0.25">
      <c r="A1852" t="s">
        <v>6526</v>
      </c>
      <c r="B1852" s="1">
        <v>43177</v>
      </c>
      <c r="C1852" t="s">
        <v>6527</v>
      </c>
      <c r="D1852" t="s">
        <v>860</v>
      </c>
      <c r="E1852" t="s">
        <v>6528</v>
      </c>
      <c r="F1852" s="1">
        <v>43164</v>
      </c>
      <c r="G1852">
        <v>1</v>
      </c>
      <c r="H1852">
        <v>322244</v>
      </c>
      <c r="I1852">
        <v>16212</v>
      </c>
      <c r="J1852">
        <v>297</v>
      </c>
      <c r="K1852">
        <v>652</v>
      </c>
      <c r="L1852" t="b">
        <v>0</v>
      </c>
      <c r="M1852" t="b">
        <v>0</v>
      </c>
      <c r="N1852" t="b">
        <v>0</v>
      </c>
      <c r="O1852">
        <v>13</v>
      </c>
      <c r="P1852">
        <v>12</v>
      </c>
      <c r="Q1852" s="2">
        <v>0.05</v>
      </c>
      <c r="R1852" s="2">
        <v>0</v>
      </c>
      <c r="S1852" s="2">
        <v>0</v>
      </c>
      <c r="T1852">
        <f t="shared" si="112"/>
        <v>0.4</v>
      </c>
      <c r="U1852">
        <f t="shared" si="113"/>
        <v>9.4000000000000021</v>
      </c>
      <c r="V1852">
        <f t="shared" si="114"/>
        <v>0.6611220000000001</v>
      </c>
      <c r="W1852">
        <f t="shared" si="115"/>
        <v>2.7413927000000005</v>
      </c>
    </row>
    <row r="1853" spans="1:23" x14ac:dyDescent="0.25">
      <c r="A1853" t="s">
        <v>6529</v>
      </c>
      <c r="B1853" s="1">
        <v>43084</v>
      </c>
      <c r="C1853" t="s">
        <v>6530</v>
      </c>
      <c r="D1853" t="s">
        <v>730</v>
      </c>
      <c r="E1853" t="s">
        <v>6531</v>
      </c>
      <c r="F1853" s="1">
        <v>43081</v>
      </c>
      <c r="G1853">
        <v>1</v>
      </c>
      <c r="H1853">
        <v>206199</v>
      </c>
      <c r="I1853">
        <v>1661</v>
      </c>
      <c r="J1853">
        <v>87</v>
      </c>
      <c r="K1853">
        <v>931</v>
      </c>
      <c r="L1853" t="b">
        <v>0</v>
      </c>
      <c r="M1853" t="b">
        <v>0</v>
      </c>
      <c r="N1853" t="b">
        <v>0</v>
      </c>
      <c r="O1853">
        <v>3</v>
      </c>
      <c r="P1853">
        <v>2</v>
      </c>
      <c r="Q1853" s="2">
        <v>0.01</v>
      </c>
      <c r="R1853" s="2">
        <v>0</v>
      </c>
      <c r="S1853" s="2">
        <v>0</v>
      </c>
      <c r="T1853">
        <f t="shared" si="112"/>
        <v>0.4</v>
      </c>
      <c r="U1853">
        <f t="shared" si="113"/>
        <v>1.4000000000000001</v>
      </c>
      <c r="V1853">
        <f t="shared" si="114"/>
        <v>0.20309949999999999</v>
      </c>
      <c r="W1853">
        <f t="shared" si="115"/>
        <v>0.58108482500000003</v>
      </c>
    </row>
    <row r="1854" spans="1:23" x14ac:dyDescent="0.25">
      <c r="A1854" t="s">
        <v>6532</v>
      </c>
      <c r="B1854" s="1">
        <v>43211</v>
      </c>
      <c r="C1854" t="s">
        <v>6533</v>
      </c>
      <c r="D1854" t="s">
        <v>97</v>
      </c>
      <c r="E1854" t="s">
        <v>6534</v>
      </c>
      <c r="F1854" s="1">
        <v>43206</v>
      </c>
      <c r="G1854">
        <v>1</v>
      </c>
      <c r="H1854">
        <v>805277</v>
      </c>
      <c r="I1854">
        <v>23400</v>
      </c>
      <c r="J1854">
        <v>335</v>
      </c>
      <c r="K1854">
        <v>1805</v>
      </c>
      <c r="L1854" t="b">
        <v>0</v>
      </c>
      <c r="M1854" t="b">
        <v>0</v>
      </c>
      <c r="N1854" t="b">
        <v>0</v>
      </c>
      <c r="O1854">
        <v>5</v>
      </c>
      <c r="P1854">
        <v>5</v>
      </c>
      <c r="Q1854" s="2">
        <v>0.03</v>
      </c>
      <c r="R1854" s="2">
        <v>0</v>
      </c>
      <c r="S1854" s="2">
        <v>0</v>
      </c>
      <c r="T1854">
        <f t="shared" si="112"/>
        <v>0.4</v>
      </c>
      <c r="U1854">
        <f t="shared" si="113"/>
        <v>4</v>
      </c>
      <c r="V1854">
        <f t="shared" si="114"/>
        <v>0.70263849999999994</v>
      </c>
      <c r="W1854">
        <f t="shared" si="115"/>
        <v>1.405923475</v>
      </c>
    </row>
    <row r="1855" spans="1:23" x14ac:dyDescent="0.25">
      <c r="A1855" t="s">
        <v>6535</v>
      </c>
      <c r="B1855" s="1">
        <v>43265</v>
      </c>
      <c r="C1855" t="s">
        <v>6536</v>
      </c>
      <c r="D1855" t="s">
        <v>6537</v>
      </c>
      <c r="E1855" t="s">
        <v>6538</v>
      </c>
      <c r="F1855" s="1">
        <v>43254</v>
      </c>
      <c r="G1855">
        <v>1</v>
      </c>
      <c r="H1855">
        <v>1224103</v>
      </c>
      <c r="I1855">
        <v>30720</v>
      </c>
      <c r="J1855">
        <v>1389</v>
      </c>
      <c r="K1855">
        <v>4698</v>
      </c>
      <c r="L1855" t="b">
        <v>0</v>
      </c>
      <c r="M1855" t="b">
        <v>0</v>
      </c>
      <c r="N1855" t="b">
        <v>0</v>
      </c>
      <c r="O1855">
        <v>11</v>
      </c>
      <c r="P1855">
        <v>11</v>
      </c>
      <c r="Q1855" s="2">
        <v>0.03</v>
      </c>
      <c r="R1855" s="2">
        <v>0</v>
      </c>
      <c r="S1855" s="2">
        <v>0</v>
      </c>
      <c r="T1855">
        <f t="shared" si="112"/>
        <v>0.4</v>
      </c>
      <c r="U1855">
        <f t="shared" si="113"/>
        <v>8.8000000000000007</v>
      </c>
      <c r="V1855">
        <f t="shared" si="114"/>
        <v>0.91205150000000001</v>
      </c>
      <c r="W1855">
        <f t="shared" si="115"/>
        <v>2.6792180250000004</v>
      </c>
    </row>
    <row r="1856" spans="1:23" x14ac:dyDescent="0.25">
      <c r="A1856" t="s">
        <v>6539</v>
      </c>
      <c r="B1856" s="1">
        <v>43056</v>
      </c>
      <c r="C1856" t="s">
        <v>6540</v>
      </c>
      <c r="D1856" t="s">
        <v>881</v>
      </c>
      <c r="E1856" t="s">
        <v>6541</v>
      </c>
      <c r="F1856" s="1">
        <v>43049</v>
      </c>
      <c r="G1856">
        <v>1</v>
      </c>
      <c r="H1856">
        <v>2374251</v>
      </c>
      <c r="I1856">
        <v>49509</v>
      </c>
      <c r="J1856">
        <v>3038</v>
      </c>
      <c r="K1856">
        <v>8545</v>
      </c>
      <c r="L1856" t="b">
        <v>0</v>
      </c>
      <c r="M1856" t="b">
        <v>0</v>
      </c>
      <c r="N1856" t="b">
        <v>0</v>
      </c>
      <c r="O1856">
        <v>7</v>
      </c>
      <c r="P1856">
        <v>4</v>
      </c>
      <c r="Q1856" s="2">
        <v>0.02</v>
      </c>
      <c r="R1856" s="2">
        <v>0</v>
      </c>
      <c r="S1856" s="2">
        <v>0</v>
      </c>
      <c r="T1856">
        <f t="shared" si="112"/>
        <v>0.4</v>
      </c>
      <c r="U1856">
        <f t="shared" si="113"/>
        <v>2.6</v>
      </c>
      <c r="V1856">
        <f t="shared" si="114"/>
        <v>1.3871255</v>
      </c>
      <c r="W1856">
        <f t="shared" si="115"/>
        <v>1.2954939250000002</v>
      </c>
    </row>
    <row r="1857" spans="1:23" x14ac:dyDescent="0.25">
      <c r="A1857" t="s">
        <v>6542</v>
      </c>
      <c r="B1857" s="1">
        <v>43139</v>
      </c>
      <c r="C1857" t="s">
        <v>6543</v>
      </c>
      <c r="D1857" t="s">
        <v>888</v>
      </c>
      <c r="E1857" t="s">
        <v>6544</v>
      </c>
      <c r="F1857" s="1">
        <v>43133</v>
      </c>
      <c r="G1857">
        <v>1</v>
      </c>
      <c r="H1857">
        <v>400593</v>
      </c>
      <c r="I1857">
        <v>12801</v>
      </c>
      <c r="J1857">
        <v>163</v>
      </c>
      <c r="K1857">
        <v>921</v>
      </c>
      <c r="L1857" t="b">
        <v>0</v>
      </c>
      <c r="M1857" t="b">
        <v>0</v>
      </c>
      <c r="N1857" t="b">
        <v>0</v>
      </c>
      <c r="O1857">
        <v>6</v>
      </c>
      <c r="P1857">
        <v>4</v>
      </c>
      <c r="Q1857" s="2">
        <v>0.03</v>
      </c>
      <c r="R1857" s="2">
        <v>0</v>
      </c>
      <c r="S1857" s="2">
        <v>0</v>
      </c>
      <c r="T1857">
        <f t="shared" si="112"/>
        <v>0.4</v>
      </c>
      <c r="U1857">
        <f t="shared" si="113"/>
        <v>2.8000000000000003</v>
      </c>
      <c r="V1857">
        <f t="shared" si="114"/>
        <v>0.50029649999999992</v>
      </c>
      <c r="W1857">
        <f t="shared" si="115"/>
        <v>1.0351037750000001</v>
      </c>
    </row>
    <row r="1858" spans="1:23" x14ac:dyDescent="0.25">
      <c r="A1858" t="s">
        <v>6545</v>
      </c>
      <c r="B1858" s="1">
        <v>43159</v>
      </c>
      <c r="C1858" t="s">
        <v>6546</v>
      </c>
      <c r="D1858" t="s">
        <v>6547</v>
      </c>
      <c r="E1858" t="s">
        <v>6548</v>
      </c>
      <c r="F1858" s="1">
        <v>43151</v>
      </c>
      <c r="G1858">
        <v>1</v>
      </c>
      <c r="H1858">
        <v>79591</v>
      </c>
      <c r="I1858">
        <v>5147</v>
      </c>
      <c r="J1858">
        <v>115</v>
      </c>
      <c r="K1858">
        <v>402</v>
      </c>
      <c r="L1858" t="b">
        <v>0</v>
      </c>
      <c r="M1858" t="b">
        <v>0</v>
      </c>
      <c r="N1858" t="b">
        <v>0</v>
      </c>
      <c r="O1858">
        <v>8</v>
      </c>
      <c r="P1858">
        <v>8</v>
      </c>
      <c r="Q1858" s="2">
        <v>0.06</v>
      </c>
      <c r="R1858" s="2">
        <v>0</v>
      </c>
      <c r="S1858" s="2">
        <v>0.01</v>
      </c>
      <c r="T1858">
        <f t="shared" ref="T1858:T1921" si="116">G1858*0.4</f>
        <v>0.4</v>
      </c>
      <c r="U1858">
        <f t="shared" ref="U1858:U1921" si="117">-0.2*(O1858-P1858)+0.8*P1858</f>
        <v>6.4</v>
      </c>
      <c r="V1858">
        <f t="shared" ref="V1858:V1921" si="118">0.5*H1858*0.000001+0.1*Q1858*100+100*0.15*R1858+100*0.25*S1858</f>
        <v>0.88979549999999996</v>
      </c>
      <c r="W1858">
        <f t="shared" ref="W1858:W1921" si="119">0.4*T1858+0.25*U1858+0.35*V1858</f>
        <v>2.0714284250000001</v>
      </c>
    </row>
    <row r="1859" spans="1:23" x14ac:dyDescent="0.25">
      <c r="A1859" t="s">
        <v>6549</v>
      </c>
      <c r="B1859" s="1">
        <v>43090</v>
      </c>
      <c r="C1859" t="s">
        <v>6550</v>
      </c>
      <c r="D1859" t="s">
        <v>6551</v>
      </c>
      <c r="E1859" t="s">
        <v>6552</v>
      </c>
      <c r="F1859" s="1">
        <v>43084</v>
      </c>
      <c r="G1859">
        <v>1</v>
      </c>
      <c r="H1859">
        <v>542957</v>
      </c>
      <c r="I1859">
        <v>23890</v>
      </c>
      <c r="J1859">
        <v>186</v>
      </c>
      <c r="K1859">
        <v>919</v>
      </c>
      <c r="L1859" t="b">
        <v>0</v>
      </c>
      <c r="M1859" t="b">
        <v>0</v>
      </c>
      <c r="N1859" t="b">
        <v>0</v>
      </c>
      <c r="O1859">
        <v>6</v>
      </c>
      <c r="P1859">
        <v>5</v>
      </c>
      <c r="Q1859" s="2">
        <v>0.04</v>
      </c>
      <c r="R1859" s="2">
        <v>0</v>
      </c>
      <c r="S1859" s="2">
        <v>0</v>
      </c>
      <c r="T1859">
        <f t="shared" si="116"/>
        <v>0.4</v>
      </c>
      <c r="U1859">
        <f t="shared" si="117"/>
        <v>3.8</v>
      </c>
      <c r="V1859">
        <f t="shared" si="118"/>
        <v>0.67147850000000009</v>
      </c>
      <c r="W1859">
        <f t="shared" si="119"/>
        <v>1.3450174749999999</v>
      </c>
    </row>
    <row r="1860" spans="1:23" x14ac:dyDescent="0.25">
      <c r="A1860" t="s">
        <v>6553</v>
      </c>
      <c r="B1860" s="1">
        <v>43152</v>
      </c>
      <c r="C1860" t="s">
        <v>6554</v>
      </c>
      <c r="D1860" t="s">
        <v>1016</v>
      </c>
      <c r="E1860" t="s">
        <v>6555</v>
      </c>
      <c r="F1860" s="1">
        <v>43144</v>
      </c>
      <c r="G1860">
        <v>1</v>
      </c>
      <c r="H1860">
        <v>335613</v>
      </c>
      <c r="I1860">
        <v>26428</v>
      </c>
      <c r="J1860">
        <v>316</v>
      </c>
      <c r="K1860">
        <v>3299</v>
      </c>
      <c r="L1860" t="b">
        <v>0</v>
      </c>
      <c r="M1860" t="b">
        <v>0</v>
      </c>
      <c r="N1860" t="b">
        <v>0</v>
      </c>
      <c r="O1860">
        <v>8</v>
      </c>
      <c r="P1860">
        <v>7</v>
      </c>
      <c r="Q1860" s="2">
        <v>0.08</v>
      </c>
      <c r="R1860" s="2">
        <v>0</v>
      </c>
      <c r="S1860" s="2">
        <v>0.01</v>
      </c>
      <c r="T1860">
        <f t="shared" si="116"/>
        <v>0.4</v>
      </c>
      <c r="U1860">
        <f t="shared" si="117"/>
        <v>5.4</v>
      </c>
      <c r="V1860">
        <f t="shared" si="118"/>
        <v>1.2178065</v>
      </c>
      <c r="W1860">
        <f t="shared" si="119"/>
        <v>1.9362322750000003</v>
      </c>
    </row>
    <row r="1861" spans="1:23" x14ac:dyDescent="0.25">
      <c r="A1861" t="s">
        <v>20742</v>
      </c>
      <c r="B1861" s="1">
        <v>43141</v>
      </c>
      <c r="C1861" t="s">
        <v>20743</v>
      </c>
      <c r="D1861" t="s">
        <v>20642</v>
      </c>
      <c r="E1861" t="s">
        <v>20744</v>
      </c>
      <c r="F1861" s="1">
        <v>43136</v>
      </c>
      <c r="G1861">
        <v>1</v>
      </c>
      <c r="H1861">
        <v>709764</v>
      </c>
      <c r="I1861">
        <v>124</v>
      </c>
      <c r="J1861">
        <v>55</v>
      </c>
      <c r="K1861">
        <v>0</v>
      </c>
      <c r="L1861" t="b">
        <v>1</v>
      </c>
      <c r="M1861" t="b">
        <v>0</v>
      </c>
      <c r="N1861" t="b">
        <v>0</v>
      </c>
      <c r="O1861">
        <v>5</v>
      </c>
      <c r="P1861">
        <v>4</v>
      </c>
      <c r="Q1861" s="2">
        <v>0</v>
      </c>
      <c r="R1861" s="2">
        <v>0</v>
      </c>
      <c r="S1861" s="2">
        <v>0</v>
      </c>
      <c r="T1861">
        <f t="shared" si="116"/>
        <v>0.4</v>
      </c>
      <c r="U1861">
        <f t="shared" si="117"/>
        <v>3</v>
      </c>
      <c r="V1861">
        <f t="shared" si="118"/>
        <v>0.35488199999999998</v>
      </c>
      <c r="W1861">
        <f t="shared" si="119"/>
        <v>1.0342087</v>
      </c>
    </row>
    <row r="1862" spans="1:23" x14ac:dyDescent="0.25">
      <c r="A1862" t="s">
        <v>6556</v>
      </c>
      <c r="B1862" s="1">
        <v>43258</v>
      </c>
      <c r="C1862" t="s">
        <v>6557</v>
      </c>
      <c r="D1862" t="s">
        <v>2900</v>
      </c>
      <c r="E1862" t="s">
        <v>6558</v>
      </c>
      <c r="F1862" s="1">
        <v>43241</v>
      </c>
      <c r="G1862">
        <v>1</v>
      </c>
      <c r="H1862">
        <v>702334</v>
      </c>
      <c r="I1862">
        <v>9726</v>
      </c>
      <c r="J1862">
        <v>291</v>
      </c>
      <c r="K1862">
        <v>211</v>
      </c>
      <c r="L1862" t="b">
        <v>0</v>
      </c>
      <c r="M1862" t="b">
        <v>0</v>
      </c>
      <c r="N1862" t="b">
        <v>0</v>
      </c>
      <c r="O1862">
        <v>17</v>
      </c>
      <c r="P1862">
        <v>16</v>
      </c>
      <c r="Q1862" s="2">
        <v>0.01</v>
      </c>
      <c r="R1862" s="2">
        <v>0</v>
      </c>
      <c r="S1862" s="2">
        <v>0</v>
      </c>
      <c r="T1862">
        <f t="shared" si="116"/>
        <v>0.4</v>
      </c>
      <c r="U1862">
        <f t="shared" si="117"/>
        <v>12.600000000000001</v>
      </c>
      <c r="V1862">
        <f t="shared" si="118"/>
        <v>0.45116699999999998</v>
      </c>
      <c r="W1862">
        <f t="shared" si="119"/>
        <v>3.4679084500000004</v>
      </c>
    </row>
    <row r="1863" spans="1:23" x14ac:dyDescent="0.25">
      <c r="A1863" t="s">
        <v>6559</v>
      </c>
      <c r="B1863" s="1">
        <v>43056</v>
      </c>
      <c r="C1863" t="s">
        <v>6560</v>
      </c>
      <c r="D1863" t="s">
        <v>166</v>
      </c>
      <c r="E1863" t="s">
        <v>6561</v>
      </c>
      <c r="F1863" s="1">
        <v>43054</v>
      </c>
      <c r="G1863">
        <v>1</v>
      </c>
      <c r="H1863">
        <v>22383</v>
      </c>
      <c r="I1863">
        <v>921</v>
      </c>
      <c r="J1863">
        <v>26</v>
      </c>
      <c r="K1863">
        <v>78</v>
      </c>
      <c r="L1863" t="b">
        <v>0</v>
      </c>
      <c r="M1863" t="b">
        <v>0</v>
      </c>
      <c r="N1863" t="b">
        <v>0</v>
      </c>
      <c r="O1863">
        <v>2</v>
      </c>
      <c r="P1863">
        <v>1</v>
      </c>
      <c r="Q1863" s="2">
        <v>0.04</v>
      </c>
      <c r="R1863" s="2">
        <v>0</v>
      </c>
      <c r="S1863" s="2">
        <v>0</v>
      </c>
      <c r="T1863">
        <f t="shared" si="116"/>
        <v>0.4</v>
      </c>
      <c r="U1863">
        <f t="shared" si="117"/>
        <v>0.60000000000000009</v>
      </c>
      <c r="V1863">
        <f t="shared" si="118"/>
        <v>0.41119150000000004</v>
      </c>
      <c r="W1863">
        <f t="shared" si="119"/>
        <v>0.45391702500000009</v>
      </c>
    </row>
    <row r="1864" spans="1:23" x14ac:dyDescent="0.25">
      <c r="A1864" t="s">
        <v>6562</v>
      </c>
      <c r="B1864" s="1">
        <v>43068</v>
      </c>
      <c r="C1864" t="s">
        <v>6563</v>
      </c>
      <c r="D1864" t="s">
        <v>403</v>
      </c>
      <c r="E1864" t="s">
        <v>6564</v>
      </c>
      <c r="F1864" s="1">
        <v>43065</v>
      </c>
      <c r="G1864">
        <v>1</v>
      </c>
      <c r="H1864">
        <v>486240</v>
      </c>
      <c r="I1864">
        <v>7073</v>
      </c>
      <c r="J1864">
        <v>174</v>
      </c>
      <c r="K1864">
        <v>637</v>
      </c>
      <c r="L1864" t="b">
        <v>0</v>
      </c>
      <c r="M1864" t="b">
        <v>0</v>
      </c>
      <c r="N1864" t="b">
        <v>0</v>
      </c>
      <c r="O1864">
        <v>3</v>
      </c>
      <c r="P1864">
        <v>2</v>
      </c>
      <c r="Q1864" s="2">
        <v>0.01</v>
      </c>
      <c r="R1864" s="2">
        <v>0</v>
      </c>
      <c r="S1864" s="2">
        <v>0</v>
      </c>
      <c r="T1864">
        <f t="shared" si="116"/>
        <v>0.4</v>
      </c>
      <c r="U1864">
        <f t="shared" si="117"/>
        <v>1.4000000000000001</v>
      </c>
      <c r="V1864">
        <f t="shared" si="118"/>
        <v>0.34311999999999998</v>
      </c>
      <c r="W1864">
        <f t="shared" si="119"/>
        <v>0.63009199999999999</v>
      </c>
    </row>
    <row r="1865" spans="1:23" x14ac:dyDescent="0.25">
      <c r="A1865" t="s">
        <v>6565</v>
      </c>
      <c r="B1865" s="1">
        <v>43219</v>
      </c>
      <c r="C1865" t="s">
        <v>6566</v>
      </c>
      <c r="D1865" t="s">
        <v>6567</v>
      </c>
      <c r="E1865" t="s">
        <v>6568</v>
      </c>
      <c r="F1865" s="1">
        <v>43201</v>
      </c>
      <c r="G1865">
        <v>1</v>
      </c>
      <c r="H1865">
        <v>1651715</v>
      </c>
      <c r="I1865">
        <v>106838</v>
      </c>
      <c r="J1865">
        <v>930</v>
      </c>
      <c r="K1865">
        <v>7335</v>
      </c>
      <c r="L1865" t="b">
        <v>0</v>
      </c>
      <c r="M1865" t="b">
        <v>0</v>
      </c>
      <c r="N1865" t="b">
        <v>0</v>
      </c>
      <c r="O1865">
        <v>18</v>
      </c>
      <c r="P1865">
        <v>16</v>
      </c>
      <c r="Q1865" s="2">
        <v>0.06</v>
      </c>
      <c r="R1865" s="2">
        <v>0</v>
      </c>
      <c r="S1865" s="2">
        <v>0</v>
      </c>
      <c r="T1865">
        <f t="shared" si="116"/>
        <v>0.4</v>
      </c>
      <c r="U1865">
        <f t="shared" si="117"/>
        <v>12.4</v>
      </c>
      <c r="V1865">
        <f t="shared" si="118"/>
        <v>1.4258574999999998</v>
      </c>
      <c r="W1865">
        <f t="shared" si="119"/>
        <v>3.7590501249999999</v>
      </c>
    </row>
    <row r="1866" spans="1:23" x14ac:dyDescent="0.25">
      <c r="A1866" t="s">
        <v>6569</v>
      </c>
      <c r="B1866" s="1">
        <v>43127</v>
      </c>
      <c r="C1866" t="s">
        <v>6570</v>
      </c>
      <c r="D1866" t="s">
        <v>2103</v>
      </c>
      <c r="E1866" t="s">
        <v>6571</v>
      </c>
      <c r="F1866" s="1">
        <v>43121</v>
      </c>
      <c r="G1866">
        <v>1</v>
      </c>
      <c r="H1866">
        <v>639685</v>
      </c>
      <c r="I1866">
        <v>59842</v>
      </c>
      <c r="J1866">
        <v>621</v>
      </c>
      <c r="K1866">
        <v>3861</v>
      </c>
      <c r="L1866" t="b">
        <v>0</v>
      </c>
      <c r="M1866" t="b">
        <v>0</v>
      </c>
      <c r="N1866" t="b">
        <v>0</v>
      </c>
      <c r="O1866">
        <v>6</v>
      </c>
      <c r="P1866">
        <v>6</v>
      </c>
      <c r="Q1866" s="2">
        <v>0.09</v>
      </c>
      <c r="R1866" s="2">
        <v>0</v>
      </c>
      <c r="S1866" s="2">
        <v>0.01</v>
      </c>
      <c r="T1866">
        <f t="shared" si="116"/>
        <v>0.4</v>
      </c>
      <c r="U1866">
        <f t="shared" si="117"/>
        <v>4.8000000000000007</v>
      </c>
      <c r="V1866">
        <f t="shared" si="118"/>
        <v>1.4698424999999999</v>
      </c>
      <c r="W1866">
        <f t="shared" si="119"/>
        <v>1.8744448750000002</v>
      </c>
    </row>
    <row r="1867" spans="1:23" x14ac:dyDescent="0.25">
      <c r="A1867" t="s">
        <v>6572</v>
      </c>
      <c r="B1867" s="1">
        <v>43140</v>
      </c>
      <c r="C1867" t="s">
        <v>6573</v>
      </c>
      <c r="D1867" t="s">
        <v>144</v>
      </c>
      <c r="E1867" t="s">
        <v>6574</v>
      </c>
      <c r="F1867" s="1">
        <v>43136</v>
      </c>
      <c r="G1867">
        <v>1</v>
      </c>
      <c r="H1867">
        <v>9328292</v>
      </c>
      <c r="I1867">
        <v>186188</v>
      </c>
      <c r="J1867">
        <v>23056</v>
      </c>
      <c r="K1867">
        <v>40520</v>
      </c>
      <c r="L1867" t="b">
        <v>0</v>
      </c>
      <c r="M1867" t="b">
        <v>0</v>
      </c>
      <c r="N1867" t="b">
        <v>0</v>
      </c>
      <c r="O1867">
        <v>4</v>
      </c>
      <c r="P1867">
        <v>4</v>
      </c>
      <c r="Q1867" s="2">
        <v>0.02</v>
      </c>
      <c r="R1867" s="2">
        <v>0</v>
      </c>
      <c r="S1867" s="2">
        <v>0</v>
      </c>
      <c r="T1867">
        <f t="shared" si="116"/>
        <v>0.4</v>
      </c>
      <c r="U1867">
        <f t="shared" si="117"/>
        <v>3.2</v>
      </c>
      <c r="V1867">
        <f t="shared" si="118"/>
        <v>4.8641459999999999</v>
      </c>
      <c r="W1867">
        <f t="shared" si="119"/>
        <v>2.6624510999999997</v>
      </c>
    </row>
    <row r="1868" spans="1:23" x14ac:dyDescent="0.25">
      <c r="A1868" t="s">
        <v>6575</v>
      </c>
      <c r="B1868" s="1">
        <v>43152</v>
      </c>
      <c r="C1868" t="s">
        <v>6576</v>
      </c>
      <c r="D1868" t="s">
        <v>403</v>
      </c>
      <c r="E1868" t="s">
        <v>6577</v>
      </c>
      <c r="F1868" s="1">
        <v>43151</v>
      </c>
      <c r="G1868">
        <v>1</v>
      </c>
      <c r="H1868">
        <v>135325</v>
      </c>
      <c r="I1868">
        <v>1472</v>
      </c>
      <c r="J1868">
        <v>467</v>
      </c>
      <c r="K1868">
        <v>395</v>
      </c>
      <c r="L1868" t="b">
        <v>0</v>
      </c>
      <c r="M1868" t="b">
        <v>0</v>
      </c>
      <c r="N1868" t="b">
        <v>0</v>
      </c>
      <c r="O1868">
        <v>1</v>
      </c>
      <c r="P1868">
        <v>1</v>
      </c>
      <c r="Q1868" s="2">
        <v>0.01</v>
      </c>
      <c r="R1868" s="2">
        <v>0</v>
      </c>
      <c r="S1868" s="2">
        <v>0</v>
      </c>
      <c r="T1868">
        <f t="shared" si="116"/>
        <v>0.4</v>
      </c>
      <c r="U1868">
        <f t="shared" si="117"/>
        <v>0.8</v>
      </c>
      <c r="V1868">
        <f t="shared" si="118"/>
        <v>0.16766249999999999</v>
      </c>
      <c r="W1868">
        <f t="shared" si="119"/>
        <v>0.41868187500000004</v>
      </c>
    </row>
    <row r="1869" spans="1:23" x14ac:dyDescent="0.25">
      <c r="A1869" t="s">
        <v>6578</v>
      </c>
      <c r="B1869" s="1">
        <v>43105</v>
      </c>
      <c r="C1869" t="s">
        <v>6579</v>
      </c>
      <c r="D1869" t="s">
        <v>6580</v>
      </c>
      <c r="E1869" t="s">
        <v>6581</v>
      </c>
      <c r="F1869" s="1">
        <v>42962</v>
      </c>
      <c r="G1869">
        <v>1</v>
      </c>
      <c r="H1869">
        <v>61475</v>
      </c>
      <c r="I1869">
        <v>2230</v>
      </c>
      <c r="J1869">
        <v>53</v>
      </c>
      <c r="K1869">
        <v>164</v>
      </c>
      <c r="L1869" t="b">
        <v>0</v>
      </c>
      <c r="M1869" t="b">
        <v>0</v>
      </c>
      <c r="N1869" t="b">
        <v>0</v>
      </c>
      <c r="O1869">
        <v>143</v>
      </c>
      <c r="P1869">
        <v>9</v>
      </c>
      <c r="Q1869" s="2">
        <v>0.04</v>
      </c>
      <c r="R1869" s="2">
        <v>0</v>
      </c>
      <c r="S1869" s="2">
        <v>0</v>
      </c>
      <c r="T1869">
        <f t="shared" si="116"/>
        <v>0.4</v>
      </c>
      <c r="U1869">
        <f t="shared" si="117"/>
        <v>-19.600000000000001</v>
      </c>
      <c r="V1869">
        <f t="shared" si="118"/>
        <v>0.4307375</v>
      </c>
      <c r="W1869">
        <f t="shared" si="119"/>
        <v>-4.5892418749999999</v>
      </c>
    </row>
    <row r="1870" spans="1:23" x14ac:dyDescent="0.25">
      <c r="A1870" t="s">
        <v>6582</v>
      </c>
      <c r="B1870" s="1">
        <v>43053</v>
      </c>
      <c r="C1870" t="s">
        <v>6583</v>
      </c>
      <c r="D1870" t="s">
        <v>6584</v>
      </c>
      <c r="E1870" t="s">
        <v>6585</v>
      </c>
      <c r="F1870" s="1">
        <v>43046</v>
      </c>
      <c r="G1870">
        <v>1</v>
      </c>
      <c r="H1870">
        <v>2457408</v>
      </c>
      <c r="I1870">
        <v>2707</v>
      </c>
      <c r="J1870">
        <v>200</v>
      </c>
      <c r="K1870">
        <v>209</v>
      </c>
      <c r="L1870" t="b">
        <v>0</v>
      </c>
      <c r="M1870" t="b">
        <v>0</v>
      </c>
      <c r="N1870" t="b">
        <v>0</v>
      </c>
      <c r="O1870">
        <v>7</v>
      </c>
      <c r="P1870">
        <v>1</v>
      </c>
      <c r="Q1870" s="2">
        <v>0</v>
      </c>
      <c r="R1870" s="2">
        <v>0</v>
      </c>
      <c r="S1870" s="2">
        <v>0</v>
      </c>
      <c r="T1870">
        <f t="shared" si="116"/>
        <v>0.4</v>
      </c>
      <c r="U1870">
        <f t="shared" si="117"/>
        <v>-0.40000000000000013</v>
      </c>
      <c r="V1870">
        <f t="shared" si="118"/>
        <v>1.228704</v>
      </c>
      <c r="W1870">
        <f t="shared" si="119"/>
        <v>0.49004639999999999</v>
      </c>
    </row>
    <row r="1871" spans="1:23" x14ac:dyDescent="0.25">
      <c r="A1871" t="s">
        <v>20745</v>
      </c>
      <c r="B1871" s="1">
        <v>43145</v>
      </c>
      <c r="C1871" t="s">
        <v>20746</v>
      </c>
      <c r="D1871" t="s">
        <v>20747</v>
      </c>
      <c r="E1871" t="s">
        <v>20748</v>
      </c>
      <c r="F1871" s="1">
        <v>43136</v>
      </c>
      <c r="G1871">
        <v>1</v>
      </c>
      <c r="H1871">
        <v>4799533</v>
      </c>
      <c r="I1871">
        <v>94593</v>
      </c>
      <c r="J1871">
        <v>2626</v>
      </c>
      <c r="K1871">
        <v>0</v>
      </c>
      <c r="L1871" t="b">
        <v>1</v>
      </c>
      <c r="M1871" t="b">
        <v>0</v>
      </c>
      <c r="N1871" t="b">
        <v>0</v>
      </c>
      <c r="O1871">
        <v>9</v>
      </c>
      <c r="P1871">
        <v>10</v>
      </c>
      <c r="Q1871" s="2">
        <v>0.02</v>
      </c>
      <c r="R1871" s="2">
        <v>0</v>
      </c>
      <c r="S1871" s="2">
        <v>0</v>
      </c>
      <c r="T1871">
        <f t="shared" si="116"/>
        <v>0.4</v>
      </c>
      <c r="U1871">
        <f t="shared" si="117"/>
        <v>8.1999999999999993</v>
      </c>
      <c r="V1871">
        <f t="shared" si="118"/>
        <v>2.5997664999999999</v>
      </c>
      <c r="W1871">
        <f t="shared" si="119"/>
        <v>3.1199182749999999</v>
      </c>
    </row>
    <row r="1872" spans="1:23" x14ac:dyDescent="0.25">
      <c r="A1872" t="s">
        <v>6586</v>
      </c>
      <c r="B1872" s="1">
        <v>43132</v>
      </c>
      <c r="C1872" t="s">
        <v>6587</v>
      </c>
      <c r="D1872" t="s">
        <v>6281</v>
      </c>
      <c r="E1872" t="s">
        <v>6588</v>
      </c>
      <c r="F1872" s="1">
        <v>43125</v>
      </c>
      <c r="G1872">
        <v>1</v>
      </c>
      <c r="H1872">
        <v>902928</v>
      </c>
      <c r="I1872">
        <v>61134</v>
      </c>
      <c r="J1872">
        <v>774</v>
      </c>
      <c r="K1872">
        <v>10295</v>
      </c>
      <c r="L1872" t="b">
        <v>0</v>
      </c>
      <c r="M1872" t="b">
        <v>0</v>
      </c>
      <c r="N1872" t="b">
        <v>0</v>
      </c>
      <c r="O1872">
        <v>7</v>
      </c>
      <c r="P1872">
        <v>7</v>
      </c>
      <c r="Q1872" s="2">
        <v>7.0000000000000007E-2</v>
      </c>
      <c r="R1872" s="2">
        <v>0</v>
      </c>
      <c r="S1872" s="2">
        <v>0.01</v>
      </c>
      <c r="T1872">
        <f t="shared" si="116"/>
        <v>0.4</v>
      </c>
      <c r="U1872">
        <f t="shared" si="117"/>
        <v>5.6000000000000005</v>
      </c>
      <c r="V1872">
        <f t="shared" si="118"/>
        <v>1.401464</v>
      </c>
      <c r="W1872">
        <f t="shared" si="119"/>
        <v>2.0505124000000001</v>
      </c>
    </row>
    <row r="1873" spans="1:23" x14ac:dyDescent="0.25">
      <c r="A1873" t="s">
        <v>6589</v>
      </c>
      <c r="B1873" s="1">
        <v>43109</v>
      </c>
      <c r="C1873" t="s">
        <v>6590</v>
      </c>
      <c r="D1873" t="s">
        <v>444</v>
      </c>
      <c r="E1873" t="s">
        <v>6591</v>
      </c>
      <c r="F1873" s="1">
        <v>43103</v>
      </c>
      <c r="G1873">
        <v>1</v>
      </c>
      <c r="H1873">
        <v>93865</v>
      </c>
      <c r="I1873">
        <v>462</v>
      </c>
      <c r="J1873">
        <v>205</v>
      </c>
      <c r="K1873">
        <v>352</v>
      </c>
      <c r="L1873" t="b">
        <v>0</v>
      </c>
      <c r="M1873" t="b">
        <v>0</v>
      </c>
      <c r="N1873" t="b">
        <v>0</v>
      </c>
      <c r="O1873">
        <v>6</v>
      </c>
      <c r="P1873">
        <v>5</v>
      </c>
      <c r="Q1873" s="2">
        <v>0</v>
      </c>
      <c r="R1873" s="2">
        <v>0</v>
      </c>
      <c r="S1873" s="2">
        <v>0</v>
      </c>
      <c r="T1873">
        <f t="shared" si="116"/>
        <v>0.4</v>
      </c>
      <c r="U1873">
        <f t="shared" si="117"/>
        <v>3.8</v>
      </c>
      <c r="V1873">
        <f t="shared" si="118"/>
        <v>4.6932499999999995E-2</v>
      </c>
      <c r="W1873">
        <f t="shared" si="119"/>
        <v>1.1264263749999999</v>
      </c>
    </row>
    <row r="1874" spans="1:23" x14ac:dyDescent="0.25">
      <c r="A1874" t="s">
        <v>6592</v>
      </c>
      <c r="B1874" s="1">
        <v>43151</v>
      </c>
      <c r="C1874" t="s">
        <v>6593</v>
      </c>
      <c r="D1874" t="s">
        <v>850</v>
      </c>
      <c r="E1874" t="s">
        <v>6594</v>
      </c>
      <c r="F1874" s="1">
        <v>43143</v>
      </c>
      <c r="G1874">
        <v>1</v>
      </c>
      <c r="H1874">
        <v>1392693</v>
      </c>
      <c r="I1874">
        <v>43578</v>
      </c>
      <c r="J1874">
        <v>3085</v>
      </c>
      <c r="K1874">
        <v>2491</v>
      </c>
      <c r="L1874" t="b">
        <v>0</v>
      </c>
      <c r="M1874" t="b">
        <v>0</v>
      </c>
      <c r="N1874" t="b">
        <v>0</v>
      </c>
      <c r="O1874">
        <v>8</v>
      </c>
      <c r="P1874">
        <v>7</v>
      </c>
      <c r="Q1874" s="2">
        <v>0.03</v>
      </c>
      <c r="R1874" s="2">
        <v>0</v>
      </c>
      <c r="S1874" s="2">
        <v>0</v>
      </c>
      <c r="T1874">
        <f t="shared" si="116"/>
        <v>0.4</v>
      </c>
      <c r="U1874">
        <f t="shared" si="117"/>
        <v>5.4</v>
      </c>
      <c r="V1874">
        <f t="shared" si="118"/>
        <v>0.99634650000000002</v>
      </c>
      <c r="W1874">
        <f t="shared" si="119"/>
        <v>1.8587212750000002</v>
      </c>
    </row>
    <row r="1875" spans="1:23" x14ac:dyDescent="0.25">
      <c r="A1875" t="s">
        <v>6595</v>
      </c>
      <c r="B1875" s="1">
        <v>43064</v>
      </c>
      <c r="C1875" t="s">
        <v>6596</v>
      </c>
      <c r="D1875" t="s">
        <v>1051</v>
      </c>
      <c r="E1875" t="s">
        <v>6597</v>
      </c>
      <c r="F1875" s="1">
        <v>43056</v>
      </c>
      <c r="G1875">
        <v>1</v>
      </c>
      <c r="H1875">
        <v>560687</v>
      </c>
      <c r="I1875">
        <v>17049</v>
      </c>
      <c r="J1875">
        <v>411</v>
      </c>
      <c r="K1875">
        <v>854</v>
      </c>
      <c r="L1875" t="b">
        <v>0</v>
      </c>
      <c r="M1875" t="b">
        <v>0</v>
      </c>
      <c r="N1875" t="b">
        <v>0</v>
      </c>
      <c r="O1875">
        <v>8</v>
      </c>
      <c r="P1875">
        <v>7</v>
      </c>
      <c r="Q1875" s="2">
        <v>0.03</v>
      </c>
      <c r="R1875" s="2">
        <v>0</v>
      </c>
      <c r="S1875" s="2">
        <v>0</v>
      </c>
      <c r="T1875">
        <f t="shared" si="116"/>
        <v>0.4</v>
      </c>
      <c r="U1875">
        <f t="shared" si="117"/>
        <v>5.4</v>
      </c>
      <c r="V1875">
        <f t="shared" si="118"/>
        <v>0.5803434999999999</v>
      </c>
      <c r="W1875">
        <f t="shared" si="119"/>
        <v>1.7131202250000002</v>
      </c>
    </row>
    <row r="1876" spans="1:23" x14ac:dyDescent="0.25">
      <c r="A1876" t="s">
        <v>6598</v>
      </c>
      <c r="B1876" s="1">
        <v>43112</v>
      </c>
      <c r="C1876" t="s">
        <v>6599</v>
      </c>
      <c r="D1876" t="s">
        <v>2556</v>
      </c>
      <c r="E1876" t="s">
        <v>6600</v>
      </c>
      <c r="F1876" s="1">
        <v>43105</v>
      </c>
      <c r="G1876">
        <v>1</v>
      </c>
      <c r="H1876">
        <v>3662495</v>
      </c>
      <c r="I1876">
        <v>169521</v>
      </c>
      <c r="J1876">
        <v>5681</v>
      </c>
      <c r="K1876">
        <v>12821</v>
      </c>
      <c r="L1876" t="b">
        <v>0</v>
      </c>
      <c r="M1876" t="b">
        <v>0</v>
      </c>
      <c r="N1876" t="b">
        <v>0</v>
      </c>
      <c r="O1876">
        <v>7</v>
      </c>
      <c r="P1876">
        <v>5</v>
      </c>
      <c r="Q1876" s="2">
        <v>0.05</v>
      </c>
      <c r="R1876" s="2">
        <v>0</v>
      </c>
      <c r="S1876" s="2">
        <v>0</v>
      </c>
      <c r="T1876">
        <f t="shared" si="116"/>
        <v>0.4</v>
      </c>
      <c r="U1876">
        <f t="shared" si="117"/>
        <v>3.6</v>
      </c>
      <c r="V1876">
        <f t="shared" si="118"/>
        <v>2.3312474999999999</v>
      </c>
      <c r="W1876">
        <f t="shared" si="119"/>
        <v>1.875936625</v>
      </c>
    </row>
    <row r="1877" spans="1:23" x14ac:dyDescent="0.25">
      <c r="A1877" t="s">
        <v>6601</v>
      </c>
      <c r="B1877" s="1">
        <v>43070</v>
      </c>
      <c r="C1877" t="s">
        <v>6602</v>
      </c>
      <c r="D1877" t="s">
        <v>6603</v>
      </c>
      <c r="E1877" t="s">
        <v>6604</v>
      </c>
      <c r="F1877" s="1">
        <v>43063</v>
      </c>
      <c r="G1877">
        <v>1</v>
      </c>
      <c r="H1877">
        <v>5827999</v>
      </c>
      <c r="I1877">
        <v>223308</v>
      </c>
      <c r="J1877">
        <v>8472</v>
      </c>
      <c r="K1877">
        <v>13866</v>
      </c>
      <c r="L1877" t="b">
        <v>0</v>
      </c>
      <c r="M1877" t="b">
        <v>0</v>
      </c>
      <c r="N1877" t="b">
        <v>0</v>
      </c>
      <c r="O1877">
        <v>7</v>
      </c>
      <c r="P1877">
        <v>5</v>
      </c>
      <c r="Q1877" s="2">
        <v>0.04</v>
      </c>
      <c r="R1877" s="2">
        <v>0</v>
      </c>
      <c r="S1877" s="2">
        <v>0</v>
      </c>
      <c r="T1877">
        <f t="shared" si="116"/>
        <v>0.4</v>
      </c>
      <c r="U1877">
        <f t="shared" si="117"/>
        <v>3.6</v>
      </c>
      <c r="V1877">
        <f t="shared" si="118"/>
        <v>3.3139995</v>
      </c>
      <c r="W1877">
        <f t="shared" si="119"/>
        <v>2.2198998249999997</v>
      </c>
    </row>
    <row r="1878" spans="1:23" x14ac:dyDescent="0.25">
      <c r="A1878" t="s">
        <v>6605</v>
      </c>
      <c r="B1878" s="1">
        <v>43128</v>
      </c>
      <c r="C1878" t="s">
        <v>6606</v>
      </c>
      <c r="D1878" t="s">
        <v>400</v>
      </c>
      <c r="E1878" t="s">
        <v>6607</v>
      </c>
      <c r="F1878" s="1">
        <v>43122</v>
      </c>
      <c r="G1878">
        <v>1</v>
      </c>
      <c r="H1878">
        <v>129466</v>
      </c>
      <c r="I1878">
        <v>656</v>
      </c>
      <c r="J1878">
        <v>258</v>
      </c>
      <c r="K1878">
        <v>250</v>
      </c>
      <c r="L1878" t="b">
        <v>0</v>
      </c>
      <c r="M1878" t="b">
        <v>0</v>
      </c>
      <c r="N1878" t="b">
        <v>0</v>
      </c>
      <c r="O1878">
        <v>6</v>
      </c>
      <c r="P1878">
        <v>7</v>
      </c>
      <c r="Q1878" s="2">
        <v>0.01</v>
      </c>
      <c r="R1878" s="2">
        <v>0</v>
      </c>
      <c r="S1878" s="2">
        <v>0</v>
      </c>
      <c r="T1878">
        <f t="shared" si="116"/>
        <v>0.4</v>
      </c>
      <c r="U1878">
        <f t="shared" si="117"/>
        <v>5.8000000000000007</v>
      </c>
      <c r="V1878">
        <f t="shared" si="118"/>
        <v>0.16473300000000002</v>
      </c>
      <c r="W1878">
        <f t="shared" si="119"/>
        <v>1.6676565500000002</v>
      </c>
    </row>
    <row r="1879" spans="1:23" x14ac:dyDescent="0.25">
      <c r="A1879" t="s">
        <v>6608</v>
      </c>
      <c r="B1879" s="1">
        <v>43131</v>
      </c>
      <c r="C1879" t="s">
        <v>6609</v>
      </c>
      <c r="D1879" t="s">
        <v>6610</v>
      </c>
      <c r="E1879" t="s">
        <v>6611</v>
      </c>
      <c r="F1879" s="1">
        <v>43123</v>
      </c>
      <c r="G1879">
        <v>1</v>
      </c>
      <c r="H1879">
        <v>1207578</v>
      </c>
      <c r="I1879">
        <v>8198</v>
      </c>
      <c r="J1879">
        <v>243</v>
      </c>
      <c r="K1879">
        <v>446</v>
      </c>
      <c r="L1879" t="b">
        <v>0</v>
      </c>
      <c r="M1879" t="b">
        <v>0</v>
      </c>
      <c r="N1879" t="b">
        <v>0</v>
      </c>
      <c r="O1879">
        <v>8</v>
      </c>
      <c r="P1879">
        <v>7</v>
      </c>
      <c r="Q1879" s="2">
        <v>0.01</v>
      </c>
      <c r="R1879" s="2">
        <v>0</v>
      </c>
      <c r="S1879" s="2">
        <v>0</v>
      </c>
      <c r="T1879">
        <f t="shared" si="116"/>
        <v>0.4</v>
      </c>
      <c r="U1879">
        <f t="shared" si="117"/>
        <v>5.4</v>
      </c>
      <c r="V1879">
        <f t="shared" si="118"/>
        <v>0.703789</v>
      </c>
      <c r="W1879">
        <f t="shared" si="119"/>
        <v>1.7563261500000003</v>
      </c>
    </row>
    <row r="1880" spans="1:23" x14ac:dyDescent="0.25">
      <c r="A1880" t="s">
        <v>6612</v>
      </c>
      <c r="B1880" s="1">
        <v>43132</v>
      </c>
      <c r="C1880" t="s">
        <v>6613</v>
      </c>
      <c r="D1880" t="s">
        <v>6614</v>
      </c>
      <c r="E1880" t="s">
        <v>6615</v>
      </c>
      <c r="F1880" s="1">
        <v>43125</v>
      </c>
      <c r="G1880">
        <v>1</v>
      </c>
      <c r="H1880">
        <v>229332</v>
      </c>
      <c r="I1880">
        <v>30</v>
      </c>
      <c r="J1880">
        <v>629</v>
      </c>
      <c r="K1880">
        <v>214</v>
      </c>
      <c r="L1880" t="b">
        <v>0</v>
      </c>
      <c r="M1880" t="b">
        <v>0</v>
      </c>
      <c r="N1880" t="b">
        <v>0</v>
      </c>
      <c r="O1880">
        <v>7</v>
      </c>
      <c r="P1880">
        <v>2</v>
      </c>
      <c r="Q1880" s="2">
        <v>0</v>
      </c>
      <c r="R1880" s="2">
        <v>0</v>
      </c>
      <c r="S1880" s="2">
        <v>0</v>
      </c>
      <c r="T1880">
        <f t="shared" si="116"/>
        <v>0.4</v>
      </c>
      <c r="U1880">
        <f t="shared" si="117"/>
        <v>0.60000000000000009</v>
      </c>
      <c r="V1880">
        <f t="shared" si="118"/>
        <v>0.11466599999999999</v>
      </c>
      <c r="W1880">
        <f t="shared" si="119"/>
        <v>0.35013310000000003</v>
      </c>
    </row>
    <row r="1881" spans="1:23" x14ac:dyDescent="0.25">
      <c r="A1881" t="s">
        <v>6616</v>
      </c>
      <c r="B1881" s="1">
        <v>43151</v>
      </c>
      <c r="C1881" t="s">
        <v>6617</v>
      </c>
      <c r="D1881" t="s">
        <v>6618</v>
      </c>
      <c r="E1881" t="s">
        <v>6619</v>
      </c>
      <c r="F1881" s="1">
        <v>43142</v>
      </c>
      <c r="G1881">
        <v>1</v>
      </c>
      <c r="H1881">
        <v>544511</v>
      </c>
      <c r="I1881">
        <v>19099</v>
      </c>
      <c r="J1881">
        <v>231</v>
      </c>
      <c r="K1881">
        <v>616</v>
      </c>
      <c r="L1881" t="b">
        <v>0</v>
      </c>
      <c r="M1881" t="b">
        <v>0</v>
      </c>
      <c r="N1881" t="b">
        <v>0</v>
      </c>
      <c r="O1881">
        <v>9</v>
      </c>
      <c r="P1881">
        <v>7</v>
      </c>
      <c r="Q1881" s="2">
        <v>0.04</v>
      </c>
      <c r="R1881" s="2">
        <v>0</v>
      </c>
      <c r="S1881" s="2">
        <v>0</v>
      </c>
      <c r="T1881">
        <f t="shared" si="116"/>
        <v>0.4</v>
      </c>
      <c r="U1881">
        <f t="shared" si="117"/>
        <v>5.2</v>
      </c>
      <c r="V1881">
        <f t="shared" si="118"/>
        <v>0.67225550000000001</v>
      </c>
      <c r="W1881">
        <f t="shared" si="119"/>
        <v>1.6952894249999999</v>
      </c>
    </row>
    <row r="1882" spans="1:23" x14ac:dyDescent="0.25">
      <c r="A1882" t="s">
        <v>6620</v>
      </c>
      <c r="B1882" s="1">
        <v>43074</v>
      </c>
      <c r="C1882" t="s">
        <v>6621</v>
      </c>
      <c r="D1882" t="s">
        <v>6622</v>
      </c>
      <c r="E1882" t="s">
        <v>6623</v>
      </c>
      <c r="F1882" s="1">
        <v>43067</v>
      </c>
      <c r="G1882">
        <v>1</v>
      </c>
      <c r="H1882">
        <v>380031</v>
      </c>
      <c r="I1882">
        <v>17639</v>
      </c>
      <c r="J1882">
        <v>274</v>
      </c>
      <c r="K1882">
        <v>927</v>
      </c>
      <c r="L1882" t="b">
        <v>0</v>
      </c>
      <c r="M1882" t="b">
        <v>0</v>
      </c>
      <c r="N1882" t="b">
        <v>0</v>
      </c>
      <c r="O1882">
        <v>7</v>
      </c>
      <c r="P1882">
        <v>5</v>
      </c>
      <c r="Q1882" s="2">
        <v>0.05</v>
      </c>
      <c r="R1882" s="2">
        <v>0</v>
      </c>
      <c r="S1882" s="2">
        <v>0</v>
      </c>
      <c r="T1882">
        <f t="shared" si="116"/>
        <v>0.4</v>
      </c>
      <c r="U1882">
        <f t="shared" si="117"/>
        <v>3.6</v>
      </c>
      <c r="V1882">
        <f t="shared" si="118"/>
        <v>0.69001550000000011</v>
      </c>
      <c r="W1882">
        <f t="shared" si="119"/>
        <v>1.301505425</v>
      </c>
    </row>
    <row r="1883" spans="1:23" x14ac:dyDescent="0.25">
      <c r="A1883" t="s">
        <v>6624</v>
      </c>
      <c r="B1883" s="1">
        <v>43129</v>
      </c>
      <c r="C1883" t="s">
        <v>6625</v>
      </c>
      <c r="D1883" t="s">
        <v>6626</v>
      </c>
      <c r="E1883" t="s">
        <v>6627</v>
      </c>
      <c r="F1883" s="1">
        <v>43110</v>
      </c>
      <c r="G1883">
        <v>1</v>
      </c>
      <c r="H1883">
        <v>745</v>
      </c>
      <c r="I1883">
        <v>1</v>
      </c>
      <c r="J1883">
        <v>0</v>
      </c>
      <c r="K1883">
        <v>0</v>
      </c>
      <c r="L1883" t="b">
        <v>0</v>
      </c>
      <c r="M1883" t="b">
        <v>0</v>
      </c>
      <c r="N1883" t="b">
        <v>0</v>
      </c>
      <c r="O1883">
        <v>19</v>
      </c>
      <c r="P1883">
        <v>3</v>
      </c>
      <c r="Q1883" s="2">
        <v>0</v>
      </c>
      <c r="R1883" s="2">
        <v>0</v>
      </c>
      <c r="S1883" s="2">
        <v>0</v>
      </c>
      <c r="T1883">
        <f t="shared" si="116"/>
        <v>0.4</v>
      </c>
      <c r="U1883">
        <f t="shared" si="117"/>
        <v>-0.79999999999999982</v>
      </c>
      <c r="V1883">
        <f t="shared" si="118"/>
        <v>3.725E-4</v>
      </c>
      <c r="W1883">
        <f t="shared" si="119"/>
        <v>-3.9869624999999922E-2</v>
      </c>
    </row>
    <row r="1884" spans="1:23" x14ac:dyDescent="0.25">
      <c r="A1884" t="s">
        <v>6628</v>
      </c>
      <c r="B1884" s="1">
        <v>43079</v>
      </c>
      <c r="C1884" t="s">
        <v>6629</v>
      </c>
      <c r="D1884" t="s">
        <v>951</v>
      </c>
      <c r="E1884" t="s">
        <v>6630</v>
      </c>
      <c r="F1884" s="1">
        <v>43071</v>
      </c>
      <c r="G1884">
        <v>1</v>
      </c>
      <c r="H1884">
        <v>2787618</v>
      </c>
      <c r="I1884">
        <v>25712</v>
      </c>
      <c r="J1884">
        <v>2135</v>
      </c>
      <c r="K1884">
        <v>2689</v>
      </c>
      <c r="L1884" t="b">
        <v>0</v>
      </c>
      <c r="M1884" t="b">
        <v>0</v>
      </c>
      <c r="N1884" t="b">
        <v>0</v>
      </c>
      <c r="O1884">
        <v>8</v>
      </c>
      <c r="P1884">
        <v>8</v>
      </c>
      <c r="Q1884" s="2">
        <v>0.01</v>
      </c>
      <c r="R1884" s="2">
        <v>0</v>
      </c>
      <c r="S1884" s="2">
        <v>0</v>
      </c>
      <c r="T1884">
        <f t="shared" si="116"/>
        <v>0.4</v>
      </c>
      <c r="U1884">
        <f t="shared" si="117"/>
        <v>6.4</v>
      </c>
      <c r="V1884">
        <f t="shared" si="118"/>
        <v>1.4938089999999999</v>
      </c>
      <c r="W1884">
        <f t="shared" si="119"/>
        <v>2.2828331500000001</v>
      </c>
    </row>
    <row r="1885" spans="1:23" x14ac:dyDescent="0.25">
      <c r="A1885" t="s">
        <v>6631</v>
      </c>
      <c r="B1885" s="1">
        <v>43104</v>
      </c>
      <c r="C1885" t="s">
        <v>6632</v>
      </c>
      <c r="D1885" t="s">
        <v>6633</v>
      </c>
      <c r="E1885" t="s">
        <v>6634</v>
      </c>
      <c r="F1885" s="1">
        <v>43094</v>
      </c>
      <c r="G1885">
        <v>1</v>
      </c>
      <c r="H1885">
        <v>28484</v>
      </c>
      <c r="I1885">
        <v>334</v>
      </c>
      <c r="J1885">
        <v>23</v>
      </c>
      <c r="K1885">
        <v>21</v>
      </c>
      <c r="L1885" t="b">
        <v>0</v>
      </c>
      <c r="M1885" t="b">
        <v>0</v>
      </c>
      <c r="N1885" t="b">
        <v>0</v>
      </c>
      <c r="O1885">
        <v>10</v>
      </c>
      <c r="P1885">
        <v>2</v>
      </c>
      <c r="Q1885" s="2">
        <v>0.01</v>
      </c>
      <c r="R1885" s="2">
        <v>0</v>
      </c>
      <c r="S1885" s="2">
        <v>0</v>
      </c>
      <c r="T1885">
        <f t="shared" si="116"/>
        <v>0.4</v>
      </c>
      <c r="U1885">
        <f t="shared" si="117"/>
        <v>0</v>
      </c>
      <c r="V1885">
        <f t="shared" si="118"/>
        <v>0.11424200000000001</v>
      </c>
      <c r="W1885">
        <f t="shared" si="119"/>
        <v>0.19998470000000002</v>
      </c>
    </row>
    <row r="1886" spans="1:23" x14ac:dyDescent="0.25">
      <c r="A1886" t="s">
        <v>6635</v>
      </c>
      <c r="B1886" s="1">
        <v>43056</v>
      </c>
      <c r="C1886" t="s">
        <v>6636</v>
      </c>
      <c r="D1886" t="s">
        <v>6637</v>
      </c>
      <c r="E1886" t="s">
        <v>6638</v>
      </c>
      <c r="F1886" s="1">
        <v>43051</v>
      </c>
      <c r="G1886">
        <v>1</v>
      </c>
      <c r="H1886">
        <v>900779</v>
      </c>
      <c r="I1886">
        <v>47602</v>
      </c>
      <c r="J1886">
        <v>1876</v>
      </c>
      <c r="K1886">
        <v>3796</v>
      </c>
      <c r="L1886" t="b">
        <v>0</v>
      </c>
      <c r="M1886" t="b">
        <v>0</v>
      </c>
      <c r="N1886" t="b">
        <v>0</v>
      </c>
      <c r="O1886">
        <v>5</v>
      </c>
      <c r="P1886">
        <v>4</v>
      </c>
      <c r="Q1886" s="2">
        <v>0.05</v>
      </c>
      <c r="R1886" s="2">
        <v>0</v>
      </c>
      <c r="S1886" s="2">
        <v>0</v>
      </c>
      <c r="T1886">
        <f t="shared" si="116"/>
        <v>0.4</v>
      </c>
      <c r="U1886">
        <f t="shared" si="117"/>
        <v>3</v>
      </c>
      <c r="V1886">
        <f t="shared" si="118"/>
        <v>0.95038950000000011</v>
      </c>
      <c r="W1886">
        <f t="shared" si="119"/>
        <v>1.2426363250000001</v>
      </c>
    </row>
    <row r="1887" spans="1:23" x14ac:dyDescent="0.25">
      <c r="A1887" t="s">
        <v>6639</v>
      </c>
      <c r="B1887" s="1">
        <v>43089</v>
      </c>
      <c r="C1887" t="s">
        <v>6640</v>
      </c>
      <c r="D1887" t="s">
        <v>1005</v>
      </c>
      <c r="E1887" t="s">
        <v>6641</v>
      </c>
      <c r="F1887" s="1">
        <v>43084</v>
      </c>
      <c r="G1887">
        <v>1</v>
      </c>
      <c r="H1887">
        <v>287677</v>
      </c>
      <c r="I1887">
        <v>14261</v>
      </c>
      <c r="J1887">
        <v>536</v>
      </c>
      <c r="K1887">
        <v>1028</v>
      </c>
      <c r="L1887" t="b">
        <v>0</v>
      </c>
      <c r="M1887" t="b">
        <v>0</v>
      </c>
      <c r="N1887" t="b">
        <v>0</v>
      </c>
      <c r="O1887">
        <v>5</v>
      </c>
      <c r="P1887">
        <v>5</v>
      </c>
      <c r="Q1887" s="2">
        <v>0.05</v>
      </c>
      <c r="R1887" s="2">
        <v>0</v>
      </c>
      <c r="S1887" s="2">
        <v>0</v>
      </c>
      <c r="T1887">
        <f t="shared" si="116"/>
        <v>0.4</v>
      </c>
      <c r="U1887">
        <f t="shared" si="117"/>
        <v>4</v>
      </c>
      <c r="V1887">
        <f t="shared" si="118"/>
        <v>0.64383850000000009</v>
      </c>
      <c r="W1887">
        <f t="shared" si="119"/>
        <v>1.3853434750000002</v>
      </c>
    </row>
    <row r="1888" spans="1:23" x14ac:dyDescent="0.25">
      <c r="A1888" t="s">
        <v>6642</v>
      </c>
      <c r="B1888" s="1">
        <v>43113</v>
      </c>
      <c r="C1888" t="s">
        <v>6643</v>
      </c>
      <c r="D1888" t="s">
        <v>1693</v>
      </c>
      <c r="E1888" t="s">
        <v>6644</v>
      </c>
      <c r="F1888" s="1">
        <v>43107</v>
      </c>
      <c r="G1888">
        <v>1</v>
      </c>
      <c r="H1888">
        <v>47525</v>
      </c>
      <c r="I1888">
        <v>344</v>
      </c>
      <c r="J1888">
        <v>45</v>
      </c>
      <c r="K1888">
        <v>148</v>
      </c>
      <c r="L1888" t="b">
        <v>0</v>
      </c>
      <c r="M1888" t="b">
        <v>0</v>
      </c>
      <c r="N1888" t="b">
        <v>0</v>
      </c>
      <c r="O1888">
        <v>6</v>
      </c>
      <c r="P1888">
        <v>4</v>
      </c>
      <c r="Q1888" s="2">
        <v>0.01</v>
      </c>
      <c r="R1888" s="2">
        <v>0</v>
      </c>
      <c r="S1888" s="2">
        <v>0</v>
      </c>
      <c r="T1888">
        <f t="shared" si="116"/>
        <v>0.4</v>
      </c>
      <c r="U1888">
        <f t="shared" si="117"/>
        <v>2.8000000000000003</v>
      </c>
      <c r="V1888">
        <f t="shared" si="118"/>
        <v>0.1237625</v>
      </c>
      <c r="W1888">
        <f t="shared" si="119"/>
        <v>0.90331687500000013</v>
      </c>
    </row>
    <row r="1889" spans="1:23" x14ac:dyDescent="0.25">
      <c r="A1889" t="s">
        <v>6645</v>
      </c>
      <c r="B1889" s="1">
        <v>43197</v>
      </c>
      <c r="C1889" t="s">
        <v>6646</v>
      </c>
      <c r="D1889" t="s">
        <v>1935</v>
      </c>
      <c r="E1889" t="s">
        <v>6647</v>
      </c>
      <c r="F1889" s="1">
        <v>43185</v>
      </c>
      <c r="G1889">
        <v>1</v>
      </c>
      <c r="H1889">
        <v>339517</v>
      </c>
      <c r="I1889">
        <v>11486</v>
      </c>
      <c r="J1889">
        <v>333</v>
      </c>
      <c r="K1889">
        <v>1148</v>
      </c>
      <c r="L1889" t="b">
        <v>0</v>
      </c>
      <c r="M1889" t="b">
        <v>0</v>
      </c>
      <c r="N1889" t="b">
        <v>0</v>
      </c>
      <c r="O1889">
        <v>12</v>
      </c>
      <c r="P1889">
        <v>9</v>
      </c>
      <c r="Q1889" s="2">
        <v>0.03</v>
      </c>
      <c r="R1889" s="2">
        <v>0</v>
      </c>
      <c r="S1889" s="2">
        <v>0</v>
      </c>
      <c r="T1889">
        <f t="shared" si="116"/>
        <v>0.4</v>
      </c>
      <c r="U1889">
        <f t="shared" si="117"/>
        <v>6.6</v>
      </c>
      <c r="V1889">
        <f t="shared" si="118"/>
        <v>0.46975849999999997</v>
      </c>
      <c r="W1889">
        <f t="shared" si="119"/>
        <v>1.974415475</v>
      </c>
    </row>
    <row r="1890" spans="1:23" x14ac:dyDescent="0.25">
      <c r="A1890" t="s">
        <v>6648</v>
      </c>
      <c r="B1890" s="1">
        <v>43195</v>
      </c>
      <c r="C1890" t="s">
        <v>6649</v>
      </c>
      <c r="D1890" t="s">
        <v>3335</v>
      </c>
      <c r="E1890" t="s">
        <v>6650</v>
      </c>
      <c r="F1890" s="1">
        <v>43179</v>
      </c>
      <c r="G1890">
        <v>1</v>
      </c>
      <c r="H1890">
        <v>1005811</v>
      </c>
      <c r="I1890">
        <v>26249</v>
      </c>
      <c r="J1890">
        <v>639</v>
      </c>
      <c r="K1890">
        <v>2109</v>
      </c>
      <c r="L1890" t="b">
        <v>0</v>
      </c>
      <c r="M1890" t="b">
        <v>0</v>
      </c>
      <c r="N1890" t="b">
        <v>0</v>
      </c>
      <c r="O1890">
        <v>16</v>
      </c>
      <c r="P1890">
        <v>14</v>
      </c>
      <c r="Q1890" s="2">
        <v>0.03</v>
      </c>
      <c r="R1890" s="2">
        <v>0</v>
      </c>
      <c r="S1890" s="2">
        <v>0</v>
      </c>
      <c r="T1890">
        <f t="shared" si="116"/>
        <v>0.4</v>
      </c>
      <c r="U1890">
        <f t="shared" si="117"/>
        <v>10.8</v>
      </c>
      <c r="V1890">
        <f t="shared" si="118"/>
        <v>0.80290550000000005</v>
      </c>
      <c r="W1890">
        <f t="shared" si="119"/>
        <v>3.1410169250000002</v>
      </c>
    </row>
    <row r="1891" spans="1:23" x14ac:dyDescent="0.25">
      <c r="A1891" t="s">
        <v>6651</v>
      </c>
      <c r="B1891" s="1">
        <v>43103</v>
      </c>
      <c r="C1891" t="s">
        <v>6652</v>
      </c>
      <c r="D1891" t="s">
        <v>6653</v>
      </c>
      <c r="E1891" t="s">
        <v>6654</v>
      </c>
      <c r="F1891" s="1">
        <v>43091</v>
      </c>
      <c r="G1891">
        <v>1</v>
      </c>
      <c r="H1891">
        <v>75433</v>
      </c>
      <c r="I1891">
        <v>1192</v>
      </c>
      <c r="J1891">
        <v>589</v>
      </c>
      <c r="K1891">
        <v>326</v>
      </c>
      <c r="L1891" t="b">
        <v>0</v>
      </c>
      <c r="M1891" t="b">
        <v>0</v>
      </c>
      <c r="N1891" t="b">
        <v>0</v>
      </c>
      <c r="O1891">
        <v>12</v>
      </c>
      <c r="P1891">
        <v>11</v>
      </c>
      <c r="Q1891" s="2">
        <v>0.02</v>
      </c>
      <c r="R1891" s="2">
        <v>-0.01</v>
      </c>
      <c r="S1891" s="2">
        <v>0</v>
      </c>
      <c r="T1891">
        <f t="shared" si="116"/>
        <v>0.4</v>
      </c>
      <c r="U1891">
        <f t="shared" si="117"/>
        <v>8.6000000000000014</v>
      </c>
      <c r="V1891">
        <f t="shared" si="118"/>
        <v>8.7716500000000003E-2</v>
      </c>
      <c r="W1891">
        <f t="shared" si="119"/>
        <v>2.3407007750000006</v>
      </c>
    </row>
    <row r="1892" spans="1:23" x14ac:dyDescent="0.25">
      <c r="A1892" t="s">
        <v>6655</v>
      </c>
      <c r="B1892" s="1">
        <v>43057</v>
      </c>
      <c r="C1892" t="s">
        <v>6656</v>
      </c>
      <c r="D1892" t="s">
        <v>3415</v>
      </c>
      <c r="E1892" t="s">
        <v>6657</v>
      </c>
      <c r="F1892" s="1">
        <v>43051</v>
      </c>
      <c r="G1892">
        <v>1</v>
      </c>
      <c r="H1892">
        <v>324024</v>
      </c>
      <c r="I1892">
        <v>10288</v>
      </c>
      <c r="J1892">
        <v>274</v>
      </c>
      <c r="K1892">
        <v>1586</v>
      </c>
      <c r="L1892" t="b">
        <v>0</v>
      </c>
      <c r="M1892" t="b">
        <v>0</v>
      </c>
      <c r="N1892" t="b">
        <v>0</v>
      </c>
      <c r="O1892">
        <v>6</v>
      </c>
      <c r="P1892">
        <v>5</v>
      </c>
      <c r="Q1892" s="2">
        <v>0.03</v>
      </c>
      <c r="R1892" s="2">
        <v>0</v>
      </c>
      <c r="S1892" s="2">
        <v>0</v>
      </c>
      <c r="T1892">
        <f t="shared" si="116"/>
        <v>0.4</v>
      </c>
      <c r="U1892">
        <f t="shared" si="117"/>
        <v>3.8</v>
      </c>
      <c r="V1892">
        <f t="shared" si="118"/>
        <v>0.46201199999999998</v>
      </c>
      <c r="W1892">
        <f t="shared" si="119"/>
        <v>1.2717041999999998</v>
      </c>
    </row>
    <row r="1893" spans="1:23" x14ac:dyDescent="0.25">
      <c r="A1893" t="s">
        <v>6658</v>
      </c>
      <c r="B1893" s="1">
        <v>43221</v>
      </c>
      <c r="C1893" t="s">
        <v>6659</v>
      </c>
      <c r="D1893" t="s">
        <v>1136</v>
      </c>
      <c r="E1893" t="s">
        <v>6660</v>
      </c>
      <c r="F1893" s="1">
        <v>43213</v>
      </c>
      <c r="G1893">
        <v>1</v>
      </c>
      <c r="H1893">
        <v>1053583</v>
      </c>
      <c r="I1893">
        <v>77157</v>
      </c>
      <c r="J1893">
        <v>783</v>
      </c>
      <c r="K1893">
        <v>4043</v>
      </c>
      <c r="L1893" t="b">
        <v>0</v>
      </c>
      <c r="M1893" t="b">
        <v>0</v>
      </c>
      <c r="N1893" t="b">
        <v>0</v>
      </c>
      <c r="O1893">
        <v>8</v>
      </c>
      <c r="P1893">
        <v>7</v>
      </c>
      <c r="Q1893" s="2">
        <v>7.0000000000000007E-2</v>
      </c>
      <c r="R1893" s="2">
        <v>0</v>
      </c>
      <c r="S1893" s="2">
        <v>0</v>
      </c>
      <c r="T1893">
        <f t="shared" si="116"/>
        <v>0.4</v>
      </c>
      <c r="U1893">
        <f t="shared" si="117"/>
        <v>5.4</v>
      </c>
      <c r="V1893">
        <f t="shared" si="118"/>
        <v>1.2267915</v>
      </c>
      <c r="W1893">
        <f t="shared" si="119"/>
        <v>1.9393770250000002</v>
      </c>
    </row>
    <row r="1894" spans="1:23" x14ac:dyDescent="0.25">
      <c r="A1894" t="s">
        <v>6661</v>
      </c>
      <c r="B1894" s="1">
        <v>43156</v>
      </c>
      <c r="C1894" t="s">
        <v>6662</v>
      </c>
      <c r="D1894" t="s">
        <v>450</v>
      </c>
      <c r="E1894" t="s">
        <v>6663</v>
      </c>
      <c r="F1894" s="1">
        <v>43152</v>
      </c>
      <c r="G1894">
        <v>1</v>
      </c>
      <c r="H1894">
        <v>1745260</v>
      </c>
      <c r="I1894">
        <v>73628</v>
      </c>
      <c r="J1894">
        <v>1036</v>
      </c>
      <c r="K1894">
        <v>6138</v>
      </c>
      <c r="L1894" t="b">
        <v>0</v>
      </c>
      <c r="M1894" t="b">
        <v>0</v>
      </c>
      <c r="N1894" t="b">
        <v>0</v>
      </c>
      <c r="O1894">
        <v>4</v>
      </c>
      <c r="P1894">
        <v>4</v>
      </c>
      <c r="Q1894" s="2">
        <v>0.04</v>
      </c>
      <c r="R1894" s="2">
        <v>0</v>
      </c>
      <c r="S1894" s="2">
        <v>0</v>
      </c>
      <c r="T1894">
        <f t="shared" si="116"/>
        <v>0.4</v>
      </c>
      <c r="U1894">
        <f t="shared" si="117"/>
        <v>3.2</v>
      </c>
      <c r="V1894">
        <f t="shared" si="118"/>
        <v>1.2726299999999999</v>
      </c>
      <c r="W1894">
        <f t="shared" si="119"/>
        <v>1.4054205</v>
      </c>
    </row>
    <row r="1895" spans="1:23" x14ac:dyDescent="0.25">
      <c r="A1895" t="s">
        <v>6664</v>
      </c>
      <c r="B1895" s="1">
        <v>43090</v>
      </c>
      <c r="C1895" t="s">
        <v>6665</v>
      </c>
      <c r="D1895" t="s">
        <v>6666</v>
      </c>
      <c r="E1895" t="s">
        <v>6667</v>
      </c>
      <c r="F1895" s="1">
        <v>43083</v>
      </c>
      <c r="G1895">
        <v>1</v>
      </c>
      <c r="H1895">
        <v>2210090</v>
      </c>
      <c r="I1895">
        <v>6435</v>
      </c>
      <c r="J1895">
        <v>847</v>
      </c>
      <c r="K1895">
        <v>1214</v>
      </c>
      <c r="L1895" t="b">
        <v>0</v>
      </c>
      <c r="M1895" t="b">
        <v>0</v>
      </c>
      <c r="N1895" t="b">
        <v>0</v>
      </c>
      <c r="O1895">
        <v>7</v>
      </c>
      <c r="P1895">
        <v>7</v>
      </c>
      <c r="Q1895" s="2">
        <v>0</v>
      </c>
      <c r="R1895" s="2">
        <v>0</v>
      </c>
      <c r="S1895" s="2">
        <v>0</v>
      </c>
      <c r="T1895">
        <f t="shared" si="116"/>
        <v>0.4</v>
      </c>
      <c r="U1895">
        <f t="shared" si="117"/>
        <v>5.6000000000000005</v>
      </c>
      <c r="V1895">
        <f t="shared" si="118"/>
        <v>1.1050450000000001</v>
      </c>
      <c r="W1895">
        <f t="shared" si="119"/>
        <v>1.94676575</v>
      </c>
    </row>
    <row r="1896" spans="1:23" x14ac:dyDescent="0.25">
      <c r="A1896" t="s">
        <v>6668</v>
      </c>
      <c r="B1896" s="1">
        <v>43084</v>
      </c>
      <c r="C1896" t="s">
        <v>6669</v>
      </c>
      <c r="D1896" t="s">
        <v>4341</v>
      </c>
      <c r="E1896" t="s">
        <v>6670</v>
      </c>
      <c r="F1896" s="1">
        <v>43079</v>
      </c>
      <c r="G1896">
        <v>1</v>
      </c>
      <c r="H1896">
        <v>61977</v>
      </c>
      <c r="I1896">
        <v>545</v>
      </c>
      <c r="J1896">
        <v>3</v>
      </c>
      <c r="K1896">
        <v>50</v>
      </c>
      <c r="L1896" t="b">
        <v>0</v>
      </c>
      <c r="M1896" t="b">
        <v>0</v>
      </c>
      <c r="N1896" t="b">
        <v>0</v>
      </c>
      <c r="O1896">
        <v>5</v>
      </c>
      <c r="P1896">
        <v>1</v>
      </c>
      <c r="Q1896" s="2">
        <v>0.01</v>
      </c>
      <c r="R1896" s="2">
        <v>0</v>
      </c>
      <c r="S1896" s="2">
        <v>0</v>
      </c>
      <c r="T1896">
        <f t="shared" si="116"/>
        <v>0.4</v>
      </c>
      <c r="U1896">
        <f t="shared" si="117"/>
        <v>0</v>
      </c>
      <c r="V1896">
        <f t="shared" si="118"/>
        <v>0.13098850000000001</v>
      </c>
      <c r="W1896">
        <f t="shared" si="119"/>
        <v>0.20584597500000001</v>
      </c>
    </row>
    <row r="1897" spans="1:23" x14ac:dyDescent="0.25">
      <c r="A1897" t="s">
        <v>6671</v>
      </c>
      <c r="B1897" s="1">
        <v>43070</v>
      </c>
      <c r="C1897" t="s">
        <v>6672</v>
      </c>
      <c r="D1897" t="s">
        <v>1086</v>
      </c>
      <c r="E1897" t="s">
        <v>6673</v>
      </c>
      <c r="F1897" s="1">
        <v>43065</v>
      </c>
      <c r="G1897">
        <v>1</v>
      </c>
      <c r="H1897">
        <v>41944</v>
      </c>
      <c r="I1897">
        <v>665</v>
      </c>
      <c r="J1897">
        <v>73</v>
      </c>
      <c r="K1897">
        <v>72</v>
      </c>
      <c r="L1897" t="b">
        <v>0</v>
      </c>
      <c r="M1897" t="b">
        <v>0</v>
      </c>
      <c r="N1897" t="b">
        <v>0</v>
      </c>
      <c r="O1897">
        <v>5</v>
      </c>
      <c r="P1897">
        <v>3</v>
      </c>
      <c r="Q1897" s="2">
        <v>0.02</v>
      </c>
      <c r="R1897" s="2">
        <v>0</v>
      </c>
      <c r="S1897" s="2">
        <v>0</v>
      </c>
      <c r="T1897">
        <f t="shared" si="116"/>
        <v>0.4</v>
      </c>
      <c r="U1897">
        <f t="shared" si="117"/>
        <v>2.0000000000000004</v>
      </c>
      <c r="V1897">
        <f t="shared" si="118"/>
        <v>0.220972</v>
      </c>
      <c r="W1897">
        <f t="shared" si="119"/>
        <v>0.73734020000000011</v>
      </c>
    </row>
    <row r="1898" spans="1:23" x14ac:dyDescent="0.25">
      <c r="A1898" t="s">
        <v>6674</v>
      </c>
      <c r="B1898" s="1">
        <v>43265</v>
      </c>
      <c r="C1898" t="s">
        <v>6675</v>
      </c>
      <c r="D1898" t="s">
        <v>2690</v>
      </c>
      <c r="E1898" t="s">
        <v>6676</v>
      </c>
      <c r="F1898" s="1">
        <v>43263</v>
      </c>
      <c r="G1898">
        <v>1</v>
      </c>
      <c r="H1898">
        <v>607422</v>
      </c>
      <c r="I1898">
        <v>26166</v>
      </c>
      <c r="J1898">
        <v>895</v>
      </c>
      <c r="K1898">
        <v>3517</v>
      </c>
      <c r="L1898" t="b">
        <v>0</v>
      </c>
      <c r="M1898" t="b">
        <v>0</v>
      </c>
      <c r="N1898" t="b">
        <v>0</v>
      </c>
      <c r="O1898">
        <v>2</v>
      </c>
      <c r="P1898">
        <v>1</v>
      </c>
      <c r="Q1898" s="2">
        <v>0.04</v>
      </c>
      <c r="R1898" s="2">
        <v>0</v>
      </c>
      <c r="S1898" s="2">
        <v>0.01</v>
      </c>
      <c r="T1898">
        <f t="shared" si="116"/>
        <v>0.4</v>
      </c>
      <c r="U1898">
        <f t="shared" si="117"/>
        <v>0.60000000000000009</v>
      </c>
      <c r="V1898">
        <f t="shared" si="118"/>
        <v>0.95371099999999998</v>
      </c>
      <c r="W1898">
        <f t="shared" si="119"/>
        <v>0.64379885000000003</v>
      </c>
    </row>
    <row r="1899" spans="1:23" x14ac:dyDescent="0.25">
      <c r="A1899" t="s">
        <v>6677</v>
      </c>
      <c r="B1899" s="1">
        <v>43157</v>
      </c>
      <c r="C1899" t="s">
        <v>6678</v>
      </c>
      <c r="D1899" t="s">
        <v>97</v>
      </c>
      <c r="E1899" t="s">
        <v>6679</v>
      </c>
      <c r="F1899" s="1">
        <v>43150</v>
      </c>
      <c r="G1899">
        <v>1</v>
      </c>
      <c r="H1899">
        <v>334148</v>
      </c>
      <c r="I1899">
        <v>13772</v>
      </c>
      <c r="J1899">
        <v>140</v>
      </c>
      <c r="K1899">
        <v>901</v>
      </c>
      <c r="L1899" t="b">
        <v>0</v>
      </c>
      <c r="M1899" t="b">
        <v>0</v>
      </c>
      <c r="N1899" t="b">
        <v>0</v>
      </c>
      <c r="O1899">
        <v>7</v>
      </c>
      <c r="P1899">
        <v>7</v>
      </c>
      <c r="Q1899" s="2">
        <v>0.04</v>
      </c>
      <c r="R1899" s="2">
        <v>0</v>
      </c>
      <c r="S1899" s="2">
        <v>0</v>
      </c>
      <c r="T1899">
        <f t="shared" si="116"/>
        <v>0.4</v>
      </c>
      <c r="U1899">
        <f t="shared" si="117"/>
        <v>5.6000000000000005</v>
      </c>
      <c r="V1899">
        <f t="shared" si="118"/>
        <v>0.56707400000000008</v>
      </c>
      <c r="W1899">
        <f t="shared" si="119"/>
        <v>1.7584759000000001</v>
      </c>
    </row>
    <row r="1900" spans="1:23" x14ac:dyDescent="0.25">
      <c r="A1900" t="s">
        <v>6680</v>
      </c>
      <c r="B1900" s="1">
        <v>43231</v>
      </c>
      <c r="C1900" t="s">
        <v>6681</v>
      </c>
      <c r="D1900" t="s">
        <v>1982</v>
      </c>
      <c r="E1900" t="s">
        <v>6682</v>
      </c>
      <c r="F1900" s="1">
        <v>43223</v>
      </c>
      <c r="G1900">
        <v>1</v>
      </c>
      <c r="H1900">
        <v>8538280</v>
      </c>
      <c r="I1900">
        <v>192354</v>
      </c>
      <c r="J1900">
        <v>38675</v>
      </c>
      <c r="K1900">
        <v>29419</v>
      </c>
      <c r="L1900" t="b">
        <v>0</v>
      </c>
      <c r="M1900" t="b">
        <v>0</v>
      </c>
      <c r="N1900" t="b">
        <v>0</v>
      </c>
      <c r="O1900">
        <v>8</v>
      </c>
      <c r="P1900">
        <v>8</v>
      </c>
      <c r="Q1900" s="2">
        <v>0.02</v>
      </c>
      <c r="R1900" s="2">
        <v>0</v>
      </c>
      <c r="S1900" s="2">
        <v>0</v>
      </c>
      <c r="T1900">
        <f t="shared" si="116"/>
        <v>0.4</v>
      </c>
      <c r="U1900">
        <f t="shared" si="117"/>
        <v>6.4</v>
      </c>
      <c r="V1900">
        <f t="shared" si="118"/>
        <v>4.4691400000000003</v>
      </c>
      <c r="W1900">
        <f t="shared" si="119"/>
        <v>3.3241990000000001</v>
      </c>
    </row>
    <row r="1901" spans="1:23" x14ac:dyDescent="0.25">
      <c r="A1901" t="s">
        <v>6683</v>
      </c>
      <c r="B1901" s="1">
        <v>43181</v>
      </c>
      <c r="C1901" t="s">
        <v>6684</v>
      </c>
      <c r="D1901" t="s">
        <v>2235</v>
      </c>
      <c r="E1901" t="s">
        <v>6685</v>
      </c>
      <c r="F1901" s="1">
        <v>43177</v>
      </c>
      <c r="G1901">
        <v>1</v>
      </c>
      <c r="H1901">
        <v>6037731</v>
      </c>
      <c r="I1901">
        <v>132975</v>
      </c>
      <c r="J1901">
        <v>7040</v>
      </c>
      <c r="K1901">
        <v>13109</v>
      </c>
      <c r="L1901" t="b">
        <v>0</v>
      </c>
      <c r="M1901" t="b">
        <v>0</v>
      </c>
      <c r="N1901" t="b">
        <v>0</v>
      </c>
      <c r="O1901">
        <v>4</v>
      </c>
      <c r="P1901">
        <v>4</v>
      </c>
      <c r="Q1901" s="2">
        <v>0.02</v>
      </c>
      <c r="R1901" s="2">
        <v>0</v>
      </c>
      <c r="S1901" s="2">
        <v>0</v>
      </c>
      <c r="T1901">
        <f t="shared" si="116"/>
        <v>0.4</v>
      </c>
      <c r="U1901">
        <f t="shared" si="117"/>
        <v>3.2</v>
      </c>
      <c r="V1901">
        <f t="shared" si="118"/>
        <v>3.2188655000000002</v>
      </c>
      <c r="W1901">
        <f t="shared" si="119"/>
        <v>2.0866029250000002</v>
      </c>
    </row>
    <row r="1902" spans="1:23" x14ac:dyDescent="0.25">
      <c r="A1902" t="s">
        <v>6686</v>
      </c>
      <c r="B1902" s="1">
        <v>43179</v>
      </c>
      <c r="C1902" t="s">
        <v>6687</v>
      </c>
      <c r="D1902" t="s">
        <v>6688</v>
      </c>
      <c r="E1902" t="s">
        <v>6689</v>
      </c>
      <c r="F1902" s="1">
        <v>43165</v>
      </c>
      <c r="G1902">
        <v>1</v>
      </c>
      <c r="H1902">
        <v>2606093</v>
      </c>
      <c r="I1902">
        <v>52945</v>
      </c>
      <c r="J1902">
        <v>1233</v>
      </c>
      <c r="K1902">
        <v>2633</v>
      </c>
      <c r="L1902" t="b">
        <v>0</v>
      </c>
      <c r="M1902" t="b">
        <v>0</v>
      </c>
      <c r="N1902" t="b">
        <v>0</v>
      </c>
      <c r="O1902">
        <v>14</v>
      </c>
      <c r="P1902">
        <v>12</v>
      </c>
      <c r="Q1902" s="2">
        <v>0.02</v>
      </c>
      <c r="R1902" s="2">
        <v>0</v>
      </c>
      <c r="S1902" s="2">
        <v>0</v>
      </c>
      <c r="T1902">
        <f t="shared" si="116"/>
        <v>0.4</v>
      </c>
      <c r="U1902">
        <f t="shared" si="117"/>
        <v>9.2000000000000011</v>
      </c>
      <c r="V1902">
        <f t="shared" si="118"/>
        <v>1.5030465</v>
      </c>
      <c r="W1902">
        <f t="shared" si="119"/>
        <v>2.9860662750000002</v>
      </c>
    </row>
    <row r="1903" spans="1:23" x14ac:dyDescent="0.25">
      <c r="A1903" t="s">
        <v>6690</v>
      </c>
      <c r="B1903" s="1">
        <v>43109</v>
      </c>
      <c r="C1903" t="s">
        <v>6691</v>
      </c>
      <c r="D1903" t="s">
        <v>1571</v>
      </c>
      <c r="E1903" t="s">
        <v>6692</v>
      </c>
      <c r="F1903" s="1">
        <v>43104</v>
      </c>
      <c r="G1903">
        <v>1</v>
      </c>
      <c r="H1903">
        <v>243553</v>
      </c>
      <c r="I1903">
        <v>1472</v>
      </c>
      <c r="J1903">
        <v>436</v>
      </c>
      <c r="K1903">
        <v>913</v>
      </c>
      <c r="L1903" t="b">
        <v>0</v>
      </c>
      <c r="M1903" t="b">
        <v>0</v>
      </c>
      <c r="N1903" t="b">
        <v>0</v>
      </c>
      <c r="O1903">
        <v>5</v>
      </c>
      <c r="P1903">
        <v>4</v>
      </c>
      <c r="Q1903" s="2">
        <v>0.01</v>
      </c>
      <c r="R1903" s="2">
        <v>0</v>
      </c>
      <c r="S1903" s="2">
        <v>0</v>
      </c>
      <c r="T1903">
        <f t="shared" si="116"/>
        <v>0.4</v>
      </c>
      <c r="U1903">
        <f t="shared" si="117"/>
        <v>3</v>
      </c>
      <c r="V1903">
        <f t="shared" si="118"/>
        <v>0.22177649999999999</v>
      </c>
      <c r="W1903">
        <f t="shared" si="119"/>
        <v>0.98762177500000004</v>
      </c>
    </row>
    <row r="1904" spans="1:23" x14ac:dyDescent="0.25">
      <c r="A1904" t="s">
        <v>6693</v>
      </c>
      <c r="B1904" s="1">
        <v>43229</v>
      </c>
      <c r="C1904" t="s">
        <v>6694</v>
      </c>
      <c r="D1904" t="s">
        <v>6695</v>
      </c>
      <c r="E1904" t="s">
        <v>6696</v>
      </c>
      <c r="F1904" s="1">
        <v>43219</v>
      </c>
      <c r="G1904">
        <v>1</v>
      </c>
      <c r="H1904">
        <v>458952</v>
      </c>
      <c r="I1904">
        <v>2373</v>
      </c>
      <c r="J1904">
        <v>1477</v>
      </c>
      <c r="K1904">
        <v>687</v>
      </c>
      <c r="L1904" t="b">
        <v>0</v>
      </c>
      <c r="M1904" t="b">
        <v>0</v>
      </c>
      <c r="N1904" t="b">
        <v>0</v>
      </c>
      <c r="O1904">
        <v>10</v>
      </c>
      <c r="P1904">
        <v>10</v>
      </c>
      <c r="Q1904" s="2">
        <v>0.01</v>
      </c>
      <c r="R1904" s="2">
        <v>0</v>
      </c>
      <c r="S1904" s="2">
        <v>0</v>
      </c>
      <c r="T1904">
        <f t="shared" si="116"/>
        <v>0.4</v>
      </c>
      <c r="U1904">
        <f t="shared" si="117"/>
        <v>8</v>
      </c>
      <c r="V1904">
        <f t="shared" si="118"/>
        <v>0.32947599999999999</v>
      </c>
      <c r="W1904">
        <f t="shared" si="119"/>
        <v>2.2753166</v>
      </c>
    </row>
    <row r="1905" spans="1:23" x14ac:dyDescent="0.25">
      <c r="A1905" t="s">
        <v>6697</v>
      </c>
      <c r="B1905" s="1">
        <v>43125</v>
      </c>
      <c r="C1905" t="s">
        <v>6698</v>
      </c>
      <c r="D1905" t="s">
        <v>888</v>
      </c>
      <c r="E1905" t="s">
        <v>6699</v>
      </c>
      <c r="F1905" s="1">
        <v>43118</v>
      </c>
      <c r="G1905">
        <v>1</v>
      </c>
      <c r="H1905">
        <v>300715</v>
      </c>
      <c r="I1905">
        <v>9789</v>
      </c>
      <c r="J1905">
        <v>118</v>
      </c>
      <c r="K1905">
        <v>837</v>
      </c>
      <c r="L1905" t="b">
        <v>0</v>
      </c>
      <c r="M1905" t="b">
        <v>0</v>
      </c>
      <c r="N1905" t="b">
        <v>0</v>
      </c>
      <c r="O1905">
        <v>7</v>
      </c>
      <c r="P1905">
        <v>7</v>
      </c>
      <c r="Q1905" s="2">
        <v>0.03</v>
      </c>
      <c r="R1905" s="2">
        <v>0</v>
      </c>
      <c r="S1905" s="2">
        <v>0</v>
      </c>
      <c r="T1905">
        <f t="shared" si="116"/>
        <v>0.4</v>
      </c>
      <c r="U1905">
        <f t="shared" si="117"/>
        <v>5.6000000000000005</v>
      </c>
      <c r="V1905">
        <f t="shared" si="118"/>
        <v>0.45035749999999997</v>
      </c>
      <c r="W1905">
        <f t="shared" si="119"/>
        <v>1.7176251250000001</v>
      </c>
    </row>
    <row r="1906" spans="1:23" x14ac:dyDescent="0.25">
      <c r="A1906" t="s">
        <v>6700</v>
      </c>
      <c r="B1906" s="1">
        <v>43213</v>
      </c>
      <c r="C1906" t="s">
        <v>6701</v>
      </c>
      <c r="D1906" t="s">
        <v>730</v>
      </c>
      <c r="E1906" t="s">
        <v>6702</v>
      </c>
      <c r="F1906" s="1">
        <v>43207</v>
      </c>
      <c r="G1906">
        <v>1</v>
      </c>
      <c r="H1906">
        <v>1011136</v>
      </c>
      <c r="I1906">
        <v>6948</v>
      </c>
      <c r="J1906">
        <v>575</v>
      </c>
      <c r="K1906">
        <v>1524</v>
      </c>
      <c r="L1906" t="b">
        <v>0</v>
      </c>
      <c r="M1906" t="b">
        <v>0</v>
      </c>
      <c r="N1906" t="b">
        <v>0</v>
      </c>
      <c r="O1906">
        <v>6</v>
      </c>
      <c r="P1906">
        <v>6</v>
      </c>
      <c r="Q1906" s="2">
        <v>0.01</v>
      </c>
      <c r="R1906" s="2">
        <v>0</v>
      </c>
      <c r="S1906" s="2">
        <v>0</v>
      </c>
      <c r="T1906">
        <f t="shared" si="116"/>
        <v>0.4</v>
      </c>
      <c r="U1906">
        <f t="shared" si="117"/>
        <v>4.8000000000000007</v>
      </c>
      <c r="V1906">
        <f t="shared" si="118"/>
        <v>0.605568</v>
      </c>
      <c r="W1906">
        <f t="shared" si="119"/>
        <v>1.5719488000000004</v>
      </c>
    </row>
    <row r="1907" spans="1:23" x14ac:dyDescent="0.25">
      <c r="A1907" t="s">
        <v>6703</v>
      </c>
      <c r="B1907" s="1">
        <v>43097</v>
      </c>
      <c r="C1907" t="s">
        <v>6704</v>
      </c>
      <c r="D1907" t="s">
        <v>818</v>
      </c>
      <c r="E1907" t="s">
        <v>6705</v>
      </c>
      <c r="F1907" s="1">
        <v>43095</v>
      </c>
      <c r="G1907">
        <v>1</v>
      </c>
      <c r="H1907">
        <v>524384</v>
      </c>
      <c r="I1907">
        <v>9049</v>
      </c>
      <c r="J1907">
        <v>125</v>
      </c>
      <c r="K1907">
        <v>541</v>
      </c>
      <c r="L1907" t="b">
        <v>0</v>
      </c>
      <c r="M1907" t="b">
        <v>0</v>
      </c>
      <c r="N1907" t="b">
        <v>0</v>
      </c>
      <c r="O1907">
        <v>2</v>
      </c>
      <c r="P1907">
        <v>1</v>
      </c>
      <c r="Q1907" s="2">
        <v>0.02</v>
      </c>
      <c r="R1907" s="2">
        <v>0</v>
      </c>
      <c r="S1907" s="2">
        <v>0</v>
      </c>
      <c r="T1907">
        <f t="shared" si="116"/>
        <v>0.4</v>
      </c>
      <c r="U1907">
        <f t="shared" si="117"/>
        <v>0.60000000000000009</v>
      </c>
      <c r="V1907">
        <f t="shared" si="118"/>
        <v>0.46219199999999999</v>
      </c>
      <c r="W1907">
        <f t="shared" si="119"/>
        <v>0.47176720000000005</v>
      </c>
    </row>
    <row r="1908" spans="1:23" x14ac:dyDescent="0.25">
      <c r="A1908" t="s">
        <v>6706</v>
      </c>
      <c r="B1908" s="1">
        <v>43115</v>
      </c>
      <c r="C1908" t="s">
        <v>6707</v>
      </c>
      <c r="D1908" t="s">
        <v>250</v>
      </c>
      <c r="E1908" t="s">
        <v>6708</v>
      </c>
      <c r="F1908" s="1">
        <v>43110</v>
      </c>
      <c r="G1908">
        <v>1</v>
      </c>
      <c r="H1908">
        <v>59486</v>
      </c>
      <c r="I1908">
        <v>1117</v>
      </c>
      <c r="J1908">
        <v>55</v>
      </c>
      <c r="K1908">
        <v>106</v>
      </c>
      <c r="L1908" t="b">
        <v>0</v>
      </c>
      <c r="M1908" t="b">
        <v>0</v>
      </c>
      <c r="N1908" t="b">
        <v>0</v>
      </c>
      <c r="O1908">
        <v>5</v>
      </c>
      <c r="P1908">
        <v>4</v>
      </c>
      <c r="Q1908" s="2">
        <v>0.02</v>
      </c>
      <c r="R1908" s="2">
        <v>0</v>
      </c>
      <c r="S1908" s="2">
        <v>0</v>
      </c>
      <c r="T1908">
        <f t="shared" si="116"/>
        <v>0.4</v>
      </c>
      <c r="U1908">
        <f t="shared" si="117"/>
        <v>3</v>
      </c>
      <c r="V1908">
        <f t="shared" si="118"/>
        <v>0.229743</v>
      </c>
      <c r="W1908">
        <f t="shared" si="119"/>
        <v>0.99041005000000004</v>
      </c>
    </row>
    <row r="1909" spans="1:23" x14ac:dyDescent="0.25">
      <c r="A1909" t="s">
        <v>6709</v>
      </c>
      <c r="B1909" s="1">
        <v>43249</v>
      </c>
      <c r="C1909" t="s">
        <v>6710</v>
      </c>
      <c r="D1909" t="s">
        <v>6711</v>
      </c>
      <c r="E1909" t="s">
        <v>6712</v>
      </c>
      <c r="F1909" s="1">
        <v>43224</v>
      </c>
      <c r="G1909">
        <v>1</v>
      </c>
      <c r="H1909">
        <v>1132118</v>
      </c>
      <c r="I1909">
        <v>11926</v>
      </c>
      <c r="J1909">
        <v>909</v>
      </c>
      <c r="K1909">
        <v>1840</v>
      </c>
      <c r="L1909" t="b">
        <v>0</v>
      </c>
      <c r="M1909" t="b">
        <v>0</v>
      </c>
      <c r="N1909" t="b">
        <v>0</v>
      </c>
      <c r="O1909">
        <v>25</v>
      </c>
      <c r="P1909">
        <v>22</v>
      </c>
      <c r="Q1909" s="2">
        <v>0.01</v>
      </c>
      <c r="R1909" s="2">
        <v>0</v>
      </c>
      <c r="S1909" s="2">
        <v>0</v>
      </c>
      <c r="T1909">
        <f t="shared" si="116"/>
        <v>0.4</v>
      </c>
      <c r="U1909">
        <f t="shared" si="117"/>
        <v>17</v>
      </c>
      <c r="V1909">
        <f t="shared" si="118"/>
        <v>0.66605899999999996</v>
      </c>
      <c r="W1909">
        <f t="shared" si="119"/>
        <v>4.6431206500000002</v>
      </c>
    </row>
    <row r="1910" spans="1:23" x14ac:dyDescent="0.25">
      <c r="A1910" t="s">
        <v>6713</v>
      </c>
      <c r="B1910" s="1">
        <v>43061</v>
      </c>
      <c r="C1910" t="s">
        <v>6714</v>
      </c>
      <c r="D1910" t="s">
        <v>6715</v>
      </c>
      <c r="E1910" t="s">
        <v>6716</v>
      </c>
      <c r="F1910" s="1">
        <v>43053</v>
      </c>
      <c r="G1910">
        <v>1</v>
      </c>
      <c r="H1910">
        <v>2227708</v>
      </c>
      <c r="I1910">
        <v>11817</v>
      </c>
      <c r="J1910">
        <v>6285</v>
      </c>
      <c r="K1910">
        <v>3769</v>
      </c>
      <c r="L1910" t="b">
        <v>0</v>
      </c>
      <c r="M1910" t="b">
        <v>0</v>
      </c>
      <c r="N1910" t="b">
        <v>0</v>
      </c>
      <c r="O1910">
        <v>8</v>
      </c>
      <c r="P1910">
        <v>8</v>
      </c>
      <c r="Q1910" s="2">
        <v>0.01</v>
      </c>
      <c r="R1910" s="2">
        <v>0</v>
      </c>
      <c r="S1910" s="2">
        <v>0</v>
      </c>
      <c r="T1910">
        <f t="shared" si="116"/>
        <v>0.4</v>
      </c>
      <c r="U1910">
        <f t="shared" si="117"/>
        <v>6.4</v>
      </c>
      <c r="V1910">
        <f t="shared" si="118"/>
        <v>1.213854</v>
      </c>
      <c r="W1910">
        <f t="shared" si="119"/>
        <v>2.1848489000000004</v>
      </c>
    </row>
    <row r="1911" spans="1:23" x14ac:dyDescent="0.25">
      <c r="A1911" t="s">
        <v>6717</v>
      </c>
      <c r="B1911" s="1">
        <v>43060</v>
      </c>
      <c r="C1911" t="s">
        <v>6718</v>
      </c>
      <c r="D1911" t="s">
        <v>29</v>
      </c>
      <c r="E1911" t="s">
        <v>6719</v>
      </c>
      <c r="F1911" s="1">
        <v>43055</v>
      </c>
      <c r="G1911">
        <v>1</v>
      </c>
      <c r="H1911">
        <v>1043202</v>
      </c>
      <c r="I1911">
        <v>42380</v>
      </c>
      <c r="J1911">
        <v>768</v>
      </c>
      <c r="K1911">
        <v>5825</v>
      </c>
      <c r="L1911" t="b">
        <v>0</v>
      </c>
      <c r="M1911" t="b">
        <v>0</v>
      </c>
      <c r="N1911" t="b">
        <v>0</v>
      </c>
      <c r="O1911">
        <v>5</v>
      </c>
      <c r="P1911">
        <v>5</v>
      </c>
      <c r="Q1911" s="2">
        <v>0.04</v>
      </c>
      <c r="R1911" s="2">
        <v>0</v>
      </c>
      <c r="S1911" s="2">
        <v>0.01</v>
      </c>
      <c r="T1911">
        <f t="shared" si="116"/>
        <v>0.4</v>
      </c>
      <c r="U1911">
        <f t="shared" si="117"/>
        <v>4</v>
      </c>
      <c r="V1911">
        <f t="shared" si="118"/>
        <v>1.1716009999999999</v>
      </c>
      <c r="W1911">
        <f t="shared" si="119"/>
        <v>1.5700603500000001</v>
      </c>
    </row>
    <row r="1912" spans="1:23" x14ac:dyDescent="0.25">
      <c r="A1912" t="s">
        <v>6720</v>
      </c>
      <c r="B1912" s="1">
        <v>43162</v>
      </c>
      <c r="C1912" t="s">
        <v>6721</v>
      </c>
      <c r="D1912" t="s">
        <v>2873</v>
      </c>
      <c r="E1912" t="s">
        <v>6722</v>
      </c>
      <c r="F1912" s="1">
        <v>43153</v>
      </c>
      <c r="G1912">
        <v>1</v>
      </c>
      <c r="H1912">
        <v>182200</v>
      </c>
      <c r="I1912">
        <v>6315</v>
      </c>
      <c r="J1912">
        <v>402</v>
      </c>
      <c r="K1912">
        <v>455</v>
      </c>
      <c r="L1912" t="b">
        <v>0</v>
      </c>
      <c r="M1912" t="b">
        <v>0</v>
      </c>
      <c r="N1912" t="b">
        <v>0</v>
      </c>
      <c r="O1912">
        <v>9</v>
      </c>
      <c r="P1912">
        <v>9</v>
      </c>
      <c r="Q1912" s="2">
        <v>0.03</v>
      </c>
      <c r="R1912" s="2">
        <v>0</v>
      </c>
      <c r="S1912" s="2">
        <v>0</v>
      </c>
      <c r="T1912">
        <f t="shared" si="116"/>
        <v>0.4</v>
      </c>
      <c r="U1912">
        <f t="shared" si="117"/>
        <v>7.2</v>
      </c>
      <c r="V1912">
        <f t="shared" si="118"/>
        <v>0.3911</v>
      </c>
      <c r="W1912">
        <f t="shared" si="119"/>
        <v>2.0968849999999999</v>
      </c>
    </row>
    <row r="1913" spans="1:23" x14ac:dyDescent="0.25">
      <c r="A1913" t="s">
        <v>6723</v>
      </c>
      <c r="B1913" s="1">
        <v>43108</v>
      </c>
      <c r="C1913" t="s">
        <v>6724</v>
      </c>
      <c r="D1913" t="s">
        <v>2318</v>
      </c>
      <c r="E1913" t="s">
        <v>6725</v>
      </c>
      <c r="F1913" s="1">
        <v>43101</v>
      </c>
      <c r="G1913">
        <v>1</v>
      </c>
      <c r="H1913">
        <v>277281</v>
      </c>
      <c r="I1913">
        <v>5031</v>
      </c>
      <c r="J1913">
        <v>363</v>
      </c>
      <c r="K1913">
        <v>406</v>
      </c>
      <c r="L1913" t="b">
        <v>0</v>
      </c>
      <c r="M1913" t="b">
        <v>0</v>
      </c>
      <c r="N1913" t="b">
        <v>0</v>
      </c>
      <c r="O1913">
        <v>7</v>
      </c>
      <c r="P1913">
        <v>5</v>
      </c>
      <c r="Q1913" s="2">
        <v>0.02</v>
      </c>
      <c r="R1913" s="2">
        <v>0</v>
      </c>
      <c r="S1913" s="2">
        <v>0</v>
      </c>
      <c r="T1913">
        <f t="shared" si="116"/>
        <v>0.4</v>
      </c>
      <c r="U1913">
        <f t="shared" si="117"/>
        <v>3.6</v>
      </c>
      <c r="V1913">
        <f t="shared" si="118"/>
        <v>0.33864050000000001</v>
      </c>
      <c r="W1913">
        <f t="shared" si="119"/>
        <v>1.178524175</v>
      </c>
    </row>
    <row r="1914" spans="1:23" x14ac:dyDescent="0.25">
      <c r="A1914" t="s">
        <v>6726</v>
      </c>
      <c r="B1914" s="1">
        <v>43234</v>
      </c>
      <c r="C1914" t="s">
        <v>6727</v>
      </c>
      <c r="D1914" t="s">
        <v>973</v>
      </c>
      <c r="E1914" t="s">
        <v>6728</v>
      </c>
      <c r="F1914" s="1">
        <v>43223</v>
      </c>
      <c r="G1914">
        <v>1</v>
      </c>
      <c r="H1914">
        <v>1810234</v>
      </c>
      <c r="I1914">
        <v>114706</v>
      </c>
      <c r="J1914">
        <v>1503</v>
      </c>
      <c r="K1914">
        <v>4543</v>
      </c>
      <c r="L1914" t="b">
        <v>0</v>
      </c>
      <c r="M1914" t="b">
        <v>0</v>
      </c>
      <c r="N1914" t="b">
        <v>0</v>
      </c>
      <c r="O1914">
        <v>11</v>
      </c>
      <c r="P1914">
        <v>8</v>
      </c>
      <c r="Q1914" s="2">
        <v>0.06</v>
      </c>
      <c r="R1914" s="2">
        <v>0</v>
      </c>
      <c r="S1914" s="2">
        <v>0</v>
      </c>
      <c r="T1914">
        <f t="shared" si="116"/>
        <v>0.4</v>
      </c>
      <c r="U1914">
        <f t="shared" si="117"/>
        <v>5.8000000000000007</v>
      </c>
      <c r="V1914">
        <f t="shared" si="118"/>
        <v>1.5051169999999998</v>
      </c>
      <c r="W1914">
        <f t="shared" si="119"/>
        <v>2.13679095</v>
      </c>
    </row>
    <row r="1915" spans="1:23" x14ac:dyDescent="0.25">
      <c r="A1915" t="s">
        <v>6729</v>
      </c>
      <c r="B1915" s="1">
        <v>43081</v>
      </c>
      <c r="C1915" t="s">
        <v>6730</v>
      </c>
      <c r="D1915" t="s">
        <v>2177</v>
      </c>
      <c r="E1915" t="s">
        <v>6731</v>
      </c>
      <c r="F1915" s="1">
        <v>43077</v>
      </c>
      <c r="G1915">
        <v>1</v>
      </c>
      <c r="H1915">
        <v>216921</v>
      </c>
      <c r="I1915">
        <v>12413</v>
      </c>
      <c r="J1915">
        <v>170</v>
      </c>
      <c r="K1915">
        <v>1316</v>
      </c>
      <c r="L1915" t="b">
        <v>0</v>
      </c>
      <c r="M1915" t="b">
        <v>0</v>
      </c>
      <c r="N1915" t="b">
        <v>0</v>
      </c>
      <c r="O1915">
        <v>4</v>
      </c>
      <c r="P1915">
        <v>1</v>
      </c>
      <c r="Q1915" s="2">
        <v>0.06</v>
      </c>
      <c r="R1915" s="2">
        <v>0</v>
      </c>
      <c r="S1915" s="2">
        <v>0.01</v>
      </c>
      <c r="T1915">
        <f t="shared" si="116"/>
        <v>0.4</v>
      </c>
      <c r="U1915">
        <f t="shared" si="117"/>
        <v>0.19999999999999996</v>
      </c>
      <c r="V1915">
        <f t="shared" si="118"/>
        <v>0.95846049999999994</v>
      </c>
      <c r="W1915">
        <f t="shared" si="119"/>
        <v>0.54546117500000002</v>
      </c>
    </row>
    <row r="1916" spans="1:23" x14ac:dyDescent="0.25">
      <c r="A1916" t="s">
        <v>6732</v>
      </c>
      <c r="B1916" s="1">
        <v>43082</v>
      </c>
      <c r="C1916" t="s">
        <v>6733</v>
      </c>
      <c r="D1916" t="s">
        <v>6734</v>
      </c>
      <c r="E1916" t="s">
        <v>6735</v>
      </c>
      <c r="F1916" s="1">
        <v>43075</v>
      </c>
      <c r="G1916">
        <v>1</v>
      </c>
      <c r="H1916">
        <v>2490503</v>
      </c>
      <c r="I1916">
        <v>17726</v>
      </c>
      <c r="J1916">
        <v>1882</v>
      </c>
      <c r="K1916">
        <v>3647</v>
      </c>
      <c r="L1916" t="b">
        <v>0</v>
      </c>
      <c r="M1916" t="b">
        <v>0</v>
      </c>
      <c r="N1916" t="b">
        <v>0</v>
      </c>
      <c r="O1916">
        <v>7</v>
      </c>
      <c r="P1916">
        <v>7</v>
      </c>
      <c r="Q1916" s="2">
        <v>0.01</v>
      </c>
      <c r="R1916" s="2">
        <v>0</v>
      </c>
      <c r="S1916" s="2">
        <v>0</v>
      </c>
      <c r="T1916">
        <f t="shared" si="116"/>
        <v>0.4</v>
      </c>
      <c r="U1916">
        <f t="shared" si="117"/>
        <v>5.6000000000000005</v>
      </c>
      <c r="V1916">
        <f t="shared" si="118"/>
        <v>1.3452515</v>
      </c>
      <c r="W1916">
        <f t="shared" si="119"/>
        <v>2.030838025</v>
      </c>
    </row>
    <row r="1917" spans="1:23" x14ac:dyDescent="0.25">
      <c r="A1917" t="s">
        <v>6736</v>
      </c>
      <c r="B1917" s="1">
        <v>43151</v>
      </c>
      <c r="C1917" t="s">
        <v>6737</v>
      </c>
      <c r="D1917" t="s">
        <v>3335</v>
      </c>
      <c r="E1917" t="s">
        <v>6738</v>
      </c>
      <c r="F1917" s="1">
        <v>43141</v>
      </c>
      <c r="G1917">
        <v>1</v>
      </c>
      <c r="H1917">
        <v>566512</v>
      </c>
      <c r="I1917">
        <v>11953</v>
      </c>
      <c r="J1917">
        <v>539</v>
      </c>
      <c r="K1917">
        <v>1127</v>
      </c>
      <c r="L1917" t="b">
        <v>0</v>
      </c>
      <c r="M1917" t="b">
        <v>0</v>
      </c>
      <c r="N1917" t="b">
        <v>0</v>
      </c>
      <c r="O1917">
        <v>10</v>
      </c>
      <c r="P1917">
        <v>9</v>
      </c>
      <c r="Q1917" s="2">
        <v>0.02</v>
      </c>
      <c r="R1917" s="2">
        <v>0</v>
      </c>
      <c r="S1917" s="2">
        <v>0</v>
      </c>
      <c r="T1917">
        <f t="shared" si="116"/>
        <v>0.4</v>
      </c>
      <c r="U1917">
        <f t="shared" si="117"/>
        <v>7</v>
      </c>
      <c r="V1917">
        <f t="shared" si="118"/>
        <v>0.48325600000000002</v>
      </c>
      <c r="W1917">
        <f t="shared" si="119"/>
        <v>2.0791396</v>
      </c>
    </row>
    <row r="1918" spans="1:23" x14ac:dyDescent="0.25">
      <c r="A1918" t="s">
        <v>6739</v>
      </c>
      <c r="B1918" s="1">
        <v>43210</v>
      </c>
      <c r="C1918" t="s">
        <v>6740</v>
      </c>
      <c r="D1918" t="s">
        <v>4893</v>
      </c>
      <c r="E1918" t="s">
        <v>6741</v>
      </c>
      <c r="F1918" s="1">
        <v>43191</v>
      </c>
      <c r="G1918">
        <v>1</v>
      </c>
      <c r="H1918">
        <v>5790135</v>
      </c>
      <c r="I1918">
        <v>300602</v>
      </c>
      <c r="J1918">
        <v>19537</v>
      </c>
      <c r="K1918">
        <v>59994</v>
      </c>
      <c r="L1918" t="b">
        <v>0</v>
      </c>
      <c r="M1918" t="b">
        <v>0</v>
      </c>
      <c r="N1918" t="b">
        <v>0</v>
      </c>
      <c r="O1918">
        <v>19</v>
      </c>
      <c r="P1918">
        <v>13</v>
      </c>
      <c r="Q1918" s="2">
        <v>0.05</v>
      </c>
      <c r="R1918" s="2">
        <v>0</v>
      </c>
      <c r="S1918" s="2">
        <v>0.01</v>
      </c>
      <c r="T1918">
        <f t="shared" si="116"/>
        <v>0.4</v>
      </c>
      <c r="U1918">
        <f t="shared" si="117"/>
        <v>9.1999999999999993</v>
      </c>
      <c r="V1918">
        <f t="shared" si="118"/>
        <v>3.6450674999999997</v>
      </c>
      <c r="W1918">
        <f t="shared" si="119"/>
        <v>3.7357736249999998</v>
      </c>
    </row>
    <row r="1919" spans="1:23" x14ac:dyDescent="0.25">
      <c r="A1919" t="s">
        <v>6742</v>
      </c>
      <c r="B1919" s="1">
        <v>43243</v>
      </c>
      <c r="C1919" t="s">
        <v>6743</v>
      </c>
      <c r="D1919" t="s">
        <v>355</v>
      </c>
      <c r="E1919" t="s">
        <v>6744</v>
      </c>
      <c r="F1919" s="1">
        <v>43238</v>
      </c>
      <c r="G1919">
        <v>1</v>
      </c>
      <c r="H1919">
        <v>1650078</v>
      </c>
      <c r="I1919">
        <v>49066</v>
      </c>
      <c r="J1919">
        <v>710</v>
      </c>
      <c r="K1919">
        <v>1452</v>
      </c>
      <c r="L1919" t="b">
        <v>0</v>
      </c>
      <c r="M1919" t="b">
        <v>0</v>
      </c>
      <c r="N1919" t="b">
        <v>0</v>
      </c>
      <c r="O1919">
        <v>5</v>
      </c>
      <c r="P1919">
        <v>4</v>
      </c>
      <c r="Q1919" s="2">
        <v>0.03</v>
      </c>
      <c r="R1919" s="2">
        <v>0</v>
      </c>
      <c r="S1919" s="2">
        <v>0</v>
      </c>
      <c r="T1919">
        <f t="shared" si="116"/>
        <v>0.4</v>
      </c>
      <c r="U1919">
        <f t="shared" si="117"/>
        <v>3</v>
      </c>
      <c r="V1919">
        <f t="shared" si="118"/>
        <v>1.1250389999999999</v>
      </c>
      <c r="W1919">
        <f t="shared" si="119"/>
        <v>1.3037636500000001</v>
      </c>
    </row>
    <row r="1920" spans="1:23" x14ac:dyDescent="0.25">
      <c r="A1920" t="s">
        <v>6745</v>
      </c>
      <c r="B1920" s="1">
        <v>43058</v>
      </c>
      <c r="C1920" t="s">
        <v>6746</v>
      </c>
      <c r="D1920" t="s">
        <v>1104</v>
      </c>
      <c r="E1920" t="s">
        <v>6747</v>
      </c>
      <c r="F1920" s="1">
        <v>43052</v>
      </c>
      <c r="G1920">
        <v>1</v>
      </c>
      <c r="H1920">
        <v>111077</v>
      </c>
      <c r="I1920">
        <v>567</v>
      </c>
      <c r="J1920">
        <v>38</v>
      </c>
      <c r="K1920">
        <v>102</v>
      </c>
      <c r="L1920" t="b">
        <v>0</v>
      </c>
      <c r="M1920" t="b">
        <v>0</v>
      </c>
      <c r="N1920" t="b">
        <v>0</v>
      </c>
      <c r="O1920">
        <v>6</v>
      </c>
      <c r="P1920">
        <v>3</v>
      </c>
      <c r="Q1920" s="2">
        <v>0.01</v>
      </c>
      <c r="R1920" s="2">
        <v>0</v>
      </c>
      <c r="S1920" s="2">
        <v>0</v>
      </c>
      <c r="T1920">
        <f t="shared" si="116"/>
        <v>0.4</v>
      </c>
      <c r="U1920">
        <f t="shared" si="117"/>
        <v>1.8000000000000003</v>
      </c>
      <c r="V1920">
        <f t="shared" si="118"/>
        <v>0.1555385</v>
      </c>
      <c r="W1920">
        <f t="shared" si="119"/>
        <v>0.66443847500000008</v>
      </c>
    </row>
    <row r="1921" spans="1:23" x14ac:dyDescent="0.25">
      <c r="A1921" t="s">
        <v>6748</v>
      </c>
      <c r="B1921" s="1">
        <v>43160</v>
      </c>
      <c r="C1921" t="s">
        <v>6749</v>
      </c>
      <c r="D1921" t="s">
        <v>6750</v>
      </c>
      <c r="E1921" t="s">
        <v>6751</v>
      </c>
      <c r="F1921" s="1">
        <v>43154</v>
      </c>
      <c r="G1921">
        <v>1</v>
      </c>
      <c r="H1921">
        <v>79205</v>
      </c>
      <c r="I1921">
        <v>133</v>
      </c>
      <c r="J1921">
        <v>60</v>
      </c>
      <c r="K1921">
        <v>41</v>
      </c>
      <c r="L1921" t="b">
        <v>0</v>
      </c>
      <c r="M1921" t="b">
        <v>0</v>
      </c>
      <c r="N1921" t="b">
        <v>0</v>
      </c>
      <c r="O1921">
        <v>6</v>
      </c>
      <c r="P1921">
        <v>7</v>
      </c>
      <c r="Q1921" s="2">
        <v>0</v>
      </c>
      <c r="R1921" s="2">
        <v>0</v>
      </c>
      <c r="S1921" s="2">
        <v>0</v>
      </c>
      <c r="T1921">
        <f t="shared" si="116"/>
        <v>0.4</v>
      </c>
      <c r="U1921">
        <f t="shared" si="117"/>
        <v>5.8000000000000007</v>
      </c>
      <c r="V1921">
        <f t="shared" si="118"/>
        <v>3.9602499999999999E-2</v>
      </c>
      <c r="W1921">
        <f t="shared" si="119"/>
        <v>1.6238608750000003</v>
      </c>
    </row>
    <row r="1922" spans="1:23" x14ac:dyDescent="0.25">
      <c r="A1922" t="s">
        <v>6752</v>
      </c>
      <c r="B1922" s="1">
        <v>43155</v>
      </c>
      <c r="C1922" t="s">
        <v>6753</v>
      </c>
      <c r="D1922" t="s">
        <v>385</v>
      </c>
      <c r="E1922" t="s">
        <v>6754</v>
      </c>
      <c r="F1922" s="1">
        <v>43147</v>
      </c>
      <c r="G1922">
        <v>1</v>
      </c>
      <c r="H1922">
        <v>107255</v>
      </c>
      <c r="I1922">
        <v>4092</v>
      </c>
      <c r="J1922">
        <v>74</v>
      </c>
      <c r="K1922">
        <v>165</v>
      </c>
      <c r="L1922" t="b">
        <v>0</v>
      </c>
      <c r="M1922" t="b">
        <v>0</v>
      </c>
      <c r="N1922" t="b">
        <v>0</v>
      </c>
      <c r="O1922">
        <v>8</v>
      </c>
      <c r="P1922">
        <v>7</v>
      </c>
      <c r="Q1922" s="2">
        <v>0.04</v>
      </c>
      <c r="R1922" s="2">
        <v>0</v>
      </c>
      <c r="S1922" s="2">
        <v>0</v>
      </c>
      <c r="T1922">
        <f t="shared" ref="T1922:T1985" si="120">G1922*0.4</f>
        <v>0.4</v>
      </c>
      <c r="U1922">
        <f t="shared" ref="U1922:U1985" si="121">-0.2*(O1922-P1922)+0.8*P1922</f>
        <v>5.4</v>
      </c>
      <c r="V1922">
        <f t="shared" ref="V1922:V1985" si="122">0.5*H1922*0.000001+0.1*Q1922*100+100*0.15*R1922+100*0.25*S1922</f>
        <v>0.45362750000000002</v>
      </c>
      <c r="W1922">
        <f t="shared" ref="W1922:W1985" si="123">0.4*T1922+0.25*U1922+0.35*V1922</f>
        <v>1.6687696250000001</v>
      </c>
    </row>
    <row r="1923" spans="1:23" x14ac:dyDescent="0.25">
      <c r="A1923" t="s">
        <v>6755</v>
      </c>
      <c r="B1923" s="1">
        <v>43197</v>
      </c>
      <c r="C1923" t="s">
        <v>6756</v>
      </c>
      <c r="D1923" t="s">
        <v>3874</v>
      </c>
      <c r="E1923" t="s">
        <v>6757</v>
      </c>
      <c r="F1923" s="1">
        <v>43188</v>
      </c>
      <c r="G1923">
        <v>1</v>
      </c>
      <c r="H1923">
        <v>639391</v>
      </c>
      <c r="I1923">
        <v>19953</v>
      </c>
      <c r="J1923">
        <v>548</v>
      </c>
      <c r="K1923">
        <v>1422</v>
      </c>
      <c r="L1923" t="b">
        <v>0</v>
      </c>
      <c r="M1923" t="b">
        <v>0</v>
      </c>
      <c r="N1923" t="b">
        <v>0</v>
      </c>
      <c r="O1923">
        <v>9</v>
      </c>
      <c r="P1923">
        <v>7</v>
      </c>
      <c r="Q1923" s="2">
        <v>0.03</v>
      </c>
      <c r="R1923" s="2">
        <v>0</v>
      </c>
      <c r="S1923" s="2">
        <v>0</v>
      </c>
      <c r="T1923">
        <f t="shared" si="120"/>
        <v>0.4</v>
      </c>
      <c r="U1923">
        <f t="shared" si="121"/>
        <v>5.2</v>
      </c>
      <c r="V1923">
        <f t="shared" si="122"/>
        <v>0.61969549999999995</v>
      </c>
      <c r="W1923">
        <f t="shared" si="123"/>
        <v>1.6768934249999998</v>
      </c>
    </row>
    <row r="1924" spans="1:23" x14ac:dyDescent="0.25">
      <c r="A1924" t="s">
        <v>6758</v>
      </c>
      <c r="B1924" s="1">
        <v>43053</v>
      </c>
      <c r="C1924" t="s">
        <v>6759</v>
      </c>
      <c r="D1924" t="s">
        <v>385</v>
      </c>
      <c r="E1924" t="s">
        <v>6760</v>
      </c>
      <c r="F1924" s="1">
        <v>43048</v>
      </c>
      <c r="G1924">
        <v>1</v>
      </c>
      <c r="H1924">
        <v>1017803</v>
      </c>
      <c r="I1924">
        <v>25122</v>
      </c>
      <c r="J1924">
        <v>628</v>
      </c>
      <c r="K1924">
        <v>1504</v>
      </c>
      <c r="L1924" t="b">
        <v>0</v>
      </c>
      <c r="M1924" t="b">
        <v>0</v>
      </c>
      <c r="N1924" t="b">
        <v>0</v>
      </c>
      <c r="O1924">
        <v>5</v>
      </c>
      <c r="P1924">
        <v>1</v>
      </c>
      <c r="Q1924" s="2">
        <v>0.02</v>
      </c>
      <c r="R1924" s="2">
        <v>0</v>
      </c>
      <c r="S1924" s="2">
        <v>0</v>
      </c>
      <c r="T1924">
        <f t="shared" si="120"/>
        <v>0.4</v>
      </c>
      <c r="U1924">
        <f t="shared" si="121"/>
        <v>0</v>
      </c>
      <c r="V1924">
        <f t="shared" si="122"/>
        <v>0.70890150000000007</v>
      </c>
      <c r="W1924">
        <f t="shared" si="123"/>
        <v>0.40811552500000003</v>
      </c>
    </row>
    <row r="1925" spans="1:23" x14ac:dyDescent="0.25">
      <c r="A1925" t="s">
        <v>6761</v>
      </c>
      <c r="B1925" s="1">
        <v>43083</v>
      </c>
      <c r="C1925" t="s">
        <v>6762</v>
      </c>
      <c r="D1925" t="s">
        <v>6763</v>
      </c>
      <c r="E1925" t="s">
        <v>6764</v>
      </c>
      <c r="F1925" s="1">
        <v>43077</v>
      </c>
      <c r="G1925">
        <v>1</v>
      </c>
      <c r="H1925">
        <v>24577</v>
      </c>
      <c r="I1925">
        <v>1958</v>
      </c>
      <c r="J1925">
        <v>54</v>
      </c>
      <c r="K1925">
        <v>189</v>
      </c>
      <c r="L1925" t="b">
        <v>0</v>
      </c>
      <c r="M1925" t="b">
        <v>0</v>
      </c>
      <c r="N1925" t="b">
        <v>0</v>
      </c>
      <c r="O1925">
        <v>6</v>
      </c>
      <c r="P1925">
        <v>4</v>
      </c>
      <c r="Q1925" s="2">
        <v>0.08</v>
      </c>
      <c r="R1925" s="2">
        <v>0</v>
      </c>
      <c r="S1925" s="2">
        <v>0.01</v>
      </c>
      <c r="T1925">
        <f t="shared" si="120"/>
        <v>0.4</v>
      </c>
      <c r="U1925">
        <f t="shared" si="121"/>
        <v>2.8000000000000003</v>
      </c>
      <c r="V1925">
        <f t="shared" si="122"/>
        <v>1.0622885000000002</v>
      </c>
      <c r="W1925">
        <f t="shared" si="123"/>
        <v>1.2318009750000001</v>
      </c>
    </row>
    <row r="1926" spans="1:23" x14ac:dyDescent="0.25">
      <c r="A1926" t="s">
        <v>6765</v>
      </c>
      <c r="B1926" s="1">
        <v>43167</v>
      </c>
      <c r="C1926" t="s">
        <v>6766</v>
      </c>
      <c r="D1926" t="s">
        <v>6688</v>
      </c>
      <c r="E1926" t="s">
        <v>6767</v>
      </c>
      <c r="F1926" s="1">
        <v>43164</v>
      </c>
      <c r="G1926">
        <v>1</v>
      </c>
      <c r="H1926">
        <v>226192</v>
      </c>
      <c r="I1926">
        <v>4941</v>
      </c>
      <c r="J1926">
        <v>651</v>
      </c>
      <c r="K1926">
        <v>343</v>
      </c>
      <c r="L1926" t="b">
        <v>0</v>
      </c>
      <c r="M1926" t="b">
        <v>0</v>
      </c>
      <c r="N1926" t="b">
        <v>0</v>
      </c>
      <c r="O1926">
        <v>3</v>
      </c>
      <c r="P1926">
        <v>3</v>
      </c>
      <c r="Q1926" s="2">
        <v>0.02</v>
      </c>
      <c r="R1926" s="2">
        <v>0</v>
      </c>
      <c r="S1926" s="2">
        <v>0</v>
      </c>
      <c r="T1926">
        <f t="shared" si="120"/>
        <v>0.4</v>
      </c>
      <c r="U1926">
        <f t="shared" si="121"/>
        <v>2.4000000000000004</v>
      </c>
      <c r="V1926">
        <f t="shared" si="122"/>
        <v>0.31309599999999999</v>
      </c>
      <c r="W1926">
        <f t="shared" si="123"/>
        <v>0.86958360000000012</v>
      </c>
    </row>
    <row r="1927" spans="1:23" x14ac:dyDescent="0.25">
      <c r="A1927" t="s">
        <v>6768</v>
      </c>
      <c r="B1927" s="1">
        <v>43108</v>
      </c>
      <c r="C1927" t="s">
        <v>6769</v>
      </c>
      <c r="D1927" t="s">
        <v>166</v>
      </c>
      <c r="E1927" t="s">
        <v>6770</v>
      </c>
      <c r="F1927" s="1">
        <v>43105</v>
      </c>
      <c r="G1927">
        <v>1</v>
      </c>
      <c r="H1927">
        <v>297209</v>
      </c>
      <c r="I1927">
        <v>10005</v>
      </c>
      <c r="J1927">
        <v>413</v>
      </c>
      <c r="K1927">
        <v>852</v>
      </c>
      <c r="L1927" t="b">
        <v>0</v>
      </c>
      <c r="M1927" t="b">
        <v>0</v>
      </c>
      <c r="N1927" t="b">
        <v>0</v>
      </c>
      <c r="O1927">
        <v>3</v>
      </c>
      <c r="P1927">
        <v>3</v>
      </c>
      <c r="Q1927" s="2">
        <v>0.03</v>
      </c>
      <c r="R1927" s="2">
        <v>0</v>
      </c>
      <c r="S1927" s="2">
        <v>0</v>
      </c>
      <c r="T1927">
        <f t="shared" si="120"/>
        <v>0.4</v>
      </c>
      <c r="U1927">
        <f t="shared" si="121"/>
        <v>2.4000000000000004</v>
      </c>
      <c r="V1927">
        <f t="shared" si="122"/>
        <v>0.44860449999999996</v>
      </c>
      <c r="W1927">
        <f t="shared" si="123"/>
        <v>0.91701157500000008</v>
      </c>
    </row>
    <row r="1928" spans="1:23" x14ac:dyDescent="0.25">
      <c r="A1928" t="s">
        <v>6771</v>
      </c>
      <c r="B1928" s="1">
        <v>43235</v>
      </c>
      <c r="C1928" t="s">
        <v>6772</v>
      </c>
      <c r="D1928" t="s">
        <v>6773</v>
      </c>
      <c r="E1928" t="s">
        <v>6774</v>
      </c>
      <c r="F1928" s="1">
        <v>43233</v>
      </c>
      <c r="G1928">
        <v>1</v>
      </c>
      <c r="H1928">
        <v>2061448</v>
      </c>
      <c r="I1928">
        <v>5290</v>
      </c>
      <c r="J1928">
        <v>1861</v>
      </c>
      <c r="K1928">
        <v>546</v>
      </c>
      <c r="L1928" t="b">
        <v>0</v>
      </c>
      <c r="M1928" t="b">
        <v>0</v>
      </c>
      <c r="N1928" t="b">
        <v>0</v>
      </c>
      <c r="O1928">
        <v>2</v>
      </c>
      <c r="P1928">
        <v>2</v>
      </c>
      <c r="Q1928" s="2">
        <v>0</v>
      </c>
      <c r="R1928" s="2">
        <v>0</v>
      </c>
      <c r="S1928" s="2">
        <v>0</v>
      </c>
      <c r="T1928">
        <f t="shared" si="120"/>
        <v>0.4</v>
      </c>
      <c r="U1928">
        <f t="shared" si="121"/>
        <v>1.6</v>
      </c>
      <c r="V1928">
        <f t="shared" si="122"/>
        <v>1.030724</v>
      </c>
      <c r="W1928">
        <f t="shared" si="123"/>
        <v>0.92075339999999994</v>
      </c>
    </row>
    <row r="1929" spans="1:23" x14ac:dyDescent="0.25">
      <c r="A1929" t="s">
        <v>6775</v>
      </c>
      <c r="B1929" s="1">
        <v>43102</v>
      </c>
      <c r="C1929" t="s">
        <v>6776</v>
      </c>
      <c r="D1929" t="s">
        <v>77</v>
      </c>
      <c r="E1929" t="s">
        <v>6777</v>
      </c>
      <c r="F1929" s="1">
        <v>43090</v>
      </c>
      <c r="G1929">
        <v>1</v>
      </c>
      <c r="H1929">
        <v>521883</v>
      </c>
      <c r="I1929">
        <v>7267</v>
      </c>
      <c r="J1929">
        <v>1900</v>
      </c>
      <c r="K1929">
        <v>996</v>
      </c>
      <c r="L1929" t="b">
        <v>0</v>
      </c>
      <c r="M1929" t="b">
        <v>0</v>
      </c>
      <c r="N1929" t="b">
        <v>0</v>
      </c>
      <c r="O1929">
        <v>12</v>
      </c>
      <c r="P1929">
        <v>12</v>
      </c>
      <c r="Q1929" s="2">
        <v>0.01</v>
      </c>
      <c r="R1929" s="2">
        <v>0</v>
      </c>
      <c r="S1929" s="2">
        <v>0</v>
      </c>
      <c r="T1929">
        <f t="shared" si="120"/>
        <v>0.4</v>
      </c>
      <c r="U1929">
        <f t="shared" si="121"/>
        <v>9.6000000000000014</v>
      </c>
      <c r="V1929">
        <f t="shared" si="122"/>
        <v>0.36094150000000003</v>
      </c>
      <c r="W1929">
        <f t="shared" si="123"/>
        <v>2.6863295250000006</v>
      </c>
    </row>
    <row r="1930" spans="1:23" x14ac:dyDescent="0.25">
      <c r="A1930" t="s">
        <v>6778</v>
      </c>
      <c r="B1930" s="1">
        <v>43088</v>
      </c>
      <c r="C1930" t="s">
        <v>6779</v>
      </c>
      <c r="D1930" t="s">
        <v>202</v>
      </c>
      <c r="E1930" t="s">
        <v>6780</v>
      </c>
      <c r="F1930" s="1">
        <v>43082</v>
      </c>
      <c r="G1930">
        <v>1</v>
      </c>
      <c r="H1930">
        <v>220398</v>
      </c>
      <c r="I1930">
        <v>4541</v>
      </c>
      <c r="J1930">
        <v>638</v>
      </c>
      <c r="K1930">
        <v>2724</v>
      </c>
      <c r="L1930" t="b">
        <v>0</v>
      </c>
      <c r="M1930" t="b">
        <v>0</v>
      </c>
      <c r="N1930" t="b">
        <v>0</v>
      </c>
      <c r="O1930">
        <v>6</v>
      </c>
      <c r="P1930">
        <v>3</v>
      </c>
      <c r="Q1930" s="2">
        <v>0.02</v>
      </c>
      <c r="R1930" s="2">
        <v>0</v>
      </c>
      <c r="S1930" s="2">
        <v>0.01</v>
      </c>
      <c r="T1930">
        <f t="shared" si="120"/>
        <v>0.4</v>
      </c>
      <c r="U1930">
        <f t="shared" si="121"/>
        <v>1.8000000000000003</v>
      </c>
      <c r="V1930">
        <f t="shared" si="122"/>
        <v>0.560199</v>
      </c>
      <c r="W1930">
        <f t="shared" si="123"/>
        <v>0.80606965000000008</v>
      </c>
    </row>
    <row r="1931" spans="1:23" x14ac:dyDescent="0.25">
      <c r="A1931" t="s">
        <v>6781</v>
      </c>
      <c r="B1931" s="1">
        <v>43219</v>
      </c>
      <c r="C1931" t="s">
        <v>6782</v>
      </c>
      <c r="D1931" t="s">
        <v>6688</v>
      </c>
      <c r="E1931" t="s">
        <v>6783</v>
      </c>
      <c r="F1931" s="1">
        <v>43202</v>
      </c>
      <c r="G1931">
        <v>1</v>
      </c>
      <c r="H1931">
        <v>909623</v>
      </c>
      <c r="I1931">
        <v>22260</v>
      </c>
      <c r="J1931">
        <v>1064</v>
      </c>
      <c r="K1931">
        <v>1463</v>
      </c>
      <c r="L1931" t="b">
        <v>0</v>
      </c>
      <c r="M1931" t="b">
        <v>0</v>
      </c>
      <c r="N1931" t="b">
        <v>0</v>
      </c>
      <c r="O1931">
        <v>17</v>
      </c>
      <c r="P1931">
        <v>16</v>
      </c>
      <c r="Q1931" s="2">
        <v>0.02</v>
      </c>
      <c r="R1931" s="2">
        <v>0</v>
      </c>
      <c r="S1931" s="2">
        <v>0</v>
      </c>
      <c r="T1931">
        <f t="shared" si="120"/>
        <v>0.4</v>
      </c>
      <c r="U1931">
        <f t="shared" si="121"/>
        <v>12.600000000000001</v>
      </c>
      <c r="V1931">
        <f t="shared" si="122"/>
        <v>0.65481149999999999</v>
      </c>
      <c r="W1931">
        <f t="shared" si="123"/>
        <v>3.5391840250000004</v>
      </c>
    </row>
    <row r="1932" spans="1:23" x14ac:dyDescent="0.25">
      <c r="A1932" t="s">
        <v>6784</v>
      </c>
      <c r="B1932" s="1">
        <v>43167</v>
      </c>
      <c r="C1932" t="s">
        <v>6785</v>
      </c>
      <c r="D1932" t="s">
        <v>6786</v>
      </c>
      <c r="E1932" t="s">
        <v>6787</v>
      </c>
      <c r="F1932" s="1">
        <v>43154</v>
      </c>
      <c r="G1932">
        <v>1</v>
      </c>
      <c r="H1932">
        <v>2600608</v>
      </c>
      <c r="I1932">
        <v>47673</v>
      </c>
      <c r="J1932">
        <v>2380</v>
      </c>
      <c r="K1932">
        <v>4038</v>
      </c>
      <c r="L1932" t="b">
        <v>0</v>
      </c>
      <c r="M1932" t="b">
        <v>0</v>
      </c>
      <c r="N1932" t="b">
        <v>0</v>
      </c>
      <c r="O1932">
        <v>13</v>
      </c>
      <c r="P1932">
        <v>13</v>
      </c>
      <c r="Q1932" s="2">
        <v>0.02</v>
      </c>
      <c r="R1932" s="2">
        <v>0</v>
      </c>
      <c r="S1932" s="2">
        <v>0</v>
      </c>
      <c r="T1932">
        <f t="shared" si="120"/>
        <v>0.4</v>
      </c>
      <c r="U1932">
        <f t="shared" si="121"/>
        <v>10.4</v>
      </c>
      <c r="V1932">
        <f t="shared" si="122"/>
        <v>1.5003039999999999</v>
      </c>
      <c r="W1932">
        <f t="shared" si="123"/>
        <v>3.2851064000000001</v>
      </c>
    </row>
    <row r="1933" spans="1:23" x14ac:dyDescent="0.25">
      <c r="A1933" t="s">
        <v>6788</v>
      </c>
      <c r="B1933" s="1">
        <v>43118</v>
      </c>
      <c r="C1933" t="s">
        <v>6789</v>
      </c>
      <c r="D1933" t="s">
        <v>1173</v>
      </c>
      <c r="E1933" t="s">
        <v>6790</v>
      </c>
      <c r="F1933" s="1">
        <v>43112</v>
      </c>
      <c r="G1933">
        <v>1</v>
      </c>
      <c r="H1933">
        <v>533134</v>
      </c>
      <c r="I1933">
        <v>12055</v>
      </c>
      <c r="J1933">
        <v>600</v>
      </c>
      <c r="K1933">
        <v>880</v>
      </c>
      <c r="L1933" t="b">
        <v>0</v>
      </c>
      <c r="M1933" t="b">
        <v>0</v>
      </c>
      <c r="N1933" t="b">
        <v>0</v>
      </c>
      <c r="O1933">
        <v>6</v>
      </c>
      <c r="P1933">
        <v>4</v>
      </c>
      <c r="Q1933" s="2">
        <v>0.02</v>
      </c>
      <c r="R1933" s="2">
        <v>0</v>
      </c>
      <c r="S1933" s="2">
        <v>0</v>
      </c>
      <c r="T1933">
        <f t="shared" si="120"/>
        <v>0.4</v>
      </c>
      <c r="U1933">
        <f t="shared" si="121"/>
        <v>2.8000000000000003</v>
      </c>
      <c r="V1933">
        <f t="shared" si="122"/>
        <v>0.46656700000000001</v>
      </c>
      <c r="W1933">
        <f t="shared" si="123"/>
        <v>1.02329845</v>
      </c>
    </row>
    <row r="1934" spans="1:23" x14ac:dyDescent="0.25">
      <c r="A1934" t="s">
        <v>6791</v>
      </c>
      <c r="B1934" s="1">
        <v>43087</v>
      </c>
      <c r="C1934" t="s">
        <v>6792</v>
      </c>
      <c r="D1934" t="s">
        <v>6793</v>
      </c>
      <c r="E1934" t="s">
        <v>6794</v>
      </c>
      <c r="F1934" s="1">
        <v>43080</v>
      </c>
      <c r="G1934">
        <v>1</v>
      </c>
      <c r="H1934">
        <v>205870</v>
      </c>
      <c r="I1934">
        <v>2834</v>
      </c>
      <c r="J1934">
        <v>86</v>
      </c>
      <c r="K1934">
        <v>244</v>
      </c>
      <c r="L1934" t="b">
        <v>0</v>
      </c>
      <c r="M1934" t="b">
        <v>0</v>
      </c>
      <c r="N1934" t="b">
        <v>0</v>
      </c>
      <c r="O1934">
        <v>7</v>
      </c>
      <c r="P1934">
        <v>6</v>
      </c>
      <c r="Q1934" s="2">
        <v>0.01</v>
      </c>
      <c r="R1934" s="2">
        <v>0</v>
      </c>
      <c r="S1934" s="2">
        <v>0</v>
      </c>
      <c r="T1934">
        <f t="shared" si="120"/>
        <v>0.4</v>
      </c>
      <c r="U1934">
        <f t="shared" si="121"/>
        <v>4.6000000000000005</v>
      </c>
      <c r="V1934">
        <f t="shared" si="122"/>
        <v>0.202935</v>
      </c>
      <c r="W1934">
        <f t="shared" si="123"/>
        <v>1.38102725</v>
      </c>
    </row>
    <row r="1935" spans="1:23" x14ac:dyDescent="0.25">
      <c r="A1935" t="s">
        <v>6795</v>
      </c>
      <c r="B1935" s="1">
        <v>43195</v>
      </c>
      <c r="C1935" t="s">
        <v>6796</v>
      </c>
      <c r="D1935" t="s">
        <v>5324</v>
      </c>
      <c r="E1935" t="s">
        <v>6797</v>
      </c>
      <c r="F1935" s="1">
        <v>43179</v>
      </c>
      <c r="G1935">
        <v>1</v>
      </c>
      <c r="H1935">
        <v>2676610</v>
      </c>
      <c r="I1935">
        <v>81908</v>
      </c>
      <c r="J1935">
        <v>1300</v>
      </c>
      <c r="K1935">
        <v>4103</v>
      </c>
      <c r="L1935" t="b">
        <v>0</v>
      </c>
      <c r="M1935" t="b">
        <v>0</v>
      </c>
      <c r="N1935" t="b">
        <v>0</v>
      </c>
      <c r="O1935">
        <v>16</v>
      </c>
      <c r="P1935">
        <v>14</v>
      </c>
      <c r="Q1935" s="2">
        <v>0.03</v>
      </c>
      <c r="R1935" s="2">
        <v>0</v>
      </c>
      <c r="S1935" s="2">
        <v>0</v>
      </c>
      <c r="T1935">
        <f t="shared" si="120"/>
        <v>0.4</v>
      </c>
      <c r="U1935">
        <f t="shared" si="121"/>
        <v>10.8</v>
      </c>
      <c r="V1935">
        <f t="shared" si="122"/>
        <v>1.6383049999999999</v>
      </c>
      <c r="W1935">
        <f t="shared" si="123"/>
        <v>3.4334067500000005</v>
      </c>
    </row>
    <row r="1936" spans="1:23" x14ac:dyDescent="0.25">
      <c r="A1936" t="s">
        <v>6798</v>
      </c>
      <c r="B1936" s="1">
        <v>43188</v>
      </c>
      <c r="C1936" t="s">
        <v>6799</v>
      </c>
      <c r="D1936" t="s">
        <v>6800</v>
      </c>
      <c r="E1936" t="s">
        <v>6801</v>
      </c>
      <c r="F1936" s="1">
        <v>43174</v>
      </c>
      <c r="G1936">
        <v>1</v>
      </c>
      <c r="H1936">
        <v>293591</v>
      </c>
      <c r="I1936">
        <v>4088</v>
      </c>
      <c r="J1936">
        <v>165</v>
      </c>
      <c r="K1936">
        <v>382</v>
      </c>
      <c r="L1936" t="b">
        <v>0</v>
      </c>
      <c r="M1936" t="b">
        <v>0</v>
      </c>
      <c r="N1936" t="b">
        <v>0</v>
      </c>
      <c r="O1936">
        <v>14</v>
      </c>
      <c r="P1936">
        <v>11</v>
      </c>
      <c r="Q1936" s="2">
        <v>0.01</v>
      </c>
      <c r="R1936" s="2">
        <v>0</v>
      </c>
      <c r="S1936" s="2">
        <v>0</v>
      </c>
      <c r="T1936">
        <f t="shared" si="120"/>
        <v>0.4</v>
      </c>
      <c r="U1936">
        <f t="shared" si="121"/>
        <v>8.2000000000000011</v>
      </c>
      <c r="V1936">
        <f t="shared" si="122"/>
        <v>0.2467955</v>
      </c>
      <c r="W1936">
        <f t="shared" si="123"/>
        <v>2.2963784250000003</v>
      </c>
    </row>
    <row r="1937" spans="1:23" x14ac:dyDescent="0.25">
      <c r="A1937" t="s">
        <v>6802</v>
      </c>
      <c r="B1937" s="1">
        <v>43219</v>
      </c>
      <c r="C1937" t="s">
        <v>6803</v>
      </c>
      <c r="D1937" t="s">
        <v>6800</v>
      </c>
      <c r="E1937" t="s">
        <v>6804</v>
      </c>
      <c r="F1937" s="1">
        <v>43202</v>
      </c>
      <c r="G1937">
        <v>1</v>
      </c>
      <c r="H1937">
        <v>614692</v>
      </c>
      <c r="I1937">
        <v>8650</v>
      </c>
      <c r="J1937">
        <v>398</v>
      </c>
      <c r="K1937">
        <v>823</v>
      </c>
      <c r="L1937" t="b">
        <v>0</v>
      </c>
      <c r="M1937" t="b">
        <v>0</v>
      </c>
      <c r="N1937" t="b">
        <v>0</v>
      </c>
      <c r="O1937">
        <v>17</v>
      </c>
      <c r="P1937">
        <v>16</v>
      </c>
      <c r="Q1937" s="2">
        <v>0.01</v>
      </c>
      <c r="R1937" s="2">
        <v>0</v>
      </c>
      <c r="S1937" s="2">
        <v>0</v>
      </c>
      <c r="T1937">
        <f t="shared" si="120"/>
        <v>0.4</v>
      </c>
      <c r="U1937">
        <f t="shared" si="121"/>
        <v>12.600000000000001</v>
      </c>
      <c r="V1937">
        <f t="shared" si="122"/>
        <v>0.40734599999999999</v>
      </c>
      <c r="W1937">
        <f t="shared" si="123"/>
        <v>3.4525711000000006</v>
      </c>
    </row>
    <row r="1938" spans="1:23" x14ac:dyDescent="0.25">
      <c r="A1938" t="s">
        <v>6805</v>
      </c>
      <c r="B1938" s="1">
        <v>43082</v>
      </c>
      <c r="C1938" t="s">
        <v>6806</v>
      </c>
      <c r="D1938" t="s">
        <v>840</v>
      </c>
      <c r="E1938" t="s">
        <v>6807</v>
      </c>
      <c r="F1938" s="1">
        <v>43077</v>
      </c>
      <c r="G1938">
        <v>1</v>
      </c>
      <c r="H1938">
        <v>1833398</v>
      </c>
      <c r="I1938">
        <v>49538</v>
      </c>
      <c r="J1938">
        <v>986</v>
      </c>
      <c r="K1938">
        <v>7122</v>
      </c>
      <c r="L1938" t="b">
        <v>0</v>
      </c>
      <c r="M1938" t="b">
        <v>0</v>
      </c>
      <c r="N1938" t="b">
        <v>0</v>
      </c>
      <c r="O1938">
        <v>5</v>
      </c>
      <c r="P1938">
        <v>5</v>
      </c>
      <c r="Q1938" s="2">
        <v>0.03</v>
      </c>
      <c r="R1938" s="2">
        <v>0</v>
      </c>
      <c r="S1938" s="2">
        <v>0</v>
      </c>
      <c r="T1938">
        <f t="shared" si="120"/>
        <v>0.4</v>
      </c>
      <c r="U1938">
        <f t="shared" si="121"/>
        <v>4</v>
      </c>
      <c r="V1938">
        <f t="shared" si="122"/>
        <v>1.216699</v>
      </c>
      <c r="W1938">
        <f t="shared" si="123"/>
        <v>1.5858446500000001</v>
      </c>
    </row>
    <row r="1939" spans="1:23" x14ac:dyDescent="0.25">
      <c r="A1939" t="s">
        <v>6808</v>
      </c>
      <c r="B1939" s="1">
        <v>43180</v>
      </c>
      <c r="C1939" t="s">
        <v>6809</v>
      </c>
      <c r="D1939" t="s">
        <v>198</v>
      </c>
      <c r="E1939" t="s">
        <v>6810</v>
      </c>
      <c r="F1939" s="1">
        <v>43175</v>
      </c>
      <c r="G1939">
        <v>1</v>
      </c>
      <c r="H1939">
        <v>402804</v>
      </c>
      <c r="I1939">
        <v>10086</v>
      </c>
      <c r="J1939">
        <v>181</v>
      </c>
      <c r="K1939">
        <v>667</v>
      </c>
      <c r="L1939" t="b">
        <v>0</v>
      </c>
      <c r="M1939" t="b">
        <v>0</v>
      </c>
      <c r="N1939" t="b">
        <v>0</v>
      </c>
      <c r="O1939">
        <v>5</v>
      </c>
      <c r="P1939">
        <v>4</v>
      </c>
      <c r="Q1939" s="2">
        <v>0.03</v>
      </c>
      <c r="R1939" s="2">
        <v>0</v>
      </c>
      <c r="S1939" s="2">
        <v>0</v>
      </c>
      <c r="T1939">
        <f t="shared" si="120"/>
        <v>0.4</v>
      </c>
      <c r="U1939">
        <f t="shared" si="121"/>
        <v>3</v>
      </c>
      <c r="V1939">
        <f t="shared" si="122"/>
        <v>0.50140200000000001</v>
      </c>
      <c r="W1939">
        <f t="shared" si="123"/>
        <v>1.0854907</v>
      </c>
    </row>
    <row r="1940" spans="1:23" x14ac:dyDescent="0.25">
      <c r="A1940" t="s">
        <v>6811</v>
      </c>
      <c r="B1940" s="1">
        <v>43079</v>
      </c>
      <c r="C1940" t="s">
        <v>6812</v>
      </c>
      <c r="D1940" t="s">
        <v>6813</v>
      </c>
      <c r="E1940" t="s">
        <v>6814</v>
      </c>
      <c r="F1940" s="1">
        <v>43072</v>
      </c>
      <c r="G1940">
        <v>1</v>
      </c>
      <c r="H1940">
        <v>2503011</v>
      </c>
      <c r="I1940">
        <v>108077</v>
      </c>
      <c r="J1940">
        <v>1605</v>
      </c>
      <c r="K1940">
        <v>1338</v>
      </c>
      <c r="L1940" t="b">
        <v>0</v>
      </c>
      <c r="M1940" t="b">
        <v>0</v>
      </c>
      <c r="N1940" t="b">
        <v>0</v>
      </c>
      <c r="O1940">
        <v>7</v>
      </c>
      <c r="P1940">
        <v>3</v>
      </c>
      <c r="Q1940" s="2">
        <v>0.04</v>
      </c>
      <c r="R1940" s="2">
        <v>0</v>
      </c>
      <c r="S1940" s="2">
        <v>0</v>
      </c>
      <c r="T1940">
        <f t="shared" si="120"/>
        <v>0.4</v>
      </c>
      <c r="U1940">
        <f t="shared" si="121"/>
        <v>1.6000000000000003</v>
      </c>
      <c r="V1940">
        <f t="shared" si="122"/>
        <v>1.6515054999999998</v>
      </c>
      <c r="W1940">
        <f t="shared" si="123"/>
        <v>1.1380269249999999</v>
      </c>
    </row>
    <row r="1941" spans="1:23" x14ac:dyDescent="0.25">
      <c r="A1941" t="s">
        <v>6815</v>
      </c>
      <c r="B1941" s="1">
        <v>43240</v>
      </c>
      <c r="C1941" t="s">
        <v>6816</v>
      </c>
      <c r="D1941" t="s">
        <v>1986</v>
      </c>
      <c r="E1941" t="s">
        <v>6817</v>
      </c>
      <c r="F1941" s="1">
        <v>43236</v>
      </c>
      <c r="G1941">
        <v>1</v>
      </c>
      <c r="H1941">
        <v>1565382</v>
      </c>
      <c r="I1941">
        <v>92163</v>
      </c>
      <c r="J1941">
        <v>4351</v>
      </c>
      <c r="K1941">
        <v>8026</v>
      </c>
      <c r="L1941" t="b">
        <v>0</v>
      </c>
      <c r="M1941" t="b">
        <v>0</v>
      </c>
      <c r="N1941" t="b">
        <v>0</v>
      </c>
      <c r="O1941">
        <v>4</v>
      </c>
      <c r="P1941">
        <v>4</v>
      </c>
      <c r="Q1941" s="2">
        <v>0.06</v>
      </c>
      <c r="R1941" s="2">
        <v>0</v>
      </c>
      <c r="S1941" s="2">
        <v>0.01</v>
      </c>
      <c r="T1941">
        <f t="shared" si="120"/>
        <v>0.4</v>
      </c>
      <c r="U1941">
        <f t="shared" si="121"/>
        <v>3.2</v>
      </c>
      <c r="V1941">
        <f t="shared" si="122"/>
        <v>1.6326909999999999</v>
      </c>
      <c r="W1941">
        <f t="shared" si="123"/>
        <v>1.53144185</v>
      </c>
    </row>
    <row r="1942" spans="1:23" x14ac:dyDescent="0.25">
      <c r="A1942" t="s">
        <v>6818</v>
      </c>
      <c r="B1942" s="1">
        <v>43238</v>
      </c>
      <c r="C1942" t="s">
        <v>6819</v>
      </c>
      <c r="D1942" t="s">
        <v>605</v>
      </c>
      <c r="E1942" t="s">
        <v>6820</v>
      </c>
      <c r="F1942" s="1">
        <v>43229</v>
      </c>
      <c r="G1942">
        <v>1</v>
      </c>
      <c r="H1942">
        <v>602127</v>
      </c>
      <c r="I1942">
        <v>9974</v>
      </c>
      <c r="J1942">
        <v>231</v>
      </c>
      <c r="K1942">
        <v>833</v>
      </c>
      <c r="L1942" t="b">
        <v>0</v>
      </c>
      <c r="M1942" t="b">
        <v>0</v>
      </c>
      <c r="N1942" t="b">
        <v>0</v>
      </c>
      <c r="O1942">
        <v>9</v>
      </c>
      <c r="P1942">
        <v>7</v>
      </c>
      <c r="Q1942" s="2">
        <v>0.02</v>
      </c>
      <c r="R1942" s="2">
        <v>0</v>
      </c>
      <c r="S1942" s="2">
        <v>0</v>
      </c>
      <c r="T1942">
        <f t="shared" si="120"/>
        <v>0.4</v>
      </c>
      <c r="U1942">
        <f t="shared" si="121"/>
        <v>5.2</v>
      </c>
      <c r="V1942">
        <f t="shared" si="122"/>
        <v>0.5010635</v>
      </c>
      <c r="W1942">
        <f t="shared" si="123"/>
        <v>1.635372225</v>
      </c>
    </row>
    <row r="1943" spans="1:23" x14ac:dyDescent="0.25">
      <c r="A1943" t="s">
        <v>6821</v>
      </c>
      <c r="B1943" s="1">
        <v>43154</v>
      </c>
      <c r="C1943" t="s">
        <v>6822</v>
      </c>
      <c r="D1943" t="s">
        <v>6823</v>
      </c>
      <c r="E1943" t="s">
        <v>6824</v>
      </c>
      <c r="F1943" s="1">
        <v>43146</v>
      </c>
      <c r="G1943">
        <v>1</v>
      </c>
      <c r="H1943">
        <v>756023</v>
      </c>
      <c r="I1943">
        <v>11869</v>
      </c>
      <c r="J1943">
        <v>991</v>
      </c>
      <c r="K1943">
        <v>4482</v>
      </c>
      <c r="L1943" t="b">
        <v>0</v>
      </c>
      <c r="M1943" t="b">
        <v>0</v>
      </c>
      <c r="N1943" t="b">
        <v>0</v>
      </c>
      <c r="O1943">
        <v>8</v>
      </c>
      <c r="P1943">
        <v>9</v>
      </c>
      <c r="Q1943" s="2">
        <v>0.02</v>
      </c>
      <c r="R1943" s="2">
        <v>0</v>
      </c>
      <c r="S1943" s="2">
        <v>0.01</v>
      </c>
      <c r="T1943">
        <f t="shared" si="120"/>
        <v>0.4</v>
      </c>
      <c r="U1943">
        <f t="shared" si="121"/>
        <v>7.4</v>
      </c>
      <c r="V1943">
        <f t="shared" si="122"/>
        <v>0.82801150000000001</v>
      </c>
      <c r="W1943">
        <f t="shared" si="123"/>
        <v>2.2998040250000003</v>
      </c>
    </row>
    <row r="1944" spans="1:23" x14ac:dyDescent="0.25">
      <c r="A1944" t="s">
        <v>6825</v>
      </c>
      <c r="B1944" s="1">
        <v>43145</v>
      </c>
      <c r="C1944" t="s">
        <v>6826</v>
      </c>
      <c r="D1944" t="s">
        <v>6827</v>
      </c>
      <c r="E1944" t="s">
        <v>6828</v>
      </c>
      <c r="F1944" s="1">
        <v>43137</v>
      </c>
      <c r="G1944">
        <v>1</v>
      </c>
      <c r="H1944">
        <v>403844</v>
      </c>
      <c r="I1944">
        <v>2484</v>
      </c>
      <c r="J1944">
        <v>1018</v>
      </c>
      <c r="K1944">
        <v>1209</v>
      </c>
      <c r="L1944" t="b">
        <v>0</v>
      </c>
      <c r="M1944" t="b">
        <v>0</v>
      </c>
      <c r="N1944" t="b">
        <v>0</v>
      </c>
      <c r="O1944">
        <v>8</v>
      </c>
      <c r="P1944">
        <v>5</v>
      </c>
      <c r="Q1944" s="2">
        <v>0.01</v>
      </c>
      <c r="R1944" s="2">
        <v>0</v>
      </c>
      <c r="S1944" s="2">
        <v>0</v>
      </c>
      <c r="T1944">
        <f t="shared" si="120"/>
        <v>0.4</v>
      </c>
      <c r="U1944">
        <f t="shared" si="121"/>
        <v>3.4</v>
      </c>
      <c r="V1944">
        <f t="shared" si="122"/>
        <v>0.30192200000000002</v>
      </c>
      <c r="W1944">
        <f t="shared" si="123"/>
        <v>1.1156727</v>
      </c>
    </row>
    <row r="1945" spans="1:23" x14ac:dyDescent="0.25">
      <c r="A1945" t="s">
        <v>6829</v>
      </c>
      <c r="B1945" s="1">
        <v>43131</v>
      </c>
      <c r="C1945" t="s">
        <v>6830</v>
      </c>
      <c r="D1945" t="s">
        <v>250</v>
      </c>
      <c r="E1945" t="s">
        <v>6831</v>
      </c>
      <c r="F1945" s="1">
        <v>43124</v>
      </c>
      <c r="G1945">
        <v>1</v>
      </c>
      <c r="H1945">
        <v>392119</v>
      </c>
      <c r="I1945">
        <v>8472</v>
      </c>
      <c r="J1945">
        <v>154</v>
      </c>
      <c r="K1945">
        <v>324</v>
      </c>
      <c r="L1945" t="b">
        <v>0</v>
      </c>
      <c r="M1945" t="b">
        <v>0</v>
      </c>
      <c r="N1945" t="b">
        <v>0</v>
      </c>
      <c r="O1945">
        <v>7</v>
      </c>
      <c r="P1945">
        <v>7</v>
      </c>
      <c r="Q1945" s="2">
        <v>0.02</v>
      </c>
      <c r="R1945" s="2">
        <v>0</v>
      </c>
      <c r="S1945" s="2">
        <v>0</v>
      </c>
      <c r="T1945">
        <f t="shared" si="120"/>
        <v>0.4</v>
      </c>
      <c r="U1945">
        <f t="shared" si="121"/>
        <v>5.6000000000000005</v>
      </c>
      <c r="V1945">
        <f t="shared" si="122"/>
        <v>0.39605950000000001</v>
      </c>
      <c r="W1945">
        <f t="shared" si="123"/>
        <v>1.6986208250000001</v>
      </c>
    </row>
    <row r="1946" spans="1:23" x14ac:dyDescent="0.25">
      <c r="A1946" t="s">
        <v>6832</v>
      </c>
      <c r="B1946" s="1">
        <v>43149</v>
      </c>
      <c r="C1946" t="s">
        <v>6833</v>
      </c>
      <c r="D1946" t="s">
        <v>4580</v>
      </c>
      <c r="E1946" t="s">
        <v>6834</v>
      </c>
      <c r="F1946" s="1">
        <v>43139</v>
      </c>
      <c r="G1946">
        <v>1</v>
      </c>
      <c r="H1946">
        <v>14738111</v>
      </c>
      <c r="I1946">
        <v>208846</v>
      </c>
      <c r="J1946">
        <v>24730</v>
      </c>
      <c r="K1946">
        <v>33026</v>
      </c>
      <c r="L1946" t="b">
        <v>0</v>
      </c>
      <c r="M1946" t="b">
        <v>0</v>
      </c>
      <c r="N1946" t="b">
        <v>0</v>
      </c>
      <c r="O1946">
        <v>10</v>
      </c>
      <c r="P1946">
        <v>10</v>
      </c>
      <c r="Q1946" s="2">
        <v>0.01</v>
      </c>
      <c r="R1946" s="2">
        <v>0</v>
      </c>
      <c r="S1946" s="2">
        <v>0</v>
      </c>
      <c r="T1946">
        <f t="shared" si="120"/>
        <v>0.4</v>
      </c>
      <c r="U1946">
        <f t="shared" si="121"/>
        <v>8</v>
      </c>
      <c r="V1946">
        <f t="shared" si="122"/>
        <v>7.4690554999999996</v>
      </c>
      <c r="W1946">
        <f t="shared" si="123"/>
        <v>4.7741694250000002</v>
      </c>
    </row>
    <row r="1947" spans="1:23" x14ac:dyDescent="0.25">
      <c r="A1947" t="s">
        <v>6835</v>
      </c>
      <c r="B1947" s="1">
        <v>43058</v>
      </c>
      <c r="C1947" t="s">
        <v>6836</v>
      </c>
      <c r="D1947" t="s">
        <v>6837</v>
      </c>
      <c r="E1947" t="s">
        <v>6838</v>
      </c>
      <c r="F1947" s="1">
        <v>43052</v>
      </c>
      <c r="G1947">
        <v>1</v>
      </c>
      <c r="H1947">
        <v>112866</v>
      </c>
      <c r="I1947">
        <v>3643</v>
      </c>
      <c r="J1947">
        <v>112</v>
      </c>
      <c r="K1947">
        <v>137</v>
      </c>
      <c r="L1947" t="b">
        <v>0</v>
      </c>
      <c r="M1947" t="b">
        <v>0</v>
      </c>
      <c r="N1947" t="b">
        <v>0</v>
      </c>
      <c r="O1947">
        <v>6</v>
      </c>
      <c r="P1947">
        <v>6</v>
      </c>
      <c r="Q1947" s="2">
        <v>0.03</v>
      </c>
      <c r="R1947" s="2">
        <v>0</v>
      </c>
      <c r="S1947" s="2">
        <v>0</v>
      </c>
      <c r="T1947">
        <f t="shared" si="120"/>
        <v>0.4</v>
      </c>
      <c r="U1947">
        <f t="shared" si="121"/>
        <v>4.8000000000000007</v>
      </c>
      <c r="V1947">
        <f t="shared" si="122"/>
        <v>0.356433</v>
      </c>
      <c r="W1947">
        <f t="shared" si="123"/>
        <v>1.4847515500000004</v>
      </c>
    </row>
    <row r="1948" spans="1:23" x14ac:dyDescent="0.25">
      <c r="A1948" t="s">
        <v>6839</v>
      </c>
      <c r="B1948" s="1">
        <v>43059</v>
      </c>
      <c r="C1948" t="s">
        <v>6840</v>
      </c>
      <c r="D1948" t="s">
        <v>6841</v>
      </c>
      <c r="E1948" t="s">
        <v>6842</v>
      </c>
      <c r="F1948" s="1">
        <v>43053</v>
      </c>
      <c r="G1948">
        <v>1</v>
      </c>
      <c r="H1948">
        <v>122054</v>
      </c>
      <c r="I1948">
        <v>7081</v>
      </c>
      <c r="J1948">
        <v>103</v>
      </c>
      <c r="K1948">
        <v>893</v>
      </c>
      <c r="L1948" t="b">
        <v>0</v>
      </c>
      <c r="M1948" t="b">
        <v>0</v>
      </c>
      <c r="N1948" t="b">
        <v>0</v>
      </c>
      <c r="O1948">
        <v>6</v>
      </c>
      <c r="P1948">
        <v>6</v>
      </c>
      <c r="Q1948" s="2">
        <v>0.06</v>
      </c>
      <c r="R1948" s="2">
        <v>0</v>
      </c>
      <c r="S1948" s="2">
        <v>0.01</v>
      </c>
      <c r="T1948">
        <f t="shared" si="120"/>
        <v>0.4</v>
      </c>
      <c r="U1948">
        <f t="shared" si="121"/>
        <v>4.8000000000000007</v>
      </c>
      <c r="V1948">
        <f t="shared" si="122"/>
        <v>0.91102700000000003</v>
      </c>
      <c r="W1948">
        <f t="shared" si="123"/>
        <v>1.6788594500000003</v>
      </c>
    </row>
    <row r="1949" spans="1:23" x14ac:dyDescent="0.25">
      <c r="A1949" t="s">
        <v>6843</v>
      </c>
      <c r="B1949" s="1">
        <v>43220</v>
      </c>
      <c r="C1949" t="s">
        <v>6844</v>
      </c>
      <c r="D1949" t="s">
        <v>6009</v>
      </c>
      <c r="E1949" t="s">
        <v>6845</v>
      </c>
      <c r="F1949" s="1">
        <v>43209</v>
      </c>
      <c r="G1949">
        <v>1</v>
      </c>
      <c r="H1949">
        <v>244088</v>
      </c>
      <c r="I1949">
        <v>10149</v>
      </c>
      <c r="J1949">
        <v>290</v>
      </c>
      <c r="K1949">
        <v>376</v>
      </c>
      <c r="L1949" t="b">
        <v>0</v>
      </c>
      <c r="M1949" t="b">
        <v>0</v>
      </c>
      <c r="N1949" t="b">
        <v>0</v>
      </c>
      <c r="O1949">
        <v>11</v>
      </c>
      <c r="P1949">
        <v>9</v>
      </c>
      <c r="Q1949" s="2">
        <v>0.04</v>
      </c>
      <c r="R1949" s="2">
        <v>0</v>
      </c>
      <c r="S1949" s="2">
        <v>0</v>
      </c>
      <c r="T1949">
        <f t="shared" si="120"/>
        <v>0.4</v>
      </c>
      <c r="U1949">
        <f t="shared" si="121"/>
        <v>6.8</v>
      </c>
      <c r="V1949">
        <f t="shared" si="122"/>
        <v>0.52204400000000006</v>
      </c>
      <c r="W1949">
        <f t="shared" si="123"/>
        <v>2.0427154000000001</v>
      </c>
    </row>
    <row r="1950" spans="1:23" x14ac:dyDescent="0.25">
      <c r="A1950" t="s">
        <v>6846</v>
      </c>
      <c r="B1950" s="1">
        <v>43166</v>
      </c>
      <c r="C1950" t="s">
        <v>6847</v>
      </c>
      <c r="D1950" t="s">
        <v>6848</v>
      </c>
      <c r="E1950" t="s">
        <v>6849</v>
      </c>
      <c r="F1950" s="1">
        <v>43152</v>
      </c>
      <c r="G1950">
        <v>1</v>
      </c>
      <c r="H1950">
        <v>784713</v>
      </c>
      <c r="I1950">
        <v>12069</v>
      </c>
      <c r="J1950">
        <v>1274</v>
      </c>
      <c r="K1950">
        <v>1453</v>
      </c>
      <c r="L1950" t="b">
        <v>0</v>
      </c>
      <c r="M1950" t="b">
        <v>0</v>
      </c>
      <c r="N1950" t="b">
        <v>0</v>
      </c>
      <c r="O1950">
        <v>14</v>
      </c>
      <c r="P1950">
        <v>14</v>
      </c>
      <c r="Q1950" s="2">
        <v>0.02</v>
      </c>
      <c r="R1950" s="2">
        <v>0</v>
      </c>
      <c r="S1950" s="2">
        <v>0</v>
      </c>
      <c r="T1950">
        <f t="shared" si="120"/>
        <v>0.4</v>
      </c>
      <c r="U1950">
        <f t="shared" si="121"/>
        <v>11.200000000000001</v>
      </c>
      <c r="V1950">
        <f t="shared" si="122"/>
        <v>0.59235649999999995</v>
      </c>
      <c r="W1950">
        <f t="shared" si="123"/>
        <v>3.1673247750000004</v>
      </c>
    </row>
    <row r="1951" spans="1:23" x14ac:dyDescent="0.25">
      <c r="A1951" t="s">
        <v>6850</v>
      </c>
      <c r="B1951" s="1">
        <v>43124</v>
      </c>
      <c r="C1951" t="s">
        <v>6851</v>
      </c>
      <c r="D1951" t="s">
        <v>1335</v>
      </c>
      <c r="E1951" t="s">
        <v>6852</v>
      </c>
      <c r="F1951" s="1">
        <v>43116</v>
      </c>
      <c r="G1951">
        <v>1</v>
      </c>
      <c r="H1951">
        <v>4126161</v>
      </c>
      <c r="I1951">
        <v>54797</v>
      </c>
      <c r="J1951">
        <v>3234</v>
      </c>
      <c r="K1951">
        <v>3807</v>
      </c>
      <c r="L1951" t="b">
        <v>0</v>
      </c>
      <c r="M1951" t="b">
        <v>0</v>
      </c>
      <c r="N1951" t="b">
        <v>0</v>
      </c>
      <c r="O1951">
        <v>8</v>
      </c>
      <c r="P1951">
        <v>8</v>
      </c>
      <c r="Q1951" s="2">
        <v>0.01</v>
      </c>
      <c r="R1951" s="2">
        <v>0</v>
      </c>
      <c r="S1951" s="2">
        <v>0</v>
      </c>
      <c r="T1951">
        <f t="shared" si="120"/>
        <v>0.4</v>
      </c>
      <c r="U1951">
        <f t="shared" si="121"/>
        <v>6.4</v>
      </c>
      <c r="V1951">
        <f t="shared" si="122"/>
        <v>2.1630805</v>
      </c>
      <c r="W1951">
        <f t="shared" si="123"/>
        <v>2.517078175</v>
      </c>
    </row>
    <row r="1952" spans="1:23" x14ac:dyDescent="0.25">
      <c r="A1952" t="s">
        <v>6853</v>
      </c>
      <c r="B1952" s="1">
        <v>43104</v>
      </c>
      <c r="C1952" t="s">
        <v>6854</v>
      </c>
      <c r="D1952" t="s">
        <v>2343</v>
      </c>
      <c r="E1952" t="s">
        <v>6855</v>
      </c>
      <c r="F1952" s="1">
        <v>40685</v>
      </c>
      <c r="G1952">
        <v>1</v>
      </c>
      <c r="H1952">
        <v>45777</v>
      </c>
      <c r="I1952">
        <v>449</v>
      </c>
      <c r="J1952">
        <v>60</v>
      </c>
      <c r="K1952">
        <v>185</v>
      </c>
      <c r="L1952" t="b">
        <v>0</v>
      </c>
      <c r="M1952" t="b">
        <v>0</v>
      </c>
      <c r="N1952" t="b">
        <v>0</v>
      </c>
      <c r="O1952">
        <v>2419</v>
      </c>
      <c r="P1952">
        <v>9</v>
      </c>
      <c r="Q1952" s="2">
        <v>0.01</v>
      </c>
      <c r="R1952" s="2">
        <v>0</v>
      </c>
      <c r="S1952" s="2">
        <v>0</v>
      </c>
      <c r="T1952">
        <f t="shared" si="120"/>
        <v>0.4</v>
      </c>
      <c r="U1952">
        <f t="shared" si="121"/>
        <v>-474.8</v>
      </c>
      <c r="V1952">
        <f t="shared" si="122"/>
        <v>0.12288850000000001</v>
      </c>
      <c r="W1952">
        <f t="shared" si="123"/>
        <v>-118.496989025</v>
      </c>
    </row>
    <row r="1953" spans="1:23" x14ac:dyDescent="0.25">
      <c r="A1953" t="s">
        <v>6856</v>
      </c>
      <c r="B1953" s="1">
        <v>43192</v>
      </c>
      <c r="C1953" t="s">
        <v>6857</v>
      </c>
      <c r="D1953" t="s">
        <v>2900</v>
      </c>
      <c r="E1953" t="s">
        <v>6858</v>
      </c>
      <c r="F1953" s="1">
        <v>43188</v>
      </c>
      <c r="G1953">
        <v>1</v>
      </c>
      <c r="H1953">
        <v>1779855</v>
      </c>
      <c r="I1953">
        <v>38399</v>
      </c>
      <c r="J1953">
        <v>1638</v>
      </c>
      <c r="K1953">
        <v>2633</v>
      </c>
      <c r="L1953" t="b">
        <v>0</v>
      </c>
      <c r="M1953" t="b">
        <v>0</v>
      </c>
      <c r="N1953" t="b">
        <v>0</v>
      </c>
      <c r="O1953">
        <v>4</v>
      </c>
      <c r="P1953">
        <v>3</v>
      </c>
      <c r="Q1953" s="2">
        <v>0.02</v>
      </c>
      <c r="R1953" s="2">
        <v>0</v>
      </c>
      <c r="S1953" s="2">
        <v>0</v>
      </c>
      <c r="T1953">
        <f t="shared" si="120"/>
        <v>0.4</v>
      </c>
      <c r="U1953">
        <f t="shared" si="121"/>
        <v>2.2000000000000002</v>
      </c>
      <c r="V1953">
        <f t="shared" si="122"/>
        <v>1.0899274999999999</v>
      </c>
      <c r="W1953">
        <f t="shared" si="123"/>
        <v>1.091474625</v>
      </c>
    </row>
    <row r="1954" spans="1:23" x14ac:dyDescent="0.25">
      <c r="A1954" t="s">
        <v>6859</v>
      </c>
      <c r="B1954" s="1">
        <v>43153</v>
      </c>
      <c r="C1954" t="s">
        <v>6860</v>
      </c>
      <c r="D1954" t="s">
        <v>21</v>
      </c>
      <c r="E1954" t="s">
        <v>6861</v>
      </c>
      <c r="F1954" s="1">
        <v>43144</v>
      </c>
      <c r="G1954">
        <v>1</v>
      </c>
      <c r="H1954">
        <v>2005054</v>
      </c>
      <c r="I1954">
        <v>149113</v>
      </c>
      <c r="J1954">
        <v>6417</v>
      </c>
      <c r="K1954">
        <v>9028</v>
      </c>
      <c r="L1954" t="b">
        <v>0</v>
      </c>
      <c r="M1954" t="b">
        <v>0</v>
      </c>
      <c r="N1954" t="b">
        <v>0</v>
      </c>
      <c r="O1954">
        <v>9</v>
      </c>
      <c r="P1954">
        <v>9</v>
      </c>
      <c r="Q1954" s="2">
        <v>7.0000000000000007E-2</v>
      </c>
      <c r="R1954" s="2">
        <v>0</v>
      </c>
      <c r="S1954" s="2">
        <v>0</v>
      </c>
      <c r="T1954">
        <f t="shared" si="120"/>
        <v>0.4</v>
      </c>
      <c r="U1954">
        <f t="shared" si="121"/>
        <v>7.2</v>
      </c>
      <c r="V1954">
        <f t="shared" si="122"/>
        <v>1.7025269999999999</v>
      </c>
      <c r="W1954">
        <f t="shared" si="123"/>
        <v>2.5558844499999998</v>
      </c>
    </row>
    <row r="1955" spans="1:23" x14ac:dyDescent="0.25">
      <c r="A1955" t="s">
        <v>6862</v>
      </c>
      <c r="B1955" s="1">
        <v>43259</v>
      </c>
      <c r="C1955" t="s">
        <v>6863</v>
      </c>
      <c r="D1955" t="s">
        <v>117</v>
      </c>
      <c r="E1955" t="s">
        <v>6864</v>
      </c>
      <c r="F1955" s="1">
        <v>43234</v>
      </c>
      <c r="G1955">
        <v>1</v>
      </c>
      <c r="H1955">
        <v>1209601</v>
      </c>
      <c r="I1955">
        <v>24369</v>
      </c>
      <c r="J1955">
        <v>806</v>
      </c>
      <c r="K1955">
        <v>1803</v>
      </c>
      <c r="L1955" t="b">
        <v>0</v>
      </c>
      <c r="M1955" t="b">
        <v>0</v>
      </c>
      <c r="N1955" t="b">
        <v>0</v>
      </c>
      <c r="O1955">
        <v>25</v>
      </c>
      <c r="P1955">
        <v>13</v>
      </c>
      <c r="Q1955" s="2">
        <v>0.02</v>
      </c>
      <c r="R1955" s="2">
        <v>0</v>
      </c>
      <c r="S1955" s="2">
        <v>0</v>
      </c>
      <c r="T1955">
        <f t="shared" si="120"/>
        <v>0.4</v>
      </c>
      <c r="U1955">
        <f t="shared" si="121"/>
        <v>8</v>
      </c>
      <c r="V1955">
        <f t="shared" si="122"/>
        <v>0.80480050000000003</v>
      </c>
      <c r="W1955">
        <f t="shared" si="123"/>
        <v>2.4416801750000001</v>
      </c>
    </row>
    <row r="1956" spans="1:23" x14ac:dyDescent="0.25">
      <c r="A1956" t="s">
        <v>6865</v>
      </c>
      <c r="B1956" s="1">
        <v>43140</v>
      </c>
      <c r="C1956" t="s">
        <v>6866</v>
      </c>
      <c r="D1956" t="s">
        <v>117</v>
      </c>
      <c r="E1956" t="s">
        <v>6867</v>
      </c>
      <c r="F1956" s="1">
        <v>43134</v>
      </c>
      <c r="G1956">
        <v>1</v>
      </c>
      <c r="H1956">
        <v>709406</v>
      </c>
      <c r="I1956">
        <v>16016</v>
      </c>
      <c r="J1956">
        <v>1028</v>
      </c>
      <c r="K1956">
        <v>2396</v>
      </c>
      <c r="L1956" t="b">
        <v>0</v>
      </c>
      <c r="M1956" t="b">
        <v>0</v>
      </c>
      <c r="N1956" t="b">
        <v>0</v>
      </c>
      <c r="O1956">
        <v>6</v>
      </c>
      <c r="P1956">
        <v>5</v>
      </c>
      <c r="Q1956" s="2">
        <v>0.02</v>
      </c>
      <c r="R1956" s="2">
        <v>0</v>
      </c>
      <c r="S1956" s="2">
        <v>0</v>
      </c>
      <c r="T1956">
        <f t="shared" si="120"/>
        <v>0.4</v>
      </c>
      <c r="U1956">
        <f t="shared" si="121"/>
        <v>3.8</v>
      </c>
      <c r="V1956">
        <f t="shared" si="122"/>
        <v>0.55470299999999995</v>
      </c>
      <c r="W1956">
        <f t="shared" si="123"/>
        <v>1.3041460499999999</v>
      </c>
    </row>
    <row r="1957" spans="1:23" x14ac:dyDescent="0.25">
      <c r="A1957" t="s">
        <v>6868</v>
      </c>
      <c r="B1957" s="1">
        <v>43129</v>
      </c>
      <c r="C1957" t="s">
        <v>6869</v>
      </c>
      <c r="D1957" t="s">
        <v>57</v>
      </c>
      <c r="E1957" t="s">
        <v>6870</v>
      </c>
      <c r="F1957" s="1">
        <v>43123</v>
      </c>
      <c r="G1957">
        <v>1</v>
      </c>
      <c r="H1957">
        <v>404417</v>
      </c>
      <c r="I1957">
        <v>2749</v>
      </c>
      <c r="J1957">
        <v>5874</v>
      </c>
      <c r="K1957">
        <v>5180</v>
      </c>
      <c r="L1957" t="b">
        <v>0</v>
      </c>
      <c r="M1957" t="b">
        <v>0</v>
      </c>
      <c r="N1957" t="b">
        <v>0</v>
      </c>
      <c r="O1957">
        <v>6</v>
      </c>
      <c r="P1957">
        <v>6</v>
      </c>
      <c r="Q1957" s="2">
        <v>0.01</v>
      </c>
      <c r="R1957" s="2">
        <v>-0.01</v>
      </c>
      <c r="S1957" s="2">
        <v>0.01</v>
      </c>
      <c r="T1957">
        <f t="shared" si="120"/>
        <v>0.4</v>
      </c>
      <c r="U1957">
        <f t="shared" si="121"/>
        <v>4.8000000000000007</v>
      </c>
      <c r="V1957">
        <f t="shared" si="122"/>
        <v>0.40220849999999997</v>
      </c>
      <c r="W1957">
        <f t="shared" si="123"/>
        <v>1.5007729750000003</v>
      </c>
    </row>
    <row r="1958" spans="1:23" x14ac:dyDescent="0.25">
      <c r="A1958" t="s">
        <v>6871</v>
      </c>
      <c r="B1958" s="1">
        <v>43245</v>
      </c>
      <c r="C1958" t="s">
        <v>6872</v>
      </c>
      <c r="D1958" t="s">
        <v>6873</v>
      </c>
      <c r="E1958" t="s">
        <v>6874</v>
      </c>
      <c r="F1958" s="1">
        <v>43222</v>
      </c>
      <c r="G1958">
        <v>1</v>
      </c>
      <c r="H1958">
        <v>562303</v>
      </c>
      <c r="I1958">
        <v>10712</v>
      </c>
      <c r="J1958">
        <v>316</v>
      </c>
      <c r="K1958">
        <v>746</v>
      </c>
      <c r="L1958" t="b">
        <v>0</v>
      </c>
      <c r="M1958" t="b">
        <v>0</v>
      </c>
      <c r="N1958" t="b">
        <v>0</v>
      </c>
      <c r="O1958">
        <v>23</v>
      </c>
      <c r="P1958">
        <v>21</v>
      </c>
      <c r="Q1958" s="2">
        <v>0.02</v>
      </c>
      <c r="R1958" s="2">
        <v>0</v>
      </c>
      <c r="S1958" s="2">
        <v>0</v>
      </c>
      <c r="T1958">
        <f t="shared" si="120"/>
        <v>0.4</v>
      </c>
      <c r="U1958">
        <f t="shared" si="121"/>
        <v>16.400000000000002</v>
      </c>
      <c r="V1958">
        <f t="shared" si="122"/>
        <v>0.48115150000000001</v>
      </c>
      <c r="W1958">
        <f t="shared" si="123"/>
        <v>4.4284030250000006</v>
      </c>
    </row>
    <row r="1959" spans="1:23" x14ac:dyDescent="0.25">
      <c r="A1959" t="s">
        <v>6875</v>
      </c>
      <c r="B1959" s="1">
        <v>43106</v>
      </c>
      <c r="C1959" t="s">
        <v>6876</v>
      </c>
      <c r="D1959" t="s">
        <v>6877</v>
      </c>
      <c r="E1959" t="s">
        <v>6878</v>
      </c>
      <c r="F1959" s="1">
        <v>43097</v>
      </c>
      <c r="G1959">
        <v>1</v>
      </c>
      <c r="H1959">
        <v>1838296</v>
      </c>
      <c r="I1959">
        <v>28416</v>
      </c>
      <c r="J1959">
        <v>841</v>
      </c>
      <c r="K1959">
        <v>1951</v>
      </c>
      <c r="L1959" t="b">
        <v>0</v>
      </c>
      <c r="M1959" t="b">
        <v>0</v>
      </c>
      <c r="N1959" t="b">
        <v>0</v>
      </c>
      <c r="O1959">
        <v>9</v>
      </c>
      <c r="P1959">
        <v>8</v>
      </c>
      <c r="Q1959" s="2">
        <v>0.02</v>
      </c>
      <c r="R1959" s="2">
        <v>0</v>
      </c>
      <c r="S1959" s="2">
        <v>0</v>
      </c>
      <c r="T1959">
        <f t="shared" si="120"/>
        <v>0.4</v>
      </c>
      <c r="U1959">
        <f t="shared" si="121"/>
        <v>6.2</v>
      </c>
      <c r="V1959">
        <f t="shared" si="122"/>
        <v>1.119148</v>
      </c>
      <c r="W1959">
        <f t="shared" si="123"/>
        <v>2.1017017999999998</v>
      </c>
    </row>
    <row r="1960" spans="1:23" x14ac:dyDescent="0.25">
      <c r="A1960" t="s">
        <v>6879</v>
      </c>
      <c r="B1960" s="1">
        <v>43132</v>
      </c>
      <c r="C1960" t="s">
        <v>6880</v>
      </c>
      <c r="D1960" t="s">
        <v>850</v>
      </c>
      <c r="E1960" t="s">
        <v>6881</v>
      </c>
      <c r="F1960" s="1">
        <v>43129</v>
      </c>
      <c r="G1960">
        <v>1</v>
      </c>
      <c r="H1960">
        <v>264158</v>
      </c>
      <c r="I1960">
        <v>1919</v>
      </c>
      <c r="J1960">
        <v>309</v>
      </c>
      <c r="K1960">
        <v>673</v>
      </c>
      <c r="L1960" t="b">
        <v>0</v>
      </c>
      <c r="M1960" t="b">
        <v>0</v>
      </c>
      <c r="N1960" t="b">
        <v>0</v>
      </c>
      <c r="O1960">
        <v>3</v>
      </c>
      <c r="P1960">
        <v>3</v>
      </c>
      <c r="Q1960" s="2">
        <v>0.01</v>
      </c>
      <c r="R1960" s="2">
        <v>0</v>
      </c>
      <c r="S1960" s="2">
        <v>0</v>
      </c>
      <c r="T1960">
        <f t="shared" si="120"/>
        <v>0.4</v>
      </c>
      <c r="U1960">
        <f t="shared" si="121"/>
        <v>2.4000000000000004</v>
      </c>
      <c r="V1960">
        <f t="shared" si="122"/>
        <v>0.23207900000000001</v>
      </c>
      <c r="W1960">
        <f t="shared" si="123"/>
        <v>0.8412276500000001</v>
      </c>
    </row>
    <row r="1961" spans="1:23" x14ac:dyDescent="0.25">
      <c r="A1961" t="s">
        <v>6882</v>
      </c>
      <c r="B1961" s="1">
        <v>43265</v>
      </c>
      <c r="C1961" t="s">
        <v>6883</v>
      </c>
      <c r="D1961" t="s">
        <v>6884</v>
      </c>
      <c r="E1961" t="s">
        <v>6885</v>
      </c>
      <c r="F1961" s="1">
        <v>43249</v>
      </c>
      <c r="G1961">
        <v>1</v>
      </c>
      <c r="H1961">
        <v>4682557</v>
      </c>
      <c r="I1961">
        <v>115240</v>
      </c>
      <c r="J1961">
        <v>5069</v>
      </c>
      <c r="K1961">
        <v>9170</v>
      </c>
      <c r="L1961" t="b">
        <v>0</v>
      </c>
      <c r="M1961" t="b">
        <v>0</v>
      </c>
      <c r="N1961" t="b">
        <v>0</v>
      </c>
      <c r="O1961">
        <v>16</v>
      </c>
      <c r="P1961">
        <v>16</v>
      </c>
      <c r="Q1961" s="2">
        <v>0.02</v>
      </c>
      <c r="R1961" s="2">
        <v>0</v>
      </c>
      <c r="S1961" s="2">
        <v>0</v>
      </c>
      <c r="T1961">
        <f t="shared" si="120"/>
        <v>0.4</v>
      </c>
      <c r="U1961">
        <f t="shared" si="121"/>
        <v>12.8</v>
      </c>
      <c r="V1961">
        <f t="shared" si="122"/>
        <v>2.5412785000000002</v>
      </c>
      <c r="W1961">
        <f t="shared" si="123"/>
        <v>4.2494474750000002</v>
      </c>
    </row>
    <row r="1962" spans="1:23" x14ac:dyDescent="0.25">
      <c r="A1962" t="s">
        <v>6886</v>
      </c>
      <c r="B1962" s="1">
        <v>43055</v>
      </c>
      <c r="C1962" t="s">
        <v>6887</v>
      </c>
      <c r="D1962" t="s">
        <v>6888</v>
      </c>
      <c r="E1962" t="s">
        <v>6889</v>
      </c>
      <c r="F1962" s="1">
        <v>43049</v>
      </c>
      <c r="G1962">
        <v>1</v>
      </c>
      <c r="H1962">
        <v>226659</v>
      </c>
      <c r="I1962">
        <v>9725</v>
      </c>
      <c r="J1962">
        <v>400</v>
      </c>
      <c r="K1962">
        <v>1027</v>
      </c>
      <c r="L1962" t="b">
        <v>0</v>
      </c>
      <c r="M1962" t="b">
        <v>0</v>
      </c>
      <c r="N1962" t="b">
        <v>0</v>
      </c>
      <c r="O1962">
        <v>6</v>
      </c>
      <c r="P1962">
        <v>3</v>
      </c>
      <c r="Q1962" s="2">
        <v>0.04</v>
      </c>
      <c r="R1962" s="2">
        <v>0</v>
      </c>
      <c r="S1962" s="2">
        <v>0</v>
      </c>
      <c r="T1962">
        <f t="shared" si="120"/>
        <v>0.4</v>
      </c>
      <c r="U1962">
        <f t="shared" si="121"/>
        <v>1.8000000000000003</v>
      </c>
      <c r="V1962">
        <f t="shared" si="122"/>
        <v>0.51332949999999999</v>
      </c>
      <c r="W1962">
        <f t="shared" si="123"/>
        <v>0.78966532500000008</v>
      </c>
    </row>
    <row r="1963" spans="1:23" x14ac:dyDescent="0.25">
      <c r="A1963" t="s">
        <v>6890</v>
      </c>
      <c r="B1963" s="1">
        <v>43113</v>
      </c>
      <c r="C1963" t="s">
        <v>6891</v>
      </c>
      <c r="D1963" t="s">
        <v>5826</v>
      </c>
      <c r="E1963" t="s">
        <v>6892</v>
      </c>
      <c r="F1963" s="1">
        <v>43108</v>
      </c>
      <c r="G1963">
        <v>1</v>
      </c>
      <c r="H1963">
        <v>243232</v>
      </c>
      <c r="I1963">
        <v>9530</v>
      </c>
      <c r="J1963">
        <v>203</v>
      </c>
      <c r="K1963">
        <v>953</v>
      </c>
      <c r="L1963" t="b">
        <v>0</v>
      </c>
      <c r="M1963" t="b">
        <v>0</v>
      </c>
      <c r="N1963" t="b">
        <v>0</v>
      </c>
      <c r="O1963">
        <v>5</v>
      </c>
      <c r="P1963">
        <v>2</v>
      </c>
      <c r="Q1963" s="2">
        <v>0.04</v>
      </c>
      <c r="R1963" s="2">
        <v>0</v>
      </c>
      <c r="S1963" s="2">
        <v>0</v>
      </c>
      <c r="T1963">
        <f t="shared" si="120"/>
        <v>0.4</v>
      </c>
      <c r="U1963">
        <f t="shared" si="121"/>
        <v>1</v>
      </c>
      <c r="V1963">
        <f t="shared" si="122"/>
        <v>0.52161599999999997</v>
      </c>
      <c r="W1963">
        <f t="shared" si="123"/>
        <v>0.59256560000000003</v>
      </c>
    </row>
    <row r="1964" spans="1:23" x14ac:dyDescent="0.25">
      <c r="A1964" t="s">
        <v>6893</v>
      </c>
      <c r="B1964" s="1">
        <v>43247</v>
      </c>
      <c r="C1964" t="s">
        <v>6894</v>
      </c>
      <c r="D1964" t="s">
        <v>6688</v>
      </c>
      <c r="E1964" t="s">
        <v>6895</v>
      </c>
      <c r="F1964" s="1">
        <v>43239</v>
      </c>
      <c r="G1964">
        <v>1</v>
      </c>
      <c r="H1964">
        <v>1769069</v>
      </c>
      <c r="I1964">
        <v>33798</v>
      </c>
      <c r="J1964">
        <v>1154</v>
      </c>
      <c r="K1964">
        <v>860</v>
      </c>
      <c r="L1964" t="b">
        <v>0</v>
      </c>
      <c r="M1964" t="b">
        <v>0</v>
      </c>
      <c r="N1964" t="b">
        <v>0</v>
      </c>
      <c r="O1964">
        <v>8</v>
      </c>
      <c r="P1964">
        <v>5</v>
      </c>
      <c r="Q1964" s="2">
        <v>0.02</v>
      </c>
      <c r="R1964" s="2">
        <v>0</v>
      </c>
      <c r="S1964" s="2">
        <v>0</v>
      </c>
      <c r="T1964">
        <f t="shared" si="120"/>
        <v>0.4</v>
      </c>
      <c r="U1964">
        <f t="shared" si="121"/>
        <v>3.4</v>
      </c>
      <c r="V1964">
        <f t="shared" si="122"/>
        <v>1.0845345</v>
      </c>
      <c r="W1964">
        <f t="shared" si="123"/>
        <v>1.3895870749999999</v>
      </c>
    </row>
    <row r="1965" spans="1:23" x14ac:dyDescent="0.25">
      <c r="A1965" t="s">
        <v>6896</v>
      </c>
      <c r="B1965" s="1">
        <v>43179</v>
      </c>
      <c r="C1965" t="s">
        <v>6897</v>
      </c>
      <c r="D1965" t="s">
        <v>674</v>
      </c>
      <c r="E1965" t="s">
        <v>6898</v>
      </c>
      <c r="F1965" s="1">
        <v>43166</v>
      </c>
      <c r="G1965">
        <v>1</v>
      </c>
      <c r="H1965">
        <v>3845880</v>
      </c>
      <c r="I1965">
        <v>4926</v>
      </c>
      <c r="J1965">
        <v>322</v>
      </c>
      <c r="K1965">
        <v>512</v>
      </c>
      <c r="L1965" t="b">
        <v>0</v>
      </c>
      <c r="M1965" t="b">
        <v>0</v>
      </c>
      <c r="N1965" t="b">
        <v>0</v>
      </c>
      <c r="O1965">
        <v>13</v>
      </c>
      <c r="P1965">
        <v>13</v>
      </c>
      <c r="Q1965" s="2">
        <v>0</v>
      </c>
      <c r="R1965" s="2">
        <v>0</v>
      </c>
      <c r="S1965" s="2">
        <v>0</v>
      </c>
      <c r="T1965">
        <f t="shared" si="120"/>
        <v>0.4</v>
      </c>
      <c r="U1965">
        <f t="shared" si="121"/>
        <v>10.4</v>
      </c>
      <c r="V1965">
        <f t="shared" si="122"/>
        <v>1.9229399999999999</v>
      </c>
      <c r="W1965">
        <f t="shared" si="123"/>
        <v>3.4330290000000003</v>
      </c>
    </row>
    <row r="1966" spans="1:23" x14ac:dyDescent="0.25">
      <c r="A1966" t="s">
        <v>6899</v>
      </c>
      <c r="B1966" s="1">
        <v>43073</v>
      </c>
      <c r="C1966" t="s">
        <v>6900</v>
      </c>
      <c r="D1966" t="s">
        <v>3010</v>
      </c>
      <c r="E1966" t="s">
        <v>6901</v>
      </c>
      <c r="F1966" s="1">
        <v>43066</v>
      </c>
      <c r="G1966">
        <v>1</v>
      </c>
      <c r="H1966">
        <v>478259</v>
      </c>
      <c r="I1966">
        <v>27027</v>
      </c>
      <c r="J1966">
        <v>531</v>
      </c>
      <c r="K1966">
        <v>10424</v>
      </c>
      <c r="L1966" t="b">
        <v>0</v>
      </c>
      <c r="M1966" t="b">
        <v>0</v>
      </c>
      <c r="N1966" t="b">
        <v>0</v>
      </c>
      <c r="O1966">
        <v>7</v>
      </c>
      <c r="P1966">
        <v>6</v>
      </c>
      <c r="Q1966" s="2">
        <v>0.06</v>
      </c>
      <c r="R1966" s="2">
        <v>0</v>
      </c>
      <c r="S1966" s="2">
        <v>0.02</v>
      </c>
      <c r="T1966">
        <f t="shared" si="120"/>
        <v>0.4</v>
      </c>
      <c r="U1966">
        <f t="shared" si="121"/>
        <v>4.6000000000000005</v>
      </c>
      <c r="V1966">
        <f t="shared" si="122"/>
        <v>1.3391294999999999</v>
      </c>
      <c r="W1966">
        <f t="shared" si="123"/>
        <v>1.7786953249999999</v>
      </c>
    </row>
    <row r="1967" spans="1:23" x14ac:dyDescent="0.25">
      <c r="A1967" t="s">
        <v>6902</v>
      </c>
      <c r="B1967" s="1">
        <v>43072</v>
      </c>
      <c r="C1967" t="s">
        <v>6903</v>
      </c>
      <c r="D1967" t="s">
        <v>403</v>
      </c>
      <c r="E1967" t="s">
        <v>6904</v>
      </c>
      <c r="F1967" s="1">
        <v>43070</v>
      </c>
      <c r="G1967">
        <v>1</v>
      </c>
      <c r="H1967">
        <v>413615</v>
      </c>
      <c r="I1967">
        <v>6413</v>
      </c>
      <c r="J1967">
        <v>104</v>
      </c>
      <c r="K1967">
        <v>586</v>
      </c>
      <c r="L1967" t="b">
        <v>0</v>
      </c>
      <c r="M1967" t="b">
        <v>0</v>
      </c>
      <c r="N1967" t="b">
        <v>0</v>
      </c>
      <c r="O1967">
        <v>2</v>
      </c>
      <c r="P1967">
        <v>2</v>
      </c>
      <c r="Q1967" s="2">
        <v>0.02</v>
      </c>
      <c r="R1967" s="2">
        <v>0</v>
      </c>
      <c r="S1967" s="2">
        <v>0</v>
      </c>
      <c r="T1967">
        <f t="shared" si="120"/>
        <v>0.4</v>
      </c>
      <c r="U1967">
        <f t="shared" si="121"/>
        <v>1.6</v>
      </c>
      <c r="V1967">
        <f t="shared" si="122"/>
        <v>0.40680749999999999</v>
      </c>
      <c r="W1967">
        <f t="shared" si="123"/>
        <v>0.70238262500000004</v>
      </c>
    </row>
    <row r="1968" spans="1:23" x14ac:dyDescent="0.25">
      <c r="A1968" t="s">
        <v>6905</v>
      </c>
      <c r="B1968" s="1">
        <v>43265</v>
      </c>
      <c r="C1968" t="s">
        <v>6906</v>
      </c>
      <c r="D1968" t="s">
        <v>6907</v>
      </c>
      <c r="E1968" t="s">
        <v>6908</v>
      </c>
      <c r="F1968" s="1">
        <v>43251</v>
      </c>
      <c r="G1968">
        <v>1</v>
      </c>
      <c r="H1968">
        <v>25016614</v>
      </c>
      <c r="I1968">
        <v>911150</v>
      </c>
      <c r="J1968">
        <v>30130</v>
      </c>
      <c r="K1968">
        <v>78492</v>
      </c>
      <c r="L1968" t="b">
        <v>0</v>
      </c>
      <c r="M1968" t="b">
        <v>0</v>
      </c>
      <c r="N1968" t="b">
        <v>0</v>
      </c>
      <c r="O1968">
        <v>14</v>
      </c>
      <c r="P1968">
        <v>14</v>
      </c>
      <c r="Q1968" s="2">
        <v>0.04</v>
      </c>
      <c r="R1968" s="2">
        <v>0</v>
      </c>
      <c r="S1968" s="2">
        <v>0</v>
      </c>
      <c r="T1968">
        <f t="shared" si="120"/>
        <v>0.4</v>
      </c>
      <c r="U1968">
        <f t="shared" si="121"/>
        <v>11.200000000000001</v>
      </c>
      <c r="V1968">
        <f t="shared" si="122"/>
        <v>12.908307000000001</v>
      </c>
      <c r="W1968">
        <f t="shared" si="123"/>
        <v>7.47790745</v>
      </c>
    </row>
    <row r="1969" spans="1:23" x14ac:dyDescent="0.25">
      <c r="A1969" t="s">
        <v>6909</v>
      </c>
      <c r="B1969" s="1">
        <v>43101</v>
      </c>
      <c r="C1969" t="s">
        <v>6910</v>
      </c>
      <c r="D1969" t="s">
        <v>6911</v>
      </c>
      <c r="E1969" t="s">
        <v>6912</v>
      </c>
      <c r="F1969" s="1">
        <v>43089</v>
      </c>
      <c r="G1969">
        <v>1</v>
      </c>
      <c r="H1969">
        <v>2910609</v>
      </c>
      <c r="I1969">
        <v>173772</v>
      </c>
      <c r="J1969">
        <v>9109</v>
      </c>
      <c r="K1969">
        <v>60</v>
      </c>
      <c r="L1969" t="b">
        <v>0</v>
      </c>
      <c r="M1969" t="b">
        <v>0</v>
      </c>
      <c r="N1969" t="b">
        <v>0</v>
      </c>
      <c r="O1969">
        <v>12</v>
      </c>
      <c r="P1969">
        <v>13</v>
      </c>
      <c r="Q1969" s="2">
        <v>0.06</v>
      </c>
      <c r="R1969" s="2">
        <v>0</v>
      </c>
      <c r="S1969" s="2">
        <v>0</v>
      </c>
      <c r="T1969">
        <f t="shared" si="120"/>
        <v>0.4</v>
      </c>
      <c r="U1969">
        <f t="shared" si="121"/>
        <v>10.6</v>
      </c>
      <c r="V1969">
        <f t="shared" si="122"/>
        <v>2.0553045000000001</v>
      </c>
      <c r="W1969">
        <f t="shared" si="123"/>
        <v>3.529356575</v>
      </c>
    </row>
    <row r="1970" spans="1:23" x14ac:dyDescent="0.25">
      <c r="A1970" t="s">
        <v>6913</v>
      </c>
      <c r="B1970" s="1">
        <v>43164</v>
      </c>
      <c r="C1970" t="s">
        <v>6914</v>
      </c>
      <c r="D1970" t="s">
        <v>1062</v>
      </c>
      <c r="E1970" t="s">
        <v>6915</v>
      </c>
      <c r="F1970" s="1">
        <v>43153</v>
      </c>
      <c r="G1970">
        <v>1</v>
      </c>
      <c r="H1970">
        <v>575264</v>
      </c>
      <c r="I1970">
        <v>21432</v>
      </c>
      <c r="J1970">
        <v>278</v>
      </c>
      <c r="K1970">
        <v>889</v>
      </c>
      <c r="L1970" t="b">
        <v>0</v>
      </c>
      <c r="M1970" t="b">
        <v>0</v>
      </c>
      <c r="N1970" t="b">
        <v>0</v>
      </c>
      <c r="O1970">
        <v>11</v>
      </c>
      <c r="P1970">
        <v>10</v>
      </c>
      <c r="Q1970" s="2">
        <v>0.04</v>
      </c>
      <c r="R1970" s="2">
        <v>0</v>
      </c>
      <c r="S1970" s="2">
        <v>0</v>
      </c>
      <c r="T1970">
        <f t="shared" si="120"/>
        <v>0.4</v>
      </c>
      <c r="U1970">
        <f t="shared" si="121"/>
        <v>7.8</v>
      </c>
      <c r="V1970">
        <f t="shared" si="122"/>
        <v>0.68763200000000002</v>
      </c>
      <c r="W1970">
        <f t="shared" si="123"/>
        <v>2.3506711999999998</v>
      </c>
    </row>
    <row r="1971" spans="1:23" x14ac:dyDescent="0.25">
      <c r="A1971" t="s">
        <v>20749</v>
      </c>
      <c r="B1971" s="1">
        <v>43078</v>
      </c>
      <c r="C1971" t="s">
        <v>20750</v>
      </c>
      <c r="D1971" t="s">
        <v>20751</v>
      </c>
      <c r="E1971" t="s">
        <v>20752</v>
      </c>
      <c r="F1971" s="1">
        <v>43072</v>
      </c>
      <c r="G1971">
        <v>1</v>
      </c>
      <c r="H1971">
        <v>4695293</v>
      </c>
      <c r="I1971">
        <v>158565</v>
      </c>
      <c r="J1971">
        <v>3417</v>
      </c>
      <c r="K1971">
        <v>0</v>
      </c>
      <c r="L1971" t="b">
        <v>1</v>
      </c>
      <c r="M1971" t="b">
        <v>0</v>
      </c>
      <c r="N1971" t="b">
        <v>0</v>
      </c>
      <c r="O1971">
        <v>6</v>
      </c>
      <c r="P1971">
        <v>6</v>
      </c>
      <c r="Q1971" s="2">
        <v>0.03</v>
      </c>
      <c r="R1971" s="2">
        <v>0</v>
      </c>
      <c r="S1971" s="2">
        <v>0</v>
      </c>
      <c r="T1971">
        <f t="shared" si="120"/>
        <v>0.4</v>
      </c>
      <c r="U1971">
        <f t="shared" si="121"/>
        <v>4.8000000000000007</v>
      </c>
      <c r="V1971">
        <f t="shared" si="122"/>
        <v>2.6476464999999996</v>
      </c>
      <c r="W1971">
        <f t="shared" si="123"/>
        <v>2.286676275</v>
      </c>
    </row>
    <row r="1972" spans="1:23" x14ac:dyDescent="0.25">
      <c r="A1972" t="s">
        <v>6916</v>
      </c>
      <c r="B1972" s="1">
        <v>43152</v>
      </c>
      <c r="C1972" t="s">
        <v>6917</v>
      </c>
      <c r="D1972" t="s">
        <v>1616</v>
      </c>
      <c r="E1972" t="s">
        <v>6918</v>
      </c>
      <c r="F1972" s="1">
        <v>43148</v>
      </c>
      <c r="G1972">
        <v>1</v>
      </c>
      <c r="H1972">
        <v>1283991</v>
      </c>
      <c r="I1972">
        <v>11195</v>
      </c>
      <c r="J1972">
        <v>536</v>
      </c>
      <c r="K1972">
        <v>1796</v>
      </c>
      <c r="L1972" t="b">
        <v>0</v>
      </c>
      <c r="M1972" t="b">
        <v>0</v>
      </c>
      <c r="N1972" t="b">
        <v>0</v>
      </c>
      <c r="O1972">
        <v>4</v>
      </c>
      <c r="P1972">
        <v>3</v>
      </c>
      <c r="Q1972" s="2">
        <v>0.01</v>
      </c>
      <c r="R1972" s="2">
        <v>0</v>
      </c>
      <c r="S1972" s="2">
        <v>0</v>
      </c>
      <c r="T1972">
        <f t="shared" si="120"/>
        <v>0.4</v>
      </c>
      <c r="U1972">
        <f t="shared" si="121"/>
        <v>2.2000000000000002</v>
      </c>
      <c r="V1972">
        <f t="shared" si="122"/>
        <v>0.74199549999999992</v>
      </c>
      <c r="W1972">
        <f t="shared" si="123"/>
        <v>0.96969842500000003</v>
      </c>
    </row>
    <row r="1973" spans="1:23" x14ac:dyDescent="0.25">
      <c r="A1973" t="s">
        <v>6919</v>
      </c>
      <c r="B1973" s="1">
        <v>43255</v>
      </c>
      <c r="C1973" t="s">
        <v>6920</v>
      </c>
      <c r="D1973" t="s">
        <v>621</v>
      </c>
      <c r="E1973" t="s">
        <v>6921</v>
      </c>
      <c r="F1973" s="1">
        <v>43240</v>
      </c>
      <c r="G1973">
        <v>1</v>
      </c>
      <c r="H1973">
        <v>1122458</v>
      </c>
      <c r="I1973">
        <v>12280</v>
      </c>
      <c r="J1973">
        <v>2179</v>
      </c>
      <c r="K1973">
        <v>2921</v>
      </c>
      <c r="L1973" t="b">
        <v>0</v>
      </c>
      <c r="M1973" t="b">
        <v>0</v>
      </c>
      <c r="N1973" t="b">
        <v>0</v>
      </c>
      <c r="O1973">
        <v>15</v>
      </c>
      <c r="P1973">
        <v>15</v>
      </c>
      <c r="Q1973" s="2">
        <v>0.01</v>
      </c>
      <c r="R1973" s="2">
        <v>0</v>
      </c>
      <c r="S1973" s="2">
        <v>0</v>
      </c>
      <c r="T1973">
        <f t="shared" si="120"/>
        <v>0.4</v>
      </c>
      <c r="U1973">
        <f t="shared" si="121"/>
        <v>12</v>
      </c>
      <c r="V1973">
        <f t="shared" si="122"/>
        <v>0.66122899999999996</v>
      </c>
      <c r="W1973">
        <f t="shared" si="123"/>
        <v>3.3914301500000001</v>
      </c>
    </row>
    <row r="1974" spans="1:23" x14ac:dyDescent="0.25">
      <c r="A1974" t="s">
        <v>6922</v>
      </c>
      <c r="B1974" s="1">
        <v>43118</v>
      </c>
      <c r="C1974" t="s">
        <v>6923</v>
      </c>
      <c r="D1974" t="s">
        <v>3853</v>
      </c>
      <c r="E1974" t="s">
        <v>6924</v>
      </c>
      <c r="F1974" s="1">
        <v>43112</v>
      </c>
      <c r="G1974">
        <v>1</v>
      </c>
      <c r="H1974">
        <v>578611</v>
      </c>
      <c r="I1974">
        <v>34984</v>
      </c>
      <c r="J1974">
        <v>987</v>
      </c>
      <c r="K1974">
        <v>6459</v>
      </c>
      <c r="L1974" t="b">
        <v>0</v>
      </c>
      <c r="M1974" t="b">
        <v>0</v>
      </c>
      <c r="N1974" t="b">
        <v>0</v>
      </c>
      <c r="O1974">
        <v>6</v>
      </c>
      <c r="P1974">
        <v>6</v>
      </c>
      <c r="Q1974" s="2">
        <v>0.06</v>
      </c>
      <c r="R1974" s="2">
        <v>0</v>
      </c>
      <c r="S1974" s="2">
        <v>0.01</v>
      </c>
      <c r="T1974">
        <f t="shared" si="120"/>
        <v>0.4</v>
      </c>
      <c r="U1974">
        <f t="shared" si="121"/>
        <v>4.8000000000000007</v>
      </c>
      <c r="V1974">
        <f t="shared" si="122"/>
        <v>1.1393054999999999</v>
      </c>
      <c r="W1974">
        <f t="shared" si="123"/>
        <v>1.7587569250000001</v>
      </c>
    </row>
    <row r="1975" spans="1:23" x14ac:dyDescent="0.25">
      <c r="A1975" t="s">
        <v>6925</v>
      </c>
      <c r="B1975" s="1">
        <v>43133</v>
      </c>
      <c r="C1975" t="s">
        <v>6926</v>
      </c>
      <c r="D1975" t="s">
        <v>2675</v>
      </c>
      <c r="E1975" t="s">
        <v>6927</v>
      </c>
      <c r="F1975" s="1">
        <v>43130</v>
      </c>
      <c r="G1975">
        <v>1</v>
      </c>
      <c r="H1975">
        <v>430321</v>
      </c>
      <c r="I1975">
        <v>7699</v>
      </c>
      <c r="J1975">
        <v>1169</v>
      </c>
      <c r="K1975">
        <v>1912</v>
      </c>
      <c r="L1975" t="b">
        <v>0</v>
      </c>
      <c r="M1975" t="b">
        <v>0</v>
      </c>
      <c r="N1975" t="b">
        <v>0</v>
      </c>
      <c r="O1975">
        <v>3</v>
      </c>
      <c r="P1975">
        <v>1</v>
      </c>
      <c r="Q1975" s="2">
        <v>0.02</v>
      </c>
      <c r="R1975" s="2">
        <v>0</v>
      </c>
      <c r="S1975" s="2">
        <v>0</v>
      </c>
      <c r="T1975">
        <f t="shared" si="120"/>
        <v>0.4</v>
      </c>
      <c r="U1975">
        <f t="shared" si="121"/>
        <v>0.4</v>
      </c>
      <c r="V1975">
        <f t="shared" si="122"/>
        <v>0.41516049999999999</v>
      </c>
      <c r="W1975">
        <f t="shared" si="123"/>
        <v>0.40530617499999999</v>
      </c>
    </row>
    <row r="1976" spans="1:23" x14ac:dyDescent="0.25">
      <c r="A1976" t="s">
        <v>6928</v>
      </c>
      <c r="B1976" s="1">
        <v>43128</v>
      </c>
      <c r="C1976" t="s">
        <v>6929</v>
      </c>
      <c r="D1976" t="s">
        <v>6930</v>
      </c>
      <c r="E1976" t="s">
        <v>6931</v>
      </c>
      <c r="F1976" s="1">
        <v>43122</v>
      </c>
      <c r="G1976">
        <v>1</v>
      </c>
      <c r="H1976">
        <v>9762</v>
      </c>
      <c r="I1976">
        <v>14</v>
      </c>
      <c r="J1976">
        <v>47</v>
      </c>
      <c r="K1976">
        <v>32</v>
      </c>
      <c r="L1976" t="b">
        <v>0</v>
      </c>
      <c r="M1976" t="b">
        <v>0</v>
      </c>
      <c r="N1976" t="b">
        <v>0</v>
      </c>
      <c r="O1976">
        <v>6</v>
      </c>
      <c r="P1976">
        <v>5</v>
      </c>
      <c r="Q1976" s="2">
        <v>0</v>
      </c>
      <c r="R1976" s="2">
        <v>0</v>
      </c>
      <c r="S1976" s="2">
        <v>0</v>
      </c>
      <c r="T1976">
        <f t="shared" si="120"/>
        <v>0.4</v>
      </c>
      <c r="U1976">
        <f t="shared" si="121"/>
        <v>3.8</v>
      </c>
      <c r="V1976">
        <f t="shared" si="122"/>
        <v>4.8809999999999999E-3</v>
      </c>
      <c r="W1976">
        <f t="shared" si="123"/>
        <v>1.1117083499999998</v>
      </c>
    </row>
    <row r="1977" spans="1:23" x14ac:dyDescent="0.25">
      <c r="A1977" t="s">
        <v>6932</v>
      </c>
      <c r="B1977" s="1">
        <v>43124</v>
      </c>
      <c r="C1977" t="s">
        <v>6933</v>
      </c>
      <c r="D1977" t="s">
        <v>6934</v>
      </c>
      <c r="E1977" t="s">
        <v>6935</v>
      </c>
      <c r="F1977" s="1">
        <v>43118</v>
      </c>
      <c r="G1977">
        <v>1</v>
      </c>
      <c r="H1977">
        <v>377621</v>
      </c>
      <c r="I1977">
        <v>5168</v>
      </c>
      <c r="J1977">
        <v>507</v>
      </c>
      <c r="K1977">
        <v>679</v>
      </c>
      <c r="L1977" t="b">
        <v>0</v>
      </c>
      <c r="M1977" t="b">
        <v>0</v>
      </c>
      <c r="N1977" t="b">
        <v>0</v>
      </c>
      <c r="O1977">
        <v>6</v>
      </c>
      <c r="P1977">
        <v>6</v>
      </c>
      <c r="Q1977" s="2">
        <v>0.01</v>
      </c>
      <c r="R1977" s="2">
        <v>0</v>
      </c>
      <c r="S1977" s="2">
        <v>0</v>
      </c>
      <c r="T1977">
        <f t="shared" si="120"/>
        <v>0.4</v>
      </c>
      <c r="U1977">
        <f t="shared" si="121"/>
        <v>4.8000000000000007</v>
      </c>
      <c r="V1977">
        <f t="shared" si="122"/>
        <v>0.28881049999999997</v>
      </c>
      <c r="W1977">
        <f t="shared" si="123"/>
        <v>1.4610836750000002</v>
      </c>
    </row>
    <row r="1978" spans="1:23" x14ac:dyDescent="0.25">
      <c r="A1978" t="s">
        <v>6936</v>
      </c>
      <c r="B1978" s="1">
        <v>43242</v>
      </c>
      <c r="C1978" t="s">
        <v>6937</v>
      </c>
      <c r="D1978" t="s">
        <v>601</v>
      </c>
      <c r="E1978" t="s">
        <v>6938</v>
      </c>
      <c r="F1978" s="1">
        <v>43238</v>
      </c>
      <c r="G1978">
        <v>1</v>
      </c>
      <c r="H1978">
        <v>806607</v>
      </c>
      <c r="I1978">
        <v>12506</v>
      </c>
      <c r="J1978">
        <v>430</v>
      </c>
      <c r="K1978">
        <v>496</v>
      </c>
      <c r="L1978" t="b">
        <v>0</v>
      </c>
      <c r="M1978" t="b">
        <v>0</v>
      </c>
      <c r="N1978" t="b">
        <v>0</v>
      </c>
      <c r="O1978">
        <v>4</v>
      </c>
      <c r="P1978">
        <v>3</v>
      </c>
      <c r="Q1978" s="2">
        <v>0.02</v>
      </c>
      <c r="R1978" s="2">
        <v>0</v>
      </c>
      <c r="S1978" s="2">
        <v>0</v>
      </c>
      <c r="T1978">
        <f t="shared" si="120"/>
        <v>0.4</v>
      </c>
      <c r="U1978">
        <f t="shared" si="121"/>
        <v>2.2000000000000002</v>
      </c>
      <c r="V1978">
        <f t="shared" si="122"/>
        <v>0.60330349999999999</v>
      </c>
      <c r="W1978">
        <f t="shared" si="123"/>
        <v>0.92115622500000005</v>
      </c>
    </row>
    <row r="1979" spans="1:23" x14ac:dyDescent="0.25">
      <c r="A1979" t="s">
        <v>6939</v>
      </c>
      <c r="B1979" s="1">
        <v>43187</v>
      </c>
      <c r="C1979" t="s">
        <v>6940</v>
      </c>
      <c r="D1979" t="s">
        <v>1243</v>
      </c>
      <c r="E1979" t="s">
        <v>6941</v>
      </c>
      <c r="F1979" s="1">
        <v>43185</v>
      </c>
      <c r="G1979">
        <v>1</v>
      </c>
      <c r="H1979">
        <v>1249005</v>
      </c>
      <c r="I1979">
        <v>84753</v>
      </c>
      <c r="J1979">
        <v>1169</v>
      </c>
      <c r="K1979">
        <v>6397</v>
      </c>
      <c r="L1979" t="b">
        <v>0</v>
      </c>
      <c r="M1979" t="b">
        <v>0</v>
      </c>
      <c r="N1979" t="b">
        <v>0</v>
      </c>
      <c r="O1979">
        <v>2</v>
      </c>
      <c r="P1979">
        <v>2</v>
      </c>
      <c r="Q1979" s="2">
        <v>7.0000000000000007E-2</v>
      </c>
      <c r="R1979" s="2">
        <v>0</v>
      </c>
      <c r="S1979" s="2">
        <v>0.01</v>
      </c>
      <c r="T1979">
        <f t="shared" si="120"/>
        <v>0.4</v>
      </c>
      <c r="U1979">
        <f t="shared" si="121"/>
        <v>1.6</v>
      </c>
      <c r="V1979">
        <f t="shared" si="122"/>
        <v>1.5745024999999999</v>
      </c>
      <c r="W1979">
        <f t="shared" si="123"/>
        <v>1.111075875</v>
      </c>
    </row>
    <row r="1980" spans="1:23" x14ac:dyDescent="0.25">
      <c r="A1980" t="s">
        <v>6942</v>
      </c>
      <c r="B1980" s="1">
        <v>43092</v>
      </c>
      <c r="C1980" t="s">
        <v>6943</v>
      </c>
      <c r="D1980" t="s">
        <v>6944</v>
      </c>
      <c r="E1980" t="s">
        <v>6945</v>
      </c>
      <c r="F1980" s="1">
        <v>43088</v>
      </c>
      <c r="G1980">
        <v>1</v>
      </c>
      <c r="H1980">
        <v>26379</v>
      </c>
      <c r="I1980">
        <v>199</v>
      </c>
      <c r="J1980">
        <v>6</v>
      </c>
      <c r="K1980">
        <v>15</v>
      </c>
      <c r="L1980" t="b">
        <v>0</v>
      </c>
      <c r="M1980" t="b">
        <v>0</v>
      </c>
      <c r="N1980" t="b">
        <v>0</v>
      </c>
      <c r="O1980">
        <v>4</v>
      </c>
      <c r="P1980">
        <v>3</v>
      </c>
      <c r="Q1980" s="2">
        <v>0.01</v>
      </c>
      <c r="R1980" s="2">
        <v>0</v>
      </c>
      <c r="S1980" s="2">
        <v>0</v>
      </c>
      <c r="T1980">
        <f t="shared" si="120"/>
        <v>0.4</v>
      </c>
      <c r="U1980">
        <f t="shared" si="121"/>
        <v>2.2000000000000002</v>
      </c>
      <c r="V1980">
        <f t="shared" si="122"/>
        <v>0.1131895</v>
      </c>
      <c r="W1980">
        <f t="shared" si="123"/>
        <v>0.74961632500000008</v>
      </c>
    </row>
    <row r="1981" spans="1:23" x14ac:dyDescent="0.25">
      <c r="A1981" t="s">
        <v>6946</v>
      </c>
      <c r="B1981" s="1">
        <v>43076</v>
      </c>
      <c r="C1981" t="s">
        <v>6947</v>
      </c>
      <c r="D1981" t="s">
        <v>6948</v>
      </c>
      <c r="E1981" t="s">
        <v>6949</v>
      </c>
      <c r="F1981" s="1">
        <v>43070</v>
      </c>
      <c r="G1981">
        <v>1</v>
      </c>
      <c r="H1981">
        <v>25145</v>
      </c>
      <c r="I1981">
        <v>1367</v>
      </c>
      <c r="J1981">
        <v>10</v>
      </c>
      <c r="K1981">
        <v>135</v>
      </c>
      <c r="L1981" t="b">
        <v>0</v>
      </c>
      <c r="M1981" t="b">
        <v>0</v>
      </c>
      <c r="N1981" t="b">
        <v>0</v>
      </c>
      <c r="O1981">
        <v>6</v>
      </c>
      <c r="P1981">
        <v>6</v>
      </c>
      <c r="Q1981" s="2">
        <v>0.05</v>
      </c>
      <c r="R1981" s="2">
        <v>0</v>
      </c>
      <c r="S1981" s="2">
        <v>0.01</v>
      </c>
      <c r="T1981">
        <f t="shared" si="120"/>
        <v>0.4</v>
      </c>
      <c r="U1981">
        <f t="shared" si="121"/>
        <v>4.8000000000000007</v>
      </c>
      <c r="V1981">
        <f t="shared" si="122"/>
        <v>0.7625725000000001</v>
      </c>
      <c r="W1981">
        <f t="shared" si="123"/>
        <v>1.6269003750000004</v>
      </c>
    </row>
    <row r="1982" spans="1:23" x14ac:dyDescent="0.25">
      <c r="A1982" t="s">
        <v>6950</v>
      </c>
      <c r="B1982" s="1">
        <v>43125</v>
      </c>
      <c r="C1982" t="s">
        <v>6951</v>
      </c>
      <c r="D1982" t="s">
        <v>182</v>
      </c>
      <c r="E1982" t="s">
        <v>6952</v>
      </c>
      <c r="F1982" s="1">
        <v>43117</v>
      </c>
      <c r="G1982">
        <v>1</v>
      </c>
      <c r="H1982">
        <v>16219716</v>
      </c>
      <c r="I1982">
        <v>559289</v>
      </c>
      <c r="J1982">
        <v>18294</v>
      </c>
      <c r="K1982">
        <v>28940</v>
      </c>
      <c r="L1982" t="b">
        <v>0</v>
      </c>
      <c r="M1982" t="b">
        <v>0</v>
      </c>
      <c r="N1982" t="b">
        <v>0</v>
      </c>
      <c r="O1982">
        <v>8</v>
      </c>
      <c r="P1982">
        <v>8</v>
      </c>
      <c r="Q1982" s="2">
        <v>0.03</v>
      </c>
      <c r="R1982" s="2">
        <v>0</v>
      </c>
      <c r="S1982" s="2">
        <v>0</v>
      </c>
      <c r="T1982">
        <f t="shared" si="120"/>
        <v>0.4</v>
      </c>
      <c r="U1982">
        <f t="shared" si="121"/>
        <v>6.4</v>
      </c>
      <c r="V1982">
        <f t="shared" si="122"/>
        <v>8.4098579999999998</v>
      </c>
      <c r="W1982">
        <f t="shared" si="123"/>
        <v>4.7034503000000001</v>
      </c>
    </row>
    <row r="1983" spans="1:23" x14ac:dyDescent="0.25">
      <c r="A1983" t="s">
        <v>6953</v>
      </c>
      <c r="B1983" s="1">
        <v>43106</v>
      </c>
      <c r="C1983" t="s">
        <v>6954</v>
      </c>
      <c r="D1983" t="s">
        <v>6955</v>
      </c>
      <c r="E1983" t="s">
        <v>6956</v>
      </c>
      <c r="F1983" s="1">
        <v>43098</v>
      </c>
      <c r="G1983">
        <v>1</v>
      </c>
      <c r="H1983">
        <v>215603</v>
      </c>
      <c r="I1983">
        <v>1051</v>
      </c>
      <c r="J1983">
        <v>339</v>
      </c>
      <c r="K1983">
        <v>907</v>
      </c>
      <c r="L1983" t="b">
        <v>0</v>
      </c>
      <c r="M1983" t="b">
        <v>0</v>
      </c>
      <c r="N1983" t="b">
        <v>0</v>
      </c>
      <c r="O1983">
        <v>8</v>
      </c>
      <c r="P1983">
        <v>8</v>
      </c>
      <c r="Q1983" s="2">
        <v>0</v>
      </c>
      <c r="R1983" s="2">
        <v>0</v>
      </c>
      <c r="S1983" s="2">
        <v>0</v>
      </c>
      <c r="T1983">
        <f t="shared" si="120"/>
        <v>0.4</v>
      </c>
      <c r="U1983">
        <f t="shared" si="121"/>
        <v>6.4</v>
      </c>
      <c r="V1983">
        <f t="shared" si="122"/>
        <v>0.10780149999999999</v>
      </c>
      <c r="W1983">
        <f t="shared" si="123"/>
        <v>1.7977305250000002</v>
      </c>
    </row>
    <row r="1984" spans="1:23" x14ac:dyDescent="0.25">
      <c r="A1984" t="s">
        <v>6957</v>
      </c>
      <c r="B1984" s="1">
        <v>43119</v>
      </c>
      <c r="C1984" t="s">
        <v>6958</v>
      </c>
      <c r="D1984" t="s">
        <v>6959</v>
      </c>
      <c r="E1984" t="s">
        <v>6960</v>
      </c>
      <c r="F1984" s="1">
        <v>42733</v>
      </c>
      <c r="G1984">
        <v>1</v>
      </c>
      <c r="H1984">
        <v>5817</v>
      </c>
      <c r="I1984">
        <v>22</v>
      </c>
      <c r="J1984">
        <v>0</v>
      </c>
      <c r="K1984">
        <v>1</v>
      </c>
      <c r="L1984" t="b">
        <v>0</v>
      </c>
      <c r="M1984" t="b">
        <v>0</v>
      </c>
      <c r="N1984" t="b">
        <v>0</v>
      </c>
      <c r="O1984">
        <v>386</v>
      </c>
      <c r="P1984">
        <v>2</v>
      </c>
      <c r="Q1984" s="2">
        <v>0</v>
      </c>
      <c r="R1984" s="2">
        <v>0</v>
      </c>
      <c r="S1984" s="2">
        <v>0</v>
      </c>
      <c r="T1984">
        <f t="shared" si="120"/>
        <v>0.4</v>
      </c>
      <c r="U1984">
        <f t="shared" si="121"/>
        <v>-75.200000000000017</v>
      </c>
      <c r="V1984">
        <f t="shared" si="122"/>
        <v>2.9085000000000001E-3</v>
      </c>
      <c r="W1984">
        <f t="shared" si="123"/>
        <v>-18.638982025000004</v>
      </c>
    </row>
    <row r="1985" spans="1:23" x14ac:dyDescent="0.25">
      <c r="A1985" t="s">
        <v>6961</v>
      </c>
      <c r="B1985" s="1">
        <v>43166</v>
      </c>
      <c r="C1985" t="s">
        <v>6962</v>
      </c>
      <c r="D1985" t="s">
        <v>1649</v>
      </c>
      <c r="E1985" t="s">
        <v>6963</v>
      </c>
      <c r="F1985" s="1">
        <v>43153</v>
      </c>
      <c r="G1985">
        <v>1</v>
      </c>
      <c r="H1985">
        <v>7061203</v>
      </c>
      <c r="I1985">
        <v>203630</v>
      </c>
      <c r="J1985">
        <v>3935</v>
      </c>
      <c r="K1985">
        <v>8943</v>
      </c>
      <c r="L1985" t="b">
        <v>0</v>
      </c>
      <c r="M1985" t="b">
        <v>0</v>
      </c>
      <c r="N1985" t="b">
        <v>0</v>
      </c>
      <c r="O1985">
        <v>13</v>
      </c>
      <c r="P1985">
        <v>13</v>
      </c>
      <c r="Q1985" s="2">
        <v>0.03</v>
      </c>
      <c r="R1985" s="2">
        <v>0</v>
      </c>
      <c r="S1985" s="2">
        <v>0</v>
      </c>
      <c r="T1985">
        <f t="shared" si="120"/>
        <v>0.4</v>
      </c>
      <c r="U1985">
        <f t="shared" si="121"/>
        <v>10.4</v>
      </c>
      <c r="V1985">
        <f t="shared" si="122"/>
        <v>3.8306014999999998</v>
      </c>
      <c r="W1985">
        <f t="shared" si="123"/>
        <v>4.1007105250000002</v>
      </c>
    </row>
    <row r="1986" spans="1:23" x14ac:dyDescent="0.25">
      <c r="A1986" t="s">
        <v>6964</v>
      </c>
      <c r="B1986" s="1">
        <v>43087</v>
      </c>
      <c r="C1986" t="s">
        <v>6965</v>
      </c>
      <c r="D1986" t="s">
        <v>601</v>
      </c>
      <c r="E1986" t="s">
        <v>6966</v>
      </c>
      <c r="F1986" s="1">
        <v>43085</v>
      </c>
      <c r="G1986">
        <v>1</v>
      </c>
      <c r="H1986">
        <v>448835</v>
      </c>
      <c r="I1986">
        <v>5808</v>
      </c>
      <c r="J1986">
        <v>556</v>
      </c>
      <c r="K1986">
        <v>1202</v>
      </c>
      <c r="L1986" t="b">
        <v>0</v>
      </c>
      <c r="M1986" t="b">
        <v>0</v>
      </c>
      <c r="N1986" t="b">
        <v>0</v>
      </c>
      <c r="O1986">
        <v>2</v>
      </c>
      <c r="P1986">
        <v>2</v>
      </c>
      <c r="Q1986" s="2">
        <v>0.01</v>
      </c>
      <c r="R1986" s="2">
        <v>0</v>
      </c>
      <c r="S1986" s="2">
        <v>0</v>
      </c>
      <c r="T1986">
        <f t="shared" ref="T1986:T2049" si="124">G1986*0.4</f>
        <v>0.4</v>
      </c>
      <c r="U1986">
        <f t="shared" ref="U1986:U2049" si="125">-0.2*(O1986-P1986)+0.8*P1986</f>
        <v>1.6</v>
      </c>
      <c r="V1986">
        <f t="shared" ref="V1986:V2049" si="126">0.5*H1986*0.000001+0.1*Q1986*100+100*0.15*R1986+100*0.25*S1986</f>
        <v>0.32441750000000003</v>
      </c>
      <c r="W1986">
        <f t="shared" ref="W1986:W2049" si="127">0.4*T1986+0.25*U1986+0.35*V1986</f>
        <v>0.67354612500000011</v>
      </c>
    </row>
    <row r="1987" spans="1:23" x14ac:dyDescent="0.25">
      <c r="A1987" t="s">
        <v>6967</v>
      </c>
      <c r="B1987" s="1">
        <v>43057</v>
      </c>
      <c r="C1987" t="s">
        <v>6968</v>
      </c>
      <c r="D1987" t="s">
        <v>6969</v>
      </c>
      <c r="E1987" t="s">
        <v>6970</v>
      </c>
      <c r="F1987" s="1">
        <v>43051</v>
      </c>
      <c r="G1987">
        <v>1</v>
      </c>
      <c r="H1987">
        <v>434036</v>
      </c>
      <c r="I1987">
        <v>6464</v>
      </c>
      <c r="J1987">
        <v>334</v>
      </c>
      <c r="K1987">
        <v>348</v>
      </c>
      <c r="L1987" t="b">
        <v>0</v>
      </c>
      <c r="M1987" t="b">
        <v>0</v>
      </c>
      <c r="N1987" t="b">
        <v>0</v>
      </c>
      <c r="O1987">
        <v>6</v>
      </c>
      <c r="P1987">
        <v>4</v>
      </c>
      <c r="Q1987" s="2">
        <v>0.01</v>
      </c>
      <c r="R1987" s="2">
        <v>0</v>
      </c>
      <c r="S1987" s="2">
        <v>0</v>
      </c>
      <c r="T1987">
        <f t="shared" si="124"/>
        <v>0.4</v>
      </c>
      <c r="U1987">
        <f t="shared" si="125"/>
        <v>2.8000000000000003</v>
      </c>
      <c r="V1987">
        <f t="shared" si="126"/>
        <v>0.31701800000000002</v>
      </c>
      <c r="W1987">
        <f t="shared" si="127"/>
        <v>0.97095630000000011</v>
      </c>
    </row>
    <row r="1988" spans="1:23" x14ac:dyDescent="0.25">
      <c r="A1988" t="s">
        <v>6971</v>
      </c>
      <c r="B1988" s="1">
        <v>43220</v>
      </c>
      <c r="C1988" t="s">
        <v>6972</v>
      </c>
      <c r="D1988" t="s">
        <v>6973</v>
      </c>
      <c r="E1988" t="s">
        <v>6974</v>
      </c>
      <c r="F1988" s="1">
        <v>43206</v>
      </c>
      <c r="G1988">
        <v>1</v>
      </c>
      <c r="H1988">
        <v>1250022</v>
      </c>
      <c r="I1988">
        <v>22538</v>
      </c>
      <c r="J1988">
        <v>9079</v>
      </c>
      <c r="K1988">
        <v>2058</v>
      </c>
      <c r="L1988" t="b">
        <v>0</v>
      </c>
      <c r="M1988" t="b">
        <v>0</v>
      </c>
      <c r="N1988" t="b">
        <v>0</v>
      </c>
      <c r="O1988">
        <v>14</v>
      </c>
      <c r="P1988">
        <v>13</v>
      </c>
      <c r="Q1988" s="2">
        <v>0.02</v>
      </c>
      <c r="R1988" s="2">
        <v>-0.01</v>
      </c>
      <c r="S1988" s="2">
        <v>0</v>
      </c>
      <c r="T1988">
        <f t="shared" si="124"/>
        <v>0.4</v>
      </c>
      <c r="U1988">
        <f t="shared" si="125"/>
        <v>10.200000000000001</v>
      </c>
      <c r="V1988">
        <f t="shared" si="126"/>
        <v>0.67501099999999992</v>
      </c>
      <c r="W1988">
        <f t="shared" si="127"/>
        <v>2.9462538500000002</v>
      </c>
    </row>
    <row r="1989" spans="1:23" x14ac:dyDescent="0.25">
      <c r="A1989" t="s">
        <v>6975</v>
      </c>
      <c r="B1989" s="1">
        <v>43176</v>
      </c>
      <c r="C1989" t="s">
        <v>6976</v>
      </c>
      <c r="D1989" t="s">
        <v>601</v>
      </c>
      <c r="E1989" t="s">
        <v>6977</v>
      </c>
      <c r="F1989" s="1">
        <v>43174</v>
      </c>
      <c r="G1989">
        <v>1</v>
      </c>
      <c r="H1989">
        <v>293147</v>
      </c>
      <c r="I1989">
        <v>4165</v>
      </c>
      <c r="J1989">
        <v>90</v>
      </c>
      <c r="K1989">
        <v>291</v>
      </c>
      <c r="L1989" t="b">
        <v>0</v>
      </c>
      <c r="M1989" t="b">
        <v>0</v>
      </c>
      <c r="N1989" t="b">
        <v>0</v>
      </c>
      <c r="O1989">
        <v>2</v>
      </c>
      <c r="P1989">
        <v>1</v>
      </c>
      <c r="Q1989" s="2">
        <v>0.01</v>
      </c>
      <c r="R1989" s="2">
        <v>0</v>
      </c>
      <c r="S1989" s="2">
        <v>0</v>
      </c>
      <c r="T1989">
        <f t="shared" si="124"/>
        <v>0.4</v>
      </c>
      <c r="U1989">
        <f t="shared" si="125"/>
        <v>0.60000000000000009</v>
      </c>
      <c r="V1989">
        <f t="shared" si="126"/>
        <v>0.2465735</v>
      </c>
      <c r="W1989">
        <f t="shared" si="127"/>
        <v>0.39630072500000002</v>
      </c>
    </row>
    <row r="1990" spans="1:23" x14ac:dyDescent="0.25">
      <c r="A1990" t="s">
        <v>6978</v>
      </c>
      <c r="B1990" s="1">
        <v>43166</v>
      </c>
      <c r="C1990" t="s">
        <v>6979</v>
      </c>
      <c r="D1990" t="s">
        <v>214</v>
      </c>
      <c r="E1990" t="s">
        <v>6980</v>
      </c>
      <c r="F1990" s="1">
        <v>43157</v>
      </c>
      <c r="G1990">
        <v>1</v>
      </c>
      <c r="H1990">
        <v>132724</v>
      </c>
      <c r="I1990">
        <v>11492</v>
      </c>
      <c r="J1990">
        <v>121</v>
      </c>
      <c r="K1990">
        <v>1164</v>
      </c>
      <c r="L1990" t="b">
        <v>0</v>
      </c>
      <c r="M1990" t="b">
        <v>0</v>
      </c>
      <c r="N1990" t="b">
        <v>0</v>
      </c>
      <c r="O1990">
        <v>9</v>
      </c>
      <c r="P1990">
        <v>8</v>
      </c>
      <c r="Q1990" s="2">
        <v>0.09</v>
      </c>
      <c r="R1990" s="2">
        <v>0</v>
      </c>
      <c r="S1990" s="2">
        <v>0.01</v>
      </c>
      <c r="T1990">
        <f t="shared" si="124"/>
        <v>0.4</v>
      </c>
      <c r="U1990">
        <f t="shared" si="125"/>
        <v>6.2</v>
      </c>
      <c r="V1990">
        <f t="shared" si="126"/>
        <v>1.2163619999999999</v>
      </c>
      <c r="W1990">
        <f t="shared" si="127"/>
        <v>2.1357266999999998</v>
      </c>
    </row>
    <row r="1991" spans="1:23" x14ac:dyDescent="0.25">
      <c r="A1991" t="s">
        <v>6981</v>
      </c>
      <c r="B1991" s="1">
        <v>43234</v>
      </c>
      <c r="C1991" t="s">
        <v>6982</v>
      </c>
      <c r="D1991" t="s">
        <v>1243</v>
      </c>
      <c r="E1991" t="s">
        <v>6983</v>
      </c>
      <c r="F1991" s="1">
        <v>43222</v>
      </c>
      <c r="G1991">
        <v>1</v>
      </c>
      <c r="H1991">
        <v>2462285</v>
      </c>
      <c r="I1991">
        <v>151390</v>
      </c>
      <c r="J1991">
        <v>1329</v>
      </c>
      <c r="K1991">
        <v>7128</v>
      </c>
      <c r="L1991" t="b">
        <v>0</v>
      </c>
      <c r="M1991" t="b">
        <v>0</v>
      </c>
      <c r="N1991" t="b">
        <v>0</v>
      </c>
      <c r="O1991">
        <v>12</v>
      </c>
      <c r="P1991">
        <v>4</v>
      </c>
      <c r="Q1991" s="2">
        <v>0.06</v>
      </c>
      <c r="R1991" s="2">
        <v>0</v>
      </c>
      <c r="S1991" s="2">
        <v>0</v>
      </c>
      <c r="T1991">
        <f t="shared" si="124"/>
        <v>0.4</v>
      </c>
      <c r="U1991">
        <f t="shared" si="125"/>
        <v>1.6</v>
      </c>
      <c r="V1991">
        <f t="shared" si="126"/>
        <v>1.8311424999999999</v>
      </c>
      <c r="W1991">
        <f t="shared" si="127"/>
        <v>1.200899875</v>
      </c>
    </row>
    <row r="1992" spans="1:23" x14ac:dyDescent="0.25">
      <c r="A1992" t="s">
        <v>6984</v>
      </c>
      <c r="B1992" s="1">
        <v>43069</v>
      </c>
      <c r="C1992" t="s">
        <v>6985</v>
      </c>
      <c r="D1992" t="s">
        <v>659</v>
      </c>
      <c r="E1992" t="s">
        <v>6986</v>
      </c>
      <c r="F1992" s="1">
        <v>43060</v>
      </c>
      <c r="G1992">
        <v>1</v>
      </c>
      <c r="H1992">
        <v>21545253</v>
      </c>
      <c r="I1992">
        <v>504791</v>
      </c>
      <c r="J1992">
        <v>21898</v>
      </c>
      <c r="K1992">
        <v>34879</v>
      </c>
      <c r="L1992" t="b">
        <v>0</v>
      </c>
      <c r="M1992" t="b">
        <v>0</v>
      </c>
      <c r="N1992" t="b">
        <v>0</v>
      </c>
      <c r="O1992">
        <v>9</v>
      </c>
      <c r="P1992">
        <v>9</v>
      </c>
      <c r="Q1992" s="2">
        <v>0.02</v>
      </c>
      <c r="R1992" s="2">
        <v>0</v>
      </c>
      <c r="S1992" s="2">
        <v>0</v>
      </c>
      <c r="T1992">
        <f t="shared" si="124"/>
        <v>0.4</v>
      </c>
      <c r="U1992">
        <f t="shared" si="125"/>
        <v>7.2</v>
      </c>
      <c r="V1992">
        <f t="shared" si="126"/>
        <v>10.972626499999999</v>
      </c>
      <c r="W1992">
        <f t="shared" si="127"/>
        <v>5.8004192749999994</v>
      </c>
    </row>
    <row r="1993" spans="1:23" x14ac:dyDescent="0.25">
      <c r="A1993" t="s">
        <v>6987</v>
      </c>
      <c r="B1993" s="1">
        <v>43067</v>
      </c>
      <c r="C1993" t="s">
        <v>6988</v>
      </c>
      <c r="D1993" t="s">
        <v>385</v>
      </c>
      <c r="E1993" t="s">
        <v>6989</v>
      </c>
      <c r="F1993" s="1">
        <v>43060</v>
      </c>
      <c r="G1993">
        <v>1</v>
      </c>
      <c r="H1993">
        <v>447310</v>
      </c>
      <c r="I1993">
        <v>16829</v>
      </c>
      <c r="J1993">
        <v>182</v>
      </c>
      <c r="K1993">
        <v>538</v>
      </c>
      <c r="L1993" t="b">
        <v>0</v>
      </c>
      <c r="M1993" t="b">
        <v>0</v>
      </c>
      <c r="N1993" t="b">
        <v>0</v>
      </c>
      <c r="O1993">
        <v>7</v>
      </c>
      <c r="P1993">
        <v>7</v>
      </c>
      <c r="Q1993" s="2">
        <v>0.04</v>
      </c>
      <c r="R1993" s="2">
        <v>0</v>
      </c>
      <c r="S1993" s="2">
        <v>0</v>
      </c>
      <c r="T1993">
        <f t="shared" si="124"/>
        <v>0.4</v>
      </c>
      <c r="U1993">
        <f t="shared" si="125"/>
        <v>5.6000000000000005</v>
      </c>
      <c r="V1993">
        <f t="shared" si="126"/>
        <v>0.62365500000000007</v>
      </c>
      <c r="W1993">
        <f t="shared" si="127"/>
        <v>1.77827925</v>
      </c>
    </row>
    <row r="1994" spans="1:23" x14ac:dyDescent="0.25">
      <c r="A1994" t="s">
        <v>6990</v>
      </c>
      <c r="B1994" s="1">
        <v>43149</v>
      </c>
      <c r="C1994" t="s">
        <v>6991</v>
      </c>
      <c r="D1994" t="s">
        <v>730</v>
      </c>
      <c r="E1994" t="s">
        <v>6992</v>
      </c>
      <c r="F1994" s="1">
        <v>43145</v>
      </c>
      <c r="G1994">
        <v>1</v>
      </c>
      <c r="H1994">
        <v>330565</v>
      </c>
      <c r="I1994">
        <v>3983</v>
      </c>
      <c r="J1994">
        <v>271</v>
      </c>
      <c r="K1994">
        <v>1406</v>
      </c>
      <c r="L1994" t="b">
        <v>0</v>
      </c>
      <c r="M1994" t="b">
        <v>0</v>
      </c>
      <c r="N1994" t="b">
        <v>0</v>
      </c>
      <c r="O1994">
        <v>4</v>
      </c>
      <c r="P1994">
        <v>4</v>
      </c>
      <c r="Q1994" s="2">
        <v>0.01</v>
      </c>
      <c r="R1994" s="2">
        <v>0</v>
      </c>
      <c r="S1994" s="2">
        <v>0</v>
      </c>
      <c r="T1994">
        <f t="shared" si="124"/>
        <v>0.4</v>
      </c>
      <c r="U1994">
        <f t="shared" si="125"/>
        <v>3.2</v>
      </c>
      <c r="V1994">
        <f t="shared" si="126"/>
        <v>0.26528249999999998</v>
      </c>
      <c r="W1994">
        <f t="shared" si="127"/>
        <v>1.052848875</v>
      </c>
    </row>
    <row r="1995" spans="1:23" x14ac:dyDescent="0.25">
      <c r="A1995" t="s">
        <v>6993</v>
      </c>
      <c r="B1995" s="1">
        <v>43178</v>
      </c>
      <c r="C1995" t="s">
        <v>6994</v>
      </c>
      <c r="D1995" t="s">
        <v>6995</v>
      </c>
      <c r="E1995" t="s">
        <v>6996</v>
      </c>
      <c r="F1995" s="1">
        <v>43166</v>
      </c>
      <c r="G1995">
        <v>1</v>
      </c>
      <c r="H1995">
        <v>1426823</v>
      </c>
      <c r="I1995">
        <v>25850</v>
      </c>
      <c r="J1995">
        <v>747</v>
      </c>
      <c r="K1995">
        <v>1423</v>
      </c>
      <c r="L1995" t="b">
        <v>0</v>
      </c>
      <c r="M1995" t="b">
        <v>0</v>
      </c>
      <c r="N1995" t="b">
        <v>0</v>
      </c>
      <c r="O1995">
        <v>12</v>
      </c>
      <c r="P1995">
        <v>12</v>
      </c>
      <c r="Q1995" s="2">
        <v>0.02</v>
      </c>
      <c r="R1995" s="2">
        <v>0</v>
      </c>
      <c r="S1995" s="2">
        <v>0</v>
      </c>
      <c r="T1995">
        <f t="shared" si="124"/>
        <v>0.4</v>
      </c>
      <c r="U1995">
        <f t="shared" si="125"/>
        <v>9.6000000000000014</v>
      </c>
      <c r="V1995">
        <f t="shared" si="126"/>
        <v>0.91341150000000004</v>
      </c>
      <c r="W1995">
        <f t="shared" si="127"/>
        <v>2.8796940250000005</v>
      </c>
    </row>
    <row r="1996" spans="1:23" x14ac:dyDescent="0.25">
      <c r="A1996" t="s">
        <v>6997</v>
      </c>
      <c r="B1996" s="1">
        <v>43159</v>
      </c>
      <c r="C1996" t="s">
        <v>6998</v>
      </c>
      <c r="D1996" t="s">
        <v>144</v>
      </c>
      <c r="E1996" t="s">
        <v>6999</v>
      </c>
      <c r="F1996" s="1">
        <v>43151</v>
      </c>
      <c r="G1996">
        <v>1</v>
      </c>
      <c r="H1996">
        <v>617155</v>
      </c>
      <c r="I1996">
        <v>19872</v>
      </c>
      <c r="J1996">
        <v>2712</v>
      </c>
      <c r="K1996">
        <v>3844</v>
      </c>
      <c r="L1996" t="b">
        <v>0</v>
      </c>
      <c r="M1996" t="b">
        <v>0</v>
      </c>
      <c r="N1996" t="b">
        <v>0</v>
      </c>
      <c r="O1996">
        <v>8</v>
      </c>
      <c r="P1996">
        <v>8</v>
      </c>
      <c r="Q1996" s="2">
        <v>0.03</v>
      </c>
      <c r="R1996" s="2">
        <v>0</v>
      </c>
      <c r="S1996" s="2">
        <v>0.01</v>
      </c>
      <c r="T1996">
        <f t="shared" si="124"/>
        <v>0.4</v>
      </c>
      <c r="U1996">
        <f t="shared" si="125"/>
        <v>6.4</v>
      </c>
      <c r="V1996">
        <f t="shared" si="126"/>
        <v>0.85857749999999999</v>
      </c>
      <c r="W1996">
        <f t="shared" si="127"/>
        <v>2.0605021250000002</v>
      </c>
    </row>
    <row r="1997" spans="1:23" x14ac:dyDescent="0.25">
      <c r="A1997" t="s">
        <v>7000</v>
      </c>
      <c r="B1997" s="1">
        <v>43056</v>
      </c>
      <c r="C1997" t="s">
        <v>7001</v>
      </c>
      <c r="D1997" t="s">
        <v>355</v>
      </c>
      <c r="E1997" t="s">
        <v>7002</v>
      </c>
      <c r="F1997" s="1">
        <v>43055</v>
      </c>
      <c r="G1997">
        <v>1</v>
      </c>
      <c r="H1997">
        <v>340348</v>
      </c>
      <c r="I1997">
        <v>5474</v>
      </c>
      <c r="J1997">
        <v>372</v>
      </c>
      <c r="K1997">
        <v>653</v>
      </c>
      <c r="L1997" t="b">
        <v>0</v>
      </c>
      <c r="M1997" t="b">
        <v>0</v>
      </c>
      <c r="N1997" t="b">
        <v>0</v>
      </c>
      <c r="O1997">
        <v>1</v>
      </c>
      <c r="P1997">
        <v>1</v>
      </c>
      <c r="Q1997" s="2">
        <v>0.02</v>
      </c>
      <c r="R1997" s="2">
        <v>0</v>
      </c>
      <c r="S1997" s="2">
        <v>0</v>
      </c>
      <c r="T1997">
        <f t="shared" si="124"/>
        <v>0.4</v>
      </c>
      <c r="U1997">
        <f t="shared" si="125"/>
        <v>0.8</v>
      </c>
      <c r="V1997">
        <f t="shared" si="126"/>
        <v>0.370174</v>
      </c>
      <c r="W1997">
        <f t="shared" si="127"/>
        <v>0.48956090000000008</v>
      </c>
    </row>
    <row r="1998" spans="1:23" x14ac:dyDescent="0.25">
      <c r="A1998" t="s">
        <v>7003</v>
      </c>
      <c r="B1998" s="1">
        <v>43108</v>
      </c>
      <c r="C1998" t="s">
        <v>7004</v>
      </c>
      <c r="D1998" t="s">
        <v>7005</v>
      </c>
      <c r="E1998" t="s">
        <v>7006</v>
      </c>
      <c r="F1998" s="1">
        <v>43091</v>
      </c>
      <c r="G1998">
        <v>1</v>
      </c>
      <c r="H1998">
        <v>18739</v>
      </c>
      <c r="I1998">
        <v>96</v>
      </c>
      <c r="J1998">
        <v>1</v>
      </c>
      <c r="K1998">
        <v>8</v>
      </c>
      <c r="L1998" t="b">
        <v>0</v>
      </c>
      <c r="M1998" t="b">
        <v>0</v>
      </c>
      <c r="N1998" t="b">
        <v>0</v>
      </c>
      <c r="O1998">
        <v>17</v>
      </c>
      <c r="P1998">
        <v>4</v>
      </c>
      <c r="Q1998" s="2">
        <v>0.01</v>
      </c>
      <c r="R1998" s="2">
        <v>0</v>
      </c>
      <c r="S1998" s="2">
        <v>0</v>
      </c>
      <c r="T1998">
        <f t="shared" si="124"/>
        <v>0.4</v>
      </c>
      <c r="U1998">
        <f t="shared" si="125"/>
        <v>0.60000000000000009</v>
      </c>
      <c r="V1998">
        <f t="shared" si="126"/>
        <v>0.10936950000000001</v>
      </c>
      <c r="W1998">
        <f t="shared" si="127"/>
        <v>0.34827932500000003</v>
      </c>
    </row>
    <row r="1999" spans="1:23" x14ac:dyDescent="0.25">
      <c r="A1999" t="s">
        <v>7007</v>
      </c>
      <c r="B1999" s="1">
        <v>43109</v>
      </c>
      <c r="C1999" t="s">
        <v>7008</v>
      </c>
      <c r="D1999" t="s">
        <v>1185</v>
      </c>
      <c r="E1999" t="s">
        <v>7009</v>
      </c>
      <c r="F1999" s="1">
        <v>43101</v>
      </c>
      <c r="G1999">
        <v>1</v>
      </c>
      <c r="H1999">
        <v>1080873</v>
      </c>
      <c r="I1999">
        <v>48129</v>
      </c>
      <c r="J1999">
        <v>1185</v>
      </c>
      <c r="K1999">
        <v>4366</v>
      </c>
      <c r="L1999" t="b">
        <v>0</v>
      </c>
      <c r="M1999" t="b">
        <v>0</v>
      </c>
      <c r="N1999" t="b">
        <v>0</v>
      </c>
      <c r="O1999">
        <v>8</v>
      </c>
      <c r="P1999">
        <v>7</v>
      </c>
      <c r="Q1999" s="2">
        <v>0.04</v>
      </c>
      <c r="R1999" s="2">
        <v>0</v>
      </c>
      <c r="S1999" s="2">
        <v>0</v>
      </c>
      <c r="T1999">
        <f t="shared" si="124"/>
        <v>0.4</v>
      </c>
      <c r="U1999">
        <f t="shared" si="125"/>
        <v>5.4</v>
      </c>
      <c r="V1999">
        <f t="shared" si="126"/>
        <v>0.94043650000000001</v>
      </c>
      <c r="W1999">
        <f t="shared" si="127"/>
        <v>1.8391527750000003</v>
      </c>
    </row>
    <row r="2000" spans="1:23" x14ac:dyDescent="0.25">
      <c r="A2000" t="s">
        <v>7010</v>
      </c>
      <c r="B2000" s="1">
        <v>43160</v>
      </c>
      <c r="C2000" t="s">
        <v>7011</v>
      </c>
      <c r="D2000" t="s">
        <v>7012</v>
      </c>
      <c r="E2000" t="s">
        <v>7013</v>
      </c>
      <c r="F2000" s="1">
        <v>43153</v>
      </c>
      <c r="G2000">
        <v>1</v>
      </c>
      <c r="H2000">
        <v>140354</v>
      </c>
      <c r="I2000">
        <v>523</v>
      </c>
      <c r="J2000">
        <v>41</v>
      </c>
      <c r="K2000">
        <v>85</v>
      </c>
      <c r="L2000" t="b">
        <v>0</v>
      </c>
      <c r="M2000" t="b">
        <v>0</v>
      </c>
      <c r="N2000" t="b">
        <v>0</v>
      </c>
      <c r="O2000">
        <v>7</v>
      </c>
      <c r="P2000">
        <v>7</v>
      </c>
      <c r="Q2000" s="2">
        <v>0</v>
      </c>
      <c r="R2000" s="2">
        <v>0</v>
      </c>
      <c r="S2000" s="2">
        <v>0</v>
      </c>
      <c r="T2000">
        <f t="shared" si="124"/>
        <v>0.4</v>
      </c>
      <c r="U2000">
        <f t="shared" si="125"/>
        <v>5.6000000000000005</v>
      </c>
      <c r="V2000">
        <f t="shared" si="126"/>
        <v>7.0177000000000003E-2</v>
      </c>
      <c r="W2000">
        <f t="shared" si="127"/>
        <v>1.5845619500000001</v>
      </c>
    </row>
    <row r="2001" spans="1:23" x14ac:dyDescent="0.25">
      <c r="A2001" t="s">
        <v>7014</v>
      </c>
      <c r="B2001" s="1">
        <v>43122</v>
      </c>
      <c r="C2001" t="s">
        <v>7015</v>
      </c>
      <c r="D2001" t="s">
        <v>4504</v>
      </c>
      <c r="E2001" t="s">
        <v>7016</v>
      </c>
      <c r="F2001" s="1">
        <v>43119</v>
      </c>
      <c r="G2001">
        <v>1</v>
      </c>
      <c r="H2001">
        <v>732055</v>
      </c>
      <c r="I2001">
        <v>10644</v>
      </c>
      <c r="J2001">
        <v>765</v>
      </c>
      <c r="K2001">
        <v>726</v>
      </c>
      <c r="L2001" t="b">
        <v>0</v>
      </c>
      <c r="M2001" t="b">
        <v>0</v>
      </c>
      <c r="N2001" t="b">
        <v>0</v>
      </c>
      <c r="O2001">
        <v>3</v>
      </c>
      <c r="P2001">
        <v>3</v>
      </c>
      <c r="Q2001" s="2">
        <v>0.01</v>
      </c>
      <c r="R2001" s="2">
        <v>0</v>
      </c>
      <c r="S2001" s="2">
        <v>0</v>
      </c>
      <c r="T2001">
        <f t="shared" si="124"/>
        <v>0.4</v>
      </c>
      <c r="U2001">
        <f t="shared" si="125"/>
        <v>2.4000000000000004</v>
      </c>
      <c r="V2001">
        <f t="shared" si="126"/>
        <v>0.46602750000000004</v>
      </c>
      <c r="W2001">
        <f t="shared" si="127"/>
        <v>0.92310962500000016</v>
      </c>
    </row>
    <row r="2002" spans="1:23" x14ac:dyDescent="0.25">
      <c r="A2002" t="s">
        <v>7017</v>
      </c>
      <c r="B2002" s="1">
        <v>43132</v>
      </c>
      <c r="C2002" t="s">
        <v>7018</v>
      </c>
      <c r="D2002" t="s">
        <v>363</v>
      </c>
      <c r="E2002" t="s">
        <v>7019</v>
      </c>
      <c r="F2002" s="1">
        <v>43125</v>
      </c>
      <c r="G2002">
        <v>1</v>
      </c>
      <c r="H2002">
        <v>1390497</v>
      </c>
      <c r="I2002">
        <v>31443</v>
      </c>
      <c r="J2002">
        <v>1068</v>
      </c>
      <c r="K2002">
        <v>2036</v>
      </c>
      <c r="L2002" t="b">
        <v>0</v>
      </c>
      <c r="M2002" t="b">
        <v>0</v>
      </c>
      <c r="N2002" t="b">
        <v>0</v>
      </c>
      <c r="O2002">
        <v>7</v>
      </c>
      <c r="P2002">
        <v>7</v>
      </c>
      <c r="Q2002" s="2">
        <v>0.02</v>
      </c>
      <c r="R2002" s="2">
        <v>0</v>
      </c>
      <c r="S2002" s="2">
        <v>0</v>
      </c>
      <c r="T2002">
        <f t="shared" si="124"/>
        <v>0.4</v>
      </c>
      <c r="U2002">
        <f t="shared" si="125"/>
        <v>5.6000000000000005</v>
      </c>
      <c r="V2002">
        <f t="shared" si="126"/>
        <v>0.89524849999999989</v>
      </c>
      <c r="W2002">
        <f t="shared" si="127"/>
        <v>1.873336975</v>
      </c>
    </row>
    <row r="2003" spans="1:23" x14ac:dyDescent="0.25">
      <c r="A2003" t="s">
        <v>7020</v>
      </c>
      <c r="B2003" s="1">
        <v>43061</v>
      </c>
      <c r="C2003" t="s">
        <v>7021</v>
      </c>
      <c r="D2003" t="s">
        <v>7022</v>
      </c>
      <c r="E2003" t="s">
        <v>7023</v>
      </c>
      <c r="F2003" s="1">
        <v>43054</v>
      </c>
      <c r="G2003">
        <v>1</v>
      </c>
      <c r="H2003">
        <v>1249486</v>
      </c>
      <c r="I2003">
        <v>46508</v>
      </c>
      <c r="J2003">
        <v>869</v>
      </c>
      <c r="K2003">
        <v>6511</v>
      </c>
      <c r="L2003" t="b">
        <v>0</v>
      </c>
      <c r="M2003" t="b">
        <v>0</v>
      </c>
      <c r="N2003" t="b">
        <v>0</v>
      </c>
      <c r="O2003">
        <v>7</v>
      </c>
      <c r="P2003">
        <v>7</v>
      </c>
      <c r="Q2003" s="2">
        <v>0.04</v>
      </c>
      <c r="R2003" s="2">
        <v>0</v>
      </c>
      <c r="S2003" s="2">
        <v>0.01</v>
      </c>
      <c r="T2003">
        <f t="shared" si="124"/>
        <v>0.4</v>
      </c>
      <c r="U2003">
        <f t="shared" si="125"/>
        <v>5.6000000000000005</v>
      </c>
      <c r="V2003">
        <f t="shared" si="126"/>
        <v>1.274743</v>
      </c>
      <c r="W2003">
        <f t="shared" si="127"/>
        <v>2.0061600500000001</v>
      </c>
    </row>
    <row r="2004" spans="1:23" x14ac:dyDescent="0.25">
      <c r="A2004" t="s">
        <v>7024</v>
      </c>
      <c r="B2004" s="1">
        <v>43211</v>
      </c>
      <c r="C2004" t="s">
        <v>7025</v>
      </c>
      <c r="D2004" t="s">
        <v>1616</v>
      </c>
      <c r="E2004" t="s">
        <v>7026</v>
      </c>
      <c r="F2004" s="1">
        <v>43196</v>
      </c>
      <c r="G2004">
        <v>1</v>
      </c>
      <c r="H2004">
        <v>1792082</v>
      </c>
      <c r="I2004">
        <v>35825</v>
      </c>
      <c r="J2004">
        <v>443</v>
      </c>
      <c r="K2004">
        <v>1303</v>
      </c>
      <c r="L2004" t="b">
        <v>0</v>
      </c>
      <c r="M2004" t="b">
        <v>0</v>
      </c>
      <c r="N2004" t="b">
        <v>0</v>
      </c>
      <c r="O2004">
        <v>15</v>
      </c>
      <c r="P2004">
        <v>8</v>
      </c>
      <c r="Q2004" s="2">
        <v>0.02</v>
      </c>
      <c r="R2004" s="2">
        <v>0</v>
      </c>
      <c r="S2004" s="2">
        <v>0</v>
      </c>
      <c r="T2004">
        <f t="shared" si="124"/>
        <v>0.4</v>
      </c>
      <c r="U2004">
        <f t="shared" si="125"/>
        <v>5</v>
      </c>
      <c r="V2004">
        <f t="shared" si="126"/>
        <v>1.096041</v>
      </c>
      <c r="W2004">
        <f t="shared" si="127"/>
        <v>1.7936143500000001</v>
      </c>
    </row>
    <row r="2005" spans="1:23" x14ac:dyDescent="0.25">
      <c r="A2005" t="s">
        <v>7027</v>
      </c>
      <c r="B2005" s="1">
        <v>43125</v>
      </c>
      <c r="C2005" t="s">
        <v>7028</v>
      </c>
      <c r="D2005" t="s">
        <v>7029</v>
      </c>
      <c r="E2005" t="s">
        <v>7030</v>
      </c>
      <c r="F2005" s="1">
        <v>43119</v>
      </c>
      <c r="G2005">
        <v>1</v>
      </c>
      <c r="H2005">
        <v>134806</v>
      </c>
      <c r="I2005">
        <v>7506</v>
      </c>
      <c r="J2005">
        <v>88</v>
      </c>
      <c r="K2005">
        <v>1450</v>
      </c>
      <c r="L2005" t="b">
        <v>0</v>
      </c>
      <c r="M2005" t="b">
        <v>0</v>
      </c>
      <c r="N2005" t="b">
        <v>0</v>
      </c>
      <c r="O2005">
        <v>6</v>
      </c>
      <c r="P2005">
        <v>4</v>
      </c>
      <c r="Q2005" s="2">
        <v>0.06</v>
      </c>
      <c r="R2005" s="2">
        <v>0</v>
      </c>
      <c r="S2005" s="2">
        <v>0.01</v>
      </c>
      <c r="T2005">
        <f t="shared" si="124"/>
        <v>0.4</v>
      </c>
      <c r="U2005">
        <f t="shared" si="125"/>
        <v>2.8000000000000003</v>
      </c>
      <c r="V2005">
        <f t="shared" si="126"/>
        <v>0.91740299999999997</v>
      </c>
      <c r="W2005">
        <f t="shared" si="127"/>
        <v>1.18109105</v>
      </c>
    </row>
    <row r="2006" spans="1:23" x14ac:dyDescent="0.25">
      <c r="A2006" t="s">
        <v>7031</v>
      </c>
      <c r="B2006" s="1">
        <v>43113</v>
      </c>
      <c r="C2006" t="s">
        <v>7032</v>
      </c>
      <c r="D2006" t="s">
        <v>7033</v>
      </c>
      <c r="E2006" t="s">
        <v>7034</v>
      </c>
      <c r="F2006" s="1">
        <v>43108</v>
      </c>
      <c r="G2006">
        <v>1</v>
      </c>
      <c r="H2006">
        <v>937309</v>
      </c>
      <c r="I2006">
        <v>17167</v>
      </c>
      <c r="J2006">
        <v>1445</v>
      </c>
      <c r="K2006">
        <v>2043</v>
      </c>
      <c r="L2006" t="b">
        <v>0</v>
      </c>
      <c r="M2006" t="b">
        <v>0</v>
      </c>
      <c r="N2006" t="b">
        <v>0</v>
      </c>
      <c r="O2006">
        <v>5</v>
      </c>
      <c r="P2006">
        <v>3</v>
      </c>
      <c r="Q2006" s="2">
        <v>0.02</v>
      </c>
      <c r="R2006" s="2">
        <v>0</v>
      </c>
      <c r="S2006" s="2">
        <v>0</v>
      </c>
      <c r="T2006">
        <f t="shared" si="124"/>
        <v>0.4</v>
      </c>
      <c r="U2006">
        <f t="shared" si="125"/>
        <v>2.0000000000000004</v>
      </c>
      <c r="V2006">
        <f t="shared" si="126"/>
        <v>0.66865449999999993</v>
      </c>
      <c r="W2006">
        <f t="shared" si="127"/>
        <v>0.89402907500000006</v>
      </c>
    </row>
    <row r="2007" spans="1:23" x14ac:dyDescent="0.25">
      <c r="A2007" t="s">
        <v>7035</v>
      </c>
      <c r="B2007" s="1">
        <v>43076</v>
      </c>
      <c r="C2007" t="s">
        <v>7036</v>
      </c>
      <c r="D2007" t="s">
        <v>258</v>
      </c>
      <c r="E2007" t="s">
        <v>7037</v>
      </c>
      <c r="F2007" s="1">
        <v>43070</v>
      </c>
      <c r="G2007">
        <v>1</v>
      </c>
      <c r="H2007">
        <v>296476</v>
      </c>
      <c r="I2007">
        <v>8961</v>
      </c>
      <c r="J2007">
        <v>186</v>
      </c>
      <c r="K2007">
        <v>1466</v>
      </c>
      <c r="L2007" t="b">
        <v>0</v>
      </c>
      <c r="M2007" t="b">
        <v>0</v>
      </c>
      <c r="N2007" t="b">
        <v>0</v>
      </c>
      <c r="O2007">
        <v>6</v>
      </c>
      <c r="P2007">
        <v>6</v>
      </c>
      <c r="Q2007" s="2">
        <v>0.03</v>
      </c>
      <c r="R2007" s="2">
        <v>0</v>
      </c>
      <c r="S2007" s="2">
        <v>0</v>
      </c>
      <c r="T2007">
        <f t="shared" si="124"/>
        <v>0.4</v>
      </c>
      <c r="U2007">
        <f t="shared" si="125"/>
        <v>4.8000000000000007</v>
      </c>
      <c r="V2007">
        <f t="shared" si="126"/>
        <v>0.44823799999999997</v>
      </c>
      <c r="W2007">
        <f t="shared" si="127"/>
        <v>1.5168833000000004</v>
      </c>
    </row>
    <row r="2008" spans="1:23" x14ac:dyDescent="0.25">
      <c r="A2008" t="s">
        <v>7038</v>
      </c>
      <c r="B2008" s="1">
        <v>43164</v>
      </c>
      <c r="C2008" t="s">
        <v>7039</v>
      </c>
      <c r="D2008" t="s">
        <v>7040</v>
      </c>
      <c r="E2008" t="s">
        <v>7041</v>
      </c>
      <c r="F2008" s="1">
        <v>43157</v>
      </c>
      <c r="G2008">
        <v>1</v>
      </c>
      <c r="H2008">
        <v>3185320</v>
      </c>
      <c r="I2008">
        <v>204175</v>
      </c>
      <c r="J2008">
        <v>1810</v>
      </c>
      <c r="K2008">
        <v>8675</v>
      </c>
      <c r="L2008" t="b">
        <v>0</v>
      </c>
      <c r="M2008" t="b">
        <v>0</v>
      </c>
      <c r="N2008" t="b">
        <v>0</v>
      </c>
      <c r="O2008">
        <v>7</v>
      </c>
      <c r="P2008">
        <v>7</v>
      </c>
      <c r="Q2008" s="2">
        <v>0.06</v>
      </c>
      <c r="R2008" s="2">
        <v>0</v>
      </c>
      <c r="S2008" s="2">
        <v>0</v>
      </c>
      <c r="T2008">
        <f t="shared" si="124"/>
        <v>0.4</v>
      </c>
      <c r="U2008">
        <f t="shared" si="125"/>
        <v>5.6000000000000005</v>
      </c>
      <c r="V2008">
        <f t="shared" si="126"/>
        <v>2.1926600000000001</v>
      </c>
      <c r="W2008">
        <f t="shared" si="127"/>
        <v>2.3274309999999998</v>
      </c>
    </row>
    <row r="2009" spans="1:23" x14ac:dyDescent="0.25">
      <c r="A2009" t="s">
        <v>7042</v>
      </c>
      <c r="B2009" s="1">
        <v>43186</v>
      </c>
      <c r="C2009" t="s">
        <v>7043</v>
      </c>
      <c r="D2009" t="s">
        <v>5059</v>
      </c>
      <c r="E2009" t="s">
        <v>7044</v>
      </c>
      <c r="F2009" s="1">
        <v>43171</v>
      </c>
      <c r="G2009">
        <v>1</v>
      </c>
      <c r="H2009">
        <v>3523564</v>
      </c>
      <c r="I2009">
        <v>55112</v>
      </c>
      <c r="J2009">
        <v>4399</v>
      </c>
      <c r="K2009">
        <v>8393</v>
      </c>
      <c r="L2009" t="b">
        <v>0</v>
      </c>
      <c r="M2009" t="b">
        <v>0</v>
      </c>
      <c r="N2009" t="b">
        <v>0</v>
      </c>
      <c r="O2009">
        <v>15</v>
      </c>
      <c r="P2009">
        <v>13</v>
      </c>
      <c r="Q2009" s="2">
        <v>0.02</v>
      </c>
      <c r="R2009" s="2">
        <v>0</v>
      </c>
      <c r="S2009" s="2">
        <v>0</v>
      </c>
      <c r="T2009">
        <f t="shared" si="124"/>
        <v>0.4</v>
      </c>
      <c r="U2009">
        <f t="shared" si="125"/>
        <v>10</v>
      </c>
      <c r="V2009">
        <f t="shared" si="126"/>
        <v>1.9617819999999999</v>
      </c>
      <c r="W2009">
        <f t="shared" si="127"/>
        <v>3.3466237000000003</v>
      </c>
    </row>
    <row r="2010" spans="1:23" x14ac:dyDescent="0.25">
      <c r="A2010" t="s">
        <v>20753</v>
      </c>
      <c r="B2010" s="1">
        <v>43234</v>
      </c>
      <c r="C2010" t="s">
        <v>20754</v>
      </c>
      <c r="D2010" t="s">
        <v>355</v>
      </c>
      <c r="E2010" t="s">
        <v>20755</v>
      </c>
      <c r="F2010" s="1">
        <v>43222</v>
      </c>
      <c r="G2010">
        <v>1</v>
      </c>
      <c r="H2010">
        <v>1059189</v>
      </c>
      <c r="I2010">
        <v>13326</v>
      </c>
      <c r="J2010">
        <v>168</v>
      </c>
      <c r="K2010">
        <v>0</v>
      </c>
      <c r="L2010" t="b">
        <v>1</v>
      </c>
      <c r="M2010" t="b">
        <v>0</v>
      </c>
      <c r="N2010" t="b">
        <v>0</v>
      </c>
      <c r="O2010">
        <v>12</v>
      </c>
      <c r="P2010">
        <v>7</v>
      </c>
      <c r="Q2010" s="2">
        <v>0.01</v>
      </c>
      <c r="R2010" s="2">
        <v>0</v>
      </c>
      <c r="S2010" s="2">
        <v>0</v>
      </c>
      <c r="T2010">
        <f t="shared" si="124"/>
        <v>0.4</v>
      </c>
      <c r="U2010">
        <f t="shared" si="125"/>
        <v>4.6000000000000005</v>
      </c>
      <c r="V2010">
        <f t="shared" si="126"/>
        <v>0.62959449999999995</v>
      </c>
      <c r="W2010">
        <f t="shared" si="127"/>
        <v>1.5303580750000001</v>
      </c>
    </row>
    <row r="2011" spans="1:23" x14ac:dyDescent="0.25">
      <c r="A2011" t="s">
        <v>7045</v>
      </c>
      <c r="B2011" s="1">
        <v>43126</v>
      </c>
      <c r="C2011" t="s">
        <v>7046</v>
      </c>
      <c r="D2011" t="s">
        <v>601</v>
      </c>
      <c r="E2011" t="s">
        <v>7047</v>
      </c>
      <c r="F2011" s="1">
        <v>43125</v>
      </c>
      <c r="G2011">
        <v>1</v>
      </c>
      <c r="H2011">
        <v>317963</v>
      </c>
      <c r="I2011">
        <v>5132</v>
      </c>
      <c r="J2011">
        <v>373</v>
      </c>
      <c r="K2011">
        <v>821</v>
      </c>
      <c r="L2011" t="b">
        <v>0</v>
      </c>
      <c r="M2011" t="b">
        <v>0</v>
      </c>
      <c r="N2011" t="b">
        <v>0</v>
      </c>
      <c r="O2011">
        <v>1</v>
      </c>
      <c r="P2011">
        <v>1</v>
      </c>
      <c r="Q2011" s="2">
        <v>0.02</v>
      </c>
      <c r="R2011" s="2">
        <v>0</v>
      </c>
      <c r="S2011" s="2">
        <v>0</v>
      </c>
      <c r="T2011">
        <f t="shared" si="124"/>
        <v>0.4</v>
      </c>
      <c r="U2011">
        <f t="shared" si="125"/>
        <v>0.8</v>
      </c>
      <c r="V2011">
        <f t="shared" si="126"/>
        <v>0.35898150000000001</v>
      </c>
      <c r="W2011">
        <f t="shared" si="127"/>
        <v>0.48564352500000008</v>
      </c>
    </row>
    <row r="2012" spans="1:23" x14ac:dyDescent="0.25">
      <c r="A2012" t="s">
        <v>7048</v>
      </c>
      <c r="B2012" s="1">
        <v>43234</v>
      </c>
      <c r="C2012" t="s">
        <v>7049</v>
      </c>
      <c r="D2012" t="s">
        <v>7050</v>
      </c>
      <c r="E2012" t="s">
        <v>7051</v>
      </c>
      <c r="F2012" s="1">
        <v>43210</v>
      </c>
      <c r="G2012">
        <v>1</v>
      </c>
      <c r="H2012">
        <v>760827</v>
      </c>
      <c r="I2012">
        <v>28605</v>
      </c>
      <c r="J2012">
        <v>2417</v>
      </c>
      <c r="K2012">
        <v>3183</v>
      </c>
      <c r="L2012" t="b">
        <v>0</v>
      </c>
      <c r="M2012" t="b">
        <v>0</v>
      </c>
      <c r="N2012" t="b">
        <v>0</v>
      </c>
      <c r="O2012">
        <v>24</v>
      </c>
      <c r="P2012">
        <v>17</v>
      </c>
      <c r="Q2012" s="2">
        <v>0.04</v>
      </c>
      <c r="R2012" s="2">
        <v>0</v>
      </c>
      <c r="S2012" s="2">
        <v>0</v>
      </c>
      <c r="T2012">
        <f t="shared" si="124"/>
        <v>0.4</v>
      </c>
      <c r="U2012">
        <f t="shared" si="125"/>
        <v>12.200000000000001</v>
      </c>
      <c r="V2012">
        <f t="shared" si="126"/>
        <v>0.78041349999999998</v>
      </c>
      <c r="W2012">
        <f t="shared" si="127"/>
        <v>3.4831447250000003</v>
      </c>
    </row>
    <row r="2013" spans="1:23" x14ac:dyDescent="0.25">
      <c r="A2013" t="s">
        <v>7052</v>
      </c>
      <c r="B2013" s="1">
        <v>43054</v>
      </c>
      <c r="C2013" t="s">
        <v>7053</v>
      </c>
      <c r="D2013" t="s">
        <v>7054</v>
      </c>
      <c r="E2013" t="s">
        <v>7055</v>
      </c>
      <c r="F2013" s="1">
        <v>43048</v>
      </c>
      <c r="G2013">
        <v>1</v>
      </c>
      <c r="H2013">
        <v>194946</v>
      </c>
      <c r="I2013">
        <v>9278</v>
      </c>
      <c r="J2013">
        <v>137</v>
      </c>
      <c r="K2013">
        <v>2803</v>
      </c>
      <c r="L2013" t="b">
        <v>0</v>
      </c>
      <c r="M2013" t="b">
        <v>0</v>
      </c>
      <c r="N2013" t="b">
        <v>0</v>
      </c>
      <c r="O2013">
        <v>6</v>
      </c>
      <c r="P2013">
        <v>2</v>
      </c>
      <c r="Q2013" s="2">
        <v>0.05</v>
      </c>
      <c r="R2013" s="2">
        <v>0</v>
      </c>
      <c r="S2013" s="2">
        <v>0.01</v>
      </c>
      <c r="T2013">
        <f t="shared" si="124"/>
        <v>0.4</v>
      </c>
      <c r="U2013">
        <f t="shared" si="125"/>
        <v>0.8</v>
      </c>
      <c r="V2013">
        <f t="shared" si="126"/>
        <v>0.84747300000000014</v>
      </c>
      <c r="W2013">
        <f t="shared" si="127"/>
        <v>0.65661555000000005</v>
      </c>
    </row>
    <row r="2014" spans="1:23" x14ac:dyDescent="0.25">
      <c r="A2014" t="s">
        <v>7056</v>
      </c>
      <c r="B2014" s="1">
        <v>43132</v>
      </c>
      <c r="C2014" t="s">
        <v>7057</v>
      </c>
      <c r="D2014" t="s">
        <v>7058</v>
      </c>
      <c r="E2014" t="s">
        <v>7059</v>
      </c>
      <c r="F2014" s="1">
        <v>43126</v>
      </c>
      <c r="G2014">
        <v>1</v>
      </c>
      <c r="H2014">
        <v>45037</v>
      </c>
      <c r="I2014">
        <v>1246</v>
      </c>
      <c r="J2014">
        <v>17</v>
      </c>
      <c r="K2014">
        <v>61</v>
      </c>
      <c r="L2014" t="b">
        <v>0</v>
      </c>
      <c r="M2014" t="b">
        <v>0</v>
      </c>
      <c r="N2014" t="b">
        <v>0</v>
      </c>
      <c r="O2014">
        <v>6</v>
      </c>
      <c r="P2014">
        <v>5</v>
      </c>
      <c r="Q2014" s="2">
        <v>0.03</v>
      </c>
      <c r="R2014" s="2">
        <v>0</v>
      </c>
      <c r="S2014" s="2">
        <v>0</v>
      </c>
      <c r="T2014">
        <f t="shared" si="124"/>
        <v>0.4</v>
      </c>
      <c r="U2014">
        <f t="shared" si="125"/>
        <v>3.8</v>
      </c>
      <c r="V2014">
        <f t="shared" si="126"/>
        <v>0.32251849999999999</v>
      </c>
      <c r="W2014">
        <f t="shared" si="127"/>
        <v>1.2228814749999999</v>
      </c>
    </row>
    <row r="2015" spans="1:23" x14ac:dyDescent="0.25">
      <c r="A2015" t="s">
        <v>7060</v>
      </c>
      <c r="B2015" s="1">
        <v>43254</v>
      </c>
      <c r="C2015" t="s">
        <v>7061</v>
      </c>
      <c r="D2015" t="s">
        <v>7062</v>
      </c>
      <c r="E2015" t="s">
        <v>7063</v>
      </c>
      <c r="F2015" s="1">
        <v>43228</v>
      </c>
      <c r="G2015">
        <v>1</v>
      </c>
      <c r="H2015">
        <v>810080</v>
      </c>
      <c r="I2015">
        <v>52027</v>
      </c>
      <c r="J2015">
        <v>1860</v>
      </c>
      <c r="K2015">
        <v>7172</v>
      </c>
      <c r="L2015" t="b">
        <v>0</v>
      </c>
      <c r="M2015" t="b">
        <v>0</v>
      </c>
      <c r="N2015" t="b">
        <v>0</v>
      </c>
      <c r="O2015">
        <v>26</v>
      </c>
      <c r="P2015">
        <v>25</v>
      </c>
      <c r="Q2015" s="2">
        <v>0.06</v>
      </c>
      <c r="R2015" s="2">
        <v>0</v>
      </c>
      <c r="S2015" s="2">
        <v>0.01</v>
      </c>
      <c r="T2015">
        <f t="shared" si="124"/>
        <v>0.4</v>
      </c>
      <c r="U2015">
        <f t="shared" si="125"/>
        <v>19.8</v>
      </c>
      <c r="V2015">
        <f t="shared" si="126"/>
        <v>1.2550399999999999</v>
      </c>
      <c r="W2015">
        <f t="shared" si="127"/>
        <v>5.549264</v>
      </c>
    </row>
    <row r="2016" spans="1:23" x14ac:dyDescent="0.25">
      <c r="A2016" t="s">
        <v>7064</v>
      </c>
      <c r="B2016" s="1">
        <v>43053</v>
      </c>
      <c r="C2016" t="s">
        <v>7065</v>
      </c>
      <c r="D2016" t="s">
        <v>3986</v>
      </c>
      <c r="E2016" t="s">
        <v>7066</v>
      </c>
      <c r="F2016" s="1">
        <v>43047</v>
      </c>
      <c r="G2016">
        <v>1</v>
      </c>
      <c r="H2016">
        <v>1073134</v>
      </c>
      <c r="I2016">
        <v>47793</v>
      </c>
      <c r="J2016">
        <v>1886</v>
      </c>
      <c r="K2016">
        <v>5358</v>
      </c>
      <c r="L2016" t="b">
        <v>0</v>
      </c>
      <c r="M2016" t="b">
        <v>0</v>
      </c>
      <c r="N2016" t="b">
        <v>0</v>
      </c>
      <c r="O2016">
        <v>6</v>
      </c>
      <c r="P2016">
        <v>1</v>
      </c>
      <c r="Q2016" s="2">
        <v>0.04</v>
      </c>
      <c r="R2016" s="2">
        <v>0</v>
      </c>
      <c r="S2016" s="2">
        <v>0</v>
      </c>
      <c r="T2016">
        <f t="shared" si="124"/>
        <v>0.4</v>
      </c>
      <c r="U2016">
        <f t="shared" si="125"/>
        <v>-0.19999999999999996</v>
      </c>
      <c r="V2016">
        <f t="shared" si="126"/>
        <v>0.93656700000000004</v>
      </c>
      <c r="W2016">
        <f t="shared" si="127"/>
        <v>0.43779845000000006</v>
      </c>
    </row>
    <row r="2017" spans="1:23" x14ac:dyDescent="0.25">
      <c r="A2017" t="s">
        <v>7067</v>
      </c>
      <c r="B2017" s="1">
        <v>43128</v>
      </c>
      <c r="C2017" t="s">
        <v>7068</v>
      </c>
      <c r="D2017" t="s">
        <v>7069</v>
      </c>
      <c r="E2017" t="s">
        <v>7070</v>
      </c>
      <c r="F2017" s="1">
        <v>43123</v>
      </c>
      <c r="G2017">
        <v>1</v>
      </c>
      <c r="H2017">
        <v>109740</v>
      </c>
      <c r="I2017">
        <v>287</v>
      </c>
      <c r="J2017">
        <v>15</v>
      </c>
      <c r="K2017">
        <v>150</v>
      </c>
      <c r="L2017" t="b">
        <v>0</v>
      </c>
      <c r="M2017" t="b">
        <v>0</v>
      </c>
      <c r="N2017" t="b">
        <v>0</v>
      </c>
      <c r="O2017">
        <v>5</v>
      </c>
      <c r="P2017">
        <v>2</v>
      </c>
      <c r="Q2017" s="2">
        <v>0</v>
      </c>
      <c r="R2017" s="2">
        <v>0</v>
      </c>
      <c r="S2017" s="2">
        <v>0</v>
      </c>
      <c r="T2017">
        <f t="shared" si="124"/>
        <v>0.4</v>
      </c>
      <c r="U2017">
        <f t="shared" si="125"/>
        <v>1</v>
      </c>
      <c r="V2017">
        <f t="shared" si="126"/>
        <v>5.4869999999999995E-2</v>
      </c>
      <c r="W2017">
        <f t="shared" si="127"/>
        <v>0.42920450000000004</v>
      </c>
    </row>
    <row r="2018" spans="1:23" x14ac:dyDescent="0.25">
      <c r="A2018" t="s">
        <v>7071</v>
      </c>
      <c r="B2018" s="1">
        <v>43054</v>
      </c>
      <c r="C2018" t="s">
        <v>7072</v>
      </c>
      <c r="D2018" t="s">
        <v>7073</v>
      </c>
      <c r="E2018" t="s">
        <v>7074</v>
      </c>
      <c r="F2018" s="1">
        <v>43049</v>
      </c>
      <c r="G2018">
        <v>1</v>
      </c>
      <c r="H2018">
        <v>157037</v>
      </c>
      <c r="I2018">
        <v>7800</v>
      </c>
      <c r="J2018">
        <v>96</v>
      </c>
      <c r="K2018">
        <v>326</v>
      </c>
      <c r="L2018" t="b">
        <v>0</v>
      </c>
      <c r="M2018" t="b">
        <v>0</v>
      </c>
      <c r="N2018" t="b">
        <v>0</v>
      </c>
      <c r="O2018">
        <v>5</v>
      </c>
      <c r="P2018">
        <v>2</v>
      </c>
      <c r="Q2018" s="2">
        <v>0.05</v>
      </c>
      <c r="R2018" s="2">
        <v>0</v>
      </c>
      <c r="S2018" s="2">
        <v>0</v>
      </c>
      <c r="T2018">
        <f t="shared" si="124"/>
        <v>0.4</v>
      </c>
      <c r="U2018">
        <f t="shared" si="125"/>
        <v>1</v>
      </c>
      <c r="V2018">
        <f t="shared" si="126"/>
        <v>0.57851850000000016</v>
      </c>
      <c r="W2018">
        <f t="shared" si="127"/>
        <v>0.61248147500000005</v>
      </c>
    </row>
    <row r="2019" spans="1:23" x14ac:dyDescent="0.25">
      <c r="A2019" t="s">
        <v>7075</v>
      </c>
      <c r="B2019" s="1">
        <v>43204</v>
      </c>
      <c r="C2019" t="s">
        <v>7076</v>
      </c>
      <c r="D2019" t="s">
        <v>4660</v>
      </c>
      <c r="E2019" t="s">
        <v>7077</v>
      </c>
      <c r="F2019" s="1">
        <v>43186</v>
      </c>
      <c r="G2019">
        <v>1</v>
      </c>
      <c r="H2019">
        <v>8025153</v>
      </c>
      <c r="I2019">
        <v>381842</v>
      </c>
      <c r="J2019">
        <v>3939</v>
      </c>
      <c r="K2019">
        <v>27379</v>
      </c>
      <c r="L2019" t="b">
        <v>0</v>
      </c>
      <c r="M2019" t="b">
        <v>0</v>
      </c>
      <c r="N2019" t="b">
        <v>0</v>
      </c>
      <c r="O2019">
        <v>18</v>
      </c>
      <c r="P2019">
        <v>11</v>
      </c>
      <c r="Q2019" s="2">
        <v>0.05</v>
      </c>
      <c r="R2019" s="2">
        <v>0</v>
      </c>
      <c r="S2019" s="2">
        <v>0</v>
      </c>
      <c r="T2019">
        <f t="shared" si="124"/>
        <v>0.4</v>
      </c>
      <c r="U2019">
        <f t="shared" si="125"/>
        <v>7.4</v>
      </c>
      <c r="V2019">
        <f t="shared" si="126"/>
        <v>4.5125764999999998</v>
      </c>
      <c r="W2019">
        <f t="shared" si="127"/>
        <v>3.5894017749999998</v>
      </c>
    </row>
    <row r="2020" spans="1:23" x14ac:dyDescent="0.25">
      <c r="A2020" t="s">
        <v>7078</v>
      </c>
      <c r="B2020" s="1">
        <v>43109</v>
      </c>
      <c r="C2020" t="s">
        <v>7079</v>
      </c>
      <c r="D2020" t="s">
        <v>899</v>
      </c>
      <c r="E2020" t="s">
        <v>7080</v>
      </c>
      <c r="F2020" s="1">
        <v>43103</v>
      </c>
      <c r="G2020">
        <v>1</v>
      </c>
      <c r="H2020">
        <v>540857</v>
      </c>
      <c r="I2020">
        <v>16578</v>
      </c>
      <c r="J2020">
        <v>459</v>
      </c>
      <c r="K2020">
        <v>1700</v>
      </c>
      <c r="L2020" t="b">
        <v>0</v>
      </c>
      <c r="M2020" t="b">
        <v>0</v>
      </c>
      <c r="N2020" t="b">
        <v>0</v>
      </c>
      <c r="O2020">
        <v>6</v>
      </c>
      <c r="P2020">
        <v>5</v>
      </c>
      <c r="Q2020" s="2">
        <v>0.03</v>
      </c>
      <c r="R2020" s="2">
        <v>0</v>
      </c>
      <c r="S2020" s="2">
        <v>0</v>
      </c>
      <c r="T2020">
        <f t="shared" si="124"/>
        <v>0.4</v>
      </c>
      <c r="U2020">
        <f t="shared" si="125"/>
        <v>3.8</v>
      </c>
      <c r="V2020">
        <f t="shared" si="126"/>
        <v>0.5704285</v>
      </c>
      <c r="W2020">
        <f t="shared" si="127"/>
        <v>1.3096499749999999</v>
      </c>
    </row>
    <row r="2021" spans="1:23" x14ac:dyDescent="0.25">
      <c r="A2021" t="s">
        <v>7081</v>
      </c>
      <c r="B2021" s="1">
        <v>43091</v>
      </c>
      <c r="C2021" t="s">
        <v>7082</v>
      </c>
      <c r="D2021" t="s">
        <v>1649</v>
      </c>
      <c r="E2021" t="s">
        <v>7083</v>
      </c>
      <c r="F2021" s="1">
        <v>43084</v>
      </c>
      <c r="G2021">
        <v>1</v>
      </c>
      <c r="H2021">
        <v>27350528</v>
      </c>
      <c r="I2021">
        <v>1025895</v>
      </c>
      <c r="J2021">
        <v>17572</v>
      </c>
      <c r="K2021">
        <v>40899</v>
      </c>
      <c r="L2021" t="b">
        <v>0</v>
      </c>
      <c r="M2021" t="b">
        <v>0</v>
      </c>
      <c r="N2021" t="b">
        <v>0</v>
      </c>
      <c r="O2021">
        <v>7</v>
      </c>
      <c r="P2021">
        <v>7</v>
      </c>
      <c r="Q2021" s="2">
        <v>0.04</v>
      </c>
      <c r="R2021" s="2">
        <v>0</v>
      </c>
      <c r="S2021" s="2">
        <v>0</v>
      </c>
      <c r="T2021">
        <f t="shared" si="124"/>
        <v>0.4</v>
      </c>
      <c r="U2021">
        <f t="shared" si="125"/>
        <v>5.6000000000000005</v>
      </c>
      <c r="V2021">
        <f t="shared" si="126"/>
        <v>14.075263999999999</v>
      </c>
      <c r="W2021">
        <f t="shared" si="127"/>
        <v>6.4863423999999998</v>
      </c>
    </row>
    <row r="2022" spans="1:23" x14ac:dyDescent="0.25">
      <c r="A2022" t="s">
        <v>7084</v>
      </c>
      <c r="B2022" s="1">
        <v>43089</v>
      </c>
      <c r="C2022" t="s">
        <v>7085</v>
      </c>
      <c r="D2022" t="s">
        <v>1001</v>
      </c>
      <c r="E2022" t="s">
        <v>7086</v>
      </c>
      <c r="F2022" s="1">
        <v>43084</v>
      </c>
      <c r="G2022">
        <v>1</v>
      </c>
      <c r="H2022">
        <v>12461</v>
      </c>
      <c r="I2022">
        <v>1614</v>
      </c>
      <c r="J2022">
        <v>6</v>
      </c>
      <c r="K2022">
        <v>215</v>
      </c>
      <c r="L2022" t="b">
        <v>0</v>
      </c>
      <c r="M2022" t="b">
        <v>0</v>
      </c>
      <c r="N2022" t="b">
        <v>0</v>
      </c>
      <c r="O2022">
        <v>5</v>
      </c>
      <c r="P2022">
        <v>2</v>
      </c>
      <c r="Q2022" s="2">
        <v>0.13</v>
      </c>
      <c r="R2022" s="2">
        <v>0</v>
      </c>
      <c r="S2022" s="2">
        <v>0.02</v>
      </c>
      <c r="T2022">
        <f t="shared" si="124"/>
        <v>0.4</v>
      </c>
      <c r="U2022">
        <f t="shared" si="125"/>
        <v>1</v>
      </c>
      <c r="V2022">
        <f t="shared" si="126"/>
        <v>1.8062305000000001</v>
      </c>
      <c r="W2022">
        <f t="shared" si="127"/>
        <v>1.042180675</v>
      </c>
    </row>
    <row r="2023" spans="1:23" x14ac:dyDescent="0.25">
      <c r="A2023" t="s">
        <v>7087</v>
      </c>
      <c r="B2023" s="1">
        <v>43098</v>
      </c>
      <c r="C2023" t="s">
        <v>7088</v>
      </c>
      <c r="D2023" t="s">
        <v>7089</v>
      </c>
      <c r="E2023" t="s">
        <v>7090</v>
      </c>
      <c r="F2023" s="1">
        <v>43089</v>
      </c>
      <c r="G2023">
        <v>1</v>
      </c>
      <c r="H2023">
        <v>26033</v>
      </c>
      <c r="I2023">
        <v>177</v>
      </c>
      <c r="J2023">
        <v>11</v>
      </c>
      <c r="K2023">
        <v>10</v>
      </c>
      <c r="L2023" t="b">
        <v>0</v>
      </c>
      <c r="M2023" t="b">
        <v>0</v>
      </c>
      <c r="N2023" t="b">
        <v>0</v>
      </c>
      <c r="O2023">
        <v>9</v>
      </c>
      <c r="P2023">
        <v>1</v>
      </c>
      <c r="Q2023" s="2">
        <v>0.01</v>
      </c>
      <c r="R2023" s="2">
        <v>0</v>
      </c>
      <c r="S2023" s="2">
        <v>0</v>
      </c>
      <c r="T2023">
        <f t="shared" si="124"/>
        <v>0.4</v>
      </c>
      <c r="U2023">
        <f t="shared" si="125"/>
        <v>-0.8</v>
      </c>
      <c r="V2023">
        <f t="shared" si="126"/>
        <v>0.11301650000000001</v>
      </c>
      <c r="W2023">
        <f t="shared" si="127"/>
        <v>-4.4422499999997866E-4</v>
      </c>
    </row>
    <row r="2024" spans="1:23" x14ac:dyDescent="0.25">
      <c r="A2024" t="s">
        <v>7091</v>
      </c>
      <c r="B2024" s="1">
        <v>43056</v>
      </c>
      <c r="C2024" t="s">
        <v>7092</v>
      </c>
      <c r="D2024" t="s">
        <v>7093</v>
      </c>
      <c r="E2024" t="s">
        <v>7094</v>
      </c>
      <c r="F2024" s="1">
        <v>43052</v>
      </c>
      <c r="G2024">
        <v>1</v>
      </c>
      <c r="H2024">
        <v>9747</v>
      </c>
      <c r="I2024">
        <v>447</v>
      </c>
      <c r="J2024">
        <v>14</v>
      </c>
      <c r="K2024">
        <v>81</v>
      </c>
      <c r="L2024" t="b">
        <v>0</v>
      </c>
      <c r="M2024" t="b">
        <v>0</v>
      </c>
      <c r="N2024" t="b">
        <v>0</v>
      </c>
      <c r="O2024">
        <v>4</v>
      </c>
      <c r="P2024">
        <v>2</v>
      </c>
      <c r="Q2024" s="2">
        <v>0.05</v>
      </c>
      <c r="R2024" s="2">
        <v>0</v>
      </c>
      <c r="S2024" s="2">
        <v>0.01</v>
      </c>
      <c r="T2024">
        <f t="shared" si="124"/>
        <v>0.4</v>
      </c>
      <c r="U2024">
        <f t="shared" si="125"/>
        <v>1.2000000000000002</v>
      </c>
      <c r="V2024">
        <f t="shared" si="126"/>
        <v>0.75487350000000009</v>
      </c>
      <c r="W2024">
        <f t="shared" si="127"/>
        <v>0.72420572500000002</v>
      </c>
    </row>
    <row r="2025" spans="1:23" x14ac:dyDescent="0.25">
      <c r="A2025" t="s">
        <v>7095</v>
      </c>
      <c r="B2025" s="1">
        <v>43140</v>
      </c>
      <c r="C2025" t="s">
        <v>7096</v>
      </c>
      <c r="D2025" t="s">
        <v>7097</v>
      </c>
      <c r="E2025" t="s">
        <v>7098</v>
      </c>
      <c r="F2025" s="1">
        <v>43135</v>
      </c>
      <c r="G2025">
        <v>1</v>
      </c>
      <c r="H2025">
        <v>11736</v>
      </c>
      <c r="I2025">
        <v>114</v>
      </c>
      <c r="J2025">
        <v>34</v>
      </c>
      <c r="K2025">
        <v>30</v>
      </c>
      <c r="L2025" t="b">
        <v>0</v>
      </c>
      <c r="M2025" t="b">
        <v>0</v>
      </c>
      <c r="N2025" t="b">
        <v>0</v>
      </c>
      <c r="O2025">
        <v>5</v>
      </c>
      <c r="P2025">
        <v>3</v>
      </c>
      <c r="Q2025" s="2">
        <v>0.01</v>
      </c>
      <c r="R2025" s="2">
        <v>0</v>
      </c>
      <c r="S2025" s="2">
        <v>0</v>
      </c>
      <c r="T2025">
        <f t="shared" si="124"/>
        <v>0.4</v>
      </c>
      <c r="U2025">
        <f t="shared" si="125"/>
        <v>2.0000000000000004</v>
      </c>
      <c r="V2025">
        <f t="shared" si="126"/>
        <v>0.105868</v>
      </c>
      <c r="W2025">
        <f t="shared" si="127"/>
        <v>0.69705380000000017</v>
      </c>
    </row>
    <row r="2026" spans="1:23" x14ac:dyDescent="0.25">
      <c r="A2026" t="s">
        <v>7099</v>
      </c>
      <c r="B2026" s="1">
        <v>43218</v>
      </c>
      <c r="C2026" t="s">
        <v>7100</v>
      </c>
      <c r="D2026" t="s">
        <v>198</v>
      </c>
      <c r="E2026" t="s">
        <v>7101</v>
      </c>
      <c r="F2026" s="1">
        <v>43214</v>
      </c>
      <c r="G2026">
        <v>1</v>
      </c>
      <c r="H2026">
        <v>4174131</v>
      </c>
      <c r="I2026">
        <v>60869</v>
      </c>
      <c r="J2026">
        <v>1845</v>
      </c>
      <c r="K2026">
        <v>2591</v>
      </c>
      <c r="L2026" t="b">
        <v>0</v>
      </c>
      <c r="M2026" t="b">
        <v>0</v>
      </c>
      <c r="N2026" t="b">
        <v>0</v>
      </c>
      <c r="O2026">
        <v>4</v>
      </c>
      <c r="P2026">
        <v>4</v>
      </c>
      <c r="Q2026" s="2">
        <v>0.01</v>
      </c>
      <c r="R2026" s="2">
        <v>0</v>
      </c>
      <c r="S2026" s="2">
        <v>0</v>
      </c>
      <c r="T2026">
        <f t="shared" si="124"/>
        <v>0.4</v>
      </c>
      <c r="U2026">
        <f t="shared" si="125"/>
        <v>3.2</v>
      </c>
      <c r="V2026">
        <f t="shared" si="126"/>
        <v>2.1870655000000001</v>
      </c>
      <c r="W2026">
        <f t="shared" si="127"/>
        <v>1.725472925</v>
      </c>
    </row>
    <row r="2027" spans="1:23" x14ac:dyDescent="0.25">
      <c r="A2027" t="s">
        <v>7102</v>
      </c>
      <c r="B2027" s="1">
        <v>43242</v>
      </c>
      <c r="C2027" t="s">
        <v>7103</v>
      </c>
      <c r="D2027" t="s">
        <v>174</v>
      </c>
      <c r="E2027" t="s">
        <v>7104</v>
      </c>
      <c r="F2027" s="1">
        <v>43238</v>
      </c>
      <c r="G2027">
        <v>1</v>
      </c>
      <c r="H2027">
        <v>1564769</v>
      </c>
      <c r="I2027">
        <v>37305</v>
      </c>
      <c r="J2027">
        <v>516</v>
      </c>
      <c r="K2027">
        <v>2078</v>
      </c>
      <c r="L2027" t="b">
        <v>0</v>
      </c>
      <c r="M2027" t="b">
        <v>0</v>
      </c>
      <c r="N2027" t="b">
        <v>0</v>
      </c>
      <c r="O2027">
        <v>4</v>
      </c>
      <c r="P2027">
        <v>2</v>
      </c>
      <c r="Q2027" s="2">
        <v>0.02</v>
      </c>
      <c r="R2027" s="2">
        <v>0</v>
      </c>
      <c r="S2027" s="2">
        <v>0</v>
      </c>
      <c r="T2027">
        <f t="shared" si="124"/>
        <v>0.4</v>
      </c>
      <c r="U2027">
        <f t="shared" si="125"/>
        <v>1.2000000000000002</v>
      </c>
      <c r="V2027">
        <f t="shared" si="126"/>
        <v>0.98238449999999999</v>
      </c>
      <c r="W2027">
        <f t="shared" si="127"/>
        <v>0.803834575</v>
      </c>
    </row>
    <row r="2028" spans="1:23" x14ac:dyDescent="0.25">
      <c r="A2028" t="s">
        <v>7105</v>
      </c>
      <c r="B2028" s="1">
        <v>43108</v>
      </c>
      <c r="C2028" t="s">
        <v>7106</v>
      </c>
      <c r="D2028" t="s">
        <v>1254</v>
      </c>
      <c r="E2028" t="s">
        <v>7107</v>
      </c>
      <c r="F2028" s="1">
        <v>43104</v>
      </c>
      <c r="G2028">
        <v>1</v>
      </c>
      <c r="H2028">
        <v>59043</v>
      </c>
      <c r="I2028">
        <v>1935</v>
      </c>
      <c r="J2028">
        <v>133</v>
      </c>
      <c r="K2028">
        <v>526</v>
      </c>
      <c r="L2028" t="b">
        <v>0</v>
      </c>
      <c r="M2028" t="b">
        <v>0</v>
      </c>
      <c r="N2028" t="b">
        <v>0</v>
      </c>
      <c r="O2028">
        <v>4</v>
      </c>
      <c r="P2028">
        <v>3</v>
      </c>
      <c r="Q2028" s="2">
        <v>0.03</v>
      </c>
      <c r="R2028" s="2">
        <v>0</v>
      </c>
      <c r="S2028" s="2">
        <v>0.01</v>
      </c>
      <c r="T2028">
        <f t="shared" si="124"/>
        <v>0.4</v>
      </c>
      <c r="U2028">
        <f t="shared" si="125"/>
        <v>2.2000000000000002</v>
      </c>
      <c r="V2028">
        <f t="shared" si="126"/>
        <v>0.57952150000000002</v>
      </c>
      <c r="W2028">
        <f t="shared" si="127"/>
        <v>0.91283252500000001</v>
      </c>
    </row>
    <row r="2029" spans="1:23" x14ac:dyDescent="0.25">
      <c r="A2029" t="s">
        <v>7108</v>
      </c>
      <c r="B2029" s="1">
        <v>43091</v>
      </c>
      <c r="C2029" t="s">
        <v>7109</v>
      </c>
      <c r="D2029" t="s">
        <v>7110</v>
      </c>
      <c r="E2029" t="s">
        <v>7111</v>
      </c>
      <c r="F2029" s="1">
        <v>43089</v>
      </c>
      <c r="G2029">
        <v>1</v>
      </c>
      <c r="H2029">
        <v>643117</v>
      </c>
      <c r="I2029">
        <v>15528</v>
      </c>
      <c r="J2029">
        <v>380</v>
      </c>
      <c r="K2029">
        <v>3883</v>
      </c>
      <c r="L2029" t="b">
        <v>0</v>
      </c>
      <c r="M2029" t="b">
        <v>0</v>
      </c>
      <c r="N2029" t="b">
        <v>0</v>
      </c>
      <c r="O2029">
        <v>2</v>
      </c>
      <c r="P2029">
        <v>1</v>
      </c>
      <c r="Q2029" s="2">
        <v>0.02</v>
      </c>
      <c r="R2029" s="2">
        <v>0</v>
      </c>
      <c r="S2029" s="2">
        <v>0.01</v>
      </c>
      <c r="T2029">
        <f t="shared" si="124"/>
        <v>0.4</v>
      </c>
      <c r="U2029">
        <f t="shared" si="125"/>
        <v>0.60000000000000009</v>
      </c>
      <c r="V2029">
        <f t="shared" si="126"/>
        <v>0.77155850000000004</v>
      </c>
      <c r="W2029">
        <f t="shared" si="127"/>
        <v>0.58004547500000003</v>
      </c>
    </row>
    <row r="2030" spans="1:23" x14ac:dyDescent="0.25">
      <c r="A2030" t="s">
        <v>7112</v>
      </c>
      <c r="B2030" s="1">
        <v>43069</v>
      </c>
      <c r="C2030" t="s">
        <v>7113</v>
      </c>
      <c r="D2030" t="s">
        <v>7114</v>
      </c>
      <c r="E2030" t="s">
        <v>7115</v>
      </c>
      <c r="F2030" s="1">
        <v>43067</v>
      </c>
      <c r="G2030">
        <v>1</v>
      </c>
      <c r="H2030">
        <v>3411173</v>
      </c>
      <c r="I2030">
        <v>277250</v>
      </c>
      <c r="J2030">
        <v>4991</v>
      </c>
      <c r="K2030">
        <v>28200</v>
      </c>
      <c r="L2030" t="b">
        <v>0</v>
      </c>
      <c r="M2030" t="b">
        <v>0</v>
      </c>
      <c r="N2030" t="b">
        <v>0</v>
      </c>
      <c r="O2030">
        <v>2</v>
      </c>
      <c r="P2030">
        <v>2</v>
      </c>
      <c r="Q2030" s="2">
        <v>0.08</v>
      </c>
      <c r="R2030" s="2">
        <v>0</v>
      </c>
      <c r="S2030" s="2">
        <v>0.01</v>
      </c>
      <c r="T2030">
        <f t="shared" si="124"/>
        <v>0.4</v>
      </c>
      <c r="U2030">
        <f t="shared" si="125"/>
        <v>1.6</v>
      </c>
      <c r="V2030">
        <f t="shared" si="126"/>
        <v>2.7555864999999997</v>
      </c>
      <c r="W2030">
        <f t="shared" si="127"/>
        <v>1.5244552749999998</v>
      </c>
    </row>
    <row r="2031" spans="1:23" x14ac:dyDescent="0.25">
      <c r="A2031" t="s">
        <v>7116</v>
      </c>
      <c r="B2031" s="1">
        <v>43256</v>
      </c>
      <c r="C2031" t="s">
        <v>7117</v>
      </c>
      <c r="D2031" t="s">
        <v>7118</v>
      </c>
      <c r="E2031" t="s">
        <v>7119</v>
      </c>
      <c r="F2031" s="1">
        <v>43250</v>
      </c>
      <c r="G2031">
        <v>1</v>
      </c>
      <c r="H2031">
        <v>2835009</v>
      </c>
      <c r="I2031">
        <v>39657</v>
      </c>
      <c r="J2031">
        <v>960</v>
      </c>
      <c r="K2031">
        <v>2971</v>
      </c>
      <c r="L2031" t="b">
        <v>0</v>
      </c>
      <c r="M2031" t="b">
        <v>0</v>
      </c>
      <c r="N2031" t="b">
        <v>0</v>
      </c>
      <c r="O2031">
        <v>6</v>
      </c>
      <c r="P2031">
        <v>6</v>
      </c>
      <c r="Q2031" s="2">
        <v>0.01</v>
      </c>
      <c r="R2031" s="2">
        <v>0</v>
      </c>
      <c r="S2031" s="2">
        <v>0</v>
      </c>
      <c r="T2031">
        <f t="shared" si="124"/>
        <v>0.4</v>
      </c>
      <c r="U2031">
        <f t="shared" si="125"/>
        <v>4.8000000000000007</v>
      </c>
      <c r="V2031">
        <f t="shared" si="126"/>
        <v>1.5175045</v>
      </c>
      <c r="W2031">
        <f t="shared" si="127"/>
        <v>1.8911265750000004</v>
      </c>
    </row>
    <row r="2032" spans="1:23" x14ac:dyDescent="0.25">
      <c r="A2032" t="s">
        <v>7120</v>
      </c>
      <c r="B2032" s="1">
        <v>43106</v>
      </c>
      <c r="C2032" t="s">
        <v>7121</v>
      </c>
      <c r="D2032" t="s">
        <v>7122</v>
      </c>
      <c r="E2032" t="s">
        <v>7123</v>
      </c>
      <c r="F2032" s="1">
        <v>43098</v>
      </c>
      <c r="G2032">
        <v>1</v>
      </c>
      <c r="H2032">
        <v>1005215</v>
      </c>
      <c r="I2032">
        <v>58618</v>
      </c>
      <c r="J2032">
        <v>1639</v>
      </c>
      <c r="K2032">
        <v>5997</v>
      </c>
      <c r="L2032" t="b">
        <v>0</v>
      </c>
      <c r="M2032" t="b">
        <v>0</v>
      </c>
      <c r="N2032" t="b">
        <v>0</v>
      </c>
      <c r="O2032">
        <v>8</v>
      </c>
      <c r="P2032">
        <v>7</v>
      </c>
      <c r="Q2032" s="2">
        <v>0.06</v>
      </c>
      <c r="R2032" s="2">
        <v>0</v>
      </c>
      <c r="S2032" s="2">
        <v>0.01</v>
      </c>
      <c r="T2032">
        <f t="shared" si="124"/>
        <v>0.4</v>
      </c>
      <c r="U2032">
        <f t="shared" si="125"/>
        <v>5.4</v>
      </c>
      <c r="V2032">
        <f t="shared" si="126"/>
        <v>1.3526075</v>
      </c>
      <c r="W2032">
        <f t="shared" si="127"/>
        <v>1.9834126250000002</v>
      </c>
    </row>
    <row r="2033" spans="1:23" x14ac:dyDescent="0.25">
      <c r="A2033" t="s">
        <v>7124</v>
      </c>
      <c r="B2033" s="1">
        <v>43058</v>
      </c>
      <c r="C2033" t="s">
        <v>7125</v>
      </c>
      <c r="D2033" t="s">
        <v>7126</v>
      </c>
      <c r="E2033" t="s">
        <v>7127</v>
      </c>
      <c r="F2033" s="1">
        <v>43053</v>
      </c>
      <c r="G2033">
        <v>1</v>
      </c>
      <c r="H2033">
        <v>11156</v>
      </c>
      <c r="I2033">
        <v>58</v>
      </c>
      <c r="J2033">
        <v>4</v>
      </c>
      <c r="K2033">
        <v>5</v>
      </c>
      <c r="L2033" t="b">
        <v>0</v>
      </c>
      <c r="M2033" t="b">
        <v>0</v>
      </c>
      <c r="N2033" t="b">
        <v>0</v>
      </c>
      <c r="O2033">
        <v>5</v>
      </c>
      <c r="P2033">
        <v>5</v>
      </c>
      <c r="Q2033" s="2">
        <v>0.01</v>
      </c>
      <c r="R2033" s="2">
        <v>0</v>
      </c>
      <c r="S2033" s="2">
        <v>0</v>
      </c>
      <c r="T2033">
        <f t="shared" si="124"/>
        <v>0.4</v>
      </c>
      <c r="U2033">
        <f t="shared" si="125"/>
        <v>4</v>
      </c>
      <c r="V2033">
        <f t="shared" si="126"/>
        <v>0.10557800000000001</v>
      </c>
      <c r="W2033">
        <f t="shared" si="127"/>
        <v>1.1969523000000002</v>
      </c>
    </row>
    <row r="2034" spans="1:23" x14ac:dyDescent="0.25">
      <c r="A2034" t="s">
        <v>7128</v>
      </c>
      <c r="B2034" s="1">
        <v>43197</v>
      </c>
      <c r="C2034" t="s">
        <v>7129</v>
      </c>
      <c r="D2034" t="s">
        <v>5625</v>
      </c>
      <c r="E2034" t="s">
        <v>7130</v>
      </c>
      <c r="F2034" s="1">
        <v>43183</v>
      </c>
      <c r="G2034">
        <v>1</v>
      </c>
      <c r="H2034">
        <v>3010746</v>
      </c>
      <c r="I2034">
        <v>74911</v>
      </c>
      <c r="J2034">
        <v>2307</v>
      </c>
      <c r="K2034">
        <v>8615</v>
      </c>
      <c r="L2034" t="b">
        <v>0</v>
      </c>
      <c r="M2034" t="b">
        <v>0</v>
      </c>
      <c r="N2034" t="b">
        <v>0</v>
      </c>
      <c r="O2034">
        <v>14</v>
      </c>
      <c r="P2034">
        <v>12</v>
      </c>
      <c r="Q2034" s="2">
        <v>0.02</v>
      </c>
      <c r="R2034" s="2">
        <v>0</v>
      </c>
      <c r="S2034" s="2">
        <v>0</v>
      </c>
      <c r="T2034">
        <f t="shared" si="124"/>
        <v>0.4</v>
      </c>
      <c r="U2034">
        <f t="shared" si="125"/>
        <v>9.2000000000000011</v>
      </c>
      <c r="V2034">
        <f t="shared" si="126"/>
        <v>1.7053729999999998</v>
      </c>
      <c r="W2034">
        <f t="shared" si="127"/>
        <v>3.0568805500000003</v>
      </c>
    </row>
    <row r="2035" spans="1:23" x14ac:dyDescent="0.25">
      <c r="A2035" t="s">
        <v>7131</v>
      </c>
      <c r="B2035" s="1">
        <v>43265</v>
      </c>
      <c r="C2035" t="s">
        <v>7132</v>
      </c>
      <c r="D2035" t="s">
        <v>529</v>
      </c>
      <c r="E2035" t="s">
        <v>7133</v>
      </c>
      <c r="F2035" s="1">
        <v>43259</v>
      </c>
      <c r="G2035">
        <v>1</v>
      </c>
      <c r="H2035">
        <v>12955997</v>
      </c>
      <c r="I2035">
        <v>200539</v>
      </c>
      <c r="J2035">
        <v>7647</v>
      </c>
      <c r="K2035">
        <v>35147</v>
      </c>
      <c r="L2035" t="b">
        <v>0</v>
      </c>
      <c r="M2035" t="b">
        <v>0</v>
      </c>
      <c r="N2035" t="b">
        <v>0</v>
      </c>
      <c r="O2035">
        <v>6</v>
      </c>
      <c r="P2035">
        <v>6</v>
      </c>
      <c r="Q2035" s="2">
        <v>0.02</v>
      </c>
      <c r="R2035" s="2">
        <v>0</v>
      </c>
      <c r="S2035" s="2">
        <v>0</v>
      </c>
      <c r="T2035">
        <f t="shared" si="124"/>
        <v>0.4</v>
      </c>
      <c r="U2035">
        <f t="shared" si="125"/>
        <v>4.8000000000000007</v>
      </c>
      <c r="V2035">
        <f t="shared" si="126"/>
        <v>6.6779985000000002</v>
      </c>
      <c r="W2035">
        <f t="shared" si="127"/>
        <v>3.6972994750000003</v>
      </c>
    </row>
    <row r="2036" spans="1:23" x14ac:dyDescent="0.25">
      <c r="A2036" t="s">
        <v>7134</v>
      </c>
      <c r="B2036" s="1">
        <v>43179</v>
      </c>
      <c r="C2036" t="s">
        <v>7135</v>
      </c>
      <c r="D2036" t="s">
        <v>81</v>
      </c>
      <c r="E2036" t="s">
        <v>7136</v>
      </c>
      <c r="F2036" s="1">
        <v>43165</v>
      </c>
      <c r="G2036">
        <v>1</v>
      </c>
      <c r="H2036">
        <v>4289238</v>
      </c>
      <c r="I2036">
        <v>135901</v>
      </c>
      <c r="J2036">
        <v>1893</v>
      </c>
      <c r="K2036">
        <v>11141</v>
      </c>
      <c r="L2036" t="b">
        <v>0</v>
      </c>
      <c r="M2036" t="b">
        <v>0</v>
      </c>
      <c r="N2036" t="b">
        <v>0</v>
      </c>
      <c r="O2036">
        <v>14</v>
      </c>
      <c r="P2036">
        <v>13</v>
      </c>
      <c r="Q2036" s="2">
        <v>0.03</v>
      </c>
      <c r="R2036" s="2">
        <v>0</v>
      </c>
      <c r="S2036" s="2">
        <v>0</v>
      </c>
      <c r="T2036">
        <f t="shared" si="124"/>
        <v>0.4</v>
      </c>
      <c r="U2036">
        <f t="shared" si="125"/>
        <v>10.200000000000001</v>
      </c>
      <c r="V2036">
        <f t="shared" si="126"/>
        <v>2.4446189999999999</v>
      </c>
      <c r="W2036">
        <f t="shared" si="127"/>
        <v>3.5656166500000004</v>
      </c>
    </row>
    <row r="2037" spans="1:23" x14ac:dyDescent="0.25">
      <c r="A2037" t="s">
        <v>7137</v>
      </c>
      <c r="B2037" s="1">
        <v>43137</v>
      </c>
      <c r="C2037" t="s">
        <v>7138</v>
      </c>
      <c r="D2037" t="s">
        <v>7139</v>
      </c>
      <c r="E2037" t="s">
        <v>7140</v>
      </c>
      <c r="F2037" s="1">
        <v>43131</v>
      </c>
      <c r="G2037">
        <v>1</v>
      </c>
      <c r="H2037">
        <v>292609</v>
      </c>
      <c r="I2037">
        <v>27345</v>
      </c>
      <c r="J2037">
        <v>129</v>
      </c>
      <c r="K2037">
        <v>1393</v>
      </c>
      <c r="L2037" t="b">
        <v>0</v>
      </c>
      <c r="M2037" t="b">
        <v>0</v>
      </c>
      <c r="N2037" t="b">
        <v>0</v>
      </c>
      <c r="O2037">
        <v>6</v>
      </c>
      <c r="P2037">
        <v>5</v>
      </c>
      <c r="Q2037" s="2">
        <v>0.09</v>
      </c>
      <c r="R2037" s="2">
        <v>0</v>
      </c>
      <c r="S2037" s="2">
        <v>0</v>
      </c>
      <c r="T2037">
        <f t="shared" si="124"/>
        <v>0.4</v>
      </c>
      <c r="U2037">
        <f t="shared" si="125"/>
        <v>3.8</v>
      </c>
      <c r="V2037">
        <f t="shared" si="126"/>
        <v>1.0463045</v>
      </c>
      <c r="W2037">
        <f t="shared" si="127"/>
        <v>1.476206575</v>
      </c>
    </row>
    <row r="2038" spans="1:23" x14ac:dyDescent="0.25">
      <c r="A2038" t="s">
        <v>7141</v>
      </c>
      <c r="B2038" s="1">
        <v>43077</v>
      </c>
      <c r="C2038" t="s">
        <v>7142</v>
      </c>
      <c r="D2038" t="s">
        <v>3978</v>
      </c>
      <c r="E2038" t="s">
        <v>7143</v>
      </c>
      <c r="F2038" s="1">
        <v>43070</v>
      </c>
      <c r="G2038">
        <v>1</v>
      </c>
      <c r="H2038">
        <v>4355869</v>
      </c>
      <c r="I2038">
        <v>184474</v>
      </c>
      <c r="J2038">
        <v>2412</v>
      </c>
      <c r="K2038">
        <v>7090</v>
      </c>
      <c r="L2038" t="b">
        <v>0</v>
      </c>
      <c r="M2038" t="b">
        <v>0</v>
      </c>
      <c r="N2038" t="b">
        <v>0</v>
      </c>
      <c r="O2038">
        <v>7</v>
      </c>
      <c r="P2038">
        <v>7</v>
      </c>
      <c r="Q2038" s="2">
        <v>0.04</v>
      </c>
      <c r="R2038" s="2">
        <v>0</v>
      </c>
      <c r="S2038" s="2">
        <v>0</v>
      </c>
      <c r="T2038">
        <f t="shared" si="124"/>
        <v>0.4</v>
      </c>
      <c r="U2038">
        <f t="shared" si="125"/>
        <v>5.6000000000000005</v>
      </c>
      <c r="V2038">
        <f t="shared" si="126"/>
        <v>2.5779345</v>
      </c>
      <c r="W2038">
        <f t="shared" si="127"/>
        <v>2.4622770750000003</v>
      </c>
    </row>
    <row r="2039" spans="1:23" x14ac:dyDescent="0.25">
      <c r="A2039" t="s">
        <v>7144</v>
      </c>
      <c r="B2039" s="1">
        <v>43063</v>
      </c>
      <c r="C2039" t="s">
        <v>7145</v>
      </c>
      <c r="D2039" t="s">
        <v>7146</v>
      </c>
      <c r="E2039" t="s">
        <v>7147</v>
      </c>
      <c r="F2039" s="1">
        <v>43056</v>
      </c>
      <c r="G2039">
        <v>1</v>
      </c>
      <c r="H2039">
        <v>474712</v>
      </c>
      <c r="I2039">
        <v>17620</v>
      </c>
      <c r="J2039">
        <v>202</v>
      </c>
      <c r="K2039">
        <v>922</v>
      </c>
      <c r="L2039" t="b">
        <v>0</v>
      </c>
      <c r="M2039" t="b">
        <v>0</v>
      </c>
      <c r="N2039" t="b">
        <v>0</v>
      </c>
      <c r="O2039">
        <v>7</v>
      </c>
      <c r="P2039">
        <v>5</v>
      </c>
      <c r="Q2039" s="2">
        <v>0.04</v>
      </c>
      <c r="R2039" s="2">
        <v>0</v>
      </c>
      <c r="S2039" s="2">
        <v>0</v>
      </c>
      <c r="T2039">
        <f t="shared" si="124"/>
        <v>0.4</v>
      </c>
      <c r="U2039">
        <f t="shared" si="125"/>
        <v>3.6</v>
      </c>
      <c r="V2039">
        <f t="shared" si="126"/>
        <v>0.63735600000000003</v>
      </c>
      <c r="W2039">
        <f t="shared" si="127"/>
        <v>1.2830746</v>
      </c>
    </row>
    <row r="2040" spans="1:23" x14ac:dyDescent="0.25">
      <c r="A2040" t="s">
        <v>7148</v>
      </c>
      <c r="B2040" s="1">
        <v>43181</v>
      </c>
      <c r="C2040" t="s">
        <v>7149</v>
      </c>
      <c r="D2040" t="s">
        <v>125</v>
      </c>
      <c r="E2040" t="s">
        <v>7150</v>
      </c>
      <c r="F2040" s="1">
        <v>43177</v>
      </c>
      <c r="G2040">
        <v>1</v>
      </c>
      <c r="H2040">
        <v>2181976</v>
      </c>
      <c r="I2040">
        <v>32457</v>
      </c>
      <c r="J2040">
        <v>1420</v>
      </c>
      <c r="K2040">
        <v>1349</v>
      </c>
      <c r="L2040" t="b">
        <v>0</v>
      </c>
      <c r="M2040" t="b">
        <v>0</v>
      </c>
      <c r="N2040" t="b">
        <v>0</v>
      </c>
      <c r="O2040">
        <v>4</v>
      </c>
      <c r="P2040">
        <v>2</v>
      </c>
      <c r="Q2040" s="2">
        <v>0.01</v>
      </c>
      <c r="R2040" s="2">
        <v>0</v>
      </c>
      <c r="S2040" s="2">
        <v>0</v>
      </c>
      <c r="T2040">
        <f t="shared" si="124"/>
        <v>0.4</v>
      </c>
      <c r="U2040">
        <f t="shared" si="125"/>
        <v>1.2000000000000002</v>
      </c>
      <c r="V2040">
        <f t="shared" si="126"/>
        <v>1.1909879999999999</v>
      </c>
      <c r="W2040">
        <f t="shared" si="127"/>
        <v>0.87684580000000001</v>
      </c>
    </row>
    <row r="2041" spans="1:23" x14ac:dyDescent="0.25">
      <c r="A2041" t="s">
        <v>7151</v>
      </c>
      <c r="B2041" s="1">
        <v>43185</v>
      </c>
      <c r="C2041" t="s">
        <v>7152</v>
      </c>
      <c r="D2041" t="s">
        <v>2472</v>
      </c>
      <c r="E2041" t="s">
        <v>5087</v>
      </c>
      <c r="F2041" s="1">
        <v>43171</v>
      </c>
      <c r="G2041">
        <v>1</v>
      </c>
      <c r="H2041">
        <v>969307</v>
      </c>
      <c r="I2041">
        <v>43087</v>
      </c>
      <c r="J2041">
        <v>1192</v>
      </c>
      <c r="K2041">
        <v>2959</v>
      </c>
      <c r="L2041" t="b">
        <v>0</v>
      </c>
      <c r="M2041" t="b">
        <v>0</v>
      </c>
      <c r="N2041" t="b">
        <v>0</v>
      </c>
      <c r="O2041">
        <v>14</v>
      </c>
      <c r="P2041">
        <v>12</v>
      </c>
      <c r="Q2041" s="2">
        <v>0.04</v>
      </c>
      <c r="R2041" s="2">
        <v>0</v>
      </c>
      <c r="S2041" s="2">
        <v>0</v>
      </c>
      <c r="T2041">
        <f t="shared" si="124"/>
        <v>0.4</v>
      </c>
      <c r="U2041">
        <f t="shared" si="125"/>
        <v>9.2000000000000011</v>
      </c>
      <c r="V2041">
        <f t="shared" si="126"/>
        <v>0.88465349999999998</v>
      </c>
      <c r="W2041">
        <f t="shared" si="127"/>
        <v>2.7696287250000005</v>
      </c>
    </row>
    <row r="2042" spans="1:23" x14ac:dyDescent="0.25">
      <c r="A2042" t="s">
        <v>7153</v>
      </c>
      <c r="B2042" s="1">
        <v>43077</v>
      </c>
      <c r="C2042" t="s">
        <v>7154</v>
      </c>
      <c r="D2042" t="s">
        <v>6117</v>
      </c>
      <c r="E2042" t="s">
        <v>7155</v>
      </c>
      <c r="F2042" s="1">
        <v>43070</v>
      </c>
      <c r="G2042">
        <v>1</v>
      </c>
      <c r="H2042">
        <v>1904633</v>
      </c>
      <c r="I2042">
        <v>63609</v>
      </c>
      <c r="J2042">
        <v>1713</v>
      </c>
      <c r="K2042">
        <v>3806</v>
      </c>
      <c r="L2042" t="b">
        <v>0</v>
      </c>
      <c r="M2042" t="b">
        <v>0</v>
      </c>
      <c r="N2042" t="b">
        <v>0</v>
      </c>
      <c r="O2042">
        <v>7</v>
      </c>
      <c r="P2042">
        <v>6</v>
      </c>
      <c r="Q2042" s="2">
        <v>0.03</v>
      </c>
      <c r="R2042" s="2">
        <v>0</v>
      </c>
      <c r="S2042" s="2">
        <v>0</v>
      </c>
      <c r="T2042">
        <f t="shared" si="124"/>
        <v>0.4</v>
      </c>
      <c r="U2042">
        <f t="shared" si="125"/>
        <v>4.6000000000000005</v>
      </c>
      <c r="V2042">
        <f t="shared" si="126"/>
        <v>1.2523165000000001</v>
      </c>
      <c r="W2042">
        <f t="shared" si="127"/>
        <v>1.748310775</v>
      </c>
    </row>
    <row r="2043" spans="1:23" x14ac:dyDescent="0.25">
      <c r="A2043" t="s">
        <v>7156</v>
      </c>
      <c r="B2043" s="1">
        <v>43167</v>
      </c>
      <c r="C2043" t="s">
        <v>7157</v>
      </c>
      <c r="D2043" t="s">
        <v>254</v>
      </c>
      <c r="E2043" t="s">
        <v>7158</v>
      </c>
      <c r="F2043" s="1">
        <v>43154</v>
      </c>
      <c r="G2043">
        <v>1</v>
      </c>
      <c r="H2043">
        <v>9537066</v>
      </c>
      <c r="I2043">
        <v>406136</v>
      </c>
      <c r="J2043">
        <v>10447</v>
      </c>
      <c r="K2043">
        <v>21468</v>
      </c>
      <c r="L2043" t="b">
        <v>0</v>
      </c>
      <c r="M2043" t="b">
        <v>0</v>
      </c>
      <c r="N2043" t="b">
        <v>0</v>
      </c>
      <c r="O2043">
        <v>13</v>
      </c>
      <c r="P2043">
        <v>13</v>
      </c>
      <c r="Q2043" s="2">
        <v>0.04</v>
      </c>
      <c r="R2043" s="2">
        <v>0</v>
      </c>
      <c r="S2043" s="2">
        <v>0</v>
      </c>
      <c r="T2043">
        <f t="shared" si="124"/>
        <v>0.4</v>
      </c>
      <c r="U2043">
        <f t="shared" si="125"/>
        <v>10.4</v>
      </c>
      <c r="V2043">
        <f t="shared" si="126"/>
        <v>5.168533</v>
      </c>
      <c r="W2043">
        <f t="shared" si="127"/>
        <v>4.56898655</v>
      </c>
    </row>
    <row r="2044" spans="1:23" x14ac:dyDescent="0.25">
      <c r="A2044" t="s">
        <v>7159</v>
      </c>
      <c r="B2044" s="1">
        <v>43073</v>
      </c>
      <c r="C2044" t="s">
        <v>7160</v>
      </c>
      <c r="D2044" t="s">
        <v>7161</v>
      </c>
      <c r="E2044" t="s">
        <v>7162</v>
      </c>
      <c r="F2044" s="1">
        <v>43067</v>
      </c>
      <c r="G2044">
        <v>1</v>
      </c>
      <c r="H2044">
        <v>54141</v>
      </c>
      <c r="I2044">
        <v>491</v>
      </c>
      <c r="J2044">
        <v>49</v>
      </c>
      <c r="K2044">
        <v>79</v>
      </c>
      <c r="L2044" t="b">
        <v>0</v>
      </c>
      <c r="M2044" t="b">
        <v>0</v>
      </c>
      <c r="N2044" t="b">
        <v>0</v>
      </c>
      <c r="O2044">
        <v>6</v>
      </c>
      <c r="P2044">
        <v>5</v>
      </c>
      <c r="Q2044" s="2">
        <v>0.01</v>
      </c>
      <c r="R2044" s="2">
        <v>0</v>
      </c>
      <c r="S2044" s="2">
        <v>0</v>
      </c>
      <c r="T2044">
        <f t="shared" si="124"/>
        <v>0.4</v>
      </c>
      <c r="U2044">
        <f t="shared" si="125"/>
        <v>3.8</v>
      </c>
      <c r="V2044">
        <f t="shared" si="126"/>
        <v>0.1270705</v>
      </c>
      <c r="W2044">
        <f t="shared" si="127"/>
        <v>1.1544746749999999</v>
      </c>
    </row>
    <row r="2045" spans="1:23" x14ac:dyDescent="0.25">
      <c r="A2045" t="s">
        <v>7163</v>
      </c>
      <c r="B2045" s="1">
        <v>43073</v>
      </c>
      <c r="C2045" t="s">
        <v>7164</v>
      </c>
      <c r="D2045" t="s">
        <v>1213</v>
      </c>
      <c r="E2045" t="s">
        <v>7165</v>
      </c>
      <c r="F2045" s="1">
        <v>43070</v>
      </c>
      <c r="G2045">
        <v>1</v>
      </c>
      <c r="H2045">
        <v>1240044</v>
      </c>
      <c r="I2045">
        <v>10335</v>
      </c>
      <c r="J2045">
        <v>683</v>
      </c>
      <c r="K2045">
        <v>2883</v>
      </c>
      <c r="L2045" t="b">
        <v>0</v>
      </c>
      <c r="M2045" t="b">
        <v>0</v>
      </c>
      <c r="N2045" t="b">
        <v>0</v>
      </c>
      <c r="O2045">
        <v>3</v>
      </c>
      <c r="P2045">
        <v>3</v>
      </c>
      <c r="Q2045" s="2">
        <v>0.01</v>
      </c>
      <c r="R2045" s="2">
        <v>0</v>
      </c>
      <c r="S2045" s="2">
        <v>0</v>
      </c>
      <c r="T2045">
        <f t="shared" si="124"/>
        <v>0.4</v>
      </c>
      <c r="U2045">
        <f t="shared" si="125"/>
        <v>2.4000000000000004</v>
      </c>
      <c r="V2045">
        <f t="shared" si="126"/>
        <v>0.72002199999999994</v>
      </c>
      <c r="W2045">
        <f t="shared" si="127"/>
        <v>1.0120077000000001</v>
      </c>
    </row>
    <row r="2046" spans="1:23" x14ac:dyDescent="0.25">
      <c r="A2046" t="s">
        <v>7166</v>
      </c>
      <c r="B2046" s="1">
        <v>43197</v>
      </c>
      <c r="C2046" t="s">
        <v>7167</v>
      </c>
      <c r="D2046" t="s">
        <v>1185</v>
      </c>
      <c r="E2046" t="s">
        <v>7168</v>
      </c>
      <c r="F2046" s="1">
        <v>43191</v>
      </c>
      <c r="G2046">
        <v>1</v>
      </c>
      <c r="H2046">
        <v>2186003</v>
      </c>
      <c r="I2046">
        <v>27560</v>
      </c>
      <c r="J2046">
        <v>2174</v>
      </c>
      <c r="K2046">
        <v>3700</v>
      </c>
      <c r="L2046" t="b">
        <v>0</v>
      </c>
      <c r="M2046" t="b">
        <v>0</v>
      </c>
      <c r="N2046" t="b">
        <v>0</v>
      </c>
      <c r="O2046">
        <v>6</v>
      </c>
      <c r="P2046">
        <v>5</v>
      </c>
      <c r="Q2046" s="2">
        <v>0.01</v>
      </c>
      <c r="R2046" s="2">
        <v>0</v>
      </c>
      <c r="S2046" s="2">
        <v>0</v>
      </c>
      <c r="T2046">
        <f t="shared" si="124"/>
        <v>0.4</v>
      </c>
      <c r="U2046">
        <f t="shared" si="125"/>
        <v>3.8</v>
      </c>
      <c r="V2046">
        <f t="shared" si="126"/>
        <v>1.1930015</v>
      </c>
      <c r="W2046">
        <f t="shared" si="127"/>
        <v>1.5275505249999999</v>
      </c>
    </row>
    <row r="2047" spans="1:23" x14ac:dyDescent="0.25">
      <c r="A2047" t="s">
        <v>7169</v>
      </c>
      <c r="B2047" s="1">
        <v>43140</v>
      </c>
      <c r="C2047" t="s">
        <v>7170</v>
      </c>
      <c r="D2047" t="s">
        <v>5159</v>
      </c>
      <c r="E2047" t="s">
        <v>7171</v>
      </c>
      <c r="F2047" s="1">
        <v>43132</v>
      </c>
      <c r="G2047">
        <v>1</v>
      </c>
      <c r="H2047">
        <v>2959424</v>
      </c>
      <c r="I2047">
        <v>41673</v>
      </c>
      <c r="J2047">
        <v>3316</v>
      </c>
      <c r="K2047">
        <v>4975</v>
      </c>
      <c r="L2047" t="b">
        <v>0</v>
      </c>
      <c r="M2047" t="b">
        <v>0</v>
      </c>
      <c r="N2047" t="b">
        <v>0</v>
      </c>
      <c r="O2047">
        <v>8</v>
      </c>
      <c r="P2047">
        <v>8</v>
      </c>
      <c r="Q2047" s="2">
        <v>0.01</v>
      </c>
      <c r="R2047" s="2">
        <v>0</v>
      </c>
      <c r="S2047" s="2">
        <v>0</v>
      </c>
      <c r="T2047">
        <f t="shared" si="124"/>
        <v>0.4</v>
      </c>
      <c r="U2047">
        <f t="shared" si="125"/>
        <v>6.4</v>
      </c>
      <c r="V2047">
        <f t="shared" si="126"/>
        <v>1.579712</v>
      </c>
      <c r="W2047">
        <f t="shared" si="127"/>
        <v>2.3128992000000004</v>
      </c>
    </row>
    <row r="2048" spans="1:23" x14ac:dyDescent="0.25">
      <c r="A2048" t="s">
        <v>7172</v>
      </c>
      <c r="B2048" s="1">
        <v>43135</v>
      </c>
      <c r="C2048" t="s">
        <v>7173</v>
      </c>
      <c r="D2048" t="s">
        <v>7174</v>
      </c>
      <c r="E2048" t="s">
        <v>7175</v>
      </c>
      <c r="F2048" s="1">
        <v>43129</v>
      </c>
      <c r="G2048">
        <v>1</v>
      </c>
      <c r="H2048">
        <v>403229</v>
      </c>
      <c r="I2048">
        <v>4632</v>
      </c>
      <c r="J2048">
        <v>881</v>
      </c>
      <c r="K2048">
        <v>1614</v>
      </c>
      <c r="L2048" t="b">
        <v>0</v>
      </c>
      <c r="M2048" t="b">
        <v>0</v>
      </c>
      <c r="N2048" t="b">
        <v>0</v>
      </c>
      <c r="O2048">
        <v>6</v>
      </c>
      <c r="P2048">
        <v>6</v>
      </c>
      <c r="Q2048" s="2">
        <v>0.01</v>
      </c>
      <c r="R2048" s="2">
        <v>0</v>
      </c>
      <c r="S2048" s="2">
        <v>0</v>
      </c>
      <c r="T2048">
        <f t="shared" si="124"/>
        <v>0.4</v>
      </c>
      <c r="U2048">
        <f t="shared" si="125"/>
        <v>4.8000000000000007</v>
      </c>
      <c r="V2048">
        <f t="shared" si="126"/>
        <v>0.30161450000000001</v>
      </c>
      <c r="W2048">
        <f t="shared" si="127"/>
        <v>1.4655650750000002</v>
      </c>
    </row>
    <row r="2049" spans="1:23" x14ac:dyDescent="0.25">
      <c r="A2049" t="s">
        <v>7176</v>
      </c>
      <c r="B2049" s="1">
        <v>43170</v>
      </c>
      <c r="C2049" t="s">
        <v>7177</v>
      </c>
      <c r="D2049" t="s">
        <v>2235</v>
      </c>
      <c r="E2049" t="s">
        <v>7178</v>
      </c>
      <c r="F2049" s="1">
        <v>43164</v>
      </c>
      <c r="G2049">
        <v>1</v>
      </c>
      <c r="H2049">
        <v>380990</v>
      </c>
      <c r="I2049">
        <v>7622</v>
      </c>
      <c r="J2049">
        <v>382</v>
      </c>
      <c r="K2049">
        <v>414</v>
      </c>
      <c r="L2049" t="b">
        <v>0</v>
      </c>
      <c r="M2049" t="b">
        <v>0</v>
      </c>
      <c r="N2049" t="b">
        <v>0</v>
      </c>
      <c r="O2049">
        <v>6</v>
      </c>
      <c r="P2049">
        <v>6</v>
      </c>
      <c r="Q2049" s="2">
        <v>0.02</v>
      </c>
      <c r="R2049" s="2">
        <v>0</v>
      </c>
      <c r="S2049" s="2">
        <v>0</v>
      </c>
      <c r="T2049">
        <f t="shared" si="124"/>
        <v>0.4</v>
      </c>
      <c r="U2049">
        <f t="shared" si="125"/>
        <v>4.8000000000000007</v>
      </c>
      <c r="V2049">
        <f t="shared" si="126"/>
        <v>0.39049500000000004</v>
      </c>
      <c r="W2049">
        <f t="shared" si="127"/>
        <v>1.4966732500000004</v>
      </c>
    </row>
    <row r="2050" spans="1:23" x14ac:dyDescent="0.25">
      <c r="A2050" t="s">
        <v>7179</v>
      </c>
      <c r="B2050" s="1">
        <v>43185</v>
      </c>
      <c r="C2050" t="s">
        <v>7180</v>
      </c>
      <c r="D2050" t="s">
        <v>7181</v>
      </c>
      <c r="E2050" t="s">
        <v>7182</v>
      </c>
      <c r="F2050" s="1">
        <v>43170</v>
      </c>
      <c r="G2050">
        <v>1</v>
      </c>
      <c r="H2050">
        <v>2095289</v>
      </c>
      <c r="I2050">
        <v>8415</v>
      </c>
      <c r="J2050">
        <v>294</v>
      </c>
      <c r="K2050">
        <v>615</v>
      </c>
      <c r="L2050" t="b">
        <v>0</v>
      </c>
      <c r="M2050" t="b">
        <v>0</v>
      </c>
      <c r="N2050" t="b">
        <v>0</v>
      </c>
      <c r="O2050">
        <v>15</v>
      </c>
      <c r="P2050">
        <v>12</v>
      </c>
      <c r="Q2050" s="2">
        <v>0</v>
      </c>
      <c r="R2050" s="2">
        <v>0</v>
      </c>
      <c r="S2050" s="2">
        <v>0</v>
      </c>
      <c r="T2050">
        <f t="shared" ref="T2050:T2113" si="128">G2050*0.4</f>
        <v>0.4</v>
      </c>
      <c r="U2050">
        <f t="shared" ref="U2050:U2113" si="129">-0.2*(O2050-P2050)+0.8*P2050</f>
        <v>9.0000000000000018</v>
      </c>
      <c r="V2050">
        <f t="shared" ref="V2050:V2113" si="130">0.5*H2050*0.000001+0.1*Q2050*100+100*0.15*R2050+100*0.25*S2050</f>
        <v>1.0476444999999999</v>
      </c>
      <c r="W2050">
        <f t="shared" ref="W2050:W2113" si="131">0.4*T2050+0.25*U2050+0.35*V2050</f>
        <v>2.7766755750000005</v>
      </c>
    </row>
    <row r="2051" spans="1:23" x14ac:dyDescent="0.25">
      <c r="A2051" t="s">
        <v>7183</v>
      </c>
      <c r="B2051" s="1">
        <v>43125</v>
      </c>
      <c r="C2051" t="s">
        <v>7184</v>
      </c>
      <c r="D2051" t="s">
        <v>7185</v>
      </c>
      <c r="E2051" t="s">
        <v>7186</v>
      </c>
      <c r="F2051" s="1">
        <v>43118</v>
      </c>
      <c r="G2051">
        <v>1</v>
      </c>
      <c r="H2051">
        <v>1059366</v>
      </c>
      <c r="I2051">
        <v>8299</v>
      </c>
      <c r="J2051">
        <v>1765</v>
      </c>
      <c r="K2051">
        <v>1625</v>
      </c>
      <c r="L2051" t="b">
        <v>0</v>
      </c>
      <c r="M2051" t="b">
        <v>0</v>
      </c>
      <c r="N2051" t="b">
        <v>0</v>
      </c>
      <c r="O2051">
        <v>7</v>
      </c>
      <c r="P2051">
        <v>7</v>
      </c>
      <c r="Q2051" s="2">
        <v>0.01</v>
      </c>
      <c r="R2051" s="2">
        <v>0</v>
      </c>
      <c r="S2051" s="2">
        <v>0</v>
      </c>
      <c r="T2051">
        <f t="shared" si="128"/>
        <v>0.4</v>
      </c>
      <c r="U2051">
        <f t="shared" si="129"/>
        <v>5.6000000000000005</v>
      </c>
      <c r="V2051">
        <f t="shared" si="130"/>
        <v>0.62968299999999999</v>
      </c>
      <c r="W2051">
        <f t="shared" si="131"/>
        <v>1.7803890500000001</v>
      </c>
    </row>
    <row r="2052" spans="1:23" x14ac:dyDescent="0.25">
      <c r="A2052" t="s">
        <v>7187</v>
      </c>
      <c r="B2052" s="1">
        <v>43059</v>
      </c>
      <c r="C2052" t="s">
        <v>7188</v>
      </c>
      <c r="D2052" t="s">
        <v>7189</v>
      </c>
      <c r="E2052" t="s">
        <v>7190</v>
      </c>
      <c r="F2052" s="1">
        <v>43054</v>
      </c>
      <c r="G2052">
        <v>1</v>
      </c>
      <c r="H2052">
        <v>90268</v>
      </c>
      <c r="I2052">
        <v>2215</v>
      </c>
      <c r="J2052">
        <v>91</v>
      </c>
      <c r="K2052">
        <v>94</v>
      </c>
      <c r="L2052" t="b">
        <v>0</v>
      </c>
      <c r="M2052" t="b">
        <v>0</v>
      </c>
      <c r="N2052" t="b">
        <v>0</v>
      </c>
      <c r="O2052">
        <v>5</v>
      </c>
      <c r="P2052">
        <v>5</v>
      </c>
      <c r="Q2052" s="2">
        <v>0.02</v>
      </c>
      <c r="R2052" s="2">
        <v>0</v>
      </c>
      <c r="S2052" s="2">
        <v>0</v>
      </c>
      <c r="T2052">
        <f t="shared" si="128"/>
        <v>0.4</v>
      </c>
      <c r="U2052">
        <f t="shared" si="129"/>
        <v>4</v>
      </c>
      <c r="V2052">
        <f t="shared" si="130"/>
        <v>0.24513400000000002</v>
      </c>
      <c r="W2052">
        <f t="shared" si="131"/>
        <v>1.2457969000000002</v>
      </c>
    </row>
    <row r="2053" spans="1:23" x14ac:dyDescent="0.25">
      <c r="A2053" t="s">
        <v>7191</v>
      </c>
      <c r="B2053" s="1">
        <v>43058</v>
      </c>
      <c r="C2053" t="s">
        <v>7192</v>
      </c>
      <c r="D2053" t="s">
        <v>7193</v>
      </c>
      <c r="E2053" t="s">
        <v>7194</v>
      </c>
      <c r="F2053" s="1">
        <v>43052</v>
      </c>
      <c r="G2053">
        <v>1</v>
      </c>
      <c r="H2053">
        <v>429830</v>
      </c>
      <c r="I2053">
        <v>22885</v>
      </c>
      <c r="J2053">
        <v>141</v>
      </c>
      <c r="K2053">
        <v>3403</v>
      </c>
      <c r="L2053" t="b">
        <v>0</v>
      </c>
      <c r="M2053" t="b">
        <v>0</v>
      </c>
      <c r="N2053" t="b">
        <v>0</v>
      </c>
      <c r="O2053">
        <v>6</v>
      </c>
      <c r="P2053">
        <v>6</v>
      </c>
      <c r="Q2053" s="2">
        <v>0.05</v>
      </c>
      <c r="R2053" s="2">
        <v>0</v>
      </c>
      <c r="S2053" s="2">
        <v>0.01</v>
      </c>
      <c r="T2053">
        <f t="shared" si="128"/>
        <v>0.4</v>
      </c>
      <c r="U2053">
        <f t="shared" si="129"/>
        <v>4.8000000000000007</v>
      </c>
      <c r="V2053">
        <f t="shared" si="130"/>
        <v>0.96491500000000008</v>
      </c>
      <c r="W2053">
        <f t="shared" si="131"/>
        <v>1.6977202500000004</v>
      </c>
    </row>
    <row r="2054" spans="1:23" x14ac:dyDescent="0.25">
      <c r="A2054" t="s">
        <v>7195</v>
      </c>
      <c r="B2054" s="1">
        <v>43117</v>
      </c>
      <c r="C2054" t="s">
        <v>7196</v>
      </c>
      <c r="D2054" t="s">
        <v>4692</v>
      </c>
      <c r="E2054" t="s">
        <v>7197</v>
      </c>
      <c r="F2054" s="1">
        <v>43112</v>
      </c>
      <c r="G2054">
        <v>1</v>
      </c>
      <c r="H2054">
        <v>360158</v>
      </c>
      <c r="I2054">
        <v>3921</v>
      </c>
      <c r="J2054">
        <v>1788</v>
      </c>
      <c r="K2054">
        <v>3806</v>
      </c>
      <c r="L2054" t="b">
        <v>0</v>
      </c>
      <c r="M2054" t="b">
        <v>0</v>
      </c>
      <c r="N2054" t="b">
        <v>0</v>
      </c>
      <c r="O2054">
        <v>5</v>
      </c>
      <c r="P2054">
        <v>4</v>
      </c>
      <c r="Q2054" s="2">
        <v>0.01</v>
      </c>
      <c r="R2054" s="2">
        <v>0</v>
      </c>
      <c r="S2054" s="2">
        <v>0.01</v>
      </c>
      <c r="T2054">
        <f t="shared" si="128"/>
        <v>0.4</v>
      </c>
      <c r="U2054">
        <f t="shared" si="129"/>
        <v>3</v>
      </c>
      <c r="V2054">
        <f t="shared" si="130"/>
        <v>0.53007899999999997</v>
      </c>
      <c r="W2054">
        <f t="shared" si="131"/>
        <v>1.09552765</v>
      </c>
    </row>
    <row r="2055" spans="1:23" x14ac:dyDescent="0.25">
      <c r="A2055" t="s">
        <v>7198</v>
      </c>
      <c r="B2055" s="1">
        <v>43103</v>
      </c>
      <c r="C2055" t="s">
        <v>7199</v>
      </c>
      <c r="D2055" t="s">
        <v>1213</v>
      </c>
      <c r="E2055" t="s">
        <v>7200</v>
      </c>
      <c r="F2055" s="1">
        <v>43101</v>
      </c>
      <c r="G2055">
        <v>1</v>
      </c>
      <c r="H2055">
        <v>161543</v>
      </c>
      <c r="I2055">
        <v>2765</v>
      </c>
      <c r="J2055">
        <v>113</v>
      </c>
      <c r="K2055">
        <v>658</v>
      </c>
      <c r="L2055" t="b">
        <v>0</v>
      </c>
      <c r="M2055" t="b">
        <v>0</v>
      </c>
      <c r="N2055" t="b">
        <v>0</v>
      </c>
      <c r="O2055">
        <v>2</v>
      </c>
      <c r="P2055">
        <v>1</v>
      </c>
      <c r="Q2055" s="2">
        <v>0.02</v>
      </c>
      <c r="R2055" s="2">
        <v>0</v>
      </c>
      <c r="S2055" s="2">
        <v>0</v>
      </c>
      <c r="T2055">
        <f t="shared" si="128"/>
        <v>0.4</v>
      </c>
      <c r="U2055">
        <f t="shared" si="129"/>
        <v>0.60000000000000009</v>
      </c>
      <c r="V2055">
        <f t="shared" si="130"/>
        <v>0.28077150000000001</v>
      </c>
      <c r="W2055">
        <f t="shared" si="131"/>
        <v>0.40827002500000004</v>
      </c>
    </row>
    <row r="2056" spans="1:23" x14ac:dyDescent="0.25">
      <c r="A2056" t="s">
        <v>7201</v>
      </c>
      <c r="B2056" s="1">
        <v>43120</v>
      </c>
      <c r="C2056" t="s">
        <v>7202</v>
      </c>
      <c r="D2056" t="s">
        <v>601</v>
      </c>
      <c r="E2056" t="s">
        <v>7203</v>
      </c>
      <c r="F2056" s="1">
        <v>43119</v>
      </c>
      <c r="G2056">
        <v>1</v>
      </c>
      <c r="H2056">
        <v>88425</v>
      </c>
      <c r="I2056">
        <v>1901</v>
      </c>
      <c r="J2056">
        <v>332</v>
      </c>
      <c r="K2056">
        <v>264</v>
      </c>
      <c r="L2056" t="b">
        <v>0</v>
      </c>
      <c r="M2056" t="b">
        <v>0</v>
      </c>
      <c r="N2056" t="b">
        <v>0</v>
      </c>
      <c r="O2056">
        <v>1</v>
      </c>
      <c r="P2056">
        <v>1</v>
      </c>
      <c r="Q2056" s="2">
        <v>0.02</v>
      </c>
      <c r="R2056" s="2">
        <v>0</v>
      </c>
      <c r="S2056" s="2">
        <v>0</v>
      </c>
      <c r="T2056">
        <f t="shared" si="128"/>
        <v>0.4</v>
      </c>
      <c r="U2056">
        <f t="shared" si="129"/>
        <v>0.8</v>
      </c>
      <c r="V2056">
        <f t="shared" si="130"/>
        <v>0.2442125</v>
      </c>
      <c r="W2056">
        <f t="shared" si="131"/>
        <v>0.44547437500000003</v>
      </c>
    </row>
    <row r="2057" spans="1:23" x14ac:dyDescent="0.25">
      <c r="A2057" t="s">
        <v>7204</v>
      </c>
      <c r="B2057" s="1">
        <v>43061</v>
      </c>
      <c r="C2057" t="s">
        <v>7205</v>
      </c>
      <c r="D2057" t="s">
        <v>605</v>
      </c>
      <c r="E2057" t="s">
        <v>7206</v>
      </c>
      <c r="F2057" s="1">
        <v>43056</v>
      </c>
      <c r="G2057">
        <v>1</v>
      </c>
      <c r="H2057">
        <v>2016029</v>
      </c>
      <c r="I2057">
        <v>21062</v>
      </c>
      <c r="J2057">
        <v>2319</v>
      </c>
      <c r="K2057">
        <v>4200</v>
      </c>
      <c r="L2057" t="b">
        <v>0</v>
      </c>
      <c r="M2057" t="b">
        <v>0</v>
      </c>
      <c r="N2057" t="b">
        <v>0</v>
      </c>
      <c r="O2057">
        <v>5</v>
      </c>
      <c r="P2057">
        <v>5</v>
      </c>
      <c r="Q2057" s="2">
        <v>0.01</v>
      </c>
      <c r="R2057" s="2">
        <v>0</v>
      </c>
      <c r="S2057" s="2">
        <v>0</v>
      </c>
      <c r="T2057">
        <f t="shared" si="128"/>
        <v>0.4</v>
      </c>
      <c r="U2057">
        <f t="shared" si="129"/>
        <v>4</v>
      </c>
      <c r="V2057">
        <f t="shared" si="130"/>
        <v>1.1080145000000001</v>
      </c>
      <c r="W2057">
        <f t="shared" si="131"/>
        <v>1.5478050750000001</v>
      </c>
    </row>
    <row r="2058" spans="1:23" x14ac:dyDescent="0.25">
      <c r="A2058" t="s">
        <v>7207</v>
      </c>
      <c r="B2058" s="1">
        <v>43168</v>
      </c>
      <c r="C2058" t="s">
        <v>7208</v>
      </c>
      <c r="D2058" t="s">
        <v>7209</v>
      </c>
      <c r="E2058" t="s">
        <v>7210</v>
      </c>
      <c r="F2058" s="1">
        <v>43158</v>
      </c>
      <c r="G2058">
        <v>1</v>
      </c>
      <c r="H2058">
        <v>152533</v>
      </c>
      <c r="I2058">
        <v>5224</v>
      </c>
      <c r="J2058">
        <v>228</v>
      </c>
      <c r="K2058">
        <v>874</v>
      </c>
      <c r="L2058" t="b">
        <v>0</v>
      </c>
      <c r="M2058" t="b">
        <v>0</v>
      </c>
      <c r="N2058" t="b">
        <v>0</v>
      </c>
      <c r="O2058">
        <v>10</v>
      </c>
      <c r="P2058">
        <v>5</v>
      </c>
      <c r="Q2058" s="2">
        <v>0.03</v>
      </c>
      <c r="R2058" s="2">
        <v>0</v>
      </c>
      <c r="S2058" s="2">
        <v>0.01</v>
      </c>
      <c r="T2058">
        <f t="shared" si="128"/>
        <v>0.4</v>
      </c>
      <c r="U2058">
        <f t="shared" si="129"/>
        <v>3</v>
      </c>
      <c r="V2058">
        <f t="shared" si="130"/>
        <v>0.62626650000000006</v>
      </c>
      <c r="W2058">
        <f t="shared" si="131"/>
        <v>1.129193275</v>
      </c>
    </row>
    <row r="2059" spans="1:23" x14ac:dyDescent="0.25">
      <c r="A2059" t="s">
        <v>7211</v>
      </c>
      <c r="B2059" s="1">
        <v>43160</v>
      </c>
      <c r="C2059" t="s">
        <v>7212</v>
      </c>
      <c r="D2059" t="s">
        <v>461</v>
      </c>
      <c r="E2059" t="s">
        <v>7213</v>
      </c>
      <c r="F2059" s="1">
        <v>43158</v>
      </c>
      <c r="G2059">
        <v>1</v>
      </c>
      <c r="H2059">
        <v>209343</v>
      </c>
      <c r="I2059">
        <v>6648</v>
      </c>
      <c r="J2059">
        <v>5811</v>
      </c>
      <c r="K2059">
        <v>4213</v>
      </c>
      <c r="L2059" t="b">
        <v>0</v>
      </c>
      <c r="M2059" t="b">
        <v>0</v>
      </c>
      <c r="N2059" t="b">
        <v>0</v>
      </c>
      <c r="O2059">
        <v>2</v>
      </c>
      <c r="P2059">
        <v>2</v>
      </c>
      <c r="Q2059" s="2">
        <v>0.03</v>
      </c>
      <c r="R2059" s="2">
        <v>-0.03</v>
      </c>
      <c r="S2059" s="2">
        <v>0.02</v>
      </c>
      <c r="T2059">
        <f t="shared" si="128"/>
        <v>0.4</v>
      </c>
      <c r="U2059">
        <f t="shared" si="129"/>
        <v>1.6</v>
      </c>
      <c r="V2059">
        <f t="shared" si="130"/>
        <v>0.45467150000000001</v>
      </c>
      <c r="W2059">
        <f t="shared" si="131"/>
        <v>0.71913502500000004</v>
      </c>
    </row>
    <row r="2060" spans="1:23" x14ac:dyDescent="0.25">
      <c r="A2060" t="s">
        <v>7214</v>
      </c>
      <c r="B2060" s="1">
        <v>43139</v>
      </c>
      <c r="C2060" t="s">
        <v>7215</v>
      </c>
      <c r="D2060" t="s">
        <v>7216</v>
      </c>
      <c r="E2060" t="s">
        <v>7217</v>
      </c>
      <c r="F2060" s="1">
        <v>43131</v>
      </c>
      <c r="G2060">
        <v>1</v>
      </c>
      <c r="H2060">
        <v>548993</v>
      </c>
      <c r="I2060">
        <v>855</v>
      </c>
      <c r="J2060">
        <v>602</v>
      </c>
      <c r="K2060">
        <v>1696</v>
      </c>
      <c r="L2060" t="b">
        <v>0</v>
      </c>
      <c r="M2060" t="b">
        <v>0</v>
      </c>
      <c r="N2060" t="b">
        <v>0</v>
      </c>
      <c r="O2060">
        <v>8</v>
      </c>
      <c r="P2060">
        <v>2</v>
      </c>
      <c r="Q2060" s="2">
        <v>0</v>
      </c>
      <c r="R2060" s="2">
        <v>0</v>
      </c>
      <c r="S2060" s="2">
        <v>0</v>
      </c>
      <c r="T2060">
        <f t="shared" si="128"/>
        <v>0.4</v>
      </c>
      <c r="U2060">
        <f t="shared" si="129"/>
        <v>0.39999999999999991</v>
      </c>
      <c r="V2060">
        <f t="shared" si="130"/>
        <v>0.27449649999999998</v>
      </c>
      <c r="W2060">
        <f t="shared" si="131"/>
        <v>0.35607377499999998</v>
      </c>
    </row>
    <row r="2061" spans="1:23" x14ac:dyDescent="0.25">
      <c r="A2061" t="s">
        <v>7218</v>
      </c>
      <c r="B2061" s="1">
        <v>43165</v>
      </c>
      <c r="C2061" t="s">
        <v>7219</v>
      </c>
      <c r="D2061" t="s">
        <v>7220</v>
      </c>
      <c r="E2061" t="s">
        <v>7221</v>
      </c>
      <c r="F2061" s="1">
        <v>43153</v>
      </c>
      <c r="G2061">
        <v>1</v>
      </c>
      <c r="H2061">
        <v>244593</v>
      </c>
      <c r="I2061">
        <v>4123</v>
      </c>
      <c r="J2061">
        <v>90</v>
      </c>
      <c r="K2061">
        <v>263</v>
      </c>
      <c r="L2061" t="b">
        <v>0</v>
      </c>
      <c r="M2061" t="b">
        <v>0</v>
      </c>
      <c r="N2061" t="b">
        <v>0</v>
      </c>
      <c r="O2061">
        <v>12</v>
      </c>
      <c r="P2061">
        <v>6</v>
      </c>
      <c r="Q2061" s="2">
        <v>0.02</v>
      </c>
      <c r="R2061" s="2">
        <v>0</v>
      </c>
      <c r="S2061" s="2">
        <v>0</v>
      </c>
      <c r="T2061">
        <f t="shared" si="128"/>
        <v>0.4</v>
      </c>
      <c r="U2061">
        <f t="shared" si="129"/>
        <v>3.6000000000000005</v>
      </c>
      <c r="V2061">
        <f t="shared" si="130"/>
        <v>0.32229649999999999</v>
      </c>
      <c r="W2061">
        <f t="shared" si="131"/>
        <v>1.172803775</v>
      </c>
    </row>
    <row r="2062" spans="1:23" x14ac:dyDescent="0.25">
      <c r="A2062" t="s">
        <v>7222</v>
      </c>
      <c r="B2062" s="1">
        <v>43243</v>
      </c>
      <c r="C2062" t="s">
        <v>7223</v>
      </c>
      <c r="D2062" t="s">
        <v>944</v>
      </c>
      <c r="E2062" t="s">
        <v>7224</v>
      </c>
      <c r="F2062" s="1">
        <v>43228</v>
      </c>
      <c r="G2062">
        <v>1</v>
      </c>
      <c r="H2062">
        <v>1342038</v>
      </c>
      <c r="I2062">
        <v>25278</v>
      </c>
      <c r="J2062">
        <v>1657</v>
      </c>
      <c r="K2062">
        <v>3394</v>
      </c>
      <c r="L2062" t="b">
        <v>0</v>
      </c>
      <c r="M2062" t="b">
        <v>0</v>
      </c>
      <c r="N2062" t="b">
        <v>0</v>
      </c>
      <c r="O2062">
        <v>15</v>
      </c>
      <c r="P2062">
        <v>13</v>
      </c>
      <c r="Q2062" s="2">
        <v>0.02</v>
      </c>
      <c r="R2062" s="2">
        <v>0</v>
      </c>
      <c r="S2062" s="2">
        <v>0</v>
      </c>
      <c r="T2062">
        <f t="shared" si="128"/>
        <v>0.4</v>
      </c>
      <c r="U2062">
        <f t="shared" si="129"/>
        <v>10</v>
      </c>
      <c r="V2062">
        <f t="shared" si="130"/>
        <v>0.87101899999999999</v>
      </c>
      <c r="W2062">
        <f t="shared" si="131"/>
        <v>2.9648566500000002</v>
      </c>
    </row>
    <row r="2063" spans="1:23" x14ac:dyDescent="0.25">
      <c r="A2063" t="s">
        <v>7225</v>
      </c>
      <c r="B2063" s="1">
        <v>43073</v>
      </c>
      <c r="C2063" t="s">
        <v>7226</v>
      </c>
      <c r="D2063" t="s">
        <v>1254</v>
      </c>
      <c r="E2063" t="s">
        <v>7227</v>
      </c>
      <c r="F2063" s="1">
        <v>43067</v>
      </c>
      <c r="G2063">
        <v>1</v>
      </c>
      <c r="H2063">
        <v>76956</v>
      </c>
      <c r="I2063">
        <v>2269</v>
      </c>
      <c r="J2063">
        <v>108</v>
      </c>
      <c r="K2063">
        <v>736</v>
      </c>
      <c r="L2063" t="b">
        <v>0</v>
      </c>
      <c r="M2063" t="b">
        <v>0</v>
      </c>
      <c r="N2063" t="b">
        <v>0</v>
      </c>
      <c r="O2063">
        <v>6</v>
      </c>
      <c r="P2063">
        <v>5</v>
      </c>
      <c r="Q2063" s="2">
        <v>0.03</v>
      </c>
      <c r="R2063" s="2">
        <v>0</v>
      </c>
      <c r="S2063" s="2">
        <v>0.01</v>
      </c>
      <c r="T2063">
        <f t="shared" si="128"/>
        <v>0.4</v>
      </c>
      <c r="U2063">
        <f t="shared" si="129"/>
        <v>3.8</v>
      </c>
      <c r="V2063">
        <f t="shared" si="130"/>
        <v>0.58847800000000006</v>
      </c>
      <c r="W2063">
        <f t="shared" si="131"/>
        <v>1.3159672999999998</v>
      </c>
    </row>
    <row r="2064" spans="1:23" x14ac:dyDescent="0.25">
      <c r="A2064" t="s">
        <v>7228</v>
      </c>
      <c r="B2064" s="1">
        <v>43085</v>
      </c>
      <c r="C2064" t="s">
        <v>7229</v>
      </c>
      <c r="D2064" t="s">
        <v>293</v>
      </c>
      <c r="E2064" t="s">
        <v>7230</v>
      </c>
      <c r="F2064" s="1">
        <v>43079</v>
      </c>
      <c r="G2064">
        <v>1</v>
      </c>
      <c r="H2064">
        <v>2828138</v>
      </c>
      <c r="I2064">
        <v>129998</v>
      </c>
      <c r="J2064">
        <v>1990</v>
      </c>
      <c r="K2064">
        <v>22065</v>
      </c>
      <c r="L2064" t="b">
        <v>0</v>
      </c>
      <c r="M2064" t="b">
        <v>0</v>
      </c>
      <c r="N2064" t="b">
        <v>0</v>
      </c>
      <c r="O2064">
        <v>6</v>
      </c>
      <c r="P2064">
        <v>6</v>
      </c>
      <c r="Q2064" s="2">
        <v>0.05</v>
      </c>
      <c r="R2064" s="2">
        <v>0</v>
      </c>
      <c r="S2064" s="2">
        <v>0.01</v>
      </c>
      <c r="T2064">
        <f t="shared" si="128"/>
        <v>0.4</v>
      </c>
      <c r="U2064">
        <f t="shared" si="129"/>
        <v>4.8000000000000007</v>
      </c>
      <c r="V2064">
        <f t="shared" si="130"/>
        <v>2.164069</v>
      </c>
      <c r="W2064">
        <f t="shared" si="131"/>
        <v>2.1174241500000002</v>
      </c>
    </row>
    <row r="2065" spans="1:23" x14ac:dyDescent="0.25">
      <c r="A2065" t="s">
        <v>7231</v>
      </c>
      <c r="B2065" s="1">
        <v>43131</v>
      </c>
      <c r="C2065" t="s">
        <v>7232</v>
      </c>
      <c r="D2065" t="s">
        <v>7233</v>
      </c>
      <c r="E2065" t="s">
        <v>7234</v>
      </c>
      <c r="F2065" s="1">
        <v>43125</v>
      </c>
      <c r="G2065">
        <v>1</v>
      </c>
      <c r="H2065">
        <v>26668</v>
      </c>
      <c r="I2065">
        <v>272</v>
      </c>
      <c r="J2065">
        <v>34</v>
      </c>
      <c r="K2065">
        <v>110</v>
      </c>
      <c r="L2065" t="b">
        <v>0</v>
      </c>
      <c r="M2065" t="b">
        <v>0</v>
      </c>
      <c r="N2065" t="b">
        <v>0</v>
      </c>
      <c r="O2065">
        <v>6</v>
      </c>
      <c r="P2065">
        <v>4</v>
      </c>
      <c r="Q2065" s="2">
        <v>0.01</v>
      </c>
      <c r="R2065" s="2">
        <v>0</v>
      </c>
      <c r="S2065" s="2">
        <v>0</v>
      </c>
      <c r="T2065">
        <f t="shared" si="128"/>
        <v>0.4</v>
      </c>
      <c r="U2065">
        <f t="shared" si="129"/>
        <v>2.8000000000000003</v>
      </c>
      <c r="V2065">
        <f t="shared" si="130"/>
        <v>0.113334</v>
      </c>
      <c r="W2065">
        <f t="shared" si="131"/>
        <v>0.89966690000000005</v>
      </c>
    </row>
    <row r="2066" spans="1:23" x14ac:dyDescent="0.25">
      <c r="A2066" t="s">
        <v>7235</v>
      </c>
      <c r="B2066" s="1">
        <v>43154</v>
      </c>
      <c r="C2066" t="s">
        <v>7236</v>
      </c>
      <c r="D2066" t="s">
        <v>3870</v>
      </c>
      <c r="E2066" t="s">
        <v>7237</v>
      </c>
      <c r="F2066" s="1">
        <v>43145</v>
      </c>
      <c r="G2066">
        <v>1</v>
      </c>
      <c r="H2066">
        <v>7941440</v>
      </c>
      <c r="I2066">
        <v>45248</v>
      </c>
      <c r="J2066">
        <v>794</v>
      </c>
      <c r="K2066">
        <v>2503</v>
      </c>
      <c r="L2066" t="b">
        <v>0</v>
      </c>
      <c r="M2066" t="b">
        <v>0</v>
      </c>
      <c r="N2066" t="b">
        <v>0</v>
      </c>
      <c r="O2066">
        <v>9</v>
      </c>
      <c r="P2066">
        <v>8</v>
      </c>
      <c r="Q2066" s="2">
        <v>0.01</v>
      </c>
      <c r="R2066" s="2">
        <v>0</v>
      </c>
      <c r="S2066" s="2">
        <v>0</v>
      </c>
      <c r="T2066">
        <f t="shared" si="128"/>
        <v>0.4</v>
      </c>
      <c r="U2066">
        <f t="shared" si="129"/>
        <v>6.2</v>
      </c>
      <c r="V2066">
        <f t="shared" si="130"/>
        <v>4.0707199999999997</v>
      </c>
      <c r="W2066">
        <f t="shared" si="131"/>
        <v>3.1347519999999998</v>
      </c>
    </row>
    <row r="2067" spans="1:23" x14ac:dyDescent="0.25">
      <c r="A2067" t="s">
        <v>7238</v>
      </c>
      <c r="B2067" s="1">
        <v>43140</v>
      </c>
      <c r="C2067" t="s">
        <v>7239</v>
      </c>
      <c r="D2067" t="s">
        <v>7240</v>
      </c>
      <c r="E2067" t="s">
        <v>7241</v>
      </c>
      <c r="F2067" s="1">
        <v>43133</v>
      </c>
      <c r="G2067">
        <v>1</v>
      </c>
      <c r="H2067">
        <v>172367</v>
      </c>
      <c r="I2067">
        <v>6047</v>
      </c>
      <c r="J2067">
        <v>362</v>
      </c>
      <c r="K2067">
        <v>949</v>
      </c>
      <c r="L2067" t="b">
        <v>0</v>
      </c>
      <c r="M2067" t="b">
        <v>0</v>
      </c>
      <c r="N2067" t="b">
        <v>0</v>
      </c>
      <c r="O2067">
        <v>7</v>
      </c>
      <c r="P2067">
        <v>6</v>
      </c>
      <c r="Q2067" s="2">
        <v>0.04</v>
      </c>
      <c r="R2067" s="2">
        <v>0</v>
      </c>
      <c r="S2067" s="2">
        <v>0.01</v>
      </c>
      <c r="T2067">
        <f t="shared" si="128"/>
        <v>0.4</v>
      </c>
      <c r="U2067">
        <f t="shared" si="129"/>
        <v>4.6000000000000005</v>
      </c>
      <c r="V2067">
        <f t="shared" si="130"/>
        <v>0.73618349999999999</v>
      </c>
      <c r="W2067">
        <f t="shared" si="131"/>
        <v>1.5676642250000001</v>
      </c>
    </row>
    <row r="2068" spans="1:23" x14ac:dyDescent="0.25">
      <c r="A2068" t="s">
        <v>7242</v>
      </c>
      <c r="B2068" s="1">
        <v>43242</v>
      </c>
      <c r="C2068" t="s">
        <v>7243</v>
      </c>
      <c r="D2068" t="s">
        <v>6464</v>
      </c>
      <c r="E2068" t="s">
        <v>7244</v>
      </c>
      <c r="F2068" s="1">
        <v>43230</v>
      </c>
      <c r="G2068">
        <v>1</v>
      </c>
      <c r="H2068">
        <v>321688</v>
      </c>
      <c r="I2068">
        <v>14746</v>
      </c>
      <c r="J2068">
        <v>154</v>
      </c>
      <c r="K2068">
        <v>752</v>
      </c>
      <c r="L2068" t="b">
        <v>0</v>
      </c>
      <c r="M2068" t="b">
        <v>0</v>
      </c>
      <c r="N2068" t="b">
        <v>0</v>
      </c>
      <c r="O2068">
        <v>12</v>
      </c>
      <c r="P2068">
        <v>10</v>
      </c>
      <c r="Q2068" s="2">
        <v>0.05</v>
      </c>
      <c r="R2068" s="2">
        <v>0</v>
      </c>
      <c r="S2068" s="2">
        <v>0</v>
      </c>
      <c r="T2068">
        <f t="shared" si="128"/>
        <v>0.4</v>
      </c>
      <c r="U2068">
        <f t="shared" si="129"/>
        <v>7.6</v>
      </c>
      <c r="V2068">
        <f t="shared" si="130"/>
        <v>0.6608440000000001</v>
      </c>
      <c r="W2068">
        <f t="shared" si="131"/>
        <v>2.2912954000000001</v>
      </c>
    </row>
    <row r="2069" spans="1:23" x14ac:dyDescent="0.25">
      <c r="A2069" t="s">
        <v>7245</v>
      </c>
      <c r="B2069" s="1">
        <v>43254</v>
      </c>
      <c r="C2069" t="s">
        <v>7246</v>
      </c>
      <c r="D2069" t="s">
        <v>1185</v>
      </c>
      <c r="E2069" t="s">
        <v>7247</v>
      </c>
      <c r="F2069" s="1">
        <v>43240</v>
      </c>
      <c r="G2069">
        <v>1</v>
      </c>
      <c r="H2069">
        <v>1566455</v>
      </c>
      <c r="I2069">
        <v>27236</v>
      </c>
      <c r="J2069">
        <v>1586</v>
      </c>
      <c r="K2069">
        <v>2918</v>
      </c>
      <c r="L2069" t="b">
        <v>0</v>
      </c>
      <c r="M2069" t="b">
        <v>0</v>
      </c>
      <c r="N2069" t="b">
        <v>0</v>
      </c>
      <c r="O2069">
        <v>14</v>
      </c>
      <c r="P2069">
        <v>13</v>
      </c>
      <c r="Q2069" s="2">
        <v>0.02</v>
      </c>
      <c r="R2069" s="2">
        <v>0</v>
      </c>
      <c r="S2069" s="2">
        <v>0</v>
      </c>
      <c r="T2069">
        <f t="shared" si="128"/>
        <v>0.4</v>
      </c>
      <c r="U2069">
        <f t="shared" si="129"/>
        <v>10.200000000000001</v>
      </c>
      <c r="V2069">
        <f t="shared" si="130"/>
        <v>0.98322749999999992</v>
      </c>
      <c r="W2069">
        <f t="shared" si="131"/>
        <v>3.0541296250000003</v>
      </c>
    </row>
    <row r="2070" spans="1:23" x14ac:dyDescent="0.25">
      <c r="A2070" t="s">
        <v>7248</v>
      </c>
      <c r="B2070" s="1">
        <v>43219</v>
      </c>
      <c r="C2070" t="s">
        <v>7249</v>
      </c>
      <c r="D2070" t="s">
        <v>7250</v>
      </c>
      <c r="E2070" t="s">
        <v>7251</v>
      </c>
      <c r="F2070" s="1">
        <v>43202</v>
      </c>
      <c r="G2070">
        <v>1</v>
      </c>
      <c r="H2070">
        <v>1004615</v>
      </c>
      <c r="I2070">
        <v>53282</v>
      </c>
      <c r="J2070">
        <v>814</v>
      </c>
      <c r="K2070">
        <v>9743</v>
      </c>
      <c r="L2070" t="b">
        <v>0</v>
      </c>
      <c r="M2070" t="b">
        <v>0</v>
      </c>
      <c r="N2070" t="b">
        <v>0</v>
      </c>
      <c r="O2070">
        <v>17</v>
      </c>
      <c r="P2070">
        <v>16</v>
      </c>
      <c r="Q2070" s="2">
        <v>0.05</v>
      </c>
      <c r="R2070" s="2">
        <v>0</v>
      </c>
      <c r="S2070" s="2">
        <v>0.01</v>
      </c>
      <c r="T2070">
        <f t="shared" si="128"/>
        <v>0.4</v>
      </c>
      <c r="U2070">
        <f t="shared" si="129"/>
        <v>12.600000000000001</v>
      </c>
      <c r="V2070">
        <f t="shared" si="130"/>
        <v>1.2523075000000001</v>
      </c>
      <c r="W2070">
        <f t="shared" si="131"/>
        <v>3.7483076250000007</v>
      </c>
    </row>
    <row r="2071" spans="1:23" x14ac:dyDescent="0.25">
      <c r="A2071" t="s">
        <v>7252</v>
      </c>
      <c r="B2071" s="1">
        <v>43088</v>
      </c>
      <c r="C2071" t="s">
        <v>7253</v>
      </c>
      <c r="D2071" t="s">
        <v>7254</v>
      </c>
      <c r="E2071" t="s">
        <v>7255</v>
      </c>
      <c r="F2071" s="1">
        <v>43083</v>
      </c>
      <c r="G2071">
        <v>1</v>
      </c>
      <c r="H2071">
        <v>11995</v>
      </c>
      <c r="I2071">
        <v>1403</v>
      </c>
      <c r="J2071">
        <v>12</v>
      </c>
      <c r="K2071">
        <v>107</v>
      </c>
      <c r="L2071" t="b">
        <v>0</v>
      </c>
      <c r="M2071" t="b">
        <v>0</v>
      </c>
      <c r="N2071" t="b">
        <v>0</v>
      </c>
      <c r="O2071">
        <v>5</v>
      </c>
      <c r="P2071">
        <v>3</v>
      </c>
      <c r="Q2071" s="2">
        <v>0.12</v>
      </c>
      <c r="R2071" s="2">
        <v>0</v>
      </c>
      <c r="S2071" s="2">
        <v>0.01</v>
      </c>
      <c r="T2071">
        <f t="shared" si="128"/>
        <v>0.4</v>
      </c>
      <c r="U2071">
        <f t="shared" si="129"/>
        <v>2.0000000000000004</v>
      </c>
      <c r="V2071">
        <f t="shared" si="130"/>
        <v>1.4559975000000001</v>
      </c>
      <c r="W2071">
        <f t="shared" si="131"/>
        <v>1.1695991250000002</v>
      </c>
    </row>
    <row r="2072" spans="1:23" x14ac:dyDescent="0.25">
      <c r="A2072" t="s">
        <v>7256</v>
      </c>
      <c r="B2072" s="1">
        <v>43259</v>
      </c>
      <c r="C2072" t="s">
        <v>7257</v>
      </c>
      <c r="D2072" t="s">
        <v>1114</v>
      </c>
      <c r="E2072" t="s">
        <v>7258</v>
      </c>
      <c r="F2072" s="1">
        <v>43255</v>
      </c>
      <c r="G2072">
        <v>1</v>
      </c>
      <c r="H2072">
        <v>931823</v>
      </c>
      <c r="I2072">
        <v>5616</v>
      </c>
      <c r="J2072">
        <v>764</v>
      </c>
      <c r="K2072">
        <v>4456</v>
      </c>
      <c r="L2072" t="b">
        <v>0</v>
      </c>
      <c r="M2072" t="b">
        <v>0</v>
      </c>
      <c r="N2072" t="b">
        <v>0</v>
      </c>
      <c r="O2072">
        <v>4</v>
      </c>
      <c r="P2072">
        <v>4</v>
      </c>
      <c r="Q2072" s="2">
        <v>0.01</v>
      </c>
      <c r="R2072" s="2">
        <v>0</v>
      </c>
      <c r="S2072" s="2">
        <v>0</v>
      </c>
      <c r="T2072">
        <f t="shared" si="128"/>
        <v>0.4</v>
      </c>
      <c r="U2072">
        <f t="shared" si="129"/>
        <v>3.2</v>
      </c>
      <c r="V2072">
        <f t="shared" si="130"/>
        <v>0.56591150000000001</v>
      </c>
      <c r="W2072">
        <f t="shared" si="131"/>
        <v>1.1580690250000001</v>
      </c>
    </row>
    <row r="2073" spans="1:23" x14ac:dyDescent="0.25">
      <c r="A2073" t="s">
        <v>7259</v>
      </c>
      <c r="B2073" s="1">
        <v>43109</v>
      </c>
      <c r="C2073" t="s">
        <v>7260</v>
      </c>
      <c r="D2073" t="s">
        <v>632</v>
      </c>
      <c r="E2073" t="s">
        <v>7261</v>
      </c>
      <c r="F2073" s="1">
        <v>43105</v>
      </c>
      <c r="G2073">
        <v>1</v>
      </c>
      <c r="H2073">
        <v>981884</v>
      </c>
      <c r="I2073">
        <v>21664</v>
      </c>
      <c r="J2073">
        <v>368</v>
      </c>
      <c r="K2073">
        <v>1967</v>
      </c>
      <c r="L2073" t="b">
        <v>0</v>
      </c>
      <c r="M2073" t="b">
        <v>0</v>
      </c>
      <c r="N2073" t="b">
        <v>0</v>
      </c>
      <c r="O2073">
        <v>4</v>
      </c>
      <c r="P2073">
        <v>3</v>
      </c>
      <c r="Q2073" s="2">
        <v>0.02</v>
      </c>
      <c r="R2073" s="2">
        <v>0</v>
      </c>
      <c r="S2073" s="2">
        <v>0</v>
      </c>
      <c r="T2073">
        <f t="shared" si="128"/>
        <v>0.4</v>
      </c>
      <c r="U2073">
        <f t="shared" si="129"/>
        <v>2.2000000000000002</v>
      </c>
      <c r="V2073">
        <f t="shared" si="130"/>
        <v>0.69094199999999995</v>
      </c>
      <c r="W2073">
        <f t="shared" si="131"/>
        <v>0.9518297</v>
      </c>
    </row>
    <row r="2074" spans="1:23" x14ac:dyDescent="0.25">
      <c r="A2074" t="s">
        <v>7262</v>
      </c>
      <c r="B2074" s="1">
        <v>43160</v>
      </c>
      <c r="C2074" t="s">
        <v>7263</v>
      </c>
      <c r="D2074" t="s">
        <v>250</v>
      </c>
      <c r="E2074" t="s">
        <v>7264</v>
      </c>
      <c r="F2074" s="1">
        <v>43153</v>
      </c>
      <c r="G2074">
        <v>1</v>
      </c>
      <c r="H2074">
        <v>898717</v>
      </c>
      <c r="I2074">
        <v>21788</v>
      </c>
      <c r="J2074">
        <v>311</v>
      </c>
      <c r="K2074">
        <v>718</v>
      </c>
      <c r="L2074" t="b">
        <v>0</v>
      </c>
      <c r="M2074" t="b">
        <v>0</v>
      </c>
      <c r="N2074" t="b">
        <v>0</v>
      </c>
      <c r="O2074">
        <v>7</v>
      </c>
      <c r="P2074">
        <v>5</v>
      </c>
      <c r="Q2074" s="2">
        <v>0.02</v>
      </c>
      <c r="R2074" s="2">
        <v>0</v>
      </c>
      <c r="S2074" s="2">
        <v>0</v>
      </c>
      <c r="T2074">
        <f t="shared" si="128"/>
        <v>0.4</v>
      </c>
      <c r="U2074">
        <f t="shared" si="129"/>
        <v>3.6</v>
      </c>
      <c r="V2074">
        <f t="shared" si="130"/>
        <v>0.64935849999999995</v>
      </c>
      <c r="W2074">
        <f t="shared" si="131"/>
        <v>1.2872754749999999</v>
      </c>
    </row>
    <row r="2075" spans="1:23" x14ac:dyDescent="0.25">
      <c r="A2075" t="s">
        <v>7265</v>
      </c>
      <c r="B2075" s="1">
        <v>43061</v>
      </c>
      <c r="C2075" t="s">
        <v>7266</v>
      </c>
      <c r="D2075" t="s">
        <v>2837</v>
      </c>
      <c r="E2075" t="s">
        <v>7267</v>
      </c>
      <c r="F2075" s="1">
        <v>43054</v>
      </c>
      <c r="G2075">
        <v>1</v>
      </c>
      <c r="H2075">
        <v>852543</v>
      </c>
      <c r="I2075">
        <v>44619</v>
      </c>
      <c r="J2075">
        <v>674</v>
      </c>
      <c r="K2075">
        <v>2609</v>
      </c>
      <c r="L2075" t="b">
        <v>0</v>
      </c>
      <c r="M2075" t="b">
        <v>0</v>
      </c>
      <c r="N2075" t="b">
        <v>0</v>
      </c>
      <c r="O2075">
        <v>7</v>
      </c>
      <c r="P2075">
        <v>8</v>
      </c>
      <c r="Q2075" s="2">
        <v>0.05</v>
      </c>
      <c r="R2075" s="2">
        <v>0</v>
      </c>
      <c r="S2075" s="2">
        <v>0</v>
      </c>
      <c r="T2075">
        <f t="shared" si="128"/>
        <v>0.4</v>
      </c>
      <c r="U2075">
        <f t="shared" si="129"/>
        <v>6.6000000000000005</v>
      </c>
      <c r="V2075">
        <f t="shared" si="130"/>
        <v>0.92627150000000014</v>
      </c>
      <c r="W2075">
        <f t="shared" si="131"/>
        <v>2.1341950249999999</v>
      </c>
    </row>
    <row r="2076" spans="1:23" x14ac:dyDescent="0.25">
      <c r="A2076" t="s">
        <v>7268</v>
      </c>
      <c r="B2076" s="1">
        <v>43128</v>
      </c>
      <c r="C2076" t="s">
        <v>7269</v>
      </c>
      <c r="D2076" t="s">
        <v>7270</v>
      </c>
      <c r="E2076" t="s">
        <v>7271</v>
      </c>
      <c r="F2076" s="1">
        <v>43119</v>
      </c>
      <c r="G2076">
        <v>1</v>
      </c>
      <c r="H2076">
        <v>3735</v>
      </c>
      <c r="I2076">
        <v>139</v>
      </c>
      <c r="J2076">
        <v>1</v>
      </c>
      <c r="K2076">
        <v>42</v>
      </c>
      <c r="L2076" t="b">
        <v>0</v>
      </c>
      <c r="M2076" t="b">
        <v>0</v>
      </c>
      <c r="N2076" t="b">
        <v>0</v>
      </c>
      <c r="O2076">
        <v>9</v>
      </c>
      <c r="P2076">
        <v>3</v>
      </c>
      <c r="Q2076" s="2">
        <v>0.04</v>
      </c>
      <c r="R2076" s="2">
        <v>0</v>
      </c>
      <c r="S2076" s="2">
        <v>0.01</v>
      </c>
      <c r="T2076">
        <f t="shared" si="128"/>
        <v>0.4</v>
      </c>
      <c r="U2076">
        <f t="shared" si="129"/>
        <v>1.2000000000000002</v>
      </c>
      <c r="V2076">
        <f t="shared" si="130"/>
        <v>0.65186750000000004</v>
      </c>
      <c r="W2076">
        <f t="shared" si="131"/>
        <v>0.6881536250000001</v>
      </c>
    </row>
    <row r="2077" spans="1:23" x14ac:dyDescent="0.25">
      <c r="A2077" t="s">
        <v>7272</v>
      </c>
      <c r="B2077" s="1">
        <v>43125</v>
      </c>
      <c r="C2077" t="s">
        <v>7273</v>
      </c>
      <c r="D2077" t="s">
        <v>7274</v>
      </c>
      <c r="E2077" t="s">
        <v>7275</v>
      </c>
      <c r="F2077" s="1">
        <v>43119</v>
      </c>
      <c r="G2077">
        <v>1</v>
      </c>
      <c r="H2077">
        <v>901229</v>
      </c>
      <c r="I2077">
        <v>31896</v>
      </c>
      <c r="J2077">
        <v>392</v>
      </c>
      <c r="K2077">
        <v>670</v>
      </c>
      <c r="L2077" t="b">
        <v>0</v>
      </c>
      <c r="M2077" t="b">
        <v>0</v>
      </c>
      <c r="N2077" t="b">
        <v>0</v>
      </c>
      <c r="O2077">
        <v>6</v>
      </c>
      <c r="P2077">
        <v>3</v>
      </c>
      <c r="Q2077" s="2">
        <v>0.04</v>
      </c>
      <c r="R2077" s="2">
        <v>0</v>
      </c>
      <c r="S2077" s="2">
        <v>0</v>
      </c>
      <c r="T2077">
        <f t="shared" si="128"/>
        <v>0.4</v>
      </c>
      <c r="U2077">
        <f t="shared" si="129"/>
        <v>1.8000000000000003</v>
      </c>
      <c r="V2077">
        <f t="shared" si="130"/>
        <v>0.85061450000000005</v>
      </c>
      <c r="W2077">
        <f t="shared" si="131"/>
        <v>0.90771507500000004</v>
      </c>
    </row>
    <row r="2078" spans="1:23" x14ac:dyDescent="0.25">
      <c r="A2078" t="s">
        <v>7276</v>
      </c>
      <c r="B2078" s="1">
        <v>43145</v>
      </c>
      <c r="C2078" t="s">
        <v>7277</v>
      </c>
      <c r="D2078" t="s">
        <v>6547</v>
      </c>
      <c r="E2078" t="s">
        <v>7278</v>
      </c>
      <c r="F2078" s="1">
        <v>43137</v>
      </c>
      <c r="G2078">
        <v>1</v>
      </c>
      <c r="H2078">
        <v>68487</v>
      </c>
      <c r="I2078">
        <v>4984</v>
      </c>
      <c r="J2078">
        <v>32</v>
      </c>
      <c r="K2078">
        <v>269</v>
      </c>
      <c r="L2078" t="b">
        <v>0</v>
      </c>
      <c r="M2078" t="b">
        <v>0</v>
      </c>
      <c r="N2078" t="b">
        <v>0</v>
      </c>
      <c r="O2078">
        <v>8</v>
      </c>
      <c r="P2078">
        <v>6</v>
      </c>
      <c r="Q2078" s="2">
        <v>7.0000000000000007E-2</v>
      </c>
      <c r="R2078" s="2">
        <v>0</v>
      </c>
      <c r="S2078" s="2">
        <v>0</v>
      </c>
      <c r="T2078">
        <f t="shared" si="128"/>
        <v>0.4</v>
      </c>
      <c r="U2078">
        <f t="shared" si="129"/>
        <v>4.4000000000000004</v>
      </c>
      <c r="V2078">
        <f t="shared" si="130"/>
        <v>0.73424350000000005</v>
      </c>
      <c r="W2078">
        <f t="shared" si="131"/>
        <v>1.5169852250000002</v>
      </c>
    </row>
    <row r="2079" spans="1:23" x14ac:dyDescent="0.25">
      <c r="A2079" t="s">
        <v>7279</v>
      </c>
      <c r="B2079" s="1">
        <v>43087</v>
      </c>
      <c r="C2079" t="s">
        <v>7280</v>
      </c>
      <c r="D2079" t="s">
        <v>7281</v>
      </c>
      <c r="E2079" t="s">
        <v>7282</v>
      </c>
      <c r="F2079" s="1">
        <v>43080</v>
      </c>
      <c r="G2079">
        <v>1</v>
      </c>
      <c r="H2079">
        <v>319546</v>
      </c>
      <c r="I2079">
        <v>6238</v>
      </c>
      <c r="J2079">
        <v>124</v>
      </c>
      <c r="K2079">
        <v>520</v>
      </c>
      <c r="L2079" t="b">
        <v>0</v>
      </c>
      <c r="M2079" t="b">
        <v>0</v>
      </c>
      <c r="N2079" t="b">
        <v>0</v>
      </c>
      <c r="O2079">
        <v>7</v>
      </c>
      <c r="P2079">
        <v>6</v>
      </c>
      <c r="Q2079" s="2">
        <v>0.02</v>
      </c>
      <c r="R2079" s="2">
        <v>0</v>
      </c>
      <c r="S2079" s="2">
        <v>0</v>
      </c>
      <c r="T2079">
        <f t="shared" si="128"/>
        <v>0.4</v>
      </c>
      <c r="U2079">
        <f t="shared" si="129"/>
        <v>4.6000000000000005</v>
      </c>
      <c r="V2079">
        <f t="shared" si="130"/>
        <v>0.35977300000000001</v>
      </c>
      <c r="W2079">
        <f t="shared" si="131"/>
        <v>1.4359205500000001</v>
      </c>
    </row>
    <row r="2080" spans="1:23" x14ac:dyDescent="0.25">
      <c r="A2080" t="s">
        <v>7283</v>
      </c>
      <c r="B2080" s="1">
        <v>43108</v>
      </c>
      <c r="C2080" t="s">
        <v>7284</v>
      </c>
      <c r="D2080" t="s">
        <v>2227</v>
      </c>
      <c r="E2080" t="s">
        <v>7285</v>
      </c>
      <c r="F2080" s="1">
        <v>43101</v>
      </c>
      <c r="G2080">
        <v>1</v>
      </c>
      <c r="H2080">
        <v>117072</v>
      </c>
      <c r="I2080">
        <v>3824</v>
      </c>
      <c r="J2080">
        <v>201</v>
      </c>
      <c r="K2080">
        <v>287</v>
      </c>
      <c r="L2080" t="b">
        <v>0</v>
      </c>
      <c r="M2080" t="b">
        <v>0</v>
      </c>
      <c r="N2080" t="b">
        <v>0</v>
      </c>
      <c r="O2080">
        <v>7</v>
      </c>
      <c r="P2080">
        <v>6</v>
      </c>
      <c r="Q2080" s="2">
        <v>0.03</v>
      </c>
      <c r="R2080" s="2">
        <v>0</v>
      </c>
      <c r="S2080" s="2">
        <v>0</v>
      </c>
      <c r="T2080">
        <f t="shared" si="128"/>
        <v>0.4</v>
      </c>
      <c r="U2080">
        <f t="shared" si="129"/>
        <v>4.6000000000000005</v>
      </c>
      <c r="V2080">
        <f t="shared" si="130"/>
        <v>0.35853599999999997</v>
      </c>
      <c r="W2080">
        <f t="shared" si="131"/>
        <v>1.4354876000000001</v>
      </c>
    </row>
    <row r="2081" spans="1:23" x14ac:dyDescent="0.25">
      <c r="A2081" t="s">
        <v>7286</v>
      </c>
      <c r="B2081" s="1">
        <v>43234</v>
      </c>
      <c r="C2081" t="s">
        <v>7287</v>
      </c>
      <c r="D2081" t="s">
        <v>1693</v>
      </c>
      <c r="E2081" t="s">
        <v>7288</v>
      </c>
      <c r="F2081" s="1">
        <v>43221</v>
      </c>
      <c r="G2081">
        <v>1</v>
      </c>
      <c r="H2081">
        <v>938623</v>
      </c>
      <c r="I2081">
        <v>5152</v>
      </c>
      <c r="J2081">
        <v>524</v>
      </c>
      <c r="K2081">
        <v>1578</v>
      </c>
      <c r="L2081" t="b">
        <v>0</v>
      </c>
      <c r="M2081" t="b">
        <v>0</v>
      </c>
      <c r="N2081" t="b">
        <v>0</v>
      </c>
      <c r="O2081">
        <v>13</v>
      </c>
      <c r="P2081">
        <v>2</v>
      </c>
      <c r="Q2081" s="2">
        <v>0.01</v>
      </c>
      <c r="R2081" s="2">
        <v>0</v>
      </c>
      <c r="S2081" s="2">
        <v>0</v>
      </c>
      <c r="T2081">
        <f t="shared" si="128"/>
        <v>0.4</v>
      </c>
      <c r="U2081">
        <f t="shared" si="129"/>
        <v>-0.60000000000000009</v>
      </c>
      <c r="V2081">
        <f t="shared" si="130"/>
        <v>0.56931149999999997</v>
      </c>
      <c r="W2081">
        <f t="shared" si="131"/>
        <v>0.20925902499999999</v>
      </c>
    </row>
    <row r="2082" spans="1:23" x14ac:dyDescent="0.25">
      <c r="A2082" t="s">
        <v>7289</v>
      </c>
      <c r="B2082" s="1">
        <v>43112</v>
      </c>
      <c r="C2082" t="s">
        <v>7290</v>
      </c>
      <c r="D2082" t="s">
        <v>7291</v>
      </c>
      <c r="E2082" t="s">
        <v>7292</v>
      </c>
      <c r="F2082" s="1">
        <v>43107</v>
      </c>
      <c r="G2082">
        <v>1</v>
      </c>
      <c r="H2082">
        <v>93903</v>
      </c>
      <c r="I2082">
        <v>364</v>
      </c>
      <c r="J2082">
        <v>54</v>
      </c>
      <c r="K2082">
        <v>20</v>
      </c>
      <c r="L2082" t="b">
        <v>0</v>
      </c>
      <c r="M2082" t="b">
        <v>0</v>
      </c>
      <c r="N2082" t="b">
        <v>0</v>
      </c>
      <c r="O2082">
        <v>5</v>
      </c>
      <c r="P2082">
        <v>2</v>
      </c>
      <c r="Q2082" s="2">
        <v>0</v>
      </c>
      <c r="R2082" s="2">
        <v>0</v>
      </c>
      <c r="S2082" s="2">
        <v>0</v>
      </c>
      <c r="T2082">
        <f t="shared" si="128"/>
        <v>0.4</v>
      </c>
      <c r="U2082">
        <f t="shared" si="129"/>
        <v>1</v>
      </c>
      <c r="V2082">
        <f t="shared" si="130"/>
        <v>4.69515E-2</v>
      </c>
      <c r="W2082">
        <f t="shared" si="131"/>
        <v>0.42643302500000002</v>
      </c>
    </row>
    <row r="2083" spans="1:23" x14ac:dyDescent="0.25">
      <c r="A2083" t="s">
        <v>7293</v>
      </c>
      <c r="B2083" s="1">
        <v>43237</v>
      </c>
      <c r="C2083" t="s">
        <v>7294</v>
      </c>
      <c r="D2083" t="s">
        <v>1158</v>
      </c>
      <c r="E2083" t="s">
        <v>7295</v>
      </c>
      <c r="F2083" s="1">
        <v>43220</v>
      </c>
      <c r="G2083">
        <v>1</v>
      </c>
      <c r="H2083">
        <v>1259565</v>
      </c>
      <c r="I2083">
        <v>21892</v>
      </c>
      <c r="J2083">
        <v>844</v>
      </c>
      <c r="K2083">
        <v>2749</v>
      </c>
      <c r="L2083" t="b">
        <v>0</v>
      </c>
      <c r="M2083" t="b">
        <v>0</v>
      </c>
      <c r="N2083" t="b">
        <v>0</v>
      </c>
      <c r="O2083">
        <v>17</v>
      </c>
      <c r="P2083">
        <v>16</v>
      </c>
      <c r="Q2083" s="2">
        <v>0.02</v>
      </c>
      <c r="R2083" s="2">
        <v>0</v>
      </c>
      <c r="S2083" s="2">
        <v>0</v>
      </c>
      <c r="T2083">
        <f t="shared" si="128"/>
        <v>0.4</v>
      </c>
      <c r="U2083">
        <f t="shared" si="129"/>
        <v>12.600000000000001</v>
      </c>
      <c r="V2083">
        <f t="shared" si="130"/>
        <v>0.82978250000000009</v>
      </c>
      <c r="W2083">
        <f t="shared" si="131"/>
        <v>3.6004238750000006</v>
      </c>
    </row>
    <row r="2084" spans="1:23" x14ac:dyDescent="0.25">
      <c r="A2084" t="s">
        <v>7296</v>
      </c>
      <c r="B2084" s="1">
        <v>43137</v>
      </c>
      <c r="C2084" t="s">
        <v>7297</v>
      </c>
      <c r="D2084" t="s">
        <v>605</v>
      </c>
      <c r="E2084" t="s">
        <v>7298</v>
      </c>
      <c r="F2084" s="1">
        <v>43132</v>
      </c>
      <c r="G2084">
        <v>1</v>
      </c>
      <c r="H2084">
        <v>1794696</v>
      </c>
      <c r="I2084">
        <v>18182</v>
      </c>
      <c r="J2084">
        <v>4554</v>
      </c>
      <c r="K2084">
        <v>2782</v>
      </c>
      <c r="L2084" t="b">
        <v>0</v>
      </c>
      <c r="M2084" t="b">
        <v>0</v>
      </c>
      <c r="N2084" t="b">
        <v>0</v>
      </c>
      <c r="O2084">
        <v>5</v>
      </c>
      <c r="P2084">
        <v>5</v>
      </c>
      <c r="Q2084" s="2">
        <v>0.01</v>
      </c>
      <c r="R2084" s="2">
        <v>0</v>
      </c>
      <c r="S2084" s="2">
        <v>0</v>
      </c>
      <c r="T2084">
        <f t="shared" si="128"/>
        <v>0.4</v>
      </c>
      <c r="U2084">
        <f t="shared" si="129"/>
        <v>4</v>
      </c>
      <c r="V2084">
        <f t="shared" si="130"/>
        <v>0.9973479999999999</v>
      </c>
      <c r="W2084">
        <f t="shared" si="131"/>
        <v>1.5090718000000001</v>
      </c>
    </row>
    <row r="2085" spans="1:23" x14ac:dyDescent="0.25">
      <c r="A2085" t="s">
        <v>7299</v>
      </c>
      <c r="B2085" s="1">
        <v>43064</v>
      </c>
      <c r="C2085" t="s">
        <v>7300</v>
      </c>
      <c r="D2085" t="s">
        <v>2400</v>
      </c>
      <c r="E2085" t="s">
        <v>7301</v>
      </c>
      <c r="F2085" s="1">
        <v>43056</v>
      </c>
      <c r="G2085">
        <v>1</v>
      </c>
      <c r="H2085">
        <v>527531</v>
      </c>
      <c r="I2085">
        <v>10200</v>
      </c>
      <c r="J2085">
        <v>540</v>
      </c>
      <c r="K2085">
        <v>2197</v>
      </c>
      <c r="L2085" t="b">
        <v>0</v>
      </c>
      <c r="M2085" t="b">
        <v>0</v>
      </c>
      <c r="N2085" t="b">
        <v>0</v>
      </c>
      <c r="O2085">
        <v>8</v>
      </c>
      <c r="P2085">
        <v>4</v>
      </c>
      <c r="Q2085" s="2">
        <v>0.02</v>
      </c>
      <c r="R2085" s="2">
        <v>0</v>
      </c>
      <c r="S2085" s="2">
        <v>0</v>
      </c>
      <c r="T2085">
        <f t="shared" si="128"/>
        <v>0.4</v>
      </c>
      <c r="U2085">
        <f t="shared" si="129"/>
        <v>2.4000000000000004</v>
      </c>
      <c r="V2085">
        <f t="shared" si="130"/>
        <v>0.4637655</v>
      </c>
      <c r="W2085">
        <f t="shared" si="131"/>
        <v>0.92231792500000009</v>
      </c>
    </row>
    <row r="2086" spans="1:23" x14ac:dyDescent="0.25">
      <c r="A2086" t="s">
        <v>7302</v>
      </c>
      <c r="B2086" s="1">
        <v>43126</v>
      </c>
      <c r="C2086" t="s">
        <v>7303</v>
      </c>
      <c r="D2086" t="s">
        <v>7069</v>
      </c>
      <c r="E2086" t="s">
        <v>7304</v>
      </c>
      <c r="F2086" s="1">
        <v>43122</v>
      </c>
      <c r="G2086">
        <v>1</v>
      </c>
      <c r="H2086">
        <v>695269</v>
      </c>
      <c r="I2086">
        <v>4108</v>
      </c>
      <c r="J2086">
        <v>148</v>
      </c>
      <c r="K2086">
        <v>1034</v>
      </c>
      <c r="L2086" t="b">
        <v>0</v>
      </c>
      <c r="M2086" t="b">
        <v>0</v>
      </c>
      <c r="N2086" t="b">
        <v>0</v>
      </c>
      <c r="O2086">
        <v>4</v>
      </c>
      <c r="P2086">
        <v>3</v>
      </c>
      <c r="Q2086" s="2">
        <v>0.01</v>
      </c>
      <c r="R2086" s="2">
        <v>0</v>
      </c>
      <c r="S2086" s="2">
        <v>0</v>
      </c>
      <c r="T2086">
        <f t="shared" si="128"/>
        <v>0.4</v>
      </c>
      <c r="U2086">
        <f t="shared" si="129"/>
        <v>2.2000000000000002</v>
      </c>
      <c r="V2086">
        <f t="shared" si="130"/>
        <v>0.44763449999999994</v>
      </c>
      <c r="W2086">
        <f t="shared" si="131"/>
        <v>0.8666720750000001</v>
      </c>
    </row>
    <row r="2087" spans="1:23" x14ac:dyDescent="0.25">
      <c r="A2087" t="s">
        <v>7305</v>
      </c>
      <c r="B2087" s="1">
        <v>43197</v>
      </c>
      <c r="C2087" t="s">
        <v>7306</v>
      </c>
      <c r="D2087" t="s">
        <v>7307</v>
      </c>
      <c r="E2087" t="s">
        <v>7308</v>
      </c>
      <c r="F2087" s="1">
        <v>43182</v>
      </c>
      <c r="G2087">
        <v>1</v>
      </c>
      <c r="H2087">
        <v>524619</v>
      </c>
      <c r="I2087">
        <v>11368</v>
      </c>
      <c r="J2087">
        <v>500</v>
      </c>
      <c r="K2087">
        <v>845</v>
      </c>
      <c r="L2087" t="b">
        <v>0</v>
      </c>
      <c r="M2087" t="b">
        <v>0</v>
      </c>
      <c r="N2087" t="b">
        <v>0</v>
      </c>
      <c r="O2087">
        <v>15</v>
      </c>
      <c r="P2087">
        <v>14</v>
      </c>
      <c r="Q2087" s="2">
        <v>0.02</v>
      </c>
      <c r="R2087" s="2">
        <v>0</v>
      </c>
      <c r="S2087" s="2">
        <v>0</v>
      </c>
      <c r="T2087">
        <f t="shared" si="128"/>
        <v>0.4</v>
      </c>
      <c r="U2087">
        <f t="shared" si="129"/>
        <v>11.000000000000002</v>
      </c>
      <c r="V2087">
        <f t="shared" si="130"/>
        <v>0.46230949999999998</v>
      </c>
      <c r="W2087">
        <f t="shared" si="131"/>
        <v>3.0718083250000006</v>
      </c>
    </row>
    <row r="2088" spans="1:23" x14ac:dyDescent="0.25">
      <c r="A2088" t="s">
        <v>7309</v>
      </c>
      <c r="B2088" s="1">
        <v>43247</v>
      </c>
      <c r="C2088" t="s">
        <v>7310</v>
      </c>
      <c r="D2088" t="s">
        <v>936</v>
      </c>
      <c r="E2088" t="s">
        <v>7311</v>
      </c>
      <c r="F2088" s="1">
        <v>43228</v>
      </c>
      <c r="G2088">
        <v>1</v>
      </c>
      <c r="H2088">
        <v>2238723</v>
      </c>
      <c r="I2088">
        <v>22055</v>
      </c>
      <c r="J2088">
        <v>7332</v>
      </c>
      <c r="K2088">
        <v>3525</v>
      </c>
      <c r="L2088" t="b">
        <v>0</v>
      </c>
      <c r="M2088" t="b">
        <v>0</v>
      </c>
      <c r="N2088" t="b">
        <v>0</v>
      </c>
      <c r="O2088">
        <v>19</v>
      </c>
      <c r="P2088">
        <v>17</v>
      </c>
      <c r="Q2088" s="2">
        <v>0.01</v>
      </c>
      <c r="R2088" s="2">
        <v>0</v>
      </c>
      <c r="S2088" s="2">
        <v>0</v>
      </c>
      <c r="T2088">
        <f t="shared" si="128"/>
        <v>0.4</v>
      </c>
      <c r="U2088">
        <f t="shared" si="129"/>
        <v>13.200000000000001</v>
      </c>
      <c r="V2088">
        <f t="shared" si="130"/>
        <v>1.2193615</v>
      </c>
      <c r="W2088">
        <f t="shared" si="131"/>
        <v>3.8867765250000001</v>
      </c>
    </row>
    <row r="2089" spans="1:23" x14ac:dyDescent="0.25">
      <c r="A2089" t="s">
        <v>7312</v>
      </c>
      <c r="B2089" s="1">
        <v>43112</v>
      </c>
      <c r="C2089" t="s">
        <v>7313</v>
      </c>
      <c r="D2089" t="s">
        <v>7314</v>
      </c>
      <c r="E2089" t="s">
        <v>7315</v>
      </c>
      <c r="F2089" s="1">
        <v>43109</v>
      </c>
      <c r="G2089">
        <v>1</v>
      </c>
      <c r="H2089">
        <v>23634</v>
      </c>
      <c r="I2089">
        <v>131</v>
      </c>
      <c r="J2089">
        <v>13</v>
      </c>
      <c r="K2089">
        <v>23</v>
      </c>
      <c r="L2089" t="b">
        <v>0</v>
      </c>
      <c r="M2089" t="b">
        <v>0</v>
      </c>
      <c r="N2089" t="b">
        <v>0</v>
      </c>
      <c r="O2089">
        <v>3</v>
      </c>
      <c r="P2089">
        <v>1</v>
      </c>
      <c r="Q2089" s="2">
        <v>0.01</v>
      </c>
      <c r="R2089" s="2">
        <v>0</v>
      </c>
      <c r="S2089" s="2">
        <v>0</v>
      </c>
      <c r="T2089">
        <f t="shared" si="128"/>
        <v>0.4</v>
      </c>
      <c r="U2089">
        <f t="shared" si="129"/>
        <v>0.4</v>
      </c>
      <c r="V2089">
        <f t="shared" si="130"/>
        <v>0.111817</v>
      </c>
      <c r="W2089">
        <f t="shared" si="131"/>
        <v>0.29913594999999998</v>
      </c>
    </row>
    <row r="2090" spans="1:23" x14ac:dyDescent="0.25">
      <c r="A2090" t="s">
        <v>7316</v>
      </c>
      <c r="B2090" s="1">
        <v>43119</v>
      </c>
      <c r="C2090" t="s">
        <v>7317</v>
      </c>
      <c r="D2090" t="s">
        <v>621</v>
      </c>
      <c r="E2090" t="s">
        <v>7318</v>
      </c>
      <c r="F2090" s="1">
        <v>43113</v>
      </c>
      <c r="G2090">
        <v>1</v>
      </c>
      <c r="H2090">
        <v>886348</v>
      </c>
      <c r="I2090">
        <v>17632</v>
      </c>
      <c r="J2090">
        <v>947</v>
      </c>
      <c r="K2090">
        <v>4347</v>
      </c>
      <c r="L2090" t="b">
        <v>0</v>
      </c>
      <c r="M2090" t="b">
        <v>0</v>
      </c>
      <c r="N2090" t="b">
        <v>0</v>
      </c>
      <c r="O2090">
        <v>6</v>
      </c>
      <c r="P2090">
        <v>6</v>
      </c>
      <c r="Q2090" s="2">
        <v>0.02</v>
      </c>
      <c r="R2090" s="2">
        <v>0</v>
      </c>
      <c r="S2090" s="2">
        <v>0</v>
      </c>
      <c r="T2090">
        <f t="shared" si="128"/>
        <v>0.4</v>
      </c>
      <c r="U2090">
        <f t="shared" si="129"/>
        <v>4.8000000000000007</v>
      </c>
      <c r="V2090">
        <f t="shared" si="130"/>
        <v>0.64317399999999991</v>
      </c>
      <c r="W2090">
        <f t="shared" si="131"/>
        <v>1.5851109000000003</v>
      </c>
    </row>
    <row r="2091" spans="1:23" x14ac:dyDescent="0.25">
      <c r="A2091" t="s">
        <v>7319</v>
      </c>
      <c r="B2091" s="1">
        <v>43179</v>
      </c>
      <c r="C2091" t="s">
        <v>7320</v>
      </c>
      <c r="D2091" t="s">
        <v>2177</v>
      </c>
      <c r="E2091" t="s">
        <v>7321</v>
      </c>
      <c r="F2091" s="1">
        <v>43165</v>
      </c>
      <c r="G2091">
        <v>1</v>
      </c>
      <c r="H2091">
        <v>380230</v>
      </c>
      <c r="I2091">
        <v>32022</v>
      </c>
      <c r="J2091">
        <v>189</v>
      </c>
      <c r="K2091">
        <v>2183</v>
      </c>
      <c r="L2091" t="b">
        <v>0</v>
      </c>
      <c r="M2091" t="b">
        <v>0</v>
      </c>
      <c r="N2091" t="b">
        <v>0</v>
      </c>
      <c r="O2091">
        <v>14</v>
      </c>
      <c r="P2091">
        <v>13</v>
      </c>
      <c r="Q2091" s="2">
        <v>0.08</v>
      </c>
      <c r="R2091" s="2">
        <v>0</v>
      </c>
      <c r="S2091" s="2">
        <v>0.01</v>
      </c>
      <c r="T2091">
        <f t="shared" si="128"/>
        <v>0.4</v>
      </c>
      <c r="U2091">
        <f t="shared" si="129"/>
        <v>10.200000000000001</v>
      </c>
      <c r="V2091">
        <f t="shared" si="130"/>
        <v>1.2401150000000001</v>
      </c>
      <c r="W2091">
        <f t="shared" si="131"/>
        <v>3.1440402500000006</v>
      </c>
    </row>
    <row r="2092" spans="1:23" x14ac:dyDescent="0.25">
      <c r="A2092" t="s">
        <v>7322</v>
      </c>
      <c r="B2092" s="1">
        <v>43186</v>
      </c>
      <c r="C2092" t="s">
        <v>7323</v>
      </c>
      <c r="D2092" t="s">
        <v>389</v>
      </c>
      <c r="E2092" t="s">
        <v>7324</v>
      </c>
      <c r="F2092" s="1">
        <v>43171</v>
      </c>
      <c r="G2092">
        <v>1</v>
      </c>
      <c r="H2092">
        <v>1678623</v>
      </c>
      <c r="I2092">
        <v>67740</v>
      </c>
      <c r="J2092">
        <v>2826</v>
      </c>
      <c r="K2092">
        <v>5214</v>
      </c>
      <c r="L2092" t="b">
        <v>0</v>
      </c>
      <c r="M2092" t="b">
        <v>0</v>
      </c>
      <c r="N2092" t="b">
        <v>0</v>
      </c>
      <c r="O2092">
        <v>15</v>
      </c>
      <c r="P2092">
        <v>13</v>
      </c>
      <c r="Q2092" s="2">
        <v>0.04</v>
      </c>
      <c r="R2092" s="2">
        <v>0</v>
      </c>
      <c r="S2092" s="2">
        <v>0</v>
      </c>
      <c r="T2092">
        <f t="shared" si="128"/>
        <v>0.4</v>
      </c>
      <c r="U2092">
        <f t="shared" si="129"/>
        <v>10</v>
      </c>
      <c r="V2092">
        <f t="shared" si="130"/>
        <v>1.2393114999999999</v>
      </c>
      <c r="W2092">
        <f t="shared" si="131"/>
        <v>3.0937590250000002</v>
      </c>
    </row>
    <row r="2093" spans="1:23" x14ac:dyDescent="0.25">
      <c r="A2093" t="s">
        <v>7325</v>
      </c>
      <c r="B2093" s="1">
        <v>43209</v>
      </c>
      <c r="C2093" t="s">
        <v>7326</v>
      </c>
      <c r="D2093" t="s">
        <v>1005</v>
      </c>
      <c r="E2093" t="s">
        <v>7327</v>
      </c>
      <c r="F2093" s="1">
        <v>43190</v>
      </c>
      <c r="G2093">
        <v>1</v>
      </c>
      <c r="H2093">
        <v>2272385</v>
      </c>
      <c r="I2093">
        <v>87005</v>
      </c>
      <c r="J2093">
        <v>4820</v>
      </c>
      <c r="K2093">
        <v>7804</v>
      </c>
      <c r="L2093" t="b">
        <v>0</v>
      </c>
      <c r="M2093" t="b">
        <v>0</v>
      </c>
      <c r="N2093" t="b">
        <v>0</v>
      </c>
      <c r="O2093">
        <v>19</v>
      </c>
      <c r="P2093">
        <v>13</v>
      </c>
      <c r="Q2093" s="2">
        <v>0.04</v>
      </c>
      <c r="R2093" s="2">
        <v>0</v>
      </c>
      <c r="S2093" s="2">
        <v>0</v>
      </c>
      <c r="T2093">
        <f t="shared" si="128"/>
        <v>0.4</v>
      </c>
      <c r="U2093">
        <f t="shared" si="129"/>
        <v>9.1999999999999993</v>
      </c>
      <c r="V2093">
        <f t="shared" si="130"/>
        <v>1.5361924999999998</v>
      </c>
      <c r="W2093">
        <f t="shared" si="131"/>
        <v>2.9976673749999998</v>
      </c>
    </row>
    <row r="2094" spans="1:23" x14ac:dyDescent="0.25">
      <c r="A2094" t="s">
        <v>7328</v>
      </c>
      <c r="B2094" s="1">
        <v>43141</v>
      </c>
      <c r="C2094" t="s">
        <v>7329</v>
      </c>
      <c r="D2094" t="s">
        <v>601</v>
      </c>
      <c r="E2094" t="s">
        <v>7330</v>
      </c>
      <c r="F2094" s="1">
        <v>43140</v>
      </c>
      <c r="G2094">
        <v>1</v>
      </c>
      <c r="H2094">
        <v>114967</v>
      </c>
      <c r="I2094">
        <v>2783</v>
      </c>
      <c r="J2094">
        <v>54</v>
      </c>
      <c r="K2094">
        <v>201</v>
      </c>
      <c r="L2094" t="b">
        <v>0</v>
      </c>
      <c r="M2094" t="b">
        <v>0</v>
      </c>
      <c r="N2094" t="b">
        <v>0</v>
      </c>
      <c r="O2094">
        <v>1</v>
      </c>
      <c r="P2094">
        <v>1</v>
      </c>
      <c r="Q2094" s="2">
        <v>0.02</v>
      </c>
      <c r="R2094" s="2">
        <v>0</v>
      </c>
      <c r="S2094" s="2">
        <v>0</v>
      </c>
      <c r="T2094">
        <f t="shared" si="128"/>
        <v>0.4</v>
      </c>
      <c r="U2094">
        <f t="shared" si="129"/>
        <v>0.8</v>
      </c>
      <c r="V2094">
        <f t="shared" si="130"/>
        <v>0.25748350000000003</v>
      </c>
      <c r="W2094">
        <f t="shared" si="131"/>
        <v>0.45011922500000007</v>
      </c>
    </row>
    <row r="2095" spans="1:23" x14ac:dyDescent="0.25">
      <c r="A2095" t="s">
        <v>7331</v>
      </c>
      <c r="B2095" s="1">
        <v>43086</v>
      </c>
      <c r="C2095" t="s">
        <v>7332</v>
      </c>
      <c r="D2095" t="s">
        <v>881</v>
      </c>
      <c r="E2095" t="s">
        <v>7333</v>
      </c>
      <c r="F2095" s="1">
        <v>43083</v>
      </c>
      <c r="G2095">
        <v>1</v>
      </c>
      <c r="H2095">
        <v>2357705</v>
      </c>
      <c r="I2095">
        <v>44278</v>
      </c>
      <c r="J2095">
        <v>2990</v>
      </c>
      <c r="K2095">
        <v>3700</v>
      </c>
      <c r="L2095" t="b">
        <v>0</v>
      </c>
      <c r="M2095" t="b">
        <v>0</v>
      </c>
      <c r="N2095" t="b">
        <v>0</v>
      </c>
      <c r="O2095">
        <v>3</v>
      </c>
      <c r="P2095">
        <v>3</v>
      </c>
      <c r="Q2095" s="2">
        <v>0.02</v>
      </c>
      <c r="R2095" s="2">
        <v>0</v>
      </c>
      <c r="S2095" s="2">
        <v>0</v>
      </c>
      <c r="T2095">
        <f t="shared" si="128"/>
        <v>0.4</v>
      </c>
      <c r="U2095">
        <f t="shared" si="129"/>
        <v>2.4000000000000004</v>
      </c>
      <c r="V2095">
        <f t="shared" si="130"/>
        <v>1.3788524999999998</v>
      </c>
      <c r="W2095">
        <f t="shared" si="131"/>
        <v>1.242598375</v>
      </c>
    </row>
    <row r="2096" spans="1:23" x14ac:dyDescent="0.25">
      <c r="A2096" t="s">
        <v>7334</v>
      </c>
      <c r="B2096" s="1">
        <v>43071</v>
      </c>
      <c r="C2096" t="s">
        <v>7335</v>
      </c>
      <c r="D2096" t="s">
        <v>7336</v>
      </c>
      <c r="E2096" t="s">
        <v>7337</v>
      </c>
      <c r="F2096" s="1">
        <v>43066</v>
      </c>
      <c r="G2096">
        <v>1</v>
      </c>
      <c r="H2096">
        <v>6320</v>
      </c>
      <c r="I2096">
        <v>90</v>
      </c>
      <c r="J2096">
        <v>8</v>
      </c>
      <c r="K2096">
        <v>15</v>
      </c>
      <c r="L2096" t="b">
        <v>0</v>
      </c>
      <c r="M2096" t="b">
        <v>0</v>
      </c>
      <c r="N2096" t="b">
        <v>0</v>
      </c>
      <c r="O2096">
        <v>5</v>
      </c>
      <c r="P2096">
        <v>1</v>
      </c>
      <c r="Q2096" s="2">
        <v>0.01</v>
      </c>
      <c r="R2096" s="2">
        <v>0</v>
      </c>
      <c r="S2096" s="2">
        <v>0</v>
      </c>
      <c r="T2096">
        <f t="shared" si="128"/>
        <v>0.4</v>
      </c>
      <c r="U2096">
        <f t="shared" si="129"/>
        <v>0</v>
      </c>
      <c r="V2096">
        <f t="shared" si="130"/>
        <v>0.10316</v>
      </c>
      <c r="W2096">
        <f t="shared" si="131"/>
        <v>0.19610600000000003</v>
      </c>
    </row>
    <row r="2097" spans="1:23" x14ac:dyDescent="0.25">
      <c r="A2097" t="s">
        <v>7338</v>
      </c>
      <c r="B2097" s="1">
        <v>43160</v>
      </c>
      <c r="C2097" t="s">
        <v>7339</v>
      </c>
      <c r="D2097" t="s">
        <v>7340</v>
      </c>
      <c r="E2097" t="s">
        <v>7341</v>
      </c>
      <c r="F2097" s="1">
        <v>43156</v>
      </c>
      <c r="G2097">
        <v>1</v>
      </c>
      <c r="H2097">
        <v>5358351</v>
      </c>
      <c r="I2097">
        <v>270831</v>
      </c>
      <c r="J2097">
        <v>9822</v>
      </c>
      <c r="K2097">
        <v>23603</v>
      </c>
      <c r="L2097" t="b">
        <v>0</v>
      </c>
      <c r="M2097" t="b">
        <v>0</v>
      </c>
      <c r="N2097" t="b">
        <v>0</v>
      </c>
      <c r="O2097">
        <v>4</v>
      </c>
      <c r="P2097">
        <v>4</v>
      </c>
      <c r="Q2097" s="2">
        <v>0.05</v>
      </c>
      <c r="R2097" s="2">
        <v>0</v>
      </c>
      <c r="S2097" s="2">
        <v>0</v>
      </c>
      <c r="T2097">
        <f t="shared" si="128"/>
        <v>0.4</v>
      </c>
      <c r="U2097">
        <f t="shared" si="129"/>
        <v>3.2</v>
      </c>
      <c r="V2097">
        <f t="shared" si="130"/>
        <v>3.1791754999999999</v>
      </c>
      <c r="W2097">
        <f t="shared" si="131"/>
        <v>2.0727114250000001</v>
      </c>
    </row>
    <row r="2098" spans="1:23" x14ac:dyDescent="0.25">
      <c r="A2098" t="s">
        <v>7342</v>
      </c>
      <c r="B2098" s="1">
        <v>43066</v>
      </c>
      <c r="C2098" t="s">
        <v>7343</v>
      </c>
      <c r="D2098" t="s">
        <v>5097</v>
      </c>
      <c r="E2098" t="s">
        <v>7344</v>
      </c>
      <c r="F2098" s="1">
        <v>43058</v>
      </c>
      <c r="G2098">
        <v>1</v>
      </c>
      <c r="H2098">
        <v>2143706</v>
      </c>
      <c r="I2098">
        <v>27662</v>
      </c>
      <c r="J2098">
        <v>2086</v>
      </c>
      <c r="K2098">
        <v>2934</v>
      </c>
      <c r="L2098" t="b">
        <v>0</v>
      </c>
      <c r="M2098" t="b">
        <v>0</v>
      </c>
      <c r="N2098" t="b">
        <v>0</v>
      </c>
      <c r="O2098">
        <v>8</v>
      </c>
      <c r="P2098">
        <v>7</v>
      </c>
      <c r="Q2098" s="2">
        <v>0.01</v>
      </c>
      <c r="R2098" s="2">
        <v>0</v>
      </c>
      <c r="S2098" s="2">
        <v>0</v>
      </c>
      <c r="T2098">
        <f t="shared" si="128"/>
        <v>0.4</v>
      </c>
      <c r="U2098">
        <f t="shared" si="129"/>
        <v>5.4</v>
      </c>
      <c r="V2098">
        <f t="shared" si="130"/>
        <v>1.171853</v>
      </c>
      <c r="W2098">
        <f t="shared" si="131"/>
        <v>1.9201485500000002</v>
      </c>
    </row>
    <row r="2099" spans="1:23" x14ac:dyDescent="0.25">
      <c r="A2099" t="s">
        <v>7345</v>
      </c>
      <c r="B2099" s="1">
        <v>43118</v>
      </c>
      <c r="C2099" t="s">
        <v>7346</v>
      </c>
      <c r="D2099" t="s">
        <v>2759</v>
      </c>
      <c r="E2099" t="s">
        <v>7347</v>
      </c>
      <c r="F2099" s="1">
        <v>43113</v>
      </c>
      <c r="G2099">
        <v>1</v>
      </c>
      <c r="H2099">
        <v>54360</v>
      </c>
      <c r="I2099">
        <v>3176</v>
      </c>
      <c r="J2099">
        <v>145</v>
      </c>
      <c r="K2099">
        <v>389</v>
      </c>
      <c r="L2099" t="b">
        <v>0</v>
      </c>
      <c r="M2099" t="b">
        <v>0</v>
      </c>
      <c r="N2099" t="b">
        <v>0</v>
      </c>
      <c r="O2099">
        <v>5</v>
      </c>
      <c r="P2099">
        <v>2</v>
      </c>
      <c r="Q2099" s="2">
        <v>0.06</v>
      </c>
      <c r="R2099" s="2">
        <v>0</v>
      </c>
      <c r="S2099" s="2">
        <v>0.01</v>
      </c>
      <c r="T2099">
        <f t="shared" si="128"/>
        <v>0.4</v>
      </c>
      <c r="U2099">
        <f t="shared" si="129"/>
        <v>1</v>
      </c>
      <c r="V2099">
        <f t="shared" si="130"/>
        <v>0.87717999999999996</v>
      </c>
      <c r="W2099">
        <f t="shared" si="131"/>
        <v>0.71701300000000001</v>
      </c>
    </row>
    <row r="2100" spans="1:23" x14ac:dyDescent="0.25">
      <c r="A2100" t="s">
        <v>7348</v>
      </c>
      <c r="B2100" s="1">
        <v>43197</v>
      </c>
      <c r="C2100" t="s">
        <v>7349</v>
      </c>
      <c r="D2100" t="s">
        <v>49</v>
      </c>
      <c r="E2100" t="s">
        <v>7350</v>
      </c>
      <c r="F2100" s="1">
        <v>43183</v>
      </c>
      <c r="G2100">
        <v>1</v>
      </c>
      <c r="H2100">
        <v>3290220</v>
      </c>
      <c r="I2100">
        <v>150621</v>
      </c>
      <c r="J2100">
        <v>4161</v>
      </c>
      <c r="K2100">
        <v>10751</v>
      </c>
      <c r="L2100" t="b">
        <v>0</v>
      </c>
      <c r="M2100" t="b">
        <v>0</v>
      </c>
      <c r="N2100" t="b">
        <v>0</v>
      </c>
      <c r="O2100">
        <v>14</v>
      </c>
      <c r="P2100">
        <v>13</v>
      </c>
      <c r="Q2100" s="2">
        <v>0.05</v>
      </c>
      <c r="R2100" s="2">
        <v>0</v>
      </c>
      <c r="S2100" s="2">
        <v>0</v>
      </c>
      <c r="T2100">
        <f t="shared" si="128"/>
        <v>0.4</v>
      </c>
      <c r="U2100">
        <f t="shared" si="129"/>
        <v>10.200000000000001</v>
      </c>
      <c r="V2100">
        <f t="shared" si="130"/>
        <v>2.1451099999999999</v>
      </c>
      <c r="W2100">
        <f t="shared" si="131"/>
        <v>3.4607885000000005</v>
      </c>
    </row>
    <row r="2101" spans="1:23" x14ac:dyDescent="0.25">
      <c r="A2101" t="s">
        <v>7351</v>
      </c>
      <c r="B2101" s="1">
        <v>43219</v>
      </c>
      <c r="C2101" t="s">
        <v>7352</v>
      </c>
      <c r="D2101" t="s">
        <v>490</v>
      </c>
      <c r="E2101" t="s">
        <v>7353</v>
      </c>
      <c r="F2101" s="1">
        <v>43215</v>
      </c>
      <c r="G2101">
        <v>1</v>
      </c>
      <c r="H2101">
        <v>1247515</v>
      </c>
      <c r="I2101">
        <v>27444</v>
      </c>
      <c r="J2101">
        <v>923</v>
      </c>
      <c r="K2101">
        <v>3714</v>
      </c>
      <c r="L2101" t="b">
        <v>0</v>
      </c>
      <c r="M2101" t="b">
        <v>0</v>
      </c>
      <c r="N2101" t="b">
        <v>0</v>
      </c>
      <c r="O2101">
        <v>4</v>
      </c>
      <c r="P2101">
        <v>4</v>
      </c>
      <c r="Q2101" s="2">
        <v>0.02</v>
      </c>
      <c r="R2101" s="2">
        <v>0</v>
      </c>
      <c r="S2101" s="2">
        <v>0</v>
      </c>
      <c r="T2101">
        <f t="shared" si="128"/>
        <v>0.4</v>
      </c>
      <c r="U2101">
        <f t="shared" si="129"/>
        <v>3.2</v>
      </c>
      <c r="V2101">
        <f t="shared" si="130"/>
        <v>0.82375749999999992</v>
      </c>
      <c r="W2101">
        <f t="shared" si="131"/>
        <v>1.248315125</v>
      </c>
    </row>
    <row r="2102" spans="1:23" x14ac:dyDescent="0.25">
      <c r="A2102" t="s">
        <v>7354</v>
      </c>
      <c r="B2102" s="1">
        <v>43130</v>
      </c>
      <c r="C2102" t="s">
        <v>7355</v>
      </c>
      <c r="D2102" t="s">
        <v>566</v>
      </c>
      <c r="E2102" t="s">
        <v>7356</v>
      </c>
      <c r="F2102" s="1">
        <v>43123</v>
      </c>
      <c r="G2102">
        <v>1</v>
      </c>
      <c r="H2102">
        <v>2627504</v>
      </c>
      <c r="I2102">
        <v>46902</v>
      </c>
      <c r="J2102">
        <v>5537</v>
      </c>
      <c r="K2102">
        <v>12297</v>
      </c>
      <c r="L2102" t="b">
        <v>0</v>
      </c>
      <c r="M2102" t="b">
        <v>0</v>
      </c>
      <c r="N2102" t="b">
        <v>0</v>
      </c>
      <c r="O2102">
        <v>7</v>
      </c>
      <c r="P2102">
        <v>7</v>
      </c>
      <c r="Q2102" s="2">
        <v>0.02</v>
      </c>
      <c r="R2102" s="2">
        <v>0</v>
      </c>
      <c r="S2102" s="2">
        <v>0</v>
      </c>
      <c r="T2102">
        <f t="shared" si="128"/>
        <v>0.4</v>
      </c>
      <c r="U2102">
        <f t="shared" si="129"/>
        <v>5.6000000000000005</v>
      </c>
      <c r="V2102">
        <f t="shared" si="130"/>
        <v>1.513752</v>
      </c>
      <c r="W2102">
        <f t="shared" si="131"/>
        <v>2.0898132</v>
      </c>
    </row>
    <row r="2103" spans="1:23" x14ac:dyDescent="0.25">
      <c r="A2103" t="s">
        <v>7357</v>
      </c>
      <c r="B2103" s="1">
        <v>43160</v>
      </c>
      <c r="C2103" t="s">
        <v>7358</v>
      </c>
      <c r="D2103" t="s">
        <v>2235</v>
      </c>
      <c r="E2103" t="s">
        <v>7359</v>
      </c>
      <c r="F2103" s="1">
        <v>43155</v>
      </c>
      <c r="G2103">
        <v>1</v>
      </c>
      <c r="H2103">
        <v>1339289</v>
      </c>
      <c r="I2103">
        <v>29265</v>
      </c>
      <c r="J2103">
        <v>4954</v>
      </c>
      <c r="K2103">
        <v>2824</v>
      </c>
      <c r="L2103" t="b">
        <v>0</v>
      </c>
      <c r="M2103" t="b">
        <v>0</v>
      </c>
      <c r="N2103" t="b">
        <v>0</v>
      </c>
      <c r="O2103">
        <v>5</v>
      </c>
      <c r="P2103">
        <v>4</v>
      </c>
      <c r="Q2103" s="2">
        <v>0.02</v>
      </c>
      <c r="R2103" s="2">
        <v>0</v>
      </c>
      <c r="S2103" s="2">
        <v>0</v>
      </c>
      <c r="T2103">
        <f t="shared" si="128"/>
        <v>0.4</v>
      </c>
      <c r="U2103">
        <f t="shared" si="129"/>
        <v>3</v>
      </c>
      <c r="V2103">
        <f t="shared" si="130"/>
        <v>0.86964449999999993</v>
      </c>
      <c r="W2103">
        <f t="shared" si="131"/>
        <v>1.214375575</v>
      </c>
    </row>
    <row r="2104" spans="1:23" x14ac:dyDescent="0.25">
      <c r="A2104" t="s">
        <v>7360</v>
      </c>
      <c r="B2104" s="1">
        <v>43151</v>
      </c>
      <c r="C2104" t="s">
        <v>7361</v>
      </c>
      <c r="D2104" t="s">
        <v>7362</v>
      </c>
      <c r="E2104" t="s">
        <v>7363</v>
      </c>
      <c r="F2104" s="1">
        <v>43143</v>
      </c>
      <c r="G2104">
        <v>1</v>
      </c>
      <c r="H2104">
        <v>2396459</v>
      </c>
      <c r="I2104">
        <v>38119</v>
      </c>
      <c r="J2104">
        <v>922</v>
      </c>
      <c r="K2104">
        <v>1927</v>
      </c>
      <c r="L2104" t="b">
        <v>0</v>
      </c>
      <c r="M2104" t="b">
        <v>0</v>
      </c>
      <c r="N2104" t="b">
        <v>0</v>
      </c>
      <c r="O2104">
        <v>8</v>
      </c>
      <c r="P2104">
        <v>7</v>
      </c>
      <c r="Q2104" s="2">
        <v>0.02</v>
      </c>
      <c r="R2104" s="2">
        <v>0</v>
      </c>
      <c r="S2104" s="2">
        <v>0</v>
      </c>
      <c r="T2104">
        <f t="shared" si="128"/>
        <v>0.4</v>
      </c>
      <c r="U2104">
        <f t="shared" si="129"/>
        <v>5.4</v>
      </c>
      <c r="V2104">
        <f t="shared" si="130"/>
        <v>1.3982294999999998</v>
      </c>
      <c r="W2104">
        <f t="shared" si="131"/>
        <v>1.9993803250000002</v>
      </c>
    </row>
    <row r="2105" spans="1:23" x14ac:dyDescent="0.25">
      <c r="A2105" t="s">
        <v>7364</v>
      </c>
      <c r="B2105" s="1">
        <v>43126</v>
      </c>
      <c r="C2105" t="s">
        <v>7365</v>
      </c>
      <c r="D2105" t="s">
        <v>7366</v>
      </c>
      <c r="E2105" t="s">
        <v>7367</v>
      </c>
      <c r="F2105" s="1">
        <v>43120</v>
      </c>
      <c r="G2105">
        <v>1</v>
      </c>
      <c r="H2105">
        <v>179374</v>
      </c>
      <c r="I2105">
        <v>1116</v>
      </c>
      <c r="J2105">
        <v>163</v>
      </c>
      <c r="K2105">
        <v>142</v>
      </c>
      <c r="L2105" t="b">
        <v>0</v>
      </c>
      <c r="M2105" t="b">
        <v>0</v>
      </c>
      <c r="N2105" t="b">
        <v>0</v>
      </c>
      <c r="O2105">
        <v>6</v>
      </c>
      <c r="P2105">
        <v>7</v>
      </c>
      <c r="Q2105" s="2">
        <v>0.01</v>
      </c>
      <c r="R2105" s="2">
        <v>0</v>
      </c>
      <c r="S2105" s="2">
        <v>0</v>
      </c>
      <c r="T2105">
        <f t="shared" si="128"/>
        <v>0.4</v>
      </c>
      <c r="U2105">
        <f t="shared" si="129"/>
        <v>5.8000000000000007</v>
      </c>
      <c r="V2105">
        <f t="shared" si="130"/>
        <v>0.18968699999999999</v>
      </c>
      <c r="W2105">
        <f t="shared" si="131"/>
        <v>1.6763904500000004</v>
      </c>
    </row>
    <row r="2106" spans="1:23" x14ac:dyDescent="0.25">
      <c r="A2106" t="s">
        <v>7368</v>
      </c>
      <c r="B2106" s="1">
        <v>43196</v>
      </c>
      <c r="C2106" t="s">
        <v>7369</v>
      </c>
      <c r="D2106" t="s">
        <v>772</v>
      </c>
      <c r="E2106" t="s">
        <v>7370</v>
      </c>
      <c r="F2106" s="1">
        <v>43194</v>
      </c>
      <c r="G2106">
        <v>1</v>
      </c>
      <c r="H2106">
        <v>719145</v>
      </c>
      <c r="I2106">
        <v>34432</v>
      </c>
      <c r="J2106">
        <v>2797</v>
      </c>
      <c r="K2106">
        <v>2907</v>
      </c>
      <c r="L2106" t="b">
        <v>0</v>
      </c>
      <c r="M2106" t="b">
        <v>0</v>
      </c>
      <c r="N2106" t="b">
        <v>0</v>
      </c>
      <c r="O2106">
        <v>2</v>
      </c>
      <c r="P2106">
        <v>1</v>
      </c>
      <c r="Q2106" s="2">
        <v>0.05</v>
      </c>
      <c r="R2106" s="2">
        <v>0</v>
      </c>
      <c r="S2106" s="2">
        <v>0</v>
      </c>
      <c r="T2106">
        <f t="shared" si="128"/>
        <v>0.4</v>
      </c>
      <c r="U2106">
        <f t="shared" si="129"/>
        <v>0.60000000000000009</v>
      </c>
      <c r="V2106">
        <f t="shared" si="130"/>
        <v>0.85957250000000007</v>
      </c>
      <c r="W2106">
        <f t="shared" si="131"/>
        <v>0.61085037500000006</v>
      </c>
    </row>
    <row r="2107" spans="1:23" x14ac:dyDescent="0.25">
      <c r="A2107" t="s">
        <v>7371</v>
      </c>
      <c r="B2107" s="1">
        <v>43076</v>
      </c>
      <c r="C2107" t="s">
        <v>7372</v>
      </c>
      <c r="D2107" t="s">
        <v>7373</v>
      </c>
      <c r="E2107" t="s">
        <v>7374</v>
      </c>
      <c r="F2107" s="1">
        <v>43069</v>
      </c>
      <c r="G2107">
        <v>1</v>
      </c>
      <c r="H2107">
        <v>1375345</v>
      </c>
      <c r="I2107">
        <v>27619</v>
      </c>
      <c r="J2107">
        <v>810</v>
      </c>
      <c r="K2107">
        <v>1029</v>
      </c>
      <c r="L2107" t="b">
        <v>0</v>
      </c>
      <c r="M2107" t="b">
        <v>0</v>
      </c>
      <c r="N2107" t="b">
        <v>0</v>
      </c>
      <c r="O2107">
        <v>7</v>
      </c>
      <c r="P2107">
        <v>3</v>
      </c>
      <c r="Q2107" s="2">
        <v>0.02</v>
      </c>
      <c r="R2107" s="2">
        <v>0</v>
      </c>
      <c r="S2107" s="2">
        <v>0</v>
      </c>
      <c r="T2107">
        <f t="shared" si="128"/>
        <v>0.4</v>
      </c>
      <c r="U2107">
        <f t="shared" si="129"/>
        <v>1.6000000000000003</v>
      </c>
      <c r="V2107">
        <f t="shared" si="130"/>
        <v>0.88767250000000009</v>
      </c>
      <c r="W2107">
        <f t="shared" si="131"/>
        <v>0.87068537500000009</v>
      </c>
    </row>
    <row r="2108" spans="1:23" x14ac:dyDescent="0.25">
      <c r="A2108" t="s">
        <v>7375</v>
      </c>
      <c r="B2108" s="1">
        <v>43118</v>
      </c>
      <c r="C2108" t="s">
        <v>7376</v>
      </c>
      <c r="D2108" t="s">
        <v>1185</v>
      </c>
      <c r="E2108" t="s">
        <v>7377</v>
      </c>
      <c r="F2108" s="1">
        <v>43111</v>
      </c>
      <c r="G2108">
        <v>1</v>
      </c>
      <c r="H2108">
        <v>2305543</v>
      </c>
      <c r="I2108">
        <v>43982</v>
      </c>
      <c r="J2108">
        <v>3606</v>
      </c>
      <c r="K2108">
        <v>4275</v>
      </c>
      <c r="L2108" t="b">
        <v>0</v>
      </c>
      <c r="M2108" t="b">
        <v>0</v>
      </c>
      <c r="N2108" t="b">
        <v>0</v>
      </c>
      <c r="O2108">
        <v>7</v>
      </c>
      <c r="P2108">
        <v>7</v>
      </c>
      <c r="Q2108" s="2">
        <v>0.02</v>
      </c>
      <c r="R2108" s="2">
        <v>0</v>
      </c>
      <c r="S2108" s="2">
        <v>0</v>
      </c>
      <c r="T2108">
        <f t="shared" si="128"/>
        <v>0.4</v>
      </c>
      <c r="U2108">
        <f t="shared" si="129"/>
        <v>5.6000000000000005</v>
      </c>
      <c r="V2108">
        <f t="shared" si="130"/>
        <v>1.3527714999999998</v>
      </c>
      <c r="W2108">
        <f t="shared" si="131"/>
        <v>2.0334700249999997</v>
      </c>
    </row>
    <row r="2109" spans="1:23" x14ac:dyDescent="0.25">
      <c r="A2109" t="s">
        <v>7378</v>
      </c>
      <c r="B2109" s="1">
        <v>43070</v>
      </c>
      <c r="C2109" t="s">
        <v>7379</v>
      </c>
      <c r="D2109" t="s">
        <v>1104</v>
      </c>
      <c r="E2109" t="s">
        <v>7380</v>
      </c>
      <c r="F2109" s="1">
        <v>43068</v>
      </c>
      <c r="G2109">
        <v>1</v>
      </c>
      <c r="H2109">
        <v>1717225</v>
      </c>
      <c r="I2109">
        <v>10041</v>
      </c>
      <c r="J2109">
        <v>4266</v>
      </c>
      <c r="K2109">
        <v>9335</v>
      </c>
      <c r="L2109" t="b">
        <v>0</v>
      </c>
      <c r="M2109" t="b">
        <v>0</v>
      </c>
      <c r="N2109" t="b">
        <v>0</v>
      </c>
      <c r="O2109">
        <v>2</v>
      </c>
      <c r="P2109">
        <v>2</v>
      </c>
      <c r="Q2109" s="2">
        <v>0.01</v>
      </c>
      <c r="R2109" s="2">
        <v>0</v>
      </c>
      <c r="S2109" s="2">
        <v>0.01</v>
      </c>
      <c r="T2109">
        <f t="shared" si="128"/>
        <v>0.4</v>
      </c>
      <c r="U2109">
        <f t="shared" si="129"/>
        <v>1.6</v>
      </c>
      <c r="V2109">
        <f t="shared" si="130"/>
        <v>1.2086125000000001</v>
      </c>
      <c r="W2109">
        <f t="shared" si="131"/>
        <v>0.983014375</v>
      </c>
    </row>
    <row r="2110" spans="1:23" x14ac:dyDescent="0.25">
      <c r="A2110" t="s">
        <v>7381</v>
      </c>
      <c r="B2110" s="1">
        <v>43183</v>
      </c>
      <c r="C2110" t="s">
        <v>7382</v>
      </c>
      <c r="D2110" t="s">
        <v>7383</v>
      </c>
      <c r="E2110" t="s">
        <v>7384</v>
      </c>
      <c r="F2110" s="1">
        <v>43168</v>
      </c>
      <c r="G2110">
        <v>1</v>
      </c>
      <c r="H2110">
        <v>495194</v>
      </c>
      <c r="I2110">
        <v>12562</v>
      </c>
      <c r="J2110">
        <v>754</v>
      </c>
      <c r="K2110">
        <v>1320</v>
      </c>
      <c r="L2110" t="b">
        <v>0</v>
      </c>
      <c r="M2110" t="b">
        <v>0</v>
      </c>
      <c r="N2110" t="b">
        <v>0</v>
      </c>
      <c r="O2110">
        <v>15</v>
      </c>
      <c r="P2110">
        <v>10</v>
      </c>
      <c r="Q2110" s="2">
        <v>0.03</v>
      </c>
      <c r="R2110" s="2">
        <v>0</v>
      </c>
      <c r="S2110" s="2">
        <v>0</v>
      </c>
      <c r="T2110">
        <f t="shared" si="128"/>
        <v>0.4</v>
      </c>
      <c r="U2110">
        <f t="shared" si="129"/>
        <v>7</v>
      </c>
      <c r="V2110">
        <f t="shared" si="130"/>
        <v>0.547597</v>
      </c>
      <c r="W2110">
        <f t="shared" si="131"/>
        <v>2.10165895</v>
      </c>
    </row>
    <row r="2111" spans="1:23" x14ac:dyDescent="0.25">
      <c r="A2111" t="s">
        <v>7385</v>
      </c>
      <c r="B2111" s="1">
        <v>43146</v>
      </c>
      <c r="C2111" t="s">
        <v>7386</v>
      </c>
      <c r="D2111" t="s">
        <v>888</v>
      </c>
      <c r="E2111" t="s">
        <v>7387</v>
      </c>
      <c r="F2111" s="1">
        <v>43138</v>
      </c>
      <c r="G2111">
        <v>1</v>
      </c>
      <c r="H2111">
        <v>512726</v>
      </c>
      <c r="I2111">
        <v>19064</v>
      </c>
      <c r="J2111">
        <v>210</v>
      </c>
      <c r="K2111">
        <v>855</v>
      </c>
      <c r="L2111" t="b">
        <v>0</v>
      </c>
      <c r="M2111" t="b">
        <v>0</v>
      </c>
      <c r="N2111" t="b">
        <v>0</v>
      </c>
      <c r="O2111">
        <v>8</v>
      </c>
      <c r="P2111">
        <v>7</v>
      </c>
      <c r="Q2111" s="2">
        <v>0.04</v>
      </c>
      <c r="R2111" s="2">
        <v>0</v>
      </c>
      <c r="S2111" s="2">
        <v>0</v>
      </c>
      <c r="T2111">
        <f t="shared" si="128"/>
        <v>0.4</v>
      </c>
      <c r="U2111">
        <f t="shared" si="129"/>
        <v>5.4</v>
      </c>
      <c r="V2111">
        <f t="shared" si="130"/>
        <v>0.65636300000000003</v>
      </c>
      <c r="W2111">
        <f t="shared" si="131"/>
        <v>1.7397270500000002</v>
      </c>
    </row>
    <row r="2112" spans="1:23" x14ac:dyDescent="0.25">
      <c r="A2112" t="s">
        <v>7388</v>
      </c>
      <c r="B2112" s="1">
        <v>43145</v>
      </c>
      <c r="C2112" t="s">
        <v>7389</v>
      </c>
      <c r="D2112" t="s">
        <v>125</v>
      </c>
      <c r="E2112" t="s">
        <v>7390</v>
      </c>
      <c r="F2112" s="1">
        <v>43137</v>
      </c>
      <c r="G2112">
        <v>1</v>
      </c>
      <c r="H2112">
        <v>1089707</v>
      </c>
      <c r="I2112">
        <v>24051</v>
      </c>
      <c r="J2112">
        <v>641</v>
      </c>
      <c r="K2112">
        <v>995</v>
      </c>
      <c r="L2112" t="b">
        <v>0</v>
      </c>
      <c r="M2112" t="b">
        <v>0</v>
      </c>
      <c r="N2112" t="b">
        <v>0</v>
      </c>
      <c r="O2112">
        <v>8</v>
      </c>
      <c r="P2112">
        <v>7</v>
      </c>
      <c r="Q2112" s="2">
        <v>0.02</v>
      </c>
      <c r="R2112" s="2">
        <v>0</v>
      </c>
      <c r="S2112" s="2">
        <v>0</v>
      </c>
      <c r="T2112">
        <f t="shared" si="128"/>
        <v>0.4</v>
      </c>
      <c r="U2112">
        <f t="shared" si="129"/>
        <v>5.4</v>
      </c>
      <c r="V2112">
        <f t="shared" si="130"/>
        <v>0.74485350000000006</v>
      </c>
      <c r="W2112">
        <f t="shared" si="131"/>
        <v>1.7706987250000004</v>
      </c>
    </row>
    <row r="2113" spans="1:23" x14ac:dyDescent="0.25">
      <c r="A2113" t="s">
        <v>7391</v>
      </c>
      <c r="B2113" s="1">
        <v>43084</v>
      </c>
      <c r="C2113" t="s">
        <v>7392</v>
      </c>
      <c r="D2113" t="s">
        <v>7393</v>
      </c>
      <c r="E2113" t="s">
        <v>7394</v>
      </c>
      <c r="F2113" s="1">
        <v>43080</v>
      </c>
      <c r="G2113">
        <v>1</v>
      </c>
      <c r="H2113">
        <v>46430</v>
      </c>
      <c r="I2113">
        <v>454</v>
      </c>
      <c r="J2113">
        <v>7</v>
      </c>
      <c r="K2113">
        <v>34</v>
      </c>
      <c r="L2113" t="b">
        <v>0</v>
      </c>
      <c r="M2113" t="b">
        <v>0</v>
      </c>
      <c r="N2113" t="b">
        <v>0</v>
      </c>
      <c r="O2113">
        <v>4</v>
      </c>
      <c r="P2113">
        <v>3</v>
      </c>
      <c r="Q2113" s="2">
        <v>0.01</v>
      </c>
      <c r="R2113" s="2">
        <v>0</v>
      </c>
      <c r="S2113" s="2">
        <v>0</v>
      </c>
      <c r="T2113">
        <f t="shared" si="128"/>
        <v>0.4</v>
      </c>
      <c r="U2113">
        <f t="shared" si="129"/>
        <v>2.2000000000000002</v>
      </c>
      <c r="V2113">
        <f t="shared" si="130"/>
        <v>0.12321500000000001</v>
      </c>
      <c r="W2113">
        <f t="shared" si="131"/>
        <v>0.75312525000000008</v>
      </c>
    </row>
    <row r="2114" spans="1:23" x14ac:dyDescent="0.25">
      <c r="A2114" t="s">
        <v>7395</v>
      </c>
      <c r="B2114" s="1">
        <v>43197</v>
      </c>
      <c r="C2114" t="s">
        <v>7396</v>
      </c>
      <c r="D2114" t="s">
        <v>549</v>
      </c>
      <c r="E2114" t="s">
        <v>7397</v>
      </c>
      <c r="F2114" s="1">
        <v>43185</v>
      </c>
      <c r="G2114">
        <v>1</v>
      </c>
      <c r="H2114">
        <v>1430025</v>
      </c>
      <c r="I2114">
        <v>127787</v>
      </c>
      <c r="J2114">
        <v>848</v>
      </c>
      <c r="K2114">
        <v>39167</v>
      </c>
      <c r="L2114" t="b">
        <v>0</v>
      </c>
      <c r="M2114" t="b">
        <v>0</v>
      </c>
      <c r="N2114" t="b">
        <v>0</v>
      </c>
      <c r="O2114">
        <v>12</v>
      </c>
      <c r="P2114">
        <v>11</v>
      </c>
      <c r="Q2114" s="2">
        <v>0.09</v>
      </c>
      <c r="R2114" s="2">
        <v>0</v>
      </c>
      <c r="S2114" s="2">
        <v>0.03</v>
      </c>
      <c r="T2114">
        <f t="shared" ref="T2114:T2177" si="132">G2114*0.4</f>
        <v>0.4</v>
      </c>
      <c r="U2114">
        <f t="shared" ref="U2114:U2177" si="133">-0.2*(O2114-P2114)+0.8*P2114</f>
        <v>8.6000000000000014</v>
      </c>
      <c r="V2114">
        <f t="shared" ref="V2114:V2177" si="134">0.5*H2114*0.000001+0.1*Q2114*100+100*0.15*R2114+100*0.25*S2114</f>
        <v>2.3650124999999997</v>
      </c>
      <c r="W2114">
        <f t="shared" ref="W2114:W2177" si="135">0.4*T2114+0.25*U2114+0.35*V2114</f>
        <v>3.1377543750000001</v>
      </c>
    </row>
    <row r="2115" spans="1:23" x14ac:dyDescent="0.25">
      <c r="A2115" t="s">
        <v>7398</v>
      </c>
      <c r="B2115" s="1">
        <v>43121</v>
      </c>
      <c r="C2115" t="s">
        <v>7399</v>
      </c>
      <c r="D2115" t="s">
        <v>7400</v>
      </c>
      <c r="E2115" t="s">
        <v>7401</v>
      </c>
      <c r="F2115" s="1">
        <v>43116</v>
      </c>
      <c r="G2115">
        <v>1</v>
      </c>
      <c r="H2115">
        <v>78344</v>
      </c>
      <c r="I2115">
        <v>3409</v>
      </c>
      <c r="J2115">
        <v>87</v>
      </c>
      <c r="K2115">
        <v>875</v>
      </c>
      <c r="L2115" t="b">
        <v>0</v>
      </c>
      <c r="M2115" t="b">
        <v>0</v>
      </c>
      <c r="N2115" t="b">
        <v>0</v>
      </c>
      <c r="O2115">
        <v>5</v>
      </c>
      <c r="P2115">
        <v>5</v>
      </c>
      <c r="Q2115" s="2">
        <v>0.04</v>
      </c>
      <c r="R2115" s="2">
        <v>0</v>
      </c>
      <c r="S2115" s="2">
        <v>0.01</v>
      </c>
      <c r="T2115">
        <f t="shared" si="132"/>
        <v>0.4</v>
      </c>
      <c r="U2115">
        <f t="shared" si="133"/>
        <v>4</v>
      </c>
      <c r="V2115">
        <f t="shared" si="134"/>
        <v>0.68917200000000001</v>
      </c>
      <c r="W2115">
        <f t="shared" si="135"/>
        <v>1.4012102000000002</v>
      </c>
    </row>
    <row r="2116" spans="1:23" x14ac:dyDescent="0.25">
      <c r="A2116" t="s">
        <v>7402</v>
      </c>
      <c r="B2116" s="1">
        <v>43118</v>
      </c>
      <c r="C2116" t="s">
        <v>7403</v>
      </c>
      <c r="D2116" t="s">
        <v>7404</v>
      </c>
      <c r="E2116" t="s">
        <v>7405</v>
      </c>
      <c r="F2116" s="1">
        <v>43111</v>
      </c>
      <c r="G2116">
        <v>1</v>
      </c>
      <c r="H2116">
        <v>814925</v>
      </c>
      <c r="I2116">
        <v>9241</v>
      </c>
      <c r="J2116">
        <v>429</v>
      </c>
      <c r="K2116">
        <v>951</v>
      </c>
      <c r="L2116" t="b">
        <v>0</v>
      </c>
      <c r="M2116" t="b">
        <v>0</v>
      </c>
      <c r="N2116" t="b">
        <v>0</v>
      </c>
      <c r="O2116">
        <v>7</v>
      </c>
      <c r="P2116">
        <v>7</v>
      </c>
      <c r="Q2116" s="2">
        <v>0.01</v>
      </c>
      <c r="R2116" s="2">
        <v>0</v>
      </c>
      <c r="S2116" s="2">
        <v>0</v>
      </c>
      <c r="T2116">
        <f t="shared" si="132"/>
        <v>0.4</v>
      </c>
      <c r="U2116">
        <f t="shared" si="133"/>
        <v>5.6000000000000005</v>
      </c>
      <c r="V2116">
        <f t="shared" si="134"/>
        <v>0.50746250000000004</v>
      </c>
      <c r="W2116">
        <f t="shared" si="135"/>
        <v>1.737611875</v>
      </c>
    </row>
    <row r="2117" spans="1:23" x14ac:dyDescent="0.25">
      <c r="A2117" t="s">
        <v>7406</v>
      </c>
      <c r="B2117" s="1">
        <v>43084</v>
      </c>
      <c r="C2117" t="s">
        <v>7407</v>
      </c>
      <c r="D2117" t="s">
        <v>6322</v>
      </c>
      <c r="E2117" t="s">
        <v>7408</v>
      </c>
      <c r="F2117" s="1">
        <v>43079</v>
      </c>
      <c r="G2117">
        <v>1</v>
      </c>
      <c r="H2117">
        <v>26673</v>
      </c>
      <c r="I2117">
        <v>2102</v>
      </c>
      <c r="J2117">
        <v>4</v>
      </c>
      <c r="K2117">
        <v>228</v>
      </c>
      <c r="L2117" t="b">
        <v>0</v>
      </c>
      <c r="M2117" t="b">
        <v>0</v>
      </c>
      <c r="N2117" t="b">
        <v>0</v>
      </c>
      <c r="O2117">
        <v>5</v>
      </c>
      <c r="P2117">
        <v>4</v>
      </c>
      <c r="Q2117" s="2">
        <v>0.08</v>
      </c>
      <c r="R2117" s="2">
        <v>0</v>
      </c>
      <c r="S2117" s="2">
        <v>0.01</v>
      </c>
      <c r="T2117">
        <f t="shared" si="132"/>
        <v>0.4</v>
      </c>
      <c r="U2117">
        <f t="shared" si="133"/>
        <v>3</v>
      </c>
      <c r="V2117">
        <f t="shared" si="134"/>
        <v>1.0633365000000001</v>
      </c>
      <c r="W2117">
        <f t="shared" si="135"/>
        <v>1.282167775</v>
      </c>
    </row>
    <row r="2118" spans="1:23" x14ac:dyDescent="0.25">
      <c r="A2118" t="s">
        <v>7409</v>
      </c>
      <c r="B2118" s="1">
        <v>43216</v>
      </c>
      <c r="C2118" t="s">
        <v>7410</v>
      </c>
      <c r="D2118" t="s">
        <v>818</v>
      </c>
      <c r="E2118" t="s">
        <v>556</v>
      </c>
      <c r="F2118" s="1">
        <v>43203</v>
      </c>
      <c r="G2118">
        <v>1</v>
      </c>
      <c r="H2118">
        <v>1131500</v>
      </c>
      <c r="I2118">
        <v>10074</v>
      </c>
      <c r="J2118">
        <v>358</v>
      </c>
      <c r="K2118">
        <v>802</v>
      </c>
      <c r="L2118" t="b">
        <v>0</v>
      </c>
      <c r="M2118" t="b">
        <v>0</v>
      </c>
      <c r="N2118" t="b">
        <v>0</v>
      </c>
      <c r="O2118">
        <v>13</v>
      </c>
      <c r="P2118">
        <v>5</v>
      </c>
      <c r="Q2118" s="2">
        <v>0.01</v>
      </c>
      <c r="R2118" s="2">
        <v>0</v>
      </c>
      <c r="S2118" s="2">
        <v>0</v>
      </c>
      <c r="T2118">
        <f t="shared" si="132"/>
        <v>0.4</v>
      </c>
      <c r="U2118">
        <f t="shared" si="133"/>
        <v>2.4</v>
      </c>
      <c r="V2118">
        <f t="shared" si="134"/>
        <v>0.66574999999999995</v>
      </c>
      <c r="W2118">
        <f t="shared" si="135"/>
        <v>0.99301249999999996</v>
      </c>
    </row>
    <row r="2119" spans="1:23" x14ac:dyDescent="0.25">
      <c r="A2119" t="s">
        <v>7411</v>
      </c>
      <c r="B2119" s="1">
        <v>43160</v>
      </c>
      <c r="C2119" t="s">
        <v>7412</v>
      </c>
      <c r="D2119" t="s">
        <v>7413</v>
      </c>
      <c r="E2119" t="s">
        <v>7414</v>
      </c>
      <c r="F2119" s="1">
        <v>43154</v>
      </c>
      <c r="G2119">
        <v>1</v>
      </c>
      <c r="H2119">
        <v>514150</v>
      </c>
      <c r="I2119">
        <v>14269</v>
      </c>
      <c r="J2119">
        <v>488</v>
      </c>
      <c r="K2119">
        <v>817</v>
      </c>
      <c r="L2119" t="b">
        <v>0</v>
      </c>
      <c r="M2119" t="b">
        <v>0</v>
      </c>
      <c r="N2119" t="b">
        <v>0</v>
      </c>
      <c r="O2119">
        <v>6</v>
      </c>
      <c r="P2119">
        <v>6</v>
      </c>
      <c r="Q2119" s="2">
        <v>0.03</v>
      </c>
      <c r="R2119" s="2">
        <v>0</v>
      </c>
      <c r="S2119" s="2">
        <v>0</v>
      </c>
      <c r="T2119">
        <f t="shared" si="132"/>
        <v>0.4</v>
      </c>
      <c r="U2119">
        <f t="shared" si="133"/>
        <v>4.8000000000000007</v>
      </c>
      <c r="V2119">
        <f t="shared" si="134"/>
        <v>0.55707499999999999</v>
      </c>
      <c r="W2119">
        <f t="shared" si="135"/>
        <v>1.5549762500000004</v>
      </c>
    </row>
    <row r="2120" spans="1:23" x14ac:dyDescent="0.25">
      <c r="A2120" t="s">
        <v>7415</v>
      </c>
      <c r="B2120" s="1">
        <v>43108</v>
      </c>
      <c r="C2120" t="s">
        <v>7416</v>
      </c>
      <c r="D2120" t="s">
        <v>7417</v>
      </c>
      <c r="E2120" t="s">
        <v>7418</v>
      </c>
      <c r="F2120" s="1">
        <v>43094</v>
      </c>
      <c r="G2120">
        <v>1</v>
      </c>
      <c r="H2120">
        <v>65353</v>
      </c>
      <c r="I2120">
        <v>747</v>
      </c>
      <c r="J2120">
        <v>11</v>
      </c>
      <c r="K2120">
        <v>62</v>
      </c>
      <c r="L2120" t="b">
        <v>0</v>
      </c>
      <c r="M2120" t="b">
        <v>0</v>
      </c>
      <c r="N2120" t="b">
        <v>0</v>
      </c>
      <c r="O2120">
        <v>14</v>
      </c>
      <c r="P2120">
        <v>4</v>
      </c>
      <c r="Q2120" s="2">
        <v>0.01</v>
      </c>
      <c r="R2120" s="2">
        <v>0</v>
      </c>
      <c r="S2120" s="2">
        <v>0</v>
      </c>
      <c r="T2120">
        <f t="shared" si="132"/>
        <v>0.4</v>
      </c>
      <c r="U2120">
        <f t="shared" si="133"/>
        <v>1.2000000000000002</v>
      </c>
      <c r="V2120">
        <f t="shared" si="134"/>
        <v>0.1326765</v>
      </c>
      <c r="W2120">
        <f t="shared" si="135"/>
        <v>0.50643677500000006</v>
      </c>
    </row>
    <row r="2121" spans="1:23" x14ac:dyDescent="0.25">
      <c r="A2121" t="s">
        <v>7419</v>
      </c>
      <c r="B2121" s="1">
        <v>43161</v>
      </c>
      <c r="C2121" t="s">
        <v>7420</v>
      </c>
      <c r="D2121" t="s">
        <v>601</v>
      </c>
      <c r="E2121" t="s">
        <v>7421</v>
      </c>
      <c r="F2121" s="1">
        <v>43160</v>
      </c>
      <c r="G2121">
        <v>1</v>
      </c>
      <c r="H2121">
        <v>688306</v>
      </c>
      <c r="I2121">
        <v>27672</v>
      </c>
      <c r="J2121">
        <v>701</v>
      </c>
      <c r="K2121">
        <v>2386</v>
      </c>
      <c r="L2121" t="b">
        <v>0</v>
      </c>
      <c r="M2121" t="b">
        <v>0</v>
      </c>
      <c r="N2121" t="b">
        <v>0</v>
      </c>
      <c r="O2121">
        <v>1</v>
      </c>
      <c r="P2121">
        <v>2</v>
      </c>
      <c r="Q2121" s="2">
        <v>0.04</v>
      </c>
      <c r="R2121" s="2">
        <v>0</v>
      </c>
      <c r="S2121" s="2">
        <v>0</v>
      </c>
      <c r="T2121">
        <f t="shared" si="132"/>
        <v>0.4</v>
      </c>
      <c r="U2121">
        <f t="shared" si="133"/>
        <v>1.8</v>
      </c>
      <c r="V2121">
        <f t="shared" si="134"/>
        <v>0.74415300000000006</v>
      </c>
      <c r="W2121">
        <f t="shared" si="135"/>
        <v>0.87045355000000013</v>
      </c>
    </row>
    <row r="2122" spans="1:23" x14ac:dyDescent="0.25">
      <c r="A2122" t="s">
        <v>7422</v>
      </c>
      <c r="B2122" s="1">
        <v>43082</v>
      </c>
      <c r="C2122" t="s">
        <v>7423</v>
      </c>
      <c r="D2122" t="s">
        <v>7424</v>
      </c>
      <c r="E2122" t="s">
        <v>7425</v>
      </c>
      <c r="F2122" s="1">
        <v>43077</v>
      </c>
      <c r="G2122">
        <v>1</v>
      </c>
      <c r="H2122">
        <v>65211</v>
      </c>
      <c r="I2122">
        <v>5497</v>
      </c>
      <c r="J2122">
        <v>31</v>
      </c>
      <c r="K2122">
        <v>460</v>
      </c>
      <c r="L2122" t="b">
        <v>0</v>
      </c>
      <c r="M2122" t="b">
        <v>0</v>
      </c>
      <c r="N2122" t="b">
        <v>0</v>
      </c>
      <c r="O2122">
        <v>5</v>
      </c>
      <c r="P2122">
        <v>5</v>
      </c>
      <c r="Q2122" s="2">
        <v>0.08</v>
      </c>
      <c r="R2122" s="2">
        <v>0</v>
      </c>
      <c r="S2122" s="2">
        <v>0.01</v>
      </c>
      <c r="T2122">
        <f t="shared" si="132"/>
        <v>0.4</v>
      </c>
      <c r="U2122">
        <f t="shared" si="133"/>
        <v>4</v>
      </c>
      <c r="V2122">
        <f t="shared" si="134"/>
        <v>1.0826055000000001</v>
      </c>
      <c r="W2122">
        <f t="shared" si="135"/>
        <v>1.5389119250000003</v>
      </c>
    </row>
    <row r="2123" spans="1:23" x14ac:dyDescent="0.25">
      <c r="A2123" t="s">
        <v>7426</v>
      </c>
      <c r="B2123" s="1">
        <v>43136</v>
      </c>
      <c r="C2123" t="s">
        <v>7427</v>
      </c>
      <c r="D2123" t="s">
        <v>700</v>
      </c>
      <c r="E2123" t="s">
        <v>7428</v>
      </c>
      <c r="F2123" s="1">
        <v>43131</v>
      </c>
      <c r="G2123">
        <v>1</v>
      </c>
      <c r="H2123">
        <v>1799618</v>
      </c>
      <c r="I2123">
        <v>22413</v>
      </c>
      <c r="J2123">
        <v>17903</v>
      </c>
      <c r="K2123">
        <v>5758</v>
      </c>
      <c r="L2123" t="b">
        <v>0</v>
      </c>
      <c r="M2123" t="b">
        <v>0</v>
      </c>
      <c r="N2123" t="b">
        <v>0</v>
      </c>
      <c r="O2123">
        <v>5</v>
      </c>
      <c r="P2123">
        <v>5</v>
      </c>
      <c r="Q2123" s="2">
        <v>0.01</v>
      </c>
      <c r="R2123" s="2">
        <v>-0.01</v>
      </c>
      <c r="S2123" s="2">
        <v>0</v>
      </c>
      <c r="T2123">
        <f t="shared" si="132"/>
        <v>0.4</v>
      </c>
      <c r="U2123">
        <f t="shared" si="133"/>
        <v>4</v>
      </c>
      <c r="V2123">
        <f t="shared" si="134"/>
        <v>0.84980899999999993</v>
      </c>
      <c r="W2123">
        <f t="shared" si="135"/>
        <v>1.4574331500000002</v>
      </c>
    </row>
    <row r="2124" spans="1:23" x14ac:dyDescent="0.25">
      <c r="A2124" t="s">
        <v>7429</v>
      </c>
      <c r="B2124" s="1">
        <v>43074</v>
      </c>
      <c r="C2124" t="s">
        <v>7430</v>
      </c>
      <c r="D2124" t="s">
        <v>359</v>
      </c>
      <c r="E2124" t="s">
        <v>7431</v>
      </c>
      <c r="F2124" s="1">
        <v>43067</v>
      </c>
      <c r="G2124">
        <v>1</v>
      </c>
      <c r="H2124">
        <v>652798</v>
      </c>
      <c r="I2124">
        <v>30378</v>
      </c>
      <c r="J2124">
        <v>284</v>
      </c>
      <c r="K2124">
        <v>5377</v>
      </c>
      <c r="L2124" t="b">
        <v>0</v>
      </c>
      <c r="M2124" t="b">
        <v>0</v>
      </c>
      <c r="N2124" t="b">
        <v>0</v>
      </c>
      <c r="O2124">
        <v>7</v>
      </c>
      <c r="P2124">
        <v>7</v>
      </c>
      <c r="Q2124" s="2">
        <v>0.05</v>
      </c>
      <c r="R2124" s="2">
        <v>0</v>
      </c>
      <c r="S2124" s="2">
        <v>0.01</v>
      </c>
      <c r="T2124">
        <f t="shared" si="132"/>
        <v>0.4</v>
      </c>
      <c r="U2124">
        <f t="shared" si="133"/>
        <v>5.6000000000000005</v>
      </c>
      <c r="V2124">
        <f t="shared" si="134"/>
        <v>1.0763990000000001</v>
      </c>
      <c r="W2124">
        <f t="shared" si="135"/>
        <v>1.93673965</v>
      </c>
    </row>
    <row r="2125" spans="1:23" x14ac:dyDescent="0.25">
      <c r="A2125" t="s">
        <v>7432</v>
      </c>
      <c r="B2125" s="1">
        <v>43138</v>
      </c>
      <c r="C2125" t="s">
        <v>7433</v>
      </c>
      <c r="D2125" t="s">
        <v>7434</v>
      </c>
      <c r="E2125" t="s">
        <v>7435</v>
      </c>
      <c r="F2125" s="1">
        <v>43130</v>
      </c>
      <c r="G2125">
        <v>1</v>
      </c>
      <c r="H2125">
        <v>1335741</v>
      </c>
      <c r="I2125">
        <v>10209</v>
      </c>
      <c r="J2125">
        <v>326</v>
      </c>
      <c r="K2125">
        <v>496</v>
      </c>
      <c r="L2125" t="b">
        <v>0</v>
      </c>
      <c r="M2125" t="b">
        <v>0</v>
      </c>
      <c r="N2125" t="b">
        <v>0</v>
      </c>
      <c r="O2125">
        <v>8</v>
      </c>
      <c r="P2125">
        <v>3</v>
      </c>
      <c r="Q2125" s="2">
        <v>0.01</v>
      </c>
      <c r="R2125" s="2">
        <v>0</v>
      </c>
      <c r="S2125" s="2">
        <v>0</v>
      </c>
      <c r="T2125">
        <f t="shared" si="132"/>
        <v>0.4</v>
      </c>
      <c r="U2125">
        <f t="shared" si="133"/>
        <v>1.4000000000000004</v>
      </c>
      <c r="V2125">
        <f t="shared" si="134"/>
        <v>0.7678704999999999</v>
      </c>
      <c r="W2125">
        <f t="shared" si="135"/>
        <v>0.77875467500000006</v>
      </c>
    </row>
    <row r="2126" spans="1:23" x14ac:dyDescent="0.25">
      <c r="A2126" t="s">
        <v>7436</v>
      </c>
      <c r="B2126" s="1">
        <v>43132</v>
      </c>
      <c r="C2126" t="s">
        <v>7437</v>
      </c>
      <c r="D2126" t="s">
        <v>7438</v>
      </c>
      <c r="E2126" t="s">
        <v>7439</v>
      </c>
      <c r="F2126" s="1">
        <v>43126</v>
      </c>
      <c r="G2126">
        <v>1</v>
      </c>
      <c r="H2126">
        <v>41378</v>
      </c>
      <c r="I2126">
        <v>1679</v>
      </c>
      <c r="J2126">
        <v>17</v>
      </c>
      <c r="K2126">
        <v>323</v>
      </c>
      <c r="L2126" t="b">
        <v>0</v>
      </c>
      <c r="M2126" t="b">
        <v>0</v>
      </c>
      <c r="N2126" t="b">
        <v>0</v>
      </c>
      <c r="O2126">
        <v>6</v>
      </c>
      <c r="P2126">
        <v>2</v>
      </c>
      <c r="Q2126" s="2">
        <v>0.04</v>
      </c>
      <c r="R2126" s="2">
        <v>0</v>
      </c>
      <c r="S2126" s="2">
        <v>0.01</v>
      </c>
      <c r="T2126">
        <f t="shared" si="132"/>
        <v>0.4</v>
      </c>
      <c r="U2126">
        <f t="shared" si="133"/>
        <v>0.8</v>
      </c>
      <c r="V2126">
        <f t="shared" si="134"/>
        <v>0.67068900000000009</v>
      </c>
      <c r="W2126">
        <f t="shared" si="135"/>
        <v>0.59474115000000005</v>
      </c>
    </row>
    <row r="2127" spans="1:23" x14ac:dyDescent="0.25">
      <c r="A2127" t="s">
        <v>7440</v>
      </c>
      <c r="B2127" s="1">
        <v>43097</v>
      </c>
      <c r="C2127" t="s">
        <v>7441</v>
      </c>
      <c r="D2127" t="s">
        <v>117</v>
      </c>
      <c r="E2127" t="s">
        <v>7442</v>
      </c>
      <c r="F2127" s="1">
        <v>43091</v>
      </c>
      <c r="G2127">
        <v>1</v>
      </c>
      <c r="H2127">
        <v>582785</v>
      </c>
      <c r="I2127">
        <v>13285</v>
      </c>
      <c r="J2127">
        <v>2515</v>
      </c>
      <c r="K2127">
        <v>5182</v>
      </c>
      <c r="L2127" t="b">
        <v>0</v>
      </c>
      <c r="M2127" t="b">
        <v>0</v>
      </c>
      <c r="N2127" t="b">
        <v>0</v>
      </c>
      <c r="O2127">
        <v>6</v>
      </c>
      <c r="P2127">
        <v>6</v>
      </c>
      <c r="Q2127" s="2">
        <v>0.02</v>
      </c>
      <c r="R2127" s="2">
        <v>0</v>
      </c>
      <c r="S2127" s="2">
        <v>0.01</v>
      </c>
      <c r="T2127">
        <f t="shared" si="132"/>
        <v>0.4</v>
      </c>
      <c r="U2127">
        <f t="shared" si="133"/>
        <v>4.8000000000000007</v>
      </c>
      <c r="V2127">
        <f t="shared" si="134"/>
        <v>0.74139250000000001</v>
      </c>
      <c r="W2127">
        <f t="shared" si="135"/>
        <v>1.6194873750000003</v>
      </c>
    </row>
    <row r="2128" spans="1:23" x14ac:dyDescent="0.25">
      <c r="A2128" t="s">
        <v>7443</v>
      </c>
      <c r="B2128" s="1">
        <v>43084</v>
      </c>
      <c r="C2128" t="s">
        <v>7444</v>
      </c>
      <c r="D2128" t="s">
        <v>3181</v>
      </c>
      <c r="E2128" t="s">
        <v>7445</v>
      </c>
      <c r="F2128" s="1">
        <v>43077</v>
      </c>
      <c r="G2128">
        <v>1</v>
      </c>
      <c r="H2128">
        <v>2721342</v>
      </c>
      <c r="I2128">
        <v>84096</v>
      </c>
      <c r="J2128">
        <v>929</v>
      </c>
      <c r="K2128">
        <v>3329</v>
      </c>
      <c r="L2128" t="b">
        <v>0</v>
      </c>
      <c r="M2128" t="b">
        <v>0</v>
      </c>
      <c r="N2128" t="b">
        <v>0</v>
      </c>
      <c r="O2128">
        <v>7</v>
      </c>
      <c r="P2128">
        <v>7</v>
      </c>
      <c r="Q2128" s="2">
        <v>0.03</v>
      </c>
      <c r="R2128" s="2">
        <v>0</v>
      </c>
      <c r="S2128" s="2">
        <v>0</v>
      </c>
      <c r="T2128">
        <f t="shared" si="132"/>
        <v>0.4</v>
      </c>
      <c r="U2128">
        <f t="shared" si="133"/>
        <v>5.6000000000000005</v>
      </c>
      <c r="V2128">
        <f t="shared" si="134"/>
        <v>1.660671</v>
      </c>
      <c r="W2128">
        <f t="shared" si="135"/>
        <v>2.14123485</v>
      </c>
    </row>
    <row r="2129" spans="1:23" x14ac:dyDescent="0.25">
      <c r="A2129" t="s">
        <v>7446</v>
      </c>
      <c r="B2129" s="1">
        <v>43054</v>
      </c>
      <c r="C2129" t="s">
        <v>7447</v>
      </c>
      <c r="D2129" t="s">
        <v>7448</v>
      </c>
      <c r="E2129" t="s">
        <v>7449</v>
      </c>
      <c r="F2129" s="1">
        <v>43049</v>
      </c>
      <c r="G2129">
        <v>1</v>
      </c>
      <c r="H2129">
        <v>308352</v>
      </c>
      <c r="I2129">
        <v>15765</v>
      </c>
      <c r="J2129">
        <v>399</v>
      </c>
      <c r="K2129">
        <v>984</v>
      </c>
      <c r="L2129" t="b">
        <v>0</v>
      </c>
      <c r="M2129" t="b">
        <v>0</v>
      </c>
      <c r="N2129" t="b">
        <v>0</v>
      </c>
      <c r="O2129">
        <v>5</v>
      </c>
      <c r="P2129">
        <v>2</v>
      </c>
      <c r="Q2129" s="2">
        <v>0.05</v>
      </c>
      <c r="R2129" s="2">
        <v>0</v>
      </c>
      <c r="S2129" s="2">
        <v>0</v>
      </c>
      <c r="T2129">
        <f t="shared" si="132"/>
        <v>0.4</v>
      </c>
      <c r="U2129">
        <f t="shared" si="133"/>
        <v>1</v>
      </c>
      <c r="V2129">
        <f t="shared" si="134"/>
        <v>0.65417600000000009</v>
      </c>
      <c r="W2129">
        <f t="shared" si="135"/>
        <v>0.63896160000000002</v>
      </c>
    </row>
    <row r="2130" spans="1:23" x14ac:dyDescent="0.25">
      <c r="A2130" t="s">
        <v>7450</v>
      </c>
      <c r="B2130" s="1">
        <v>43076</v>
      </c>
      <c r="C2130" t="s">
        <v>7451</v>
      </c>
      <c r="D2130" t="s">
        <v>2275</v>
      </c>
      <c r="E2130" t="s">
        <v>7452</v>
      </c>
      <c r="F2130" s="1">
        <v>43071</v>
      </c>
      <c r="G2130">
        <v>1</v>
      </c>
      <c r="H2130">
        <v>194294</v>
      </c>
      <c r="I2130">
        <v>8979</v>
      </c>
      <c r="J2130">
        <v>542</v>
      </c>
      <c r="K2130">
        <v>1090</v>
      </c>
      <c r="L2130" t="b">
        <v>0</v>
      </c>
      <c r="M2130" t="b">
        <v>0</v>
      </c>
      <c r="N2130" t="b">
        <v>0</v>
      </c>
      <c r="O2130">
        <v>5</v>
      </c>
      <c r="P2130">
        <v>4</v>
      </c>
      <c r="Q2130" s="2">
        <v>0.05</v>
      </c>
      <c r="R2130" s="2">
        <v>0</v>
      </c>
      <c r="S2130" s="2">
        <v>0.01</v>
      </c>
      <c r="T2130">
        <f t="shared" si="132"/>
        <v>0.4</v>
      </c>
      <c r="U2130">
        <f t="shared" si="133"/>
        <v>3</v>
      </c>
      <c r="V2130">
        <f t="shared" si="134"/>
        <v>0.84714700000000009</v>
      </c>
      <c r="W2130">
        <f t="shared" si="135"/>
        <v>1.20650145</v>
      </c>
    </row>
    <row r="2131" spans="1:23" x14ac:dyDescent="0.25">
      <c r="A2131" t="s">
        <v>7453</v>
      </c>
      <c r="B2131" s="1">
        <v>43089</v>
      </c>
      <c r="C2131" t="s">
        <v>7454</v>
      </c>
      <c r="D2131" t="s">
        <v>1335</v>
      </c>
      <c r="E2131" t="s">
        <v>7455</v>
      </c>
      <c r="F2131" s="1">
        <v>43083</v>
      </c>
      <c r="G2131">
        <v>1</v>
      </c>
      <c r="H2131">
        <v>224115</v>
      </c>
      <c r="I2131">
        <v>8504</v>
      </c>
      <c r="J2131">
        <v>49</v>
      </c>
      <c r="K2131">
        <v>231</v>
      </c>
      <c r="L2131" t="b">
        <v>0</v>
      </c>
      <c r="M2131" t="b">
        <v>0</v>
      </c>
      <c r="N2131" t="b">
        <v>0</v>
      </c>
      <c r="O2131">
        <v>6</v>
      </c>
      <c r="P2131">
        <v>5</v>
      </c>
      <c r="Q2131" s="2">
        <v>0.04</v>
      </c>
      <c r="R2131" s="2">
        <v>0</v>
      </c>
      <c r="S2131" s="2">
        <v>0</v>
      </c>
      <c r="T2131">
        <f t="shared" si="132"/>
        <v>0.4</v>
      </c>
      <c r="U2131">
        <f t="shared" si="133"/>
        <v>3.8</v>
      </c>
      <c r="V2131">
        <f t="shared" si="134"/>
        <v>0.51205750000000005</v>
      </c>
      <c r="W2131">
        <f t="shared" si="135"/>
        <v>1.2892201249999999</v>
      </c>
    </row>
    <row r="2132" spans="1:23" x14ac:dyDescent="0.25">
      <c r="A2132" t="s">
        <v>7456</v>
      </c>
      <c r="B2132" s="1">
        <v>43068</v>
      </c>
      <c r="C2132" t="s">
        <v>7457</v>
      </c>
      <c r="D2132" t="s">
        <v>4871</v>
      </c>
      <c r="E2132" t="s">
        <v>7458</v>
      </c>
      <c r="F2132" s="1">
        <v>43060</v>
      </c>
      <c r="G2132">
        <v>1</v>
      </c>
      <c r="H2132">
        <v>506698</v>
      </c>
      <c r="I2132">
        <v>28537</v>
      </c>
      <c r="J2132">
        <v>441</v>
      </c>
      <c r="K2132">
        <v>4351</v>
      </c>
      <c r="L2132" t="b">
        <v>0</v>
      </c>
      <c r="M2132" t="b">
        <v>0</v>
      </c>
      <c r="N2132" t="b">
        <v>0</v>
      </c>
      <c r="O2132">
        <v>8</v>
      </c>
      <c r="P2132">
        <v>8</v>
      </c>
      <c r="Q2132" s="2">
        <v>0.06</v>
      </c>
      <c r="R2132" s="2">
        <v>0</v>
      </c>
      <c r="S2132" s="2">
        <v>0.01</v>
      </c>
      <c r="T2132">
        <f t="shared" si="132"/>
        <v>0.4</v>
      </c>
      <c r="U2132">
        <f t="shared" si="133"/>
        <v>6.4</v>
      </c>
      <c r="V2132">
        <f t="shared" si="134"/>
        <v>1.1033489999999999</v>
      </c>
      <c r="W2132">
        <f t="shared" si="135"/>
        <v>2.1461721499999999</v>
      </c>
    </row>
    <row r="2133" spans="1:23" x14ac:dyDescent="0.25">
      <c r="A2133" t="s">
        <v>7459</v>
      </c>
      <c r="B2133" s="1">
        <v>43257</v>
      </c>
      <c r="C2133" t="s">
        <v>7460</v>
      </c>
      <c r="D2133" t="s">
        <v>6304</v>
      </c>
      <c r="E2133" t="s">
        <v>7461</v>
      </c>
      <c r="F2133" s="1">
        <v>43246</v>
      </c>
      <c r="G2133">
        <v>1</v>
      </c>
      <c r="H2133">
        <v>3386859</v>
      </c>
      <c r="I2133">
        <v>19445</v>
      </c>
      <c r="J2133">
        <v>1261</v>
      </c>
      <c r="K2133">
        <v>4134</v>
      </c>
      <c r="L2133" t="b">
        <v>0</v>
      </c>
      <c r="M2133" t="b">
        <v>0</v>
      </c>
      <c r="N2133" t="b">
        <v>0</v>
      </c>
      <c r="O2133">
        <v>11</v>
      </c>
      <c r="P2133">
        <v>11</v>
      </c>
      <c r="Q2133" s="2">
        <v>0.01</v>
      </c>
      <c r="R2133" s="2">
        <v>0</v>
      </c>
      <c r="S2133" s="2">
        <v>0</v>
      </c>
      <c r="T2133">
        <f t="shared" si="132"/>
        <v>0.4</v>
      </c>
      <c r="U2133">
        <f t="shared" si="133"/>
        <v>8.8000000000000007</v>
      </c>
      <c r="V2133">
        <f t="shared" si="134"/>
        <v>1.7934295</v>
      </c>
      <c r="W2133">
        <f t="shared" si="135"/>
        <v>2.9877003250000005</v>
      </c>
    </row>
    <row r="2134" spans="1:23" x14ac:dyDescent="0.25">
      <c r="A2134" t="s">
        <v>7462</v>
      </c>
      <c r="B2134" s="1">
        <v>43081</v>
      </c>
      <c r="C2134" t="s">
        <v>7463</v>
      </c>
      <c r="D2134" t="s">
        <v>117</v>
      </c>
      <c r="E2134" t="s">
        <v>7464</v>
      </c>
      <c r="F2134" s="1">
        <v>43077</v>
      </c>
      <c r="G2134">
        <v>1</v>
      </c>
      <c r="H2134">
        <v>1002263</v>
      </c>
      <c r="I2134">
        <v>24693</v>
      </c>
      <c r="J2134">
        <v>970</v>
      </c>
      <c r="K2134">
        <v>3217</v>
      </c>
      <c r="L2134" t="b">
        <v>0</v>
      </c>
      <c r="M2134" t="b">
        <v>0</v>
      </c>
      <c r="N2134" t="b">
        <v>0</v>
      </c>
      <c r="O2134">
        <v>4</v>
      </c>
      <c r="P2134">
        <v>4</v>
      </c>
      <c r="Q2134" s="2">
        <v>0.02</v>
      </c>
      <c r="R2134" s="2">
        <v>0</v>
      </c>
      <c r="S2134" s="2">
        <v>0</v>
      </c>
      <c r="T2134">
        <f t="shared" si="132"/>
        <v>0.4</v>
      </c>
      <c r="U2134">
        <f t="shared" si="133"/>
        <v>3.2</v>
      </c>
      <c r="V2134">
        <f t="shared" si="134"/>
        <v>0.70113150000000002</v>
      </c>
      <c r="W2134">
        <f t="shared" si="135"/>
        <v>1.205396025</v>
      </c>
    </row>
    <row r="2135" spans="1:23" x14ac:dyDescent="0.25">
      <c r="A2135" t="s">
        <v>7465</v>
      </c>
      <c r="B2135" s="1">
        <v>43191</v>
      </c>
      <c r="C2135" t="s">
        <v>7466</v>
      </c>
      <c r="D2135" t="s">
        <v>2235</v>
      </c>
      <c r="E2135" t="s">
        <v>7467</v>
      </c>
      <c r="F2135" s="1">
        <v>43187</v>
      </c>
      <c r="G2135">
        <v>1</v>
      </c>
      <c r="H2135">
        <v>367974</v>
      </c>
      <c r="I2135">
        <v>6283</v>
      </c>
      <c r="J2135">
        <v>640</v>
      </c>
      <c r="K2135">
        <v>510</v>
      </c>
      <c r="L2135" t="b">
        <v>0</v>
      </c>
      <c r="M2135" t="b">
        <v>0</v>
      </c>
      <c r="N2135" t="b">
        <v>0</v>
      </c>
      <c r="O2135">
        <v>4</v>
      </c>
      <c r="P2135">
        <v>3</v>
      </c>
      <c r="Q2135" s="2">
        <v>0.02</v>
      </c>
      <c r="R2135" s="2">
        <v>0</v>
      </c>
      <c r="S2135" s="2">
        <v>0</v>
      </c>
      <c r="T2135">
        <f t="shared" si="132"/>
        <v>0.4</v>
      </c>
      <c r="U2135">
        <f t="shared" si="133"/>
        <v>2.2000000000000002</v>
      </c>
      <c r="V2135">
        <f t="shared" si="134"/>
        <v>0.38398699999999997</v>
      </c>
      <c r="W2135">
        <f t="shared" si="135"/>
        <v>0.84439545000000005</v>
      </c>
    </row>
    <row r="2136" spans="1:23" x14ac:dyDescent="0.25">
      <c r="A2136" t="s">
        <v>7468</v>
      </c>
      <c r="B2136" s="1">
        <v>43133</v>
      </c>
      <c r="C2136" t="s">
        <v>7469</v>
      </c>
      <c r="D2136" t="s">
        <v>5097</v>
      </c>
      <c r="E2136" t="s">
        <v>7470</v>
      </c>
      <c r="F2136" s="1">
        <v>43126</v>
      </c>
      <c r="G2136">
        <v>1</v>
      </c>
      <c r="H2136">
        <v>1301742</v>
      </c>
      <c r="I2136">
        <v>17113</v>
      </c>
      <c r="J2136">
        <v>260</v>
      </c>
      <c r="K2136">
        <v>1873</v>
      </c>
      <c r="L2136" t="b">
        <v>0</v>
      </c>
      <c r="M2136" t="b">
        <v>0</v>
      </c>
      <c r="N2136" t="b">
        <v>0</v>
      </c>
      <c r="O2136">
        <v>7</v>
      </c>
      <c r="P2136">
        <v>7</v>
      </c>
      <c r="Q2136" s="2">
        <v>0.01</v>
      </c>
      <c r="R2136" s="2">
        <v>0</v>
      </c>
      <c r="S2136" s="2">
        <v>0</v>
      </c>
      <c r="T2136">
        <f t="shared" si="132"/>
        <v>0.4</v>
      </c>
      <c r="U2136">
        <f t="shared" si="133"/>
        <v>5.6000000000000005</v>
      </c>
      <c r="V2136">
        <f t="shared" si="134"/>
        <v>0.75087099999999996</v>
      </c>
      <c r="W2136">
        <f t="shared" si="135"/>
        <v>1.82280485</v>
      </c>
    </row>
    <row r="2137" spans="1:23" x14ac:dyDescent="0.25">
      <c r="A2137" t="s">
        <v>7471</v>
      </c>
      <c r="B2137" s="1">
        <v>43221</v>
      </c>
      <c r="C2137" t="s">
        <v>7472</v>
      </c>
      <c r="D2137" t="s">
        <v>810</v>
      </c>
      <c r="E2137" t="s">
        <v>7473</v>
      </c>
      <c r="F2137" s="1">
        <v>43210</v>
      </c>
      <c r="G2137">
        <v>1</v>
      </c>
      <c r="H2137">
        <v>2249743</v>
      </c>
      <c r="I2137">
        <v>60498</v>
      </c>
      <c r="J2137">
        <v>1614</v>
      </c>
      <c r="K2137">
        <v>5478</v>
      </c>
      <c r="L2137" t="b">
        <v>0</v>
      </c>
      <c r="M2137" t="b">
        <v>0</v>
      </c>
      <c r="N2137" t="b">
        <v>0</v>
      </c>
      <c r="O2137">
        <v>11</v>
      </c>
      <c r="P2137">
        <v>10</v>
      </c>
      <c r="Q2137" s="2">
        <v>0.03</v>
      </c>
      <c r="R2137" s="2">
        <v>0</v>
      </c>
      <c r="S2137" s="2">
        <v>0</v>
      </c>
      <c r="T2137">
        <f t="shared" si="132"/>
        <v>0.4</v>
      </c>
      <c r="U2137">
        <f t="shared" si="133"/>
        <v>7.8</v>
      </c>
      <c r="V2137">
        <f t="shared" si="134"/>
        <v>1.4248715000000001</v>
      </c>
      <c r="W2137">
        <f t="shared" si="135"/>
        <v>2.6087050249999999</v>
      </c>
    </row>
    <row r="2138" spans="1:23" x14ac:dyDescent="0.25">
      <c r="A2138" t="s">
        <v>7474</v>
      </c>
      <c r="B2138" s="1">
        <v>43067</v>
      </c>
      <c r="C2138" t="s">
        <v>7475</v>
      </c>
      <c r="D2138" t="s">
        <v>7476</v>
      </c>
      <c r="E2138" t="s">
        <v>7477</v>
      </c>
      <c r="F2138" s="1">
        <v>43064</v>
      </c>
      <c r="G2138">
        <v>1</v>
      </c>
      <c r="H2138">
        <v>27779</v>
      </c>
      <c r="I2138">
        <v>49</v>
      </c>
      <c r="J2138">
        <v>7</v>
      </c>
      <c r="K2138">
        <v>34</v>
      </c>
      <c r="L2138" t="b">
        <v>0</v>
      </c>
      <c r="M2138" t="b">
        <v>0</v>
      </c>
      <c r="N2138" t="b">
        <v>0</v>
      </c>
      <c r="O2138">
        <v>3</v>
      </c>
      <c r="P2138">
        <v>1</v>
      </c>
      <c r="Q2138" s="2">
        <v>0</v>
      </c>
      <c r="R2138" s="2">
        <v>0</v>
      </c>
      <c r="S2138" s="2">
        <v>0</v>
      </c>
      <c r="T2138">
        <f t="shared" si="132"/>
        <v>0.4</v>
      </c>
      <c r="U2138">
        <f t="shared" si="133"/>
        <v>0.4</v>
      </c>
      <c r="V2138">
        <f t="shared" si="134"/>
        <v>1.3889499999999999E-2</v>
      </c>
      <c r="W2138">
        <f t="shared" si="135"/>
        <v>0.26486132500000004</v>
      </c>
    </row>
    <row r="2139" spans="1:23" x14ac:dyDescent="0.25">
      <c r="A2139" t="s">
        <v>7478</v>
      </c>
      <c r="B2139" s="1">
        <v>43147</v>
      </c>
      <c r="C2139" t="s">
        <v>7479</v>
      </c>
      <c r="D2139" t="s">
        <v>936</v>
      </c>
      <c r="E2139" t="s">
        <v>7480</v>
      </c>
      <c r="F2139" s="1">
        <v>43143</v>
      </c>
      <c r="G2139">
        <v>1</v>
      </c>
      <c r="H2139">
        <v>1150274</v>
      </c>
      <c r="I2139">
        <v>6548</v>
      </c>
      <c r="J2139">
        <v>5795</v>
      </c>
      <c r="K2139">
        <v>1960</v>
      </c>
      <c r="L2139" t="b">
        <v>0</v>
      </c>
      <c r="M2139" t="b">
        <v>0</v>
      </c>
      <c r="N2139" t="b">
        <v>0</v>
      </c>
      <c r="O2139">
        <v>4</v>
      </c>
      <c r="P2139">
        <v>3</v>
      </c>
      <c r="Q2139" s="2">
        <v>0.01</v>
      </c>
      <c r="R2139" s="2">
        <v>-0.01</v>
      </c>
      <c r="S2139" s="2">
        <v>0</v>
      </c>
      <c r="T2139">
        <f t="shared" si="132"/>
        <v>0.4</v>
      </c>
      <c r="U2139">
        <f t="shared" si="133"/>
        <v>2.2000000000000002</v>
      </c>
      <c r="V2139">
        <f t="shared" si="134"/>
        <v>0.52513699999999996</v>
      </c>
      <c r="W2139">
        <f t="shared" si="135"/>
        <v>0.89379795000000006</v>
      </c>
    </row>
    <row r="2140" spans="1:23" x14ac:dyDescent="0.25">
      <c r="A2140" t="s">
        <v>7481</v>
      </c>
      <c r="B2140" s="1">
        <v>43069</v>
      </c>
      <c r="C2140" t="s">
        <v>7482</v>
      </c>
      <c r="D2140" t="s">
        <v>355</v>
      </c>
      <c r="E2140" t="s">
        <v>7483</v>
      </c>
      <c r="F2140" s="1">
        <v>43068</v>
      </c>
      <c r="G2140">
        <v>1</v>
      </c>
      <c r="H2140">
        <v>102804</v>
      </c>
      <c r="I2140">
        <v>4635</v>
      </c>
      <c r="J2140">
        <v>82</v>
      </c>
      <c r="K2140">
        <v>355</v>
      </c>
      <c r="L2140" t="b">
        <v>0</v>
      </c>
      <c r="M2140" t="b">
        <v>0</v>
      </c>
      <c r="N2140" t="b">
        <v>0</v>
      </c>
      <c r="O2140">
        <v>1</v>
      </c>
      <c r="P2140">
        <v>1</v>
      </c>
      <c r="Q2140" s="2">
        <v>0.05</v>
      </c>
      <c r="R2140" s="2">
        <v>0</v>
      </c>
      <c r="S2140" s="2">
        <v>0</v>
      </c>
      <c r="T2140">
        <f t="shared" si="132"/>
        <v>0.4</v>
      </c>
      <c r="U2140">
        <f t="shared" si="133"/>
        <v>0.8</v>
      </c>
      <c r="V2140">
        <f t="shared" si="134"/>
        <v>0.55140200000000006</v>
      </c>
      <c r="W2140">
        <f t="shared" si="135"/>
        <v>0.55299070000000006</v>
      </c>
    </row>
    <row r="2141" spans="1:23" x14ac:dyDescent="0.25">
      <c r="A2141" t="s">
        <v>7484</v>
      </c>
      <c r="B2141" s="1">
        <v>43258</v>
      </c>
      <c r="C2141" t="s">
        <v>7485</v>
      </c>
      <c r="D2141" t="s">
        <v>198</v>
      </c>
      <c r="E2141" t="s">
        <v>7486</v>
      </c>
      <c r="F2141" s="1">
        <v>43255</v>
      </c>
      <c r="G2141">
        <v>1</v>
      </c>
      <c r="H2141">
        <v>494709</v>
      </c>
      <c r="I2141">
        <v>5341</v>
      </c>
      <c r="J2141">
        <v>313</v>
      </c>
      <c r="K2141">
        <v>630</v>
      </c>
      <c r="L2141" t="b">
        <v>0</v>
      </c>
      <c r="M2141" t="b">
        <v>0</v>
      </c>
      <c r="N2141" t="b">
        <v>0</v>
      </c>
      <c r="O2141">
        <v>3</v>
      </c>
      <c r="P2141">
        <v>3</v>
      </c>
      <c r="Q2141" s="2">
        <v>0.01</v>
      </c>
      <c r="R2141" s="2">
        <v>0</v>
      </c>
      <c r="S2141" s="2">
        <v>0</v>
      </c>
      <c r="T2141">
        <f t="shared" si="132"/>
        <v>0.4</v>
      </c>
      <c r="U2141">
        <f t="shared" si="133"/>
        <v>2.4000000000000004</v>
      </c>
      <c r="V2141">
        <f t="shared" si="134"/>
        <v>0.34735450000000001</v>
      </c>
      <c r="W2141">
        <f t="shared" si="135"/>
        <v>0.88157407500000007</v>
      </c>
    </row>
    <row r="2142" spans="1:23" x14ac:dyDescent="0.25">
      <c r="A2142" t="s">
        <v>7487</v>
      </c>
      <c r="B2142" s="1">
        <v>43138</v>
      </c>
      <c r="C2142" t="s">
        <v>7488</v>
      </c>
      <c r="D2142" t="s">
        <v>1616</v>
      </c>
      <c r="E2142" t="s">
        <v>7489</v>
      </c>
      <c r="F2142" s="1">
        <v>43136</v>
      </c>
      <c r="G2142">
        <v>1</v>
      </c>
      <c r="H2142">
        <v>106973</v>
      </c>
      <c r="I2142">
        <v>1902</v>
      </c>
      <c r="J2142">
        <v>41</v>
      </c>
      <c r="K2142">
        <v>681</v>
      </c>
      <c r="L2142" t="b">
        <v>0</v>
      </c>
      <c r="M2142" t="b">
        <v>0</v>
      </c>
      <c r="N2142" t="b">
        <v>0</v>
      </c>
      <c r="O2142">
        <v>2</v>
      </c>
      <c r="P2142">
        <v>1</v>
      </c>
      <c r="Q2142" s="2">
        <v>0.02</v>
      </c>
      <c r="R2142" s="2">
        <v>0</v>
      </c>
      <c r="S2142" s="2">
        <v>0.01</v>
      </c>
      <c r="T2142">
        <f t="shared" si="132"/>
        <v>0.4</v>
      </c>
      <c r="U2142">
        <f t="shared" si="133"/>
        <v>0.60000000000000009</v>
      </c>
      <c r="V2142">
        <f t="shared" si="134"/>
        <v>0.50348649999999995</v>
      </c>
      <c r="W2142">
        <f t="shared" si="135"/>
        <v>0.48622027500000004</v>
      </c>
    </row>
    <row r="2143" spans="1:23" x14ac:dyDescent="0.25">
      <c r="A2143" t="s">
        <v>7490</v>
      </c>
      <c r="B2143" s="1">
        <v>43070</v>
      </c>
      <c r="C2143" t="s">
        <v>7491</v>
      </c>
      <c r="D2143" t="s">
        <v>549</v>
      </c>
      <c r="E2143" t="s">
        <v>7492</v>
      </c>
      <c r="F2143" s="1">
        <v>43064</v>
      </c>
      <c r="G2143">
        <v>1</v>
      </c>
      <c r="H2143">
        <v>701874</v>
      </c>
      <c r="I2143">
        <v>40666</v>
      </c>
      <c r="J2143">
        <v>528</v>
      </c>
      <c r="K2143">
        <v>1908</v>
      </c>
      <c r="L2143" t="b">
        <v>0</v>
      </c>
      <c r="M2143" t="b">
        <v>0</v>
      </c>
      <c r="N2143" t="b">
        <v>0</v>
      </c>
      <c r="O2143">
        <v>6</v>
      </c>
      <c r="P2143">
        <v>5</v>
      </c>
      <c r="Q2143" s="2">
        <v>0.06</v>
      </c>
      <c r="R2143" s="2">
        <v>0</v>
      </c>
      <c r="S2143" s="2">
        <v>0</v>
      </c>
      <c r="T2143">
        <f t="shared" si="132"/>
        <v>0.4</v>
      </c>
      <c r="U2143">
        <f t="shared" si="133"/>
        <v>3.8</v>
      </c>
      <c r="V2143">
        <f t="shared" si="134"/>
        <v>0.95093699999999992</v>
      </c>
      <c r="W2143">
        <f t="shared" si="135"/>
        <v>1.4428279499999999</v>
      </c>
    </row>
    <row r="2144" spans="1:23" x14ac:dyDescent="0.25">
      <c r="A2144" t="s">
        <v>7493</v>
      </c>
      <c r="B2144" s="1">
        <v>43121</v>
      </c>
      <c r="C2144" t="s">
        <v>7494</v>
      </c>
      <c r="D2144" t="s">
        <v>400</v>
      </c>
      <c r="E2144" t="s">
        <v>7495</v>
      </c>
      <c r="F2144" s="1">
        <v>43118</v>
      </c>
      <c r="G2144">
        <v>1</v>
      </c>
      <c r="H2144">
        <v>254424</v>
      </c>
      <c r="I2144">
        <v>1024</v>
      </c>
      <c r="J2144">
        <v>191</v>
      </c>
      <c r="K2144">
        <v>203</v>
      </c>
      <c r="L2144" t="b">
        <v>0</v>
      </c>
      <c r="M2144" t="b">
        <v>0</v>
      </c>
      <c r="N2144" t="b">
        <v>0</v>
      </c>
      <c r="O2144">
        <v>3</v>
      </c>
      <c r="P2144">
        <v>3</v>
      </c>
      <c r="Q2144" s="2">
        <v>0</v>
      </c>
      <c r="R2144" s="2">
        <v>0</v>
      </c>
      <c r="S2144" s="2">
        <v>0</v>
      </c>
      <c r="T2144">
        <f t="shared" si="132"/>
        <v>0.4</v>
      </c>
      <c r="U2144">
        <f t="shared" si="133"/>
        <v>2.4000000000000004</v>
      </c>
      <c r="V2144">
        <f t="shared" si="134"/>
        <v>0.12721199999999999</v>
      </c>
      <c r="W2144">
        <f t="shared" si="135"/>
        <v>0.80452420000000013</v>
      </c>
    </row>
    <row r="2145" spans="1:23" x14ac:dyDescent="0.25">
      <c r="A2145" t="s">
        <v>7496</v>
      </c>
      <c r="B2145" s="1">
        <v>43191</v>
      </c>
      <c r="C2145" t="s">
        <v>7497</v>
      </c>
      <c r="D2145" t="s">
        <v>7498</v>
      </c>
      <c r="E2145" t="s">
        <v>7499</v>
      </c>
      <c r="F2145" s="1">
        <v>43171</v>
      </c>
      <c r="G2145">
        <v>1</v>
      </c>
      <c r="H2145">
        <v>1421026</v>
      </c>
      <c r="I2145">
        <v>23213</v>
      </c>
      <c r="J2145">
        <v>952</v>
      </c>
      <c r="K2145">
        <v>1975</v>
      </c>
      <c r="L2145" t="b">
        <v>0</v>
      </c>
      <c r="M2145" t="b">
        <v>0</v>
      </c>
      <c r="N2145" t="b">
        <v>0</v>
      </c>
      <c r="O2145">
        <v>20</v>
      </c>
      <c r="P2145">
        <v>16</v>
      </c>
      <c r="Q2145" s="2">
        <v>0.02</v>
      </c>
      <c r="R2145" s="2">
        <v>0</v>
      </c>
      <c r="S2145" s="2">
        <v>0</v>
      </c>
      <c r="T2145">
        <f t="shared" si="132"/>
        <v>0.4</v>
      </c>
      <c r="U2145">
        <f t="shared" si="133"/>
        <v>12</v>
      </c>
      <c r="V2145">
        <f t="shared" si="134"/>
        <v>0.91051299999999991</v>
      </c>
      <c r="W2145">
        <f t="shared" si="135"/>
        <v>3.4786795499999998</v>
      </c>
    </row>
    <row r="2146" spans="1:23" x14ac:dyDescent="0.25">
      <c r="A2146" t="s">
        <v>7500</v>
      </c>
      <c r="B2146" s="1">
        <v>43131</v>
      </c>
      <c r="C2146" t="s">
        <v>7501</v>
      </c>
      <c r="D2146" t="s">
        <v>7502</v>
      </c>
      <c r="E2146" t="s">
        <v>7503</v>
      </c>
      <c r="F2146" s="1">
        <v>43125</v>
      </c>
      <c r="G2146">
        <v>1</v>
      </c>
      <c r="H2146">
        <v>3848009</v>
      </c>
      <c r="I2146">
        <v>166757</v>
      </c>
      <c r="J2146">
        <v>2079</v>
      </c>
      <c r="K2146">
        <v>13175</v>
      </c>
      <c r="L2146" t="b">
        <v>0</v>
      </c>
      <c r="M2146" t="b">
        <v>0</v>
      </c>
      <c r="N2146" t="b">
        <v>0</v>
      </c>
      <c r="O2146">
        <v>6</v>
      </c>
      <c r="P2146">
        <v>5</v>
      </c>
      <c r="Q2146" s="2">
        <v>0.04</v>
      </c>
      <c r="R2146" s="2">
        <v>0</v>
      </c>
      <c r="S2146" s="2">
        <v>0</v>
      </c>
      <c r="T2146">
        <f t="shared" si="132"/>
        <v>0.4</v>
      </c>
      <c r="U2146">
        <f t="shared" si="133"/>
        <v>3.8</v>
      </c>
      <c r="V2146">
        <f t="shared" si="134"/>
        <v>2.3240045</v>
      </c>
      <c r="W2146">
        <f t="shared" si="135"/>
        <v>1.9234015749999998</v>
      </c>
    </row>
    <row r="2147" spans="1:23" x14ac:dyDescent="0.25">
      <c r="A2147" t="s">
        <v>7504</v>
      </c>
      <c r="B2147" s="1">
        <v>43240</v>
      </c>
      <c r="C2147" t="s">
        <v>7505</v>
      </c>
      <c r="D2147" t="s">
        <v>1051</v>
      </c>
      <c r="E2147" t="s">
        <v>7506</v>
      </c>
      <c r="F2147" s="1">
        <v>43236</v>
      </c>
      <c r="G2147">
        <v>1</v>
      </c>
      <c r="H2147">
        <v>1620153</v>
      </c>
      <c r="I2147">
        <v>51280</v>
      </c>
      <c r="J2147">
        <v>615</v>
      </c>
      <c r="K2147">
        <v>3245</v>
      </c>
      <c r="L2147" t="b">
        <v>0</v>
      </c>
      <c r="M2147" t="b">
        <v>0</v>
      </c>
      <c r="N2147" t="b">
        <v>0</v>
      </c>
      <c r="O2147">
        <v>4</v>
      </c>
      <c r="P2147">
        <v>3</v>
      </c>
      <c r="Q2147" s="2">
        <v>0.03</v>
      </c>
      <c r="R2147" s="2">
        <v>0</v>
      </c>
      <c r="S2147" s="2">
        <v>0</v>
      </c>
      <c r="T2147">
        <f t="shared" si="132"/>
        <v>0.4</v>
      </c>
      <c r="U2147">
        <f t="shared" si="133"/>
        <v>2.2000000000000002</v>
      </c>
      <c r="V2147">
        <f t="shared" si="134"/>
        <v>1.1100764999999999</v>
      </c>
      <c r="W2147">
        <f t="shared" si="135"/>
        <v>1.0985267750000001</v>
      </c>
    </row>
    <row r="2148" spans="1:23" x14ac:dyDescent="0.25">
      <c r="A2148" t="s">
        <v>7507</v>
      </c>
      <c r="B2148" s="1">
        <v>43157</v>
      </c>
      <c r="C2148" t="s">
        <v>7508</v>
      </c>
      <c r="D2148" t="s">
        <v>818</v>
      </c>
      <c r="E2148" t="s">
        <v>7509</v>
      </c>
      <c r="F2148" s="1">
        <v>43150</v>
      </c>
      <c r="G2148">
        <v>1</v>
      </c>
      <c r="H2148">
        <v>2684509</v>
      </c>
      <c r="I2148">
        <v>23689</v>
      </c>
      <c r="J2148">
        <v>1798</v>
      </c>
      <c r="K2148">
        <v>2662</v>
      </c>
      <c r="L2148" t="b">
        <v>0</v>
      </c>
      <c r="M2148" t="b">
        <v>0</v>
      </c>
      <c r="N2148" t="b">
        <v>0</v>
      </c>
      <c r="O2148">
        <v>7</v>
      </c>
      <c r="P2148">
        <v>7</v>
      </c>
      <c r="Q2148" s="2">
        <v>0.01</v>
      </c>
      <c r="R2148" s="2">
        <v>0</v>
      </c>
      <c r="S2148" s="2">
        <v>0</v>
      </c>
      <c r="T2148">
        <f t="shared" si="132"/>
        <v>0.4</v>
      </c>
      <c r="U2148">
        <f t="shared" si="133"/>
        <v>5.6000000000000005</v>
      </c>
      <c r="V2148">
        <f t="shared" si="134"/>
        <v>1.4422545</v>
      </c>
      <c r="W2148">
        <f t="shared" si="135"/>
        <v>2.0647890750000002</v>
      </c>
    </row>
    <row r="2149" spans="1:23" x14ac:dyDescent="0.25">
      <c r="A2149" t="s">
        <v>7510</v>
      </c>
      <c r="B2149" s="1">
        <v>43133</v>
      </c>
      <c r="C2149" t="s">
        <v>7511</v>
      </c>
      <c r="D2149" t="s">
        <v>41</v>
      </c>
      <c r="E2149" t="s">
        <v>7512</v>
      </c>
      <c r="F2149" s="1">
        <v>43131</v>
      </c>
      <c r="G2149">
        <v>1</v>
      </c>
      <c r="H2149">
        <v>9391</v>
      </c>
      <c r="I2149">
        <v>30</v>
      </c>
      <c r="J2149">
        <v>8</v>
      </c>
      <c r="K2149">
        <v>13</v>
      </c>
      <c r="L2149" t="b">
        <v>0</v>
      </c>
      <c r="M2149" t="b">
        <v>0</v>
      </c>
      <c r="N2149" t="b">
        <v>0</v>
      </c>
      <c r="O2149">
        <v>2</v>
      </c>
      <c r="P2149">
        <v>1</v>
      </c>
      <c r="Q2149" s="2">
        <v>0</v>
      </c>
      <c r="R2149" s="2">
        <v>0</v>
      </c>
      <c r="S2149" s="2">
        <v>0</v>
      </c>
      <c r="T2149">
        <f t="shared" si="132"/>
        <v>0.4</v>
      </c>
      <c r="U2149">
        <f t="shared" si="133"/>
        <v>0.60000000000000009</v>
      </c>
      <c r="V2149">
        <f t="shared" si="134"/>
        <v>4.6955E-3</v>
      </c>
      <c r="W2149">
        <f t="shared" si="135"/>
        <v>0.31164342500000003</v>
      </c>
    </row>
    <row r="2150" spans="1:23" x14ac:dyDescent="0.25">
      <c r="A2150" t="s">
        <v>7513</v>
      </c>
      <c r="B2150" s="1">
        <v>43075</v>
      </c>
      <c r="C2150" t="s">
        <v>7514</v>
      </c>
      <c r="D2150" t="s">
        <v>681</v>
      </c>
      <c r="E2150" t="s">
        <v>7515</v>
      </c>
      <c r="F2150" s="1">
        <v>43068</v>
      </c>
      <c r="G2150">
        <v>1</v>
      </c>
      <c r="H2150">
        <v>41025</v>
      </c>
      <c r="I2150">
        <v>151</v>
      </c>
      <c r="J2150">
        <v>4</v>
      </c>
      <c r="K2150">
        <v>10</v>
      </c>
      <c r="L2150" t="b">
        <v>0</v>
      </c>
      <c r="M2150" t="b">
        <v>0</v>
      </c>
      <c r="N2150" t="b">
        <v>0</v>
      </c>
      <c r="O2150">
        <v>7</v>
      </c>
      <c r="P2150">
        <v>5</v>
      </c>
      <c r="Q2150" s="2">
        <v>0</v>
      </c>
      <c r="R2150" s="2">
        <v>0</v>
      </c>
      <c r="S2150" s="2">
        <v>0</v>
      </c>
      <c r="T2150">
        <f t="shared" si="132"/>
        <v>0.4</v>
      </c>
      <c r="U2150">
        <f t="shared" si="133"/>
        <v>3.6</v>
      </c>
      <c r="V2150">
        <f t="shared" si="134"/>
        <v>2.0512499999999999E-2</v>
      </c>
      <c r="W2150">
        <f t="shared" si="135"/>
        <v>1.067179375</v>
      </c>
    </row>
    <row r="2151" spans="1:23" x14ac:dyDescent="0.25">
      <c r="A2151" t="s">
        <v>7516</v>
      </c>
      <c r="B2151" s="1">
        <v>43057</v>
      </c>
      <c r="C2151" t="s">
        <v>7517</v>
      </c>
      <c r="D2151" t="s">
        <v>1213</v>
      </c>
      <c r="E2151" t="s">
        <v>7518</v>
      </c>
      <c r="F2151" s="1">
        <v>43052</v>
      </c>
      <c r="G2151">
        <v>1</v>
      </c>
      <c r="H2151">
        <v>1042282</v>
      </c>
      <c r="I2151">
        <v>6029</v>
      </c>
      <c r="J2151">
        <v>549</v>
      </c>
      <c r="K2151">
        <v>3187</v>
      </c>
      <c r="L2151" t="b">
        <v>0</v>
      </c>
      <c r="M2151" t="b">
        <v>0</v>
      </c>
      <c r="N2151" t="b">
        <v>0</v>
      </c>
      <c r="O2151">
        <v>5</v>
      </c>
      <c r="P2151">
        <v>4</v>
      </c>
      <c r="Q2151" s="2">
        <v>0.01</v>
      </c>
      <c r="R2151" s="2">
        <v>0</v>
      </c>
      <c r="S2151" s="2">
        <v>0</v>
      </c>
      <c r="T2151">
        <f t="shared" si="132"/>
        <v>0.4</v>
      </c>
      <c r="U2151">
        <f t="shared" si="133"/>
        <v>3</v>
      </c>
      <c r="V2151">
        <f t="shared" si="134"/>
        <v>0.62114099999999994</v>
      </c>
      <c r="W2151">
        <f t="shared" si="135"/>
        <v>1.1273993499999999</v>
      </c>
    </row>
    <row r="2152" spans="1:23" x14ac:dyDescent="0.25">
      <c r="A2152" t="s">
        <v>7519</v>
      </c>
      <c r="B2152" s="1">
        <v>43117</v>
      </c>
      <c r="C2152" t="s">
        <v>7520</v>
      </c>
      <c r="D2152" t="s">
        <v>101</v>
      </c>
      <c r="E2152" t="s">
        <v>7521</v>
      </c>
      <c r="F2152" s="1">
        <v>43110</v>
      </c>
      <c r="G2152">
        <v>1</v>
      </c>
      <c r="H2152">
        <v>107390</v>
      </c>
      <c r="I2152">
        <v>2305</v>
      </c>
      <c r="J2152">
        <v>168</v>
      </c>
      <c r="K2152">
        <v>428</v>
      </c>
      <c r="L2152" t="b">
        <v>0</v>
      </c>
      <c r="M2152" t="b">
        <v>0</v>
      </c>
      <c r="N2152" t="b">
        <v>0</v>
      </c>
      <c r="O2152">
        <v>7</v>
      </c>
      <c r="P2152">
        <v>6</v>
      </c>
      <c r="Q2152" s="2">
        <v>0.02</v>
      </c>
      <c r="R2152" s="2">
        <v>0</v>
      </c>
      <c r="S2152" s="2">
        <v>0</v>
      </c>
      <c r="T2152">
        <f t="shared" si="132"/>
        <v>0.4</v>
      </c>
      <c r="U2152">
        <f t="shared" si="133"/>
        <v>4.6000000000000005</v>
      </c>
      <c r="V2152">
        <f t="shared" si="134"/>
        <v>0.253695</v>
      </c>
      <c r="W2152">
        <f t="shared" si="135"/>
        <v>1.39879325</v>
      </c>
    </row>
    <row r="2153" spans="1:23" x14ac:dyDescent="0.25">
      <c r="A2153" t="s">
        <v>7522</v>
      </c>
      <c r="B2153" s="1">
        <v>43103</v>
      </c>
      <c r="C2153" t="s">
        <v>7523</v>
      </c>
      <c r="D2153" t="s">
        <v>3487</v>
      </c>
      <c r="E2153" t="s">
        <v>7524</v>
      </c>
      <c r="F2153" s="1">
        <v>43092</v>
      </c>
      <c r="G2153">
        <v>1</v>
      </c>
      <c r="H2153">
        <v>351519</v>
      </c>
      <c r="I2153">
        <v>5979</v>
      </c>
      <c r="J2153">
        <v>231</v>
      </c>
      <c r="K2153">
        <v>147</v>
      </c>
      <c r="L2153" t="b">
        <v>0</v>
      </c>
      <c r="M2153" t="b">
        <v>0</v>
      </c>
      <c r="N2153" t="b">
        <v>0</v>
      </c>
      <c r="O2153">
        <v>11</v>
      </c>
      <c r="P2153">
        <v>11</v>
      </c>
      <c r="Q2153" s="2">
        <v>0.02</v>
      </c>
      <c r="R2153" s="2">
        <v>0</v>
      </c>
      <c r="S2153" s="2">
        <v>0</v>
      </c>
      <c r="T2153">
        <f t="shared" si="132"/>
        <v>0.4</v>
      </c>
      <c r="U2153">
        <f t="shared" si="133"/>
        <v>8.8000000000000007</v>
      </c>
      <c r="V2153">
        <f t="shared" si="134"/>
        <v>0.37575950000000002</v>
      </c>
      <c r="W2153">
        <f t="shared" si="135"/>
        <v>2.4915158250000005</v>
      </c>
    </row>
    <row r="2154" spans="1:23" x14ac:dyDescent="0.25">
      <c r="A2154" t="s">
        <v>20756</v>
      </c>
      <c r="B2154" s="1">
        <v>43193</v>
      </c>
      <c r="C2154" t="s">
        <v>20757</v>
      </c>
      <c r="D2154" t="s">
        <v>355</v>
      </c>
      <c r="E2154" t="s">
        <v>20758</v>
      </c>
      <c r="F2154" s="1">
        <v>43187</v>
      </c>
      <c r="G2154">
        <v>1</v>
      </c>
      <c r="H2154">
        <v>4403389</v>
      </c>
      <c r="I2154">
        <v>83610</v>
      </c>
      <c r="J2154">
        <v>2400</v>
      </c>
      <c r="K2154">
        <v>0</v>
      </c>
      <c r="L2154" t="b">
        <v>1</v>
      </c>
      <c r="M2154" t="b">
        <v>0</v>
      </c>
      <c r="N2154" t="b">
        <v>0</v>
      </c>
      <c r="O2154">
        <v>6</v>
      </c>
      <c r="P2154">
        <v>3</v>
      </c>
      <c r="Q2154" s="2">
        <v>0.02</v>
      </c>
      <c r="R2154" s="2">
        <v>0</v>
      </c>
      <c r="S2154" s="2">
        <v>0</v>
      </c>
      <c r="T2154">
        <f t="shared" si="132"/>
        <v>0.4</v>
      </c>
      <c r="U2154">
        <f t="shared" si="133"/>
        <v>1.8000000000000003</v>
      </c>
      <c r="V2154">
        <f t="shared" si="134"/>
        <v>2.4016945000000001</v>
      </c>
      <c r="W2154">
        <f t="shared" si="135"/>
        <v>1.450593075</v>
      </c>
    </row>
    <row r="2155" spans="1:23" x14ac:dyDescent="0.25">
      <c r="A2155" t="s">
        <v>7525</v>
      </c>
      <c r="B2155" s="1">
        <v>43072</v>
      </c>
      <c r="C2155" t="s">
        <v>7526</v>
      </c>
      <c r="D2155" t="s">
        <v>715</v>
      </c>
      <c r="E2155" t="s">
        <v>7527</v>
      </c>
      <c r="F2155" s="1">
        <v>43066</v>
      </c>
      <c r="G2155">
        <v>1</v>
      </c>
      <c r="H2155">
        <v>502681</v>
      </c>
      <c r="I2155">
        <v>2699</v>
      </c>
      <c r="J2155">
        <v>1854</v>
      </c>
      <c r="K2155">
        <v>2193</v>
      </c>
      <c r="L2155" t="b">
        <v>0</v>
      </c>
      <c r="M2155" t="b">
        <v>0</v>
      </c>
      <c r="N2155" t="b">
        <v>0</v>
      </c>
      <c r="O2155">
        <v>6</v>
      </c>
      <c r="P2155">
        <v>5</v>
      </c>
      <c r="Q2155" s="2">
        <v>0.01</v>
      </c>
      <c r="R2155" s="2">
        <v>0</v>
      </c>
      <c r="S2155" s="2">
        <v>0</v>
      </c>
      <c r="T2155">
        <f t="shared" si="132"/>
        <v>0.4</v>
      </c>
      <c r="U2155">
        <f t="shared" si="133"/>
        <v>3.8</v>
      </c>
      <c r="V2155">
        <f t="shared" si="134"/>
        <v>0.35134049999999994</v>
      </c>
      <c r="W2155">
        <f t="shared" si="135"/>
        <v>1.2329691749999998</v>
      </c>
    </row>
    <row r="2156" spans="1:23" x14ac:dyDescent="0.25">
      <c r="A2156" t="s">
        <v>7528</v>
      </c>
      <c r="B2156" s="1">
        <v>43140</v>
      </c>
      <c r="C2156" t="s">
        <v>7529</v>
      </c>
      <c r="D2156" t="s">
        <v>7530</v>
      </c>
      <c r="E2156" t="s">
        <v>7531</v>
      </c>
      <c r="F2156" s="1">
        <v>43132</v>
      </c>
      <c r="G2156">
        <v>1</v>
      </c>
      <c r="H2156">
        <v>302440</v>
      </c>
      <c r="I2156">
        <v>11731</v>
      </c>
      <c r="J2156">
        <v>802</v>
      </c>
      <c r="K2156">
        <v>2494</v>
      </c>
      <c r="L2156" t="b">
        <v>0</v>
      </c>
      <c r="M2156" t="b">
        <v>0</v>
      </c>
      <c r="N2156" t="b">
        <v>0</v>
      </c>
      <c r="O2156">
        <v>8</v>
      </c>
      <c r="P2156">
        <v>7</v>
      </c>
      <c r="Q2156" s="2">
        <v>0.04</v>
      </c>
      <c r="R2156" s="2">
        <v>0</v>
      </c>
      <c r="S2156" s="2">
        <v>0.01</v>
      </c>
      <c r="T2156">
        <f t="shared" si="132"/>
        <v>0.4</v>
      </c>
      <c r="U2156">
        <f t="shared" si="133"/>
        <v>5.4</v>
      </c>
      <c r="V2156">
        <f t="shared" si="134"/>
        <v>0.80122000000000004</v>
      </c>
      <c r="W2156">
        <f t="shared" si="135"/>
        <v>1.7904270000000002</v>
      </c>
    </row>
    <row r="2157" spans="1:23" x14ac:dyDescent="0.25">
      <c r="A2157" t="s">
        <v>7532</v>
      </c>
      <c r="B2157" s="1">
        <v>43067</v>
      </c>
      <c r="C2157" t="s">
        <v>7533</v>
      </c>
      <c r="D2157" t="s">
        <v>7534</v>
      </c>
      <c r="E2157" t="s">
        <v>7535</v>
      </c>
      <c r="F2157" s="1">
        <v>43058</v>
      </c>
      <c r="G2157">
        <v>1</v>
      </c>
      <c r="H2157">
        <v>159384</v>
      </c>
      <c r="I2157">
        <v>4667</v>
      </c>
      <c r="J2157">
        <v>187</v>
      </c>
      <c r="K2157">
        <v>281</v>
      </c>
      <c r="L2157" t="b">
        <v>0</v>
      </c>
      <c r="M2157" t="b">
        <v>0</v>
      </c>
      <c r="N2157" t="b">
        <v>0</v>
      </c>
      <c r="O2157">
        <v>9</v>
      </c>
      <c r="P2157">
        <v>8</v>
      </c>
      <c r="Q2157" s="2">
        <v>0.03</v>
      </c>
      <c r="R2157" s="2">
        <v>0</v>
      </c>
      <c r="S2157" s="2">
        <v>0</v>
      </c>
      <c r="T2157">
        <f t="shared" si="132"/>
        <v>0.4</v>
      </c>
      <c r="U2157">
        <f t="shared" si="133"/>
        <v>6.2</v>
      </c>
      <c r="V2157">
        <f t="shared" si="134"/>
        <v>0.37969199999999997</v>
      </c>
      <c r="W2157">
        <f t="shared" si="135"/>
        <v>1.8428921999999999</v>
      </c>
    </row>
    <row r="2158" spans="1:23" x14ac:dyDescent="0.25">
      <c r="A2158" t="s">
        <v>7536</v>
      </c>
      <c r="B2158" s="1">
        <v>43235</v>
      </c>
      <c r="C2158" t="s">
        <v>7537</v>
      </c>
      <c r="D2158" t="s">
        <v>7538</v>
      </c>
      <c r="E2158" t="s">
        <v>7539</v>
      </c>
      <c r="F2158" s="1">
        <v>43199</v>
      </c>
      <c r="G2158">
        <v>1</v>
      </c>
      <c r="H2158">
        <v>1800130</v>
      </c>
      <c r="I2158">
        <v>90418</v>
      </c>
      <c r="J2158">
        <v>1197</v>
      </c>
      <c r="K2158">
        <v>2761</v>
      </c>
      <c r="L2158" t="b">
        <v>0</v>
      </c>
      <c r="M2158" t="b">
        <v>0</v>
      </c>
      <c r="N2158" t="b">
        <v>0</v>
      </c>
      <c r="O2158">
        <v>36</v>
      </c>
      <c r="P2158">
        <v>16</v>
      </c>
      <c r="Q2158" s="2">
        <v>0.05</v>
      </c>
      <c r="R2158" s="2">
        <v>0</v>
      </c>
      <c r="S2158" s="2">
        <v>0</v>
      </c>
      <c r="T2158">
        <f t="shared" si="132"/>
        <v>0.4</v>
      </c>
      <c r="U2158">
        <f t="shared" si="133"/>
        <v>8.8000000000000007</v>
      </c>
      <c r="V2158">
        <f t="shared" si="134"/>
        <v>1.4000650000000001</v>
      </c>
      <c r="W2158">
        <f t="shared" si="135"/>
        <v>2.8500227500000004</v>
      </c>
    </row>
    <row r="2159" spans="1:23" x14ac:dyDescent="0.25">
      <c r="A2159" t="s">
        <v>7540</v>
      </c>
      <c r="B2159" s="1">
        <v>43086</v>
      </c>
      <c r="C2159" t="s">
        <v>7541</v>
      </c>
      <c r="D2159" t="s">
        <v>7542</v>
      </c>
      <c r="E2159" t="s">
        <v>7543</v>
      </c>
      <c r="F2159" s="1">
        <v>43082</v>
      </c>
      <c r="G2159">
        <v>1</v>
      </c>
      <c r="H2159">
        <v>5969</v>
      </c>
      <c r="I2159">
        <v>192</v>
      </c>
      <c r="J2159">
        <v>26</v>
      </c>
      <c r="K2159">
        <v>104</v>
      </c>
      <c r="L2159" t="b">
        <v>0</v>
      </c>
      <c r="M2159" t="b">
        <v>0</v>
      </c>
      <c r="N2159" t="b">
        <v>0</v>
      </c>
      <c r="O2159">
        <v>4</v>
      </c>
      <c r="P2159">
        <v>2</v>
      </c>
      <c r="Q2159" s="2">
        <v>0.03</v>
      </c>
      <c r="R2159" s="2">
        <v>0</v>
      </c>
      <c r="S2159" s="2">
        <v>0.02</v>
      </c>
      <c r="T2159">
        <f t="shared" si="132"/>
        <v>0.4</v>
      </c>
      <c r="U2159">
        <f t="shared" si="133"/>
        <v>1.2000000000000002</v>
      </c>
      <c r="V2159">
        <f t="shared" si="134"/>
        <v>0.80298449999999999</v>
      </c>
      <c r="W2159">
        <f t="shared" si="135"/>
        <v>0.74104457500000009</v>
      </c>
    </row>
    <row r="2160" spans="1:23" x14ac:dyDescent="0.25">
      <c r="A2160" t="s">
        <v>7544</v>
      </c>
      <c r="B2160" s="1">
        <v>43125</v>
      </c>
      <c r="C2160" t="s">
        <v>7545</v>
      </c>
      <c r="D2160" t="s">
        <v>7546</v>
      </c>
      <c r="E2160" t="s">
        <v>7547</v>
      </c>
      <c r="F2160" s="1">
        <v>43118</v>
      </c>
      <c r="G2160">
        <v>1</v>
      </c>
      <c r="H2160">
        <v>7964424</v>
      </c>
      <c r="I2160">
        <v>357641</v>
      </c>
      <c r="J2160">
        <v>8055</v>
      </c>
      <c r="K2160">
        <v>22591</v>
      </c>
      <c r="L2160" t="b">
        <v>0</v>
      </c>
      <c r="M2160" t="b">
        <v>0</v>
      </c>
      <c r="N2160" t="b">
        <v>0</v>
      </c>
      <c r="O2160">
        <v>7</v>
      </c>
      <c r="P2160">
        <v>7</v>
      </c>
      <c r="Q2160" s="2">
        <v>0.04</v>
      </c>
      <c r="R2160" s="2">
        <v>0</v>
      </c>
      <c r="S2160" s="2">
        <v>0</v>
      </c>
      <c r="T2160">
        <f t="shared" si="132"/>
        <v>0.4</v>
      </c>
      <c r="U2160">
        <f t="shared" si="133"/>
        <v>5.6000000000000005</v>
      </c>
      <c r="V2160">
        <f t="shared" si="134"/>
        <v>4.382212</v>
      </c>
      <c r="W2160">
        <f t="shared" si="135"/>
        <v>3.0937741999999999</v>
      </c>
    </row>
    <row r="2161" spans="1:23" x14ac:dyDescent="0.25">
      <c r="A2161" t="s">
        <v>7548</v>
      </c>
      <c r="B2161" s="1">
        <v>43105</v>
      </c>
      <c r="C2161" t="s">
        <v>7549</v>
      </c>
      <c r="D2161" t="s">
        <v>166</v>
      </c>
      <c r="E2161" t="s">
        <v>7550</v>
      </c>
      <c r="F2161" s="1">
        <v>43103</v>
      </c>
      <c r="G2161">
        <v>1</v>
      </c>
      <c r="H2161">
        <v>11133</v>
      </c>
      <c r="I2161">
        <v>366</v>
      </c>
      <c r="J2161">
        <v>25</v>
      </c>
      <c r="K2161">
        <v>50</v>
      </c>
      <c r="L2161" t="b">
        <v>0</v>
      </c>
      <c r="M2161" t="b">
        <v>0</v>
      </c>
      <c r="N2161" t="b">
        <v>0</v>
      </c>
      <c r="O2161">
        <v>2</v>
      </c>
      <c r="P2161">
        <v>2</v>
      </c>
      <c r="Q2161" s="2">
        <v>0.03</v>
      </c>
      <c r="R2161" s="2">
        <v>0</v>
      </c>
      <c r="S2161" s="2">
        <v>0</v>
      </c>
      <c r="T2161">
        <f t="shared" si="132"/>
        <v>0.4</v>
      </c>
      <c r="U2161">
        <f t="shared" si="133"/>
        <v>1.6</v>
      </c>
      <c r="V2161">
        <f t="shared" si="134"/>
        <v>0.30556649999999996</v>
      </c>
      <c r="W2161">
        <f t="shared" si="135"/>
        <v>0.66694827499999998</v>
      </c>
    </row>
    <row r="2162" spans="1:23" x14ac:dyDescent="0.25">
      <c r="A2162" t="s">
        <v>7551</v>
      </c>
      <c r="B2162" s="1">
        <v>43177</v>
      </c>
      <c r="C2162" t="s">
        <v>7552</v>
      </c>
      <c r="D2162" t="s">
        <v>328</v>
      </c>
      <c r="E2162" t="s">
        <v>7553</v>
      </c>
      <c r="F2162" s="1">
        <v>43167</v>
      </c>
      <c r="G2162">
        <v>1</v>
      </c>
      <c r="H2162">
        <v>890541</v>
      </c>
      <c r="I2162">
        <v>21742</v>
      </c>
      <c r="J2162">
        <v>2203</v>
      </c>
      <c r="K2162">
        <v>4272</v>
      </c>
      <c r="L2162" t="b">
        <v>0</v>
      </c>
      <c r="M2162" t="b">
        <v>0</v>
      </c>
      <c r="N2162" t="b">
        <v>0</v>
      </c>
      <c r="O2162">
        <v>10</v>
      </c>
      <c r="P2162">
        <v>7</v>
      </c>
      <c r="Q2162" s="2">
        <v>0.02</v>
      </c>
      <c r="R2162" s="2">
        <v>0</v>
      </c>
      <c r="S2162" s="2">
        <v>0</v>
      </c>
      <c r="T2162">
        <f t="shared" si="132"/>
        <v>0.4</v>
      </c>
      <c r="U2162">
        <f t="shared" si="133"/>
        <v>5</v>
      </c>
      <c r="V2162">
        <f t="shared" si="134"/>
        <v>0.64527049999999997</v>
      </c>
      <c r="W2162">
        <f t="shared" si="135"/>
        <v>1.6358446750000002</v>
      </c>
    </row>
    <row r="2163" spans="1:23" x14ac:dyDescent="0.25">
      <c r="A2163" t="s">
        <v>7554</v>
      </c>
      <c r="B2163" s="1">
        <v>43106</v>
      </c>
      <c r="C2163" t="s">
        <v>7555</v>
      </c>
      <c r="D2163" t="s">
        <v>973</v>
      </c>
      <c r="E2163" t="s">
        <v>7556</v>
      </c>
      <c r="F2163" s="1">
        <v>43098</v>
      </c>
      <c r="G2163">
        <v>1</v>
      </c>
      <c r="H2163">
        <v>3963050</v>
      </c>
      <c r="I2163">
        <v>326557</v>
      </c>
      <c r="J2163">
        <v>2372</v>
      </c>
      <c r="K2163">
        <v>137991</v>
      </c>
      <c r="L2163" t="b">
        <v>0</v>
      </c>
      <c r="M2163" t="b">
        <v>0</v>
      </c>
      <c r="N2163" t="b">
        <v>0</v>
      </c>
      <c r="O2163">
        <v>8</v>
      </c>
      <c r="P2163">
        <v>7</v>
      </c>
      <c r="Q2163" s="2">
        <v>0.08</v>
      </c>
      <c r="R2163" s="2">
        <v>0</v>
      </c>
      <c r="S2163" s="2">
        <v>0.03</v>
      </c>
      <c r="T2163">
        <f t="shared" si="132"/>
        <v>0.4</v>
      </c>
      <c r="U2163">
        <f t="shared" si="133"/>
        <v>5.4</v>
      </c>
      <c r="V2163">
        <f t="shared" si="134"/>
        <v>3.5315250000000002</v>
      </c>
      <c r="W2163">
        <f t="shared" si="135"/>
        <v>2.7460337500000005</v>
      </c>
    </row>
    <row r="2164" spans="1:23" x14ac:dyDescent="0.25">
      <c r="A2164" t="s">
        <v>7557</v>
      </c>
      <c r="B2164" s="1">
        <v>43190</v>
      </c>
      <c r="C2164" t="s">
        <v>7558</v>
      </c>
      <c r="D2164" t="s">
        <v>174</v>
      </c>
      <c r="E2164" t="s">
        <v>7559</v>
      </c>
      <c r="F2164" s="1">
        <v>43188</v>
      </c>
      <c r="G2164">
        <v>1</v>
      </c>
      <c r="H2164">
        <v>822530</v>
      </c>
      <c r="I2164">
        <v>87672</v>
      </c>
      <c r="J2164">
        <v>366</v>
      </c>
      <c r="K2164">
        <v>3768</v>
      </c>
      <c r="L2164" t="b">
        <v>0</v>
      </c>
      <c r="M2164" t="b">
        <v>0</v>
      </c>
      <c r="N2164" t="b">
        <v>0</v>
      </c>
      <c r="O2164">
        <v>2</v>
      </c>
      <c r="P2164">
        <v>2</v>
      </c>
      <c r="Q2164" s="2">
        <v>0.11</v>
      </c>
      <c r="R2164" s="2">
        <v>0</v>
      </c>
      <c r="S2164" s="2">
        <v>0</v>
      </c>
      <c r="T2164">
        <f t="shared" si="132"/>
        <v>0.4</v>
      </c>
      <c r="U2164">
        <f t="shared" si="133"/>
        <v>1.6</v>
      </c>
      <c r="V2164">
        <f t="shared" si="134"/>
        <v>1.5112650000000001</v>
      </c>
      <c r="W2164">
        <f t="shared" si="135"/>
        <v>1.0889427500000002</v>
      </c>
    </row>
    <row r="2165" spans="1:23" x14ac:dyDescent="0.25">
      <c r="A2165" t="s">
        <v>7560</v>
      </c>
      <c r="B2165" s="1">
        <v>43164</v>
      </c>
      <c r="C2165" t="s">
        <v>7561</v>
      </c>
      <c r="D2165" t="s">
        <v>7562</v>
      </c>
      <c r="E2165" t="s">
        <v>7563</v>
      </c>
      <c r="F2165" s="1">
        <v>43153</v>
      </c>
      <c r="G2165">
        <v>1</v>
      </c>
      <c r="H2165">
        <v>156242</v>
      </c>
      <c r="I2165">
        <v>8713</v>
      </c>
      <c r="J2165">
        <v>45</v>
      </c>
      <c r="K2165">
        <v>977</v>
      </c>
      <c r="L2165" t="b">
        <v>0</v>
      </c>
      <c r="M2165" t="b">
        <v>0</v>
      </c>
      <c r="N2165" t="b">
        <v>0</v>
      </c>
      <c r="O2165">
        <v>11</v>
      </c>
      <c r="P2165">
        <v>11</v>
      </c>
      <c r="Q2165" s="2">
        <v>0.06</v>
      </c>
      <c r="R2165" s="2">
        <v>0</v>
      </c>
      <c r="S2165" s="2">
        <v>0.01</v>
      </c>
      <c r="T2165">
        <f t="shared" si="132"/>
        <v>0.4</v>
      </c>
      <c r="U2165">
        <f t="shared" si="133"/>
        <v>8.8000000000000007</v>
      </c>
      <c r="V2165">
        <f t="shared" si="134"/>
        <v>0.92812099999999997</v>
      </c>
      <c r="W2165">
        <f t="shared" si="135"/>
        <v>2.6848423500000003</v>
      </c>
    </row>
    <row r="2166" spans="1:23" x14ac:dyDescent="0.25">
      <c r="A2166" t="s">
        <v>7564</v>
      </c>
      <c r="B2166" s="1">
        <v>43109</v>
      </c>
      <c r="C2166" t="s">
        <v>7565</v>
      </c>
      <c r="D2166" t="s">
        <v>3487</v>
      </c>
      <c r="E2166" t="s">
        <v>7566</v>
      </c>
      <c r="F2166" s="1">
        <v>43105</v>
      </c>
      <c r="G2166">
        <v>1</v>
      </c>
      <c r="H2166">
        <v>129124</v>
      </c>
      <c r="I2166">
        <v>5077</v>
      </c>
      <c r="J2166">
        <v>100</v>
      </c>
      <c r="K2166">
        <v>128</v>
      </c>
      <c r="L2166" t="b">
        <v>0</v>
      </c>
      <c r="M2166" t="b">
        <v>0</v>
      </c>
      <c r="N2166" t="b">
        <v>0</v>
      </c>
      <c r="O2166">
        <v>4</v>
      </c>
      <c r="P2166">
        <v>4</v>
      </c>
      <c r="Q2166" s="2">
        <v>0.04</v>
      </c>
      <c r="R2166" s="2">
        <v>0</v>
      </c>
      <c r="S2166" s="2">
        <v>0</v>
      </c>
      <c r="T2166">
        <f t="shared" si="132"/>
        <v>0.4</v>
      </c>
      <c r="U2166">
        <f t="shared" si="133"/>
        <v>3.2</v>
      </c>
      <c r="V2166">
        <f t="shared" si="134"/>
        <v>0.46456200000000003</v>
      </c>
      <c r="W2166">
        <f t="shared" si="135"/>
        <v>1.1225967000000001</v>
      </c>
    </row>
    <row r="2167" spans="1:23" x14ac:dyDescent="0.25">
      <c r="A2167" t="s">
        <v>7567</v>
      </c>
      <c r="B2167" s="1">
        <v>43066</v>
      </c>
      <c r="C2167" t="s">
        <v>7568</v>
      </c>
      <c r="D2167" t="s">
        <v>7569</v>
      </c>
      <c r="E2167" t="s">
        <v>7570</v>
      </c>
      <c r="F2167" s="1">
        <v>43057</v>
      </c>
      <c r="G2167">
        <v>1</v>
      </c>
      <c r="H2167">
        <v>1080069</v>
      </c>
      <c r="I2167">
        <v>9673</v>
      </c>
      <c r="J2167">
        <v>857</v>
      </c>
      <c r="K2167">
        <v>4038</v>
      </c>
      <c r="L2167" t="b">
        <v>0</v>
      </c>
      <c r="M2167" t="b">
        <v>0</v>
      </c>
      <c r="N2167" t="b">
        <v>0</v>
      </c>
      <c r="O2167">
        <v>9</v>
      </c>
      <c r="P2167">
        <v>7</v>
      </c>
      <c r="Q2167" s="2">
        <v>0.01</v>
      </c>
      <c r="R2167" s="2">
        <v>0</v>
      </c>
      <c r="S2167" s="2">
        <v>0</v>
      </c>
      <c r="T2167">
        <f t="shared" si="132"/>
        <v>0.4</v>
      </c>
      <c r="U2167">
        <f t="shared" si="133"/>
        <v>5.2</v>
      </c>
      <c r="V2167">
        <f t="shared" si="134"/>
        <v>0.64003449999999995</v>
      </c>
      <c r="W2167">
        <f t="shared" si="135"/>
        <v>1.6840120750000001</v>
      </c>
    </row>
    <row r="2168" spans="1:23" x14ac:dyDescent="0.25">
      <c r="A2168" t="s">
        <v>7571</v>
      </c>
      <c r="B2168" s="1">
        <v>43105</v>
      </c>
      <c r="C2168" t="s">
        <v>7572</v>
      </c>
      <c r="D2168" t="s">
        <v>2007</v>
      </c>
      <c r="E2168" t="s">
        <v>7573</v>
      </c>
      <c r="F2168" s="1">
        <v>43095</v>
      </c>
      <c r="G2168">
        <v>1</v>
      </c>
      <c r="H2168">
        <v>1593449</v>
      </c>
      <c r="I2168">
        <v>19173</v>
      </c>
      <c r="J2168">
        <v>16105</v>
      </c>
      <c r="K2168">
        <v>4335</v>
      </c>
      <c r="L2168" t="b">
        <v>0</v>
      </c>
      <c r="M2168" t="b">
        <v>0</v>
      </c>
      <c r="N2168" t="b">
        <v>0</v>
      </c>
      <c r="O2168">
        <v>10</v>
      </c>
      <c r="P2168">
        <v>9</v>
      </c>
      <c r="Q2168" s="2">
        <v>0.01</v>
      </c>
      <c r="R2168" s="2">
        <v>-0.01</v>
      </c>
      <c r="S2168" s="2">
        <v>0</v>
      </c>
      <c r="T2168">
        <f t="shared" si="132"/>
        <v>0.4</v>
      </c>
      <c r="U2168">
        <f t="shared" si="133"/>
        <v>7</v>
      </c>
      <c r="V2168">
        <f t="shared" si="134"/>
        <v>0.7467244999999999</v>
      </c>
      <c r="W2168">
        <f t="shared" si="135"/>
        <v>2.1713535749999999</v>
      </c>
    </row>
    <row r="2169" spans="1:23" x14ac:dyDescent="0.25">
      <c r="A2169" t="s">
        <v>7574</v>
      </c>
      <c r="B2169" s="1">
        <v>43148</v>
      </c>
      <c r="C2169" t="s">
        <v>7575</v>
      </c>
      <c r="D2169" t="s">
        <v>3860</v>
      </c>
      <c r="E2169" t="s">
        <v>7576</v>
      </c>
      <c r="F2169" s="1">
        <v>43140</v>
      </c>
      <c r="G2169">
        <v>1</v>
      </c>
      <c r="H2169">
        <v>718026</v>
      </c>
      <c r="I2169">
        <v>19690</v>
      </c>
      <c r="J2169">
        <v>379</v>
      </c>
      <c r="K2169">
        <v>511</v>
      </c>
      <c r="L2169" t="b">
        <v>0</v>
      </c>
      <c r="M2169" t="b">
        <v>0</v>
      </c>
      <c r="N2169" t="b">
        <v>0</v>
      </c>
      <c r="O2169">
        <v>8</v>
      </c>
      <c r="P2169">
        <v>4</v>
      </c>
      <c r="Q2169" s="2">
        <v>0.03</v>
      </c>
      <c r="R2169" s="2">
        <v>0</v>
      </c>
      <c r="S2169" s="2">
        <v>0</v>
      </c>
      <c r="T2169">
        <f t="shared" si="132"/>
        <v>0.4</v>
      </c>
      <c r="U2169">
        <f t="shared" si="133"/>
        <v>2.4000000000000004</v>
      </c>
      <c r="V2169">
        <f t="shared" si="134"/>
        <v>0.65901299999999996</v>
      </c>
      <c r="W2169">
        <f t="shared" si="135"/>
        <v>0.99065455000000013</v>
      </c>
    </row>
    <row r="2170" spans="1:23" x14ac:dyDescent="0.25">
      <c r="A2170" t="s">
        <v>7577</v>
      </c>
      <c r="B2170" s="1">
        <v>43139</v>
      </c>
      <c r="C2170" t="s">
        <v>7578</v>
      </c>
      <c r="D2170" t="s">
        <v>7579</v>
      </c>
      <c r="E2170" t="s">
        <v>7580</v>
      </c>
      <c r="F2170" s="1">
        <v>43132</v>
      </c>
      <c r="G2170">
        <v>1</v>
      </c>
      <c r="H2170">
        <v>466497</v>
      </c>
      <c r="I2170">
        <v>10900</v>
      </c>
      <c r="J2170">
        <v>194</v>
      </c>
      <c r="K2170">
        <v>1613</v>
      </c>
      <c r="L2170" t="b">
        <v>0</v>
      </c>
      <c r="M2170" t="b">
        <v>0</v>
      </c>
      <c r="N2170" t="b">
        <v>0</v>
      </c>
      <c r="O2170">
        <v>7</v>
      </c>
      <c r="P2170">
        <v>4</v>
      </c>
      <c r="Q2170" s="2">
        <v>0.02</v>
      </c>
      <c r="R2170" s="2">
        <v>0</v>
      </c>
      <c r="S2170" s="2">
        <v>0</v>
      </c>
      <c r="T2170">
        <f t="shared" si="132"/>
        <v>0.4</v>
      </c>
      <c r="U2170">
        <f t="shared" si="133"/>
        <v>2.6</v>
      </c>
      <c r="V2170">
        <f t="shared" si="134"/>
        <v>0.43324850000000004</v>
      </c>
      <c r="W2170">
        <f t="shared" si="135"/>
        <v>0.961636975</v>
      </c>
    </row>
    <row r="2171" spans="1:23" x14ac:dyDescent="0.25">
      <c r="A2171" t="s">
        <v>7581</v>
      </c>
      <c r="B2171" s="1">
        <v>43072</v>
      </c>
      <c r="C2171" t="s">
        <v>7582</v>
      </c>
      <c r="D2171" t="s">
        <v>7583</v>
      </c>
      <c r="E2171" t="s">
        <v>7584</v>
      </c>
      <c r="F2171" s="1">
        <v>43065</v>
      </c>
      <c r="G2171">
        <v>1</v>
      </c>
      <c r="H2171">
        <v>965328</v>
      </c>
      <c r="I2171">
        <v>20934</v>
      </c>
      <c r="J2171">
        <v>699</v>
      </c>
      <c r="K2171">
        <v>64</v>
      </c>
      <c r="L2171" t="b">
        <v>0</v>
      </c>
      <c r="M2171" t="b">
        <v>0</v>
      </c>
      <c r="N2171" t="b">
        <v>0</v>
      </c>
      <c r="O2171">
        <v>7</v>
      </c>
      <c r="P2171">
        <v>6</v>
      </c>
      <c r="Q2171" s="2">
        <v>0.02</v>
      </c>
      <c r="R2171" s="2">
        <v>0</v>
      </c>
      <c r="S2171" s="2">
        <v>0</v>
      </c>
      <c r="T2171">
        <f t="shared" si="132"/>
        <v>0.4</v>
      </c>
      <c r="U2171">
        <f t="shared" si="133"/>
        <v>4.6000000000000005</v>
      </c>
      <c r="V2171">
        <f t="shared" si="134"/>
        <v>0.68266399999999994</v>
      </c>
      <c r="W2171">
        <f t="shared" si="135"/>
        <v>1.5489324</v>
      </c>
    </row>
    <row r="2172" spans="1:23" x14ac:dyDescent="0.25">
      <c r="A2172" t="s">
        <v>7585</v>
      </c>
      <c r="B2172" s="1">
        <v>43071</v>
      </c>
      <c r="C2172" t="s">
        <v>7586</v>
      </c>
      <c r="D2172" t="s">
        <v>689</v>
      </c>
      <c r="E2172" t="s">
        <v>7587</v>
      </c>
      <c r="F2172" s="1">
        <v>43068</v>
      </c>
      <c r="G2172">
        <v>1</v>
      </c>
      <c r="H2172">
        <v>65990</v>
      </c>
      <c r="I2172">
        <v>1265</v>
      </c>
      <c r="J2172">
        <v>55</v>
      </c>
      <c r="K2172">
        <v>293</v>
      </c>
      <c r="L2172" t="b">
        <v>0</v>
      </c>
      <c r="M2172" t="b">
        <v>0</v>
      </c>
      <c r="N2172" t="b">
        <v>0</v>
      </c>
      <c r="O2172">
        <v>3</v>
      </c>
      <c r="P2172">
        <v>3</v>
      </c>
      <c r="Q2172" s="2">
        <v>0.02</v>
      </c>
      <c r="R2172" s="2">
        <v>0</v>
      </c>
      <c r="S2172" s="2">
        <v>0</v>
      </c>
      <c r="T2172">
        <f t="shared" si="132"/>
        <v>0.4</v>
      </c>
      <c r="U2172">
        <f t="shared" si="133"/>
        <v>2.4000000000000004</v>
      </c>
      <c r="V2172">
        <f t="shared" si="134"/>
        <v>0.23299500000000001</v>
      </c>
      <c r="W2172">
        <f t="shared" si="135"/>
        <v>0.84154825000000011</v>
      </c>
    </row>
    <row r="2173" spans="1:23" x14ac:dyDescent="0.25">
      <c r="A2173" t="s">
        <v>7588</v>
      </c>
      <c r="B2173" s="1">
        <v>43098</v>
      </c>
      <c r="C2173" t="s">
        <v>7589</v>
      </c>
      <c r="D2173" t="s">
        <v>6502</v>
      </c>
      <c r="E2173" t="s">
        <v>7590</v>
      </c>
      <c r="F2173" s="1">
        <v>43089</v>
      </c>
      <c r="G2173">
        <v>1</v>
      </c>
      <c r="H2173">
        <v>2164363</v>
      </c>
      <c r="I2173">
        <v>186</v>
      </c>
      <c r="J2173">
        <v>16</v>
      </c>
      <c r="K2173">
        <v>48</v>
      </c>
      <c r="L2173" t="b">
        <v>0</v>
      </c>
      <c r="M2173" t="b">
        <v>0</v>
      </c>
      <c r="N2173" t="b">
        <v>0</v>
      </c>
      <c r="O2173">
        <v>9</v>
      </c>
      <c r="P2173">
        <v>6</v>
      </c>
      <c r="Q2173" s="2">
        <v>0</v>
      </c>
      <c r="R2173" s="2">
        <v>0</v>
      </c>
      <c r="S2173" s="2">
        <v>0</v>
      </c>
      <c r="T2173">
        <f t="shared" si="132"/>
        <v>0.4</v>
      </c>
      <c r="U2173">
        <f t="shared" si="133"/>
        <v>4.2000000000000011</v>
      </c>
      <c r="V2173">
        <f t="shared" si="134"/>
        <v>1.0821814999999999</v>
      </c>
      <c r="W2173">
        <f t="shared" si="135"/>
        <v>1.5887635250000003</v>
      </c>
    </row>
    <row r="2174" spans="1:23" x14ac:dyDescent="0.25">
      <c r="A2174" t="s">
        <v>7591</v>
      </c>
      <c r="B2174" s="1">
        <v>43096</v>
      </c>
      <c r="C2174" t="s">
        <v>7592</v>
      </c>
      <c r="D2174" t="s">
        <v>7593</v>
      </c>
      <c r="E2174" t="s">
        <v>7594</v>
      </c>
      <c r="F2174" s="1">
        <v>43087</v>
      </c>
      <c r="G2174">
        <v>1</v>
      </c>
      <c r="H2174">
        <v>90168</v>
      </c>
      <c r="I2174">
        <v>3256</v>
      </c>
      <c r="J2174">
        <v>60</v>
      </c>
      <c r="K2174">
        <v>197</v>
      </c>
      <c r="L2174" t="b">
        <v>0</v>
      </c>
      <c r="M2174" t="b">
        <v>0</v>
      </c>
      <c r="N2174" t="b">
        <v>0</v>
      </c>
      <c r="O2174">
        <v>9</v>
      </c>
      <c r="P2174">
        <v>9</v>
      </c>
      <c r="Q2174" s="2">
        <v>0.04</v>
      </c>
      <c r="R2174" s="2">
        <v>0</v>
      </c>
      <c r="S2174" s="2">
        <v>0</v>
      </c>
      <c r="T2174">
        <f t="shared" si="132"/>
        <v>0.4</v>
      </c>
      <c r="U2174">
        <f t="shared" si="133"/>
        <v>7.2</v>
      </c>
      <c r="V2174">
        <f t="shared" si="134"/>
        <v>0.44508400000000004</v>
      </c>
      <c r="W2174">
        <f t="shared" si="135"/>
        <v>2.1157794000000001</v>
      </c>
    </row>
    <row r="2175" spans="1:23" x14ac:dyDescent="0.25">
      <c r="A2175" t="s">
        <v>7595</v>
      </c>
      <c r="B2175" s="1">
        <v>43265</v>
      </c>
      <c r="C2175" t="s">
        <v>7596</v>
      </c>
      <c r="D2175" t="s">
        <v>2829</v>
      </c>
      <c r="E2175" t="s">
        <v>7597</v>
      </c>
      <c r="F2175" s="1">
        <v>43256</v>
      </c>
      <c r="G2175">
        <v>1</v>
      </c>
      <c r="H2175">
        <v>19864779</v>
      </c>
      <c r="I2175">
        <v>228670</v>
      </c>
      <c r="J2175">
        <v>16420</v>
      </c>
      <c r="K2175">
        <v>46318</v>
      </c>
      <c r="L2175" t="b">
        <v>0</v>
      </c>
      <c r="M2175" t="b">
        <v>0</v>
      </c>
      <c r="N2175" t="b">
        <v>0</v>
      </c>
      <c r="O2175">
        <v>9</v>
      </c>
      <c r="P2175">
        <v>9</v>
      </c>
      <c r="Q2175" s="2">
        <v>0.01</v>
      </c>
      <c r="R2175" s="2">
        <v>0</v>
      </c>
      <c r="S2175" s="2">
        <v>0</v>
      </c>
      <c r="T2175">
        <f t="shared" si="132"/>
        <v>0.4</v>
      </c>
      <c r="U2175">
        <f t="shared" si="133"/>
        <v>7.2</v>
      </c>
      <c r="V2175">
        <f t="shared" si="134"/>
        <v>10.032389499999999</v>
      </c>
      <c r="W2175">
        <f t="shared" si="135"/>
        <v>5.4713363249999993</v>
      </c>
    </row>
    <row r="2176" spans="1:23" x14ac:dyDescent="0.25">
      <c r="A2176" t="s">
        <v>7598</v>
      </c>
      <c r="B2176" s="1">
        <v>43067</v>
      </c>
      <c r="C2176" t="s">
        <v>7599</v>
      </c>
      <c r="D2176" t="s">
        <v>5117</v>
      </c>
      <c r="E2176" t="s">
        <v>7600</v>
      </c>
      <c r="F2176" s="1">
        <v>43059</v>
      </c>
      <c r="G2176">
        <v>1</v>
      </c>
      <c r="H2176">
        <v>186119</v>
      </c>
      <c r="I2176">
        <v>4727</v>
      </c>
      <c r="J2176">
        <v>178</v>
      </c>
      <c r="K2176">
        <v>567</v>
      </c>
      <c r="L2176" t="b">
        <v>0</v>
      </c>
      <c r="M2176" t="b">
        <v>0</v>
      </c>
      <c r="N2176" t="b">
        <v>0</v>
      </c>
      <c r="O2176">
        <v>8</v>
      </c>
      <c r="P2176">
        <v>8</v>
      </c>
      <c r="Q2176" s="2">
        <v>0.03</v>
      </c>
      <c r="R2176" s="2">
        <v>0</v>
      </c>
      <c r="S2176" s="2">
        <v>0</v>
      </c>
      <c r="T2176">
        <f t="shared" si="132"/>
        <v>0.4</v>
      </c>
      <c r="U2176">
        <f t="shared" si="133"/>
        <v>6.4</v>
      </c>
      <c r="V2176">
        <f t="shared" si="134"/>
        <v>0.39305950000000001</v>
      </c>
      <c r="W2176">
        <f t="shared" si="135"/>
        <v>1.8975708250000003</v>
      </c>
    </row>
    <row r="2177" spans="1:23" x14ac:dyDescent="0.25">
      <c r="A2177" t="s">
        <v>7601</v>
      </c>
      <c r="B2177" s="1">
        <v>43168</v>
      </c>
      <c r="C2177" t="s">
        <v>7602</v>
      </c>
      <c r="D2177" t="s">
        <v>4889</v>
      </c>
      <c r="E2177" t="s">
        <v>7603</v>
      </c>
      <c r="F2177" s="1">
        <v>43155</v>
      </c>
      <c r="G2177">
        <v>1</v>
      </c>
      <c r="H2177">
        <v>659476</v>
      </c>
      <c r="I2177">
        <v>31672</v>
      </c>
      <c r="J2177">
        <v>2512</v>
      </c>
      <c r="K2177">
        <v>6049</v>
      </c>
      <c r="L2177" t="b">
        <v>0</v>
      </c>
      <c r="M2177" t="b">
        <v>0</v>
      </c>
      <c r="N2177" t="b">
        <v>0</v>
      </c>
      <c r="O2177">
        <v>13</v>
      </c>
      <c r="P2177">
        <v>13</v>
      </c>
      <c r="Q2177" s="2">
        <v>0.05</v>
      </c>
      <c r="R2177" s="2">
        <v>0</v>
      </c>
      <c r="S2177" s="2">
        <v>0.01</v>
      </c>
      <c r="T2177">
        <f t="shared" si="132"/>
        <v>0.4</v>
      </c>
      <c r="U2177">
        <f t="shared" si="133"/>
        <v>10.4</v>
      </c>
      <c r="V2177">
        <f t="shared" si="134"/>
        <v>1.0797380000000001</v>
      </c>
      <c r="W2177">
        <f t="shared" si="135"/>
        <v>3.1379083000000003</v>
      </c>
    </row>
    <row r="2178" spans="1:23" x14ac:dyDescent="0.25">
      <c r="A2178" t="s">
        <v>7604</v>
      </c>
      <c r="B2178" s="1">
        <v>43130</v>
      </c>
      <c r="C2178" t="s">
        <v>7605</v>
      </c>
      <c r="D2178" t="s">
        <v>601</v>
      </c>
      <c r="E2178" t="s">
        <v>7606</v>
      </c>
      <c r="F2178" s="1">
        <v>43127</v>
      </c>
      <c r="G2178">
        <v>1</v>
      </c>
      <c r="H2178">
        <v>227226</v>
      </c>
      <c r="I2178">
        <v>3053</v>
      </c>
      <c r="J2178">
        <v>1858</v>
      </c>
      <c r="K2178">
        <v>1274</v>
      </c>
      <c r="L2178" t="b">
        <v>0</v>
      </c>
      <c r="M2178" t="b">
        <v>0</v>
      </c>
      <c r="N2178" t="b">
        <v>0</v>
      </c>
      <c r="O2178">
        <v>3</v>
      </c>
      <c r="P2178">
        <v>3</v>
      </c>
      <c r="Q2178" s="2">
        <v>0.01</v>
      </c>
      <c r="R2178" s="2">
        <v>-0.01</v>
      </c>
      <c r="S2178" s="2">
        <v>0.01</v>
      </c>
      <c r="T2178">
        <f t="shared" ref="T2178:T2241" si="136">G2178*0.4</f>
        <v>0.4</v>
      </c>
      <c r="U2178">
        <f t="shared" ref="U2178:U2241" si="137">-0.2*(O2178-P2178)+0.8*P2178</f>
        <v>2.4000000000000004</v>
      </c>
      <c r="V2178">
        <f t="shared" ref="V2178:V2241" si="138">0.5*H2178*0.000001+0.1*Q2178*100+100*0.15*R2178+100*0.25*S2178</f>
        <v>0.31361300000000003</v>
      </c>
      <c r="W2178">
        <f t="shared" ref="W2178:W2241" si="139">0.4*T2178+0.25*U2178+0.35*V2178</f>
        <v>0.86976455000000008</v>
      </c>
    </row>
    <row r="2179" spans="1:23" x14ac:dyDescent="0.25">
      <c r="A2179" t="s">
        <v>7607</v>
      </c>
      <c r="B2179" s="1">
        <v>43068</v>
      </c>
      <c r="C2179" t="s">
        <v>7608</v>
      </c>
      <c r="D2179" t="s">
        <v>7609</v>
      </c>
      <c r="E2179" t="s">
        <v>7610</v>
      </c>
      <c r="F2179" s="1">
        <v>43061</v>
      </c>
      <c r="G2179">
        <v>1</v>
      </c>
      <c r="H2179">
        <v>246989</v>
      </c>
      <c r="I2179">
        <v>8801</v>
      </c>
      <c r="J2179">
        <v>101</v>
      </c>
      <c r="K2179">
        <v>712</v>
      </c>
      <c r="L2179" t="b">
        <v>0</v>
      </c>
      <c r="M2179" t="b">
        <v>0</v>
      </c>
      <c r="N2179" t="b">
        <v>0</v>
      </c>
      <c r="O2179">
        <v>7</v>
      </c>
      <c r="P2179">
        <v>7</v>
      </c>
      <c r="Q2179" s="2">
        <v>0.04</v>
      </c>
      <c r="R2179" s="2">
        <v>0</v>
      </c>
      <c r="S2179" s="2">
        <v>0</v>
      </c>
      <c r="T2179">
        <f t="shared" si="136"/>
        <v>0.4</v>
      </c>
      <c r="U2179">
        <f t="shared" si="137"/>
        <v>5.6000000000000005</v>
      </c>
      <c r="V2179">
        <f t="shared" si="138"/>
        <v>0.52349449999999997</v>
      </c>
      <c r="W2179">
        <f t="shared" si="139"/>
        <v>1.743223075</v>
      </c>
    </row>
    <row r="2180" spans="1:23" x14ac:dyDescent="0.25">
      <c r="A2180" t="s">
        <v>7611</v>
      </c>
      <c r="B2180" s="1">
        <v>43136</v>
      </c>
      <c r="C2180" t="s">
        <v>7612</v>
      </c>
      <c r="D2180" t="s">
        <v>2618</v>
      </c>
      <c r="E2180" t="s">
        <v>7613</v>
      </c>
      <c r="F2180" s="1">
        <v>43134</v>
      </c>
      <c r="G2180">
        <v>1</v>
      </c>
      <c r="H2180">
        <v>128309</v>
      </c>
      <c r="I2180">
        <v>1127</v>
      </c>
      <c r="J2180">
        <v>155</v>
      </c>
      <c r="K2180">
        <v>836</v>
      </c>
      <c r="L2180" t="b">
        <v>0</v>
      </c>
      <c r="M2180" t="b">
        <v>0</v>
      </c>
      <c r="N2180" t="b">
        <v>0</v>
      </c>
      <c r="O2180">
        <v>2</v>
      </c>
      <c r="P2180">
        <v>1</v>
      </c>
      <c r="Q2180" s="2">
        <v>0.01</v>
      </c>
      <c r="R2180" s="2">
        <v>0</v>
      </c>
      <c r="S2180" s="2">
        <v>0.01</v>
      </c>
      <c r="T2180">
        <f t="shared" si="136"/>
        <v>0.4</v>
      </c>
      <c r="U2180">
        <f t="shared" si="137"/>
        <v>0.60000000000000009</v>
      </c>
      <c r="V2180">
        <f t="shared" si="138"/>
        <v>0.41415449999999998</v>
      </c>
      <c r="W2180">
        <f t="shared" si="139"/>
        <v>0.45495407500000007</v>
      </c>
    </row>
    <row r="2181" spans="1:23" x14ac:dyDescent="0.25">
      <c r="A2181" t="s">
        <v>7614</v>
      </c>
      <c r="B2181" s="1">
        <v>43176</v>
      </c>
      <c r="C2181" t="s">
        <v>7615</v>
      </c>
      <c r="D2181" t="s">
        <v>3943</v>
      </c>
      <c r="E2181" t="s">
        <v>7616</v>
      </c>
      <c r="F2181" s="1">
        <v>43163</v>
      </c>
      <c r="G2181">
        <v>1</v>
      </c>
      <c r="H2181">
        <v>437061</v>
      </c>
      <c r="I2181">
        <v>22452</v>
      </c>
      <c r="J2181">
        <v>212</v>
      </c>
      <c r="K2181">
        <v>1636</v>
      </c>
      <c r="L2181" t="b">
        <v>0</v>
      </c>
      <c r="M2181" t="b">
        <v>0</v>
      </c>
      <c r="N2181" t="b">
        <v>0</v>
      </c>
      <c r="O2181">
        <v>13</v>
      </c>
      <c r="P2181">
        <v>11</v>
      </c>
      <c r="Q2181" s="2">
        <v>0.05</v>
      </c>
      <c r="R2181" s="2">
        <v>0</v>
      </c>
      <c r="S2181" s="2">
        <v>0</v>
      </c>
      <c r="T2181">
        <f t="shared" si="136"/>
        <v>0.4</v>
      </c>
      <c r="U2181">
        <f t="shared" si="137"/>
        <v>8.4</v>
      </c>
      <c r="V2181">
        <f t="shared" si="138"/>
        <v>0.71853050000000007</v>
      </c>
      <c r="W2181">
        <f t="shared" si="139"/>
        <v>2.5114856750000003</v>
      </c>
    </row>
    <row r="2182" spans="1:23" x14ac:dyDescent="0.25">
      <c r="A2182" t="s">
        <v>7617</v>
      </c>
      <c r="B2182" s="1">
        <v>43129</v>
      </c>
      <c r="C2182" t="s">
        <v>7618</v>
      </c>
      <c r="D2182" t="s">
        <v>1104</v>
      </c>
      <c r="E2182" t="s">
        <v>7619</v>
      </c>
      <c r="F2182" s="1">
        <v>43122</v>
      </c>
      <c r="G2182">
        <v>1</v>
      </c>
      <c r="H2182">
        <v>543596</v>
      </c>
      <c r="I2182">
        <v>2488</v>
      </c>
      <c r="J2182">
        <v>2895</v>
      </c>
      <c r="K2182">
        <v>1836</v>
      </c>
      <c r="L2182" t="b">
        <v>0</v>
      </c>
      <c r="M2182" t="b">
        <v>0</v>
      </c>
      <c r="N2182" t="b">
        <v>0</v>
      </c>
      <c r="O2182">
        <v>7</v>
      </c>
      <c r="P2182">
        <v>3</v>
      </c>
      <c r="Q2182" s="2">
        <v>0</v>
      </c>
      <c r="R2182" s="2">
        <v>-0.01</v>
      </c>
      <c r="S2182" s="2">
        <v>0</v>
      </c>
      <c r="T2182">
        <f t="shared" si="136"/>
        <v>0.4</v>
      </c>
      <c r="U2182">
        <f t="shared" si="137"/>
        <v>1.6000000000000003</v>
      </c>
      <c r="V2182">
        <f t="shared" si="138"/>
        <v>0.12179799999999999</v>
      </c>
      <c r="W2182">
        <f t="shared" si="139"/>
        <v>0.60262930000000003</v>
      </c>
    </row>
    <row r="2183" spans="1:23" x14ac:dyDescent="0.25">
      <c r="A2183" t="s">
        <v>7620</v>
      </c>
      <c r="B2183" s="1">
        <v>43054</v>
      </c>
      <c r="C2183" t="s">
        <v>7621</v>
      </c>
      <c r="D2183" t="s">
        <v>5742</v>
      </c>
      <c r="E2183" t="s">
        <v>7622</v>
      </c>
      <c r="F2183" s="1">
        <v>43048</v>
      </c>
      <c r="G2183">
        <v>1</v>
      </c>
      <c r="H2183">
        <v>2185367</v>
      </c>
      <c r="I2183">
        <v>96850</v>
      </c>
      <c r="J2183">
        <v>1130</v>
      </c>
      <c r="K2183">
        <v>8216</v>
      </c>
      <c r="L2183" t="b">
        <v>0</v>
      </c>
      <c r="M2183" t="b">
        <v>0</v>
      </c>
      <c r="N2183" t="b">
        <v>0</v>
      </c>
      <c r="O2183">
        <v>6</v>
      </c>
      <c r="P2183">
        <v>2</v>
      </c>
      <c r="Q2183" s="2">
        <v>0.04</v>
      </c>
      <c r="R2183" s="2">
        <v>0</v>
      </c>
      <c r="S2183" s="2">
        <v>0</v>
      </c>
      <c r="T2183">
        <f t="shared" si="136"/>
        <v>0.4</v>
      </c>
      <c r="U2183">
        <f t="shared" si="137"/>
        <v>0.8</v>
      </c>
      <c r="V2183">
        <f t="shared" si="138"/>
        <v>1.4926835000000001</v>
      </c>
      <c r="W2183">
        <f t="shared" si="139"/>
        <v>0.88243922499999994</v>
      </c>
    </row>
    <row r="2184" spans="1:23" x14ac:dyDescent="0.25">
      <c r="A2184" t="s">
        <v>7623</v>
      </c>
      <c r="B2184" s="1">
        <v>43225</v>
      </c>
      <c r="C2184" t="s">
        <v>7624</v>
      </c>
      <c r="D2184" t="s">
        <v>7625</v>
      </c>
      <c r="E2184" t="s">
        <v>7626</v>
      </c>
      <c r="F2184" s="1">
        <v>43209</v>
      </c>
      <c r="G2184">
        <v>1</v>
      </c>
      <c r="H2184">
        <v>200610</v>
      </c>
      <c r="I2184">
        <v>3948</v>
      </c>
      <c r="J2184">
        <v>471</v>
      </c>
      <c r="K2184">
        <v>1369</v>
      </c>
      <c r="L2184" t="b">
        <v>0</v>
      </c>
      <c r="M2184" t="b">
        <v>0</v>
      </c>
      <c r="N2184" t="b">
        <v>0</v>
      </c>
      <c r="O2184">
        <v>16</v>
      </c>
      <c r="P2184">
        <v>14</v>
      </c>
      <c r="Q2184" s="2">
        <v>0.02</v>
      </c>
      <c r="R2184" s="2">
        <v>0</v>
      </c>
      <c r="S2184" s="2">
        <v>0.01</v>
      </c>
      <c r="T2184">
        <f t="shared" si="136"/>
        <v>0.4</v>
      </c>
      <c r="U2184">
        <f t="shared" si="137"/>
        <v>10.8</v>
      </c>
      <c r="V2184">
        <f t="shared" si="138"/>
        <v>0.55030500000000004</v>
      </c>
      <c r="W2184">
        <f t="shared" si="139"/>
        <v>3.0526067500000003</v>
      </c>
    </row>
    <row r="2185" spans="1:23" x14ac:dyDescent="0.25">
      <c r="A2185" t="s">
        <v>7627</v>
      </c>
      <c r="B2185" s="1">
        <v>43067</v>
      </c>
      <c r="C2185" t="s">
        <v>7628</v>
      </c>
      <c r="D2185" t="s">
        <v>7629</v>
      </c>
      <c r="E2185" t="s">
        <v>7630</v>
      </c>
      <c r="F2185" s="1">
        <v>43059</v>
      </c>
      <c r="G2185">
        <v>1</v>
      </c>
      <c r="H2185">
        <v>1248469</v>
      </c>
      <c r="I2185">
        <v>9536</v>
      </c>
      <c r="J2185">
        <v>397</v>
      </c>
      <c r="K2185">
        <v>2319</v>
      </c>
      <c r="L2185" t="b">
        <v>0</v>
      </c>
      <c r="M2185" t="b">
        <v>0</v>
      </c>
      <c r="N2185" t="b">
        <v>0</v>
      </c>
      <c r="O2185">
        <v>8</v>
      </c>
      <c r="P2185">
        <v>7</v>
      </c>
      <c r="Q2185" s="2">
        <v>0.01</v>
      </c>
      <c r="R2185" s="2">
        <v>0</v>
      </c>
      <c r="S2185" s="2">
        <v>0</v>
      </c>
      <c r="T2185">
        <f t="shared" si="136"/>
        <v>0.4</v>
      </c>
      <c r="U2185">
        <f t="shared" si="137"/>
        <v>5.4</v>
      </c>
      <c r="V2185">
        <f t="shared" si="138"/>
        <v>0.7242345</v>
      </c>
      <c r="W2185">
        <f t="shared" si="139"/>
        <v>1.7634820750000002</v>
      </c>
    </row>
    <row r="2186" spans="1:23" x14ac:dyDescent="0.25">
      <c r="A2186" t="s">
        <v>7631</v>
      </c>
      <c r="B2186" s="1">
        <v>43182</v>
      </c>
      <c r="C2186" t="s">
        <v>7632</v>
      </c>
      <c r="D2186" t="s">
        <v>254</v>
      </c>
      <c r="E2186" t="s">
        <v>7633</v>
      </c>
      <c r="F2186" s="1">
        <v>43168</v>
      </c>
      <c r="G2186">
        <v>1</v>
      </c>
      <c r="H2186">
        <v>4029646</v>
      </c>
      <c r="I2186">
        <v>188935</v>
      </c>
      <c r="J2186">
        <v>4831</v>
      </c>
      <c r="K2186">
        <v>10561</v>
      </c>
      <c r="L2186" t="b">
        <v>0</v>
      </c>
      <c r="M2186" t="b">
        <v>0</v>
      </c>
      <c r="N2186" t="b">
        <v>0</v>
      </c>
      <c r="O2186">
        <v>14</v>
      </c>
      <c r="P2186">
        <v>14</v>
      </c>
      <c r="Q2186" s="2">
        <v>0.05</v>
      </c>
      <c r="R2186" s="2">
        <v>0</v>
      </c>
      <c r="S2186" s="2">
        <v>0</v>
      </c>
      <c r="T2186">
        <f t="shared" si="136"/>
        <v>0.4</v>
      </c>
      <c r="U2186">
        <f t="shared" si="137"/>
        <v>11.200000000000001</v>
      </c>
      <c r="V2186">
        <f t="shared" si="138"/>
        <v>2.5148229999999998</v>
      </c>
      <c r="W2186">
        <f t="shared" si="139"/>
        <v>3.8401880500000001</v>
      </c>
    </row>
    <row r="2187" spans="1:23" x14ac:dyDescent="0.25">
      <c r="A2187" t="s">
        <v>7634</v>
      </c>
      <c r="B2187" s="1">
        <v>43122</v>
      </c>
      <c r="C2187" t="s">
        <v>7635</v>
      </c>
      <c r="D2187" t="s">
        <v>7636</v>
      </c>
      <c r="E2187" t="s">
        <v>7637</v>
      </c>
      <c r="F2187" s="1">
        <v>43116</v>
      </c>
      <c r="G2187">
        <v>1</v>
      </c>
      <c r="H2187">
        <v>43171</v>
      </c>
      <c r="I2187">
        <v>2776</v>
      </c>
      <c r="J2187">
        <v>19</v>
      </c>
      <c r="K2187">
        <v>238</v>
      </c>
      <c r="L2187" t="b">
        <v>0</v>
      </c>
      <c r="M2187" t="b">
        <v>0</v>
      </c>
      <c r="N2187" t="b">
        <v>0</v>
      </c>
      <c r="O2187">
        <v>6</v>
      </c>
      <c r="P2187">
        <v>5</v>
      </c>
      <c r="Q2187" s="2">
        <v>0.06</v>
      </c>
      <c r="R2187" s="2">
        <v>0</v>
      </c>
      <c r="S2187" s="2">
        <v>0.01</v>
      </c>
      <c r="T2187">
        <f t="shared" si="136"/>
        <v>0.4</v>
      </c>
      <c r="U2187">
        <f t="shared" si="137"/>
        <v>3.8</v>
      </c>
      <c r="V2187">
        <f t="shared" si="138"/>
        <v>0.87158550000000001</v>
      </c>
      <c r="W2187">
        <f t="shared" si="139"/>
        <v>1.4150549249999997</v>
      </c>
    </row>
    <row r="2188" spans="1:23" x14ac:dyDescent="0.25">
      <c r="A2188" t="s">
        <v>20759</v>
      </c>
      <c r="B2188" s="1">
        <v>43264</v>
      </c>
      <c r="C2188" t="s">
        <v>20760</v>
      </c>
      <c r="D2188" t="s">
        <v>840</v>
      </c>
      <c r="E2188" t="s">
        <v>20761</v>
      </c>
      <c r="F2188" s="1">
        <v>43264</v>
      </c>
      <c r="G2188">
        <v>1</v>
      </c>
      <c r="H2188">
        <v>3238183</v>
      </c>
      <c r="I2188">
        <v>61841</v>
      </c>
      <c r="J2188">
        <v>3708</v>
      </c>
      <c r="K2188">
        <v>0</v>
      </c>
      <c r="L2188" t="b">
        <v>1</v>
      </c>
      <c r="M2188" t="b">
        <v>0</v>
      </c>
      <c r="N2188" t="b">
        <v>0</v>
      </c>
      <c r="O2188">
        <v>0</v>
      </c>
      <c r="P2188">
        <v>1</v>
      </c>
      <c r="Q2188" s="2">
        <v>0.02</v>
      </c>
      <c r="R2188" s="2">
        <v>0</v>
      </c>
      <c r="S2188" s="2">
        <v>0</v>
      </c>
      <c r="T2188">
        <f t="shared" si="136"/>
        <v>0.4</v>
      </c>
      <c r="U2188">
        <f t="shared" si="137"/>
        <v>1</v>
      </c>
      <c r="V2188">
        <f t="shared" si="138"/>
        <v>1.8190914999999999</v>
      </c>
      <c r="W2188">
        <f t="shared" si="139"/>
        <v>1.046682025</v>
      </c>
    </row>
    <row r="2189" spans="1:23" x14ac:dyDescent="0.25">
      <c r="A2189" t="s">
        <v>7638</v>
      </c>
      <c r="B2189" s="1">
        <v>43054</v>
      </c>
      <c r="C2189" t="s">
        <v>7639</v>
      </c>
      <c r="D2189" t="s">
        <v>7640</v>
      </c>
      <c r="E2189" t="s">
        <v>7641</v>
      </c>
      <c r="F2189" s="1">
        <v>43048</v>
      </c>
      <c r="G2189">
        <v>1</v>
      </c>
      <c r="H2189">
        <v>1185773</v>
      </c>
      <c r="I2189">
        <v>45513</v>
      </c>
      <c r="J2189">
        <v>1378</v>
      </c>
      <c r="K2189">
        <v>4794</v>
      </c>
      <c r="L2189" t="b">
        <v>0</v>
      </c>
      <c r="M2189" t="b">
        <v>0</v>
      </c>
      <c r="N2189" t="b">
        <v>0</v>
      </c>
      <c r="O2189">
        <v>6</v>
      </c>
      <c r="P2189">
        <v>2</v>
      </c>
      <c r="Q2189" s="2">
        <v>0.04</v>
      </c>
      <c r="R2189" s="2">
        <v>0</v>
      </c>
      <c r="S2189" s="2">
        <v>0</v>
      </c>
      <c r="T2189">
        <f t="shared" si="136"/>
        <v>0.4</v>
      </c>
      <c r="U2189">
        <f t="shared" si="137"/>
        <v>0.8</v>
      </c>
      <c r="V2189">
        <f t="shared" si="138"/>
        <v>0.99288650000000001</v>
      </c>
      <c r="W2189">
        <f t="shared" si="139"/>
        <v>0.70751027499999997</v>
      </c>
    </row>
    <row r="2190" spans="1:23" x14ac:dyDescent="0.25">
      <c r="A2190" t="s">
        <v>7642</v>
      </c>
      <c r="B2190" s="1">
        <v>43157</v>
      </c>
      <c r="C2190" t="s">
        <v>7643</v>
      </c>
      <c r="D2190" t="s">
        <v>7644</v>
      </c>
      <c r="E2190" t="s">
        <v>7645</v>
      </c>
      <c r="F2190" s="1">
        <v>43148</v>
      </c>
      <c r="G2190">
        <v>1</v>
      </c>
      <c r="H2190">
        <v>263464</v>
      </c>
      <c r="I2190">
        <v>1090</v>
      </c>
      <c r="J2190">
        <v>3158</v>
      </c>
      <c r="K2190">
        <v>992</v>
      </c>
      <c r="L2190" t="b">
        <v>0</v>
      </c>
      <c r="M2190" t="b">
        <v>0</v>
      </c>
      <c r="N2190" t="b">
        <v>0</v>
      </c>
      <c r="O2190">
        <v>9</v>
      </c>
      <c r="P2190">
        <v>9</v>
      </c>
      <c r="Q2190" s="2">
        <v>0</v>
      </c>
      <c r="R2190" s="2">
        <v>-0.01</v>
      </c>
      <c r="S2190" s="2">
        <v>0</v>
      </c>
      <c r="T2190">
        <f t="shared" si="136"/>
        <v>0.4</v>
      </c>
      <c r="U2190">
        <f t="shared" si="137"/>
        <v>7.2</v>
      </c>
      <c r="V2190">
        <f t="shared" si="138"/>
        <v>-1.8268000000000006E-2</v>
      </c>
      <c r="W2190">
        <f t="shared" si="139"/>
        <v>1.9536062000000001</v>
      </c>
    </row>
    <row r="2191" spans="1:23" x14ac:dyDescent="0.25">
      <c r="A2191" t="s">
        <v>7646</v>
      </c>
      <c r="B2191" s="1">
        <v>43057</v>
      </c>
      <c r="C2191" t="s">
        <v>7647</v>
      </c>
      <c r="D2191" t="s">
        <v>274</v>
      </c>
      <c r="E2191" t="s">
        <v>7648</v>
      </c>
      <c r="F2191" s="1">
        <v>43052</v>
      </c>
      <c r="G2191">
        <v>1</v>
      </c>
      <c r="H2191">
        <v>188957</v>
      </c>
      <c r="I2191">
        <v>7394</v>
      </c>
      <c r="J2191">
        <v>75</v>
      </c>
      <c r="K2191">
        <v>680</v>
      </c>
      <c r="L2191" t="b">
        <v>0</v>
      </c>
      <c r="M2191" t="b">
        <v>0</v>
      </c>
      <c r="N2191" t="b">
        <v>0</v>
      </c>
      <c r="O2191">
        <v>5</v>
      </c>
      <c r="P2191">
        <v>5</v>
      </c>
      <c r="Q2191" s="2">
        <v>0.04</v>
      </c>
      <c r="R2191" s="2">
        <v>0</v>
      </c>
      <c r="S2191" s="2">
        <v>0</v>
      </c>
      <c r="T2191">
        <f t="shared" si="136"/>
        <v>0.4</v>
      </c>
      <c r="U2191">
        <f t="shared" si="137"/>
        <v>4</v>
      </c>
      <c r="V2191">
        <f t="shared" si="138"/>
        <v>0.49447850000000004</v>
      </c>
      <c r="W2191">
        <f t="shared" si="139"/>
        <v>1.3330674750000002</v>
      </c>
    </row>
    <row r="2192" spans="1:23" x14ac:dyDescent="0.25">
      <c r="A2192" t="s">
        <v>7649</v>
      </c>
      <c r="B2192" s="1">
        <v>43083</v>
      </c>
      <c r="C2192" t="s">
        <v>7650</v>
      </c>
      <c r="D2192" t="s">
        <v>6117</v>
      </c>
      <c r="E2192" t="s">
        <v>7651</v>
      </c>
      <c r="F2192" s="1">
        <v>43077</v>
      </c>
      <c r="G2192">
        <v>1</v>
      </c>
      <c r="H2192">
        <v>1838042</v>
      </c>
      <c r="I2192">
        <v>89113</v>
      </c>
      <c r="J2192">
        <v>1759</v>
      </c>
      <c r="K2192">
        <v>4315</v>
      </c>
      <c r="L2192" t="b">
        <v>0</v>
      </c>
      <c r="M2192" t="b">
        <v>0</v>
      </c>
      <c r="N2192" t="b">
        <v>0</v>
      </c>
      <c r="O2192">
        <v>6</v>
      </c>
      <c r="P2192">
        <v>6</v>
      </c>
      <c r="Q2192" s="2">
        <v>0.05</v>
      </c>
      <c r="R2192" s="2">
        <v>0</v>
      </c>
      <c r="S2192" s="2">
        <v>0</v>
      </c>
      <c r="T2192">
        <f t="shared" si="136"/>
        <v>0.4</v>
      </c>
      <c r="U2192">
        <f t="shared" si="137"/>
        <v>4.8000000000000007</v>
      </c>
      <c r="V2192">
        <f t="shared" si="138"/>
        <v>1.4190210000000001</v>
      </c>
      <c r="W2192">
        <f t="shared" si="139"/>
        <v>1.8566573500000003</v>
      </c>
    </row>
    <row r="2193" spans="1:23" x14ac:dyDescent="0.25">
      <c r="A2193" t="s">
        <v>7652</v>
      </c>
      <c r="B2193" s="1">
        <v>43180</v>
      </c>
      <c r="C2193" t="s">
        <v>7653</v>
      </c>
      <c r="D2193" t="s">
        <v>7654</v>
      </c>
      <c r="E2193" t="s">
        <v>7655</v>
      </c>
      <c r="F2193" s="1">
        <v>43166</v>
      </c>
      <c r="G2193">
        <v>1</v>
      </c>
      <c r="H2193">
        <v>1895867</v>
      </c>
      <c r="I2193">
        <v>73579</v>
      </c>
      <c r="J2193">
        <v>2400</v>
      </c>
      <c r="K2193">
        <v>5016</v>
      </c>
      <c r="L2193" t="b">
        <v>0</v>
      </c>
      <c r="M2193" t="b">
        <v>0</v>
      </c>
      <c r="N2193" t="b">
        <v>0</v>
      </c>
      <c r="O2193">
        <v>14</v>
      </c>
      <c r="P2193">
        <v>14</v>
      </c>
      <c r="Q2193" s="2">
        <v>0.04</v>
      </c>
      <c r="R2193" s="2">
        <v>0</v>
      </c>
      <c r="S2193" s="2">
        <v>0</v>
      </c>
      <c r="T2193">
        <f t="shared" si="136"/>
        <v>0.4</v>
      </c>
      <c r="U2193">
        <f t="shared" si="137"/>
        <v>11.200000000000001</v>
      </c>
      <c r="V2193">
        <f t="shared" si="138"/>
        <v>1.3479334999999999</v>
      </c>
      <c r="W2193">
        <f t="shared" si="139"/>
        <v>3.4317767250000002</v>
      </c>
    </row>
    <row r="2194" spans="1:23" x14ac:dyDescent="0.25">
      <c r="A2194" t="s">
        <v>7656</v>
      </c>
      <c r="B2194" s="1">
        <v>43060</v>
      </c>
      <c r="C2194" t="s">
        <v>7657</v>
      </c>
      <c r="D2194" t="s">
        <v>7658</v>
      </c>
      <c r="E2194" t="s">
        <v>7659</v>
      </c>
      <c r="F2194" s="1">
        <v>43055</v>
      </c>
      <c r="G2194">
        <v>1</v>
      </c>
      <c r="H2194">
        <v>6553</v>
      </c>
      <c r="I2194">
        <v>477</v>
      </c>
      <c r="J2194">
        <v>2</v>
      </c>
      <c r="K2194">
        <v>32</v>
      </c>
      <c r="L2194" t="b">
        <v>0</v>
      </c>
      <c r="M2194" t="b">
        <v>0</v>
      </c>
      <c r="N2194" t="b">
        <v>0</v>
      </c>
      <c r="O2194">
        <v>5</v>
      </c>
      <c r="P2194">
        <v>3</v>
      </c>
      <c r="Q2194" s="2">
        <v>7.0000000000000007E-2</v>
      </c>
      <c r="R2194" s="2">
        <v>0</v>
      </c>
      <c r="S2194" s="2">
        <v>0</v>
      </c>
      <c r="T2194">
        <f t="shared" si="136"/>
        <v>0.4</v>
      </c>
      <c r="U2194">
        <f t="shared" si="137"/>
        <v>2.0000000000000004</v>
      </c>
      <c r="V2194">
        <f t="shared" si="138"/>
        <v>0.70327650000000008</v>
      </c>
      <c r="W2194">
        <f t="shared" si="139"/>
        <v>0.90614677500000018</v>
      </c>
    </row>
    <row r="2195" spans="1:23" x14ac:dyDescent="0.25">
      <c r="A2195" t="s">
        <v>7660</v>
      </c>
      <c r="B2195" s="1">
        <v>43243</v>
      </c>
      <c r="C2195" t="s">
        <v>7661</v>
      </c>
      <c r="D2195" t="s">
        <v>7662</v>
      </c>
      <c r="E2195" t="s">
        <v>7663</v>
      </c>
      <c r="F2195" s="1">
        <v>43221</v>
      </c>
      <c r="G2195">
        <v>1</v>
      </c>
      <c r="H2195">
        <v>4043273</v>
      </c>
      <c r="I2195">
        <v>87106</v>
      </c>
      <c r="J2195">
        <v>2947</v>
      </c>
      <c r="K2195">
        <v>13848</v>
      </c>
      <c r="L2195" t="b">
        <v>0</v>
      </c>
      <c r="M2195" t="b">
        <v>0</v>
      </c>
      <c r="N2195" t="b">
        <v>0</v>
      </c>
      <c r="O2195">
        <v>22</v>
      </c>
      <c r="P2195">
        <v>20</v>
      </c>
      <c r="Q2195" s="2">
        <v>0.02</v>
      </c>
      <c r="R2195" s="2">
        <v>0</v>
      </c>
      <c r="S2195" s="2">
        <v>0</v>
      </c>
      <c r="T2195">
        <f t="shared" si="136"/>
        <v>0.4</v>
      </c>
      <c r="U2195">
        <f t="shared" si="137"/>
        <v>15.6</v>
      </c>
      <c r="V2195">
        <f t="shared" si="138"/>
        <v>2.2216365000000002</v>
      </c>
      <c r="W2195">
        <f t="shared" si="139"/>
        <v>4.8375727749999999</v>
      </c>
    </row>
    <row r="2196" spans="1:23" x14ac:dyDescent="0.25">
      <c r="A2196" t="s">
        <v>7664</v>
      </c>
      <c r="B2196" s="1">
        <v>43067</v>
      </c>
      <c r="C2196" t="s">
        <v>7665</v>
      </c>
      <c r="D2196" t="s">
        <v>7666</v>
      </c>
      <c r="E2196" t="s">
        <v>7667</v>
      </c>
      <c r="F2196" s="1">
        <v>43060</v>
      </c>
      <c r="G2196">
        <v>1</v>
      </c>
      <c r="H2196">
        <v>90206</v>
      </c>
      <c r="I2196">
        <v>6419</v>
      </c>
      <c r="J2196">
        <v>34</v>
      </c>
      <c r="K2196">
        <v>443</v>
      </c>
      <c r="L2196" t="b">
        <v>0</v>
      </c>
      <c r="M2196" t="b">
        <v>0</v>
      </c>
      <c r="N2196" t="b">
        <v>0</v>
      </c>
      <c r="O2196">
        <v>7</v>
      </c>
      <c r="P2196">
        <v>1</v>
      </c>
      <c r="Q2196" s="2">
        <v>7.0000000000000007E-2</v>
      </c>
      <c r="R2196" s="2">
        <v>0</v>
      </c>
      <c r="S2196" s="2">
        <v>0</v>
      </c>
      <c r="T2196">
        <f t="shared" si="136"/>
        <v>0.4</v>
      </c>
      <c r="U2196">
        <f t="shared" si="137"/>
        <v>-0.40000000000000013</v>
      </c>
      <c r="V2196">
        <f t="shared" si="138"/>
        <v>0.74510300000000007</v>
      </c>
      <c r="W2196">
        <f t="shared" si="139"/>
        <v>0.32078604999999999</v>
      </c>
    </row>
    <row r="2197" spans="1:23" x14ac:dyDescent="0.25">
      <c r="A2197" t="s">
        <v>7668</v>
      </c>
      <c r="B2197" s="1">
        <v>43102</v>
      </c>
      <c r="C2197" t="s">
        <v>7669</v>
      </c>
      <c r="D2197" t="s">
        <v>166</v>
      </c>
      <c r="E2197" t="s">
        <v>7670</v>
      </c>
      <c r="F2197" s="1">
        <v>43100</v>
      </c>
      <c r="G2197">
        <v>1</v>
      </c>
      <c r="H2197">
        <v>100264</v>
      </c>
      <c r="I2197">
        <v>2040</v>
      </c>
      <c r="J2197">
        <v>237</v>
      </c>
      <c r="K2197">
        <v>452</v>
      </c>
      <c r="L2197" t="b">
        <v>0</v>
      </c>
      <c r="M2197" t="b">
        <v>0</v>
      </c>
      <c r="N2197" t="b">
        <v>0</v>
      </c>
      <c r="O2197">
        <v>2</v>
      </c>
      <c r="P2197">
        <v>1</v>
      </c>
      <c r="Q2197" s="2">
        <v>0.02</v>
      </c>
      <c r="R2197" s="2">
        <v>0</v>
      </c>
      <c r="S2197" s="2">
        <v>0</v>
      </c>
      <c r="T2197">
        <f t="shared" si="136"/>
        <v>0.4</v>
      </c>
      <c r="U2197">
        <f t="shared" si="137"/>
        <v>0.60000000000000009</v>
      </c>
      <c r="V2197">
        <f t="shared" si="138"/>
        <v>0.25013200000000002</v>
      </c>
      <c r="W2197">
        <f t="shared" si="139"/>
        <v>0.39754620000000007</v>
      </c>
    </row>
    <row r="2198" spans="1:23" x14ac:dyDescent="0.25">
      <c r="A2198" t="s">
        <v>7671</v>
      </c>
      <c r="B2198" s="1">
        <v>43100</v>
      </c>
      <c r="C2198" t="s">
        <v>7672</v>
      </c>
      <c r="D2198" t="s">
        <v>722</v>
      </c>
      <c r="E2198" t="s">
        <v>7673</v>
      </c>
      <c r="F2198" s="1">
        <v>43096</v>
      </c>
      <c r="G2198">
        <v>1</v>
      </c>
      <c r="H2198">
        <v>1044836</v>
      </c>
      <c r="I2198">
        <v>26856</v>
      </c>
      <c r="J2198">
        <v>1230</v>
      </c>
      <c r="K2198">
        <v>1743</v>
      </c>
      <c r="L2198" t="b">
        <v>0</v>
      </c>
      <c r="M2198" t="b">
        <v>0</v>
      </c>
      <c r="N2198" t="b">
        <v>0</v>
      </c>
      <c r="O2198">
        <v>4</v>
      </c>
      <c r="P2198">
        <v>3</v>
      </c>
      <c r="Q2198" s="2">
        <v>0.03</v>
      </c>
      <c r="R2198" s="2">
        <v>0</v>
      </c>
      <c r="S2198" s="2">
        <v>0</v>
      </c>
      <c r="T2198">
        <f t="shared" si="136"/>
        <v>0.4</v>
      </c>
      <c r="U2198">
        <f t="shared" si="137"/>
        <v>2.2000000000000002</v>
      </c>
      <c r="V2198">
        <f t="shared" si="138"/>
        <v>0.82241799999999987</v>
      </c>
      <c r="W2198">
        <f t="shared" si="139"/>
        <v>0.99784629999999996</v>
      </c>
    </row>
    <row r="2199" spans="1:23" x14ac:dyDescent="0.25">
      <c r="A2199" t="s">
        <v>7674</v>
      </c>
      <c r="B2199" s="1">
        <v>43067</v>
      </c>
      <c r="C2199" t="s">
        <v>7675</v>
      </c>
      <c r="D2199" t="s">
        <v>7676</v>
      </c>
      <c r="E2199" t="s">
        <v>7677</v>
      </c>
      <c r="F2199" s="1">
        <v>43059</v>
      </c>
      <c r="G2199">
        <v>1</v>
      </c>
      <c r="H2199">
        <v>1251416</v>
      </c>
      <c r="I2199">
        <v>10836</v>
      </c>
      <c r="J2199">
        <v>568</v>
      </c>
      <c r="K2199">
        <v>757</v>
      </c>
      <c r="L2199" t="b">
        <v>0</v>
      </c>
      <c r="M2199" t="b">
        <v>0</v>
      </c>
      <c r="N2199" t="b">
        <v>0</v>
      </c>
      <c r="O2199">
        <v>8</v>
      </c>
      <c r="P2199">
        <v>8</v>
      </c>
      <c r="Q2199" s="2">
        <v>0.01</v>
      </c>
      <c r="R2199" s="2">
        <v>0</v>
      </c>
      <c r="S2199" s="2">
        <v>0</v>
      </c>
      <c r="T2199">
        <f t="shared" si="136"/>
        <v>0.4</v>
      </c>
      <c r="U2199">
        <f t="shared" si="137"/>
        <v>6.4</v>
      </c>
      <c r="V2199">
        <f t="shared" si="138"/>
        <v>0.72570799999999991</v>
      </c>
      <c r="W2199">
        <f t="shared" si="139"/>
        <v>2.0139978000000003</v>
      </c>
    </row>
    <row r="2200" spans="1:23" x14ac:dyDescent="0.25">
      <c r="A2200" t="s">
        <v>7678</v>
      </c>
      <c r="B2200" s="1">
        <v>43059</v>
      </c>
      <c r="C2200" t="s">
        <v>7679</v>
      </c>
      <c r="D2200" t="s">
        <v>7680</v>
      </c>
      <c r="E2200" t="s">
        <v>7681</v>
      </c>
      <c r="F2200" s="1">
        <v>43053</v>
      </c>
      <c r="G2200">
        <v>1</v>
      </c>
      <c r="H2200">
        <v>48037</v>
      </c>
      <c r="I2200">
        <v>2167</v>
      </c>
      <c r="J2200">
        <v>44</v>
      </c>
      <c r="K2200">
        <v>401</v>
      </c>
      <c r="L2200" t="b">
        <v>0</v>
      </c>
      <c r="M2200" t="b">
        <v>0</v>
      </c>
      <c r="N2200" t="b">
        <v>0</v>
      </c>
      <c r="O2200">
        <v>6</v>
      </c>
      <c r="P2200">
        <v>5</v>
      </c>
      <c r="Q2200" s="2">
        <v>0.05</v>
      </c>
      <c r="R2200" s="2">
        <v>0</v>
      </c>
      <c r="S2200" s="2">
        <v>0.01</v>
      </c>
      <c r="T2200">
        <f t="shared" si="136"/>
        <v>0.4</v>
      </c>
      <c r="U2200">
        <f t="shared" si="137"/>
        <v>3.8</v>
      </c>
      <c r="V2200">
        <f t="shared" si="138"/>
        <v>0.77401850000000016</v>
      </c>
      <c r="W2200">
        <f t="shared" si="139"/>
        <v>1.380906475</v>
      </c>
    </row>
    <row r="2201" spans="1:23" x14ac:dyDescent="0.25">
      <c r="A2201" t="s">
        <v>7682</v>
      </c>
      <c r="B2201" s="1">
        <v>43102</v>
      </c>
      <c r="C2201" t="s">
        <v>7683</v>
      </c>
      <c r="D2201" t="s">
        <v>888</v>
      </c>
      <c r="E2201" t="s">
        <v>7684</v>
      </c>
      <c r="F2201" s="1">
        <v>43089</v>
      </c>
      <c r="G2201">
        <v>1</v>
      </c>
      <c r="H2201">
        <v>1370158</v>
      </c>
      <c r="I2201">
        <v>33462</v>
      </c>
      <c r="J2201">
        <v>934</v>
      </c>
      <c r="K2201">
        <v>1946</v>
      </c>
      <c r="L2201" t="b">
        <v>0</v>
      </c>
      <c r="M2201" t="b">
        <v>0</v>
      </c>
      <c r="N2201" t="b">
        <v>0</v>
      </c>
      <c r="O2201">
        <v>13</v>
      </c>
      <c r="P2201">
        <v>13</v>
      </c>
      <c r="Q2201" s="2">
        <v>0.02</v>
      </c>
      <c r="R2201" s="2">
        <v>0</v>
      </c>
      <c r="S2201" s="2">
        <v>0</v>
      </c>
      <c r="T2201">
        <f t="shared" si="136"/>
        <v>0.4</v>
      </c>
      <c r="U2201">
        <f t="shared" si="137"/>
        <v>10.4</v>
      </c>
      <c r="V2201">
        <f t="shared" si="138"/>
        <v>0.88507899999999995</v>
      </c>
      <c r="W2201">
        <f t="shared" si="139"/>
        <v>3.0697776500000002</v>
      </c>
    </row>
    <row r="2202" spans="1:23" x14ac:dyDescent="0.25">
      <c r="A2202" t="s">
        <v>7685</v>
      </c>
      <c r="B2202" s="1">
        <v>43242</v>
      </c>
      <c r="C2202" t="s">
        <v>7686</v>
      </c>
      <c r="D2202" t="s">
        <v>535</v>
      </c>
      <c r="E2202" t="s">
        <v>7687</v>
      </c>
      <c r="F2202" s="1">
        <v>43227</v>
      </c>
      <c r="G2202">
        <v>1</v>
      </c>
      <c r="H2202">
        <v>18040000</v>
      </c>
      <c r="I2202">
        <v>484833</v>
      </c>
      <c r="J2202">
        <v>22933</v>
      </c>
      <c r="K2202">
        <v>32509</v>
      </c>
      <c r="L2202" t="b">
        <v>0</v>
      </c>
      <c r="M2202" t="b">
        <v>0</v>
      </c>
      <c r="N2202" t="b">
        <v>0</v>
      </c>
      <c r="O2202">
        <v>15</v>
      </c>
      <c r="P2202">
        <v>14</v>
      </c>
      <c r="Q2202" s="2">
        <v>0.03</v>
      </c>
      <c r="R2202" s="2">
        <v>0</v>
      </c>
      <c r="S2202" s="2">
        <v>0</v>
      </c>
      <c r="T2202">
        <f t="shared" si="136"/>
        <v>0.4</v>
      </c>
      <c r="U2202">
        <f t="shared" si="137"/>
        <v>11.000000000000002</v>
      </c>
      <c r="V2202">
        <f t="shared" si="138"/>
        <v>9.32</v>
      </c>
      <c r="W2202">
        <f t="shared" si="139"/>
        <v>6.1720000000000006</v>
      </c>
    </row>
    <row r="2203" spans="1:23" x14ac:dyDescent="0.25">
      <c r="A2203" t="s">
        <v>7688</v>
      </c>
      <c r="B2203" s="1">
        <v>43083</v>
      </c>
      <c r="C2203" t="s">
        <v>7689</v>
      </c>
      <c r="D2203" t="s">
        <v>2668</v>
      </c>
      <c r="E2203" t="s">
        <v>7690</v>
      </c>
      <c r="F2203" s="1">
        <v>43076</v>
      </c>
      <c r="G2203">
        <v>1</v>
      </c>
      <c r="H2203">
        <v>1881309</v>
      </c>
      <c r="I2203">
        <v>95216</v>
      </c>
      <c r="J2203">
        <v>3533</v>
      </c>
      <c r="K2203">
        <v>7689</v>
      </c>
      <c r="L2203" t="b">
        <v>0</v>
      </c>
      <c r="M2203" t="b">
        <v>0</v>
      </c>
      <c r="N2203" t="b">
        <v>0</v>
      </c>
      <c r="O2203">
        <v>7</v>
      </c>
      <c r="P2203">
        <v>1</v>
      </c>
      <c r="Q2203" s="2">
        <v>0.05</v>
      </c>
      <c r="R2203" s="2">
        <v>0</v>
      </c>
      <c r="S2203" s="2">
        <v>0</v>
      </c>
      <c r="T2203">
        <f t="shared" si="136"/>
        <v>0.4</v>
      </c>
      <c r="U2203">
        <f t="shared" si="137"/>
        <v>-0.40000000000000013</v>
      </c>
      <c r="V2203">
        <f t="shared" si="138"/>
        <v>1.4406544999999999</v>
      </c>
      <c r="W2203">
        <f t="shared" si="139"/>
        <v>0.56422907499999986</v>
      </c>
    </row>
    <row r="2204" spans="1:23" x14ac:dyDescent="0.25">
      <c r="A2204" t="s">
        <v>7691</v>
      </c>
      <c r="B2204" s="1">
        <v>43077</v>
      </c>
      <c r="C2204" t="s">
        <v>7692</v>
      </c>
      <c r="D2204" t="s">
        <v>7693</v>
      </c>
      <c r="E2204" t="s">
        <v>7694</v>
      </c>
      <c r="F2204" s="1">
        <v>43070</v>
      </c>
      <c r="G2204">
        <v>1</v>
      </c>
      <c r="H2204">
        <v>3337072</v>
      </c>
      <c r="I2204">
        <v>8744</v>
      </c>
      <c r="J2204">
        <v>561</v>
      </c>
      <c r="K2204">
        <v>991</v>
      </c>
      <c r="L2204" t="b">
        <v>0</v>
      </c>
      <c r="M2204" t="b">
        <v>0</v>
      </c>
      <c r="N2204" t="b">
        <v>0</v>
      </c>
      <c r="O2204">
        <v>7</v>
      </c>
      <c r="P2204">
        <v>7</v>
      </c>
      <c r="Q2204" s="2">
        <v>0</v>
      </c>
      <c r="R2204" s="2">
        <v>0</v>
      </c>
      <c r="S2204" s="2">
        <v>0</v>
      </c>
      <c r="T2204">
        <f t="shared" si="136"/>
        <v>0.4</v>
      </c>
      <c r="U2204">
        <f t="shared" si="137"/>
        <v>5.6000000000000005</v>
      </c>
      <c r="V2204">
        <f t="shared" si="138"/>
        <v>1.668536</v>
      </c>
      <c r="W2204">
        <f t="shared" si="139"/>
        <v>2.1439876</v>
      </c>
    </row>
    <row r="2205" spans="1:23" x14ac:dyDescent="0.25">
      <c r="A2205" t="s">
        <v>7695</v>
      </c>
      <c r="B2205" s="1">
        <v>43247</v>
      </c>
      <c r="C2205" t="s">
        <v>7696</v>
      </c>
      <c r="D2205" t="s">
        <v>3943</v>
      </c>
      <c r="E2205" t="s">
        <v>7697</v>
      </c>
      <c r="F2205" s="1">
        <v>43226</v>
      </c>
      <c r="G2205">
        <v>1</v>
      </c>
      <c r="H2205">
        <v>588502</v>
      </c>
      <c r="I2205">
        <v>19317</v>
      </c>
      <c r="J2205">
        <v>353</v>
      </c>
      <c r="K2205">
        <v>627</v>
      </c>
      <c r="L2205" t="b">
        <v>0</v>
      </c>
      <c r="M2205" t="b">
        <v>0</v>
      </c>
      <c r="N2205" t="b">
        <v>0</v>
      </c>
      <c r="O2205">
        <v>21</v>
      </c>
      <c r="P2205">
        <v>19</v>
      </c>
      <c r="Q2205" s="2">
        <v>0.03</v>
      </c>
      <c r="R2205" s="2">
        <v>0</v>
      </c>
      <c r="S2205" s="2">
        <v>0</v>
      </c>
      <c r="T2205">
        <f t="shared" si="136"/>
        <v>0.4</v>
      </c>
      <c r="U2205">
        <f t="shared" si="137"/>
        <v>14.8</v>
      </c>
      <c r="V2205">
        <f t="shared" si="138"/>
        <v>0.59425099999999997</v>
      </c>
      <c r="W2205">
        <f t="shared" si="139"/>
        <v>4.0679878500000006</v>
      </c>
    </row>
    <row r="2206" spans="1:23" x14ac:dyDescent="0.25">
      <c r="A2206" t="s">
        <v>7698</v>
      </c>
      <c r="B2206" s="1">
        <v>43104</v>
      </c>
      <c r="C2206" t="s">
        <v>7699</v>
      </c>
      <c r="D2206" t="s">
        <v>7700</v>
      </c>
      <c r="E2206" t="s">
        <v>7701</v>
      </c>
      <c r="F2206" s="1">
        <v>43092</v>
      </c>
      <c r="G2206">
        <v>1</v>
      </c>
      <c r="H2206">
        <v>1587062</v>
      </c>
      <c r="I2206">
        <v>13824</v>
      </c>
      <c r="J2206">
        <v>1057</v>
      </c>
      <c r="K2206">
        <v>3163</v>
      </c>
      <c r="L2206" t="b">
        <v>0</v>
      </c>
      <c r="M2206" t="b">
        <v>0</v>
      </c>
      <c r="N2206" t="b">
        <v>0</v>
      </c>
      <c r="O2206">
        <v>12</v>
      </c>
      <c r="P2206">
        <v>9</v>
      </c>
      <c r="Q2206" s="2">
        <v>0.01</v>
      </c>
      <c r="R2206" s="2">
        <v>0</v>
      </c>
      <c r="S2206" s="2">
        <v>0</v>
      </c>
      <c r="T2206">
        <f t="shared" si="136"/>
        <v>0.4</v>
      </c>
      <c r="U2206">
        <f t="shared" si="137"/>
        <v>6.6</v>
      </c>
      <c r="V2206">
        <f t="shared" si="138"/>
        <v>0.89353099999999996</v>
      </c>
      <c r="W2206">
        <f t="shared" si="139"/>
        <v>2.1227358500000002</v>
      </c>
    </row>
    <row r="2207" spans="1:23" x14ac:dyDescent="0.25">
      <c r="A2207" t="s">
        <v>7702</v>
      </c>
      <c r="B2207" s="1">
        <v>43187</v>
      </c>
      <c r="C2207" t="s">
        <v>7703</v>
      </c>
      <c r="D2207" t="s">
        <v>7704</v>
      </c>
      <c r="E2207" t="s">
        <v>7705</v>
      </c>
      <c r="F2207" s="1">
        <v>43175</v>
      </c>
      <c r="G2207">
        <v>1</v>
      </c>
      <c r="H2207">
        <v>473198</v>
      </c>
      <c r="I2207">
        <v>17159</v>
      </c>
      <c r="J2207">
        <v>147</v>
      </c>
      <c r="K2207">
        <v>3615</v>
      </c>
      <c r="L2207" t="b">
        <v>0</v>
      </c>
      <c r="M2207" t="b">
        <v>0</v>
      </c>
      <c r="N2207" t="b">
        <v>0</v>
      </c>
      <c r="O2207">
        <v>12</v>
      </c>
      <c r="P2207">
        <v>9</v>
      </c>
      <c r="Q2207" s="2">
        <v>0.04</v>
      </c>
      <c r="R2207" s="2">
        <v>0</v>
      </c>
      <c r="S2207" s="2">
        <v>0.01</v>
      </c>
      <c r="T2207">
        <f t="shared" si="136"/>
        <v>0.4</v>
      </c>
      <c r="U2207">
        <f t="shared" si="137"/>
        <v>6.6</v>
      </c>
      <c r="V2207">
        <f t="shared" si="138"/>
        <v>0.88659900000000003</v>
      </c>
      <c r="W2207">
        <f t="shared" si="139"/>
        <v>2.1203096500000003</v>
      </c>
    </row>
    <row r="2208" spans="1:23" x14ac:dyDescent="0.25">
      <c r="A2208" t="s">
        <v>7706</v>
      </c>
      <c r="B2208" s="1">
        <v>43152</v>
      </c>
      <c r="C2208" t="s">
        <v>7707</v>
      </c>
      <c r="D2208" t="s">
        <v>7708</v>
      </c>
      <c r="E2208" t="s">
        <v>7709</v>
      </c>
      <c r="F2208" s="1">
        <v>43144</v>
      </c>
      <c r="G2208">
        <v>1</v>
      </c>
      <c r="H2208">
        <v>66369</v>
      </c>
      <c r="I2208">
        <v>2520</v>
      </c>
      <c r="J2208">
        <v>588</v>
      </c>
      <c r="K2208">
        <v>564</v>
      </c>
      <c r="L2208" t="b">
        <v>0</v>
      </c>
      <c r="M2208" t="b">
        <v>0</v>
      </c>
      <c r="N2208" t="b">
        <v>0</v>
      </c>
      <c r="O2208">
        <v>8</v>
      </c>
      <c r="P2208">
        <v>2</v>
      </c>
      <c r="Q2208" s="2">
        <v>0.04</v>
      </c>
      <c r="R2208" s="2">
        <v>-0.01</v>
      </c>
      <c r="S2208" s="2">
        <v>0.01</v>
      </c>
      <c r="T2208">
        <f t="shared" si="136"/>
        <v>0.4</v>
      </c>
      <c r="U2208">
        <f t="shared" si="137"/>
        <v>0.39999999999999991</v>
      </c>
      <c r="V2208">
        <f t="shared" si="138"/>
        <v>0.53318450000000006</v>
      </c>
      <c r="W2208">
        <f t="shared" si="139"/>
        <v>0.44661457500000001</v>
      </c>
    </row>
    <row r="2209" spans="1:23" x14ac:dyDescent="0.25">
      <c r="A2209" t="s">
        <v>7710</v>
      </c>
      <c r="B2209" s="1">
        <v>43210</v>
      </c>
      <c r="C2209" t="s">
        <v>7711</v>
      </c>
      <c r="D2209" t="s">
        <v>5901</v>
      </c>
      <c r="E2209" t="s">
        <v>7712</v>
      </c>
      <c r="F2209" s="1">
        <v>43206</v>
      </c>
      <c r="G2209">
        <v>1</v>
      </c>
      <c r="H2209">
        <v>755522</v>
      </c>
      <c r="I2209">
        <v>36386</v>
      </c>
      <c r="J2209">
        <v>892</v>
      </c>
      <c r="K2209">
        <v>2735</v>
      </c>
      <c r="L2209" t="b">
        <v>0</v>
      </c>
      <c r="M2209" t="b">
        <v>0</v>
      </c>
      <c r="N2209" t="b">
        <v>0</v>
      </c>
      <c r="O2209">
        <v>4</v>
      </c>
      <c r="P2209">
        <v>4</v>
      </c>
      <c r="Q2209" s="2">
        <v>0.05</v>
      </c>
      <c r="R2209" s="2">
        <v>0</v>
      </c>
      <c r="S2209" s="2">
        <v>0</v>
      </c>
      <c r="T2209">
        <f t="shared" si="136"/>
        <v>0.4</v>
      </c>
      <c r="U2209">
        <f t="shared" si="137"/>
        <v>3.2</v>
      </c>
      <c r="V2209">
        <f t="shared" si="138"/>
        <v>0.87776100000000001</v>
      </c>
      <c r="W2209">
        <f t="shared" si="139"/>
        <v>1.26721635</v>
      </c>
    </row>
    <row r="2210" spans="1:23" x14ac:dyDescent="0.25">
      <c r="A2210" t="s">
        <v>7713</v>
      </c>
      <c r="B2210" s="1">
        <v>43102</v>
      </c>
      <c r="C2210" t="s">
        <v>7714</v>
      </c>
      <c r="D2210" t="s">
        <v>1429</v>
      </c>
      <c r="E2210" t="s">
        <v>7715</v>
      </c>
      <c r="F2210" s="1">
        <v>43092</v>
      </c>
      <c r="G2210">
        <v>1</v>
      </c>
      <c r="H2210">
        <v>889056</v>
      </c>
      <c r="I2210">
        <v>62089</v>
      </c>
      <c r="J2210">
        <v>1061</v>
      </c>
      <c r="K2210">
        <v>4391</v>
      </c>
      <c r="L2210" t="b">
        <v>0</v>
      </c>
      <c r="M2210" t="b">
        <v>0</v>
      </c>
      <c r="N2210" t="b">
        <v>0</v>
      </c>
      <c r="O2210">
        <v>10</v>
      </c>
      <c r="P2210">
        <v>10</v>
      </c>
      <c r="Q2210" s="2">
        <v>7.0000000000000007E-2</v>
      </c>
      <c r="R2210" s="2">
        <v>0</v>
      </c>
      <c r="S2210" s="2">
        <v>0</v>
      </c>
      <c r="T2210">
        <f t="shared" si="136"/>
        <v>0.4</v>
      </c>
      <c r="U2210">
        <f t="shared" si="137"/>
        <v>8</v>
      </c>
      <c r="V2210">
        <f t="shared" si="138"/>
        <v>1.144528</v>
      </c>
      <c r="W2210">
        <f t="shared" si="139"/>
        <v>2.5605848</v>
      </c>
    </row>
    <row r="2211" spans="1:23" x14ac:dyDescent="0.25">
      <c r="A2211" t="s">
        <v>7716</v>
      </c>
      <c r="B2211" s="1">
        <v>43183</v>
      </c>
      <c r="C2211" t="s">
        <v>7717</v>
      </c>
      <c r="D2211" t="s">
        <v>632</v>
      </c>
      <c r="E2211" t="s">
        <v>7718</v>
      </c>
      <c r="F2211" s="1">
        <v>43179</v>
      </c>
      <c r="G2211">
        <v>1</v>
      </c>
      <c r="H2211">
        <v>8718657</v>
      </c>
      <c r="I2211">
        <v>91398</v>
      </c>
      <c r="J2211">
        <v>18207</v>
      </c>
      <c r="K2211">
        <v>21050</v>
      </c>
      <c r="L2211" t="b">
        <v>0</v>
      </c>
      <c r="M2211" t="b">
        <v>0</v>
      </c>
      <c r="N2211" t="b">
        <v>0</v>
      </c>
      <c r="O2211">
        <v>4</v>
      </c>
      <c r="P2211">
        <v>4</v>
      </c>
      <c r="Q2211" s="2">
        <v>0.01</v>
      </c>
      <c r="R2211" s="2">
        <v>0</v>
      </c>
      <c r="S2211" s="2">
        <v>0</v>
      </c>
      <c r="T2211">
        <f t="shared" si="136"/>
        <v>0.4</v>
      </c>
      <c r="U2211">
        <f t="shared" si="137"/>
        <v>3.2</v>
      </c>
      <c r="V2211">
        <f t="shared" si="138"/>
        <v>4.4593284999999998</v>
      </c>
      <c r="W2211">
        <f t="shared" si="139"/>
        <v>2.5207649750000001</v>
      </c>
    </row>
    <row r="2212" spans="1:23" x14ac:dyDescent="0.25">
      <c r="A2212" t="s">
        <v>7719</v>
      </c>
      <c r="B2212" s="1">
        <v>43096</v>
      </c>
      <c r="C2212" t="s">
        <v>7720</v>
      </c>
      <c r="D2212" t="s">
        <v>7721</v>
      </c>
      <c r="E2212" t="s">
        <v>7722</v>
      </c>
      <c r="F2212" s="1">
        <v>43088</v>
      </c>
      <c r="G2212">
        <v>1</v>
      </c>
      <c r="H2212">
        <v>90870</v>
      </c>
      <c r="I2212">
        <v>2913</v>
      </c>
      <c r="J2212">
        <v>91</v>
      </c>
      <c r="K2212">
        <v>143</v>
      </c>
      <c r="L2212" t="b">
        <v>0</v>
      </c>
      <c r="M2212" t="b">
        <v>0</v>
      </c>
      <c r="N2212" t="b">
        <v>0</v>
      </c>
      <c r="O2212">
        <v>8</v>
      </c>
      <c r="P2212">
        <v>8</v>
      </c>
      <c r="Q2212" s="2">
        <v>0.03</v>
      </c>
      <c r="R2212" s="2">
        <v>0</v>
      </c>
      <c r="S2212" s="2">
        <v>0</v>
      </c>
      <c r="T2212">
        <f t="shared" si="136"/>
        <v>0.4</v>
      </c>
      <c r="U2212">
        <f t="shared" si="137"/>
        <v>6.4</v>
      </c>
      <c r="V2212">
        <f t="shared" si="138"/>
        <v>0.34543499999999999</v>
      </c>
      <c r="W2212">
        <f t="shared" si="139"/>
        <v>1.8809022500000001</v>
      </c>
    </row>
    <row r="2213" spans="1:23" x14ac:dyDescent="0.25">
      <c r="A2213" t="s">
        <v>7723</v>
      </c>
      <c r="B2213" s="1">
        <v>43234</v>
      </c>
      <c r="C2213" t="s">
        <v>7724</v>
      </c>
      <c r="D2213" t="s">
        <v>7725</v>
      </c>
      <c r="E2213" t="s">
        <v>7726</v>
      </c>
      <c r="F2213" s="1">
        <v>43210</v>
      </c>
      <c r="G2213">
        <v>1</v>
      </c>
      <c r="H2213">
        <v>148689896</v>
      </c>
      <c r="I2213">
        <v>3094021</v>
      </c>
      <c r="J2213">
        <v>129502</v>
      </c>
      <c r="K2213">
        <v>242039</v>
      </c>
      <c r="L2213" t="b">
        <v>0</v>
      </c>
      <c r="M2213" t="b">
        <v>0</v>
      </c>
      <c r="N2213" t="b">
        <v>0</v>
      </c>
      <c r="O2213">
        <v>24</v>
      </c>
      <c r="P2213">
        <v>20</v>
      </c>
      <c r="Q2213" s="2">
        <v>0.02</v>
      </c>
      <c r="R2213" s="2">
        <v>0</v>
      </c>
      <c r="S2213" s="2">
        <v>0</v>
      </c>
      <c r="T2213">
        <f t="shared" si="136"/>
        <v>0.4</v>
      </c>
      <c r="U2213">
        <f t="shared" si="137"/>
        <v>15.2</v>
      </c>
      <c r="V2213">
        <f t="shared" si="138"/>
        <v>74.544948000000005</v>
      </c>
      <c r="W2213">
        <f t="shared" si="139"/>
        <v>30.050731800000001</v>
      </c>
    </row>
    <row r="2214" spans="1:23" x14ac:dyDescent="0.25">
      <c r="A2214" t="s">
        <v>7727</v>
      </c>
      <c r="B2214" s="1">
        <v>43223</v>
      </c>
      <c r="C2214" t="s">
        <v>7728</v>
      </c>
      <c r="D2214" t="s">
        <v>1114</v>
      </c>
      <c r="E2214" t="s">
        <v>7729</v>
      </c>
      <c r="F2214" s="1">
        <v>43212</v>
      </c>
      <c r="G2214">
        <v>1</v>
      </c>
      <c r="H2214">
        <v>268145</v>
      </c>
      <c r="I2214">
        <v>6793</v>
      </c>
      <c r="J2214">
        <v>340</v>
      </c>
      <c r="K2214">
        <v>4592</v>
      </c>
      <c r="L2214" t="b">
        <v>0</v>
      </c>
      <c r="M2214" t="b">
        <v>0</v>
      </c>
      <c r="N2214" t="b">
        <v>0</v>
      </c>
      <c r="O2214">
        <v>11</v>
      </c>
      <c r="P2214">
        <v>10</v>
      </c>
      <c r="Q2214" s="2">
        <v>0.03</v>
      </c>
      <c r="R2214" s="2">
        <v>0</v>
      </c>
      <c r="S2214" s="2">
        <v>0.02</v>
      </c>
      <c r="T2214">
        <f t="shared" si="136"/>
        <v>0.4</v>
      </c>
      <c r="U2214">
        <f t="shared" si="137"/>
        <v>7.8</v>
      </c>
      <c r="V2214">
        <f t="shared" si="138"/>
        <v>0.93407249999999997</v>
      </c>
      <c r="W2214">
        <f t="shared" si="139"/>
        <v>2.4369253749999999</v>
      </c>
    </row>
    <row r="2215" spans="1:23" x14ac:dyDescent="0.25">
      <c r="A2215" t="s">
        <v>7730</v>
      </c>
      <c r="B2215" s="1">
        <v>43117</v>
      </c>
      <c r="C2215" t="s">
        <v>7731</v>
      </c>
      <c r="D2215" t="s">
        <v>1900</v>
      </c>
      <c r="E2215" t="s">
        <v>7732</v>
      </c>
      <c r="F2215" s="1">
        <v>43110</v>
      </c>
      <c r="G2215">
        <v>1</v>
      </c>
      <c r="H2215">
        <v>1225340</v>
      </c>
      <c r="I2215">
        <v>36704</v>
      </c>
      <c r="J2215">
        <v>636</v>
      </c>
      <c r="K2215">
        <v>3055</v>
      </c>
      <c r="L2215" t="b">
        <v>0</v>
      </c>
      <c r="M2215" t="b">
        <v>0</v>
      </c>
      <c r="N2215" t="b">
        <v>0</v>
      </c>
      <c r="O2215">
        <v>7</v>
      </c>
      <c r="P2215">
        <v>6</v>
      </c>
      <c r="Q2215" s="2">
        <v>0.03</v>
      </c>
      <c r="R2215" s="2">
        <v>0</v>
      </c>
      <c r="S2215" s="2">
        <v>0</v>
      </c>
      <c r="T2215">
        <f t="shared" si="136"/>
        <v>0.4</v>
      </c>
      <c r="U2215">
        <f t="shared" si="137"/>
        <v>4.6000000000000005</v>
      </c>
      <c r="V2215">
        <f t="shared" si="138"/>
        <v>0.91266999999999987</v>
      </c>
      <c r="W2215">
        <f t="shared" si="139"/>
        <v>1.6294344999999999</v>
      </c>
    </row>
    <row r="2216" spans="1:23" x14ac:dyDescent="0.25">
      <c r="A2216" t="s">
        <v>7733</v>
      </c>
      <c r="B2216" s="1">
        <v>43132</v>
      </c>
      <c r="C2216" t="s">
        <v>7734</v>
      </c>
      <c r="D2216" t="s">
        <v>166</v>
      </c>
      <c r="E2216" t="s">
        <v>7735</v>
      </c>
      <c r="F2216" s="1">
        <v>43128</v>
      </c>
      <c r="G2216">
        <v>1</v>
      </c>
      <c r="H2216">
        <v>172879</v>
      </c>
      <c r="I2216">
        <v>2986</v>
      </c>
      <c r="J2216">
        <v>343</v>
      </c>
      <c r="K2216">
        <v>745</v>
      </c>
      <c r="L2216" t="b">
        <v>0</v>
      </c>
      <c r="M2216" t="b">
        <v>0</v>
      </c>
      <c r="N2216" t="b">
        <v>0</v>
      </c>
      <c r="O2216">
        <v>4</v>
      </c>
      <c r="P2216">
        <v>3</v>
      </c>
      <c r="Q2216" s="2">
        <v>0.02</v>
      </c>
      <c r="R2216" s="2">
        <v>0</v>
      </c>
      <c r="S2216" s="2">
        <v>0</v>
      </c>
      <c r="T2216">
        <f t="shared" si="136"/>
        <v>0.4</v>
      </c>
      <c r="U2216">
        <f t="shared" si="137"/>
        <v>2.2000000000000002</v>
      </c>
      <c r="V2216">
        <f t="shared" si="138"/>
        <v>0.28643950000000001</v>
      </c>
      <c r="W2216">
        <f t="shared" si="139"/>
        <v>0.81025382500000009</v>
      </c>
    </row>
    <row r="2217" spans="1:23" x14ac:dyDescent="0.25">
      <c r="A2217" t="s">
        <v>7736</v>
      </c>
      <c r="B2217" s="1">
        <v>43056</v>
      </c>
      <c r="C2217" t="s">
        <v>7737</v>
      </c>
      <c r="D2217" t="s">
        <v>7738</v>
      </c>
      <c r="E2217" t="s">
        <v>7739</v>
      </c>
      <c r="F2217" s="1">
        <v>43033</v>
      </c>
      <c r="G2217">
        <v>1</v>
      </c>
      <c r="H2217">
        <v>5318</v>
      </c>
      <c r="I2217">
        <v>20</v>
      </c>
      <c r="J2217">
        <v>1</v>
      </c>
      <c r="K2217">
        <v>3</v>
      </c>
      <c r="L2217" t="b">
        <v>0</v>
      </c>
      <c r="M2217" t="b">
        <v>0</v>
      </c>
      <c r="N2217" t="b">
        <v>0</v>
      </c>
      <c r="O2217">
        <v>23</v>
      </c>
      <c r="P2217">
        <v>2</v>
      </c>
      <c r="Q2217" s="2">
        <v>0</v>
      </c>
      <c r="R2217" s="2">
        <v>0</v>
      </c>
      <c r="S2217" s="2">
        <v>0</v>
      </c>
      <c r="T2217">
        <f t="shared" si="136"/>
        <v>0.4</v>
      </c>
      <c r="U2217">
        <f t="shared" si="137"/>
        <v>-2.6</v>
      </c>
      <c r="V2217">
        <f t="shared" si="138"/>
        <v>2.6589999999999999E-3</v>
      </c>
      <c r="W2217">
        <f t="shared" si="139"/>
        <v>-0.48906935000000001</v>
      </c>
    </row>
    <row r="2218" spans="1:23" x14ac:dyDescent="0.25">
      <c r="A2218" t="s">
        <v>7740</v>
      </c>
      <c r="B2218" s="1">
        <v>43074</v>
      </c>
      <c r="C2218" t="s">
        <v>7741</v>
      </c>
      <c r="D2218" t="s">
        <v>601</v>
      </c>
      <c r="E2218" t="s">
        <v>7742</v>
      </c>
      <c r="F2218" s="1">
        <v>43069</v>
      </c>
      <c r="G2218">
        <v>1</v>
      </c>
      <c r="H2218">
        <v>639815</v>
      </c>
      <c r="I2218">
        <v>10947</v>
      </c>
      <c r="J2218">
        <v>347</v>
      </c>
      <c r="K2218">
        <v>765</v>
      </c>
      <c r="L2218" t="b">
        <v>0</v>
      </c>
      <c r="M2218" t="b">
        <v>0</v>
      </c>
      <c r="N2218" t="b">
        <v>0</v>
      </c>
      <c r="O2218">
        <v>5</v>
      </c>
      <c r="P2218">
        <v>5</v>
      </c>
      <c r="Q2218" s="2">
        <v>0.02</v>
      </c>
      <c r="R2218" s="2">
        <v>0</v>
      </c>
      <c r="S2218" s="2">
        <v>0</v>
      </c>
      <c r="T2218">
        <f t="shared" si="136"/>
        <v>0.4</v>
      </c>
      <c r="U2218">
        <f t="shared" si="137"/>
        <v>4</v>
      </c>
      <c r="V2218">
        <f t="shared" si="138"/>
        <v>0.51990749999999997</v>
      </c>
      <c r="W2218">
        <f t="shared" si="139"/>
        <v>1.3419676250000001</v>
      </c>
    </row>
    <row r="2219" spans="1:23" x14ac:dyDescent="0.25">
      <c r="A2219" t="s">
        <v>7743</v>
      </c>
      <c r="B2219" s="1">
        <v>43117</v>
      </c>
      <c r="C2219" t="s">
        <v>7744</v>
      </c>
      <c r="D2219" t="s">
        <v>7745</v>
      </c>
      <c r="E2219" t="s">
        <v>7746</v>
      </c>
      <c r="F2219" s="1">
        <v>43111</v>
      </c>
      <c r="G2219">
        <v>1</v>
      </c>
      <c r="H2219">
        <v>21776</v>
      </c>
      <c r="I2219">
        <v>1154</v>
      </c>
      <c r="J2219">
        <v>16</v>
      </c>
      <c r="K2219">
        <v>160</v>
      </c>
      <c r="L2219" t="b">
        <v>0</v>
      </c>
      <c r="M2219" t="b">
        <v>0</v>
      </c>
      <c r="N2219" t="b">
        <v>0</v>
      </c>
      <c r="O2219">
        <v>6</v>
      </c>
      <c r="P2219">
        <v>6</v>
      </c>
      <c r="Q2219" s="2">
        <v>0.05</v>
      </c>
      <c r="R2219" s="2">
        <v>0</v>
      </c>
      <c r="S2219" s="2">
        <v>0.01</v>
      </c>
      <c r="T2219">
        <f t="shared" si="136"/>
        <v>0.4</v>
      </c>
      <c r="U2219">
        <f t="shared" si="137"/>
        <v>4.8000000000000007</v>
      </c>
      <c r="V2219">
        <f t="shared" si="138"/>
        <v>0.76088800000000012</v>
      </c>
      <c r="W2219">
        <f t="shared" si="139"/>
        <v>1.6263108000000004</v>
      </c>
    </row>
    <row r="2220" spans="1:23" x14ac:dyDescent="0.25">
      <c r="A2220" t="s">
        <v>7747</v>
      </c>
      <c r="B2220" s="1">
        <v>43217</v>
      </c>
      <c r="C2220" t="s">
        <v>7748</v>
      </c>
      <c r="D2220" t="s">
        <v>385</v>
      </c>
      <c r="E2220" t="s">
        <v>7749</v>
      </c>
      <c r="F2220" s="1">
        <v>43210</v>
      </c>
      <c r="G2220">
        <v>1</v>
      </c>
      <c r="H2220">
        <v>173562</v>
      </c>
      <c r="I2220">
        <v>4101</v>
      </c>
      <c r="J2220">
        <v>150</v>
      </c>
      <c r="K2220">
        <v>135</v>
      </c>
      <c r="L2220" t="b">
        <v>0</v>
      </c>
      <c r="M2220" t="b">
        <v>0</v>
      </c>
      <c r="N2220" t="b">
        <v>0</v>
      </c>
      <c r="O2220">
        <v>7</v>
      </c>
      <c r="P2220">
        <v>6</v>
      </c>
      <c r="Q2220" s="2">
        <v>0.02</v>
      </c>
      <c r="R2220" s="2">
        <v>0</v>
      </c>
      <c r="S2220" s="2">
        <v>0</v>
      </c>
      <c r="T2220">
        <f t="shared" si="136"/>
        <v>0.4</v>
      </c>
      <c r="U2220">
        <f t="shared" si="137"/>
        <v>4.6000000000000005</v>
      </c>
      <c r="V2220">
        <f t="shared" si="138"/>
        <v>0.28678100000000001</v>
      </c>
      <c r="W2220">
        <f t="shared" si="139"/>
        <v>1.41037335</v>
      </c>
    </row>
    <row r="2221" spans="1:23" x14ac:dyDescent="0.25">
      <c r="A2221" t="s">
        <v>7750</v>
      </c>
      <c r="B2221" s="1">
        <v>43058</v>
      </c>
      <c r="C2221" t="s">
        <v>7751</v>
      </c>
      <c r="D2221" t="s">
        <v>722</v>
      </c>
      <c r="E2221" t="s">
        <v>7752</v>
      </c>
      <c r="F2221" s="1">
        <v>43054</v>
      </c>
      <c r="G2221">
        <v>1</v>
      </c>
      <c r="H2221">
        <v>800306</v>
      </c>
      <c r="I2221">
        <v>23559</v>
      </c>
      <c r="J2221">
        <v>3133</v>
      </c>
      <c r="K2221">
        <v>2977</v>
      </c>
      <c r="L2221" t="b">
        <v>0</v>
      </c>
      <c r="M2221" t="b">
        <v>0</v>
      </c>
      <c r="N2221" t="b">
        <v>0</v>
      </c>
      <c r="O2221">
        <v>4</v>
      </c>
      <c r="P2221">
        <v>3</v>
      </c>
      <c r="Q2221" s="2">
        <v>0.03</v>
      </c>
      <c r="R2221" s="2">
        <v>0</v>
      </c>
      <c r="S2221" s="2">
        <v>0</v>
      </c>
      <c r="T2221">
        <f t="shared" si="136"/>
        <v>0.4</v>
      </c>
      <c r="U2221">
        <f t="shared" si="137"/>
        <v>2.2000000000000002</v>
      </c>
      <c r="V2221">
        <f t="shared" si="138"/>
        <v>0.70015300000000003</v>
      </c>
      <c r="W2221">
        <f t="shared" si="139"/>
        <v>0.95505355000000003</v>
      </c>
    </row>
    <row r="2222" spans="1:23" x14ac:dyDescent="0.25">
      <c r="A2222" t="s">
        <v>7753</v>
      </c>
      <c r="B2222" s="1">
        <v>43212</v>
      </c>
      <c r="C2222" t="s">
        <v>7754</v>
      </c>
      <c r="D2222" t="s">
        <v>293</v>
      </c>
      <c r="E2222" t="s">
        <v>7755</v>
      </c>
      <c r="F2222" s="1">
        <v>43204</v>
      </c>
      <c r="G2222">
        <v>1</v>
      </c>
      <c r="H2222">
        <v>7645235</v>
      </c>
      <c r="I2222">
        <v>402569</v>
      </c>
      <c r="J2222">
        <v>9373</v>
      </c>
      <c r="K2222">
        <v>383762</v>
      </c>
      <c r="L2222" t="b">
        <v>0</v>
      </c>
      <c r="M2222" t="b">
        <v>0</v>
      </c>
      <c r="N2222" t="b">
        <v>0</v>
      </c>
      <c r="O2222">
        <v>8</v>
      </c>
      <c r="P2222">
        <v>7</v>
      </c>
      <c r="Q2222" s="2">
        <v>0.05</v>
      </c>
      <c r="R2222" s="2">
        <v>0</v>
      </c>
      <c r="S2222" s="2">
        <v>0.05</v>
      </c>
      <c r="T2222">
        <f t="shared" si="136"/>
        <v>0.4</v>
      </c>
      <c r="U2222">
        <f t="shared" si="137"/>
        <v>5.4</v>
      </c>
      <c r="V2222">
        <f t="shared" si="138"/>
        <v>5.5726174999999998</v>
      </c>
      <c r="W2222">
        <f t="shared" si="139"/>
        <v>3.4604161250000001</v>
      </c>
    </row>
    <row r="2223" spans="1:23" x14ac:dyDescent="0.25">
      <c r="A2223" t="s">
        <v>7756</v>
      </c>
      <c r="B2223" s="1">
        <v>43195</v>
      </c>
      <c r="C2223" t="s">
        <v>7757</v>
      </c>
      <c r="D2223" t="s">
        <v>674</v>
      </c>
      <c r="E2223" t="s">
        <v>7758</v>
      </c>
      <c r="F2223" s="1">
        <v>43179</v>
      </c>
      <c r="G2223">
        <v>1</v>
      </c>
      <c r="H2223">
        <v>3174393</v>
      </c>
      <c r="I2223">
        <v>91969</v>
      </c>
      <c r="J2223">
        <v>2317</v>
      </c>
      <c r="K2223">
        <v>7969</v>
      </c>
      <c r="L2223" t="b">
        <v>0</v>
      </c>
      <c r="M2223" t="b">
        <v>0</v>
      </c>
      <c r="N2223" t="b">
        <v>0</v>
      </c>
      <c r="O2223">
        <v>16</v>
      </c>
      <c r="P2223">
        <v>16</v>
      </c>
      <c r="Q2223" s="2">
        <v>0.03</v>
      </c>
      <c r="R2223" s="2">
        <v>0</v>
      </c>
      <c r="S2223" s="2">
        <v>0</v>
      </c>
      <c r="T2223">
        <f t="shared" si="136"/>
        <v>0.4</v>
      </c>
      <c r="U2223">
        <f t="shared" si="137"/>
        <v>12.8</v>
      </c>
      <c r="V2223">
        <f t="shared" si="138"/>
        <v>1.8871964999999999</v>
      </c>
      <c r="W2223">
        <f t="shared" si="139"/>
        <v>4.0205187750000002</v>
      </c>
    </row>
    <row r="2224" spans="1:23" x14ac:dyDescent="0.25">
      <c r="A2224" t="s">
        <v>7759</v>
      </c>
      <c r="B2224" s="1">
        <v>43159</v>
      </c>
      <c r="C2224" t="s">
        <v>7760</v>
      </c>
      <c r="D2224" t="s">
        <v>7761</v>
      </c>
      <c r="E2224" t="s">
        <v>7762</v>
      </c>
      <c r="F2224" s="1">
        <v>43151</v>
      </c>
      <c r="G2224">
        <v>1</v>
      </c>
      <c r="H2224">
        <v>78433</v>
      </c>
      <c r="I2224">
        <v>1882</v>
      </c>
      <c r="J2224">
        <v>120</v>
      </c>
      <c r="K2224">
        <v>413</v>
      </c>
      <c r="L2224" t="b">
        <v>0</v>
      </c>
      <c r="M2224" t="b">
        <v>0</v>
      </c>
      <c r="N2224" t="b">
        <v>0</v>
      </c>
      <c r="O2224">
        <v>8</v>
      </c>
      <c r="P2224">
        <v>7</v>
      </c>
      <c r="Q2224" s="2">
        <v>0.02</v>
      </c>
      <c r="R2224" s="2">
        <v>0</v>
      </c>
      <c r="S2224" s="2">
        <v>0.01</v>
      </c>
      <c r="T2224">
        <f t="shared" si="136"/>
        <v>0.4</v>
      </c>
      <c r="U2224">
        <f t="shared" si="137"/>
        <v>5.4</v>
      </c>
      <c r="V2224">
        <f t="shared" si="138"/>
        <v>0.4892165</v>
      </c>
      <c r="W2224">
        <f t="shared" si="139"/>
        <v>1.6812257750000001</v>
      </c>
    </row>
    <row r="2225" spans="1:23" x14ac:dyDescent="0.25">
      <c r="A2225" t="s">
        <v>7763</v>
      </c>
      <c r="B2225" s="1">
        <v>43118</v>
      </c>
      <c r="C2225" t="s">
        <v>7764</v>
      </c>
      <c r="D2225" t="s">
        <v>2279</v>
      </c>
      <c r="E2225" t="s">
        <v>7765</v>
      </c>
      <c r="F2225" s="1">
        <v>43112</v>
      </c>
      <c r="G2225">
        <v>1</v>
      </c>
      <c r="H2225">
        <v>957937</v>
      </c>
      <c r="I2225">
        <v>31405</v>
      </c>
      <c r="J2225">
        <v>2767</v>
      </c>
      <c r="K2225">
        <v>3867</v>
      </c>
      <c r="L2225" t="b">
        <v>0</v>
      </c>
      <c r="M2225" t="b">
        <v>0</v>
      </c>
      <c r="N2225" t="b">
        <v>0</v>
      </c>
      <c r="O2225">
        <v>6</v>
      </c>
      <c r="P2225">
        <v>4</v>
      </c>
      <c r="Q2225" s="2">
        <v>0.03</v>
      </c>
      <c r="R2225" s="2">
        <v>0</v>
      </c>
      <c r="S2225" s="2">
        <v>0</v>
      </c>
      <c r="T2225">
        <f t="shared" si="136"/>
        <v>0.4</v>
      </c>
      <c r="U2225">
        <f t="shared" si="137"/>
        <v>2.8000000000000003</v>
      </c>
      <c r="V2225">
        <f t="shared" si="138"/>
        <v>0.77896849999999995</v>
      </c>
      <c r="W2225">
        <f t="shared" si="139"/>
        <v>1.1326389750000001</v>
      </c>
    </row>
    <row r="2226" spans="1:23" x14ac:dyDescent="0.25">
      <c r="A2226" t="s">
        <v>7766</v>
      </c>
      <c r="B2226" s="1">
        <v>43143</v>
      </c>
      <c r="C2226" t="s">
        <v>7767</v>
      </c>
      <c r="D2226" t="s">
        <v>730</v>
      </c>
      <c r="E2226" t="s">
        <v>7768</v>
      </c>
      <c r="F2226" s="1">
        <v>43139</v>
      </c>
      <c r="G2226">
        <v>1</v>
      </c>
      <c r="H2226">
        <v>1249677</v>
      </c>
      <c r="I2226">
        <v>6703</v>
      </c>
      <c r="J2226">
        <v>290</v>
      </c>
      <c r="K2226">
        <v>1760</v>
      </c>
      <c r="L2226" t="b">
        <v>0</v>
      </c>
      <c r="M2226" t="b">
        <v>0</v>
      </c>
      <c r="N2226" t="b">
        <v>0</v>
      </c>
      <c r="O2226">
        <v>4</v>
      </c>
      <c r="P2226">
        <v>3</v>
      </c>
      <c r="Q2226" s="2">
        <v>0.01</v>
      </c>
      <c r="R2226" s="2">
        <v>0</v>
      </c>
      <c r="S2226" s="2">
        <v>0</v>
      </c>
      <c r="T2226">
        <f t="shared" si="136"/>
        <v>0.4</v>
      </c>
      <c r="U2226">
        <f t="shared" si="137"/>
        <v>2.2000000000000002</v>
      </c>
      <c r="V2226">
        <f t="shared" si="138"/>
        <v>0.72483849999999994</v>
      </c>
      <c r="W2226">
        <f t="shared" si="139"/>
        <v>0.96369347500000002</v>
      </c>
    </row>
    <row r="2227" spans="1:23" x14ac:dyDescent="0.25">
      <c r="A2227" t="s">
        <v>7769</v>
      </c>
      <c r="B2227" s="1">
        <v>43151</v>
      </c>
      <c r="C2227" t="s">
        <v>7770</v>
      </c>
      <c r="D2227" t="s">
        <v>359</v>
      </c>
      <c r="E2227" t="s">
        <v>7771</v>
      </c>
      <c r="F2227" s="1">
        <v>43141</v>
      </c>
      <c r="G2227">
        <v>1</v>
      </c>
      <c r="H2227">
        <v>632115</v>
      </c>
      <c r="I2227">
        <v>24097</v>
      </c>
      <c r="J2227">
        <v>417</v>
      </c>
      <c r="K2227">
        <v>4005</v>
      </c>
      <c r="L2227" t="b">
        <v>0</v>
      </c>
      <c r="M2227" t="b">
        <v>0</v>
      </c>
      <c r="N2227" t="b">
        <v>0</v>
      </c>
      <c r="O2227">
        <v>10</v>
      </c>
      <c r="P2227">
        <v>9</v>
      </c>
      <c r="Q2227" s="2">
        <v>0.04</v>
      </c>
      <c r="R2227" s="2">
        <v>0</v>
      </c>
      <c r="S2227" s="2">
        <v>0.01</v>
      </c>
      <c r="T2227">
        <f t="shared" si="136"/>
        <v>0.4</v>
      </c>
      <c r="U2227">
        <f t="shared" si="137"/>
        <v>7</v>
      </c>
      <c r="V2227">
        <f t="shared" si="138"/>
        <v>0.96605750000000001</v>
      </c>
      <c r="W2227">
        <f t="shared" si="139"/>
        <v>2.2481201250000002</v>
      </c>
    </row>
    <row r="2228" spans="1:23" x14ac:dyDescent="0.25">
      <c r="A2228" t="s">
        <v>7772</v>
      </c>
      <c r="B2228" s="1">
        <v>43069</v>
      </c>
      <c r="C2228" t="s">
        <v>7773</v>
      </c>
      <c r="D2228" t="s">
        <v>5658</v>
      </c>
      <c r="E2228" t="s">
        <v>7774</v>
      </c>
      <c r="F2228" s="1">
        <v>43061</v>
      </c>
      <c r="G2228">
        <v>1</v>
      </c>
      <c r="H2228">
        <v>285437</v>
      </c>
      <c r="I2228">
        <v>6715</v>
      </c>
      <c r="J2228">
        <v>1042</v>
      </c>
      <c r="K2228">
        <v>1440</v>
      </c>
      <c r="L2228" t="b">
        <v>0</v>
      </c>
      <c r="M2228" t="b">
        <v>0</v>
      </c>
      <c r="N2228" t="b">
        <v>0</v>
      </c>
      <c r="O2228">
        <v>8</v>
      </c>
      <c r="P2228">
        <v>8</v>
      </c>
      <c r="Q2228" s="2">
        <v>0.02</v>
      </c>
      <c r="R2228" s="2">
        <v>0</v>
      </c>
      <c r="S2228" s="2">
        <v>0.01</v>
      </c>
      <c r="T2228">
        <f t="shared" si="136"/>
        <v>0.4</v>
      </c>
      <c r="U2228">
        <f t="shared" si="137"/>
        <v>6.4</v>
      </c>
      <c r="V2228">
        <f t="shared" si="138"/>
        <v>0.59271850000000004</v>
      </c>
      <c r="W2228">
        <f t="shared" si="139"/>
        <v>1.9674514750000003</v>
      </c>
    </row>
    <row r="2229" spans="1:23" x14ac:dyDescent="0.25">
      <c r="A2229" t="s">
        <v>7775</v>
      </c>
      <c r="B2229" s="1">
        <v>43119</v>
      </c>
      <c r="C2229" t="s">
        <v>7776</v>
      </c>
      <c r="D2229" t="s">
        <v>7777</v>
      </c>
      <c r="E2229" t="s">
        <v>7778</v>
      </c>
      <c r="F2229" s="1">
        <v>43115</v>
      </c>
      <c r="G2229">
        <v>1</v>
      </c>
      <c r="H2229">
        <v>4497</v>
      </c>
      <c r="I2229">
        <v>113</v>
      </c>
      <c r="J2229">
        <v>4</v>
      </c>
      <c r="K2229">
        <v>16</v>
      </c>
      <c r="L2229" t="b">
        <v>0</v>
      </c>
      <c r="M2229" t="b">
        <v>0</v>
      </c>
      <c r="N2229" t="b">
        <v>0</v>
      </c>
      <c r="O2229">
        <v>4</v>
      </c>
      <c r="P2229">
        <v>2</v>
      </c>
      <c r="Q2229" s="2">
        <v>0.03</v>
      </c>
      <c r="R2229" s="2">
        <v>0</v>
      </c>
      <c r="S2229" s="2">
        <v>0</v>
      </c>
      <c r="T2229">
        <f t="shared" si="136"/>
        <v>0.4</v>
      </c>
      <c r="U2229">
        <f t="shared" si="137"/>
        <v>1.2000000000000002</v>
      </c>
      <c r="V2229">
        <f t="shared" si="138"/>
        <v>0.30224849999999998</v>
      </c>
      <c r="W2229">
        <f t="shared" si="139"/>
        <v>0.56578697500000008</v>
      </c>
    </row>
    <row r="2230" spans="1:23" x14ac:dyDescent="0.25">
      <c r="A2230" t="s">
        <v>7779</v>
      </c>
      <c r="B2230" s="1">
        <v>43053</v>
      </c>
      <c r="C2230" t="s">
        <v>7780</v>
      </c>
      <c r="D2230" t="s">
        <v>965</v>
      </c>
      <c r="E2230" t="s">
        <v>7781</v>
      </c>
      <c r="F2230" s="1">
        <v>43049</v>
      </c>
      <c r="G2230">
        <v>1</v>
      </c>
      <c r="H2230">
        <v>18573</v>
      </c>
      <c r="I2230">
        <v>420</v>
      </c>
      <c r="J2230">
        <v>10</v>
      </c>
      <c r="K2230">
        <v>236</v>
      </c>
      <c r="L2230" t="b">
        <v>0</v>
      </c>
      <c r="M2230" t="b">
        <v>0</v>
      </c>
      <c r="N2230" t="b">
        <v>0</v>
      </c>
      <c r="O2230">
        <v>4</v>
      </c>
      <c r="P2230">
        <v>1</v>
      </c>
      <c r="Q2230" s="2">
        <v>0.02</v>
      </c>
      <c r="R2230" s="2">
        <v>0</v>
      </c>
      <c r="S2230" s="2">
        <v>0.01</v>
      </c>
      <c r="T2230">
        <f t="shared" si="136"/>
        <v>0.4</v>
      </c>
      <c r="U2230">
        <f t="shared" si="137"/>
        <v>0.19999999999999996</v>
      </c>
      <c r="V2230">
        <f t="shared" si="138"/>
        <v>0.45928650000000004</v>
      </c>
      <c r="W2230">
        <f t="shared" si="139"/>
        <v>0.37075027500000002</v>
      </c>
    </row>
    <row r="2231" spans="1:23" x14ac:dyDescent="0.25">
      <c r="A2231" t="s">
        <v>7782</v>
      </c>
      <c r="B2231" s="1">
        <v>43083</v>
      </c>
      <c r="C2231" t="s">
        <v>7783</v>
      </c>
      <c r="D2231" t="s">
        <v>3645</v>
      </c>
      <c r="E2231" t="s">
        <v>7784</v>
      </c>
      <c r="F2231" s="1">
        <v>43076</v>
      </c>
      <c r="G2231">
        <v>1</v>
      </c>
      <c r="H2231">
        <v>6810173</v>
      </c>
      <c r="I2231">
        <v>373538</v>
      </c>
      <c r="J2231">
        <v>5228</v>
      </c>
      <c r="K2231">
        <v>27572</v>
      </c>
      <c r="L2231" t="b">
        <v>0</v>
      </c>
      <c r="M2231" t="b">
        <v>0</v>
      </c>
      <c r="N2231" t="b">
        <v>0</v>
      </c>
      <c r="O2231">
        <v>7</v>
      </c>
      <c r="P2231">
        <v>2</v>
      </c>
      <c r="Q2231" s="2">
        <v>0.05</v>
      </c>
      <c r="R2231" s="2">
        <v>0</v>
      </c>
      <c r="S2231" s="2">
        <v>0</v>
      </c>
      <c r="T2231">
        <f t="shared" si="136"/>
        <v>0.4</v>
      </c>
      <c r="U2231">
        <f t="shared" si="137"/>
        <v>0.60000000000000009</v>
      </c>
      <c r="V2231">
        <f t="shared" si="138"/>
        <v>3.9050864999999999</v>
      </c>
      <c r="W2231">
        <f t="shared" si="139"/>
        <v>1.676780275</v>
      </c>
    </row>
    <row r="2232" spans="1:23" x14ac:dyDescent="0.25">
      <c r="A2232" t="s">
        <v>7785</v>
      </c>
      <c r="B2232" s="1">
        <v>43053</v>
      </c>
      <c r="C2232" t="s">
        <v>7786</v>
      </c>
      <c r="D2232" t="s">
        <v>7787</v>
      </c>
      <c r="E2232" t="s">
        <v>7788</v>
      </c>
      <c r="F2232" s="1">
        <v>43047</v>
      </c>
      <c r="G2232">
        <v>1</v>
      </c>
      <c r="H2232">
        <v>476389</v>
      </c>
      <c r="I2232">
        <v>16106</v>
      </c>
      <c r="J2232">
        <v>950</v>
      </c>
      <c r="K2232">
        <v>2077</v>
      </c>
      <c r="L2232" t="b">
        <v>0</v>
      </c>
      <c r="M2232" t="b">
        <v>0</v>
      </c>
      <c r="N2232" t="b">
        <v>0</v>
      </c>
      <c r="O2232">
        <v>6</v>
      </c>
      <c r="P2232">
        <v>1</v>
      </c>
      <c r="Q2232" s="2">
        <v>0.03</v>
      </c>
      <c r="R2232" s="2">
        <v>0</v>
      </c>
      <c r="S2232" s="2">
        <v>0</v>
      </c>
      <c r="T2232">
        <f t="shared" si="136"/>
        <v>0.4</v>
      </c>
      <c r="U2232">
        <f t="shared" si="137"/>
        <v>-0.19999999999999996</v>
      </c>
      <c r="V2232">
        <f t="shared" si="138"/>
        <v>0.53819449999999991</v>
      </c>
      <c r="W2232">
        <f t="shared" si="139"/>
        <v>0.29836807500000001</v>
      </c>
    </row>
    <row r="2233" spans="1:23" x14ac:dyDescent="0.25">
      <c r="A2233" t="s">
        <v>7789</v>
      </c>
      <c r="B2233" s="1">
        <v>43247</v>
      </c>
      <c r="C2233" t="s">
        <v>7790</v>
      </c>
      <c r="D2233" t="s">
        <v>7791</v>
      </c>
      <c r="E2233" t="s">
        <v>7792</v>
      </c>
      <c r="F2233" s="1">
        <v>43244</v>
      </c>
      <c r="G2233">
        <v>1</v>
      </c>
      <c r="H2233">
        <v>5414339</v>
      </c>
      <c r="I2233">
        <v>571108</v>
      </c>
      <c r="J2233">
        <v>1976</v>
      </c>
      <c r="K2233">
        <v>32400</v>
      </c>
      <c r="L2233" t="b">
        <v>0</v>
      </c>
      <c r="M2233" t="b">
        <v>0</v>
      </c>
      <c r="N2233" t="b">
        <v>0</v>
      </c>
      <c r="O2233">
        <v>3</v>
      </c>
      <c r="P2233">
        <v>3</v>
      </c>
      <c r="Q2233" s="2">
        <v>0.11</v>
      </c>
      <c r="R2233" s="2">
        <v>0</v>
      </c>
      <c r="S2233" s="2">
        <v>0.01</v>
      </c>
      <c r="T2233">
        <f t="shared" si="136"/>
        <v>0.4</v>
      </c>
      <c r="U2233">
        <f t="shared" si="137"/>
        <v>2.4000000000000004</v>
      </c>
      <c r="V2233">
        <f t="shared" si="138"/>
        <v>4.0571695000000005</v>
      </c>
      <c r="W2233">
        <f t="shared" si="139"/>
        <v>2.1800093250000003</v>
      </c>
    </row>
    <row r="2234" spans="1:23" x14ac:dyDescent="0.25">
      <c r="A2234" t="s">
        <v>7793</v>
      </c>
      <c r="B2234" s="1">
        <v>43142</v>
      </c>
      <c r="C2234" t="s">
        <v>7794</v>
      </c>
      <c r="D2234" t="s">
        <v>3335</v>
      </c>
      <c r="E2234" t="s">
        <v>7795</v>
      </c>
      <c r="F2234" s="1">
        <v>43137</v>
      </c>
      <c r="G2234">
        <v>1</v>
      </c>
      <c r="H2234">
        <v>2302182</v>
      </c>
      <c r="I2234">
        <v>60183</v>
      </c>
      <c r="J2234">
        <v>901</v>
      </c>
      <c r="K2234">
        <v>2800</v>
      </c>
      <c r="L2234" t="b">
        <v>0</v>
      </c>
      <c r="M2234" t="b">
        <v>0</v>
      </c>
      <c r="N2234" t="b">
        <v>0</v>
      </c>
      <c r="O2234">
        <v>5</v>
      </c>
      <c r="P2234">
        <v>5</v>
      </c>
      <c r="Q2234" s="2">
        <v>0.03</v>
      </c>
      <c r="R2234" s="2">
        <v>0</v>
      </c>
      <c r="S2234" s="2">
        <v>0</v>
      </c>
      <c r="T2234">
        <f t="shared" si="136"/>
        <v>0.4</v>
      </c>
      <c r="U2234">
        <f t="shared" si="137"/>
        <v>4</v>
      </c>
      <c r="V2234">
        <f t="shared" si="138"/>
        <v>1.4510909999999999</v>
      </c>
      <c r="W2234">
        <f t="shared" si="139"/>
        <v>1.6678818500000001</v>
      </c>
    </row>
    <row r="2235" spans="1:23" x14ac:dyDescent="0.25">
      <c r="A2235" t="s">
        <v>7796</v>
      </c>
      <c r="B2235" s="1">
        <v>43083</v>
      </c>
      <c r="C2235" t="s">
        <v>7797</v>
      </c>
      <c r="D2235" t="s">
        <v>7798</v>
      </c>
      <c r="E2235" t="s">
        <v>7799</v>
      </c>
      <c r="F2235" s="1">
        <v>43077</v>
      </c>
      <c r="G2235">
        <v>1</v>
      </c>
      <c r="H2235">
        <v>168910</v>
      </c>
      <c r="I2235">
        <v>10519</v>
      </c>
      <c r="J2235">
        <v>321</v>
      </c>
      <c r="K2235">
        <v>3579</v>
      </c>
      <c r="L2235" t="b">
        <v>0</v>
      </c>
      <c r="M2235" t="b">
        <v>0</v>
      </c>
      <c r="N2235" t="b">
        <v>0</v>
      </c>
      <c r="O2235">
        <v>6</v>
      </c>
      <c r="P2235">
        <v>5</v>
      </c>
      <c r="Q2235" s="2">
        <v>0.06</v>
      </c>
      <c r="R2235" s="2">
        <v>0</v>
      </c>
      <c r="S2235" s="2">
        <v>0.02</v>
      </c>
      <c r="T2235">
        <f t="shared" si="136"/>
        <v>0.4</v>
      </c>
      <c r="U2235">
        <f t="shared" si="137"/>
        <v>3.8</v>
      </c>
      <c r="V2235">
        <f t="shared" si="138"/>
        <v>1.184455</v>
      </c>
      <c r="W2235">
        <f t="shared" si="139"/>
        <v>1.5245592499999998</v>
      </c>
    </row>
    <row r="2236" spans="1:23" x14ac:dyDescent="0.25">
      <c r="A2236" t="s">
        <v>7800</v>
      </c>
      <c r="B2236" s="1">
        <v>43073</v>
      </c>
      <c r="C2236" t="s">
        <v>7801</v>
      </c>
      <c r="D2236" t="s">
        <v>7146</v>
      </c>
      <c r="E2236" t="s">
        <v>7802</v>
      </c>
      <c r="F2236" s="1">
        <v>43066</v>
      </c>
      <c r="G2236">
        <v>1</v>
      </c>
      <c r="H2236">
        <v>955104</v>
      </c>
      <c r="I2236">
        <v>32845</v>
      </c>
      <c r="J2236">
        <v>425</v>
      </c>
      <c r="K2236">
        <v>1728</v>
      </c>
      <c r="L2236" t="b">
        <v>0</v>
      </c>
      <c r="M2236" t="b">
        <v>0</v>
      </c>
      <c r="N2236" t="b">
        <v>0</v>
      </c>
      <c r="O2236">
        <v>7</v>
      </c>
      <c r="P2236">
        <v>6</v>
      </c>
      <c r="Q2236" s="2">
        <v>0.03</v>
      </c>
      <c r="R2236" s="2">
        <v>0</v>
      </c>
      <c r="S2236" s="2">
        <v>0</v>
      </c>
      <c r="T2236">
        <f t="shared" si="136"/>
        <v>0.4</v>
      </c>
      <c r="U2236">
        <f t="shared" si="137"/>
        <v>4.6000000000000005</v>
      </c>
      <c r="V2236">
        <f t="shared" si="138"/>
        <v>0.77755200000000002</v>
      </c>
      <c r="W2236">
        <f t="shared" si="139"/>
        <v>1.5821432</v>
      </c>
    </row>
    <row r="2237" spans="1:23" x14ac:dyDescent="0.25">
      <c r="A2237" t="s">
        <v>7803</v>
      </c>
      <c r="B2237" s="1">
        <v>43187</v>
      </c>
      <c r="C2237" t="s">
        <v>7804</v>
      </c>
      <c r="D2237" t="s">
        <v>7805</v>
      </c>
      <c r="E2237" t="s">
        <v>7806</v>
      </c>
      <c r="F2237" s="1">
        <v>43182</v>
      </c>
      <c r="G2237">
        <v>1</v>
      </c>
      <c r="H2237">
        <v>702317</v>
      </c>
      <c r="I2237">
        <v>12602</v>
      </c>
      <c r="J2237">
        <v>263</v>
      </c>
      <c r="K2237">
        <v>709</v>
      </c>
      <c r="L2237" t="b">
        <v>0</v>
      </c>
      <c r="M2237" t="b">
        <v>0</v>
      </c>
      <c r="N2237" t="b">
        <v>0</v>
      </c>
      <c r="O2237">
        <v>5</v>
      </c>
      <c r="P2237">
        <v>4</v>
      </c>
      <c r="Q2237" s="2">
        <v>0.02</v>
      </c>
      <c r="R2237" s="2">
        <v>0</v>
      </c>
      <c r="S2237" s="2">
        <v>0</v>
      </c>
      <c r="T2237">
        <f t="shared" si="136"/>
        <v>0.4</v>
      </c>
      <c r="U2237">
        <f t="shared" si="137"/>
        <v>3</v>
      </c>
      <c r="V2237">
        <f t="shared" si="138"/>
        <v>0.5511585</v>
      </c>
      <c r="W2237">
        <f t="shared" si="139"/>
        <v>1.102905475</v>
      </c>
    </row>
    <row r="2238" spans="1:23" x14ac:dyDescent="0.25">
      <c r="A2238" t="s">
        <v>7807</v>
      </c>
      <c r="B2238" s="1">
        <v>43061</v>
      </c>
      <c r="C2238" t="s">
        <v>7808</v>
      </c>
      <c r="D2238" t="s">
        <v>7809</v>
      </c>
      <c r="E2238" t="s">
        <v>7810</v>
      </c>
      <c r="F2238" s="1">
        <v>43056</v>
      </c>
      <c r="G2238">
        <v>1</v>
      </c>
      <c r="H2238">
        <v>69795</v>
      </c>
      <c r="I2238">
        <v>1629</v>
      </c>
      <c r="J2238">
        <v>75</v>
      </c>
      <c r="K2238">
        <v>50</v>
      </c>
      <c r="L2238" t="b">
        <v>0</v>
      </c>
      <c r="M2238" t="b">
        <v>0</v>
      </c>
      <c r="N2238" t="b">
        <v>0</v>
      </c>
      <c r="O2238">
        <v>5</v>
      </c>
      <c r="P2238">
        <v>5</v>
      </c>
      <c r="Q2238" s="2">
        <v>0.02</v>
      </c>
      <c r="R2238" s="2">
        <v>0</v>
      </c>
      <c r="S2238" s="2">
        <v>0</v>
      </c>
      <c r="T2238">
        <f t="shared" si="136"/>
        <v>0.4</v>
      </c>
      <c r="U2238">
        <f t="shared" si="137"/>
        <v>4</v>
      </c>
      <c r="V2238">
        <f t="shared" si="138"/>
        <v>0.23489750000000001</v>
      </c>
      <c r="W2238">
        <f t="shared" si="139"/>
        <v>1.2422141250000001</v>
      </c>
    </row>
    <row r="2239" spans="1:23" x14ac:dyDescent="0.25">
      <c r="A2239" t="s">
        <v>7811</v>
      </c>
      <c r="B2239" s="1">
        <v>43208</v>
      </c>
      <c r="C2239" t="s">
        <v>7812</v>
      </c>
      <c r="D2239" t="s">
        <v>1986</v>
      </c>
      <c r="E2239" t="s">
        <v>7813</v>
      </c>
      <c r="F2239" s="1">
        <v>43194</v>
      </c>
      <c r="G2239">
        <v>1</v>
      </c>
      <c r="H2239">
        <v>1405318</v>
      </c>
      <c r="I2239">
        <v>131771</v>
      </c>
      <c r="J2239">
        <v>2314</v>
      </c>
      <c r="K2239">
        <v>20591</v>
      </c>
      <c r="L2239" t="b">
        <v>0</v>
      </c>
      <c r="M2239" t="b">
        <v>0</v>
      </c>
      <c r="N2239" t="b">
        <v>0</v>
      </c>
      <c r="O2239">
        <v>14</v>
      </c>
      <c r="P2239">
        <v>6</v>
      </c>
      <c r="Q2239" s="2">
        <v>0.09</v>
      </c>
      <c r="R2239" s="2">
        <v>0</v>
      </c>
      <c r="S2239" s="2">
        <v>0.01</v>
      </c>
      <c r="T2239">
        <f t="shared" si="136"/>
        <v>0.4</v>
      </c>
      <c r="U2239">
        <f t="shared" si="137"/>
        <v>3.2000000000000006</v>
      </c>
      <c r="V2239">
        <f t="shared" si="138"/>
        <v>1.8526589999999998</v>
      </c>
      <c r="W2239">
        <f t="shared" si="139"/>
        <v>1.6084306500000001</v>
      </c>
    </row>
    <row r="2240" spans="1:23" x14ac:dyDescent="0.25">
      <c r="A2240" t="s">
        <v>7814</v>
      </c>
      <c r="B2240" s="1">
        <v>43092</v>
      </c>
      <c r="C2240" t="s">
        <v>7815</v>
      </c>
      <c r="D2240" t="s">
        <v>2107</v>
      </c>
      <c r="E2240" t="s">
        <v>7816</v>
      </c>
      <c r="F2240" s="1">
        <v>43090</v>
      </c>
      <c r="G2240">
        <v>1</v>
      </c>
      <c r="H2240">
        <v>73611</v>
      </c>
      <c r="I2240">
        <v>706</v>
      </c>
      <c r="J2240">
        <v>97</v>
      </c>
      <c r="K2240">
        <v>867</v>
      </c>
      <c r="L2240" t="b">
        <v>0</v>
      </c>
      <c r="M2240" t="b">
        <v>0</v>
      </c>
      <c r="N2240" t="b">
        <v>0</v>
      </c>
      <c r="O2240">
        <v>2</v>
      </c>
      <c r="P2240">
        <v>2</v>
      </c>
      <c r="Q2240" s="2">
        <v>0.01</v>
      </c>
      <c r="R2240" s="2">
        <v>0</v>
      </c>
      <c r="S2240" s="2">
        <v>0.01</v>
      </c>
      <c r="T2240">
        <f t="shared" si="136"/>
        <v>0.4</v>
      </c>
      <c r="U2240">
        <f t="shared" si="137"/>
        <v>1.6</v>
      </c>
      <c r="V2240">
        <f t="shared" si="138"/>
        <v>0.38680550000000002</v>
      </c>
      <c r="W2240">
        <f t="shared" si="139"/>
        <v>0.69538192500000007</v>
      </c>
    </row>
    <row r="2241" spans="1:23" x14ac:dyDescent="0.25">
      <c r="A2241" t="s">
        <v>7817</v>
      </c>
      <c r="B2241" s="1">
        <v>43107</v>
      </c>
      <c r="C2241" t="s">
        <v>7818</v>
      </c>
      <c r="D2241" t="s">
        <v>41</v>
      </c>
      <c r="E2241" t="s">
        <v>7819</v>
      </c>
      <c r="F2241" s="1">
        <v>43100</v>
      </c>
      <c r="G2241">
        <v>1</v>
      </c>
      <c r="H2241">
        <v>101082</v>
      </c>
      <c r="I2241">
        <v>208</v>
      </c>
      <c r="J2241">
        <v>37</v>
      </c>
      <c r="K2241">
        <v>113</v>
      </c>
      <c r="L2241" t="b">
        <v>0</v>
      </c>
      <c r="M2241" t="b">
        <v>0</v>
      </c>
      <c r="N2241" t="b">
        <v>0</v>
      </c>
      <c r="O2241">
        <v>7</v>
      </c>
      <c r="P2241">
        <v>4</v>
      </c>
      <c r="Q2241" s="2">
        <v>0</v>
      </c>
      <c r="R2241" s="2">
        <v>0</v>
      </c>
      <c r="S2241" s="2">
        <v>0</v>
      </c>
      <c r="T2241">
        <f t="shared" si="136"/>
        <v>0.4</v>
      </c>
      <c r="U2241">
        <f t="shared" si="137"/>
        <v>2.6</v>
      </c>
      <c r="V2241">
        <f t="shared" si="138"/>
        <v>5.0540999999999996E-2</v>
      </c>
      <c r="W2241">
        <f t="shared" si="139"/>
        <v>0.8276893500000001</v>
      </c>
    </row>
    <row r="2242" spans="1:23" x14ac:dyDescent="0.25">
      <c r="A2242" t="s">
        <v>7820</v>
      </c>
      <c r="B2242" s="1">
        <v>43106</v>
      </c>
      <c r="C2242" t="s">
        <v>7821</v>
      </c>
      <c r="D2242" t="s">
        <v>7822</v>
      </c>
      <c r="E2242" t="s">
        <v>7823</v>
      </c>
      <c r="F2242" s="1">
        <v>43102</v>
      </c>
      <c r="G2242">
        <v>1</v>
      </c>
      <c r="H2242">
        <v>156176</v>
      </c>
      <c r="I2242">
        <v>7407</v>
      </c>
      <c r="J2242">
        <v>162</v>
      </c>
      <c r="K2242">
        <v>1064</v>
      </c>
      <c r="L2242" t="b">
        <v>0</v>
      </c>
      <c r="M2242" t="b">
        <v>0</v>
      </c>
      <c r="N2242" t="b">
        <v>0</v>
      </c>
      <c r="O2242">
        <v>4</v>
      </c>
      <c r="P2242">
        <v>2</v>
      </c>
      <c r="Q2242" s="2">
        <v>0.05</v>
      </c>
      <c r="R2242" s="2">
        <v>0</v>
      </c>
      <c r="S2242" s="2">
        <v>0.01</v>
      </c>
      <c r="T2242">
        <f t="shared" ref="T2242:T2305" si="140">G2242*0.4</f>
        <v>0.4</v>
      </c>
      <c r="U2242">
        <f t="shared" ref="U2242:U2305" si="141">-0.2*(O2242-P2242)+0.8*P2242</f>
        <v>1.2000000000000002</v>
      </c>
      <c r="V2242">
        <f t="shared" ref="V2242:V2305" si="142">0.5*H2242*0.000001+0.1*Q2242*100+100*0.15*R2242+100*0.25*S2242</f>
        <v>0.82808800000000016</v>
      </c>
      <c r="W2242">
        <f t="shared" ref="W2242:W2305" si="143">0.4*T2242+0.25*U2242+0.35*V2242</f>
        <v>0.74983080000000013</v>
      </c>
    </row>
    <row r="2243" spans="1:23" x14ac:dyDescent="0.25">
      <c r="A2243" t="s">
        <v>7824</v>
      </c>
      <c r="B2243" s="1">
        <v>43173</v>
      </c>
      <c r="C2243" t="s">
        <v>7825</v>
      </c>
      <c r="D2243" t="s">
        <v>7826</v>
      </c>
      <c r="E2243" t="s">
        <v>7827</v>
      </c>
      <c r="F2243" s="1">
        <v>43159</v>
      </c>
      <c r="G2243">
        <v>1</v>
      </c>
      <c r="H2243">
        <v>607765</v>
      </c>
      <c r="I2243">
        <v>11866</v>
      </c>
      <c r="J2243">
        <v>458</v>
      </c>
      <c r="K2243">
        <v>780</v>
      </c>
      <c r="L2243" t="b">
        <v>0</v>
      </c>
      <c r="M2243" t="b">
        <v>0</v>
      </c>
      <c r="N2243" t="b">
        <v>0</v>
      </c>
      <c r="O2243">
        <v>14</v>
      </c>
      <c r="P2243">
        <v>13</v>
      </c>
      <c r="Q2243" s="2">
        <v>0.02</v>
      </c>
      <c r="R2243" s="2">
        <v>0</v>
      </c>
      <c r="S2243" s="2">
        <v>0</v>
      </c>
      <c r="T2243">
        <f t="shared" si="140"/>
        <v>0.4</v>
      </c>
      <c r="U2243">
        <f t="shared" si="141"/>
        <v>10.200000000000001</v>
      </c>
      <c r="V2243">
        <f t="shared" si="142"/>
        <v>0.50388250000000001</v>
      </c>
      <c r="W2243">
        <f t="shared" si="143"/>
        <v>2.8863588750000004</v>
      </c>
    </row>
    <row r="2244" spans="1:23" x14ac:dyDescent="0.25">
      <c r="A2244" t="s">
        <v>7828</v>
      </c>
      <c r="B2244" s="1">
        <v>43105</v>
      </c>
      <c r="C2244" t="s">
        <v>7829</v>
      </c>
      <c r="D2244" t="s">
        <v>186</v>
      </c>
      <c r="E2244" t="s">
        <v>7830</v>
      </c>
      <c r="F2244" s="1">
        <v>43096</v>
      </c>
      <c r="G2244">
        <v>1</v>
      </c>
      <c r="H2244">
        <v>3951217</v>
      </c>
      <c r="I2244">
        <v>115174</v>
      </c>
      <c r="J2244">
        <v>5488</v>
      </c>
      <c r="K2244">
        <v>4153</v>
      </c>
      <c r="L2244" t="b">
        <v>0</v>
      </c>
      <c r="M2244" t="b">
        <v>0</v>
      </c>
      <c r="N2244" t="b">
        <v>0</v>
      </c>
      <c r="O2244">
        <v>9</v>
      </c>
      <c r="P2244">
        <v>8</v>
      </c>
      <c r="Q2244" s="2">
        <v>0.03</v>
      </c>
      <c r="R2244" s="2">
        <v>0</v>
      </c>
      <c r="S2244" s="2">
        <v>0</v>
      </c>
      <c r="T2244">
        <f t="shared" si="140"/>
        <v>0.4</v>
      </c>
      <c r="U2244">
        <f t="shared" si="141"/>
        <v>6.2</v>
      </c>
      <c r="V2244">
        <f t="shared" si="142"/>
        <v>2.2756084999999997</v>
      </c>
      <c r="W2244">
        <f t="shared" si="143"/>
        <v>2.5064629749999998</v>
      </c>
    </row>
    <row r="2245" spans="1:23" x14ac:dyDescent="0.25">
      <c r="A2245" t="s">
        <v>7831</v>
      </c>
      <c r="B2245" s="1">
        <v>43121</v>
      </c>
      <c r="C2245" t="s">
        <v>7832</v>
      </c>
      <c r="D2245" t="s">
        <v>4643</v>
      </c>
      <c r="E2245" t="s">
        <v>7833</v>
      </c>
      <c r="F2245" s="1">
        <v>43116</v>
      </c>
      <c r="G2245">
        <v>1</v>
      </c>
      <c r="H2245">
        <v>113213</v>
      </c>
      <c r="I2245">
        <v>2183</v>
      </c>
      <c r="J2245">
        <v>119</v>
      </c>
      <c r="K2245">
        <v>187</v>
      </c>
      <c r="L2245" t="b">
        <v>0</v>
      </c>
      <c r="M2245" t="b">
        <v>0</v>
      </c>
      <c r="N2245" t="b">
        <v>0</v>
      </c>
      <c r="O2245">
        <v>5</v>
      </c>
      <c r="P2245">
        <v>3</v>
      </c>
      <c r="Q2245" s="2">
        <v>0.02</v>
      </c>
      <c r="R2245" s="2">
        <v>0</v>
      </c>
      <c r="S2245" s="2">
        <v>0</v>
      </c>
      <c r="T2245">
        <f t="shared" si="140"/>
        <v>0.4</v>
      </c>
      <c r="U2245">
        <f t="shared" si="141"/>
        <v>2.0000000000000004</v>
      </c>
      <c r="V2245">
        <f t="shared" si="142"/>
        <v>0.25660650000000002</v>
      </c>
      <c r="W2245">
        <f t="shared" si="143"/>
        <v>0.74981227500000014</v>
      </c>
    </row>
    <row r="2246" spans="1:23" x14ac:dyDescent="0.25">
      <c r="A2246" t="s">
        <v>7834</v>
      </c>
      <c r="B2246" s="1">
        <v>43186</v>
      </c>
      <c r="C2246" t="s">
        <v>7835</v>
      </c>
      <c r="D2246" t="s">
        <v>53</v>
      </c>
      <c r="E2246" t="s">
        <v>7836</v>
      </c>
      <c r="F2246" s="1">
        <v>43171</v>
      </c>
      <c r="G2246">
        <v>1</v>
      </c>
      <c r="H2246">
        <v>341276</v>
      </c>
      <c r="I2246">
        <v>11571</v>
      </c>
      <c r="J2246">
        <v>252</v>
      </c>
      <c r="K2246">
        <v>1143</v>
      </c>
      <c r="L2246" t="b">
        <v>0</v>
      </c>
      <c r="M2246" t="b">
        <v>0</v>
      </c>
      <c r="N2246" t="b">
        <v>0</v>
      </c>
      <c r="O2246">
        <v>15</v>
      </c>
      <c r="P2246">
        <v>13</v>
      </c>
      <c r="Q2246" s="2">
        <v>0.03</v>
      </c>
      <c r="R2246" s="2">
        <v>0</v>
      </c>
      <c r="S2246" s="2">
        <v>0</v>
      </c>
      <c r="T2246">
        <f t="shared" si="140"/>
        <v>0.4</v>
      </c>
      <c r="U2246">
        <f t="shared" si="141"/>
        <v>10</v>
      </c>
      <c r="V2246">
        <f t="shared" si="142"/>
        <v>0.470638</v>
      </c>
      <c r="W2246">
        <f t="shared" si="143"/>
        <v>2.8247233</v>
      </c>
    </row>
    <row r="2247" spans="1:23" x14ac:dyDescent="0.25">
      <c r="A2247" t="s">
        <v>7837</v>
      </c>
      <c r="B2247" s="1">
        <v>43265</v>
      </c>
      <c r="C2247" t="s">
        <v>7838</v>
      </c>
      <c r="D2247" t="s">
        <v>7839</v>
      </c>
      <c r="E2247" t="s">
        <v>7840</v>
      </c>
      <c r="F2247" s="1">
        <v>43245</v>
      </c>
      <c r="G2247">
        <v>1</v>
      </c>
      <c r="H2247">
        <v>842721</v>
      </c>
      <c r="I2247">
        <v>15128</v>
      </c>
      <c r="J2247">
        <v>196</v>
      </c>
      <c r="K2247">
        <v>420</v>
      </c>
      <c r="L2247" t="b">
        <v>0</v>
      </c>
      <c r="M2247" t="b">
        <v>0</v>
      </c>
      <c r="N2247" t="b">
        <v>0</v>
      </c>
      <c r="O2247">
        <v>20</v>
      </c>
      <c r="P2247">
        <v>18</v>
      </c>
      <c r="Q2247" s="2">
        <v>0.02</v>
      </c>
      <c r="R2247" s="2">
        <v>0</v>
      </c>
      <c r="S2247" s="2">
        <v>0</v>
      </c>
      <c r="T2247">
        <f t="shared" si="140"/>
        <v>0.4</v>
      </c>
      <c r="U2247">
        <f t="shared" si="141"/>
        <v>14</v>
      </c>
      <c r="V2247">
        <f t="shared" si="142"/>
        <v>0.62136049999999998</v>
      </c>
      <c r="W2247">
        <f t="shared" si="143"/>
        <v>3.877476175</v>
      </c>
    </row>
    <row r="2248" spans="1:23" x14ac:dyDescent="0.25">
      <c r="A2248" t="s">
        <v>7841</v>
      </c>
      <c r="B2248" s="1">
        <v>43132</v>
      </c>
      <c r="C2248" t="s">
        <v>7842</v>
      </c>
      <c r="D2248" t="s">
        <v>7791</v>
      </c>
      <c r="E2248" t="s">
        <v>7843</v>
      </c>
      <c r="F2248" s="1">
        <v>43127</v>
      </c>
      <c r="G2248">
        <v>1</v>
      </c>
      <c r="H2248">
        <v>2412639</v>
      </c>
      <c r="I2248">
        <v>382528</v>
      </c>
      <c r="J2248">
        <v>1063</v>
      </c>
      <c r="K2248">
        <v>27385</v>
      </c>
      <c r="L2248" t="b">
        <v>0</v>
      </c>
      <c r="M2248" t="b">
        <v>0</v>
      </c>
      <c r="N2248" t="b">
        <v>0</v>
      </c>
      <c r="O2248">
        <v>5</v>
      </c>
      <c r="P2248">
        <v>5</v>
      </c>
      <c r="Q2248" s="2">
        <v>0.16</v>
      </c>
      <c r="R2248" s="2">
        <v>0</v>
      </c>
      <c r="S2248" s="2">
        <v>0.01</v>
      </c>
      <c r="T2248">
        <f t="shared" si="140"/>
        <v>0.4</v>
      </c>
      <c r="U2248">
        <f t="shared" si="141"/>
        <v>4</v>
      </c>
      <c r="V2248">
        <f t="shared" si="142"/>
        <v>3.0563194999999999</v>
      </c>
      <c r="W2248">
        <f t="shared" si="143"/>
        <v>2.2297118249999999</v>
      </c>
    </row>
    <row r="2249" spans="1:23" x14ac:dyDescent="0.25">
      <c r="A2249" t="s">
        <v>7844</v>
      </c>
      <c r="B2249" s="1">
        <v>43083</v>
      </c>
      <c r="C2249" t="s">
        <v>7845</v>
      </c>
      <c r="D2249" t="s">
        <v>1058</v>
      </c>
      <c r="E2249" t="s">
        <v>7846</v>
      </c>
      <c r="F2249" s="1">
        <v>43075</v>
      </c>
      <c r="G2249">
        <v>1</v>
      </c>
      <c r="H2249">
        <v>149376127</v>
      </c>
      <c r="I2249">
        <v>3093544</v>
      </c>
      <c r="J2249">
        <v>1643059</v>
      </c>
      <c r="K2249">
        <v>810698</v>
      </c>
      <c r="L2249" t="b">
        <v>0</v>
      </c>
      <c r="M2249" t="b">
        <v>0</v>
      </c>
      <c r="N2249" t="b">
        <v>0</v>
      </c>
      <c r="O2249">
        <v>8</v>
      </c>
      <c r="P2249">
        <v>8</v>
      </c>
      <c r="Q2249" s="2">
        <v>0.02</v>
      </c>
      <c r="R2249" s="2">
        <v>-0.01</v>
      </c>
      <c r="S2249" s="2">
        <v>0.01</v>
      </c>
      <c r="T2249">
        <f t="shared" si="140"/>
        <v>0.4</v>
      </c>
      <c r="U2249">
        <f t="shared" si="141"/>
        <v>6.4</v>
      </c>
      <c r="V2249">
        <f t="shared" si="142"/>
        <v>74.988063499999996</v>
      </c>
      <c r="W2249">
        <f t="shared" si="143"/>
        <v>28.005822224999999</v>
      </c>
    </row>
    <row r="2250" spans="1:23" x14ac:dyDescent="0.25">
      <c r="A2250" t="s">
        <v>7847</v>
      </c>
      <c r="B2250" s="1">
        <v>43119</v>
      </c>
      <c r="C2250" t="s">
        <v>7848</v>
      </c>
      <c r="D2250" t="s">
        <v>5658</v>
      </c>
      <c r="E2250" t="s">
        <v>7849</v>
      </c>
      <c r="F2250" s="1">
        <v>43113</v>
      </c>
      <c r="G2250">
        <v>1</v>
      </c>
      <c r="H2250">
        <v>735708</v>
      </c>
      <c r="I2250">
        <v>15023</v>
      </c>
      <c r="J2250">
        <v>929</v>
      </c>
      <c r="K2250">
        <v>1381</v>
      </c>
      <c r="L2250" t="b">
        <v>0</v>
      </c>
      <c r="M2250" t="b">
        <v>0</v>
      </c>
      <c r="N2250" t="b">
        <v>0</v>
      </c>
      <c r="O2250">
        <v>6</v>
      </c>
      <c r="P2250">
        <v>6</v>
      </c>
      <c r="Q2250" s="2">
        <v>0.02</v>
      </c>
      <c r="R2250" s="2">
        <v>0</v>
      </c>
      <c r="S2250" s="2">
        <v>0</v>
      </c>
      <c r="T2250">
        <f t="shared" si="140"/>
        <v>0.4</v>
      </c>
      <c r="U2250">
        <f t="shared" si="141"/>
        <v>4.8000000000000007</v>
      </c>
      <c r="V2250">
        <f t="shared" si="142"/>
        <v>0.56785399999999997</v>
      </c>
      <c r="W2250">
        <f t="shared" si="143"/>
        <v>1.5587489000000003</v>
      </c>
    </row>
    <row r="2251" spans="1:23" x14ac:dyDescent="0.25">
      <c r="A2251" t="s">
        <v>7850</v>
      </c>
      <c r="B2251" s="1">
        <v>43074</v>
      </c>
      <c r="C2251" t="s">
        <v>7851</v>
      </c>
      <c r="D2251" t="s">
        <v>1136</v>
      </c>
      <c r="E2251" t="s">
        <v>7852</v>
      </c>
      <c r="F2251" s="1">
        <v>43069</v>
      </c>
      <c r="G2251">
        <v>1</v>
      </c>
      <c r="H2251">
        <v>2089947</v>
      </c>
      <c r="I2251">
        <v>167197</v>
      </c>
      <c r="J2251">
        <v>1432</v>
      </c>
      <c r="K2251">
        <v>8576</v>
      </c>
      <c r="L2251" t="b">
        <v>0</v>
      </c>
      <c r="M2251" t="b">
        <v>0</v>
      </c>
      <c r="N2251" t="b">
        <v>0</v>
      </c>
      <c r="O2251">
        <v>5</v>
      </c>
      <c r="P2251">
        <v>5</v>
      </c>
      <c r="Q2251" s="2">
        <v>0.08</v>
      </c>
      <c r="R2251" s="2">
        <v>0</v>
      </c>
      <c r="S2251" s="2">
        <v>0</v>
      </c>
      <c r="T2251">
        <f t="shared" si="140"/>
        <v>0.4</v>
      </c>
      <c r="U2251">
        <f t="shared" si="141"/>
        <v>4</v>
      </c>
      <c r="V2251">
        <f t="shared" si="142"/>
        <v>1.8449735</v>
      </c>
      <c r="W2251">
        <f t="shared" si="143"/>
        <v>1.8057407250000002</v>
      </c>
    </row>
    <row r="2252" spans="1:23" x14ac:dyDescent="0.25">
      <c r="A2252" t="s">
        <v>7853</v>
      </c>
      <c r="B2252" s="1">
        <v>43142</v>
      </c>
      <c r="C2252" t="s">
        <v>7854</v>
      </c>
      <c r="D2252" t="s">
        <v>7855</v>
      </c>
      <c r="E2252" t="s">
        <v>7856</v>
      </c>
      <c r="F2252" s="1">
        <v>43136</v>
      </c>
      <c r="G2252">
        <v>1</v>
      </c>
      <c r="H2252">
        <v>14381</v>
      </c>
      <c r="I2252">
        <v>39</v>
      </c>
      <c r="J2252">
        <v>0</v>
      </c>
      <c r="K2252">
        <v>15</v>
      </c>
      <c r="L2252" t="b">
        <v>0</v>
      </c>
      <c r="M2252" t="b">
        <v>0</v>
      </c>
      <c r="N2252" t="b">
        <v>0</v>
      </c>
      <c r="O2252">
        <v>6</v>
      </c>
      <c r="P2252">
        <v>6</v>
      </c>
      <c r="Q2252" s="2">
        <v>0</v>
      </c>
      <c r="R2252" s="2">
        <v>0</v>
      </c>
      <c r="S2252" s="2">
        <v>0</v>
      </c>
      <c r="T2252">
        <f t="shared" si="140"/>
        <v>0.4</v>
      </c>
      <c r="U2252">
        <f t="shared" si="141"/>
        <v>4.8000000000000007</v>
      </c>
      <c r="V2252">
        <f t="shared" si="142"/>
        <v>7.1904999999999998E-3</v>
      </c>
      <c r="W2252">
        <f t="shared" si="143"/>
        <v>1.3625166750000004</v>
      </c>
    </row>
    <row r="2253" spans="1:23" x14ac:dyDescent="0.25">
      <c r="A2253" t="s">
        <v>7857</v>
      </c>
      <c r="B2253" s="1">
        <v>43187</v>
      </c>
      <c r="C2253" t="s">
        <v>7858</v>
      </c>
      <c r="D2253" t="s">
        <v>324</v>
      </c>
      <c r="E2253" t="s">
        <v>7859</v>
      </c>
      <c r="F2253" s="1">
        <v>43174</v>
      </c>
      <c r="G2253">
        <v>1</v>
      </c>
      <c r="H2253">
        <v>285469</v>
      </c>
      <c r="I2253">
        <v>5193</v>
      </c>
      <c r="J2253">
        <v>88</v>
      </c>
      <c r="K2253">
        <v>326</v>
      </c>
      <c r="L2253" t="b">
        <v>0</v>
      </c>
      <c r="M2253" t="b">
        <v>0</v>
      </c>
      <c r="N2253" t="b">
        <v>0</v>
      </c>
      <c r="O2253">
        <v>13</v>
      </c>
      <c r="P2253">
        <v>10</v>
      </c>
      <c r="Q2253" s="2">
        <v>0.02</v>
      </c>
      <c r="R2253" s="2">
        <v>0</v>
      </c>
      <c r="S2253" s="2">
        <v>0</v>
      </c>
      <c r="T2253">
        <f t="shared" si="140"/>
        <v>0.4</v>
      </c>
      <c r="U2253">
        <f t="shared" si="141"/>
        <v>7.4</v>
      </c>
      <c r="V2253">
        <f t="shared" si="142"/>
        <v>0.3427345</v>
      </c>
      <c r="W2253">
        <f t="shared" si="143"/>
        <v>2.1299570750000001</v>
      </c>
    </row>
    <row r="2254" spans="1:23" x14ac:dyDescent="0.25">
      <c r="A2254" t="s">
        <v>7860</v>
      </c>
      <c r="B2254" s="1">
        <v>43216</v>
      </c>
      <c r="C2254" t="s">
        <v>7861</v>
      </c>
      <c r="D2254" t="s">
        <v>1693</v>
      </c>
      <c r="E2254" t="s">
        <v>7862</v>
      </c>
      <c r="F2254" s="1">
        <v>43214</v>
      </c>
      <c r="G2254">
        <v>1</v>
      </c>
      <c r="H2254">
        <v>741558</v>
      </c>
      <c r="I2254">
        <v>4990</v>
      </c>
      <c r="J2254">
        <v>203</v>
      </c>
      <c r="K2254">
        <v>1249</v>
      </c>
      <c r="L2254" t="b">
        <v>0</v>
      </c>
      <c r="M2254" t="b">
        <v>0</v>
      </c>
      <c r="N2254" t="b">
        <v>0</v>
      </c>
      <c r="O2254">
        <v>2</v>
      </c>
      <c r="P2254">
        <v>1</v>
      </c>
      <c r="Q2254" s="2">
        <v>0.01</v>
      </c>
      <c r="R2254" s="2">
        <v>0</v>
      </c>
      <c r="S2254" s="2">
        <v>0</v>
      </c>
      <c r="T2254">
        <f t="shared" si="140"/>
        <v>0.4</v>
      </c>
      <c r="U2254">
        <f t="shared" si="141"/>
        <v>0.60000000000000009</v>
      </c>
      <c r="V2254">
        <f t="shared" si="142"/>
        <v>0.47077899999999995</v>
      </c>
      <c r="W2254">
        <f t="shared" si="143"/>
        <v>0.47477265000000002</v>
      </c>
    </row>
    <row r="2255" spans="1:23" x14ac:dyDescent="0.25">
      <c r="A2255" t="s">
        <v>7863</v>
      </c>
      <c r="B2255" s="1">
        <v>43265</v>
      </c>
      <c r="C2255" t="s">
        <v>7864</v>
      </c>
      <c r="D2255" t="s">
        <v>7865</v>
      </c>
      <c r="E2255" t="s">
        <v>7866</v>
      </c>
      <c r="F2255" s="1">
        <v>43261</v>
      </c>
      <c r="G2255">
        <v>1</v>
      </c>
      <c r="H2255">
        <v>2557709</v>
      </c>
      <c r="I2255">
        <v>65412</v>
      </c>
      <c r="J2255">
        <v>2264</v>
      </c>
      <c r="K2255">
        <v>17165</v>
      </c>
      <c r="L2255" t="b">
        <v>0</v>
      </c>
      <c r="M2255" t="b">
        <v>0</v>
      </c>
      <c r="N2255" t="b">
        <v>0</v>
      </c>
      <c r="O2255">
        <v>4</v>
      </c>
      <c r="P2255">
        <v>3</v>
      </c>
      <c r="Q2255" s="2">
        <v>0.03</v>
      </c>
      <c r="R2255" s="2">
        <v>0</v>
      </c>
      <c r="S2255" s="2">
        <v>0.01</v>
      </c>
      <c r="T2255">
        <f t="shared" si="140"/>
        <v>0.4</v>
      </c>
      <c r="U2255">
        <f t="shared" si="141"/>
        <v>2.2000000000000002</v>
      </c>
      <c r="V2255">
        <f t="shared" si="142"/>
        <v>1.8288545</v>
      </c>
      <c r="W2255">
        <f t="shared" si="143"/>
        <v>1.3500990750000001</v>
      </c>
    </row>
    <row r="2256" spans="1:23" x14ac:dyDescent="0.25">
      <c r="A2256" t="s">
        <v>7867</v>
      </c>
      <c r="B2256" s="1">
        <v>43128</v>
      </c>
      <c r="C2256" t="s">
        <v>7868</v>
      </c>
      <c r="D2256" t="s">
        <v>1114</v>
      </c>
      <c r="E2256" t="s">
        <v>7869</v>
      </c>
      <c r="F2256" s="1">
        <v>43126</v>
      </c>
      <c r="G2256">
        <v>1</v>
      </c>
      <c r="H2256">
        <v>792189</v>
      </c>
      <c r="I2256">
        <v>6006</v>
      </c>
      <c r="J2256">
        <v>19561</v>
      </c>
      <c r="K2256">
        <v>14848</v>
      </c>
      <c r="L2256" t="b">
        <v>0</v>
      </c>
      <c r="M2256" t="b">
        <v>0</v>
      </c>
      <c r="N2256" t="b">
        <v>0</v>
      </c>
      <c r="O2256">
        <v>2</v>
      </c>
      <c r="P2256">
        <v>2</v>
      </c>
      <c r="Q2256" s="2">
        <v>0.01</v>
      </c>
      <c r="R2256" s="2">
        <v>-0.02</v>
      </c>
      <c r="S2256" s="2">
        <v>0.02</v>
      </c>
      <c r="T2256">
        <f t="shared" si="140"/>
        <v>0.4</v>
      </c>
      <c r="U2256">
        <f t="shared" si="141"/>
        <v>1.6</v>
      </c>
      <c r="V2256">
        <f t="shared" si="142"/>
        <v>0.69609450000000006</v>
      </c>
      <c r="W2256">
        <f t="shared" si="143"/>
        <v>0.80363307500000003</v>
      </c>
    </row>
    <row r="2257" spans="1:23" x14ac:dyDescent="0.25">
      <c r="A2257" t="s">
        <v>7870</v>
      </c>
      <c r="B2257" s="1">
        <v>43090</v>
      </c>
      <c r="C2257" t="s">
        <v>7871</v>
      </c>
      <c r="D2257" t="s">
        <v>7872</v>
      </c>
      <c r="E2257" t="s">
        <v>7873</v>
      </c>
      <c r="F2257" s="1">
        <v>43084</v>
      </c>
      <c r="G2257">
        <v>1</v>
      </c>
      <c r="H2257">
        <v>8795</v>
      </c>
      <c r="I2257">
        <v>23</v>
      </c>
      <c r="J2257">
        <v>1</v>
      </c>
      <c r="K2257">
        <v>1</v>
      </c>
      <c r="L2257" t="b">
        <v>0</v>
      </c>
      <c r="M2257" t="b">
        <v>0</v>
      </c>
      <c r="N2257" t="b">
        <v>0</v>
      </c>
      <c r="O2257">
        <v>6</v>
      </c>
      <c r="P2257">
        <v>2</v>
      </c>
      <c r="Q2257" s="2">
        <v>0</v>
      </c>
      <c r="R2257" s="2">
        <v>0</v>
      </c>
      <c r="S2257" s="2">
        <v>0</v>
      </c>
      <c r="T2257">
        <f t="shared" si="140"/>
        <v>0.4</v>
      </c>
      <c r="U2257">
        <f t="shared" si="141"/>
        <v>0.8</v>
      </c>
      <c r="V2257">
        <f t="shared" si="142"/>
        <v>4.3974999999999995E-3</v>
      </c>
      <c r="W2257">
        <f t="shared" si="143"/>
        <v>0.36153912500000002</v>
      </c>
    </row>
    <row r="2258" spans="1:23" x14ac:dyDescent="0.25">
      <c r="A2258" t="s">
        <v>7874</v>
      </c>
      <c r="B2258" s="1">
        <v>43144</v>
      </c>
      <c r="C2258" t="s">
        <v>7875</v>
      </c>
      <c r="D2258" t="s">
        <v>49</v>
      </c>
      <c r="E2258" t="s">
        <v>7876</v>
      </c>
      <c r="F2258" s="1">
        <v>43136</v>
      </c>
      <c r="G2258">
        <v>1</v>
      </c>
      <c r="H2258">
        <v>1604421</v>
      </c>
      <c r="I2258">
        <v>102602</v>
      </c>
      <c r="J2258">
        <v>1188</v>
      </c>
      <c r="K2258">
        <v>10617</v>
      </c>
      <c r="L2258" t="b">
        <v>0</v>
      </c>
      <c r="M2258" t="b">
        <v>0</v>
      </c>
      <c r="N2258" t="b">
        <v>0</v>
      </c>
      <c r="O2258">
        <v>8</v>
      </c>
      <c r="P2258">
        <v>8</v>
      </c>
      <c r="Q2258" s="2">
        <v>0.06</v>
      </c>
      <c r="R2258" s="2">
        <v>0</v>
      </c>
      <c r="S2258" s="2">
        <v>0.01</v>
      </c>
      <c r="T2258">
        <f t="shared" si="140"/>
        <v>0.4</v>
      </c>
      <c r="U2258">
        <f t="shared" si="141"/>
        <v>6.4</v>
      </c>
      <c r="V2258">
        <f t="shared" si="142"/>
        <v>1.6522104999999998</v>
      </c>
      <c r="W2258">
        <f t="shared" si="143"/>
        <v>2.3382736749999999</v>
      </c>
    </row>
    <row r="2259" spans="1:23" x14ac:dyDescent="0.25">
      <c r="A2259" t="s">
        <v>7877</v>
      </c>
      <c r="B2259" s="1">
        <v>43117</v>
      </c>
      <c r="C2259" t="s">
        <v>7878</v>
      </c>
      <c r="D2259" t="s">
        <v>7879</v>
      </c>
      <c r="E2259" t="s">
        <v>7880</v>
      </c>
      <c r="F2259" s="1">
        <v>43112</v>
      </c>
      <c r="G2259">
        <v>1</v>
      </c>
      <c r="H2259">
        <v>13970</v>
      </c>
      <c r="I2259">
        <v>142</v>
      </c>
      <c r="J2259">
        <v>14</v>
      </c>
      <c r="K2259">
        <v>25</v>
      </c>
      <c r="L2259" t="b">
        <v>0</v>
      </c>
      <c r="M2259" t="b">
        <v>0</v>
      </c>
      <c r="N2259" t="b">
        <v>0</v>
      </c>
      <c r="O2259">
        <v>5</v>
      </c>
      <c r="P2259">
        <v>5</v>
      </c>
      <c r="Q2259" s="2">
        <v>0.01</v>
      </c>
      <c r="R2259" s="2">
        <v>0</v>
      </c>
      <c r="S2259" s="2">
        <v>0</v>
      </c>
      <c r="T2259">
        <f t="shared" si="140"/>
        <v>0.4</v>
      </c>
      <c r="U2259">
        <f t="shared" si="141"/>
        <v>4</v>
      </c>
      <c r="V2259">
        <f t="shared" si="142"/>
        <v>0.10698500000000001</v>
      </c>
      <c r="W2259">
        <f t="shared" si="143"/>
        <v>1.1974447500000001</v>
      </c>
    </row>
    <row r="2260" spans="1:23" x14ac:dyDescent="0.25">
      <c r="A2260" t="s">
        <v>7881</v>
      </c>
      <c r="B2260" s="1">
        <v>43142</v>
      </c>
      <c r="C2260" t="s">
        <v>7882</v>
      </c>
      <c r="D2260" t="s">
        <v>621</v>
      </c>
      <c r="E2260" t="s">
        <v>7883</v>
      </c>
      <c r="F2260" s="1">
        <v>43139</v>
      </c>
      <c r="G2260">
        <v>1</v>
      </c>
      <c r="H2260">
        <v>1838876</v>
      </c>
      <c r="I2260">
        <v>23487</v>
      </c>
      <c r="J2260">
        <v>2321</v>
      </c>
      <c r="K2260">
        <v>3341</v>
      </c>
      <c r="L2260" t="b">
        <v>0</v>
      </c>
      <c r="M2260" t="b">
        <v>0</v>
      </c>
      <c r="N2260" t="b">
        <v>0</v>
      </c>
      <c r="O2260">
        <v>3</v>
      </c>
      <c r="P2260">
        <v>2</v>
      </c>
      <c r="Q2260" s="2">
        <v>0.01</v>
      </c>
      <c r="R2260" s="2">
        <v>0</v>
      </c>
      <c r="S2260" s="2">
        <v>0</v>
      </c>
      <c r="T2260">
        <f t="shared" si="140"/>
        <v>0.4</v>
      </c>
      <c r="U2260">
        <f t="shared" si="141"/>
        <v>1.4000000000000001</v>
      </c>
      <c r="V2260">
        <f t="shared" si="142"/>
        <v>1.0194380000000001</v>
      </c>
      <c r="W2260">
        <f t="shared" si="143"/>
        <v>0.86680329999999994</v>
      </c>
    </row>
    <row r="2261" spans="1:23" x14ac:dyDescent="0.25">
      <c r="A2261" t="s">
        <v>7884</v>
      </c>
      <c r="B2261" s="1">
        <v>43117</v>
      </c>
      <c r="C2261" t="s">
        <v>7885</v>
      </c>
      <c r="D2261" t="s">
        <v>2607</v>
      </c>
      <c r="E2261" t="s">
        <v>7886</v>
      </c>
      <c r="F2261" s="1">
        <v>43112</v>
      </c>
      <c r="G2261">
        <v>1</v>
      </c>
      <c r="H2261">
        <v>3329</v>
      </c>
      <c r="I2261">
        <v>96</v>
      </c>
      <c r="J2261">
        <v>1</v>
      </c>
      <c r="K2261">
        <v>11</v>
      </c>
      <c r="L2261" t="b">
        <v>0</v>
      </c>
      <c r="M2261" t="b">
        <v>0</v>
      </c>
      <c r="N2261" t="b">
        <v>0</v>
      </c>
      <c r="O2261">
        <v>5</v>
      </c>
      <c r="P2261">
        <v>4</v>
      </c>
      <c r="Q2261" s="2">
        <v>0.03</v>
      </c>
      <c r="R2261" s="2">
        <v>0</v>
      </c>
      <c r="S2261" s="2">
        <v>0</v>
      </c>
      <c r="T2261">
        <f t="shared" si="140"/>
        <v>0.4</v>
      </c>
      <c r="U2261">
        <f t="shared" si="141"/>
        <v>3</v>
      </c>
      <c r="V2261">
        <f t="shared" si="142"/>
        <v>0.3016645</v>
      </c>
      <c r="W2261">
        <f t="shared" si="143"/>
        <v>1.015582575</v>
      </c>
    </row>
    <row r="2262" spans="1:23" x14ac:dyDescent="0.25">
      <c r="A2262" t="s">
        <v>7887</v>
      </c>
      <c r="B2262" s="1">
        <v>43115</v>
      </c>
      <c r="C2262" t="s">
        <v>7888</v>
      </c>
      <c r="D2262" t="s">
        <v>526</v>
      </c>
      <c r="E2262" t="s">
        <v>7889</v>
      </c>
      <c r="F2262" s="1">
        <v>43108</v>
      </c>
      <c r="G2262">
        <v>1</v>
      </c>
      <c r="H2262">
        <v>8159690</v>
      </c>
      <c r="I2262">
        <v>142149</v>
      </c>
      <c r="J2262">
        <v>66251</v>
      </c>
      <c r="K2262">
        <v>26770</v>
      </c>
      <c r="L2262" t="b">
        <v>0</v>
      </c>
      <c r="M2262" t="b">
        <v>0</v>
      </c>
      <c r="N2262" t="b">
        <v>0</v>
      </c>
      <c r="O2262">
        <v>7</v>
      </c>
      <c r="P2262">
        <v>6</v>
      </c>
      <c r="Q2262" s="2">
        <v>0.02</v>
      </c>
      <c r="R2262" s="2">
        <v>-0.01</v>
      </c>
      <c r="S2262" s="2">
        <v>0</v>
      </c>
      <c r="T2262">
        <f t="shared" si="140"/>
        <v>0.4</v>
      </c>
      <c r="U2262">
        <f t="shared" si="141"/>
        <v>4.6000000000000005</v>
      </c>
      <c r="V2262">
        <f t="shared" si="142"/>
        <v>4.1298449999999995</v>
      </c>
      <c r="W2262">
        <f t="shared" si="143"/>
        <v>2.7554457499999998</v>
      </c>
    </row>
    <row r="2263" spans="1:23" x14ac:dyDescent="0.25">
      <c r="A2263" t="s">
        <v>7890</v>
      </c>
      <c r="B2263" s="1">
        <v>43093</v>
      </c>
      <c r="C2263" t="s">
        <v>7891</v>
      </c>
      <c r="D2263" t="s">
        <v>7892</v>
      </c>
      <c r="E2263" t="s">
        <v>7893</v>
      </c>
      <c r="F2263" s="1">
        <v>43086</v>
      </c>
      <c r="G2263">
        <v>1</v>
      </c>
      <c r="H2263">
        <v>1134166</v>
      </c>
      <c r="I2263">
        <v>12610</v>
      </c>
      <c r="J2263">
        <v>1533</v>
      </c>
      <c r="K2263">
        <v>1482</v>
      </c>
      <c r="L2263" t="b">
        <v>0</v>
      </c>
      <c r="M2263" t="b">
        <v>0</v>
      </c>
      <c r="N2263" t="b">
        <v>0</v>
      </c>
      <c r="O2263">
        <v>7</v>
      </c>
      <c r="P2263">
        <v>7</v>
      </c>
      <c r="Q2263" s="2">
        <v>0.01</v>
      </c>
      <c r="R2263" s="2">
        <v>0</v>
      </c>
      <c r="S2263" s="2">
        <v>0</v>
      </c>
      <c r="T2263">
        <f t="shared" si="140"/>
        <v>0.4</v>
      </c>
      <c r="U2263">
        <f t="shared" si="141"/>
        <v>5.6000000000000005</v>
      </c>
      <c r="V2263">
        <f t="shared" si="142"/>
        <v>0.66708299999999998</v>
      </c>
      <c r="W2263">
        <f t="shared" si="143"/>
        <v>1.79347905</v>
      </c>
    </row>
    <row r="2264" spans="1:23" x14ac:dyDescent="0.25">
      <c r="A2264" t="s">
        <v>7894</v>
      </c>
      <c r="B2264" s="1">
        <v>43055</v>
      </c>
      <c r="C2264" t="s">
        <v>7895</v>
      </c>
      <c r="D2264" t="s">
        <v>7896</v>
      </c>
      <c r="E2264" t="s">
        <v>7897</v>
      </c>
      <c r="F2264" s="1">
        <v>43048</v>
      </c>
      <c r="G2264">
        <v>1</v>
      </c>
      <c r="H2264">
        <v>2122489</v>
      </c>
      <c r="I2264">
        <v>20085</v>
      </c>
      <c r="J2264">
        <v>1104</v>
      </c>
      <c r="K2264">
        <v>1321</v>
      </c>
      <c r="L2264" t="b">
        <v>0</v>
      </c>
      <c r="M2264" t="b">
        <v>0</v>
      </c>
      <c r="N2264" t="b">
        <v>0</v>
      </c>
      <c r="O2264">
        <v>7</v>
      </c>
      <c r="P2264">
        <v>3</v>
      </c>
      <c r="Q2264" s="2">
        <v>0.01</v>
      </c>
      <c r="R2264" s="2">
        <v>0</v>
      </c>
      <c r="S2264" s="2">
        <v>0</v>
      </c>
      <c r="T2264">
        <f t="shared" si="140"/>
        <v>0.4</v>
      </c>
      <c r="U2264">
        <f t="shared" si="141"/>
        <v>1.6000000000000003</v>
      </c>
      <c r="V2264">
        <f t="shared" si="142"/>
        <v>1.1612445</v>
      </c>
      <c r="W2264">
        <f t="shared" si="143"/>
        <v>0.96643557499999999</v>
      </c>
    </row>
    <row r="2265" spans="1:23" x14ac:dyDescent="0.25">
      <c r="A2265" t="s">
        <v>7898</v>
      </c>
      <c r="B2265" s="1">
        <v>43234</v>
      </c>
      <c r="C2265" t="s">
        <v>7899</v>
      </c>
      <c r="D2265" t="s">
        <v>5717</v>
      </c>
      <c r="E2265" t="s">
        <v>7900</v>
      </c>
      <c r="F2265" s="1">
        <v>43210</v>
      </c>
      <c r="G2265">
        <v>1</v>
      </c>
      <c r="H2265">
        <v>4878311</v>
      </c>
      <c r="I2265">
        <v>65260</v>
      </c>
      <c r="J2265">
        <v>3353</v>
      </c>
      <c r="K2265">
        <v>4554</v>
      </c>
      <c r="L2265" t="b">
        <v>0</v>
      </c>
      <c r="M2265" t="b">
        <v>0</v>
      </c>
      <c r="N2265" t="b">
        <v>0</v>
      </c>
      <c r="O2265">
        <v>24</v>
      </c>
      <c r="P2265">
        <v>18</v>
      </c>
      <c r="Q2265" s="2">
        <v>0.01</v>
      </c>
      <c r="R2265" s="2">
        <v>0</v>
      </c>
      <c r="S2265" s="2">
        <v>0</v>
      </c>
      <c r="T2265">
        <f t="shared" si="140"/>
        <v>0.4</v>
      </c>
      <c r="U2265">
        <f t="shared" si="141"/>
        <v>13.2</v>
      </c>
      <c r="V2265">
        <f t="shared" si="142"/>
        <v>2.5391555000000001</v>
      </c>
      <c r="W2265">
        <f t="shared" si="143"/>
        <v>4.3487044250000002</v>
      </c>
    </row>
    <row r="2266" spans="1:23" x14ac:dyDescent="0.25">
      <c r="A2266" t="s">
        <v>7901</v>
      </c>
      <c r="B2266" s="1">
        <v>43086</v>
      </c>
      <c r="C2266" t="s">
        <v>7902</v>
      </c>
      <c r="D2266" t="s">
        <v>97</v>
      </c>
      <c r="E2266" t="s">
        <v>1807</v>
      </c>
      <c r="F2266" s="1">
        <v>43080</v>
      </c>
      <c r="G2266">
        <v>1</v>
      </c>
      <c r="H2266">
        <v>283505</v>
      </c>
      <c r="I2266">
        <v>14397</v>
      </c>
      <c r="J2266">
        <v>118</v>
      </c>
      <c r="K2266">
        <v>711</v>
      </c>
      <c r="L2266" t="b">
        <v>0</v>
      </c>
      <c r="M2266" t="b">
        <v>0</v>
      </c>
      <c r="N2266" t="b">
        <v>0</v>
      </c>
      <c r="O2266">
        <v>6</v>
      </c>
      <c r="P2266">
        <v>6</v>
      </c>
      <c r="Q2266" s="2">
        <v>0.05</v>
      </c>
      <c r="R2266" s="2">
        <v>0</v>
      </c>
      <c r="S2266" s="2">
        <v>0</v>
      </c>
      <c r="T2266">
        <f t="shared" si="140"/>
        <v>0.4</v>
      </c>
      <c r="U2266">
        <f t="shared" si="141"/>
        <v>4.8000000000000007</v>
      </c>
      <c r="V2266">
        <f t="shared" si="142"/>
        <v>0.64175250000000017</v>
      </c>
      <c r="W2266">
        <f t="shared" si="143"/>
        <v>1.5846133750000004</v>
      </c>
    </row>
    <row r="2267" spans="1:23" x14ac:dyDescent="0.25">
      <c r="A2267" t="s">
        <v>7903</v>
      </c>
      <c r="B2267" s="1">
        <v>43117</v>
      </c>
      <c r="C2267" t="s">
        <v>7904</v>
      </c>
      <c r="D2267" t="s">
        <v>7905</v>
      </c>
      <c r="E2267" t="s">
        <v>7906</v>
      </c>
      <c r="F2267" s="1">
        <v>43112</v>
      </c>
      <c r="G2267">
        <v>1</v>
      </c>
      <c r="H2267">
        <v>27898</v>
      </c>
      <c r="I2267">
        <v>363</v>
      </c>
      <c r="J2267">
        <v>27</v>
      </c>
      <c r="K2267">
        <v>135</v>
      </c>
      <c r="L2267" t="b">
        <v>0</v>
      </c>
      <c r="M2267" t="b">
        <v>0</v>
      </c>
      <c r="N2267" t="b">
        <v>0</v>
      </c>
      <c r="O2267">
        <v>5</v>
      </c>
      <c r="P2267">
        <v>5</v>
      </c>
      <c r="Q2267" s="2">
        <v>0.01</v>
      </c>
      <c r="R2267" s="2">
        <v>0</v>
      </c>
      <c r="S2267" s="2">
        <v>0</v>
      </c>
      <c r="T2267">
        <f t="shared" si="140"/>
        <v>0.4</v>
      </c>
      <c r="U2267">
        <f t="shared" si="141"/>
        <v>4</v>
      </c>
      <c r="V2267">
        <f t="shared" si="142"/>
        <v>0.11394900000000001</v>
      </c>
      <c r="W2267">
        <f t="shared" si="143"/>
        <v>1.1998821500000001</v>
      </c>
    </row>
    <row r="2268" spans="1:23" x14ac:dyDescent="0.25">
      <c r="A2268" t="s">
        <v>7907</v>
      </c>
      <c r="B2268" s="1">
        <v>43235</v>
      </c>
      <c r="C2268" t="s">
        <v>7908</v>
      </c>
      <c r="D2268" t="s">
        <v>3874</v>
      </c>
      <c r="E2268" t="s">
        <v>7909</v>
      </c>
      <c r="F2268" s="1">
        <v>43216</v>
      </c>
      <c r="G2268">
        <v>1</v>
      </c>
      <c r="H2268">
        <v>1848104</v>
      </c>
      <c r="I2268">
        <v>64607</v>
      </c>
      <c r="J2268">
        <v>758</v>
      </c>
      <c r="K2268">
        <v>3947</v>
      </c>
      <c r="L2268" t="b">
        <v>0</v>
      </c>
      <c r="M2268" t="b">
        <v>0</v>
      </c>
      <c r="N2268" t="b">
        <v>0</v>
      </c>
      <c r="O2268">
        <v>19</v>
      </c>
      <c r="P2268">
        <v>8</v>
      </c>
      <c r="Q2268" s="2">
        <v>0.03</v>
      </c>
      <c r="R2268" s="2">
        <v>0</v>
      </c>
      <c r="S2268" s="2">
        <v>0</v>
      </c>
      <c r="T2268">
        <f t="shared" si="140"/>
        <v>0.4</v>
      </c>
      <c r="U2268">
        <f t="shared" si="141"/>
        <v>4.2</v>
      </c>
      <c r="V2268">
        <f t="shared" si="142"/>
        <v>1.2240519999999999</v>
      </c>
      <c r="W2268">
        <f t="shared" si="143"/>
        <v>1.6384181999999998</v>
      </c>
    </row>
    <row r="2269" spans="1:23" x14ac:dyDescent="0.25">
      <c r="A2269" t="s">
        <v>7910</v>
      </c>
      <c r="B2269" s="1">
        <v>43086</v>
      </c>
      <c r="C2269" t="s">
        <v>7911</v>
      </c>
      <c r="D2269" t="s">
        <v>7912</v>
      </c>
      <c r="E2269" t="s">
        <v>7913</v>
      </c>
      <c r="F2269" s="1">
        <v>43080</v>
      </c>
      <c r="G2269">
        <v>1</v>
      </c>
      <c r="H2269">
        <v>316907</v>
      </c>
      <c r="I2269">
        <v>18642</v>
      </c>
      <c r="J2269">
        <v>249</v>
      </c>
      <c r="K2269">
        <v>1409</v>
      </c>
      <c r="L2269" t="b">
        <v>0</v>
      </c>
      <c r="M2269" t="b">
        <v>0</v>
      </c>
      <c r="N2269" t="b">
        <v>0</v>
      </c>
      <c r="O2269">
        <v>6</v>
      </c>
      <c r="P2269">
        <v>6</v>
      </c>
      <c r="Q2269" s="2">
        <v>0.06</v>
      </c>
      <c r="R2269" s="2">
        <v>0</v>
      </c>
      <c r="S2269" s="2">
        <v>0</v>
      </c>
      <c r="T2269">
        <f t="shared" si="140"/>
        <v>0.4</v>
      </c>
      <c r="U2269">
        <f t="shared" si="141"/>
        <v>4.8000000000000007</v>
      </c>
      <c r="V2269">
        <f t="shared" si="142"/>
        <v>0.7584535</v>
      </c>
      <c r="W2269">
        <f t="shared" si="143"/>
        <v>1.6254587250000003</v>
      </c>
    </row>
    <row r="2270" spans="1:23" x14ac:dyDescent="0.25">
      <c r="A2270" t="s">
        <v>7914</v>
      </c>
      <c r="B2270" s="1">
        <v>43089</v>
      </c>
      <c r="C2270" t="s">
        <v>7915</v>
      </c>
      <c r="D2270" t="s">
        <v>1201</v>
      </c>
      <c r="E2270" t="s">
        <v>7916</v>
      </c>
      <c r="F2270" s="1">
        <v>43081</v>
      </c>
      <c r="G2270">
        <v>1</v>
      </c>
      <c r="H2270">
        <v>1974031</v>
      </c>
      <c r="I2270">
        <v>50261</v>
      </c>
      <c r="J2270">
        <v>2481</v>
      </c>
      <c r="K2270">
        <v>3263</v>
      </c>
      <c r="L2270" t="b">
        <v>0</v>
      </c>
      <c r="M2270" t="b">
        <v>0</v>
      </c>
      <c r="N2270" t="b">
        <v>0</v>
      </c>
      <c r="O2270">
        <v>8</v>
      </c>
      <c r="P2270">
        <v>8</v>
      </c>
      <c r="Q2270" s="2">
        <v>0.03</v>
      </c>
      <c r="R2270" s="2">
        <v>0</v>
      </c>
      <c r="S2270" s="2">
        <v>0</v>
      </c>
      <c r="T2270">
        <f t="shared" si="140"/>
        <v>0.4</v>
      </c>
      <c r="U2270">
        <f t="shared" si="141"/>
        <v>6.4</v>
      </c>
      <c r="V2270">
        <f t="shared" si="142"/>
        <v>1.2870154999999999</v>
      </c>
      <c r="W2270">
        <f t="shared" si="143"/>
        <v>2.2104554250000001</v>
      </c>
    </row>
    <row r="2271" spans="1:23" x14ac:dyDescent="0.25">
      <c r="A2271" t="s">
        <v>7917</v>
      </c>
      <c r="B2271" s="1">
        <v>43160</v>
      </c>
      <c r="C2271" t="s">
        <v>7918</v>
      </c>
      <c r="D2271" t="s">
        <v>174</v>
      </c>
      <c r="E2271" t="s">
        <v>7919</v>
      </c>
      <c r="F2271" s="1">
        <v>43154</v>
      </c>
      <c r="G2271">
        <v>1</v>
      </c>
      <c r="H2271">
        <v>89365</v>
      </c>
      <c r="I2271">
        <v>967</v>
      </c>
      <c r="J2271">
        <v>80</v>
      </c>
      <c r="K2271">
        <v>80</v>
      </c>
      <c r="L2271" t="b">
        <v>0</v>
      </c>
      <c r="M2271" t="b">
        <v>0</v>
      </c>
      <c r="N2271" t="b">
        <v>0</v>
      </c>
      <c r="O2271">
        <v>6</v>
      </c>
      <c r="P2271">
        <v>6</v>
      </c>
      <c r="Q2271" s="2">
        <v>0.01</v>
      </c>
      <c r="R2271" s="2">
        <v>0</v>
      </c>
      <c r="S2271" s="2">
        <v>0</v>
      </c>
      <c r="T2271">
        <f t="shared" si="140"/>
        <v>0.4</v>
      </c>
      <c r="U2271">
        <f t="shared" si="141"/>
        <v>4.8000000000000007</v>
      </c>
      <c r="V2271">
        <f t="shared" si="142"/>
        <v>0.14468249999999999</v>
      </c>
      <c r="W2271">
        <f t="shared" si="143"/>
        <v>1.4106388750000003</v>
      </c>
    </row>
    <row r="2272" spans="1:23" x14ac:dyDescent="0.25">
      <c r="A2272" t="s">
        <v>7920</v>
      </c>
      <c r="B2272" s="1">
        <v>43121</v>
      </c>
      <c r="C2272" t="s">
        <v>7921</v>
      </c>
      <c r="D2272" t="s">
        <v>509</v>
      </c>
      <c r="E2272" t="s">
        <v>7922</v>
      </c>
      <c r="F2272" s="1">
        <v>43116</v>
      </c>
      <c r="G2272">
        <v>1</v>
      </c>
      <c r="H2272">
        <v>246393</v>
      </c>
      <c r="I2272">
        <v>9071</v>
      </c>
      <c r="J2272">
        <v>113</v>
      </c>
      <c r="K2272">
        <v>670</v>
      </c>
      <c r="L2272" t="b">
        <v>0</v>
      </c>
      <c r="M2272" t="b">
        <v>0</v>
      </c>
      <c r="N2272" t="b">
        <v>0</v>
      </c>
      <c r="O2272">
        <v>5</v>
      </c>
      <c r="P2272">
        <v>4</v>
      </c>
      <c r="Q2272" s="2">
        <v>0.04</v>
      </c>
      <c r="R2272" s="2">
        <v>0</v>
      </c>
      <c r="S2272" s="2">
        <v>0</v>
      </c>
      <c r="T2272">
        <f t="shared" si="140"/>
        <v>0.4</v>
      </c>
      <c r="U2272">
        <f t="shared" si="141"/>
        <v>3</v>
      </c>
      <c r="V2272">
        <f t="shared" si="142"/>
        <v>0.52319650000000006</v>
      </c>
      <c r="W2272">
        <f t="shared" si="143"/>
        <v>1.093118775</v>
      </c>
    </row>
    <row r="2273" spans="1:23" x14ac:dyDescent="0.25">
      <c r="A2273" t="s">
        <v>7923</v>
      </c>
      <c r="B2273" s="1">
        <v>43126</v>
      </c>
      <c r="C2273" t="s">
        <v>7924</v>
      </c>
      <c r="D2273" t="s">
        <v>198</v>
      </c>
      <c r="E2273" t="s">
        <v>7925</v>
      </c>
      <c r="F2273" s="1">
        <v>43125</v>
      </c>
      <c r="G2273">
        <v>1</v>
      </c>
      <c r="H2273">
        <v>291258</v>
      </c>
      <c r="I2273">
        <v>4490</v>
      </c>
      <c r="J2273">
        <v>109</v>
      </c>
      <c r="K2273">
        <v>431</v>
      </c>
      <c r="L2273" t="b">
        <v>0</v>
      </c>
      <c r="M2273" t="b">
        <v>0</v>
      </c>
      <c r="N2273" t="b">
        <v>0</v>
      </c>
      <c r="O2273">
        <v>1</v>
      </c>
      <c r="P2273">
        <v>1</v>
      </c>
      <c r="Q2273" s="2">
        <v>0.02</v>
      </c>
      <c r="R2273" s="2">
        <v>0</v>
      </c>
      <c r="S2273" s="2">
        <v>0</v>
      </c>
      <c r="T2273">
        <f t="shared" si="140"/>
        <v>0.4</v>
      </c>
      <c r="U2273">
        <f t="shared" si="141"/>
        <v>0.8</v>
      </c>
      <c r="V2273">
        <f t="shared" si="142"/>
        <v>0.34562899999999996</v>
      </c>
      <c r="W2273">
        <f t="shared" si="143"/>
        <v>0.48097015000000004</v>
      </c>
    </row>
    <row r="2274" spans="1:23" x14ac:dyDescent="0.25">
      <c r="A2274" t="s">
        <v>7926</v>
      </c>
      <c r="B2274" s="1">
        <v>43180</v>
      </c>
      <c r="C2274" t="s">
        <v>7927</v>
      </c>
      <c r="D2274" t="s">
        <v>532</v>
      </c>
      <c r="E2274" t="s">
        <v>7928</v>
      </c>
      <c r="F2274" s="1">
        <v>43167</v>
      </c>
      <c r="G2274">
        <v>1</v>
      </c>
      <c r="H2274">
        <v>387328</v>
      </c>
      <c r="I2274">
        <v>13118</v>
      </c>
      <c r="J2274">
        <v>64</v>
      </c>
      <c r="K2274">
        <v>642</v>
      </c>
      <c r="L2274" t="b">
        <v>0</v>
      </c>
      <c r="M2274" t="b">
        <v>0</v>
      </c>
      <c r="N2274" t="b">
        <v>0</v>
      </c>
      <c r="O2274">
        <v>13</v>
      </c>
      <c r="P2274">
        <v>10</v>
      </c>
      <c r="Q2274" s="2">
        <v>0.03</v>
      </c>
      <c r="R2274" s="2">
        <v>0</v>
      </c>
      <c r="S2274" s="2">
        <v>0</v>
      </c>
      <c r="T2274">
        <f t="shared" si="140"/>
        <v>0.4</v>
      </c>
      <c r="U2274">
        <f t="shared" si="141"/>
        <v>7.4</v>
      </c>
      <c r="V2274">
        <f t="shared" si="142"/>
        <v>0.49366399999999999</v>
      </c>
      <c r="W2274">
        <f t="shared" si="143"/>
        <v>2.1827824000000002</v>
      </c>
    </row>
    <row r="2275" spans="1:23" x14ac:dyDescent="0.25">
      <c r="A2275" t="s">
        <v>7929</v>
      </c>
      <c r="B2275" s="1">
        <v>43197</v>
      </c>
      <c r="C2275" t="s">
        <v>7930</v>
      </c>
      <c r="D2275" t="s">
        <v>7931</v>
      </c>
      <c r="E2275" t="s">
        <v>7932</v>
      </c>
      <c r="F2275" s="1">
        <v>43182</v>
      </c>
      <c r="G2275">
        <v>1</v>
      </c>
      <c r="H2275">
        <v>141954</v>
      </c>
      <c r="I2275">
        <v>10711</v>
      </c>
      <c r="J2275">
        <v>95</v>
      </c>
      <c r="K2275">
        <v>674</v>
      </c>
      <c r="L2275" t="b">
        <v>0</v>
      </c>
      <c r="M2275" t="b">
        <v>0</v>
      </c>
      <c r="N2275" t="b">
        <v>0</v>
      </c>
      <c r="O2275">
        <v>15</v>
      </c>
      <c r="P2275">
        <v>6</v>
      </c>
      <c r="Q2275" s="2">
        <v>0.08</v>
      </c>
      <c r="R2275" s="2">
        <v>0</v>
      </c>
      <c r="S2275" s="2">
        <v>0</v>
      </c>
      <c r="T2275">
        <f t="shared" si="140"/>
        <v>0.4</v>
      </c>
      <c r="U2275">
        <f t="shared" si="141"/>
        <v>3.0000000000000009</v>
      </c>
      <c r="V2275">
        <f t="shared" si="142"/>
        <v>0.870977</v>
      </c>
      <c r="W2275">
        <f t="shared" si="143"/>
        <v>1.2148419500000003</v>
      </c>
    </row>
    <row r="2276" spans="1:23" x14ac:dyDescent="0.25">
      <c r="A2276" t="s">
        <v>7933</v>
      </c>
      <c r="B2276" s="1">
        <v>43133</v>
      </c>
      <c r="C2276" t="s">
        <v>7934</v>
      </c>
      <c r="D2276" t="s">
        <v>601</v>
      </c>
      <c r="E2276" t="s">
        <v>7935</v>
      </c>
      <c r="F2276" s="1">
        <v>43132</v>
      </c>
      <c r="G2276">
        <v>1</v>
      </c>
      <c r="H2276">
        <v>175400</v>
      </c>
      <c r="I2276">
        <v>3000</v>
      </c>
      <c r="J2276">
        <v>134</v>
      </c>
      <c r="K2276">
        <v>208</v>
      </c>
      <c r="L2276" t="b">
        <v>0</v>
      </c>
      <c r="M2276" t="b">
        <v>0</v>
      </c>
      <c r="N2276" t="b">
        <v>0</v>
      </c>
      <c r="O2276">
        <v>1</v>
      </c>
      <c r="P2276">
        <v>1</v>
      </c>
      <c r="Q2276" s="2">
        <v>0.02</v>
      </c>
      <c r="R2276" s="2">
        <v>0</v>
      </c>
      <c r="S2276" s="2">
        <v>0</v>
      </c>
      <c r="T2276">
        <f t="shared" si="140"/>
        <v>0.4</v>
      </c>
      <c r="U2276">
        <f t="shared" si="141"/>
        <v>0.8</v>
      </c>
      <c r="V2276">
        <f t="shared" si="142"/>
        <v>0.28770000000000001</v>
      </c>
      <c r="W2276">
        <f t="shared" si="143"/>
        <v>0.46069500000000002</v>
      </c>
    </row>
    <row r="2277" spans="1:23" x14ac:dyDescent="0.25">
      <c r="A2277" t="s">
        <v>7936</v>
      </c>
      <c r="B2277" s="1">
        <v>43215</v>
      </c>
      <c r="C2277" t="s">
        <v>7937</v>
      </c>
      <c r="D2277" t="s">
        <v>1693</v>
      </c>
      <c r="E2277" t="s">
        <v>7938</v>
      </c>
      <c r="F2277" s="1">
        <v>43201</v>
      </c>
      <c r="G2277">
        <v>1</v>
      </c>
      <c r="H2277">
        <v>1249972</v>
      </c>
      <c r="I2277">
        <v>8399</v>
      </c>
      <c r="J2277">
        <v>2157</v>
      </c>
      <c r="K2277">
        <v>3977</v>
      </c>
      <c r="L2277" t="b">
        <v>0</v>
      </c>
      <c r="M2277" t="b">
        <v>0</v>
      </c>
      <c r="N2277" t="b">
        <v>0</v>
      </c>
      <c r="O2277">
        <v>14</v>
      </c>
      <c r="P2277">
        <v>12</v>
      </c>
      <c r="Q2277" s="2">
        <v>0.01</v>
      </c>
      <c r="R2277" s="2">
        <v>0</v>
      </c>
      <c r="S2277" s="2">
        <v>0</v>
      </c>
      <c r="T2277">
        <f t="shared" si="140"/>
        <v>0.4</v>
      </c>
      <c r="U2277">
        <f t="shared" si="141"/>
        <v>9.2000000000000011</v>
      </c>
      <c r="V2277">
        <f t="shared" si="142"/>
        <v>0.72498599999999991</v>
      </c>
      <c r="W2277">
        <f t="shared" si="143"/>
        <v>2.7137451000000006</v>
      </c>
    </row>
    <row r="2278" spans="1:23" x14ac:dyDescent="0.25">
      <c r="A2278" t="s">
        <v>7939</v>
      </c>
      <c r="B2278" s="1">
        <v>43072</v>
      </c>
      <c r="C2278" t="s">
        <v>7940</v>
      </c>
      <c r="D2278" t="s">
        <v>7941</v>
      </c>
      <c r="E2278" t="s">
        <v>7942</v>
      </c>
      <c r="F2278" s="1">
        <v>43068</v>
      </c>
      <c r="G2278">
        <v>1</v>
      </c>
      <c r="H2278">
        <v>7436</v>
      </c>
      <c r="I2278">
        <v>170</v>
      </c>
      <c r="J2278">
        <v>8</v>
      </c>
      <c r="K2278">
        <v>59</v>
      </c>
      <c r="L2278" t="b">
        <v>0</v>
      </c>
      <c r="M2278" t="b">
        <v>0</v>
      </c>
      <c r="N2278" t="b">
        <v>0</v>
      </c>
      <c r="O2278">
        <v>4</v>
      </c>
      <c r="P2278">
        <v>2</v>
      </c>
      <c r="Q2278" s="2">
        <v>0.02</v>
      </c>
      <c r="R2278" s="2">
        <v>0</v>
      </c>
      <c r="S2278" s="2">
        <v>0.01</v>
      </c>
      <c r="T2278">
        <f t="shared" si="140"/>
        <v>0.4</v>
      </c>
      <c r="U2278">
        <f t="shared" si="141"/>
        <v>1.2000000000000002</v>
      </c>
      <c r="V2278">
        <f t="shared" si="142"/>
        <v>0.45371800000000001</v>
      </c>
      <c r="W2278">
        <f t="shared" si="143"/>
        <v>0.61880130000000011</v>
      </c>
    </row>
    <row r="2279" spans="1:23" x14ac:dyDescent="0.25">
      <c r="A2279" t="s">
        <v>7943</v>
      </c>
      <c r="B2279" s="1">
        <v>43118</v>
      </c>
      <c r="C2279" t="s">
        <v>7944</v>
      </c>
      <c r="D2279" t="s">
        <v>7945</v>
      </c>
      <c r="E2279" t="s">
        <v>7946</v>
      </c>
      <c r="F2279" s="1">
        <v>43112</v>
      </c>
      <c r="G2279">
        <v>1</v>
      </c>
      <c r="H2279">
        <v>1667408</v>
      </c>
      <c r="I2279">
        <v>51184</v>
      </c>
      <c r="J2279">
        <v>378</v>
      </c>
      <c r="K2279">
        <v>3404</v>
      </c>
      <c r="L2279" t="b">
        <v>0</v>
      </c>
      <c r="M2279" t="b">
        <v>0</v>
      </c>
      <c r="N2279" t="b">
        <v>0</v>
      </c>
      <c r="O2279">
        <v>6</v>
      </c>
      <c r="P2279">
        <v>5</v>
      </c>
      <c r="Q2279" s="2">
        <v>0.03</v>
      </c>
      <c r="R2279" s="2">
        <v>0</v>
      </c>
      <c r="S2279" s="2">
        <v>0</v>
      </c>
      <c r="T2279">
        <f t="shared" si="140"/>
        <v>0.4</v>
      </c>
      <c r="U2279">
        <f t="shared" si="141"/>
        <v>3.8</v>
      </c>
      <c r="V2279">
        <f t="shared" si="142"/>
        <v>1.133704</v>
      </c>
      <c r="W2279">
        <f t="shared" si="143"/>
        <v>1.5067963999999998</v>
      </c>
    </row>
    <row r="2280" spans="1:23" x14ac:dyDescent="0.25">
      <c r="A2280" t="s">
        <v>7947</v>
      </c>
      <c r="B2280" s="1">
        <v>43109</v>
      </c>
      <c r="C2280" t="s">
        <v>7948</v>
      </c>
      <c r="D2280" t="s">
        <v>5484</v>
      </c>
      <c r="E2280" t="s">
        <v>7949</v>
      </c>
      <c r="F2280" s="1">
        <v>43105</v>
      </c>
      <c r="G2280">
        <v>1</v>
      </c>
      <c r="H2280">
        <v>67185</v>
      </c>
      <c r="I2280">
        <v>1286</v>
      </c>
      <c r="J2280">
        <v>103</v>
      </c>
      <c r="K2280">
        <v>109</v>
      </c>
      <c r="L2280" t="b">
        <v>0</v>
      </c>
      <c r="M2280" t="b">
        <v>0</v>
      </c>
      <c r="N2280" t="b">
        <v>0</v>
      </c>
      <c r="O2280">
        <v>4</v>
      </c>
      <c r="P2280">
        <v>2</v>
      </c>
      <c r="Q2280" s="2">
        <v>0.02</v>
      </c>
      <c r="R2280" s="2">
        <v>0</v>
      </c>
      <c r="S2280" s="2">
        <v>0</v>
      </c>
      <c r="T2280">
        <f t="shared" si="140"/>
        <v>0.4</v>
      </c>
      <c r="U2280">
        <f t="shared" si="141"/>
        <v>1.2000000000000002</v>
      </c>
      <c r="V2280">
        <f t="shared" si="142"/>
        <v>0.23359250000000001</v>
      </c>
      <c r="W2280">
        <f t="shared" si="143"/>
        <v>0.5417573750000001</v>
      </c>
    </row>
    <row r="2281" spans="1:23" x14ac:dyDescent="0.25">
      <c r="A2281" t="s">
        <v>7950</v>
      </c>
      <c r="B2281" s="1">
        <v>43219</v>
      </c>
      <c r="C2281" t="s">
        <v>7951</v>
      </c>
      <c r="D2281" t="s">
        <v>7952</v>
      </c>
      <c r="E2281" t="s">
        <v>7953</v>
      </c>
      <c r="F2281" s="1">
        <v>43201</v>
      </c>
      <c r="G2281">
        <v>1</v>
      </c>
      <c r="H2281">
        <v>491967</v>
      </c>
      <c r="I2281">
        <v>5412</v>
      </c>
      <c r="J2281">
        <v>180</v>
      </c>
      <c r="K2281">
        <v>341</v>
      </c>
      <c r="L2281" t="b">
        <v>0</v>
      </c>
      <c r="M2281" t="b">
        <v>0</v>
      </c>
      <c r="N2281" t="b">
        <v>0</v>
      </c>
      <c r="O2281">
        <v>18</v>
      </c>
      <c r="P2281">
        <v>14</v>
      </c>
      <c r="Q2281" s="2">
        <v>0.01</v>
      </c>
      <c r="R2281" s="2">
        <v>0</v>
      </c>
      <c r="S2281" s="2">
        <v>0</v>
      </c>
      <c r="T2281">
        <f t="shared" si="140"/>
        <v>0.4</v>
      </c>
      <c r="U2281">
        <f t="shared" si="141"/>
        <v>10.4</v>
      </c>
      <c r="V2281">
        <f t="shared" si="142"/>
        <v>0.3459835</v>
      </c>
      <c r="W2281">
        <f t="shared" si="143"/>
        <v>2.881094225</v>
      </c>
    </row>
    <row r="2282" spans="1:23" x14ac:dyDescent="0.25">
      <c r="A2282" t="s">
        <v>7954</v>
      </c>
      <c r="B2282" s="1">
        <v>43109</v>
      </c>
      <c r="C2282" t="s">
        <v>7955</v>
      </c>
      <c r="D2282" t="s">
        <v>7956</v>
      </c>
      <c r="E2282" t="s">
        <v>7957</v>
      </c>
      <c r="F2282" s="1">
        <v>43101</v>
      </c>
      <c r="G2282">
        <v>1</v>
      </c>
      <c r="H2282">
        <v>140520</v>
      </c>
      <c r="I2282">
        <v>1852</v>
      </c>
      <c r="J2282">
        <v>33</v>
      </c>
      <c r="K2282">
        <v>113</v>
      </c>
      <c r="L2282" t="b">
        <v>0</v>
      </c>
      <c r="M2282" t="b">
        <v>0</v>
      </c>
      <c r="N2282" t="b">
        <v>0</v>
      </c>
      <c r="O2282">
        <v>8</v>
      </c>
      <c r="P2282">
        <v>4</v>
      </c>
      <c r="Q2282" s="2">
        <v>0.01</v>
      </c>
      <c r="R2282" s="2">
        <v>0</v>
      </c>
      <c r="S2282" s="2">
        <v>0</v>
      </c>
      <c r="T2282">
        <f t="shared" si="140"/>
        <v>0.4</v>
      </c>
      <c r="U2282">
        <f t="shared" si="141"/>
        <v>2.4000000000000004</v>
      </c>
      <c r="V2282">
        <f t="shared" si="142"/>
        <v>0.17026000000000002</v>
      </c>
      <c r="W2282">
        <f t="shared" si="143"/>
        <v>0.81959100000000018</v>
      </c>
    </row>
    <row r="2283" spans="1:23" x14ac:dyDescent="0.25">
      <c r="A2283" t="s">
        <v>7958</v>
      </c>
      <c r="B2283" s="1">
        <v>43082</v>
      </c>
      <c r="C2283" t="s">
        <v>7959</v>
      </c>
      <c r="D2283" t="s">
        <v>1916</v>
      </c>
      <c r="E2283" t="s">
        <v>7960</v>
      </c>
      <c r="F2283" s="1">
        <v>43080</v>
      </c>
      <c r="G2283">
        <v>1</v>
      </c>
      <c r="H2283">
        <v>1523236</v>
      </c>
      <c r="I2283">
        <v>169711</v>
      </c>
      <c r="J2283">
        <v>6157</v>
      </c>
      <c r="K2283">
        <v>12351</v>
      </c>
      <c r="L2283" t="b">
        <v>0</v>
      </c>
      <c r="M2283" t="b">
        <v>0</v>
      </c>
      <c r="N2283" t="b">
        <v>0</v>
      </c>
      <c r="O2283">
        <v>2</v>
      </c>
      <c r="P2283">
        <v>1</v>
      </c>
      <c r="Q2283" s="2">
        <v>0.11</v>
      </c>
      <c r="R2283" s="2">
        <v>0</v>
      </c>
      <c r="S2283" s="2">
        <v>0.01</v>
      </c>
      <c r="T2283">
        <f t="shared" si="140"/>
        <v>0.4</v>
      </c>
      <c r="U2283">
        <f t="shared" si="141"/>
        <v>0.60000000000000009</v>
      </c>
      <c r="V2283">
        <f t="shared" si="142"/>
        <v>2.111618</v>
      </c>
      <c r="W2283">
        <f t="shared" si="143"/>
        <v>1.0490663</v>
      </c>
    </row>
    <row r="2284" spans="1:23" x14ac:dyDescent="0.25">
      <c r="A2284" t="s">
        <v>7961</v>
      </c>
      <c r="B2284" s="1">
        <v>43125</v>
      </c>
      <c r="C2284" t="s">
        <v>7962</v>
      </c>
      <c r="D2284" t="s">
        <v>1978</v>
      </c>
      <c r="E2284" t="s">
        <v>7963</v>
      </c>
      <c r="F2284" s="1">
        <v>43119</v>
      </c>
      <c r="G2284">
        <v>1</v>
      </c>
      <c r="H2284">
        <v>110338</v>
      </c>
      <c r="I2284">
        <v>4173</v>
      </c>
      <c r="J2284">
        <v>222</v>
      </c>
      <c r="K2284">
        <v>276</v>
      </c>
      <c r="L2284" t="b">
        <v>0</v>
      </c>
      <c r="M2284" t="b">
        <v>0</v>
      </c>
      <c r="N2284" t="b">
        <v>0</v>
      </c>
      <c r="O2284">
        <v>6</v>
      </c>
      <c r="P2284">
        <v>6</v>
      </c>
      <c r="Q2284" s="2">
        <v>0.04</v>
      </c>
      <c r="R2284" s="2">
        <v>0</v>
      </c>
      <c r="S2284" s="2">
        <v>0</v>
      </c>
      <c r="T2284">
        <f t="shared" si="140"/>
        <v>0.4</v>
      </c>
      <c r="U2284">
        <f t="shared" si="141"/>
        <v>4.8000000000000007</v>
      </c>
      <c r="V2284">
        <f t="shared" si="142"/>
        <v>0.45516900000000005</v>
      </c>
      <c r="W2284">
        <f t="shared" si="143"/>
        <v>1.5193091500000002</v>
      </c>
    </row>
    <row r="2285" spans="1:23" x14ac:dyDescent="0.25">
      <c r="A2285" t="s">
        <v>7964</v>
      </c>
      <c r="B2285" s="1">
        <v>43062</v>
      </c>
      <c r="C2285" t="s">
        <v>7965</v>
      </c>
      <c r="D2285" t="s">
        <v>129</v>
      </c>
      <c r="E2285" t="s">
        <v>7966</v>
      </c>
      <c r="F2285" s="1">
        <v>43056</v>
      </c>
      <c r="G2285">
        <v>1</v>
      </c>
      <c r="H2285">
        <v>836305</v>
      </c>
      <c r="I2285">
        <v>9164</v>
      </c>
      <c r="J2285">
        <v>664</v>
      </c>
      <c r="K2285">
        <v>3133</v>
      </c>
      <c r="L2285" t="b">
        <v>0</v>
      </c>
      <c r="M2285" t="b">
        <v>0</v>
      </c>
      <c r="N2285" t="b">
        <v>0</v>
      </c>
      <c r="O2285">
        <v>6</v>
      </c>
      <c r="P2285">
        <v>4</v>
      </c>
      <c r="Q2285" s="2">
        <v>0.01</v>
      </c>
      <c r="R2285" s="2">
        <v>0</v>
      </c>
      <c r="S2285" s="2">
        <v>0</v>
      </c>
      <c r="T2285">
        <f t="shared" si="140"/>
        <v>0.4</v>
      </c>
      <c r="U2285">
        <f t="shared" si="141"/>
        <v>2.8000000000000003</v>
      </c>
      <c r="V2285">
        <f t="shared" si="142"/>
        <v>0.51815250000000002</v>
      </c>
      <c r="W2285">
        <f t="shared" si="143"/>
        <v>1.0413533750000001</v>
      </c>
    </row>
    <row r="2286" spans="1:23" x14ac:dyDescent="0.25">
      <c r="A2286" t="s">
        <v>7967</v>
      </c>
      <c r="B2286" s="1">
        <v>43103</v>
      </c>
      <c r="C2286" t="s">
        <v>7968</v>
      </c>
      <c r="D2286" t="s">
        <v>7969</v>
      </c>
      <c r="E2286" t="s">
        <v>7970</v>
      </c>
      <c r="F2286" s="1">
        <v>43091</v>
      </c>
      <c r="G2286">
        <v>1</v>
      </c>
      <c r="H2286">
        <v>481100</v>
      </c>
      <c r="I2286">
        <v>3047</v>
      </c>
      <c r="J2286">
        <v>261</v>
      </c>
      <c r="K2286">
        <v>519</v>
      </c>
      <c r="L2286" t="b">
        <v>0</v>
      </c>
      <c r="M2286" t="b">
        <v>0</v>
      </c>
      <c r="N2286" t="b">
        <v>0</v>
      </c>
      <c r="O2286">
        <v>12</v>
      </c>
      <c r="P2286">
        <v>12</v>
      </c>
      <c r="Q2286" s="2">
        <v>0.01</v>
      </c>
      <c r="R2286" s="2">
        <v>0</v>
      </c>
      <c r="S2286" s="2">
        <v>0</v>
      </c>
      <c r="T2286">
        <f t="shared" si="140"/>
        <v>0.4</v>
      </c>
      <c r="U2286">
        <f t="shared" si="141"/>
        <v>9.6000000000000014</v>
      </c>
      <c r="V2286">
        <f t="shared" si="142"/>
        <v>0.34055000000000002</v>
      </c>
      <c r="W2286">
        <f t="shared" si="143"/>
        <v>2.6791925000000005</v>
      </c>
    </row>
    <row r="2287" spans="1:23" x14ac:dyDescent="0.25">
      <c r="A2287" t="s">
        <v>7971</v>
      </c>
      <c r="B2287" s="1">
        <v>43191</v>
      </c>
      <c r="C2287" t="s">
        <v>7972</v>
      </c>
      <c r="D2287" t="s">
        <v>7973</v>
      </c>
      <c r="E2287" t="s">
        <v>7974</v>
      </c>
      <c r="F2287" s="1">
        <v>43176</v>
      </c>
      <c r="G2287">
        <v>1</v>
      </c>
      <c r="H2287">
        <v>809389</v>
      </c>
      <c r="I2287">
        <v>22140</v>
      </c>
      <c r="J2287">
        <v>377</v>
      </c>
      <c r="K2287">
        <v>1416</v>
      </c>
      <c r="L2287" t="b">
        <v>0</v>
      </c>
      <c r="M2287" t="b">
        <v>0</v>
      </c>
      <c r="N2287" t="b">
        <v>0</v>
      </c>
      <c r="O2287">
        <v>15</v>
      </c>
      <c r="P2287">
        <v>14</v>
      </c>
      <c r="Q2287" s="2">
        <v>0.03</v>
      </c>
      <c r="R2287" s="2">
        <v>0</v>
      </c>
      <c r="S2287" s="2">
        <v>0</v>
      </c>
      <c r="T2287">
        <f t="shared" si="140"/>
        <v>0.4</v>
      </c>
      <c r="U2287">
        <f t="shared" si="141"/>
        <v>11.000000000000002</v>
      </c>
      <c r="V2287">
        <f t="shared" si="142"/>
        <v>0.7046945</v>
      </c>
      <c r="W2287">
        <f t="shared" si="143"/>
        <v>3.1566430750000007</v>
      </c>
    </row>
    <row r="2288" spans="1:23" x14ac:dyDescent="0.25">
      <c r="A2288" t="s">
        <v>7975</v>
      </c>
      <c r="B2288" s="1">
        <v>43097</v>
      </c>
      <c r="C2288" t="s">
        <v>7976</v>
      </c>
      <c r="D2288" t="s">
        <v>7787</v>
      </c>
      <c r="E2288" t="s">
        <v>7977</v>
      </c>
      <c r="F2288" s="1">
        <v>43088</v>
      </c>
      <c r="G2288">
        <v>1</v>
      </c>
      <c r="H2288">
        <v>274761</v>
      </c>
      <c r="I2288">
        <v>14853</v>
      </c>
      <c r="J2288">
        <v>227</v>
      </c>
      <c r="K2288">
        <v>1068</v>
      </c>
      <c r="L2288" t="b">
        <v>0</v>
      </c>
      <c r="M2288" t="b">
        <v>0</v>
      </c>
      <c r="N2288" t="b">
        <v>0</v>
      </c>
      <c r="O2288">
        <v>9</v>
      </c>
      <c r="P2288">
        <v>8</v>
      </c>
      <c r="Q2288" s="2">
        <v>0.05</v>
      </c>
      <c r="R2288" s="2">
        <v>0</v>
      </c>
      <c r="S2288" s="2">
        <v>0</v>
      </c>
      <c r="T2288">
        <f t="shared" si="140"/>
        <v>0.4</v>
      </c>
      <c r="U2288">
        <f t="shared" si="141"/>
        <v>6.2</v>
      </c>
      <c r="V2288">
        <f t="shared" si="142"/>
        <v>0.63738050000000013</v>
      </c>
      <c r="W2288">
        <f t="shared" si="143"/>
        <v>1.9330831749999999</v>
      </c>
    </row>
    <row r="2289" spans="1:23" x14ac:dyDescent="0.25">
      <c r="A2289" t="s">
        <v>7978</v>
      </c>
      <c r="B2289" s="1">
        <v>43071</v>
      </c>
      <c r="C2289" t="s">
        <v>7979</v>
      </c>
      <c r="D2289" t="s">
        <v>5423</v>
      </c>
      <c r="E2289" t="s">
        <v>7980</v>
      </c>
      <c r="F2289" s="1">
        <v>43064</v>
      </c>
      <c r="G2289">
        <v>1</v>
      </c>
      <c r="H2289">
        <v>176838</v>
      </c>
      <c r="I2289">
        <v>1069</v>
      </c>
      <c r="J2289">
        <v>111</v>
      </c>
      <c r="K2289">
        <v>416</v>
      </c>
      <c r="L2289" t="b">
        <v>0</v>
      </c>
      <c r="M2289" t="b">
        <v>0</v>
      </c>
      <c r="N2289" t="b">
        <v>0</v>
      </c>
      <c r="O2289">
        <v>7</v>
      </c>
      <c r="P2289">
        <v>4</v>
      </c>
      <c r="Q2289" s="2">
        <v>0.01</v>
      </c>
      <c r="R2289" s="2">
        <v>0</v>
      </c>
      <c r="S2289" s="2">
        <v>0</v>
      </c>
      <c r="T2289">
        <f t="shared" si="140"/>
        <v>0.4</v>
      </c>
      <c r="U2289">
        <f t="shared" si="141"/>
        <v>2.6</v>
      </c>
      <c r="V2289">
        <f t="shared" si="142"/>
        <v>0.188419</v>
      </c>
      <c r="W2289">
        <f t="shared" si="143"/>
        <v>0.87594665000000005</v>
      </c>
    </row>
    <row r="2290" spans="1:23" x14ac:dyDescent="0.25">
      <c r="A2290" t="s">
        <v>7981</v>
      </c>
      <c r="B2290" s="1">
        <v>43063</v>
      </c>
      <c r="C2290" t="s">
        <v>7982</v>
      </c>
      <c r="D2290" t="s">
        <v>4355</v>
      </c>
      <c r="E2290" t="s">
        <v>7983</v>
      </c>
      <c r="F2290" s="1">
        <v>43055</v>
      </c>
      <c r="G2290">
        <v>1</v>
      </c>
      <c r="H2290">
        <v>10775416</v>
      </c>
      <c r="I2290">
        <v>205630</v>
      </c>
      <c r="J2290">
        <v>4927</v>
      </c>
      <c r="K2290">
        <v>35422</v>
      </c>
      <c r="L2290" t="b">
        <v>0</v>
      </c>
      <c r="M2290" t="b">
        <v>0</v>
      </c>
      <c r="N2290" t="b">
        <v>0</v>
      </c>
      <c r="O2290">
        <v>8</v>
      </c>
      <c r="P2290">
        <v>8</v>
      </c>
      <c r="Q2290" s="2">
        <v>0.02</v>
      </c>
      <c r="R2290" s="2">
        <v>0</v>
      </c>
      <c r="S2290" s="2">
        <v>0</v>
      </c>
      <c r="T2290">
        <f t="shared" si="140"/>
        <v>0.4</v>
      </c>
      <c r="U2290">
        <f t="shared" si="141"/>
        <v>6.4</v>
      </c>
      <c r="V2290">
        <f t="shared" si="142"/>
        <v>5.5877080000000001</v>
      </c>
      <c r="W2290">
        <f t="shared" si="143"/>
        <v>3.7156978000000001</v>
      </c>
    </row>
    <row r="2291" spans="1:23" x14ac:dyDescent="0.25">
      <c r="A2291" t="s">
        <v>7984</v>
      </c>
      <c r="B2291" s="1">
        <v>43061</v>
      </c>
      <c r="C2291" t="s">
        <v>7985</v>
      </c>
      <c r="D2291" t="s">
        <v>689</v>
      </c>
      <c r="E2291" t="s">
        <v>7986</v>
      </c>
      <c r="F2291" s="1">
        <v>43060</v>
      </c>
      <c r="G2291">
        <v>1</v>
      </c>
      <c r="H2291">
        <v>3892</v>
      </c>
      <c r="I2291">
        <v>35</v>
      </c>
      <c r="J2291">
        <v>14</v>
      </c>
      <c r="K2291">
        <v>91</v>
      </c>
      <c r="L2291" t="b">
        <v>0</v>
      </c>
      <c r="M2291" t="b">
        <v>0</v>
      </c>
      <c r="N2291" t="b">
        <v>0</v>
      </c>
      <c r="O2291">
        <v>1</v>
      </c>
      <c r="P2291">
        <v>1</v>
      </c>
      <c r="Q2291" s="2">
        <v>0.01</v>
      </c>
      <c r="R2291" s="2">
        <v>0</v>
      </c>
      <c r="S2291" s="2">
        <v>0.02</v>
      </c>
      <c r="T2291">
        <f t="shared" si="140"/>
        <v>0.4</v>
      </c>
      <c r="U2291">
        <f t="shared" si="141"/>
        <v>0.8</v>
      </c>
      <c r="V2291">
        <f t="shared" si="142"/>
        <v>0.60194599999999998</v>
      </c>
      <c r="W2291">
        <f t="shared" si="143"/>
        <v>0.57068110000000005</v>
      </c>
    </row>
    <row r="2292" spans="1:23" x14ac:dyDescent="0.25">
      <c r="A2292" t="s">
        <v>7987</v>
      </c>
      <c r="B2292" s="1">
        <v>43112</v>
      </c>
      <c r="C2292" t="s">
        <v>7988</v>
      </c>
      <c r="D2292" t="s">
        <v>7989</v>
      </c>
      <c r="E2292" t="s">
        <v>7990</v>
      </c>
      <c r="F2292" s="1">
        <v>43106</v>
      </c>
      <c r="G2292">
        <v>1</v>
      </c>
      <c r="H2292">
        <v>70828</v>
      </c>
      <c r="I2292">
        <v>613</v>
      </c>
      <c r="J2292">
        <v>6</v>
      </c>
      <c r="K2292">
        <v>119</v>
      </c>
      <c r="L2292" t="b">
        <v>0</v>
      </c>
      <c r="M2292" t="b">
        <v>0</v>
      </c>
      <c r="N2292" t="b">
        <v>0</v>
      </c>
      <c r="O2292">
        <v>6</v>
      </c>
      <c r="P2292">
        <v>2</v>
      </c>
      <c r="Q2292" s="2">
        <v>0.01</v>
      </c>
      <c r="R2292" s="2">
        <v>0</v>
      </c>
      <c r="S2292" s="2">
        <v>0</v>
      </c>
      <c r="T2292">
        <f t="shared" si="140"/>
        <v>0.4</v>
      </c>
      <c r="U2292">
        <f t="shared" si="141"/>
        <v>0.8</v>
      </c>
      <c r="V2292">
        <f t="shared" si="142"/>
        <v>0.13541400000000001</v>
      </c>
      <c r="W2292">
        <f t="shared" si="143"/>
        <v>0.40739490000000006</v>
      </c>
    </row>
    <row r="2293" spans="1:23" x14ac:dyDescent="0.25">
      <c r="A2293" t="s">
        <v>7991</v>
      </c>
      <c r="B2293" s="1">
        <v>43188</v>
      </c>
      <c r="C2293" t="s">
        <v>7992</v>
      </c>
      <c r="D2293" t="s">
        <v>1935</v>
      </c>
      <c r="E2293" t="s">
        <v>7993</v>
      </c>
      <c r="F2293" s="1">
        <v>43174</v>
      </c>
      <c r="G2293">
        <v>1</v>
      </c>
      <c r="H2293">
        <v>1202228</v>
      </c>
      <c r="I2293">
        <v>39642</v>
      </c>
      <c r="J2293">
        <v>430</v>
      </c>
      <c r="K2293">
        <v>2667</v>
      </c>
      <c r="L2293" t="b">
        <v>0</v>
      </c>
      <c r="M2293" t="b">
        <v>0</v>
      </c>
      <c r="N2293" t="b">
        <v>0</v>
      </c>
      <c r="O2293">
        <v>14</v>
      </c>
      <c r="P2293">
        <v>12</v>
      </c>
      <c r="Q2293" s="2">
        <v>0.03</v>
      </c>
      <c r="R2293" s="2">
        <v>0</v>
      </c>
      <c r="S2293" s="2">
        <v>0</v>
      </c>
      <c r="T2293">
        <f t="shared" si="140"/>
        <v>0.4</v>
      </c>
      <c r="U2293">
        <f t="shared" si="141"/>
        <v>9.2000000000000011</v>
      </c>
      <c r="V2293">
        <f t="shared" si="142"/>
        <v>0.90111399999999997</v>
      </c>
      <c r="W2293">
        <f t="shared" si="143"/>
        <v>2.7753899000000004</v>
      </c>
    </row>
    <row r="2294" spans="1:23" x14ac:dyDescent="0.25">
      <c r="A2294" t="s">
        <v>7994</v>
      </c>
      <c r="B2294" s="1">
        <v>43118</v>
      </c>
      <c r="C2294" t="s">
        <v>7995</v>
      </c>
      <c r="D2294" t="s">
        <v>7996</v>
      </c>
      <c r="E2294" t="s">
        <v>7997</v>
      </c>
      <c r="F2294" s="1">
        <v>43113</v>
      </c>
      <c r="G2294">
        <v>1</v>
      </c>
      <c r="H2294">
        <v>47313</v>
      </c>
      <c r="I2294">
        <v>2582</v>
      </c>
      <c r="J2294">
        <v>39</v>
      </c>
      <c r="K2294">
        <v>325</v>
      </c>
      <c r="L2294" t="b">
        <v>0</v>
      </c>
      <c r="M2294" t="b">
        <v>0</v>
      </c>
      <c r="N2294" t="b">
        <v>0</v>
      </c>
      <c r="O2294">
        <v>5</v>
      </c>
      <c r="P2294">
        <v>5</v>
      </c>
      <c r="Q2294" s="2">
        <v>0.05</v>
      </c>
      <c r="R2294" s="2">
        <v>0</v>
      </c>
      <c r="S2294" s="2">
        <v>0.01</v>
      </c>
      <c r="T2294">
        <f t="shared" si="140"/>
        <v>0.4</v>
      </c>
      <c r="U2294">
        <f t="shared" si="141"/>
        <v>4</v>
      </c>
      <c r="V2294">
        <f t="shared" si="142"/>
        <v>0.77365650000000008</v>
      </c>
      <c r="W2294">
        <f t="shared" si="143"/>
        <v>1.4307797750000002</v>
      </c>
    </row>
    <row r="2295" spans="1:23" x14ac:dyDescent="0.25">
      <c r="A2295" t="s">
        <v>7998</v>
      </c>
      <c r="B2295" s="1">
        <v>43129</v>
      </c>
      <c r="C2295" t="s">
        <v>7999</v>
      </c>
      <c r="D2295" t="s">
        <v>6653</v>
      </c>
      <c r="E2295" t="s">
        <v>8000</v>
      </c>
      <c r="F2295" s="1">
        <v>43125</v>
      </c>
      <c r="G2295">
        <v>1</v>
      </c>
      <c r="H2295">
        <v>196755</v>
      </c>
      <c r="I2295">
        <v>807</v>
      </c>
      <c r="J2295">
        <v>29</v>
      </c>
      <c r="K2295">
        <v>74</v>
      </c>
      <c r="L2295" t="b">
        <v>0</v>
      </c>
      <c r="M2295" t="b">
        <v>0</v>
      </c>
      <c r="N2295" t="b">
        <v>0</v>
      </c>
      <c r="O2295">
        <v>4</v>
      </c>
      <c r="P2295">
        <v>3</v>
      </c>
      <c r="Q2295" s="2">
        <v>0</v>
      </c>
      <c r="R2295" s="2">
        <v>0</v>
      </c>
      <c r="S2295" s="2">
        <v>0</v>
      </c>
      <c r="T2295">
        <f t="shared" si="140"/>
        <v>0.4</v>
      </c>
      <c r="U2295">
        <f t="shared" si="141"/>
        <v>2.2000000000000002</v>
      </c>
      <c r="V2295">
        <f t="shared" si="142"/>
        <v>9.8377499999999993E-2</v>
      </c>
      <c r="W2295">
        <f t="shared" si="143"/>
        <v>0.74443212500000011</v>
      </c>
    </row>
    <row r="2296" spans="1:23" x14ac:dyDescent="0.25">
      <c r="A2296" t="s">
        <v>8001</v>
      </c>
      <c r="B2296" s="1">
        <v>43109</v>
      </c>
      <c r="C2296" t="s">
        <v>8002</v>
      </c>
      <c r="D2296" t="s">
        <v>8003</v>
      </c>
      <c r="E2296" t="s">
        <v>8004</v>
      </c>
      <c r="F2296" s="1">
        <v>43104</v>
      </c>
      <c r="G2296">
        <v>1</v>
      </c>
      <c r="H2296">
        <v>163472</v>
      </c>
      <c r="I2296">
        <v>1383</v>
      </c>
      <c r="J2296">
        <v>227</v>
      </c>
      <c r="K2296">
        <v>319</v>
      </c>
      <c r="L2296" t="b">
        <v>0</v>
      </c>
      <c r="M2296" t="b">
        <v>0</v>
      </c>
      <c r="N2296" t="b">
        <v>0</v>
      </c>
      <c r="O2296">
        <v>5</v>
      </c>
      <c r="P2296">
        <v>4</v>
      </c>
      <c r="Q2296" s="2">
        <v>0.01</v>
      </c>
      <c r="R2296" s="2">
        <v>0</v>
      </c>
      <c r="S2296" s="2">
        <v>0</v>
      </c>
      <c r="T2296">
        <f t="shared" si="140"/>
        <v>0.4</v>
      </c>
      <c r="U2296">
        <f t="shared" si="141"/>
        <v>3</v>
      </c>
      <c r="V2296">
        <f t="shared" si="142"/>
        <v>0.18173600000000001</v>
      </c>
      <c r="W2296">
        <f t="shared" si="143"/>
        <v>0.97360760000000002</v>
      </c>
    </row>
    <row r="2297" spans="1:23" x14ac:dyDescent="0.25">
      <c r="A2297" t="s">
        <v>8005</v>
      </c>
      <c r="B2297" s="1">
        <v>43067</v>
      </c>
      <c r="C2297" t="s">
        <v>8006</v>
      </c>
      <c r="D2297" t="s">
        <v>8007</v>
      </c>
      <c r="E2297" t="s">
        <v>8008</v>
      </c>
      <c r="F2297" s="1">
        <v>43061</v>
      </c>
      <c r="G2297">
        <v>1</v>
      </c>
      <c r="H2297">
        <v>23393</v>
      </c>
      <c r="I2297">
        <v>226</v>
      </c>
      <c r="J2297">
        <v>29</v>
      </c>
      <c r="K2297">
        <v>75</v>
      </c>
      <c r="L2297" t="b">
        <v>0</v>
      </c>
      <c r="M2297" t="b">
        <v>0</v>
      </c>
      <c r="N2297" t="b">
        <v>0</v>
      </c>
      <c r="O2297">
        <v>6</v>
      </c>
      <c r="P2297">
        <v>3</v>
      </c>
      <c r="Q2297" s="2">
        <v>0.01</v>
      </c>
      <c r="R2297" s="2">
        <v>0</v>
      </c>
      <c r="S2297" s="2">
        <v>0</v>
      </c>
      <c r="T2297">
        <f t="shared" si="140"/>
        <v>0.4</v>
      </c>
      <c r="U2297">
        <f t="shared" si="141"/>
        <v>1.8000000000000003</v>
      </c>
      <c r="V2297">
        <f t="shared" si="142"/>
        <v>0.1116965</v>
      </c>
      <c r="W2297">
        <f t="shared" si="143"/>
        <v>0.64909377500000009</v>
      </c>
    </row>
    <row r="2298" spans="1:23" x14ac:dyDescent="0.25">
      <c r="A2298" t="s">
        <v>8009</v>
      </c>
      <c r="B2298" s="1">
        <v>43067</v>
      </c>
      <c r="C2298" t="s">
        <v>8010</v>
      </c>
      <c r="D2298" t="s">
        <v>2738</v>
      </c>
      <c r="E2298" t="s">
        <v>8011</v>
      </c>
      <c r="F2298" s="1">
        <v>43060</v>
      </c>
      <c r="G2298">
        <v>1</v>
      </c>
      <c r="H2298">
        <v>93534</v>
      </c>
      <c r="I2298">
        <v>1986</v>
      </c>
      <c r="J2298">
        <v>225</v>
      </c>
      <c r="K2298">
        <v>857</v>
      </c>
      <c r="L2298" t="b">
        <v>0</v>
      </c>
      <c r="M2298" t="b">
        <v>0</v>
      </c>
      <c r="N2298" t="b">
        <v>0</v>
      </c>
      <c r="O2298">
        <v>7</v>
      </c>
      <c r="P2298">
        <v>6</v>
      </c>
      <c r="Q2298" s="2">
        <v>0.02</v>
      </c>
      <c r="R2298" s="2">
        <v>0</v>
      </c>
      <c r="S2298" s="2">
        <v>0.01</v>
      </c>
      <c r="T2298">
        <f t="shared" si="140"/>
        <v>0.4</v>
      </c>
      <c r="U2298">
        <f t="shared" si="141"/>
        <v>4.6000000000000005</v>
      </c>
      <c r="V2298">
        <f t="shared" si="142"/>
        <v>0.49676700000000001</v>
      </c>
      <c r="W2298">
        <f t="shared" si="143"/>
        <v>1.4838684500000001</v>
      </c>
    </row>
    <row r="2299" spans="1:23" x14ac:dyDescent="0.25">
      <c r="A2299" t="s">
        <v>8012</v>
      </c>
      <c r="B2299" s="1">
        <v>43082</v>
      </c>
      <c r="C2299" t="s">
        <v>8013</v>
      </c>
      <c r="D2299" t="s">
        <v>881</v>
      </c>
      <c r="E2299" t="s">
        <v>8014</v>
      </c>
      <c r="F2299" s="1">
        <v>43077</v>
      </c>
      <c r="G2299">
        <v>1</v>
      </c>
      <c r="H2299">
        <v>5319685</v>
      </c>
      <c r="I2299">
        <v>95924</v>
      </c>
      <c r="J2299">
        <v>16479</v>
      </c>
      <c r="K2299">
        <v>12613</v>
      </c>
      <c r="L2299" t="b">
        <v>0</v>
      </c>
      <c r="M2299" t="b">
        <v>0</v>
      </c>
      <c r="N2299" t="b">
        <v>0</v>
      </c>
      <c r="O2299">
        <v>5</v>
      </c>
      <c r="P2299">
        <v>4</v>
      </c>
      <c r="Q2299" s="2">
        <v>0.02</v>
      </c>
      <c r="R2299" s="2">
        <v>0</v>
      </c>
      <c r="S2299" s="2">
        <v>0</v>
      </c>
      <c r="T2299">
        <f t="shared" si="140"/>
        <v>0.4</v>
      </c>
      <c r="U2299">
        <f t="shared" si="141"/>
        <v>3</v>
      </c>
      <c r="V2299">
        <f t="shared" si="142"/>
        <v>2.8598425000000001</v>
      </c>
      <c r="W2299">
        <f t="shared" si="143"/>
        <v>1.9109448750000002</v>
      </c>
    </row>
    <row r="2300" spans="1:23" x14ac:dyDescent="0.25">
      <c r="A2300" t="s">
        <v>8015</v>
      </c>
      <c r="B2300" s="1">
        <v>43171</v>
      </c>
      <c r="C2300" t="s">
        <v>8016</v>
      </c>
      <c r="D2300" t="s">
        <v>1051</v>
      </c>
      <c r="E2300" t="s">
        <v>8017</v>
      </c>
      <c r="F2300" s="1">
        <v>43165</v>
      </c>
      <c r="G2300">
        <v>1</v>
      </c>
      <c r="H2300">
        <v>336861</v>
      </c>
      <c r="I2300">
        <v>9751</v>
      </c>
      <c r="J2300">
        <v>248</v>
      </c>
      <c r="K2300">
        <v>475</v>
      </c>
      <c r="L2300" t="b">
        <v>0</v>
      </c>
      <c r="M2300" t="b">
        <v>0</v>
      </c>
      <c r="N2300" t="b">
        <v>0</v>
      </c>
      <c r="O2300">
        <v>6</v>
      </c>
      <c r="P2300">
        <v>5</v>
      </c>
      <c r="Q2300" s="2">
        <v>0.03</v>
      </c>
      <c r="R2300" s="2">
        <v>0</v>
      </c>
      <c r="S2300" s="2">
        <v>0</v>
      </c>
      <c r="T2300">
        <f t="shared" si="140"/>
        <v>0.4</v>
      </c>
      <c r="U2300">
        <f t="shared" si="141"/>
        <v>3.8</v>
      </c>
      <c r="V2300">
        <f t="shared" si="142"/>
        <v>0.46843049999999997</v>
      </c>
      <c r="W2300">
        <f t="shared" si="143"/>
        <v>1.2739506749999998</v>
      </c>
    </row>
    <row r="2301" spans="1:23" x14ac:dyDescent="0.25">
      <c r="A2301" t="s">
        <v>8018</v>
      </c>
      <c r="B2301" s="1">
        <v>43090</v>
      </c>
      <c r="C2301" t="s">
        <v>8019</v>
      </c>
      <c r="D2301" t="s">
        <v>529</v>
      </c>
      <c r="E2301" t="s">
        <v>8020</v>
      </c>
      <c r="F2301" s="1">
        <v>43087</v>
      </c>
      <c r="G2301">
        <v>1</v>
      </c>
      <c r="H2301">
        <v>2186681</v>
      </c>
      <c r="I2301">
        <v>22244</v>
      </c>
      <c r="J2301">
        <v>1158</v>
      </c>
      <c r="K2301">
        <v>3987</v>
      </c>
      <c r="L2301" t="b">
        <v>0</v>
      </c>
      <c r="M2301" t="b">
        <v>0</v>
      </c>
      <c r="N2301" t="b">
        <v>0</v>
      </c>
      <c r="O2301">
        <v>3</v>
      </c>
      <c r="P2301">
        <v>3</v>
      </c>
      <c r="Q2301" s="2">
        <v>0.01</v>
      </c>
      <c r="R2301" s="2">
        <v>0</v>
      </c>
      <c r="S2301" s="2">
        <v>0</v>
      </c>
      <c r="T2301">
        <f t="shared" si="140"/>
        <v>0.4</v>
      </c>
      <c r="U2301">
        <f t="shared" si="141"/>
        <v>2.4000000000000004</v>
      </c>
      <c r="V2301">
        <f t="shared" si="142"/>
        <v>1.1933405000000001</v>
      </c>
      <c r="W2301">
        <f t="shared" si="143"/>
        <v>1.1776691750000001</v>
      </c>
    </row>
    <row r="2302" spans="1:23" x14ac:dyDescent="0.25">
      <c r="A2302" t="s">
        <v>8021</v>
      </c>
      <c r="B2302" s="1">
        <v>43241</v>
      </c>
      <c r="C2302" t="s">
        <v>8022</v>
      </c>
      <c r="D2302" t="s">
        <v>109</v>
      </c>
      <c r="E2302" t="s">
        <v>8023</v>
      </c>
      <c r="F2302" s="1">
        <v>43230</v>
      </c>
      <c r="G2302">
        <v>1</v>
      </c>
      <c r="H2302">
        <v>321872</v>
      </c>
      <c r="I2302">
        <v>18957</v>
      </c>
      <c r="J2302">
        <v>750</v>
      </c>
      <c r="K2302">
        <v>3384</v>
      </c>
      <c r="L2302" t="b">
        <v>0</v>
      </c>
      <c r="M2302" t="b">
        <v>0</v>
      </c>
      <c r="N2302" t="b">
        <v>0</v>
      </c>
      <c r="O2302">
        <v>11</v>
      </c>
      <c r="P2302">
        <v>9</v>
      </c>
      <c r="Q2302" s="2">
        <v>0.06</v>
      </c>
      <c r="R2302" s="2">
        <v>0</v>
      </c>
      <c r="S2302" s="2">
        <v>0.01</v>
      </c>
      <c r="T2302">
        <f t="shared" si="140"/>
        <v>0.4</v>
      </c>
      <c r="U2302">
        <f t="shared" si="141"/>
        <v>6.8</v>
      </c>
      <c r="V2302">
        <f t="shared" si="142"/>
        <v>1.0109360000000001</v>
      </c>
      <c r="W2302">
        <f t="shared" si="143"/>
        <v>2.2138276000000001</v>
      </c>
    </row>
    <row r="2303" spans="1:23" x14ac:dyDescent="0.25">
      <c r="A2303" t="s">
        <v>8024</v>
      </c>
      <c r="B2303" s="1">
        <v>43151</v>
      </c>
      <c r="C2303" t="s">
        <v>8025</v>
      </c>
      <c r="D2303" t="s">
        <v>4355</v>
      </c>
      <c r="E2303" t="s">
        <v>8026</v>
      </c>
      <c r="F2303" s="1">
        <v>43143</v>
      </c>
      <c r="G2303">
        <v>1</v>
      </c>
      <c r="H2303">
        <v>8258089</v>
      </c>
      <c r="I2303">
        <v>188886</v>
      </c>
      <c r="J2303">
        <v>6296</v>
      </c>
      <c r="K2303">
        <v>33950</v>
      </c>
      <c r="L2303" t="b">
        <v>0</v>
      </c>
      <c r="M2303" t="b">
        <v>0</v>
      </c>
      <c r="N2303" t="b">
        <v>0</v>
      </c>
      <c r="O2303">
        <v>8</v>
      </c>
      <c r="P2303">
        <v>7</v>
      </c>
      <c r="Q2303" s="2">
        <v>0.02</v>
      </c>
      <c r="R2303" s="2">
        <v>0</v>
      </c>
      <c r="S2303" s="2">
        <v>0</v>
      </c>
      <c r="T2303">
        <f t="shared" si="140"/>
        <v>0.4</v>
      </c>
      <c r="U2303">
        <f t="shared" si="141"/>
        <v>5.4</v>
      </c>
      <c r="V2303">
        <f t="shared" si="142"/>
        <v>4.3290445000000002</v>
      </c>
      <c r="W2303">
        <f t="shared" si="143"/>
        <v>3.0251655749999999</v>
      </c>
    </row>
    <row r="2304" spans="1:23" x14ac:dyDescent="0.25">
      <c r="A2304" t="s">
        <v>8027</v>
      </c>
      <c r="B2304" s="1">
        <v>43146</v>
      </c>
      <c r="C2304" t="s">
        <v>8028</v>
      </c>
      <c r="D2304" t="s">
        <v>700</v>
      </c>
      <c r="E2304" t="s">
        <v>8029</v>
      </c>
      <c r="F2304" s="1">
        <v>43144</v>
      </c>
      <c r="G2304">
        <v>1</v>
      </c>
      <c r="H2304">
        <v>55814</v>
      </c>
      <c r="I2304">
        <v>536</v>
      </c>
      <c r="J2304">
        <v>36</v>
      </c>
      <c r="K2304">
        <v>96</v>
      </c>
      <c r="L2304" t="b">
        <v>0</v>
      </c>
      <c r="M2304" t="b">
        <v>0</v>
      </c>
      <c r="N2304" t="b">
        <v>0</v>
      </c>
      <c r="O2304">
        <v>2</v>
      </c>
      <c r="P2304">
        <v>1</v>
      </c>
      <c r="Q2304" s="2">
        <v>0.01</v>
      </c>
      <c r="R2304" s="2">
        <v>0</v>
      </c>
      <c r="S2304" s="2">
        <v>0</v>
      </c>
      <c r="T2304">
        <f t="shared" si="140"/>
        <v>0.4</v>
      </c>
      <c r="U2304">
        <f t="shared" si="141"/>
        <v>0.60000000000000009</v>
      </c>
      <c r="V2304">
        <f t="shared" si="142"/>
        <v>0.12790699999999999</v>
      </c>
      <c r="W2304">
        <f t="shared" si="143"/>
        <v>0.35476745000000004</v>
      </c>
    </row>
    <row r="2305" spans="1:23" x14ac:dyDescent="0.25">
      <c r="A2305" t="s">
        <v>8030</v>
      </c>
      <c r="B2305" s="1">
        <v>43124</v>
      </c>
      <c r="C2305" t="s">
        <v>8031</v>
      </c>
      <c r="D2305" t="s">
        <v>198</v>
      </c>
      <c r="E2305" t="s">
        <v>8032</v>
      </c>
      <c r="F2305" s="1">
        <v>43119</v>
      </c>
      <c r="G2305">
        <v>1</v>
      </c>
      <c r="H2305">
        <v>1310832</v>
      </c>
      <c r="I2305">
        <v>16488</v>
      </c>
      <c r="J2305">
        <v>540</v>
      </c>
      <c r="K2305">
        <v>710</v>
      </c>
      <c r="L2305" t="b">
        <v>0</v>
      </c>
      <c r="M2305" t="b">
        <v>0</v>
      </c>
      <c r="N2305" t="b">
        <v>0</v>
      </c>
      <c r="O2305">
        <v>5</v>
      </c>
      <c r="P2305">
        <v>5</v>
      </c>
      <c r="Q2305" s="2">
        <v>0.01</v>
      </c>
      <c r="R2305" s="2">
        <v>0</v>
      </c>
      <c r="S2305" s="2">
        <v>0</v>
      </c>
      <c r="T2305">
        <f t="shared" si="140"/>
        <v>0.4</v>
      </c>
      <c r="U2305">
        <f t="shared" si="141"/>
        <v>4</v>
      </c>
      <c r="V2305">
        <f t="shared" si="142"/>
        <v>0.75541599999999998</v>
      </c>
      <c r="W2305">
        <f t="shared" si="143"/>
        <v>1.4243956</v>
      </c>
    </row>
    <row r="2306" spans="1:23" x14ac:dyDescent="0.25">
      <c r="A2306" t="s">
        <v>8033</v>
      </c>
      <c r="B2306" s="1">
        <v>43120</v>
      </c>
      <c r="C2306" t="s">
        <v>8034</v>
      </c>
      <c r="D2306" t="s">
        <v>730</v>
      </c>
      <c r="E2306" t="s">
        <v>8035</v>
      </c>
      <c r="F2306" s="1">
        <v>43119</v>
      </c>
      <c r="G2306">
        <v>1</v>
      </c>
      <c r="H2306">
        <v>63846</v>
      </c>
      <c r="I2306">
        <v>1158</v>
      </c>
      <c r="J2306">
        <v>16</v>
      </c>
      <c r="K2306">
        <v>238</v>
      </c>
      <c r="L2306" t="b">
        <v>0</v>
      </c>
      <c r="M2306" t="b">
        <v>0</v>
      </c>
      <c r="N2306" t="b">
        <v>0</v>
      </c>
      <c r="O2306">
        <v>1</v>
      </c>
      <c r="P2306">
        <v>1</v>
      </c>
      <c r="Q2306" s="2">
        <v>0.02</v>
      </c>
      <c r="R2306" s="2">
        <v>0</v>
      </c>
      <c r="S2306" s="2">
        <v>0</v>
      </c>
      <c r="T2306">
        <f t="shared" ref="T2306:T2369" si="144">G2306*0.4</f>
        <v>0.4</v>
      </c>
      <c r="U2306">
        <f t="shared" ref="U2306:U2369" si="145">-0.2*(O2306-P2306)+0.8*P2306</f>
        <v>0.8</v>
      </c>
      <c r="V2306">
        <f t="shared" ref="V2306:V2369" si="146">0.5*H2306*0.000001+0.1*Q2306*100+100*0.15*R2306+100*0.25*S2306</f>
        <v>0.23192300000000002</v>
      </c>
      <c r="W2306">
        <f t="shared" ref="W2306:W2369" si="147">0.4*T2306+0.25*U2306+0.35*V2306</f>
        <v>0.44117305000000007</v>
      </c>
    </row>
    <row r="2307" spans="1:23" x14ac:dyDescent="0.25">
      <c r="A2307" t="s">
        <v>8036</v>
      </c>
      <c r="B2307" s="1">
        <v>43122</v>
      </c>
      <c r="C2307" t="s">
        <v>8037</v>
      </c>
      <c r="D2307" t="s">
        <v>8038</v>
      </c>
      <c r="E2307" t="s">
        <v>8039</v>
      </c>
      <c r="F2307" s="1">
        <v>42784</v>
      </c>
      <c r="G2307">
        <v>1</v>
      </c>
      <c r="H2307">
        <v>22768</v>
      </c>
      <c r="I2307">
        <v>365</v>
      </c>
      <c r="J2307">
        <v>64</v>
      </c>
      <c r="K2307">
        <v>204</v>
      </c>
      <c r="L2307" t="b">
        <v>0</v>
      </c>
      <c r="M2307" t="b">
        <v>0</v>
      </c>
      <c r="N2307" t="b">
        <v>0</v>
      </c>
      <c r="O2307">
        <v>338</v>
      </c>
      <c r="P2307">
        <v>6</v>
      </c>
      <c r="Q2307" s="2">
        <v>0.02</v>
      </c>
      <c r="R2307" s="2">
        <v>0</v>
      </c>
      <c r="S2307" s="2">
        <v>0.01</v>
      </c>
      <c r="T2307">
        <f t="shared" si="144"/>
        <v>0.4</v>
      </c>
      <c r="U2307">
        <f t="shared" si="145"/>
        <v>-61.600000000000009</v>
      </c>
      <c r="V2307">
        <f t="shared" si="146"/>
        <v>0.46138400000000002</v>
      </c>
      <c r="W2307">
        <f t="shared" si="147"/>
        <v>-15.078515600000001</v>
      </c>
    </row>
    <row r="2308" spans="1:23" x14ac:dyDescent="0.25">
      <c r="A2308" t="s">
        <v>8040</v>
      </c>
      <c r="B2308" s="1">
        <v>43060</v>
      </c>
      <c r="C2308" t="s">
        <v>8041</v>
      </c>
      <c r="D2308" t="s">
        <v>8042</v>
      </c>
      <c r="E2308" t="s">
        <v>8043</v>
      </c>
      <c r="F2308" s="1">
        <v>43055</v>
      </c>
      <c r="G2308">
        <v>1</v>
      </c>
      <c r="H2308">
        <v>13659</v>
      </c>
      <c r="I2308">
        <v>7</v>
      </c>
      <c r="J2308">
        <v>2</v>
      </c>
      <c r="K2308">
        <v>5</v>
      </c>
      <c r="L2308" t="b">
        <v>0</v>
      </c>
      <c r="M2308" t="b">
        <v>0</v>
      </c>
      <c r="N2308" t="b">
        <v>0</v>
      </c>
      <c r="O2308">
        <v>5</v>
      </c>
      <c r="P2308">
        <v>3</v>
      </c>
      <c r="Q2308" s="2">
        <v>0</v>
      </c>
      <c r="R2308" s="2">
        <v>0</v>
      </c>
      <c r="S2308" s="2">
        <v>0</v>
      </c>
      <c r="T2308">
        <f t="shared" si="144"/>
        <v>0.4</v>
      </c>
      <c r="U2308">
        <f t="shared" si="145"/>
        <v>2.0000000000000004</v>
      </c>
      <c r="V2308">
        <f t="shared" si="146"/>
        <v>6.8294999999999996E-3</v>
      </c>
      <c r="W2308">
        <f t="shared" si="147"/>
        <v>0.66239032500000017</v>
      </c>
    </row>
    <row r="2309" spans="1:23" x14ac:dyDescent="0.25">
      <c r="A2309" t="s">
        <v>8044</v>
      </c>
      <c r="B2309" s="1">
        <v>43145</v>
      </c>
      <c r="C2309" t="s">
        <v>8045</v>
      </c>
      <c r="D2309" t="s">
        <v>4176</v>
      </c>
      <c r="E2309" t="s">
        <v>8046</v>
      </c>
      <c r="F2309" s="1">
        <v>43138</v>
      </c>
      <c r="G2309">
        <v>1</v>
      </c>
      <c r="H2309">
        <v>18330</v>
      </c>
      <c r="I2309">
        <v>1178</v>
      </c>
      <c r="J2309">
        <v>6</v>
      </c>
      <c r="K2309">
        <v>54</v>
      </c>
      <c r="L2309" t="b">
        <v>0</v>
      </c>
      <c r="M2309" t="b">
        <v>0</v>
      </c>
      <c r="N2309" t="b">
        <v>0</v>
      </c>
      <c r="O2309">
        <v>7</v>
      </c>
      <c r="P2309">
        <v>5</v>
      </c>
      <c r="Q2309" s="2">
        <v>0.06</v>
      </c>
      <c r="R2309" s="2">
        <v>0</v>
      </c>
      <c r="S2309" s="2">
        <v>0</v>
      </c>
      <c r="T2309">
        <f t="shared" si="144"/>
        <v>0.4</v>
      </c>
      <c r="U2309">
        <f t="shared" si="145"/>
        <v>3.6</v>
      </c>
      <c r="V2309">
        <f t="shared" si="146"/>
        <v>0.60916499999999996</v>
      </c>
      <c r="W2309">
        <f t="shared" si="147"/>
        <v>1.2732077500000001</v>
      </c>
    </row>
    <row r="2310" spans="1:23" x14ac:dyDescent="0.25">
      <c r="A2310" t="s">
        <v>8047</v>
      </c>
      <c r="B2310" s="1">
        <v>43152</v>
      </c>
      <c r="C2310" t="s">
        <v>8048</v>
      </c>
      <c r="D2310" t="s">
        <v>8049</v>
      </c>
      <c r="E2310" t="s">
        <v>8050</v>
      </c>
      <c r="F2310" s="1">
        <v>43143</v>
      </c>
      <c r="G2310">
        <v>1</v>
      </c>
      <c r="H2310">
        <v>198051</v>
      </c>
      <c r="I2310">
        <v>4657</v>
      </c>
      <c r="J2310">
        <v>831</v>
      </c>
      <c r="K2310">
        <v>644</v>
      </c>
      <c r="L2310" t="b">
        <v>0</v>
      </c>
      <c r="M2310" t="b">
        <v>0</v>
      </c>
      <c r="N2310" t="b">
        <v>0</v>
      </c>
      <c r="O2310">
        <v>9</v>
      </c>
      <c r="P2310">
        <v>7</v>
      </c>
      <c r="Q2310" s="2">
        <v>0.02</v>
      </c>
      <c r="R2310" s="2">
        <v>0</v>
      </c>
      <c r="S2310" s="2">
        <v>0</v>
      </c>
      <c r="T2310">
        <f t="shared" si="144"/>
        <v>0.4</v>
      </c>
      <c r="U2310">
        <f t="shared" si="145"/>
        <v>5.2</v>
      </c>
      <c r="V2310">
        <f t="shared" si="146"/>
        <v>0.2990255</v>
      </c>
      <c r="W2310">
        <f t="shared" si="147"/>
        <v>1.564658925</v>
      </c>
    </row>
    <row r="2311" spans="1:23" x14ac:dyDescent="0.25">
      <c r="A2311" t="s">
        <v>8051</v>
      </c>
      <c r="B2311" s="1">
        <v>43216</v>
      </c>
      <c r="C2311" t="s">
        <v>8052</v>
      </c>
      <c r="D2311" t="s">
        <v>730</v>
      </c>
      <c r="E2311" t="s">
        <v>8053</v>
      </c>
      <c r="F2311" s="1">
        <v>43214</v>
      </c>
      <c r="G2311">
        <v>1</v>
      </c>
      <c r="H2311">
        <v>648598</v>
      </c>
      <c r="I2311">
        <v>4757</v>
      </c>
      <c r="J2311">
        <v>233</v>
      </c>
      <c r="K2311">
        <v>1535</v>
      </c>
      <c r="L2311" t="b">
        <v>0</v>
      </c>
      <c r="M2311" t="b">
        <v>0</v>
      </c>
      <c r="N2311" t="b">
        <v>0</v>
      </c>
      <c r="O2311">
        <v>2</v>
      </c>
      <c r="P2311">
        <v>2</v>
      </c>
      <c r="Q2311" s="2">
        <v>0.01</v>
      </c>
      <c r="R2311" s="2">
        <v>0</v>
      </c>
      <c r="S2311" s="2">
        <v>0</v>
      </c>
      <c r="T2311">
        <f t="shared" si="144"/>
        <v>0.4</v>
      </c>
      <c r="U2311">
        <f t="shared" si="145"/>
        <v>1.6</v>
      </c>
      <c r="V2311">
        <f t="shared" si="146"/>
        <v>0.42429899999999998</v>
      </c>
      <c r="W2311">
        <f t="shared" si="147"/>
        <v>0.70850465000000007</v>
      </c>
    </row>
    <row r="2312" spans="1:23" x14ac:dyDescent="0.25">
      <c r="A2312" t="s">
        <v>8054</v>
      </c>
      <c r="B2312" s="1">
        <v>43197</v>
      </c>
      <c r="C2312" t="s">
        <v>8055</v>
      </c>
      <c r="D2312" t="s">
        <v>810</v>
      </c>
      <c r="E2312" t="s">
        <v>8056</v>
      </c>
      <c r="F2312" s="1">
        <v>43182</v>
      </c>
      <c r="G2312">
        <v>1</v>
      </c>
      <c r="H2312">
        <v>3306586</v>
      </c>
      <c r="I2312">
        <v>70847</v>
      </c>
      <c r="J2312">
        <v>7339</v>
      </c>
      <c r="K2312">
        <v>11115</v>
      </c>
      <c r="L2312" t="b">
        <v>0</v>
      </c>
      <c r="M2312" t="b">
        <v>0</v>
      </c>
      <c r="N2312" t="b">
        <v>0</v>
      </c>
      <c r="O2312">
        <v>15</v>
      </c>
      <c r="P2312">
        <v>14</v>
      </c>
      <c r="Q2312" s="2">
        <v>0.02</v>
      </c>
      <c r="R2312" s="2">
        <v>0</v>
      </c>
      <c r="S2312" s="2">
        <v>0</v>
      </c>
      <c r="T2312">
        <f t="shared" si="144"/>
        <v>0.4</v>
      </c>
      <c r="U2312">
        <f t="shared" si="145"/>
        <v>11.000000000000002</v>
      </c>
      <c r="V2312">
        <f t="shared" si="146"/>
        <v>1.8532929999999999</v>
      </c>
      <c r="W2312">
        <f t="shared" si="147"/>
        <v>3.5586525500000006</v>
      </c>
    </row>
    <row r="2313" spans="1:23" x14ac:dyDescent="0.25">
      <c r="A2313" t="s">
        <v>8057</v>
      </c>
      <c r="B2313" s="1">
        <v>43165</v>
      </c>
      <c r="C2313" t="s">
        <v>8058</v>
      </c>
      <c r="D2313" t="s">
        <v>636</v>
      </c>
      <c r="E2313" t="s">
        <v>8059</v>
      </c>
      <c r="F2313" s="1">
        <v>43156</v>
      </c>
      <c r="G2313">
        <v>1</v>
      </c>
      <c r="H2313">
        <v>1060807</v>
      </c>
      <c r="I2313">
        <v>24856</v>
      </c>
      <c r="J2313">
        <v>1442</v>
      </c>
      <c r="K2313">
        <v>4548</v>
      </c>
      <c r="L2313" t="b">
        <v>0</v>
      </c>
      <c r="M2313" t="b">
        <v>0</v>
      </c>
      <c r="N2313" t="b">
        <v>0</v>
      </c>
      <c r="O2313">
        <v>9</v>
      </c>
      <c r="P2313">
        <v>9</v>
      </c>
      <c r="Q2313" s="2">
        <v>0.02</v>
      </c>
      <c r="R2313" s="2">
        <v>0</v>
      </c>
      <c r="S2313" s="2">
        <v>0</v>
      </c>
      <c r="T2313">
        <f t="shared" si="144"/>
        <v>0.4</v>
      </c>
      <c r="U2313">
        <f t="shared" si="145"/>
        <v>7.2</v>
      </c>
      <c r="V2313">
        <f t="shared" si="146"/>
        <v>0.73040349999999998</v>
      </c>
      <c r="W2313">
        <f t="shared" si="147"/>
        <v>2.2156412249999997</v>
      </c>
    </row>
    <row r="2314" spans="1:23" x14ac:dyDescent="0.25">
      <c r="A2314" t="s">
        <v>8060</v>
      </c>
      <c r="B2314" s="1">
        <v>43135</v>
      </c>
      <c r="C2314" t="s">
        <v>8061</v>
      </c>
      <c r="D2314" t="s">
        <v>6502</v>
      </c>
      <c r="E2314" t="s">
        <v>8062</v>
      </c>
      <c r="F2314" s="1">
        <v>43132</v>
      </c>
      <c r="G2314">
        <v>1</v>
      </c>
      <c r="H2314">
        <v>141579</v>
      </c>
      <c r="I2314">
        <v>532</v>
      </c>
      <c r="J2314">
        <v>27</v>
      </c>
      <c r="K2314">
        <v>37</v>
      </c>
      <c r="L2314" t="b">
        <v>0</v>
      </c>
      <c r="M2314" t="b">
        <v>0</v>
      </c>
      <c r="N2314" t="b">
        <v>0</v>
      </c>
      <c r="O2314">
        <v>3</v>
      </c>
      <c r="P2314">
        <v>1</v>
      </c>
      <c r="Q2314" s="2">
        <v>0</v>
      </c>
      <c r="R2314" s="2">
        <v>0</v>
      </c>
      <c r="S2314" s="2">
        <v>0</v>
      </c>
      <c r="T2314">
        <f t="shared" si="144"/>
        <v>0.4</v>
      </c>
      <c r="U2314">
        <f t="shared" si="145"/>
        <v>0.4</v>
      </c>
      <c r="V2314">
        <f t="shared" si="146"/>
        <v>7.0789499999999991E-2</v>
      </c>
      <c r="W2314">
        <f t="shared" si="147"/>
        <v>0.284776325</v>
      </c>
    </row>
    <row r="2315" spans="1:23" x14ac:dyDescent="0.25">
      <c r="A2315" t="s">
        <v>8063</v>
      </c>
      <c r="B2315" s="1">
        <v>43132</v>
      </c>
      <c r="C2315" t="s">
        <v>8064</v>
      </c>
      <c r="D2315" t="s">
        <v>8065</v>
      </c>
      <c r="E2315" t="s">
        <v>8066</v>
      </c>
      <c r="F2315" s="1">
        <v>43126</v>
      </c>
      <c r="G2315">
        <v>1</v>
      </c>
      <c r="H2315">
        <v>804049</v>
      </c>
      <c r="I2315">
        <v>4266</v>
      </c>
      <c r="J2315">
        <v>5624</v>
      </c>
      <c r="K2315">
        <v>2570</v>
      </c>
      <c r="L2315" t="b">
        <v>0</v>
      </c>
      <c r="M2315" t="b">
        <v>0</v>
      </c>
      <c r="N2315" t="b">
        <v>0</v>
      </c>
      <c r="O2315">
        <v>6</v>
      </c>
      <c r="P2315">
        <v>7</v>
      </c>
      <c r="Q2315" s="2">
        <v>0.01</v>
      </c>
      <c r="R2315" s="2">
        <v>-0.01</v>
      </c>
      <c r="S2315" s="2">
        <v>0</v>
      </c>
      <c r="T2315">
        <f t="shared" si="144"/>
        <v>0.4</v>
      </c>
      <c r="U2315">
        <f t="shared" si="145"/>
        <v>5.8000000000000007</v>
      </c>
      <c r="V2315">
        <f t="shared" si="146"/>
        <v>0.35202449999999996</v>
      </c>
      <c r="W2315">
        <f t="shared" si="147"/>
        <v>1.7332085750000004</v>
      </c>
    </row>
    <row r="2316" spans="1:23" x14ac:dyDescent="0.25">
      <c r="A2316" t="s">
        <v>8067</v>
      </c>
      <c r="B2316" s="1">
        <v>43152</v>
      </c>
      <c r="C2316" t="s">
        <v>8068</v>
      </c>
      <c r="D2316" t="s">
        <v>632</v>
      </c>
      <c r="E2316" t="s">
        <v>8069</v>
      </c>
      <c r="F2316" s="1">
        <v>43144</v>
      </c>
      <c r="G2316">
        <v>1</v>
      </c>
      <c r="H2316">
        <v>2822715</v>
      </c>
      <c r="I2316">
        <v>61500</v>
      </c>
      <c r="J2316">
        <v>1572</v>
      </c>
      <c r="K2316">
        <v>5610</v>
      </c>
      <c r="L2316" t="b">
        <v>0</v>
      </c>
      <c r="M2316" t="b">
        <v>0</v>
      </c>
      <c r="N2316" t="b">
        <v>0</v>
      </c>
      <c r="O2316">
        <v>8</v>
      </c>
      <c r="P2316">
        <v>7</v>
      </c>
      <c r="Q2316" s="2">
        <v>0.02</v>
      </c>
      <c r="R2316" s="2">
        <v>0</v>
      </c>
      <c r="S2316" s="2">
        <v>0</v>
      </c>
      <c r="T2316">
        <f t="shared" si="144"/>
        <v>0.4</v>
      </c>
      <c r="U2316">
        <f t="shared" si="145"/>
        <v>5.4</v>
      </c>
      <c r="V2316">
        <f t="shared" si="146"/>
        <v>1.6113575</v>
      </c>
      <c r="W2316">
        <f t="shared" si="147"/>
        <v>2.073975125</v>
      </c>
    </row>
    <row r="2317" spans="1:23" x14ac:dyDescent="0.25">
      <c r="A2317" t="s">
        <v>8070</v>
      </c>
      <c r="B2317" s="1">
        <v>43137</v>
      </c>
      <c r="C2317" t="s">
        <v>8071</v>
      </c>
      <c r="D2317" t="s">
        <v>8072</v>
      </c>
      <c r="E2317" t="s">
        <v>8073</v>
      </c>
      <c r="F2317" s="1">
        <v>43132</v>
      </c>
      <c r="G2317">
        <v>1</v>
      </c>
      <c r="H2317">
        <v>79254</v>
      </c>
      <c r="I2317">
        <v>2573</v>
      </c>
      <c r="J2317">
        <v>400</v>
      </c>
      <c r="K2317">
        <v>459</v>
      </c>
      <c r="L2317" t="b">
        <v>0</v>
      </c>
      <c r="M2317" t="b">
        <v>0</v>
      </c>
      <c r="N2317" t="b">
        <v>0</v>
      </c>
      <c r="O2317">
        <v>5</v>
      </c>
      <c r="P2317">
        <v>3</v>
      </c>
      <c r="Q2317" s="2">
        <v>0.03</v>
      </c>
      <c r="R2317" s="2">
        <v>-0.01</v>
      </c>
      <c r="S2317" s="2">
        <v>0.01</v>
      </c>
      <c r="T2317">
        <f t="shared" si="144"/>
        <v>0.4</v>
      </c>
      <c r="U2317">
        <f t="shared" si="145"/>
        <v>2.0000000000000004</v>
      </c>
      <c r="V2317">
        <f t="shared" si="146"/>
        <v>0.43962699999999999</v>
      </c>
      <c r="W2317">
        <f t="shared" si="147"/>
        <v>0.81386945000000011</v>
      </c>
    </row>
    <row r="2318" spans="1:23" x14ac:dyDescent="0.25">
      <c r="A2318" t="s">
        <v>8074</v>
      </c>
      <c r="B2318" s="1">
        <v>43197</v>
      </c>
      <c r="C2318" t="s">
        <v>8075</v>
      </c>
      <c r="D2318" t="s">
        <v>1693</v>
      </c>
      <c r="E2318" t="s">
        <v>8076</v>
      </c>
      <c r="F2318" s="1">
        <v>43194</v>
      </c>
      <c r="G2318">
        <v>1</v>
      </c>
      <c r="H2318">
        <v>311280</v>
      </c>
      <c r="I2318">
        <v>1783</v>
      </c>
      <c r="J2318">
        <v>110</v>
      </c>
      <c r="K2318">
        <v>499</v>
      </c>
      <c r="L2318" t="b">
        <v>0</v>
      </c>
      <c r="M2318" t="b">
        <v>0</v>
      </c>
      <c r="N2318" t="b">
        <v>0</v>
      </c>
      <c r="O2318">
        <v>3</v>
      </c>
      <c r="P2318">
        <v>2</v>
      </c>
      <c r="Q2318" s="2">
        <v>0.01</v>
      </c>
      <c r="R2318" s="2">
        <v>0</v>
      </c>
      <c r="S2318" s="2">
        <v>0</v>
      </c>
      <c r="T2318">
        <f t="shared" si="144"/>
        <v>0.4</v>
      </c>
      <c r="U2318">
        <f t="shared" si="145"/>
        <v>1.4000000000000001</v>
      </c>
      <c r="V2318">
        <f t="shared" si="146"/>
        <v>0.25563999999999998</v>
      </c>
      <c r="W2318">
        <f t="shared" si="147"/>
        <v>0.59947399999999995</v>
      </c>
    </row>
    <row r="2319" spans="1:23" x14ac:dyDescent="0.25">
      <c r="A2319" t="s">
        <v>8077</v>
      </c>
      <c r="B2319" s="1">
        <v>43223</v>
      </c>
      <c r="C2319" t="s">
        <v>8078</v>
      </c>
      <c r="D2319" t="s">
        <v>2140</v>
      </c>
      <c r="E2319" t="s">
        <v>8079</v>
      </c>
      <c r="F2319" s="1">
        <v>43220</v>
      </c>
      <c r="G2319">
        <v>1</v>
      </c>
      <c r="H2319">
        <v>832832</v>
      </c>
      <c r="I2319">
        <v>24920</v>
      </c>
      <c r="J2319">
        <v>851</v>
      </c>
      <c r="K2319">
        <v>2617</v>
      </c>
      <c r="L2319" t="b">
        <v>0</v>
      </c>
      <c r="M2319" t="b">
        <v>0</v>
      </c>
      <c r="N2319" t="b">
        <v>0</v>
      </c>
      <c r="O2319">
        <v>3</v>
      </c>
      <c r="P2319">
        <v>3</v>
      </c>
      <c r="Q2319" s="2">
        <v>0.03</v>
      </c>
      <c r="R2319" s="2">
        <v>0</v>
      </c>
      <c r="S2319" s="2">
        <v>0</v>
      </c>
      <c r="T2319">
        <f t="shared" si="144"/>
        <v>0.4</v>
      </c>
      <c r="U2319">
        <f t="shared" si="145"/>
        <v>2.4000000000000004</v>
      </c>
      <c r="V2319">
        <f t="shared" si="146"/>
        <v>0.71641599999999994</v>
      </c>
      <c r="W2319">
        <f t="shared" si="147"/>
        <v>1.0107456000000001</v>
      </c>
    </row>
    <row r="2320" spans="1:23" x14ac:dyDescent="0.25">
      <c r="A2320" t="s">
        <v>8080</v>
      </c>
      <c r="B2320" s="1">
        <v>43074</v>
      </c>
      <c r="C2320" t="s">
        <v>8081</v>
      </c>
      <c r="D2320" t="s">
        <v>8082</v>
      </c>
      <c r="E2320" t="s">
        <v>8083</v>
      </c>
      <c r="F2320" s="1">
        <v>43068</v>
      </c>
      <c r="G2320">
        <v>1</v>
      </c>
      <c r="H2320">
        <v>134146</v>
      </c>
      <c r="I2320">
        <v>1515</v>
      </c>
      <c r="J2320">
        <v>113</v>
      </c>
      <c r="K2320">
        <v>571</v>
      </c>
      <c r="L2320" t="b">
        <v>0</v>
      </c>
      <c r="M2320" t="b">
        <v>0</v>
      </c>
      <c r="N2320" t="b">
        <v>0</v>
      </c>
      <c r="O2320">
        <v>6</v>
      </c>
      <c r="P2320">
        <v>6</v>
      </c>
      <c r="Q2320" s="2">
        <v>0.01</v>
      </c>
      <c r="R2320" s="2">
        <v>0</v>
      </c>
      <c r="S2320" s="2">
        <v>0</v>
      </c>
      <c r="T2320">
        <f t="shared" si="144"/>
        <v>0.4</v>
      </c>
      <c r="U2320">
        <f t="shared" si="145"/>
        <v>4.8000000000000007</v>
      </c>
      <c r="V2320">
        <f t="shared" si="146"/>
        <v>0.167073</v>
      </c>
      <c r="W2320">
        <f t="shared" si="147"/>
        <v>1.4184755500000004</v>
      </c>
    </row>
    <row r="2321" spans="1:23" x14ac:dyDescent="0.25">
      <c r="A2321" t="s">
        <v>8084</v>
      </c>
      <c r="B2321" s="1">
        <v>43085</v>
      </c>
      <c r="C2321" t="s">
        <v>8085</v>
      </c>
      <c r="D2321" t="s">
        <v>818</v>
      </c>
      <c r="E2321" t="s">
        <v>8086</v>
      </c>
      <c r="F2321" s="1">
        <v>43083</v>
      </c>
      <c r="G2321">
        <v>1</v>
      </c>
      <c r="H2321">
        <v>211419</v>
      </c>
      <c r="I2321">
        <v>2743</v>
      </c>
      <c r="J2321">
        <v>3899</v>
      </c>
      <c r="K2321">
        <v>300</v>
      </c>
      <c r="L2321" t="b">
        <v>0</v>
      </c>
      <c r="M2321" t="b">
        <v>0</v>
      </c>
      <c r="N2321" t="b">
        <v>0</v>
      </c>
      <c r="O2321">
        <v>2</v>
      </c>
      <c r="P2321">
        <v>2</v>
      </c>
      <c r="Q2321" s="2">
        <v>0.01</v>
      </c>
      <c r="R2321" s="2">
        <v>-0.02</v>
      </c>
      <c r="S2321" s="2">
        <v>0</v>
      </c>
      <c r="T2321">
        <f t="shared" si="144"/>
        <v>0.4</v>
      </c>
      <c r="U2321">
        <f t="shared" si="145"/>
        <v>1.6</v>
      </c>
      <c r="V2321">
        <f t="shared" si="146"/>
        <v>-9.4290499999999999E-2</v>
      </c>
      <c r="W2321">
        <f t="shared" si="147"/>
        <v>0.5269983250000001</v>
      </c>
    </row>
    <row r="2322" spans="1:23" x14ac:dyDescent="0.25">
      <c r="A2322" t="s">
        <v>8087</v>
      </c>
      <c r="B2322" s="1">
        <v>43090</v>
      </c>
      <c r="C2322" t="s">
        <v>8088</v>
      </c>
      <c r="D2322" t="s">
        <v>693</v>
      </c>
      <c r="E2322" t="s">
        <v>8089</v>
      </c>
      <c r="F2322" s="1">
        <v>43087</v>
      </c>
      <c r="G2322">
        <v>1</v>
      </c>
      <c r="H2322">
        <v>190140</v>
      </c>
      <c r="I2322">
        <v>5444</v>
      </c>
      <c r="J2322">
        <v>99</v>
      </c>
      <c r="K2322">
        <v>356</v>
      </c>
      <c r="L2322" t="b">
        <v>0</v>
      </c>
      <c r="M2322" t="b">
        <v>0</v>
      </c>
      <c r="N2322" t="b">
        <v>0</v>
      </c>
      <c r="O2322">
        <v>3</v>
      </c>
      <c r="P2322">
        <v>3</v>
      </c>
      <c r="Q2322" s="2">
        <v>0.03</v>
      </c>
      <c r="R2322" s="2">
        <v>0</v>
      </c>
      <c r="S2322" s="2">
        <v>0</v>
      </c>
      <c r="T2322">
        <f t="shared" si="144"/>
        <v>0.4</v>
      </c>
      <c r="U2322">
        <f t="shared" si="145"/>
        <v>2.4000000000000004</v>
      </c>
      <c r="V2322">
        <f t="shared" si="146"/>
        <v>0.39506999999999998</v>
      </c>
      <c r="W2322">
        <f t="shared" si="147"/>
        <v>0.89827450000000009</v>
      </c>
    </row>
    <row r="2323" spans="1:23" x14ac:dyDescent="0.25">
      <c r="A2323" t="s">
        <v>8090</v>
      </c>
      <c r="B2323" s="1">
        <v>43162</v>
      </c>
      <c r="C2323" t="s">
        <v>8091</v>
      </c>
      <c r="D2323" t="s">
        <v>210</v>
      </c>
      <c r="E2323" t="s">
        <v>8092</v>
      </c>
      <c r="F2323" s="1">
        <v>43153</v>
      </c>
      <c r="G2323">
        <v>1</v>
      </c>
      <c r="H2323">
        <v>731180</v>
      </c>
      <c r="I2323">
        <v>8105</v>
      </c>
      <c r="J2323">
        <v>557</v>
      </c>
      <c r="K2323">
        <v>1562</v>
      </c>
      <c r="L2323" t="b">
        <v>0</v>
      </c>
      <c r="M2323" t="b">
        <v>0</v>
      </c>
      <c r="N2323" t="b">
        <v>0</v>
      </c>
      <c r="O2323">
        <v>9</v>
      </c>
      <c r="P2323">
        <v>6</v>
      </c>
      <c r="Q2323" s="2">
        <v>0.01</v>
      </c>
      <c r="R2323" s="2">
        <v>0</v>
      </c>
      <c r="S2323" s="2">
        <v>0</v>
      </c>
      <c r="T2323">
        <f t="shared" si="144"/>
        <v>0.4</v>
      </c>
      <c r="U2323">
        <f t="shared" si="145"/>
        <v>4.2000000000000011</v>
      </c>
      <c r="V2323">
        <f t="shared" si="146"/>
        <v>0.46558999999999995</v>
      </c>
      <c r="W2323">
        <f t="shared" si="147"/>
        <v>1.3729565000000004</v>
      </c>
    </row>
    <row r="2324" spans="1:23" x14ac:dyDescent="0.25">
      <c r="A2324" t="s">
        <v>8093</v>
      </c>
      <c r="B2324" s="1">
        <v>43083</v>
      </c>
      <c r="C2324" t="s">
        <v>8094</v>
      </c>
      <c r="D2324" t="s">
        <v>29</v>
      </c>
      <c r="E2324" t="s">
        <v>8095</v>
      </c>
      <c r="F2324" s="1">
        <v>43081</v>
      </c>
      <c r="G2324">
        <v>1</v>
      </c>
      <c r="H2324">
        <v>247114</v>
      </c>
      <c r="I2324">
        <v>9924</v>
      </c>
      <c r="J2324">
        <v>205</v>
      </c>
      <c r="K2324">
        <v>1084</v>
      </c>
      <c r="L2324" t="b">
        <v>0</v>
      </c>
      <c r="M2324" t="b">
        <v>0</v>
      </c>
      <c r="N2324" t="b">
        <v>0</v>
      </c>
      <c r="O2324">
        <v>2</v>
      </c>
      <c r="P2324">
        <v>2</v>
      </c>
      <c r="Q2324" s="2">
        <v>0.04</v>
      </c>
      <c r="R2324" s="2">
        <v>0</v>
      </c>
      <c r="S2324" s="2">
        <v>0</v>
      </c>
      <c r="T2324">
        <f t="shared" si="144"/>
        <v>0.4</v>
      </c>
      <c r="U2324">
        <f t="shared" si="145"/>
        <v>1.6</v>
      </c>
      <c r="V2324">
        <f t="shared" si="146"/>
        <v>0.52355700000000005</v>
      </c>
      <c r="W2324">
        <f t="shared" si="147"/>
        <v>0.74324495000000002</v>
      </c>
    </row>
    <row r="2325" spans="1:23" x14ac:dyDescent="0.25">
      <c r="A2325" t="s">
        <v>8096</v>
      </c>
      <c r="B2325" s="1">
        <v>43107</v>
      </c>
      <c r="C2325" t="s">
        <v>8097</v>
      </c>
      <c r="D2325" t="s">
        <v>8098</v>
      </c>
      <c r="E2325" t="s">
        <v>8099</v>
      </c>
      <c r="F2325" s="1">
        <v>43070</v>
      </c>
      <c r="G2325">
        <v>1</v>
      </c>
      <c r="H2325">
        <v>90179</v>
      </c>
      <c r="I2325">
        <v>587</v>
      </c>
      <c r="J2325">
        <v>755</v>
      </c>
      <c r="K2325">
        <v>315</v>
      </c>
      <c r="L2325" t="b">
        <v>0</v>
      </c>
      <c r="M2325" t="b">
        <v>0</v>
      </c>
      <c r="N2325" t="b">
        <v>0</v>
      </c>
      <c r="O2325">
        <v>37</v>
      </c>
      <c r="P2325">
        <v>6</v>
      </c>
      <c r="Q2325" s="2">
        <v>0.01</v>
      </c>
      <c r="R2325" s="2">
        <v>-0.01</v>
      </c>
      <c r="S2325" s="2">
        <v>0</v>
      </c>
      <c r="T2325">
        <f t="shared" si="144"/>
        <v>0.4</v>
      </c>
      <c r="U2325">
        <f t="shared" si="145"/>
        <v>-1.3999999999999995</v>
      </c>
      <c r="V2325">
        <f t="shared" si="146"/>
        <v>-4.9104999999999843E-3</v>
      </c>
      <c r="W2325">
        <f t="shared" si="147"/>
        <v>-0.19171867499999984</v>
      </c>
    </row>
    <row r="2326" spans="1:23" x14ac:dyDescent="0.25">
      <c r="A2326" t="s">
        <v>8100</v>
      </c>
      <c r="B2326" s="1">
        <v>43265</v>
      </c>
      <c r="C2326" t="s">
        <v>8101</v>
      </c>
      <c r="D2326" t="s">
        <v>1986</v>
      </c>
      <c r="E2326" t="s">
        <v>8102</v>
      </c>
      <c r="F2326" s="1">
        <v>43245</v>
      </c>
      <c r="G2326">
        <v>1</v>
      </c>
      <c r="H2326">
        <v>1369854</v>
      </c>
      <c r="I2326">
        <v>56557</v>
      </c>
      <c r="J2326">
        <v>1468</v>
      </c>
      <c r="K2326">
        <v>23044</v>
      </c>
      <c r="L2326" t="b">
        <v>0</v>
      </c>
      <c r="M2326" t="b">
        <v>0</v>
      </c>
      <c r="N2326" t="b">
        <v>0</v>
      </c>
      <c r="O2326">
        <v>20</v>
      </c>
      <c r="P2326">
        <v>19</v>
      </c>
      <c r="Q2326" s="2">
        <v>0.04</v>
      </c>
      <c r="R2326" s="2">
        <v>0</v>
      </c>
      <c r="S2326" s="2">
        <v>0.02</v>
      </c>
      <c r="T2326">
        <f t="shared" si="144"/>
        <v>0.4</v>
      </c>
      <c r="U2326">
        <f t="shared" si="145"/>
        <v>15.000000000000002</v>
      </c>
      <c r="V2326">
        <f t="shared" si="146"/>
        <v>1.584927</v>
      </c>
      <c r="W2326">
        <f t="shared" si="147"/>
        <v>4.4647244500000003</v>
      </c>
    </row>
    <row r="2327" spans="1:23" x14ac:dyDescent="0.25">
      <c r="A2327" t="s">
        <v>8103</v>
      </c>
      <c r="B2327" s="1">
        <v>43055</v>
      </c>
      <c r="C2327" t="s">
        <v>8104</v>
      </c>
      <c r="D2327" t="s">
        <v>8105</v>
      </c>
      <c r="E2327" t="s">
        <v>8106</v>
      </c>
      <c r="F2327" s="1">
        <v>43049</v>
      </c>
      <c r="G2327">
        <v>1</v>
      </c>
      <c r="H2327">
        <v>49915</v>
      </c>
      <c r="I2327">
        <v>386</v>
      </c>
      <c r="J2327">
        <v>11</v>
      </c>
      <c r="K2327">
        <v>24</v>
      </c>
      <c r="L2327" t="b">
        <v>0</v>
      </c>
      <c r="M2327" t="b">
        <v>0</v>
      </c>
      <c r="N2327" t="b">
        <v>0</v>
      </c>
      <c r="O2327">
        <v>6</v>
      </c>
      <c r="P2327">
        <v>2</v>
      </c>
      <c r="Q2327" s="2">
        <v>0.01</v>
      </c>
      <c r="R2327" s="2">
        <v>0</v>
      </c>
      <c r="S2327" s="2">
        <v>0</v>
      </c>
      <c r="T2327">
        <f t="shared" si="144"/>
        <v>0.4</v>
      </c>
      <c r="U2327">
        <f t="shared" si="145"/>
        <v>0.8</v>
      </c>
      <c r="V2327">
        <f t="shared" si="146"/>
        <v>0.1249575</v>
      </c>
      <c r="W2327">
        <f t="shared" si="147"/>
        <v>0.40373512500000003</v>
      </c>
    </row>
    <row r="2328" spans="1:23" x14ac:dyDescent="0.25">
      <c r="A2328" t="s">
        <v>8107</v>
      </c>
      <c r="B2328" s="1">
        <v>43060</v>
      </c>
      <c r="C2328" t="s">
        <v>8108</v>
      </c>
      <c r="D2328" t="s">
        <v>1062</v>
      </c>
      <c r="E2328" t="s">
        <v>8109</v>
      </c>
      <c r="F2328" s="1">
        <v>43059</v>
      </c>
      <c r="G2328">
        <v>1</v>
      </c>
      <c r="H2328">
        <v>128287</v>
      </c>
      <c r="I2328">
        <v>5310</v>
      </c>
      <c r="J2328">
        <v>490</v>
      </c>
      <c r="K2328">
        <v>1624</v>
      </c>
      <c r="L2328" t="b">
        <v>0</v>
      </c>
      <c r="M2328" t="b">
        <v>0</v>
      </c>
      <c r="N2328" t="b">
        <v>0</v>
      </c>
      <c r="O2328">
        <v>1</v>
      </c>
      <c r="P2328">
        <v>1</v>
      </c>
      <c r="Q2328" s="2">
        <v>0.04</v>
      </c>
      <c r="R2328" s="2">
        <v>0</v>
      </c>
      <c r="S2328" s="2">
        <v>0.01</v>
      </c>
      <c r="T2328">
        <f t="shared" si="144"/>
        <v>0.4</v>
      </c>
      <c r="U2328">
        <f t="shared" si="145"/>
        <v>0.8</v>
      </c>
      <c r="V2328">
        <f t="shared" si="146"/>
        <v>0.71414350000000004</v>
      </c>
      <c r="W2328">
        <f t="shared" si="147"/>
        <v>0.60995022500000007</v>
      </c>
    </row>
    <row r="2329" spans="1:23" x14ac:dyDescent="0.25">
      <c r="A2329" t="s">
        <v>8110</v>
      </c>
      <c r="B2329" s="1">
        <v>43064</v>
      </c>
      <c r="C2329" t="s">
        <v>8111</v>
      </c>
      <c r="D2329" t="s">
        <v>214</v>
      </c>
      <c r="E2329" t="s">
        <v>8112</v>
      </c>
      <c r="F2329" s="1">
        <v>43057</v>
      </c>
      <c r="G2329">
        <v>1</v>
      </c>
      <c r="H2329">
        <v>355131</v>
      </c>
      <c r="I2329">
        <v>29282</v>
      </c>
      <c r="J2329">
        <v>494</v>
      </c>
      <c r="K2329">
        <v>2474</v>
      </c>
      <c r="L2329" t="b">
        <v>0</v>
      </c>
      <c r="M2329" t="b">
        <v>0</v>
      </c>
      <c r="N2329" t="b">
        <v>0</v>
      </c>
      <c r="O2329">
        <v>7</v>
      </c>
      <c r="P2329">
        <v>7</v>
      </c>
      <c r="Q2329" s="2">
        <v>0.08</v>
      </c>
      <c r="R2329" s="2">
        <v>0</v>
      </c>
      <c r="S2329" s="2">
        <v>0.01</v>
      </c>
      <c r="T2329">
        <f t="shared" si="144"/>
        <v>0.4</v>
      </c>
      <c r="U2329">
        <f t="shared" si="145"/>
        <v>5.6000000000000005</v>
      </c>
      <c r="V2329">
        <f t="shared" si="146"/>
        <v>1.2275655000000001</v>
      </c>
      <c r="W2329">
        <f t="shared" si="147"/>
        <v>1.9896479250000001</v>
      </c>
    </row>
    <row r="2330" spans="1:23" x14ac:dyDescent="0.25">
      <c r="A2330" t="s">
        <v>8113</v>
      </c>
      <c r="B2330" s="1">
        <v>43108</v>
      </c>
      <c r="C2330" t="s">
        <v>8114</v>
      </c>
      <c r="D2330" t="s">
        <v>1544</v>
      </c>
      <c r="E2330" t="s">
        <v>8115</v>
      </c>
      <c r="F2330" s="1">
        <v>43104</v>
      </c>
      <c r="G2330">
        <v>1</v>
      </c>
      <c r="H2330">
        <v>93250</v>
      </c>
      <c r="I2330">
        <v>1467</v>
      </c>
      <c r="J2330">
        <v>42</v>
      </c>
      <c r="K2330">
        <v>311</v>
      </c>
      <c r="L2330" t="b">
        <v>0</v>
      </c>
      <c r="M2330" t="b">
        <v>0</v>
      </c>
      <c r="N2330" t="b">
        <v>0</v>
      </c>
      <c r="O2330">
        <v>4</v>
      </c>
      <c r="P2330">
        <v>4</v>
      </c>
      <c r="Q2330" s="2">
        <v>0.02</v>
      </c>
      <c r="R2330" s="2">
        <v>0</v>
      </c>
      <c r="S2330" s="2">
        <v>0</v>
      </c>
      <c r="T2330">
        <f t="shared" si="144"/>
        <v>0.4</v>
      </c>
      <c r="U2330">
        <f t="shared" si="145"/>
        <v>3.2</v>
      </c>
      <c r="V2330">
        <f t="shared" si="146"/>
        <v>0.24662500000000001</v>
      </c>
      <c r="W2330">
        <f t="shared" si="147"/>
        <v>1.0463187500000002</v>
      </c>
    </row>
    <row r="2331" spans="1:23" x14ac:dyDescent="0.25">
      <c r="A2331" t="s">
        <v>8116</v>
      </c>
      <c r="B2331" s="1">
        <v>43134</v>
      </c>
      <c r="C2331" t="s">
        <v>8117</v>
      </c>
      <c r="D2331" t="s">
        <v>730</v>
      </c>
      <c r="E2331" t="s">
        <v>8118</v>
      </c>
      <c r="F2331" s="1">
        <v>43131</v>
      </c>
      <c r="G2331">
        <v>1</v>
      </c>
      <c r="H2331">
        <v>149770</v>
      </c>
      <c r="I2331">
        <v>1577</v>
      </c>
      <c r="J2331">
        <v>41</v>
      </c>
      <c r="K2331">
        <v>432</v>
      </c>
      <c r="L2331" t="b">
        <v>0</v>
      </c>
      <c r="M2331" t="b">
        <v>0</v>
      </c>
      <c r="N2331" t="b">
        <v>0</v>
      </c>
      <c r="O2331">
        <v>3</v>
      </c>
      <c r="P2331">
        <v>2</v>
      </c>
      <c r="Q2331" s="2">
        <v>0.01</v>
      </c>
      <c r="R2331" s="2">
        <v>0</v>
      </c>
      <c r="S2331" s="2">
        <v>0</v>
      </c>
      <c r="T2331">
        <f t="shared" si="144"/>
        <v>0.4</v>
      </c>
      <c r="U2331">
        <f t="shared" si="145"/>
        <v>1.4000000000000001</v>
      </c>
      <c r="V2331">
        <f t="shared" si="146"/>
        <v>0.17488500000000001</v>
      </c>
      <c r="W2331">
        <f t="shared" si="147"/>
        <v>0.57120974999999996</v>
      </c>
    </row>
    <row r="2332" spans="1:23" x14ac:dyDescent="0.25">
      <c r="A2332" t="s">
        <v>8119</v>
      </c>
      <c r="B2332" s="1">
        <v>43179</v>
      </c>
      <c r="C2332" t="s">
        <v>8120</v>
      </c>
      <c r="D2332" t="s">
        <v>403</v>
      </c>
      <c r="E2332" t="s">
        <v>8121</v>
      </c>
      <c r="F2332" s="1">
        <v>43165</v>
      </c>
      <c r="G2332">
        <v>1</v>
      </c>
      <c r="H2332">
        <v>2929814</v>
      </c>
      <c r="I2332">
        <v>37999</v>
      </c>
      <c r="J2332">
        <v>1507</v>
      </c>
      <c r="K2332">
        <v>5196</v>
      </c>
      <c r="L2332" t="b">
        <v>0</v>
      </c>
      <c r="M2332" t="b">
        <v>0</v>
      </c>
      <c r="N2332" t="b">
        <v>0</v>
      </c>
      <c r="O2332">
        <v>14</v>
      </c>
      <c r="P2332">
        <v>12</v>
      </c>
      <c r="Q2332" s="2">
        <v>0.01</v>
      </c>
      <c r="R2332" s="2">
        <v>0</v>
      </c>
      <c r="S2332" s="2">
        <v>0</v>
      </c>
      <c r="T2332">
        <f t="shared" si="144"/>
        <v>0.4</v>
      </c>
      <c r="U2332">
        <f t="shared" si="145"/>
        <v>9.2000000000000011</v>
      </c>
      <c r="V2332">
        <f t="shared" si="146"/>
        <v>1.564907</v>
      </c>
      <c r="W2332">
        <f t="shared" si="147"/>
        <v>3.0077174500000003</v>
      </c>
    </row>
    <row r="2333" spans="1:23" x14ac:dyDescent="0.25">
      <c r="A2333" t="s">
        <v>8122</v>
      </c>
      <c r="B2333" s="1">
        <v>43158</v>
      </c>
      <c r="C2333" t="s">
        <v>8123</v>
      </c>
      <c r="D2333" t="s">
        <v>2343</v>
      </c>
      <c r="E2333" t="s">
        <v>8124</v>
      </c>
      <c r="F2333" s="1">
        <v>43150</v>
      </c>
      <c r="G2333">
        <v>1</v>
      </c>
      <c r="H2333">
        <v>1349950</v>
      </c>
      <c r="I2333">
        <v>5601</v>
      </c>
      <c r="J2333">
        <v>1180</v>
      </c>
      <c r="K2333">
        <v>10265</v>
      </c>
      <c r="L2333" t="b">
        <v>0</v>
      </c>
      <c r="M2333" t="b">
        <v>0</v>
      </c>
      <c r="N2333" t="b">
        <v>0</v>
      </c>
      <c r="O2333">
        <v>8</v>
      </c>
      <c r="P2333">
        <v>7</v>
      </c>
      <c r="Q2333" s="2">
        <v>0</v>
      </c>
      <c r="R2333" s="2">
        <v>0</v>
      </c>
      <c r="S2333" s="2">
        <v>0.01</v>
      </c>
      <c r="T2333">
        <f t="shared" si="144"/>
        <v>0.4</v>
      </c>
      <c r="U2333">
        <f t="shared" si="145"/>
        <v>5.4</v>
      </c>
      <c r="V2333">
        <f t="shared" si="146"/>
        <v>0.92497499999999999</v>
      </c>
      <c r="W2333">
        <f t="shared" si="147"/>
        <v>1.8337412500000001</v>
      </c>
    </row>
    <row r="2334" spans="1:23" x14ac:dyDescent="0.25">
      <c r="A2334" t="s">
        <v>8125</v>
      </c>
      <c r="B2334" s="1">
        <v>43088</v>
      </c>
      <c r="C2334" t="s">
        <v>8126</v>
      </c>
      <c r="D2334" t="s">
        <v>2738</v>
      </c>
      <c r="E2334" t="s">
        <v>8127</v>
      </c>
      <c r="F2334" s="1">
        <v>43084</v>
      </c>
      <c r="G2334">
        <v>1</v>
      </c>
      <c r="H2334">
        <v>56002</v>
      </c>
      <c r="I2334">
        <v>1348</v>
      </c>
      <c r="J2334">
        <v>136</v>
      </c>
      <c r="K2334">
        <v>244</v>
      </c>
      <c r="L2334" t="b">
        <v>0</v>
      </c>
      <c r="M2334" t="b">
        <v>0</v>
      </c>
      <c r="N2334" t="b">
        <v>0</v>
      </c>
      <c r="O2334">
        <v>4</v>
      </c>
      <c r="P2334">
        <v>3</v>
      </c>
      <c r="Q2334" s="2">
        <v>0.02</v>
      </c>
      <c r="R2334" s="2">
        <v>0</v>
      </c>
      <c r="S2334" s="2">
        <v>0</v>
      </c>
      <c r="T2334">
        <f t="shared" si="144"/>
        <v>0.4</v>
      </c>
      <c r="U2334">
        <f t="shared" si="145"/>
        <v>2.2000000000000002</v>
      </c>
      <c r="V2334">
        <f t="shared" si="146"/>
        <v>0.22800100000000001</v>
      </c>
      <c r="W2334">
        <f t="shared" si="147"/>
        <v>0.78980035000000004</v>
      </c>
    </row>
    <row r="2335" spans="1:23" x14ac:dyDescent="0.25">
      <c r="A2335" t="s">
        <v>8128</v>
      </c>
      <c r="B2335" s="1">
        <v>43068</v>
      </c>
      <c r="C2335" t="s">
        <v>8129</v>
      </c>
      <c r="D2335" t="s">
        <v>29</v>
      </c>
      <c r="E2335" t="s">
        <v>8130</v>
      </c>
      <c r="F2335" s="1">
        <v>43060</v>
      </c>
      <c r="G2335">
        <v>1</v>
      </c>
      <c r="H2335">
        <v>453170</v>
      </c>
      <c r="I2335">
        <v>10802</v>
      </c>
      <c r="J2335">
        <v>228</v>
      </c>
      <c r="K2335">
        <v>1087</v>
      </c>
      <c r="L2335" t="b">
        <v>0</v>
      </c>
      <c r="M2335" t="b">
        <v>0</v>
      </c>
      <c r="N2335" t="b">
        <v>0</v>
      </c>
      <c r="O2335">
        <v>8</v>
      </c>
      <c r="P2335">
        <v>8</v>
      </c>
      <c r="Q2335" s="2">
        <v>0.02</v>
      </c>
      <c r="R2335" s="2">
        <v>0</v>
      </c>
      <c r="S2335" s="2">
        <v>0</v>
      </c>
      <c r="T2335">
        <f t="shared" si="144"/>
        <v>0.4</v>
      </c>
      <c r="U2335">
        <f t="shared" si="145"/>
        <v>6.4</v>
      </c>
      <c r="V2335">
        <f t="shared" si="146"/>
        <v>0.42658499999999999</v>
      </c>
      <c r="W2335">
        <f t="shared" si="147"/>
        <v>1.9093047500000002</v>
      </c>
    </row>
    <row r="2336" spans="1:23" x14ac:dyDescent="0.25">
      <c r="A2336" t="s">
        <v>8131</v>
      </c>
      <c r="B2336" s="1">
        <v>43065</v>
      </c>
      <c r="C2336" t="s">
        <v>8132</v>
      </c>
      <c r="D2336" t="s">
        <v>117</v>
      </c>
      <c r="E2336" t="s">
        <v>8133</v>
      </c>
      <c r="F2336" s="1">
        <v>43059</v>
      </c>
      <c r="G2336">
        <v>1</v>
      </c>
      <c r="H2336">
        <v>651781</v>
      </c>
      <c r="I2336">
        <v>17478</v>
      </c>
      <c r="J2336">
        <v>604</v>
      </c>
      <c r="K2336">
        <v>2845</v>
      </c>
      <c r="L2336" t="b">
        <v>0</v>
      </c>
      <c r="M2336" t="b">
        <v>0</v>
      </c>
      <c r="N2336" t="b">
        <v>0</v>
      </c>
      <c r="O2336">
        <v>6</v>
      </c>
      <c r="P2336">
        <v>6</v>
      </c>
      <c r="Q2336" s="2">
        <v>0.03</v>
      </c>
      <c r="R2336" s="2">
        <v>0</v>
      </c>
      <c r="S2336" s="2">
        <v>0</v>
      </c>
      <c r="T2336">
        <f t="shared" si="144"/>
        <v>0.4</v>
      </c>
      <c r="U2336">
        <f t="shared" si="145"/>
        <v>4.8000000000000007</v>
      </c>
      <c r="V2336">
        <f t="shared" si="146"/>
        <v>0.62589049999999991</v>
      </c>
      <c r="W2336">
        <f t="shared" si="147"/>
        <v>1.5790616750000002</v>
      </c>
    </row>
    <row r="2337" spans="1:23" x14ac:dyDescent="0.25">
      <c r="A2337" t="s">
        <v>8134</v>
      </c>
      <c r="B2337" s="1">
        <v>43159</v>
      </c>
      <c r="C2337" t="s">
        <v>8135</v>
      </c>
      <c r="D2337" t="s">
        <v>8136</v>
      </c>
      <c r="E2337" t="s">
        <v>8137</v>
      </c>
      <c r="F2337" s="1">
        <v>43152</v>
      </c>
      <c r="G2337">
        <v>1</v>
      </c>
      <c r="H2337">
        <v>318557</v>
      </c>
      <c r="I2337">
        <v>586</v>
      </c>
      <c r="J2337">
        <v>71</v>
      </c>
      <c r="K2337">
        <v>75</v>
      </c>
      <c r="L2337" t="b">
        <v>0</v>
      </c>
      <c r="M2337" t="b">
        <v>0</v>
      </c>
      <c r="N2337" t="b">
        <v>0</v>
      </c>
      <c r="O2337">
        <v>7</v>
      </c>
      <c r="P2337">
        <v>4</v>
      </c>
      <c r="Q2337" s="2">
        <v>0</v>
      </c>
      <c r="R2337" s="2">
        <v>0</v>
      </c>
      <c r="S2337" s="2">
        <v>0</v>
      </c>
      <c r="T2337">
        <f t="shared" si="144"/>
        <v>0.4</v>
      </c>
      <c r="U2337">
        <f t="shared" si="145"/>
        <v>2.6</v>
      </c>
      <c r="V2337">
        <f t="shared" si="146"/>
        <v>0.15927849999999999</v>
      </c>
      <c r="W2337">
        <f t="shared" si="147"/>
        <v>0.86574747500000004</v>
      </c>
    </row>
    <row r="2338" spans="1:23" x14ac:dyDescent="0.25">
      <c r="A2338" t="s">
        <v>8138</v>
      </c>
      <c r="B2338" s="1">
        <v>43090</v>
      </c>
      <c r="C2338" t="s">
        <v>8139</v>
      </c>
      <c r="D2338" t="s">
        <v>8140</v>
      </c>
      <c r="E2338" t="s">
        <v>8141</v>
      </c>
      <c r="F2338" s="1">
        <v>43083</v>
      </c>
      <c r="G2338">
        <v>1</v>
      </c>
      <c r="H2338">
        <v>177892</v>
      </c>
      <c r="I2338">
        <v>939</v>
      </c>
      <c r="J2338">
        <v>374</v>
      </c>
      <c r="K2338">
        <v>793</v>
      </c>
      <c r="L2338" t="b">
        <v>0</v>
      </c>
      <c r="M2338" t="b">
        <v>0</v>
      </c>
      <c r="N2338" t="b">
        <v>0</v>
      </c>
      <c r="O2338">
        <v>7</v>
      </c>
      <c r="P2338">
        <v>2</v>
      </c>
      <c r="Q2338" s="2">
        <v>0.01</v>
      </c>
      <c r="R2338" s="2">
        <v>0</v>
      </c>
      <c r="S2338" s="2">
        <v>0</v>
      </c>
      <c r="T2338">
        <f t="shared" si="144"/>
        <v>0.4</v>
      </c>
      <c r="U2338">
        <f t="shared" si="145"/>
        <v>0.60000000000000009</v>
      </c>
      <c r="V2338">
        <f t="shared" si="146"/>
        <v>0.188946</v>
      </c>
      <c r="W2338">
        <f t="shared" si="147"/>
        <v>0.37613110000000005</v>
      </c>
    </row>
    <row r="2339" spans="1:23" x14ac:dyDescent="0.25">
      <c r="A2339" t="s">
        <v>8142</v>
      </c>
      <c r="B2339" s="1">
        <v>43059</v>
      </c>
      <c r="C2339" t="s">
        <v>8143</v>
      </c>
      <c r="D2339" t="s">
        <v>8144</v>
      </c>
      <c r="E2339" t="s">
        <v>8145</v>
      </c>
      <c r="F2339" s="1">
        <v>43053</v>
      </c>
      <c r="G2339">
        <v>1</v>
      </c>
      <c r="H2339">
        <v>55910</v>
      </c>
      <c r="I2339">
        <v>213</v>
      </c>
      <c r="J2339">
        <v>150</v>
      </c>
      <c r="K2339">
        <v>118</v>
      </c>
      <c r="L2339" t="b">
        <v>0</v>
      </c>
      <c r="M2339" t="b">
        <v>0</v>
      </c>
      <c r="N2339" t="b">
        <v>0</v>
      </c>
      <c r="O2339">
        <v>6</v>
      </c>
      <c r="P2339">
        <v>6</v>
      </c>
      <c r="Q2339" s="2">
        <v>0</v>
      </c>
      <c r="R2339" s="2">
        <v>0</v>
      </c>
      <c r="S2339" s="2">
        <v>0</v>
      </c>
      <c r="T2339">
        <f t="shared" si="144"/>
        <v>0.4</v>
      </c>
      <c r="U2339">
        <f t="shared" si="145"/>
        <v>4.8000000000000007</v>
      </c>
      <c r="V2339">
        <f t="shared" si="146"/>
        <v>2.7954999999999997E-2</v>
      </c>
      <c r="W2339">
        <f t="shared" si="147"/>
        <v>1.3697842500000004</v>
      </c>
    </row>
    <row r="2340" spans="1:23" x14ac:dyDescent="0.25">
      <c r="A2340" t="s">
        <v>8146</v>
      </c>
      <c r="B2340" s="1">
        <v>43140</v>
      </c>
      <c r="C2340" t="s">
        <v>8147</v>
      </c>
      <c r="D2340" t="s">
        <v>1066</v>
      </c>
      <c r="E2340" t="s">
        <v>8148</v>
      </c>
      <c r="F2340" s="1">
        <v>43134</v>
      </c>
      <c r="G2340">
        <v>1</v>
      </c>
      <c r="H2340">
        <v>372894</v>
      </c>
      <c r="I2340">
        <v>39649</v>
      </c>
      <c r="J2340">
        <v>208</v>
      </c>
      <c r="K2340">
        <v>4369</v>
      </c>
      <c r="L2340" t="b">
        <v>0</v>
      </c>
      <c r="M2340" t="b">
        <v>0</v>
      </c>
      <c r="N2340" t="b">
        <v>0</v>
      </c>
      <c r="O2340">
        <v>6</v>
      </c>
      <c r="P2340">
        <v>6</v>
      </c>
      <c r="Q2340" s="2">
        <v>0.11</v>
      </c>
      <c r="R2340" s="2">
        <v>0</v>
      </c>
      <c r="S2340" s="2">
        <v>0.01</v>
      </c>
      <c r="T2340">
        <f t="shared" si="144"/>
        <v>0.4</v>
      </c>
      <c r="U2340">
        <f t="shared" si="145"/>
        <v>4.8000000000000007</v>
      </c>
      <c r="V2340">
        <f t="shared" si="146"/>
        <v>1.5364470000000001</v>
      </c>
      <c r="W2340">
        <f t="shared" si="147"/>
        <v>1.8977564500000004</v>
      </c>
    </row>
    <row r="2341" spans="1:23" x14ac:dyDescent="0.25">
      <c r="A2341" t="s">
        <v>8149</v>
      </c>
      <c r="B2341" s="1">
        <v>43160</v>
      </c>
      <c r="C2341" t="s">
        <v>8150</v>
      </c>
      <c r="D2341" t="s">
        <v>8151</v>
      </c>
      <c r="E2341" t="s">
        <v>8152</v>
      </c>
      <c r="F2341" s="1">
        <v>43153</v>
      </c>
      <c r="G2341">
        <v>1</v>
      </c>
      <c r="H2341">
        <v>194964</v>
      </c>
      <c r="I2341">
        <v>2062</v>
      </c>
      <c r="J2341">
        <v>155</v>
      </c>
      <c r="K2341">
        <v>221</v>
      </c>
      <c r="L2341" t="b">
        <v>0</v>
      </c>
      <c r="M2341" t="b">
        <v>0</v>
      </c>
      <c r="N2341" t="b">
        <v>0</v>
      </c>
      <c r="O2341">
        <v>7</v>
      </c>
      <c r="P2341">
        <v>7</v>
      </c>
      <c r="Q2341" s="2">
        <v>0.01</v>
      </c>
      <c r="R2341" s="2">
        <v>0</v>
      </c>
      <c r="S2341" s="2">
        <v>0</v>
      </c>
      <c r="T2341">
        <f t="shared" si="144"/>
        <v>0.4</v>
      </c>
      <c r="U2341">
        <f t="shared" si="145"/>
        <v>5.6000000000000005</v>
      </c>
      <c r="V2341">
        <f t="shared" si="146"/>
        <v>0.19748199999999999</v>
      </c>
      <c r="W2341">
        <f t="shared" si="147"/>
        <v>1.6291187</v>
      </c>
    </row>
    <row r="2342" spans="1:23" x14ac:dyDescent="0.25">
      <c r="A2342" t="s">
        <v>8153</v>
      </c>
      <c r="B2342" s="1">
        <v>43156</v>
      </c>
      <c r="C2342" t="s">
        <v>8154</v>
      </c>
      <c r="D2342" t="s">
        <v>5568</v>
      </c>
      <c r="E2342" t="s">
        <v>8155</v>
      </c>
      <c r="F2342" s="1">
        <v>43152</v>
      </c>
      <c r="G2342">
        <v>1</v>
      </c>
      <c r="H2342">
        <v>79124</v>
      </c>
      <c r="I2342">
        <v>3300</v>
      </c>
      <c r="J2342">
        <v>64</v>
      </c>
      <c r="K2342">
        <v>160</v>
      </c>
      <c r="L2342" t="b">
        <v>0</v>
      </c>
      <c r="M2342" t="b">
        <v>0</v>
      </c>
      <c r="N2342" t="b">
        <v>0</v>
      </c>
      <c r="O2342">
        <v>4</v>
      </c>
      <c r="P2342">
        <v>3</v>
      </c>
      <c r="Q2342" s="2">
        <v>0.04</v>
      </c>
      <c r="R2342" s="2">
        <v>0</v>
      </c>
      <c r="S2342" s="2">
        <v>0</v>
      </c>
      <c r="T2342">
        <f t="shared" si="144"/>
        <v>0.4</v>
      </c>
      <c r="U2342">
        <f t="shared" si="145"/>
        <v>2.2000000000000002</v>
      </c>
      <c r="V2342">
        <f t="shared" si="146"/>
        <v>0.43956200000000001</v>
      </c>
      <c r="W2342">
        <f t="shared" si="147"/>
        <v>0.86384670000000008</v>
      </c>
    </row>
    <row r="2343" spans="1:23" x14ac:dyDescent="0.25">
      <c r="A2343" t="s">
        <v>8156</v>
      </c>
      <c r="B2343" s="1">
        <v>43173</v>
      </c>
      <c r="C2343" t="s">
        <v>8157</v>
      </c>
      <c r="D2343" t="s">
        <v>1456</v>
      </c>
      <c r="E2343" t="s">
        <v>8158</v>
      </c>
      <c r="F2343" s="1">
        <v>43158</v>
      </c>
      <c r="G2343">
        <v>1</v>
      </c>
      <c r="H2343">
        <v>3617347</v>
      </c>
      <c r="I2343">
        <v>75945</v>
      </c>
      <c r="J2343">
        <v>4023</v>
      </c>
      <c r="K2343">
        <v>10393</v>
      </c>
      <c r="L2343" t="b">
        <v>0</v>
      </c>
      <c r="M2343" t="b">
        <v>0</v>
      </c>
      <c r="N2343" t="b">
        <v>0</v>
      </c>
      <c r="O2343">
        <v>15</v>
      </c>
      <c r="P2343">
        <v>13</v>
      </c>
      <c r="Q2343" s="2">
        <v>0.02</v>
      </c>
      <c r="R2343" s="2">
        <v>0</v>
      </c>
      <c r="S2343" s="2">
        <v>0</v>
      </c>
      <c r="T2343">
        <f t="shared" si="144"/>
        <v>0.4</v>
      </c>
      <c r="U2343">
        <f t="shared" si="145"/>
        <v>10</v>
      </c>
      <c r="V2343">
        <f t="shared" si="146"/>
        <v>2.0086735</v>
      </c>
      <c r="W2343">
        <f t="shared" si="147"/>
        <v>3.363035725</v>
      </c>
    </row>
    <row r="2344" spans="1:23" x14ac:dyDescent="0.25">
      <c r="A2344" t="s">
        <v>8159</v>
      </c>
      <c r="B2344" s="1">
        <v>43191</v>
      </c>
      <c r="C2344" t="s">
        <v>8160</v>
      </c>
      <c r="D2344" t="s">
        <v>403</v>
      </c>
      <c r="E2344" t="s">
        <v>8161</v>
      </c>
      <c r="F2344" s="1">
        <v>43186</v>
      </c>
      <c r="G2344">
        <v>1</v>
      </c>
      <c r="H2344">
        <v>354509</v>
      </c>
      <c r="I2344">
        <v>4088</v>
      </c>
      <c r="J2344">
        <v>221</v>
      </c>
      <c r="K2344">
        <v>373</v>
      </c>
      <c r="L2344" t="b">
        <v>0</v>
      </c>
      <c r="M2344" t="b">
        <v>0</v>
      </c>
      <c r="N2344" t="b">
        <v>0</v>
      </c>
      <c r="O2344">
        <v>5</v>
      </c>
      <c r="P2344">
        <v>4</v>
      </c>
      <c r="Q2344" s="2">
        <v>0.01</v>
      </c>
      <c r="R2344" s="2">
        <v>0</v>
      </c>
      <c r="S2344" s="2">
        <v>0</v>
      </c>
      <c r="T2344">
        <f t="shared" si="144"/>
        <v>0.4</v>
      </c>
      <c r="U2344">
        <f t="shared" si="145"/>
        <v>3</v>
      </c>
      <c r="V2344">
        <f t="shared" si="146"/>
        <v>0.27725449999999996</v>
      </c>
      <c r="W2344">
        <f t="shared" si="147"/>
        <v>1.007039075</v>
      </c>
    </row>
    <row r="2345" spans="1:23" x14ac:dyDescent="0.25">
      <c r="A2345" t="s">
        <v>8162</v>
      </c>
      <c r="B2345" s="1">
        <v>43125</v>
      </c>
      <c r="C2345" t="s">
        <v>8163</v>
      </c>
      <c r="D2345" t="s">
        <v>8164</v>
      </c>
      <c r="E2345" t="s">
        <v>8165</v>
      </c>
      <c r="F2345" s="1">
        <v>42837</v>
      </c>
      <c r="G2345">
        <v>1</v>
      </c>
      <c r="H2345">
        <v>31872</v>
      </c>
      <c r="I2345">
        <v>497</v>
      </c>
      <c r="J2345">
        <v>9</v>
      </c>
      <c r="K2345">
        <v>27</v>
      </c>
      <c r="L2345" t="b">
        <v>0</v>
      </c>
      <c r="M2345" t="b">
        <v>0</v>
      </c>
      <c r="N2345" t="b">
        <v>0</v>
      </c>
      <c r="O2345">
        <v>288</v>
      </c>
      <c r="P2345">
        <v>2</v>
      </c>
      <c r="Q2345" s="2">
        <v>0.02</v>
      </c>
      <c r="R2345" s="2">
        <v>0</v>
      </c>
      <c r="S2345" s="2">
        <v>0</v>
      </c>
      <c r="T2345">
        <f t="shared" si="144"/>
        <v>0.4</v>
      </c>
      <c r="U2345">
        <f t="shared" si="145"/>
        <v>-55.6</v>
      </c>
      <c r="V2345">
        <f t="shared" si="146"/>
        <v>0.21593600000000002</v>
      </c>
      <c r="W2345">
        <f t="shared" si="147"/>
        <v>-13.664422399999999</v>
      </c>
    </row>
    <row r="2346" spans="1:23" x14ac:dyDescent="0.25">
      <c r="A2346" t="s">
        <v>8166</v>
      </c>
      <c r="B2346" s="1">
        <v>43060</v>
      </c>
      <c r="C2346" t="s">
        <v>8167</v>
      </c>
      <c r="D2346" t="s">
        <v>8168</v>
      </c>
      <c r="E2346" t="s">
        <v>8169</v>
      </c>
      <c r="F2346" s="1">
        <v>43055</v>
      </c>
      <c r="G2346">
        <v>1</v>
      </c>
      <c r="H2346">
        <v>1032</v>
      </c>
      <c r="I2346">
        <v>3</v>
      </c>
      <c r="J2346">
        <v>1</v>
      </c>
      <c r="K2346">
        <v>1</v>
      </c>
      <c r="L2346" t="b">
        <v>0</v>
      </c>
      <c r="M2346" t="b">
        <v>0</v>
      </c>
      <c r="N2346" t="b">
        <v>0</v>
      </c>
      <c r="O2346">
        <v>5</v>
      </c>
      <c r="P2346">
        <v>3</v>
      </c>
      <c r="Q2346" s="2">
        <v>0</v>
      </c>
      <c r="R2346" s="2">
        <v>0</v>
      </c>
      <c r="S2346" s="2">
        <v>0</v>
      </c>
      <c r="T2346">
        <f t="shared" si="144"/>
        <v>0.4</v>
      </c>
      <c r="U2346">
        <f t="shared" si="145"/>
        <v>2.0000000000000004</v>
      </c>
      <c r="V2346">
        <f t="shared" si="146"/>
        <v>5.1599999999999997E-4</v>
      </c>
      <c r="W2346">
        <f t="shared" si="147"/>
        <v>0.66018060000000012</v>
      </c>
    </row>
    <row r="2347" spans="1:23" x14ac:dyDescent="0.25">
      <c r="A2347" t="s">
        <v>8170</v>
      </c>
      <c r="B2347" s="1">
        <v>43069</v>
      </c>
      <c r="C2347" t="s">
        <v>8171</v>
      </c>
      <c r="D2347" t="s">
        <v>3215</v>
      </c>
      <c r="E2347" t="s">
        <v>8172</v>
      </c>
      <c r="F2347" s="1">
        <v>43060</v>
      </c>
      <c r="G2347">
        <v>1</v>
      </c>
      <c r="H2347">
        <v>1499698</v>
      </c>
      <c r="I2347">
        <v>38757</v>
      </c>
      <c r="J2347">
        <v>952</v>
      </c>
      <c r="K2347">
        <v>3678</v>
      </c>
      <c r="L2347" t="b">
        <v>0</v>
      </c>
      <c r="M2347" t="b">
        <v>0</v>
      </c>
      <c r="N2347" t="b">
        <v>0</v>
      </c>
      <c r="O2347">
        <v>9</v>
      </c>
      <c r="P2347">
        <v>9</v>
      </c>
      <c r="Q2347" s="2">
        <v>0.03</v>
      </c>
      <c r="R2347" s="2">
        <v>0</v>
      </c>
      <c r="S2347" s="2">
        <v>0</v>
      </c>
      <c r="T2347">
        <f t="shared" si="144"/>
        <v>0.4</v>
      </c>
      <c r="U2347">
        <f t="shared" si="145"/>
        <v>7.2</v>
      </c>
      <c r="V2347">
        <f t="shared" si="146"/>
        <v>1.049849</v>
      </c>
      <c r="W2347">
        <f t="shared" si="147"/>
        <v>2.3274471499999998</v>
      </c>
    </row>
    <row r="2348" spans="1:23" x14ac:dyDescent="0.25">
      <c r="A2348" t="s">
        <v>8173</v>
      </c>
      <c r="B2348" s="1">
        <v>43265</v>
      </c>
      <c r="C2348" t="s">
        <v>8174</v>
      </c>
      <c r="D2348" t="s">
        <v>4580</v>
      </c>
      <c r="E2348" t="s">
        <v>8175</v>
      </c>
      <c r="F2348" s="1">
        <v>43257</v>
      </c>
      <c r="G2348">
        <v>1</v>
      </c>
      <c r="H2348">
        <v>22713067</v>
      </c>
      <c r="I2348">
        <v>450315</v>
      </c>
      <c r="J2348">
        <v>21428</v>
      </c>
      <c r="K2348">
        <v>45545</v>
      </c>
      <c r="L2348" t="b">
        <v>0</v>
      </c>
      <c r="M2348" t="b">
        <v>0</v>
      </c>
      <c r="N2348" t="b">
        <v>0</v>
      </c>
      <c r="O2348">
        <v>8</v>
      </c>
      <c r="P2348">
        <v>8</v>
      </c>
      <c r="Q2348" s="2">
        <v>0.02</v>
      </c>
      <c r="R2348" s="2">
        <v>0</v>
      </c>
      <c r="S2348" s="2">
        <v>0</v>
      </c>
      <c r="T2348">
        <f t="shared" si="144"/>
        <v>0.4</v>
      </c>
      <c r="U2348">
        <f t="shared" si="145"/>
        <v>6.4</v>
      </c>
      <c r="V2348">
        <f t="shared" si="146"/>
        <v>11.556533499999999</v>
      </c>
      <c r="W2348">
        <f t="shared" si="147"/>
        <v>5.8047867249999996</v>
      </c>
    </row>
    <row r="2349" spans="1:23" x14ac:dyDescent="0.25">
      <c r="A2349" t="s">
        <v>8176</v>
      </c>
      <c r="B2349" s="1">
        <v>43054</v>
      </c>
      <c r="C2349" t="s">
        <v>8177</v>
      </c>
      <c r="D2349" t="s">
        <v>663</v>
      </c>
      <c r="E2349" t="s">
        <v>8178</v>
      </c>
      <c r="F2349" s="1">
        <v>43049</v>
      </c>
      <c r="G2349">
        <v>1</v>
      </c>
      <c r="H2349">
        <v>3741812</v>
      </c>
      <c r="I2349">
        <v>314872</v>
      </c>
      <c r="J2349">
        <v>2647</v>
      </c>
      <c r="K2349">
        <v>12114</v>
      </c>
      <c r="L2349" t="b">
        <v>0</v>
      </c>
      <c r="M2349" t="b">
        <v>0</v>
      </c>
      <c r="N2349" t="b">
        <v>0</v>
      </c>
      <c r="O2349">
        <v>5</v>
      </c>
      <c r="P2349">
        <v>2</v>
      </c>
      <c r="Q2349" s="2">
        <v>0.08</v>
      </c>
      <c r="R2349" s="2">
        <v>0</v>
      </c>
      <c r="S2349" s="2">
        <v>0</v>
      </c>
      <c r="T2349">
        <f t="shared" si="144"/>
        <v>0.4</v>
      </c>
      <c r="U2349">
        <f t="shared" si="145"/>
        <v>1</v>
      </c>
      <c r="V2349">
        <f t="shared" si="146"/>
        <v>2.670906</v>
      </c>
      <c r="W2349">
        <f t="shared" si="147"/>
        <v>1.3448171</v>
      </c>
    </row>
    <row r="2350" spans="1:23" x14ac:dyDescent="0.25">
      <c r="A2350" t="s">
        <v>8179</v>
      </c>
      <c r="B2350" s="1">
        <v>43118</v>
      </c>
      <c r="C2350" t="s">
        <v>8180</v>
      </c>
      <c r="D2350" t="s">
        <v>6934</v>
      </c>
      <c r="E2350" t="s">
        <v>8181</v>
      </c>
      <c r="F2350" s="1">
        <v>43111</v>
      </c>
      <c r="G2350">
        <v>1</v>
      </c>
      <c r="H2350">
        <v>355961</v>
      </c>
      <c r="I2350">
        <v>7034</v>
      </c>
      <c r="J2350">
        <v>879</v>
      </c>
      <c r="K2350">
        <v>1042</v>
      </c>
      <c r="L2350" t="b">
        <v>0</v>
      </c>
      <c r="M2350" t="b">
        <v>0</v>
      </c>
      <c r="N2350" t="b">
        <v>0</v>
      </c>
      <c r="O2350">
        <v>7</v>
      </c>
      <c r="P2350">
        <v>7</v>
      </c>
      <c r="Q2350" s="2">
        <v>0.02</v>
      </c>
      <c r="R2350" s="2">
        <v>0</v>
      </c>
      <c r="S2350" s="2">
        <v>0</v>
      </c>
      <c r="T2350">
        <f t="shared" si="144"/>
        <v>0.4</v>
      </c>
      <c r="U2350">
        <f t="shared" si="145"/>
        <v>5.6000000000000005</v>
      </c>
      <c r="V2350">
        <f t="shared" si="146"/>
        <v>0.3779805</v>
      </c>
      <c r="W2350">
        <f t="shared" si="147"/>
        <v>1.6922931750000001</v>
      </c>
    </row>
    <row r="2351" spans="1:23" x14ac:dyDescent="0.25">
      <c r="A2351" t="s">
        <v>8182</v>
      </c>
      <c r="B2351" s="1">
        <v>43196</v>
      </c>
      <c r="C2351" t="s">
        <v>8183</v>
      </c>
      <c r="D2351" t="s">
        <v>532</v>
      </c>
      <c r="E2351" t="s">
        <v>8184</v>
      </c>
      <c r="F2351" s="1">
        <v>43182</v>
      </c>
      <c r="G2351">
        <v>1</v>
      </c>
      <c r="H2351">
        <v>1161732</v>
      </c>
      <c r="I2351">
        <v>17425</v>
      </c>
      <c r="J2351">
        <v>345</v>
      </c>
      <c r="K2351">
        <v>1519</v>
      </c>
      <c r="L2351" t="b">
        <v>0</v>
      </c>
      <c r="M2351" t="b">
        <v>0</v>
      </c>
      <c r="N2351" t="b">
        <v>0</v>
      </c>
      <c r="O2351">
        <v>14</v>
      </c>
      <c r="P2351">
        <v>12</v>
      </c>
      <c r="Q2351" s="2">
        <v>0.01</v>
      </c>
      <c r="R2351" s="2">
        <v>0</v>
      </c>
      <c r="S2351" s="2">
        <v>0</v>
      </c>
      <c r="T2351">
        <f t="shared" si="144"/>
        <v>0.4</v>
      </c>
      <c r="U2351">
        <f t="shared" si="145"/>
        <v>9.2000000000000011</v>
      </c>
      <c r="V2351">
        <f t="shared" si="146"/>
        <v>0.68086599999999997</v>
      </c>
      <c r="W2351">
        <f t="shared" si="147"/>
        <v>2.6983031000000004</v>
      </c>
    </row>
    <row r="2352" spans="1:23" x14ac:dyDescent="0.25">
      <c r="A2352" t="s">
        <v>8185</v>
      </c>
      <c r="B2352" s="1">
        <v>43146</v>
      </c>
      <c r="C2352" t="s">
        <v>8186</v>
      </c>
      <c r="D2352" t="s">
        <v>3638</v>
      </c>
      <c r="E2352" t="s">
        <v>8187</v>
      </c>
      <c r="F2352" s="1">
        <v>43138</v>
      </c>
      <c r="G2352">
        <v>1</v>
      </c>
      <c r="H2352">
        <v>287081</v>
      </c>
      <c r="I2352">
        <v>11190</v>
      </c>
      <c r="J2352">
        <v>623</v>
      </c>
      <c r="K2352">
        <v>1084</v>
      </c>
      <c r="L2352" t="b">
        <v>0</v>
      </c>
      <c r="M2352" t="b">
        <v>0</v>
      </c>
      <c r="N2352" t="b">
        <v>0</v>
      </c>
      <c r="O2352">
        <v>8</v>
      </c>
      <c r="P2352">
        <v>7</v>
      </c>
      <c r="Q2352" s="2">
        <v>0.04</v>
      </c>
      <c r="R2352" s="2">
        <v>0</v>
      </c>
      <c r="S2352" s="2">
        <v>0</v>
      </c>
      <c r="T2352">
        <f t="shared" si="144"/>
        <v>0.4</v>
      </c>
      <c r="U2352">
        <f t="shared" si="145"/>
        <v>5.4</v>
      </c>
      <c r="V2352">
        <f t="shared" si="146"/>
        <v>0.54354049999999998</v>
      </c>
      <c r="W2352">
        <f t="shared" si="147"/>
        <v>1.7002391750000001</v>
      </c>
    </row>
    <row r="2353" spans="1:23" x14ac:dyDescent="0.25">
      <c r="A2353" t="s">
        <v>8188</v>
      </c>
      <c r="B2353" s="1">
        <v>43240</v>
      </c>
      <c r="C2353" t="s">
        <v>8189</v>
      </c>
      <c r="D2353" t="s">
        <v>174</v>
      </c>
      <c r="E2353" t="s">
        <v>8190</v>
      </c>
      <c r="F2353" s="1">
        <v>43235</v>
      </c>
      <c r="G2353">
        <v>1</v>
      </c>
      <c r="H2353">
        <v>506930</v>
      </c>
      <c r="I2353">
        <v>8380</v>
      </c>
      <c r="J2353">
        <v>118</v>
      </c>
      <c r="K2353">
        <v>283</v>
      </c>
      <c r="L2353" t="b">
        <v>0</v>
      </c>
      <c r="M2353" t="b">
        <v>0</v>
      </c>
      <c r="N2353" t="b">
        <v>0</v>
      </c>
      <c r="O2353">
        <v>5</v>
      </c>
      <c r="P2353">
        <v>3</v>
      </c>
      <c r="Q2353" s="2">
        <v>0.02</v>
      </c>
      <c r="R2353" s="2">
        <v>0</v>
      </c>
      <c r="S2353" s="2">
        <v>0</v>
      </c>
      <c r="T2353">
        <f t="shared" si="144"/>
        <v>0.4</v>
      </c>
      <c r="U2353">
        <f t="shared" si="145"/>
        <v>2.0000000000000004</v>
      </c>
      <c r="V2353">
        <f t="shared" si="146"/>
        <v>0.45346500000000001</v>
      </c>
      <c r="W2353">
        <f t="shared" si="147"/>
        <v>0.8187127500000001</v>
      </c>
    </row>
    <row r="2354" spans="1:23" x14ac:dyDescent="0.25">
      <c r="A2354" t="s">
        <v>8191</v>
      </c>
      <c r="B2354" s="1">
        <v>43055</v>
      </c>
      <c r="C2354" t="s">
        <v>8192</v>
      </c>
      <c r="D2354" t="s">
        <v>8193</v>
      </c>
      <c r="E2354" t="s">
        <v>8194</v>
      </c>
      <c r="F2354" s="1">
        <v>43048</v>
      </c>
      <c r="G2354">
        <v>1</v>
      </c>
      <c r="H2354">
        <v>465893</v>
      </c>
      <c r="I2354">
        <v>111</v>
      </c>
      <c r="J2354">
        <v>14</v>
      </c>
      <c r="K2354">
        <v>59</v>
      </c>
      <c r="L2354" t="b">
        <v>0</v>
      </c>
      <c r="M2354" t="b">
        <v>0</v>
      </c>
      <c r="N2354" t="b">
        <v>0</v>
      </c>
      <c r="O2354">
        <v>7</v>
      </c>
      <c r="P2354">
        <v>1</v>
      </c>
      <c r="Q2354" s="2">
        <v>0</v>
      </c>
      <c r="R2354" s="2">
        <v>0</v>
      </c>
      <c r="S2354" s="2">
        <v>0</v>
      </c>
      <c r="T2354">
        <f t="shared" si="144"/>
        <v>0.4</v>
      </c>
      <c r="U2354">
        <f t="shared" si="145"/>
        <v>-0.40000000000000013</v>
      </c>
      <c r="V2354">
        <f t="shared" si="146"/>
        <v>0.2329465</v>
      </c>
      <c r="W2354">
        <f t="shared" si="147"/>
        <v>0.14153127500000001</v>
      </c>
    </row>
    <row r="2355" spans="1:23" x14ac:dyDescent="0.25">
      <c r="A2355" t="s">
        <v>8195</v>
      </c>
      <c r="B2355" s="1">
        <v>43136</v>
      </c>
      <c r="C2355" t="s">
        <v>8196</v>
      </c>
      <c r="D2355" t="s">
        <v>316</v>
      </c>
      <c r="E2355" t="s">
        <v>8197</v>
      </c>
      <c r="F2355" s="1">
        <v>43130</v>
      </c>
      <c r="G2355">
        <v>1</v>
      </c>
      <c r="H2355">
        <v>121445</v>
      </c>
      <c r="I2355">
        <v>3079</v>
      </c>
      <c r="J2355">
        <v>113</v>
      </c>
      <c r="K2355">
        <v>270</v>
      </c>
      <c r="L2355" t="b">
        <v>0</v>
      </c>
      <c r="M2355" t="b">
        <v>0</v>
      </c>
      <c r="N2355" t="b">
        <v>0</v>
      </c>
      <c r="O2355">
        <v>6</v>
      </c>
      <c r="P2355">
        <v>5</v>
      </c>
      <c r="Q2355" s="2">
        <v>0.03</v>
      </c>
      <c r="R2355" s="2">
        <v>0</v>
      </c>
      <c r="S2355" s="2">
        <v>0</v>
      </c>
      <c r="T2355">
        <f t="shared" si="144"/>
        <v>0.4</v>
      </c>
      <c r="U2355">
        <f t="shared" si="145"/>
        <v>3.8</v>
      </c>
      <c r="V2355">
        <f t="shared" si="146"/>
        <v>0.3607225</v>
      </c>
      <c r="W2355">
        <f t="shared" si="147"/>
        <v>1.2362528749999999</v>
      </c>
    </row>
    <row r="2356" spans="1:23" x14ac:dyDescent="0.25">
      <c r="A2356" t="s">
        <v>8198</v>
      </c>
      <c r="B2356" s="1">
        <v>43116</v>
      </c>
      <c r="C2356" t="s">
        <v>8199</v>
      </c>
      <c r="D2356" t="s">
        <v>8200</v>
      </c>
      <c r="E2356" t="s">
        <v>8201</v>
      </c>
      <c r="F2356" s="1">
        <v>43109</v>
      </c>
      <c r="G2356">
        <v>1</v>
      </c>
      <c r="H2356">
        <v>1111255</v>
      </c>
      <c r="I2356">
        <v>49469</v>
      </c>
      <c r="J2356">
        <v>992</v>
      </c>
      <c r="K2356">
        <v>9695</v>
      </c>
      <c r="L2356" t="b">
        <v>0</v>
      </c>
      <c r="M2356" t="b">
        <v>0</v>
      </c>
      <c r="N2356" t="b">
        <v>0</v>
      </c>
      <c r="O2356">
        <v>7</v>
      </c>
      <c r="P2356">
        <v>5</v>
      </c>
      <c r="Q2356" s="2">
        <v>0.04</v>
      </c>
      <c r="R2356" s="2">
        <v>0</v>
      </c>
      <c r="S2356" s="2">
        <v>0.01</v>
      </c>
      <c r="T2356">
        <f t="shared" si="144"/>
        <v>0.4</v>
      </c>
      <c r="U2356">
        <f t="shared" si="145"/>
        <v>3.6</v>
      </c>
      <c r="V2356">
        <f t="shared" si="146"/>
        <v>1.2056274999999999</v>
      </c>
      <c r="W2356">
        <f t="shared" si="147"/>
        <v>1.4819696250000001</v>
      </c>
    </row>
    <row r="2357" spans="1:23" x14ac:dyDescent="0.25">
      <c r="A2357" t="s">
        <v>8202</v>
      </c>
      <c r="B2357" s="1">
        <v>43107</v>
      </c>
      <c r="C2357" t="s">
        <v>8203</v>
      </c>
      <c r="D2357" t="s">
        <v>8204</v>
      </c>
      <c r="E2357" t="s">
        <v>8205</v>
      </c>
      <c r="F2357" s="1">
        <v>43102</v>
      </c>
      <c r="G2357">
        <v>1</v>
      </c>
      <c r="H2357">
        <v>2472</v>
      </c>
      <c r="I2357">
        <v>19</v>
      </c>
      <c r="J2357">
        <v>2</v>
      </c>
      <c r="K2357">
        <v>4</v>
      </c>
      <c r="L2357" t="b">
        <v>0</v>
      </c>
      <c r="M2357" t="b">
        <v>0</v>
      </c>
      <c r="N2357" t="b">
        <v>0</v>
      </c>
      <c r="O2357">
        <v>5</v>
      </c>
      <c r="P2357">
        <v>3</v>
      </c>
      <c r="Q2357" s="2">
        <v>0.01</v>
      </c>
      <c r="R2357" s="2">
        <v>0</v>
      </c>
      <c r="S2357" s="2">
        <v>0</v>
      </c>
      <c r="T2357">
        <f t="shared" si="144"/>
        <v>0.4</v>
      </c>
      <c r="U2357">
        <f t="shared" si="145"/>
        <v>2.0000000000000004</v>
      </c>
      <c r="V2357">
        <f t="shared" si="146"/>
        <v>0.10123600000000001</v>
      </c>
      <c r="W2357">
        <f t="shared" si="147"/>
        <v>0.69543260000000018</v>
      </c>
    </row>
    <row r="2358" spans="1:23" x14ac:dyDescent="0.25">
      <c r="A2358" t="s">
        <v>8206</v>
      </c>
      <c r="B2358" s="1">
        <v>43158</v>
      </c>
      <c r="C2358" t="s">
        <v>8207</v>
      </c>
      <c r="D2358" t="s">
        <v>4692</v>
      </c>
      <c r="E2358" t="s">
        <v>8208</v>
      </c>
      <c r="F2358" s="1">
        <v>43151</v>
      </c>
      <c r="G2358">
        <v>1</v>
      </c>
      <c r="H2358">
        <v>41253</v>
      </c>
      <c r="I2358">
        <v>356</v>
      </c>
      <c r="J2358">
        <v>671</v>
      </c>
      <c r="K2358">
        <v>1349</v>
      </c>
      <c r="L2358" t="b">
        <v>0</v>
      </c>
      <c r="M2358" t="b">
        <v>0</v>
      </c>
      <c r="N2358" t="b">
        <v>0</v>
      </c>
      <c r="O2358">
        <v>7</v>
      </c>
      <c r="P2358">
        <v>7</v>
      </c>
      <c r="Q2358" s="2">
        <v>0.01</v>
      </c>
      <c r="R2358" s="2">
        <v>-0.02</v>
      </c>
      <c r="S2358" s="2">
        <v>0.03</v>
      </c>
      <c r="T2358">
        <f t="shared" si="144"/>
        <v>0.4</v>
      </c>
      <c r="U2358">
        <f t="shared" si="145"/>
        <v>5.6000000000000005</v>
      </c>
      <c r="V2358">
        <f t="shared" si="146"/>
        <v>0.57062650000000004</v>
      </c>
      <c r="W2358">
        <f t="shared" si="147"/>
        <v>1.7597192750000001</v>
      </c>
    </row>
    <row r="2359" spans="1:23" x14ac:dyDescent="0.25">
      <c r="A2359" t="s">
        <v>8209</v>
      </c>
      <c r="B2359" s="1">
        <v>43158</v>
      </c>
      <c r="C2359" t="s">
        <v>8210</v>
      </c>
      <c r="D2359" t="s">
        <v>246</v>
      </c>
      <c r="E2359" t="s">
        <v>8211</v>
      </c>
      <c r="F2359" s="1">
        <v>43151</v>
      </c>
      <c r="G2359">
        <v>1</v>
      </c>
      <c r="H2359">
        <v>2693629</v>
      </c>
      <c r="I2359">
        <v>70629</v>
      </c>
      <c r="J2359">
        <v>2403</v>
      </c>
      <c r="K2359">
        <v>10757</v>
      </c>
      <c r="L2359" t="b">
        <v>0</v>
      </c>
      <c r="M2359" t="b">
        <v>0</v>
      </c>
      <c r="N2359" t="b">
        <v>0</v>
      </c>
      <c r="O2359">
        <v>7</v>
      </c>
      <c r="P2359">
        <v>7</v>
      </c>
      <c r="Q2359" s="2">
        <v>0.03</v>
      </c>
      <c r="R2359" s="2">
        <v>0</v>
      </c>
      <c r="S2359" s="2">
        <v>0</v>
      </c>
      <c r="T2359">
        <f t="shared" si="144"/>
        <v>0.4</v>
      </c>
      <c r="U2359">
        <f t="shared" si="145"/>
        <v>5.6000000000000005</v>
      </c>
      <c r="V2359">
        <f t="shared" si="146"/>
        <v>1.6468145000000001</v>
      </c>
      <c r="W2359">
        <f t="shared" si="147"/>
        <v>2.1363850750000002</v>
      </c>
    </row>
    <row r="2360" spans="1:23" x14ac:dyDescent="0.25">
      <c r="A2360" t="s">
        <v>8212</v>
      </c>
      <c r="B2360" s="1">
        <v>43149</v>
      </c>
      <c r="C2360" t="s">
        <v>8213</v>
      </c>
      <c r="D2360" t="s">
        <v>8214</v>
      </c>
      <c r="E2360" t="s">
        <v>8215</v>
      </c>
      <c r="F2360" s="1">
        <v>43140</v>
      </c>
      <c r="G2360">
        <v>1</v>
      </c>
      <c r="H2360">
        <v>407199</v>
      </c>
      <c r="I2360">
        <v>5910</v>
      </c>
      <c r="J2360">
        <v>549</v>
      </c>
      <c r="K2360">
        <v>322</v>
      </c>
      <c r="L2360" t="b">
        <v>0</v>
      </c>
      <c r="M2360" t="b">
        <v>0</v>
      </c>
      <c r="N2360" t="b">
        <v>0</v>
      </c>
      <c r="O2360">
        <v>9</v>
      </c>
      <c r="P2360">
        <v>9</v>
      </c>
      <c r="Q2360" s="2">
        <v>0.01</v>
      </c>
      <c r="R2360" s="2">
        <v>0</v>
      </c>
      <c r="S2360" s="2">
        <v>0</v>
      </c>
      <c r="T2360">
        <f t="shared" si="144"/>
        <v>0.4</v>
      </c>
      <c r="U2360">
        <f t="shared" si="145"/>
        <v>7.2</v>
      </c>
      <c r="V2360">
        <f t="shared" si="146"/>
        <v>0.30359950000000002</v>
      </c>
      <c r="W2360">
        <f t="shared" si="147"/>
        <v>2.0662598249999999</v>
      </c>
    </row>
    <row r="2361" spans="1:23" x14ac:dyDescent="0.25">
      <c r="A2361" t="s">
        <v>8216</v>
      </c>
      <c r="B2361" s="1">
        <v>43191</v>
      </c>
      <c r="C2361" t="s">
        <v>8217</v>
      </c>
      <c r="D2361" t="s">
        <v>749</v>
      </c>
      <c r="E2361" t="s">
        <v>8218</v>
      </c>
      <c r="F2361" s="1">
        <v>43185</v>
      </c>
      <c r="G2361">
        <v>1</v>
      </c>
      <c r="H2361">
        <v>1156041</v>
      </c>
      <c r="I2361">
        <v>37244</v>
      </c>
      <c r="J2361">
        <v>621</v>
      </c>
      <c r="K2361">
        <v>1611</v>
      </c>
      <c r="L2361" t="b">
        <v>0</v>
      </c>
      <c r="M2361" t="b">
        <v>0</v>
      </c>
      <c r="N2361" t="b">
        <v>0</v>
      </c>
      <c r="O2361">
        <v>6</v>
      </c>
      <c r="P2361">
        <v>6</v>
      </c>
      <c r="Q2361" s="2">
        <v>0.03</v>
      </c>
      <c r="R2361" s="2">
        <v>0</v>
      </c>
      <c r="S2361" s="2">
        <v>0</v>
      </c>
      <c r="T2361">
        <f t="shared" si="144"/>
        <v>0.4</v>
      </c>
      <c r="U2361">
        <f t="shared" si="145"/>
        <v>4.8000000000000007</v>
      </c>
      <c r="V2361">
        <f t="shared" si="146"/>
        <v>0.87802049999999987</v>
      </c>
      <c r="W2361">
        <f t="shared" si="147"/>
        <v>1.6673071750000004</v>
      </c>
    </row>
    <row r="2362" spans="1:23" x14ac:dyDescent="0.25">
      <c r="A2362" t="s">
        <v>20762</v>
      </c>
      <c r="B2362" s="1">
        <v>43234</v>
      </c>
      <c r="C2362" t="s">
        <v>20763</v>
      </c>
      <c r="D2362" t="s">
        <v>20764</v>
      </c>
      <c r="E2362" t="s">
        <v>20765</v>
      </c>
      <c r="F2362" s="1">
        <v>43229</v>
      </c>
      <c r="G2362">
        <v>1</v>
      </c>
      <c r="H2362">
        <v>165223</v>
      </c>
      <c r="I2362">
        <v>2452</v>
      </c>
      <c r="J2362">
        <v>265</v>
      </c>
      <c r="K2362">
        <v>0</v>
      </c>
      <c r="L2362" t="b">
        <v>1</v>
      </c>
      <c r="M2362" t="b">
        <v>0</v>
      </c>
      <c r="N2362" t="b">
        <v>0</v>
      </c>
      <c r="O2362">
        <v>5</v>
      </c>
      <c r="P2362">
        <v>1</v>
      </c>
      <c r="Q2362" s="2">
        <v>0.01</v>
      </c>
      <c r="R2362" s="2">
        <v>0</v>
      </c>
      <c r="S2362" s="2">
        <v>0</v>
      </c>
      <c r="T2362">
        <f t="shared" si="144"/>
        <v>0.4</v>
      </c>
      <c r="U2362">
        <f t="shared" si="145"/>
        <v>0</v>
      </c>
      <c r="V2362">
        <f t="shared" si="146"/>
        <v>0.18261149999999998</v>
      </c>
      <c r="W2362">
        <f t="shared" si="147"/>
        <v>0.22391402500000002</v>
      </c>
    </row>
    <row r="2363" spans="1:23" x14ac:dyDescent="0.25">
      <c r="A2363" t="s">
        <v>8219</v>
      </c>
      <c r="B2363" s="1">
        <v>43112</v>
      </c>
      <c r="C2363" t="s">
        <v>8220</v>
      </c>
      <c r="D2363" t="s">
        <v>3634</v>
      </c>
      <c r="E2363" t="s">
        <v>5021</v>
      </c>
      <c r="F2363" s="1">
        <v>43105</v>
      </c>
      <c r="G2363">
        <v>1</v>
      </c>
      <c r="H2363">
        <v>18871288</v>
      </c>
      <c r="I2363">
        <v>293244</v>
      </c>
      <c r="J2363">
        <v>61447</v>
      </c>
      <c r="K2363">
        <v>32777</v>
      </c>
      <c r="L2363" t="b">
        <v>0</v>
      </c>
      <c r="M2363" t="b">
        <v>0</v>
      </c>
      <c r="N2363" t="b">
        <v>0</v>
      </c>
      <c r="O2363">
        <v>7</v>
      </c>
      <c r="P2363">
        <v>6</v>
      </c>
      <c r="Q2363" s="2">
        <v>0.02</v>
      </c>
      <c r="R2363" s="2">
        <v>0</v>
      </c>
      <c r="S2363" s="2">
        <v>0</v>
      </c>
      <c r="T2363">
        <f t="shared" si="144"/>
        <v>0.4</v>
      </c>
      <c r="U2363">
        <f t="shared" si="145"/>
        <v>4.6000000000000005</v>
      </c>
      <c r="V2363">
        <f t="shared" si="146"/>
        <v>9.6356439999999992</v>
      </c>
      <c r="W2363">
        <f t="shared" si="147"/>
        <v>4.6824753999999995</v>
      </c>
    </row>
    <row r="2364" spans="1:23" x14ac:dyDescent="0.25">
      <c r="A2364" t="s">
        <v>8221</v>
      </c>
      <c r="B2364" s="1">
        <v>43212</v>
      </c>
      <c r="C2364" t="s">
        <v>8222</v>
      </c>
      <c r="D2364" t="s">
        <v>4258</v>
      </c>
      <c r="E2364" t="s">
        <v>8223</v>
      </c>
      <c r="F2364" s="1">
        <v>43202</v>
      </c>
      <c r="G2364">
        <v>1</v>
      </c>
      <c r="H2364">
        <v>280009</v>
      </c>
      <c r="I2364">
        <v>2371</v>
      </c>
      <c r="J2364">
        <v>342</v>
      </c>
      <c r="K2364">
        <v>693</v>
      </c>
      <c r="L2364" t="b">
        <v>0</v>
      </c>
      <c r="M2364" t="b">
        <v>0</v>
      </c>
      <c r="N2364" t="b">
        <v>0</v>
      </c>
      <c r="O2364">
        <v>10</v>
      </c>
      <c r="P2364">
        <v>9</v>
      </c>
      <c r="Q2364" s="2">
        <v>0.01</v>
      </c>
      <c r="R2364" s="2">
        <v>0</v>
      </c>
      <c r="S2364" s="2">
        <v>0</v>
      </c>
      <c r="T2364">
        <f t="shared" si="144"/>
        <v>0.4</v>
      </c>
      <c r="U2364">
        <f t="shared" si="145"/>
        <v>7</v>
      </c>
      <c r="V2364">
        <f t="shared" si="146"/>
        <v>0.24000450000000001</v>
      </c>
      <c r="W2364">
        <f t="shared" si="147"/>
        <v>1.9940015750000002</v>
      </c>
    </row>
    <row r="2365" spans="1:23" x14ac:dyDescent="0.25">
      <c r="A2365" t="s">
        <v>8224</v>
      </c>
      <c r="B2365" s="1">
        <v>43138</v>
      </c>
      <c r="C2365" t="s">
        <v>8225</v>
      </c>
      <c r="D2365" t="s">
        <v>166</v>
      </c>
      <c r="E2365" t="s">
        <v>8226</v>
      </c>
      <c r="F2365" s="1">
        <v>43134</v>
      </c>
      <c r="G2365">
        <v>1</v>
      </c>
      <c r="H2365">
        <v>44448</v>
      </c>
      <c r="I2365">
        <v>712</v>
      </c>
      <c r="J2365">
        <v>115</v>
      </c>
      <c r="K2365">
        <v>175</v>
      </c>
      <c r="L2365" t="b">
        <v>0</v>
      </c>
      <c r="M2365" t="b">
        <v>0</v>
      </c>
      <c r="N2365" t="b">
        <v>0</v>
      </c>
      <c r="O2365">
        <v>4</v>
      </c>
      <c r="P2365">
        <v>2</v>
      </c>
      <c r="Q2365" s="2">
        <v>0.02</v>
      </c>
      <c r="R2365" s="2">
        <v>0</v>
      </c>
      <c r="S2365" s="2">
        <v>0</v>
      </c>
      <c r="T2365">
        <f t="shared" si="144"/>
        <v>0.4</v>
      </c>
      <c r="U2365">
        <f t="shared" si="145"/>
        <v>1.2000000000000002</v>
      </c>
      <c r="V2365">
        <f t="shared" si="146"/>
        <v>0.222224</v>
      </c>
      <c r="W2365">
        <f t="shared" si="147"/>
        <v>0.5377784000000001</v>
      </c>
    </row>
    <row r="2366" spans="1:23" x14ac:dyDescent="0.25">
      <c r="A2366" t="s">
        <v>8227</v>
      </c>
      <c r="B2366" s="1">
        <v>43246</v>
      </c>
      <c r="C2366" t="s">
        <v>8228</v>
      </c>
      <c r="D2366" t="s">
        <v>198</v>
      </c>
      <c r="E2366" t="s">
        <v>8229</v>
      </c>
      <c r="F2366" s="1">
        <v>43244</v>
      </c>
      <c r="G2366">
        <v>1</v>
      </c>
      <c r="H2366">
        <v>381190</v>
      </c>
      <c r="I2366">
        <v>4071</v>
      </c>
      <c r="J2366">
        <v>162</v>
      </c>
      <c r="K2366">
        <v>329</v>
      </c>
      <c r="L2366" t="b">
        <v>0</v>
      </c>
      <c r="M2366" t="b">
        <v>0</v>
      </c>
      <c r="N2366" t="b">
        <v>0</v>
      </c>
      <c r="O2366">
        <v>2</v>
      </c>
      <c r="P2366">
        <v>2</v>
      </c>
      <c r="Q2366" s="2">
        <v>0.01</v>
      </c>
      <c r="R2366" s="2">
        <v>0</v>
      </c>
      <c r="S2366" s="2">
        <v>0</v>
      </c>
      <c r="T2366">
        <f t="shared" si="144"/>
        <v>0.4</v>
      </c>
      <c r="U2366">
        <f t="shared" si="145"/>
        <v>1.6</v>
      </c>
      <c r="V2366">
        <f t="shared" si="146"/>
        <v>0.29059499999999999</v>
      </c>
      <c r="W2366">
        <f t="shared" si="147"/>
        <v>0.66170825</v>
      </c>
    </row>
    <row r="2367" spans="1:23" x14ac:dyDescent="0.25">
      <c r="A2367" t="s">
        <v>8230</v>
      </c>
      <c r="B2367" s="1">
        <v>43070</v>
      </c>
      <c r="C2367" t="s">
        <v>8231</v>
      </c>
      <c r="D2367" t="s">
        <v>1114</v>
      </c>
      <c r="E2367" t="s">
        <v>8232</v>
      </c>
      <c r="F2367" s="1">
        <v>43066</v>
      </c>
      <c r="G2367">
        <v>1</v>
      </c>
      <c r="H2367">
        <v>169022</v>
      </c>
      <c r="I2367">
        <v>1250</v>
      </c>
      <c r="J2367">
        <v>705</v>
      </c>
      <c r="K2367">
        <v>1169</v>
      </c>
      <c r="L2367" t="b">
        <v>0</v>
      </c>
      <c r="M2367" t="b">
        <v>0</v>
      </c>
      <c r="N2367" t="b">
        <v>0</v>
      </c>
      <c r="O2367">
        <v>4</v>
      </c>
      <c r="P2367">
        <v>4</v>
      </c>
      <c r="Q2367" s="2">
        <v>0.01</v>
      </c>
      <c r="R2367" s="2">
        <v>0</v>
      </c>
      <c r="S2367" s="2">
        <v>0.01</v>
      </c>
      <c r="T2367">
        <f t="shared" si="144"/>
        <v>0.4</v>
      </c>
      <c r="U2367">
        <f t="shared" si="145"/>
        <v>3.2</v>
      </c>
      <c r="V2367">
        <f t="shared" si="146"/>
        <v>0.43451099999999998</v>
      </c>
      <c r="W2367">
        <f t="shared" si="147"/>
        <v>1.1120788500000001</v>
      </c>
    </row>
    <row r="2368" spans="1:23" x14ac:dyDescent="0.25">
      <c r="A2368" t="s">
        <v>8233</v>
      </c>
      <c r="B2368" s="1">
        <v>43173</v>
      </c>
      <c r="C2368" t="s">
        <v>8234</v>
      </c>
      <c r="D2368" t="s">
        <v>355</v>
      </c>
      <c r="E2368" t="s">
        <v>8235</v>
      </c>
      <c r="F2368" s="1">
        <v>43160</v>
      </c>
      <c r="G2368">
        <v>1</v>
      </c>
      <c r="H2368">
        <v>1704711</v>
      </c>
      <c r="I2368">
        <v>43626</v>
      </c>
      <c r="J2368">
        <v>1962</v>
      </c>
      <c r="K2368">
        <v>2770</v>
      </c>
      <c r="L2368" t="b">
        <v>0</v>
      </c>
      <c r="M2368" t="b">
        <v>0</v>
      </c>
      <c r="N2368" t="b">
        <v>0</v>
      </c>
      <c r="O2368">
        <v>13</v>
      </c>
      <c r="P2368">
        <v>12</v>
      </c>
      <c r="Q2368" s="2">
        <v>0.03</v>
      </c>
      <c r="R2368" s="2">
        <v>0</v>
      </c>
      <c r="S2368" s="2">
        <v>0</v>
      </c>
      <c r="T2368">
        <f t="shared" si="144"/>
        <v>0.4</v>
      </c>
      <c r="U2368">
        <f t="shared" si="145"/>
        <v>9.4000000000000021</v>
      </c>
      <c r="V2368">
        <f t="shared" si="146"/>
        <v>1.1523554999999999</v>
      </c>
      <c r="W2368">
        <f t="shared" si="147"/>
        <v>2.9133244250000008</v>
      </c>
    </row>
    <row r="2369" spans="1:23" x14ac:dyDescent="0.25">
      <c r="A2369" t="s">
        <v>8236</v>
      </c>
      <c r="B2369" s="1">
        <v>43197</v>
      </c>
      <c r="C2369" t="s">
        <v>8237</v>
      </c>
      <c r="D2369" t="s">
        <v>632</v>
      </c>
      <c r="E2369" t="s">
        <v>8238</v>
      </c>
      <c r="F2369" s="1">
        <v>43193</v>
      </c>
      <c r="G2369">
        <v>1</v>
      </c>
      <c r="H2369">
        <v>4440991</v>
      </c>
      <c r="I2369">
        <v>41568</v>
      </c>
      <c r="J2369">
        <v>6687</v>
      </c>
      <c r="K2369">
        <v>7014</v>
      </c>
      <c r="L2369" t="b">
        <v>0</v>
      </c>
      <c r="M2369" t="b">
        <v>0</v>
      </c>
      <c r="N2369" t="b">
        <v>0</v>
      </c>
      <c r="O2369">
        <v>4</v>
      </c>
      <c r="P2369">
        <v>4</v>
      </c>
      <c r="Q2369" s="2">
        <v>0.01</v>
      </c>
      <c r="R2369" s="2">
        <v>0</v>
      </c>
      <c r="S2369" s="2">
        <v>0</v>
      </c>
      <c r="T2369">
        <f t="shared" si="144"/>
        <v>0.4</v>
      </c>
      <c r="U2369">
        <f t="shared" si="145"/>
        <v>3.2</v>
      </c>
      <c r="V2369">
        <f t="shared" si="146"/>
        <v>2.3204954999999998</v>
      </c>
      <c r="W2369">
        <f t="shared" si="147"/>
        <v>1.7721734250000001</v>
      </c>
    </row>
    <row r="2370" spans="1:23" x14ac:dyDescent="0.25">
      <c r="A2370" t="s">
        <v>8239</v>
      </c>
      <c r="B2370" s="1">
        <v>43132</v>
      </c>
      <c r="C2370" t="s">
        <v>8240</v>
      </c>
      <c r="D2370" t="s">
        <v>478</v>
      </c>
      <c r="E2370" t="s">
        <v>8241</v>
      </c>
      <c r="F2370" s="1">
        <v>43126</v>
      </c>
      <c r="G2370">
        <v>1</v>
      </c>
      <c r="H2370">
        <v>112160</v>
      </c>
      <c r="I2370">
        <v>171</v>
      </c>
      <c r="J2370">
        <v>45</v>
      </c>
      <c r="K2370">
        <v>339</v>
      </c>
      <c r="L2370" t="b">
        <v>0</v>
      </c>
      <c r="M2370" t="b">
        <v>0</v>
      </c>
      <c r="N2370" t="b">
        <v>0</v>
      </c>
      <c r="O2370">
        <v>6</v>
      </c>
      <c r="P2370">
        <v>5</v>
      </c>
      <c r="Q2370" s="2">
        <v>0</v>
      </c>
      <c r="R2370" s="2">
        <v>0</v>
      </c>
      <c r="S2370" s="2">
        <v>0</v>
      </c>
      <c r="T2370">
        <f t="shared" ref="T2370:T2433" si="148">G2370*0.4</f>
        <v>0.4</v>
      </c>
      <c r="U2370">
        <f t="shared" ref="U2370:U2433" si="149">-0.2*(O2370-P2370)+0.8*P2370</f>
        <v>3.8</v>
      </c>
      <c r="V2370">
        <f t="shared" ref="V2370:V2433" si="150">0.5*H2370*0.000001+0.1*Q2370*100+100*0.15*R2370+100*0.25*S2370</f>
        <v>5.6079999999999998E-2</v>
      </c>
      <c r="W2370">
        <f t="shared" ref="W2370:W2433" si="151">0.4*T2370+0.25*U2370+0.35*V2370</f>
        <v>1.1296279999999999</v>
      </c>
    </row>
    <row r="2371" spans="1:23" x14ac:dyDescent="0.25">
      <c r="A2371" t="s">
        <v>8242</v>
      </c>
      <c r="B2371" s="1">
        <v>43079</v>
      </c>
      <c r="C2371" t="s">
        <v>8243</v>
      </c>
      <c r="D2371" t="s">
        <v>651</v>
      </c>
      <c r="E2371" t="s">
        <v>8244</v>
      </c>
      <c r="F2371" s="1">
        <v>43072</v>
      </c>
      <c r="G2371">
        <v>1</v>
      </c>
      <c r="H2371">
        <v>1247065</v>
      </c>
      <c r="I2371">
        <v>55267</v>
      </c>
      <c r="J2371">
        <v>4682</v>
      </c>
      <c r="K2371">
        <v>8417</v>
      </c>
      <c r="L2371" t="b">
        <v>0</v>
      </c>
      <c r="M2371" t="b">
        <v>0</v>
      </c>
      <c r="N2371" t="b">
        <v>0</v>
      </c>
      <c r="O2371">
        <v>7</v>
      </c>
      <c r="P2371">
        <v>3</v>
      </c>
      <c r="Q2371" s="2">
        <v>0.04</v>
      </c>
      <c r="R2371" s="2">
        <v>0</v>
      </c>
      <c r="S2371" s="2">
        <v>0.01</v>
      </c>
      <c r="T2371">
        <f t="shared" si="148"/>
        <v>0.4</v>
      </c>
      <c r="U2371">
        <f t="shared" si="149"/>
        <v>1.6000000000000003</v>
      </c>
      <c r="V2371">
        <f t="shared" si="150"/>
        <v>1.2735325</v>
      </c>
      <c r="W2371">
        <f t="shared" si="151"/>
        <v>1.0057363750000001</v>
      </c>
    </row>
    <row r="2372" spans="1:23" x14ac:dyDescent="0.25">
      <c r="A2372" t="s">
        <v>8245</v>
      </c>
      <c r="B2372" s="1">
        <v>43135</v>
      </c>
      <c r="C2372" t="s">
        <v>8246</v>
      </c>
      <c r="D2372" t="s">
        <v>8247</v>
      </c>
      <c r="E2372" t="s">
        <v>8248</v>
      </c>
      <c r="F2372" s="1">
        <v>43129</v>
      </c>
      <c r="G2372">
        <v>1</v>
      </c>
      <c r="H2372">
        <v>827814</v>
      </c>
      <c r="I2372">
        <v>36909</v>
      </c>
      <c r="J2372">
        <v>813</v>
      </c>
      <c r="K2372">
        <v>4565</v>
      </c>
      <c r="L2372" t="b">
        <v>0</v>
      </c>
      <c r="M2372" t="b">
        <v>0</v>
      </c>
      <c r="N2372" t="b">
        <v>0</v>
      </c>
      <c r="O2372">
        <v>6</v>
      </c>
      <c r="P2372">
        <v>2</v>
      </c>
      <c r="Q2372" s="2">
        <v>0.04</v>
      </c>
      <c r="R2372" s="2">
        <v>0</v>
      </c>
      <c r="S2372" s="2">
        <v>0.01</v>
      </c>
      <c r="T2372">
        <f t="shared" si="148"/>
        <v>0.4</v>
      </c>
      <c r="U2372">
        <f t="shared" si="149"/>
        <v>0.8</v>
      </c>
      <c r="V2372">
        <f t="shared" si="150"/>
        <v>1.0639069999999999</v>
      </c>
      <c r="W2372">
        <f t="shared" si="151"/>
        <v>0.73236744999999992</v>
      </c>
    </row>
    <row r="2373" spans="1:23" x14ac:dyDescent="0.25">
      <c r="A2373" t="s">
        <v>8249</v>
      </c>
      <c r="B2373" s="1">
        <v>43139</v>
      </c>
      <c r="C2373" t="s">
        <v>8250</v>
      </c>
      <c r="D2373" t="s">
        <v>4305</v>
      </c>
      <c r="E2373" t="s">
        <v>8251</v>
      </c>
      <c r="F2373" s="1">
        <v>43132</v>
      </c>
      <c r="G2373">
        <v>1</v>
      </c>
      <c r="H2373">
        <v>30803</v>
      </c>
      <c r="I2373">
        <v>142</v>
      </c>
      <c r="J2373">
        <v>346</v>
      </c>
      <c r="K2373">
        <v>174</v>
      </c>
      <c r="L2373" t="b">
        <v>0</v>
      </c>
      <c r="M2373" t="b">
        <v>0</v>
      </c>
      <c r="N2373" t="b">
        <v>0</v>
      </c>
      <c r="O2373">
        <v>7</v>
      </c>
      <c r="P2373">
        <v>7</v>
      </c>
      <c r="Q2373" s="2">
        <v>0</v>
      </c>
      <c r="R2373" s="2">
        <v>-0.01</v>
      </c>
      <c r="S2373" s="2">
        <v>0.01</v>
      </c>
      <c r="T2373">
        <f t="shared" si="148"/>
        <v>0.4</v>
      </c>
      <c r="U2373">
        <f t="shared" si="149"/>
        <v>5.6000000000000005</v>
      </c>
      <c r="V2373">
        <f t="shared" si="150"/>
        <v>0.11540149999999999</v>
      </c>
      <c r="W2373">
        <f t="shared" si="151"/>
        <v>1.6003905250000001</v>
      </c>
    </row>
    <row r="2374" spans="1:23" x14ac:dyDescent="0.25">
      <c r="A2374" t="s">
        <v>8252</v>
      </c>
      <c r="B2374" s="1">
        <v>43116</v>
      </c>
      <c r="C2374" t="s">
        <v>8253</v>
      </c>
      <c r="D2374" t="s">
        <v>8254</v>
      </c>
      <c r="E2374" t="s">
        <v>8255</v>
      </c>
      <c r="F2374" s="1">
        <v>43109</v>
      </c>
      <c r="G2374">
        <v>1</v>
      </c>
      <c r="H2374">
        <v>386090</v>
      </c>
      <c r="I2374">
        <v>10018</v>
      </c>
      <c r="J2374">
        <v>136</v>
      </c>
      <c r="K2374">
        <v>444</v>
      </c>
      <c r="L2374" t="b">
        <v>0</v>
      </c>
      <c r="M2374" t="b">
        <v>0</v>
      </c>
      <c r="N2374" t="b">
        <v>0</v>
      </c>
      <c r="O2374">
        <v>7</v>
      </c>
      <c r="P2374">
        <v>5</v>
      </c>
      <c r="Q2374" s="2">
        <v>0.03</v>
      </c>
      <c r="R2374" s="2">
        <v>0</v>
      </c>
      <c r="S2374" s="2">
        <v>0</v>
      </c>
      <c r="T2374">
        <f t="shared" si="148"/>
        <v>0.4</v>
      </c>
      <c r="U2374">
        <f t="shared" si="149"/>
        <v>3.6</v>
      </c>
      <c r="V2374">
        <f t="shared" si="150"/>
        <v>0.49304499999999996</v>
      </c>
      <c r="W2374">
        <f t="shared" si="151"/>
        <v>1.23256575</v>
      </c>
    </row>
    <row r="2375" spans="1:23" x14ac:dyDescent="0.25">
      <c r="A2375" t="s">
        <v>8256</v>
      </c>
      <c r="B2375" s="1">
        <v>43082</v>
      </c>
      <c r="C2375" t="s">
        <v>8257</v>
      </c>
      <c r="D2375" t="s">
        <v>8258</v>
      </c>
      <c r="E2375" t="s">
        <v>8259</v>
      </c>
      <c r="F2375" s="1">
        <v>43077</v>
      </c>
      <c r="G2375">
        <v>1</v>
      </c>
      <c r="H2375">
        <v>22695</v>
      </c>
      <c r="I2375">
        <v>1174</v>
      </c>
      <c r="J2375">
        <v>32</v>
      </c>
      <c r="K2375">
        <v>85</v>
      </c>
      <c r="L2375" t="b">
        <v>0</v>
      </c>
      <c r="M2375" t="b">
        <v>0</v>
      </c>
      <c r="N2375" t="b">
        <v>0</v>
      </c>
      <c r="O2375">
        <v>5</v>
      </c>
      <c r="P2375">
        <v>1</v>
      </c>
      <c r="Q2375" s="2">
        <v>0.05</v>
      </c>
      <c r="R2375" s="2">
        <v>0</v>
      </c>
      <c r="S2375" s="2">
        <v>0</v>
      </c>
      <c r="T2375">
        <f t="shared" si="148"/>
        <v>0.4</v>
      </c>
      <c r="U2375">
        <f t="shared" si="149"/>
        <v>0</v>
      </c>
      <c r="V2375">
        <f t="shared" si="150"/>
        <v>0.51134750000000007</v>
      </c>
      <c r="W2375">
        <f t="shared" si="151"/>
        <v>0.33897162500000005</v>
      </c>
    </row>
    <row r="2376" spans="1:23" x14ac:dyDescent="0.25">
      <c r="A2376" t="s">
        <v>8260</v>
      </c>
      <c r="B2376" s="1">
        <v>43080</v>
      </c>
      <c r="C2376" t="s">
        <v>8261</v>
      </c>
      <c r="D2376" t="s">
        <v>8262</v>
      </c>
      <c r="E2376" t="s">
        <v>8263</v>
      </c>
      <c r="F2376" s="1">
        <v>43076</v>
      </c>
      <c r="G2376">
        <v>1</v>
      </c>
      <c r="H2376">
        <v>24660</v>
      </c>
      <c r="I2376">
        <v>3004</v>
      </c>
      <c r="J2376">
        <v>18</v>
      </c>
      <c r="K2376">
        <v>354</v>
      </c>
      <c r="L2376" t="b">
        <v>0</v>
      </c>
      <c r="M2376" t="b">
        <v>0</v>
      </c>
      <c r="N2376" t="b">
        <v>0</v>
      </c>
      <c r="O2376">
        <v>4</v>
      </c>
      <c r="P2376">
        <v>3</v>
      </c>
      <c r="Q2376" s="2">
        <v>0.12</v>
      </c>
      <c r="R2376" s="2">
        <v>0</v>
      </c>
      <c r="S2376" s="2">
        <v>0.01</v>
      </c>
      <c r="T2376">
        <f t="shared" si="148"/>
        <v>0.4</v>
      </c>
      <c r="U2376">
        <f t="shared" si="149"/>
        <v>2.2000000000000002</v>
      </c>
      <c r="V2376">
        <f t="shared" si="150"/>
        <v>1.4623299999999999</v>
      </c>
      <c r="W2376">
        <f t="shared" si="151"/>
        <v>1.2218154999999999</v>
      </c>
    </row>
    <row r="2377" spans="1:23" x14ac:dyDescent="0.25">
      <c r="A2377" t="s">
        <v>8264</v>
      </c>
      <c r="B2377" s="1">
        <v>43155</v>
      </c>
      <c r="C2377" t="s">
        <v>8265</v>
      </c>
      <c r="D2377" t="s">
        <v>61</v>
      </c>
      <c r="E2377" t="s">
        <v>8266</v>
      </c>
      <c r="F2377" s="1">
        <v>43145</v>
      </c>
      <c r="G2377">
        <v>1</v>
      </c>
      <c r="H2377">
        <v>3944791</v>
      </c>
      <c r="I2377">
        <v>106103</v>
      </c>
      <c r="J2377">
        <v>1709</v>
      </c>
      <c r="K2377">
        <v>6264</v>
      </c>
      <c r="L2377" t="b">
        <v>0</v>
      </c>
      <c r="M2377" t="b">
        <v>0</v>
      </c>
      <c r="N2377" t="b">
        <v>0</v>
      </c>
      <c r="O2377">
        <v>10</v>
      </c>
      <c r="P2377">
        <v>7</v>
      </c>
      <c r="Q2377" s="2">
        <v>0.03</v>
      </c>
      <c r="R2377" s="2">
        <v>0</v>
      </c>
      <c r="S2377" s="2">
        <v>0</v>
      </c>
      <c r="T2377">
        <f t="shared" si="148"/>
        <v>0.4</v>
      </c>
      <c r="U2377">
        <f t="shared" si="149"/>
        <v>5</v>
      </c>
      <c r="V2377">
        <f t="shared" si="150"/>
        <v>2.2723955</v>
      </c>
      <c r="W2377">
        <f t="shared" si="151"/>
        <v>2.2053384249999999</v>
      </c>
    </row>
    <row r="2378" spans="1:23" x14ac:dyDescent="0.25">
      <c r="A2378" t="s">
        <v>8267</v>
      </c>
      <c r="B2378" s="1">
        <v>43112</v>
      </c>
      <c r="C2378" t="s">
        <v>8268</v>
      </c>
      <c r="D2378" t="s">
        <v>2235</v>
      </c>
      <c r="E2378" t="s">
        <v>8269</v>
      </c>
      <c r="F2378" s="1">
        <v>43106</v>
      </c>
      <c r="G2378">
        <v>1</v>
      </c>
      <c r="H2378">
        <v>560358</v>
      </c>
      <c r="I2378">
        <v>12793</v>
      </c>
      <c r="J2378">
        <v>1877</v>
      </c>
      <c r="K2378">
        <v>1659</v>
      </c>
      <c r="L2378" t="b">
        <v>0</v>
      </c>
      <c r="M2378" t="b">
        <v>0</v>
      </c>
      <c r="N2378" t="b">
        <v>0</v>
      </c>
      <c r="O2378">
        <v>6</v>
      </c>
      <c r="P2378">
        <v>4</v>
      </c>
      <c r="Q2378" s="2">
        <v>0.02</v>
      </c>
      <c r="R2378" s="2">
        <v>0</v>
      </c>
      <c r="S2378" s="2">
        <v>0</v>
      </c>
      <c r="T2378">
        <f t="shared" si="148"/>
        <v>0.4</v>
      </c>
      <c r="U2378">
        <f t="shared" si="149"/>
        <v>2.8000000000000003</v>
      </c>
      <c r="V2378">
        <f t="shared" si="150"/>
        <v>0.48017900000000002</v>
      </c>
      <c r="W2378">
        <f t="shared" si="151"/>
        <v>1.0280626500000001</v>
      </c>
    </row>
    <row r="2379" spans="1:23" x14ac:dyDescent="0.25">
      <c r="A2379" t="s">
        <v>8270</v>
      </c>
      <c r="B2379" s="1">
        <v>43076</v>
      </c>
      <c r="C2379" t="s">
        <v>8271</v>
      </c>
      <c r="D2379" t="s">
        <v>8272</v>
      </c>
      <c r="E2379" t="s">
        <v>8273</v>
      </c>
      <c r="F2379" s="1">
        <v>41253</v>
      </c>
      <c r="G2379">
        <v>1</v>
      </c>
      <c r="H2379">
        <v>7753</v>
      </c>
      <c r="I2379">
        <v>29</v>
      </c>
      <c r="J2379">
        <v>3</v>
      </c>
      <c r="K2379">
        <v>3</v>
      </c>
      <c r="L2379" t="b">
        <v>0</v>
      </c>
      <c r="M2379" t="b">
        <v>0</v>
      </c>
      <c r="N2379" t="b">
        <v>0</v>
      </c>
      <c r="O2379">
        <v>1823</v>
      </c>
      <c r="P2379">
        <v>4</v>
      </c>
      <c r="Q2379" s="2">
        <v>0</v>
      </c>
      <c r="R2379" s="2">
        <v>0</v>
      </c>
      <c r="S2379" s="2">
        <v>0</v>
      </c>
      <c r="T2379">
        <f t="shared" si="148"/>
        <v>0.4</v>
      </c>
      <c r="U2379">
        <f t="shared" si="149"/>
        <v>-360.6</v>
      </c>
      <c r="V2379">
        <f t="shared" si="150"/>
        <v>3.8764999999999997E-3</v>
      </c>
      <c r="W2379">
        <f t="shared" si="151"/>
        <v>-89.988643225000004</v>
      </c>
    </row>
    <row r="2380" spans="1:23" x14ac:dyDescent="0.25">
      <c r="A2380" t="s">
        <v>8274</v>
      </c>
      <c r="B2380" s="1">
        <v>43234</v>
      </c>
      <c r="C2380" t="s">
        <v>8275</v>
      </c>
      <c r="D2380" t="s">
        <v>266</v>
      </c>
      <c r="E2380" t="s">
        <v>8276</v>
      </c>
      <c r="F2380" s="1">
        <v>43214</v>
      </c>
      <c r="G2380">
        <v>1</v>
      </c>
      <c r="H2380">
        <v>4566973</v>
      </c>
      <c r="I2380">
        <v>84363</v>
      </c>
      <c r="J2380">
        <v>10372</v>
      </c>
      <c r="K2380">
        <v>11214</v>
      </c>
      <c r="L2380" t="b">
        <v>0</v>
      </c>
      <c r="M2380" t="b">
        <v>0</v>
      </c>
      <c r="N2380" t="b">
        <v>0</v>
      </c>
      <c r="O2380">
        <v>20</v>
      </c>
      <c r="P2380">
        <v>18</v>
      </c>
      <c r="Q2380" s="2">
        <v>0.02</v>
      </c>
      <c r="R2380" s="2">
        <v>0</v>
      </c>
      <c r="S2380" s="2">
        <v>0</v>
      </c>
      <c r="T2380">
        <f t="shared" si="148"/>
        <v>0.4</v>
      </c>
      <c r="U2380">
        <f t="shared" si="149"/>
        <v>14</v>
      </c>
      <c r="V2380">
        <f t="shared" si="150"/>
        <v>2.4834865000000002</v>
      </c>
      <c r="W2380">
        <f t="shared" si="151"/>
        <v>4.5292202750000001</v>
      </c>
    </row>
    <row r="2381" spans="1:23" x14ac:dyDescent="0.25">
      <c r="A2381" t="s">
        <v>8277</v>
      </c>
      <c r="B2381" s="1">
        <v>43103</v>
      </c>
      <c r="C2381" t="s">
        <v>8278</v>
      </c>
      <c r="D2381" t="s">
        <v>663</v>
      </c>
      <c r="E2381" t="s">
        <v>8279</v>
      </c>
      <c r="F2381" s="1">
        <v>43090</v>
      </c>
      <c r="G2381">
        <v>1</v>
      </c>
      <c r="H2381">
        <v>6225124</v>
      </c>
      <c r="I2381">
        <v>527481</v>
      </c>
      <c r="J2381">
        <v>4861</v>
      </c>
      <c r="K2381">
        <v>18323</v>
      </c>
      <c r="L2381" t="b">
        <v>0</v>
      </c>
      <c r="M2381" t="b">
        <v>0</v>
      </c>
      <c r="N2381" t="b">
        <v>0</v>
      </c>
      <c r="O2381">
        <v>13</v>
      </c>
      <c r="P2381">
        <v>13</v>
      </c>
      <c r="Q2381" s="2">
        <v>0.08</v>
      </c>
      <c r="R2381" s="2">
        <v>0</v>
      </c>
      <c r="S2381" s="2">
        <v>0</v>
      </c>
      <c r="T2381">
        <f t="shared" si="148"/>
        <v>0.4</v>
      </c>
      <c r="U2381">
        <f t="shared" si="149"/>
        <v>10.4</v>
      </c>
      <c r="V2381">
        <f t="shared" si="150"/>
        <v>3.9125620000000003</v>
      </c>
      <c r="W2381">
        <f t="shared" si="151"/>
        <v>4.1293967</v>
      </c>
    </row>
    <row r="2382" spans="1:23" x14ac:dyDescent="0.25">
      <c r="A2382" t="s">
        <v>8280</v>
      </c>
      <c r="B2382" s="1">
        <v>43146</v>
      </c>
      <c r="C2382" t="s">
        <v>8281</v>
      </c>
      <c r="D2382" t="s">
        <v>109</v>
      </c>
      <c r="E2382" t="s">
        <v>8282</v>
      </c>
      <c r="F2382" s="1">
        <v>43139</v>
      </c>
      <c r="G2382">
        <v>1</v>
      </c>
      <c r="H2382">
        <v>448585</v>
      </c>
      <c r="I2382">
        <v>14990</v>
      </c>
      <c r="J2382">
        <v>683</v>
      </c>
      <c r="K2382">
        <v>1713</v>
      </c>
      <c r="L2382" t="b">
        <v>0</v>
      </c>
      <c r="M2382" t="b">
        <v>0</v>
      </c>
      <c r="N2382" t="b">
        <v>0</v>
      </c>
      <c r="O2382">
        <v>7</v>
      </c>
      <c r="P2382">
        <v>7</v>
      </c>
      <c r="Q2382" s="2">
        <v>0.03</v>
      </c>
      <c r="R2382" s="2">
        <v>0</v>
      </c>
      <c r="S2382" s="2">
        <v>0</v>
      </c>
      <c r="T2382">
        <f t="shared" si="148"/>
        <v>0.4</v>
      </c>
      <c r="U2382">
        <f t="shared" si="149"/>
        <v>5.6000000000000005</v>
      </c>
      <c r="V2382">
        <f t="shared" si="150"/>
        <v>0.52429249999999994</v>
      </c>
      <c r="W2382">
        <f t="shared" si="151"/>
        <v>1.743502375</v>
      </c>
    </row>
    <row r="2383" spans="1:23" x14ac:dyDescent="0.25">
      <c r="A2383" t="s">
        <v>8283</v>
      </c>
      <c r="B2383" s="1">
        <v>43205</v>
      </c>
      <c r="C2383" t="s">
        <v>8284</v>
      </c>
      <c r="D2383" t="s">
        <v>6934</v>
      </c>
      <c r="E2383" t="s">
        <v>8285</v>
      </c>
      <c r="F2383" s="1">
        <v>43186</v>
      </c>
      <c r="G2383">
        <v>1</v>
      </c>
      <c r="H2383">
        <v>1842120</v>
      </c>
      <c r="I2383">
        <v>19055</v>
      </c>
      <c r="J2383">
        <v>1256</v>
      </c>
      <c r="K2383">
        <v>1847</v>
      </c>
      <c r="L2383" t="b">
        <v>0</v>
      </c>
      <c r="M2383" t="b">
        <v>0</v>
      </c>
      <c r="N2383" t="b">
        <v>0</v>
      </c>
      <c r="O2383">
        <v>19</v>
      </c>
      <c r="P2383">
        <v>13</v>
      </c>
      <c r="Q2383" s="2">
        <v>0.01</v>
      </c>
      <c r="R2383" s="2">
        <v>0</v>
      </c>
      <c r="S2383" s="2">
        <v>0</v>
      </c>
      <c r="T2383">
        <f t="shared" si="148"/>
        <v>0.4</v>
      </c>
      <c r="U2383">
        <f t="shared" si="149"/>
        <v>9.1999999999999993</v>
      </c>
      <c r="V2383">
        <f t="shared" si="150"/>
        <v>1.0210600000000001</v>
      </c>
      <c r="W2383">
        <f t="shared" si="151"/>
        <v>2.8173710000000001</v>
      </c>
    </row>
    <row r="2384" spans="1:23" x14ac:dyDescent="0.25">
      <c r="A2384" t="s">
        <v>8286</v>
      </c>
      <c r="B2384" s="1">
        <v>43056</v>
      </c>
      <c r="C2384" t="s">
        <v>8287</v>
      </c>
      <c r="D2384" t="s">
        <v>8288</v>
      </c>
      <c r="E2384" t="s">
        <v>8289</v>
      </c>
      <c r="F2384" s="1">
        <v>43049</v>
      </c>
      <c r="G2384">
        <v>1</v>
      </c>
      <c r="H2384">
        <v>2720774</v>
      </c>
      <c r="I2384">
        <v>76529</v>
      </c>
      <c r="J2384">
        <v>1960</v>
      </c>
      <c r="K2384">
        <v>3599</v>
      </c>
      <c r="L2384" t="b">
        <v>0</v>
      </c>
      <c r="M2384" t="b">
        <v>0</v>
      </c>
      <c r="N2384" t="b">
        <v>0</v>
      </c>
      <c r="O2384">
        <v>7</v>
      </c>
      <c r="P2384">
        <v>4</v>
      </c>
      <c r="Q2384" s="2">
        <v>0.03</v>
      </c>
      <c r="R2384" s="2">
        <v>0</v>
      </c>
      <c r="S2384" s="2">
        <v>0</v>
      </c>
      <c r="T2384">
        <f t="shared" si="148"/>
        <v>0.4</v>
      </c>
      <c r="U2384">
        <f t="shared" si="149"/>
        <v>2.6</v>
      </c>
      <c r="V2384">
        <f t="shared" si="150"/>
        <v>1.6603870000000001</v>
      </c>
      <c r="W2384">
        <f t="shared" si="151"/>
        <v>1.3911354500000002</v>
      </c>
    </row>
    <row r="2385" spans="1:23" x14ac:dyDescent="0.25">
      <c r="A2385" t="s">
        <v>8290</v>
      </c>
      <c r="B2385" s="1">
        <v>43123</v>
      </c>
      <c r="C2385" t="s">
        <v>8291</v>
      </c>
      <c r="D2385" t="s">
        <v>4180</v>
      </c>
      <c r="E2385" t="s">
        <v>8292</v>
      </c>
      <c r="F2385" s="1">
        <v>43116</v>
      </c>
      <c r="G2385">
        <v>1</v>
      </c>
      <c r="H2385">
        <v>295189</v>
      </c>
      <c r="I2385">
        <v>13986</v>
      </c>
      <c r="J2385">
        <v>265</v>
      </c>
      <c r="K2385">
        <v>1409</v>
      </c>
      <c r="L2385" t="b">
        <v>0</v>
      </c>
      <c r="M2385" t="b">
        <v>0</v>
      </c>
      <c r="N2385" t="b">
        <v>0</v>
      </c>
      <c r="O2385">
        <v>7</v>
      </c>
      <c r="P2385">
        <v>7</v>
      </c>
      <c r="Q2385" s="2">
        <v>0.05</v>
      </c>
      <c r="R2385" s="2">
        <v>0</v>
      </c>
      <c r="S2385" s="2">
        <v>0</v>
      </c>
      <c r="T2385">
        <f t="shared" si="148"/>
        <v>0.4</v>
      </c>
      <c r="U2385">
        <f t="shared" si="149"/>
        <v>5.6000000000000005</v>
      </c>
      <c r="V2385">
        <f t="shared" si="150"/>
        <v>0.64759450000000007</v>
      </c>
      <c r="W2385">
        <f t="shared" si="151"/>
        <v>1.7866580750000001</v>
      </c>
    </row>
    <row r="2386" spans="1:23" x14ac:dyDescent="0.25">
      <c r="A2386" t="s">
        <v>8293</v>
      </c>
      <c r="B2386" s="1">
        <v>43166</v>
      </c>
      <c r="C2386" t="s">
        <v>8294</v>
      </c>
      <c r="D2386" t="s">
        <v>2103</v>
      </c>
      <c r="E2386" t="s">
        <v>8295</v>
      </c>
      <c r="F2386" s="1">
        <v>43154</v>
      </c>
      <c r="G2386">
        <v>1</v>
      </c>
      <c r="H2386">
        <v>1556997</v>
      </c>
      <c r="I2386">
        <v>92688</v>
      </c>
      <c r="J2386">
        <v>1108</v>
      </c>
      <c r="K2386">
        <v>3650</v>
      </c>
      <c r="L2386" t="b">
        <v>0</v>
      </c>
      <c r="M2386" t="b">
        <v>0</v>
      </c>
      <c r="N2386" t="b">
        <v>0</v>
      </c>
      <c r="O2386">
        <v>12</v>
      </c>
      <c r="P2386">
        <v>12</v>
      </c>
      <c r="Q2386" s="2">
        <v>0.06</v>
      </c>
      <c r="R2386" s="2">
        <v>0</v>
      </c>
      <c r="S2386" s="2">
        <v>0</v>
      </c>
      <c r="T2386">
        <f t="shared" si="148"/>
        <v>0.4</v>
      </c>
      <c r="U2386">
        <f t="shared" si="149"/>
        <v>9.6000000000000014</v>
      </c>
      <c r="V2386">
        <f t="shared" si="150"/>
        <v>1.3784985000000001</v>
      </c>
      <c r="W2386">
        <f t="shared" si="151"/>
        <v>3.0424744750000006</v>
      </c>
    </row>
    <row r="2387" spans="1:23" x14ac:dyDescent="0.25">
      <c r="A2387" t="s">
        <v>8296</v>
      </c>
      <c r="B2387" s="1">
        <v>43109</v>
      </c>
      <c r="C2387" t="s">
        <v>8297</v>
      </c>
      <c r="D2387" t="s">
        <v>8298</v>
      </c>
      <c r="E2387" t="s">
        <v>8299</v>
      </c>
      <c r="F2387" s="1">
        <v>43101</v>
      </c>
      <c r="G2387">
        <v>1</v>
      </c>
      <c r="H2387">
        <v>168913</v>
      </c>
      <c r="I2387">
        <v>3563</v>
      </c>
      <c r="J2387">
        <v>81</v>
      </c>
      <c r="K2387">
        <v>162</v>
      </c>
      <c r="L2387" t="b">
        <v>0</v>
      </c>
      <c r="M2387" t="b">
        <v>0</v>
      </c>
      <c r="N2387" t="b">
        <v>0</v>
      </c>
      <c r="O2387">
        <v>8</v>
      </c>
      <c r="P2387">
        <v>4</v>
      </c>
      <c r="Q2387" s="2">
        <v>0.02</v>
      </c>
      <c r="R2387" s="2">
        <v>0</v>
      </c>
      <c r="S2387" s="2">
        <v>0</v>
      </c>
      <c r="T2387">
        <f t="shared" si="148"/>
        <v>0.4</v>
      </c>
      <c r="U2387">
        <f t="shared" si="149"/>
        <v>2.4000000000000004</v>
      </c>
      <c r="V2387">
        <f t="shared" si="150"/>
        <v>0.2844565</v>
      </c>
      <c r="W2387">
        <f t="shared" si="151"/>
        <v>0.85955977500000014</v>
      </c>
    </row>
    <row r="2388" spans="1:23" x14ac:dyDescent="0.25">
      <c r="A2388" t="s">
        <v>8300</v>
      </c>
      <c r="B2388" s="1">
        <v>43079</v>
      </c>
      <c r="C2388" t="s">
        <v>8301</v>
      </c>
      <c r="D2388" t="s">
        <v>8302</v>
      </c>
      <c r="E2388" t="s">
        <v>8303</v>
      </c>
      <c r="F2388" s="1">
        <v>43073</v>
      </c>
      <c r="G2388">
        <v>1</v>
      </c>
      <c r="H2388">
        <v>1370</v>
      </c>
      <c r="I2388">
        <v>25</v>
      </c>
      <c r="J2388">
        <v>2</v>
      </c>
      <c r="K2388">
        <v>5</v>
      </c>
      <c r="L2388" t="b">
        <v>0</v>
      </c>
      <c r="M2388" t="b">
        <v>0</v>
      </c>
      <c r="N2388" t="b">
        <v>0</v>
      </c>
      <c r="O2388">
        <v>6</v>
      </c>
      <c r="P2388">
        <v>2</v>
      </c>
      <c r="Q2388" s="2">
        <v>0.02</v>
      </c>
      <c r="R2388" s="2">
        <v>0</v>
      </c>
      <c r="S2388" s="2">
        <v>0</v>
      </c>
      <c r="T2388">
        <f t="shared" si="148"/>
        <v>0.4</v>
      </c>
      <c r="U2388">
        <f t="shared" si="149"/>
        <v>0.8</v>
      </c>
      <c r="V2388">
        <f t="shared" si="150"/>
        <v>0.200685</v>
      </c>
      <c r="W2388">
        <f t="shared" si="151"/>
        <v>0.43023975000000003</v>
      </c>
    </row>
    <row r="2389" spans="1:23" x14ac:dyDescent="0.25">
      <c r="A2389" t="s">
        <v>8304</v>
      </c>
      <c r="B2389" s="1">
        <v>43197</v>
      </c>
      <c r="C2389" t="s">
        <v>8305</v>
      </c>
      <c r="D2389" t="s">
        <v>174</v>
      </c>
      <c r="E2389" t="s">
        <v>8306</v>
      </c>
      <c r="F2389" s="1">
        <v>43189</v>
      </c>
      <c r="G2389">
        <v>1</v>
      </c>
      <c r="H2389">
        <v>1536897</v>
      </c>
      <c r="I2389">
        <v>44115</v>
      </c>
      <c r="J2389">
        <v>724</v>
      </c>
      <c r="K2389">
        <v>1359</v>
      </c>
      <c r="L2389" t="b">
        <v>0</v>
      </c>
      <c r="M2389" t="b">
        <v>0</v>
      </c>
      <c r="N2389" t="b">
        <v>0</v>
      </c>
      <c r="O2389">
        <v>8</v>
      </c>
      <c r="P2389">
        <v>7</v>
      </c>
      <c r="Q2389" s="2">
        <v>0.03</v>
      </c>
      <c r="R2389" s="2">
        <v>0</v>
      </c>
      <c r="S2389" s="2">
        <v>0</v>
      </c>
      <c r="T2389">
        <f t="shared" si="148"/>
        <v>0.4</v>
      </c>
      <c r="U2389">
        <f t="shared" si="149"/>
        <v>5.4</v>
      </c>
      <c r="V2389">
        <f t="shared" si="150"/>
        <v>1.0684484999999999</v>
      </c>
      <c r="W2389">
        <f t="shared" si="151"/>
        <v>1.8839569750000003</v>
      </c>
    </row>
    <row r="2390" spans="1:23" x14ac:dyDescent="0.25">
      <c r="A2390" t="s">
        <v>8307</v>
      </c>
      <c r="B2390" s="1">
        <v>43109</v>
      </c>
      <c r="C2390" t="s">
        <v>8308</v>
      </c>
      <c r="D2390" t="s">
        <v>8309</v>
      </c>
      <c r="E2390" t="s">
        <v>8310</v>
      </c>
      <c r="F2390" s="1">
        <v>43104</v>
      </c>
      <c r="G2390">
        <v>1</v>
      </c>
      <c r="H2390">
        <v>5263337</v>
      </c>
      <c r="I2390">
        <v>192996</v>
      </c>
      <c r="J2390">
        <v>3357</v>
      </c>
      <c r="K2390">
        <v>10721</v>
      </c>
      <c r="L2390" t="b">
        <v>0</v>
      </c>
      <c r="M2390" t="b">
        <v>0</v>
      </c>
      <c r="N2390" t="b">
        <v>0</v>
      </c>
      <c r="O2390">
        <v>5</v>
      </c>
      <c r="P2390">
        <v>5</v>
      </c>
      <c r="Q2390" s="2">
        <v>0.04</v>
      </c>
      <c r="R2390" s="2">
        <v>0</v>
      </c>
      <c r="S2390" s="2">
        <v>0</v>
      </c>
      <c r="T2390">
        <f t="shared" si="148"/>
        <v>0.4</v>
      </c>
      <c r="U2390">
        <f t="shared" si="149"/>
        <v>4</v>
      </c>
      <c r="V2390">
        <f t="shared" si="150"/>
        <v>3.0316684999999999</v>
      </c>
      <c r="W2390">
        <f t="shared" si="151"/>
        <v>2.221083975</v>
      </c>
    </row>
    <row r="2391" spans="1:23" x14ac:dyDescent="0.25">
      <c r="A2391" t="s">
        <v>8311</v>
      </c>
      <c r="B2391" s="1">
        <v>43109</v>
      </c>
      <c r="C2391" t="s">
        <v>8312</v>
      </c>
      <c r="D2391" t="s">
        <v>8313</v>
      </c>
      <c r="E2391" t="s">
        <v>8314</v>
      </c>
      <c r="F2391" s="1">
        <v>43103</v>
      </c>
      <c r="G2391">
        <v>1</v>
      </c>
      <c r="H2391">
        <v>149550</v>
      </c>
      <c r="I2391">
        <v>6865</v>
      </c>
      <c r="J2391">
        <v>116</v>
      </c>
      <c r="K2391">
        <v>555</v>
      </c>
      <c r="L2391" t="b">
        <v>0</v>
      </c>
      <c r="M2391" t="b">
        <v>0</v>
      </c>
      <c r="N2391" t="b">
        <v>0</v>
      </c>
      <c r="O2391">
        <v>6</v>
      </c>
      <c r="P2391">
        <v>5</v>
      </c>
      <c r="Q2391" s="2">
        <v>0.05</v>
      </c>
      <c r="R2391" s="2">
        <v>0</v>
      </c>
      <c r="S2391" s="2">
        <v>0</v>
      </c>
      <c r="T2391">
        <f t="shared" si="148"/>
        <v>0.4</v>
      </c>
      <c r="U2391">
        <f t="shared" si="149"/>
        <v>3.8</v>
      </c>
      <c r="V2391">
        <f t="shared" si="150"/>
        <v>0.57477500000000015</v>
      </c>
      <c r="W2391">
        <f t="shared" si="151"/>
        <v>1.3111712499999999</v>
      </c>
    </row>
    <row r="2392" spans="1:23" x14ac:dyDescent="0.25">
      <c r="A2392" t="s">
        <v>8315</v>
      </c>
      <c r="B2392" s="1">
        <v>43131</v>
      </c>
      <c r="C2392" t="s">
        <v>8316</v>
      </c>
      <c r="D2392" t="s">
        <v>198</v>
      </c>
      <c r="E2392" t="s">
        <v>8317</v>
      </c>
      <c r="F2392" s="1">
        <v>43126</v>
      </c>
      <c r="G2392">
        <v>1</v>
      </c>
      <c r="H2392">
        <v>331981</v>
      </c>
      <c r="I2392">
        <v>4008</v>
      </c>
      <c r="J2392">
        <v>1182</v>
      </c>
      <c r="K2392">
        <v>902</v>
      </c>
      <c r="L2392" t="b">
        <v>0</v>
      </c>
      <c r="M2392" t="b">
        <v>0</v>
      </c>
      <c r="N2392" t="b">
        <v>0</v>
      </c>
      <c r="O2392">
        <v>5</v>
      </c>
      <c r="P2392">
        <v>5</v>
      </c>
      <c r="Q2392" s="2">
        <v>0.01</v>
      </c>
      <c r="R2392" s="2">
        <v>0</v>
      </c>
      <c r="S2392" s="2">
        <v>0</v>
      </c>
      <c r="T2392">
        <f t="shared" si="148"/>
        <v>0.4</v>
      </c>
      <c r="U2392">
        <f t="shared" si="149"/>
        <v>4</v>
      </c>
      <c r="V2392">
        <f t="shared" si="150"/>
        <v>0.26599050000000002</v>
      </c>
      <c r="W2392">
        <f t="shared" si="151"/>
        <v>1.2530966750000001</v>
      </c>
    </row>
    <row r="2393" spans="1:23" x14ac:dyDescent="0.25">
      <c r="A2393" t="s">
        <v>8318</v>
      </c>
      <c r="B2393" s="1">
        <v>43144</v>
      </c>
      <c r="C2393" t="s">
        <v>8319</v>
      </c>
      <c r="D2393" t="s">
        <v>1616</v>
      </c>
      <c r="E2393" t="s">
        <v>8320</v>
      </c>
      <c r="F2393" s="1">
        <v>43137</v>
      </c>
      <c r="G2393">
        <v>1</v>
      </c>
      <c r="H2393">
        <v>791659</v>
      </c>
      <c r="I2393">
        <v>16529</v>
      </c>
      <c r="J2393">
        <v>556</v>
      </c>
      <c r="K2393">
        <v>2514</v>
      </c>
      <c r="L2393" t="b">
        <v>0</v>
      </c>
      <c r="M2393" t="b">
        <v>0</v>
      </c>
      <c r="N2393" t="b">
        <v>0</v>
      </c>
      <c r="O2393">
        <v>7</v>
      </c>
      <c r="P2393">
        <v>6</v>
      </c>
      <c r="Q2393" s="2">
        <v>0.02</v>
      </c>
      <c r="R2393" s="2">
        <v>0</v>
      </c>
      <c r="S2393" s="2">
        <v>0</v>
      </c>
      <c r="T2393">
        <f t="shared" si="148"/>
        <v>0.4</v>
      </c>
      <c r="U2393">
        <f t="shared" si="149"/>
        <v>4.6000000000000005</v>
      </c>
      <c r="V2393">
        <f t="shared" si="150"/>
        <v>0.59582950000000001</v>
      </c>
      <c r="W2393">
        <f t="shared" si="151"/>
        <v>1.518540325</v>
      </c>
    </row>
    <row r="2394" spans="1:23" x14ac:dyDescent="0.25">
      <c r="A2394" t="s">
        <v>8321</v>
      </c>
      <c r="B2394" s="1">
        <v>43265</v>
      </c>
      <c r="C2394" t="s">
        <v>8322</v>
      </c>
      <c r="D2394" t="s">
        <v>8323</v>
      </c>
      <c r="E2394" t="s">
        <v>8324</v>
      </c>
      <c r="F2394" s="1">
        <v>43244</v>
      </c>
      <c r="G2394">
        <v>1</v>
      </c>
      <c r="H2394">
        <v>832097</v>
      </c>
      <c r="I2394">
        <v>28479</v>
      </c>
      <c r="J2394">
        <v>543</v>
      </c>
      <c r="K2394">
        <v>936</v>
      </c>
      <c r="L2394" t="b">
        <v>0</v>
      </c>
      <c r="M2394" t="b">
        <v>0</v>
      </c>
      <c r="N2394" t="b">
        <v>0</v>
      </c>
      <c r="O2394">
        <v>21</v>
      </c>
      <c r="P2394">
        <v>20</v>
      </c>
      <c r="Q2394" s="2">
        <v>0.03</v>
      </c>
      <c r="R2394" s="2">
        <v>0</v>
      </c>
      <c r="S2394" s="2">
        <v>0</v>
      </c>
      <c r="T2394">
        <f t="shared" si="148"/>
        <v>0.4</v>
      </c>
      <c r="U2394">
        <f t="shared" si="149"/>
        <v>15.8</v>
      </c>
      <c r="V2394">
        <f t="shared" si="150"/>
        <v>0.71604849999999998</v>
      </c>
      <c r="W2394">
        <f t="shared" si="151"/>
        <v>4.3606169750000001</v>
      </c>
    </row>
    <row r="2395" spans="1:23" x14ac:dyDescent="0.25">
      <c r="A2395" t="s">
        <v>8325</v>
      </c>
      <c r="B2395" s="1">
        <v>43091</v>
      </c>
      <c r="C2395" t="s">
        <v>8326</v>
      </c>
      <c r="D2395" t="s">
        <v>609</v>
      </c>
      <c r="E2395" t="s">
        <v>8327</v>
      </c>
      <c r="F2395" s="1">
        <v>43085</v>
      </c>
      <c r="G2395">
        <v>1</v>
      </c>
      <c r="H2395">
        <v>309319</v>
      </c>
      <c r="I2395">
        <v>17635</v>
      </c>
      <c r="J2395">
        <v>730</v>
      </c>
      <c r="K2395">
        <v>3913</v>
      </c>
      <c r="L2395" t="b">
        <v>0</v>
      </c>
      <c r="M2395" t="b">
        <v>0</v>
      </c>
      <c r="N2395" t="b">
        <v>0</v>
      </c>
      <c r="O2395">
        <v>6</v>
      </c>
      <c r="P2395">
        <v>6</v>
      </c>
      <c r="Q2395" s="2">
        <v>0.06</v>
      </c>
      <c r="R2395" s="2">
        <v>0</v>
      </c>
      <c r="S2395" s="2">
        <v>0.01</v>
      </c>
      <c r="T2395">
        <f t="shared" si="148"/>
        <v>0.4</v>
      </c>
      <c r="U2395">
        <f t="shared" si="149"/>
        <v>4.8000000000000007</v>
      </c>
      <c r="V2395">
        <f t="shared" si="150"/>
        <v>1.0046595</v>
      </c>
      <c r="W2395">
        <f t="shared" si="151"/>
        <v>1.7116308250000003</v>
      </c>
    </row>
    <row r="2396" spans="1:23" x14ac:dyDescent="0.25">
      <c r="A2396" t="s">
        <v>8328</v>
      </c>
      <c r="B2396" s="1">
        <v>43137</v>
      </c>
      <c r="C2396" t="s">
        <v>8329</v>
      </c>
      <c r="D2396" t="s">
        <v>1616</v>
      </c>
      <c r="E2396" t="s">
        <v>8330</v>
      </c>
      <c r="F2396" s="1">
        <v>43130</v>
      </c>
      <c r="G2396">
        <v>1</v>
      </c>
      <c r="H2396">
        <v>4100981</v>
      </c>
      <c r="I2396">
        <v>102822</v>
      </c>
      <c r="J2396">
        <v>1761</v>
      </c>
      <c r="K2396">
        <v>3960</v>
      </c>
      <c r="L2396" t="b">
        <v>0</v>
      </c>
      <c r="M2396" t="b">
        <v>0</v>
      </c>
      <c r="N2396" t="b">
        <v>0</v>
      </c>
      <c r="O2396">
        <v>7</v>
      </c>
      <c r="P2396">
        <v>4</v>
      </c>
      <c r="Q2396" s="2">
        <v>0.03</v>
      </c>
      <c r="R2396" s="2">
        <v>0</v>
      </c>
      <c r="S2396" s="2">
        <v>0</v>
      </c>
      <c r="T2396">
        <f t="shared" si="148"/>
        <v>0.4</v>
      </c>
      <c r="U2396">
        <f t="shared" si="149"/>
        <v>2.6</v>
      </c>
      <c r="V2396">
        <f t="shared" si="150"/>
        <v>2.3504904999999998</v>
      </c>
      <c r="W2396">
        <f t="shared" si="151"/>
        <v>1.6326716750000001</v>
      </c>
    </row>
    <row r="2397" spans="1:23" x14ac:dyDescent="0.25">
      <c r="A2397" t="s">
        <v>8331</v>
      </c>
      <c r="B2397" s="1">
        <v>43075</v>
      </c>
      <c r="C2397" t="s">
        <v>8332</v>
      </c>
      <c r="D2397" t="s">
        <v>385</v>
      </c>
      <c r="E2397" t="s">
        <v>8333</v>
      </c>
      <c r="F2397" s="1">
        <v>43068</v>
      </c>
      <c r="G2397">
        <v>1</v>
      </c>
      <c r="H2397">
        <v>711576</v>
      </c>
      <c r="I2397">
        <v>19309</v>
      </c>
      <c r="J2397">
        <v>522</v>
      </c>
      <c r="K2397">
        <v>616</v>
      </c>
      <c r="L2397" t="b">
        <v>0</v>
      </c>
      <c r="M2397" t="b">
        <v>0</v>
      </c>
      <c r="N2397" t="b">
        <v>0</v>
      </c>
      <c r="O2397">
        <v>7</v>
      </c>
      <c r="P2397">
        <v>7</v>
      </c>
      <c r="Q2397" s="2">
        <v>0.03</v>
      </c>
      <c r="R2397" s="2">
        <v>0</v>
      </c>
      <c r="S2397" s="2">
        <v>0</v>
      </c>
      <c r="T2397">
        <f t="shared" si="148"/>
        <v>0.4</v>
      </c>
      <c r="U2397">
        <f t="shared" si="149"/>
        <v>5.6000000000000005</v>
      </c>
      <c r="V2397">
        <f t="shared" si="150"/>
        <v>0.65578800000000004</v>
      </c>
      <c r="W2397">
        <f t="shared" si="151"/>
        <v>1.7895258000000001</v>
      </c>
    </row>
    <row r="2398" spans="1:23" x14ac:dyDescent="0.25">
      <c r="A2398" t="s">
        <v>8334</v>
      </c>
      <c r="B2398" s="1">
        <v>43057</v>
      </c>
      <c r="C2398" t="s">
        <v>8335</v>
      </c>
      <c r="D2398" t="s">
        <v>8336</v>
      </c>
      <c r="E2398" t="s">
        <v>8337</v>
      </c>
      <c r="F2398" s="1">
        <v>43051</v>
      </c>
      <c r="G2398">
        <v>1</v>
      </c>
      <c r="H2398">
        <v>789594</v>
      </c>
      <c r="I2398">
        <v>10203</v>
      </c>
      <c r="J2398">
        <v>1561</v>
      </c>
      <c r="K2398">
        <v>3551</v>
      </c>
      <c r="L2398" t="b">
        <v>0</v>
      </c>
      <c r="M2398" t="b">
        <v>0</v>
      </c>
      <c r="N2398" t="b">
        <v>0</v>
      </c>
      <c r="O2398">
        <v>6</v>
      </c>
      <c r="P2398">
        <v>5</v>
      </c>
      <c r="Q2398" s="2">
        <v>0.01</v>
      </c>
      <c r="R2398" s="2">
        <v>0</v>
      </c>
      <c r="S2398" s="2">
        <v>0</v>
      </c>
      <c r="T2398">
        <f t="shared" si="148"/>
        <v>0.4</v>
      </c>
      <c r="U2398">
        <f t="shared" si="149"/>
        <v>3.8</v>
      </c>
      <c r="V2398">
        <f t="shared" si="150"/>
        <v>0.49479700000000004</v>
      </c>
      <c r="W2398">
        <f t="shared" si="151"/>
        <v>1.2831789499999999</v>
      </c>
    </row>
    <row r="2399" spans="1:23" x14ac:dyDescent="0.25">
      <c r="A2399" t="s">
        <v>8338</v>
      </c>
      <c r="B2399" s="1">
        <v>43122</v>
      </c>
      <c r="C2399" t="s">
        <v>8339</v>
      </c>
      <c r="D2399" t="s">
        <v>1158</v>
      </c>
      <c r="E2399" t="s">
        <v>8340</v>
      </c>
      <c r="F2399" s="1">
        <v>43115</v>
      </c>
      <c r="G2399">
        <v>1</v>
      </c>
      <c r="H2399">
        <v>881729</v>
      </c>
      <c r="I2399">
        <v>16737</v>
      </c>
      <c r="J2399">
        <v>1227</v>
      </c>
      <c r="K2399">
        <v>1437</v>
      </c>
      <c r="L2399" t="b">
        <v>0</v>
      </c>
      <c r="M2399" t="b">
        <v>0</v>
      </c>
      <c r="N2399" t="b">
        <v>0</v>
      </c>
      <c r="O2399">
        <v>7</v>
      </c>
      <c r="P2399">
        <v>7</v>
      </c>
      <c r="Q2399" s="2">
        <v>0.02</v>
      </c>
      <c r="R2399" s="2">
        <v>0</v>
      </c>
      <c r="S2399" s="2">
        <v>0</v>
      </c>
      <c r="T2399">
        <f t="shared" si="148"/>
        <v>0.4</v>
      </c>
      <c r="U2399">
        <f t="shared" si="149"/>
        <v>5.6000000000000005</v>
      </c>
      <c r="V2399">
        <f t="shared" si="150"/>
        <v>0.64086449999999995</v>
      </c>
      <c r="W2399">
        <f t="shared" si="151"/>
        <v>1.7843025750000001</v>
      </c>
    </row>
    <row r="2400" spans="1:23" x14ac:dyDescent="0.25">
      <c r="A2400" t="s">
        <v>8341</v>
      </c>
      <c r="B2400" s="1">
        <v>43075</v>
      </c>
      <c r="C2400" t="s">
        <v>8342</v>
      </c>
      <c r="D2400" t="s">
        <v>1114</v>
      </c>
      <c r="E2400" t="s">
        <v>8343</v>
      </c>
      <c r="F2400" s="1">
        <v>43071</v>
      </c>
      <c r="G2400">
        <v>1</v>
      </c>
      <c r="H2400">
        <v>443202</v>
      </c>
      <c r="I2400">
        <v>6943</v>
      </c>
      <c r="J2400">
        <v>3755</v>
      </c>
      <c r="K2400">
        <v>5547</v>
      </c>
      <c r="L2400" t="b">
        <v>0</v>
      </c>
      <c r="M2400" t="b">
        <v>0</v>
      </c>
      <c r="N2400" t="b">
        <v>0</v>
      </c>
      <c r="O2400">
        <v>4</v>
      </c>
      <c r="P2400">
        <v>4</v>
      </c>
      <c r="Q2400" s="2">
        <v>0.02</v>
      </c>
      <c r="R2400" s="2">
        <v>-0.01</v>
      </c>
      <c r="S2400" s="2">
        <v>0.01</v>
      </c>
      <c r="T2400">
        <f t="shared" si="148"/>
        <v>0.4</v>
      </c>
      <c r="U2400">
        <f t="shared" si="149"/>
        <v>3.2</v>
      </c>
      <c r="V2400">
        <f t="shared" si="150"/>
        <v>0.52160099999999998</v>
      </c>
      <c r="W2400">
        <f t="shared" si="151"/>
        <v>1.1425603500000001</v>
      </c>
    </row>
    <row r="2401" spans="1:23" x14ac:dyDescent="0.25">
      <c r="A2401" t="s">
        <v>8344</v>
      </c>
      <c r="B2401" s="1">
        <v>43221</v>
      </c>
      <c r="C2401" t="s">
        <v>8345</v>
      </c>
      <c r="D2401" t="s">
        <v>5658</v>
      </c>
      <c r="E2401" t="s">
        <v>8346</v>
      </c>
      <c r="F2401" s="1">
        <v>43204</v>
      </c>
      <c r="G2401">
        <v>1</v>
      </c>
      <c r="H2401">
        <v>248880</v>
      </c>
      <c r="I2401">
        <v>10385</v>
      </c>
      <c r="J2401">
        <v>546</v>
      </c>
      <c r="K2401">
        <v>1066</v>
      </c>
      <c r="L2401" t="b">
        <v>0</v>
      </c>
      <c r="M2401" t="b">
        <v>0</v>
      </c>
      <c r="N2401" t="b">
        <v>0</v>
      </c>
      <c r="O2401">
        <v>17</v>
      </c>
      <c r="P2401">
        <v>14</v>
      </c>
      <c r="Q2401" s="2">
        <v>0.04</v>
      </c>
      <c r="R2401" s="2">
        <v>0</v>
      </c>
      <c r="S2401" s="2">
        <v>0</v>
      </c>
      <c r="T2401">
        <f t="shared" si="148"/>
        <v>0.4</v>
      </c>
      <c r="U2401">
        <f t="shared" si="149"/>
        <v>10.600000000000001</v>
      </c>
      <c r="V2401">
        <f t="shared" si="150"/>
        <v>0.52444000000000002</v>
      </c>
      <c r="W2401">
        <f t="shared" si="151"/>
        <v>2.9935540000000005</v>
      </c>
    </row>
    <row r="2402" spans="1:23" x14ac:dyDescent="0.25">
      <c r="A2402" t="s">
        <v>8347</v>
      </c>
      <c r="B2402" s="1">
        <v>43191</v>
      </c>
      <c r="C2402" t="s">
        <v>8348</v>
      </c>
      <c r="D2402" t="s">
        <v>7040</v>
      </c>
      <c r="E2402" t="s">
        <v>8349</v>
      </c>
      <c r="F2402" s="1">
        <v>43177</v>
      </c>
      <c r="G2402">
        <v>1</v>
      </c>
      <c r="H2402">
        <v>2592896</v>
      </c>
      <c r="I2402">
        <v>226418</v>
      </c>
      <c r="J2402">
        <v>1773</v>
      </c>
      <c r="K2402">
        <v>9127</v>
      </c>
      <c r="L2402" t="b">
        <v>0</v>
      </c>
      <c r="M2402" t="b">
        <v>0</v>
      </c>
      <c r="N2402" t="b">
        <v>0</v>
      </c>
      <c r="O2402">
        <v>14</v>
      </c>
      <c r="P2402">
        <v>13</v>
      </c>
      <c r="Q2402" s="2">
        <v>0.09</v>
      </c>
      <c r="R2402" s="2">
        <v>0</v>
      </c>
      <c r="S2402" s="2">
        <v>0</v>
      </c>
      <c r="T2402">
        <f t="shared" si="148"/>
        <v>0.4</v>
      </c>
      <c r="U2402">
        <f t="shared" si="149"/>
        <v>10.200000000000001</v>
      </c>
      <c r="V2402">
        <f t="shared" si="150"/>
        <v>2.1964480000000002</v>
      </c>
      <c r="W2402">
        <f t="shared" si="151"/>
        <v>3.4787568000000002</v>
      </c>
    </row>
    <row r="2403" spans="1:23" x14ac:dyDescent="0.25">
      <c r="A2403" t="s">
        <v>8350</v>
      </c>
      <c r="B2403" s="1">
        <v>43138</v>
      </c>
      <c r="C2403" t="s">
        <v>8351</v>
      </c>
      <c r="D2403" t="s">
        <v>8352</v>
      </c>
      <c r="E2403" t="s">
        <v>8353</v>
      </c>
      <c r="F2403" s="1">
        <v>43134</v>
      </c>
      <c r="G2403">
        <v>1</v>
      </c>
      <c r="H2403">
        <v>300769</v>
      </c>
      <c r="I2403">
        <v>8595</v>
      </c>
      <c r="J2403">
        <v>150</v>
      </c>
      <c r="K2403">
        <v>2802</v>
      </c>
      <c r="L2403" t="b">
        <v>0</v>
      </c>
      <c r="M2403" t="b">
        <v>0</v>
      </c>
      <c r="N2403" t="b">
        <v>0</v>
      </c>
      <c r="O2403">
        <v>4</v>
      </c>
      <c r="P2403">
        <v>4</v>
      </c>
      <c r="Q2403" s="2">
        <v>0.03</v>
      </c>
      <c r="R2403" s="2">
        <v>0</v>
      </c>
      <c r="S2403" s="2">
        <v>0.01</v>
      </c>
      <c r="T2403">
        <f t="shared" si="148"/>
        <v>0.4</v>
      </c>
      <c r="U2403">
        <f t="shared" si="149"/>
        <v>3.2</v>
      </c>
      <c r="V2403">
        <f t="shared" si="150"/>
        <v>0.70038449999999997</v>
      </c>
      <c r="W2403">
        <f t="shared" si="151"/>
        <v>1.205134575</v>
      </c>
    </row>
    <row r="2404" spans="1:23" x14ac:dyDescent="0.25">
      <c r="A2404" t="s">
        <v>8354</v>
      </c>
      <c r="B2404" s="1">
        <v>43114</v>
      </c>
      <c r="C2404" t="s">
        <v>8355</v>
      </c>
      <c r="D2404" t="s">
        <v>1544</v>
      </c>
      <c r="E2404" t="s">
        <v>8356</v>
      </c>
      <c r="F2404" s="1">
        <v>43108</v>
      </c>
      <c r="G2404">
        <v>1</v>
      </c>
      <c r="H2404">
        <v>219460</v>
      </c>
      <c r="I2404">
        <v>1715</v>
      </c>
      <c r="J2404">
        <v>76</v>
      </c>
      <c r="K2404">
        <v>466</v>
      </c>
      <c r="L2404" t="b">
        <v>0</v>
      </c>
      <c r="M2404" t="b">
        <v>0</v>
      </c>
      <c r="N2404" t="b">
        <v>0</v>
      </c>
      <c r="O2404">
        <v>6</v>
      </c>
      <c r="P2404">
        <v>4</v>
      </c>
      <c r="Q2404" s="2">
        <v>0.01</v>
      </c>
      <c r="R2404" s="2">
        <v>0</v>
      </c>
      <c r="S2404" s="2">
        <v>0</v>
      </c>
      <c r="T2404">
        <f t="shared" si="148"/>
        <v>0.4</v>
      </c>
      <c r="U2404">
        <f t="shared" si="149"/>
        <v>2.8000000000000003</v>
      </c>
      <c r="V2404">
        <f t="shared" si="150"/>
        <v>0.20973</v>
      </c>
      <c r="W2404">
        <f t="shared" si="151"/>
        <v>0.93340550000000011</v>
      </c>
    </row>
    <row r="2405" spans="1:23" x14ac:dyDescent="0.25">
      <c r="A2405" t="s">
        <v>8357</v>
      </c>
      <c r="B2405" s="1">
        <v>43180</v>
      </c>
      <c r="C2405" t="s">
        <v>8358</v>
      </c>
      <c r="D2405" t="s">
        <v>895</v>
      </c>
      <c r="E2405" t="s">
        <v>8359</v>
      </c>
      <c r="F2405" s="1">
        <v>43166</v>
      </c>
      <c r="G2405">
        <v>1</v>
      </c>
      <c r="H2405">
        <v>834067</v>
      </c>
      <c r="I2405">
        <v>11876</v>
      </c>
      <c r="J2405">
        <v>472</v>
      </c>
      <c r="K2405">
        <v>2079</v>
      </c>
      <c r="L2405" t="b">
        <v>0</v>
      </c>
      <c r="M2405" t="b">
        <v>0</v>
      </c>
      <c r="N2405" t="b">
        <v>0</v>
      </c>
      <c r="O2405">
        <v>14</v>
      </c>
      <c r="P2405">
        <v>14</v>
      </c>
      <c r="Q2405" s="2">
        <v>0.01</v>
      </c>
      <c r="R2405" s="2">
        <v>0</v>
      </c>
      <c r="S2405" s="2">
        <v>0</v>
      </c>
      <c r="T2405">
        <f t="shared" si="148"/>
        <v>0.4</v>
      </c>
      <c r="U2405">
        <f t="shared" si="149"/>
        <v>11.200000000000001</v>
      </c>
      <c r="V2405">
        <f t="shared" si="150"/>
        <v>0.51703350000000003</v>
      </c>
      <c r="W2405">
        <f t="shared" si="151"/>
        <v>3.1409617250000004</v>
      </c>
    </row>
    <row r="2406" spans="1:23" x14ac:dyDescent="0.25">
      <c r="A2406" t="s">
        <v>8360</v>
      </c>
      <c r="B2406" s="1">
        <v>43059</v>
      </c>
      <c r="C2406" t="s">
        <v>8361</v>
      </c>
      <c r="D2406" t="s">
        <v>2275</v>
      </c>
      <c r="E2406" t="s">
        <v>8362</v>
      </c>
      <c r="F2406" s="1">
        <v>43052</v>
      </c>
      <c r="G2406">
        <v>1</v>
      </c>
      <c r="H2406">
        <v>1038365</v>
      </c>
      <c r="I2406">
        <v>22594</v>
      </c>
      <c r="J2406">
        <v>2798</v>
      </c>
      <c r="K2406">
        <v>3142</v>
      </c>
      <c r="L2406" t="b">
        <v>0</v>
      </c>
      <c r="M2406" t="b">
        <v>0</v>
      </c>
      <c r="N2406" t="b">
        <v>0</v>
      </c>
      <c r="O2406">
        <v>7</v>
      </c>
      <c r="P2406">
        <v>7</v>
      </c>
      <c r="Q2406" s="2">
        <v>0.02</v>
      </c>
      <c r="R2406" s="2">
        <v>0</v>
      </c>
      <c r="S2406" s="2">
        <v>0</v>
      </c>
      <c r="T2406">
        <f t="shared" si="148"/>
        <v>0.4</v>
      </c>
      <c r="U2406">
        <f t="shared" si="149"/>
        <v>5.6000000000000005</v>
      </c>
      <c r="V2406">
        <f t="shared" si="150"/>
        <v>0.71918250000000006</v>
      </c>
      <c r="W2406">
        <f t="shared" si="151"/>
        <v>1.8117138750000001</v>
      </c>
    </row>
    <row r="2407" spans="1:23" x14ac:dyDescent="0.25">
      <c r="A2407" t="s">
        <v>8363</v>
      </c>
      <c r="B2407" s="1">
        <v>43265</v>
      </c>
      <c r="C2407" t="s">
        <v>8364</v>
      </c>
      <c r="D2407" t="s">
        <v>2235</v>
      </c>
      <c r="E2407" t="s">
        <v>8365</v>
      </c>
      <c r="F2407" s="1">
        <v>43264</v>
      </c>
      <c r="G2407">
        <v>1</v>
      </c>
      <c r="H2407">
        <v>402418</v>
      </c>
      <c r="I2407">
        <v>10070</v>
      </c>
      <c r="J2407">
        <v>3303</v>
      </c>
      <c r="K2407">
        <v>2142</v>
      </c>
      <c r="L2407" t="b">
        <v>0</v>
      </c>
      <c r="M2407" t="b">
        <v>0</v>
      </c>
      <c r="N2407" t="b">
        <v>0</v>
      </c>
      <c r="O2407">
        <v>1</v>
      </c>
      <c r="P2407">
        <v>1</v>
      </c>
      <c r="Q2407" s="2">
        <v>0.03</v>
      </c>
      <c r="R2407" s="2">
        <v>-0.01</v>
      </c>
      <c r="S2407" s="2">
        <v>0.01</v>
      </c>
      <c r="T2407">
        <f t="shared" si="148"/>
        <v>0.4</v>
      </c>
      <c r="U2407">
        <f t="shared" si="149"/>
        <v>0.8</v>
      </c>
      <c r="V2407">
        <f t="shared" si="150"/>
        <v>0.60120899999999999</v>
      </c>
      <c r="W2407">
        <f t="shared" si="151"/>
        <v>0.57042314999999999</v>
      </c>
    </row>
    <row r="2408" spans="1:23" x14ac:dyDescent="0.25">
      <c r="A2408" t="s">
        <v>8366</v>
      </c>
      <c r="B2408" s="1">
        <v>43188</v>
      </c>
      <c r="C2408" t="s">
        <v>8367</v>
      </c>
      <c r="D2408" t="s">
        <v>1888</v>
      </c>
      <c r="E2408" t="s">
        <v>8368</v>
      </c>
      <c r="F2408" s="1">
        <v>43173</v>
      </c>
      <c r="G2408">
        <v>1</v>
      </c>
      <c r="H2408">
        <v>783414</v>
      </c>
      <c r="I2408">
        <v>17433</v>
      </c>
      <c r="J2408">
        <v>5353</v>
      </c>
      <c r="K2408">
        <v>2690</v>
      </c>
      <c r="L2408" t="b">
        <v>0</v>
      </c>
      <c r="M2408" t="b">
        <v>0</v>
      </c>
      <c r="N2408" t="b">
        <v>0</v>
      </c>
      <c r="O2408">
        <v>15</v>
      </c>
      <c r="P2408">
        <v>14</v>
      </c>
      <c r="Q2408" s="2">
        <v>0.02</v>
      </c>
      <c r="R2408" s="2">
        <v>-0.01</v>
      </c>
      <c r="S2408" s="2">
        <v>0</v>
      </c>
      <c r="T2408">
        <f t="shared" si="148"/>
        <v>0.4</v>
      </c>
      <c r="U2408">
        <f t="shared" si="149"/>
        <v>11.000000000000002</v>
      </c>
      <c r="V2408">
        <f t="shared" si="150"/>
        <v>0.44170699999999996</v>
      </c>
      <c r="W2408">
        <f t="shared" si="151"/>
        <v>3.0645974500000004</v>
      </c>
    </row>
    <row r="2409" spans="1:23" x14ac:dyDescent="0.25">
      <c r="A2409" t="s">
        <v>8369</v>
      </c>
      <c r="B2409" s="1">
        <v>43125</v>
      </c>
      <c r="C2409" t="s">
        <v>8370</v>
      </c>
      <c r="D2409" t="s">
        <v>6423</v>
      </c>
      <c r="E2409" t="s">
        <v>8371</v>
      </c>
      <c r="F2409" s="1">
        <v>43120</v>
      </c>
      <c r="G2409">
        <v>1</v>
      </c>
      <c r="H2409">
        <v>207308</v>
      </c>
      <c r="I2409">
        <v>17429</v>
      </c>
      <c r="J2409">
        <v>630</v>
      </c>
      <c r="K2409">
        <v>3218</v>
      </c>
      <c r="L2409" t="b">
        <v>0</v>
      </c>
      <c r="M2409" t="b">
        <v>0</v>
      </c>
      <c r="N2409" t="b">
        <v>0</v>
      </c>
      <c r="O2409">
        <v>5</v>
      </c>
      <c r="P2409">
        <v>5</v>
      </c>
      <c r="Q2409" s="2">
        <v>0.08</v>
      </c>
      <c r="R2409" s="2">
        <v>0</v>
      </c>
      <c r="S2409" s="2">
        <v>0.02</v>
      </c>
      <c r="T2409">
        <f t="shared" si="148"/>
        <v>0.4</v>
      </c>
      <c r="U2409">
        <f t="shared" si="149"/>
        <v>4</v>
      </c>
      <c r="V2409">
        <f t="shared" si="150"/>
        <v>1.403654</v>
      </c>
      <c r="W2409">
        <f t="shared" si="151"/>
        <v>1.6512789000000001</v>
      </c>
    </row>
    <row r="2410" spans="1:23" x14ac:dyDescent="0.25">
      <c r="A2410" t="s">
        <v>8372</v>
      </c>
      <c r="B2410" s="1">
        <v>43062</v>
      </c>
      <c r="C2410" t="s">
        <v>8373</v>
      </c>
      <c r="D2410" t="s">
        <v>1086</v>
      </c>
      <c r="E2410" t="s">
        <v>8374</v>
      </c>
      <c r="F2410" s="1">
        <v>43056</v>
      </c>
      <c r="G2410">
        <v>1</v>
      </c>
      <c r="H2410">
        <v>97795</v>
      </c>
      <c r="I2410">
        <v>1271</v>
      </c>
      <c r="J2410">
        <v>128</v>
      </c>
      <c r="K2410">
        <v>146</v>
      </c>
      <c r="L2410" t="b">
        <v>0</v>
      </c>
      <c r="M2410" t="b">
        <v>0</v>
      </c>
      <c r="N2410" t="b">
        <v>0</v>
      </c>
      <c r="O2410">
        <v>6</v>
      </c>
      <c r="P2410">
        <v>6</v>
      </c>
      <c r="Q2410" s="2">
        <v>0.01</v>
      </c>
      <c r="R2410" s="2">
        <v>0</v>
      </c>
      <c r="S2410" s="2">
        <v>0</v>
      </c>
      <c r="T2410">
        <f t="shared" si="148"/>
        <v>0.4</v>
      </c>
      <c r="U2410">
        <f t="shared" si="149"/>
        <v>4.8000000000000007</v>
      </c>
      <c r="V2410">
        <f t="shared" si="150"/>
        <v>0.14889750000000002</v>
      </c>
      <c r="W2410">
        <f t="shared" si="151"/>
        <v>1.4121141250000002</v>
      </c>
    </row>
    <row r="2411" spans="1:23" x14ac:dyDescent="0.25">
      <c r="A2411" t="s">
        <v>8375</v>
      </c>
      <c r="B2411" s="1">
        <v>43085</v>
      </c>
      <c r="C2411" t="s">
        <v>8376</v>
      </c>
      <c r="D2411" t="s">
        <v>601</v>
      </c>
      <c r="E2411" t="s">
        <v>8377</v>
      </c>
      <c r="F2411" s="1">
        <v>43084</v>
      </c>
      <c r="G2411">
        <v>1</v>
      </c>
      <c r="H2411">
        <v>279522</v>
      </c>
      <c r="I2411">
        <v>4662</v>
      </c>
      <c r="J2411">
        <v>101</v>
      </c>
      <c r="K2411">
        <v>156</v>
      </c>
      <c r="L2411" t="b">
        <v>0</v>
      </c>
      <c r="M2411" t="b">
        <v>0</v>
      </c>
      <c r="N2411" t="b">
        <v>0</v>
      </c>
      <c r="O2411">
        <v>1</v>
      </c>
      <c r="P2411">
        <v>1</v>
      </c>
      <c r="Q2411" s="2">
        <v>0.02</v>
      </c>
      <c r="R2411" s="2">
        <v>0</v>
      </c>
      <c r="S2411" s="2">
        <v>0</v>
      </c>
      <c r="T2411">
        <f t="shared" si="148"/>
        <v>0.4</v>
      </c>
      <c r="U2411">
        <f t="shared" si="149"/>
        <v>0.8</v>
      </c>
      <c r="V2411">
        <f t="shared" si="150"/>
        <v>0.33976099999999998</v>
      </c>
      <c r="W2411">
        <f t="shared" si="151"/>
        <v>0.47891635000000005</v>
      </c>
    </row>
    <row r="2412" spans="1:23" x14ac:dyDescent="0.25">
      <c r="A2412" t="s">
        <v>8378</v>
      </c>
      <c r="B2412" s="1">
        <v>43209</v>
      </c>
      <c r="C2412" t="s">
        <v>8379</v>
      </c>
      <c r="D2412" t="s">
        <v>1158</v>
      </c>
      <c r="E2412" t="s">
        <v>8380</v>
      </c>
      <c r="F2412" s="1">
        <v>43206</v>
      </c>
      <c r="G2412">
        <v>1</v>
      </c>
      <c r="H2412">
        <v>745254</v>
      </c>
      <c r="I2412">
        <v>12354</v>
      </c>
      <c r="J2412">
        <v>1484</v>
      </c>
      <c r="K2412">
        <v>2127</v>
      </c>
      <c r="L2412" t="b">
        <v>0</v>
      </c>
      <c r="M2412" t="b">
        <v>0</v>
      </c>
      <c r="N2412" t="b">
        <v>0</v>
      </c>
      <c r="O2412">
        <v>3</v>
      </c>
      <c r="P2412">
        <v>3</v>
      </c>
      <c r="Q2412" s="2">
        <v>0.02</v>
      </c>
      <c r="R2412" s="2">
        <v>0</v>
      </c>
      <c r="S2412" s="2">
        <v>0</v>
      </c>
      <c r="T2412">
        <f t="shared" si="148"/>
        <v>0.4</v>
      </c>
      <c r="U2412">
        <f t="shared" si="149"/>
        <v>2.4000000000000004</v>
      </c>
      <c r="V2412">
        <f t="shared" si="150"/>
        <v>0.572627</v>
      </c>
      <c r="W2412">
        <f t="shared" si="151"/>
        <v>0.96041945000000006</v>
      </c>
    </row>
    <row r="2413" spans="1:23" x14ac:dyDescent="0.25">
      <c r="A2413" t="s">
        <v>8381</v>
      </c>
      <c r="B2413" s="1">
        <v>43085</v>
      </c>
      <c r="C2413" t="s">
        <v>8382</v>
      </c>
      <c r="D2413" t="s">
        <v>8383</v>
      </c>
      <c r="E2413" t="s">
        <v>8384</v>
      </c>
      <c r="F2413" s="1">
        <v>43081</v>
      </c>
      <c r="G2413">
        <v>1</v>
      </c>
      <c r="H2413">
        <v>8790</v>
      </c>
      <c r="I2413">
        <v>837</v>
      </c>
      <c r="J2413">
        <v>7</v>
      </c>
      <c r="K2413">
        <v>60</v>
      </c>
      <c r="L2413" t="b">
        <v>0</v>
      </c>
      <c r="M2413" t="b">
        <v>0</v>
      </c>
      <c r="N2413" t="b">
        <v>0</v>
      </c>
      <c r="O2413">
        <v>4</v>
      </c>
      <c r="P2413">
        <v>4</v>
      </c>
      <c r="Q2413" s="2">
        <v>0.1</v>
      </c>
      <c r="R2413" s="2">
        <v>0</v>
      </c>
      <c r="S2413" s="2">
        <v>0.01</v>
      </c>
      <c r="T2413">
        <f t="shared" si="148"/>
        <v>0.4</v>
      </c>
      <c r="U2413">
        <f t="shared" si="149"/>
        <v>3.2</v>
      </c>
      <c r="V2413">
        <f t="shared" si="150"/>
        <v>1.2543950000000001</v>
      </c>
      <c r="W2413">
        <f t="shared" si="151"/>
        <v>1.39903825</v>
      </c>
    </row>
    <row r="2414" spans="1:23" x14ac:dyDescent="0.25">
      <c r="A2414" t="s">
        <v>8385</v>
      </c>
      <c r="B2414" s="1">
        <v>43092</v>
      </c>
      <c r="C2414" t="s">
        <v>8386</v>
      </c>
      <c r="D2414" t="s">
        <v>93</v>
      </c>
      <c r="E2414" t="s">
        <v>8387</v>
      </c>
      <c r="F2414" s="1">
        <v>43085</v>
      </c>
      <c r="G2414">
        <v>1</v>
      </c>
      <c r="H2414">
        <v>5712641</v>
      </c>
      <c r="I2414">
        <v>41838</v>
      </c>
      <c r="J2414">
        <v>5365</v>
      </c>
      <c r="K2414">
        <v>3286</v>
      </c>
      <c r="L2414" t="b">
        <v>0</v>
      </c>
      <c r="M2414" t="b">
        <v>0</v>
      </c>
      <c r="N2414" t="b">
        <v>0</v>
      </c>
      <c r="O2414">
        <v>7</v>
      </c>
      <c r="P2414">
        <v>6</v>
      </c>
      <c r="Q2414" s="2">
        <v>0.01</v>
      </c>
      <c r="R2414" s="2">
        <v>0</v>
      </c>
      <c r="S2414" s="2">
        <v>0</v>
      </c>
      <c r="T2414">
        <f t="shared" si="148"/>
        <v>0.4</v>
      </c>
      <c r="U2414">
        <f t="shared" si="149"/>
        <v>4.6000000000000005</v>
      </c>
      <c r="V2414">
        <f t="shared" si="150"/>
        <v>2.9563204999999999</v>
      </c>
      <c r="W2414">
        <f t="shared" si="151"/>
        <v>2.3447121749999997</v>
      </c>
    </row>
    <row r="2415" spans="1:23" x14ac:dyDescent="0.25">
      <c r="A2415" t="s">
        <v>8388</v>
      </c>
      <c r="B2415" s="1">
        <v>43215</v>
      </c>
      <c r="C2415" t="s">
        <v>8389</v>
      </c>
      <c r="D2415" t="s">
        <v>289</v>
      </c>
      <c r="E2415" t="s">
        <v>8390</v>
      </c>
      <c r="F2415" s="1">
        <v>43196</v>
      </c>
      <c r="G2415">
        <v>1</v>
      </c>
      <c r="H2415">
        <v>2593188</v>
      </c>
      <c r="I2415">
        <v>28193</v>
      </c>
      <c r="J2415">
        <v>788</v>
      </c>
      <c r="K2415">
        <v>869</v>
      </c>
      <c r="L2415" t="b">
        <v>0</v>
      </c>
      <c r="M2415" t="b">
        <v>0</v>
      </c>
      <c r="N2415" t="b">
        <v>0</v>
      </c>
      <c r="O2415">
        <v>19</v>
      </c>
      <c r="P2415">
        <v>12</v>
      </c>
      <c r="Q2415" s="2">
        <v>0.01</v>
      </c>
      <c r="R2415" s="2">
        <v>0</v>
      </c>
      <c r="S2415" s="2">
        <v>0</v>
      </c>
      <c r="T2415">
        <f t="shared" si="148"/>
        <v>0.4</v>
      </c>
      <c r="U2415">
        <f t="shared" si="149"/>
        <v>8.2000000000000011</v>
      </c>
      <c r="V2415">
        <f t="shared" si="150"/>
        <v>1.3965940000000001</v>
      </c>
      <c r="W2415">
        <f t="shared" si="151"/>
        <v>2.6988079000000003</v>
      </c>
    </row>
    <row r="2416" spans="1:23" x14ac:dyDescent="0.25">
      <c r="A2416" t="s">
        <v>8391</v>
      </c>
      <c r="B2416" s="1">
        <v>43145</v>
      </c>
      <c r="C2416" t="s">
        <v>8392</v>
      </c>
      <c r="D2416" t="s">
        <v>730</v>
      </c>
      <c r="E2416" t="s">
        <v>8393</v>
      </c>
      <c r="F2416" s="1">
        <v>43143</v>
      </c>
      <c r="G2416">
        <v>1</v>
      </c>
      <c r="H2416">
        <v>254142</v>
      </c>
      <c r="I2416">
        <v>733</v>
      </c>
      <c r="J2416">
        <v>1198</v>
      </c>
      <c r="K2416">
        <v>198</v>
      </c>
      <c r="L2416" t="b">
        <v>0</v>
      </c>
      <c r="M2416" t="b">
        <v>0</v>
      </c>
      <c r="N2416" t="b">
        <v>0</v>
      </c>
      <c r="O2416">
        <v>2</v>
      </c>
      <c r="P2416">
        <v>2</v>
      </c>
      <c r="Q2416" s="2">
        <v>0</v>
      </c>
      <c r="R2416" s="2">
        <v>0</v>
      </c>
      <c r="S2416" s="2">
        <v>0</v>
      </c>
      <c r="T2416">
        <f t="shared" si="148"/>
        <v>0.4</v>
      </c>
      <c r="U2416">
        <f t="shared" si="149"/>
        <v>1.6</v>
      </c>
      <c r="V2416">
        <f t="shared" si="150"/>
        <v>0.12707099999999999</v>
      </c>
      <c r="W2416">
        <f t="shared" si="151"/>
        <v>0.60447485000000001</v>
      </c>
    </row>
    <row r="2417" spans="1:23" x14ac:dyDescent="0.25">
      <c r="A2417" t="s">
        <v>8394</v>
      </c>
      <c r="B2417" s="1">
        <v>43087</v>
      </c>
      <c r="C2417" t="s">
        <v>8395</v>
      </c>
      <c r="D2417" t="s">
        <v>1471</v>
      </c>
      <c r="E2417" t="s">
        <v>4537</v>
      </c>
      <c r="F2417" s="1">
        <v>43082</v>
      </c>
      <c r="G2417">
        <v>1</v>
      </c>
      <c r="H2417">
        <v>114266</v>
      </c>
      <c r="I2417">
        <v>5555</v>
      </c>
      <c r="J2417">
        <v>159</v>
      </c>
      <c r="K2417">
        <v>621</v>
      </c>
      <c r="L2417" t="b">
        <v>0</v>
      </c>
      <c r="M2417" t="b">
        <v>0</v>
      </c>
      <c r="N2417" t="b">
        <v>0</v>
      </c>
      <c r="O2417">
        <v>5</v>
      </c>
      <c r="P2417">
        <v>5</v>
      </c>
      <c r="Q2417" s="2">
        <v>0.05</v>
      </c>
      <c r="R2417" s="2">
        <v>0</v>
      </c>
      <c r="S2417" s="2">
        <v>0.01</v>
      </c>
      <c r="T2417">
        <f t="shared" si="148"/>
        <v>0.4</v>
      </c>
      <c r="U2417">
        <f t="shared" si="149"/>
        <v>4</v>
      </c>
      <c r="V2417">
        <f t="shared" si="150"/>
        <v>0.8071330000000001</v>
      </c>
      <c r="W2417">
        <f t="shared" si="151"/>
        <v>1.4424965500000002</v>
      </c>
    </row>
    <row r="2418" spans="1:23" x14ac:dyDescent="0.25">
      <c r="A2418" t="s">
        <v>8396</v>
      </c>
      <c r="B2418" s="1">
        <v>43148</v>
      </c>
      <c r="C2418" t="s">
        <v>8397</v>
      </c>
      <c r="D2418" t="s">
        <v>470</v>
      </c>
      <c r="E2418" t="s">
        <v>8398</v>
      </c>
      <c r="F2418" s="1">
        <v>43139</v>
      </c>
      <c r="G2418">
        <v>1</v>
      </c>
      <c r="H2418">
        <v>1752139</v>
      </c>
      <c r="I2418">
        <v>73546</v>
      </c>
      <c r="J2418">
        <v>573</v>
      </c>
      <c r="K2418">
        <v>5965</v>
      </c>
      <c r="L2418" t="b">
        <v>0</v>
      </c>
      <c r="M2418" t="b">
        <v>0</v>
      </c>
      <c r="N2418" t="b">
        <v>0</v>
      </c>
      <c r="O2418">
        <v>9</v>
      </c>
      <c r="P2418">
        <v>9</v>
      </c>
      <c r="Q2418" s="2">
        <v>0.04</v>
      </c>
      <c r="R2418" s="2">
        <v>0</v>
      </c>
      <c r="S2418" s="2">
        <v>0</v>
      </c>
      <c r="T2418">
        <f t="shared" si="148"/>
        <v>0.4</v>
      </c>
      <c r="U2418">
        <f t="shared" si="149"/>
        <v>7.2</v>
      </c>
      <c r="V2418">
        <f t="shared" si="150"/>
        <v>1.2760695</v>
      </c>
      <c r="W2418">
        <f t="shared" si="151"/>
        <v>2.4066243250000001</v>
      </c>
    </row>
    <row r="2419" spans="1:23" x14ac:dyDescent="0.25">
      <c r="A2419" t="s">
        <v>8399</v>
      </c>
      <c r="B2419" s="1">
        <v>43055</v>
      </c>
      <c r="C2419" t="s">
        <v>8400</v>
      </c>
      <c r="D2419" t="s">
        <v>601</v>
      </c>
      <c r="E2419" t="s">
        <v>8401</v>
      </c>
      <c r="F2419" s="1">
        <v>43053</v>
      </c>
      <c r="G2419">
        <v>1</v>
      </c>
      <c r="H2419">
        <v>2223948</v>
      </c>
      <c r="I2419">
        <v>76806</v>
      </c>
      <c r="J2419">
        <v>1169</v>
      </c>
      <c r="K2419">
        <v>4176</v>
      </c>
      <c r="L2419" t="b">
        <v>0</v>
      </c>
      <c r="M2419" t="b">
        <v>0</v>
      </c>
      <c r="N2419" t="b">
        <v>0</v>
      </c>
      <c r="O2419">
        <v>2</v>
      </c>
      <c r="P2419">
        <v>2</v>
      </c>
      <c r="Q2419" s="2">
        <v>0.03</v>
      </c>
      <c r="R2419" s="2">
        <v>0</v>
      </c>
      <c r="S2419" s="2">
        <v>0</v>
      </c>
      <c r="T2419">
        <f t="shared" si="148"/>
        <v>0.4</v>
      </c>
      <c r="U2419">
        <f t="shared" si="149"/>
        <v>1.6</v>
      </c>
      <c r="V2419">
        <f t="shared" si="150"/>
        <v>1.4119740000000001</v>
      </c>
      <c r="W2419">
        <f t="shared" si="151"/>
        <v>1.0541909</v>
      </c>
    </row>
    <row r="2420" spans="1:23" x14ac:dyDescent="0.25">
      <c r="A2420" t="s">
        <v>8402</v>
      </c>
      <c r="B2420" s="1">
        <v>43059</v>
      </c>
      <c r="C2420" t="s">
        <v>8403</v>
      </c>
      <c r="D2420" t="s">
        <v>4636</v>
      </c>
      <c r="E2420" t="s">
        <v>8404</v>
      </c>
      <c r="F2420" s="1">
        <v>43056</v>
      </c>
      <c r="G2420">
        <v>1</v>
      </c>
      <c r="H2420">
        <v>199206</v>
      </c>
      <c r="I2420">
        <v>9193</v>
      </c>
      <c r="J2420">
        <v>335</v>
      </c>
      <c r="K2420">
        <v>728</v>
      </c>
      <c r="L2420" t="b">
        <v>0</v>
      </c>
      <c r="M2420" t="b">
        <v>0</v>
      </c>
      <c r="N2420" t="b">
        <v>0</v>
      </c>
      <c r="O2420">
        <v>3</v>
      </c>
      <c r="P2420">
        <v>3</v>
      </c>
      <c r="Q2420" s="2">
        <v>0.05</v>
      </c>
      <c r="R2420" s="2">
        <v>0</v>
      </c>
      <c r="S2420" s="2">
        <v>0</v>
      </c>
      <c r="T2420">
        <f t="shared" si="148"/>
        <v>0.4</v>
      </c>
      <c r="U2420">
        <f t="shared" si="149"/>
        <v>2.4000000000000004</v>
      </c>
      <c r="V2420">
        <f t="shared" si="150"/>
        <v>0.59960300000000011</v>
      </c>
      <c r="W2420">
        <f t="shared" si="151"/>
        <v>0.96986105000000011</v>
      </c>
    </row>
    <row r="2421" spans="1:23" x14ac:dyDescent="0.25">
      <c r="A2421" t="s">
        <v>8405</v>
      </c>
      <c r="B2421" s="1">
        <v>43126</v>
      </c>
      <c r="C2421" t="s">
        <v>8406</v>
      </c>
      <c r="D2421" t="s">
        <v>8407</v>
      </c>
      <c r="E2421" t="s">
        <v>8408</v>
      </c>
      <c r="F2421" s="1">
        <v>43118</v>
      </c>
      <c r="G2421">
        <v>1</v>
      </c>
      <c r="H2421">
        <v>5179255</v>
      </c>
      <c r="I2421">
        <v>28582</v>
      </c>
      <c r="J2421">
        <v>1196</v>
      </c>
      <c r="K2421">
        <v>2559</v>
      </c>
      <c r="L2421" t="b">
        <v>0</v>
      </c>
      <c r="M2421" t="b">
        <v>0</v>
      </c>
      <c r="N2421" t="b">
        <v>0</v>
      </c>
      <c r="O2421">
        <v>8</v>
      </c>
      <c r="P2421">
        <v>5</v>
      </c>
      <c r="Q2421" s="2">
        <v>0.01</v>
      </c>
      <c r="R2421" s="2">
        <v>0</v>
      </c>
      <c r="S2421" s="2">
        <v>0</v>
      </c>
      <c r="T2421">
        <f t="shared" si="148"/>
        <v>0.4</v>
      </c>
      <c r="U2421">
        <f t="shared" si="149"/>
        <v>3.4</v>
      </c>
      <c r="V2421">
        <f t="shared" si="150"/>
        <v>2.6896274999999998</v>
      </c>
      <c r="W2421">
        <f t="shared" si="151"/>
        <v>1.9513696249999999</v>
      </c>
    </row>
    <row r="2422" spans="1:23" x14ac:dyDescent="0.25">
      <c r="A2422" t="s">
        <v>8409</v>
      </c>
      <c r="B2422" s="1">
        <v>43117</v>
      </c>
      <c r="C2422" t="s">
        <v>8410</v>
      </c>
      <c r="D2422" t="s">
        <v>655</v>
      </c>
      <c r="E2422" t="s">
        <v>8411</v>
      </c>
      <c r="F2422" s="1">
        <v>43113</v>
      </c>
      <c r="G2422">
        <v>1</v>
      </c>
      <c r="H2422">
        <v>1080992</v>
      </c>
      <c r="I2422">
        <v>33368</v>
      </c>
      <c r="J2422">
        <v>522</v>
      </c>
      <c r="K2422">
        <v>3616</v>
      </c>
      <c r="L2422" t="b">
        <v>0</v>
      </c>
      <c r="M2422" t="b">
        <v>0</v>
      </c>
      <c r="N2422" t="b">
        <v>0</v>
      </c>
      <c r="O2422">
        <v>4</v>
      </c>
      <c r="P2422">
        <v>4</v>
      </c>
      <c r="Q2422" s="2">
        <v>0.03</v>
      </c>
      <c r="R2422" s="2">
        <v>0</v>
      </c>
      <c r="S2422" s="2">
        <v>0</v>
      </c>
      <c r="T2422">
        <f t="shared" si="148"/>
        <v>0.4</v>
      </c>
      <c r="U2422">
        <f t="shared" si="149"/>
        <v>3.2</v>
      </c>
      <c r="V2422">
        <f t="shared" si="150"/>
        <v>0.84049599999999991</v>
      </c>
      <c r="W2422">
        <f t="shared" si="151"/>
        <v>1.2541736000000001</v>
      </c>
    </row>
    <row r="2423" spans="1:23" x14ac:dyDescent="0.25">
      <c r="A2423" t="s">
        <v>8412</v>
      </c>
      <c r="B2423" s="1">
        <v>43081</v>
      </c>
      <c r="C2423" t="s">
        <v>8413</v>
      </c>
      <c r="D2423" t="s">
        <v>4148</v>
      </c>
      <c r="E2423" t="s">
        <v>8414</v>
      </c>
      <c r="F2423" s="1">
        <v>43075</v>
      </c>
      <c r="G2423">
        <v>1</v>
      </c>
      <c r="H2423">
        <v>190199</v>
      </c>
      <c r="I2423">
        <v>6500</v>
      </c>
      <c r="J2423">
        <v>401</v>
      </c>
      <c r="K2423">
        <v>541</v>
      </c>
      <c r="L2423" t="b">
        <v>0</v>
      </c>
      <c r="M2423" t="b">
        <v>0</v>
      </c>
      <c r="N2423" t="b">
        <v>0</v>
      </c>
      <c r="O2423">
        <v>6</v>
      </c>
      <c r="P2423">
        <v>2</v>
      </c>
      <c r="Q2423" s="2">
        <v>0.03</v>
      </c>
      <c r="R2423" s="2">
        <v>0</v>
      </c>
      <c r="S2423" s="2">
        <v>0</v>
      </c>
      <c r="T2423">
        <f t="shared" si="148"/>
        <v>0.4</v>
      </c>
      <c r="U2423">
        <f t="shared" si="149"/>
        <v>0.8</v>
      </c>
      <c r="V2423">
        <f t="shared" si="150"/>
        <v>0.39509949999999999</v>
      </c>
      <c r="W2423">
        <f t="shared" si="151"/>
        <v>0.49828482500000004</v>
      </c>
    </row>
    <row r="2424" spans="1:23" x14ac:dyDescent="0.25">
      <c r="A2424" t="s">
        <v>8415</v>
      </c>
      <c r="B2424" s="1">
        <v>43250</v>
      </c>
      <c r="C2424" t="s">
        <v>8416</v>
      </c>
      <c r="D2424" t="s">
        <v>1114</v>
      </c>
      <c r="E2424" t="s">
        <v>8417</v>
      </c>
      <c r="F2424" s="1">
        <v>43247</v>
      </c>
      <c r="G2424">
        <v>1</v>
      </c>
      <c r="H2424">
        <v>406220</v>
      </c>
      <c r="I2424">
        <v>2285</v>
      </c>
      <c r="J2424">
        <v>436</v>
      </c>
      <c r="K2424">
        <v>1820</v>
      </c>
      <c r="L2424" t="b">
        <v>0</v>
      </c>
      <c r="M2424" t="b">
        <v>0</v>
      </c>
      <c r="N2424" t="b">
        <v>0</v>
      </c>
      <c r="O2424">
        <v>3</v>
      </c>
      <c r="P2424">
        <v>2</v>
      </c>
      <c r="Q2424" s="2">
        <v>0.01</v>
      </c>
      <c r="R2424" s="2">
        <v>0</v>
      </c>
      <c r="S2424" s="2">
        <v>0</v>
      </c>
      <c r="T2424">
        <f t="shared" si="148"/>
        <v>0.4</v>
      </c>
      <c r="U2424">
        <f t="shared" si="149"/>
        <v>1.4000000000000001</v>
      </c>
      <c r="V2424">
        <f t="shared" si="150"/>
        <v>0.30310999999999999</v>
      </c>
      <c r="W2424">
        <f t="shared" si="151"/>
        <v>0.61608850000000004</v>
      </c>
    </row>
    <row r="2425" spans="1:23" x14ac:dyDescent="0.25">
      <c r="A2425" t="s">
        <v>8418</v>
      </c>
      <c r="B2425" s="1">
        <v>43057</v>
      </c>
      <c r="C2425" t="s">
        <v>8419</v>
      </c>
      <c r="D2425" t="s">
        <v>2433</v>
      </c>
      <c r="E2425" t="s">
        <v>8420</v>
      </c>
      <c r="F2425" s="1">
        <v>43053</v>
      </c>
      <c r="G2425">
        <v>1</v>
      </c>
      <c r="H2425">
        <v>261429</v>
      </c>
      <c r="I2425">
        <v>4470</v>
      </c>
      <c r="J2425">
        <v>62</v>
      </c>
      <c r="K2425">
        <v>454</v>
      </c>
      <c r="L2425" t="b">
        <v>0</v>
      </c>
      <c r="M2425" t="b">
        <v>0</v>
      </c>
      <c r="N2425" t="b">
        <v>0</v>
      </c>
      <c r="O2425">
        <v>4</v>
      </c>
      <c r="P2425">
        <v>3</v>
      </c>
      <c r="Q2425" s="2">
        <v>0.02</v>
      </c>
      <c r="R2425" s="2">
        <v>0</v>
      </c>
      <c r="S2425" s="2">
        <v>0</v>
      </c>
      <c r="T2425">
        <f t="shared" si="148"/>
        <v>0.4</v>
      </c>
      <c r="U2425">
        <f t="shared" si="149"/>
        <v>2.2000000000000002</v>
      </c>
      <c r="V2425">
        <f t="shared" si="150"/>
        <v>0.33071450000000002</v>
      </c>
      <c r="W2425">
        <f t="shared" si="151"/>
        <v>0.82575007500000008</v>
      </c>
    </row>
    <row r="2426" spans="1:23" x14ac:dyDescent="0.25">
      <c r="A2426" t="s">
        <v>8421</v>
      </c>
      <c r="B2426" s="1">
        <v>43078</v>
      </c>
      <c r="C2426" t="s">
        <v>8422</v>
      </c>
      <c r="D2426" t="s">
        <v>3445</v>
      </c>
      <c r="E2426" t="s">
        <v>8423</v>
      </c>
      <c r="F2426" s="1">
        <v>43071</v>
      </c>
      <c r="G2426">
        <v>1</v>
      </c>
      <c r="H2426">
        <v>685944</v>
      </c>
      <c r="I2426">
        <v>21871</v>
      </c>
      <c r="J2426">
        <v>632</v>
      </c>
      <c r="K2426">
        <v>2825</v>
      </c>
      <c r="L2426" t="b">
        <v>0</v>
      </c>
      <c r="M2426" t="b">
        <v>0</v>
      </c>
      <c r="N2426" t="b">
        <v>0</v>
      </c>
      <c r="O2426">
        <v>7</v>
      </c>
      <c r="P2426">
        <v>6</v>
      </c>
      <c r="Q2426" s="2">
        <v>0.03</v>
      </c>
      <c r="R2426" s="2">
        <v>0</v>
      </c>
      <c r="S2426" s="2">
        <v>0</v>
      </c>
      <c r="T2426">
        <f t="shared" si="148"/>
        <v>0.4</v>
      </c>
      <c r="U2426">
        <f t="shared" si="149"/>
        <v>4.6000000000000005</v>
      </c>
      <c r="V2426">
        <f t="shared" si="150"/>
        <v>0.64297199999999999</v>
      </c>
      <c r="W2426">
        <f t="shared" si="151"/>
        <v>1.5350402000000001</v>
      </c>
    </row>
    <row r="2427" spans="1:23" x14ac:dyDescent="0.25">
      <c r="A2427" t="s">
        <v>8424</v>
      </c>
      <c r="B2427" s="1">
        <v>43197</v>
      </c>
      <c r="C2427" t="s">
        <v>8425</v>
      </c>
      <c r="D2427" t="s">
        <v>3359</v>
      </c>
      <c r="E2427" t="s">
        <v>8426</v>
      </c>
      <c r="F2427" s="1">
        <v>43184</v>
      </c>
      <c r="G2427">
        <v>1</v>
      </c>
      <c r="H2427">
        <v>566497</v>
      </c>
      <c r="I2427">
        <v>32310</v>
      </c>
      <c r="J2427">
        <v>354</v>
      </c>
      <c r="K2427">
        <v>4048</v>
      </c>
      <c r="L2427" t="b">
        <v>0</v>
      </c>
      <c r="M2427" t="b">
        <v>0</v>
      </c>
      <c r="N2427" t="b">
        <v>0</v>
      </c>
      <c r="O2427">
        <v>13</v>
      </c>
      <c r="P2427">
        <v>13</v>
      </c>
      <c r="Q2427" s="2">
        <v>0.06</v>
      </c>
      <c r="R2427" s="2">
        <v>0</v>
      </c>
      <c r="S2427" s="2">
        <v>0.01</v>
      </c>
      <c r="T2427">
        <f t="shared" si="148"/>
        <v>0.4</v>
      </c>
      <c r="U2427">
        <f t="shared" si="149"/>
        <v>10.4</v>
      </c>
      <c r="V2427">
        <f t="shared" si="150"/>
        <v>1.1332485000000001</v>
      </c>
      <c r="W2427">
        <f t="shared" si="151"/>
        <v>3.1566369750000001</v>
      </c>
    </row>
    <row r="2428" spans="1:23" x14ac:dyDescent="0.25">
      <c r="A2428" t="s">
        <v>8427</v>
      </c>
      <c r="B2428" s="1">
        <v>43146</v>
      </c>
      <c r="C2428" t="s">
        <v>8428</v>
      </c>
      <c r="D2428" t="s">
        <v>456</v>
      </c>
      <c r="E2428" t="s">
        <v>8429</v>
      </c>
      <c r="F2428" s="1">
        <v>43137</v>
      </c>
      <c r="G2428">
        <v>1</v>
      </c>
      <c r="H2428">
        <v>1314784</v>
      </c>
      <c r="I2428">
        <v>17291</v>
      </c>
      <c r="J2428">
        <v>3954</v>
      </c>
      <c r="K2428">
        <v>1704</v>
      </c>
      <c r="L2428" t="b">
        <v>0</v>
      </c>
      <c r="M2428" t="b">
        <v>0</v>
      </c>
      <c r="N2428" t="b">
        <v>0</v>
      </c>
      <c r="O2428">
        <v>9</v>
      </c>
      <c r="P2428">
        <v>9</v>
      </c>
      <c r="Q2428" s="2">
        <v>0.01</v>
      </c>
      <c r="R2428" s="2">
        <v>0</v>
      </c>
      <c r="S2428" s="2">
        <v>0</v>
      </c>
      <c r="T2428">
        <f t="shared" si="148"/>
        <v>0.4</v>
      </c>
      <c r="U2428">
        <f t="shared" si="149"/>
        <v>7.2</v>
      </c>
      <c r="V2428">
        <f t="shared" si="150"/>
        <v>0.75739199999999995</v>
      </c>
      <c r="W2428">
        <f t="shared" si="151"/>
        <v>2.2250871999999999</v>
      </c>
    </row>
    <row r="2429" spans="1:23" x14ac:dyDescent="0.25">
      <c r="A2429" t="s">
        <v>8430</v>
      </c>
      <c r="B2429" s="1">
        <v>43165</v>
      </c>
      <c r="C2429" t="s">
        <v>8431</v>
      </c>
      <c r="D2429" t="s">
        <v>8432</v>
      </c>
      <c r="E2429" t="s">
        <v>8433</v>
      </c>
      <c r="F2429" s="1">
        <v>43156</v>
      </c>
      <c r="G2429">
        <v>1</v>
      </c>
      <c r="H2429">
        <v>186453</v>
      </c>
      <c r="I2429">
        <v>7332</v>
      </c>
      <c r="J2429">
        <v>279</v>
      </c>
      <c r="K2429">
        <v>2334</v>
      </c>
      <c r="L2429" t="b">
        <v>0</v>
      </c>
      <c r="M2429" t="b">
        <v>0</v>
      </c>
      <c r="N2429" t="b">
        <v>0</v>
      </c>
      <c r="O2429">
        <v>9</v>
      </c>
      <c r="P2429">
        <v>7</v>
      </c>
      <c r="Q2429" s="2">
        <v>0.04</v>
      </c>
      <c r="R2429" s="2">
        <v>0</v>
      </c>
      <c r="S2429" s="2">
        <v>0.01</v>
      </c>
      <c r="T2429">
        <f t="shared" si="148"/>
        <v>0.4</v>
      </c>
      <c r="U2429">
        <f t="shared" si="149"/>
        <v>5.2</v>
      </c>
      <c r="V2429">
        <f t="shared" si="150"/>
        <v>0.74322650000000001</v>
      </c>
      <c r="W2429">
        <f t="shared" si="151"/>
        <v>1.7201292749999999</v>
      </c>
    </row>
    <row r="2430" spans="1:23" x14ac:dyDescent="0.25">
      <c r="A2430" t="s">
        <v>8434</v>
      </c>
      <c r="B2430" s="1">
        <v>43119</v>
      </c>
      <c r="C2430" t="s">
        <v>8435</v>
      </c>
      <c r="D2430" t="s">
        <v>8436</v>
      </c>
      <c r="E2430" t="s">
        <v>8437</v>
      </c>
      <c r="F2430" s="1">
        <v>43113</v>
      </c>
      <c r="G2430">
        <v>1</v>
      </c>
      <c r="H2430">
        <v>430191</v>
      </c>
      <c r="I2430">
        <v>18712</v>
      </c>
      <c r="J2430">
        <v>332</v>
      </c>
      <c r="K2430">
        <v>1344</v>
      </c>
      <c r="L2430" t="b">
        <v>0</v>
      </c>
      <c r="M2430" t="b">
        <v>0</v>
      </c>
      <c r="N2430" t="b">
        <v>0</v>
      </c>
      <c r="O2430">
        <v>6</v>
      </c>
      <c r="P2430">
        <v>5</v>
      </c>
      <c r="Q2430" s="2">
        <v>0.04</v>
      </c>
      <c r="R2430" s="2">
        <v>0</v>
      </c>
      <c r="S2430" s="2">
        <v>0</v>
      </c>
      <c r="T2430">
        <f t="shared" si="148"/>
        <v>0.4</v>
      </c>
      <c r="U2430">
        <f t="shared" si="149"/>
        <v>3.8</v>
      </c>
      <c r="V2430">
        <f t="shared" si="150"/>
        <v>0.61509550000000002</v>
      </c>
      <c r="W2430">
        <f t="shared" si="151"/>
        <v>1.3252834249999998</v>
      </c>
    </row>
    <row r="2431" spans="1:23" x14ac:dyDescent="0.25">
      <c r="A2431" t="s">
        <v>8438</v>
      </c>
      <c r="B2431" s="1">
        <v>43055</v>
      </c>
      <c r="C2431" t="s">
        <v>8439</v>
      </c>
      <c r="D2431" t="s">
        <v>1005</v>
      </c>
      <c r="E2431" t="s">
        <v>8440</v>
      </c>
      <c r="F2431" s="1">
        <v>43050</v>
      </c>
      <c r="G2431">
        <v>1</v>
      </c>
      <c r="H2431">
        <v>525210</v>
      </c>
      <c r="I2431">
        <v>24412</v>
      </c>
      <c r="J2431">
        <v>1259</v>
      </c>
      <c r="K2431">
        <v>1847</v>
      </c>
      <c r="L2431" t="b">
        <v>0</v>
      </c>
      <c r="M2431" t="b">
        <v>0</v>
      </c>
      <c r="N2431" t="b">
        <v>0</v>
      </c>
      <c r="O2431">
        <v>5</v>
      </c>
      <c r="P2431">
        <v>3</v>
      </c>
      <c r="Q2431" s="2">
        <v>0.05</v>
      </c>
      <c r="R2431" s="2">
        <v>0</v>
      </c>
      <c r="S2431" s="2">
        <v>0</v>
      </c>
      <c r="T2431">
        <f t="shared" si="148"/>
        <v>0.4</v>
      </c>
      <c r="U2431">
        <f t="shared" si="149"/>
        <v>2.0000000000000004</v>
      </c>
      <c r="V2431">
        <f t="shared" si="150"/>
        <v>0.76260500000000009</v>
      </c>
      <c r="W2431">
        <f t="shared" si="151"/>
        <v>0.92691175000000015</v>
      </c>
    </row>
    <row r="2432" spans="1:23" x14ac:dyDescent="0.25">
      <c r="A2432" t="s">
        <v>8441</v>
      </c>
      <c r="B2432" s="1">
        <v>43098</v>
      </c>
      <c r="C2432" t="s">
        <v>8442</v>
      </c>
      <c r="D2432" t="s">
        <v>6955</v>
      </c>
      <c r="E2432" t="s">
        <v>8443</v>
      </c>
      <c r="F2432" s="1">
        <v>43089</v>
      </c>
      <c r="G2432">
        <v>1</v>
      </c>
      <c r="H2432">
        <v>83121</v>
      </c>
      <c r="I2432">
        <v>320</v>
      </c>
      <c r="J2432">
        <v>50</v>
      </c>
      <c r="K2432">
        <v>442</v>
      </c>
      <c r="L2432" t="b">
        <v>0</v>
      </c>
      <c r="M2432" t="b">
        <v>0</v>
      </c>
      <c r="N2432" t="b">
        <v>0</v>
      </c>
      <c r="O2432">
        <v>9</v>
      </c>
      <c r="P2432">
        <v>7</v>
      </c>
      <c r="Q2432" s="2">
        <v>0</v>
      </c>
      <c r="R2432" s="2">
        <v>0</v>
      </c>
      <c r="S2432" s="2">
        <v>0.01</v>
      </c>
      <c r="T2432">
        <f t="shared" si="148"/>
        <v>0.4</v>
      </c>
      <c r="U2432">
        <f t="shared" si="149"/>
        <v>5.2</v>
      </c>
      <c r="V2432">
        <f t="shared" si="150"/>
        <v>0.2915605</v>
      </c>
      <c r="W2432">
        <f t="shared" si="151"/>
        <v>1.5620461749999999</v>
      </c>
    </row>
    <row r="2433" spans="1:23" x14ac:dyDescent="0.25">
      <c r="A2433" t="s">
        <v>8444</v>
      </c>
      <c r="B2433" s="1">
        <v>43132</v>
      </c>
      <c r="C2433" t="s">
        <v>8445</v>
      </c>
      <c r="D2433" t="s">
        <v>8446</v>
      </c>
      <c r="E2433" t="s">
        <v>8447</v>
      </c>
      <c r="F2433" s="1">
        <v>43125</v>
      </c>
      <c r="G2433">
        <v>1</v>
      </c>
      <c r="H2433">
        <v>6855630</v>
      </c>
      <c r="I2433">
        <v>1394</v>
      </c>
      <c r="J2433">
        <v>323</v>
      </c>
      <c r="K2433">
        <v>42</v>
      </c>
      <c r="L2433" t="b">
        <v>0</v>
      </c>
      <c r="M2433" t="b">
        <v>0</v>
      </c>
      <c r="N2433" t="b">
        <v>0</v>
      </c>
      <c r="O2433">
        <v>7</v>
      </c>
      <c r="P2433">
        <v>7</v>
      </c>
      <c r="Q2433" s="2">
        <v>0</v>
      </c>
      <c r="R2433" s="2">
        <v>0</v>
      </c>
      <c r="S2433" s="2">
        <v>0</v>
      </c>
      <c r="T2433">
        <f t="shared" si="148"/>
        <v>0.4</v>
      </c>
      <c r="U2433">
        <f t="shared" si="149"/>
        <v>5.6000000000000005</v>
      </c>
      <c r="V2433">
        <f t="shared" si="150"/>
        <v>3.4278149999999998</v>
      </c>
      <c r="W2433">
        <f t="shared" si="151"/>
        <v>2.7597352499999999</v>
      </c>
    </row>
    <row r="2434" spans="1:23" x14ac:dyDescent="0.25">
      <c r="A2434" t="s">
        <v>8448</v>
      </c>
      <c r="B2434" s="1">
        <v>43069</v>
      </c>
      <c r="C2434" t="s">
        <v>8449</v>
      </c>
      <c r="D2434" t="s">
        <v>8450</v>
      </c>
      <c r="E2434" t="s">
        <v>8451</v>
      </c>
      <c r="F2434" s="1">
        <v>43063</v>
      </c>
      <c r="G2434">
        <v>1</v>
      </c>
      <c r="H2434">
        <v>47178</v>
      </c>
      <c r="I2434">
        <v>1541</v>
      </c>
      <c r="J2434">
        <v>27</v>
      </c>
      <c r="K2434">
        <v>148</v>
      </c>
      <c r="L2434" t="b">
        <v>0</v>
      </c>
      <c r="M2434" t="b">
        <v>0</v>
      </c>
      <c r="N2434" t="b">
        <v>0</v>
      </c>
      <c r="O2434">
        <v>6</v>
      </c>
      <c r="P2434">
        <v>3</v>
      </c>
      <c r="Q2434" s="2">
        <v>0.03</v>
      </c>
      <c r="R2434" s="2">
        <v>0</v>
      </c>
      <c r="S2434" s="2">
        <v>0</v>
      </c>
      <c r="T2434">
        <f t="shared" ref="T2434:T2497" si="152">G2434*0.4</f>
        <v>0.4</v>
      </c>
      <c r="U2434">
        <f t="shared" ref="U2434:U2497" si="153">-0.2*(O2434-P2434)+0.8*P2434</f>
        <v>1.8000000000000003</v>
      </c>
      <c r="V2434">
        <f t="shared" ref="V2434:V2497" si="154">0.5*H2434*0.000001+0.1*Q2434*100+100*0.15*R2434+100*0.25*S2434</f>
        <v>0.32358900000000002</v>
      </c>
      <c r="W2434">
        <f t="shared" ref="W2434:W2497" si="155">0.4*T2434+0.25*U2434+0.35*V2434</f>
        <v>0.7232561500000001</v>
      </c>
    </row>
    <row r="2435" spans="1:23" x14ac:dyDescent="0.25">
      <c r="A2435" t="s">
        <v>8452</v>
      </c>
      <c r="B2435" s="1">
        <v>43162</v>
      </c>
      <c r="C2435" t="s">
        <v>8453</v>
      </c>
      <c r="D2435" t="s">
        <v>8454</v>
      </c>
      <c r="E2435" t="s">
        <v>8455</v>
      </c>
      <c r="F2435" s="1">
        <v>43149</v>
      </c>
      <c r="G2435">
        <v>1</v>
      </c>
      <c r="H2435">
        <v>184312</v>
      </c>
      <c r="I2435">
        <v>12436</v>
      </c>
      <c r="J2435">
        <v>170</v>
      </c>
      <c r="K2435">
        <v>1290</v>
      </c>
      <c r="L2435" t="b">
        <v>0</v>
      </c>
      <c r="M2435" t="b">
        <v>0</v>
      </c>
      <c r="N2435" t="b">
        <v>0</v>
      </c>
      <c r="O2435">
        <v>13</v>
      </c>
      <c r="P2435">
        <v>9</v>
      </c>
      <c r="Q2435" s="2">
        <v>7.0000000000000007E-2</v>
      </c>
      <c r="R2435" s="2">
        <v>0</v>
      </c>
      <c r="S2435" s="2">
        <v>0.01</v>
      </c>
      <c r="T2435">
        <f t="shared" si="152"/>
        <v>0.4</v>
      </c>
      <c r="U2435">
        <f t="shared" si="153"/>
        <v>6.4</v>
      </c>
      <c r="V2435">
        <f t="shared" si="154"/>
        <v>1.0421560000000001</v>
      </c>
      <c r="W2435">
        <f t="shared" si="155"/>
        <v>2.1247546000000002</v>
      </c>
    </row>
    <row r="2436" spans="1:23" x14ac:dyDescent="0.25">
      <c r="A2436" t="s">
        <v>8456</v>
      </c>
      <c r="B2436" s="1">
        <v>43112</v>
      </c>
      <c r="C2436" t="s">
        <v>8457</v>
      </c>
      <c r="D2436" t="s">
        <v>7400</v>
      </c>
      <c r="E2436" t="s">
        <v>8458</v>
      </c>
      <c r="F2436" s="1">
        <v>43108</v>
      </c>
      <c r="G2436">
        <v>1</v>
      </c>
      <c r="H2436">
        <v>74210</v>
      </c>
      <c r="I2436">
        <v>5451</v>
      </c>
      <c r="J2436">
        <v>201</v>
      </c>
      <c r="K2436">
        <v>947</v>
      </c>
      <c r="L2436" t="b">
        <v>0</v>
      </c>
      <c r="M2436" t="b">
        <v>0</v>
      </c>
      <c r="N2436" t="b">
        <v>0</v>
      </c>
      <c r="O2436">
        <v>4</v>
      </c>
      <c r="P2436">
        <v>2</v>
      </c>
      <c r="Q2436" s="2">
        <v>7.0000000000000007E-2</v>
      </c>
      <c r="R2436" s="2">
        <v>0</v>
      </c>
      <c r="S2436" s="2">
        <v>0.01</v>
      </c>
      <c r="T2436">
        <f t="shared" si="152"/>
        <v>0.4</v>
      </c>
      <c r="U2436">
        <f t="shared" si="153"/>
        <v>1.2000000000000002</v>
      </c>
      <c r="V2436">
        <f t="shared" si="154"/>
        <v>0.98710500000000012</v>
      </c>
      <c r="W2436">
        <f t="shared" si="155"/>
        <v>0.80548675000000003</v>
      </c>
    </row>
    <row r="2437" spans="1:23" x14ac:dyDescent="0.25">
      <c r="A2437" t="s">
        <v>8459</v>
      </c>
      <c r="B2437" s="1">
        <v>43117</v>
      </c>
      <c r="C2437" t="s">
        <v>8460</v>
      </c>
      <c r="D2437" t="s">
        <v>2618</v>
      </c>
      <c r="E2437" t="s">
        <v>8461</v>
      </c>
      <c r="F2437" s="1">
        <v>43111</v>
      </c>
      <c r="G2437">
        <v>1</v>
      </c>
      <c r="H2437">
        <v>12847</v>
      </c>
      <c r="I2437">
        <v>120</v>
      </c>
      <c r="J2437">
        <v>13</v>
      </c>
      <c r="K2437">
        <v>135</v>
      </c>
      <c r="L2437" t="b">
        <v>0</v>
      </c>
      <c r="M2437" t="b">
        <v>0</v>
      </c>
      <c r="N2437" t="b">
        <v>0</v>
      </c>
      <c r="O2437">
        <v>6</v>
      </c>
      <c r="P2437">
        <v>6</v>
      </c>
      <c r="Q2437" s="2">
        <v>0.01</v>
      </c>
      <c r="R2437" s="2">
        <v>0</v>
      </c>
      <c r="S2437" s="2">
        <v>0.01</v>
      </c>
      <c r="T2437">
        <f t="shared" si="152"/>
        <v>0.4</v>
      </c>
      <c r="U2437">
        <f t="shared" si="153"/>
        <v>4.8000000000000007</v>
      </c>
      <c r="V2437">
        <f t="shared" si="154"/>
        <v>0.3564235</v>
      </c>
      <c r="W2437">
        <f t="shared" si="155"/>
        <v>1.4847482250000004</v>
      </c>
    </row>
    <row r="2438" spans="1:23" x14ac:dyDescent="0.25">
      <c r="A2438" t="s">
        <v>8462</v>
      </c>
      <c r="B2438" s="1">
        <v>43090</v>
      </c>
      <c r="C2438" t="s">
        <v>8463</v>
      </c>
      <c r="D2438" t="s">
        <v>125</v>
      </c>
      <c r="E2438" t="s">
        <v>8464</v>
      </c>
      <c r="F2438" s="1">
        <v>43086</v>
      </c>
      <c r="G2438">
        <v>1</v>
      </c>
      <c r="H2438">
        <v>1321434</v>
      </c>
      <c r="I2438">
        <v>13060</v>
      </c>
      <c r="J2438">
        <v>393</v>
      </c>
      <c r="K2438">
        <v>782</v>
      </c>
      <c r="L2438" t="b">
        <v>0</v>
      </c>
      <c r="M2438" t="b">
        <v>0</v>
      </c>
      <c r="N2438" t="b">
        <v>0</v>
      </c>
      <c r="O2438">
        <v>4</v>
      </c>
      <c r="P2438">
        <v>2</v>
      </c>
      <c r="Q2438" s="2">
        <v>0.01</v>
      </c>
      <c r="R2438" s="2">
        <v>0</v>
      </c>
      <c r="S2438" s="2">
        <v>0</v>
      </c>
      <c r="T2438">
        <f t="shared" si="152"/>
        <v>0.4</v>
      </c>
      <c r="U2438">
        <f t="shared" si="153"/>
        <v>1.2000000000000002</v>
      </c>
      <c r="V2438">
        <f t="shared" si="154"/>
        <v>0.76071699999999998</v>
      </c>
      <c r="W2438">
        <f t="shared" si="155"/>
        <v>0.72625095000000006</v>
      </c>
    </row>
    <row r="2439" spans="1:23" x14ac:dyDescent="0.25">
      <c r="A2439" t="s">
        <v>8465</v>
      </c>
      <c r="B2439" s="1">
        <v>43116</v>
      </c>
      <c r="C2439" t="s">
        <v>8466</v>
      </c>
      <c r="D2439" t="s">
        <v>8467</v>
      </c>
      <c r="E2439" t="s">
        <v>8468</v>
      </c>
      <c r="F2439" s="1">
        <v>43110</v>
      </c>
      <c r="G2439">
        <v>1</v>
      </c>
      <c r="H2439">
        <v>202523</v>
      </c>
      <c r="I2439">
        <v>9442</v>
      </c>
      <c r="J2439">
        <v>154</v>
      </c>
      <c r="K2439">
        <v>492</v>
      </c>
      <c r="L2439" t="b">
        <v>0</v>
      </c>
      <c r="M2439" t="b">
        <v>0</v>
      </c>
      <c r="N2439" t="b">
        <v>0</v>
      </c>
      <c r="O2439">
        <v>6</v>
      </c>
      <c r="P2439">
        <v>5</v>
      </c>
      <c r="Q2439" s="2">
        <v>0.05</v>
      </c>
      <c r="R2439" s="2">
        <v>0</v>
      </c>
      <c r="S2439" s="2">
        <v>0</v>
      </c>
      <c r="T2439">
        <f t="shared" si="152"/>
        <v>0.4</v>
      </c>
      <c r="U2439">
        <f t="shared" si="153"/>
        <v>3.8</v>
      </c>
      <c r="V2439">
        <f t="shared" si="154"/>
        <v>0.60126150000000012</v>
      </c>
      <c r="W2439">
        <f t="shared" si="155"/>
        <v>1.3204415249999999</v>
      </c>
    </row>
    <row r="2440" spans="1:23" x14ac:dyDescent="0.25">
      <c r="A2440" t="s">
        <v>8469</v>
      </c>
      <c r="B2440" s="1">
        <v>43166</v>
      </c>
      <c r="C2440" t="s">
        <v>8470</v>
      </c>
      <c r="D2440" t="s">
        <v>8471</v>
      </c>
      <c r="E2440" t="s">
        <v>8472</v>
      </c>
      <c r="F2440" s="1">
        <v>43153</v>
      </c>
      <c r="G2440">
        <v>1</v>
      </c>
      <c r="H2440">
        <v>1820485</v>
      </c>
      <c r="I2440">
        <v>51259</v>
      </c>
      <c r="J2440">
        <v>2250</v>
      </c>
      <c r="K2440">
        <v>16548</v>
      </c>
      <c r="L2440" t="b">
        <v>0</v>
      </c>
      <c r="M2440" t="b">
        <v>0</v>
      </c>
      <c r="N2440" t="b">
        <v>0</v>
      </c>
      <c r="O2440">
        <v>13</v>
      </c>
      <c r="P2440">
        <v>11</v>
      </c>
      <c r="Q2440" s="2">
        <v>0.03</v>
      </c>
      <c r="R2440" s="2">
        <v>0</v>
      </c>
      <c r="S2440" s="2">
        <v>0.01</v>
      </c>
      <c r="T2440">
        <f t="shared" si="152"/>
        <v>0.4</v>
      </c>
      <c r="U2440">
        <f t="shared" si="153"/>
        <v>8.4</v>
      </c>
      <c r="V2440">
        <f t="shared" si="154"/>
        <v>1.4602424999999999</v>
      </c>
      <c r="W2440">
        <f t="shared" si="155"/>
        <v>2.7710848750000001</v>
      </c>
    </row>
    <row r="2441" spans="1:23" x14ac:dyDescent="0.25">
      <c r="A2441" t="s">
        <v>8473</v>
      </c>
      <c r="B2441" s="1">
        <v>43082</v>
      </c>
      <c r="C2441" t="s">
        <v>8474</v>
      </c>
      <c r="D2441" t="s">
        <v>186</v>
      </c>
      <c r="E2441" t="s">
        <v>8475</v>
      </c>
      <c r="F2441" s="1">
        <v>43075</v>
      </c>
      <c r="G2441">
        <v>1</v>
      </c>
      <c r="H2441">
        <v>1341344</v>
      </c>
      <c r="I2441">
        <v>52324</v>
      </c>
      <c r="J2441">
        <v>1375</v>
      </c>
      <c r="K2441">
        <v>2112</v>
      </c>
      <c r="L2441" t="b">
        <v>0</v>
      </c>
      <c r="M2441" t="b">
        <v>0</v>
      </c>
      <c r="N2441" t="b">
        <v>0</v>
      </c>
      <c r="O2441">
        <v>7</v>
      </c>
      <c r="P2441">
        <v>7</v>
      </c>
      <c r="Q2441" s="2">
        <v>0.04</v>
      </c>
      <c r="R2441" s="2">
        <v>0</v>
      </c>
      <c r="S2441" s="2">
        <v>0</v>
      </c>
      <c r="T2441">
        <f t="shared" si="152"/>
        <v>0.4</v>
      </c>
      <c r="U2441">
        <f t="shared" si="153"/>
        <v>5.6000000000000005</v>
      </c>
      <c r="V2441">
        <f t="shared" si="154"/>
        <v>1.0706720000000001</v>
      </c>
      <c r="W2441">
        <f t="shared" si="155"/>
        <v>1.9347352</v>
      </c>
    </row>
    <row r="2442" spans="1:23" x14ac:dyDescent="0.25">
      <c r="A2442" t="s">
        <v>8476</v>
      </c>
      <c r="B2442" s="1">
        <v>43131</v>
      </c>
      <c r="C2442" t="s">
        <v>8477</v>
      </c>
      <c r="D2442" t="s">
        <v>355</v>
      </c>
      <c r="E2442" t="s">
        <v>8478</v>
      </c>
      <c r="F2442" s="1">
        <v>43126</v>
      </c>
      <c r="G2442">
        <v>1</v>
      </c>
      <c r="H2442">
        <v>596467</v>
      </c>
      <c r="I2442">
        <v>10023</v>
      </c>
      <c r="J2442">
        <v>773</v>
      </c>
      <c r="K2442">
        <v>317</v>
      </c>
      <c r="L2442" t="b">
        <v>0</v>
      </c>
      <c r="M2442" t="b">
        <v>0</v>
      </c>
      <c r="N2442" t="b">
        <v>0</v>
      </c>
      <c r="O2442">
        <v>5</v>
      </c>
      <c r="P2442">
        <v>5</v>
      </c>
      <c r="Q2442" s="2">
        <v>0.02</v>
      </c>
      <c r="R2442" s="2">
        <v>0</v>
      </c>
      <c r="S2442" s="2">
        <v>0</v>
      </c>
      <c r="T2442">
        <f t="shared" si="152"/>
        <v>0.4</v>
      </c>
      <c r="U2442">
        <f t="shared" si="153"/>
        <v>4</v>
      </c>
      <c r="V2442">
        <f t="shared" si="154"/>
        <v>0.4982335</v>
      </c>
      <c r="W2442">
        <f t="shared" si="155"/>
        <v>1.3343817250000001</v>
      </c>
    </row>
    <row r="2443" spans="1:23" x14ac:dyDescent="0.25">
      <c r="A2443" t="s">
        <v>8479</v>
      </c>
      <c r="B2443" s="1">
        <v>43265</v>
      </c>
      <c r="C2443" t="s">
        <v>8480</v>
      </c>
      <c r="D2443" t="s">
        <v>1058</v>
      </c>
      <c r="E2443" t="s">
        <v>8481</v>
      </c>
      <c r="F2443" s="1">
        <v>43258</v>
      </c>
      <c r="G2443">
        <v>1</v>
      </c>
      <c r="H2443">
        <v>1329391</v>
      </c>
      <c r="I2443">
        <v>48386</v>
      </c>
      <c r="J2443">
        <v>126931</v>
      </c>
      <c r="K2443">
        <v>90365</v>
      </c>
      <c r="L2443" t="b">
        <v>0</v>
      </c>
      <c r="M2443" t="b">
        <v>0</v>
      </c>
      <c r="N2443" t="b">
        <v>0</v>
      </c>
      <c r="O2443">
        <v>7</v>
      </c>
      <c r="P2443">
        <v>7</v>
      </c>
      <c r="Q2443" s="2">
        <v>0.04</v>
      </c>
      <c r="R2443" s="2">
        <v>-0.1</v>
      </c>
      <c r="S2443" s="2">
        <v>7.0000000000000007E-2</v>
      </c>
      <c r="T2443">
        <f t="shared" si="152"/>
        <v>0.4</v>
      </c>
      <c r="U2443">
        <f t="shared" si="153"/>
        <v>5.6000000000000005</v>
      </c>
      <c r="V2443">
        <f t="shared" si="154"/>
        <v>1.3146955000000002</v>
      </c>
      <c r="W2443">
        <f t="shared" si="155"/>
        <v>2.0201434250000001</v>
      </c>
    </row>
    <row r="2444" spans="1:23" x14ac:dyDescent="0.25">
      <c r="A2444" t="s">
        <v>8482</v>
      </c>
      <c r="B2444" s="1">
        <v>43216</v>
      </c>
      <c r="C2444" t="s">
        <v>8483</v>
      </c>
      <c r="D2444" t="s">
        <v>1986</v>
      </c>
      <c r="E2444" t="s">
        <v>8484</v>
      </c>
      <c r="F2444" s="1">
        <v>43208</v>
      </c>
      <c r="G2444">
        <v>1</v>
      </c>
      <c r="H2444">
        <v>1175192</v>
      </c>
      <c r="I2444">
        <v>61868</v>
      </c>
      <c r="J2444">
        <v>946</v>
      </c>
      <c r="K2444">
        <v>23593</v>
      </c>
      <c r="L2444" t="b">
        <v>0</v>
      </c>
      <c r="M2444" t="b">
        <v>0</v>
      </c>
      <c r="N2444" t="b">
        <v>0</v>
      </c>
      <c r="O2444">
        <v>8</v>
      </c>
      <c r="P2444">
        <v>8</v>
      </c>
      <c r="Q2444" s="2">
        <v>0.05</v>
      </c>
      <c r="R2444" s="2">
        <v>0</v>
      </c>
      <c r="S2444" s="2">
        <v>0.02</v>
      </c>
      <c r="T2444">
        <f t="shared" si="152"/>
        <v>0.4</v>
      </c>
      <c r="U2444">
        <f t="shared" si="153"/>
        <v>6.4</v>
      </c>
      <c r="V2444">
        <f t="shared" si="154"/>
        <v>1.587596</v>
      </c>
      <c r="W2444">
        <f t="shared" si="155"/>
        <v>2.3156586000000003</v>
      </c>
    </row>
    <row r="2445" spans="1:23" x14ac:dyDescent="0.25">
      <c r="A2445" t="s">
        <v>8485</v>
      </c>
      <c r="B2445" s="1">
        <v>43196</v>
      </c>
      <c r="C2445" t="s">
        <v>8486</v>
      </c>
      <c r="D2445" t="s">
        <v>1986</v>
      </c>
      <c r="E2445" t="s">
        <v>8487</v>
      </c>
      <c r="F2445" s="1">
        <v>43191</v>
      </c>
      <c r="G2445">
        <v>1</v>
      </c>
      <c r="H2445">
        <v>1136757</v>
      </c>
      <c r="I2445">
        <v>98164</v>
      </c>
      <c r="J2445">
        <v>1570</v>
      </c>
      <c r="K2445">
        <v>9447</v>
      </c>
      <c r="L2445" t="b">
        <v>0</v>
      </c>
      <c r="M2445" t="b">
        <v>0</v>
      </c>
      <c r="N2445" t="b">
        <v>0</v>
      </c>
      <c r="O2445">
        <v>5</v>
      </c>
      <c r="P2445">
        <v>4</v>
      </c>
      <c r="Q2445" s="2">
        <v>0.09</v>
      </c>
      <c r="R2445" s="2">
        <v>0</v>
      </c>
      <c r="S2445" s="2">
        <v>0.01</v>
      </c>
      <c r="T2445">
        <f t="shared" si="152"/>
        <v>0.4</v>
      </c>
      <c r="U2445">
        <f t="shared" si="153"/>
        <v>3</v>
      </c>
      <c r="V2445">
        <f t="shared" si="154"/>
        <v>1.7183785</v>
      </c>
      <c r="W2445">
        <f t="shared" si="155"/>
        <v>1.5114324749999999</v>
      </c>
    </row>
    <row r="2446" spans="1:23" x14ac:dyDescent="0.25">
      <c r="A2446" t="s">
        <v>8488</v>
      </c>
      <c r="B2446" s="1">
        <v>43060</v>
      </c>
      <c r="C2446" t="s">
        <v>8489</v>
      </c>
      <c r="D2446" t="s">
        <v>381</v>
      </c>
      <c r="E2446" t="s">
        <v>8490</v>
      </c>
      <c r="F2446" s="1">
        <v>43055</v>
      </c>
      <c r="G2446">
        <v>1</v>
      </c>
      <c r="H2446">
        <v>438025</v>
      </c>
      <c r="I2446">
        <v>24398</v>
      </c>
      <c r="J2446">
        <v>225</v>
      </c>
      <c r="K2446">
        <v>1845</v>
      </c>
      <c r="L2446" t="b">
        <v>0</v>
      </c>
      <c r="M2446" t="b">
        <v>0</v>
      </c>
      <c r="N2446" t="b">
        <v>0</v>
      </c>
      <c r="O2446">
        <v>5</v>
      </c>
      <c r="P2446">
        <v>4</v>
      </c>
      <c r="Q2446" s="2">
        <v>0.06</v>
      </c>
      <c r="R2446" s="2">
        <v>0</v>
      </c>
      <c r="S2446" s="2">
        <v>0</v>
      </c>
      <c r="T2446">
        <f t="shared" si="152"/>
        <v>0.4</v>
      </c>
      <c r="U2446">
        <f t="shared" si="153"/>
        <v>3</v>
      </c>
      <c r="V2446">
        <f t="shared" si="154"/>
        <v>0.81901249999999992</v>
      </c>
      <c r="W2446">
        <f t="shared" si="155"/>
        <v>1.196654375</v>
      </c>
    </row>
    <row r="2447" spans="1:23" x14ac:dyDescent="0.25">
      <c r="A2447" t="s">
        <v>8491</v>
      </c>
      <c r="B2447" s="1">
        <v>43178</v>
      </c>
      <c r="C2447" t="s">
        <v>8492</v>
      </c>
      <c r="D2447" t="s">
        <v>1857</v>
      </c>
      <c r="E2447" t="s">
        <v>8493</v>
      </c>
      <c r="F2447" s="1">
        <v>43166</v>
      </c>
      <c r="G2447">
        <v>1</v>
      </c>
      <c r="H2447">
        <v>216380</v>
      </c>
      <c r="I2447">
        <v>11101</v>
      </c>
      <c r="J2447">
        <v>112</v>
      </c>
      <c r="K2447">
        <v>728</v>
      </c>
      <c r="L2447" t="b">
        <v>0</v>
      </c>
      <c r="M2447" t="b">
        <v>0</v>
      </c>
      <c r="N2447" t="b">
        <v>0</v>
      </c>
      <c r="O2447">
        <v>12</v>
      </c>
      <c r="P2447">
        <v>11</v>
      </c>
      <c r="Q2447" s="2">
        <v>0.05</v>
      </c>
      <c r="R2447" s="2">
        <v>0</v>
      </c>
      <c r="S2447" s="2">
        <v>0</v>
      </c>
      <c r="T2447">
        <f t="shared" si="152"/>
        <v>0.4</v>
      </c>
      <c r="U2447">
        <f t="shared" si="153"/>
        <v>8.6000000000000014</v>
      </c>
      <c r="V2447">
        <f t="shared" si="154"/>
        <v>0.60819000000000012</v>
      </c>
      <c r="W2447">
        <f t="shared" si="155"/>
        <v>2.5228665000000006</v>
      </c>
    </row>
    <row r="2448" spans="1:23" x14ac:dyDescent="0.25">
      <c r="A2448" t="s">
        <v>8494</v>
      </c>
      <c r="B2448" s="1">
        <v>43067</v>
      </c>
      <c r="C2448" t="s">
        <v>8495</v>
      </c>
      <c r="D2448" t="s">
        <v>8496</v>
      </c>
      <c r="E2448" t="s">
        <v>8497</v>
      </c>
      <c r="F2448" s="1">
        <v>40952</v>
      </c>
      <c r="G2448">
        <v>1</v>
      </c>
      <c r="H2448">
        <v>87215</v>
      </c>
      <c r="I2448">
        <v>407</v>
      </c>
      <c r="J2448">
        <v>27</v>
      </c>
      <c r="K2448">
        <v>140</v>
      </c>
      <c r="L2448" t="b">
        <v>0</v>
      </c>
      <c r="M2448" t="b">
        <v>0</v>
      </c>
      <c r="N2448" t="b">
        <v>0</v>
      </c>
      <c r="O2448">
        <v>2115</v>
      </c>
      <c r="P2448">
        <v>2</v>
      </c>
      <c r="Q2448" s="2">
        <v>0</v>
      </c>
      <c r="R2448" s="2">
        <v>0</v>
      </c>
      <c r="S2448" s="2">
        <v>0</v>
      </c>
      <c r="T2448">
        <f t="shared" si="152"/>
        <v>0.4</v>
      </c>
      <c r="U2448">
        <f t="shared" si="153"/>
        <v>-421</v>
      </c>
      <c r="V2448">
        <f t="shared" si="154"/>
        <v>4.36075E-2</v>
      </c>
      <c r="W2448">
        <f t="shared" si="155"/>
        <v>-105.074737375</v>
      </c>
    </row>
    <row r="2449" spans="1:23" x14ac:dyDescent="0.25">
      <c r="A2449" t="s">
        <v>8498</v>
      </c>
      <c r="B2449" s="1">
        <v>43123</v>
      </c>
      <c r="C2449" t="s">
        <v>8499</v>
      </c>
      <c r="D2449" t="s">
        <v>8500</v>
      </c>
      <c r="E2449" t="s">
        <v>8501</v>
      </c>
      <c r="F2449" s="1">
        <v>43117</v>
      </c>
      <c r="G2449">
        <v>1</v>
      </c>
      <c r="H2449">
        <v>90521</v>
      </c>
      <c r="I2449">
        <v>2901</v>
      </c>
      <c r="J2449">
        <v>87</v>
      </c>
      <c r="K2449">
        <v>290</v>
      </c>
      <c r="L2449" t="b">
        <v>0</v>
      </c>
      <c r="M2449" t="b">
        <v>0</v>
      </c>
      <c r="N2449" t="b">
        <v>0</v>
      </c>
      <c r="O2449">
        <v>6</v>
      </c>
      <c r="P2449">
        <v>6</v>
      </c>
      <c r="Q2449" s="2">
        <v>0.03</v>
      </c>
      <c r="R2449" s="2">
        <v>0</v>
      </c>
      <c r="S2449" s="2">
        <v>0</v>
      </c>
      <c r="T2449">
        <f t="shared" si="152"/>
        <v>0.4</v>
      </c>
      <c r="U2449">
        <f t="shared" si="153"/>
        <v>4.8000000000000007</v>
      </c>
      <c r="V2449">
        <f t="shared" si="154"/>
        <v>0.34526049999999997</v>
      </c>
      <c r="W2449">
        <f t="shared" si="155"/>
        <v>1.4808411750000003</v>
      </c>
    </row>
    <row r="2450" spans="1:23" x14ac:dyDescent="0.25">
      <c r="A2450" t="s">
        <v>8502</v>
      </c>
      <c r="B2450" s="1">
        <v>43109</v>
      </c>
      <c r="C2450" t="s">
        <v>8503</v>
      </c>
      <c r="D2450" t="s">
        <v>8504</v>
      </c>
      <c r="E2450" t="s">
        <v>8505</v>
      </c>
      <c r="F2450" s="1">
        <v>43102</v>
      </c>
      <c r="G2450">
        <v>1</v>
      </c>
      <c r="H2450">
        <v>53833</v>
      </c>
      <c r="I2450">
        <v>733</v>
      </c>
      <c r="J2450">
        <v>195</v>
      </c>
      <c r="K2450">
        <v>332</v>
      </c>
      <c r="L2450" t="b">
        <v>0</v>
      </c>
      <c r="M2450" t="b">
        <v>0</v>
      </c>
      <c r="N2450" t="b">
        <v>0</v>
      </c>
      <c r="O2450">
        <v>7</v>
      </c>
      <c r="P2450">
        <v>5</v>
      </c>
      <c r="Q2450" s="2">
        <v>0.01</v>
      </c>
      <c r="R2450" s="2">
        <v>0</v>
      </c>
      <c r="S2450" s="2">
        <v>0.01</v>
      </c>
      <c r="T2450">
        <f t="shared" si="152"/>
        <v>0.4</v>
      </c>
      <c r="U2450">
        <f t="shared" si="153"/>
        <v>3.6</v>
      </c>
      <c r="V2450">
        <f t="shared" si="154"/>
        <v>0.37691649999999999</v>
      </c>
      <c r="W2450">
        <f t="shared" si="155"/>
        <v>1.191920775</v>
      </c>
    </row>
    <row r="2451" spans="1:23" x14ac:dyDescent="0.25">
      <c r="A2451" t="s">
        <v>8506</v>
      </c>
      <c r="B2451" s="1">
        <v>43154</v>
      </c>
      <c r="C2451" t="s">
        <v>8507</v>
      </c>
      <c r="D2451" t="s">
        <v>481</v>
      </c>
      <c r="E2451" t="s">
        <v>8508</v>
      </c>
      <c r="F2451" s="1">
        <v>43147</v>
      </c>
      <c r="G2451">
        <v>1</v>
      </c>
      <c r="H2451">
        <v>272661</v>
      </c>
      <c r="I2451">
        <v>6596</v>
      </c>
      <c r="J2451">
        <v>255</v>
      </c>
      <c r="K2451">
        <v>1417</v>
      </c>
      <c r="L2451" t="b">
        <v>0</v>
      </c>
      <c r="M2451" t="b">
        <v>0</v>
      </c>
      <c r="N2451" t="b">
        <v>0</v>
      </c>
      <c r="O2451">
        <v>7</v>
      </c>
      <c r="P2451">
        <v>7</v>
      </c>
      <c r="Q2451" s="2">
        <v>0.02</v>
      </c>
      <c r="R2451" s="2">
        <v>0</v>
      </c>
      <c r="S2451" s="2">
        <v>0.01</v>
      </c>
      <c r="T2451">
        <f t="shared" si="152"/>
        <v>0.4</v>
      </c>
      <c r="U2451">
        <f t="shared" si="153"/>
        <v>5.6000000000000005</v>
      </c>
      <c r="V2451">
        <f t="shared" si="154"/>
        <v>0.58633049999999998</v>
      </c>
      <c r="W2451">
        <f t="shared" si="155"/>
        <v>1.7652156750000001</v>
      </c>
    </row>
    <row r="2452" spans="1:23" x14ac:dyDescent="0.25">
      <c r="A2452" t="s">
        <v>8509</v>
      </c>
      <c r="B2452" s="1">
        <v>43074</v>
      </c>
      <c r="C2452" t="s">
        <v>8510</v>
      </c>
      <c r="D2452" t="s">
        <v>605</v>
      </c>
      <c r="E2452" t="s">
        <v>8511</v>
      </c>
      <c r="F2452" s="1">
        <v>43070</v>
      </c>
      <c r="G2452">
        <v>1</v>
      </c>
      <c r="H2452">
        <v>1778470</v>
      </c>
      <c r="I2452">
        <v>18940</v>
      </c>
      <c r="J2452">
        <v>7048</v>
      </c>
      <c r="K2452">
        <v>4306</v>
      </c>
      <c r="L2452" t="b">
        <v>0</v>
      </c>
      <c r="M2452" t="b">
        <v>0</v>
      </c>
      <c r="N2452" t="b">
        <v>0</v>
      </c>
      <c r="O2452">
        <v>4</v>
      </c>
      <c r="P2452">
        <v>4</v>
      </c>
      <c r="Q2452" s="2">
        <v>0.01</v>
      </c>
      <c r="R2452" s="2">
        <v>0</v>
      </c>
      <c r="S2452" s="2">
        <v>0</v>
      </c>
      <c r="T2452">
        <f t="shared" si="152"/>
        <v>0.4</v>
      </c>
      <c r="U2452">
        <f t="shared" si="153"/>
        <v>3.2</v>
      </c>
      <c r="V2452">
        <f t="shared" si="154"/>
        <v>0.98923499999999998</v>
      </c>
      <c r="W2452">
        <f t="shared" si="155"/>
        <v>1.3062322500000001</v>
      </c>
    </row>
    <row r="2453" spans="1:23" x14ac:dyDescent="0.25">
      <c r="A2453" t="s">
        <v>8512</v>
      </c>
      <c r="B2453" s="1">
        <v>43234</v>
      </c>
      <c r="C2453" t="s">
        <v>8513</v>
      </c>
      <c r="D2453" t="s">
        <v>4676</v>
      </c>
      <c r="E2453" t="s">
        <v>8514</v>
      </c>
      <c r="F2453" s="1">
        <v>43219</v>
      </c>
      <c r="G2453">
        <v>1</v>
      </c>
      <c r="H2453">
        <v>2087376</v>
      </c>
      <c r="I2453">
        <v>92367</v>
      </c>
      <c r="J2453">
        <v>1077</v>
      </c>
      <c r="K2453">
        <v>8381</v>
      </c>
      <c r="L2453" t="b">
        <v>0</v>
      </c>
      <c r="M2453" t="b">
        <v>0</v>
      </c>
      <c r="N2453" t="b">
        <v>0</v>
      </c>
      <c r="O2453">
        <v>15</v>
      </c>
      <c r="P2453">
        <v>15</v>
      </c>
      <c r="Q2453" s="2">
        <v>0.04</v>
      </c>
      <c r="R2453" s="2">
        <v>0</v>
      </c>
      <c r="S2453" s="2">
        <v>0</v>
      </c>
      <c r="T2453">
        <f t="shared" si="152"/>
        <v>0.4</v>
      </c>
      <c r="U2453">
        <f t="shared" si="153"/>
        <v>12</v>
      </c>
      <c r="V2453">
        <f t="shared" si="154"/>
        <v>1.4436879999999999</v>
      </c>
      <c r="W2453">
        <f t="shared" si="155"/>
        <v>3.6652908000000002</v>
      </c>
    </row>
    <row r="2454" spans="1:23" x14ac:dyDescent="0.25">
      <c r="A2454" t="s">
        <v>8515</v>
      </c>
      <c r="B2454" s="1">
        <v>43053</v>
      </c>
      <c r="C2454" t="s">
        <v>8516</v>
      </c>
      <c r="D2454" t="s">
        <v>1078</v>
      </c>
      <c r="E2454" t="s">
        <v>8517</v>
      </c>
      <c r="F2454" s="1">
        <v>43051</v>
      </c>
      <c r="G2454">
        <v>1</v>
      </c>
      <c r="H2454">
        <v>34785</v>
      </c>
      <c r="I2454">
        <v>308</v>
      </c>
      <c r="J2454">
        <v>26</v>
      </c>
      <c r="K2454">
        <v>413</v>
      </c>
      <c r="L2454" t="b">
        <v>0</v>
      </c>
      <c r="M2454" t="b">
        <v>0</v>
      </c>
      <c r="N2454" t="b">
        <v>0</v>
      </c>
      <c r="O2454">
        <v>2</v>
      </c>
      <c r="P2454">
        <v>1</v>
      </c>
      <c r="Q2454" s="2">
        <v>0.01</v>
      </c>
      <c r="R2454" s="2">
        <v>0</v>
      </c>
      <c r="S2454" s="2">
        <v>0.01</v>
      </c>
      <c r="T2454">
        <f t="shared" si="152"/>
        <v>0.4</v>
      </c>
      <c r="U2454">
        <f t="shared" si="153"/>
        <v>0.60000000000000009</v>
      </c>
      <c r="V2454">
        <f t="shared" si="154"/>
        <v>0.36739250000000001</v>
      </c>
      <c r="W2454">
        <f t="shared" si="155"/>
        <v>0.43858737500000006</v>
      </c>
    </row>
    <row r="2455" spans="1:23" x14ac:dyDescent="0.25">
      <c r="A2455" t="s">
        <v>8518</v>
      </c>
      <c r="B2455" s="1">
        <v>43082</v>
      </c>
      <c r="C2455" t="s">
        <v>8519</v>
      </c>
      <c r="D2455" t="s">
        <v>8500</v>
      </c>
      <c r="E2455" t="s">
        <v>8520</v>
      </c>
      <c r="F2455" s="1">
        <v>43076</v>
      </c>
      <c r="G2455">
        <v>1</v>
      </c>
      <c r="H2455">
        <v>75363</v>
      </c>
      <c r="I2455">
        <v>3119</v>
      </c>
      <c r="J2455">
        <v>58</v>
      </c>
      <c r="K2455">
        <v>141</v>
      </c>
      <c r="L2455" t="b">
        <v>0</v>
      </c>
      <c r="M2455" t="b">
        <v>0</v>
      </c>
      <c r="N2455" t="b">
        <v>0</v>
      </c>
      <c r="O2455">
        <v>6</v>
      </c>
      <c r="P2455">
        <v>6</v>
      </c>
      <c r="Q2455" s="2">
        <v>0.04</v>
      </c>
      <c r="R2455" s="2">
        <v>0</v>
      </c>
      <c r="S2455" s="2">
        <v>0</v>
      </c>
      <c r="T2455">
        <f t="shared" si="152"/>
        <v>0.4</v>
      </c>
      <c r="U2455">
        <f t="shared" si="153"/>
        <v>4.8000000000000007</v>
      </c>
      <c r="V2455">
        <f t="shared" si="154"/>
        <v>0.4376815</v>
      </c>
      <c r="W2455">
        <f t="shared" si="155"/>
        <v>1.5131885250000003</v>
      </c>
    </row>
    <row r="2456" spans="1:23" x14ac:dyDescent="0.25">
      <c r="A2456" t="s">
        <v>8521</v>
      </c>
      <c r="B2456" s="1">
        <v>43191</v>
      </c>
      <c r="C2456" t="s">
        <v>8522</v>
      </c>
      <c r="D2456" t="s">
        <v>7448</v>
      </c>
      <c r="E2456" t="s">
        <v>8523</v>
      </c>
      <c r="F2456" s="1">
        <v>43177</v>
      </c>
      <c r="G2456">
        <v>1</v>
      </c>
      <c r="H2456">
        <v>344518</v>
      </c>
      <c r="I2456">
        <v>14891</v>
      </c>
      <c r="J2456">
        <v>620</v>
      </c>
      <c r="K2456">
        <v>1613</v>
      </c>
      <c r="L2456" t="b">
        <v>0</v>
      </c>
      <c r="M2456" t="b">
        <v>0</v>
      </c>
      <c r="N2456" t="b">
        <v>0</v>
      </c>
      <c r="O2456">
        <v>14</v>
      </c>
      <c r="P2456">
        <v>13</v>
      </c>
      <c r="Q2456" s="2">
        <v>0.04</v>
      </c>
      <c r="R2456" s="2">
        <v>0</v>
      </c>
      <c r="S2456" s="2">
        <v>0</v>
      </c>
      <c r="T2456">
        <f t="shared" si="152"/>
        <v>0.4</v>
      </c>
      <c r="U2456">
        <f t="shared" si="153"/>
        <v>10.200000000000001</v>
      </c>
      <c r="V2456">
        <f t="shared" si="154"/>
        <v>0.57225900000000007</v>
      </c>
      <c r="W2456">
        <f t="shared" si="155"/>
        <v>2.9102906500000003</v>
      </c>
    </row>
    <row r="2457" spans="1:23" x14ac:dyDescent="0.25">
      <c r="A2457" t="s">
        <v>8524</v>
      </c>
      <c r="B2457" s="1">
        <v>43085</v>
      </c>
      <c r="C2457" t="s">
        <v>8525</v>
      </c>
      <c r="D2457" t="s">
        <v>8526</v>
      </c>
      <c r="E2457" t="s">
        <v>8527</v>
      </c>
      <c r="F2457" s="1">
        <v>43082</v>
      </c>
      <c r="G2457">
        <v>1</v>
      </c>
      <c r="H2457">
        <v>28804</v>
      </c>
      <c r="I2457">
        <v>3367</v>
      </c>
      <c r="J2457">
        <v>29</v>
      </c>
      <c r="K2457">
        <v>262</v>
      </c>
      <c r="L2457" t="b">
        <v>0</v>
      </c>
      <c r="M2457" t="b">
        <v>0</v>
      </c>
      <c r="N2457" t="b">
        <v>0</v>
      </c>
      <c r="O2457">
        <v>3</v>
      </c>
      <c r="P2457">
        <v>2</v>
      </c>
      <c r="Q2457" s="2">
        <v>0.12</v>
      </c>
      <c r="R2457" s="2">
        <v>0</v>
      </c>
      <c r="S2457" s="2">
        <v>0.01</v>
      </c>
      <c r="T2457">
        <f t="shared" si="152"/>
        <v>0.4</v>
      </c>
      <c r="U2457">
        <f t="shared" si="153"/>
        <v>1.4000000000000001</v>
      </c>
      <c r="V2457">
        <f t="shared" si="154"/>
        <v>1.464402</v>
      </c>
      <c r="W2457">
        <f t="shared" si="155"/>
        <v>1.0225407</v>
      </c>
    </row>
    <row r="2458" spans="1:23" x14ac:dyDescent="0.25">
      <c r="A2458" t="s">
        <v>8528</v>
      </c>
      <c r="B2458" s="1">
        <v>43265</v>
      </c>
      <c r="C2458" t="s">
        <v>8529</v>
      </c>
      <c r="D2458" t="s">
        <v>7118</v>
      </c>
      <c r="E2458" t="s">
        <v>8530</v>
      </c>
      <c r="F2458" s="1">
        <v>43264</v>
      </c>
      <c r="G2458">
        <v>1</v>
      </c>
      <c r="H2458">
        <v>5829270</v>
      </c>
      <c r="I2458">
        <v>87323</v>
      </c>
      <c r="J2458">
        <v>3668</v>
      </c>
      <c r="K2458">
        <v>11933</v>
      </c>
      <c r="L2458" t="b">
        <v>0</v>
      </c>
      <c r="M2458" t="b">
        <v>0</v>
      </c>
      <c r="N2458" t="b">
        <v>0</v>
      </c>
      <c r="O2458">
        <v>1</v>
      </c>
      <c r="P2458">
        <v>1</v>
      </c>
      <c r="Q2458" s="2">
        <v>0.01</v>
      </c>
      <c r="R2458" s="2">
        <v>0</v>
      </c>
      <c r="S2458" s="2">
        <v>0</v>
      </c>
      <c r="T2458">
        <f t="shared" si="152"/>
        <v>0.4</v>
      </c>
      <c r="U2458">
        <f t="shared" si="153"/>
        <v>0.8</v>
      </c>
      <c r="V2458">
        <f t="shared" si="154"/>
        <v>3.0146350000000002</v>
      </c>
      <c r="W2458">
        <f t="shared" si="155"/>
        <v>1.41512225</v>
      </c>
    </row>
    <row r="2459" spans="1:23" x14ac:dyDescent="0.25">
      <c r="A2459" t="s">
        <v>8531</v>
      </c>
      <c r="B2459" s="1">
        <v>43265</v>
      </c>
      <c r="C2459" t="s">
        <v>8532</v>
      </c>
      <c r="D2459" t="s">
        <v>8533</v>
      </c>
      <c r="E2459" t="s">
        <v>8534</v>
      </c>
      <c r="F2459" s="1">
        <v>43261</v>
      </c>
      <c r="G2459">
        <v>1</v>
      </c>
      <c r="H2459">
        <v>1453609</v>
      </c>
      <c r="I2459">
        <v>40628</v>
      </c>
      <c r="J2459">
        <v>1018</v>
      </c>
      <c r="K2459">
        <v>9390</v>
      </c>
      <c r="L2459" t="b">
        <v>0</v>
      </c>
      <c r="M2459" t="b">
        <v>0</v>
      </c>
      <c r="N2459" t="b">
        <v>0</v>
      </c>
      <c r="O2459">
        <v>4</v>
      </c>
      <c r="P2459">
        <v>3</v>
      </c>
      <c r="Q2459" s="2">
        <v>0.03</v>
      </c>
      <c r="R2459" s="2">
        <v>0</v>
      </c>
      <c r="S2459" s="2">
        <v>0.01</v>
      </c>
      <c r="T2459">
        <f t="shared" si="152"/>
        <v>0.4</v>
      </c>
      <c r="U2459">
        <f t="shared" si="153"/>
        <v>2.2000000000000002</v>
      </c>
      <c r="V2459">
        <f t="shared" si="154"/>
        <v>1.2768044999999999</v>
      </c>
      <c r="W2459">
        <f t="shared" si="155"/>
        <v>1.1568815749999999</v>
      </c>
    </row>
    <row r="2460" spans="1:23" x14ac:dyDescent="0.25">
      <c r="A2460" t="s">
        <v>8535</v>
      </c>
      <c r="B2460" s="1">
        <v>43256</v>
      </c>
      <c r="C2460" t="s">
        <v>8536</v>
      </c>
      <c r="D2460" t="s">
        <v>297</v>
      </c>
      <c r="E2460" t="s">
        <v>8537</v>
      </c>
      <c r="F2460" s="1">
        <v>43241</v>
      </c>
      <c r="G2460">
        <v>1</v>
      </c>
      <c r="H2460">
        <v>14100194</v>
      </c>
      <c r="I2460">
        <v>122783</v>
      </c>
      <c r="J2460">
        <v>10980</v>
      </c>
      <c r="K2460">
        <v>18627</v>
      </c>
      <c r="L2460" t="b">
        <v>0</v>
      </c>
      <c r="M2460" t="b">
        <v>0</v>
      </c>
      <c r="N2460" t="b">
        <v>0</v>
      </c>
      <c r="O2460">
        <v>15</v>
      </c>
      <c r="P2460">
        <v>15</v>
      </c>
      <c r="Q2460" s="2">
        <v>0.01</v>
      </c>
      <c r="R2460" s="2">
        <v>0</v>
      </c>
      <c r="S2460" s="2">
        <v>0</v>
      </c>
      <c r="T2460">
        <f t="shared" si="152"/>
        <v>0.4</v>
      </c>
      <c r="U2460">
        <f t="shared" si="153"/>
        <v>12</v>
      </c>
      <c r="V2460">
        <f t="shared" si="154"/>
        <v>7.1500969999999997</v>
      </c>
      <c r="W2460">
        <f t="shared" si="155"/>
        <v>5.6625339500000003</v>
      </c>
    </row>
    <row r="2461" spans="1:23" x14ac:dyDescent="0.25">
      <c r="A2461" t="s">
        <v>8538</v>
      </c>
      <c r="B2461" s="1">
        <v>43135</v>
      </c>
      <c r="C2461" t="s">
        <v>8539</v>
      </c>
      <c r="D2461" t="s">
        <v>8540</v>
      </c>
      <c r="E2461" t="s">
        <v>8541</v>
      </c>
      <c r="F2461" s="1">
        <v>43128</v>
      </c>
      <c r="G2461">
        <v>1</v>
      </c>
      <c r="H2461">
        <v>124893</v>
      </c>
      <c r="I2461">
        <v>4868</v>
      </c>
      <c r="J2461">
        <v>61</v>
      </c>
      <c r="K2461">
        <v>379</v>
      </c>
      <c r="L2461" t="b">
        <v>0</v>
      </c>
      <c r="M2461" t="b">
        <v>0</v>
      </c>
      <c r="N2461" t="b">
        <v>0</v>
      </c>
      <c r="O2461">
        <v>7</v>
      </c>
      <c r="P2461">
        <v>4</v>
      </c>
      <c r="Q2461" s="2">
        <v>0.04</v>
      </c>
      <c r="R2461" s="2">
        <v>0</v>
      </c>
      <c r="S2461" s="2">
        <v>0</v>
      </c>
      <c r="T2461">
        <f t="shared" si="152"/>
        <v>0.4</v>
      </c>
      <c r="U2461">
        <f t="shared" si="153"/>
        <v>2.6</v>
      </c>
      <c r="V2461">
        <f t="shared" si="154"/>
        <v>0.46244650000000004</v>
      </c>
      <c r="W2461">
        <f t="shared" si="155"/>
        <v>0.97185627500000005</v>
      </c>
    </row>
    <row r="2462" spans="1:23" x14ac:dyDescent="0.25">
      <c r="A2462" t="s">
        <v>8542</v>
      </c>
      <c r="B2462" s="1">
        <v>43168</v>
      </c>
      <c r="C2462" t="s">
        <v>8543</v>
      </c>
      <c r="D2462" t="s">
        <v>186</v>
      </c>
      <c r="E2462" t="s">
        <v>8544</v>
      </c>
      <c r="F2462" s="1">
        <v>43155</v>
      </c>
      <c r="G2462">
        <v>1</v>
      </c>
      <c r="H2462">
        <v>1159497</v>
      </c>
      <c r="I2462">
        <v>54838</v>
      </c>
      <c r="J2462">
        <v>2742</v>
      </c>
      <c r="K2462">
        <v>3687</v>
      </c>
      <c r="L2462" t="b">
        <v>0</v>
      </c>
      <c r="M2462" t="b">
        <v>0</v>
      </c>
      <c r="N2462" t="b">
        <v>0</v>
      </c>
      <c r="O2462">
        <v>13</v>
      </c>
      <c r="P2462">
        <v>12</v>
      </c>
      <c r="Q2462" s="2">
        <v>0.05</v>
      </c>
      <c r="R2462" s="2">
        <v>0</v>
      </c>
      <c r="S2462" s="2">
        <v>0</v>
      </c>
      <c r="T2462">
        <f t="shared" si="152"/>
        <v>0.4</v>
      </c>
      <c r="U2462">
        <f t="shared" si="153"/>
        <v>9.4000000000000021</v>
      </c>
      <c r="V2462">
        <f t="shared" si="154"/>
        <v>1.0797485</v>
      </c>
      <c r="W2462">
        <f t="shared" si="155"/>
        <v>2.8879119750000006</v>
      </c>
    </row>
    <row r="2463" spans="1:23" x14ac:dyDescent="0.25">
      <c r="A2463" t="s">
        <v>8545</v>
      </c>
      <c r="B2463" s="1">
        <v>43121</v>
      </c>
      <c r="C2463" t="s">
        <v>8546</v>
      </c>
      <c r="D2463" t="s">
        <v>681</v>
      </c>
      <c r="E2463" t="s">
        <v>8547</v>
      </c>
      <c r="F2463" s="1">
        <v>43117</v>
      </c>
      <c r="G2463">
        <v>1</v>
      </c>
      <c r="H2463">
        <v>34600</v>
      </c>
      <c r="I2463">
        <v>21</v>
      </c>
      <c r="J2463">
        <v>0</v>
      </c>
      <c r="K2463">
        <v>7</v>
      </c>
      <c r="L2463" t="b">
        <v>0</v>
      </c>
      <c r="M2463" t="b">
        <v>0</v>
      </c>
      <c r="N2463" t="b">
        <v>0</v>
      </c>
      <c r="O2463">
        <v>4</v>
      </c>
      <c r="P2463">
        <v>2</v>
      </c>
      <c r="Q2463" s="2">
        <v>0</v>
      </c>
      <c r="R2463" s="2">
        <v>0</v>
      </c>
      <c r="S2463" s="2">
        <v>0</v>
      </c>
      <c r="T2463">
        <f t="shared" si="152"/>
        <v>0.4</v>
      </c>
      <c r="U2463">
        <f t="shared" si="153"/>
        <v>1.2000000000000002</v>
      </c>
      <c r="V2463">
        <f t="shared" si="154"/>
        <v>1.7299999999999999E-2</v>
      </c>
      <c r="W2463">
        <f t="shared" si="155"/>
        <v>0.46605500000000005</v>
      </c>
    </row>
    <row r="2464" spans="1:23" x14ac:dyDescent="0.25">
      <c r="A2464" t="s">
        <v>8548</v>
      </c>
      <c r="B2464" s="1">
        <v>43234</v>
      </c>
      <c r="C2464" t="s">
        <v>8549</v>
      </c>
      <c r="D2464" t="s">
        <v>632</v>
      </c>
      <c r="E2464" t="s">
        <v>8550</v>
      </c>
      <c r="F2464" s="1">
        <v>43207</v>
      </c>
      <c r="G2464">
        <v>1</v>
      </c>
      <c r="H2464">
        <v>8395058</v>
      </c>
      <c r="I2464">
        <v>63016</v>
      </c>
      <c r="J2464">
        <v>4290</v>
      </c>
      <c r="K2464">
        <v>5964</v>
      </c>
      <c r="L2464" t="b">
        <v>0</v>
      </c>
      <c r="M2464" t="b">
        <v>0</v>
      </c>
      <c r="N2464" t="b">
        <v>0</v>
      </c>
      <c r="O2464">
        <v>27</v>
      </c>
      <c r="P2464">
        <v>11</v>
      </c>
      <c r="Q2464" s="2">
        <v>0.01</v>
      </c>
      <c r="R2464" s="2">
        <v>0</v>
      </c>
      <c r="S2464" s="2">
        <v>0</v>
      </c>
      <c r="T2464">
        <f t="shared" si="152"/>
        <v>0.4</v>
      </c>
      <c r="U2464">
        <f t="shared" si="153"/>
        <v>5.6000000000000005</v>
      </c>
      <c r="V2464">
        <f t="shared" si="154"/>
        <v>4.297528999999999</v>
      </c>
      <c r="W2464">
        <f t="shared" si="155"/>
        <v>3.0641351499999994</v>
      </c>
    </row>
    <row r="2465" spans="1:23" x14ac:dyDescent="0.25">
      <c r="A2465" t="s">
        <v>8551</v>
      </c>
      <c r="B2465" s="1">
        <v>43165</v>
      </c>
      <c r="C2465" t="s">
        <v>8552</v>
      </c>
      <c r="D2465" t="s">
        <v>742</v>
      </c>
      <c r="E2465" t="s">
        <v>8553</v>
      </c>
      <c r="F2465" s="1">
        <v>43156</v>
      </c>
      <c r="G2465">
        <v>1</v>
      </c>
      <c r="H2465">
        <v>213423</v>
      </c>
      <c r="I2465">
        <v>860</v>
      </c>
      <c r="J2465">
        <v>305</v>
      </c>
      <c r="K2465">
        <v>367</v>
      </c>
      <c r="L2465" t="b">
        <v>0</v>
      </c>
      <c r="M2465" t="b">
        <v>0</v>
      </c>
      <c r="N2465" t="b">
        <v>0</v>
      </c>
      <c r="O2465">
        <v>9</v>
      </c>
      <c r="P2465">
        <v>9</v>
      </c>
      <c r="Q2465" s="2">
        <v>0</v>
      </c>
      <c r="R2465" s="2">
        <v>0</v>
      </c>
      <c r="S2465" s="2">
        <v>0</v>
      </c>
      <c r="T2465">
        <f t="shared" si="152"/>
        <v>0.4</v>
      </c>
      <c r="U2465">
        <f t="shared" si="153"/>
        <v>7.2</v>
      </c>
      <c r="V2465">
        <f t="shared" si="154"/>
        <v>0.1067115</v>
      </c>
      <c r="W2465">
        <f t="shared" si="155"/>
        <v>1.9973490249999999</v>
      </c>
    </row>
    <row r="2466" spans="1:23" x14ac:dyDescent="0.25">
      <c r="A2466" t="s">
        <v>8554</v>
      </c>
      <c r="B2466" s="1">
        <v>43265</v>
      </c>
      <c r="C2466" t="s">
        <v>8555</v>
      </c>
      <c r="D2466" t="s">
        <v>3638</v>
      </c>
      <c r="E2466" t="s">
        <v>8556</v>
      </c>
      <c r="F2466" s="1">
        <v>43250</v>
      </c>
      <c r="G2466">
        <v>1</v>
      </c>
      <c r="H2466">
        <v>1635301</v>
      </c>
      <c r="I2466">
        <v>120791</v>
      </c>
      <c r="J2466">
        <v>1098</v>
      </c>
      <c r="K2466">
        <v>20711</v>
      </c>
      <c r="L2466" t="b">
        <v>0</v>
      </c>
      <c r="M2466" t="b">
        <v>0</v>
      </c>
      <c r="N2466" t="b">
        <v>0</v>
      </c>
      <c r="O2466">
        <v>15</v>
      </c>
      <c r="P2466">
        <v>15</v>
      </c>
      <c r="Q2466" s="2">
        <v>7.0000000000000007E-2</v>
      </c>
      <c r="R2466" s="2">
        <v>0</v>
      </c>
      <c r="S2466" s="2">
        <v>0.01</v>
      </c>
      <c r="T2466">
        <f t="shared" si="152"/>
        <v>0.4</v>
      </c>
      <c r="U2466">
        <f t="shared" si="153"/>
        <v>12</v>
      </c>
      <c r="V2466">
        <f t="shared" si="154"/>
        <v>1.7676505</v>
      </c>
      <c r="W2466">
        <f t="shared" si="155"/>
        <v>3.778677675</v>
      </c>
    </row>
    <row r="2467" spans="1:23" x14ac:dyDescent="0.25">
      <c r="A2467" t="s">
        <v>8557</v>
      </c>
      <c r="B2467" s="1">
        <v>43265</v>
      </c>
      <c r="C2467" t="s">
        <v>8558</v>
      </c>
      <c r="D2467" t="s">
        <v>509</v>
      </c>
      <c r="E2467" t="s">
        <v>8559</v>
      </c>
      <c r="F2467" s="1">
        <v>43240</v>
      </c>
      <c r="G2467">
        <v>1</v>
      </c>
      <c r="H2467">
        <v>979732</v>
      </c>
      <c r="I2467">
        <v>29038</v>
      </c>
      <c r="J2467">
        <v>1121</v>
      </c>
      <c r="K2467">
        <v>2584</v>
      </c>
      <c r="L2467" t="b">
        <v>0</v>
      </c>
      <c r="M2467" t="b">
        <v>0</v>
      </c>
      <c r="N2467" t="b">
        <v>0</v>
      </c>
      <c r="O2467">
        <v>25</v>
      </c>
      <c r="P2467">
        <v>6</v>
      </c>
      <c r="Q2467" s="2">
        <v>0.03</v>
      </c>
      <c r="R2467" s="2">
        <v>0</v>
      </c>
      <c r="S2467" s="2">
        <v>0</v>
      </c>
      <c r="T2467">
        <f t="shared" si="152"/>
        <v>0.4</v>
      </c>
      <c r="U2467">
        <f t="shared" si="153"/>
        <v>1.0000000000000004</v>
      </c>
      <c r="V2467">
        <f t="shared" si="154"/>
        <v>0.78986599999999996</v>
      </c>
      <c r="W2467">
        <f t="shared" si="155"/>
        <v>0.68645310000000004</v>
      </c>
    </row>
    <row r="2468" spans="1:23" x14ac:dyDescent="0.25">
      <c r="A2468" t="s">
        <v>8560</v>
      </c>
      <c r="B2468" s="1">
        <v>43088</v>
      </c>
      <c r="C2468" t="s">
        <v>8561</v>
      </c>
      <c r="D2468" t="s">
        <v>266</v>
      </c>
      <c r="E2468" t="s">
        <v>8562</v>
      </c>
      <c r="F2468" s="1">
        <v>43081</v>
      </c>
      <c r="G2468">
        <v>1</v>
      </c>
      <c r="H2468">
        <v>2019235</v>
      </c>
      <c r="I2468">
        <v>52997</v>
      </c>
      <c r="J2468">
        <v>3697</v>
      </c>
      <c r="K2468">
        <v>9167</v>
      </c>
      <c r="L2468" t="b">
        <v>0</v>
      </c>
      <c r="M2468" t="b">
        <v>0</v>
      </c>
      <c r="N2468" t="b">
        <v>0</v>
      </c>
      <c r="O2468">
        <v>7</v>
      </c>
      <c r="P2468">
        <v>7</v>
      </c>
      <c r="Q2468" s="2">
        <v>0.03</v>
      </c>
      <c r="R2468" s="2">
        <v>0</v>
      </c>
      <c r="S2468" s="2">
        <v>0</v>
      </c>
      <c r="T2468">
        <f t="shared" si="152"/>
        <v>0.4</v>
      </c>
      <c r="U2468">
        <f t="shared" si="153"/>
        <v>5.6000000000000005</v>
      </c>
      <c r="V2468">
        <f t="shared" si="154"/>
        <v>1.3096175000000001</v>
      </c>
      <c r="W2468">
        <f t="shared" si="155"/>
        <v>2.018366125</v>
      </c>
    </row>
    <row r="2469" spans="1:23" x14ac:dyDescent="0.25">
      <c r="A2469" t="s">
        <v>8563</v>
      </c>
      <c r="B2469" s="1">
        <v>43139</v>
      </c>
      <c r="C2469" t="s">
        <v>8564</v>
      </c>
      <c r="D2469" t="s">
        <v>8565</v>
      </c>
      <c r="E2469" t="s">
        <v>8566</v>
      </c>
      <c r="F2469" s="1">
        <v>43132</v>
      </c>
      <c r="G2469">
        <v>1</v>
      </c>
      <c r="H2469">
        <v>403941</v>
      </c>
      <c r="I2469">
        <v>4416</v>
      </c>
      <c r="J2469">
        <v>628</v>
      </c>
      <c r="K2469">
        <v>1042</v>
      </c>
      <c r="L2469" t="b">
        <v>0</v>
      </c>
      <c r="M2469" t="b">
        <v>0</v>
      </c>
      <c r="N2469" t="b">
        <v>0</v>
      </c>
      <c r="O2469">
        <v>7</v>
      </c>
      <c r="P2469">
        <v>6</v>
      </c>
      <c r="Q2469" s="2">
        <v>0.01</v>
      </c>
      <c r="R2469" s="2">
        <v>0</v>
      </c>
      <c r="S2469" s="2">
        <v>0</v>
      </c>
      <c r="T2469">
        <f t="shared" si="152"/>
        <v>0.4</v>
      </c>
      <c r="U2469">
        <f t="shared" si="153"/>
        <v>4.6000000000000005</v>
      </c>
      <c r="V2469">
        <f t="shared" si="154"/>
        <v>0.30197050000000003</v>
      </c>
      <c r="W2469">
        <f t="shared" si="155"/>
        <v>1.4156896750000001</v>
      </c>
    </row>
    <row r="2470" spans="1:23" x14ac:dyDescent="0.25">
      <c r="A2470" t="s">
        <v>8567</v>
      </c>
      <c r="B2470" s="1">
        <v>43232</v>
      </c>
      <c r="C2470" t="s">
        <v>8568</v>
      </c>
      <c r="D2470" t="s">
        <v>655</v>
      </c>
      <c r="E2470" t="s">
        <v>8569</v>
      </c>
      <c r="F2470" s="1">
        <v>43218</v>
      </c>
      <c r="G2470">
        <v>1</v>
      </c>
      <c r="H2470">
        <v>927416</v>
      </c>
      <c r="I2470">
        <v>14897</v>
      </c>
      <c r="J2470">
        <v>864</v>
      </c>
      <c r="K2470">
        <v>1368</v>
      </c>
      <c r="L2470" t="b">
        <v>0</v>
      </c>
      <c r="M2470" t="b">
        <v>0</v>
      </c>
      <c r="N2470" t="b">
        <v>0</v>
      </c>
      <c r="O2470">
        <v>14</v>
      </c>
      <c r="P2470">
        <v>13</v>
      </c>
      <c r="Q2470" s="2">
        <v>0.02</v>
      </c>
      <c r="R2470" s="2">
        <v>0</v>
      </c>
      <c r="S2470" s="2">
        <v>0</v>
      </c>
      <c r="T2470">
        <f t="shared" si="152"/>
        <v>0.4</v>
      </c>
      <c r="U2470">
        <f t="shared" si="153"/>
        <v>10.200000000000001</v>
      </c>
      <c r="V2470">
        <f t="shared" si="154"/>
        <v>0.66370799999999996</v>
      </c>
      <c r="W2470">
        <f t="shared" si="155"/>
        <v>2.9422978000000004</v>
      </c>
    </row>
    <row r="2471" spans="1:23" x14ac:dyDescent="0.25">
      <c r="A2471" t="s">
        <v>8570</v>
      </c>
      <c r="B2471" s="1">
        <v>43173</v>
      </c>
      <c r="C2471" t="s">
        <v>8571</v>
      </c>
      <c r="D2471" t="s">
        <v>8572</v>
      </c>
      <c r="E2471" t="s">
        <v>8573</v>
      </c>
      <c r="F2471" s="1">
        <v>43158</v>
      </c>
      <c r="G2471">
        <v>1</v>
      </c>
      <c r="H2471">
        <v>1691844</v>
      </c>
      <c r="I2471">
        <v>27882</v>
      </c>
      <c r="J2471">
        <v>2553</v>
      </c>
      <c r="K2471">
        <v>4492</v>
      </c>
      <c r="L2471" t="b">
        <v>0</v>
      </c>
      <c r="M2471" t="b">
        <v>0</v>
      </c>
      <c r="N2471" t="b">
        <v>0</v>
      </c>
      <c r="O2471">
        <v>15</v>
      </c>
      <c r="P2471">
        <v>15</v>
      </c>
      <c r="Q2471" s="2">
        <v>0.02</v>
      </c>
      <c r="R2471" s="2">
        <v>0</v>
      </c>
      <c r="S2471" s="2">
        <v>0</v>
      </c>
      <c r="T2471">
        <f t="shared" si="152"/>
        <v>0.4</v>
      </c>
      <c r="U2471">
        <f t="shared" si="153"/>
        <v>12</v>
      </c>
      <c r="V2471">
        <f t="shared" si="154"/>
        <v>1.045922</v>
      </c>
      <c r="W2471">
        <f t="shared" si="155"/>
        <v>3.5260727000000003</v>
      </c>
    </row>
    <row r="2472" spans="1:23" x14ac:dyDescent="0.25">
      <c r="A2472" t="s">
        <v>8574</v>
      </c>
      <c r="B2472" s="1">
        <v>43197</v>
      </c>
      <c r="C2472" t="s">
        <v>8575</v>
      </c>
      <c r="D2472" t="s">
        <v>8576</v>
      </c>
      <c r="E2472" t="s">
        <v>8577</v>
      </c>
      <c r="F2472" s="1">
        <v>43188</v>
      </c>
      <c r="G2472">
        <v>1</v>
      </c>
      <c r="H2472">
        <v>1399244</v>
      </c>
      <c r="I2472">
        <v>15373</v>
      </c>
      <c r="J2472">
        <v>1081</v>
      </c>
      <c r="K2472">
        <v>5643</v>
      </c>
      <c r="L2472" t="b">
        <v>0</v>
      </c>
      <c r="M2472" t="b">
        <v>0</v>
      </c>
      <c r="N2472" t="b">
        <v>0</v>
      </c>
      <c r="O2472">
        <v>9</v>
      </c>
      <c r="P2472">
        <v>9</v>
      </c>
      <c r="Q2472" s="2">
        <v>0.01</v>
      </c>
      <c r="R2472" s="2">
        <v>0</v>
      </c>
      <c r="S2472" s="2">
        <v>0</v>
      </c>
      <c r="T2472">
        <f t="shared" si="152"/>
        <v>0.4</v>
      </c>
      <c r="U2472">
        <f t="shared" si="153"/>
        <v>7.2</v>
      </c>
      <c r="V2472">
        <f t="shared" si="154"/>
        <v>0.79962199999999994</v>
      </c>
      <c r="W2472">
        <f t="shared" si="155"/>
        <v>2.2398677</v>
      </c>
    </row>
    <row r="2473" spans="1:23" x14ac:dyDescent="0.25">
      <c r="A2473" t="s">
        <v>8578</v>
      </c>
      <c r="B2473" s="1">
        <v>43109</v>
      </c>
      <c r="C2473" t="s">
        <v>8579</v>
      </c>
      <c r="D2473" t="s">
        <v>1536</v>
      </c>
      <c r="E2473" t="s">
        <v>8580</v>
      </c>
      <c r="F2473" s="1">
        <v>43103</v>
      </c>
      <c r="G2473">
        <v>1</v>
      </c>
      <c r="H2473">
        <v>1065389</v>
      </c>
      <c r="I2473">
        <v>25277</v>
      </c>
      <c r="J2473">
        <v>798</v>
      </c>
      <c r="K2473">
        <v>5498</v>
      </c>
      <c r="L2473" t="b">
        <v>0</v>
      </c>
      <c r="M2473" t="b">
        <v>0</v>
      </c>
      <c r="N2473" t="b">
        <v>0</v>
      </c>
      <c r="O2473">
        <v>6</v>
      </c>
      <c r="P2473">
        <v>6</v>
      </c>
      <c r="Q2473" s="2">
        <v>0.02</v>
      </c>
      <c r="R2473" s="2">
        <v>0</v>
      </c>
      <c r="S2473" s="2">
        <v>0.01</v>
      </c>
      <c r="T2473">
        <f t="shared" si="152"/>
        <v>0.4</v>
      </c>
      <c r="U2473">
        <f t="shared" si="153"/>
        <v>4.8000000000000007</v>
      </c>
      <c r="V2473">
        <f t="shared" si="154"/>
        <v>0.98269450000000003</v>
      </c>
      <c r="W2473">
        <f t="shared" si="155"/>
        <v>1.7039430750000002</v>
      </c>
    </row>
    <row r="2474" spans="1:23" x14ac:dyDescent="0.25">
      <c r="A2474" t="s">
        <v>8581</v>
      </c>
      <c r="B2474" s="1">
        <v>43117</v>
      </c>
      <c r="C2474" t="s">
        <v>8582</v>
      </c>
      <c r="D2474" t="s">
        <v>8583</v>
      </c>
      <c r="E2474" t="s">
        <v>8584</v>
      </c>
      <c r="F2474" s="1">
        <v>43111</v>
      </c>
      <c r="G2474">
        <v>1</v>
      </c>
      <c r="H2474">
        <v>299897</v>
      </c>
      <c r="I2474">
        <v>13180</v>
      </c>
      <c r="J2474">
        <v>294</v>
      </c>
      <c r="K2474">
        <v>626</v>
      </c>
      <c r="L2474" t="b">
        <v>0</v>
      </c>
      <c r="M2474" t="b">
        <v>0</v>
      </c>
      <c r="N2474" t="b">
        <v>0</v>
      </c>
      <c r="O2474">
        <v>6</v>
      </c>
      <c r="P2474">
        <v>6</v>
      </c>
      <c r="Q2474" s="2">
        <v>0.04</v>
      </c>
      <c r="R2474" s="2">
        <v>0</v>
      </c>
      <c r="S2474" s="2">
        <v>0</v>
      </c>
      <c r="T2474">
        <f t="shared" si="152"/>
        <v>0.4</v>
      </c>
      <c r="U2474">
        <f t="shared" si="153"/>
        <v>4.8000000000000007</v>
      </c>
      <c r="V2474">
        <f t="shared" si="154"/>
        <v>0.54994849999999995</v>
      </c>
      <c r="W2474">
        <f t="shared" si="155"/>
        <v>1.5524819750000003</v>
      </c>
    </row>
    <row r="2475" spans="1:23" x14ac:dyDescent="0.25">
      <c r="A2475" t="s">
        <v>8585</v>
      </c>
      <c r="B2475" s="1">
        <v>43109</v>
      </c>
      <c r="C2475" t="s">
        <v>8586</v>
      </c>
      <c r="D2475" t="s">
        <v>8587</v>
      </c>
      <c r="E2475" t="s">
        <v>8588</v>
      </c>
      <c r="F2475" s="1">
        <v>43059</v>
      </c>
      <c r="G2475">
        <v>1</v>
      </c>
      <c r="H2475">
        <v>2384</v>
      </c>
      <c r="I2475">
        <v>15</v>
      </c>
      <c r="J2475">
        <v>2</v>
      </c>
      <c r="K2475">
        <v>4</v>
      </c>
      <c r="L2475" t="b">
        <v>0</v>
      </c>
      <c r="M2475" t="b">
        <v>0</v>
      </c>
      <c r="N2475" t="b">
        <v>0</v>
      </c>
      <c r="O2475">
        <v>50</v>
      </c>
      <c r="P2475">
        <v>4</v>
      </c>
      <c r="Q2475" s="2">
        <v>0.01</v>
      </c>
      <c r="R2475" s="2">
        <v>0</v>
      </c>
      <c r="S2475" s="2">
        <v>0</v>
      </c>
      <c r="T2475">
        <f t="shared" si="152"/>
        <v>0.4</v>
      </c>
      <c r="U2475">
        <f t="shared" si="153"/>
        <v>-6.0000000000000009</v>
      </c>
      <c r="V2475">
        <f t="shared" si="154"/>
        <v>0.101192</v>
      </c>
      <c r="W2475">
        <f t="shared" si="155"/>
        <v>-1.3045828000000004</v>
      </c>
    </row>
    <row r="2476" spans="1:23" x14ac:dyDescent="0.25">
      <c r="A2476" t="s">
        <v>8589</v>
      </c>
      <c r="B2476" s="1">
        <v>43128</v>
      </c>
      <c r="C2476" t="s">
        <v>8590</v>
      </c>
      <c r="D2476" t="s">
        <v>97</v>
      </c>
      <c r="E2476" t="s">
        <v>8591</v>
      </c>
      <c r="F2476" s="1">
        <v>43122</v>
      </c>
      <c r="G2476">
        <v>1</v>
      </c>
      <c r="H2476">
        <v>227384</v>
      </c>
      <c r="I2476">
        <v>11494</v>
      </c>
      <c r="J2476">
        <v>822</v>
      </c>
      <c r="K2476">
        <v>804</v>
      </c>
      <c r="L2476" t="b">
        <v>0</v>
      </c>
      <c r="M2476" t="b">
        <v>0</v>
      </c>
      <c r="N2476" t="b">
        <v>0</v>
      </c>
      <c r="O2476">
        <v>6</v>
      </c>
      <c r="P2476">
        <v>6</v>
      </c>
      <c r="Q2476" s="2">
        <v>0.05</v>
      </c>
      <c r="R2476" s="2">
        <v>0</v>
      </c>
      <c r="S2476" s="2">
        <v>0</v>
      </c>
      <c r="T2476">
        <f t="shared" si="152"/>
        <v>0.4</v>
      </c>
      <c r="U2476">
        <f t="shared" si="153"/>
        <v>4.8000000000000007</v>
      </c>
      <c r="V2476">
        <f t="shared" si="154"/>
        <v>0.61369200000000013</v>
      </c>
      <c r="W2476">
        <f t="shared" si="155"/>
        <v>1.5747922000000003</v>
      </c>
    </row>
    <row r="2477" spans="1:23" x14ac:dyDescent="0.25">
      <c r="A2477" t="s">
        <v>8592</v>
      </c>
      <c r="B2477" s="1">
        <v>43150</v>
      </c>
      <c r="C2477" t="s">
        <v>8593</v>
      </c>
      <c r="D2477" t="s">
        <v>818</v>
      </c>
      <c r="E2477" t="s">
        <v>8594</v>
      </c>
      <c r="F2477" s="1">
        <v>43149</v>
      </c>
      <c r="G2477">
        <v>1</v>
      </c>
      <c r="H2477">
        <v>357946</v>
      </c>
      <c r="I2477">
        <v>2378</v>
      </c>
      <c r="J2477">
        <v>343</v>
      </c>
      <c r="K2477">
        <v>492</v>
      </c>
      <c r="L2477" t="b">
        <v>0</v>
      </c>
      <c r="M2477" t="b">
        <v>0</v>
      </c>
      <c r="N2477" t="b">
        <v>0</v>
      </c>
      <c r="O2477">
        <v>1</v>
      </c>
      <c r="P2477">
        <v>1</v>
      </c>
      <c r="Q2477" s="2">
        <v>0.01</v>
      </c>
      <c r="R2477" s="2">
        <v>0</v>
      </c>
      <c r="S2477" s="2">
        <v>0</v>
      </c>
      <c r="T2477">
        <f t="shared" si="152"/>
        <v>0.4</v>
      </c>
      <c r="U2477">
        <f t="shared" si="153"/>
        <v>0.8</v>
      </c>
      <c r="V2477">
        <f t="shared" si="154"/>
        <v>0.27897300000000003</v>
      </c>
      <c r="W2477">
        <f t="shared" si="155"/>
        <v>0.45764055000000003</v>
      </c>
    </row>
    <row r="2478" spans="1:23" x14ac:dyDescent="0.25">
      <c r="A2478" t="s">
        <v>8595</v>
      </c>
      <c r="B2478" s="1">
        <v>43131</v>
      </c>
      <c r="C2478" t="s">
        <v>8596</v>
      </c>
      <c r="D2478" t="s">
        <v>2939</v>
      </c>
      <c r="E2478" t="s">
        <v>8597</v>
      </c>
      <c r="F2478" s="1">
        <v>43124</v>
      </c>
      <c r="G2478">
        <v>1</v>
      </c>
      <c r="H2478">
        <v>507753</v>
      </c>
      <c r="I2478">
        <v>45824</v>
      </c>
      <c r="J2478">
        <v>341</v>
      </c>
      <c r="K2478">
        <v>2333</v>
      </c>
      <c r="L2478" t="b">
        <v>0</v>
      </c>
      <c r="M2478" t="b">
        <v>0</v>
      </c>
      <c r="N2478" t="b">
        <v>0</v>
      </c>
      <c r="O2478">
        <v>7</v>
      </c>
      <c r="P2478">
        <v>6</v>
      </c>
      <c r="Q2478" s="2">
        <v>0.09</v>
      </c>
      <c r="R2478" s="2">
        <v>0</v>
      </c>
      <c r="S2478" s="2">
        <v>0</v>
      </c>
      <c r="T2478">
        <f t="shared" si="152"/>
        <v>0.4</v>
      </c>
      <c r="U2478">
        <f t="shared" si="153"/>
        <v>4.6000000000000005</v>
      </c>
      <c r="V2478">
        <f t="shared" si="154"/>
        <v>1.1538765</v>
      </c>
      <c r="W2478">
        <f t="shared" si="155"/>
        <v>1.713856775</v>
      </c>
    </row>
    <row r="2479" spans="1:23" x14ac:dyDescent="0.25">
      <c r="A2479" t="s">
        <v>8598</v>
      </c>
      <c r="B2479" s="1">
        <v>43107</v>
      </c>
      <c r="C2479" t="s">
        <v>8599</v>
      </c>
      <c r="D2479" t="s">
        <v>8600</v>
      </c>
      <c r="E2479" t="s">
        <v>8601</v>
      </c>
      <c r="F2479" s="1">
        <v>43099</v>
      </c>
      <c r="G2479">
        <v>1</v>
      </c>
      <c r="H2479">
        <v>166418</v>
      </c>
      <c r="I2479">
        <v>9951</v>
      </c>
      <c r="J2479">
        <v>2014</v>
      </c>
      <c r="K2479">
        <v>2297</v>
      </c>
      <c r="L2479" t="b">
        <v>0</v>
      </c>
      <c r="M2479" t="b">
        <v>0</v>
      </c>
      <c r="N2479" t="b">
        <v>0</v>
      </c>
      <c r="O2479">
        <v>8</v>
      </c>
      <c r="P2479">
        <v>8</v>
      </c>
      <c r="Q2479" s="2">
        <v>0.06</v>
      </c>
      <c r="R2479" s="2">
        <v>-0.01</v>
      </c>
      <c r="S2479" s="2">
        <v>0.01</v>
      </c>
      <c r="T2479">
        <f t="shared" si="152"/>
        <v>0.4</v>
      </c>
      <c r="U2479">
        <f t="shared" si="153"/>
        <v>6.4</v>
      </c>
      <c r="V2479">
        <f t="shared" si="154"/>
        <v>0.78320899999999993</v>
      </c>
      <c r="W2479">
        <f t="shared" si="155"/>
        <v>2.0341231500000001</v>
      </c>
    </row>
    <row r="2480" spans="1:23" x14ac:dyDescent="0.25">
      <c r="A2480" t="s">
        <v>8602</v>
      </c>
      <c r="B2480" s="1">
        <v>43109</v>
      </c>
      <c r="C2480" t="s">
        <v>8603</v>
      </c>
      <c r="D2480" t="s">
        <v>45</v>
      </c>
      <c r="E2480" t="s">
        <v>8604</v>
      </c>
      <c r="F2480" s="1">
        <v>43103</v>
      </c>
      <c r="G2480">
        <v>1</v>
      </c>
      <c r="H2480">
        <v>116925</v>
      </c>
      <c r="I2480">
        <v>649</v>
      </c>
      <c r="J2480">
        <v>147</v>
      </c>
      <c r="K2480">
        <v>417</v>
      </c>
      <c r="L2480" t="b">
        <v>0</v>
      </c>
      <c r="M2480" t="b">
        <v>0</v>
      </c>
      <c r="N2480" t="b">
        <v>0</v>
      </c>
      <c r="O2480">
        <v>6</v>
      </c>
      <c r="P2480">
        <v>5</v>
      </c>
      <c r="Q2480" s="2">
        <v>0.01</v>
      </c>
      <c r="R2480" s="2">
        <v>0</v>
      </c>
      <c r="S2480" s="2">
        <v>0</v>
      </c>
      <c r="T2480">
        <f t="shared" si="152"/>
        <v>0.4</v>
      </c>
      <c r="U2480">
        <f t="shared" si="153"/>
        <v>3.8</v>
      </c>
      <c r="V2480">
        <f t="shared" si="154"/>
        <v>0.15846250000000001</v>
      </c>
      <c r="W2480">
        <f t="shared" si="155"/>
        <v>1.1654618749999999</v>
      </c>
    </row>
    <row r="2481" spans="1:23" x14ac:dyDescent="0.25">
      <c r="A2481" t="s">
        <v>8605</v>
      </c>
      <c r="B2481" s="1">
        <v>43112</v>
      </c>
      <c r="C2481" t="s">
        <v>8606</v>
      </c>
      <c r="D2481" t="s">
        <v>8607</v>
      </c>
      <c r="E2481" t="s">
        <v>8608</v>
      </c>
      <c r="F2481" s="1">
        <v>43107</v>
      </c>
      <c r="G2481">
        <v>1</v>
      </c>
      <c r="H2481">
        <v>65371</v>
      </c>
      <c r="I2481">
        <v>296</v>
      </c>
      <c r="J2481">
        <v>69</v>
      </c>
      <c r="K2481">
        <v>49</v>
      </c>
      <c r="L2481" t="b">
        <v>0</v>
      </c>
      <c r="M2481" t="b">
        <v>0</v>
      </c>
      <c r="N2481" t="b">
        <v>0</v>
      </c>
      <c r="O2481">
        <v>5</v>
      </c>
      <c r="P2481">
        <v>1</v>
      </c>
      <c r="Q2481" s="2">
        <v>0</v>
      </c>
      <c r="R2481" s="2">
        <v>0</v>
      </c>
      <c r="S2481" s="2">
        <v>0</v>
      </c>
      <c r="T2481">
        <f t="shared" si="152"/>
        <v>0.4</v>
      </c>
      <c r="U2481">
        <f t="shared" si="153"/>
        <v>0</v>
      </c>
      <c r="V2481">
        <f t="shared" si="154"/>
        <v>3.2685499999999999E-2</v>
      </c>
      <c r="W2481">
        <f t="shared" si="155"/>
        <v>0.17143992500000002</v>
      </c>
    </row>
    <row r="2482" spans="1:23" x14ac:dyDescent="0.25">
      <c r="A2482" t="s">
        <v>8609</v>
      </c>
      <c r="B2482" s="1">
        <v>43247</v>
      </c>
      <c r="C2482" t="s">
        <v>8610</v>
      </c>
      <c r="D2482" t="s">
        <v>385</v>
      </c>
      <c r="E2482" t="s">
        <v>8611</v>
      </c>
      <c r="F2482" s="1">
        <v>43228</v>
      </c>
      <c r="G2482">
        <v>1</v>
      </c>
      <c r="H2482">
        <v>1295774</v>
      </c>
      <c r="I2482">
        <v>46286</v>
      </c>
      <c r="J2482">
        <v>158</v>
      </c>
      <c r="K2482">
        <v>1068</v>
      </c>
      <c r="L2482" t="b">
        <v>0</v>
      </c>
      <c r="M2482" t="b">
        <v>0</v>
      </c>
      <c r="N2482" t="b">
        <v>0</v>
      </c>
      <c r="O2482">
        <v>19</v>
      </c>
      <c r="P2482">
        <v>3</v>
      </c>
      <c r="Q2482" s="2">
        <v>0.04</v>
      </c>
      <c r="R2482" s="2">
        <v>0</v>
      </c>
      <c r="S2482" s="2">
        <v>0</v>
      </c>
      <c r="T2482">
        <f t="shared" si="152"/>
        <v>0.4</v>
      </c>
      <c r="U2482">
        <f t="shared" si="153"/>
        <v>-0.79999999999999982</v>
      </c>
      <c r="V2482">
        <f t="shared" si="154"/>
        <v>1.047887</v>
      </c>
      <c r="W2482">
        <f t="shared" si="155"/>
        <v>0.32676045000000004</v>
      </c>
    </row>
    <row r="2483" spans="1:23" x14ac:dyDescent="0.25">
      <c r="A2483" t="s">
        <v>8612</v>
      </c>
      <c r="B2483" s="1">
        <v>43265</v>
      </c>
      <c r="C2483" t="s">
        <v>8613</v>
      </c>
      <c r="D2483" t="s">
        <v>772</v>
      </c>
      <c r="E2483" t="s">
        <v>8614</v>
      </c>
      <c r="F2483" s="1">
        <v>43262</v>
      </c>
      <c r="G2483">
        <v>1</v>
      </c>
      <c r="H2483">
        <v>1507254</v>
      </c>
      <c r="I2483">
        <v>85731</v>
      </c>
      <c r="J2483">
        <v>1318</v>
      </c>
      <c r="K2483">
        <v>10439</v>
      </c>
      <c r="L2483" t="b">
        <v>0</v>
      </c>
      <c r="M2483" t="b">
        <v>0</v>
      </c>
      <c r="N2483" t="b">
        <v>0</v>
      </c>
      <c r="O2483">
        <v>3</v>
      </c>
      <c r="P2483">
        <v>3</v>
      </c>
      <c r="Q2483" s="2">
        <v>0.06</v>
      </c>
      <c r="R2483" s="2">
        <v>0</v>
      </c>
      <c r="S2483" s="2">
        <v>0.01</v>
      </c>
      <c r="T2483">
        <f t="shared" si="152"/>
        <v>0.4</v>
      </c>
      <c r="U2483">
        <f t="shared" si="153"/>
        <v>2.4000000000000004</v>
      </c>
      <c r="V2483">
        <f t="shared" si="154"/>
        <v>1.6036269999999999</v>
      </c>
      <c r="W2483">
        <f t="shared" si="155"/>
        <v>1.32126945</v>
      </c>
    </row>
    <row r="2484" spans="1:23" x14ac:dyDescent="0.25">
      <c r="A2484" t="s">
        <v>8615</v>
      </c>
      <c r="B2484" s="1">
        <v>43145</v>
      </c>
      <c r="C2484" t="s">
        <v>8616</v>
      </c>
      <c r="D2484" t="s">
        <v>8617</v>
      </c>
      <c r="E2484" t="s">
        <v>8618</v>
      </c>
      <c r="F2484" s="1">
        <v>43137</v>
      </c>
      <c r="G2484">
        <v>1</v>
      </c>
      <c r="H2484">
        <v>97217</v>
      </c>
      <c r="I2484">
        <v>1271</v>
      </c>
      <c r="J2484">
        <v>87</v>
      </c>
      <c r="K2484">
        <v>85</v>
      </c>
      <c r="L2484" t="b">
        <v>0</v>
      </c>
      <c r="M2484" t="b">
        <v>0</v>
      </c>
      <c r="N2484" t="b">
        <v>0</v>
      </c>
      <c r="O2484">
        <v>8</v>
      </c>
      <c r="P2484">
        <v>1</v>
      </c>
      <c r="Q2484" s="2">
        <v>0.01</v>
      </c>
      <c r="R2484" s="2">
        <v>0</v>
      </c>
      <c r="S2484" s="2">
        <v>0</v>
      </c>
      <c r="T2484">
        <f t="shared" si="152"/>
        <v>0.4</v>
      </c>
      <c r="U2484">
        <f t="shared" si="153"/>
        <v>-0.60000000000000009</v>
      </c>
      <c r="V2484">
        <f t="shared" si="154"/>
        <v>0.1486085</v>
      </c>
      <c r="W2484">
        <f t="shared" si="155"/>
        <v>6.2012975000000005E-2</v>
      </c>
    </row>
    <row r="2485" spans="1:23" x14ac:dyDescent="0.25">
      <c r="A2485" t="s">
        <v>8619</v>
      </c>
      <c r="B2485" s="1">
        <v>43242</v>
      </c>
      <c r="C2485" t="s">
        <v>8620</v>
      </c>
      <c r="D2485" t="s">
        <v>2140</v>
      </c>
      <c r="E2485" t="s">
        <v>8621</v>
      </c>
      <c r="F2485" s="1">
        <v>43241</v>
      </c>
      <c r="G2485">
        <v>1</v>
      </c>
      <c r="H2485">
        <v>615686</v>
      </c>
      <c r="I2485">
        <v>11334</v>
      </c>
      <c r="J2485">
        <v>651</v>
      </c>
      <c r="K2485">
        <v>1366</v>
      </c>
      <c r="L2485" t="b">
        <v>0</v>
      </c>
      <c r="M2485" t="b">
        <v>0</v>
      </c>
      <c r="N2485" t="b">
        <v>0</v>
      </c>
      <c r="O2485">
        <v>1</v>
      </c>
      <c r="P2485">
        <v>1</v>
      </c>
      <c r="Q2485" s="2">
        <v>0.02</v>
      </c>
      <c r="R2485" s="2">
        <v>0</v>
      </c>
      <c r="S2485" s="2">
        <v>0</v>
      </c>
      <c r="T2485">
        <f t="shared" si="152"/>
        <v>0.4</v>
      </c>
      <c r="U2485">
        <f t="shared" si="153"/>
        <v>0.8</v>
      </c>
      <c r="V2485">
        <f t="shared" si="154"/>
        <v>0.50784300000000004</v>
      </c>
      <c r="W2485">
        <f t="shared" si="155"/>
        <v>0.53774505000000006</v>
      </c>
    </row>
    <row r="2486" spans="1:23" x14ac:dyDescent="0.25">
      <c r="A2486" t="s">
        <v>8622</v>
      </c>
      <c r="B2486" s="1">
        <v>43128</v>
      </c>
      <c r="C2486" t="s">
        <v>8623</v>
      </c>
      <c r="D2486" t="s">
        <v>2640</v>
      </c>
      <c r="E2486" t="s">
        <v>8624</v>
      </c>
      <c r="F2486" s="1">
        <v>43121</v>
      </c>
      <c r="G2486">
        <v>1</v>
      </c>
      <c r="H2486">
        <v>213764</v>
      </c>
      <c r="I2486">
        <v>2168</v>
      </c>
      <c r="J2486">
        <v>906</v>
      </c>
      <c r="K2486">
        <v>1101</v>
      </c>
      <c r="L2486" t="b">
        <v>0</v>
      </c>
      <c r="M2486" t="b">
        <v>0</v>
      </c>
      <c r="N2486" t="b">
        <v>0</v>
      </c>
      <c r="O2486">
        <v>7</v>
      </c>
      <c r="P2486">
        <v>7</v>
      </c>
      <c r="Q2486" s="2">
        <v>0.01</v>
      </c>
      <c r="R2486" s="2">
        <v>0</v>
      </c>
      <c r="S2486" s="2">
        <v>0.01</v>
      </c>
      <c r="T2486">
        <f t="shared" si="152"/>
        <v>0.4</v>
      </c>
      <c r="U2486">
        <f t="shared" si="153"/>
        <v>5.6000000000000005</v>
      </c>
      <c r="V2486">
        <f t="shared" si="154"/>
        <v>0.45688200000000001</v>
      </c>
      <c r="W2486">
        <f t="shared" si="155"/>
        <v>1.7199087</v>
      </c>
    </row>
    <row r="2487" spans="1:23" x14ac:dyDescent="0.25">
      <c r="A2487" t="s">
        <v>8625</v>
      </c>
      <c r="B2487" s="1">
        <v>43076</v>
      </c>
      <c r="C2487" t="s">
        <v>8626</v>
      </c>
      <c r="D2487" t="s">
        <v>8627</v>
      </c>
      <c r="E2487" t="s">
        <v>8628</v>
      </c>
      <c r="F2487" s="1">
        <v>43068</v>
      </c>
      <c r="G2487">
        <v>1</v>
      </c>
      <c r="H2487">
        <v>106731</v>
      </c>
      <c r="I2487">
        <v>190</v>
      </c>
      <c r="J2487">
        <v>8</v>
      </c>
      <c r="K2487">
        <v>32</v>
      </c>
      <c r="L2487" t="b">
        <v>0</v>
      </c>
      <c r="M2487" t="b">
        <v>0</v>
      </c>
      <c r="N2487" t="b">
        <v>0</v>
      </c>
      <c r="O2487">
        <v>8</v>
      </c>
      <c r="P2487">
        <v>6</v>
      </c>
      <c r="Q2487" s="2">
        <v>0</v>
      </c>
      <c r="R2487" s="2">
        <v>0</v>
      </c>
      <c r="S2487" s="2">
        <v>0</v>
      </c>
      <c r="T2487">
        <f t="shared" si="152"/>
        <v>0.4</v>
      </c>
      <c r="U2487">
        <f t="shared" si="153"/>
        <v>4.4000000000000004</v>
      </c>
      <c r="V2487">
        <f t="shared" si="154"/>
        <v>5.3365499999999996E-2</v>
      </c>
      <c r="W2487">
        <f t="shared" si="155"/>
        <v>1.2786779250000002</v>
      </c>
    </row>
    <row r="2488" spans="1:23" x14ac:dyDescent="0.25">
      <c r="A2488" t="s">
        <v>8629</v>
      </c>
      <c r="B2488" s="1">
        <v>43117</v>
      </c>
      <c r="C2488" t="s">
        <v>8630</v>
      </c>
      <c r="D2488" t="s">
        <v>5128</v>
      </c>
      <c r="E2488" t="s">
        <v>8631</v>
      </c>
      <c r="F2488" s="1">
        <v>43110</v>
      </c>
      <c r="G2488">
        <v>1</v>
      </c>
      <c r="H2488">
        <v>2032507</v>
      </c>
      <c r="I2488">
        <v>196113</v>
      </c>
      <c r="J2488">
        <v>1657</v>
      </c>
      <c r="K2488">
        <v>37915</v>
      </c>
      <c r="L2488" t="b">
        <v>0</v>
      </c>
      <c r="M2488" t="b">
        <v>0</v>
      </c>
      <c r="N2488" t="b">
        <v>0</v>
      </c>
      <c r="O2488">
        <v>7</v>
      </c>
      <c r="P2488">
        <v>6</v>
      </c>
      <c r="Q2488" s="2">
        <v>0.1</v>
      </c>
      <c r="R2488" s="2">
        <v>0</v>
      </c>
      <c r="S2488" s="2">
        <v>0.02</v>
      </c>
      <c r="T2488">
        <f t="shared" si="152"/>
        <v>0.4</v>
      </c>
      <c r="U2488">
        <f t="shared" si="153"/>
        <v>4.6000000000000005</v>
      </c>
      <c r="V2488">
        <f t="shared" si="154"/>
        <v>2.5162535000000004</v>
      </c>
      <c r="W2488">
        <f t="shared" si="155"/>
        <v>2.1906887250000002</v>
      </c>
    </row>
    <row r="2489" spans="1:23" x14ac:dyDescent="0.25">
      <c r="A2489" t="s">
        <v>8632</v>
      </c>
      <c r="B2489" s="1">
        <v>43122</v>
      </c>
      <c r="C2489" t="s">
        <v>8633</v>
      </c>
      <c r="D2489" t="s">
        <v>8634</v>
      </c>
      <c r="E2489" t="s">
        <v>8635</v>
      </c>
      <c r="F2489" s="1">
        <v>43116</v>
      </c>
      <c r="G2489">
        <v>1</v>
      </c>
      <c r="H2489">
        <v>184348</v>
      </c>
      <c r="I2489">
        <v>2052</v>
      </c>
      <c r="J2489">
        <v>57</v>
      </c>
      <c r="K2489">
        <v>272</v>
      </c>
      <c r="L2489" t="b">
        <v>0</v>
      </c>
      <c r="M2489" t="b">
        <v>0</v>
      </c>
      <c r="N2489" t="b">
        <v>0</v>
      </c>
      <c r="O2489">
        <v>6</v>
      </c>
      <c r="P2489">
        <v>5</v>
      </c>
      <c r="Q2489" s="2">
        <v>0.01</v>
      </c>
      <c r="R2489" s="2">
        <v>0</v>
      </c>
      <c r="S2489" s="2">
        <v>0</v>
      </c>
      <c r="T2489">
        <f t="shared" si="152"/>
        <v>0.4</v>
      </c>
      <c r="U2489">
        <f t="shared" si="153"/>
        <v>3.8</v>
      </c>
      <c r="V2489">
        <f t="shared" si="154"/>
        <v>0.19217400000000001</v>
      </c>
      <c r="W2489">
        <f t="shared" si="155"/>
        <v>1.1772608999999998</v>
      </c>
    </row>
    <row r="2490" spans="1:23" x14ac:dyDescent="0.25">
      <c r="A2490" t="s">
        <v>8636</v>
      </c>
      <c r="B2490" s="1">
        <v>43132</v>
      </c>
      <c r="C2490" t="s">
        <v>8637</v>
      </c>
      <c r="D2490" t="s">
        <v>8638</v>
      </c>
      <c r="E2490" t="s">
        <v>8639</v>
      </c>
      <c r="F2490" s="1">
        <v>43124</v>
      </c>
      <c r="G2490">
        <v>1</v>
      </c>
      <c r="H2490">
        <v>1969654</v>
      </c>
      <c r="I2490">
        <v>68591</v>
      </c>
      <c r="J2490">
        <v>2589</v>
      </c>
      <c r="K2490">
        <v>5108</v>
      </c>
      <c r="L2490" t="b">
        <v>0</v>
      </c>
      <c r="M2490" t="b">
        <v>0</v>
      </c>
      <c r="N2490" t="b">
        <v>0</v>
      </c>
      <c r="O2490">
        <v>8</v>
      </c>
      <c r="P2490">
        <v>8</v>
      </c>
      <c r="Q2490" s="2">
        <v>0.03</v>
      </c>
      <c r="R2490" s="2">
        <v>0</v>
      </c>
      <c r="S2490" s="2">
        <v>0</v>
      </c>
      <c r="T2490">
        <f t="shared" si="152"/>
        <v>0.4</v>
      </c>
      <c r="U2490">
        <f t="shared" si="153"/>
        <v>6.4</v>
      </c>
      <c r="V2490">
        <f t="shared" si="154"/>
        <v>1.2848269999999999</v>
      </c>
      <c r="W2490">
        <f t="shared" si="155"/>
        <v>2.2096894499999999</v>
      </c>
    </row>
    <row r="2491" spans="1:23" x14ac:dyDescent="0.25">
      <c r="A2491" t="s">
        <v>8640</v>
      </c>
      <c r="B2491" s="1">
        <v>43079</v>
      </c>
      <c r="C2491" t="s">
        <v>8641</v>
      </c>
      <c r="D2491" t="s">
        <v>1136</v>
      </c>
      <c r="E2491" t="s">
        <v>8642</v>
      </c>
      <c r="F2491" s="1">
        <v>43073</v>
      </c>
      <c r="G2491">
        <v>1</v>
      </c>
      <c r="H2491">
        <v>1366939</v>
      </c>
      <c r="I2491">
        <v>106340</v>
      </c>
      <c r="J2491">
        <v>829</v>
      </c>
      <c r="K2491">
        <v>9831</v>
      </c>
      <c r="L2491" t="b">
        <v>0</v>
      </c>
      <c r="M2491" t="b">
        <v>0</v>
      </c>
      <c r="N2491" t="b">
        <v>0</v>
      </c>
      <c r="O2491">
        <v>6</v>
      </c>
      <c r="P2491">
        <v>5</v>
      </c>
      <c r="Q2491" s="2">
        <v>0.08</v>
      </c>
      <c r="R2491" s="2">
        <v>0</v>
      </c>
      <c r="S2491" s="2">
        <v>0.01</v>
      </c>
      <c r="T2491">
        <f t="shared" si="152"/>
        <v>0.4</v>
      </c>
      <c r="U2491">
        <f t="shared" si="153"/>
        <v>3.8</v>
      </c>
      <c r="V2491">
        <f t="shared" si="154"/>
        <v>1.7334695</v>
      </c>
      <c r="W2491">
        <f t="shared" si="155"/>
        <v>1.7167143249999999</v>
      </c>
    </row>
    <row r="2492" spans="1:23" x14ac:dyDescent="0.25">
      <c r="A2492" t="s">
        <v>8643</v>
      </c>
      <c r="B2492" s="1">
        <v>43070</v>
      </c>
      <c r="C2492" t="s">
        <v>8644</v>
      </c>
      <c r="D2492" t="s">
        <v>4496</v>
      </c>
      <c r="E2492" t="s">
        <v>8645</v>
      </c>
      <c r="F2492" s="1">
        <v>43063</v>
      </c>
      <c r="G2492">
        <v>1</v>
      </c>
      <c r="H2492">
        <v>2127874</v>
      </c>
      <c r="I2492">
        <v>286258</v>
      </c>
      <c r="J2492">
        <v>1796</v>
      </c>
      <c r="K2492">
        <v>44520</v>
      </c>
      <c r="L2492" t="b">
        <v>0</v>
      </c>
      <c r="M2492" t="b">
        <v>0</v>
      </c>
      <c r="N2492" t="b">
        <v>0</v>
      </c>
      <c r="O2492">
        <v>7</v>
      </c>
      <c r="P2492">
        <v>6</v>
      </c>
      <c r="Q2492" s="2">
        <v>0.13</v>
      </c>
      <c r="R2492" s="2">
        <v>0</v>
      </c>
      <c r="S2492" s="2">
        <v>0.02</v>
      </c>
      <c r="T2492">
        <f t="shared" si="152"/>
        <v>0.4</v>
      </c>
      <c r="U2492">
        <f t="shared" si="153"/>
        <v>4.6000000000000005</v>
      </c>
      <c r="V2492">
        <f t="shared" si="154"/>
        <v>2.863937</v>
      </c>
      <c r="W2492">
        <f t="shared" si="155"/>
        <v>2.3123779500000001</v>
      </c>
    </row>
    <row r="2493" spans="1:23" x14ac:dyDescent="0.25">
      <c r="A2493" t="s">
        <v>8646</v>
      </c>
      <c r="B2493" s="1">
        <v>43161</v>
      </c>
      <c r="C2493" t="s">
        <v>8647</v>
      </c>
      <c r="D2493" t="s">
        <v>818</v>
      </c>
      <c r="E2493" t="s">
        <v>8648</v>
      </c>
      <c r="F2493" s="1">
        <v>43160</v>
      </c>
      <c r="G2493">
        <v>1</v>
      </c>
      <c r="H2493">
        <v>376877</v>
      </c>
      <c r="I2493">
        <v>4524</v>
      </c>
      <c r="J2493">
        <v>163</v>
      </c>
      <c r="K2493">
        <v>833</v>
      </c>
      <c r="L2493" t="b">
        <v>0</v>
      </c>
      <c r="M2493" t="b">
        <v>0</v>
      </c>
      <c r="N2493" t="b">
        <v>0</v>
      </c>
      <c r="O2493">
        <v>1</v>
      </c>
      <c r="P2493">
        <v>1</v>
      </c>
      <c r="Q2493" s="2">
        <v>0.01</v>
      </c>
      <c r="R2493" s="2">
        <v>0</v>
      </c>
      <c r="S2493" s="2">
        <v>0</v>
      </c>
      <c r="T2493">
        <f t="shared" si="152"/>
        <v>0.4</v>
      </c>
      <c r="U2493">
        <f t="shared" si="153"/>
        <v>0.8</v>
      </c>
      <c r="V2493">
        <f t="shared" si="154"/>
        <v>0.28843849999999999</v>
      </c>
      <c r="W2493">
        <f t="shared" si="155"/>
        <v>0.46095347500000006</v>
      </c>
    </row>
    <row r="2494" spans="1:23" x14ac:dyDescent="0.25">
      <c r="A2494" t="s">
        <v>8649</v>
      </c>
      <c r="B2494" s="1">
        <v>43229</v>
      </c>
      <c r="C2494" t="s">
        <v>8650</v>
      </c>
      <c r="D2494" t="s">
        <v>403</v>
      </c>
      <c r="E2494" t="s">
        <v>8651</v>
      </c>
      <c r="F2494" s="1">
        <v>43227</v>
      </c>
      <c r="G2494">
        <v>1</v>
      </c>
      <c r="H2494">
        <v>1339443</v>
      </c>
      <c r="I2494">
        <v>23629</v>
      </c>
      <c r="J2494">
        <v>943</v>
      </c>
      <c r="K2494">
        <v>2181</v>
      </c>
      <c r="L2494" t="b">
        <v>0</v>
      </c>
      <c r="M2494" t="b">
        <v>0</v>
      </c>
      <c r="N2494" t="b">
        <v>0</v>
      </c>
      <c r="O2494">
        <v>2</v>
      </c>
      <c r="P2494">
        <v>2</v>
      </c>
      <c r="Q2494" s="2">
        <v>0.02</v>
      </c>
      <c r="R2494" s="2">
        <v>0</v>
      </c>
      <c r="S2494" s="2">
        <v>0</v>
      </c>
      <c r="T2494">
        <f t="shared" si="152"/>
        <v>0.4</v>
      </c>
      <c r="U2494">
        <f t="shared" si="153"/>
        <v>1.6</v>
      </c>
      <c r="V2494">
        <f t="shared" si="154"/>
        <v>0.86972150000000004</v>
      </c>
      <c r="W2494">
        <f t="shared" si="155"/>
        <v>0.86440252500000003</v>
      </c>
    </row>
    <row r="2495" spans="1:23" x14ac:dyDescent="0.25">
      <c r="A2495" t="s">
        <v>8652</v>
      </c>
      <c r="B2495" s="1">
        <v>43076</v>
      </c>
      <c r="C2495" t="s">
        <v>8653</v>
      </c>
      <c r="D2495" t="s">
        <v>8654</v>
      </c>
      <c r="E2495" t="s">
        <v>8655</v>
      </c>
      <c r="F2495" s="1">
        <v>43070</v>
      </c>
      <c r="G2495">
        <v>1</v>
      </c>
      <c r="H2495">
        <v>21513</v>
      </c>
      <c r="I2495">
        <v>770</v>
      </c>
      <c r="J2495">
        <v>4</v>
      </c>
      <c r="K2495">
        <v>63</v>
      </c>
      <c r="L2495" t="b">
        <v>0</v>
      </c>
      <c r="M2495" t="b">
        <v>0</v>
      </c>
      <c r="N2495" t="b">
        <v>0</v>
      </c>
      <c r="O2495">
        <v>6</v>
      </c>
      <c r="P2495">
        <v>4</v>
      </c>
      <c r="Q2495" s="2">
        <v>0.04</v>
      </c>
      <c r="R2495" s="2">
        <v>0</v>
      </c>
      <c r="S2495" s="2">
        <v>0</v>
      </c>
      <c r="T2495">
        <f t="shared" si="152"/>
        <v>0.4</v>
      </c>
      <c r="U2495">
        <f t="shared" si="153"/>
        <v>2.8000000000000003</v>
      </c>
      <c r="V2495">
        <f t="shared" si="154"/>
        <v>0.41075650000000002</v>
      </c>
      <c r="W2495">
        <f t="shared" si="155"/>
        <v>1.0037647750000001</v>
      </c>
    </row>
    <row r="2496" spans="1:23" x14ac:dyDescent="0.25">
      <c r="A2496" t="s">
        <v>8656</v>
      </c>
      <c r="B2496" s="1">
        <v>43118</v>
      </c>
      <c r="C2496" t="s">
        <v>8657</v>
      </c>
      <c r="D2496" t="s">
        <v>7822</v>
      </c>
      <c r="E2496" t="s">
        <v>8658</v>
      </c>
      <c r="F2496" s="1">
        <v>43112</v>
      </c>
      <c r="G2496">
        <v>1</v>
      </c>
      <c r="H2496">
        <v>1480442</v>
      </c>
      <c r="I2496">
        <v>25639</v>
      </c>
      <c r="J2496">
        <v>4595</v>
      </c>
      <c r="K2496">
        <v>4981</v>
      </c>
      <c r="L2496" t="b">
        <v>0</v>
      </c>
      <c r="M2496" t="b">
        <v>0</v>
      </c>
      <c r="N2496" t="b">
        <v>0</v>
      </c>
      <c r="O2496">
        <v>6</v>
      </c>
      <c r="P2496">
        <v>4</v>
      </c>
      <c r="Q2496" s="2">
        <v>0.02</v>
      </c>
      <c r="R2496" s="2">
        <v>0</v>
      </c>
      <c r="S2496" s="2">
        <v>0</v>
      </c>
      <c r="T2496">
        <f t="shared" si="152"/>
        <v>0.4</v>
      </c>
      <c r="U2496">
        <f t="shared" si="153"/>
        <v>2.8000000000000003</v>
      </c>
      <c r="V2496">
        <f t="shared" si="154"/>
        <v>0.94022099999999997</v>
      </c>
      <c r="W2496">
        <f t="shared" si="155"/>
        <v>1.18907735</v>
      </c>
    </row>
    <row r="2497" spans="1:23" x14ac:dyDescent="0.25">
      <c r="A2497" t="s">
        <v>8659</v>
      </c>
      <c r="B2497" s="1">
        <v>43092</v>
      </c>
      <c r="C2497" t="s">
        <v>8660</v>
      </c>
      <c r="D2497" t="s">
        <v>447</v>
      </c>
      <c r="E2497" t="s">
        <v>8661</v>
      </c>
      <c r="F2497" s="1">
        <v>43085</v>
      </c>
      <c r="G2497">
        <v>1</v>
      </c>
      <c r="H2497">
        <v>979466</v>
      </c>
      <c r="I2497">
        <v>29038</v>
      </c>
      <c r="J2497">
        <v>3066</v>
      </c>
      <c r="K2497">
        <v>4688</v>
      </c>
      <c r="L2497" t="b">
        <v>0</v>
      </c>
      <c r="M2497" t="b">
        <v>0</v>
      </c>
      <c r="N2497" t="b">
        <v>0</v>
      </c>
      <c r="O2497">
        <v>7</v>
      </c>
      <c r="P2497">
        <v>6</v>
      </c>
      <c r="Q2497" s="2">
        <v>0.03</v>
      </c>
      <c r="R2497" s="2">
        <v>0</v>
      </c>
      <c r="S2497" s="2">
        <v>0</v>
      </c>
      <c r="T2497">
        <f t="shared" si="152"/>
        <v>0.4</v>
      </c>
      <c r="U2497">
        <f t="shared" si="153"/>
        <v>4.6000000000000005</v>
      </c>
      <c r="V2497">
        <f t="shared" si="154"/>
        <v>0.78973300000000002</v>
      </c>
      <c r="W2497">
        <f t="shared" si="155"/>
        <v>1.58640655</v>
      </c>
    </row>
    <row r="2498" spans="1:23" x14ac:dyDescent="0.25">
      <c r="A2498" t="s">
        <v>8662</v>
      </c>
      <c r="B2498" s="1">
        <v>43139</v>
      </c>
      <c r="C2498" t="s">
        <v>8663</v>
      </c>
      <c r="D2498" t="s">
        <v>2618</v>
      </c>
      <c r="E2498" t="s">
        <v>8664</v>
      </c>
      <c r="F2498" s="1">
        <v>43136</v>
      </c>
      <c r="G2498">
        <v>1</v>
      </c>
      <c r="H2498">
        <v>38316</v>
      </c>
      <c r="I2498">
        <v>124</v>
      </c>
      <c r="J2498">
        <v>26</v>
      </c>
      <c r="K2498">
        <v>146</v>
      </c>
      <c r="L2498" t="b">
        <v>0</v>
      </c>
      <c r="M2498" t="b">
        <v>0</v>
      </c>
      <c r="N2498" t="b">
        <v>0</v>
      </c>
      <c r="O2498">
        <v>3</v>
      </c>
      <c r="P2498">
        <v>3</v>
      </c>
      <c r="Q2498" s="2">
        <v>0</v>
      </c>
      <c r="R2498" s="2">
        <v>0</v>
      </c>
      <c r="S2498" s="2">
        <v>0</v>
      </c>
      <c r="T2498">
        <f t="shared" ref="T2498:T2561" si="156">G2498*0.4</f>
        <v>0.4</v>
      </c>
      <c r="U2498">
        <f t="shared" ref="U2498:U2561" si="157">-0.2*(O2498-P2498)+0.8*P2498</f>
        <v>2.4000000000000004</v>
      </c>
      <c r="V2498">
        <f t="shared" ref="V2498:V2561" si="158">0.5*H2498*0.000001+0.1*Q2498*100+100*0.15*R2498+100*0.25*S2498</f>
        <v>1.9157999999999998E-2</v>
      </c>
      <c r="W2498">
        <f t="shared" ref="W2498:W2561" si="159">0.4*T2498+0.25*U2498+0.35*V2498</f>
        <v>0.76670530000000015</v>
      </c>
    </row>
    <row r="2499" spans="1:23" x14ac:dyDescent="0.25">
      <c r="A2499" t="s">
        <v>8665</v>
      </c>
      <c r="B2499" s="1">
        <v>43152</v>
      </c>
      <c r="C2499" t="s">
        <v>8666</v>
      </c>
      <c r="D2499" t="s">
        <v>8667</v>
      </c>
      <c r="E2499" t="s">
        <v>8668</v>
      </c>
      <c r="F2499" s="1">
        <v>43142</v>
      </c>
      <c r="G2499">
        <v>1</v>
      </c>
      <c r="H2499">
        <v>2250165</v>
      </c>
      <c r="I2499">
        <v>60794</v>
      </c>
      <c r="J2499">
        <v>2335</v>
      </c>
      <c r="K2499">
        <v>6002</v>
      </c>
      <c r="L2499" t="b">
        <v>0</v>
      </c>
      <c r="M2499" t="b">
        <v>0</v>
      </c>
      <c r="N2499" t="b">
        <v>0</v>
      </c>
      <c r="O2499">
        <v>10</v>
      </c>
      <c r="P2499">
        <v>10</v>
      </c>
      <c r="Q2499" s="2">
        <v>0.03</v>
      </c>
      <c r="R2499" s="2">
        <v>0</v>
      </c>
      <c r="S2499" s="2">
        <v>0</v>
      </c>
      <c r="T2499">
        <f t="shared" si="156"/>
        <v>0.4</v>
      </c>
      <c r="U2499">
        <f t="shared" si="157"/>
        <v>8</v>
      </c>
      <c r="V2499">
        <f t="shared" si="158"/>
        <v>1.4250825</v>
      </c>
      <c r="W2499">
        <f t="shared" si="159"/>
        <v>2.6587788750000003</v>
      </c>
    </row>
    <row r="2500" spans="1:23" x14ac:dyDescent="0.25">
      <c r="A2500" t="s">
        <v>8669</v>
      </c>
      <c r="B2500" s="1">
        <v>43068</v>
      </c>
      <c r="C2500" t="s">
        <v>8670</v>
      </c>
      <c r="D2500" t="s">
        <v>8671</v>
      </c>
      <c r="E2500" t="s">
        <v>8672</v>
      </c>
      <c r="F2500" s="1">
        <v>43060</v>
      </c>
      <c r="G2500">
        <v>1</v>
      </c>
      <c r="H2500">
        <v>480162</v>
      </c>
      <c r="I2500">
        <v>17538</v>
      </c>
      <c r="J2500">
        <v>325</v>
      </c>
      <c r="K2500">
        <v>1389</v>
      </c>
      <c r="L2500" t="b">
        <v>0</v>
      </c>
      <c r="M2500" t="b">
        <v>0</v>
      </c>
      <c r="N2500" t="b">
        <v>0</v>
      </c>
      <c r="O2500">
        <v>8</v>
      </c>
      <c r="P2500">
        <v>7</v>
      </c>
      <c r="Q2500" s="2">
        <v>0.04</v>
      </c>
      <c r="R2500" s="2">
        <v>0</v>
      </c>
      <c r="S2500" s="2">
        <v>0</v>
      </c>
      <c r="T2500">
        <f t="shared" si="156"/>
        <v>0.4</v>
      </c>
      <c r="U2500">
        <f t="shared" si="157"/>
        <v>5.4</v>
      </c>
      <c r="V2500">
        <f t="shared" si="158"/>
        <v>0.64008100000000001</v>
      </c>
      <c r="W2500">
        <f t="shared" si="159"/>
        <v>1.7340283500000002</v>
      </c>
    </row>
    <row r="2501" spans="1:23" x14ac:dyDescent="0.25">
      <c r="A2501" t="s">
        <v>8673</v>
      </c>
      <c r="B2501" s="1">
        <v>43135</v>
      </c>
      <c r="C2501" t="s">
        <v>8674</v>
      </c>
      <c r="D2501" t="s">
        <v>529</v>
      </c>
      <c r="E2501" t="s">
        <v>8675</v>
      </c>
      <c r="F2501" s="1">
        <v>43131</v>
      </c>
      <c r="G2501">
        <v>1</v>
      </c>
      <c r="H2501">
        <v>669500</v>
      </c>
      <c r="I2501">
        <v>10222</v>
      </c>
      <c r="J2501">
        <v>5766</v>
      </c>
      <c r="K2501">
        <v>4632</v>
      </c>
      <c r="L2501" t="b">
        <v>0</v>
      </c>
      <c r="M2501" t="b">
        <v>0</v>
      </c>
      <c r="N2501" t="b">
        <v>0</v>
      </c>
      <c r="O2501">
        <v>4</v>
      </c>
      <c r="P2501">
        <v>4</v>
      </c>
      <c r="Q2501" s="2">
        <v>0.02</v>
      </c>
      <c r="R2501" s="2">
        <v>-0.01</v>
      </c>
      <c r="S2501" s="2">
        <v>0.01</v>
      </c>
      <c r="T2501">
        <f t="shared" si="156"/>
        <v>0.4</v>
      </c>
      <c r="U2501">
        <f t="shared" si="157"/>
        <v>3.2</v>
      </c>
      <c r="V2501">
        <f t="shared" si="158"/>
        <v>0.63475000000000004</v>
      </c>
      <c r="W2501">
        <f t="shared" si="159"/>
        <v>1.1821625</v>
      </c>
    </row>
    <row r="2502" spans="1:23" x14ac:dyDescent="0.25">
      <c r="A2502" t="s">
        <v>8676</v>
      </c>
      <c r="B2502" s="1">
        <v>43124</v>
      </c>
      <c r="C2502" t="s">
        <v>8677</v>
      </c>
      <c r="D2502" t="s">
        <v>403</v>
      </c>
      <c r="E2502" t="s">
        <v>6952</v>
      </c>
      <c r="F2502" s="1">
        <v>43117</v>
      </c>
      <c r="G2502">
        <v>1</v>
      </c>
      <c r="H2502">
        <v>316763</v>
      </c>
      <c r="I2502">
        <v>3859</v>
      </c>
      <c r="J2502">
        <v>1829</v>
      </c>
      <c r="K2502">
        <v>863</v>
      </c>
      <c r="L2502" t="b">
        <v>0</v>
      </c>
      <c r="M2502" t="b">
        <v>0</v>
      </c>
      <c r="N2502" t="b">
        <v>0</v>
      </c>
      <c r="O2502">
        <v>7</v>
      </c>
      <c r="P2502">
        <v>7</v>
      </c>
      <c r="Q2502" s="2">
        <v>0.01</v>
      </c>
      <c r="R2502" s="2">
        <v>-0.01</v>
      </c>
      <c r="S2502" s="2">
        <v>0</v>
      </c>
      <c r="T2502">
        <f t="shared" si="156"/>
        <v>0.4</v>
      </c>
      <c r="U2502">
        <f t="shared" si="157"/>
        <v>5.6000000000000005</v>
      </c>
      <c r="V2502">
        <f t="shared" si="158"/>
        <v>0.10838149999999999</v>
      </c>
      <c r="W2502">
        <f t="shared" si="159"/>
        <v>1.597933525</v>
      </c>
    </row>
    <row r="2503" spans="1:23" x14ac:dyDescent="0.25">
      <c r="A2503" t="s">
        <v>8678</v>
      </c>
      <c r="B2503" s="1">
        <v>43193</v>
      </c>
      <c r="C2503" t="s">
        <v>8679</v>
      </c>
      <c r="D2503" t="s">
        <v>450</v>
      </c>
      <c r="E2503" t="s">
        <v>8680</v>
      </c>
      <c r="F2503" s="1">
        <v>43179</v>
      </c>
      <c r="G2503">
        <v>1</v>
      </c>
      <c r="H2503">
        <v>2695414</v>
      </c>
      <c r="I2503">
        <v>79708</v>
      </c>
      <c r="J2503">
        <v>2849</v>
      </c>
      <c r="K2503">
        <v>10175</v>
      </c>
      <c r="L2503" t="b">
        <v>0</v>
      </c>
      <c r="M2503" t="b">
        <v>0</v>
      </c>
      <c r="N2503" t="b">
        <v>0</v>
      </c>
      <c r="O2503">
        <v>14</v>
      </c>
      <c r="P2503">
        <v>14</v>
      </c>
      <c r="Q2503" s="2">
        <v>0.03</v>
      </c>
      <c r="R2503" s="2">
        <v>0</v>
      </c>
      <c r="S2503" s="2">
        <v>0</v>
      </c>
      <c r="T2503">
        <f t="shared" si="156"/>
        <v>0.4</v>
      </c>
      <c r="U2503">
        <f t="shared" si="157"/>
        <v>11.200000000000001</v>
      </c>
      <c r="V2503">
        <f t="shared" si="158"/>
        <v>1.647707</v>
      </c>
      <c r="W2503">
        <f t="shared" si="159"/>
        <v>3.5366974500000001</v>
      </c>
    </row>
    <row r="2504" spans="1:23" x14ac:dyDescent="0.25">
      <c r="A2504" t="s">
        <v>8681</v>
      </c>
      <c r="B2504" s="1">
        <v>43104</v>
      </c>
      <c r="C2504" t="s">
        <v>8682</v>
      </c>
      <c r="D2504" t="s">
        <v>1235</v>
      </c>
      <c r="E2504" t="s">
        <v>8683</v>
      </c>
      <c r="F2504" s="1">
        <v>43092</v>
      </c>
      <c r="G2504">
        <v>1</v>
      </c>
      <c r="H2504">
        <v>243623</v>
      </c>
      <c r="I2504">
        <v>1504</v>
      </c>
      <c r="J2504">
        <v>223</v>
      </c>
      <c r="K2504">
        <v>1322</v>
      </c>
      <c r="L2504" t="b">
        <v>0</v>
      </c>
      <c r="M2504" t="b">
        <v>0</v>
      </c>
      <c r="N2504" t="b">
        <v>0</v>
      </c>
      <c r="O2504">
        <v>12</v>
      </c>
      <c r="P2504">
        <v>11</v>
      </c>
      <c r="Q2504" s="2">
        <v>0.01</v>
      </c>
      <c r="R2504" s="2">
        <v>0</v>
      </c>
      <c r="S2504" s="2">
        <v>0.01</v>
      </c>
      <c r="T2504">
        <f t="shared" si="156"/>
        <v>0.4</v>
      </c>
      <c r="U2504">
        <f t="shared" si="157"/>
        <v>8.6000000000000014</v>
      </c>
      <c r="V2504">
        <f t="shared" si="158"/>
        <v>0.47181149999999999</v>
      </c>
      <c r="W2504">
        <f t="shared" si="159"/>
        <v>2.4751340250000005</v>
      </c>
    </row>
    <row r="2505" spans="1:23" x14ac:dyDescent="0.25">
      <c r="A2505" t="s">
        <v>8684</v>
      </c>
      <c r="B2505" s="1">
        <v>43090</v>
      </c>
      <c r="C2505" t="s">
        <v>8685</v>
      </c>
      <c r="D2505" t="s">
        <v>355</v>
      </c>
      <c r="E2505" t="s">
        <v>8686</v>
      </c>
      <c r="F2505" s="1">
        <v>43083</v>
      </c>
      <c r="G2505">
        <v>1</v>
      </c>
      <c r="H2505">
        <v>2303558</v>
      </c>
      <c r="I2505">
        <v>35609</v>
      </c>
      <c r="J2505">
        <v>1109</v>
      </c>
      <c r="K2505">
        <v>1299</v>
      </c>
      <c r="L2505" t="b">
        <v>0</v>
      </c>
      <c r="M2505" t="b">
        <v>0</v>
      </c>
      <c r="N2505" t="b">
        <v>0</v>
      </c>
      <c r="O2505">
        <v>7</v>
      </c>
      <c r="P2505">
        <v>7</v>
      </c>
      <c r="Q2505" s="2">
        <v>0.02</v>
      </c>
      <c r="R2505" s="2">
        <v>0</v>
      </c>
      <c r="S2505" s="2">
        <v>0</v>
      </c>
      <c r="T2505">
        <f t="shared" si="156"/>
        <v>0.4</v>
      </c>
      <c r="U2505">
        <f t="shared" si="157"/>
        <v>5.6000000000000005</v>
      </c>
      <c r="V2505">
        <f t="shared" si="158"/>
        <v>1.3517789999999998</v>
      </c>
      <c r="W2505">
        <f t="shared" si="159"/>
        <v>2.0331226500000001</v>
      </c>
    </row>
    <row r="2506" spans="1:23" x14ac:dyDescent="0.25">
      <c r="A2506" t="s">
        <v>8687</v>
      </c>
      <c r="B2506" s="1">
        <v>43161</v>
      </c>
      <c r="C2506" t="s">
        <v>8688</v>
      </c>
      <c r="D2506" t="s">
        <v>2207</v>
      </c>
      <c r="E2506" t="s">
        <v>8689</v>
      </c>
      <c r="F2506" s="1">
        <v>43147</v>
      </c>
      <c r="G2506">
        <v>1</v>
      </c>
      <c r="H2506">
        <v>839813</v>
      </c>
      <c r="I2506">
        <v>48283</v>
      </c>
      <c r="J2506">
        <v>1145</v>
      </c>
      <c r="K2506">
        <v>3746</v>
      </c>
      <c r="L2506" t="b">
        <v>0</v>
      </c>
      <c r="M2506" t="b">
        <v>0</v>
      </c>
      <c r="N2506" t="b">
        <v>0</v>
      </c>
      <c r="O2506">
        <v>14</v>
      </c>
      <c r="P2506">
        <v>10</v>
      </c>
      <c r="Q2506" s="2">
        <v>0.06</v>
      </c>
      <c r="R2506" s="2">
        <v>0</v>
      </c>
      <c r="S2506" s="2">
        <v>0</v>
      </c>
      <c r="T2506">
        <f t="shared" si="156"/>
        <v>0.4</v>
      </c>
      <c r="U2506">
        <f t="shared" si="157"/>
        <v>7.2</v>
      </c>
      <c r="V2506">
        <f t="shared" si="158"/>
        <v>1.0199064999999998</v>
      </c>
      <c r="W2506">
        <f t="shared" si="159"/>
        <v>2.3169672749999997</v>
      </c>
    </row>
    <row r="2507" spans="1:23" x14ac:dyDescent="0.25">
      <c r="A2507" t="s">
        <v>8690</v>
      </c>
      <c r="B2507" s="1">
        <v>43117</v>
      </c>
      <c r="C2507" t="s">
        <v>8691</v>
      </c>
      <c r="D2507" t="s">
        <v>5901</v>
      </c>
      <c r="E2507" t="s">
        <v>2701</v>
      </c>
      <c r="F2507" s="1">
        <v>43111</v>
      </c>
      <c r="G2507">
        <v>1</v>
      </c>
      <c r="H2507">
        <v>746417</v>
      </c>
      <c r="I2507">
        <v>45778</v>
      </c>
      <c r="J2507">
        <v>564</v>
      </c>
      <c r="K2507">
        <v>4219</v>
      </c>
      <c r="L2507" t="b">
        <v>0</v>
      </c>
      <c r="M2507" t="b">
        <v>0</v>
      </c>
      <c r="N2507" t="b">
        <v>0</v>
      </c>
      <c r="O2507">
        <v>6</v>
      </c>
      <c r="P2507">
        <v>6</v>
      </c>
      <c r="Q2507" s="2">
        <v>0.06</v>
      </c>
      <c r="R2507" s="2">
        <v>0</v>
      </c>
      <c r="S2507" s="2">
        <v>0.01</v>
      </c>
      <c r="T2507">
        <f t="shared" si="156"/>
        <v>0.4</v>
      </c>
      <c r="U2507">
        <f t="shared" si="157"/>
        <v>4.8000000000000007</v>
      </c>
      <c r="V2507">
        <f t="shared" si="158"/>
        <v>1.2232084999999999</v>
      </c>
      <c r="W2507">
        <f t="shared" si="159"/>
        <v>1.7881229750000003</v>
      </c>
    </row>
    <row r="2508" spans="1:23" x14ac:dyDescent="0.25">
      <c r="A2508" t="s">
        <v>8692</v>
      </c>
      <c r="B2508" s="1">
        <v>43089</v>
      </c>
      <c r="C2508" t="s">
        <v>8693</v>
      </c>
      <c r="D2508" t="s">
        <v>250</v>
      </c>
      <c r="E2508" t="s">
        <v>8694</v>
      </c>
      <c r="F2508" s="1">
        <v>43084</v>
      </c>
      <c r="G2508">
        <v>1</v>
      </c>
      <c r="H2508">
        <v>299632</v>
      </c>
      <c r="I2508">
        <v>12692</v>
      </c>
      <c r="J2508">
        <v>202</v>
      </c>
      <c r="K2508">
        <v>576</v>
      </c>
      <c r="L2508" t="b">
        <v>0</v>
      </c>
      <c r="M2508" t="b">
        <v>0</v>
      </c>
      <c r="N2508" t="b">
        <v>0</v>
      </c>
      <c r="O2508">
        <v>5</v>
      </c>
      <c r="P2508">
        <v>4</v>
      </c>
      <c r="Q2508" s="2">
        <v>0.04</v>
      </c>
      <c r="R2508" s="2">
        <v>0</v>
      </c>
      <c r="S2508" s="2">
        <v>0</v>
      </c>
      <c r="T2508">
        <f t="shared" si="156"/>
        <v>0.4</v>
      </c>
      <c r="U2508">
        <f t="shared" si="157"/>
        <v>3</v>
      </c>
      <c r="V2508">
        <f t="shared" si="158"/>
        <v>0.54981600000000008</v>
      </c>
      <c r="W2508">
        <f t="shared" si="159"/>
        <v>1.1024356</v>
      </c>
    </row>
    <row r="2509" spans="1:23" x14ac:dyDescent="0.25">
      <c r="A2509" t="s">
        <v>8695</v>
      </c>
      <c r="B2509" s="1">
        <v>43214</v>
      </c>
      <c r="C2509" t="s">
        <v>8696</v>
      </c>
      <c r="D2509" t="s">
        <v>6603</v>
      </c>
      <c r="E2509" t="s">
        <v>8697</v>
      </c>
      <c r="F2509" s="1">
        <v>43196</v>
      </c>
      <c r="G2509">
        <v>1</v>
      </c>
      <c r="H2509">
        <v>8806173</v>
      </c>
      <c r="I2509">
        <v>235339</v>
      </c>
      <c r="J2509">
        <v>29865</v>
      </c>
      <c r="K2509">
        <v>15057</v>
      </c>
      <c r="L2509" t="b">
        <v>0</v>
      </c>
      <c r="M2509" t="b">
        <v>0</v>
      </c>
      <c r="N2509" t="b">
        <v>0</v>
      </c>
      <c r="O2509">
        <v>18</v>
      </c>
      <c r="P2509">
        <v>11</v>
      </c>
      <c r="Q2509" s="2">
        <v>0.03</v>
      </c>
      <c r="R2509" s="2">
        <v>0</v>
      </c>
      <c r="S2509" s="2">
        <v>0</v>
      </c>
      <c r="T2509">
        <f t="shared" si="156"/>
        <v>0.4</v>
      </c>
      <c r="U2509">
        <f t="shared" si="157"/>
        <v>7.4</v>
      </c>
      <c r="V2509">
        <f t="shared" si="158"/>
        <v>4.7030864999999995</v>
      </c>
      <c r="W2509">
        <f t="shared" si="159"/>
        <v>3.6560802749999999</v>
      </c>
    </row>
    <row r="2510" spans="1:23" x14ac:dyDescent="0.25">
      <c r="A2510" t="s">
        <v>8698</v>
      </c>
      <c r="B2510" s="1">
        <v>43117</v>
      </c>
      <c r="C2510" t="s">
        <v>8699</v>
      </c>
      <c r="D2510" t="s">
        <v>512</v>
      </c>
      <c r="E2510" t="s">
        <v>8700</v>
      </c>
      <c r="F2510" s="1">
        <v>43116</v>
      </c>
      <c r="G2510">
        <v>1</v>
      </c>
      <c r="H2510">
        <v>1064653</v>
      </c>
      <c r="I2510">
        <v>7220</v>
      </c>
      <c r="J2510">
        <v>822</v>
      </c>
      <c r="K2510">
        <v>626</v>
      </c>
      <c r="L2510" t="b">
        <v>0</v>
      </c>
      <c r="M2510" t="b">
        <v>0</v>
      </c>
      <c r="N2510" t="b">
        <v>0</v>
      </c>
      <c r="O2510">
        <v>1</v>
      </c>
      <c r="P2510">
        <v>1</v>
      </c>
      <c r="Q2510" s="2">
        <v>0.01</v>
      </c>
      <c r="R2510" s="2">
        <v>0</v>
      </c>
      <c r="S2510" s="2">
        <v>0</v>
      </c>
      <c r="T2510">
        <f t="shared" si="156"/>
        <v>0.4</v>
      </c>
      <c r="U2510">
        <f t="shared" si="157"/>
        <v>0.8</v>
      </c>
      <c r="V2510">
        <f t="shared" si="158"/>
        <v>0.6323264999999999</v>
      </c>
      <c r="W2510">
        <f t="shared" si="159"/>
        <v>0.58131427499999999</v>
      </c>
    </row>
    <row r="2511" spans="1:23" x14ac:dyDescent="0.25">
      <c r="A2511" t="s">
        <v>8701</v>
      </c>
      <c r="B2511" s="1">
        <v>43136</v>
      </c>
      <c r="C2511" t="s">
        <v>8702</v>
      </c>
      <c r="D2511" t="s">
        <v>8703</v>
      </c>
      <c r="E2511" t="s">
        <v>598</v>
      </c>
      <c r="F2511" s="1">
        <v>43132</v>
      </c>
      <c r="G2511">
        <v>1</v>
      </c>
      <c r="H2511">
        <v>30260</v>
      </c>
      <c r="I2511">
        <v>1769</v>
      </c>
      <c r="J2511">
        <v>20</v>
      </c>
      <c r="K2511">
        <v>65</v>
      </c>
      <c r="L2511" t="b">
        <v>0</v>
      </c>
      <c r="M2511" t="b">
        <v>0</v>
      </c>
      <c r="N2511" t="b">
        <v>0</v>
      </c>
      <c r="O2511">
        <v>4</v>
      </c>
      <c r="P2511">
        <v>1</v>
      </c>
      <c r="Q2511" s="2">
        <v>0.06</v>
      </c>
      <c r="R2511" s="2">
        <v>0</v>
      </c>
      <c r="S2511" s="2">
        <v>0</v>
      </c>
      <c r="T2511">
        <f t="shared" si="156"/>
        <v>0.4</v>
      </c>
      <c r="U2511">
        <f t="shared" si="157"/>
        <v>0.19999999999999996</v>
      </c>
      <c r="V2511">
        <f t="shared" si="158"/>
        <v>0.61512999999999995</v>
      </c>
      <c r="W2511">
        <f t="shared" si="159"/>
        <v>0.42529549999999999</v>
      </c>
    </row>
    <row r="2512" spans="1:23" x14ac:dyDescent="0.25">
      <c r="A2512" t="s">
        <v>8704</v>
      </c>
      <c r="B2512" s="1">
        <v>43158</v>
      </c>
      <c r="C2512" t="s">
        <v>8705</v>
      </c>
      <c r="D2512" t="s">
        <v>8706</v>
      </c>
      <c r="E2512" t="s">
        <v>8707</v>
      </c>
      <c r="F2512" s="1">
        <v>43152</v>
      </c>
      <c r="G2512">
        <v>1</v>
      </c>
      <c r="H2512">
        <v>27710</v>
      </c>
      <c r="I2512">
        <v>1332</v>
      </c>
      <c r="J2512">
        <v>8</v>
      </c>
      <c r="K2512">
        <v>132</v>
      </c>
      <c r="L2512" t="b">
        <v>0</v>
      </c>
      <c r="M2512" t="b">
        <v>0</v>
      </c>
      <c r="N2512" t="b">
        <v>0</v>
      </c>
      <c r="O2512">
        <v>6</v>
      </c>
      <c r="P2512">
        <v>5</v>
      </c>
      <c r="Q2512" s="2">
        <v>0.05</v>
      </c>
      <c r="R2512" s="2">
        <v>0</v>
      </c>
      <c r="S2512" s="2">
        <v>0</v>
      </c>
      <c r="T2512">
        <f t="shared" si="156"/>
        <v>0.4</v>
      </c>
      <c r="U2512">
        <f t="shared" si="157"/>
        <v>3.8</v>
      </c>
      <c r="V2512">
        <f t="shared" si="158"/>
        <v>0.51385500000000006</v>
      </c>
      <c r="W2512">
        <f t="shared" si="159"/>
        <v>1.2898492499999998</v>
      </c>
    </row>
    <row r="2513" spans="1:23" x14ac:dyDescent="0.25">
      <c r="A2513" t="s">
        <v>8708</v>
      </c>
      <c r="B2513" s="1">
        <v>43103</v>
      </c>
      <c r="C2513" t="s">
        <v>8709</v>
      </c>
      <c r="D2513" t="s">
        <v>3191</v>
      </c>
      <c r="E2513" t="s">
        <v>8710</v>
      </c>
      <c r="F2513" s="1">
        <v>43092</v>
      </c>
      <c r="G2513">
        <v>1</v>
      </c>
      <c r="H2513">
        <v>324324</v>
      </c>
      <c r="I2513">
        <v>9080</v>
      </c>
      <c r="J2513">
        <v>368</v>
      </c>
      <c r="K2513">
        <v>1081</v>
      </c>
      <c r="L2513" t="b">
        <v>0</v>
      </c>
      <c r="M2513" t="b">
        <v>0</v>
      </c>
      <c r="N2513" t="b">
        <v>0</v>
      </c>
      <c r="O2513">
        <v>11</v>
      </c>
      <c r="P2513">
        <v>11</v>
      </c>
      <c r="Q2513" s="2">
        <v>0.03</v>
      </c>
      <c r="R2513" s="2">
        <v>0</v>
      </c>
      <c r="S2513" s="2">
        <v>0</v>
      </c>
      <c r="T2513">
        <f t="shared" si="156"/>
        <v>0.4</v>
      </c>
      <c r="U2513">
        <f t="shared" si="157"/>
        <v>8.8000000000000007</v>
      </c>
      <c r="V2513">
        <f t="shared" si="158"/>
        <v>0.46216199999999996</v>
      </c>
      <c r="W2513">
        <f t="shared" si="159"/>
        <v>2.5217567000000001</v>
      </c>
    </row>
    <row r="2514" spans="1:23" x14ac:dyDescent="0.25">
      <c r="A2514" t="s">
        <v>8711</v>
      </c>
      <c r="B2514" s="1">
        <v>43122</v>
      </c>
      <c r="C2514" t="s">
        <v>8712</v>
      </c>
      <c r="D2514" t="s">
        <v>444</v>
      </c>
      <c r="E2514" t="s">
        <v>8713</v>
      </c>
      <c r="F2514" s="1">
        <v>43119</v>
      </c>
      <c r="G2514">
        <v>1</v>
      </c>
      <c r="H2514">
        <v>252623</v>
      </c>
      <c r="I2514">
        <v>1927</v>
      </c>
      <c r="J2514">
        <v>365</v>
      </c>
      <c r="K2514">
        <v>1568</v>
      </c>
      <c r="L2514" t="b">
        <v>0</v>
      </c>
      <c r="M2514" t="b">
        <v>0</v>
      </c>
      <c r="N2514" t="b">
        <v>0</v>
      </c>
      <c r="O2514">
        <v>3</v>
      </c>
      <c r="P2514">
        <v>1</v>
      </c>
      <c r="Q2514" s="2">
        <v>0.01</v>
      </c>
      <c r="R2514" s="2">
        <v>0</v>
      </c>
      <c r="S2514" s="2">
        <v>0.01</v>
      </c>
      <c r="T2514">
        <f t="shared" si="156"/>
        <v>0.4</v>
      </c>
      <c r="U2514">
        <f t="shared" si="157"/>
        <v>0.4</v>
      </c>
      <c r="V2514">
        <f t="shared" si="158"/>
        <v>0.4763115</v>
      </c>
      <c r="W2514">
        <f t="shared" si="159"/>
        <v>0.42670902499999996</v>
      </c>
    </row>
    <row r="2515" spans="1:23" x14ac:dyDescent="0.25">
      <c r="A2515" t="s">
        <v>8714</v>
      </c>
      <c r="B2515" s="1">
        <v>43252</v>
      </c>
      <c r="C2515" t="s">
        <v>8715</v>
      </c>
      <c r="D2515" t="s">
        <v>715</v>
      </c>
      <c r="E2515" t="s">
        <v>8716</v>
      </c>
      <c r="F2515" s="1">
        <v>43244</v>
      </c>
      <c r="G2515">
        <v>1</v>
      </c>
      <c r="H2515">
        <v>828227</v>
      </c>
      <c r="I2515">
        <v>10041</v>
      </c>
      <c r="J2515">
        <v>1587</v>
      </c>
      <c r="K2515">
        <v>2705</v>
      </c>
      <c r="L2515" t="b">
        <v>0</v>
      </c>
      <c r="M2515" t="b">
        <v>0</v>
      </c>
      <c r="N2515" t="b">
        <v>0</v>
      </c>
      <c r="O2515">
        <v>8</v>
      </c>
      <c r="P2515">
        <v>7</v>
      </c>
      <c r="Q2515" s="2">
        <v>0.01</v>
      </c>
      <c r="R2515" s="2">
        <v>0</v>
      </c>
      <c r="S2515" s="2">
        <v>0</v>
      </c>
      <c r="T2515">
        <f t="shared" si="156"/>
        <v>0.4</v>
      </c>
      <c r="U2515">
        <f t="shared" si="157"/>
        <v>5.4</v>
      </c>
      <c r="V2515">
        <f t="shared" si="158"/>
        <v>0.5141135</v>
      </c>
      <c r="W2515">
        <f t="shared" si="159"/>
        <v>1.6899397250000003</v>
      </c>
    </row>
    <row r="2516" spans="1:23" x14ac:dyDescent="0.25">
      <c r="A2516" t="s">
        <v>8717</v>
      </c>
      <c r="B2516" s="1">
        <v>43173</v>
      </c>
      <c r="C2516" t="s">
        <v>8718</v>
      </c>
      <c r="D2516" t="s">
        <v>1986</v>
      </c>
      <c r="E2516" t="s">
        <v>8719</v>
      </c>
      <c r="F2516" s="1">
        <v>43157</v>
      </c>
      <c r="G2516">
        <v>1</v>
      </c>
      <c r="H2516">
        <v>2305537</v>
      </c>
      <c r="I2516">
        <v>225422</v>
      </c>
      <c r="J2516">
        <v>8704</v>
      </c>
      <c r="K2516">
        <v>41490</v>
      </c>
      <c r="L2516" t="b">
        <v>0</v>
      </c>
      <c r="M2516" t="b">
        <v>0</v>
      </c>
      <c r="N2516" t="b">
        <v>0</v>
      </c>
      <c r="O2516">
        <v>16</v>
      </c>
      <c r="P2516">
        <v>16</v>
      </c>
      <c r="Q2516" s="2">
        <v>0.1</v>
      </c>
      <c r="R2516" s="2">
        <v>0</v>
      </c>
      <c r="S2516" s="2">
        <v>0.02</v>
      </c>
      <c r="T2516">
        <f t="shared" si="156"/>
        <v>0.4</v>
      </c>
      <c r="U2516">
        <f t="shared" si="157"/>
        <v>12.8</v>
      </c>
      <c r="V2516">
        <f t="shared" si="158"/>
        <v>2.6527685000000001</v>
      </c>
      <c r="W2516">
        <f t="shared" si="159"/>
        <v>4.2884689750000007</v>
      </c>
    </row>
    <row r="2517" spans="1:23" x14ac:dyDescent="0.25">
      <c r="A2517" t="s">
        <v>8720</v>
      </c>
      <c r="B2517" s="1">
        <v>43231</v>
      </c>
      <c r="C2517" t="s">
        <v>8721</v>
      </c>
      <c r="D2517" t="s">
        <v>6502</v>
      </c>
      <c r="E2517" t="s">
        <v>8722</v>
      </c>
      <c r="F2517" s="1">
        <v>43222</v>
      </c>
      <c r="G2517">
        <v>1</v>
      </c>
      <c r="H2517">
        <v>4804118</v>
      </c>
      <c r="I2517">
        <v>960</v>
      </c>
      <c r="J2517">
        <v>26</v>
      </c>
      <c r="K2517">
        <v>123</v>
      </c>
      <c r="L2517" t="b">
        <v>0</v>
      </c>
      <c r="M2517" t="b">
        <v>0</v>
      </c>
      <c r="N2517" t="b">
        <v>0</v>
      </c>
      <c r="O2517">
        <v>9</v>
      </c>
      <c r="P2517">
        <v>8</v>
      </c>
      <c r="Q2517" s="2">
        <v>0</v>
      </c>
      <c r="R2517" s="2">
        <v>0</v>
      </c>
      <c r="S2517" s="2">
        <v>0</v>
      </c>
      <c r="T2517">
        <f t="shared" si="156"/>
        <v>0.4</v>
      </c>
      <c r="U2517">
        <f t="shared" si="157"/>
        <v>6.2</v>
      </c>
      <c r="V2517">
        <f t="shared" si="158"/>
        <v>2.4020589999999999</v>
      </c>
      <c r="W2517">
        <f t="shared" si="159"/>
        <v>2.5507206499999997</v>
      </c>
    </row>
    <row r="2518" spans="1:23" x14ac:dyDescent="0.25">
      <c r="A2518" t="s">
        <v>8723</v>
      </c>
      <c r="B2518" s="1">
        <v>43089</v>
      </c>
      <c r="C2518" t="s">
        <v>8724</v>
      </c>
      <c r="D2518" t="s">
        <v>8725</v>
      </c>
      <c r="E2518" t="s">
        <v>8726</v>
      </c>
      <c r="F2518" s="1">
        <v>43075</v>
      </c>
      <c r="G2518">
        <v>1</v>
      </c>
      <c r="H2518">
        <v>1879</v>
      </c>
      <c r="I2518">
        <v>32</v>
      </c>
      <c r="J2518">
        <v>2</v>
      </c>
      <c r="K2518">
        <v>38</v>
      </c>
      <c r="L2518" t="b">
        <v>0</v>
      </c>
      <c r="M2518" t="b">
        <v>0</v>
      </c>
      <c r="N2518" t="b">
        <v>0</v>
      </c>
      <c r="O2518">
        <v>14</v>
      </c>
      <c r="P2518">
        <v>2</v>
      </c>
      <c r="Q2518" s="2">
        <v>0.02</v>
      </c>
      <c r="R2518" s="2">
        <v>0</v>
      </c>
      <c r="S2518" s="2">
        <v>0.02</v>
      </c>
      <c r="T2518">
        <f t="shared" si="156"/>
        <v>0.4</v>
      </c>
      <c r="U2518">
        <f t="shared" si="157"/>
        <v>-0.80000000000000027</v>
      </c>
      <c r="V2518">
        <f t="shared" si="158"/>
        <v>0.70093950000000005</v>
      </c>
      <c r="W2518">
        <f t="shared" si="159"/>
        <v>0.20532882499999996</v>
      </c>
    </row>
    <row r="2519" spans="1:23" x14ac:dyDescent="0.25">
      <c r="A2519" t="s">
        <v>8727</v>
      </c>
      <c r="B2519" s="1">
        <v>43124</v>
      </c>
      <c r="C2519" t="s">
        <v>8728</v>
      </c>
      <c r="D2519" t="s">
        <v>8729</v>
      </c>
      <c r="E2519" t="s">
        <v>8730</v>
      </c>
      <c r="F2519" s="1">
        <v>40299</v>
      </c>
      <c r="G2519">
        <v>1</v>
      </c>
      <c r="H2519">
        <v>49407</v>
      </c>
      <c r="I2519">
        <v>89</v>
      </c>
      <c r="J2519">
        <v>6</v>
      </c>
      <c r="K2519">
        <v>34</v>
      </c>
      <c r="L2519" t="b">
        <v>0</v>
      </c>
      <c r="M2519" t="b">
        <v>0</v>
      </c>
      <c r="N2519" t="b">
        <v>0</v>
      </c>
      <c r="O2519">
        <v>2825</v>
      </c>
      <c r="P2519">
        <v>6</v>
      </c>
      <c r="Q2519" s="2">
        <v>0</v>
      </c>
      <c r="R2519" s="2">
        <v>0</v>
      </c>
      <c r="S2519" s="2">
        <v>0</v>
      </c>
      <c r="T2519">
        <f t="shared" si="156"/>
        <v>0.4</v>
      </c>
      <c r="U2519">
        <f t="shared" si="157"/>
        <v>-559.00000000000011</v>
      </c>
      <c r="V2519">
        <f t="shared" si="158"/>
        <v>2.47035E-2</v>
      </c>
      <c r="W2519">
        <f t="shared" si="159"/>
        <v>-139.58135377500003</v>
      </c>
    </row>
    <row r="2520" spans="1:23" x14ac:dyDescent="0.25">
      <c r="A2520" t="s">
        <v>8731</v>
      </c>
      <c r="B2520" s="1">
        <v>43069</v>
      </c>
      <c r="C2520" t="s">
        <v>8732</v>
      </c>
      <c r="D2520" t="s">
        <v>8733</v>
      </c>
      <c r="E2520" t="s">
        <v>8734</v>
      </c>
      <c r="F2520" s="1">
        <v>43053</v>
      </c>
      <c r="G2520">
        <v>1</v>
      </c>
      <c r="H2520">
        <v>3797</v>
      </c>
      <c r="I2520">
        <v>17</v>
      </c>
      <c r="J2520">
        <v>3</v>
      </c>
      <c r="K2520">
        <v>7</v>
      </c>
      <c r="L2520" t="b">
        <v>0</v>
      </c>
      <c r="M2520" t="b">
        <v>0</v>
      </c>
      <c r="N2520" t="b">
        <v>0</v>
      </c>
      <c r="O2520">
        <v>16</v>
      </c>
      <c r="P2520">
        <v>2</v>
      </c>
      <c r="Q2520" s="2">
        <v>0</v>
      </c>
      <c r="R2520" s="2">
        <v>0</v>
      </c>
      <c r="S2520" s="2">
        <v>0</v>
      </c>
      <c r="T2520">
        <f t="shared" si="156"/>
        <v>0.4</v>
      </c>
      <c r="U2520">
        <f t="shared" si="157"/>
        <v>-1.2000000000000002</v>
      </c>
      <c r="V2520">
        <f t="shared" si="158"/>
        <v>1.8985E-3</v>
      </c>
      <c r="W2520">
        <f t="shared" si="159"/>
        <v>-0.13933552500000002</v>
      </c>
    </row>
    <row r="2521" spans="1:23" x14ac:dyDescent="0.25">
      <c r="A2521" t="s">
        <v>8735</v>
      </c>
      <c r="B2521" s="1">
        <v>43174</v>
      </c>
      <c r="C2521" t="s">
        <v>8736</v>
      </c>
      <c r="D2521" t="s">
        <v>730</v>
      </c>
      <c r="E2521" t="s">
        <v>8737</v>
      </c>
      <c r="F2521" s="1">
        <v>43171</v>
      </c>
      <c r="G2521">
        <v>1</v>
      </c>
      <c r="H2521">
        <v>902489</v>
      </c>
      <c r="I2521">
        <v>9429</v>
      </c>
      <c r="J2521">
        <v>773</v>
      </c>
      <c r="K2521">
        <v>3888</v>
      </c>
      <c r="L2521" t="b">
        <v>0</v>
      </c>
      <c r="M2521" t="b">
        <v>0</v>
      </c>
      <c r="N2521" t="b">
        <v>0</v>
      </c>
      <c r="O2521">
        <v>3</v>
      </c>
      <c r="P2521">
        <v>1</v>
      </c>
      <c r="Q2521" s="2">
        <v>0.01</v>
      </c>
      <c r="R2521" s="2">
        <v>0</v>
      </c>
      <c r="S2521" s="2">
        <v>0</v>
      </c>
      <c r="T2521">
        <f t="shared" si="156"/>
        <v>0.4</v>
      </c>
      <c r="U2521">
        <f t="shared" si="157"/>
        <v>0.4</v>
      </c>
      <c r="V2521">
        <f t="shared" si="158"/>
        <v>0.55124450000000003</v>
      </c>
      <c r="W2521">
        <f t="shared" si="159"/>
        <v>0.45293557500000003</v>
      </c>
    </row>
    <row r="2522" spans="1:23" x14ac:dyDescent="0.25">
      <c r="A2522" t="s">
        <v>8738</v>
      </c>
      <c r="B2522" s="1">
        <v>43186</v>
      </c>
      <c r="C2522" t="s">
        <v>8739</v>
      </c>
      <c r="D2522" t="s">
        <v>888</v>
      </c>
      <c r="E2522" t="s">
        <v>8740</v>
      </c>
      <c r="F2522" s="1">
        <v>43180</v>
      </c>
      <c r="G2522">
        <v>1</v>
      </c>
      <c r="H2522">
        <v>1410716</v>
      </c>
      <c r="I2522">
        <v>33498</v>
      </c>
      <c r="J2522">
        <v>966</v>
      </c>
      <c r="K2522">
        <v>3536</v>
      </c>
      <c r="L2522" t="b">
        <v>0</v>
      </c>
      <c r="M2522" t="b">
        <v>0</v>
      </c>
      <c r="N2522" t="b">
        <v>0</v>
      </c>
      <c r="O2522">
        <v>6</v>
      </c>
      <c r="P2522">
        <v>5</v>
      </c>
      <c r="Q2522" s="2">
        <v>0.02</v>
      </c>
      <c r="R2522" s="2">
        <v>0</v>
      </c>
      <c r="S2522" s="2">
        <v>0</v>
      </c>
      <c r="T2522">
        <f t="shared" si="156"/>
        <v>0.4</v>
      </c>
      <c r="U2522">
        <f t="shared" si="157"/>
        <v>3.8</v>
      </c>
      <c r="V2522">
        <f t="shared" si="158"/>
        <v>0.90535799999999989</v>
      </c>
      <c r="W2522">
        <f t="shared" si="159"/>
        <v>1.4268752999999998</v>
      </c>
    </row>
    <row r="2523" spans="1:23" x14ac:dyDescent="0.25">
      <c r="A2523" t="s">
        <v>8741</v>
      </c>
      <c r="B2523" s="1">
        <v>43140</v>
      </c>
      <c r="C2523" t="s">
        <v>8742</v>
      </c>
      <c r="D2523" t="s">
        <v>5550</v>
      </c>
      <c r="E2523" t="s">
        <v>8743</v>
      </c>
      <c r="F2523" s="1">
        <v>43133</v>
      </c>
      <c r="G2523">
        <v>1</v>
      </c>
      <c r="H2523">
        <v>816594</v>
      </c>
      <c r="I2523">
        <v>7290</v>
      </c>
      <c r="J2523">
        <v>183</v>
      </c>
      <c r="K2523">
        <v>1325</v>
      </c>
      <c r="L2523" t="b">
        <v>0</v>
      </c>
      <c r="M2523" t="b">
        <v>0</v>
      </c>
      <c r="N2523" t="b">
        <v>0</v>
      </c>
      <c r="O2523">
        <v>7</v>
      </c>
      <c r="P2523">
        <v>7</v>
      </c>
      <c r="Q2523" s="2">
        <v>0.01</v>
      </c>
      <c r="R2523" s="2">
        <v>0</v>
      </c>
      <c r="S2523" s="2">
        <v>0</v>
      </c>
      <c r="T2523">
        <f t="shared" si="156"/>
        <v>0.4</v>
      </c>
      <c r="U2523">
        <f t="shared" si="157"/>
        <v>5.6000000000000005</v>
      </c>
      <c r="V2523">
        <f t="shared" si="158"/>
        <v>0.508297</v>
      </c>
      <c r="W2523">
        <f t="shared" si="159"/>
        <v>1.73790395</v>
      </c>
    </row>
    <row r="2524" spans="1:23" x14ac:dyDescent="0.25">
      <c r="A2524" t="s">
        <v>8744</v>
      </c>
      <c r="B2524" s="1">
        <v>43131</v>
      </c>
      <c r="C2524" t="s">
        <v>8745</v>
      </c>
      <c r="D2524" t="s">
        <v>1162</v>
      </c>
      <c r="E2524" t="s">
        <v>8746</v>
      </c>
      <c r="F2524" s="1">
        <v>43126</v>
      </c>
      <c r="G2524">
        <v>1</v>
      </c>
      <c r="H2524">
        <v>1694595</v>
      </c>
      <c r="I2524">
        <v>15585</v>
      </c>
      <c r="J2524">
        <v>1928</v>
      </c>
      <c r="K2524">
        <v>2421</v>
      </c>
      <c r="L2524" t="b">
        <v>0</v>
      </c>
      <c r="M2524" t="b">
        <v>0</v>
      </c>
      <c r="N2524" t="b">
        <v>0</v>
      </c>
      <c r="O2524">
        <v>5</v>
      </c>
      <c r="P2524">
        <v>5</v>
      </c>
      <c r="Q2524" s="2">
        <v>0.01</v>
      </c>
      <c r="R2524" s="2">
        <v>0</v>
      </c>
      <c r="S2524" s="2">
        <v>0</v>
      </c>
      <c r="T2524">
        <f t="shared" si="156"/>
        <v>0.4</v>
      </c>
      <c r="U2524">
        <f t="shared" si="157"/>
        <v>4</v>
      </c>
      <c r="V2524">
        <f t="shared" si="158"/>
        <v>0.9472974999999999</v>
      </c>
      <c r="W2524">
        <f t="shared" si="159"/>
        <v>1.491554125</v>
      </c>
    </row>
    <row r="2525" spans="1:23" x14ac:dyDescent="0.25">
      <c r="A2525" t="s">
        <v>8747</v>
      </c>
      <c r="B2525" s="1">
        <v>43262</v>
      </c>
      <c r="C2525" t="s">
        <v>8748</v>
      </c>
      <c r="D2525" t="s">
        <v>929</v>
      </c>
      <c r="E2525" t="s">
        <v>8749</v>
      </c>
      <c r="F2525" s="1">
        <v>43235</v>
      </c>
      <c r="G2525">
        <v>1</v>
      </c>
      <c r="H2525">
        <v>1390895</v>
      </c>
      <c r="I2525">
        <v>65779</v>
      </c>
      <c r="J2525">
        <v>233</v>
      </c>
      <c r="K2525">
        <v>1829</v>
      </c>
      <c r="L2525" t="b">
        <v>0</v>
      </c>
      <c r="M2525" t="b">
        <v>0</v>
      </c>
      <c r="N2525" t="b">
        <v>0</v>
      </c>
      <c r="O2525">
        <v>27</v>
      </c>
      <c r="P2525">
        <v>25</v>
      </c>
      <c r="Q2525" s="2">
        <v>0.05</v>
      </c>
      <c r="R2525" s="2">
        <v>0</v>
      </c>
      <c r="S2525" s="2">
        <v>0</v>
      </c>
      <c r="T2525">
        <f t="shared" si="156"/>
        <v>0.4</v>
      </c>
      <c r="U2525">
        <f t="shared" si="157"/>
        <v>19.600000000000001</v>
      </c>
      <c r="V2525">
        <f t="shared" si="158"/>
        <v>1.1954475000000002</v>
      </c>
      <c r="W2525">
        <f t="shared" si="159"/>
        <v>5.4784066250000008</v>
      </c>
    </row>
    <row r="2526" spans="1:23" x14ac:dyDescent="0.25">
      <c r="A2526" t="s">
        <v>8750</v>
      </c>
      <c r="B2526" s="1">
        <v>43084</v>
      </c>
      <c r="C2526" t="s">
        <v>8751</v>
      </c>
      <c r="D2526" t="s">
        <v>7373</v>
      </c>
      <c r="E2526" t="s">
        <v>8752</v>
      </c>
      <c r="F2526" s="1">
        <v>43078</v>
      </c>
      <c r="G2526">
        <v>1</v>
      </c>
      <c r="H2526">
        <v>398429</v>
      </c>
      <c r="I2526">
        <v>17454</v>
      </c>
      <c r="J2526">
        <v>1322</v>
      </c>
      <c r="K2526">
        <v>1863</v>
      </c>
      <c r="L2526" t="b">
        <v>0</v>
      </c>
      <c r="M2526" t="b">
        <v>0</v>
      </c>
      <c r="N2526" t="b">
        <v>0</v>
      </c>
      <c r="O2526">
        <v>6</v>
      </c>
      <c r="P2526">
        <v>6</v>
      </c>
      <c r="Q2526" s="2">
        <v>0.04</v>
      </c>
      <c r="R2526" s="2">
        <v>0</v>
      </c>
      <c r="S2526" s="2">
        <v>0</v>
      </c>
      <c r="T2526">
        <f t="shared" si="156"/>
        <v>0.4</v>
      </c>
      <c r="U2526">
        <f t="shared" si="157"/>
        <v>4.8000000000000007</v>
      </c>
      <c r="V2526">
        <f t="shared" si="158"/>
        <v>0.59921449999999998</v>
      </c>
      <c r="W2526">
        <f t="shared" si="159"/>
        <v>1.5697250750000002</v>
      </c>
    </row>
    <row r="2527" spans="1:23" x14ac:dyDescent="0.25">
      <c r="A2527" t="s">
        <v>8753</v>
      </c>
      <c r="B2527" s="1">
        <v>43080</v>
      </c>
      <c r="C2527" t="s">
        <v>8754</v>
      </c>
      <c r="D2527" t="s">
        <v>8755</v>
      </c>
      <c r="E2527" t="s">
        <v>8756</v>
      </c>
      <c r="F2527" s="1">
        <v>43075</v>
      </c>
      <c r="G2527">
        <v>1</v>
      </c>
      <c r="H2527">
        <v>16590</v>
      </c>
      <c r="I2527">
        <v>41</v>
      </c>
      <c r="J2527">
        <v>14</v>
      </c>
      <c r="K2527">
        <v>13</v>
      </c>
      <c r="L2527" t="b">
        <v>0</v>
      </c>
      <c r="M2527" t="b">
        <v>0</v>
      </c>
      <c r="N2527" t="b">
        <v>0</v>
      </c>
      <c r="O2527">
        <v>5</v>
      </c>
      <c r="P2527">
        <v>5</v>
      </c>
      <c r="Q2527" s="2">
        <v>0</v>
      </c>
      <c r="R2527" s="2">
        <v>0</v>
      </c>
      <c r="S2527" s="2">
        <v>0</v>
      </c>
      <c r="T2527">
        <f t="shared" si="156"/>
        <v>0.4</v>
      </c>
      <c r="U2527">
        <f t="shared" si="157"/>
        <v>4</v>
      </c>
      <c r="V2527">
        <f t="shared" si="158"/>
        <v>8.2950000000000003E-3</v>
      </c>
      <c r="W2527">
        <f t="shared" si="159"/>
        <v>1.1629032500000001</v>
      </c>
    </row>
    <row r="2528" spans="1:23" x14ac:dyDescent="0.25">
      <c r="A2528" t="s">
        <v>8757</v>
      </c>
      <c r="B2528" s="1">
        <v>43119</v>
      </c>
      <c r="C2528" t="s">
        <v>8758</v>
      </c>
      <c r="D2528" t="s">
        <v>242</v>
      </c>
      <c r="E2528" t="s">
        <v>8759</v>
      </c>
      <c r="F2528" s="1">
        <v>43113</v>
      </c>
      <c r="G2528">
        <v>1</v>
      </c>
      <c r="H2528">
        <v>1678782</v>
      </c>
      <c r="I2528">
        <v>108402</v>
      </c>
      <c r="J2528">
        <v>799</v>
      </c>
      <c r="K2528">
        <v>22457</v>
      </c>
      <c r="L2528" t="b">
        <v>0</v>
      </c>
      <c r="M2528" t="b">
        <v>0</v>
      </c>
      <c r="N2528" t="b">
        <v>0</v>
      </c>
      <c r="O2528">
        <v>6</v>
      </c>
      <c r="P2528">
        <v>5</v>
      </c>
      <c r="Q2528" s="2">
        <v>0.06</v>
      </c>
      <c r="R2528" s="2">
        <v>0</v>
      </c>
      <c r="S2528" s="2">
        <v>0.01</v>
      </c>
      <c r="T2528">
        <f t="shared" si="156"/>
        <v>0.4</v>
      </c>
      <c r="U2528">
        <f t="shared" si="157"/>
        <v>3.8</v>
      </c>
      <c r="V2528">
        <f t="shared" si="158"/>
        <v>1.6893910000000001</v>
      </c>
      <c r="W2528">
        <f t="shared" si="159"/>
        <v>1.7012868499999998</v>
      </c>
    </row>
    <row r="2529" spans="1:23" x14ac:dyDescent="0.25">
      <c r="A2529" t="s">
        <v>8760</v>
      </c>
      <c r="B2529" s="1">
        <v>43109</v>
      </c>
      <c r="C2529" t="s">
        <v>8761</v>
      </c>
      <c r="D2529" t="s">
        <v>693</v>
      </c>
      <c r="E2529" t="s">
        <v>8762</v>
      </c>
      <c r="F2529" s="1">
        <v>43106</v>
      </c>
      <c r="G2529">
        <v>1</v>
      </c>
      <c r="H2529">
        <v>436472</v>
      </c>
      <c r="I2529">
        <v>11716</v>
      </c>
      <c r="J2529">
        <v>213</v>
      </c>
      <c r="K2529">
        <v>856</v>
      </c>
      <c r="L2529" t="b">
        <v>0</v>
      </c>
      <c r="M2529" t="b">
        <v>0</v>
      </c>
      <c r="N2529" t="b">
        <v>0</v>
      </c>
      <c r="O2529">
        <v>3</v>
      </c>
      <c r="P2529">
        <v>2</v>
      </c>
      <c r="Q2529" s="2">
        <v>0.03</v>
      </c>
      <c r="R2529" s="2">
        <v>0</v>
      </c>
      <c r="S2529" s="2">
        <v>0</v>
      </c>
      <c r="T2529">
        <f t="shared" si="156"/>
        <v>0.4</v>
      </c>
      <c r="U2529">
        <f t="shared" si="157"/>
        <v>1.4000000000000001</v>
      </c>
      <c r="V2529">
        <f t="shared" si="158"/>
        <v>0.51823599999999992</v>
      </c>
      <c r="W2529">
        <f t="shared" si="159"/>
        <v>0.69138259999999996</v>
      </c>
    </row>
    <row r="2530" spans="1:23" x14ac:dyDescent="0.25">
      <c r="A2530" t="s">
        <v>8763</v>
      </c>
      <c r="B2530" s="1">
        <v>43137</v>
      </c>
      <c r="C2530" t="s">
        <v>8764</v>
      </c>
      <c r="D2530" t="s">
        <v>2177</v>
      </c>
      <c r="E2530" t="s">
        <v>8765</v>
      </c>
      <c r="F2530" s="1">
        <v>43131</v>
      </c>
      <c r="G2530">
        <v>1</v>
      </c>
      <c r="H2530">
        <v>250852</v>
      </c>
      <c r="I2530">
        <v>15554</v>
      </c>
      <c r="J2530">
        <v>195</v>
      </c>
      <c r="K2530">
        <v>1109</v>
      </c>
      <c r="L2530" t="b">
        <v>0</v>
      </c>
      <c r="M2530" t="b">
        <v>0</v>
      </c>
      <c r="N2530" t="b">
        <v>0</v>
      </c>
      <c r="O2530">
        <v>6</v>
      </c>
      <c r="P2530">
        <v>6</v>
      </c>
      <c r="Q2530" s="2">
        <v>0.06</v>
      </c>
      <c r="R2530" s="2">
        <v>0</v>
      </c>
      <c r="S2530" s="2">
        <v>0</v>
      </c>
      <c r="T2530">
        <f t="shared" si="156"/>
        <v>0.4</v>
      </c>
      <c r="U2530">
        <f t="shared" si="157"/>
        <v>4.8000000000000007</v>
      </c>
      <c r="V2530">
        <f t="shared" si="158"/>
        <v>0.7254259999999999</v>
      </c>
      <c r="W2530">
        <f t="shared" si="159"/>
        <v>1.6138991000000003</v>
      </c>
    </row>
    <row r="2531" spans="1:23" x14ac:dyDescent="0.25">
      <c r="A2531" t="s">
        <v>8766</v>
      </c>
      <c r="B2531" s="1">
        <v>43073</v>
      </c>
      <c r="C2531" t="s">
        <v>8767</v>
      </c>
      <c r="D2531" t="s">
        <v>693</v>
      </c>
      <c r="E2531" t="s">
        <v>8768</v>
      </c>
      <c r="F2531" s="1">
        <v>43069</v>
      </c>
      <c r="G2531">
        <v>1</v>
      </c>
      <c r="H2531">
        <v>4623012</v>
      </c>
      <c r="I2531">
        <v>92059</v>
      </c>
      <c r="J2531">
        <v>2133</v>
      </c>
      <c r="K2531">
        <v>14031</v>
      </c>
      <c r="L2531" t="b">
        <v>0</v>
      </c>
      <c r="M2531" t="b">
        <v>0</v>
      </c>
      <c r="N2531" t="b">
        <v>0</v>
      </c>
      <c r="O2531">
        <v>4</v>
      </c>
      <c r="P2531">
        <v>4</v>
      </c>
      <c r="Q2531" s="2">
        <v>0.02</v>
      </c>
      <c r="R2531" s="2">
        <v>0</v>
      </c>
      <c r="S2531" s="2">
        <v>0</v>
      </c>
      <c r="T2531">
        <f t="shared" si="156"/>
        <v>0.4</v>
      </c>
      <c r="U2531">
        <f t="shared" si="157"/>
        <v>3.2</v>
      </c>
      <c r="V2531">
        <f t="shared" si="158"/>
        <v>2.5115060000000002</v>
      </c>
      <c r="W2531">
        <f t="shared" si="159"/>
        <v>1.8390271</v>
      </c>
    </row>
    <row r="2532" spans="1:23" x14ac:dyDescent="0.25">
      <c r="A2532" t="s">
        <v>8769</v>
      </c>
      <c r="B2532" s="1">
        <v>43106</v>
      </c>
      <c r="C2532" t="s">
        <v>8770</v>
      </c>
      <c r="D2532" t="s">
        <v>2235</v>
      </c>
      <c r="E2532" t="s">
        <v>8771</v>
      </c>
      <c r="F2532" s="1">
        <v>43104</v>
      </c>
      <c r="G2532">
        <v>1</v>
      </c>
      <c r="H2532">
        <v>311438</v>
      </c>
      <c r="I2532">
        <v>13101</v>
      </c>
      <c r="J2532">
        <v>688</v>
      </c>
      <c r="K2532">
        <v>1366</v>
      </c>
      <c r="L2532" t="b">
        <v>0</v>
      </c>
      <c r="M2532" t="b">
        <v>0</v>
      </c>
      <c r="N2532" t="b">
        <v>0</v>
      </c>
      <c r="O2532">
        <v>2</v>
      </c>
      <c r="P2532">
        <v>1</v>
      </c>
      <c r="Q2532" s="2">
        <v>0.04</v>
      </c>
      <c r="R2532" s="2">
        <v>0</v>
      </c>
      <c r="S2532" s="2">
        <v>0</v>
      </c>
      <c r="T2532">
        <f t="shared" si="156"/>
        <v>0.4</v>
      </c>
      <c r="U2532">
        <f t="shared" si="157"/>
        <v>0.60000000000000009</v>
      </c>
      <c r="V2532">
        <f t="shared" si="158"/>
        <v>0.55571900000000007</v>
      </c>
      <c r="W2532">
        <f t="shared" si="159"/>
        <v>0.50450165000000013</v>
      </c>
    </row>
    <row r="2533" spans="1:23" x14ac:dyDescent="0.25">
      <c r="A2533" t="s">
        <v>8772</v>
      </c>
      <c r="B2533" s="1">
        <v>43264</v>
      </c>
      <c r="C2533" t="s">
        <v>8773</v>
      </c>
      <c r="D2533" t="s">
        <v>3791</v>
      </c>
      <c r="E2533" t="s">
        <v>8774</v>
      </c>
      <c r="F2533" s="1">
        <v>43236</v>
      </c>
      <c r="G2533">
        <v>1</v>
      </c>
      <c r="H2533">
        <v>9912584</v>
      </c>
      <c r="I2533">
        <v>151941</v>
      </c>
      <c r="J2533">
        <v>1853</v>
      </c>
      <c r="K2533">
        <v>4716</v>
      </c>
      <c r="L2533" t="b">
        <v>0</v>
      </c>
      <c r="M2533" t="b">
        <v>0</v>
      </c>
      <c r="N2533" t="b">
        <v>0</v>
      </c>
      <c r="O2533">
        <v>28</v>
      </c>
      <c r="P2533">
        <v>27</v>
      </c>
      <c r="Q2533" s="2">
        <v>0.02</v>
      </c>
      <c r="R2533" s="2">
        <v>0</v>
      </c>
      <c r="S2533" s="2">
        <v>0</v>
      </c>
      <c r="T2533">
        <f t="shared" si="156"/>
        <v>0.4</v>
      </c>
      <c r="U2533">
        <f t="shared" si="157"/>
        <v>21.400000000000002</v>
      </c>
      <c r="V2533">
        <f t="shared" si="158"/>
        <v>5.1562919999999997</v>
      </c>
      <c r="W2533">
        <f t="shared" si="159"/>
        <v>7.3147022000000002</v>
      </c>
    </row>
    <row r="2534" spans="1:23" x14ac:dyDescent="0.25">
      <c r="A2534" t="s">
        <v>8775</v>
      </c>
      <c r="B2534" s="1">
        <v>43145</v>
      </c>
      <c r="C2534" t="s">
        <v>8776</v>
      </c>
      <c r="D2534" t="s">
        <v>8777</v>
      </c>
      <c r="E2534" t="s">
        <v>8778</v>
      </c>
      <c r="F2534" s="1">
        <v>43137</v>
      </c>
      <c r="G2534">
        <v>1</v>
      </c>
      <c r="H2534">
        <v>150990</v>
      </c>
      <c r="I2534">
        <v>7429</v>
      </c>
      <c r="J2534">
        <v>302</v>
      </c>
      <c r="K2534">
        <v>331</v>
      </c>
      <c r="L2534" t="b">
        <v>0</v>
      </c>
      <c r="M2534" t="b">
        <v>0</v>
      </c>
      <c r="N2534" t="b">
        <v>0</v>
      </c>
      <c r="O2534">
        <v>8</v>
      </c>
      <c r="P2534">
        <v>8</v>
      </c>
      <c r="Q2534" s="2">
        <v>0.05</v>
      </c>
      <c r="R2534" s="2">
        <v>0</v>
      </c>
      <c r="S2534" s="2">
        <v>0</v>
      </c>
      <c r="T2534">
        <f t="shared" si="156"/>
        <v>0.4</v>
      </c>
      <c r="U2534">
        <f t="shared" si="157"/>
        <v>6.4</v>
      </c>
      <c r="V2534">
        <f t="shared" si="158"/>
        <v>0.57549500000000009</v>
      </c>
      <c r="W2534">
        <f t="shared" si="159"/>
        <v>1.9614232500000002</v>
      </c>
    </row>
    <row r="2535" spans="1:23" x14ac:dyDescent="0.25">
      <c r="A2535" t="s">
        <v>8779</v>
      </c>
      <c r="B2535" s="1">
        <v>43167</v>
      </c>
      <c r="C2535" t="s">
        <v>8780</v>
      </c>
      <c r="D2535" t="s">
        <v>888</v>
      </c>
      <c r="E2535" t="s">
        <v>8781</v>
      </c>
      <c r="F2535" s="1">
        <v>43161</v>
      </c>
      <c r="G2535">
        <v>1</v>
      </c>
      <c r="H2535">
        <v>378924</v>
      </c>
      <c r="I2535">
        <v>7710</v>
      </c>
      <c r="J2535">
        <v>300</v>
      </c>
      <c r="K2535">
        <v>606</v>
      </c>
      <c r="L2535" t="b">
        <v>0</v>
      </c>
      <c r="M2535" t="b">
        <v>0</v>
      </c>
      <c r="N2535" t="b">
        <v>0</v>
      </c>
      <c r="O2535">
        <v>6</v>
      </c>
      <c r="P2535">
        <v>5</v>
      </c>
      <c r="Q2535" s="2">
        <v>0.02</v>
      </c>
      <c r="R2535" s="2">
        <v>0</v>
      </c>
      <c r="S2535" s="2">
        <v>0</v>
      </c>
      <c r="T2535">
        <f t="shared" si="156"/>
        <v>0.4</v>
      </c>
      <c r="U2535">
        <f t="shared" si="157"/>
        <v>3.8</v>
      </c>
      <c r="V2535">
        <f t="shared" si="158"/>
        <v>0.38946199999999997</v>
      </c>
      <c r="W2535">
        <f t="shared" si="159"/>
        <v>1.2463116999999999</v>
      </c>
    </row>
    <row r="2536" spans="1:23" x14ac:dyDescent="0.25">
      <c r="A2536" t="s">
        <v>8782</v>
      </c>
      <c r="B2536" s="1">
        <v>43135</v>
      </c>
      <c r="C2536" t="s">
        <v>8783</v>
      </c>
      <c r="D2536" t="s">
        <v>4536</v>
      </c>
      <c r="E2536" t="s">
        <v>8784</v>
      </c>
      <c r="F2536" s="1">
        <v>43130</v>
      </c>
      <c r="G2536">
        <v>1</v>
      </c>
      <c r="H2536">
        <v>236079</v>
      </c>
      <c r="I2536">
        <v>2613</v>
      </c>
      <c r="J2536">
        <v>341</v>
      </c>
      <c r="K2536">
        <v>706</v>
      </c>
      <c r="L2536" t="b">
        <v>0</v>
      </c>
      <c r="M2536" t="b">
        <v>0</v>
      </c>
      <c r="N2536" t="b">
        <v>0</v>
      </c>
      <c r="O2536">
        <v>5</v>
      </c>
      <c r="P2536">
        <v>4</v>
      </c>
      <c r="Q2536" s="2">
        <v>0.01</v>
      </c>
      <c r="R2536" s="2">
        <v>0</v>
      </c>
      <c r="S2536" s="2">
        <v>0</v>
      </c>
      <c r="T2536">
        <f t="shared" si="156"/>
        <v>0.4</v>
      </c>
      <c r="U2536">
        <f t="shared" si="157"/>
        <v>3</v>
      </c>
      <c r="V2536">
        <f t="shared" si="158"/>
        <v>0.2180395</v>
      </c>
      <c r="W2536">
        <f t="shared" si="159"/>
        <v>0.98631382499999998</v>
      </c>
    </row>
    <row r="2537" spans="1:23" x14ac:dyDescent="0.25">
      <c r="A2537" t="s">
        <v>8785</v>
      </c>
      <c r="B2537" s="1">
        <v>43077</v>
      </c>
      <c r="C2537" t="s">
        <v>8786</v>
      </c>
      <c r="D2537" t="s">
        <v>2235</v>
      </c>
      <c r="E2537" t="s">
        <v>8787</v>
      </c>
      <c r="F2537" s="1">
        <v>43070</v>
      </c>
      <c r="G2537">
        <v>1</v>
      </c>
      <c r="H2537">
        <v>1122148</v>
      </c>
      <c r="I2537">
        <v>25825</v>
      </c>
      <c r="J2537">
        <v>559</v>
      </c>
      <c r="K2537">
        <v>961</v>
      </c>
      <c r="L2537" t="b">
        <v>0</v>
      </c>
      <c r="M2537" t="b">
        <v>0</v>
      </c>
      <c r="N2537" t="b">
        <v>0</v>
      </c>
      <c r="O2537">
        <v>7</v>
      </c>
      <c r="P2537">
        <v>6</v>
      </c>
      <c r="Q2537" s="2">
        <v>0.02</v>
      </c>
      <c r="R2537" s="2">
        <v>0</v>
      </c>
      <c r="S2537" s="2">
        <v>0</v>
      </c>
      <c r="T2537">
        <f t="shared" si="156"/>
        <v>0.4</v>
      </c>
      <c r="U2537">
        <f t="shared" si="157"/>
        <v>4.6000000000000005</v>
      </c>
      <c r="V2537">
        <f t="shared" si="158"/>
        <v>0.76107400000000003</v>
      </c>
      <c r="W2537">
        <f t="shared" si="159"/>
        <v>1.5763758999999999</v>
      </c>
    </row>
    <row r="2538" spans="1:23" x14ac:dyDescent="0.25">
      <c r="A2538" t="s">
        <v>8788</v>
      </c>
      <c r="B2538" s="1">
        <v>43082</v>
      </c>
      <c r="C2538" t="s">
        <v>8789</v>
      </c>
      <c r="D2538" t="s">
        <v>8790</v>
      </c>
      <c r="E2538" t="s">
        <v>8791</v>
      </c>
      <c r="F2538" s="1">
        <v>43076</v>
      </c>
      <c r="G2538">
        <v>1</v>
      </c>
      <c r="H2538">
        <v>810921</v>
      </c>
      <c r="I2538">
        <v>31803</v>
      </c>
      <c r="J2538">
        <v>189</v>
      </c>
      <c r="K2538">
        <v>1642</v>
      </c>
      <c r="L2538" t="b">
        <v>0</v>
      </c>
      <c r="M2538" t="b">
        <v>0</v>
      </c>
      <c r="N2538" t="b">
        <v>0</v>
      </c>
      <c r="O2538">
        <v>6</v>
      </c>
      <c r="P2538">
        <v>5</v>
      </c>
      <c r="Q2538" s="2">
        <v>0.04</v>
      </c>
      <c r="R2538" s="2">
        <v>0</v>
      </c>
      <c r="S2538" s="2">
        <v>0</v>
      </c>
      <c r="T2538">
        <f t="shared" si="156"/>
        <v>0.4</v>
      </c>
      <c r="U2538">
        <f t="shared" si="157"/>
        <v>3.8</v>
      </c>
      <c r="V2538">
        <f t="shared" si="158"/>
        <v>0.80546050000000002</v>
      </c>
      <c r="W2538">
        <f t="shared" si="159"/>
        <v>1.3919111749999999</v>
      </c>
    </row>
    <row r="2539" spans="1:23" x14ac:dyDescent="0.25">
      <c r="A2539" t="s">
        <v>8792</v>
      </c>
      <c r="B2539" s="1">
        <v>43134</v>
      </c>
      <c r="C2539" t="s">
        <v>8793</v>
      </c>
      <c r="D2539" t="s">
        <v>8794</v>
      </c>
      <c r="E2539" t="s">
        <v>8795</v>
      </c>
      <c r="F2539" s="1">
        <v>43129</v>
      </c>
      <c r="G2539">
        <v>1</v>
      </c>
      <c r="H2539">
        <v>36007</v>
      </c>
      <c r="I2539">
        <v>2712</v>
      </c>
      <c r="J2539">
        <v>16</v>
      </c>
      <c r="K2539">
        <v>231</v>
      </c>
      <c r="L2539" t="b">
        <v>0</v>
      </c>
      <c r="M2539" t="b">
        <v>0</v>
      </c>
      <c r="N2539" t="b">
        <v>0</v>
      </c>
      <c r="O2539">
        <v>5</v>
      </c>
      <c r="P2539">
        <v>4</v>
      </c>
      <c r="Q2539" s="2">
        <v>0.08</v>
      </c>
      <c r="R2539" s="2">
        <v>0</v>
      </c>
      <c r="S2539" s="2">
        <v>0.01</v>
      </c>
      <c r="T2539">
        <f t="shared" si="156"/>
        <v>0.4</v>
      </c>
      <c r="U2539">
        <f t="shared" si="157"/>
        <v>3</v>
      </c>
      <c r="V2539">
        <f t="shared" si="158"/>
        <v>1.0680035000000001</v>
      </c>
      <c r="W2539">
        <f t="shared" si="159"/>
        <v>1.2838012249999999</v>
      </c>
    </row>
    <row r="2540" spans="1:23" x14ac:dyDescent="0.25">
      <c r="A2540" t="s">
        <v>8796</v>
      </c>
      <c r="B2540" s="1">
        <v>43103</v>
      </c>
      <c r="C2540" t="s">
        <v>8797</v>
      </c>
      <c r="D2540" t="s">
        <v>4549</v>
      </c>
      <c r="E2540" t="s">
        <v>8798</v>
      </c>
      <c r="F2540" s="1">
        <v>43092</v>
      </c>
      <c r="G2540">
        <v>1</v>
      </c>
      <c r="H2540">
        <v>241661</v>
      </c>
      <c r="I2540">
        <v>8909</v>
      </c>
      <c r="J2540">
        <v>255</v>
      </c>
      <c r="K2540">
        <v>675</v>
      </c>
      <c r="L2540" t="b">
        <v>0</v>
      </c>
      <c r="M2540" t="b">
        <v>0</v>
      </c>
      <c r="N2540" t="b">
        <v>0</v>
      </c>
      <c r="O2540">
        <v>11</v>
      </c>
      <c r="P2540">
        <v>8</v>
      </c>
      <c r="Q2540" s="2">
        <v>0.04</v>
      </c>
      <c r="R2540" s="2">
        <v>0</v>
      </c>
      <c r="S2540" s="2">
        <v>0</v>
      </c>
      <c r="T2540">
        <f t="shared" si="156"/>
        <v>0.4</v>
      </c>
      <c r="U2540">
        <f t="shared" si="157"/>
        <v>5.8000000000000007</v>
      </c>
      <c r="V2540">
        <f t="shared" si="158"/>
        <v>0.52083049999999997</v>
      </c>
      <c r="W2540">
        <f t="shared" si="159"/>
        <v>1.7922906750000003</v>
      </c>
    </row>
    <row r="2541" spans="1:23" x14ac:dyDescent="0.25">
      <c r="A2541" t="s">
        <v>8799</v>
      </c>
      <c r="B2541" s="1">
        <v>43118</v>
      </c>
      <c r="C2541" t="s">
        <v>8800</v>
      </c>
      <c r="D2541" t="s">
        <v>7366</v>
      </c>
      <c r="E2541" t="s">
        <v>8801</v>
      </c>
      <c r="F2541" s="1">
        <v>43112</v>
      </c>
      <c r="G2541">
        <v>1</v>
      </c>
      <c r="H2541">
        <v>303274</v>
      </c>
      <c r="I2541">
        <v>1676</v>
      </c>
      <c r="J2541">
        <v>339</v>
      </c>
      <c r="K2541">
        <v>448</v>
      </c>
      <c r="L2541" t="b">
        <v>0</v>
      </c>
      <c r="M2541" t="b">
        <v>0</v>
      </c>
      <c r="N2541" t="b">
        <v>0</v>
      </c>
      <c r="O2541">
        <v>6</v>
      </c>
      <c r="P2541">
        <v>6</v>
      </c>
      <c r="Q2541" s="2">
        <v>0.01</v>
      </c>
      <c r="R2541" s="2">
        <v>0</v>
      </c>
      <c r="S2541" s="2">
        <v>0</v>
      </c>
      <c r="T2541">
        <f t="shared" si="156"/>
        <v>0.4</v>
      </c>
      <c r="U2541">
        <f t="shared" si="157"/>
        <v>4.8000000000000007</v>
      </c>
      <c r="V2541">
        <f t="shared" si="158"/>
        <v>0.251637</v>
      </c>
      <c r="W2541">
        <f t="shared" si="159"/>
        <v>1.4480729500000002</v>
      </c>
    </row>
    <row r="2542" spans="1:23" x14ac:dyDescent="0.25">
      <c r="A2542" t="s">
        <v>8802</v>
      </c>
      <c r="B2542" s="1">
        <v>43073</v>
      </c>
      <c r="C2542" t="s">
        <v>8803</v>
      </c>
      <c r="D2542" t="s">
        <v>125</v>
      </c>
      <c r="E2542" t="s">
        <v>8804</v>
      </c>
      <c r="F2542" s="1">
        <v>43072</v>
      </c>
      <c r="G2542">
        <v>1</v>
      </c>
      <c r="H2542">
        <v>2798497</v>
      </c>
      <c r="I2542">
        <v>33819</v>
      </c>
      <c r="J2542">
        <v>6632</v>
      </c>
      <c r="K2542">
        <v>6687</v>
      </c>
      <c r="L2542" t="b">
        <v>0</v>
      </c>
      <c r="M2542" t="b">
        <v>0</v>
      </c>
      <c r="N2542" t="b">
        <v>0</v>
      </c>
      <c r="O2542">
        <v>1</v>
      </c>
      <c r="P2542">
        <v>2</v>
      </c>
      <c r="Q2542" s="2">
        <v>0.01</v>
      </c>
      <c r="R2542" s="2">
        <v>0</v>
      </c>
      <c r="S2542" s="2">
        <v>0</v>
      </c>
      <c r="T2542">
        <f t="shared" si="156"/>
        <v>0.4</v>
      </c>
      <c r="U2542">
        <f t="shared" si="157"/>
        <v>1.8</v>
      </c>
      <c r="V2542">
        <f t="shared" si="158"/>
        <v>1.4992485</v>
      </c>
      <c r="W2542">
        <f t="shared" si="159"/>
        <v>1.134736975</v>
      </c>
    </row>
    <row r="2543" spans="1:23" x14ac:dyDescent="0.25">
      <c r="A2543" t="s">
        <v>8805</v>
      </c>
      <c r="B2543" s="1">
        <v>43192</v>
      </c>
      <c r="C2543" t="s">
        <v>8806</v>
      </c>
      <c r="D2543" t="s">
        <v>1986</v>
      </c>
      <c r="E2543" t="s">
        <v>8807</v>
      </c>
      <c r="F2543" s="1">
        <v>43185</v>
      </c>
      <c r="G2543">
        <v>1</v>
      </c>
      <c r="H2543">
        <v>1898228</v>
      </c>
      <c r="I2543">
        <v>134282</v>
      </c>
      <c r="J2543">
        <v>11435</v>
      </c>
      <c r="K2543">
        <v>32882</v>
      </c>
      <c r="L2543" t="b">
        <v>0</v>
      </c>
      <c r="M2543" t="b">
        <v>0</v>
      </c>
      <c r="N2543" t="b">
        <v>0</v>
      </c>
      <c r="O2543">
        <v>7</v>
      </c>
      <c r="P2543">
        <v>7</v>
      </c>
      <c r="Q2543" s="2">
        <v>7.0000000000000007E-2</v>
      </c>
      <c r="R2543" s="2">
        <v>-0.01</v>
      </c>
      <c r="S2543" s="2">
        <v>0.02</v>
      </c>
      <c r="T2543">
        <f t="shared" si="156"/>
        <v>0.4</v>
      </c>
      <c r="U2543">
        <f t="shared" si="157"/>
        <v>5.6000000000000005</v>
      </c>
      <c r="V2543">
        <f t="shared" si="158"/>
        <v>1.9991140000000001</v>
      </c>
      <c r="W2543">
        <f t="shared" si="159"/>
        <v>2.2596899000000001</v>
      </c>
    </row>
    <row r="2544" spans="1:23" x14ac:dyDescent="0.25">
      <c r="A2544" t="s">
        <v>8808</v>
      </c>
      <c r="B2544" s="1">
        <v>43109</v>
      </c>
      <c r="C2544" t="s">
        <v>8809</v>
      </c>
      <c r="D2544" t="s">
        <v>3878</v>
      </c>
      <c r="E2544" t="s">
        <v>8810</v>
      </c>
      <c r="F2544" s="1">
        <v>43104</v>
      </c>
      <c r="G2544">
        <v>1</v>
      </c>
      <c r="H2544">
        <v>1747746</v>
      </c>
      <c r="I2544">
        <v>89200</v>
      </c>
      <c r="J2544">
        <v>914</v>
      </c>
      <c r="K2544">
        <v>48452</v>
      </c>
      <c r="L2544" t="b">
        <v>0</v>
      </c>
      <c r="M2544" t="b">
        <v>0</v>
      </c>
      <c r="N2544" t="b">
        <v>0</v>
      </c>
      <c r="O2544">
        <v>5</v>
      </c>
      <c r="P2544">
        <v>3</v>
      </c>
      <c r="Q2544" s="2">
        <v>0.05</v>
      </c>
      <c r="R2544" s="2">
        <v>0</v>
      </c>
      <c r="S2544" s="2">
        <v>0.03</v>
      </c>
      <c r="T2544">
        <f t="shared" si="156"/>
        <v>0.4</v>
      </c>
      <c r="U2544">
        <f t="shared" si="157"/>
        <v>2.0000000000000004</v>
      </c>
      <c r="V2544">
        <f t="shared" si="158"/>
        <v>2.1238730000000001</v>
      </c>
      <c r="W2544">
        <f t="shared" si="159"/>
        <v>1.4033555500000001</v>
      </c>
    </row>
    <row r="2545" spans="1:23" x14ac:dyDescent="0.25">
      <c r="A2545" t="s">
        <v>8811</v>
      </c>
      <c r="B2545" s="1">
        <v>43180</v>
      </c>
      <c r="C2545" t="s">
        <v>8812</v>
      </c>
      <c r="D2545" t="s">
        <v>8813</v>
      </c>
      <c r="E2545" t="s">
        <v>8814</v>
      </c>
      <c r="F2545" s="1">
        <v>43167</v>
      </c>
      <c r="G2545">
        <v>1</v>
      </c>
      <c r="H2545">
        <v>244228</v>
      </c>
      <c r="I2545">
        <v>19269</v>
      </c>
      <c r="J2545">
        <v>374</v>
      </c>
      <c r="K2545">
        <v>1486</v>
      </c>
      <c r="L2545" t="b">
        <v>0</v>
      </c>
      <c r="M2545" t="b">
        <v>0</v>
      </c>
      <c r="N2545" t="b">
        <v>0</v>
      </c>
      <c r="O2545">
        <v>13</v>
      </c>
      <c r="P2545">
        <v>12</v>
      </c>
      <c r="Q2545" s="2">
        <v>0.08</v>
      </c>
      <c r="R2545" s="2">
        <v>0</v>
      </c>
      <c r="S2545" s="2">
        <v>0.01</v>
      </c>
      <c r="T2545">
        <f t="shared" si="156"/>
        <v>0.4</v>
      </c>
      <c r="U2545">
        <f t="shared" si="157"/>
        <v>9.4000000000000021</v>
      </c>
      <c r="V2545">
        <f t="shared" si="158"/>
        <v>1.1721140000000001</v>
      </c>
      <c r="W2545">
        <f t="shared" si="159"/>
        <v>2.9202399000000008</v>
      </c>
    </row>
    <row r="2546" spans="1:23" x14ac:dyDescent="0.25">
      <c r="A2546" t="s">
        <v>8815</v>
      </c>
      <c r="B2546" s="1">
        <v>43076</v>
      </c>
      <c r="C2546" t="s">
        <v>8816</v>
      </c>
      <c r="D2546" t="s">
        <v>6837</v>
      </c>
      <c r="E2546" t="s">
        <v>8817</v>
      </c>
      <c r="F2546" s="1">
        <v>43070</v>
      </c>
      <c r="G2546">
        <v>1</v>
      </c>
      <c r="H2546">
        <v>95044</v>
      </c>
      <c r="I2546">
        <v>2451</v>
      </c>
      <c r="J2546">
        <v>79</v>
      </c>
      <c r="K2546">
        <v>157</v>
      </c>
      <c r="L2546" t="b">
        <v>0</v>
      </c>
      <c r="M2546" t="b">
        <v>0</v>
      </c>
      <c r="N2546" t="b">
        <v>0</v>
      </c>
      <c r="O2546">
        <v>6</v>
      </c>
      <c r="P2546">
        <v>6</v>
      </c>
      <c r="Q2546" s="2">
        <v>0.03</v>
      </c>
      <c r="R2546" s="2">
        <v>0</v>
      </c>
      <c r="S2546" s="2">
        <v>0</v>
      </c>
      <c r="T2546">
        <f t="shared" si="156"/>
        <v>0.4</v>
      </c>
      <c r="U2546">
        <f t="shared" si="157"/>
        <v>4.8000000000000007</v>
      </c>
      <c r="V2546">
        <f t="shared" si="158"/>
        <v>0.347522</v>
      </c>
      <c r="W2546">
        <f t="shared" si="159"/>
        <v>1.4816327000000002</v>
      </c>
    </row>
    <row r="2547" spans="1:23" x14ac:dyDescent="0.25">
      <c r="A2547" t="s">
        <v>8818</v>
      </c>
      <c r="B2547" s="1">
        <v>43173</v>
      </c>
      <c r="C2547" t="s">
        <v>8819</v>
      </c>
      <c r="D2547" t="s">
        <v>2219</v>
      </c>
      <c r="E2547" t="s">
        <v>8820</v>
      </c>
      <c r="F2547" s="1">
        <v>43157</v>
      </c>
      <c r="G2547">
        <v>1</v>
      </c>
      <c r="H2547">
        <v>576742</v>
      </c>
      <c r="I2547">
        <v>25929</v>
      </c>
      <c r="J2547">
        <v>1031</v>
      </c>
      <c r="K2547">
        <v>5380</v>
      </c>
      <c r="L2547" t="b">
        <v>0</v>
      </c>
      <c r="M2547" t="b">
        <v>0</v>
      </c>
      <c r="N2547" t="b">
        <v>0</v>
      </c>
      <c r="O2547">
        <v>16</v>
      </c>
      <c r="P2547">
        <v>14</v>
      </c>
      <c r="Q2547" s="2">
        <v>0.04</v>
      </c>
      <c r="R2547" s="2">
        <v>0</v>
      </c>
      <c r="S2547" s="2">
        <v>0.01</v>
      </c>
      <c r="T2547">
        <f t="shared" si="156"/>
        <v>0.4</v>
      </c>
      <c r="U2547">
        <f t="shared" si="157"/>
        <v>10.8</v>
      </c>
      <c r="V2547">
        <f t="shared" si="158"/>
        <v>0.93837100000000007</v>
      </c>
      <c r="W2547">
        <f t="shared" si="159"/>
        <v>3.1884298500000003</v>
      </c>
    </row>
    <row r="2548" spans="1:23" x14ac:dyDescent="0.25">
      <c r="A2548" t="s">
        <v>8821</v>
      </c>
      <c r="B2548" s="1">
        <v>43179</v>
      </c>
      <c r="C2548" t="s">
        <v>8822</v>
      </c>
      <c r="D2548" t="s">
        <v>2690</v>
      </c>
      <c r="E2548" t="s">
        <v>8823</v>
      </c>
      <c r="F2548" s="1">
        <v>43166</v>
      </c>
      <c r="G2548">
        <v>1</v>
      </c>
      <c r="H2548">
        <v>431052</v>
      </c>
      <c r="I2548">
        <v>22001</v>
      </c>
      <c r="J2548">
        <v>610</v>
      </c>
      <c r="K2548">
        <v>13643</v>
      </c>
      <c r="L2548" t="b">
        <v>0</v>
      </c>
      <c r="M2548" t="b">
        <v>0</v>
      </c>
      <c r="N2548" t="b">
        <v>0</v>
      </c>
      <c r="O2548">
        <v>13</v>
      </c>
      <c r="P2548">
        <v>12</v>
      </c>
      <c r="Q2548" s="2">
        <v>0.05</v>
      </c>
      <c r="R2548" s="2">
        <v>0</v>
      </c>
      <c r="S2548" s="2">
        <v>0.03</v>
      </c>
      <c r="T2548">
        <f t="shared" si="156"/>
        <v>0.4</v>
      </c>
      <c r="U2548">
        <f t="shared" si="157"/>
        <v>9.4000000000000021</v>
      </c>
      <c r="V2548">
        <f t="shared" si="158"/>
        <v>1.4655260000000001</v>
      </c>
      <c r="W2548">
        <f t="shared" si="159"/>
        <v>3.0229341000000005</v>
      </c>
    </row>
    <row r="2549" spans="1:23" x14ac:dyDescent="0.25">
      <c r="A2549" t="s">
        <v>8824</v>
      </c>
      <c r="B2549" s="1">
        <v>43166</v>
      </c>
      <c r="C2549" t="s">
        <v>8825</v>
      </c>
      <c r="D2549" t="s">
        <v>8826</v>
      </c>
      <c r="E2549" t="s">
        <v>8827</v>
      </c>
      <c r="F2549" s="1">
        <v>43154</v>
      </c>
      <c r="G2549">
        <v>1</v>
      </c>
      <c r="H2549">
        <v>351765</v>
      </c>
      <c r="I2549">
        <v>13453</v>
      </c>
      <c r="J2549">
        <v>160</v>
      </c>
      <c r="K2549">
        <v>444</v>
      </c>
      <c r="L2549" t="b">
        <v>0</v>
      </c>
      <c r="M2549" t="b">
        <v>0</v>
      </c>
      <c r="N2549" t="b">
        <v>0</v>
      </c>
      <c r="O2549">
        <v>12</v>
      </c>
      <c r="P2549">
        <v>12</v>
      </c>
      <c r="Q2549" s="2">
        <v>0.04</v>
      </c>
      <c r="R2549" s="2">
        <v>0</v>
      </c>
      <c r="S2549" s="2">
        <v>0</v>
      </c>
      <c r="T2549">
        <f t="shared" si="156"/>
        <v>0.4</v>
      </c>
      <c r="U2549">
        <f t="shared" si="157"/>
        <v>9.6000000000000014</v>
      </c>
      <c r="V2549">
        <f t="shared" si="158"/>
        <v>0.57588250000000007</v>
      </c>
      <c r="W2549">
        <f t="shared" si="159"/>
        <v>2.7615588750000004</v>
      </c>
    </row>
    <row r="2550" spans="1:23" x14ac:dyDescent="0.25">
      <c r="A2550" t="s">
        <v>8828</v>
      </c>
      <c r="B2550" s="1">
        <v>43124</v>
      </c>
      <c r="C2550" t="s">
        <v>8829</v>
      </c>
      <c r="D2550" t="s">
        <v>8830</v>
      </c>
      <c r="E2550" t="s">
        <v>8831</v>
      </c>
      <c r="F2550" s="1">
        <v>43117</v>
      </c>
      <c r="G2550">
        <v>1</v>
      </c>
      <c r="H2550">
        <v>373332</v>
      </c>
      <c r="I2550">
        <v>13613</v>
      </c>
      <c r="J2550">
        <v>824</v>
      </c>
      <c r="K2550">
        <v>1508</v>
      </c>
      <c r="L2550" t="b">
        <v>0</v>
      </c>
      <c r="M2550" t="b">
        <v>0</v>
      </c>
      <c r="N2550" t="b">
        <v>0</v>
      </c>
      <c r="O2550">
        <v>7</v>
      </c>
      <c r="P2550">
        <v>7</v>
      </c>
      <c r="Q2550" s="2">
        <v>0.04</v>
      </c>
      <c r="R2550" s="2">
        <v>0</v>
      </c>
      <c r="S2550" s="2">
        <v>0</v>
      </c>
      <c r="T2550">
        <f t="shared" si="156"/>
        <v>0.4</v>
      </c>
      <c r="U2550">
        <f t="shared" si="157"/>
        <v>5.6000000000000005</v>
      </c>
      <c r="V2550">
        <f t="shared" si="158"/>
        <v>0.58666600000000002</v>
      </c>
      <c r="W2550">
        <f t="shared" si="159"/>
        <v>1.7653331000000001</v>
      </c>
    </row>
    <row r="2551" spans="1:23" x14ac:dyDescent="0.25">
      <c r="A2551" t="s">
        <v>8832</v>
      </c>
      <c r="B2551" s="1">
        <v>43054</v>
      </c>
      <c r="C2551" t="s">
        <v>8833</v>
      </c>
      <c r="D2551" t="s">
        <v>174</v>
      </c>
      <c r="E2551" t="s">
        <v>8834</v>
      </c>
      <c r="F2551" s="1">
        <v>43053</v>
      </c>
      <c r="G2551">
        <v>1</v>
      </c>
      <c r="H2551">
        <v>102639</v>
      </c>
      <c r="I2551">
        <v>3218</v>
      </c>
      <c r="J2551">
        <v>1085</v>
      </c>
      <c r="K2551">
        <v>475</v>
      </c>
      <c r="L2551" t="b">
        <v>0</v>
      </c>
      <c r="M2551" t="b">
        <v>0</v>
      </c>
      <c r="N2551" t="b">
        <v>0</v>
      </c>
      <c r="O2551">
        <v>1</v>
      </c>
      <c r="P2551">
        <v>1</v>
      </c>
      <c r="Q2551" s="2">
        <v>0.03</v>
      </c>
      <c r="R2551" s="2">
        <v>-0.01</v>
      </c>
      <c r="S2551" s="2">
        <v>0</v>
      </c>
      <c r="T2551">
        <f t="shared" si="156"/>
        <v>0.4</v>
      </c>
      <c r="U2551">
        <f t="shared" si="157"/>
        <v>0.8</v>
      </c>
      <c r="V2551">
        <f t="shared" si="158"/>
        <v>0.20131950000000001</v>
      </c>
      <c r="W2551">
        <f t="shared" si="159"/>
        <v>0.43046182500000008</v>
      </c>
    </row>
    <row r="2552" spans="1:23" x14ac:dyDescent="0.25">
      <c r="A2552" t="s">
        <v>8835</v>
      </c>
      <c r="B2552" s="1">
        <v>43077</v>
      </c>
      <c r="C2552" t="s">
        <v>8836</v>
      </c>
      <c r="D2552" t="s">
        <v>850</v>
      </c>
      <c r="E2552" t="s">
        <v>8837</v>
      </c>
      <c r="F2552" s="1">
        <v>43070</v>
      </c>
      <c r="G2552">
        <v>1</v>
      </c>
      <c r="H2552">
        <v>1666296</v>
      </c>
      <c r="I2552">
        <v>49224</v>
      </c>
      <c r="J2552">
        <v>859</v>
      </c>
      <c r="K2552">
        <v>2855</v>
      </c>
      <c r="L2552" t="b">
        <v>0</v>
      </c>
      <c r="M2552" t="b">
        <v>0</v>
      </c>
      <c r="N2552" t="b">
        <v>0</v>
      </c>
      <c r="O2552">
        <v>7</v>
      </c>
      <c r="P2552">
        <v>6</v>
      </c>
      <c r="Q2552" s="2">
        <v>0.03</v>
      </c>
      <c r="R2552" s="2">
        <v>0</v>
      </c>
      <c r="S2552" s="2">
        <v>0</v>
      </c>
      <c r="T2552">
        <f t="shared" si="156"/>
        <v>0.4</v>
      </c>
      <c r="U2552">
        <f t="shared" si="157"/>
        <v>4.6000000000000005</v>
      </c>
      <c r="V2552">
        <f t="shared" si="158"/>
        <v>1.133148</v>
      </c>
      <c r="W2552">
        <f t="shared" si="159"/>
        <v>1.7066018000000001</v>
      </c>
    </row>
    <row r="2553" spans="1:23" x14ac:dyDescent="0.25">
      <c r="A2553" t="s">
        <v>8838</v>
      </c>
      <c r="B2553" s="1">
        <v>43226</v>
      </c>
      <c r="C2553" t="s">
        <v>8839</v>
      </c>
      <c r="D2553" t="s">
        <v>3415</v>
      </c>
      <c r="E2553" t="s">
        <v>8840</v>
      </c>
      <c r="F2553" s="1">
        <v>43219</v>
      </c>
      <c r="G2553">
        <v>1</v>
      </c>
      <c r="H2553">
        <v>978124</v>
      </c>
      <c r="I2553">
        <v>28223</v>
      </c>
      <c r="J2553">
        <v>1965</v>
      </c>
      <c r="K2553">
        <v>3098</v>
      </c>
      <c r="L2553" t="b">
        <v>0</v>
      </c>
      <c r="M2553" t="b">
        <v>0</v>
      </c>
      <c r="N2553" t="b">
        <v>0</v>
      </c>
      <c r="O2553">
        <v>7</v>
      </c>
      <c r="P2553">
        <v>7</v>
      </c>
      <c r="Q2553" s="2">
        <v>0.03</v>
      </c>
      <c r="R2553" s="2">
        <v>0</v>
      </c>
      <c r="S2553" s="2">
        <v>0</v>
      </c>
      <c r="T2553">
        <f t="shared" si="156"/>
        <v>0.4</v>
      </c>
      <c r="U2553">
        <f t="shared" si="157"/>
        <v>5.6000000000000005</v>
      </c>
      <c r="V2553">
        <f t="shared" si="158"/>
        <v>0.78906199999999993</v>
      </c>
      <c r="W2553">
        <f t="shared" si="159"/>
        <v>1.8361717</v>
      </c>
    </row>
    <row r="2554" spans="1:23" x14ac:dyDescent="0.25">
      <c r="A2554" t="s">
        <v>8841</v>
      </c>
      <c r="B2554" s="1">
        <v>43129</v>
      </c>
      <c r="C2554" t="s">
        <v>8842</v>
      </c>
      <c r="D2554" t="s">
        <v>1125</v>
      </c>
      <c r="E2554" t="s">
        <v>8843</v>
      </c>
      <c r="F2554" s="1">
        <v>43125</v>
      </c>
      <c r="G2554">
        <v>1</v>
      </c>
      <c r="H2554">
        <v>12168</v>
      </c>
      <c r="I2554">
        <v>381</v>
      </c>
      <c r="J2554">
        <v>12</v>
      </c>
      <c r="K2554">
        <v>47</v>
      </c>
      <c r="L2554" t="b">
        <v>0</v>
      </c>
      <c r="M2554" t="b">
        <v>0</v>
      </c>
      <c r="N2554" t="b">
        <v>0</v>
      </c>
      <c r="O2554">
        <v>4</v>
      </c>
      <c r="P2554">
        <v>3</v>
      </c>
      <c r="Q2554" s="2">
        <v>0.03</v>
      </c>
      <c r="R2554" s="2">
        <v>0</v>
      </c>
      <c r="S2554" s="2">
        <v>0</v>
      </c>
      <c r="T2554">
        <f t="shared" si="156"/>
        <v>0.4</v>
      </c>
      <c r="U2554">
        <f t="shared" si="157"/>
        <v>2.2000000000000002</v>
      </c>
      <c r="V2554">
        <f t="shared" si="158"/>
        <v>0.30608399999999997</v>
      </c>
      <c r="W2554">
        <f t="shared" si="159"/>
        <v>0.81712940000000001</v>
      </c>
    </row>
    <row r="2555" spans="1:23" x14ac:dyDescent="0.25">
      <c r="A2555" t="s">
        <v>8844</v>
      </c>
      <c r="B2555" s="1">
        <v>43167</v>
      </c>
      <c r="C2555" t="s">
        <v>8845</v>
      </c>
      <c r="D2555" t="s">
        <v>605</v>
      </c>
      <c r="E2555" t="s">
        <v>8846</v>
      </c>
      <c r="F2555" s="1">
        <v>43161</v>
      </c>
      <c r="G2555">
        <v>1</v>
      </c>
      <c r="H2555">
        <v>411736</v>
      </c>
      <c r="I2555">
        <v>5126</v>
      </c>
      <c r="J2555">
        <v>207</v>
      </c>
      <c r="K2555">
        <v>618</v>
      </c>
      <c r="L2555" t="b">
        <v>0</v>
      </c>
      <c r="M2555" t="b">
        <v>0</v>
      </c>
      <c r="N2555" t="b">
        <v>0</v>
      </c>
      <c r="O2555">
        <v>6</v>
      </c>
      <c r="P2555">
        <v>5</v>
      </c>
      <c r="Q2555" s="2">
        <v>0.01</v>
      </c>
      <c r="R2555" s="2">
        <v>0</v>
      </c>
      <c r="S2555" s="2">
        <v>0</v>
      </c>
      <c r="T2555">
        <f t="shared" si="156"/>
        <v>0.4</v>
      </c>
      <c r="U2555">
        <f t="shared" si="157"/>
        <v>3.8</v>
      </c>
      <c r="V2555">
        <f t="shared" si="158"/>
        <v>0.30586800000000003</v>
      </c>
      <c r="W2555">
        <f t="shared" si="159"/>
        <v>1.2170538</v>
      </c>
    </row>
    <row r="2556" spans="1:23" x14ac:dyDescent="0.25">
      <c r="A2556" t="s">
        <v>8847</v>
      </c>
      <c r="B2556" s="1">
        <v>43175</v>
      </c>
      <c r="C2556" t="s">
        <v>8848</v>
      </c>
      <c r="D2556" t="s">
        <v>490</v>
      </c>
      <c r="E2556" t="s">
        <v>8849</v>
      </c>
      <c r="F2556" s="1">
        <v>43161</v>
      </c>
      <c r="G2556">
        <v>1</v>
      </c>
      <c r="H2556">
        <v>1585496</v>
      </c>
      <c r="I2556">
        <v>33924</v>
      </c>
      <c r="J2556">
        <v>961</v>
      </c>
      <c r="K2556">
        <v>5615</v>
      </c>
      <c r="L2556" t="b">
        <v>0</v>
      </c>
      <c r="M2556" t="b">
        <v>0</v>
      </c>
      <c r="N2556" t="b">
        <v>0</v>
      </c>
      <c r="O2556">
        <v>14</v>
      </c>
      <c r="P2556">
        <v>14</v>
      </c>
      <c r="Q2556" s="2">
        <v>0.02</v>
      </c>
      <c r="R2556" s="2">
        <v>0</v>
      </c>
      <c r="S2556" s="2">
        <v>0</v>
      </c>
      <c r="T2556">
        <f t="shared" si="156"/>
        <v>0.4</v>
      </c>
      <c r="U2556">
        <f t="shared" si="157"/>
        <v>11.200000000000001</v>
      </c>
      <c r="V2556">
        <f t="shared" si="158"/>
        <v>0.99274799999999996</v>
      </c>
      <c r="W2556">
        <f t="shared" si="159"/>
        <v>3.3074618000000005</v>
      </c>
    </row>
    <row r="2557" spans="1:23" x14ac:dyDescent="0.25">
      <c r="A2557" t="s">
        <v>8850</v>
      </c>
      <c r="B2557" s="1">
        <v>43140</v>
      </c>
      <c r="C2557" t="s">
        <v>8851</v>
      </c>
      <c r="D2557" t="s">
        <v>4504</v>
      </c>
      <c r="E2557" t="s">
        <v>8852</v>
      </c>
      <c r="F2557" s="1">
        <v>43138</v>
      </c>
      <c r="G2557">
        <v>1</v>
      </c>
      <c r="H2557">
        <v>39310</v>
      </c>
      <c r="I2557">
        <v>502</v>
      </c>
      <c r="J2557">
        <v>40</v>
      </c>
      <c r="K2557">
        <v>30</v>
      </c>
      <c r="L2557" t="b">
        <v>0</v>
      </c>
      <c r="M2557" t="b">
        <v>0</v>
      </c>
      <c r="N2557" t="b">
        <v>0</v>
      </c>
      <c r="O2557">
        <v>2</v>
      </c>
      <c r="P2557">
        <v>2</v>
      </c>
      <c r="Q2557" s="2">
        <v>0.01</v>
      </c>
      <c r="R2557" s="2">
        <v>0</v>
      </c>
      <c r="S2557" s="2">
        <v>0</v>
      </c>
      <c r="T2557">
        <f t="shared" si="156"/>
        <v>0.4</v>
      </c>
      <c r="U2557">
        <f t="shared" si="157"/>
        <v>1.6</v>
      </c>
      <c r="V2557">
        <f t="shared" si="158"/>
        <v>0.11965500000000001</v>
      </c>
      <c r="W2557">
        <f t="shared" si="159"/>
        <v>0.60187925000000009</v>
      </c>
    </row>
    <row r="2558" spans="1:23" x14ac:dyDescent="0.25">
      <c r="A2558" t="s">
        <v>8853</v>
      </c>
      <c r="B2558" s="1">
        <v>43108</v>
      </c>
      <c r="C2558" t="s">
        <v>8854</v>
      </c>
      <c r="D2558" t="s">
        <v>888</v>
      </c>
      <c r="E2558" t="s">
        <v>8855</v>
      </c>
      <c r="F2558" s="1">
        <v>43103</v>
      </c>
      <c r="G2558">
        <v>1</v>
      </c>
      <c r="H2558">
        <v>247227</v>
      </c>
      <c r="I2558">
        <v>4733</v>
      </c>
      <c r="J2558">
        <v>266</v>
      </c>
      <c r="K2558">
        <v>722</v>
      </c>
      <c r="L2558" t="b">
        <v>0</v>
      </c>
      <c r="M2558" t="b">
        <v>0</v>
      </c>
      <c r="N2558" t="b">
        <v>0</v>
      </c>
      <c r="O2558">
        <v>5</v>
      </c>
      <c r="P2558">
        <v>4</v>
      </c>
      <c r="Q2558" s="2">
        <v>0.02</v>
      </c>
      <c r="R2558" s="2">
        <v>0</v>
      </c>
      <c r="S2558" s="2">
        <v>0</v>
      </c>
      <c r="T2558">
        <f t="shared" si="156"/>
        <v>0.4</v>
      </c>
      <c r="U2558">
        <f t="shared" si="157"/>
        <v>3</v>
      </c>
      <c r="V2558">
        <f t="shared" si="158"/>
        <v>0.3236135</v>
      </c>
      <c r="W2558">
        <f t="shared" si="159"/>
        <v>1.023264725</v>
      </c>
    </row>
    <row r="2559" spans="1:23" x14ac:dyDescent="0.25">
      <c r="A2559" t="s">
        <v>8856</v>
      </c>
      <c r="B2559" s="1">
        <v>43081</v>
      </c>
      <c r="C2559" t="s">
        <v>8857</v>
      </c>
      <c r="D2559" t="s">
        <v>8858</v>
      </c>
      <c r="E2559" t="s">
        <v>8859</v>
      </c>
      <c r="F2559" s="1">
        <v>43075</v>
      </c>
      <c r="G2559">
        <v>1</v>
      </c>
      <c r="H2559">
        <v>553866</v>
      </c>
      <c r="I2559">
        <v>66026</v>
      </c>
      <c r="J2559">
        <v>671</v>
      </c>
      <c r="K2559">
        <v>8479</v>
      </c>
      <c r="L2559" t="b">
        <v>0</v>
      </c>
      <c r="M2559" t="b">
        <v>0</v>
      </c>
      <c r="N2559" t="b">
        <v>0</v>
      </c>
      <c r="O2559">
        <v>6</v>
      </c>
      <c r="P2559">
        <v>1</v>
      </c>
      <c r="Q2559" s="2">
        <v>0.12</v>
      </c>
      <c r="R2559" s="2">
        <v>0</v>
      </c>
      <c r="S2559" s="2">
        <v>0.02</v>
      </c>
      <c r="T2559">
        <f t="shared" si="156"/>
        <v>0.4</v>
      </c>
      <c r="U2559">
        <f t="shared" si="157"/>
        <v>-0.19999999999999996</v>
      </c>
      <c r="V2559">
        <f t="shared" si="158"/>
        <v>1.9769329999999998</v>
      </c>
      <c r="W2559">
        <f t="shared" si="159"/>
        <v>0.8019265499999999</v>
      </c>
    </row>
    <row r="2560" spans="1:23" x14ac:dyDescent="0.25">
      <c r="A2560" t="s">
        <v>8860</v>
      </c>
      <c r="B2560" s="1">
        <v>43197</v>
      </c>
      <c r="C2560" t="s">
        <v>8861</v>
      </c>
      <c r="D2560" t="s">
        <v>1114</v>
      </c>
      <c r="E2560" t="s">
        <v>8862</v>
      </c>
      <c r="F2560" s="1">
        <v>43183</v>
      </c>
      <c r="G2560">
        <v>1</v>
      </c>
      <c r="H2560">
        <v>906941</v>
      </c>
      <c r="I2560">
        <v>19292</v>
      </c>
      <c r="J2560">
        <v>31651</v>
      </c>
      <c r="K2560">
        <v>32932</v>
      </c>
      <c r="L2560" t="b">
        <v>0</v>
      </c>
      <c r="M2560" t="b">
        <v>0</v>
      </c>
      <c r="N2560" t="b">
        <v>0</v>
      </c>
      <c r="O2560">
        <v>14</v>
      </c>
      <c r="P2560">
        <v>13</v>
      </c>
      <c r="Q2560" s="2">
        <v>0.02</v>
      </c>
      <c r="R2560" s="2">
        <v>-0.03</v>
      </c>
      <c r="S2560" s="2">
        <v>0.04</v>
      </c>
      <c r="T2560">
        <f t="shared" si="156"/>
        <v>0.4</v>
      </c>
      <c r="U2560">
        <f t="shared" si="157"/>
        <v>10.200000000000001</v>
      </c>
      <c r="V2560">
        <f t="shared" si="158"/>
        <v>1.2034705000000001</v>
      </c>
      <c r="W2560">
        <f t="shared" si="159"/>
        <v>3.1312146750000003</v>
      </c>
    </row>
    <row r="2561" spans="1:23" x14ac:dyDescent="0.25">
      <c r="A2561" t="s">
        <v>8863</v>
      </c>
      <c r="B2561" s="1">
        <v>43122</v>
      </c>
      <c r="C2561" t="s">
        <v>8864</v>
      </c>
      <c r="D2561" t="s">
        <v>166</v>
      </c>
      <c r="E2561" t="s">
        <v>8865</v>
      </c>
      <c r="F2561" s="1">
        <v>43119</v>
      </c>
      <c r="G2561">
        <v>1</v>
      </c>
      <c r="H2561">
        <v>113493</v>
      </c>
      <c r="I2561">
        <v>4842</v>
      </c>
      <c r="J2561">
        <v>101</v>
      </c>
      <c r="K2561">
        <v>946</v>
      </c>
      <c r="L2561" t="b">
        <v>0</v>
      </c>
      <c r="M2561" t="b">
        <v>0</v>
      </c>
      <c r="N2561" t="b">
        <v>0</v>
      </c>
      <c r="O2561">
        <v>3</v>
      </c>
      <c r="P2561">
        <v>3</v>
      </c>
      <c r="Q2561" s="2">
        <v>0.04</v>
      </c>
      <c r="R2561" s="2">
        <v>0</v>
      </c>
      <c r="S2561" s="2">
        <v>0.01</v>
      </c>
      <c r="T2561">
        <f t="shared" si="156"/>
        <v>0.4</v>
      </c>
      <c r="U2561">
        <f t="shared" si="157"/>
        <v>2.4000000000000004</v>
      </c>
      <c r="V2561">
        <f t="shared" si="158"/>
        <v>0.70674649999999994</v>
      </c>
      <c r="W2561">
        <f t="shared" si="159"/>
        <v>1.0073612750000001</v>
      </c>
    </row>
    <row r="2562" spans="1:23" x14ac:dyDescent="0.25">
      <c r="A2562" t="s">
        <v>8866</v>
      </c>
      <c r="B2562" s="1">
        <v>43234</v>
      </c>
      <c r="C2562" t="s">
        <v>8867</v>
      </c>
      <c r="D2562" t="s">
        <v>8868</v>
      </c>
      <c r="E2562" t="s">
        <v>8869</v>
      </c>
      <c r="F2562" s="1">
        <v>43218</v>
      </c>
      <c r="G2562">
        <v>1</v>
      </c>
      <c r="H2562">
        <v>1358990</v>
      </c>
      <c r="I2562">
        <v>34579</v>
      </c>
      <c r="J2562">
        <v>1224</v>
      </c>
      <c r="K2562">
        <v>11744</v>
      </c>
      <c r="L2562" t="b">
        <v>0</v>
      </c>
      <c r="M2562" t="b">
        <v>0</v>
      </c>
      <c r="N2562" t="b">
        <v>0</v>
      </c>
      <c r="O2562">
        <v>16</v>
      </c>
      <c r="P2562">
        <v>10</v>
      </c>
      <c r="Q2562" s="2">
        <v>0.03</v>
      </c>
      <c r="R2562" s="2">
        <v>0</v>
      </c>
      <c r="S2562" s="2">
        <v>0.01</v>
      </c>
      <c r="T2562">
        <f t="shared" ref="T2562:T2625" si="160">G2562*0.4</f>
        <v>0.4</v>
      </c>
      <c r="U2562">
        <f t="shared" ref="U2562:U2625" si="161">-0.2*(O2562-P2562)+0.8*P2562</f>
        <v>6.8</v>
      </c>
      <c r="V2562">
        <f t="shared" ref="V2562:V2625" si="162">0.5*H2562*0.000001+0.1*Q2562*100+100*0.15*R2562+100*0.25*S2562</f>
        <v>1.229495</v>
      </c>
      <c r="W2562">
        <f t="shared" ref="W2562:W2625" si="163">0.4*T2562+0.25*U2562+0.35*V2562</f>
        <v>2.2903232499999997</v>
      </c>
    </row>
    <row r="2563" spans="1:23" x14ac:dyDescent="0.25">
      <c r="A2563" t="s">
        <v>8870</v>
      </c>
      <c r="B2563" s="1">
        <v>43265</v>
      </c>
      <c r="C2563" t="s">
        <v>8871</v>
      </c>
      <c r="D2563" t="s">
        <v>5901</v>
      </c>
      <c r="E2563" t="s">
        <v>8872</v>
      </c>
      <c r="F2563" s="1">
        <v>43245</v>
      </c>
      <c r="G2563">
        <v>1</v>
      </c>
      <c r="H2563">
        <v>1371236</v>
      </c>
      <c r="I2563">
        <v>58054</v>
      </c>
      <c r="J2563">
        <v>1569</v>
      </c>
      <c r="K2563">
        <v>6531</v>
      </c>
      <c r="L2563" t="b">
        <v>0</v>
      </c>
      <c r="M2563" t="b">
        <v>0</v>
      </c>
      <c r="N2563" t="b">
        <v>0</v>
      </c>
      <c r="O2563">
        <v>20</v>
      </c>
      <c r="P2563">
        <v>19</v>
      </c>
      <c r="Q2563" s="2">
        <v>0.04</v>
      </c>
      <c r="R2563" s="2">
        <v>0</v>
      </c>
      <c r="S2563" s="2">
        <v>0</v>
      </c>
      <c r="T2563">
        <f t="shared" si="160"/>
        <v>0.4</v>
      </c>
      <c r="U2563">
        <f t="shared" si="161"/>
        <v>15.000000000000002</v>
      </c>
      <c r="V2563">
        <f t="shared" si="162"/>
        <v>1.085618</v>
      </c>
      <c r="W2563">
        <f t="shared" si="163"/>
        <v>4.2899663000000006</v>
      </c>
    </row>
    <row r="2564" spans="1:23" x14ac:dyDescent="0.25">
      <c r="A2564" t="s">
        <v>8873</v>
      </c>
      <c r="B2564" s="1">
        <v>43107</v>
      </c>
      <c r="C2564" t="s">
        <v>8874</v>
      </c>
      <c r="D2564" t="s">
        <v>242</v>
      </c>
      <c r="E2564" t="s">
        <v>8875</v>
      </c>
      <c r="F2564" s="1">
        <v>43099</v>
      </c>
      <c r="G2564">
        <v>1</v>
      </c>
      <c r="H2564">
        <v>2792376</v>
      </c>
      <c r="I2564">
        <v>168973</v>
      </c>
      <c r="J2564">
        <v>1325</v>
      </c>
      <c r="K2564">
        <v>18940</v>
      </c>
      <c r="L2564" t="b">
        <v>0</v>
      </c>
      <c r="M2564" t="b">
        <v>0</v>
      </c>
      <c r="N2564" t="b">
        <v>0</v>
      </c>
      <c r="O2564">
        <v>8</v>
      </c>
      <c r="P2564">
        <v>5</v>
      </c>
      <c r="Q2564" s="2">
        <v>0.06</v>
      </c>
      <c r="R2564" s="2">
        <v>0</v>
      </c>
      <c r="S2564" s="2">
        <v>0.01</v>
      </c>
      <c r="T2564">
        <f t="shared" si="160"/>
        <v>0.4</v>
      </c>
      <c r="U2564">
        <f t="shared" si="161"/>
        <v>3.4</v>
      </c>
      <c r="V2564">
        <f t="shared" si="162"/>
        <v>2.2461880000000001</v>
      </c>
      <c r="W2564">
        <f t="shared" si="163"/>
        <v>1.7961658</v>
      </c>
    </row>
    <row r="2565" spans="1:23" x14ac:dyDescent="0.25">
      <c r="A2565" t="s">
        <v>8876</v>
      </c>
      <c r="B2565" s="1">
        <v>43255</v>
      </c>
      <c r="C2565" t="s">
        <v>8877</v>
      </c>
      <c r="D2565" t="s">
        <v>7383</v>
      </c>
      <c r="E2565" t="s">
        <v>8878</v>
      </c>
      <c r="F2565" s="1">
        <v>43228</v>
      </c>
      <c r="G2565">
        <v>1</v>
      </c>
      <c r="H2565">
        <v>653820</v>
      </c>
      <c r="I2565">
        <v>12920</v>
      </c>
      <c r="J2565">
        <v>1214</v>
      </c>
      <c r="K2565">
        <v>1392</v>
      </c>
      <c r="L2565" t="b">
        <v>0</v>
      </c>
      <c r="M2565" t="b">
        <v>0</v>
      </c>
      <c r="N2565" t="b">
        <v>0</v>
      </c>
      <c r="O2565">
        <v>27</v>
      </c>
      <c r="P2565">
        <v>25</v>
      </c>
      <c r="Q2565" s="2">
        <v>0.02</v>
      </c>
      <c r="R2565" s="2">
        <v>0</v>
      </c>
      <c r="S2565" s="2">
        <v>0</v>
      </c>
      <c r="T2565">
        <f t="shared" si="160"/>
        <v>0.4</v>
      </c>
      <c r="U2565">
        <f t="shared" si="161"/>
        <v>19.600000000000001</v>
      </c>
      <c r="V2565">
        <f t="shared" si="162"/>
        <v>0.52690999999999999</v>
      </c>
      <c r="W2565">
        <f t="shared" si="163"/>
        <v>5.2444185000000001</v>
      </c>
    </row>
    <row r="2566" spans="1:23" x14ac:dyDescent="0.25">
      <c r="A2566" t="s">
        <v>8879</v>
      </c>
      <c r="B2566" s="1">
        <v>43229</v>
      </c>
      <c r="C2566" t="s">
        <v>8880</v>
      </c>
      <c r="D2566" t="s">
        <v>8638</v>
      </c>
      <c r="E2566" t="s">
        <v>8881</v>
      </c>
      <c r="F2566" s="1">
        <v>43218</v>
      </c>
      <c r="G2566">
        <v>1</v>
      </c>
      <c r="H2566">
        <v>312793</v>
      </c>
      <c r="I2566">
        <v>19417</v>
      </c>
      <c r="J2566">
        <v>755</v>
      </c>
      <c r="K2566">
        <v>5891</v>
      </c>
      <c r="L2566" t="b">
        <v>0</v>
      </c>
      <c r="M2566" t="b">
        <v>0</v>
      </c>
      <c r="N2566" t="b">
        <v>0</v>
      </c>
      <c r="O2566">
        <v>11</v>
      </c>
      <c r="P2566">
        <v>11</v>
      </c>
      <c r="Q2566" s="2">
        <v>0.06</v>
      </c>
      <c r="R2566" s="2">
        <v>0</v>
      </c>
      <c r="S2566" s="2">
        <v>0.02</v>
      </c>
      <c r="T2566">
        <f t="shared" si="160"/>
        <v>0.4</v>
      </c>
      <c r="U2566">
        <f t="shared" si="161"/>
        <v>8.8000000000000007</v>
      </c>
      <c r="V2566">
        <f t="shared" si="162"/>
        <v>1.2563964999999999</v>
      </c>
      <c r="W2566">
        <f t="shared" si="163"/>
        <v>2.7997387750000002</v>
      </c>
    </row>
    <row r="2567" spans="1:23" x14ac:dyDescent="0.25">
      <c r="A2567" t="s">
        <v>8882</v>
      </c>
      <c r="B2567" s="1">
        <v>43234</v>
      </c>
      <c r="C2567" t="s">
        <v>8883</v>
      </c>
      <c r="D2567" t="s">
        <v>3986</v>
      </c>
      <c r="E2567" t="s">
        <v>8884</v>
      </c>
      <c r="F2567" s="1">
        <v>43207</v>
      </c>
      <c r="G2567">
        <v>1</v>
      </c>
      <c r="H2567">
        <v>5816067</v>
      </c>
      <c r="I2567">
        <v>216895</v>
      </c>
      <c r="J2567">
        <v>11660</v>
      </c>
      <c r="K2567">
        <v>22775</v>
      </c>
      <c r="L2567" t="b">
        <v>0</v>
      </c>
      <c r="M2567" t="b">
        <v>0</v>
      </c>
      <c r="N2567" t="b">
        <v>0</v>
      </c>
      <c r="O2567">
        <v>27</v>
      </c>
      <c r="P2567">
        <v>14</v>
      </c>
      <c r="Q2567" s="2">
        <v>0.04</v>
      </c>
      <c r="R2567" s="2">
        <v>0</v>
      </c>
      <c r="S2567" s="2">
        <v>0</v>
      </c>
      <c r="T2567">
        <f t="shared" si="160"/>
        <v>0.4</v>
      </c>
      <c r="U2567">
        <f t="shared" si="161"/>
        <v>8.6000000000000014</v>
      </c>
      <c r="V2567">
        <f t="shared" si="162"/>
        <v>3.3080334999999996</v>
      </c>
      <c r="W2567">
        <f t="shared" si="163"/>
        <v>3.4678117250000002</v>
      </c>
    </row>
    <row r="2568" spans="1:23" x14ac:dyDescent="0.25">
      <c r="A2568" t="s">
        <v>8885</v>
      </c>
      <c r="B2568" s="1">
        <v>43131</v>
      </c>
      <c r="C2568" t="s">
        <v>8886</v>
      </c>
      <c r="D2568" t="s">
        <v>3818</v>
      </c>
      <c r="E2568" t="s">
        <v>8887</v>
      </c>
      <c r="F2568" s="1">
        <v>43124</v>
      </c>
      <c r="G2568">
        <v>1</v>
      </c>
      <c r="H2568">
        <v>234280</v>
      </c>
      <c r="I2568">
        <v>1349</v>
      </c>
      <c r="J2568">
        <v>7</v>
      </c>
      <c r="K2568">
        <v>488</v>
      </c>
      <c r="L2568" t="b">
        <v>0</v>
      </c>
      <c r="M2568" t="b">
        <v>0</v>
      </c>
      <c r="N2568" t="b">
        <v>0</v>
      </c>
      <c r="O2568">
        <v>7</v>
      </c>
      <c r="P2568">
        <v>1</v>
      </c>
      <c r="Q2568" s="2">
        <v>0.01</v>
      </c>
      <c r="R2568" s="2">
        <v>0</v>
      </c>
      <c r="S2568" s="2">
        <v>0</v>
      </c>
      <c r="T2568">
        <f t="shared" si="160"/>
        <v>0.4</v>
      </c>
      <c r="U2568">
        <f t="shared" si="161"/>
        <v>-0.40000000000000013</v>
      </c>
      <c r="V2568">
        <f t="shared" si="162"/>
        <v>0.21714</v>
      </c>
      <c r="W2568">
        <f t="shared" si="163"/>
        <v>0.13599899999999998</v>
      </c>
    </row>
    <row r="2569" spans="1:23" x14ac:dyDescent="0.25">
      <c r="A2569" t="s">
        <v>8888</v>
      </c>
      <c r="B2569" s="1">
        <v>43139</v>
      </c>
      <c r="C2569" t="s">
        <v>8889</v>
      </c>
      <c r="D2569" t="s">
        <v>8890</v>
      </c>
      <c r="E2569" t="s">
        <v>8891</v>
      </c>
      <c r="F2569" s="1">
        <v>43132</v>
      </c>
      <c r="G2569">
        <v>1</v>
      </c>
      <c r="H2569">
        <v>1547238</v>
      </c>
      <c r="I2569">
        <v>8986</v>
      </c>
      <c r="J2569">
        <v>1804</v>
      </c>
      <c r="K2569">
        <v>1847</v>
      </c>
      <c r="L2569" t="b">
        <v>0</v>
      </c>
      <c r="M2569" t="b">
        <v>0</v>
      </c>
      <c r="N2569" t="b">
        <v>0</v>
      </c>
      <c r="O2569">
        <v>7</v>
      </c>
      <c r="P2569">
        <v>7</v>
      </c>
      <c r="Q2569" s="2">
        <v>0.01</v>
      </c>
      <c r="R2569" s="2">
        <v>0</v>
      </c>
      <c r="S2569" s="2">
        <v>0</v>
      </c>
      <c r="T2569">
        <f t="shared" si="160"/>
        <v>0.4</v>
      </c>
      <c r="U2569">
        <f t="shared" si="161"/>
        <v>5.6000000000000005</v>
      </c>
      <c r="V2569">
        <f t="shared" si="162"/>
        <v>0.87361899999999992</v>
      </c>
      <c r="W2569">
        <f t="shared" si="163"/>
        <v>1.8657666500000001</v>
      </c>
    </row>
    <row r="2570" spans="1:23" x14ac:dyDescent="0.25">
      <c r="A2570" t="s">
        <v>8892</v>
      </c>
      <c r="B2570" s="1">
        <v>43138</v>
      </c>
      <c r="C2570" t="s">
        <v>8893</v>
      </c>
      <c r="D2570" t="s">
        <v>403</v>
      </c>
      <c r="E2570" t="s">
        <v>8894</v>
      </c>
      <c r="F2570" s="1">
        <v>43137</v>
      </c>
      <c r="G2570">
        <v>1</v>
      </c>
      <c r="H2570">
        <v>144521</v>
      </c>
      <c r="I2570">
        <v>3498</v>
      </c>
      <c r="J2570">
        <v>322</v>
      </c>
      <c r="K2570">
        <v>522</v>
      </c>
      <c r="L2570" t="b">
        <v>0</v>
      </c>
      <c r="M2570" t="b">
        <v>0</v>
      </c>
      <c r="N2570" t="b">
        <v>0</v>
      </c>
      <c r="O2570">
        <v>1</v>
      </c>
      <c r="P2570">
        <v>1</v>
      </c>
      <c r="Q2570" s="2">
        <v>0.02</v>
      </c>
      <c r="R2570" s="2">
        <v>0</v>
      </c>
      <c r="S2570" s="2">
        <v>0</v>
      </c>
      <c r="T2570">
        <f t="shared" si="160"/>
        <v>0.4</v>
      </c>
      <c r="U2570">
        <f t="shared" si="161"/>
        <v>0.8</v>
      </c>
      <c r="V2570">
        <f t="shared" si="162"/>
        <v>0.27226050000000002</v>
      </c>
      <c r="W2570">
        <f t="shared" si="163"/>
        <v>0.45529117500000005</v>
      </c>
    </row>
    <row r="2571" spans="1:23" x14ac:dyDescent="0.25">
      <c r="A2571" t="s">
        <v>8895</v>
      </c>
      <c r="B2571" s="1">
        <v>43167</v>
      </c>
      <c r="C2571" t="s">
        <v>8896</v>
      </c>
      <c r="D2571" t="s">
        <v>2774</v>
      </c>
      <c r="E2571" t="s">
        <v>8897</v>
      </c>
      <c r="F2571" s="1">
        <v>43159</v>
      </c>
      <c r="G2571">
        <v>1</v>
      </c>
      <c r="H2571">
        <v>72305</v>
      </c>
      <c r="I2571">
        <v>3429</v>
      </c>
      <c r="J2571">
        <v>286</v>
      </c>
      <c r="K2571">
        <v>1117</v>
      </c>
      <c r="L2571" t="b">
        <v>0</v>
      </c>
      <c r="M2571" t="b">
        <v>0</v>
      </c>
      <c r="N2571" t="b">
        <v>0</v>
      </c>
      <c r="O2571">
        <v>8</v>
      </c>
      <c r="P2571">
        <v>4</v>
      </c>
      <c r="Q2571" s="2">
        <v>0.05</v>
      </c>
      <c r="R2571" s="2">
        <v>0</v>
      </c>
      <c r="S2571" s="2">
        <v>0.02</v>
      </c>
      <c r="T2571">
        <f t="shared" si="160"/>
        <v>0.4</v>
      </c>
      <c r="U2571">
        <f t="shared" si="161"/>
        <v>2.4000000000000004</v>
      </c>
      <c r="V2571">
        <f t="shared" si="162"/>
        <v>1.0361525</v>
      </c>
      <c r="W2571">
        <f t="shared" si="163"/>
        <v>1.1226533750000001</v>
      </c>
    </row>
    <row r="2572" spans="1:23" x14ac:dyDescent="0.25">
      <c r="A2572" t="s">
        <v>8898</v>
      </c>
      <c r="B2572" s="1">
        <v>43234</v>
      </c>
      <c r="C2572" t="s">
        <v>8899</v>
      </c>
      <c r="D2572" t="s">
        <v>8900</v>
      </c>
      <c r="E2572" t="s">
        <v>8901</v>
      </c>
      <c r="F2572" s="1">
        <v>43223</v>
      </c>
      <c r="G2572">
        <v>1</v>
      </c>
      <c r="H2572">
        <v>396857</v>
      </c>
      <c r="I2572">
        <v>7846</v>
      </c>
      <c r="J2572">
        <v>311</v>
      </c>
      <c r="K2572">
        <v>448</v>
      </c>
      <c r="L2572" t="b">
        <v>0</v>
      </c>
      <c r="M2572" t="b">
        <v>0</v>
      </c>
      <c r="N2572" t="b">
        <v>0</v>
      </c>
      <c r="O2572">
        <v>11</v>
      </c>
      <c r="P2572">
        <v>10</v>
      </c>
      <c r="Q2572" s="2">
        <v>0.02</v>
      </c>
      <c r="R2572" s="2">
        <v>0</v>
      </c>
      <c r="S2572" s="2">
        <v>0</v>
      </c>
      <c r="T2572">
        <f t="shared" si="160"/>
        <v>0.4</v>
      </c>
      <c r="U2572">
        <f t="shared" si="161"/>
        <v>7.8</v>
      </c>
      <c r="V2572">
        <f t="shared" si="162"/>
        <v>0.39842849999999996</v>
      </c>
      <c r="W2572">
        <f t="shared" si="163"/>
        <v>2.2494499749999997</v>
      </c>
    </row>
    <row r="2573" spans="1:23" x14ac:dyDescent="0.25">
      <c r="A2573" t="s">
        <v>8902</v>
      </c>
      <c r="B2573" s="1">
        <v>43105</v>
      </c>
      <c r="C2573" t="s">
        <v>8903</v>
      </c>
      <c r="D2573" t="s">
        <v>8904</v>
      </c>
      <c r="E2573" t="s">
        <v>8905</v>
      </c>
      <c r="F2573" s="1">
        <v>41462</v>
      </c>
      <c r="G2573">
        <v>1</v>
      </c>
      <c r="H2573">
        <v>10882</v>
      </c>
      <c r="I2573">
        <v>43</v>
      </c>
      <c r="J2573">
        <v>3</v>
      </c>
      <c r="K2573">
        <v>2</v>
      </c>
      <c r="L2573" t="b">
        <v>0</v>
      </c>
      <c r="M2573" t="b">
        <v>0</v>
      </c>
      <c r="N2573" t="b">
        <v>0</v>
      </c>
      <c r="O2573">
        <v>1643</v>
      </c>
      <c r="P2573">
        <v>2</v>
      </c>
      <c r="Q2573" s="2">
        <v>0</v>
      </c>
      <c r="R2573" s="2">
        <v>0</v>
      </c>
      <c r="S2573" s="2">
        <v>0</v>
      </c>
      <c r="T2573">
        <f t="shared" si="160"/>
        <v>0.4</v>
      </c>
      <c r="U2573">
        <f t="shared" si="161"/>
        <v>-326.60000000000002</v>
      </c>
      <c r="V2573">
        <f t="shared" si="162"/>
        <v>5.4409999999999997E-3</v>
      </c>
      <c r="W2573">
        <f t="shared" si="163"/>
        <v>-81.488095650000005</v>
      </c>
    </row>
    <row r="2574" spans="1:23" x14ac:dyDescent="0.25">
      <c r="A2574" t="s">
        <v>8906</v>
      </c>
      <c r="B2574" s="1">
        <v>43234</v>
      </c>
      <c r="C2574" t="s">
        <v>8907</v>
      </c>
      <c r="D2574" t="s">
        <v>2589</v>
      </c>
      <c r="E2574" t="s">
        <v>8908</v>
      </c>
      <c r="F2574" s="1">
        <v>43210</v>
      </c>
      <c r="G2574">
        <v>1</v>
      </c>
      <c r="H2574">
        <v>2454563</v>
      </c>
      <c r="I2574">
        <v>101380</v>
      </c>
      <c r="J2574">
        <v>3099</v>
      </c>
      <c r="K2574">
        <v>9189</v>
      </c>
      <c r="L2574" t="b">
        <v>0</v>
      </c>
      <c r="M2574" t="b">
        <v>0</v>
      </c>
      <c r="N2574" t="b">
        <v>0</v>
      </c>
      <c r="O2574">
        <v>24</v>
      </c>
      <c r="P2574">
        <v>16</v>
      </c>
      <c r="Q2574" s="2">
        <v>0.04</v>
      </c>
      <c r="R2574" s="2">
        <v>0</v>
      </c>
      <c r="S2574" s="2">
        <v>0</v>
      </c>
      <c r="T2574">
        <f t="shared" si="160"/>
        <v>0.4</v>
      </c>
      <c r="U2574">
        <f t="shared" si="161"/>
        <v>11.200000000000001</v>
      </c>
      <c r="V2574">
        <f t="shared" si="162"/>
        <v>1.6272815</v>
      </c>
      <c r="W2574">
        <f t="shared" si="163"/>
        <v>3.5295485250000005</v>
      </c>
    </row>
    <row r="2575" spans="1:23" x14ac:dyDescent="0.25">
      <c r="A2575" t="s">
        <v>8909</v>
      </c>
      <c r="B2575" s="1">
        <v>43082</v>
      </c>
      <c r="C2575" t="s">
        <v>8910</v>
      </c>
      <c r="D2575" t="s">
        <v>1254</v>
      </c>
      <c r="E2575" t="s">
        <v>8911</v>
      </c>
      <c r="F2575" s="1">
        <v>43081</v>
      </c>
      <c r="G2575">
        <v>1</v>
      </c>
      <c r="H2575">
        <v>10325</v>
      </c>
      <c r="I2575">
        <v>485</v>
      </c>
      <c r="J2575">
        <v>18</v>
      </c>
      <c r="K2575">
        <v>99</v>
      </c>
      <c r="L2575" t="b">
        <v>0</v>
      </c>
      <c r="M2575" t="b">
        <v>0</v>
      </c>
      <c r="N2575" t="b">
        <v>0</v>
      </c>
      <c r="O2575">
        <v>1</v>
      </c>
      <c r="P2575">
        <v>1</v>
      </c>
      <c r="Q2575" s="2">
        <v>0.05</v>
      </c>
      <c r="R2575" s="2">
        <v>0</v>
      </c>
      <c r="S2575" s="2">
        <v>0.01</v>
      </c>
      <c r="T2575">
        <f t="shared" si="160"/>
        <v>0.4</v>
      </c>
      <c r="U2575">
        <f t="shared" si="161"/>
        <v>0.8</v>
      </c>
      <c r="V2575">
        <f t="shared" si="162"/>
        <v>0.75516250000000007</v>
      </c>
      <c r="W2575">
        <f t="shared" si="163"/>
        <v>0.62430687500000004</v>
      </c>
    </row>
    <row r="2576" spans="1:23" x14ac:dyDescent="0.25">
      <c r="A2576" t="s">
        <v>8912</v>
      </c>
      <c r="B2576" s="1">
        <v>43197</v>
      </c>
      <c r="C2576" t="s">
        <v>8913</v>
      </c>
      <c r="D2576" t="s">
        <v>125</v>
      </c>
      <c r="E2576" t="s">
        <v>8914</v>
      </c>
      <c r="F2576" s="1">
        <v>43196</v>
      </c>
      <c r="G2576">
        <v>1</v>
      </c>
      <c r="H2576">
        <v>258110</v>
      </c>
      <c r="I2576">
        <v>6281</v>
      </c>
      <c r="J2576">
        <v>279</v>
      </c>
      <c r="K2576">
        <v>534</v>
      </c>
      <c r="L2576" t="b">
        <v>0</v>
      </c>
      <c r="M2576" t="b">
        <v>0</v>
      </c>
      <c r="N2576" t="b">
        <v>0</v>
      </c>
      <c r="O2576">
        <v>1</v>
      </c>
      <c r="P2576">
        <v>1</v>
      </c>
      <c r="Q2576" s="2">
        <v>0.02</v>
      </c>
      <c r="R2576" s="2">
        <v>0</v>
      </c>
      <c r="S2576" s="2">
        <v>0</v>
      </c>
      <c r="T2576">
        <f t="shared" si="160"/>
        <v>0.4</v>
      </c>
      <c r="U2576">
        <f t="shared" si="161"/>
        <v>0.8</v>
      </c>
      <c r="V2576">
        <f t="shared" si="162"/>
        <v>0.32905499999999999</v>
      </c>
      <c r="W2576">
        <f t="shared" si="163"/>
        <v>0.47516925000000004</v>
      </c>
    </row>
    <row r="2577" spans="1:23" x14ac:dyDescent="0.25">
      <c r="A2577" t="s">
        <v>8915</v>
      </c>
      <c r="B2577" s="1">
        <v>43105</v>
      </c>
      <c r="C2577" t="s">
        <v>8916</v>
      </c>
      <c r="D2577" t="s">
        <v>730</v>
      </c>
      <c r="E2577" t="s">
        <v>8917</v>
      </c>
      <c r="F2577" s="1">
        <v>43103</v>
      </c>
      <c r="G2577">
        <v>1</v>
      </c>
      <c r="H2577">
        <v>29769</v>
      </c>
      <c r="I2577">
        <v>251</v>
      </c>
      <c r="J2577">
        <v>24</v>
      </c>
      <c r="K2577">
        <v>75</v>
      </c>
      <c r="L2577" t="b">
        <v>0</v>
      </c>
      <c r="M2577" t="b">
        <v>0</v>
      </c>
      <c r="N2577" t="b">
        <v>0</v>
      </c>
      <c r="O2577">
        <v>2</v>
      </c>
      <c r="P2577">
        <v>2</v>
      </c>
      <c r="Q2577" s="2">
        <v>0.01</v>
      </c>
      <c r="R2577" s="2">
        <v>0</v>
      </c>
      <c r="S2577" s="2">
        <v>0</v>
      </c>
      <c r="T2577">
        <f t="shared" si="160"/>
        <v>0.4</v>
      </c>
      <c r="U2577">
        <f t="shared" si="161"/>
        <v>1.6</v>
      </c>
      <c r="V2577">
        <f t="shared" si="162"/>
        <v>0.1148845</v>
      </c>
      <c r="W2577">
        <f t="shared" si="163"/>
        <v>0.60020957500000005</v>
      </c>
    </row>
    <row r="2578" spans="1:23" x14ac:dyDescent="0.25">
      <c r="A2578" t="s">
        <v>8918</v>
      </c>
      <c r="B2578" s="1">
        <v>43105</v>
      </c>
      <c r="C2578" t="s">
        <v>8919</v>
      </c>
      <c r="D2578" t="s">
        <v>8920</v>
      </c>
      <c r="E2578" t="s">
        <v>8921</v>
      </c>
      <c r="F2578" s="1">
        <v>43096</v>
      </c>
      <c r="G2578">
        <v>1</v>
      </c>
      <c r="H2578">
        <v>73861</v>
      </c>
      <c r="I2578">
        <v>4009</v>
      </c>
      <c r="J2578">
        <v>411</v>
      </c>
      <c r="K2578">
        <v>207</v>
      </c>
      <c r="L2578" t="b">
        <v>0</v>
      </c>
      <c r="M2578" t="b">
        <v>0</v>
      </c>
      <c r="N2578" t="b">
        <v>0</v>
      </c>
      <c r="O2578">
        <v>9</v>
      </c>
      <c r="P2578">
        <v>8</v>
      </c>
      <c r="Q2578" s="2">
        <v>0.05</v>
      </c>
      <c r="R2578" s="2">
        <v>-0.01</v>
      </c>
      <c r="S2578" s="2">
        <v>0</v>
      </c>
      <c r="T2578">
        <f t="shared" si="160"/>
        <v>0.4</v>
      </c>
      <c r="U2578">
        <f t="shared" si="161"/>
        <v>6.2</v>
      </c>
      <c r="V2578">
        <f t="shared" si="162"/>
        <v>0.38693050000000007</v>
      </c>
      <c r="W2578">
        <f t="shared" si="163"/>
        <v>1.845425675</v>
      </c>
    </row>
    <row r="2579" spans="1:23" x14ac:dyDescent="0.25">
      <c r="A2579" t="s">
        <v>8922</v>
      </c>
      <c r="B2579" s="1">
        <v>43235</v>
      </c>
      <c r="C2579" t="s">
        <v>8923</v>
      </c>
      <c r="D2579" t="s">
        <v>2508</v>
      </c>
      <c r="E2579" t="s">
        <v>8924</v>
      </c>
      <c r="F2579" s="1">
        <v>43206</v>
      </c>
      <c r="G2579">
        <v>1</v>
      </c>
      <c r="H2579">
        <v>2766173</v>
      </c>
      <c r="I2579">
        <v>131489</v>
      </c>
      <c r="J2579">
        <v>2851</v>
      </c>
      <c r="K2579">
        <v>11456</v>
      </c>
      <c r="L2579" t="b">
        <v>0</v>
      </c>
      <c r="M2579" t="b">
        <v>0</v>
      </c>
      <c r="N2579" t="b">
        <v>0</v>
      </c>
      <c r="O2579">
        <v>29</v>
      </c>
      <c r="P2579">
        <v>18</v>
      </c>
      <c r="Q2579" s="2">
        <v>0.05</v>
      </c>
      <c r="R2579" s="2">
        <v>0</v>
      </c>
      <c r="S2579" s="2">
        <v>0</v>
      </c>
      <c r="T2579">
        <f t="shared" si="160"/>
        <v>0.4</v>
      </c>
      <c r="U2579">
        <f t="shared" si="161"/>
        <v>12.2</v>
      </c>
      <c r="V2579">
        <f t="shared" si="162"/>
        <v>1.8830865000000001</v>
      </c>
      <c r="W2579">
        <f t="shared" si="163"/>
        <v>3.869080275</v>
      </c>
    </row>
    <row r="2580" spans="1:23" x14ac:dyDescent="0.25">
      <c r="A2580" t="s">
        <v>8925</v>
      </c>
      <c r="B2580" s="1">
        <v>43144</v>
      </c>
      <c r="C2580" t="s">
        <v>8926</v>
      </c>
      <c r="D2580" t="s">
        <v>1254</v>
      </c>
      <c r="E2580" t="s">
        <v>8927</v>
      </c>
      <c r="F2580" s="1">
        <v>43136</v>
      </c>
      <c r="G2580">
        <v>1</v>
      </c>
      <c r="H2580">
        <v>107574</v>
      </c>
      <c r="I2580">
        <v>2787</v>
      </c>
      <c r="J2580">
        <v>322</v>
      </c>
      <c r="K2580">
        <v>1212</v>
      </c>
      <c r="L2580" t="b">
        <v>0</v>
      </c>
      <c r="M2580" t="b">
        <v>0</v>
      </c>
      <c r="N2580" t="b">
        <v>0</v>
      </c>
      <c r="O2580">
        <v>8</v>
      </c>
      <c r="P2580">
        <v>7</v>
      </c>
      <c r="Q2580" s="2">
        <v>0.03</v>
      </c>
      <c r="R2580" s="2">
        <v>0</v>
      </c>
      <c r="S2580" s="2">
        <v>0.01</v>
      </c>
      <c r="T2580">
        <f t="shared" si="160"/>
        <v>0.4</v>
      </c>
      <c r="U2580">
        <f t="shared" si="161"/>
        <v>5.4</v>
      </c>
      <c r="V2580">
        <f t="shared" si="162"/>
        <v>0.60378699999999996</v>
      </c>
      <c r="W2580">
        <f t="shared" si="163"/>
        <v>1.7213254500000001</v>
      </c>
    </row>
    <row r="2581" spans="1:23" x14ac:dyDescent="0.25">
      <c r="A2581" t="s">
        <v>8928</v>
      </c>
      <c r="B2581" s="1">
        <v>43176</v>
      </c>
      <c r="C2581" t="s">
        <v>8929</v>
      </c>
      <c r="D2581" t="s">
        <v>8930</v>
      </c>
      <c r="E2581" t="s">
        <v>8931</v>
      </c>
      <c r="F2581" s="1">
        <v>43161</v>
      </c>
      <c r="G2581">
        <v>1</v>
      </c>
      <c r="H2581">
        <v>7441922</v>
      </c>
      <c r="I2581">
        <v>112910</v>
      </c>
      <c r="J2581">
        <v>6146</v>
      </c>
      <c r="K2581">
        <v>6276</v>
      </c>
      <c r="L2581" t="b">
        <v>0</v>
      </c>
      <c r="M2581" t="b">
        <v>0</v>
      </c>
      <c r="N2581" t="b">
        <v>0</v>
      </c>
      <c r="O2581">
        <v>15</v>
      </c>
      <c r="P2581">
        <v>15</v>
      </c>
      <c r="Q2581" s="2">
        <v>0.02</v>
      </c>
      <c r="R2581" s="2">
        <v>0</v>
      </c>
      <c r="S2581" s="2">
        <v>0</v>
      </c>
      <c r="T2581">
        <f t="shared" si="160"/>
        <v>0.4</v>
      </c>
      <c r="U2581">
        <f t="shared" si="161"/>
        <v>12</v>
      </c>
      <c r="V2581">
        <f t="shared" si="162"/>
        <v>3.9209610000000001</v>
      </c>
      <c r="W2581">
        <f t="shared" si="163"/>
        <v>4.5323363499999996</v>
      </c>
    </row>
    <row r="2582" spans="1:23" x14ac:dyDescent="0.25">
      <c r="A2582" t="s">
        <v>8932</v>
      </c>
      <c r="B2582" s="1">
        <v>43070</v>
      </c>
      <c r="C2582" t="s">
        <v>8933</v>
      </c>
      <c r="D2582" t="s">
        <v>8934</v>
      </c>
      <c r="E2582" t="s">
        <v>8935</v>
      </c>
      <c r="F2582" s="1">
        <v>43063</v>
      </c>
      <c r="G2582">
        <v>1</v>
      </c>
      <c r="H2582">
        <v>714359</v>
      </c>
      <c r="I2582">
        <v>9635</v>
      </c>
      <c r="J2582">
        <v>808</v>
      </c>
      <c r="K2582">
        <v>2025</v>
      </c>
      <c r="L2582" t="b">
        <v>0</v>
      </c>
      <c r="M2582" t="b">
        <v>0</v>
      </c>
      <c r="N2582" t="b">
        <v>0</v>
      </c>
      <c r="O2582">
        <v>7</v>
      </c>
      <c r="P2582">
        <v>7</v>
      </c>
      <c r="Q2582" s="2">
        <v>0.01</v>
      </c>
      <c r="R2582" s="2">
        <v>0</v>
      </c>
      <c r="S2582" s="2">
        <v>0</v>
      </c>
      <c r="T2582">
        <f t="shared" si="160"/>
        <v>0.4</v>
      </c>
      <c r="U2582">
        <f t="shared" si="161"/>
        <v>5.6000000000000005</v>
      </c>
      <c r="V2582">
        <f t="shared" si="162"/>
        <v>0.45717949999999996</v>
      </c>
      <c r="W2582">
        <f t="shared" si="163"/>
        <v>1.720012825</v>
      </c>
    </row>
    <row r="2583" spans="1:23" x14ac:dyDescent="0.25">
      <c r="A2583" t="s">
        <v>8936</v>
      </c>
      <c r="B2583" s="1">
        <v>43150</v>
      </c>
      <c r="C2583" t="s">
        <v>8937</v>
      </c>
      <c r="D2583" t="s">
        <v>730</v>
      </c>
      <c r="E2583" t="s">
        <v>8938</v>
      </c>
      <c r="F2583" s="1">
        <v>43149</v>
      </c>
      <c r="G2583">
        <v>1</v>
      </c>
      <c r="H2583">
        <v>262100</v>
      </c>
      <c r="I2583">
        <v>1875</v>
      </c>
      <c r="J2583">
        <v>303</v>
      </c>
      <c r="K2583">
        <v>524</v>
      </c>
      <c r="L2583" t="b">
        <v>0</v>
      </c>
      <c r="M2583" t="b">
        <v>0</v>
      </c>
      <c r="N2583" t="b">
        <v>0</v>
      </c>
      <c r="O2583">
        <v>1</v>
      </c>
      <c r="P2583">
        <v>1</v>
      </c>
      <c r="Q2583" s="2">
        <v>0.01</v>
      </c>
      <c r="R2583" s="2">
        <v>0</v>
      </c>
      <c r="S2583" s="2">
        <v>0</v>
      </c>
      <c r="T2583">
        <f t="shared" si="160"/>
        <v>0.4</v>
      </c>
      <c r="U2583">
        <f t="shared" si="161"/>
        <v>0.8</v>
      </c>
      <c r="V2583">
        <f t="shared" si="162"/>
        <v>0.23105000000000001</v>
      </c>
      <c r="W2583">
        <f t="shared" si="163"/>
        <v>0.44086750000000002</v>
      </c>
    </row>
    <row r="2584" spans="1:23" x14ac:dyDescent="0.25">
      <c r="A2584" t="s">
        <v>8939</v>
      </c>
      <c r="B2584" s="1">
        <v>43087</v>
      </c>
      <c r="C2584" t="s">
        <v>8940</v>
      </c>
      <c r="D2584" t="s">
        <v>450</v>
      </c>
      <c r="E2584" t="s">
        <v>8941</v>
      </c>
      <c r="F2584" s="1">
        <v>43081</v>
      </c>
      <c r="G2584">
        <v>1</v>
      </c>
      <c r="H2584">
        <v>1845803</v>
      </c>
      <c r="I2584">
        <v>82929</v>
      </c>
      <c r="J2584">
        <v>2105</v>
      </c>
      <c r="K2584">
        <v>8134</v>
      </c>
      <c r="L2584" t="b">
        <v>0</v>
      </c>
      <c r="M2584" t="b">
        <v>0</v>
      </c>
      <c r="N2584" t="b">
        <v>0</v>
      </c>
      <c r="O2584">
        <v>6</v>
      </c>
      <c r="P2584">
        <v>6</v>
      </c>
      <c r="Q2584" s="2">
        <v>0.04</v>
      </c>
      <c r="R2584" s="2">
        <v>0</v>
      </c>
      <c r="S2584" s="2">
        <v>0</v>
      </c>
      <c r="T2584">
        <f t="shared" si="160"/>
        <v>0.4</v>
      </c>
      <c r="U2584">
        <f t="shared" si="161"/>
        <v>4.8000000000000007</v>
      </c>
      <c r="V2584">
        <f t="shared" si="162"/>
        <v>1.3229015</v>
      </c>
      <c r="W2584">
        <f t="shared" si="163"/>
        <v>1.8230155250000002</v>
      </c>
    </row>
    <row r="2585" spans="1:23" x14ac:dyDescent="0.25">
      <c r="A2585" t="s">
        <v>8942</v>
      </c>
      <c r="B2585" s="1">
        <v>43097</v>
      </c>
      <c r="C2585" t="s">
        <v>8943</v>
      </c>
      <c r="D2585" t="s">
        <v>693</v>
      </c>
      <c r="E2585" t="s">
        <v>8944</v>
      </c>
      <c r="F2585" s="1">
        <v>43090</v>
      </c>
      <c r="G2585">
        <v>1</v>
      </c>
      <c r="H2585">
        <v>185620</v>
      </c>
      <c r="I2585">
        <v>4052</v>
      </c>
      <c r="J2585">
        <v>346</v>
      </c>
      <c r="K2585">
        <v>525</v>
      </c>
      <c r="L2585" t="b">
        <v>0</v>
      </c>
      <c r="M2585" t="b">
        <v>0</v>
      </c>
      <c r="N2585" t="b">
        <v>0</v>
      </c>
      <c r="O2585">
        <v>7</v>
      </c>
      <c r="P2585">
        <v>2</v>
      </c>
      <c r="Q2585" s="2">
        <v>0.02</v>
      </c>
      <c r="R2585" s="2">
        <v>0</v>
      </c>
      <c r="S2585" s="2">
        <v>0</v>
      </c>
      <c r="T2585">
        <f t="shared" si="160"/>
        <v>0.4</v>
      </c>
      <c r="U2585">
        <f t="shared" si="161"/>
        <v>0.60000000000000009</v>
      </c>
      <c r="V2585">
        <f t="shared" si="162"/>
        <v>0.29281000000000001</v>
      </c>
      <c r="W2585">
        <f t="shared" si="163"/>
        <v>0.41248350000000006</v>
      </c>
    </row>
    <row r="2586" spans="1:23" x14ac:dyDescent="0.25">
      <c r="A2586" t="s">
        <v>8945</v>
      </c>
      <c r="B2586" s="1">
        <v>43265</v>
      </c>
      <c r="C2586" t="s">
        <v>8946</v>
      </c>
      <c r="D2586" t="s">
        <v>8947</v>
      </c>
      <c r="E2586" t="s">
        <v>8948</v>
      </c>
      <c r="F2586" s="1">
        <v>43242</v>
      </c>
      <c r="G2586">
        <v>1</v>
      </c>
      <c r="H2586">
        <v>2653229</v>
      </c>
      <c r="I2586">
        <v>48889</v>
      </c>
      <c r="J2586">
        <v>890</v>
      </c>
      <c r="K2586">
        <v>1181</v>
      </c>
      <c r="L2586" t="b">
        <v>0</v>
      </c>
      <c r="M2586" t="b">
        <v>0</v>
      </c>
      <c r="N2586" t="b">
        <v>0</v>
      </c>
      <c r="O2586">
        <v>23</v>
      </c>
      <c r="P2586">
        <v>20</v>
      </c>
      <c r="Q2586" s="2">
        <v>0.02</v>
      </c>
      <c r="R2586" s="2">
        <v>0</v>
      </c>
      <c r="S2586" s="2">
        <v>0</v>
      </c>
      <c r="T2586">
        <f t="shared" si="160"/>
        <v>0.4</v>
      </c>
      <c r="U2586">
        <f t="shared" si="161"/>
        <v>15.4</v>
      </c>
      <c r="V2586">
        <f t="shared" si="162"/>
        <v>1.5266145</v>
      </c>
      <c r="W2586">
        <f t="shared" si="163"/>
        <v>4.5443150750000001</v>
      </c>
    </row>
    <row r="2587" spans="1:23" x14ac:dyDescent="0.25">
      <c r="A2587" t="s">
        <v>8949</v>
      </c>
      <c r="B2587" s="1">
        <v>43190</v>
      </c>
      <c r="C2587" t="s">
        <v>8950</v>
      </c>
      <c r="D2587" t="s">
        <v>8951</v>
      </c>
      <c r="E2587" t="s">
        <v>8952</v>
      </c>
      <c r="F2587" s="1">
        <v>43176</v>
      </c>
      <c r="G2587">
        <v>1</v>
      </c>
      <c r="H2587">
        <v>704492</v>
      </c>
      <c r="I2587">
        <v>12112</v>
      </c>
      <c r="J2587">
        <v>496</v>
      </c>
      <c r="K2587">
        <v>1251</v>
      </c>
      <c r="L2587" t="b">
        <v>0</v>
      </c>
      <c r="M2587" t="b">
        <v>0</v>
      </c>
      <c r="N2587" t="b">
        <v>0</v>
      </c>
      <c r="O2587">
        <v>14</v>
      </c>
      <c r="P2587">
        <v>12</v>
      </c>
      <c r="Q2587" s="2">
        <v>0.02</v>
      </c>
      <c r="R2587" s="2">
        <v>0</v>
      </c>
      <c r="S2587" s="2">
        <v>0</v>
      </c>
      <c r="T2587">
        <f t="shared" si="160"/>
        <v>0.4</v>
      </c>
      <c r="U2587">
        <f t="shared" si="161"/>
        <v>9.2000000000000011</v>
      </c>
      <c r="V2587">
        <f t="shared" si="162"/>
        <v>0.55224600000000001</v>
      </c>
      <c r="W2587">
        <f t="shared" si="163"/>
        <v>2.6532861000000003</v>
      </c>
    </row>
    <row r="2588" spans="1:23" x14ac:dyDescent="0.25">
      <c r="A2588" t="s">
        <v>8953</v>
      </c>
      <c r="B2588" s="1">
        <v>43142</v>
      </c>
      <c r="C2588" t="s">
        <v>8954</v>
      </c>
      <c r="D2588" t="s">
        <v>7956</v>
      </c>
      <c r="E2588" t="s">
        <v>8955</v>
      </c>
      <c r="F2588" s="1">
        <v>43136</v>
      </c>
      <c r="G2588">
        <v>1</v>
      </c>
      <c r="H2588">
        <v>41165</v>
      </c>
      <c r="I2588">
        <v>393</v>
      </c>
      <c r="J2588">
        <v>25</v>
      </c>
      <c r="K2588">
        <v>34</v>
      </c>
      <c r="L2588" t="b">
        <v>0</v>
      </c>
      <c r="M2588" t="b">
        <v>0</v>
      </c>
      <c r="N2588" t="b">
        <v>0</v>
      </c>
      <c r="O2588">
        <v>6</v>
      </c>
      <c r="P2588">
        <v>4</v>
      </c>
      <c r="Q2588" s="2">
        <v>0.01</v>
      </c>
      <c r="R2588" s="2">
        <v>0</v>
      </c>
      <c r="S2588" s="2">
        <v>0</v>
      </c>
      <c r="T2588">
        <f t="shared" si="160"/>
        <v>0.4</v>
      </c>
      <c r="U2588">
        <f t="shared" si="161"/>
        <v>2.8000000000000003</v>
      </c>
      <c r="V2588">
        <f t="shared" si="162"/>
        <v>0.12058250000000001</v>
      </c>
      <c r="W2588">
        <f t="shared" si="163"/>
        <v>0.9022038750000001</v>
      </c>
    </row>
    <row r="2589" spans="1:23" x14ac:dyDescent="0.25">
      <c r="A2589" t="s">
        <v>8956</v>
      </c>
      <c r="B2589" s="1">
        <v>43187</v>
      </c>
      <c r="C2589" t="s">
        <v>8957</v>
      </c>
      <c r="D2589" t="s">
        <v>1693</v>
      </c>
      <c r="E2589" t="s">
        <v>8958</v>
      </c>
      <c r="F2589" s="1">
        <v>43173</v>
      </c>
      <c r="G2589">
        <v>1</v>
      </c>
      <c r="H2589">
        <v>573567</v>
      </c>
      <c r="I2589">
        <v>4158</v>
      </c>
      <c r="J2589">
        <v>312</v>
      </c>
      <c r="K2589">
        <v>805</v>
      </c>
      <c r="L2589" t="b">
        <v>0</v>
      </c>
      <c r="M2589" t="b">
        <v>0</v>
      </c>
      <c r="N2589" t="b">
        <v>0</v>
      </c>
      <c r="O2589">
        <v>14</v>
      </c>
      <c r="P2589">
        <v>13</v>
      </c>
      <c r="Q2589" s="2">
        <v>0.01</v>
      </c>
      <c r="R2589" s="2">
        <v>0</v>
      </c>
      <c r="S2589" s="2">
        <v>0</v>
      </c>
      <c r="T2589">
        <f t="shared" si="160"/>
        <v>0.4</v>
      </c>
      <c r="U2589">
        <f t="shared" si="161"/>
        <v>10.200000000000001</v>
      </c>
      <c r="V2589">
        <f t="shared" si="162"/>
        <v>0.38678349999999995</v>
      </c>
      <c r="W2589">
        <f t="shared" si="163"/>
        <v>2.8453742250000005</v>
      </c>
    </row>
    <row r="2590" spans="1:23" x14ac:dyDescent="0.25">
      <c r="A2590" t="s">
        <v>8959</v>
      </c>
      <c r="B2590" s="1">
        <v>43099</v>
      </c>
      <c r="C2590" t="s">
        <v>8960</v>
      </c>
      <c r="D2590" t="s">
        <v>3986</v>
      </c>
      <c r="E2590" t="s">
        <v>8961</v>
      </c>
      <c r="F2590" s="1">
        <v>43091</v>
      </c>
      <c r="G2590">
        <v>1</v>
      </c>
      <c r="H2590">
        <v>1836620</v>
      </c>
      <c r="I2590">
        <v>139237</v>
      </c>
      <c r="J2590">
        <v>5668</v>
      </c>
      <c r="K2590">
        <v>11651</v>
      </c>
      <c r="L2590" t="b">
        <v>0</v>
      </c>
      <c r="M2590" t="b">
        <v>0</v>
      </c>
      <c r="N2590" t="b">
        <v>0</v>
      </c>
      <c r="O2590">
        <v>8</v>
      </c>
      <c r="P2590">
        <v>8</v>
      </c>
      <c r="Q2590" s="2">
        <v>0.08</v>
      </c>
      <c r="R2590" s="2">
        <v>0</v>
      </c>
      <c r="S2590" s="2">
        <v>0.01</v>
      </c>
      <c r="T2590">
        <f t="shared" si="160"/>
        <v>0.4</v>
      </c>
      <c r="U2590">
        <f t="shared" si="161"/>
        <v>6.4</v>
      </c>
      <c r="V2590">
        <f t="shared" si="162"/>
        <v>1.96831</v>
      </c>
      <c r="W2590">
        <f t="shared" si="163"/>
        <v>2.4489084999999999</v>
      </c>
    </row>
    <row r="2591" spans="1:23" x14ac:dyDescent="0.25">
      <c r="A2591" t="s">
        <v>8962</v>
      </c>
      <c r="B2591" s="1">
        <v>43064</v>
      </c>
      <c r="C2591" t="s">
        <v>8963</v>
      </c>
      <c r="D2591" t="s">
        <v>4031</v>
      </c>
      <c r="E2591" t="s">
        <v>8964</v>
      </c>
      <c r="F2591" s="1">
        <v>43054</v>
      </c>
      <c r="G2591">
        <v>1</v>
      </c>
      <c r="H2591">
        <v>5160</v>
      </c>
      <c r="I2591">
        <v>152</v>
      </c>
      <c r="J2591">
        <v>11</v>
      </c>
      <c r="K2591">
        <v>15</v>
      </c>
      <c r="L2591" t="b">
        <v>0</v>
      </c>
      <c r="M2591" t="b">
        <v>0</v>
      </c>
      <c r="N2591" t="b">
        <v>0</v>
      </c>
      <c r="O2591">
        <v>10</v>
      </c>
      <c r="P2591">
        <v>4</v>
      </c>
      <c r="Q2591" s="2">
        <v>0.03</v>
      </c>
      <c r="R2591" s="2">
        <v>0</v>
      </c>
      <c r="S2591" s="2">
        <v>0</v>
      </c>
      <c r="T2591">
        <f t="shared" si="160"/>
        <v>0.4</v>
      </c>
      <c r="U2591">
        <f t="shared" si="161"/>
        <v>2</v>
      </c>
      <c r="V2591">
        <f t="shared" si="162"/>
        <v>0.30258000000000002</v>
      </c>
      <c r="W2591">
        <f t="shared" si="163"/>
        <v>0.765903</v>
      </c>
    </row>
    <row r="2592" spans="1:23" x14ac:dyDescent="0.25">
      <c r="A2592" t="s">
        <v>8965</v>
      </c>
      <c r="B2592" s="1">
        <v>43265</v>
      </c>
      <c r="C2592" t="s">
        <v>8966</v>
      </c>
      <c r="D2592" t="s">
        <v>903</v>
      </c>
      <c r="E2592" t="s">
        <v>8967</v>
      </c>
      <c r="F2592" s="1">
        <v>43247</v>
      </c>
      <c r="G2592">
        <v>1</v>
      </c>
      <c r="H2592">
        <v>726277</v>
      </c>
      <c r="I2592">
        <v>17921</v>
      </c>
      <c r="J2592">
        <v>3172</v>
      </c>
      <c r="K2592">
        <v>3678</v>
      </c>
      <c r="L2592" t="b">
        <v>0</v>
      </c>
      <c r="M2592" t="b">
        <v>0</v>
      </c>
      <c r="N2592" t="b">
        <v>0</v>
      </c>
      <c r="O2592">
        <v>18</v>
      </c>
      <c r="P2592">
        <v>18</v>
      </c>
      <c r="Q2592" s="2">
        <v>0.02</v>
      </c>
      <c r="R2592" s="2">
        <v>0</v>
      </c>
      <c r="S2592" s="2">
        <v>0.01</v>
      </c>
      <c r="T2592">
        <f t="shared" si="160"/>
        <v>0.4</v>
      </c>
      <c r="U2592">
        <f t="shared" si="161"/>
        <v>14.4</v>
      </c>
      <c r="V2592">
        <f t="shared" si="162"/>
        <v>0.81313849999999999</v>
      </c>
      <c r="W2592">
        <f t="shared" si="163"/>
        <v>4.0445984749999999</v>
      </c>
    </row>
    <row r="2593" spans="1:23" x14ac:dyDescent="0.25">
      <c r="A2593" t="s">
        <v>8968</v>
      </c>
      <c r="B2593" s="1">
        <v>43123</v>
      </c>
      <c r="C2593" t="s">
        <v>8969</v>
      </c>
      <c r="D2593" t="s">
        <v>1456</v>
      </c>
      <c r="E2593" t="s">
        <v>8970</v>
      </c>
      <c r="F2593" s="1">
        <v>43116</v>
      </c>
      <c r="G2593">
        <v>1</v>
      </c>
      <c r="H2593">
        <v>2277907</v>
      </c>
      <c r="I2593">
        <v>165214</v>
      </c>
      <c r="J2593">
        <v>2945</v>
      </c>
      <c r="K2593">
        <v>13292</v>
      </c>
      <c r="L2593" t="b">
        <v>0</v>
      </c>
      <c r="M2593" t="b">
        <v>0</v>
      </c>
      <c r="N2593" t="b">
        <v>0</v>
      </c>
      <c r="O2593">
        <v>7</v>
      </c>
      <c r="P2593">
        <v>7</v>
      </c>
      <c r="Q2593" s="2">
        <v>7.0000000000000007E-2</v>
      </c>
      <c r="R2593" s="2">
        <v>0</v>
      </c>
      <c r="S2593" s="2">
        <v>0.01</v>
      </c>
      <c r="T2593">
        <f t="shared" si="160"/>
        <v>0.4</v>
      </c>
      <c r="U2593">
        <f t="shared" si="161"/>
        <v>5.6000000000000005</v>
      </c>
      <c r="V2593">
        <f t="shared" si="162"/>
        <v>2.0889535000000001</v>
      </c>
      <c r="W2593">
        <f t="shared" si="163"/>
        <v>2.2911337249999999</v>
      </c>
    </row>
    <row r="2594" spans="1:23" x14ac:dyDescent="0.25">
      <c r="A2594" t="s">
        <v>8971</v>
      </c>
      <c r="B2594" s="1">
        <v>43078</v>
      </c>
      <c r="C2594" t="s">
        <v>8972</v>
      </c>
      <c r="D2594" t="s">
        <v>1125</v>
      </c>
      <c r="E2594" t="s">
        <v>8973</v>
      </c>
      <c r="F2594" s="1">
        <v>43075</v>
      </c>
      <c r="G2594">
        <v>1</v>
      </c>
      <c r="H2594">
        <v>86049</v>
      </c>
      <c r="I2594">
        <v>705</v>
      </c>
      <c r="J2594">
        <v>206</v>
      </c>
      <c r="K2594">
        <v>795</v>
      </c>
      <c r="L2594" t="b">
        <v>0</v>
      </c>
      <c r="M2594" t="b">
        <v>0</v>
      </c>
      <c r="N2594" t="b">
        <v>0</v>
      </c>
      <c r="O2594">
        <v>3</v>
      </c>
      <c r="P2594">
        <v>2</v>
      </c>
      <c r="Q2594" s="2">
        <v>0.01</v>
      </c>
      <c r="R2594" s="2">
        <v>0</v>
      </c>
      <c r="S2594" s="2">
        <v>0.01</v>
      </c>
      <c r="T2594">
        <f t="shared" si="160"/>
        <v>0.4</v>
      </c>
      <c r="U2594">
        <f t="shared" si="161"/>
        <v>1.4000000000000001</v>
      </c>
      <c r="V2594">
        <f t="shared" si="162"/>
        <v>0.3930245</v>
      </c>
      <c r="W2594">
        <f t="shared" si="163"/>
        <v>0.64755857500000003</v>
      </c>
    </row>
    <row r="2595" spans="1:23" x14ac:dyDescent="0.25">
      <c r="A2595" t="s">
        <v>8974</v>
      </c>
      <c r="B2595" s="1">
        <v>43258</v>
      </c>
      <c r="C2595" t="s">
        <v>8975</v>
      </c>
      <c r="D2595" t="s">
        <v>8976</v>
      </c>
      <c r="E2595" t="s">
        <v>8977</v>
      </c>
      <c r="F2595" s="1">
        <v>43233</v>
      </c>
      <c r="G2595">
        <v>1</v>
      </c>
      <c r="H2595">
        <v>3793527</v>
      </c>
      <c r="I2595">
        <v>53572</v>
      </c>
      <c r="J2595">
        <v>544</v>
      </c>
      <c r="K2595">
        <v>2170</v>
      </c>
      <c r="L2595" t="b">
        <v>0</v>
      </c>
      <c r="M2595" t="b">
        <v>0</v>
      </c>
      <c r="N2595" t="b">
        <v>0</v>
      </c>
      <c r="O2595">
        <v>25</v>
      </c>
      <c r="P2595">
        <v>17</v>
      </c>
      <c r="Q2595" s="2">
        <v>0.01</v>
      </c>
      <c r="R2595" s="2">
        <v>0</v>
      </c>
      <c r="S2595" s="2">
        <v>0</v>
      </c>
      <c r="T2595">
        <f t="shared" si="160"/>
        <v>0.4</v>
      </c>
      <c r="U2595">
        <f t="shared" si="161"/>
        <v>12.000000000000002</v>
      </c>
      <c r="V2595">
        <f t="shared" si="162"/>
        <v>1.9967634999999999</v>
      </c>
      <c r="W2595">
        <f t="shared" si="163"/>
        <v>3.8588672250000005</v>
      </c>
    </row>
    <row r="2596" spans="1:23" x14ac:dyDescent="0.25">
      <c r="A2596" t="s">
        <v>8978</v>
      </c>
      <c r="B2596" s="1">
        <v>43179</v>
      </c>
      <c r="C2596" t="s">
        <v>8979</v>
      </c>
      <c r="D2596" t="s">
        <v>509</v>
      </c>
      <c r="E2596" t="s">
        <v>8980</v>
      </c>
      <c r="F2596" s="1">
        <v>43169</v>
      </c>
      <c r="G2596">
        <v>1</v>
      </c>
      <c r="H2596">
        <v>153263</v>
      </c>
      <c r="I2596">
        <v>5735</v>
      </c>
      <c r="J2596">
        <v>108</v>
      </c>
      <c r="K2596">
        <v>412</v>
      </c>
      <c r="L2596" t="b">
        <v>0</v>
      </c>
      <c r="M2596" t="b">
        <v>0</v>
      </c>
      <c r="N2596" t="b">
        <v>0</v>
      </c>
      <c r="O2596">
        <v>10</v>
      </c>
      <c r="P2596">
        <v>6</v>
      </c>
      <c r="Q2596" s="2">
        <v>0.04</v>
      </c>
      <c r="R2596" s="2">
        <v>0</v>
      </c>
      <c r="S2596" s="2">
        <v>0</v>
      </c>
      <c r="T2596">
        <f t="shared" si="160"/>
        <v>0.4</v>
      </c>
      <c r="U2596">
        <f t="shared" si="161"/>
        <v>4.0000000000000009</v>
      </c>
      <c r="V2596">
        <f t="shared" si="162"/>
        <v>0.47663149999999999</v>
      </c>
      <c r="W2596">
        <f t="shared" si="163"/>
        <v>1.3268210250000001</v>
      </c>
    </row>
    <row r="2597" spans="1:23" x14ac:dyDescent="0.25">
      <c r="A2597" t="s">
        <v>8981</v>
      </c>
      <c r="B2597" s="1">
        <v>43155</v>
      </c>
      <c r="C2597" t="s">
        <v>8982</v>
      </c>
      <c r="D2597" t="s">
        <v>8983</v>
      </c>
      <c r="E2597" t="s">
        <v>8984</v>
      </c>
      <c r="F2597" s="1">
        <v>43146</v>
      </c>
      <c r="G2597">
        <v>1</v>
      </c>
      <c r="H2597">
        <v>167038</v>
      </c>
      <c r="I2597">
        <v>1180</v>
      </c>
      <c r="J2597">
        <v>135</v>
      </c>
      <c r="K2597">
        <v>673</v>
      </c>
      <c r="L2597" t="b">
        <v>0</v>
      </c>
      <c r="M2597" t="b">
        <v>0</v>
      </c>
      <c r="N2597" t="b">
        <v>0</v>
      </c>
      <c r="O2597">
        <v>9</v>
      </c>
      <c r="P2597">
        <v>2</v>
      </c>
      <c r="Q2597" s="2">
        <v>0.01</v>
      </c>
      <c r="R2597" s="2">
        <v>0</v>
      </c>
      <c r="S2597" s="2">
        <v>0</v>
      </c>
      <c r="T2597">
        <f t="shared" si="160"/>
        <v>0.4</v>
      </c>
      <c r="U2597">
        <f t="shared" si="161"/>
        <v>0.19999999999999996</v>
      </c>
      <c r="V2597">
        <f t="shared" si="162"/>
        <v>0.18351899999999999</v>
      </c>
      <c r="W2597">
        <f t="shared" si="163"/>
        <v>0.27423164999999999</v>
      </c>
    </row>
    <row r="2598" spans="1:23" x14ac:dyDescent="0.25">
      <c r="A2598" t="s">
        <v>8985</v>
      </c>
      <c r="B2598" s="1">
        <v>43135</v>
      </c>
      <c r="C2598" t="s">
        <v>8986</v>
      </c>
      <c r="D2598" t="s">
        <v>8987</v>
      </c>
      <c r="E2598" t="s">
        <v>8988</v>
      </c>
      <c r="F2598" s="1">
        <v>43130</v>
      </c>
      <c r="G2598">
        <v>1</v>
      </c>
      <c r="H2598">
        <v>73066</v>
      </c>
      <c r="I2598">
        <v>636</v>
      </c>
      <c r="J2598">
        <v>75</v>
      </c>
      <c r="K2598">
        <v>204</v>
      </c>
      <c r="L2598" t="b">
        <v>0</v>
      </c>
      <c r="M2598" t="b">
        <v>0</v>
      </c>
      <c r="N2598" t="b">
        <v>0</v>
      </c>
      <c r="O2598">
        <v>5</v>
      </c>
      <c r="P2598">
        <v>4</v>
      </c>
      <c r="Q2598" s="2">
        <v>0.01</v>
      </c>
      <c r="R2598" s="2">
        <v>0</v>
      </c>
      <c r="S2598" s="2">
        <v>0</v>
      </c>
      <c r="T2598">
        <f t="shared" si="160"/>
        <v>0.4</v>
      </c>
      <c r="U2598">
        <f t="shared" si="161"/>
        <v>3</v>
      </c>
      <c r="V2598">
        <f t="shared" si="162"/>
        <v>0.13653300000000002</v>
      </c>
      <c r="W2598">
        <f t="shared" si="163"/>
        <v>0.95778655000000001</v>
      </c>
    </row>
    <row r="2599" spans="1:23" x14ac:dyDescent="0.25">
      <c r="A2599" t="s">
        <v>8989</v>
      </c>
      <c r="B2599" s="1">
        <v>43090</v>
      </c>
      <c r="C2599" t="s">
        <v>8990</v>
      </c>
      <c r="D2599" t="s">
        <v>8991</v>
      </c>
      <c r="E2599" t="s">
        <v>8992</v>
      </c>
      <c r="F2599" s="1">
        <v>43084</v>
      </c>
      <c r="G2599">
        <v>1</v>
      </c>
      <c r="H2599">
        <v>210114</v>
      </c>
      <c r="I2599">
        <v>5845</v>
      </c>
      <c r="J2599">
        <v>196</v>
      </c>
      <c r="K2599">
        <v>393</v>
      </c>
      <c r="L2599" t="b">
        <v>0</v>
      </c>
      <c r="M2599" t="b">
        <v>0</v>
      </c>
      <c r="N2599" t="b">
        <v>0</v>
      </c>
      <c r="O2599">
        <v>6</v>
      </c>
      <c r="P2599">
        <v>6</v>
      </c>
      <c r="Q2599" s="2">
        <v>0.03</v>
      </c>
      <c r="R2599" s="2">
        <v>0</v>
      </c>
      <c r="S2599" s="2">
        <v>0</v>
      </c>
      <c r="T2599">
        <f t="shared" si="160"/>
        <v>0.4</v>
      </c>
      <c r="U2599">
        <f t="shared" si="161"/>
        <v>4.8000000000000007</v>
      </c>
      <c r="V2599">
        <f t="shared" si="162"/>
        <v>0.405057</v>
      </c>
      <c r="W2599">
        <f t="shared" si="163"/>
        <v>1.5017699500000004</v>
      </c>
    </row>
    <row r="2600" spans="1:23" x14ac:dyDescent="0.25">
      <c r="A2600" t="s">
        <v>8993</v>
      </c>
      <c r="B2600" s="1">
        <v>43169</v>
      </c>
      <c r="C2600" t="s">
        <v>8994</v>
      </c>
      <c r="D2600" t="s">
        <v>6017</v>
      </c>
      <c r="E2600" t="s">
        <v>8995</v>
      </c>
      <c r="F2600" s="1">
        <v>43160</v>
      </c>
      <c r="G2600">
        <v>1</v>
      </c>
      <c r="H2600">
        <v>220118</v>
      </c>
      <c r="I2600">
        <v>7733</v>
      </c>
      <c r="J2600">
        <v>111</v>
      </c>
      <c r="K2600">
        <v>386</v>
      </c>
      <c r="L2600" t="b">
        <v>0</v>
      </c>
      <c r="M2600" t="b">
        <v>0</v>
      </c>
      <c r="N2600" t="b">
        <v>0</v>
      </c>
      <c r="O2600">
        <v>9</v>
      </c>
      <c r="P2600">
        <v>3</v>
      </c>
      <c r="Q2600" s="2">
        <v>0.04</v>
      </c>
      <c r="R2600" s="2">
        <v>0</v>
      </c>
      <c r="S2600" s="2">
        <v>0</v>
      </c>
      <c r="T2600">
        <f t="shared" si="160"/>
        <v>0.4</v>
      </c>
      <c r="U2600">
        <f t="shared" si="161"/>
        <v>1.2000000000000002</v>
      </c>
      <c r="V2600">
        <f t="shared" si="162"/>
        <v>0.51005900000000004</v>
      </c>
      <c r="W2600">
        <f t="shared" si="163"/>
        <v>0.63852065000000002</v>
      </c>
    </row>
    <row r="2601" spans="1:23" x14ac:dyDescent="0.25">
      <c r="A2601" t="s">
        <v>8996</v>
      </c>
      <c r="B2601" s="1">
        <v>43214</v>
      </c>
      <c r="C2601" t="s">
        <v>8997</v>
      </c>
      <c r="D2601" t="s">
        <v>1136</v>
      </c>
      <c r="E2601" t="s">
        <v>8998</v>
      </c>
      <c r="F2601" s="1">
        <v>43202</v>
      </c>
      <c r="G2601">
        <v>1</v>
      </c>
      <c r="H2601">
        <v>1561955</v>
      </c>
      <c r="I2601">
        <v>109338</v>
      </c>
      <c r="J2601">
        <v>2642</v>
      </c>
      <c r="K2601">
        <v>7794</v>
      </c>
      <c r="L2601" t="b">
        <v>0</v>
      </c>
      <c r="M2601" t="b">
        <v>0</v>
      </c>
      <c r="N2601" t="b">
        <v>0</v>
      </c>
      <c r="O2601">
        <v>12</v>
      </c>
      <c r="P2601">
        <v>11</v>
      </c>
      <c r="Q2601" s="2">
        <v>7.0000000000000007E-2</v>
      </c>
      <c r="R2601" s="2">
        <v>0</v>
      </c>
      <c r="S2601" s="2">
        <v>0</v>
      </c>
      <c r="T2601">
        <f t="shared" si="160"/>
        <v>0.4</v>
      </c>
      <c r="U2601">
        <f t="shared" si="161"/>
        <v>8.6000000000000014</v>
      </c>
      <c r="V2601">
        <f t="shared" si="162"/>
        <v>1.4809775000000001</v>
      </c>
      <c r="W2601">
        <f t="shared" si="163"/>
        <v>2.8283421250000007</v>
      </c>
    </row>
    <row r="2602" spans="1:23" x14ac:dyDescent="0.25">
      <c r="A2602" t="s">
        <v>8999</v>
      </c>
      <c r="B2602" s="1">
        <v>43109</v>
      </c>
      <c r="C2602" t="s">
        <v>9000</v>
      </c>
      <c r="D2602" t="s">
        <v>9001</v>
      </c>
      <c r="E2602" t="s">
        <v>9002</v>
      </c>
      <c r="F2602" s="1">
        <v>43102</v>
      </c>
      <c r="G2602">
        <v>1</v>
      </c>
      <c r="H2602">
        <v>378901</v>
      </c>
      <c r="I2602">
        <v>11876</v>
      </c>
      <c r="J2602">
        <v>111</v>
      </c>
      <c r="K2602">
        <v>937</v>
      </c>
      <c r="L2602" t="b">
        <v>0</v>
      </c>
      <c r="M2602" t="b">
        <v>0</v>
      </c>
      <c r="N2602" t="b">
        <v>0</v>
      </c>
      <c r="O2602">
        <v>7</v>
      </c>
      <c r="P2602">
        <v>5</v>
      </c>
      <c r="Q2602" s="2">
        <v>0.03</v>
      </c>
      <c r="R2602" s="2">
        <v>0</v>
      </c>
      <c r="S2602" s="2">
        <v>0</v>
      </c>
      <c r="T2602">
        <f t="shared" si="160"/>
        <v>0.4</v>
      </c>
      <c r="U2602">
        <f t="shared" si="161"/>
        <v>3.6</v>
      </c>
      <c r="V2602">
        <f t="shared" si="162"/>
        <v>0.48945050000000001</v>
      </c>
      <c r="W2602">
        <f t="shared" si="163"/>
        <v>1.231307675</v>
      </c>
    </row>
    <row r="2603" spans="1:23" x14ac:dyDescent="0.25">
      <c r="A2603" t="s">
        <v>9003</v>
      </c>
      <c r="B2603" s="1">
        <v>43246</v>
      </c>
      <c r="C2603" t="s">
        <v>9004</v>
      </c>
      <c r="D2603" t="s">
        <v>5300</v>
      </c>
      <c r="E2603" t="s">
        <v>9005</v>
      </c>
      <c r="F2603" s="1">
        <v>43240</v>
      </c>
      <c r="G2603">
        <v>1</v>
      </c>
      <c r="H2603">
        <v>1319340</v>
      </c>
      <c r="I2603">
        <v>95002</v>
      </c>
      <c r="J2603">
        <v>2685</v>
      </c>
      <c r="K2603">
        <v>32547</v>
      </c>
      <c r="L2603" t="b">
        <v>0</v>
      </c>
      <c r="M2603" t="b">
        <v>0</v>
      </c>
      <c r="N2603" t="b">
        <v>0</v>
      </c>
      <c r="O2603">
        <v>6</v>
      </c>
      <c r="P2603">
        <v>5</v>
      </c>
      <c r="Q2603" s="2">
        <v>7.0000000000000007E-2</v>
      </c>
      <c r="R2603" s="2">
        <v>0</v>
      </c>
      <c r="S2603" s="2">
        <v>0.02</v>
      </c>
      <c r="T2603">
        <f t="shared" si="160"/>
        <v>0.4</v>
      </c>
      <c r="U2603">
        <f t="shared" si="161"/>
        <v>3.8</v>
      </c>
      <c r="V2603">
        <f t="shared" si="162"/>
        <v>1.8596699999999999</v>
      </c>
      <c r="W2603">
        <f t="shared" si="163"/>
        <v>1.7608845</v>
      </c>
    </row>
    <row r="2604" spans="1:23" x14ac:dyDescent="0.25">
      <c r="A2604" t="s">
        <v>9006</v>
      </c>
      <c r="B2604" s="1">
        <v>43265</v>
      </c>
      <c r="C2604" t="s">
        <v>9007</v>
      </c>
      <c r="D2604" t="s">
        <v>2007</v>
      </c>
      <c r="E2604" t="s">
        <v>9008</v>
      </c>
      <c r="F2604" s="1">
        <v>43259</v>
      </c>
      <c r="G2604">
        <v>1</v>
      </c>
      <c r="H2604">
        <v>1877905</v>
      </c>
      <c r="I2604">
        <v>65332</v>
      </c>
      <c r="J2604">
        <v>1213</v>
      </c>
      <c r="K2604">
        <v>7767</v>
      </c>
      <c r="L2604" t="b">
        <v>0</v>
      </c>
      <c r="M2604" t="b">
        <v>0</v>
      </c>
      <c r="N2604" t="b">
        <v>0</v>
      </c>
      <c r="O2604">
        <v>6</v>
      </c>
      <c r="P2604">
        <v>5</v>
      </c>
      <c r="Q2604" s="2">
        <v>0.03</v>
      </c>
      <c r="R2604" s="2">
        <v>0</v>
      </c>
      <c r="S2604" s="2">
        <v>0</v>
      </c>
      <c r="T2604">
        <f t="shared" si="160"/>
        <v>0.4</v>
      </c>
      <c r="U2604">
        <f t="shared" si="161"/>
        <v>3.8</v>
      </c>
      <c r="V2604">
        <f t="shared" si="162"/>
        <v>1.2389524999999999</v>
      </c>
      <c r="W2604">
        <f t="shared" si="163"/>
        <v>1.5436333749999998</v>
      </c>
    </row>
    <row r="2605" spans="1:23" x14ac:dyDescent="0.25">
      <c r="A2605" t="s">
        <v>9009</v>
      </c>
      <c r="B2605" s="1">
        <v>43173</v>
      </c>
      <c r="C2605" t="s">
        <v>9010</v>
      </c>
      <c r="D2605" t="s">
        <v>9011</v>
      </c>
      <c r="E2605" t="s">
        <v>9012</v>
      </c>
      <c r="F2605" s="1">
        <v>43163</v>
      </c>
      <c r="G2605">
        <v>1</v>
      </c>
      <c r="H2605">
        <v>152388</v>
      </c>
      <c r="I2605">
        <v>6146</v>
      </c>
      <c r="J2605">
        <v>183</v>
      </c>
      <c r="K2605">
        <v>625</v>
      </c>
      <c r="L2605" t="b">
        <v>0</v>
      </c>
      <c r="M2605" t="b">
        <v>0</v>
      </c>
      <c r="N2605" t="b">
        <v>0</v>
      </c>
      <c r="O2605">
        <v>10</v>
      </c>
      <c r="P2605">
        <v>10</v>
      </c>
      <c r="Q2605" s="2">
        <v>0.04</v>
      </c>
      <c r="R2605" s="2">
        <v>0</v>
      </c>
      <c r="S2605" s="2">
        <v>0</v>
      </c>
      <c r="T2605">
        <f t="shared" si="160"/>
        <v>0.4</v>
      </c>
      <c r="U2605">
        <f t="shared" si="161"/>
        <v>8</v>
      </c>
      <c r="V2605">
        <f t="shared" si="162"/>
        <v>0.47619400000000001</v>
      </c>
      <c r="W2605">
        <f t="shared" si="163"/>
        <v>2.3266679000000003</v>
      </c>
    </row>
    <row r="2606" spans="1:23" x14ac:dyDescent="0.25">
      <c r="A2606" t="s">
        <v>9013</v>
      </c>
      <c r="B2606" s="1">
        <v>43088</v>
      </c>
      <c r="C2606" t="s">
        <v>9014</v>
      </c>
      <c r="D2606" t="s">
        <v>5885</v>
      </c>
      <c r="E2606" t="s">
        <v>9015</v>
      </c>
      <c r="F2606" s="1">
        <v>43083</v>
      </c>
      <c r="G2606">
        <v>1</v>
      </c>
      <c r="H2606">
        <v>65874</v>
      </c>
      <c r="I2606">
        <v>3209</v>
      </c>
      <c r="J2606">
        <v>32</v>
      </c>
      <c r="K2606">
        <v>120</v>
      </c>
      <c r="L2606" t="b">
        <v>0</v>
      </c>
      <c r="M2606" t="b">
        <v>0</v>
      </c>
      <c r="N2606" t="b">
        <v>0</v>
      </c>
      <c r="O2606">
        <v>5</v>
      </c>
      <c r="P2606">
        <v>4</v>
      </c>
      <c r="Q2606" s="2">
        <v>0.05</v>
      </c>
      <c r="R2606" s="2">
        <v>0</v>
      </c>
      <c r="S2606" s="2">
        <v>0</v>
      </c>
      <c r="T2606">
        <f t="shared" si="160"/>
        <v>0.4</v>
      </c>
      <c r="U2606">
        <f t="shared" si="161"/>
        <v>3</v>
      </c>
      <c r="V2606">
        <f t="shared" si="162"/>
        <v>0.53293700000000011</v>
      </c>
      <c r="W2606">
        <f t="shared" si="163"/>
        <v>1.09652795</v>
      </c>
    </row>
    <row r="2607" spans="1:23" x14ac:dyDescent="0.25">
      <c r="A2607" t="s">
        <v>9016</v>
      </c>
      <c r="B2607" s="1">
        <v>43078</v>
      </c>
      <c r="C2607" t="s">
        <v>9017</v>
      </c>
      <c r="D2607" t="s">
        <v>601</v>
      </c>
      <c r="E2607" t="s">
        <v>9018</v>
      </c>
      <c r="F2607" s="1">
        <v>43077</v>
      </c>
      <c r="G2607">
        <v>1</v>
      </c>
      <c r="H2607">
        <v>240430</v>
      </c>
      <c r="I2607">
        <v>4153</v>
      </c>
      <c r="J2607">
        <v>99</v>
      </c>
      <c r="K2607">
        <v>312</v>
      </c>
      <c r="L2607" t="b">
        <v>0</v>
      </c>
      <c r="M2607" t="b">
        <v>0</v>
      </c>
      <c r="N2607" t="b">
        <v>0</v>
      </c>
      <c r="O2607">
        <v>1</v>
      </c>
      <c r="P2607">
        <v>1</v>
      </c>
      <c r="Q2607" s="2">
        <v>0.02</v>
      </c>
      <c r="R2607" s="2">
        <v>0</v>
      </c>
      <c r="S2607" s="2">
        <v>0</v>
      </c>
      <c r="T2607">
        <f t="shared" si="160"/>
        <v>0.4</v>
      </c>
      <c r="U2607">
        <f t="shared" si="161"/>
        <v>0.8</v>
      </c>
      <c r="V2607">
        <f t="shared" si="162"/>
        <v>0.32021500000000003</v>
      </c>
      <c r="W2607">
        <f t="shared" si="163"/>
        <v>0.47207525000000006</v>
      </c>
    </row>
    <row r="2608" spans="1:23" x14ac:dyDescent="0.25">
      <c r="A2608" t="s">
        <v>9019</v>
      </c>
      <c r="B2608" s="1">
        <v>43234</v>
      </c>
      <c r="C2608" t="s">
        <v>9020</v>
      </c>
      <c r="D2608" t="s">
        <v>535</v>
      </c>
      <c r="E2608" t="s">
        <v>9021</v>
      </c>
      <c r="F2608" s="1">
        <v>43213</v>
      </c>
      <c r="G2608">
        <v>1</v>
      </c>
      <c r="H2608">
        <v>17345023</v>
      </c>
      <c r="I2608">
        <v>415475</v>
      </c>
      <c r="J2608">
        <v>16586</v>
      </c>
      <c r="K2608">
        <v>32172</v>
      </c>
      <c r="L2608" t="b">
        <v>0</v>
      </c>
      <c r="M2608" t="b">
        <v>0</v>
      </c>
      <c r="N2608" t="b">
        <v>0</v>
      </c>
      <c r="O2608">
        <v>21</v>
      </c>
      <c r="P2608">
        <v>14</v>
      </c>
      <c r="Q2608" s="2">
        <v>0.02</v>
      </c>
      <c r="R2608" s="2">
        <v>0</v>
      </c>
      <c r="S2608" s="2">
        <v>0</v>
      </c>
      <c r="T2608">
        <f t="shared" si="160"/>
        <v>0.4</v>
      </c>
      <c r="U2608">
        <f t="shared" si="161"/>
        <v>9.8000000000000007</v>
      </c>
      <c r="V2608">
        <f t="shared" si="162"/>
        <v>8.8725114999999981</v>
      </c>
      <c r="W2608">
        <f t="shared" si="163"/>
        <v>5.7153790249999989</v>
      </c>
    </row>
    <row r="2609" spans="1:23" x14ac:dyDescent="0.25">
      <c r="A2609" t="s">
        <v>9022</v>
      </c>
      <c r="B2609" s="1">
        <v>43069</v>
      </c>
      <c r="C2609" t="s">
        <v>9023</v>
      </c>
      <c r="D2609" t="s">
        <v>1136</v>
      </c>
      <c r="E2609" t="s">
        <v>9024</v>
      </c>
      <c r="F2609" s="1">
        <v>43066</v>
      </c>
      <c r="G2609">
        <v>1</v>
      </c>
      <c r="H2609">
        <v>838508</v>
      </c>
      <c r="I2609">
        <v>85348</v>
      </c>
      <c r="J2609">
        <v>472</v>
      </c>
      <c r="K2609">
        <v>5907</v>
      </c>
      <c r="L2609" t="b">
        <v>0</v>
      </c>
      <c r="M2609" t="b">
        <v>0</v>
      </c>
      <c r="N2609" t="b">
        <v>0</v>
      </c>
      <c r="O2609">
        <v>3</v>
      </c>
      <c r="P2609">
        <v>2</v>
      </c>
      <c r="Q2609" s="2">
        <v>0.1</v>
      </c>
      <c r="R2609" s="2">
        <v>0</v>
      </c>
      <c r="S2609" s="2">
        <v>0.01</v>
      </c>
      <c r="T2609">
        <f t="shared" si="160"/>
        <v>0.4</v>
      </c>
      <c r="U2609">
        <f t="shared" si="161"/>
        <v>1.4000000000000001</v>
      </c>
      <c r="V2609">
        <f t="shared" si="162"/>
        <v>1.6692540000000002</v>
      </c>
      <c r="W2609">
        <f t="shared" si="163"/>
        <v>1.0942389000000001</v>
      </c>
    </row>
    <row r="2610" spans="1:23" x14ac:dyDescent="0.25">
      <c r="A2610" t="s">
        <v>9025</v>
      </c>
      <c r="B2610" s="1">
        <v>43084</v>
      </c>
      <c r="C2610" t="s">
        <v>9026</v>
      </c>
      <c r="D2610" t="s">
        <v>9027</v>
      </c>
      <c r="E2610" t="s">
        <v>2513</v>
      </c>
      <c r="F2610" s="1">
        <v>43077</v>
      </c>
      <c r="G2610">
        <v>1</v>
      </c>
      <c r="H2610">
        <v>2699114</v>
      </c>
      <c r="I2610">
        <v>117929</v>
      </c>
      <c r="J2610">
        <v>912</v>
      </c>
      <c r="K2610">
        <v>4090</v>
      </c>
      <c r="L2610" t="b">
        <v>0</v>
      </c>
      <c r="M2610" t="b">
        <v>0</v>
      </c>
      <c r="N2610" t="b">
        <v>0</v>
      </c>
      <c r="O2610">
        <v>7</v>
      </c>
      <c r="P2610">
        <v>7</v>
      </c>
      <c r="Q2610" s="2">
        <v>0.04</v>
      </c>
      <c r="R2610" s="2">
        <v>0</v>
      </c>
      <c r="S2610" s="2">
        <v>0</v>
      </c>
      <c r="T2610">
        <f t="shared" si="160"/>
        <v>0.4</v>
      </c>
      <c r="U2610">
        <f t="shared" si="161"/>
        <v>5.6000000000000005</v>
      </c>
      <c r="V2610">
        <f t="shared" si="162"/>
        <v>1.7495569999999998</v>
      </c>
      <c r="W2610">
        <f t="shared" si="163"/>
        <v>2.1723449499999998</v>
      </c>
    </row>
    <row r="2611" spans="1:23" x14ac:dyDescent="0.25">
      <c r="A2611" t="s">
        <v>9028</v>
      </c>
      <c r="B2611" s="1">
        <v>43071</v>
      </c>
      <c r="C2611" t="s">
        <v>9029</v>
      </c>
      <c r="D2611" t="s">
        <v>478</v>
      </c>
      <c r="E2611" t="s">
        <v>9030</v>
      </c>
      <c r="F2611" s="1">
        <v>43065</v>
      </c>
      <c r="G2611">
        <v>1</v>
      </c>
      <c r="H2611">
        <v>520636</v>
      </c>
      <c r="I2611">
        <v>1005</v>
      </c>
      <c r="J2611">
        <v>395</v>
      </c>
      <c r="K2611">
        <v>261</v>
      </c>
      <c r="L2611" t="b">
        <v>0</v>
      </c>
      <c r="M2611" t="b">
        <v>0</v>
      </c>
      <c r="N2611" t="b">
        <v>0</v>
      </c>
      <c r="O2611">
        <v>6</v>
      </c>
      <c r="P2611">
        <v>6</v>
      </c>
      <c r="Q2611" s="2">
        <v>0</v>
      </c>
      <c r="R2611" s="2">
        <v>0</v>
      </c>
      <c r="S2611" s="2">
        <v>0</v>
      </c>
      <c r="T2611">
        <f t="shared" si="160"/>
        <v>0.4</v>
      </c>
      <c r="U2611">
        <f t="shared" si="161"/>
        <v>4.8000000000000007</v>
      </c>
      <c r="V2611">
        <f t="shared" si="162"/>
        <v>0.26031799999999999</v>
      </c>
      <c r="W2611">
        <f t="shared" si="163"/>
        <v>1.4511113000000002</v>
      </c>
    </row>
    <row r="2612" spans="1:23" x14ac:dyDescent="0.25">
      <c r="A2612" t="s">
        <v>9031</v>
      </c>
      <c r="B2612" s="1">
        <v>43265</v>
      </c>
      <c r="C2612" t="s">
        <v>9032</v>
      </c>
      <c r="D2612" t="s">
        <v>355</v>
      </c>
      <c r="E2612" t="s">
        <v>9033</v>
      </c>
      <c r="F2612" s="1">
        <v>43262</v>
      </c>
      <c r="G2612">
        <v>1</v>
      </c>
      <c r="H2612">
        <v>788301</v>
      </c>
      <c r="I2612">
        <v>11660</v>
      </c>
      <c r="J2612">
        <v>270</v>
      </c>
      <c r="K2612">
        <v>871</v>
      </c>
      <c r="L2612" t="b">
        <v>0</v>
      </c>
      <c r="M2612" t="b">
        <v>0</v>
      </c>
      <c r="N2612" t="b">
        <v>0</v>
      </c>
      <c r="O2612">
        <v>3</v>
      </c>
      <c r="P2612">
        <v>3</v>
      </c>
      <c r="Q2612" s="2">
        <v>0.01</v>
      </c>
      <c r="R2612" s="2">
        <v>0</v>
      </c>
      <c r="S2612" s="2">
        <v>0</v>
      </c>
      <c r="T2612">
        <f t="shared" si="160"/>
        <v>0.4</v>
      </c>
      <c r="U2612">
        <f t="shared" si="161"/>
        <v>2.4000000000000004</v>
      </c>
      <c r="V2612">
        <f t="shared" si="162"/>
        <v>0.49415049999999994</v>
      </c>
      <c r="W2612">
        <f t="shared" si="163"/>
        <v>0.93295267500000012</v>
      </c>
    </row>
    <row r="2613" spans="1:23" x14ac:dyDescent="0.25">
      <c r="A2613" t="s">
        <v>9034</v>
      </c>
      <c r="B2613" s="1">
        <v>43134</v>
      </c>
      <c r="C2613" t="s">
        <v>9035</v>
      </c>
      <c r="D2613" t="s">
        <v>579</v>
      </c>
      <c r="E2613" t="s">
        <v>9036</v>
      </c>
      <c r="F2613" s="1">
        <v>43129</v>
      </c>
      <c r="G2613">
        <v>1</v>
      </c>
      <c r="H2613">
        <v>38307</v>
      </c>
      <c r="I2613">
        <v>768</v>
      </c>
      <c r="J2613">
        <v>69</v>
      </c>
      <c r="K2613">
        <v>54</v>
      </c>
      <c r="L2613" t="b">
        <v>0</v>
      </c>
      <c r="M2613" t="b">
        <v>0</v>
      </c>
      <c r="N2613" t="b">
        <v>0</v>
      </c>
      <c r="O2613">
        <v>5</v>
      </c>
      <c r="P2613">
        <v>5</v>
      </c>
      <c r="Q2613" s="2">
        <v>0.02</v>
      </c>
      <c r="R2613" s="2">
        <v>0</v>
      </c>
      <c r="S2613" s="2">
        <v>0</v>
      </c>
      <c r="T2613">
        <f t="shared" si="160"/>
        <v>0.4</v>
      </c>
      <c r="U2613">
        <f t="shared" si="161"/>
        <v>4</v>
      </c>
      <c r="V2613">
        <f t="shared" si="162"/>
        <v>0.2191535</v>
      </c>
      <c r="W2613">
        <f t="shared" si="163"/>
        <v>1.2367037250000001</v>
      </c>
    </row>
    <row r="2614" spans="1:23" x14ac:dyDescent="0.25">
      <c r="A2614" t="s">
        <v>9037</v>
      </c>
      <c r="B2614" s="1">
        <v>43079</v>
      </c>
      <c r="C2614" t="s">
        <v>9038</v>
      </c>
      <c r="D2614" t="s">
        <v>210</v>
      </c>
      <c r="E2614" t="s">
        <v>9039</v>
      </c>
      <c r="F2614" s="1">
        <v>43073</v>
      </c>
      <c r="G2614">
        <v>1</v>
      </c>
      <c r="H2614">
        <v>75312</v>
      </c>
      <c r="I2614">
        <v>1585</v>
      </c>
      <c r="J2614">
        <v>152</v>
      </c>
      <c r="K2614">
        <v>105</v>
      </c>
      <c r="L2614" t="b">
        <v>0</v>
      </c>
      <c r="M2614" t="b">
        <v>0</v>
      </c>
      <c r="N2614" t="b">
        <v>0</v>
      </c>
      <c r="O2614">
        <v>6</v>
      </c>
      <c r="P2614">
        <v>5</v>
      </c>
      <c r="Q2614" s="2">
        <v>0.02</v>
      </c>
      <c r="R2614" s="2">
        <v>0</v>
      </c>
      <c r="S2614" s="2">
        <v>0</v>
      </c>
      <c r="T2614">
        <f t="shared" si="160"/>
        <v>0.4</v>
      </c>
      <c r="U2614">
        <f t="shared" si="161"/>
        <v>3.8</v>
      </c>
      <c r="V2614">
        <f t="shared" si="162"/>
        <v>0.23765600000000001</v>
      </c>
      <c r="W2614">
        <f t="shared" si="163"/>
        <v>1.1931795999999999</v>
      </c>
    </row>
    <row r="2615" spans="1:23" x14ac:dyDescent="0.25">
      <c r="A2615" t="s">
        <v>9040</v>
      </c>
      <c r="B2615" s="1">
        <v>43146</v>
      </c>
      <c r="C2615" t="s">
        <v>9041</v>
      </c>
      <c r="D2615" t="s">
        <v>4504</v>
      </c>
      <c r="E2615" t="s">
        <v>9042</v>
      </c>
      <c r="F2615" s="1">
        <v>43139</v>
      </c>
      <c r="G2615">
        <v>1</v>
      </c>
      <c r="H2615">
        <v>154432</v>
      </c>
      <c r="I2615">
        <v>1377</v>
      </c>
      <c r="J2615">
        <v>124</v>
      </c>
      <c r="K2615">
        <v>131</v>
      </c>
      <c r="L2615" t="b">
        <v>0</v>
      </c>
      <c r="M2615" t="b">
        <v>0</v>
      </c>
      <c r="N2615" t="b">
        <v>0</v>
      </c>
      <c r="O2615">
        <v>7</v>
      </c>
      <c r="P2615">
        <v>6</v>
      </c>
      <c r="Q2615" s="2">
        <v>0.01</v>
      </c>
      <c r="R2615" s="2">
        <v>0</v>
      </c>
      <c r="S2615" s="2">
        <v>0</v>
      </c>
      <c r="T2615">
        <f t="shared" si="160"/>
        <v>0.4</v>
      </c>
      <c r="U2615">
        <f t="shared" si="161"/>
        <v>4.6000000000000005</v>
      </c>
      <c r="V2615">
        <f t="shared" si="162"/>
        <v>0.17721599999999998</v>
      </c>
      <c r="W2615">
        <f t="shared" si="163"/>
        <v>1.3720256</v>
      </c>
    </row>
    <row r="2616" spans="1:23" x14ac:dyDescent="0.25">
      <c r="A2616" t="s">
        <v>9043</v>
      </c>
      <c r="B2616" s="1">
        <v>43109</v>
      </c>
      <c r="C2616" t="s">
        <v>9044</v>
      </c>
      <c r="D2616" t="s">
        <v>1667</v>
      </c>
      <c r="E2616" t="s">
        <v>9045</v>
      </c>
      <c r="F2616" s="1">
        <v>43106</v>
      </c>
      <c r="G2616">
        <v>1</v>
      </c>
      <c r="H2616">
        <v>539805</v>
      </c>
      <c r="I2616">
        <v>21448</v>
      </c>
      <c r="J2616">
        <v>751</v>
      </c>
      <c r="K2616">
        <v>2319</v>
      </c>
      <c r="L2616" t="b">
        <v>0</v>
      </c>
      <c r="M2616" t="b">
        <v>0</v>
      </c>
      <c r="N2616" t="b">
        <v>0</v>
      </c>
      <c r="O2616">
        <v>3</v>
      </c>
      <c r="P2616">
        <v>2</v>
      </c>
      <c r="Q2616" s="2">
        <v>0.04</v>
      </c>
      <c r="R2616" s="2">
        <v>0</v>
      </c>
      <c r="S2616" s="2">
        <v>0</v>
      </c>
      <c r="T2616">
        <f t="shared" si="160"/>
        <v>0.4</v>
      </c>
      <c r="U2616">
        <f t="shared" si="161"/>
        <v>1.4000000000000001</v>
      </c>
      <c r="V2616">
        <f t="shared" si="162"/>
        <v>0.66990250000000007</v>
      </c>
      <c r="W2616">
        <f t="shared" si="163"/>
        <v>0.74446587500000005</v>
      </c>
    </row>
    <row r="2617" spans="1:23" x14ac:dyDescent="0.25">
      <c r="A2617" t="s">
        <v>9046</v>
      </c>
      <c r="B2617" s="1">
        <v>43114</v>
      </c>
      <c r="C2617" t="s">
        <v>9047</v>
      </c>
      <c r="D2617" t="s">
        <v>9048</v>
      </c>
      <c r="E2617" t="s">
        <v>9049</v>
      </c>
      <c r="F2617" s="1">
        <v>43107</v>
      </c>
      <c r="G2617">
        <v>1</v>
      </c>
      <c r="H2617">
        <v>3331450</v>
      </c>
      <c r="I2617">
        <v>19495</v>
      </c>
      <c r="J2617">
        <v>1205</v>
      </c>
      <c r="K2617">
        <v>6310</v>
      </c>
      <c r="L2617" t="b">
        <v>0</v>
      </c>
      <c r="M2617" t="b">
        <v>0</v>
      </c>
      <c r="N2617" t="b">
        <v>0</v>
      </c>
      <c r="O2617">
        <v>7</v>
      </c>
      <c r="P2617">
        <v>5</v>
      </c>
      <c r="Q2617" s="2">
        <v>0.01</v>
      </c>
      <c r="R2617" s="2">
        <v>0</v>
      </c>
      <c r="S2617" s="2">
        <v>0</v>
      </c>
      <c r="T2617">
        <f t="shared" si="160"/>
        <v>0.4</v>
      </c>
      <c r="U2617">
        <f t="shared" si="161"/>
        <v>3.6</v>
      </c>
      <c r="V2617">
        <f t="shared" si="162"/>
        <v>1.765725</v>
      </c>
      <c r="W2617">
        <f t="shared" si="163"/>
        <v>1.67800375</v>
      </c>
    </row>
    <row r="2618" spans="1:23" x14ac:dyDescent="0.25">
      <c r="A2618" t="s">
        <v>9050</v>
      </c>
      <c r="B2618" s="1">
        <v>43061</v>
      </c>
      <c r="C2618" t="s">
        <v>9051</v>
      </c>
      <c r="D2618" t="s">
        <v>1162</v>
      </c>
      <c r="E2618" t="s">
        <v>9052</v>
      </c>
      <c r="F2618" s="1">
        <v>43060</v>
      </c>
      <c r="G2618">
        <v>1</v>
      </c>
      <c r="H2618">
        <v>54392</v>
      </c>
      <c r="I2618">
        <v>470</v>
      </c>
      <c r="J2618">
        <v>19</v>
      </c>
      <c r="K2618">
        <v>44</v>
      </c>
      <c r="L2618" t="b">
        <v>0</v>
      </c>
      <c r="M2618" t="b">
        <v>0</v>
      </c>
      <c r="N2618" t="b">
        <v>0</v>
      </c>
      <c r="O2618">
        <v>1</v>
      </c>
      <c r="P2618">
        <v>1</v>
      </c>
      <c r="Q2618" s="2">
        <v>0.01</v>
      </c>
      <c r="R2618" s="2">
        <v>0</v>
      </c>
      <c r="S2618" s="2">
        <v>0</v>
      </c>
      <c r="T2618">
        <f t="shared" si="160"/>
        <v>0.4</v>
      </c>
      <c r="U2618">
        <f t="shared" si="161"/>
        <v>0.8</v>
      </c>
      <c r="V2618">
        <f t="shared" si="162"/>
        <v>0.127196</v>
      </c>
      <c r="W2618">
        <f t="shared" si="163"/>
        <v>0.40451860000000006</v>
      </c>
    </row>
    <row r="2619" spans="1:23" x14ac:dyDescent="0.25">
      <c r="A2619" t="s">
        <v>9053</v>
      </c>
      <c r="B2619" s="1">
        <v>43121</v>
      </c>
      <c r="C2619" t="s">
        <v>9054</v>
      </c>
      <c r="D2619" t="s">
        <v>109</v>
      </c>
      <c r="E2619" t="s">
        <v>9055</v>
      </c>
      <c r="F2619" s="1">
        <v>43115</v>
      </c>
      <c r="G2619">
        <v>1</v>
      </c>
      <c r="H2619">
        <v>1235860</v>
      </c>
      <c r="I2619">
        <v>37218</v>
      </c>
      <c r="J2619">
        <v>1124</v>
      </c>
      <c r="K2619">
        <v>5757</v>
      </c>
      <c r="L2619" t="b">
        <v>0</v>
      </c>
      <c r="M2619" t="b">
        <v>0</v>
      </c>
      <c r="N2619" t="b">
        <v>0</v>
      </c>
      <c r="O2619">
        <v>6</v>
      </c>
      <c r="P2619">
        <v>6</v>
      </c>
      <c r="Q2619" s="2">
        <v>0.03</v>
      </c>
      <c r="R2619" s="2">
        <v>0</v>
      </c>
      <c r="S2619" s="2">
        <v>0</v>
      </c>
      <c r="T2619">
        <f t="shared" si="160"/>
        <v>0.4</v>
      </c>
      <c r="U2619">
        <f t="shared" si="161"/>
        <v>4.8000000000000007</v>
      </c>
      <c r="V2619">
        <f t="shared" si="162"/>
        <v>0.91792999999999991</v>
      </c>
      <c r="W2619">
        <f t="shared" si="163"/>
        <v>1.6812755000000004</v>
      </c>
    </row>
    <row r="2620" spans="1:23" x14ac:dyDescent="0.25">
      <c r="A2620" t="s">
        <v>9056</v>
      </c>
      <c r="B2620" s="1">
        <v>43118</v>
      </c>
      <c r="C2620" t="s">
        <v>9057</v>
      </c>
      <c r="D2620" t="s">
        <v>9058</v>
      </c>
      <c r="E2620" t="s">
        <v>9059</v>
      </c>
      <c r="F2620" s="1">
        <v>43112</v>
      </c>
      <c r="G2620">
        <v>1</v>
      </c>
      <c r="H2620">
        <v>182783</v>
      </c>
      <c r="I2620">
        <v>4403</v>
      </c>
      <c r="J2620">
        <v>199</v>
      </c>
      <c r="K2620">
        <v>1610</v>
      </c>
      <c r="L2620" t="b">
        <v>0</v>
      </c>
      <c r="M2620" t="b">
        <v>0</v>
      </c>
      <c r="N2620" t="b">
        <v>0</v>
      </c>
      <c r="O2620">
        <v>6</v>
      </c>
      <c r="P2620">
        <v>5</v>
      </c>
      <c r="Q2620" s="2">
        <v>0.02</v>
      </c>
      <c r="R2620" s="2">
        <v>0</v>
      </c>
      <c r="S2620" s="2">
        <v>0.01</v>
      </c>
      <c r="T2620">
        <f t="shared" si="160"/>
        <v>0.4</v>
      </c>
      <c r="U2620">
        <f t="shared" si="161"/>
        <v>3.8</v>
      </c>
      <c r="V2620">
        <f t="shared" si="162"/>
        <v>0.54139150000000003</v>
      </c>
      <c r="W2620">
        <f t="shared" si="163"/>
        <v>1.2994870249999999</v>
      </c>
    </row>
    <row r="2621" spans="1:23" x14ac:dyDescent="0.25">
      <c r="A2621" t="s">
        <v>9060</v>
      </c>
      <c r="B2621" s="1">
        <v>43178</v>
      </c>
      <c r="C2621" t="s">
        <v>9061</v>
      </c>
      <c r="D2621" t="s">
        <v>7534</v>
      </c>
      <c r="E2621" t="s">
        <v>9062</v>
      </c>
      <c r="F2621" s="1">
        <v>43164</v>
      </c>
      <c r="G2621">
        <v>1</v>
      </c>
      <c r="H2621">
        <v>643097</v>
      </c>
      <c r="I2621">
        <v>23778</v>
      </c>
      <c r="J2621">
        <v>447</v>
      </c>
      <c r="K2621">
        <v>1361</v>
      </c>
      <c r="L2621" t="b">
        <v>0</v>
      </c>
      <c r="M2621" t="b">
        <v>0</v>
      </c>
      <c r="N2621" t="b">
        <v>0</v>
      </c>
      <c r="O2621">
        <v>14</v>
      </c>
      <c r="P2621">
        <v>14</v>
      </c>
      <c r="Q2621" s="2">
        <v>0.04</v>
      </c>
      <c r="R2621" s="2">
        <v>0</v>
      </c>
      <c r="S2621" s="2">
        <v>0</v>
      </c>
      <c r="T2621">
        <f t="shared" si="160"/>
        <v>0.4</v>
      </c>
      <c r="U2621">
        <f t="shared" si="161"/>
        <v>11.200000000000001</v>
      </c>
      <c r="V2621">
        <f t="shared" si="162"/>
        <v>0.72154849999999993</v>
      </c>
      <c r="W2621">
        <f t="shared" si="163"/>
        <v>3.2125419750000006</v>
      </c>
    </row>
    <row r="2622" spans="1:23" x14ac:dyDescent="0.25">
      <c r="A2622" t="s">
        <v>9063</v>
      </c>
      <c r="B2622" s="1">
        <v>43081</v>
      </c>
      <c r="C2622" t="s">
        <v>9064</v>
      </c>
      <c r="D2622" t="s">
        <v>266</v>
      </c>
      <c r="E2622" t="s">
        <v>9065</v>
      </c>
      <c r="F2622" s="1">
        <v>43076</v>
      </c>
      <c r="G2622">
        <v>1</v>
      </c>
      <c r="H2622">
        <v>1013084</v>
      </c>
      <c r="I2622">
        <v>26461</v>
      </c>
      <c r="J2622">
        <v>1293</v>
      </c>
      <c r="K2622">
        <v>4219</v>
      </c>
      <c r="L2622" t="b">
        <v>0</v>
      </c>
      <c r="M2622" t="b">
        <v>0</v>
      </c>
      <c r="N2622" t="b">
        <v>0</v>
      </c>
      <c r="O2622">
        <v>5</v>
      </c>
      <c r="P2622">
        <v>5</v>
      </c>
      <c r="Q2622" s="2">
        <v>0.03</v>
      </c>
      <c r="R2622" s="2">
        <v>0</v>
      </c>
      <c r="S2622" s="2">
        <v>0</v>
      </c>
      <c r="T2622">
        <f t="shared" si="160"/>
        <v>0.4</v>
      </c>
      <c r="U2622">
        <f t="shared" si="161"/>
        <v>4</v>
      </c>
      <c r="V2622">
        <f t="shared" si="162"/>
        <v>0.80654199999999987</v>
      </c>
      <c r="W2622">
        <f t="shared" si="163"/>
        <v>1.4422897000000001</v>
      </c>
    </row>
    <row r="2623" spans="1:23" x14ac:dyDescent="0.25">
      <c r="A2623" t="s">
        <v>9066</v>
      </c>
      <c r="B2623" s="1">
        <v>43065</v>
      </c>
      <c r="C2623" t="s">
        <v>9067</v>
      </c>
      <c r="D2623" t="s">
        <v>9068</v>
      </c>
      <c r="E2623" t="s">
        <v>9069</v>
      </c>
      <c r="F2623" s="1">
        <v>43057</v>
      </c>
      <c r="G2623">
        <v>1</v>
      </c>
      <c r="H2623">
        <v>818533</v>
      </c>
      <c r="I2623">
        <v>42798</v>
      </c>
      <c r="J2623">
        <v>855</v>
      </c>
      <c r="K2623">
        <v>5748</v>
      </c>
      <c r="L2623" t="b">
        <v>0</v>
      </c>
      <c r="M2623" t="b">
        <v>0</v>
      </c>
      <c r="N2623" t="b">
        <v>0</v>
      </c>
      <c r="O2623">
        <v>8</v>
      </c>
      <c r="P2623">
        <v>7</v>
      </c>
      <c r="Q2623" s="2">
        <v>0.05</v>
      </c>
      <c r="R2623" s="2">
        <v>0</v>
      </c>
      <c r="S2623" s="2">
        <v>0.01</v>
      </c>
      <c r="T2623">
        <f t="shared" si="160"/>
        <v>0.4</v>
      </c>
      <c r="U2623">
        <f t="shared" si="161"/>
        <v>5.4</v>
      </c>
      <c r="V2623">
        <f t="shared" si="162"/>
        <v>1.1592665000000002</v>
      </c>
      <c r="W2623">
        <f t="shared" si="163"/>
        <v>1.9157432750000003</v>
      </c>
    </row>
    <row r="2624" spans="1:23" x14ac:dyDescent="0.25">
      <c r="A2624" t="s">
        <v>9070</v>
      </c>
      <c r="B2624" s="1">
        <v>43152</v>
      </c>
      <c r="C2624" t="s">
        <v>9071</v>
      </c>
      <c r="D2624" t="s">
        <v>444</v>
      </c>
      <c r="E2624" t="s">
        <v>9072</v>
      </c>
      <c r="F2624" s="1">
        <v>43147</v>
      </c>
      <c r="G2624">
        <v>1</v>
      </c>
      <c r="H2624">
        <v>201015</v>
      </c>
      <c r="I2624">
        <v>2146</v>
      </c>
      <c r="J2624">
        <v>717</v>
      </c>
      <c r="K2624">
        <v>3629</v>
      </c>
      <c r="L2624" t="b">
        <v>0</v>
      </c>
      <c r="M2624" t="b">
        <v>0</v>
      </c>
      <c r="N2624" t="b">
        <v>0</v>
      </c>
      <c r="O2624">
        <v>5</v>
      </c>
      <c r="P2624">
        <v>5</v>
      </c>
      <c r="Q2624" s="2">
        <v>0.01</v>
      </c>
      <c r="R2624" s="2">
        <v>0</v>
      </c>
      <c r="S2624" s="2">
        <v>0.02</v>
      </c>
      <c r="T2624">
        <f t="shared" si="160"/>
        <v>0.4</v>
      </c>
      <c r="U2624">
        <f t="shared" si="161"/>
        <v>4</v>
      </c>
      <c r="V2624">
        <f t="shared" si="162"/>
        <v>0.70050750000000006</v>
      </c>
      <c r="W2624">
        <f t="shared" si="163"/>
        <v>1.4051776250000001</v>
      </c>
    </row>
    <row r="2625" spans="1:23" x14ac:dyDescent="0.25">
      <c r="A2625" t="s">
        <v>9073</v>
      </c>
      <c r="B2625" s="1">
        <v>43150</v>
      </c>
      <c r="C2625" t="s">
        <v>9074</v>
      </c>
      <c r="D2625" t="s">
        <v>9075</v>
      </c>
      <c r="E2625" t="s">
        <v>9076</v>
      </c>
      <c r="F2625" s="1">
        <v>43141</v>
      </c>
      <c r="G2625">
        <v>1</v>
      </c>
      <c r="H2625">
        <v>168909</v>
      </c>
      <c r="I2625">
        <v>4771</v>
      </c>
      <c r="J2625">
        <v>238</v>
      </c>
      <c r="K2625">
        <v>512</v>
      </c>
      <c r="L2625" t="b">
        <v>0</v>
      </c>
      <c r="M2625" t="b">
        <v>0</v>
      </c>
      <c r="N2625" t="b">
        <v>0</v>
      </c>
      <c r="O2625">
        <v>9</v>
      </c>
      <c r="P2625">
        <v>9</v>
      </c>
      <c r="Q2625" s="2">
        <v>0.03</v>
      </c>
      <c r="R2625" s="2">
        <v>0</v>
      </c>
      <c r="S2625" s="2">
        <v>0</v>
      </c>
      <c r="T2625">
        <f t="shared" si="160"/>
        <v>0.4</v>
      </c>
      <c r="U2625">
        <f t="shared" si="161"/>
        <v>7.2</v>
      </c>
      <c r="V2625">
        <f t="shared" si="162"/>
        <v>0.38445449999999998</v>
      </c>
      <c r="W2625">
        <f t="shared" si="163"/>
        <v>2.0945590749999998</v>
      </c>
    </row>
    <row r="2626" spans="1:23" x14ac:dyDescent="0.25">
      <c r="A2626" t="s">
        <v>9077</v>
      </c>
      <c r="B2626" s="1">
        <v>43144</v>
      </c>
      <c r="C2626" t="s">
        <v>9078</v>
      </c>
      <c r="D2626" t="s">
        <v>7973</v>
      </c>
      <c r="E2626" t="s">
        <v>9079</v>
      </c>
      <c r="F2626" s="1">
        <v>43135</v>
      </c>
      <c r="G2626">
        <v>1</v>
      </c>
      <c r="H2626">
        <v>1092708</v>
      </c>
      <c r="I2626">
        <v>29596</v>
      </c>
      <c r="J2626">
        <v>189</v>
      </c>
      <c r="K2626">
        <v>1388</v>
      </c>
      <c r="L2626" t="b">
        <v>0</v>
      </c>
      <c r="M2626" t="b">
        <v>0</v>
      </c>
      <c r="N2626" t="b">
        <v>0</v>
      </c>
      <c r="O2626">
        <v>9</v>
      </c>
      <c r="P2626">
        <v>9</v>
      </c>
      <c r="Q2626" s="2">
        <v>0.03</v>
      </c>
      <c r="R2626" s="2">
        <v>0</v>
      </c>
      <c r="S2626" s="2">
        <v>0</v>
      </c>
      <c r="T2626">
        <f t="shared" ref="T2626:T2689" si="164">G2626*0.4</f>
        <v>0.4</v>
      </c>
      <c r="U2626">
        <f t="shared" ref="U2626:U2689" si="165">-0.2*(O2626-P2626)+0.8*P2626</f>
        <v>7.2</v>
      </c>
      <c r="V2626">
        <f t="shared" ref="V2626:V2689" si="166">0.5*H2626*0.000001+0.1*Q2626*100+100*0.15*R2626+100*0.25*S2626</f>
        <v>0.84635400000000005</v>
      </c>
      <c r="W2626">
        <f t="shared" ref="W2626:W2689" si="167">0.4*T2626+0.25*U2626+0.35*V2626</f>
        <v>2.2562239000000002</v>
      </c>
    </row>
    <row r="2627" spans="1:23" x14ac:dyDescent="0.25">
      <c r="A2627" t="s">
        <v>9080</v>
      </c>
      <c r="B2627" s="1">
        <v>43175</v>
      </c>
      <c r="C2627" t="s">
        <v>9081</v>
      </c>
      <c r="D2627" t="s">
        <v>470</v>
      </c>
      <c r="E2627" t="s">
        <v>9082</v>
      </c>
      <c r="F2627" s="1">
        <v>43165</v>
      </c>
      <c r="G2627">
        <v>1</v>
      </c>
      <c r="H2627">
        <v>340750</v>
      </c>
      <c r="I2627">
        <v>11201</v>
      </c>
      <c r="J2627">
        <v>163</v>
      </c>
      <c r="K2627">
        <v>1077</v>
      </c>
      <c r="L2627" t="b">
        <v>0</v>
      </c>
      <c r="M2627" t="b">
        <v>0</v>
      </c>
      <c r="N2627" t="b">
        <v>0</v>
      </c>
      <c r="O2627">
        <v>10</v>
      </c>
      <c r="P2627">
        <v>9</v>
      </c>
      <c r="Q2627" s="2">
        <v>0.03</v>
      </c>
      <c r="R2627" s="2">
        <v>0</v>
      </c>
      <c r="S2627" s="2">
        <v>0</v>
      </c>
      <c r="T2627">
        <f t="shared" si="164"/>
        <v>0.4</v>
      </c>
      <c r="U2627">
        <f t="shared" si="165"/>
        <v>7</v>
      </c>
      <c r="V2627">
        <f t="shared" si="166"/>
        <v>0.47037499999999999</v>
      </c>
      <c r="W2627">
        <f t="shared" si="167"/>
        <v>2.0746312499999999</v>
      </c>
    </row>
    <row r="2628" spans="1:23" x14ac:dyDescent="0.25">
      <c r="A2628" t="s">
        <v>9083</v>
      </c>
      <c r="B2628" s="1">
        <v>43085</v>
      </c>
      <c r="C2628" t="s">
        <v>9084</v>
      </c>
      <c r="D2628" t="s">
        <v>4012</v>
      </c>
      <c r="E2628" t="s">
        <v>9085</v>
      </c>
      <c r="F2628" s="1">
        <v>43080</v>
      </c>
      <c r="G2628">
        <v>1</v>
      </c>
      <c r="H2628">
        <v>298421</v>
      </c>
      <c r="I2628">
        <v>16088</v>
      </c>
      <c r="J2628">
        <v>245</v>
      </c>
      <c r="K2628">
        <v>1518</v>
      </c>
      <c r="L2628" t="b">
        <v>0</v>
      </c>
      <c r="M2628" t="b">
        <v>0</v>
      </c>
      <c r="N2628" t="b">
        <v>0</v>
      </c>
      <c r="O2628">
        <v>5</v>
      </c>
      <c r="P2628">
        <v>3</v>
      </c>
      <c r="Q2628" s="2">
        <v>0.05</v>
      </c>
      <c r="R2628" s="2">
        <v>0</v>
      </c>
      <c r="S2628" s="2">
        <v>0.01</v>
      </c>
      <c r="T2628">
        <f t="shared" si="164"/>
        <v>0.4</v>
      </c>
      <c r="U2628">
        <f t="shared" si="165"/>
        <v>2.0000000000000004</v>
      </c>
      <c r="V2628">
        <f t="shared" si="166"/>
        <v>0.89921050000000013</v>
      </c>
      <c r="W2628">
        <f t="shared" si="167"/>
        <v>0.97472367500000012</v>
      </c>
    </row>
    <row r="2629" spans="1:23" x14ac:dyDescent="0.25">
      <c r="A2629" t="s">
        <v>9086</v>
      </c>
      <c r="B2629" s="1">
        <v>43170</v>
      </c>
      <c r="C2629" t="s">
        <v>9087</v>
      </c>
      <c r="D2629" t="s">
        <v>3878</v>
      </c>
      <c r="E2629" t="s">
        <v>9088</v>
      </c>
      <c r="F2629" s="1">
        <v>43157</v>
      </c>
      <c r="G2629">
        <v>1</v>
      </c>
      <c r="H2629">
        <v>1676887</v>
      </c>
      <c r="I2629">
        <v>90657</v>
      </c>
      <c r="J2629">
        <v>2709</v>
      </c>
      <c r="K2629">
        <v>77113</v>
      </c>
      <c r="L2629" t="b">
        <v>0</v>
      </c>
      <c r="M2629" t="b">
        <v>0</v>
      </c>
      <c r="N2629" t="b">
        <v>0</v>
      </c>
      <c r="O2629">
        <v>13</v>
      </c>
      <c r="P2629">
        <v>12</v>
      </c>
      <c r="Q2629" s="2">
        <v>0.05</v>
      </c>
      <c r="R2629" s="2">
        <v>0</v>
      </c>
      <c r="S2629" s="2">
        <v>0.05</v>
      </c>
      <c r="T2629">
        <f t="shared" si="164"/>
        <v>0.4</v>
      </c>
      <c r="U2629">
        <f t="shared" si="165"/>
        <v>9.4000000000000021</v>
      </c>
      <c r="V2629">
        <f t="shared" si="166"/>
        <v>2.5884435000000003</v>
      </c>
      <c r="W2629">
        <f t="shared" si="167"/>
        <v>3.4159552250000007</v>
      </c>
    </row>
    <row r="2630" spans="1:23" x14ac:dyDescent="0.25">
      <c r="A2630" t="s">
        <v>9089</v>
      </c>
      <c r="B2630" s="1">
        <v>43076</v>
      </c>
      <c r="C2630" t="s">
        <v>9090</v>
      </c>
      <c r="D2630" t="s">
        <v>9091</v>
      </c>
      <c r="E2630" t="s">
        <v>9092</v>
      </c>
      <c r="F2630" s="1">
        <v>43071</v>
      </c>
      <c r="G2630">
        <v>1</v>
      </c>
      <c r="H2630">
        <v>71715</v>
      </c>
      <c r="I2630">
        <v>4746</v>
      </c>
      <c r="J2630">
        <v>93</v>
      </c>
      <c r="K2630">
        <v>355</v>
      </c>
      <c r="L2630" t="b">
        <v>0</v>
      </c>
      <c r="M2630" t="b">
        <v>0</v>
      </c>
      <c r="N2630" t="b">
        <v>0</v>
      </c>
      <c r="O2630">
        <v>5</v>
      </c>
      <c r="P2630">
        <v>5</v>
      </c>
      <c r="Q2630" s="2">
        <v>7.0000000000000007E-2</v>
      </c>
      <c r="R2630" s="2">
        <v>0</v>
      </c>
      <c r="S2630" s="2">
        <v>0</v>
      </c>
      <c r="T2630">
        <f t="shared" si="164"/>
        <v>0.4</v>
      </c>
      <c r="U2630">
        <f t="shared" si="165"/>
        <v>4</v>
      </c>
      <c r="V2630">
        <f t="shared" si="166"/>
        <v>0.73585750000000005</v>
      </c>
      <c r="W2630">
        <f t="shared" si="167"/>
        <v>1.4175501250000002</v>
      </c>
    </row>
    <row r="2631" spans="1:23" x14ac:dyDescent="0.25">
      <c r="A2631" t="s">
        <v>9093</v>
      </c>
      <c r="B2631" s="1">
        <v>43106</v>
      </c>
      <c r="C2631" t="s">
        <v>9094</v>
      </c>
      <c r="D2631" t="s">
        <v>9095</v>
      </c>
      <c r="E2631" t="s">
        <v>9096</v>
      </c>
      <c r="F2631" s="1">
        <v>43099</v>
      </c>
      <c r="G2631">
        <v>1</v>
      </c>
      <c r="H2631">
        <v>71767</v>
      </c>
      <c r="I2631">
        <v>3262</v>
      </c>
      <c r="J2631">
        <v>166</v>
      </c>
      <c r="K2631">
        <v>128</v>
      </c>
      <c r="L2631" t="b">
        <v>0</v>
      </c>
      <c r="M2631" t="b">
        <v>0</v>
      </c>
      <c r="N2631" t="b">
        <v>0</v>
      </c>
      <c r="O2631">
        <v>7</v>
      </c>
      <c r="P2631">
        <v>7</v>
      </c>
      <c r="Q2631" s="2">
        <v>0.05</v>
      </c>
      <c r="R2631" s="2">
        <v>0</v>
      </c>
      <c r="S2631" s="2">
        <v>0</v>
      </c>
      <c r="T2631">
        <f t="shared" si="164"/>
        <v>0.4</v>
      </c>
      <c r="U2631">
        <f t="shared" si="165"/>
        <v>5.6000000000000005</v>
      </c>
      <c r="V2631">
        <f t="shared" si="166"/>
        <v>0.53588350000000007</v>
      </c>
      <c r="W2631">
        <f t="shared" si="167"/>
        <v>1.747559225</v>
      </c>
    </row>
    <row r="2632" spans="1:23" x14ac:dyDescent="0.25">
      <c r="A2632" t="s">
        <v>9097</v>
      </c>
      <c r="B2632" s="1">
        <v>43134</v>
      </c>
      <c r="C2632" t="s">
        <v>9098</v>
      </c>
      <c r="D2632" t="s">
        <v>324</v>
      </c>
      <c r="E2632" t="s">
        <v>9099</v>
      </c>
      <c r="F2632" s="1">
        <v>43128</v>
      </c>
      <c r="G2632">
        <v>1</v>
      </c>
      <c r="H2632">
        <v>786781</v>
      </c>
      <c r="I2632">
        <v>19697</v>
      </c>
      <c r="J2632">
        <v>1197</v>
      </c>
      <c r="K2632">
        <v>4099</v>
      </c>
      <c r="L2632" t="b">
        <v>0</v>
      </c>
      <c r="M2632" t="b">
        <v>0</v>
      </c>
      <c r="N2632" t="b">
        <v>0</v>
      </c>
      <c r="O2632">
        <v>6</v>
      </c>
      <c r="P2632">
        <v>1</v>
      </c>
      <c r="Q2632" s="2">
        <v>0.03</v>
      </c>
      <c r="R2632" s="2">
        <v>0</v>
      </c>
      <c r="S2632" s="2">
        <v>0.01</v>
      </c>
      <c r="T2632">
        <f t="shared" si="164"/>
        <v>0.4</v>
      </c>
      <c r="U2632">
        <f t="shared" si="165"/>
        <v>-0.19999999999999996</v>
      </c>
      <c r="V2632">
        <f t="shared" si="166"/>
        <v>0.94339050000000002</v>
      </c>
      <c r="W2632">
        <f t="shared" si="167"/>
        <v>0.44018667500000003</v>
      </c>
    </row>
    <row r="2633" spans="1:23" x14ac:dyDescent="0.25">
      <c r="A2633" t="s">
        <v>9100</v>
      </c>
      <c r="B2633" s="1">
        <v>43161</v>
      </c>
      <c r="C2633" t="s">
        <v>9101</v>
      </c>
      <c r="D2633" t="s">
        <v>1051</v>
      </c>
      <c r="E2633" t="s">
        <v>9102</v>
      </c>
      <c r="F2633" s="1">
        <v>43147</v>
      </c>
      <c r="G2633">
        <v>1</v>
      </c>
      <c r="H2633">
        <v>1220106</v>
      </c>
      <c r="I2633">
        <v>27221</v>
      </c>
      <c r="J2633">
        <v>684</v>
      </c>
      <c r="K2633">
        <v>1202</v>
      </c>
      <c r="L2633" t="b">
        <v>0</v>
      </c>
      <c r="M2633" t="b">
        <v>0</v>
      </c>
      <c r="N2633" t="b">
        <v>0</v>
      </c>
      <c r="O2633">
        <v>14</v>
      </c>
      <c r="P2633">
        <v>7</v>
      </c>
      <c r="Q2633" s="2">
        <v>0.02</v>
      </c>
      <c r="R2633" s="2">
        <v>0</v>
      </c>
      <c r="S2633" s="2">
        <v>0</v>
      </c>
      <c r="T2633">
        <f t="shared" si="164"/>
        <v>0.4</v>
      </c>
      <c r="U2633">
        <f t="shared" si="165"/>
        <v>4.2</v>
      </c>
      <c r="V2633">
        <f t="shared" si="166"/>
        <v>0.81005299999999991</v>
      </c>
      <c r="W2633">
        <f t="shared" si="167"/>
        <v>1.4935185499999999</v>
      </c>
    </row>
    <row r="2634" spans="1:23" x14ac:dyDescent="0.25">
      <c r="A2634" t="s">
        <v>9103</v>
      </c>
      <c r="B2634" s="1">
        <v>43053</v>
      </c>
      <c r="C2634" t="s">
        <v>9104</v>
      </c>
      <c r="D2634" t="s">
        <v>9105</v>
      </c>
      <c r="E2634" t="s">
        <v>9106</v>
      </c>
      <c r="F2634" s="1">
        <v>43048</v>
      </c>
      <c r="G2634">
        <v>1</v>
      </c>
      <c r="H2634">
        <v>226088</v>
      </c>
      <c r="I2634">
        <v>10844</v>
      </c>
      <c r="J2634">
        <v>302</v>
      </c>
      <c r="K2634">
        <v>555</v>
      </c>
      <c r="L2634" t="b">
        <v>0</v>
      </c>
      <c r="M2634" t="b">
        <v>0</v>
      </c>
      <c r="N2634" t="b">
        <v>0</v>
      </c>
      <c r="O2634">
        <v>5</v>
      </c>
      <c r="P2634">
        <v>1</v>
      </c>
      <c r="Q2634" s="2">
        <v>0.05</v>
      </c>
      <c r="R2634" s="2">
        <v>0</v>
      </c>
      <c r="S2634" s="2">
        <v>0</v>
      </c>
      <c r="T2634">
        <f t="shared" si="164"/>
        <v>0.4</v>
      </c>
      <c r="U2634">
        <f t="shared" si="165"/>
        <v>0</v>
      </c>
      <c r="V2634">
        <f t="shared" si="166"/>
        <v>0.61304400000000014</v>
      </c>
      <c r="W2634">
        <f t="shared" si="167"/>
        <v>0.37456540000000005</v>
      </c>
    </row>
    <row r="2635" spans="1:23" x14ac:dyDescent="0.25">
      <c r="A2635" t="s">
        <v>9107</v>
      </c>
      <c r="B2635" s="1">
        <v>43158</v>
      </c>
      <c r="C2635" t="s">
        <v>9108</v>
      </c>
      <c r="D2635" t="s">
        <v>1228</v>
      </c>
      <c r="E2635" t="s">
        <v>9109</v>
      </c>
      <c r="F2635" s="1">
        <v>43150</v>
      </c>
      <c r="G2635">
        <v>1</v>
      </c>
      <c r="H2635">
        <v>90730</v>
      </c>
      <c r="I2635">
        <v>5983</v>
      </c>
      <c r="J2635">
        <v>2358</v>
      </c>
      <c r="K2635">
        <v>1855</v>
      </c>
      <c r="L2635" t="b">
        <v>0</v>
      </c>
      <c r="M2635" t="b">
        <v>0</v>
      </c>
      <c r="N2635" t="b">
        <v>0</v>
      </c>
      <c r="O2635">
        <v>8</v>
      </c>
      <c r="P2635">
        <v>7</v>
      </c>
      <c r="Q2635" s="2">
        <v>7.0000000000000007E-2</v>
      </c>
      <c r="R2635" s="2">
        <v>-0.03</v>
      </c>
      <c r="S2635" s="2">
        <v>0.02</v>
      </c>
      <c r="T2635">
        <f t="shared" si="164"/>
        <v>0.4</v>
      </c>
      <c r="U2635">
        <f t="shared" si="165"/>
        <v>5.4</v>
      </c>
      <c r="V2635">
        <f t="shared" si="166"/>
        <v>0.7953650000000001</v>
      </c>
      <c r="W2635">
        <f t="shared" si="167"/>
        <v>1.7883777500000002</v>
      </c>
    </row>
    <row r="2636" spans="1:23" x14ac:dyDescent="0.25">
      <c r="A2636" t="s">
        <v>9110</v>
      </c>
      <c r="B2636" s="1">
        <v>43156</v>
      </c>
      <c r="C2636" t="s">
        <v>9111</v>
      </c>
      <c r="D2636" t="s">
        <v>7956</v>
      </c>
      <c r="E2636" t="s">
        <v>9112</v>
      </c>
      <c r="F2636" s="1">
        <v>43150</v>
      </c>
      <c r="G2636">
        <v>1</v>
      </c>
      <c r="H2636">
        <v>172551</v>
      </c>
      <c r="I2636">
        <v>578</v>
      </c>
      <c r="J2636">
        <v>13</v>
      </c>
      <c r="K2636">
        <v>30</v>
      </c>
      <c r="L2636" t="b">
        <v>0</v>
      </c>
      <c r="M2636" t="b">
        <v>0</v>
      </c>
      <c r="N2636" t="b">
        <v>0</v>
      </c>
      <c r="O2636">
        <v>6</v>
      </c>
      <c r="P2636">
        <v>5</v>
      </c>
      <c r="Q2636" s="2">
        <v>0</v>
      </c>
      <c r="R2636" s="2">
        <v>0</v>
      </c>
      <c r="S2636" s="2">
        <v>0</v>
      </c>
      <c r="T2636">
        <f t="shared" si="164"/>
        <v>0.4</v>
      </c>
      <c r="U2636">
        <f t="shared" si="165"/>
        <v>3.8</v>
      </c>
      <c r="V2636">
        <f t="shared" si="166"/>
        <v>8.6275499999999991E-2</v>
      </c>
      <c r="W2636">
        <f t="shared" si="167"/>
        <v>1.1401964249999998</v>
      </c>
    </row>
    <row r="2637" spans="1:23" x14ac:dyDescent="0.25">
      <c r="A2637" t="s">
        <v>9113</v>
      </c>
      <c r="B2637" s="1">
        <v>43119</v>
      </c>
      <c r="C2637" t="s">
        <v>9114</v>
      </c>
      <c r="D2637" t="s">
        <v>470</v>
      </c>
      <c r="E2637" t="s">
        <v>9115</v>
      </c>
      <c r="F2637" s="1">
        <v>43112</v>
      </c>
      <c r="G2637">
        <v>1</v>
      </c>
      <c r="H2637">
        <v>1687203</v>
      </c>
      <c r="I2637">
        <v>25912</v>
      </c>
      <c r="J2637">
        <v>1461</v>
      </c>
      <c r="K2637">
        <v>5450</v>
      </c>
      <c r="L2637" t="b">
        <v>0</v>
      </c>
      <c r="M2637" t="b">
        <v>0</v>
      </c>
      <c r="N2637" t="b">
        <v>0</v>
      </c>
      <c r="O2637">
        <v>7</v>
      </c>
      <c r="P2637">
        <v>7</v>
      </c>
      <c r="Q2637" s="2">
        <v>0.02</v>
      </c>
      <c r="R2637" s="2">
        <v>0</v>
      </c>
      <c r="S2637" s="2">
        <v>0</v>
      </c>
      <c r="T2637">
        <f t="shared" si="164"/>
        <v>0.4</v>
      </c>
      <c r="U2637">
        <f t="shared" si="165"/>
        <v>5.6000000000000005</v>
      </c>
      <c r="V2637">
        <f t="shared" si="166"/>
        <v>1.0436015000000001</v>
      </c>
      <c r="W2637">
        <f t="shared" si="167"/>
        <v>1.9252605250000001</v>
      </c>
    </row>
    <row r="2638" spans="1:23" x14ac:dyDescent="0.25">
      <c r="A2638" t="s">
        <v>9116</v>
      </c>
      <c r="B2638" s="1">
        <v>43081</v>
      </c>
      <c r="C2638" t="s">
        <v>9117</v>
      </c>
      <c r="D2638" t="s">
        <v>9118</v>
      </c>
      <c r="E2638" t="s">
        <v>9119</v>
      </c>
      <c r="F2638" s="1">
        <v>43075</v>
      </c>
      <c r="G2638">
        <v>1</v>
      </c>
      <c r="H2638">
        <v>734851</v>
      </c>
      <c r="I2638">
        <v>46803</v>
      </c>
      <c r="J2638">
        <v>507</v>
      </c>
      <c r="K2638">
        <v>2571</v>
      </c>
      <c r="L2638" t="b">
        <v>0</v>
      </c>
      <c r="M2638" t="b">
        <v>0</v>
      </c>
      <c r="N2638" t="b">
        <v>0</v>
      </c>
      <c r="O2638">
        <v>6</v>
      </c>
      <c r="P2638">
        <v>5</v>
      </c>
      <c r="Q2638" s="2">
        <v>0.06</v>
      </c>
      <c r="R2638" s="2">
        <v>0</v>
      </c>
      <c r="S2638" s="2">
        <v>0</v>
      </c>
      <c r="T2638">
        <f t="shared" si="164"/>
        <v>0.4</v>
      </c>
      <c r="U2638">
        <f t="shared" si="165"/>
        <v>3.8</v>
      </c>
      <c r="V2638">
        <f t="shared" si="166"/>
        <v>0.96742549999999994</v>
      </c>
      <c r="W2638">
        <f t="shared" si="167"/>
        <v>1.4485989249999998</v>
      </c>
    </row>
    <row r="2639" spans="1:23" x14ac:dyDescent="0.25">
      <c r="A2639" t="s">
        <v>9120</v>
      </c>
      <c r="B2639" s="1">
        <v>43213</v>
      </c>
      <c r="C2639" t="s">
        <v>9121</v>
      </c>
      <c r="D2639" t="s">
        <v>1114</v>
      </c>
      <c r="E2639" t="s">
        <v>9122</v>
      </c>
      <c r="F2639" s="1">
        <v>43204</v>
      </c>
      <c r="G2639">
        <v>1</v>
      </c>
      <c r="H2639">
        <v>875577</v>
      </c>
      <c r="I2639">
        <v>7871</v>
      </c>
      <c r="J2639">
        <v>8775</v>
      </c>
      <c r="K2639">
        <v>14169</v>
      </c>
      <c r="L2639" t="b">
        <v>0</v>
      </c>
      <c r="M2639" t="b">
        <v>0</v>
      </c>
      <c r="N2639" t="b">
        <v>0</v>
      </c>
      <c r="O2639">
        <v>9</v>
      </c>
      <c r="P2639">
        <v>9</v>
      </c>
      <c r="Q2639" s="2">
        <v>0.01</v>
      </c>
      <c r="R2639" s="2">
        <v>-0.01</v>
      </c>
      <c r="S2639" s="2">
        <v>0.02</v>
      </c>
      <c r="T2639">
        <f t="shared" si="164"/>
        <v>0.4</v>
      </c>
      <c r="U2639">
        <f t="shared" si="165"/>
        <v>7.2</v>
      </c>
      <c r="V2639">
        <f t="shared" si="166"/>
        <v>0.88778849999999998</v>
      </c>
      <c r="W2639">
        <f t="shared" si="167"/>
        <v>2.270725975</v>
      </c>
    </row>
    <row r="2640" spans="1:23" x14ac:dyDescent="0.25">
      <c r="A2640" t="s">
        <v>9123</v>
      </c>
      <c r="B2640" s="1">
        <v>43112</v>
      </c>
      <c r="C2640" t="s">
        <v>9124</v>
      </c>
      <c r="D2640" t="s">
        <v>715</v>
      </c>
      <c r="E2640" t="s">
        <v>9125</v>
      </c>
      <c r="F2640" s="1">
        <v>43110</v>
      </c>
      <c r="G2640">
        <v>1</v>
      </c>
      <c r="H2640">
        <v>305833</v>
      </c>
      <c r="I2640">
        <v>1462</v>
      </c>
      <c r="J2640">
        <v>1214</v>
      </c>
      <c r="K2640">
        <v>759</v>
      </c>
      <c r="L2640" t="b">
        <v>0</v>
      </c>
      <c r="M2640" t="b">
        <v>0</v>
      </c>
      <c r="N2640" t="b">
        <v>0</v>
      </c>
      <c r="O2640">
        <v>2</v>
      </c>
      <c r="P2640">
        <v>1</v>
      </c>
      <c r="Q2640" s="2">
        <v>0</v>
      </c>
      <c r="R2640" s="2">
        <v>0</v>
      </c>
      <c r="S2640" s="2">
        <v>0</v>
      </c>
      <c r="T2640">
        <f t="shared" si="164"/>
        <v>0.4</v>
      </c>
      <c r="U2640">
        <f t="shared" si="165"/>
        <v>0.60000000000000009</v>
      </c>
      <c r="V2640">
        <f t="shared" si="166"/>
        <v>0.15291649999999998</v>
      </c>
      <c r="W2640">
        <f t="shared" si="167"/>
        <v>0.36352077500000002</v>
      </c>
    </row>
    <row r="2641" spans="1:23" x14ac:dyDescent="0.25">
      <c r="A2641" t="s">
        <v>9126</v>
      </c>
      <c r="B2641" s="1">
        <v>43139</v>
      </c>
      <c r="C2641" t="s">
        <v>9127</v>
      </c>
      <c r="D2641" t="s">
        <v>198</v>
      </c>
      <c r="E2641" t="s">
        <v>9128</v>
      </c>
      <c r="F2641" s="1">
        <v>43138</v>
      </c>
      <c r="G2641">
        <v>1</v>
      </c>
      <c r="H2641">
        <v>177269</v>
      </c>
      <c r="I2641">
        <v>2220</v>
      </c>
      <c r="J2641">
        <v>206</v>
      </c>
      <c r="K2641">
        <v>372</v>
      </c>
      <c r="L2641" t="b">
        <v>0</v>
      </c>
      <c r="M2641" t="b">
        <v>0</v>
      </c>
      <c r="N2641" t="b">
        <v>0</v>
      </c>
      <c r="O2641">
        <v>1</v>
      </c>
      <c r="P2641">
        <v>1</v>
      </c>
      <c r="Q2641" s="2">
        <v>0.01</v>
      </c>
      <c r="R2641" s="2">
        <v>0</v>
      </c>
      <c r="S2641" s="2">
        <v>0</v>
      </c>
      <c r="T2641">
        <f t="shared" si="164"/>
        <v>0.4</v>
      </c>
      <c r="U2641">
        <f t="shared" si="165"/>
        <v>0.8</v>
      </c>
      <c r="V2641">
        <f t="shared" si="166"/>
        <v>0.18863449999999998</v>
      </c>
      <c r="W2641">
        <f t="shared" si="167"/>
        <v>0.426022075</v>
      </c>
    </row>
    <row r="2642" spans="1:23" x14ac:dyDescent="0.25">
      <c r="A2642" t="s">
        <v>9129</v>
      </c>
      <c r="B2642" s="1">
        <v>43140</v>
      </c>
      <c r="C2642" t="s">
        <v>9130</v>
      </c>
      <c r="D2642" t="s">
        <v>174</v>
      </c>
      <c r="E2642" t="s">
        <v>9131</v>
      </c>
      <c r="F2642" s="1">
        <v>43139</v>
      </c>
      <c r="G2642">
        <v>1</v>
      </c>
      <c r="H2642">
        <v>41602</v>
      </c>
      <c r="I2642">
        <v>907</v>
      </c>
      <c r="J2642">
        <v>21</v>
      </c>
      <c r="K2642">
        <v>65</v>
      </c>
      <c r="L2642" t="b">
        <v>0</v>
      </c>
      <c r="M2642" t="b">
        <v>0</v>
      </c>
      <c r="N2642" t="b">
        <v>0</v>
      </c>
      <c r="O2642">
        <v>1</v>
      </c>
      <c r="P2642">
        <v>1</v>
      </c>
      <c r="Q2642" s="2">
        <v>0.02</v>
      </c>
      <c r="R2642" s="2">
        <v>0</v>
      </c>
      <c r="S2642" s="2">
        <v>0</v>
      </c>
      <c r="T2642">
        <f t="shared" si="164"/>
        <v>0.4</v>
      </c>
      <c r="U2642">
        <f t="shared" si="165"/>
        <v>0.8</v>
      </c>
      <c r="V2642">
        <f t="shared" si="166"/>
        <v>0.22080100000000003</v>
      </c>
      <c r="W2642">
        <f t="shared" si="167"/>
        <v>0.43728035000000004</v>
      </c>
    </row>
    <row r="2643" spans="1:23" x14ac:dyDescent="0.25">
      <c r="A2643" t="s">
        <v>9132</v>
      </c>
      <c r="B2643" s="1">
        <v>43179</v>
      </c>
      <c r="C2643" t="s">
        <v>9133</v>
      </c>
      <c r="D2643" t="s">
        <v>2314</v>
      </c>
      <c r="E2643" t="s">
        <v>9134</v>
      </c>
      <c r="F2643" s="1">
        <v>43166</v>
      </c>
      <c r="G2643">
        <v>1</v>
      </c>
      <c r="H2643">
        <v>700692</v>
      </c>
      <c r="I2643">
        <v>21429</v>
      </c>
      <c r="J2643">
        <v>732</v>
      </c>
      <c r="K2643">
        <v>2131</v>
      </c>
      <c r="L2643" t="b">
        <v>0</v>
      </c>
      <c r="M2643" t="b">
        <v>0</v>
      </c>
      <c r="N2643" t="b">
        <v>0</v>
      </c>
      <c r="O2643">
        <v>13</v>
      </c>
      <c r="P2643">
        <v>12</v>
      </c>
      <c r="Q2643" s="2">
        <v>0.03</v>
      </c>
      <c r="R2643" s="2">
        <v>0</v>
      </c>
      <c r="S2643" s="2">
        <v>0</v>
      </c>
      <c r="T2643">
        <f t="shared" si="164"/>
        <v>0.4</v>
      </c>
      <c r="U2643">
        <f t="shared" si="165"/>
        <v>9.4000000000000021</v>
      </c>
      <c r="V2643">
        <f t="shared" si="166"/>
        <v>0.65034599999999998</v>
      </c>
      <c r="W2643">
        <f t="shared" si="167"/>
        <v>2.7376211000000006</v>
      </c>
    </row>
    <row r="2644" spans="1:23" x14ac:dyDescent="0.25">
      <c r="A2644" t="s">
        <v>9135</v>
      </c>
      <c r="B2644" s="1">
        <v>43123</v>
      </c>
      <c r="C2644" t="s">
        <v>9136</v>
      </c>
      <c r="D2644" t="s">
        <v>7069</v>
      </c>
      <c r="E2644" t="s">
        <v>9137</v>
      </c>
      <c r="F2644" s="1">
        <v>43118</v>
      </c>
      <c r="G2644">
        <v>1</v>
      </c>
      <c r="H2644">
        <v>175545</v>
      </c>
      <c r="I2644">
        <v>916</v>
      </c>
      <c r="J2644">
        <v>52</v>
      </c>
      <c r="K2644">
        <v>167</v>
      </c>
      <c r="L2644" t="b">
        <v>0</v>
      </c>
      <c r="M2644" t="b">
        <v>0</v>
      </c>
      <c r="N2644" t="b">
        <v>0</v>
      </c>
      <c r="O2644">
        <v>5</v>
      </c>
      <c r="P2644">
        <v>5</v>
      </c>
      <c r="Q2644" s="2">
        <v>0.01</v>
      </c>
      <c r="R2644" s="2">
        <v>0</v>
      </c>
      <c r="S2644" s="2">
        <v>0</v>
      </c>
      <c r="T2644">
        <f t="shared" si="164"/>
        <v>0.4</v>
      </c>
      <c r="U2644">
        <f t="shared" si="165"/>
        <v>4</v>
      </c>
      <c r="V2644">
        <f t="shared" si="166"/>
        <v>0.18777250000000001</v>
      </c>
      <c r="W2644">
        <f t="shared" si="167"/>
        <v>1.2257203750000001</v>
      </c>
    </row>
    <row r="2645" spans="1:23" x14ac:dyDescent="0.25">
      <c r="A2645" t="s">
        <v>9138</v>
      </c>
      <c r="B2645" s="1">
        <v>43253</v>
      </c>
      <c r="C2645" t="s">
        <v>9139</v>
      </c>
      <c r="D2645" t="s">
        <v>1321</v>
      </c>
      <c r="E2645" t="s">
        <v>9140</v>
      </c>
      <c r="F2645" s="1">
        <v>43238</v>
      </c>
      <c r="G2645">
        <v>1</v>
      </c>
      <c r="H2645">
        <v>1235835</v>
      </c>
      <c r="I2645">
        <v>20323</v>
      </c>
      <c r="J2645">
        <v>429</v>
      </c>
      <c r="K2645">
        <v>2517</v>
      </c>
      <c r="L2645" t="b">
        <v>0</v>
      </c>
      <c r="M2645" t="b">
        <v>0</v>
      </c>
      <c r="N2645" t="b">
        <v>0</v>
      </c>
      <c r="O2645">
        <v>15</v>
      </c>
      <c r="P2645">
        <v>13</v>
      </c>
      <c r="Q2645" s="2">
        <v>0.02</v>
      </c>
      <c r="R2645" s="2">
        <v>0</v>
      </c>
      <c r="S2645" s="2">
        <v>0</v>
      </c>
      <c r="T2645">
        <f t="shared" si="164"/>
        <v>0.4</v>
      </c>
      <c r="U2645">
        <f t="shared" si="165"/>
        <v>10</v>
      </c>
      <c r="V2645">
        <f t="shared" si="166"/>
        <v>0.81791750000000008</v>
      </c>
      <c r="W2645">
        <f t="shared" si="167"/>
        <v>2.946271125</v>
      </c>
    </row>
    <row r="2646" spans="1:23" x14ac:dyDescent="0.25">
      <c r="A2646" t="s">
        <v>9141</v>
      </c>
      <c r="B2646" s="1">
        <v>43155</v>
      </c>
      <c r="C2646" t="s">
        <v>9142</v>
      </c>
      <c r="D2646" t="s">
        <v>742</v>
      </c>
      <c r="E2646" t="s">
        <v>9143</v>
      </c>
      <c r="F2646" s="1">
        <v>43153</v>
      </c>
      <c r="G2646">
        <v>1</v>
      </c>
      <c r="H2646">
        <v>1194979</v>
      </c>
      <c r="I2646">
        <v>12344</v>
      </c>
      <c r="J2646">
        <v>473</v>
      </c>
      <c r="K2646">
        <v>1612</v>
      </c>
      <c r="L2646" t="b">
        <v>0</v>
      </c>
      <c r="M2646" t="b">
        <v>0</v>
      </c>
      <c r="N2646" t="b">
        <v>0</v>
      </c>
      <c r="O2646">
        <v>2</v>
      </c>
      <c r="P2646">
        <v>2</v>
      </c>
      <c r="Q2646" s="2">
        <v>0.01</v>
      </c>
      <c r="R2646" s="2">
        <v>0</v>
      </c>
      <c r="S2646" s="2">
        <v>0</v>
      </c>
      <c r="T2646">
        <f t="shared" si="164"/>
        <v>0.4</v>
      </c>
      <c r="U2646">
        <f t="shared" si="165"/>
        <v>1.6</v>
      </c>
      <c r="V2646">
        <f t="shared" si="166"/>
        <v>0.69748949999999998</v>
      </c>
      <c r="W2646">
        <f t="shared" si="167"/>
        <v>0.804121325</v>
      </c>
    </row>
    <row r="2647" spans="1:23" x14ac:dyDescent="0.25">
      <c r="A2647" t="s">
        <v>9144</v>
      </c>
      <c r="B2647" s="1">
        <v>43088</v>
      </c>
      <c r="C2647" t="s">
        <v>9145</v>
      </c>
      <c r="D2647" t="s">
        <v>125</v>
      </c>
      <c r="E2647" t="s">
        <v>9146</v>
      </c>
      <c r="F2647" s="1">
        <v>43086</v>
      </c>
      <c r="G2647">
        <v>1</v>
      </c>
      <c r="H2647">
        <v>3817594</v>
      </c>
      <c r="I2647">
        <v>33825</v>
      </c>
      <c r="J2647">
        <v>7731</v>
      </c>
      <c r="K2647">
        <v>6281</v>
      </c>
      <c r="L2647" t="b">
        <v>0</v>
      </c>
      <c r="M2647" t="b">
        <v>0</v>
      </c>
      <c r="N2647" t="b">
        <v>0</v>
      </c>
      <c r="O2647">
        <v>2</v>
      </c>
      <c r="P2647">
        <v>2</v>
      </c>
      <c r="Q2647" s="2">
        <v>0.01</v>
      </c>
      <c r="R2647" s="2">
        <v>0</v>
      </c>
      <c r="S2647" s="2">
        <v>0</v>
      </c>
      <c r="T2647">
        <f t="shared" si="164"/>
        <v>0.4</v>
      </c>
      <c r="U2647">
        <f t="shared" si="165"/>
        <v>1.6</v>
      </c>
      <c r="V2647">
        <f t="shared" si="166"/>
        <v>2.0087969999999999</v>
      </c>
      <c r="W2647">
        <f t="shared" si="167"/>
        <v>1.2630789500000001</v>
      </c>
    </row>
    <row r="2648" spans="1:23" x14ac:dyDescent="0.25">
      <c r="A2648" t="s">
        <v>9147</v>
      </c>
      <c r="B2648" s="1">
        <v>43242</v>
      </c>
      <c r="C2648" t="s">
        <v>9148</v>
      </c>
      <c r="D2648" t="s">
        <v>2207</v>
      </c>
      <c r="E2648" t="s">
        <v>9149</v>
      </c>
      <c r="F2648" s="1">
        <v>43230</v>
      </c>
      <c r="G2648">
        <v>1</v>
      </c>
      <c r="H2648">
        <v>232787</v>
      </c>
      <c r="I2648">
        <v>29512</v>
      </c>
      <c r="J2648">
        <v>669</v>
      </c>
      <c r="K2648">
        <v>4567</v>
      </c>
      <c r="L2648" t="b">
        <v>0</v>
      </c>
      <c r="M2648" t="b">
        <v>0</v>
      </c>
      <c r="N2648" t="b">
        <v>0</v>
      </c>
      <c r="O2648">
        <v>12</v>
      </c>
      <c r="P2648">
        <v>9</v>
      </c>
      <c r="Q2648" s="2">
        <v>0.13</v>
      </c>
      <c r="R2648" s="2">
        <v>0</v>
      </c>
      <c r="S2648" s="2">
        <v>0.02</v>
      </c>
      <c r="T2648">
        <f t="shared" si="164"/>
        <v>0.4</v>
      </c>
      <c r="U2648">
        <f t="shared" si="165"/>
        <v>6.6</v>
      </c>
      <c r="V2648">
        <f t="shared" si="166"/>
        <v>1.9163935000000001</v>
      </c>
      <c r="W2648">
        <f t="shared" si="167"/>
        <v>2.480737725</v>
      </c>
    </row>
    <row r="2649" spans="1:23" x14ac:dyDescent="0.25">
      <c r="A2649" t="s">
        <v>9150</v>
      </c>
      <c r="B2649" s="1">
        <v>43061</v>
      </c>
      <c r="C2649" t="s">
        <v>9151</v>
      </c>
      <c r="D2649" t="s">
        <v>4115</v>
      </c>
      <c r="E2649" t="s">
        <v>9152</v>
      </c>
      <c r="F2649" s="1">
        <v>43054</v>
      </c>
      <c r="G2649">
        <v>1</v>
      </c>
      <c r="H2649">
        <v>909177</v>
      </c>
      <c r="I2649">
        <v>36636</v>
      </c>
      <c r="J2649">
        <v>902</v>
      </c>
      <c r="K2649">
        <v>1980</v>
      </c>
      <c r="L2649" t="b">
        <v>0</v>
      </c>
      <c r="M2649" t="b">
        <v>0</v>
      </c>
      <c r="N2649" t="b">
        <v>0</v>
      </c>
      <c r="O2649">
        <v>7</v>
      </c>
      <c r="P2649">
        <v>7</v>
      </c>
      <c r="Q2649" s="2">
        <v>0.04</v>
      </c>
      <c r="R2649" s="2">
        <v>0</v>
      </c>
      <c r="S2649" s="2">
        <v>0</v>
      </c>
      <c r="T2649">
        <f t="shared" si="164"/>
        <v>0.4</v>
      </c>
      <c r="U2649">
        <f t="shared" si="165"/>
        <v>5.6000000000000005</v>
      </c>
      <c r="V2649">
        <f t="shared" si="166"/>
        <v>0.85458849999999997</v>
      </c>
      <c r="W2649">
        <f t="shared" si="167"/>
        <v>1.8591059750000001</v>
      </c>
    </row>
    <row r="2650" spans="1:23" x14ac:dyDescent="0.25">
      <c r="A2650" t="s">
        <v>9153</v>
      </c>
      <c r="B2650" s="1">
        <v>43116</v>
      </c>
      <c r="C2650" t="s">
        <v>9154</v>
      </c>
      <c r="D2650" t="s">
        <v>2343</v>
      </c>
      <c r="E2650" t="s">
        <v>9155</v>
      </c>
      <c r="F2650" s="1">
        <v>43112</v>
      </c>
      <c r="G2650">
        <v>1</v>
      </c>
      <c r="H2650">
        <v>2758</v>
      </c>
      <c r="I2650">
        <v>41</v>
      </c>
      <c r="J2650">
        <v>9</v>
      </c>
      <c r="K2650">
        <v>21</v>
      </c>
      <c r="L2650" t="b">
        <v>0</v>
      </c>
      <c r="M2650" t="b">
        <v>0</v>
      </c>
      <c r="N2650" t="b">
        <v>0</v>
      </c>
      <c r="O2650">
        <v>4</v>
      </c>
      <c r="P2650">
        <v>3</v>
      </c>
      <c r="Q2650" s="2">
        <v>0.01</v>
      </c>
      <c r="R2650" s="2">
        <v>0</v>
      </c>
      <c r="S2650" s="2">
        <v>0.01</v>
      </c>
      <c r="T2650">
        <f t="shared" si="164"/>
        <v>0.4</v>
      </c>
      <c r="U2650">
        <f t="shared" si="165"/>
        <v>2.2000000000000002</v>
      </c>
      <c r="V2650">
        <f t="shared" si="166"/>
        <v>0.351379</v>
      </c>
      <c r="W2650">
        <f t="shared" si="167"/>
        <v>0.83298265000000005</v>
      </c>
    </row>
    <row r="2651" spans="1:23" x14ac:dyDescent="0.25">
      <c r="A2651" t="s">
        <v>9156</v>
      </c>
      <c r="B2651" s="1">
        <v>43088</v>
      </c>
      <c r="C2651" t="s">
        <v>9157</v>
      </c>
      <c r="D2651" t="s">
        <v>9158</v>
      </c>
      <c r="E2651" t="s">
        <v>9159</v>
      </c>
      <c r="F2651" s="1">
        <v>43082</v>
      </c>
      <c r="G2651">
        <v>1</v>
      </c>
      <c r="H2651">
        <v>31319</v>
      </c>
      <c r="I2651">
        <v>632</v>
      </c>
      <c r="J2651">
        <v>17</v>
      </c>
      <c r="K2651">
        <v>155</v>
      </c>
      <c r="L2651" t="b">
        <v>0</v>
      </c>
      <c r="M2651" t="b">
        <v>0</v>
      </c>
      <c r="N2651" t="b">
        <v>0</v>
      </c>
      <c r="O2651">
        <v>6</v>
      </c>
      <c r="P2651">
        <v>6</v>
      </c>
      <c r="Q2651" s="2">
        <v>0.02</v>
      </c>
      <c r="R2651" s="2">
        <v>0</v>
      </c>
      <c r="S2651" s="2">
        <v>0</v>
      </c>
      <c r="T2651">
        <f t="shared" si="164"/>
        <v>0.4</v>
      </c>
      <c r="U2651">
        <f t="shared" si="165"/>
        <v>4.8000000000000007</v>
      </c>
      <c r="V2651">
        <f t="shared" si="166"/>
        <v>0.2156595</v>
      </c>
      <c r="W2651">
        <f t="shared" si="167"/>
        <v>1.4354808250000004</v>
      </c>
    </row>
    <row r="2652" spans="1:23" x14ac:dyDescent="0.25">
      <c r="A2652" t="s">
        <v>9160</v>
      </c>
      <c r="B2652" s="1">
        <v>43163</v>
      </c>
      <c r="C2652" t="s">
        <v>9161</v>
      </c>
      <c r="D2652" t="s">
        <v>2235</v>
      </c>
      <c r="E2652" t="s">
        <v>9162</v>
      </c>
      <c r="F2652" s="1">
        <v>43160</v>
      </c>
      <c r="G2652">
        <v>1</v>
      </c>
      <c r="H2652">
        <v>133030</v>
      </c>
      <c r="I2652">
        <v>7281</v>
      </c>
      <c r="J2652">
        <v>777</v>
      </c>
      <c r="K2652">
        <v>571</v>
      </c>
      <c r="L2652" t="b">
        <v>0</v>
      </c>
      <c r="M2652" t="b">
        <v>0</v>
      </c>
      <c r="N2652" t="b">
        <v>0</v>
      </c>
      <c r="O2652">
        <v>3</v>
      </c>
      <c r="P2652">
        <v>3</v>
      </c>
      <c r="Q2652" s="2">
        <v>0.05</v>
      </c>
      <c r="R2652" s="2">
        <v>-0.01</v>
      </c>
      <c r="S2652" s="2">
        <v>0</v>
      </c>
      <c r="T2652">
        <f t="shared" si="164"/>
        <v>0.4</v>
      </c>
      <c r="U2652">
        <f t="shared" si="165"/>
        <v>2.4000000000000004</v>
      </c>
      <c r="V2652">
        <f t="shared" si="166"/>
        <v>0.41651500000000008</v>
      </c>
      <c r="W2652">
        <f t="shared" si="167"/>
        <v>0.90578025000000018</v>
      </c>
    </row>
    <row r="2653" spans="1:23" x14ac:dyDescent="0.25">
      <c r="A2653" t="s">
        <v>9163</v>
      </c>
      <c r="B2653" s="1">
        <v>43118</v>
      </c>
      <c r="C2653" t="s">
        <v>9164</v>
      </c>
      <c r="D2653" t="s">
        <v>9165</v>
      </c>
      <c r="E2653" t="s">
        <v>9166</v>
      </c>
      <c r="F2653" s="1">
        <v>41418</v>
      </c>
      <c r="G2653">
        <v>1</v>
      </c>
      <c r="H2653">
        <v>11812</v>
      </c>
      <c r="I2653">
        <v>39</v>
      </c>
      <c r="J2653">
        <v>3</v>
      </c>
      <c r="K2653">
        <v>12</v>
      </c>
      <c r="L2653" t="b">
        <v>0</v>
      </c>
      <c r="M2653" t="b">
        <v>0</v>
      </c>
      <c r="N2653" t="b">
        <v>0</v>
      </c>
      <c r="O2653">
        <v>1700</v>
      </c>
      <c r="P2653">
        <v>2</v>
      </c>
      <c r="Q2653" s="2">
        <v>0</v>
      </c>
      <c r="R2653" s="2">
        <v>0</v>
      </c>
      <c r="S2653" s="2">
        <v>0</v>
      </c>
      <c r="T2653">
        <f t="shared" si="164"/>
        <v>0.4</v>
      </c>
      <c r="U2653">
        <f t="shared" si="165"/>
        <v>-338</v>
      </c>
      <c r="V2653">
        <f t="shared" si="166"/>
        <v>5.9059999999999998E-3</v>
      </c>
      <c r="W2653">
        <f t="shared" si="167"/>
        <v>-84.337932899999998</v>
      </c>
    </row>
    <row r="2654" spans="1:23" x14ac:dyDescent="0.25">
      <c r="A2654" t="s">
        <v>9167</v>
      </c>
      <c r="B2654" s="1">
        <v>43164</v>
      </c>
      <c r="C2654" t="s">
        <v>9168</v>
      </c>
      <c r="D2654" t="s">
        <v>9169</v>
      </c>
      <c r="E2654" t="s">
        <v>9170</v>
      </c>
      <c r="F2654" s="1">
        <v>43150</v>
      </c>
      <c r="G2654">
        <v>1</v>
      </c>
      <c r="H2654">
        <v>2126462</v>
      </c>
      <c r="I2654">
        <v>16939</v>
      </c>
      <c r="J2654">
        <v>607</v>
      </c>
      <c r="K2654">
        <v>1467</v>
      </c>
      <c r="L2654" t="b">
        <v>0</v>
      </c>
      <c r="M2654" t="b">
        <v>0</v>
      </c>
      <c r="N2654" t="b">
        <v>0</v>
      </c>
      <c r="O2654">
        <v>14</v>
      </c>
      <c r="P2654">
        <v>12</v>
      </c>
      <c r="Q2654" s="2">
        <v>0.01</v>
      </c>
      <c r="R2654" s="2">
        <v>0</v>
      </c>
      <c r="S2654" s="2">
        <v>0</v>
      </c>
      <c r="T2654">
        <f t="shared" si="164"/>
        <v>0.4</v>
      </c>
      <c r="U2654">
        <f t="shared" si="165"/>
        <v>9.2000000000000011</v>
      </c>
      <c r="V2654">
        <f t="shared" si="166"/>
        <v>1.1632310000000001</v>
      </c>
      <c r="W2654">
        <f t="shared" si="167"/>
        <v>2.8671308500000006</v>
      </c>
    </row>
    <row r="2655" spans="1:23" x14ac:dyDescent="0.25">
      <c r="A2655" t="s">
        <v>9171</v>
      </c>
      <c r="B2655" s="1">
        <v>43142</v>
      </c>
      <c r="C2655" t="s">
        <v>9172</v>
      </c>
      <c r="D2655" t="s">
        <v>1213</v>
      </c>
      <c r="E2655" t="s">
        <v>9173</v>
      </c>
      <c r="F2655" s="1">
        <v>43139</v>
      </c>
      <c r="G2655">
        <v>1</v>
      </c>
      <c r="H2655">
        <v>1426393</v>
      </c>
      <c r="I2655">
        <v>26029</v>
      </c>
      <c r="J2655">
        <v>588</v>
      </c>
      <c r="K2655">
        <v>3798</v>
      </c>
      <c r="L2655" t="b">
        <v>0</v>
      </c>
      <c r="M2655" t="b">
        <v>0</v>
      </c>
      <c r="N2655" t="b">
        <v>0</v>
      </c>
      <c r="O2655">
        <v>3</v>
      </c>
      <c r="P2655">
        <v>3</v>
      </c>
      <c r="Q2655" s="2">
        <v>0.02</v>
      </c>
      <c r="R2655" s="2">
        <v>0</v>
      </c>
      <c r="S2655" s="2">
        <v>0</v>
      </c>
      <c r="T2655">
        <f t="shared" si="164"/>
        <v>0.4</v>
      </c>
      <c r="U2655">
        <f t="shared" si="165"/>
        <v>2.4000000000000004</v>
      </c>
      <c r="V2655">
        <f t="shared" si="166"/>
        <v>0.91319649999999997</v>
      </c>
      <c r="W2655">
        <f t="shared" si="167"/>
        <v>1.0796187750000001</v>
      </c>
    </row>
    <row r="2656" spans="1:23" x14ac:dyDescent="0.25">
      <c r="A2656" t="s">
        <v>9174</v>
      </c>
      <c r="B2656" s="1">
        <v>43080</v>
      </c>
      <c r="C2656" t="s">
        <v>9175</v>
      </c>
      <c r="D2656" t="s">
        <v>400</v>
      </c>
      <c r="E2656" t="s">
        <v>9176</v>
      </c>
      <c r="F2656" s="1">
        <v>43077</v>
      </c>
      <c r="G2656">
        <v>1</v>
      </c>
      <c r="H2656">
        <v>37185</v>
      </c>
      <c r="I2656">
        <v>211</v>
      </c>
      <c r="J2656">
        <v>46</v>
      </c>
      <c r="K2656">
        <v>51</v>
      </c>
      <c r="L2656" t="b">
        <v>0</v>
      </c>
      <c r="M2656" t="b">
        <v>0</v>
      </c>
      <c r="N2656" t="b">
        <v>0</v>
      </c>
      <c r="O2656">
        <v>3</v>
      </c>
      <c r="P2656">
        <v>3</v>
      </c>
      <c r="Q2656" s="2">
        <v>0.01</v>
      </c>
      <c r="R2656" s="2">
        <v>0</v>
      </c>
      <c r="S2656" s="2">
        <v>0</v>
      </c>
      <c r="T2656">
        <f t="shared" si="164"/>
        <v>0.4</v>
      </c>
      <c r="U2656">
        <f t="shared" si="165"/>
        <v>2.4000000000000004</v>
      </c>
      <c r="V2656">
        <f t="shared" si="166"/>
        <v>0.1185925</v>
      </c>
      <c r="W2656">
        <f t="shared" si="167"/>
        <v>0.80150737500000013</v>
      </c>
    </row>
    <row r="2657" spans="1:23" x14ac:dyDescent="0.25">
      <c r="A2657" t="s">
        <v>9177</v>
      </c>
      <c r="B2657" s="1">
        <v>43167</v>
      </c>
      <c r="C2657" t="s">
        <v>9178</v>
      </c>
      <c r="D2657" t="s">
        <v>555</v>
      </c>
      <c r="E2657" t="s">
        <v>9179</v>
      </c>
      <c r="F2657" s="1">
        <v>43158</v>
      </c>
      <c r="G2657">
        <v>1</v>
      </c>
      <c r="H2657">
        <v>104249</v>
      </c>
      <c r="I2657">
        <v>4553</v>
      </c>
      <c r="J2657">
        <v>400</v>
      </c>
      <c r="K2657">
        <v>1285</v>
      </c>
      <c r="L2657" t="b">
        <v>0</v>
      </c>
      <c r="M2657" t="b">
        <v>0</v>
      </c>
      <c r="N2657" t="b">
        <v>0</v>
      </c>
      <c r="O2657">
        <v>9</v>
      </c>
      <c r="P2657">
        <v>9</v>
      </c>
      <c r="Q2657" s="2">
        <v>0.04</v>
      </c>
      <c r="R2657" s="2">
        <v>0</v>
      </c>
      <c r="S2657" s="2">
        <v>0.01</v>
      </c>
      <c r="T2657">
        <f t="shared" si="164"/>
        <v>0.4</v>
      </c>
      <c r="U2657">
        <f t="shared" si="165"/>
        <v>7.2</v>
      </c>
      <c r="V2657">
        <f t="shared" si="166"/>
        <v>0.70212450000000004</v>
      </c>
      <c r="W2657">
        <f t="shared" si="167"/>
        <v>2.2057435750000001</v>
      </c>
    </row>
    <row r="2658" spans="1:23" x14ac:dyDescent="0.25">
      <c r="A2658" t="s">
        <v>20766</v>
      </c>
      <c r="B2658" s="1">
        <v>43058</v>
      </c>
      <c r="C2658" t="s">
        <v>20767</v>
      </c>
      <c r="D2658" t="s">
        <v>20768</v>
      </c>
      <c r="E2658" t="s">
        <v>20769</v>
      </c>
      <c r="F2658" s="1">
        <v>43053</v>
      </c>
      <c r="G2658">
        <v>1</v>
      </c>
      <c r="H2658">
        <v>27997</v>
      </c>
      <c r="I2658">
        <v>366</v>
      </c>
      <c r="J2658">
        <v>22</v>
      </c>
      <c r="K2658">
        <v>0</v>
      </c>
      <c r="L2658" t="b">
        <v>1</v>
      </c>
      <c r="M2658" t="b">
        <v>0</v>
      </c>
      <c r="N2658" t="b">
        <v>0</v>
      </c>
      <c r="O2658">
        <v>5</v>
      </c>
      <c r="P2658">
        <v>5</v>
      </c>
      <c r="Q2658" s="2">
        <v>0.01</v>
      </c>
      <c r="R2658" s="2">
        <v>0</v>
      </c>
      <c r="S2658" s="2">
        <v>0</v>
      </c>
      <c r="T2658">
        <f t="shared" si="164"/>
        <v>0.4</v>
      </c>
      <c r="U2658">
        <f t="shared" si="165"/>
        <v>4</v>
      </c>
      <c r="V2658">
        <f t="shared" si="166"/>
        <v>0.1139985</v>
      </c>
      <c r="W2658">
        <f t="shared" si="167"/>
        <v>1.199899475</v>
      </c>
    </row>
    <row r="2659" spans="1:23" x14ac:dyDescent="0.25">
      <c r="A2659" t="s">
        <v>9180</v>
      </c>
      <c r="B2659" s="1">
        <v>43138</v>
      </c>
      <c r="C2659" t="s">
        <v>9181</v>
      </c>
      <c r="D2659" t="s">
        <v>198</v>
      </c>
      <c r="E2659" t="s">
        <v>9182</v>
      </c>
      <c r="F2659" s="1">
        <v>43137</v>
      </c>
      <c r="G2659">
        <v>1</v>
      </c>
      <c r="H2659">
        <v>58933</v>
      </c>
      <c r="I2659">
        <v>992</v>
      </c>
      <c r="J2659">
        <v>37</v>
      </c>
      <c r="K2659">
        <v>159</v>
      </c>
      <c r="L2659" t="b">
        <v>0</v>
      </c>
      <c r="M2659" t="b">
        <v>0</v>
      </c>
      <c r="N2659" t="b">
        <v>0</v>
      </c>
      <c r="O2659">
        <v>1</v>
      </c>
      <c r="P2659">
        <v>1</v>
      </c>
      <c r="Q2659" s="2">
        <v>0.02</v>
      </c>
      <c r="R2659" s="2">
        <v>0</v>
      </c>
      <c r="S2659" s="2">
        <v>0</v>
      </c>
      <c r="T2659">
        <f t="shared" si="164"/>
        <v>0.4</v>
      </c>
      <c r="U2659">
        <f t="shared" si="165"/>
        <v>0.8</v>
      </c>
      <c r="V2659">
        <f t="shared" si="166"/>
        <v>0.22946650000000002</v>
      </c>
      <c r="W2659">
        <f t="shared" si="167"/>
        <v>0.44031327500000006</v>
      </c>
    </row>
    <row r="2660" spans="1:23" x14ac:dyDescent="0.25">
      <c r="A2660" t="s">
        <v>9183</v>
      </c>
      <c r="B2660" s="1">
        <v>43236</v>
      </c>
      <c r="C2660" t="s">
        <v>9184</v>
      </c>
      <c r="D2660" t="s">
        <v>9185</v>
      </c>
      <c r="E2660" t="s">
        <v>9186</v>
      </c>
      <c r="F2660" s="1">
        <v>43220</v>
      </c>
      <c r="G2660">
        <v>1</v>
      </c>
      <c r="H2660">
        <v>749621</v>
      </c>
      <c r="I2660">
        <v>17546</v>
      </c>
      <c r="J2660">
        <v>4019</v>
      </c>
      <c r="K2660">
        <v>3809</v>
      </c>
      <c r="L2660" t="b">
        <v>0</v>
      </c>
      <c r="M2660" t="b">
        <v>0</v>
      </c>
      <c r="N2660" t="b">
        <v>0</v>
      </c>
      <c r="O2660">
        <v>16</v>
      </c>
      <c r="P2660">
        <v>15</v>
      </c>
      <c r="Q2660" s="2">
        <v>0.02</v>
      </c>
      <c r="R2660" s="2">
        <v>-0.01</v>
      </c>
      <c r="S2660" s="2">
        <v>0.01</v>
      </c>
      <c r="T2660">
        <f t="shared" si="164"/>
        <v>0.4</v>
      </c>
      <c r="U2660">
        <f t="shared" si="165"/>
        <v>11.8</v>
      </c>
      <c r="V2660">
        <f t="shared" si="166"/>
        <v>0.67481049999999998</v>
      </c>
      <c r="W2660">
        <f t="shared" si="167"/>
        <v>3.3461836750000002</v>
      </c>
    </row>
    <row r="2661" spans="1:23" x14ac:dyDescent="0.25">
      <c r="A2661" t="s">
        <v>9187</v>
      </c>
      <c r="B2661" s="1">
        <v>43208</v>
      </c>
      <c r="C2661" t="s">
        <v>9188</v>
      </c>
      <c r="D2661" t="s">
        <v>651</v>
      </c>
      <c r="E2661" t="s">
        <v>9189</v>
      </c>
      <c r="F2661" s="1">
        <v>43194</v>
      </c>
      <c r="G2661">
        <v>1</v>
      </c>
      <c r="H2661">
        <v>1790555</v>
      </c>
      <c r="I2661">
        <v>65494</v>
      </c>
      <c r="J2661">
        <v>7028</v>
      </c>
      <c r="K2661">
        <v>7351</v>
      </c>
      <c r="L2661" t="b">
        <v>0</v>
      </c>
      <c r="M2661" t="b">
        <v>0</v>
      </c>
      <c r="N2661" t="b">
        <v>0</v>
      </c>
      <c r="O2661">
        <v>14</v>
      </c>
      <c r="P2661">
        <v>7</v>
      </c>
      <c r="Q2661" s="2">
        <v>0.04</v>
      </c>
      <c r="R2661" s="2">
        <v>0</v>
      </c>
      <c r="S2661" s="2">
        <v>0</v>
      </c>
      <c r="T2661">
        <f t="shared" si="164"/>
        <v>0.4</v>
      </c>
      <c r="U2661">
        <f t="shared" si="165"/>
        <v>4.2</v>
      </c>
      <c r="V2661">
        <f t="shared" si="166"/>
        <v>1.2952775000000001</v>
      </c>
      <c r="W2661">
        <f t="shared" si="167"/>
        <v>1.663347125</v>
      </c>
    </row>
    <row r="2662" spans="1:23" x14ac:dyDescent="0.25">
      <c r="A2662" t="s">
        <v>9190</v>
      </c>
      <c r="B2662" s="1">
        <v>43071</v>
      </c>
      <c r="C2662" t="s">
        <v>9191</v>
      </c>
      <c r="D2662" t="s">
        <v>9192</v>
      </c>
      <c r="E2662" t="s">
        <v>9193</v>
      </c>
      <c r="F2662" s="1">
        <v>43066</v>
      </c>
      <c r="G2662">
        <v>1</v>
      </c>
      <c r="H2662">
        <v>36110</v>
      </c>
      <c r="I2662">
        <v>1419</v>
      </c>
      <c r="J2662">
        <v>126</v>
      </c>
      <c r="K2662">
        <v>77</v>
      </c>
      <c r="L2662" t="b">
        <v>0</v>
      </c>
      <c r="M2662" t="b">
        <v>0</v>
      </c>
      <c r="N2662" t="b">
        <v>0</v>
      </c>
      <c r="O2662">
        <v>5</v>
      </c>
      <c r="P2662">
        <v>3</v>
      </c>
      <c r="Q2662" s="2">
        <v>0.04</v>
      </c>
      <c r="R2662" s="2">
        <v>0</v>
      </c>
      <c r="S2662" s="2">
        <v>0</v>
      </c>
      <c r="T2662">
        <f t="shared" si="164"/>
        <v>0.4</v>
      </c>
      <c r="U2662">
        <f t="shared" si="165"/>
        <v>2.0000000000000004</v>
      </c>
      <c r="V2662">
        <f t="shared" si="166"/>
        <v>0.41805500000000001</v>
      </c>
      <c r="W2662">
        <f t="shared" si="167"/>
        <v>0.80631925000000015</v>
      </c>
    </row>
    <row r="2663" spans="1:23" x14ac:dyDescent="0.25">
      <c r="A2663" t="s">
        <v>9194</v>
      </c>
      <c r="B2663" s="1">
        <v>43265</v>
      </c>
      <c r="C2663" t="s">
        <v>9195</v>
      </c>
      <c r="D2663" t="s">
        <v>8868</v>
      </c>
      <c r="E2663" t="s">
        <v>9196</v>
      </c>
      <c r="F2663" s="1">
        <v>43245</v>
      </c>
      <c r="G2663">
        <v>1</v>
      </c>
      <c r="H2663">
        <v>3920987</v>
      </c>
      <c r="I2663">
        <v>75808</v>
      </c>
      <c r="J2663">
        <v>6072</v>
      </c>
      <c r="K2663">
        <v>23616</v>
      </c>
      <c r="L2663" t="b">
        <v>0</v>
      </c>
      <c r="M2663" t="b">
        <v>0</v>
      </c>
      <c r="N2663" t="b">
        <v>0</v>
      </c>
      <c r="O2663">
        <v>20</v>
      </c>
      <c r="P2663">
        <v>19</v>
      </c>
      <c r="Q2663" s="2">
        <v>0.02</v>
      </c>
      <c r="R2663" s="2">
        <v>0</v>
      </c>
      <c r="S2663" s="2">
        <v>0.01</v>
      </c>
      <c r="T2663">
        <f t="shared" si="164"/>
        <v>0.4</v>
      </c>
      <c r="U2663">
        <f t="shared" si="165"/>
        <v>15.000000000000002</v>
      </c>
      <c r="V2663">
        <f t="shared" si="166"/>
        <v>2.4104934999999998</v>
      </c>
      <c r="W2663">
        <f t="shared" si="167"/>
        <v>4.7536727250000004</v>
      </c>
    </row>
    <row r="2664" spans="1:23" x14ac:dyDescent="0.25">
      <c r="A2664" t="s">
        <v>9197</v>
      </c>
      <c r="B2664" s="1">
        <v>43108</v>
      </c>
      <c r="C2664" t="s">
        <v>9198</v>
      </c>
      <c r="D2664" t="s">
        <v>951</v>
      </c>
      <c r="E2664" t="s">
        <v>9199</v>
      </c>
      <c r="F2664" s="1">
        <v>43099</v>
      </c>
      <c r="G2664">
        <v>1</v>
      </c>
      <c r="H2664">
        <v>1371599</v>
      </c>
      <c r="I2664">
        <v>13303</v>
      </c>
      <c r="J2664">
        <v>875</v>
      </c>
      <c r="K2664">
        <v>909</v>
      </c>
      <c r="L2664" t="b">
        <v>0</v>
      </c>
      <c r="M2664" t="b">
        <v>0</v>
      </c>
      <c r="N2664" t="b">
        <v>0</v>
      </c>
      <c r="O2664">
        <v>9</v>
      </c>
      <c r="P2664">
        <v>9</v>
      </c>
      <c r="Q2664" s="2">
        <v>0.01</v>
      </c>
      <c r="R2664" s="2">
        <v>0</v>
      </c>
      <c r="S2664" s="2">
        <v>0</v>
      </c>
      <c r="T2664">
        <f t="shared" si="164"/>
        <v>0.4</v>
      </c>
      <c r="U2664">
        <f t="shared" si="165"/>
        <v>7.2</v>
      </c>
      <c r="V2664">
        <f t="shared" si="166"/>
        <v>0.78579949999999998</v>
      </c>
      <c r="W2664">
        <f t="shared" si="167"/>
        <v>2.2350298249999998</v>
      </c>
    </row>
    <row r="2665" spans="1:23" x14ac:dyDescent="0.25">
      <c r="A2665" t="s">
        <v>9200</v>
      </c>
      <c r="B2665" s="1">
        <v>43088</v>
      </c>
      <c r="C2665" t="s">
        <v>9201</v>
      </c>
      <c r="D2665" t="s">
        <v>117</v>
      </c>
      <c r="E2665" t="s">
        <v>9202</v>
      </c>
      <c r="F2665" s="1">
        <v>43084</v>
      </c>
      <c r="G2665">
        <v>1</v>
      </c>
      <c r="H2665">
        <v>1222270</v>
      </c>
      <c r="I2665">
        <v>44795</v>
      </c>
      <c r="J2665">
        <v>1760</v>
      </c>
      <c r="K2665">
        <v>8417</v>
      </c>
      <c r="L2665" t="b">
        <v>0</v>
      </c>
      <c r="M2665" t="b">
        <v>0</v>
      </c>
      <c r="N2665" t="b">
        <v>0</v>
      </c>
      <c r="O2665">
        <v>4</v>
      </c>
      <c r="P2665">
        <v>1</v>
      </c>
      <c r="Q2665" s="2">
        <v>0.04</v>
      </c>
      <c r="R2665" s="2">
        <v>0</v>
      </c>
      <c r="S2665" s="2">
        <v>0.01</v>
      </c>
      <c r="T2665">
        <f t="shared" si="164"/>
        <v>0.4</v>
      </c>
      <c r="U2665">
        <f t="shared" si="165"/>
        <v>0.19999999999999996</v>
      </c>
      <c r="V2665">
        <f t="shared" si="166"/>
        <v>1.2611349999999999</v>
      </c>
      <c r="W2665">
        <f t="shared" si="167"/>
        <v>0.65139724999999993</v>
      </c>
    </row>
    <row r="2666" spans="1:23" x14ac:dyDescent="0.25">
      <c r="A2666" t="s">
        <v>9203</v>
      </c>
      <c r="B2666" s="1">
        <v>43080</v>
      </c>
      <c r="C2666" t="s">
        <v>9204</v>
      </c>
      <c r="D2666" t="s">
        <v>2675</v>
      </c>
      <c r="E2666" t="s">
        <v>9205</v>
      </c>
      <c r="F2666" s="1">
        <v>43073</v>
      </c>
      <c r="G2666">
        <v>1</v>
      </c>
      <c r="H2666">
        <v>198195</v>
      </c>
      <c r="I2666">
        <v>636</v>
      </c>
      <c r="J2666">
        <v>1339</v>
      </c>
      <c r="K2666">
        <v>409</v>
      </c>
      <c r="L2666" t="b">
        <v>0</v>
      </c>
      <c r="M2666" t="b">
        <v>0</v>
      </c>
      <c r="N2666" t="b">
        <v>0</v>
      </c>
      <c r="O2666">
        <v>7</v>
      </c>
      <c r="P2666">
        <v>7</v>
      </c>
      <c r="Q2666" s="2">
        <v>0</v>
      </c>
      <c r="R2666" s="2">
        <v>-0.01</v>
      </c>
      <c r="S2666" s="2">
        <v>0</v>
      </c>
      <c r="T2666">
        <f t="shared" si="164"/>
        <v>0.4</v>
      </c>
      <c r="U2666">
        <f t="shared" si="165"/>
        <v>5.6000000000000005</v>
      </c>
      <c r="V2666">
        <f t="shared" si="166"/>
        <v>-5.0902500000000003E-2</v>
      </c>
      <c r="W2666">
        <f t="shared" si="167"/>
        <v>1.5421841250000001</v>
      </c>
    </row>
    <row r="2667" spans="1:23" x14ac:dyDescent="0.25">
      <c r="A2667" t="s">
        <v>9206</v>
      </c>
      <c r="B2667" s="1">
        <v>43226</v>
      </c>
      <c r="C2667" t="s">
        <v>9207</v>
      </c>
      <c r="D2667" t="s">
        <v>730</v>
      </c>
      <c r="E2667" t="s">
        <v>9208</v>
      </c>
      <c r="F2667" s="1">
        <v>43220</v>
      </c>
      <c r="G2667">
        <v>1</v>
      </c>
      <c r="H2667">
        <v>754817</v>
      </c>
      <c r="I2667">
        <v>8430</v>
      </c>
      <c r="J2667">
        <v>410</v>
      </c>
      <c r="K2667">
        <v>2533</v>
      </c>
      <c r="L2667" t="b">
        <v>0</v>
      </c>
      <c r="M2667" t="b">
        <v>0</v>
      </c>
      <c r="N2667" t="b">
        <v>0</v>
      </c>
      <c r="O2667">
        <v>6</v>
      </c>
      <c r="P2667">
        <v>6</v>
      </c>
      <c r="Q2667" s="2">
        <v>0.01</v>
      </c>
      <c r="R2667" s="2">
        <v>0</v>
      </c>
      <c r="S2667" s="2">
        <v>0</v>
      </c>
      <c r="T2667">
        <f t="shared" si="164"/>
        <v>0.4</v>
      </c>
      <c r="U2667">
        <f t="shared" si="165"/>
        <v>4.8000000000000007</v>
      </c>
      <c r="V2667">
        <f t="shared" si="166"/>
        <v>0.47740850000000001</v>
      </c>
      <c r="W2667">
        <f t="shared" si="167"/>
        <v>1.5270929750000004</v>
      </c>
    </row>
    <row r="2668" spans="1:23" x14ac:dyDescent="0.25">
      <c r="A2668" t="s">
        <v>9209</v>
      </c>
      <c r="B2668" s="1">
        <v>43237</v>
      </c>
      <c r="C2668" t="s">
        <v>9210</v>
      </c>
      <c r="D2668" t="s">
        <v>3415</v>
      </c>
      <c r="E2668" t="s">
        <v>6128</v>
      </c>
      <c r="F2668" s="1">
        <v>43233</v>
      </c>
      <c r="G2668">
        <v>1</v>
      </c>
      <c r="H2668">
        <v>2375055</v>
      </c>
      <c r="I2668">
        <v>29334</v>
      </c>
      <c r="J2668">
        <v>3012</v>
      </c>
      <c r="K2668">
        <v>4080</v>
      </c>
      <c r="L2668" t="b">
        <v>0</v>
      </c>
      <c r="M2668" t="b">
        <v>0</v>
      </c>
      <c r="N2668" t="b">
        <v>0</v>
      </c>
      <c r="O2668">
        <v>4</v>
      </c>
      <c r="P2668">
        <v>5</v>
      </c>
      <c r="Q2668" s="2">
        <v>0.01</v>
      </c>
      <c r="R2668" s="2">
        <v>0</v>
      </c>
      <c r="S2668" s="2">
        <v>0</v>
      </c>
      <c r="T2668">
        <f t="shared" si="164"/>
        <v>0.4</v>
      </c>
      <c r="U2668">
        <f t="shared" si="165"/>
        <v>4.2</v>
      </c>
      <c r="V2668">
        <f t="shared" si="166"/>
        <v>1.2875274999999999</v>
      </c>
      <c r="W2668">
        <f t="shared" si="167"/>
        <v>1.6606346249999999</v>
      </c>
    </row>
    <row r="2669" spans="1:23" x14ac:dyDescent="0.25">
      <c r="A2669" t="s">
        <v>9211</v>
      </c>
      <c r="B2669" s="1">
        <v>43119</v>
      </c>
      <c r="C2669" t="s">
        <v>9212</v>
      </c>
      <c r="D2669" t="s">
        <v>9213</v>
      </c>
      <c r="E2669" t="s">
        <v>9214</v>
      </c>
      <c r="F2669" s="1">
        <v>43114</v>
      </c>
      <c r="G2669">
        <v>1</v>
      </c>
      <c r="H2669">
        <v>112510</v>
      </c>
      <c r="I2669">
        <v>3885</v>
      </c>
      <c r="J2669">
        <v>66</v>
      </c>
      <c r="K2669">
        <v>257</v>
      </c>
      <c r="L2669" t="b">
        <v>0</v>
      </c>
      <c r="M2669" t="b">
        <v>0</v>
      </c>
      <c r="N2669" t="b">
        <v>0</v>
      </c>
      <c r="O2669">
        <v>5</v>
      </c>
      <c r="P2669">
        <v>1</v>
      </c>
      <c r="Q2669" s="2">
        <v>0.03</v>
      </c>
      <c r="R2669" s="2">
        <v>0</v>
      </c>
      <c r="S2669" s="2">
        <v>0</v>
      </c>
      <c r="T2669">
        <f t="shared" si="164"/>
        <v>0.4</v>
      </c>
      <c r="U2669">
        <f t="shared" si="165"/>
        <v>0</v>
      </c>
      <c r="V2669">
        <f t="shared" si="166"/>
        <v>0.35625499999999999</v>
      </c>
      <c r="W2669">
        <f t="shared" si="167"/>
        <v>0.28468925</v>
      </c>
    </row>
    <row r="2670" spans="1:23" x14ac:dyDescent="0.25">
      <c r="A2670" t="s">
        <v>9215</v>
      </c>
      <c r="B2670" s="1">
        <v>43144</v>
      </c>
      <c r="C2670" t="s">
        <v>9216</v>
      </c>
      <c r="D2670" t="s">
        <v>403</v>
      </c>
      <c r="E2670" t="s">
        <v>9217</v>
      </c>
      <c r="F2670" s="1">
        <v>43138</v>
      </c>
      <c r="G2670">
        <v>1</v>
      </c>
      <c r="H2670">
        <v>1396551</v>
      </c>
      <c r="I2670">
        <v>34320</v>
      </c>
      <c r="J2670">
        <v>729</v>
      </c>
      <c r="K2670">
        <v>3500</v>
      </c>
      <c r="L2670" t="b">
        <v>0</v>
      </c>
      <c r="M2670" t="b">
        <v>0</v>
      </c>
      <c r="N2670" t="b">
        <v>0</v>
      </c>
      <c r="O2670">
        <v>6</v>
      </c>
      <c r="P2670">
        <v>6</v>
      </c>
      <c r="Q2670" s="2">
        <v>0.02</v>
      </c>
      <c r="R2670" s="2">
        <v>0</v>
      </c>
      <c r="S2670" s="2">
        <v>0</v>
      </c>
      <c r="T2670">
        <f t="shared" si="164"/>
        <v>0.4</v>
      </c>
      <c r="U2670">
        <f t="shared" si="165"/>
        <v>4.8000000000000007</v>
      </c>
      <c r="V2670">
        <f t="shared" si="166"/>
        <v>0.8982755</v>
      </c>
      <c r="W2670">
        <f t="shared" si="167"/>
        <v>1.6743964250000003</v>
      </c>
    </row>
    <row r="2671" spans="1:23" x14ac:dyDescent="0.25">
      <c r="A2671" t="s">
        <v>9218</v>
      </c>
      <c r="B2671" s="1">
        <v>43160</v>
      </c>
      <c r="C2671" t="s">
        <v>9219</v>
      </c>
      <c r="D2671" t="s">
        <v>503</v>
      </c>
      <c r="E2671" t="s">
        <v>9220</v>
      </c>
      <c r="F2671" s="1">
        <v>43159</v>
      </c>
      <c r="G2671">
        <v>1</v>
      </c>
      <c r="H2671">
        <v>21107</v>
      </c>
      <c r="I2671">
        <v>861</v>
      </c>
      <c r="J2671">
        <v>30</v>
      </c>
      <c r="K2671">
        <v>130</v>
      </c>
      <c r="L2671" t="b">
        <v>0</v>
      </c>
      <c r="M2671" t="b">
        <v>0</v>
      </c>
      <c r="N2671" t="b">
        <v>0</v>
      </c>
      <c r="O2671">
        <v>1</v>
      </c>
      <c r="P2671">
        <v>1</v>
      </c>
      <c r="Q2671" s="2">
        <v>0.04</v>
      </c>
      <c r="R2671" s="2">
        <v>0</v>
      </c>
      <c r="S2671" s="2">
        <v>0.01</v>
      </c>
      <c r="T2671">
        <f t="shared" si="164"/>
        <v>0.4</v>
      </c>
      <c r="U2671">
        <f t="shared" si="165"/>
        <v>0.8</v>
      </c>
      <c r="V2671">
        <f t="shared" si="166"/>
        <v>0.66055350000000002</v>
      </c>
      <c r="W2671">
        <f t="shared" si="167"/>
        <v>0.591193725</v>
      </c>
    </row>
    <row r="2672" spans="1:23" x14ac:dyDescent="0.25">
      <c r="A2672" t="s">
        <v>9221</v>
      </c>
      <c r="B2672" s="1">
        <v>43068</v>
      </c>
      <c r="C2672" t="s">
        <v>9222</v>
      </c>
      <c r="D2672" t="s">
        <v>9223</v>
      </c>
      <c r="E2672" t="s">
        <v>9224</v>
      </c>
      <c r="F2672" s="1">
        <v>43060</v>
      </c>
      <c r="G2672">
        <v>1</v>
      </c>
      <c r="H2672">
        <v>1485868</v>
      </c>
      <c r="I2672">
        <v>64074</v>
      </c>
      <c r="J2672">
        <v>738</v>
      </c>
      <c r="K2672">
        <v>3230</v>
      </c>
      <c r="L2672" t="b">
        <v>0</v>
      </c>
      <c r="M2672" t="b">
        <v>0</v>
      </c>
      <c r="N2672" t="b">
        <v>0</v>
      </c>
      <c r="O2672">
        <v>8</v>
      </c>
      <c r="P2672">
        <v>7</v>
      </c>
      <c r="Q2672" s="2">
        <v>0.04</v>
      </c>
      <c r="R2672" s="2">
        <v>0</v>
      </c>
      <c r="S2672" s="2">
        <v>0</v>
      </c>
      <c r="T2672">
        <f t="shared" si="164"/>
        <v>0.4</v>
      </c>
      <c r="U2672">
        <f t="shared" si="165"/>
        <v>5.4</v>
      </c>
      <c r="V2672">
        <f t="shared" si="166"/>
        <v>1.1429339999999999</v>
      </c>
      <c r="W2672">
        <f t="shared" si="167"/>
        <v>1.9100269000000001</v>
      </c>
    </row>
    <row r="2673" spans="1:23" x14ac:dyDescent="0.25">
      <c r="A2673" t="s">
        <v>9225</v>
      </c>
      <c r="B2673" s="1">
        <v>43147</v>
      </c>
      <c r="C2673" t="s">
        <v>9226</v>
      </c>
      <c r="D2673" t="s">
        <v>1900</v>
      </c>
      <c r="E2673" t="s">
        <v>9227</v>
      </c>
      <c r="F2673" s="1">
        <v>43138</v>
      </c>
      <c r="G2673">
        <v>1</v>
      </c>
      <c r="H2673">
        <v>458649</v>
      </c>
      <c r="I2673">
        <v>23260</v>
      </c>
      <c r="J2673">
        <v>421</v>
      </c>
      <c r="K2673">
        <v>1459</v>
      </c>
      <c r="L2673" t="b">
        <v>0</v>
      </c>
      <c r="M2673" t="b">
        <v>0</v>
      </c>
      <c r="N2673" t="b">
        <v>0</v>
      </c>
      <c r="O2673">
        <v>9</v>
      </c>
      <c r="P2673">
        <v>9</v>
      </c>
      <c r="Q2673" s="2">
        <v>0.05</v>
      </c>
      <c r="R2673" s="2">
        <v>0</v>
      </c>
      <c r="S2673" s="2">
        <v>0</v>
      </c>
      <c r="T2673">
        <f t="shared" si="164"/>
        <v>0.4</v>
      </c>
      <c r="U2673">
        <f t="shared" si="165"/>
        <v>7.2</v>
      </c>
      <c r="V2673">
        <f t="shared" si="166"/>
        <v>0.72932450000000015</v>
      </c>
      <c r="W2673">
        <f t="shared" si="167"/>
        <v>2.2152635749999998</v>
      </c>
    </row>
    <row r="2674" spans="1:23" x14ac:dyDescent="0.25">
      <c r="A2674" t="s">
        <v>9228</v>
      </c>
      <c r="B2674" s="1">
        <v>43088</v>
      </c>
      <c r="C2674" t="s">
        <v>9229</v>
      </c>
      <c r="D2674" t="s">
        <v>6509</v>
      </c>
      <c r="E2674" t="s">
        <v>4537</v>
      </c>
      <c r="F2674" s="1">
        <v>43082</v>
      </c>
      <c r="G2674">
        <v>1</v>
      </c>
      <c r="H2674">
        <v>869519</v>
      </c>
      <c r="I2674">
        <v>46606</v>
      </c>
      <c r="J2674">
        <v>634</v>
      </c>
      <c r="K2674">
        <v>1472</v>
      </c>
      <c r="L2674" t="b">
        <v>0</v>
      </c>
      <c r="M2674" t="b">
        <v>0</v>
      </c>
      <c r="N2674" t="b">
        <v>0</v>
      </c>
      <c r="O2674">
        <v>6</v>
      </c>
      <c r="P2674">
        <v>6</v>
      </c>
      <c r="Q2674" s="2">
        <v>0.05</v>
      </c>
      <c r="R2674" s="2">
        <v>0</v>
      </c>
      <c r="S2674" s="2">
        <v>0</v>
      </c>
      <c r="T2674">
        <f t="shared" si="164"/>
        <v>0.4</v>
      </c>
      <c r="U2674">
        <f t="shared" si="165"/>
        <v>4.8000000000000007</v>
      </c>
      <c r="V2674">
        <f t="shared" si="166"/>
        <v>0.93475950000000008</v>
      </c>
      <c r="W2674">
        <f t="shared" si="167"/>
        <v>1.6871658250000003</v>
      </c>
    </row>
    <row r="2675" spans="1:23" x14ac:dyDescent="0.25">
      <c r="A2675" t="s">
        <v>9230</v>
      </c>
      <c r="B2675" s="1">
        <v>43197</v>
      </c>
      <c r="C2675" t="s">
        <v>9231</v>
      </c>
      <c r="D2675" t="s">
        <v>621</v>
      </c>
      <c r="E2675" t="s">
        <v>9232</v>
      </c>
      <c r="F2675" s="1">
        <v>43193</v>
      </c>
      <c r="G2675">
        <v>1</v>
      </c>
      <c r="H2675">
        <v>580591</v>
      </c>
      <c r="I2675">
        <v>11578</v>
      </c>
      <c r="J2675">
        <v>581</v>
      </c>
      <c r="K2675">
        <v>2174</v>
      </c>
      <c r="L2675" t="b">
        <v>0</v>
      </c>
      <c r="M2675" t="b">
        <v>0</v>
      </c>
      <c r="N2675" t="b">
        <v>0</v>
      </c>
      <c r="O2675">
        <v>4</v>
      </c>
      <c r="P2675">
        <v>3</v>
      </c>
      <c r="Q2675" s="2">
        <v>0.02</v>
      </c>
      <c r="R2675" s="2">
        <v>0</v>
      </c>
      <c r="S2675" s="2">
        <v>0</v>
      </c>
      <c r="T2675">
        <f t="shared" si="164"/>
        <v>0.4</v>
      </c>
      <c r="U2675">
        <f t="shared" si="165"/>
        <v>2.2000000000000002</v>
      </c>
      <c r="V2675">
        <f t="shared" si="166"/>
        <v>0.4902955</v>
      </c>
      <c r="W2675">
        <f t="shared" si="167"/>
        <v>0.881603425</v>
      </c>
    </row>
    <row r="2676" spans="1:23" x14ac:dyDescent="0.25">
      <c r="A2676" t="s">
        <v>9233</v>
      </c>
      <c r="B2676" s="1">
        <v>43163</v>
      </c>
      <c r="C2676" t="s">
        <v>9234</v>
      </c>
      <c r="D2676" t="s">
        <v>693</v>
      </c>
      <c r="E2676" t="s">
        <v>9235</v>
      </c>
      <c r="F2676" s="1">
        <v>43152</v>
      </c>
      <c r="G2676">
        <v>1</v>
      </c>
      <c r="H2676">
        <v>258850</v>
      </c>
      <c r="I2676">
        <v>9189</v>
      </c>
      <c r="J2676">
        <v>99</v>
      </c>
      <c r="K2676">
        <v>478</v>
      </c>
      <c r="L2676" t="b">
        <v>0</v>
      </c>
      <c r="M2676" t="b">
        <v>0</v>
      </c>
      <c r="N2676" t="b">
        <v>0</v>
      </c>
      <c r="O2676">
        <v>11</v>
      </c>
      <c r="P2676">
        <v>10</v>
      </c>
      <c r="Q2676" s="2">
        <v>0.04</v>
      </c>
      <c r="R2676" s="2">
        <v>0</v>
      </c>
      <c r="S2676" s="2">
        <v>0</v>
      </c>
      <c r="T2676">
        <f t="shared" si="164"/>
        <v>0.4</v>
      </c>
      <c r="U2676">
        <f t="shared" si="165"/>
        <v>7.8</v>
      </c>
      <c r="V2676">
        <f t="shared" si="166"/>
        <v>0.52942500000000003</v>
      </c>
      <c r="W2676">
        <f t="shared" si="167"/>
        <v>2.2952987499999997</v>
      </c>
    </row>
    <row r="2677" spans="1:23" x14ac:dyDescent="0.25">
      <c r="A2677" t="s">
        <v>9236</v>
      </c>
      <c r="B2677" s="1">
        <v>43238</v>
      </c>
      <c r="C2677" t="s">
        <v>9237</v>
      </c>
      <c r="D2677" t="s">
        <v>2408</v>
      </c>
      <c r="E2677" t="s">
        <v>8774</v>
      </c>
      <c r="F2677" s="1">
        <v>43236</v>
      </c>
      <c r="G2677">
        <v>1</v>
      </c>
      <c r="H2677">
        <v>2405120</v>
      </c>
      <c r="I2677">
        <v>62240</v>
      </c>
      <c r="J2677">
        <v>1812</v>
      </c>
      <c r="K2677">
        <v>29313</v>
      </c>
      <c r="L2677" t="b">
        <v>0</v>
      </c>
      <c r="M2677" t="b">
        <v>0</v>
      </c>
      <c r="N2677" t="b">
        <v>0</v>
      </c>
      <c r="O2677">
        <v>2</v>
      </c>
      <c r="P2677">
        <v>1</v>
      </c>
      <c r="Q2677" s="2">
        <v>0.03</v>
      </c>
      <c r="R2677" s="2">
        <v>0</v>
      </c>
      <c r="S2677" s="2">
        <v>0.01</v>
      </c>
      <c r="T2677">
        <f t="shared" si="164"/>
        <v>0.4</v>
      </c>
      <c r="U2677">
        <f t="shared" si="165"/>
        <v>0.60000000000000009</v>
      </c>
      <c r="V2677">
        <f t="shared" si="166"/>
        <v>1.7525599999999999</v>
      </c>
      <c r="W2677">
        <f t="shared" si="167"/>
        <v>0.92339599999999999</v>
      </c>
    </row>
    <row r="2678" spans="1:23" x14ac:dyDescent="0.25">
      <c r="A2678" t="s">
        <v>9238</v>
      </c>
      <c r="B2678" s="1">
        <v>43118</v>
      </c>
      <c r="C2678" t="s">
        <v>9239</v>
      </c>
      <c r="D2678" t="s">
        <v>8930</v>
      </c>
      <c r="E2678" t="s">
        <v>9240</v>
      </c>
      <c r="F2678" s="1">
        <v>43112</v>
      </c>
      <c r="G2678">
        <v>1</v>
      </c>
      <c r="H2678">
        <v>1632855</v>
      </c>
      <c r="I2678">
        <v>28427</v>
      </c>
      <c r="J2678">
        <v>1702</v>
      </c>
      <c r="K2678">
        <v>2002</v>
      </c>
      <c r="L2678" t="b">
        <v>0</v>
      </c>
      <c r="M2678" t="b">
        <v>0</v>
      </c>
      <c r="N2678" t="b">
        <v>0</v>
      </c>
      <c r="O2678">
        <v>6</v>
      </c>
      <c r="P2678">
        <v>6</v>
      </c>
      <c r="Q2678" s="2">
        <v>0.02</v>
      </c>
      <c r="R2678" s="2">
        <v>0</v>
      </c>
      <c r="S2678" s="2">
        <v>0</v>
      </c>
      <c r="T2678">
        <f t="shared" si="164"/>
        <v>0.4</v>
      </c>
      <c r="U2678">
        <f t="shared" si="165"/>
        <v>4.8000000000000007</v>
      </c>
      <c r="V2678">
        <f t="shared" si="166"/>
        <v>1.0164275</v>
      </c>
      <c r="W2678">
        <f t="shared" si="167"/>
        <v>1.7157496250000004</v>
      </c>
    </row>
    <row r="2679" spans="1:23" x14ac:dyDescent="0.25">
      <c r="A2679" t="s">
        <v>9241</v>
      </c>
      <c r="B2679" s="1">
        <v>43053</v>
      </c>
      <c r="C2679" t="s">
        <v>9242</v>
      </c>
      <c r="D2679" t="s">
        <v>9243</v>
      </c>
      <c r="E2679" t="s">
        <v>9244</v>
      </c>
      <c r="F2679" s="1">
        <v>43049</v>
      </c>
      <c r="G2679">
        <v>1</v>
      </c>
      <c r="H2679">
        <v>98422</v>
      </c>
      <c r="I2679">
        <v>2926</v>
      </c>
      <c r="J2679">
        <v>106</v>
      </c>
      <c r="K2679">
        <v>798</v>
      </c>
      <c r="L2679" t="b">
        <v>0</v>
      </c>
      <c r="M2679" t="b">
        <v>0</v>
      </c>
      <c r="N2679" t="b">
        <v>0</v>
      </c>
      <c r="O2679">
        <v>4</v>
      </c>
      <c r="P2679">
        <v>1</v>
      </c>
      <c r="Q2679" s="2">
        <v>0.03</v>
      </c>
      <c r="R2679" s="2">
        <v>0</v>
      </c>
      <c r="S2679" s="2">
        <v>0.01</v>
      </c>
      <c r="T2679">
        <f t="shared" si="164"/>
        <v>0.4</v>
      </c>
      <c r="U2679">
        <f t="shared" si="165"/>
        <v>0.19999999999999996</v>
      </c>
      <c r="V2679">
        <f t="shared" si="166"/>
        <v>0.59921099999999994</v>
      </c>
      <c r="W2679">
        <f t="shared" si="167"/>
        <v>0.41972385000000001</v>
      </c>
    </row>
    <row r="2680" spans="1:23" x14ac:dyDescent="0.25">
      <c r="A2680" t="s">
        <v>9245</v>
      </c>
      <c r="B2680" s="1">
        <v>43156</v>
      </c>
      <c r="C2680" t="s">
        <v>9246</v>
      </c>
      <c r="D2680" t="s">
        <v>2389</v>
      </c>
      <c r="E2680" t="s">
        <v>9247</v>
      </c>
      <c r="F2680" s="1">
        <v>43149</v>
      </c>
      <c r="G2680">
        <v>1</v>
      </c>
      <c r="H2680">
        <v>2300863</v>
      </c>
      <c r="I2680">
        <v>21014</v>
      </c>
      <c r="J2680">
        <v>7880</v>
      </c>
      <c r="K2680">
        <v>4213</v>
      </c>
      <c r="L2680" t="b">
        <v>0</v>
      </c>
      <c r="M2680" t="b">
        <v>0</v>
      </c>
      <c r="N2680" t="b">
        <v>0</v>
      </c>
      <c r="O2680">
        <v>7</v>
      </c>
      <c r="P2680">
        <v>7</v>
      </c>
      <c r="Q2680" s="2">
        <v>0.01</v>
      </c>
      <c r="R2680" s="2">
        <v>0</v>
      </c>
      <c r="S2680" s="2">
        <v>0</v>
      </c>
      <c r="T2680">
        <f t="shared" si="164"/>
        <v>0.4</v>
      </c>
      <c r="U2680">
        <f t="shared" si="165"/>
        <v>5.6000000000000005</v>
      </c>
      <c r="V2680">
        <f t="shared" si="166"/>
        <v>1.2504315000000001</v>
      </c>
      <c r="W2680">
        <f t="shared" si="167"/>
        <v>1.9976510250000001</v>
      </c>
    </row>
    <row r="2681" spans="1:23" x14ac:dyDescent="0.25">
      <c r="A2681" t="s">
        <v>9248</v>
      </c>
      <c r="B2681" s="1">
        <v>43090</v>
      </c>
      <c r="C2681" t="s">
        <v>9249</v>
      </c>
      <c r="D2681" t="s">
        <v>57</v>
      </c>
      <c r="E2681" t="s">
        <v>9250</v>
      </c>
      <c r="F2681" s="1">
        <v>43083</v>
      </c>
      <c r="G2681">
        <v>1</v>
      </c>
      <c r="H2681">
        <v>2028315</v>
      </c>
      <c r="I2681">
        <v>28627</v>
      </c>
      <c r="J2681">
        <v>3519</v>
      </c>
      <c r="K2681">
        <v>10886</v>
      </c>
      <c r="L2681" t="b">
        <v>0</v>
      </c>
      <c r="M2681" t="b">
        <v>0</v>
      </c>
      <c r="N2681" t="b">
        <v>0</v>
      </c>
      <c r="O2681">
        <v>7</v>
      </c>
      <c r="P2681">
        <v>7</v>
      </c>
      <c r="Q2681" s="2">
        <v>0.01</v>
      </c>
      <c r="R2681" s="2">
        <v>0</v>
      </c>
      <c r="S2681" s="2">
        <v>0.01</v>
      </c>
      <c r="T2681">
        <f t="shared" si="164"/>
        <v>0.4</v>
      </c>
      <c r="U2681">
        <f t="shared" si="165"/>
        <v>5.6000000000000005</v>
      </c>
      <c r="V2681">
        <f t="shared" si="166"/>
        <v>1.3641575000000001</v>
      </c>
      <c r="W2681">
        <f t="shared" si="167"/>
        <v>2.0374551250000001</v>
      </c>
    </row>
    <row r="2682" spans="1:23" x14ac:dyDescent="0.25">
      <c r="A2682" t="s">
        <v>9251</v>
      </c>
      <c r="B2682" s="1">
        <v>43195</v>
      </c>
      <c r="C2682" t="s">
        <v>9252</v>
      </c>
      <c r="D2682" t="s">
        <v>500</v>
      </c>
      <c r="E2682" t="s">
        <v>9253</v>
      </c>
      <c r="F2682" s="1">
        <v>43180</v>
      </c>
      <c r="G2682">
        <v>1</v>
      </c>
      <c r="H2682">
        <v>402706</v>
      </c>
      <c r="I2682">
        <v>20089</v>
      </c>
      <c r="J2682">
        <v>637</v>
      </c>
      <c r="K2682">
        <v>830</v>
      </c>
      <c r="L2682" t="b">
        <v>0</v>
      </c>
      <c r="M2682" t="b">
        <v>0</v>
      </c>
      <c r="N2682" t="b">
        <v>0</v>
      </c>
      <c r="O2682">
        <v>15</v>
      </c>
      <c r="P2682">
        <v>14</v>
      </c>
      <c r="Q2682" s="2">
        <v>0.05</v>
      </c>
      <c r="R2682" s="2">
        <v>0</v>
      </c>
      <c r="S2682" s="2">
        <v>0</v>
      </c>
      <c r="T2682">
        <f t="shared" si="164"/>
        <v>0.4</v>
      </c>
      <c r="U2682">
        <f t="shared" si="165"/>
        <v>11.000000000000002</v>
      </c>
      <c r="V2682">
        <f t="shared" si="166"/>
        <v>0.70135300000000012</v>
      </c>
      <c r="W2682">
        <f t="shared" si="167"/>
        <v>3.1554735500000004</v>
      </c>
    </row>
    <row r="2683" spans="1:23" x14ac:dyDescent="0.25">
      <c r="A2683" t="s">
        <v>9254</v>
      </c>
      <c r="B2683" s="1">
        <v>43140</v>
      </c>
      <c r="C2683" t="s">
        <v>9255</v>
      </c>
      <c r="D2683" t="s">
        <v>605</v>
      </c>
      <c r="E2683" t="s">
        <v>9256</v>
      </c>
      <c r="F2683" s="1">
        <v>43139</v>
      </c>
      <c r="G2683">
        <v>1</v>
      </c>
      <c r="H2683">
        <v>1781966</v>
      </c>
      <c r="I2683">
        <v>24138</v>
      </c>
      <c r="J2683">
        <v>1083</v>
      </c>
      <c r="K2683">
        <v>1683</v>
      </c>
      <c r="L2683" t="b">
        <v>0</v>
      </c>
      <c r="M2683" t="b">
        <v>0</v>
      </c>
      <c r="N2683" t="b">
        <v>0</v>
      </c>
      <c r="O2683">
        <v>1</v>
      </c>
      <c r="P2683">
        <v>1</v>
      </c>
      <c r="Q2683" s="2">
        <v>0.01</v>
      </c>
      <c r="R2683" s="2">
        <v>0</v>
      </c>
      <c r="S2683" s="2">
        <v>0</v>
      </c>
      <c r="T2683">
        <f t="shared" si="164"/>
        <v>0.4</v>
      </c>
      <c r="U2683">
        <f t="shared" si="165"/>
        <v>0.8</v>
      </c>
      <c r="V2683">
        <f t="shared" si="166"/>
        <v>0.99098299999999995</v>
      </c>
      <c r="W2683">
        <f t="shared" si="167"/>
        <v>0.70684404999999995</v>
      </c>
    </row>
    <row r="2684" spans="1:23" x14ac:dyDescent="0.25">
      <c r="A2684" t="s">
        <v>9257</v>
      </c>
      <c r="B2684" s="1">
        <v>43117</v>
      </c>
      <c r="C2684" t="s">
        <v>9258</v>
      </c>
      <c r="D2684" t="s">
        <v>403</v>
      </c>
      <c r="E2684" t="s">
        <v>9259</v>
      </c>
      <c r="F2684" s="1">
        <v>43116</v>
      </c>
      <c r="G2684">
        <v>1</v>
      </c>
      <c r="H2684">
        <v>165494</v>
      </c>
      <c r="I2684">
        <v>3487</v>
      </c>
      <c r="J2684">
        <v>238</v>
      </c>
      <c r="K2684">
        <v>512</v>
      </c>
      <c r="L2684" t="b">
        <v>0</v>
      </c>
      <c r="M2684" t="b">
        <v>0</v>
      </c>
      <c r="N2684" t="b">
        <v>0</v>
      </c>
      <c r="O2684">
        <v>1</v>
      </c>
      <c r="P2684">
        <v>1</v>
      </c>
      <c r="Q2684" s="2">
        <v>0.02</v>
      </c>
      <c r="R2684" s="2">
        <v>0</v>
      </c>
      <c r="S2684" s="2">
        <v>0</v>
      </c>
      <c r="T2684">
        <f t="shared" si="164"/>
        <v>0.4</v>
      </c>
      <c r="U2684">
        <f t="shared" si="165"/>
        <v>0.8</v>
      </c>
      <c r="V2684">
        <f t="shared" si="166"/>
        <v>0.28274700000000003</v>
      </c>
      <c r="W2684">
        <f t="shared" si="167"/>
        <v>0.45896145000000005</v>
      </c>
    </row>
    <row r="2685" spans="1:23" x14ac:dyDescent="0.25">
      <c r="A2685" t="s">
        <v>9260</v>
      </c>
      <c r="B2685" s="1">
        <v>43152</v>
      </c>
      <c r="C2685" t="s">
        <v>9261</v>
      </c>
      <c r="D2685" t="s">
        <v>546</v>
      </c>
      <c r="E2685" t="s">
        <v>9262</v>
      </c>
      <c r="F2685" s="1">
        <v>43150</v>
      </c>
      <c r="G2685">
        <v>1</v>
      </c>
      <c r="H2685">
        <v>114424</v>
      </c>
      <c r="I2685">
        <v>618</v>
      </c>
      <c r="J2685">
        <v>288</v>
      </c>
      <c r="K2685">
        <v>977</v>
      </c>
      <c r="L2685" t="b">
        <v>0</v>
      </c>
      <c r="M2685" t="b">
        <v>0</v>
      </c>
      <c r="N2685" t="b">
        <v>0</v>
      </c>
      <c r="O2685">
        <v>2</v>
      </c>
      <c r="P2685">
        <v>2</v>
      </c>
      <c r="Q2685" s="2">
        <v>0.01</v>
      </c>
      <c r="R2685" s="2">
        <v>0</v>
      </c>
      <c r="S2685" s="2">
        <v>0.01</v>
      </c>
      <c r="T2685">
        <f t="shared" si="164"/>
        <v>0.4</v>
      </c>
      <c r="U2685">
        <f t="shared" si="165"/>
        <v>1.6</v>
      </c>
      <c r="V2685">
        <f t="shared" si="166"/>
        <v>0.40721200000000002</v>
      </c>
      <c r="W2685">
        <f t="shared" si="167"/>
        <v>0.70252420000000004</v>
      </c>
    </row>
    <row r="2686" spans="1:23" x14ac:dyDescent="0.25">
      <c r="A2686" t="s">
        <v>9263</v>
      </c>
      <c r="B2686" s="1">
        <v>43219</v>
      </c>
      <c r="C2686" t="s">
        <v>9264</v>
      </c>
      <c r="D2686" t="s">
        <v>4676</v>
      </c>
      <c r="E2686" t="s">
        <v>9265</v>
      </c>
      <c r="F2686" s="1">
        <v>43201</v>
      </c>
      <c r="G2686">
        <v>1</v>
      </c>
      <c r="H2686">
        <v>1246192</v>
      </c>
      <c r="I2686">
        <v>51086</v>
      </c>
      <c r="J2686">
        <v>2130</v>
      </c>
      <c r="K2686">
        <v>5615</v>
      </c>
      <c r="L2686" t="b">
        <v>0</v>
      </c>
      <c r="M2686" t="b">
        <v>0</v>
      </c>
      <c r="N2686" t="b">
        <v>0</v>
      </c>
      <c r="O2686">
        <v>18</v>
      </c>
      <c r="P2686">
        <v>16</v>
      </c>
      <c r="Q2686" s="2">
        <v>0.04</v>
      </c>
      <c r="R2686" s="2">
        <v>0</v>
      </c>
      <c r="S2686" s="2">
        <v>0</v>
      </c>
      <c r="T2686">
        <f t="shared" si="164"/>
        <v>0.4</v>
      </c>
      <c r="U2686">
        <f t="shared" si="165"/>
        <v>12.4</v>
      </c>
      <c r="V2686">
        <f t="shared" si="166"/>
        <v>1.023096</v>
      </c>
      <c r="W2686">
        <f t="shared" si="167"/>
        <v>3.6180836000000003</v>
      </c>
    </row>
    <row r="2687" spans="1:23" x14ac:dyDescent="0.25">
      <c r="A2687" t="s">
        <v>9266</v>
      </c>
      <c r="B2687" s="1">
        <v>43189</v>
      </c>
      <c r="C2687" t="s">
        <v>9267</v>
      </c>
      <c r="D2687" t="s">
        <v>2074</v>
      </c>
      <c r="E2687" t="s">
        <v>9268</v>
      </c>
      <c r="F2687" s="1">
        <v>43174</v>
      </c>
      <c r="G2687">
        <v>1</v>
      </c>
      <c r="H2687">
        <v>955486</v>
      </c>
      <c r="I2687">
        <v>18166</v>
      </c>
      <c r="J2687">
        <v>544</v>
      </c>
      <c r="K2687">
        <v>1351</v>
      </c>
      <c r="L2687" t="b">
        <v>0</v>
      </c>
      <c r="M2687" t="b">
        <v>0</v>
      </c>
      <c r="N2687" t="b">
        <v>0</v>
      </c>
      <c r="O2687">
        <v>15</v>
      </c>
      <c r="P2687">
        <v>15</v>
      </c>
      <c r="Q2687" s="2">
        <v>0.02</v>
      </c>
      <c r="R2687" s="2">
        <v>0</v>
      </c>
      <c r="S2687" s="2">
        <v>0</v>
      </c>
      <c r="T2687">
        <f t="shared" si="164"/>
        <v>0.4</v>
      </c>
      <c r="U2687">
        <f t="shared" si="165"/>
        <v>12</v>
      </c>
      <c r="V2687">
        <f t="shared" si="166"/>
        <v>0.67774299999999998</v>
      </c>
      <c r="W2687">
        <f t="shared" si="167"/>
        <v>3.39721005</v>
      </c>
    </row>
    <row r="2688" spans="1:23" x14ac:dyDescent="0.25">
      <c r="A2688" t="s">
        <v>9269</v>
      </c>
      <c r="B2688" s="1">
        <v>43133</v>
      </c>
      <c r="C2688" t="s">
        <v>9270</v>
      </c>
      <c r="D2688" t="s">
        <v>2618</v>
      </c>
      <c r="E2688" t="s">
        <v>9271</v>
      </c>
      <c r="F2688" s="1">
        <v>43131</v>
      </c>
      <c r="G2688">
        <v>1</v>
      </c>
      <c r="H2688">
        <v>223959</v>
      </c>
      <c r="I2688">
        <v>2702</v>
      </c>
      <c r="J2688">
        <v>1695</v>
      </c>
      <c r="K2688">
        <v>1202</v>
      </c>
      <c r="L2688" t="b">
        <v>0</v>
      </c>
      <c r="M2688" t="b">
        <v>0</v>
      </c>
      <c r="N2688" t="b">
        <v>0</v>
      </c>
      <c r="O2688">
        <v>2</v>
      </c>
      <c r="P2688">
        <v>2</v>
      </c>
      <c r="Q2688" s="2">
        <v>0.01</v>
      </c>
      <c r="R2688" s="2">
        <v>-0.01</v>
      </c>
      <c r="S2688" s="2">
        <v>0.01</v>
      </c>
      <c r="T2688">
        <f t="shared" si="164"/>
        <v>0.4</v>
      </c>
      <c r="U2688">
        <f t="shared" si="165"/>
        <v>1.6</v>
      </c>
      <c r="V2688">
        <f t="shared" si="166"/>
        <v>0.31197949999999997</v>
      </c>
      <c r="W2688">
        <f t="shared" si="167"/>
        <v>0.66919282499999999</v>
      </c>
    </row>
    <row r="2689" spans="1:23" x14ac:dyDescent="0.25">
      <c r="A2689" t="s">
        <v>9272</v>
      </c>
      <c r="B2689" s="1">
        <v>43215</v>
      </c>
      <c r="C2689" t="s">
        <v>9273</v>
      </c>
      <c r="D2689" t="s">
        <v>1173</v>
      </c>
      <c r="E2689" t="s">
        <v>9274</v>
      </c>
      <c r="F2689" s="1">
        <v>43197</v>
      </c>
      <c r="G2689">
        <v>1</v>
      </c>
      <c r="H2689">
        <v>1722483</v>
      </c>
      <c r="I2689">
        <v>21135</v>
      </c>
      <c r="J2689">
        <v>879</v>
      </c>
      <c r="K2689">
        <v>2418</v>
      </c>
      <c r="L2689" t="b">
        <v>0</v>
      </c>
      <c r="M2689" t="b">
        <v>0</v>
      </c>
      <c r="N2689" t="b">
        <v>0</v>
      </c>
      <c r="O2689">
        <v>18</v>
      </c>
      <c r="P2689">
        <v>12</v>
      </c>
      <c r="Q2689" s="2">
        <v>0.01</v>
      </c>
      <c r="R2689" s="2">
        <v>0</v>
      </c>
      <c r="S2689" s="2">
        <v>0</v>
      </c>
      <c r="T2689">
        <f t="shared" si="164"/>
        <v>0.4</v>
      </c>
      <c r="U2689">
        <f t="shared" si="165"/>
        <v>8.4000000000000021</v>
      </c>
      <c r="V2689">
        <f t="shared" si="166"/>
        <v>0.96124149999999997</v>
      </c>
      <c r="W2689">
        <f t="shared" si="167"/>
        <v>2.5964345250000007</v>
      </c>
    </row>
    <row r="2690" spans="1:23" x14ac:dyDescent="0.25">
      <c r="A2690" t="s">
        <v>9275</v>
      </c>
      <c r="B2690" s="1">
        <v>43075</v>
      </c>
      <c r="C2690" t="s">
        <v>9276</v>
      </c>
      <c r="D2690" t="s">
        <v>9277</v>
      </c>
      <c r="E2690" t="s">
        <v>9278</v>
      </c>
      <c r="F2690" s="1">
        <v>43068</v>
      </c>
      <c r="G2690">
        <v>1</v>
      </c>
      <c r="H2690">
        <v>778338</v>
      </c>
      <c r="I2690">
        <v>18343</v>
      </c>
      <c r="J2690">
        <v>22369</v>
      </c>
      <c r="K2690">
        <v>4488</v>
      </c>
      <c r="L2690" t="b">
        <v>0</v>
      </c>
      <c r="M2690" t="b">
        <v>0</v>
      </c>
      <c r="N2690" t="b">
        <v>0</v>
      </c>
      <c r="O2690">
        <v>7</v>
      </c>
      <c r="P2690">
        <v>2</v>
      </c>
      <c r="Q2690" s="2">
        <v>0.02</v>
      </c>
      <c r="R2690" s="2">
        <v>-0.03</v>
      </c>
      <c r="S2690" s="2">
        <v>0.01</v>
      </c>
      <c r="T2690">
        <f t="shared" ref="T2690:T2753" si="168">G2690*0.4</f>
        <v>0.4</v>
      </c>
      <c r="U2690">
        <f t="shared" ref="U2690:U2753" si="169">-0.2*(O2690-P2690)+0.8*P2690</f>
        <v>0.60000000000000009</v>
      </c>
      <c r="V2690">
        <f t="shared" ref="V2690:V2753" si="170">0.5*H2690*0.000001+0.1*Q2690*100+100*0.15*R2690+100*0.25*S2690</f>
        <v>0.3891690000000001</v>
      </c>
      <c r="W2690">
        <f t="shared" ref="W2690:W2753" si="171">0.4*T2690+0.25*U2690+0.35*V2690</f>
        <v>0.44620915000000005</v>
      </c>
    </row>
    <row r="2691" spans="1:23" x14ac:dyDescent="0.25">
      <c r="A2691" t="s">
        <v>9279</v>
      </c>
      <c r="B2691" s="1">
        <v>43121</v>
      </c>
      <c r="C2691" t="s">
        <v>9280</v>
      </c>
      <c r="D2691" t="s">
        <v>9281</v>
      </c>
      <c r="E2691" t="s">
        <v>9282</v>
      </c>
      <c r="F2691" s="1">
        <v>43115</v>
      </c>
      <c r="G2691">
        <v>1</v>
      </c>
      <c r="H2691">
        <v>234583</v>
      </c>
      <c r="I2691">
        <v>6129</v>
      </c>
      <c r="J2691">
        <v>113</v>
      </c>
      <c r="K2691">
        <v>402</v>
      </c>
      <c r="L2691" t="b">
        <v>0</v>
      </c>
      <c r="M2691" t="b">
        <v>0</v>
      </c>
      <c r="N2691" t="b">
        <v>0</v>
      </c>
      <c r="O2691">
        <v>6</v>
      </c>
      <c r="P2691">
        <v>5</v>
      </c>
      <c r="Q2691" s="2">
        <v>0.03</v>
      </c>
      <c r="R2691" s="2">
        <v>0</v>
      </c>
      <c r="S2691" s="2">
        <v>0</v>
      </c>
      <c r="T2691">
        <f t="shared" si="168"/>
        <v>0.4</v>
      </c>
      <c r="U2691">
        <f t="shared" si="169"/>
        <v>3.8</v>
      </c>
      <c r="V2691">
        <f t="shared" si="170"/>
        <v>0.41729149999999998</v>
      </c>
      <c r="W2691">
        <f t="shared" si="171"/>
        <v>1.2560520249999998</v>
      </c>
    </row>
    <row r="2692" spans="1:23" x14ac:dyDescent="0.25">
      <c r="A2692" t="s">
        <v>9283</v>
      </c>
      <c r="B2692" s="1">
        <v>43112</v>
      </c>
      <c r="C2692" t="s">
        <v>9284</v>
      </c>
      <c r="D2692" t="s">
        <v>359</v>
      </c>
      <c r="E2692" t="s">
        <v>9285</v>
      </c>
      <c r="F2692" s="1">
        <v>43106</v>
      </c>
      <c r="G2692">
        <v>1</v>
      </c>
      <c r="H2692">
        <v>481550</v>
      </c>
      <c r="I2692">
        <v>19876</v>
      </c>
      <c r="J2692">
        <v>294</v>
      </c>
      <c r="K2692">
        <v>2889</v>
      </c>
      <c r="L2692" t="b">
        <v>0</v>
      </c>
      <c r="M2692" t="b">
        <v>0</v>
      </c>
      <c r="N2692" t="b">
        <v>0</v>
      </c>
      <c r="O2692">
        <v>6</v>
      </c>
      <c r="P2692">
        <v>4</v>
      </c>
      <c r="Q2692" s="2">
        <v>0.04</v>
      </c>
      <c r="R2692" s="2">
        <v>0</v>
      </c>
      <c r="S2692" s="2">
        <v>0.01</v>
      </c>
      <c r="T2692">
        <f t="shared" si="168"/>
        <v>0.4</v>
      </c>
      <c r="U2692">
        <f t="shared" si="169"/>
        <v>2.8000000000000003</v>
      </c>
      <c r="V2692">
        <f t="shared" si="170"/>
        <v>0.89077499999999998</v>
      </c>
      <c r="W2692">
        <f t="shared" si="171"/>
        <v>1.1717712500000002</v>
      </c>
    </row>
    <row r="2693" spans="1:23" x14ac:dyDescent="0.25">
      <c r="A2693" t="s">
        <v>9286</v>
      </c>
      <c r="B2693" s="1">
        <v>43131</v>
      </c>
      <c r="C2693" t="s">
        <v>9287</v>
      </c>
      <c r="D2693" t="s">
        <v>385</v>
      </c>
      <c r="E2693" t="s">
        <v>9288</v>
      </c>
      <c r="F2693" s="1">
        <v>43125</v>
      </c>
      <c r="G2693">
        <v>1</v>
      </c>
      <c r="H2693">
        <v>1319753</v>
      </c>
      <c r="I2693">
        <v>223647</v>
      </c>
      <c r="J2693">
        <v>850</v>
      </c>
      <c r="K2693">
        <v>11860</v>
      </c>
      <c r="L2693" t="b">
        <v>0</v>
      </c>
      <c r="M2693" t="b">
        <v>0</v>
      </c>
      <c r="N2693" t="b">
        <v>0</v>
      </c>
      <c r="O2693">
        <v>6</v>
      </c>
      <c r="P2693">
        <v>6</v>
      </c>
      <c r="Q2693" s="2">
        <v>0.17</v>
      </c>
      <c r="R2693" s="2">
        <v>0</v>
      </c>
      <c r="S2693" s="2">
        <v>0.01</v>
      </c>
      <c r="T2693">
        <f t="shared" si="168"/>
        <v>0.4</v>
      </c>
      <c r="U2693">
        <f t="shared" si="169"/>
        <v>4.8000000000000007</v>
      </c>
      <c r="V2693">
        <f t="shared" si="170"/>
        <v>2.6098765000000004</v>
      </c>
      <c r="W2693">
        <f t="shared" si="171"/>
        <v>2.2734567750000005</v>
      </c>
    </row>
    <row r="2694" spans="1:23" x14ac:dyDescent="0.25">
      <c r="A2694" t="s">
        <v>9289</v>
      </c>
      <c r="B2694" s="1">
        <v>43171</v>
      </c>
      <c r="C2694" t="s">
        <v>9290</v>
      </c>
      <c r="D2694" t="s">
        <v>9291</v>
      </c>
      <c r="E2694" t="s">
        <v>9292</v>
      </c>
      <c r="F2694" s="1">
        <v>43157</v>
      </c>
      <c r="G2694">
        <v>1</v>
      </c>
      <c r="H2694">
        <v>519220</v>
      </c>
      <c r="I2694">
        <v>13600</v>
      </c>
      <c r="J2694">
        <v>329</v>
      </c>
      <c r="K2694">
        <v>1350</v>
      </c>
      <c r="L2694" t="b">
        <v>0</v>
      </c>
      <c r="M2694" t="b">
        <v>0</v>
      </c>
      <c r="N2694" t="b">
        <v>0</v>
      </c>
      <c r="O2694">
        <v>14</v>
      </c>
      <c r="P2694">
        <v>14</v>
      </c>
      <c r="Q2694" s="2">
        <v>0.03</v>
      </c>
      <c r="R2694" s="2">
        <v>0</v>
      </c>
      <c r="S2694" s="2">
        <v>0</v>
      </c>
      <c r="T2694">
        <f t="shared" si="168"/>
        <v>0.4</v>
      </c>
      <c r="U2694">
        <f t="shared" si="169"/>
        <v>11.200000000000001</v>
      </c>
      <c r="V2694">
        <f t="shared" si="170"/>
        <v>0.55960999999999994</v>
      </c>
      <c r="W2694">
        <f t="shared" si="171"/>
        <v>3.1558635000000006</v>
      </c>
    </row>
    <row r="2695" spans="1:23" x14ac:dyDescent="0.25">
      <c r="A2695" t="s">
        <v>9293</v>
      </c>
      <c r="B2695" s="1">
        <v>43137</v>
      </c>
      <c r="C2695" t="s">
        <v>9294</v>
      </c>
      <c r="D2695" t="s">
        <v>814</v>
      </c>
      <c r="E2695" t="s">
        <v>9295</v>
      </c>
      <c r="F2695" s="1">
        <v>43130</v>
      </c>
      <c r="G2695">
        <v>1</v>
      </c>
      <c r="H2695">
        <v>752354</v>
      </c>
      <c r="I2695">
        <v>29849</v>
      </c>
      <c r="J2695">
        <v>925</v>
      </c>
      <c r="K2695">
        <v>1222</v>
      </c>
      <c r="L2695" t="b">
        <v>0</v>
      </c>
      <c r="M2695" t="b">
        <v>0</v>
      </c>
      <c r="N2695" t="b">
        <v>0</v>
      </c>
      <c r="O2695">
        <v>7</v>
      </c>
      <c r="P2695">
        <v>6</v>
      </c>
      <c r="Q2695" s="2">
        <v>0.04</v>
      </c>
      <c r="R2695" s="2">
        <v>0</v>
      </c>
      <c r="S2695" s="2">
        <v>0</v>
      </c>
      <c r="T2695">
        <f t="shared" si="168"/>
        <v>0.4</v>
      </c>
      <c r="U2695">
        <f t="shared" si="169"/>
        <v>4.6000000000000005</v>
      </c>
      <c r="V2695">
        <f t="shared" si="170"/>
        <v>0.77617700000000001</v>
      </c>
      <c r="W2695">
        <f t="shared" si="171"/>
        <v>1.58166195</v>
      </c>
    </row>
    <row r="2696" spans="1:23" x14ac:dyDescent="0.25">
      <c r="A2696" t="s">
        <v>9296</v>
      </c>
      <c r="B2696" s="1">
        <v>43234</v>
      </c>
      <c r="C2696" t="s">
        <v>9297</v>
      </c>
      <c r="D2696" t="s">
        <v>2564</v>
      </c>
      <c r="E2696" t="s">
        <v>9298</v>
      </c>
      <c r="F2696" s="1">
        <v>43208</v>
      </c>
      <c r="G2696">
        <v>1</v>
      </c>
      <c r="H2696">
        <v>1399674</v>
      </c>
      <c r="I2696">
        <v>33392</v>
      </c>
      <c r="J2696">
        <v>3165</v>
      </c>
      <c r="K2696">
        <v>5070</v>
      </c>
      <c r="L2696" t="b">
        <v>0</v>
      </c>
      <c r="M2696" t="b">
        <v>0</v>
      </c>
      <c r="N2696" t="b">
        <v>0</v>
      </c>
      <c r="O2696">
        <v>26</v>
      </c>
      <c r="P2696">
        <v>19</v>
      </c>
      <c r="Q2696" s="2">
        <v>0.02</v>
      </c>
      <c r="R2696" s="2">
        <v>0</v>
      </c>
      <c r="S2696" s="2">
        <v>0</v>
      </c>
      <c r="T2696">
        <f t="shared" si="168"/>
        <v>0.4</v>
      </c>
      <c r="U2696">
        <f t="shared" si="169"/>
        <v>13.8</v>
      </c>
      <c r="V2696">
        <f t="shared" si="170"/>
        <v>0.899837</v>
      </c>
      <c r="W2696">
        <f t="shared" si="171"/>
        <v>3.9249429500000002</v>
      </c>
    </row>
    <row r="2697" spans="1:23" x14ac:dyDescent="0.25">
      <c r="A2697" t="s">
        <v>9299</v>
      </c>
      <c r="B2697" s="1">
        <v>43220</v>
      </c>
      <c r="C2697" t="s">
        <v>9300</v>
      </c>
      <c r="D2697" t="s">
        <v>5463</v>
      </c>
      <c r="E2697" t="s">
        <v>9301</v>
      </c>
      <c r="F2697" s="1">
        <v>43203</v>
      </c>
      <c r="G2697">
        <v>1</v>
      </c>
      <c r="H2697">
        <v>1672881</v>
      </c>
      <c r="I2697">
        <v>40396</v>
      </c>
      <c r="J2697">
        <v>1404</v>
      </c>
      <c r="K2697">
        <v>3286</v>
      </c>
      <c r="L2697" t="b">
        <v>0</v>
      </c>
      <c r="M2697" t="b">
        <v>0</v>
      </c>
      <c r="N2697" t="b">
        <v>0</v>
      </c>
      <c r="O2697">
        <v>17</v>
      </c>
      <c r="P2697">
        <v>16</v>
      </c>
      <c r="Q2697" s="2">
        <v>0.02</v>
      </c>
      <c r="R2697" s="2">
        <v>0</v>
      </c>
      <c r="S2697" s="2">
        <v>0</v>
      </c>
      <c r="T2697">
        <f t="shared" si="168"/>
        <v>0.4</v>
      </c>
      <c r="U2697">
        <f t="shared" si="169"/>
        <v>12.600000000000001</v>
      </c>
      <c r="V2697">
        <f t="shared" si="170"/>
        <v>1.0364404999999999</v>
      </c>
      <c r="W2697">
        <f t="shared" si="171"/>
        <v>3.6727541750000006</v>
      </c>
    </row>
    <row r="2698" spans="1:23" x14ac:dyDescent="0.25">
      <c r="A2698" t="s">
        <v>9302</v>
      </c>
      <c r="B2698" s="1">
        <v>43219</v>
      </c>
      <c r="C2698" t="s">
        <v>9303</v>
      </c>
      <c r="D2698" t="s">
        <v>3215</v>
      </c>
      <c r="E2698" t="s">
        <v>9304</v>
      </c>
      <c r="F2698" s="1">
        <v>43201</v>
      </c>
      <c r="G2698">
        <v>1</v>
      </c>
      <c r="H2698">
        <v>1214600</v>
      </c>
      <c r="I2698">
        <v>35378</v>
      </c>
      <c r="J2698">
        <v>738</v>
      </c>
      <c r="K2698">
        <v>1751</v>
      </c>
      <c r="L2698" t="b">
        <v>0</v>
      </c>
      <c r="M2698" t="b">
        <v>0</v>
      </c>
      <c r="N2698" t="b">
        <v>0</v>
      </c>
      <c r="O2698">
        <v>18</v>
      </c>
      <c r="P2698">
        <v>16</v>
      </c>
      <c r="Q2698" s="2">
        <v>0.03</v>
      </c>
      <c r="R2698" s="2">
        <v>0</v>
      </c>
      <c r="S2698" s="2">
        <v>0</v>
      </c>
      <c r="T2698">
        <f t="shared" si="168"/>
        <v>0.4</v>
      </c>
      <c r="U2698">
        <f t="shared" si="169"/>
        <v>12.4</v>
      </c>
      <c r="V2698">
        <f t="shared" si="170"/>
        <v>0.9073</v>
      </c>
      <c r="W2698">
        <f t="shared" si="171"/>
        <v>3.5775550000000003</v>
      </c>
    </row>
    <row r="2699" spans="1:23" x14ac:dyDescent="0.25">
      <c r="A2699" t="s">
        <v>9305</v>
      </c>
      <c r="B2699" s="1">
        <v>43115</v>
      </c>
      <c r="C2699" t="s">
        <v>9306</v>
      </c>
      <c r="D2699" t="s">
        <v>2865</v>
      </c>
      <c r="E2699" t="s">
        <v>9307</v>
      </c>
      <c r="F2699" s="1">
        <v>43108</v>
      </c>
      <c r="G2699">
        <v>1</v>
      </c>
      <c r="H2699">
        <v>1941169</v>
      </c>
      <c r="I2699">
        <v>11631</v>
      </c>
      <c r="J2699">
        <v>5837</v>
      </c>
      <c r="K2699">
        <v>3230</v>
      </c>
      <c r="L2699" t="b">
        <v>0</v>
      </c>
      <c r="M2699" t="b">
        <v>0</v>
      </c>
      <c r="N2699" t="b">
        <v>0</v>
      </c>
      <c r="O2699">
        <v>7</v>
      </c>
      <c r="P2699">
        <v>5</v>
      </c>
      <c r="Q2699" s="2">
        <v>0.01</v>
      </c>
      <c r="R2699" s="2">
        <v>0</v>
      </c>
      <c r="S2699" s="2">
        <v>0</v>
      </c>
      <c r="T2699">
        <f t="shared" si="168"/>
        <v>0.4</v>
      </c>
      <c r="U2699">
        <f t="shared" si="169"/>
        <v>3.6</v>
      </c>
      <c r="V2699">
        <f t="shared" si="170"/>
        <v>1.0705845</v>
      </c>
      <c r="W2699">
        <f t="shared" si="171"/>
        <v>1.434704575</v>
      </c>
    </row>
    <row r="2700" spans="1:23" x14ac:dyDescent="0.25">
      <c r="A2700" t="s">
        <v>9308</v>
      </c>
      <c r="B2700" s="1">
        <v>43220</v>
      </c>
      <c r="C2700" t="s">
        <v>9309</v>
      </c>
      <c r="D2700" t="s">
        <v>2865</v>
      </c>
      <c r="E2700" t="s">
        <v>9310</v>
      </c>
      <c r="F2700" s="1">
        <v>43210</v>
      </c>
      <c r="G2700">
        <v>1</v>
      </c>
      <c r="H2700">
        <v>401330</v>
      </c>
      <c r="I2700">
        <v>8408</v>
      </c>
      <c r="J2700">
        <v>269</v>
      </c>
      <c r="K2700">
        <v>1131</v>
      </c>
      <c r="L2700" t="b">
        <v>0</v>
      </c>
      <c r="M2700" t="b">
        <v>0</v>
      </c>
      <c r="N2700" t="b">
        <v>0</v>
      </c>
      <c r="O2700">
        <v>10</v>
      </c>
      <c r="P2700">
        <v>9</v>
      </c>
      <c r="Q2700" s="2">
        <v>0.02</v>
      </c>
      <c r="R2700" s="2">
        <v>0</v>
      </c>
      <c r="S2700" s="2">
        <v>0</v>
      </c>
      <c r="T2700">
        <f t="shared" si="168"/>
        <v>0.4</v>
      </c>
      <c r="U2700">
        <f t="shared" si="169"/>
        <v>7</v>
      </c>
      <c r="V2700">
        <f t="shared" si="170"/>
        <v>0.40066499999999999</v>
      </c>
      <c r="W2700">
        <f t="shared" si="171"/>
        <v>2.0502327500000002</v>
      </c>
    </row>
    <row r="2701" spans="1:23" x14ac:dyDescent="0.25">
      <c r="A2701" t="s">
        <v>9311</v>
      </c>
      <c r="B2701" s="1">
        <v>43163</v>
      </c>
      <c r="C2701" t="s">
        <v>9312</v>
      </c>
      <c r="D2701" t="s">
        <v>9313</v>
      </c>
      <c r="E2701" t="s">
        <v>9314</v>
      </c>
      <c r="F2701" s="1">
        <v>43157</v>
      </c>
      <c r="G2701">
        <v>1</v>
      </c>
      <c r="H2701">
        <v>63208</v>
      </c>
      <c r="I2701">
        <v>3728</v>
      </c>
      <c r="J2701">
        <v>45</v>
      </c>
      <c r="K2701">
        <v>491</v>
      </c>
      <c r="L2701" t="b">
        <v>0</v>
      </c>
      <c r="M2701" t="b">
        <v>0</v>
      </c>
      <c r="N2701" t="b">
        <v>0</v>
      </c>
      <c r="O2701">
        <v>6</v>
      </c>
      <c r="P2701">
        <v>4</v>
      </c>
      <c r="Q2701" s="2">
        <v>0.06</v>
      </c>
      <c r="R2701" s="2">
        <v>0</v>
      </c>
      <c r="S2701" s="2">
        <v>0.01</v>
      </c>
      <c r="T2701">
        <f t="shared" si="168"/>
        <v>0.4</v>
      </c>
      <c r="U2701">
        <f t="shared" si="169"/>
        <v>2.8000000000000003</v>
      </c>
      <c r="V2701">
        <f t="shared" si="170"/>
        <v>0.88160399999999994</v>
      </c>
      <c r="W2701">
        <f t="shared" si="171"/>
        <v>1.1685614000000002</v>
      </c>
    </row>
    <row r="2702" spans="1:23" x14ac:dyDescent="0.25">
      <c r="A2702" t="s">
        <v>9315</v>
      </c>
      <c r="B2702" s="1">
        <v>43152</v>
      </c>
      <c r="C2702" t="s">
        <v>9316</v>
      </c>
      <c r="D2702" t="s">
        <v>1114</v>
      </c>
      <c r="E2702" t="s">
        <v>9317</v>
      </c>
      <c r="F2702" s="1">
        <v>43149</v>
      </c>
      <c r="G2702">
        <v>1</v>
      </c>
      <c r="H2702">
        <v>175106</v>
      </c>
      <c r="I2702">
        <v>951</v>
      </c>
      <c r="J2702">
        <v>652</v>
      </c>
      <c r="K2702">
        <v>1746</v>
      </c>
      <c r="L2702" t="b">
        <v>0</v>
      </c>
      <c r="M2702" t="b">
        <v>0</v>
      </c>
      <c r="N2702" t="b">
        <v>0</v>
      </c>
      <c r="O2702">
        <v>3</v>
      </c>
      <c r="P2702">
        <v>3</v>
      </c>
      <c r="Q2702" s="2">
        <v>0.01</v>
      </c>
      <c r="R2702" s="2">
        <v>0</v>
      </c>
      <c r="S2702" s="2">
        <v>0.01</v>
      </c>
      <c r="T2702">
        <f t="shared" si="168"/>
        <v>0.4</v>
      </c>
      <c r="U2702">
        <f t="shared" si="169"/>
        <v>2.4000000000000004</v>
      </c>
      <c r="V2702">
        <f t="shared" si="170"/>
        <v>0.43755299999999997</v>
      </c>
      <c r="W2702">
        <f t="shared" si="171"/>
        <v>0.91314355000000014</v>
      </c>
    </row>
    <row r="2703" spans="1:23" x14ac:dyDescent="0.25">
      <c r="A2703" t="s">
        <v>9318</v>
      </c>
      <c r="B2703" s="1">
        <v>43053</v>
      </c>
      <c r="C2703" t="s">
        <v>9319</v>
      </c>
      <c r="D2703" t="s">
        <v>9320</v>
      </c>
      <c r="E2703" t="s">
        <v>9321</v>
      </c>
      <c r="F2703" s="1">
        <v>43047</v>
      </c>
      <c r="G2703">
        <v>1</v>
      </c>
      <c r="H2703">
        <v>82087</v>
      </c>
      <c r="I2703">
        <v>998</v>
      </c>
      <c r="J2703">
        <v>93</v>
      </c>
      <c r="K2703">
        <v>289</v>
      </c>
      <c r="L2703" t="b">
        <v>0</v>
      </c>
      <c r="M2703" t="b">
        <v>0</v>
      </c>
      <c r="N2703" t="b">
        <v>0</v>
      </c>
      <c r="O2703">
        <v>6</v>
      </c>
      <c r="P2703">
        <v>1</v>
      </c>
      <c r="Q2703" s="2">
        <v>0.01</v>
      </c>
      <c r="R2703" s="2">
        <v>0</v>
      </c>
      <c r="S2703" s="2">
        <v>0</v>
      </c>
      <c r="T2703">
        <f t="shared" si="168"/>
        <v>0.4</v>
      </c>
      <c r="U2703">
        <f t="shared" si="169"/>
        <v>-0.19999999999999996</v>
      </c>
      <c r="V2703">
        <f t="shared" si="170"/>
        <v>0.14104349999999999</v>
      </c>
      <c r="W2703">
        <f t="shared" si="171"/>
        <v>0.15936522500000003</v>
      </c>
    </row>
    <row r="2704" spans="1:23" x14ac:dyDescent="0.25">
      <c r="A2704" t="s">
        <v>9322</v>
      </c>
      <c r="B2704" s="1">
        <v>43136</v>
      </c>
      <c r="C2704" t="s">
        <v>9323</v>
      </c>
      <c r="D2704" t="s">
        <v>1114</v>
      </c>
      <c r="E2704" t="s">
        <v>9324</v>
      </c>
      <c r="F2704" s="1">
        <v>43135</v>
      </c>
      <c r="G2704">
        <v>1</v>
      </c>
      <c r="H2704">
        <v>51961</v>
      </c>
      <c r="I2704">
        <v>275</v>
      </c>
      <c r="J2704">
        <v>167</v>
      </c>
      <c r="K2704">
        <v>635</v>
      </c>
      <c r="L2704" t="b">
        <v>0</v>
      </c>
      <c r="M2704" t="b">
        <v>0</v>
      </c>
      <c r="N2704" t="b">
        <v>0</v>
      </c>
      <c r="O2704">
        <v>1</v>
      </c>
      <c r="P2704">
        <v>1</v>
      </c>
      <c r="Q2704" s="2">
        <v>0.01</v>
      </c>
      <c r="R2704" s="2">
        <v>0</v>
      </c>
      <c r="S2704" s="2">
        <v>0.01</v>
      </c>
      <c r="T2704">
        <f t="shared" si="168"/>
        <v>0.4</v>
      </c>
      <c r="U2704">
        <f t="shared" si="169"/>
        <v>0.8</v>
      </c>
      <c r="V2704">
        <f t="shared" si="170"/>
        <v>0.3759805</v>
      </c>
      <c r="W2704">
        <f t="shared" si="171"/>
        <v>0.49159317499999999</v>
      </c>
    </row>
    <row r="2705" spans="1:23" x14ac:dyDescent="0.25">
      <c r="A2705" t="s">
        <v>9325</v>
      </c>
      <c r="B2705" s="1">
        <v>43060</v>
      </c>
      <c r="C2705" t="s">
        <v>9326</v>
      </c>
      <c r="D2705" t="s">
        <v>9327</v>
      </c>
      <c r="E2705" t="s">
        <v>9328</v>
      </c>
      <c r="F2705" s="1">
        <v>43054</v>
      </c>
      <c r="G2705">
        <v>1</v>
      </c>
      <c r="H2705">
        <v>71610</v>
      </c>
      <c r="I2705">
        <v>4571</v>
      </c>
      <c r="J2705">
        <v>119</v>
      </c>
      <c r="K2705">
        <v>545</v>
      </c>
      <c r="L2705" t="b">
        <v>0</v>
      </c>
      <c r="M2705" t="b">
        <v>0</v>
      </c>
      <c r="N2705" t="b">
        <v>0</v>
      </c>
      <c r="O2705">
        <v>6</v>
      </c>
      <c r="P2705">
        <v>5</v>
      </c>
      <c r="Q2705" s="2">
        <v>0.06</v>
      </c>
      <c r="R2705" s="2">
        <v>0</v>
      </c>
      <c r="S2705" s="2">
        <v>0.01</v>
      </c>
      <c r="T2705">
        <f t="shared" si="168"/>
        <v>0.4</v>
      </c>
      <c r="U2705">
        <f t="shared" si="169"/>
        <v>3.8</v>
      </c>
      <c r="V2705">
        <f t="shared" si="170"/>
        <v>0.88580499999999995</v>
      </c>
      <c r="W2705">
        <f t="shared" si="171"/>
        <v>1.4200317499999997</v>
      </c>
    </row>
    <row r="2706" spans="1:23" x14ac:dyDescent="0.25">
      <c r="A2706" t="s">
        <v>9329</v>
      </c>
      <c r="B2706" s="1">
        <v>43197</v>
      </c>
      <c r="C2706" t="s">
        <v>9330</v>
      </c>
      <c r="D2706" t="s">
        <v>1051</v>
      </c>
      <c r="E2706" t="s">
        <v>9331</v>
      </c>
      <c r="F2706" s="1">
        <v>43187</v>
      </c>
      <c r="G2706">
        <v>1</v>
      </c>
      <c r="H2706">
        <v>1507123</v>
      </c>
      <c r="I2706">
        <v>60231</v>
      </c>
      <c r="J2706">
        <v>637</v>
      </c>
      <c r="K2706">
        <v>1967</v>
      </c>
      <c r="L2706" t="b">
        <v>0</v>
      </c>
      <c r="M2706" t="b">
        <v>0</v>
      </c>
      <c r="N2706" t="b">
        <v>0</v>
      </c>
      <c r="O2706">
        <v>10</v>
      </c>
      <c r="P2706">
        <v>9</v>
      </c>
      <c r="Q2706" s="2">
        <v>0.04</v>
      </c>
      <c r="R2706" s="2">
        <v>0</v>
      </c>
      <c r="S2706" s="2">
        <v>0</v>
      </c>
      <c r="T2706">
        <f t="shared" si="168"/>
        <v>0.4</v>
      </c>
      <c r="U2706">
        <f t="shared" si="169"/>
        <v>7</v>
      </c>
      <c r="V2706">
        <f t="shared" si="170"/>
        <v>1.1535614999999999</v>
      </c>
      <c r="W2706">
        <f t="shared" si="171"/>
        <v>2.313746525</v>
      </c>
    </row>
    <row r="2707" spans="1:23" x14ac:dyDescent="0.25">
      <c r="A2707" t="s">
        <v>9332</v>
      </c>
      <c r="B2707" s="1">
        <v>43213</v>
      </c>
      <c r="C2707" t="s">
        <v>9333</v>
      </c>
      <c r="D2707" t="s">
        <v>621</v>
      </c>
      <c r="E2707" t="s">
        <v>9334</v>
      </c>
      <c r="F2707" s="1">
        <v>43203</v>
      </c>
      <c r="G2707">
        <v>1</v>
      </c>
      <c r="H2707">
        <v>371677</v>
      </c>
      <c r="I2707">
        <v>5994</v>
      </c>
      <c r="J2707">
        <v>882</v>
      </c>
      <c r="K2707">
        <v>1014</v>
      </c>
      <c r="L2707" t="b">
        <v>0</v>
      </c>
      <c r="M2707" t="b">
        <v>0</v>
      </c>
      <c r="N2707" t="b">
        <v>0</v>
      </c>
      <c r="O2707">
        <v>10</v>
      </c>
      <c r="P2707">
        <v>9</v>
      </c>
      <c r="Q2707" s="2">
        <v>0.02</v>
      </c>
      <c r="R2707" s="2">
        <v>0</v>
      </c>
      <c r="S2707" s="2">
        <v>0</v>
      </c>
      <c r="T2707">
        <f t="shared" si="168"/>
        <v>0.4</v>
      </c>
      <c r="U2707">
        <f t="shared" si="169"/>
        <v>7</v>
      </c>
      <c r="V2707">
        <f t="shared" si="170"/>
        <v>0.38583849999999997</v>
      </c>
      <c r="W2707">
        <f t="shared" si="171"/>
        <v>2.0450434749999999</v>
      </c>
    </row>
    <row r="2708" spans="1:23" x14ac:dyDescent="0.25">
      <c r="A2708" t="s">
        <v>9335</v>
      </c>
      <c r="B2708" s="1">
        <v>43085</v>
      </c>
      <c r="C2708" t="s">
        <v>9336</v>
      </c>
      <c r="D2708" t="s">
        <v>2738</v>
      </c>
      <c r="E2708" t="s">
        <v>9337</v>
      </c>
      <c r="F2708" s="1">
        <v>43082</v>
      </c>
      <c r="G2708">
        <v>1</v>
      </c>
      <c r="H2708">
        <v>47236</v>
      </c>
      <c r="I2708">
        <v>1509</v>
      </c>
      <c r="J2708">
        <v>55</v>
      </c>
      <c r="K2708">
        <v>391</v>
      </c>
      <c r="L2708" t="b">
        <v>0</v>
      </c>
      <c r="M2708" t="b">
        <v>0</v>
      </c>
      <c r="N2708" t="b">
        <v>0</v>
      </c>
      <c r="O2708">
        <v>3</v>
      </c>
      <c r="P2708">
        <v>2</v>
      </c>
      <c r="Q2708" s="2">
        <v>0.03</v>
      </c>
      <c r="R2708" s="2">
        <v>0</v>
      </c>
      <c r="S2708" s="2">
        <v>0.01</v>
      </c>
      <c r="T2708">
        <f t="shared" si="168"/>
        <v>0.4</v>
      </c>
      <c r="U2708">
        <f t="shared" si="169"/>
        <v>1.4000000000000001</v>
      </c>
      <c r="V2708">
        <f t="shared" si="170"/>
        <v>0.57361799999999996</v>
      </c>
      <c r="W2708">
        <f t="shared" si="171"/>
        <v>0.71076629999999996</v>
      </c>
    </row>
    <row r="2709" spans="1:23" x14ac:dyDescent="0.25">
      <c r="A2709" t="s">
        <v>9338</v>
      </c>
      <c r="B2709" s="1">
        <v>43070</v>
      </c>
      <c r="C2709" t="s">
        <v>9339</v>
      </c>
      <c r="D2709" t="s">
        <v>3638</v>
      </c>
      <c r="E2709" t="s">
        <v>9340</v>
      </c>
      <c r="F2709" s="1">
        <v>43063</v>
      </c>
      <c r="G2709">
        <v>1</v>
      </c>
      <c r="H2709">
        <v>633103</v>
      </c>
      <c r="I2709">
        <v>23991</v>
      </c>
      <c r="J2709">
        <v>820</v>
      </c>
      <c r="K2709">
        <v>2582</v>
      </c>
      <c r="L2709" t="b">
        <v>0</v>
      </c>
      <c r="M2709" t="b">
        <v>0</v>
      </c>
      <c r="N2709" t="b">
        <v>0</v>
      </c>
      <c r="O2709">
        <v>7</v>
      </c>
      <c r="P2709">
        <v>6</v>
      </c>
      <c r="Q2709" s="2">
        <v>0.04</v>
      </c>
      <c r="R2709" s="2">
        <v>0</v>
      </c>
      <c r="S2709" s="2">
        <v>0</v>
      </c>
      <c r="T2709">
        <f t="shared" si="168"/>
        <v>0.4</v>
      </c>
      <c r="U2709">
        <f t="shared" si="169"/>
        <v>4.6000000000000005</v>
      </c>
      <c r="V2709">
        <f t="shared" si="170"/>
        <v>0.71655150000000001</v>
      </c>
      <c r="W2709">
        <f t="shared" si="171"/>
        <v>1.5607930250000002</v>
      </c>
    </row>
    <row r="2710" spans="1:23" x14ac:dyDescent="0.25">
      <c r="A2710" t="s">
        <v>9341</v>
      </c>
      <c r="B2710" s="1">
        <v>43113</v>
      </c>
      <c r="C2710" t="s">
        <v>9342</v>
      </c>
      <c r="D2710" t="s">
        <v>9343</v>
      </c>
      <c r="E2710" t="s">
        <v>9344</v>
      </c>
      <c r="F2710" s="1">
        <v>43109</v>
      </c>
      <c r="G2710">
        <v>1</v>
      </c>
      <c r="H2710">
        <v>44216</v>
      </c>
      <c r="I2710">
        <v>929</v>
      </c>
      <c r="J2710">
        <v>33</v>
      </c>
      <c r="K2710">
        <v>74</v>
      </c>
      <c r="L2710" t="b">
        <v>0</v>
      </c>
      <c r="M2710" t="b">
        <v>0</v>
      </c>
      <c r="N2710" t="b">
        <v>0</v>
      </c>
      <c r="O2710">
        <v>4</v>
      </c>
      <c r="P2710">
        <v>2</v>
      </c>
      <c r="Q2710" s="2">
        <v>0.02</v>
      </c>
      <c r="R2710" s="2">
        <v>0</v>
      </c>
      <c r="S2710" s="2">
        <v>0</v>
      </c>
      <c r="T2710">
        <f t="shared" si="168"/>
        <v>0.4</v>
      </c>
      <c r="U2710">
        <f t="shared" si="169"/>
        <v>1.2000000000000002</v>
      </c>
      <c r="V2710">
        <f t="shared" si="170"/>
        <v>0.222108</v>
      </c>
      <c r="W2710">
        <f t="shared" si="171"/>
        <v>0.53773780000000004</v>
      </c>
    </row>
    <row r="2711" spans="1:23" x14ac:dyDescent="0.25">
      <c r="A2711" t="s">
        <v>9345</v>
      </c>
      <c r="B2711" s="1">
        <v>43074</v>
      </c>
      <c r="C2711" t="s">
        <v>9346</v>
      </c>
      <c r="D2711" t="s">
        <v>61</v>
      </c>
      <c r="E2711" t="s">
        <v>9347</v>
      </c>
      <c r="F2711" s="1">
        <v>43067</v>
      </c>
      <c r="G2711">
        <v>1</v>
      </c>
      <c r="H2711">
        <v>159322</v>
      </c>
      <c r="I2711">
        <v>5490</v>
      </c>
      <c r="J2711">
        <v>291</v>
      </c>
      <c r="K2711">
        <v>811</v>
      </c>
      <c r="L2711" t="b">
        <v>0</v>
      </c>
      <c r="M2711" t="b">
        <v>0</v>
      </c>
      <c r="N2711" t="b">
        <v>0</v>
      </c>
      <c r="O2711">
        <v>7</v>
      </c>
      <c r="P2711">
        <v>7</v>
      </c>
      <c r="Q2711" s="2">
        <v>0.03</v>
      </c>
      <c r="R2711" s="2">
        <v>0</v>
      </c>
      <c r="S2711" s="2">
        <v>0.01</v>
      </c>
      <c r="T2711">
        <f t="shared" si="168"/>
        <v>0.4</v>
      </c>
      <c r="U2711">
        <f t="shared" si="169"/>
        <v>5.6000000000000005</v>
      </c>
      <c r="V2711">
        <f t="shared" si="170"/>
        <v>0.62966100000000003</v>
      </c>
      <c r="W2711">
        <f t="shared" si="171"/>
        <v>1.7803813500000001</v>
      </c>
    </row>
    <row r="2712" spans="1:23" x14ac:dyDescent="0.25">
      <c r="A2712" t="s">
        <v>9348</v>
      </c>
      <c r="B2712" s="1">
        <v>43214</v>
      </c>
      <c r="C2712" t="s">
        <v>9349</v>
      </c>
      <c r="D2712" t="s">
        <v>535</v>
      </c>
      <c r="E2712" t="s">
        <v>9350</v>
      </c>
      <c r="F2712" s="1">
        <v>43199</v>
      </c>
      <c r="G2712">
        <v>1</v>
      </c>
      <c r="H2712">
        <v>15261429</v>
      </c>
      <c r="I2712">
        <v>408018</v>
      </c>
      <c r="J2712">
        <v>8818</v>
      </c>
      <c r="K2712">
        <v>28186</v>
      </c>
      <c r="L2712" t="b">
        <v>0</v>
      </c>
      <c r="M2712" t="b">
        <v>0</v>
      </c>
      <c r="N2712" t="b">
        <v>0</v>
      </c>
      <c r="O2712">
        <v>15</v>
      </c>
      <c r="P2712">
        <v>11</v>
      </c>
      <c r="Q2712" s="2">
        <v>0.03</v>
      </c>
      <c r="R2712" s="2">
        <v>0</v>
      </c>
      <c r="S2712" s="2">
        <v>0</v>
      </c>
      <c r="T2712">
        <f t="shared" si="168"/>
        <v>0.4</v>
      </c>
      <c r="U2712">
        <f t="shared" si="169"/>
        <v>8</v>
      </c>
      <c r="V2712">
        <f t="shared" si="170"/>
        <v>7.9307144999999997</v>
      </c>
      <c r="W2712">
        <f t="shared" si="171"/>
        <v>4.9357500749999996</v>
      </c>
    </row>
    <row r="2713" spans="1:23" x14ac:dyDescent="0.25">
      <c r="A2713" t="s">
        <v>9351</v>
      </c>
      <c r="B2713" s="1">
        <v>43227</v>
      </c>
      <c r="C2713" t="s">
        <v>9352</v>
      </c>
      <c r="D2713" t="s">
        <v>509</v>
      </c>
      <c r="E2713" t="s">
        <v>9353</v>
      </c>
      <c r="F2713" s="1">
        <v>43221</v>
      </c>
      <c r="G2713">
        <v>1</v>
      </c>
      <c r="H2713">
        <v>154559</v>
      </c>
      <c r="I2713">
        <v>5552</v>
      </c>
      <c r="J2713">
        <v>58</v>
      </c>
      <c r="K2713">
        <v>587</v>
      </c>
      <c r="L2713" t="b">
        <v>0</v>
      </c>
      <c r="M2713" t="b">
        <v>0</v>
      </c>
      <c r="N2713" t="b">
        <v>0</v>
      </c>
      <c r="O2713">
        <v>6</v>
      </c>
      <c r="P2713">
        <v>3</v>
      </c>
      <c r="Q2713" s="2">
        <v>0.04</v>
      </c>
      <c r="R2713" s="2">
        <v>0</v>
      </c>
      <c r="S2713" s="2">
        <v>0</v>
      </c>
      <c r="T2713">
        <f t="shared" si="168"/>
        <v>0.4</v>
      </c>
      <c r="U2713">
        <f t="shared" si="169"/>
        <v>1.8000000000000003</v>
      </c>
      <c r="V2713">
        <f t="shared" si="170"/>
        <v>0.47727950000000002</v>
      </c>
      <c r="W2713">
        <f t="shared" si="171"/>
        <v>0.77704782500000014</v>
      </c>
    </row>
    <row r="2714" spans="1:23" x14ac:dyDescent="0.25">
      <c r="A2714" t="s">
        <v>9354</v>
      </c>
      <c r="B2714" s="1">
        <v>43135</v>
      </c>
      <c r="C2714" t="s">
        <v>9355</v>
      </c>
      <c r="D2714" t="s">
        <v>7069</v>
      </c>
      <c r="E2714" t="s">
        <v>9356</v>
      </c>
      <c r="F2714" s="1">
        <v>43128</v>
      </c>
      <c r="G2714">
        <v>1</v>
      </c>
      <c r="H2714">
        <v>1127673</v>
      </c>
      <c r="I2714">
        <v>9975</v>
      </c>
      <c r="J2714">
        <v>386</v>
      </c>
      <c r="K2714">
        <v>2120</v>
      </c>
      <c r="L2714" t="b">
        <v>0</v>
      </c>
      <c r="M2714" t="b">
        <v>0</v>
      </c>
      <c r="N2714" t="b">
        <v>0</v>
      </c>
      <c r="O2714">
        <v>7</v>
      </c>
      <c r="P2714">
        <v>6</v>
      </c>
      <c r="Q2714" s="2">
        <v>0.01</v>
      </c>
      <c r="R2714" s="2">
        <v>0</v>
      </c>
      <c r="S2714" s="2">
        <v>0</v>
      </c>
      <c r="T2714">
        <f t="shared" si="168"/>
        <v>0.4</v>
      </c>
      <c r="U2714">
        <f t="shared" si="169"/>
        <v>4.6000000000000005</v>
      </c>
      <c r="V2714">
        <f t="shared" si="170"/>
        <v>0.66383649999999994</v>
      </c>
      <c r="W2714">
        <f t="shared" si="171"/>
        <v>1.5423427750000001</v>
      </c>
    </row>
    <row r="2715" spans="1:23" x14ac:dyDescent="0.25">
      <c r="A2715" t="s">
        <v>9357</v>
      </c>
      <c r="B2715" s="1">
        <v>43123</v>
      </c>
      <c r="C2715" t="s">
        <v>9358</v>
      </c>
      <c r="D2715" t="s">
        <v>359</v>
      </c>
      <c r="E2715" t="s">
        <v>9359</v>
      </c>
      <c r="F2715" s="1">
        <v>43116</v>
      </c>
      <c r="G2715">
        <v>1</v>
      </c>
      <c r="H2715">
        <v>1261723</v>
      </c>
      <c r="I2715">
        <v>53548</v>
      </c>
      <c r="J2715">
        <v>626</v>
      </c>
      <c r="K2715">
        <v>11393</v>
      </c>
      <c r="L2715" t="b">
        <v>0</v>
      </c>
      <c r="M2715" t="b">
        <v>0</v>
      </c>
      <c r="N2715" t="b">
        <v>0</v>
      </c>
      <c r="O2715">
        <v>7</v>
      </c>
      <c r="P2715">
        <v>6</v>
      </c>
      <c r="Q2715" s="2">
        <v>0.04</v>
      </c>
      <c r="R2715" s="2">
        <v>0</v>
      </c>
      <c r="S2715" s="2">
        <v>0.01</v>
      </c>
      <c r="T2715">
        <f t="shared" si="168"/>
        <v>0.4</v>
      </c>
      <c r="U2715">
        <f t="shared" si="169"/>
        <v>4.6000000000000005</v>
      </c>
      <c r="V2715">
        <f t="shared" si="170"/>
        <v>1.2808614999999999</v>
      </c>
      <c r="W2715">
        <f t="shared" si="171"/>
        <v>1.758301525</v>
      </c>
    </row>
    <row r="2716" spans="1:23" x14ac:dyDescent="0.25">
      <c r="A2716" t="s">
        <v>9360</v>
      </c>
      <c r="B2716" s="1">
        <v>43057</v>
      </c>
      <c r="C2716" t="s">
        <v>9361</v>
      </c>
      <c r="D2716" t="s">
        <v>9362</v>
      </c>
      <c r="E2716" t="s">
        <v>9363</v>
      </c>
      <c r="F2716" s="1">
        <v>43051</v>
      </c>
      <c r="G2716">
        <v>1</v>
      </c>
      <c r="H2716">
        <v>147851</v>
      </c>
      <c r="I2716">
        <v>5319</v>
      </c>
      <c r="J2716">
        <v>171</v>
      </c>
      <c r="K2716">
        <v>739</v>
      </c>
      <c r="L2716" t="b">
        <v>0</v>
      </c>
      <c r="M2716" t="b">
        <v>0</v>
      </c>
      <c r="N2716" t="b">
        <v>0</v>
      </c>
      <c r="O2716">
        <v>6</v>
      </c>
      <c r="P2716">
        <v>5</v>
      </c>
      <c r="Q2716" s="2">
        <v>0.04</v>
      </c>
      <c r="R2716" s="2">
        <v>0</v>
      </c>
      <c r="S2716" s="2">
        <v>0</v>
      </c>
      <c r="T2716">
        <f t="shared" si="168"/>
        <v>0.4</v>
      </c>
      <c r="U2716">
        <f t="shared" si="169"/>
        <v>3.8</v>
      </c>
      <c r="V2716">
        <f t="shared" si="170"/>
        <v>0.4739255</v>
      </c>
      <c r="W2716">
        <f t="shared" si="171"/>
        <v>1.275873925</v>
      </c>
    </row>
    <row r="2717" spans="1:23" x14ac:dyDescent="0.25">
      <c r="A2717" t="s">
        <v>9364</v>
      </c>
      <c r="B2717" s="1">
        <v>43109</v>
      </c>
      <c r="C2717" t="s">
        <v>9365</v>
      </c>
      <c r="D2717" t="s">
        <v>9366</v>
      </c>
      <c r="E2717" t="s">
        <v>9367</v>
      </c>
      <c r="F2717" s="1">
        <v>43103</v>
      </c>
      <c r="G2717">
        <v>1</v>
      </c>
      <c r="H2717">
        <v>3689210</v>
      </c>
      <c r="I2717">
        <v>1836</v>
      </c>
      <c r="J2717">
        <v>216</v>
      </c>
      <c r="K2717">
        <v>673</v>
      </c>
      <c r="L2717" t="b">
        <v>0</v>
      </c>
      <c r="M2717" t="b">
        <v>0</v>
      </c>
      <c r="N2717" t="b">
        <v>0</v>
      </c>
      <c r="O2717">
        <v>6</v>
      </c>
      <c r="P2717">
        <v>5</v>
      </c>
      <c r="Q2717" s="2">
        <v>0</v>
      </c>
      <c r="R2717" s="2">
        <v>0</v>
      </c>
      <c r="S2717" s="2">
        <v>0</v>
      </c>
      <c r="T2717">
        <f t="shared" si="168"/>
        <v>0.4</v>
      </c>
      <c r="U2717">
        <f t="shared" si="169"/>
        <v>3.8</v>
      </c>
      <c r="V2717">
        <f t="shared" si="170"/>
        <v>1.8446049999999998</v>
      </c>
      <c r="W2717">
        <f t="shared" si="171"/>
        <v>1.7556117499999999</v>
      </c>
    </row>
    <row r="2718" spans="1:23" x14ac:dyDescent="0.25">
      <c r="A2718" t="s">
        <v>9368</v>
      </c>
      <c r="B2718" s="1">
        <v>43089</v>
      </c>
      <c r="C2718" t="s">
        <v>9369</v>
      </c>
      <c r="D2718" t="s">
        <v>9370</v>
      </c>
      <c r="E2718" t="s">
        <v>9371</v>
      </c>
      <c r="F2718" s="1">
        <v>43082</v>
      </c>
      <c r="G2718">
        <v>1</v>
      </c>
      <c r="H2718">
        <v>142548</v>
      </c>
      <c r="I2718">
        <v>5178</v>
      </c>
      <c r="J2718">
        <v>336</v>
      </c>
      <c r="K2718">
        <v>897</v>
      </c>
      <c r="L2718" t="b">
        <v>0</v>
      </c>
      <c r="M2718" t="b">
        <v>0</v>
      </c>
      <c r="N2718" t="b">
        <v>0</v>
      </c>
      <c r="O2718">
        <v>7</v>
      </c>
      <c r="P2718">
        <v>7</v>
      </c>
      <c r="Q2718" s="2">
        <v>0.04</v>
      </c>
      <c r="R2718" s="2">
        <v>0</v>
      </c>
      <c r="S2718" s="2">
        <v>0.01</v>
      </c>
      <c r="T2718">
        <f t="shared" si="168"/>
        <v>0.4</v>
      </c>
      <c r="U2718">
        <f t="shared" si="169"/>
        <v>5.6000000000000005</v>
      </c>
      <c r="V2718">
        <f t="shared" si="170"/>
        <v>0.72127399999999997</v>
      </c>
      <c r="W2718">
        <f t="shared" si="171"/>
        <v>1.8124459000000002</v>
      </c>
    </row>
    <row r="2719" spans="1:23" x14ac:dyDescent="0.25">
      <c r="A2719" t="s">
        <v>9372</v>
      </c>
      <c r="B2719" s="1">
        <v>43240</v>
      </c>
      <c r="C2719" t="s">
        <v>9373</v>
      </c>
      <c r="D2719" t="s">
        <v>1097</v>
      </c>
      <c r="E2719" t="s">
        <v>9374</v>
      </c>
      <c r="F2719" s="1">
        <v>43227</v>
      </c>
      <c r="G2719">
        <v>1</v>
      </c>
      <c r="H2719">
        <v>1458061</v>
      </c>
      <c r="I2719">
        <v>84815</v>
      </c>
      <c r="J2719">
        <v>782</v>
      </c>
      <c r="K2719">
        <v>5731</v>
      </c>
      <c r="L2719" t="b">
        <v>0</v>
      </c>
      <c r="M2719" t="b">
        <v>0</v>
      </c>
      <c r="N2719" t="b">
        <v>0</v>
      </c>
      <c r="O2719">
        <v>13</v>
      </c>
      <c r="P2719">
        <v>10</v>
      </c>
      <c r="Q2719" s="2">
        <v>0.06</v>
      </c>
      <c r="R2719" s="2">
        <v>0</v>
      </c>
      <c r="S2719" s="2">
        <v>0</v>
      </c>
      <c r="T2719">
        <f t="shared" si="168"/>
        <v>0.4</v>
      </c>
      <c r="U2719">
        <f t="shared" si="169"/>
        <v>7.4</v>
      </c>
      <c r="V2719">
        <f t="shared" si="170"/>
        <v>1.3290305</v>
      </c>
      <c r="W2719">
        <f t="shared" si="171"/>
        <v>2.4751606750000001</v>
      </c>
    </row>
    <row r="2720" spans="1:23" x14ac:dyDescent="0.25">
      <c r="A2720" t="s">
        <v>9375</v>
      </c>
      <c r="B2720" s="1">
        <v>43211</v>
      </c>
      <c r="C2720" t="s">
        <v>9376</v>
      </c>
      <c r="D2720" t="s">
        <v>2007</v>
      </c>
      <c r="E2720" t="s">
        <v>9377</v>
      </c>
      <c r="F2720" s="1">
        <v>43192</v>
      </c>
      <c r="G2720">
        <v>1</v>
      </c>
      <c r="H2720">
        <v>1108807</v>
      </c>
      <c r="I2720">
        <v>15032</v>
      </c>
      <c r="J2720">
        <v>1352</v>
      </c>
      <c r="K2720">
        <v>1303</v>
      </c>
      <c r="L2720" t="b">
        <v>0</v>
      </c>
      <c r="M2720" t="b">
        <v>0</v>
      </c>
      <c r="N2720" t="b">
        <v>0</v>
      </c>
      <c r="O2720">
        <v>19</v>
      </c>
      <c r="P2720">
        <v>10</v>
      </c>
      <c r="Q2720" s="2">
        <v>0.01</v>
      </c>
      <c r="R2720" s="2">
        <v>0</v>
      </c>
      <c r="S2720" s="2">
        <v>0</v>
      </c>
      <c r="T2720">
        <f t="shared" si="168"/>
        <v>0.4</v>
      </c>
      <c r="U2720">
        <f t="shared" si="169"/>
        <v>6.2</v>
      </c>
      <c r="V2720">
        <f t="shared" si="170"/>
        <v>0.65440349999999992</v>
      </c>
      <c r="W2720">
        <f t="shared" si="171"/>
        <v>1.939041225</v>
      </c>
    </row>
    <row r="2721" spans="1:23" x14ac:dyDescent="0.25">
      <c r="A2721" t="s">
        <v>9378</v>
      </c>
      <c r="B2721" s="1">
        <v>43107</v>
      </c>
      <c r="C2721" t="s">
        <v>9379</v>
      </c>
      <c r="D2721" t="s">
        <v>644</v>
      </c>
      <c r="E2721" t="s">
        <v>9380</v>
      </c>
      <c r="F2721" s="1">
        <v>43099</v>
      </c>
      <c r="G2721">
        <v>1</v>
      </c>
      <c r="H2721">
        <v>809063</v>
      </c>
      <c r="I2721">
        <v>40638</v>
      </c>
      <c r="J2721">
        <v>746</v>
      </c>
      <c r="K2721">
        <v>3704</v>
      </c>
      <c r="L2721" t="b">
        <v>0</v>
      </c>
      <c r="M2721" t="b">
        <v>0</v>
      </c>
      <c r="N2721" t="b">
        <v>0</v>
      </c>
      <c r="O2721">
        <v>8</v>
      </c>
      <c r="P2721">
        <v>5</v>
      </c>
      <c r="Q2721" s="2">
        <v>0.05</v>
      </c>
      <c r="R2721" s="2">
        <v>0</v>
      </c>
      <c r="S2721" s="2">
        <v>0</v>
      </c>
      <c r="T2721">
        <f t="shared" si="168"/>
        <v>0.4</v>
      </c>
      <c r="U2721">
        <f t="shared" si="169"/>
        <v>3.4</v>
      </c>
      <c r="V2721">
        <f t="shared" si="170"/>
        <v>0.90453150000000004</v>
      </c>
      <c r="W2721">
        <f t="shared" si="171"/>
        <v>1.3265860250000001</v>
      </c>
    </row>
    <row r="2722" spans="1:23" x14ac:dyDescent="0.25">
      <c r="A2722" t="s">
        <v>9381</v>
      </c>
      <c r="B2722" s="1">
        <v>43107</v>
      </c>
      <c r="C2722" t="s">
        <v>9382</v>
      </c>
      <c r="D2722" t="s">
        <v>700</v>
      </c>
      <c r="E2722" t="s">
        <v>9383</v>
      </c>
      <c r="F2722" s="1">
        <v>43103</v>
      </c>
      <c r="G2722">
        <v>1</v>
      </c>
      <c r="H2722">
        <v>44328</v>
      </c>
      <c r="I2722">
        <v>167</v>
      </c>
      <c r="J2722">
        <v>56</v>
      </c>
      <c r="K2722">
        <v>199</v>
      </c>
      <c r="L2722" t="b">
        <v>0</v>
      </c>
      <c r="M2722" t="b">
        <v>0</v>
      </c>
      <c r="N2722" t="b">
        <v>0</v>
      </c>
      <c r="O2722">
        <v>4</v>
      </c>
      <c r="P2722">
        <v>3</v>
      </c>
      <c r="Q2722" s="2">
        <v>0</v>
      </c>
      <c r="R2722" s="2">
        <v>0</v>
      </c>
      <c r="S2722" s="2">
        <v>0</v>
      </c>
      <c r="T2722">
        <f t="shared" si="168"/>
        <v>0.4</v>
      </c>
      <c r="U2722">
        <f t="shared" si="169"/>
        <v>2.2000000000000002</v>
      </c>
      <c r="V2722">
        <f t="shared" si="170"/>
        <v>2.2164E-2</v>
      </c>
      <c r="W2722">
        <f t="shared" si="171"/>
        <v>0.7177574000000001</v>
      </c>
    </row>
    <row r="2723" spans="1:23" x14ac:dyDescent="0.25">
      <c r="A2723" t="s">
        <v>9384</v>
      </c>
      <c r="B2723" s="1">
        <v>43175</v>
      </c>
      <c r="C2723" t="s">
        <v>9385</v>
      </c>
      <c r="D2723" t="s">
        <v>9386</v>
      </c>
      <c r="E2723" t="s">
        <v>9387</v>
      </c>
      <c r="F2723" s="1">
        <v>43161</v>
      </c>
      <c r="G2723">
        <v>1</v>
      </c>
      <c r="H2723">
        <v>3770674</v>
      </c>
      <c r="I2723">
        <v>36119</v>
      </c>
      <c r="J2723">
        <v>1996</v>
      </c>
      <c r="K2723">
        <v>1722</v>
      </c>
      <c r="L2723" t="b">
        <v>0</v>
      </c>
      <c r="M2723" t="b">
        <v>0</v>
      </c>
      <c r="N2723" t="b">
        <v>0</v>
      </c>
      <c r="O2723">
        <v>14</v>
      </c>
      <c r="P2723">
        <v>14</v>
      </c>
      <c r="Q2723" s="2">
        <v>0.01</v>
      </c>
      <c r="R2723" s="2">
        <v>0</v>
      </c>
      <c r="S2723" s="2">
        <v>0</v>
      </c>
      <c r="T2723">
        <f t="shared" si="168"/>
        <v>0.4</v>
      </c>
      <c r="U2723">
        <f t="shared" si="169"/>
        <v>11.200000000000001</v>
      </c>
      <c r="V2723">
        <f t="shared" si="170"/>
        <v>1.9853369999999999</v>
      </c>
      <c r="W2723">
        <f t="shared" si="171"/>
        <v>3.6548679500000003</v>
      </c>
    </row>
    <row r="2724" spans="1:23" x14ac:dyDescent="0.25">
      <c r="A2724" t="s">
        <v>9388</v>
      </c>
      <c r="B2724" s="1">
        <v>43077</v>
      </c>
      <c r="C2724" t="s">
        <v>9389</v>
      </c>
      <c r="D2724" t="s">
        <v>162</v>
      </c>
      <c r="E2724" t="s">
        <v>9390</v>
      </c>
      <c r="F2724" s="1">
        <v>43073</v>
      </c>
      <c r="G2724">
        <v>1</v>
      </c>
      <c r="H2724">
        <v>1233</v>
      </c>
      <c r="I2724">
        <v>32</v>
      </c>
      <c r="J2724">
        <v>4</v>
      </c>
      <c r="K2724">
        <v>48</v>
      </c>
      <c r="L2724" t="b">
        <v>0</v>
      </c>
      <c r="M2724" t="b">
        <v>0</v>
      </c>
      <c r="N2724" t="b">
        <v>0</v>
      </c>
      <c r="O2724">
        <v>4</v>
      </c>
      <c r="P2724">
        <v>2</v>
      </c>
      <c r="Q2724" s="2">
        <v>0.03</v>
      </c>
      <c r="R2724" s="2">
        <v>0</v>
      </c>
      <c r="S2724" s="2">
        <v>0.04</v>
      </c>
      <c r="T2724">
        <f t="shared" si="168"/>
        <v>0.4</v>
      </c>
      <c r="U2724">
        <f t="shared" si="169"/>
        <v>1.2000000000000002</v>
      </c>
      <c r="V2724">
        <f t="shared" si="170"/>
        <v>1.3006165000000001</v>
      </c>
      <c r="W2724">
        <f t="shared" si="171"/>
        <v>0.91521577500000006</v>
      </c>
    </row>
    <row r="2725" spans="1:23" x14ac:dyDescent="0.25">
      <c r="A2725" t="s">
        <v>9391</v>
      </c>
      <c r="B2725" s="1">
        <v>43173</v>
      </c>
      <c r="C2725" t="s">
        <v>9392</v>
      </c>
      <c r="D2725" t="s">
        <v>2904</v>
      </c>
      <c r="E2725" t="s">
        <v>9393</v>
      </c>
      <c r="F2725" s="1">
        <v>43158</v>
      </c>
      <c r="G2725">
        <v>1</v>
      </c>
      <c r="H2725">
        <v>888717</v>
      </c>
      <c r="I2725">
        <v>27814</v>
      </c>
      <c r="J2725">
        <v>381</v>
      </c>
      <c r="K2725">
        <v>2827</v>
      </c>
      <c r="L2725" t="b">
        <v>0</v>
      </c>
      <c r="M2725" t="b">
        <v>0</v>
      </c>
      <c r="N2725" t="b">
        <v>0</v>
      </c>
      <c r="O2725">
        <v>15</v>
      </c>
      <c r="P2725">
        <v>15</v>
      </c>
      <c r="Q2725" s="2">
        <v>0.03</v>
      </c>
      <c r="R2725" s="2">
        <v>0</v>
      </c>
      <c r="S2725" s="2">
        <v>0</v>
      </c>
      <c r="T2725">
        <f t="shared" si="168"/>
        <v>0.4</v>
      </c>
      <c r="U2725">
        <f t="shared" si="169"/>
        <v>12</v>
      </c>
      <c r="V2725">
        <f t="shared" si="170"/>
        <v>0.74435849999999992</v>
      </c>
      <c r="W2725">
        <f t="shared" si="171"/>
        <v>3.4205254750000003</v>
      </c>
    </row>
    <row r="2726" spans="1:23" x14ac:dyDescent="0.25">
      <c r="A2726" t="s">
        <v>9394</v>
      </c>
      <c r="B2726" s="1">
        <v>43217</v>
      </c>
      <c r="C2726" t="s">
        <v>9395</v>
      </c>
      <c r="D2726" t="s">
        <v>918</v>
      </c>
      <c r="E2726" t="s">
        <v>9396</v>
      </c>
      <c r="F2726" s="1">
        <v>43199</v>
      </c>
      <c r="G2726">
        <v>1</v>
      </c>
      <c r="H2726">
        <v>69295519</v>
      </c>
      <c r="I2726">
        <v>1324609</v>
      </c>
      <c r="J2726">
        <v>118647</v>
      </c>
      <c r="K2726">
        <v>238744</v>
      </c>
      <c r="L2726" t="b">
        <v>0</v>
      </c>
      <c r="M2726" t="b">
        <v>0</v>
      </c>
      <c r="N2726" t="b">
        <v>0</v>
      </c>
      <c r="O2726">
        <v>18</v>
      </c>
      <c r="P2726">
        <v>14</v>
      </c>
      <c r="Q2726" s="2">
        <v>0.02</v>
      </c>
      <c r="R2726" s="2">
        <v>0</v>
      </c>
      <c r="S2726" s="2">
        <v>0</v>
      </c>
      <c r="T2726">
        <f t="shared" si="168"/>
        <v>0.4</v>
      </c>
      <c r="U2726">
        <f t="shared" si="169"/>
        <v>10.4</v>
      </c>
      <c r="V2726">
        <f t="shared" si="170"/>
        <v>34.847759500000002</v>
      </c>
      <c r="W2726">
        <f t="shared" si="171"/>
        <v>14.956715825</v>
      </c>
    </row>
    <row r="2727" spans="1:23" x14ac:dyDescent="0.25">
      <c r="A2727" t="s">
        <v>9397</v>
      </c>
      <c r="B2727" s="1">
        <v>43128</v>
      </c>
      <c r="C2727" t="s">
        <v>9398</v>
      </c>
      <c r="D2727" t="s">
        <v>9399</v>
      </c>
      <c r="E2727" t="s">
        <v>9400</v>
      </c>
      <c r="F2727" s="1">
        <v>43122</v>
      </c>
      <c r="G2727">
        <v>1</v>
      </c>
      <c r="H2727">
        <v>154731</v>
      </c>
      <c r="I2727">
        <v>8963</v>
      </c>
      <c r="J2727">
        <v>70</v>
      </c>
      <c r="K2727">
        <v>1063</v>
      </c>
      <c r="L2727" t="b">
        <v>0</v>
      </c>
      <c r="M2727" t="b">
        <v>0</v>
      </c>
      <c r="N2727" t="b">
        <v>0</v>
      </c>
      <c r="O2727">
        <v>6</v>
      </c>
      <c r="P2727">
        <v>5</v>
      </c>
      <c r="Q2727" s="2">
        <v>0.06</v>
      </c>
      <c r="R2727" s="2">
        <v>0</v>
      </c>
      <c r="S2727" s="2">
        <v>0.01</v>
      </c>
      <c r="T2727">
        <f t="shared" si="168"/>
        <v>0.4</v>
      </c>
      <c r="U2727">
        <f t="shared" si="169"/>
        <v>3.8</v>
      </c>
      <c r="V2727">
        <f t="shared" si="170"/>
        <v>0.92736549999999995</v>
      </c>
      <c r="W2727">
        <f t="shared" si="171"/>
        <v>1.4345779249999999</v>
      </c>
    </row>
    <row r="2728" spans="1:23" x14ac:dyDescent="0.25">
      <c r="A2728" t="s">
        <v>9401</v>
      </c>
      <c r="B2728" s="1">
        <v>43135</v>
      </c>
      <c r="C2728" t="s">
        <v>9402</v>
      </c>
      <c r="D2728" t="s">
        <v>9403</v>
      </c>
      <c r="E2728" t="s">
        <v>9404</v>
      </c>
      <c r="F2728" s="1">
        <v>43129</v>
      </c>
      <c r="G2728">
        <v>1</v>
      </c>
      <c r="H2728">
        <v>834208</v>
      </c>
      <c r="I2728">
        <v>28778</v>
      </c>
      <c r="J2728">
        <v>813</v>
      </c>
      <c r="K2728">
        <v>2685</v>
      </c>
      <c r="L2728" t="b">
        <v>0</v>
      </c>
      <c r="M2728" t="b">
        <v>0</v>
      </c>
      <c r="N2728" t="b">
        <v>0</v>
      </c>
      <c r="O2728">
        <v>6</v>
      </c>
      <c r="P2728">
        <v>6</v>
      </c>
      <c r="Q2728" s="2">
        <v>0.03</v>
      </c>
      <c r="R2728" s="2">
        <v>0</v>
      </c>
      <c r="S2728" s="2">
        <v>0</v>
      </c>
      <c r="T2728">
        <f t="shared" si="168"/>
        <v>0.4</v>
      </c>
      <c r="U2728">
        <f t="shared" si="169"/>
        <v>4.8000000000000007</v>
      </c>
      <c r="V2728">
        <f t="shared" si="170"/>
        <v>0.71710399999999996</v>
      </c>
      <c r="W2728">
        <f t="shared" si="171"/>
        <v>1.6109864000000003</v>
      </c>
    </row>
    <row r="2729" spans="1:23" x14ac:dyDescent="0.25">
      <c r="A2729" t="s">
        <v>9405</v>
      </c>
      <c r="B2729" s="1">
        <v>43166</v>
      </c>
      <c r="C2729" t="s">
        <v>9406</v>
      </c>
      <c r="D2729" t="s">
        <v>1616</v>
      </c>
      <c r="E2729" t="s">
        <v>9407</v>
      </c>
      <c r="F2729" s="1">
        <v>43163</v>
      </c>
      <c r="G2729">
        <v>1</v>
      </c>
      <c r="H2729">
        <v>1014407</v>
      </c>
      <c r="I2729">
        <v>17003</v>
      </c>
      <c r="J2729">
        <v>698</v>
      </c>
      <c r="K2729">
        <v>1917</v>
      </c>
      <c r="L2729" t="b">
        <v>0</v>
      </c>
      <c r="M2729" t="b">
        <v>0</v>
      </c>
      <c r="N2729" t="b">
        <v>0</v>
      </c>
      <c r="O2729">
        <v>3</v>
      </c>
      <c r="P2729">
        <v>3</v>
      </c>
      <c r="Q2729" s="2">
        <v>0.02</v>
      </c>
      <c r="R2729" s="2">
        <v>0</v>
      </c>
      <c r="S2729" s="2">
        <v>0</v>
      </c>
      <c r="T2729">
        <f t="shared" si="168"/>
        <v>0.4</v>
      </c>
      <c r="U2729">
        <f t="shared" si="169"/>
        <v>2.4000000000000004</v>
      </c>
      <c r="V2729">
        <f t="shared" si="170"/>
        <v>0.7072035000000001</v>
      </c>
      <c r="W2729">
        <f t="shared" si="171"/>
        <v>1.0075212250000001</v>
      </c>
    </row>
    <row r="2730" spans="1:23" x14ac:dyDescent="0.25">
      <c r="A2730" t="s">
        <v>9408</v>
      </c>
      <c r="B2730" s="1">
        <v>43207</v>
      </c>
      <c r="C2730" t="s">
        <v>9409</v>
      </c>
      <c r="D2730" t="s">
        <v>9410</v>
      </c>
      <c r="E2730" t="s">
        <v>9411</v>
      </c>
      <c r="F2730" s="1">
        <v>43188</v>
      </c>
      <c r="G2730">
        <v>1</v>
      </c>
      <c r="H2730">
        <v>2235991</v>
      </c>
      <c r="I2730">
        <v>100840</v>
      </c>
      <c r="J2730">
        <v>1487</v>
      </c>
      <c r="K2730">
        <v>5798</v>
      </c>
      <c r="L2730" t="b">
        <v>0</v>
      </c>
      <c r="M2730" t="b">
        <v>0</v>
      </c>
      <c r="N2730" t="b">
        <v>0</v>
      </c>
      <c r="O2730">
        <v>19</v>
      </c>
      <c r="P2730">
        <v>12</v>
      </c>
      <c r="Q2730" s="2">
        <v>0.05</v>
      </c>
      <c r="R2730" s="2">
        <v>0</v>
      </c>
      <c r="S2730" s="2">
        <v>0</v>
      </c>
      <c r="T2730">
        <f t="shared" si="168"/>
        <v>0.4</v>
      </c>
      <c r="U2730">
        <f t="shared" si="169"/>
        <v>8.2000000000000011</v>
      </c>
      <c r="V2730">
        <f t="shared" si="170"/>
        <v>1.6179955000000001</v>
      </c>
      <c r="W2730">
        <f t="shared" si="171"/>
        <v>2.7762984250000002</v>
      </c>
    </row>
    <row r="2731" spans="1:23" x14ac:dyDescent="0.25">
      <c r="A2731" t="s">
        <v>9412</v>
      </c>
      <c r="B2731" s="1">
        <v>43067</v>
      </c>
      <c r="C2731" t="s">
        <v>9413</v>
      </c>
      <c r="D2731" t="s">
        <v>9414</v>
      </c>
      <c r="E2731" t="s">
        <v>9415</v>
      </c>
      <c r="F2731" s="1">
        <v>43060</v>
      </c>
      <c r="G2731">
        <v>1</v>
      </c>
      <c r="H2731">
        <v>172205</v>
      </c>
      <c r="I2731">
        <v>5474</v>
      </c>
      <c r="J2731">
        <v>91</v>
      </c>
      <c r="K2731">
        <v>366</v>
      </c>
      <c r="L2731" t="b">
        <v>0</v>
      </c>
      <c r="M2731" t="b">
        <v>0</v>
      </c>
      <c r="N2731" t="b">
        <v>0</v>
      </c>
      <c r="O2731">
        <v>7</v>
      </c>
      <c r="P2731">
        <v>5</v>
      </c>
      <c r="Q2731" s="2">
        <v>0.03</v>
      </c>
      <c r="R2731" s="2">
        <v>0</v>
      </c>
      <c r="S2731" s="2">
        <v>0</v>
      </c>
      <c r="T2731">
        <f t="shared" si="168"/>
        <v>0.4</v>
      </c>
      <c r="U2731">
        <f t="shared" si="169"/>
        <v>3.6</v>
      </c>
      <c r="V2731">
        <f t="shared" si="170"/>
        <v>0.38610250000000002</v>
      </c>
      <c r="W2731">
        <f t="shared" si="171"/>
        <v>1.1951358750000001</v>
      </c>
    </row>
    <row r="2732" spans="1:23" x14ac:dyDescent="0.25">
      <c r="A2732" t="s">
        <v>9416</v>
      </c>
      <c r="B2732" s="1">
        <v>43137</v>
      </c>
      <c r="C2732" t="s">
        <v>9417</v>
      </c>
      <c r="D2732" t="s">
        <v>9418</v>
      </c>
      <c r="E2732" t="s">
        <v>9419</v>
      </c>
      <c r="F2732" s="1">
        <v>43130</v>
      </c>
      <c r="G2732">
        <v>1</v>
      </c>
      <c r="H2732">
        <v>2937449</v>
      </c>
      <c r="I2732">
        <v>99320</v>
      </c>
      <c r="J2732">
        <v>6697</v>
      </c>
      <c r="K2732">
        <v>6436</v>
      </c>
      <c r="L2732" t="b">
        <v>0</v>
      </c>
      <c r="M2732" t="b">
        <v>0</v>
      </c>
      <c r="N2732" t="b">
        <v>0</v>
      </c>
      <c r="O2732">
        <v>7</v>
      </c>
      <c r="P2732">
        <v>6</v>
      </c>
      <c r="Q2732" s="2">
        <v>0.03</v>
      </c>
      <c r="R2732" s="2">
        <v>0</v>
      </c>
      <c r="S2732" s="2">
        <v>0</v>
      </c>
      <c r="T2732">
        <f t="shared" si="168"/>
        <v>0.4</v>
      </c>
      <c r="U2732">
        <f t="shared" si="169"/>
        <v>4.6000000000000005</v>
      </c>
      <c r="V2732">
        <f t="shared" si="170"/>
        <v>1.7687245</v>
      </c>
      <c r="W2732">
        <f t="shared" si="171"/>
        <v>1.9290535750000002</v>
      </c>
    </row>
    <row r="2733" spans="1:23" x14ac:dyDescent="0.25">
      <c r="A2733" t="s">
        <v>9420</v>
      </c>
      <c r="B2733" s="1">
        <v>43189</v>
      </c>
      <c r="C2733" t="s">
        <v>9421</v>
      </c>
      <c r="D2733" t="s">
        <v>1074</v>
      </c>
      <c r="E2733" t="s">
        <v>9422</v>
      </c>
      <c r="F2733" s="1">
        <v>43181</v>
      </c>
      <c r="G2733">
        <v>1</v>
      </c>
      <c r="H2733">
        <v>363488</v>
      </c>
      <c r="I2733">
        <v>20900</v>
      </c>
      <c r="J2733">
        <v>639</v>
      </c>
      <c r="K2733">
        <v>1188</v>
      </c>
      <c r="L2733" t="b">
        <v>0</v>
      </c>
      <c r="M2733" t="b">
        <v>0</v>
      </c>
      <c r="N2733" t="b">
        <v>0</v>
      </c>
      <c r="O2733">
        <v>8</v>
      </c>
      <c r="P2733">
        <v>7</v>
      </c>
      <c r="Q2733" s="2">
        <v>0.06</v>
      </c>
      <c r="R2733" s="2">
        <v>0</v>
      </c>
      <c r="S2733" s="2">
        <v>0</v>
      </c>
      <c r="T2733">
        <f t="shared" si="168"/>
        <v>0.4</v>
      </c>
      <c r="U2733">
        <f t="shared" si="169"/>
        <v>5.4</v>
      </c>
      <c r="V2733">
        <f t="shared" si="170"/>
        <v>0.78174399999999999</v>
      </c>
      <c r="W2733">
        <f t="shared" si="171"/>
        <v>1.7836104000000002</v>
      </c>
    </row>
    <row r="2734" spans="1:23" x14ac:dyDescent="0.25">
      <c r="A2734" t="s">
        <v>9423</v>
      </c>
      <c r="B2734" s="1">
        <v>43055</v>
      </c>
      <c r="C2734" t="s">
        <v>9424</v>
      </c>
      <c r="D2734" t="s">
        <v>9425</v>
      </c>
      <c r="E2734" t="s">
        <v>9426</v>
      </c>
      <c r="F2734" s="1">
        <v>43049</v>
      </c>
      <c r="G2734">
        <v>1</v>
      </c>
      <c r="H2734">
        <v>1167646</v>
      </c>
      <c r="I2734">
        <v>2691</v>
      </c>
      <c r="J2734">
        <v>916</v>
      </c>
      <c r="K2734">
        <v>1122</v>
      </c>
      <c r="L2734" t="b">
        <v>0</v>
      </c>
      <c r="M2734" t="b">
        <v>0</v>
      </c>
      <c r="N2734" t="b">
        <v>0</v>
      </c>
      <c r="O2734">
        <v>6</v>
      </c>
      <c r="P2734">
        <v>2</v>
      </c>
      <c r="Q2734" s="2">
        <v>0</v>
      </c>
      <c r="R2734" s="2">
        <v>0</v>
      </c>
      <c r="S2734" s="2">
        <v>0</v>
      </c>
      <c r="T2734">
        <f t="shared" si="168"/>
        <v>0.4</v>
      </c>
      <c r="U2734">
        <f t="shared" si="169"/>
        <v>0.8</v>
      </c>
      <c r="V2734">
        <f t="shared" si="170"/>
        <v>0.58382299999999998</v>
      </c>
      <c r="W2734">
        <f t="shared" si="171"/>
        <v>0.56433805000000004</v>
      </c>
    </row>
    <row r="2735" spans="1:23" x14ac:dyDescent="0.25">
      <c r="A2735" t="s">
        <v>9427</v>
      </c>
      <c r="B2735" s="1">
        <v>43059</v>
      </c>
      <c r="C2735" t="s">
        <v>9428</v>
      </c>
      <c r="D2735" t="s">
        <v>351</v>
      </c>
      <c r="E2735" t="s">
        <v>9429</v>
      </c>
      <c r="F2735" s="1">
        <v>43053</v>
      </c>
      <c r="G2735">
        <v>1</v>
      </c>
      <c r="H2735">
        <v>71707</v>
      </c>
      <c r="I2735">
        <v>4739</v>
      </c>
      <c r="J2735">
        <v>93</v>
      </c>
      <c r="K2735">
        <v>913</v>
      </c>
      <c r="L2735" t="b">
        <v>0</v>
      </c>
      <c r="M2735" t="b">
        <v>0</v>
      </c>
      <c r="N2735" t="b">
        <v>0</v>
      </c>
      <c r="O2735">
        <v>6</v>
      </c>
      <c r="P2735">
        <v>5</v>
      </c>
      <c r="Q2735" s="2">
        <v>7.0000000000000007E-2</v>
      </c>
      <c r="R2735" s="2">
        <v>0</v>
      </c>
      <c r="S2735" s="2">
        <v>0.01</v>
      </c>
      <c r="T2735">
        <f t="shared" si="168"/>
        <v>0.4</v>
      </c>
      <c r="U2735">
        <f t="shared" si="169"/>
        <v>3.8</v>
      </c>
      <c r="V2735">
        <f t="shared" si="170"/>
        <v>0.98585350000000005</v>
      </c>
      <c r="W2735">
        <f t="shared" si="171"/>
        <v>1.4550487249999999</v>
      </c>
    </row>
    <row r="2736" spans="1:23" x14ac:dyDescent="0.25">
      <c r="A2736" t="s">
        <v>9430</v>
      </c>
      <c r="B2736" s="1">
        <v>43131</v>
      </c>
      <c r="C2736" t="s">
        <v>9431</v>
      </c>
      <c r="D2736" t="s">
        <v>1213</v>
      </c>
      <c r="E2736" t="s">
        <v>9432</v>
      </c>
      <c r="F2736" s="1">
        <v>43126</v>
      </c>
      <c r="G2736">
        <v>1</v>
      </c>
      <c r="H2736">
        <v>1691529</v>
      </c>
      <c r="I2736">
        <v>14149</v>
      </c>
      <c r="J2736">
        <v>434</v>
      </c>
      <c r="K2736">
        <v>1235</v>
      </c>
      <c r="L2736" t="b">
        <v>0</v>
      </c>
      <c r="M2736" t="b">
        <v>0</v>
      </c>
      <c r="N2736" t="b">
        <v>0</v>
      </c>
      <c r="O2736">
        <v>5</v>
      </c>
      <c r="P2736">
        <v>5</v>
      </c>
      <c r="Q2736" s="2">
        <v>0.01</v>
      </c>
      <c r="R2736" s="2">
        <v>0</v>
      </c>
      <c r="S2736" s="2">
        <v>0</v>
      </c>
      <c r="T2736">
        <f t="shared" si="168"/>
        <v>0.4</v>
      </c>
      <c r="U2736">
        <f t="shared" si="169"/>
        <v>4</v>
      </c>
      <c r="V2736">
        <f t="shared" si="170"/>
        <v>0.9457644999999999</v>
      </c>
      <c r="W2736">
        <f t="shared" si="171"/>
        <v>1.4910175750000001</v>
      </c>
    </row>
    <row r="2737" spans="1:23" x14ac:dyDescent="0.25">
      <c r="A2737" t="s">
        <v>9433</v>
      </c>
      <c r="B2737" s="1">
        <v>43234</v>
      </c>
      <c r="C2737" t="s">
        <v>9434</v>
      </c>
      <c r="D2737" t="s">
        <v>9435</v>
      </c>
      <c r="E2737" t="s">
        <v>9436</v>
      </c>
      <c r="F2737" s="1">
        <v>43203</v>
      </c>
      <c r="G2737">
        <v>1</v>
      </c>
      <c r="H2737">
        <v>25274694</v>
      </c>
      <c r="I2737">
        <v>339824</v>
      </c>
      <c r="J2737">
        <v>13824</v>
      </c>
      <c r="K2737">
        <v>29831</v>
      </c>
      <c r="L2737" t="b">
        <v>0</v>
      </c>
      <c r="M2737" t="b">
        <v>0</v>
      </c>
      <c r="N2737" t="b">
        <v>0</v>
      </c>
      <c r="O2737">
        <v>31</v>
      </c>
      <c r="P2737">
        <v>19</v>
      </c>
      <c r="Q2737" s="2">
        <v>0.01</v>
      </c>
      <c r="R2737" s="2">
        <v>0</v>
      </c>
      <c r="S2737" s="2">
        <v>0</v>
      </c>
      <c r="T2737">
        <f t="shared" si="168"/>
        <v>0.4</v>
      </c>
      <c r="U2737">
        <f t="shared" si="169"/>
        <v>12.8</v>
      </c>
      <c r="V2737">
        <f t="shared" si="170"/>
        <v>12.737347</v>
      </c>
      <c r="W2737">
        <f t="shared" si="171"/>
        <v>7.8180714499999997</v>
      </c>
    </row>
    <row r="2738" spans="1:23" x14ac:dyDescent="0.25">
      <c r="A2738" t="s">
        <v>9437</v>
      </c>
      <c r="B2738" s="1">
        <v>43153</v>
      </c>
      <c r="C2738" t="s">
        <v>9438</v>
      </c>
      <c r="D2738" t="s">
        <v>403</v>
      </c>
      <c r="E2738" t="s">
        <v>9439</v>
      </c>
      <c r="F2738" s="1">
        <v>43152</v>
      </c>
      <c r="G2738">
        <v>1</v>
      </c>
      <c r="H2738">
        <v>493621</v>
      </c>
      <c r="I2738">
        <v>6787</v>
      </c>
      <c r="J2738">
        <v>458</v>
      </c>
      <c r="K2738">
        <v>1465</v>
      </c>
      <c r="L2738" t="b">
        <v>0</v>
      </c>
      <c r="M2738" t="b">
        <v>0</v>
      </c>
      <c r="N2738" t="b">
        <v>0</v>
      </c>
      <c r="O2738">
        <v>1</v>
      </c>
      <c r="P2738">
        <v>1</v>
      </c>
      <c r="Q2738" s="2">
        <v>0.01</v>
      </c>
      <c r="R2738" s="2">
        <v>0</v>
      </c>
      <c r="S2738" s="2">
        <v>0</v>
      </c>
      <c r="T2738">
        <f t="shared" si="168"/>
        <v>0.4</v>
      </c>
      <c r="U2738">
        <f t="shared" si="169"/>
        <v>0.8</v>
      </c>
      <c r="V2738">
        <f t="shared" si="170"/>
        <v>0.34681050000000002</v>
      </c>
      <c r="W2738">
        <f t="shared" si="171"/>
        <v>0.48138367500000001</v>
      </c>
    </row>
    <row r="2739" spans="1:23" x14ac:dyDescent="0.25">
      <c r="A2739" t="s">
        <v>20770</v>
      </c>
      <c r="B2739" s="1">
        <v>43109</v>
      </c>
      <c r="C2739" t="s">
        <v>20771</v>
      </c>
      <c r="D2739" t="s">
        <v>18713</v>
      </c>
      <c r="E2739" t="s">
        <v>20772</v>
      </c>
      <c r="F2739" s="1">
        <v>43103</v>
      </c>
      <c r="G2739">
        <v>1</v>
      </c>
      <c r="H2739">
        <v>13532</v>
      </c>
      <c r="I2739">
        <v>64</v>
      </c>
      <c r="J2739">
        <v>9</v>
      </c>
      <c r="K2739">
        <v>0</v>
      </c>
      <c r="L2739" t="b">
        <v>1</v>
      </c>
      <c r="M2739" t="b">
        <v>0</v>
      </c>
      <c r="N2739" t="b">
        <v>0</v>
      </c>
      <c r="O2739">
        <v>6</v>
      </c>
      <c r="P2739">
        <v>5</v>
      </c>
      <c r="Q2739" s="2">
        <v>0</v>
      </c>
      <c r="R2739" s="2">
        <v>0</v>
      </c>
      <c r="S2739" s="2">
        <v>0</v>
      </c>
      <c r="T2739">
        <f t="shared" si="168"/>
        <v>0.4</v>
      </c>
      <c r="U2739">
        <f t="shared" si="169"/>
        <v>3.8</v>
      </c>
      <c r="V2739">
        <f t="shared" si="170"/>
        <v>6.7659999999999994E-3</v>
      </c>
      <c r="W2739">
        <f t="shared" si="171"/>
        <v>1.1123680999999999</v>
      </c>
    </row>
    <row r="2740" spans="1:23" x14ac:dyDescent="0.25">
      <c r="A2740" t="s">
        <v>9440</v>
      </c>
      <c r="B2740" s="1">
        <v>43069</v>
      </c>
      <c r="C2740" t="s">
        <v>9441</v>
      </c>
      <c r="D2740" t="s">
        <v>850</v>
      </c>
      <c r="E2740" t="s">
        <v>9442</v>
      </c>
      <c r="F2740" s="1">
        <v>43061</v>
      </c>
      <c r="G2740">
        <v>1</v>
      </c>
      <c r="H2740">
        <v>2319083</v>
      </c>
      <c r="I2740">
        <v>98929</v>
      </c>
      <c r="J2740">
        <v>1251</v>
      </c>
      <c r="K2740">
        <v>4541</v>
      </c>
      <c r="L2740" t="b">
        <v>0</v>
      </c>
      <c r="M2740" t="b">
        <v>0</v>
      </c>
      <c r="N2740" t="b">
        <v>0</v>
      </c>
      <c r="O2740">
        <v>8</v>
      </c>
      <c r="P2740">
        <v>8</v>
      </c>
      <c r="Q2740" s="2">
        <v>0.04</v>
      </c>
      <c r="R2740" s="2">
        <v>0</v>
      </c>
      <c r="S2740" s="2">
        <v>0</v>
      </c>
      <c r="T2740">
        <f t="shared" si="168"/>
        <v>0.4</v>
      </c>
      <c r="U2740">
        <f t="shared" si="169"/>
        <v>6.4</v>
      </c>
      <c r="V2740">
        <f t="shared" si="170"/>
        <v>1.5595414999999999</v>
      </c>
      <c r="W2740">
        <f t="shared" si="171"/>
        <v>2.3058395250000001</v>
      </c>
    </row>
    <row r="2741" spans="1:23" x14ac:dyDescent="0.25">
      <c r="A2741" t="s">
        <v>9443</v>
      </c>
      <c r="B2741" s="1">
        <v>43134</v>
      </c>
      <c r="C2741" t="s">
        <v>9444</v>
      </c>
      <c r="D2741" t="s">
        <v>9445</v>
      </c>
      <c r="E2741" t="s">
        <v>9446</v>
      </c>
      <c r="F2741" s="1">
        <v>43127</v>
      </c>
      <c r="G2741">
        <v>1</v>
      </c>
      <c r="H2741">
        <v>1413550</v>
      </c>
      <c r="I2741">
        <v>602</v>
      </c>
      <c r="J2741">
        <v>829</v>
      </c>
      <c r="K2741">
        <v>930</v>
      </c>
      <c r="L2741" t="b">
        <v>0</v>
      </c>
      <c r="M2741" t="b">
        <v>0</v>
      </c>
      <c r="N2741" t="b">
        <v>0</v>
      </c>
      <c r="O2741">
        <v>7</v>
      </c>
      <c r="P2741">
        <v>5</v>
      </c>
      <c r="Q2741" s="2">
        <v>0</v>
      </c>
      <c r="R2741" s="2">
        <v>0</v>
      </c>
      <c r="S2741" s="2">
        <v>0</v>
      </c>
      <c r="T2741">
        <f t="shared" si="168"/>
        <v>0.4</v>
      </c>
      <c r="U2741">
        <f t="shared" si="169"/>
        <v>3.6</v>
      </c>
      <c r="V2741">
        <f t="shared" si="170"/>
        <v>0.70677499999999993</v>
      </c>
      <c r="W2741">
        <f t="shared" si="171"/>
        <v>1.3073712500000001</v>
      </c>
    </row>
    <row r="2742" spans="1:23" x14ac:dyDescent="0.25">
      <c r="A2742" t="s">
        <v>9447</v>
      </c>
      <c r="B2742" s="1">
        <v>43144</v>
      </c>
      <c r="C2742" t="s">
        <v>9448</v>
      </c>
      <c r="D2742" t="s">
        <v>579</v>
      </c>
      <c r="E2742" t="s">
        <v>9449</v>
      </c>
      <c r="F2742" s="1">
        <v>43138</v>
      </c>
      <c r="G2742">
        <v>1</v>
      </c>
      <c r="H2742">
        <v>2168569</v>
      </c>
      <c r="I2742">
        <v>58994</v>
      </c>
      <c r="J2742">
        <v>1714</v>
      </c>
      <c r="K2742">
        <v>5005</v>
      </c>
      <c r="L2742" t="b">
        <v>0</v>
      </c>
      <c r="M2742" t="b">
        <v>0</v>
      </c>
      <c r="N2742" t="b">
        <v>0</v>
      </c>
      <c r="O2742">
        <v>6</v>
      </c>
      <c r="P2742">
        <v>6</v>
      </c>
      <c r="Q2742" s="2">
        <v>0.03</v>
      </c>
      <c r="R2742" s="2">
        <v>0</v>
      </c>
      <c r="S2742" s="2">
        <v>0</v>
      </c>
      <c r="T2742">
        <f t="shared" si="168"/>
        <v>0.4</v>
      </c>
      <c r="U2742">
        <f t="shared" si="169"/>
        <v>4.8000000000000007</v>
      </c>
      <c r="V2742">
        <f t="shared" si="170"/>
        <v>1.3842844999999999</v>
      </c>
      <c r="W2742">
        <f t="shared" si="171"/>
        <v>1.8444995750000004</v>
      </c>
    </row>
    <row r="2743" spans="1:23" x14ac:dyDescent="0.25">
      <c r="A2743" t="s">
        <v>9450</v>
      </c>
      <c r="B2743" s="1">
        <v>43109</v>
      </c>
      <c r="C2743" t="s">
        <v>9451</v>
      </c>
      <c r="D2743" t="s">
        <v>9452</v>
      </c>
      <c r="E2743" t="s">
        <v>9453</v>
      </c>
      <c r="F2743" s="1">
        <v>41158</v>
      </c>
      <c r="G2743">
        <v>1</v>
      </c>
      <c r="H2743">
        <v>52124</v>
      </c>
      <c r="I2743">
        <v>82</v>
      </c>
      <c r="J2743">
        <v>4</v>
      </c>
      <c r="K2743">
        <v>11</v>
      </c>
      <c r="L2743" t="b">
        <v>0</v>
      </c>
      <c r="M2743" t="b">
        <v>0</v>
      </c>
      <c r="N2743" t="b">
        <v>0</v>
      </c>
      <c r="O2743">
        <v>1951</v>
      </c>
      <c r="P2743">
        <v>3</v>
      </c>
      <c r="Q2743" s="2">
        <v>0</v>
      </c>
      <c r="R2743" s="2">
        <v>0</v>
      </c>
      <c r="S2743" s="2">
        <v>0</v>
      </c>
      <c r="T2743">
        <f t="shared" si="168"/>
        <v>0.4</v>
      </c>
      <c r="U2743">
        <f t="shared" si="169"/>
        <v>-387.20000000000005</v>
      </c>
      <c r="V2743">
        <f t="shared" si="170"/>
        <v>2.6061999999999998E-2</v>
      </c>
      <c r="W2743">
        <f t="shared" si="171"/>
        <v>-96.63087830000002</v>
      </c>
    </row>
    <row r="2744" spans="1:23" x14ac:dyDescent="0.25">
      <c r="A2744" t="s">
        <v>9454</v>
      </c>
      <c r="B2744" s="1">
        <v>43109</v>
      </c>
      <c r="C2744" t="s">
        <v>9455</v>
      </c>
      <c r="D2744" t="s">
        <v>9456</v>
      </c>
      <c r="E2744" t="s">
        <v>9457</v>
      </c>
      <c r="F2744" s="1">
        <v>43103</v>
      </c>
      <c r="G2744">
        <v>1</v>
      </c>
      <c r="H2744">
        <v>1354670</v>
      </c>
      <c r="I2744">
        <v>36803</v>
      </c>
      <c r="J2744">
        <v>1157</v>
      </c>
      <c r="K2744">
        <v>1299</v>
      </c>
      <c r="L2744" t="b">
        <v>0</v>
      </c>
      <c r="M2744" t="b">
        <v>0</v>
      </c>
      <c r="N2744" t="b">
        <v>0</v>
      </c>
      <c r="O2744">
        <v>6</v>
      </c>
      <c r="P2744">
        <v>6</v>
      </c>
      <c r="Q2744" s="2">
        <v>0.03</v>
      </c>
      <c r="R2744" s="2">
        <v>0</v>
      </c>
      <c r="S2744" s="2">
        <v>0</v>
      </c>
      <c r="T2744">
        <f t="shared" si="168"/>
        <v>0.4</v>
      </c>
      <c r="U2744">
        <f t="shared" si="169"/>
        <v>4.8000000000000007</v>
      </c>
      <c r="V2744">
        <f t="shared" si="170"/>
        <v>0.97733500000000006</v>
      </c>
      <c r="W2744">
        <f t="shared" si="171"/>
        <v>1.7020672500000003</v>
      </c>
    </row>
    <row r="2745" spans="1:23" x14ac:dyDescent="0.25">
      <c r="A2745" t="s">
        <v>9458</v>
      </c>
      <c r="B2745" s="1">
        <v>43069</v>
      </c>
      <c r="C2745" t="s">
        <v>9459</v>
      </c>
      <c r="D2745" t="s">
        <v>9460</v>
      </c>
      <c r="E2745" t="s">
        <v>9461</v>
      </c>
      <c r="F2745" s="1">
        <v>43061</v>
      </c>
      <c r="G2745">
        <v>1</v>
      </c>
      <c r="H2745">
        <v>930513</v>
      </c>
      <c r="I2745">
        <v>17044</v>
      </c>
      <c r="J2745">
        <v>1136</v>
      </c>
      <c r="K2745">
        <v>1586</v>
      </c>
      <c r="L2745" t="b">
        <v>0</v>
      </c>
      <c r="M2745" t="b">
        <v>0</v>
      </c>
      <c r="N2745" t="b">
        <v>0</v>
      </c>
      <c r="O2745">
        <v>8</v>
      </c>
      <c r="P2745">
        <v>8</v>
      </c>
      <c r="Q2745" s="2">
        <v>0.02</v>
      </c>
      <c r="R2745" s="2">
        <v>0</v>
      </c>
      <c r="S2745" s="2">
        <v>0</v>
      </c>
      <c r="T2745">
        <f t="shared" si="168"/>
        <v>0.4</v>
      </c>
      <c r="U2745">
        <f t="shared" si="169"/>
        <v>6.4</v>
      </c>
      <c r="V2745">
        <f t="shared" si="170"/>
        <v>0.66525649999999992</v>
      </c>
      <c r="W2745">
        <f t="shared" si="171"/>
        <v>1.9928397750000002</v>
      </c>
    </row>
    <row r="2746" spans="1:23" x14ac:dyDescent="0.25">
      <c r="A2746" t="s">
        <v>9462</v>
      </c>
      <c r="B2746" s="1">
        <v>43159</v>
      </c>
      <c r="C2746" t="s">
        <v>9463</v>
      </c>
      <c r="D2746" t="s">
        <v>605</v>
      </c>
      <c r="E2746" t="s">
        <v>9464</v>
      </c>
      <c r="F2746" s="1">
        <v>43158</v>
      </c>
      <c r="G2746">
        <v>1</v>
      </c>
      <c r="H2746">
        <v>2311760</v>
      </c>
      <c r="I2746">
        <v>34425</v>
      </c>
      <c r="J2746">
        <v>6094</v>
      </c>
      <c r="K2746">
        <v>9453</v>
      </c>
      <c r="L2746" t="b">
        <v>0</v>
      </c>
      <c r="M2746" t="b">
        <v>0</v>
      </c>
      <c r="N2746" t="b">
        <v>0</v>
      </c>
      <c r="O2746">
        <v>1</v>
      </c>
      <c r="P2746">
        <v>1</v>
      </c>
      <c r="Q2746" s="2">
        <v>0.01</v>
      </c>
      <c r="R2746" s="2">
        <v>0</v>
      </c>
      <c r="S2746" s="2">
        <v>0</v>
      </c>
      <c r="T2746">
        <f t="shared" si="168"/>
        <v>0.4</v>
      </c>
      <c r="U2746">
        <f t="shared" si="169"/>
        <v>0.8</v>
      </c>
      <c r="V2746">
        <f t="shared" si="170"/>
        <v>1.2558800000000001</v>
      </c>
      <c r="W2746">
        <f t="shared" si="171"/>
        <v>0.79955799999999999</v>
      </c>
    </row>
    <row r="2747" spans="1:23" x14ac:dyDescent="0.25">
      <c r="A2747" t="s">
        <v>9465</v>
      </c>
      <c r="B2747" s="1">
        <v>43099</v>
      </c>
      <c r="C2747" t="s">
        <v>9466</v>
      </c>
      <c r="D2747" t="s">
        <v>3426</v>
      </c>
      <c r="E2747" t="s">
        <v>9467</v>
      </c>
      <c r="F2747" s="1">
        <v>43091</v>
      </c>
      <c r="G2747">
        <v>1</v>
      </c>
      <c r="H2747">
        <v>1949</v>
      </c>
      <c r="I2747">
        <v>20</v>
      </c>
      <c r="J2747">
        <v>5</v>
      </c>
      <c r="K2747">
        <v>25</v>
      </c>
      <c r="L2747" t="b">
        <v>0</v>
      </c>
      <c r="M2747" t="b">
        <v>0</v>
      </c>
      <c r="N2747" t="b">
        <v>0</v>
      </c>
      <c r="O2747">
        <v>8</v>
      </c>
      <c r="P2747">
        <v>6</v>
      </c>
      <c r="Q2747" s="2">
        <v>0.01</v>
      </c>
      <c r="R2747" s="2">
        <v>0</v>
      </c>
      <c r="S2747" s="2">
        <v>0.01</v>
      </c>
      <c r="T2747">
        <f t="shared" si="168"/>
        <v>0.4</v>
      </c>
      <c r="U2747">
        <f t="shared" si="169"/>
        <v>4.4000000000000004</v>
      </c>
      <c r="V2747">
        <f t="shared" si="170"/>
        <v>0.35097450000000002</v>
      </c>
      <c r="W2747">
        <f t="shared" si="171"/>
        <v>1.3828410750000002</v>
      </c>
    </row>
    <row r="2748" spans="1:23" x14ac:dyDescent="0.25">
      <c r="A2748" t="s">
        <v>9468</v>
      </c>
      <c r="B2748" s="1">
        <v>43127</v>
      </c>
      <c r="C2748" t="s">
        <v>9469</v>
      </c>
      <c r="D2748" t="s">
        <v>1036</v>
      </c>
      <c r="E2748" t="s">
        <v>9470</v>
      </c>
      <c r="F2748" s="1">
        <v>43120</v>
      </c>
      <c r="G2748">
        <v>1</v>
      </c>
      <c r="H2748">
        <v>217531</v>
      </c>
      <c r="I2748">
        <v>2279</v>
      </c>
      <c r="J2748">
        <v>213</v>
      </c>
      <c r="K2748">
        <v>427</v>
      </c>
      <c r="L2748" t="b">
        <v>0</v>
      </c>
      <c r="M2748" t="b">
        <v>0</v>
      </c>
      <c r="N2748" t="b">
        <v>0</v>
      </c>
      <c r="O2748">
        <v>7</v>
      </c>
      <c r="P2748">
        <v>6</v>
      </c>
      <c r="Q2748" s="2">
        <v>0.01</v>
      </c>
      <c r="R2748" s="2">
        <v>0</v>
      </c>
      <c r="S2748" s="2">
        <v>0</v>
      </c>
      <c r="T2748">
        <f t="shared" si="168"/>
        <v>0.4</v>
      </c>
      <c r="U2748">
        <f t="shared" si="169"/>
        <v>4.6000000000000005</v>
      </c>
      <c r="V2748">
        <f t="shared" si="170"/>
        <v>0.20876549999999999</v>
      </c>
      <c r="W2748">
        <f t="shared" si="171"/>
        <v>1.383067925</v>
      </c>
    </row>
    <row r="2749" spans="1:23" x14ac:dyDescent="0.25">
      <c r="A2749" t="s">
        <v>9471</v>
      </c>
      <c r="B2749" s="1">
        <v>43060</v>
      </c>
      <c r="C2749" t="s">
        <v>9472</v>
      </c>
      <c r="D2749" t="s">
        <v>509</v>
      </c>
      <c r="E2749" t="s">
        <v>9473</v>
      </c>
      <c r="F2749" s="1">
        <v>43054</v>
      </c>
      <c r="G2749">
        <v>1</v>
      </c>
      <c r="H2749">
        <v>141741</v>
      </c>
      <c r="I2749">
        <v>5761</v>
      </c>
      <c r="J2749">
        <v>352</v>
      </c>
      <c r="K2749">
        <v>961</v>
      </c>
      <c r="L2749" t="b">
        <v>0</v>
      </c>
      <c r="M2749" t="b">
        <v>0</v>
      </c>
      <c r="N2749" t="b">
        <v>0</v>
      </c>
      <c r="O2749">
        <v>6</v>
      </c>
      <c r="P2749">
        <v>5</v>
      </c>
      <c r="Q2749" s="2">
        <v>0.04</v>
      </c>
      <c r="R2749" s="2">
        <v>0</v>
      </c>
      <c r="S2749" s="2">
        <v>0.01</v>
      </c>
      <c r="T2749">
        <f t="shared" si="168"/>
        <v>0.4</v>
      </c>
      <c r="U2749">
        <f t="shared" si="169"/>
        <v>3.8</v>
      </c>
      <c r="V2749">
        <f t="shared" si="170"/>
        <v>0.72087049999999997</v>
      </c>
      <c r="W2749">
        <f t="shared" si="171"/>
        <v>1.3623046749999999</v>
      </c>
    </row>
    <row r="2750" spans="1:23" x14ac:dyDescent="0.25">
      <c r="A2750" t="s">
        <v>9474</v>
      </c>
      <c r="B2750" s="1">
        <v>43061</v>
      </c>
      <c r="C2750" t="s">
        <v>9475</v>
      </c>
      <c r="D2750" t="s">
        <v>9476</v>
      </c>
      <c r="E2750" t="s">
        <v>9477</v>
      </c>
      <c r="F2750" s="1">
        <v>43056</v>
      </c>
      <c r="G2750">
        <v>1</v>
      </c>
      <c r="H2750">
        <v>2275359</v>
      </c>
      <c r="I2750">
        <v>111392</v>
      </c>
      <c r="J2750">
        <v>3145</v>
      </c>
      <c r="K2750">
        <v>10169</v>
      </c>
      <c r="L2750" t="b">
        <v>0</v>
      </c>
      <c r="M2750" t="b">
        <v>0</v>
      </c>
      <c r="N2750" t="b">
        <v>0</v>
      </c>
      <c r="O2750">
        <v>5</v>
      </c>
      <c r="P2750">
        <v>5</v>
      </c>
      <c r="Q2750" s="2">
        <v>0.05</v>
      </c>
      <c r="R2750" s="2">
        <v>0</v>
      </c>
      <c r="S2750" s="2">
        <v>0</v>
      </c>
      <c r="T2750">
        <f t="shared" si="168"/>
        <v>0.4</v>
      </c>
      <c r="U2750">
        <f t="shared" si="169"/>
        <v>4</v>
      </c>
      <c r="V2750">
        <f t="shared" si="170"/>
        <v>1.6376795</v>
      </c>
      <c r="W2750">
        <f t="shared" si="171"/>
        <v>1.7331878250000001</v>
      </c>
    </row>
    <row r="2751" spans="1:23" x14ac:dyDescent="0.25">
      <c r="A2751" t="s">
        <v>9478</v>
      </c>
      <c r="B2751" s="1">
        <v>43071</v>
      </c>
      <c r="C2751" t="s">
        <v>9479</v>
      </c>
      <c r="D2751" t="s">
        <v>9480</v>
      </c>
      <c r="E2751" t="s">
        <v>9481</v>
      </c>
      <c r="F2751" s="1">
        <v>43064</v>
      </c>
      <c r="G2751">
        <v>1</v>
      </c>
      <c r="H2751">
        <v>1339398</v>
      </c>
      <c r="I2751">
        <v>39094</v>
      </c>
      <c r="J2751">
        <v>1471</v>
      </c>
      <c r="K2751">
        <v>3810</v>
      </c>
      <c r="L2751" t="b">
        <v>0</v>
      </c>
      <c r="M2751" t="b">
        <v>0</v>
      </c>
      <c r="N2751" t="b">
        <v>0</v>
      </c>
      <c r="O2751">
        <v>7</v>
      </c>
      <c r="P2751">
        <v>6</v>
      </c>
      <c r="Q2751" s="2">
        <v>0.03</v>
      </c>
      <c r="R2751" s="2">
        <v>0</v>
      </c>
      <c r="S2751" s="2">
        <v>0</v>
      </c>
      <c r="T2751">
        <f t="shared" si="168"/>
        <v>0.4</v>
      </c>
      <c r="U2751">
        <f t="shared" si="169"/>
        <v>4.6000000000000005</v>
      </c>
      <c r="V2751">
        <f t="shared" si="170"/>
        <v>0.96969899999999987</v>
      </c>
      <c r="W2751">
        <f t="shared" si="171"/>
        <v>1.6493946500000001</v>
      </c>
    </row>
    <row r="2752" spans="1:23" x14ac:dyDescent="0.25">
      <c r="A2752" t="s">
        <v>9482</v>
      </c>
      <c r="B2752" s="1">
        <v>43067</v>
      </c>
      <c r="C2752" t="s">
        <v>9483</v>
      </c>
      <c r="D2752" t="s">
        <v>3335</v>
      </c>
      <c r="E2752" t="s">
        <v>9484</v>
      </c>
      <c r="F2752" s="1">
        <v>43059</v>
      </c>
      <c r="G2752">
        <v>1</v>
      </c>
      <c r="H2752">
        <v>364914</v>
      </c>
      <c r="I2752">
        <v>10007</v>
      </c>
      <c r="J2752">
        <v>187</v>
      </c>
      <c r="K2752">
        <v>1143</v>
      </c>
      <c r="L2752" t="b">
        <v>0</v>
      </c>
      <c r="M2752" t="b">
        <v>0</v>
      </c>
      <c r="N2752" t="b">
        <v>0</v>
      </c>
      <c r="O2752">
        <v>8</v>
      </c>
      <c r="P2752">
        <v>8</v>
      </c>
      <c r="Q2752" s="2">
        <v>0.03</v>
      </c>
      <c r="R2752" s="2">
        <v>0</v>
      </c>
      <c r="S2752" s="2">
        <v>0</v>
      </c>
      <c r="T2752">
        <f t="shared" si="168"/>
        <v>0.4</v>
      </c>
      <c r="U2752">
        <f t="shared" si="169"/>
        <v>6.4</v>
      </c>
      <c r="V2752">
        <f t="shared" si="170"/>
        <v>0.48245699999999997</v>
      </c>
      <c r="W2752">
        <f t="shared" si="171"/>
        <v>1.9288599500000001</v>
      </c>
    </row>
    <row r="2753" spans="1:23" x14ac:dyDescent="0.25">
      <c r="A2753" t="s">
        <v>9485</v>
      </c>
      <c r="B2753" s="1">
        <v>43076</v>
      </c>
      <c r="C2753" t="s">
        <v>9486</v>
      </c>
      <c r="D2753" t="s">
        <v>9487</v>
      </c>
      <c r="E2753" t="s">
        <v>9488</v>
      </c>
      <c r="F2753" s="1">
        <v>43068</v>
      </c>
      <c r="G2753">
        <v>1</v>
      </c>
      <c r="H2753">
        <v>1960238</v>
      </c>
      <c r="I2753">
        <v>34202</v>
      </c>
      <c r="J2753">
        <v>2160</v>
      </c>
      <c r="K2753">
        <v>2638</v>
      </c>
      <c r="L2753" t="b">
        <v>0</v>
      </c>
      <c r="M2753" t="b">
        <v>0</v>
      </c>
      <c r="N2753" t="b">
        <v>0</v>
      </c>
      <c r="O2753">
        <v>8</v>
      </c>
      <c r="P2753">
        <v>7</v>
      </c>
      <c r="Q2753" s="2">
        <v>0.02</v>
      </c>
      <c r="R2753" s="2">
        <v>0</v>
      </c>
      <c r="S2753" s="2">
        <v>0</v>
      </c>
      <c r="T2753">
        <f t="shared" si="168"/>
        <v>0.4</v>
      </c>
      <c r="U2753">
        <f t="shared" si="169"/>
        <v>5.4</v>
      </c>
      <c r="V2753">
        <f t="shared" si="170"/>
        <v>1.1801189999999999</v>
      </c>
      <c r="W2753">
        <f t="shared" si="171"/>
        <v>1.92304165</v>
      </c>
    </row>
    <row r="2754" spans="1:23" x14ac:dyDescent="0.25">
      <c r="A2754" t="s">
        <v>20773</v>
      </c>
      <c r="B2754" s="1">
        <v>43233</v>
      </c>
      <c r="C2754" t="s">
        <v>20774</v>
      </c>
      <c r="D2754" t="s">
        <v>355</v>
      </c>
      <c r="E2754" t="s">
        <v>20775</v>
      </c>
      <c r="F2754" s="1">
        <v>43227</v>
      </c>
      <c r="G2754">
        <v>1</v>
      </c>
      <c r="H2754">
        <v>932020</v>
      </c>
      <c r="I2754">
        <v>28584</v>
      </c>
      <c r="J2754">
        <v>237</v>
      </c>
      <c r="K2754">
        <v>0</v>
      </c>
      <c r="L2754" t="b">
        <v>1</v>
      </c>
      <c r="M2754" t="b">
        <v>0</v>
      </c>
      <c r="N2754" t="b">
        <v>0</v>
      </c>
      <c r="O2754">
        <v>6</v>
      </c>
      <c r="P2754">
        <v>3</v>
      </c>
      <c r="Q2754" s="2">
        <v>0.03</v>
      </c>
      <c r="R2754" s="2">
        <v>0</v>
      </c>
      <c r="S2754" s="2">
        <v>0</v>
      </c>
      <c r="T2754">
        <f t="shared" ref="T2754:T2817" si="172">G2754*0.4</f>
        <v>0.4</v>
      </c>
      <c r="U2754">
        <f t="shared" ref="U2754:U2817" si="173">-0.2*(O2754-P2754)+0.8*P2754</f>
        <v>1.8000000000000003</v>
      </c>
      <c r="V2754">
        <f t="shared" ref="V2754:V2817" si="174">0.5*H2754*0.000001+0.1*Q2754*100+100*0.15*R2754+100*0.25*S2754</f>
        <v>0.76600999999999997</v>
      </c>
      <c r="W2754">
        <f t="shared" ref="W2754:W2817" si="175">0.4*T2754+0.25*U2754+0.35*V2754</f>
        <v>0.87810350000000015</v>
      </c>
    </row>
    <row r="2755" spans="1:23" x14ac:dyDescent="0.25">
      <c r="A2755" t="s">
        <v>9489</v>
      </c>
      <c r="B2755" s="1">
        <v>43184</v>
      </c>
      <c r="C2755" t="s">
        <v>9490</v>
      </c>
      <c r="D2755" t="s">
        <v>9491</v>
      </c>
      <c r="E2755" t="s">
        <v>9492</v>
      </c>
      <c r="F2755" s="1">
        <v>43168</v>
      </c>
      <c r="G2755">
        <v>1</v>
      </c>
      <c r="H2755">
        <v>3154859</v>
      </c>
      <c r="I2755">
        <v>53209</v>
      </c>
      <c r="J2755">
        <v>7623</v>
      </c>
      <c r="K2755">
        <v>9259</v>
      </c>
      <c r="L2755" t="b">
        <v>0</v>
      </c>
      <c r="M2755" t="b">
        <v>0</v>
      </c>
      <c r="N2755" t="b">
        <v>0</v>
      </c>
      <c r="O2755">
        <v>16</v>
      </c>
      <c r="P2755">
        <v>15</v>
      </c>
      <c r="Q2755" s="2">
        <v>0.02</v>
      </c>
      <c r="R2755" s="2">
        <v>0</v>
      </c>
      <c r="S2755" s="2">
        <v>0</v>
      </c>
      <c r="T2755">
        <f t="shared" si="172"/>
        <v>0.4</v>
      </c>
      <c r="U2755">
        <f t="shared" si="173"/>
        <v>11.8</v>
      </c>
      <c r="V2755">
        <f t="shared" si="174"/>
        <v>1.7774294999999998</v>
      </c>
      <c r="W2755">
        <f t="shared" si="175"/>
        <v>3.7321003250000002</v>
      </c>
    </row>
    <row r="2756" spans="1:23" x14ac:dyDescent="0.25">
      <c r="A2756" t="s">
        <v>9493</v>
      </c>
      <c r="B2756" s="1">
        <v>43132</v>
      </c>
      <c r="C2756" t="s">
        <v>9494</v>
      </c>
      <c r="D2756" t="s">
        <v>609</v>
      </c>
      <c r="E2756" t="s">
        <v>9495</v>
      </c>
      <c r="F2756" s="1">
        <v>43125</v>
      </c>
      <c r="G2756">
        <v>1</v>
      </c>
      <c r="H2756">
        <v>1430059</v>
      </c>
      <c r="I2756">
        <v>35537</v>
      </c>
      <c r="J2756">
        <v>4377</v>
      </c>
      <c r="K2756">
        <v>10255</v>
      </c>
      <c r="L2756" t="b">
        <v>0</v>
      </c>
      <c r="M2756" t="b">
        <v>0</v>
      </c>
      <c r="N2756" t="b">
        <v>0</v>
      </c>
      <c r="O2756">
        <v>7</v>
      </c>
      <c r="P2756">
        <v>7</v>
      </c>
      <c r="Q2756" s="2">
        <v>0.02</v>
      </c>
      <c r="R2756" s="2">
        <v>0</v>
      </c>
      <c r="S2756" s="2">
        <v>0.01</v>
      </c>
      <c r="T2756">
        <f t="shared" si="172"/>
        <v>0.4</v>
      </c>
      <c r="U2756">
        <f t="shared" si="173"/>
        <v>5.6000000000000005</v>
      </c>
      <c r="V2756">
        <f t="shared" si="174"/>
        <v>1.1650294999999999</v>
      </c>
      <c r="W2756">
        <f t="shared" si="175"/>
        <v>1.967760325</v>
      </c>
    </row>
    <row r="2757" spans="1:23" x14ac:dyDescent="0.25">
      <c r="A2757" t="s">
        <v>9496</v>
      </c>
      <c r="B2757" s="1">
        <v>43224</v>
      </c>
      <c r="C2757" t="s">
        <v>9497</v>
      </c>
      <c r="D2757" t="s">
        <v>1185</v>
      </c>
      <c r="E2757" t="s">
        <v>9498</v>
      </c>
      <c r="F2757" s="1">
        <v>43219</v>
      </c>
      <c r="G2757">
        <v>1</v>
      </c>
      <c r="H2757">
        <v>957071</v>
      </c>
      <c r="I2757">
        <v>20469</v>
      </c>
      <c r="J2757">
        <v>910</v>
      </c>
      <c r="K2757">
        <v>2780</v>
      </c>
      <c r="L2757" t="b">
        <v>0</v>
      </c>
      <c r="M2757" t="b">
        <v>0</v>
      </c>
      <c r="N2757" t="b">
        <v>0</v>
      </c>
      <c r="O2757">
        <v>5</v>
      </c>
      <c r="P2757">
        <v>4</v>
      </c>
      <c r="Q2757" s="2">
        <v>0.02</v>
      </c>
      <c r="R2757" s="2">
        <v>0</v>
      </c>
      <c r="S2757" s="2">
        <v>0</v>
      </c>
      <c r="T2757">
        <f t="shared" si="172"/>
        <v>0.4</v>
      </c>
      <c r="U2757">
        <f t="shared" si="173"/>
        <v>3</v>
      </c>
      <c r="V2757">
        <f t="shared" si="174"/>
        <v>0.67853549999999996</v>
      </c>
      <c r="W2757">
        <f t="shared" si="175"/>
        <v>1.147487425</v>
      </c>
    </row>
    <row r="2758" spans="1:23" x14ac:dyDescent="0.25">
      <c r="A2758" t="s">
        <v>9499</v>
      </c>
      <c r="B2758" s="1">
        <v>43086</v>
      </c>
      <c r="C2758" t="s">
        <v>9500</v>
      </c>
      <c r="D2758" t="s">
        <v>9501</v>
      </c>
      <c r="E2758" t="s">
        <v>9502</v>
      </c>
      <c r="F2758" s="1">
        <v>43083</v>
      </c>
      <c r="G2758">
        <v>1</v>
      </c>
      <c r="H2758">
        <v>30361</v>
      </c>
      <c r="I2758">
        <v>26</v>
      </c>
      <c r="J2758">
        <v>4</v>
      </c>
      <c r="K2758">
        <v>6</v>
      </c>
      <c r="L2758" t="b">
        <v>0</v>
      </c>
      <c r="M2758" t="b">
        <v>0</v>
      </c>
      <c r="N2758" t="b">
        <v>0</v>
      </c>
      <c r="O2758">
        <v>3</v>
      </c>
      <c r="P2758">
        <v>1</v>
      </c>
      <c r="Q2758" s="2">
        <v>0</v>
      </c>
      <c r="R2758" s="2">
        <v>0</v>
      </c>
      <c r="S2758" s="2">
        <v>0</v>
      </c>
      <c r="T2758">
        <f t="shared" si="172"/>
        <v>0.4</v>
      </c>
      <c r="U2758">
        <f t="shared" si="173"/>
        <v>0.4</v>
      </c>
      <c r="V2758">
        <f t="shared" si="174"/>
        <v>1.51805E-2</v>
      </c>
      <c r="W2758">
        <f t="shared" si="175"/>
        <v>0.26531317500000001</v>
      </c>
    </row>
    <row r="2759" spans="1:23" x14ac:dyDescent="0.25">
      <c r="A2759" t="s">
        <v>9503</v>
      </c>
      <c r="B2759" s="1">
        <v>43117</v>
      </c>
      <c r="C2759" t="s">
        <v>9504</v>
      </c>
      <c r="D2759" t="s">
        <v>9505</v>
      </c>
      <c r="E2759" t="s">
        <v>9506</v>
      </c>
      <c r="F2759" s="1">
        <v>42911</v>
      </c>
      <c r="G2759">
        <v>1</v>
      </c>
      <c r="H2759">
        <v>218630</v>
      </c>
      <c r="I2759">
        <v>3433</v>
      </c>
      <c r="J2759">
        <v>76</v>
      </c>
      <c r="K2759">
        <v>186</v>
      </c>
      <c r="L2759" t="b">
        <v>0</v>
      </c>
      <c r="M2759" t="b">
        <v>0</v>
      </c>
      <c r="N2759" t="b">
        <v>0</v>
      </c>
      <c r="O2759">
        <v>206</v>
      </c>
      <c r="P2759">
        <v>3</v>
      </c>
      <c r="Q2759" s="2">
        <v>0.02</v>
      </c>
      <c r="R2759" s="2">
        <v>0</v>
      </c>
      <c r="S2759" s="2">
        <v>0</v>
      </c>
      <c r="T2759">
        <f t="shared" si="172"/>
        <v>0.4</v>
      </c>
      <c r="U2759">
        <f t="shared" si="173"/>
        <v>-38.200000000000003</v>
      </c>
      <c r="V2759">
        <f t="shared" si="174"/>
        <v>0.30931500000000001</v>
      </c>
      <c r="W2759">
        <f t="shared" si="175"/>
        <v>-9.2817397499999998</v>
      </c>
    </row>
    <row r="2760" spans="1:23" x14ac:dyDescent="0.25">
      <c r="A2760" t="s">
        <v>9507</v>
      </c>
      <c r="B2760" s="1">
        <v>43135</v>
      </c>
      <c r="C2760" t="s">
        <v>9508</v>
      </c>
      <c r="D2760" t="s">
        <v>632</v>
      </c>
      <c r="E2760" t="s">
        <v>9509</v>
      </c>
      <c r="F2760" s="1">
        <v>43129</v>
      </c>
      <c r="G2760">
        <v>1</v>
      </c>
      <c r="H2760">
        <v>11509602</v>
      </c>
      <c r="I2760">
        <v>191913</v>
      </c>
      <c r="J2760">
        <v>3218</v>
      </c>
      <c r="K2760">
        <v>18854</v>
      </c>
      <c r="L2760" t="b">
        <v>0</v>
      </c>
      <c r="M2760" t="b">
        <v>0</v>
      </c>
      <c r="N2760" t="b">
        <v>0</v>
      </c>
      <c r="O2760">
        <v>6</v>
      </c>
      <c r="P2760">
        <v>6</v>
      </c>
      <c r="Q2760" s="2">
        <v>0.02</v>
      </c>
      <c r="R2760" s="2">
        <v>0</v>
      </c>
      <c r="S2760" s="2">
        <v>0</v>
      </c>
      <c r="T2760">
        <f t="shared" si="172"/>
        <v>0.4</v>
      </c>
      <c r="U2760">
        <f t="shared" si="173"/>
        <v>4.8000000000000007</v>
      </c>
      <c r="V2760">
        <f t="shared" si="174"/>
        <v>5.9548009999999998</v>
      </c>
      <c r="W2760">
        <f t="shared" si="175"/>
        <v>3.4441803500000003</v>
      </c>
    </row>
    <row r="2761" spans="1:23" x14ac:dyDescent="0.25">
      <c r="A2761" t="s">
        <v>9510</v>
      </c>
      <c r="B2761" s="1">
        <v>43073</v>
      </c>
      <c r="C2761" t="s">
        <v>9511</v>
      </c>
      <c r="D2761" t="s">
        <v>400</v>
      </c>
      <c r="E2761" t="s">
        <v>9512</v>
      </c>
      <c r="F2761" s="1">
        <v>43067</v>
      </c>
      <c r="G2761">
        <v>1</v>
      </c>
      <c r="H2761">
        <v>114696</v>
      </c>
      <c r="I2761">
        <v>731</v>
      </c>
      <c r="J2761">
        <v>130</v>
      </c>
      <c r="K2761">
        <v>162</v>
      </c>
      <c r="L2761" t="b">
        <v>0</v>
      </c>
      <c r="M2761" t="b">
        <v>0</v>
      </c>
      <c r="N2761" t="b">
        <v>0</v>
      </c>
      <c r="O2761">
        <v>6</v>
      </c>
      <c r="P2761">
        <v>5</v>
      </c>
      <c r="Q2761" s="2">
        <v>0.01</v>
      </c>
      <c r="R2761" s="2">
        <v>0</v>
      </c>
      <c r="S2761" s="2">
        <v>0</v>
      </c>
      <c r="T2761">
        <f t="shared" si="172"/>
        <v>0.4</v>
      </c>
      <c r="U2761">
        <f t="shared" si="173"/>
        <v>3.8</v>
      </c>
      <c r="V2761">
        <f t="shared" si="174"/>
        <v>0.15734799999999999</v>
      </c>
      <c r="W2761">
        <f t="shared" si="175"/>
        <v>1.1650717999999998</v>
      </c>
    </row>
    <row r="2762" spans="1:23" x14ac:dyDescent="0.25">
      <c r="A2762" t="s">
        <v>9513</v>
      </c>
      <c r="B2762" s="1">
        <v>43065</v>
      </c>
      <c r="C2762" t="s">
        <v>9514</v>
      </c>
      <c r="D2762" t="s">
        <v>3087</v>
      </c>
      <c r="E2762" t="s">
        <v>9515</v>
      </c>
      <c r="F2762" s="1">
        <v>43059</v>
      </c>
      <c r="G2762">
        <v>1</v>
      </c>
      <c r="H2762">
        <v>976530</v>
      </c>
      <c r="I2762">
        <v>22988</v>
      </c>
      <c r="J2762">
        <v>154</v>
      </c>
      <c r="K2762">
        <v>1665</v>
      </c>
      <c r="L2762" t="b">
        <v>0</v>
      </c>
      <c r="M2762" t="b">
        <v>0</v>
      </c>
      <c r="N2762" t="b">
        <v>0</v>
      </c>
      <c r="O2762">
        <v>6</v>
      </c>
      <c r="P2762">
        <v>6</v>
      </c>
      <c r="Q2762" s="2">
        <v>0.02</v>
      </c>
      <c r="R2762" s="2">
        <v>0</v>
      </c>
      <c r="S2762" s="2">
        <v>0</v>
      </c>
      <c r="T2762">
        <f t="shared" si="172"/>
        <v>0.4</v>
      </c>
      <c r="U2762">
        <f t="shared" si="173"/>
        <v>4.8000000000000007</v>
      </c>
      <c r="V2762">
        <f t="shared" si="174"/>
        <v>0.68826500000000002</v>
      </c>
      <c r="W2762">
        <f t="shared" si="175"/>
        <v>1.6008927500000003</v>
      </c>
    </row>
    <row r="2763" spans="1:23" x14ac:dyDescent="0.25">
      <c r="A2763" t="s">
        <v>9516</v>
      </c>
      <c r="B2763" s="1">
        <v>43087</v>
      </c>
      <c r="C2763" t="s">
        <v>9517</v>
      </c>
      <c r="D2763" t="s">
        <v>297</v>
      </c>
      <c r="E2763" t="s">
        <v>9518</v>
      </c>
      <c r="F2763" s="1">
        <v>43082</v>
      </c>
      <c r="G2763">
        <v>1</v>
      </c>
      <c r="H2763">
        <v>967640</v>
      </c>
      <c r="I2763">
        <v>6348</v>
      </c>
      <c r="J2763">
        <v>356</v>
      </c>
      <c r="K2763">
        <v>788</v>
      </c>
      <c r="L2763" t="b">
        <v>0</v>
      </c>
      <c r="M2763" t="b">
        <v>0</v>
      </c>
      <c r="N2763" t="b">
        <v>0</v>
      </c>
      <c r="O2763">
        <v>5</v>
      </c>
      <c r="P2763">
        <v>5</v>
      </c>
      <c r="Q2763" s="2">
        <v>0.01</v>
      </c>
      <c r="R2763" s="2">
        <v>0</v>
      </c>
      <c r="S2763" s="2">
        <v>0</v>
      </c>
      <c r="T2763">
        <f t="shared" si="172"/>
        <v>0.4</v>
      </c>
      <c r="U2763">
        <f t="shared" si="173"/>
        <v>4</v>
      </c>
      <c r="V2763">
        <f t="shared" si="174"/>
        <v>0.58382000000000001</v>
      </c>
      <c r="W2763">
        <f t="shared" si="175"/>
        <v>1.3643370000000001</v>
      </c>
    </row>
    <row r="2764" spans="1:23" x14ac:dyDescent="0.25">
      <c r="A2764" t="s">
        <v>9519</v>
      </c>
      <c r="B2764" s="1">
        <v>43123</v>
      </c>
      <c r="C2764" t="s">
        <v>9520</v>
      </c>
      <c r="D2764" t="s">
        <v>546</v>
      </c>
      <c r="E2764" t="s">
        <v>9521</v>
      </c>
      <c r="F2764" s="1">
        <v>43118</v>
      </c>
      <c r="G2764">
        <v>1</v>
      </c>
      <c r="H2764">
        <v>244014</v>
      </c>
      <c r="I2764">
        <v>1103</v>
      </c>
      <c r="J2764">
        <v>872</v>
      </c>
      <c r="K2764">
        <v>1117</v>
      </c>
      <c r="L2764" t="b">
        <v>0</v>
      </c>
      <c r="M2764" t="b">
        <v>0</v>
      </c>
      <c r="N2764" t="b">
        <v>0</v>
      </c>
      <c r="O2764">
        <v>5</v>
      </c>
      <c r="P2764">
        <v>5</v>
      </c>
      <c r="Q2764" s="2">
        <v>0</v>
      </c>
      <c r="R2764" s="2">
        <v>0</v>
      </c>
      <c r="S2764" s="2">
        <v>0</v>
      </c>
      <c r="T2764">
        <f t="shared" si="172"/>
        <v>0.4</v>
      </c>
      <c r="U2764">
        <f t="shared" si="173"/>
        <v>4</v>
      </c>
      <c r="V2764">
        <f t="shared" si="174"/>
        <v>0.12200699999999999</v>
      </c>
      <c r="W2764">
        <f t="shared" si="175"/>
        <v>1.2027024500000001</v>
      </c>
    </row>
    <row r="2765" spans="1:23" x14ac:dyDescent="0.25">
      <c r="A2765" t="s">
        <v>9522</v>
      </c>
      <c r="B2765" s="1">
        <v>43265</v>
      </c>
      <c r="C2765" t="s">
        <v>9523</v>
      </c>
      <c r="D2765" t="s">
        <v>5690</v>
      </c>
      <c r="E2765" t="s">
        <v>9524</v>
      </c>
      <c r="F2765" s="1">
        <v>43251</v>
      </c>
      <c r="G2765">
        <v>1</v>
      </c>
      <c r="H2765">
        <v>1883291</v>
      </c>
      <c r="I2765">
        <v>16532</v>
      </c>
      <c r="J2765">
        <v>1084</v>
      </c>
      <c r="K2765">
        <v>401</v>
      </c>
      <c r="L2765" t="b">
        <v>0</v>
      </c>
      <c r="M2765" t="b">
        <v>0</v>
      </c>
      <c r="N2765" t="b">
        <v>0</v>
      </c>
      <c r="O2765">
        <v>14</v>
      </c>
      <c r="P2765">
        <v>12</v>
      </c>
      <c r="Q2765" s="2">
        <v>0.01</v>
      </c>
      <c r="R2765" s="2">
        <v>0</v>
      </c>
      <c r="S2765" s="2">
        <v>0</v>
      </c>
      <c r="T2765">
        <f t="shared" si="172"/>
        <v>0.4</v>
      </c>
      <c r="U2765">
        <f t="shared" si="173"/>
        <v>9.2000000000000011</v>
      </c>
      <c r="V2765">
        <f t="shared" si="174"/>
        <v>1.0416455</v>
      </c>
      <c r="W2765">
        <f t="shared" si="175"/>
        <v>2.8245759250000004</v>
      </c>
    </row>
    <row r="2766" spans="1:23" x14ac:dyDescent="0.25">
      <c r="A2766" t="s">
        <v>9525</v>
      </c>
      <c r="B2766" s="1">
        <v>43236</v>
      </c>
      <c r="C2766" t="s">
        <v>9526</v>
      </c>
      <c r="D2766" t="s">
        <v>2293</v>
      </c>
      <c r="E2766" t="s">
        <v>9527</v>
      </c>
      <c r="F2766" s="1">
        <v>43219</v>
      </c>
      <c r="G2766">
        <v>1</v>
      </c>
      <c r="H2766">
        <v>5143350</v>
      </c>
      <c r="I2766">
        <v>48280</v>
      </c>
      <c r="J2766">
        <v>2276</v>
      </c>
      <c r="K2766">
        <v>6011</v>
      </c>
      <c r="L2766" t="b">
        <v>0</v>
      </c>
      <c r="M2766" t="b">
        <v>0</v>
      </c>
      <c r="N2766" t="b">
        <v>0</v>
      </c>
      <c r="O2766">
        <v>17</v>
      </c>
      <c r="P2766">
        <v>15</v>
      </c>
      <c r="Q2766" s="2">
        <v>0.01</v>
      </c>
      <c r="R2766" s="2">
        <v>0</v>
      </c>
      <c r="S2766" s="2">
        <v>0</v>
      </c>
      <c r="T2766">
        <f t="shared" si="172"/>
        <v>0.4</v>
      </c>
      <c r="U2766">
        <f t="shared" si="173"/>
        <v>11.6</v>
      </c>
      <c r="V2766">
        <f t="shared" si="174"/>
        <v>2.671675</v>
      </c>
      <c r="W2766">
        <f t="shared" si="175"/>
        <v>3.9950862499999999</v>
      </c>
    </row>
    <row r="2767" spans="1:23" x14ac:dyDescent="0.25">
      <c r="A2767" t="s">
        <v>9528</v>
      </c>
      <c r="B2767" s="1">
        <v>43145</v>
      </c>
      <c r="C2767" t="s">
        <v>9529</v>
      </c>
      <c r="D2767" t="s">
        <v>2343</v>
      </c>
      <c r="E2767" t="s">
        <v>9530</v>
      </c>
      <c r="F2767" s="1">
        <v>43144</v>
      </c>
      <c r="G2767">
        <v>1</v>
      </c>
      <c r="H2767">
        <v>10228</v>
      </c>
      <c r="I2767">
        <v>235</v>
      </c>
      <c r="J2767">
        <v>87</v>
      </c>
      <c r="K2767">
        <v>271</v>
      </c>
      <c r="L2767" t="b">
        <v>0</v>
      </c>
      <c r="M2767" t="b">
        <v>0</v>
      </c>
      <c r="N2767" t="b">
        <v>0</v>
      </c>
      <c r="O2767">
        <v>1</v>
      </c>
      <c r="P2767">
        <v>1</v>
      </c>
      <c r="Q2767" s="2">
        <v>0.02</v>
      </c>
      <c r="R2767" s="2">
        <v>-0.01</v>
      </c>
      <c r="S2767" s="2">
        <v>0.03</v>
      </c>
      <c r="T2767">
        <f t="shared" si="172"/>
        <v>0.4</v>
      </c>
      <c r="U2767">
        <f t="shared" si="173"/>
        <v>0.8</v>
      </c>
      <c r="V2767">
        <f t="shared" si="174"/>
        <v>0.805114</v>
      </c>
      <c r="W2767">
        <f t="shared" si="175"/>
        <v>0.64178990000000002</v>
      </c>
    </row>
    <row r="2768" spans="1:23" x14ac:dyDescent="0.25">
      <c r="A2768" t="s">
        <v>9531</v>
      </c>
      <c r="B2768" s="1">
        <v>43087</v>
      </c>
      <c r="C2768" t="s">
        <v>9532</v>
      </c>
      <c r="D2768" t="s">
        <v>9533</v>
      </c>
      <c r="E2768" t="s">
        <v>9534</v>
      </c>
      <c r="F2768" s="1">
        <v>43081</v>
      </c>
      <c r="G2768">
        <v>1</v>
      </c>
      <c r="H2768">
        <v>26129</v>
      </c>
      <c r="I2768">
        <v>628</v>
      </c>
      <c r="J2768">
        <v>9</v>
      </c>
      <c r="K2768">
        <v>35</v>
      </c>
      <c r="L2768" t="b">
        <v>0</v>
      </c>
      <c r="M2768" t="b">
        <v>0</v>
      </c>
      <c r="N2768" t="b">
        <v>0</v>
      </c>
      <c r="O2768">
        <v>6</v>
      </c>
      <c r="P2768">
        <v>3</v>
      </c>
      <c r="Q2768" s="2">
        <v>0.02</v>
      </c>
      <c r="R2768" s="2">
        <v>0</v>
      </c>
      <c r="S2768" s="2">
        <v>0</v>
      </c>
      <c r="T2768">
        <f t="shared" si="172"/>
        <v>0.4</v>
      </c>
      <c r="U2768">
        <f t="shared" si="173"/>
        <v>1.8000000000000003</v>
      </c>
      <c r="V2768">
        <f t="shared" si="174"/>
        <v>0.21306450000000002</v>
      </c>
      <c r="W2768">
        <f t="shared" si="175"/>
        <v>0.68457257500000013</v>
      </c>
    </row>
    <row r="2769" spans="1:23" x14ac:dyDescent="0.25">
      <c r="A2769" t="s">
        <v>9535</v>
      </c>
      <c r="B2769" s="1">
        <v>43088</v>
      </c>
      <c r="C2769" t="s">
        <v>9536</v>
      </c>
      <c r="D2769" t="s">
        <v>532</v>
      </c>
      <c r="E2769" t="s">
        <v>678</v>
      </c>
      <c r="F2769" s="1">
        <v>43083</v>
      </c>
      <c r="G2769">
        <v>1</v>
      </c>
      <c r="H2769">
        <v>58278</v>
      </c>
      <c r="I2769">
        <v>2182</v>
      </c>
      <c r="J2769">
        <v>35</v>
      </c>
      <c r="K2769">
        <v>105</v>
      </c>
      <c r="L2769" t="b">
        <v>0</v>
      </c>
      <c r="M2769" t="b">
        <v>0</v>
      </c>
      <c r="N2769" t="b">
        <v>0</v>
      </c>
      <c r="O2769">
        <v>5</v>
      </c>
      <c r="P2769">
        <v>3</v>
      </c>
      <c r="Q2769" s="2">
        <v>0.04</v>
      </c>
      <c r="R2769" s="2">
        <v>0</v>
      </c>
      <c r="S2769" s="2">
        <v>0</v>
      </c>
      <c r="T2769">
        <f t="shared" si="172"/>
        <v>0.4</v>
      </c>
      <c r="U2769">
        <f t="shared" si="173"/>
        <v>2.0000000000000004</v>
      </c>
      <c r="V2769">
        <f t="shared" si="174"/>
        <v>0.42913900000000005</v>
      </c>
      <c r="W2769">
        <f t="shared" si="175"/>
        <v>0.81019865000000013</v>
      </c>
    </row>
    <row r="2770" spans="1:23" x14ac:dyDescent="0.25">
      <c r="A2770" t="s">
        <v>9537</v>
      </c>
      <c r="B2770" s="1">
        <v>43169</v>
      </c>
      <c r="C2770" t="s">
        <v>9538</v>
      </c>
      <c r="D2770" t="s">
        <v>9539</v>
      </c>
      <c r="E2770" t="s">
        <v>5261</v>
      </c>
      <c r="F2770" s="1">
        <v>43157</v>
      </c>
      <c r="G2770">
        <v>1</v>
      </c>
      <c r="H2770">
        <v>635714</v>
      </c>
      <c r="I2770">
        <v>10533</v>
      </c>
      <c r="J2770">
        <v>1609</v>
      </c>
      <c r="K2770">
        <v>1056</v>
      </c>
      <c r="L2770" t="b">
        <v>0</v>
      </c>
      <c r="M2770" t="b">
        <v>0</v>
      </c>
      <c r="N2770" t="b">
        <v>0</v>
      </c>
      <c r="O2770">
        <v>12</v>
      </c>
      <c r="P2770">
        <v>12</v>
      </c>
      <c r="Q2770" s="2">
        <v>0.02</v>
      </c>
      <c r="R2770" s="2">
        <v>0</v>
      </c>
      <c r="S2770" s="2">
        <v>0</v>
      </c>
      <c r="T2770">
        <f t="shared" si="172"/>
        <v>0.4</v>
      </c>
      <c r="U2770">
        <f t="shared" si="173"/>
        <v>9.6000000000000014</v>
      </c>
      <c r="V2770">
        <f t="shared" si="174"/>
        <v>0.51785700000000001</v>
      </c>
      <c r="W2770">
        <f t="shared" si="175"/>
        <v>2.7412499500000003</v>
      </c>
    </row>
    <row r="2771" spans="1:23" x14ac:dyDescent="0.25">
      <c r="A2771" t="s">
        <v>9540</v>
      </c>
      <c r="B2771" s="1">
        <v>43109</v>
      </c>
      <c r="C2771" t="s">
        <v>9541</v>
      </c>
      <c r="D2771" t="s">
        <v>1062</v>
      </c>
      <c r="E2771" t="s">
        <v>9542</v>
      </c>
      <c r="F2771" s="1">
        <v>43102</v>
      </c>
      <c r="G2771">
        <v>1</v>
      </c>
      <c r="H2771">
        <v>690478</v>
      </c>
      <c r="I2771">
        <v>25400</v>
      </c>
      <c r="J2771">
        <v>523</v>
      </c>
      <c r="K2771">
        <v>640</v>
      </c>
      <c r="L2771" t="b">
        <v>0</v>
      </c>
      <c r="M2771" t="b">
        <v>0</v>
      </c>
      <c r="N2771" t="b">
        <v>0</v>
      </c>
      <c r="O2771">
        <v>7</v>
      </c>
      <c r="P2771">
        <v>7</v>
      </c>
      <c r="Q2771" s="2">
        <v>0.04</v>
      </c>
      <c r="R2771" s="2">
        <v>0</v>
      </c>
      <c r="S2771" s="2">
        <v>0</v>
      </c>
      <c r="T2771">
        <f t="shared" si="172"/>
        <v>0.4</v>
      </c>
      <c r="U2771">
        <f t="shared" si="173"/>
        <v>5.6000000000000005</v>
      </c>
      <c r="V2771">
        <f t="shared" si="174"/>
        <v>0.74523899999999998</v>
      </c>
      <c r="W2771">
        <f t="shared" si="175"/>
        <v>1.82083365</v>
      </c>
    </row>
    <row r="2772" spans="1:23" x14ac:dyDescent="0.25">
      <c r="A2772" t="s">
        <v>9543</v>
      </c>
      <c r="B2772" s="1">
        <v>43126</v>
      </c>
      <c r="C2772" t="s">
        <v>9544</v>
      </c>
      <c r="D2772" t="s">
        <v>5690</v>
      </c>
      <c r="E2772" t="s">
        <v>9545</v>
      </c>
      <c r="F2772" s="1">
        <v>43119</v>
      </c>
      <c r="G2772">
        <v>1</v>
      </c>
      <c r="H2772">
        <v>912815</v>
      </c>
      <c r="I2772">
        <v>13357</v>
      </c>
      <c r="J2772">
        <v>541</v>
      </c>
      <c r="K2772">
        <v>604</v>
      </c>
      <c r="L2772" t="b">
        <v>0</v>
      </c>
      <c r="M2772" t="b">
        <v>0</v>
      </c>
      <c r="N2772" t="b">
        <v>0</v>
      </c>
      <c r="O2772">
        <v>7</v>
      </c>
      <c r="P2772">
        <v>7</v>
      </c>
      <c r="Q2772" s="2">
        <v>0.01</v>
      </c>
      <c r="R2772" s="2">
        <v>0</v>
      </c>
      <c r="S2772" s="2">
        <v>0</v>
      </c>
      <c r="T2772">
        <f t="shared" si="172"/>
        <v>0.4</v>
      </c>
      <c r="U2772">
        <f t="shared" si="173"/>
        <v>5.6000000000000005</v>
      </c>
      <c r="V2772">
        <f t="shared" si="174"/>
        <v>0.55640749999999994</v>
      </c>
      <c r="W2772">
        <f t="shared" si="175"/>
        <v>1.754742625</v>
      </c>
    </row>
    <row r="2773" spans="1:23" x14ac:dyDescent="0.25">
      <c r="A2773" t="s">
        <v>9546</v>
      </c>
      <c r="B2773" s="1">
        <v>43162</v>
      </c>
      <c r="C2773" t="s">
        <v>9547</v>
      </c>
      <c r="D2773" t="s">
        <v>8671</v>
      </c>
      <c r="E2773" t="s">
        <v>9548</v>
      </c>
      <c r="F2773" s="1">
        <v>43149</v>
      </c>
      <c r="G2773">
        <v>1</v>
      </c>
      <c r="H2773">
        <v>479182</v>
      </c>
      <c r="I2773">
        <v>36495</v>
      </c>
      <c r="J2773">
        <v>162</v>
      </c>
      <c r="K2773">
        <v>2556</v>
      </c>
      <c r="L2773" t="b">
        <v>0</v>
      </c>
      <c r="M2773" t="b">
        <v>0</v>
      </c>
      <c r="N2773" t="b">
        <v>0</v>
      </c>
      <c r="O2773">
        <v>13</v>
      </c>
      <c r="P2773">
        <v>8</v>
      </c>
      <c r="Q2773" s="2">
        <v>0.08</v>
      </c>
      <c r="R2773" s="2">
        <v>0</v>
      </c>
      <c r="S2773" s="2">
        <v>0.01</v>
      </c>
      <c r="T2773">
        <f t="shared" si="172"/>
        <v>0.4</v>
      </c>
      <c r="U2773">
        <f t="shared" si="173"/>
        <v>5.4</v>
      </c>
      <c r="V2773">
        <f t="shared" si="174"/>
        <v>1.2895910000000002</v>
      </c>
      <c r="W2773">
        <f t="shared" si="175"/>
        <v>1.9613568500000003</v>
      </c>
    </row>
    <row r="2774" spans="1:23" x14ac:dyDescent="0.25">
      <c r="A2774" t="s">
        <v>9549</v>
      </c>
      <c r="B2774" s="1">
        <v>43076</v>
      </c>
      <c r="C2774" t="s">
        <v>9550</v>
      </c>
      <c r="D2774" t="s">
        <v>1162</v>
      </c>
      <c r="E2774" t="s">
        <v>9551</v>
      </c>
      <c r="F2774" s="1">
        <v>43075</v>
      </c>
      <c r="G2774">
        <v>1</v>
      </c>
      <c r="H2774">
        <v>30739</v>
      </c>
      <c r="I2774">
        <v>705</v>
      </c>
      <c r="J2774">
        <v>31</v>
      </c>
      <c r="K2774">
        <v>50</v>
      </c>
      <c r="L2774" t="b">
        <v>0</v>
      </c>
      <c r="M2774" t="b">
        <v>0</v>
      </c>
      <c r="N2774" t="b">
        <v>0</v>
      </c>
      <c r="O2774">
        <v>1</v>
      </c>
      <c r="P2774">
        <v>1</v>
      </c>
      <c r="Q2774" s="2">
        <v>0.02</v>
      </c>
      <c r="R2774" s="2">
        <v>0</v>
      </c>
      <c r="S2774" s="2">
        <v>0</v>
      </c>
      <c r="T2774">
        <f t="shared" si="172"/>
        <v>0.4</v>
      </c>
      <c r="U2774">
        <f t="shared" si="173"/>
        <v>0.8</v>
      </c>
      <c r="V2774">
        <f t="shared" si="174"/>
        <v>0.21536950000000002</v>
      </c>
      <c r="W2774">
        <f t="shared" si="175"/>
        <v>0.43537932500000004</v>
      </c>
    </row>
    <row r="2775" spans="1:23" x14ac:dyDescent="0.25">
      <c r="A2775" t="s">
        <v>9552</v>
      </c>
      <c r="B2775" s="1">
        <v>43108</v>
      </c>
      <c r="C2775" t="s">
        <v>9553</v>
      </c>
      <c r="D2775" t="s">
        <v>109</v>
      </c>
      <c r="E2775" t="s">
        <v>9554</v>
      </c>
      <c r="F2775" s="1">
        <v>43101</v>
      </c>
      <c r="G2775">
        <v>1</v>
      </c>
      <c r="H2775">
        <v>484353</v>
      </c>
      <c r="I2775">
        <v>17378</v>
      </c>
      <c r="J2775">
        <v>271</v>
      </c>
      <c r="K2775">
        <v>1653</v>
      </c>
      <c r="L2775" t="b">
        <v>0</v>
      </c>
      <c r="M2775" t="b">
        <v>0</v>
      </c>
      <c r="N2775" t="b">
        <v>0</v>
      </c>
      <c r="O2775">
        <v>7</v>
      </c>
      <c r="P2775">
        <v>5</v>
      </c>
      <c r="Q2775" s="2">
        <v>0.04</v>
      </c>
      <c r="R2775" s="2">
        <v>0</v>
      </c>
      <c r="S2775" s="2">
        <v>0</v>
      </c>
      <c r="T2775">
        <f t="shared" si="172"/>
        <v>0.4</v>
      </c>
      <c r="U2775">
        <f t="shared" si="173"/>
        <v>3.6</v>
      </c>
      <c r="V2775">
        <f t="shared" si="174"/>
        <v>0.64217650000000004</v>
      </c>
      <c r="W2775">
        <f t="shared" si="175"/>
        <v>1.284761775</v>
      </c>
    </row>
    <row r="2776" spans="1:23" x14ac:dyDescent="0.25">
      <c r="A2776" t="s">
        <v>20776</v>
      </c>
      <c r="B2776" s="1">
        <v>43105</v>
      </c>
      <c r="C2776" t="s">
        <v>20777</v>
      </c>
      <c r="D2776" t="s">
        <v>18713</v>
      </c>
      <c r="E2776" t="s">
        <v>20778</v>
      </c>
      <c r="F2776" s="1">
        <v>43102</v>
      </c>
      <c r="G2776">
        <v>1</v>
      </c>
      <c r="H2776">
        <v>8486</v>
      </c>
      <c r="I2776">
        <v>30</v>
      </c>
      <c r="J2776">
        <v>4</v>
      </c>
      <c r="K2776">
        <v>0</v>
      </c>
      <c r="L2776" t="b">
        <v>1</v>
      </c>
      <c r="M2776" t="b">
        <v>0</v>
      </c>
      <c r="N2776" t="b">
        <v>0</v>
      </c>
      <c r="O2776">
        <v>3</v>
      </c>
      <c r="P2776">
        <v>1</v>
      </c>
      <c r="Q2776" s="2">
        <v>0</v>
      </c>
      <c r="R2776" s="2">
        <v>0</v>
      </c>
      <c r="S2776" s="2">
        <v>0</v>
      </c>
      <c r="T2776">
        <f t="shared" si="172"/>
        <v>0.4</v>
      </c>
      <c r="U2776">
        <f t="shared" si="173"/>
        <v>0.4</v>
      </c>
      <c r="V2776">
        <f t="shared" si="174"/>
        <v>4.2429999999999994E-3</v>
      </c>
      <c r="W2776">
        <f t="shared" si="175"/>
        <v>0.26148505</v>
      </c>
    </row>
    <row r="2777" spans="1:23" x14ac:dyDescent="0.25">
      <c r="A2777" t="s">
        <v>9555</v>
      </c>
      <c r="B2777" s="1">
        <v>43061</v>
      </c>
      <c r="C2777" t="s">
        <v>9556</v>
      </c>
      <c r="D2777" t="s">
        <v>9557</v>
      </c>
      <c r="E2777" t="s">
        <v>2687</v>
      </c>
      <c r="F2777" s="1">
        <v>43056</v>
      </c>
      <c r="G2777">
        <v>1</v>
      </c>
      <c r="H2777">
        <v>14265</v>
      </c>
      <c r="I2777">
        <v>832</v>
      </c>
      <c r="J2777">
        <v>11</v>
      </c>
      <c r="K2777">
        <v>70</v>
      </c>
      <c r="L2777" t="b">
        <v>0</v>
      </c>
      <c r="M2777" t="b">
        <v>0</v>
      </c>
      <c r="N2777" t="b">
        <v>0</v>
      </c>
      <c r="O2777">
        <v>5</v>
      </c>
      <c r="P2777">
        <v>4</v>
      </c>
      <c r="Q2777" s="2">
        <v>0.06</v>
      </c>
      <c r="R2777" s="2">
        <v>0</v>
      </c>
      <c r="S2777" s="2">
        <v>0</v>
      </c>
      <c r="T2777">
        <f t="shared" si="172"/>
        <v>0.4</v>
      </c>
      <c r="U2777">
        <f t="shared" si="173"/>
        <v>3</v>
      </c>
      <c r="V2777">
        <f t="shared" si="174"/>
        <v>0.60713249999999996</v>
      </c>
      <c r="W2777">
        <f t="shared" si="175"/>
        <v>1.1224963750000001</v>
      </c>
    </row>
    <row r="2778" spans="1:23" x14ac:dyDescent="0.25">
      <c r="A2778" t="s">
        <v>9558</v>
      </c>
      <c r="B2778" s="1">
        <v>43053</v>
      </c>
      <c r="C2778" t="s">
        <v>9559</v>
      </c>
      <c r="D2778" t="s">
        <v>9560</v>
      </c>
      <c r="E2778" t="s">
        <v>9561</v>
      </c>
      <c r="F2778" s="1">
        <v>43049</v>
      </c>
      <c r="G2778">
        <v>1</v>
      </c>
      <c r="H2778">
        <v>237307</v>
      </c>
      <c r="I2778">
        <v>1896</v>
      </c>
      <c r="J2778">
        <v>74</v>
      </c>
      <c r="K2778">
        <v>260</v>
      </c>
      <c r="L2778" t="b">
        <v>0</v>
      </c>
      <c r="M2778" t="b">
        <v>0</v>
      </c>
      <c r="N2778" t="b">
        <v>0</v>
      </c>
      <c r="O2778">
        <v>4</v>
      </c>
      <c r="P2778">
        <v>1</v>
      </c>
      <c r="Q2778" s="2">
        <v>0.01</v>
      </c>
      <c r="R2778" s="2">
        <v>0</v>
      </c>
      <c r="S2778" s="2">
        <v>0</v>
      </c>
      <c r="T2778">
        <f t="shared" si="172"/>
        <v>0.4</v>
      </c>
      <c r="U2778">
        <f t="shared" si="173"/>
        <v>0.19999999999999996</v>
      </c>
      <c r="V2778">
        <f t="shared" si="174"/>
        <v>0.2186535</v>
      </c>
      <c r="W2778">
        <f t="shared" si="175"/>
        <v>0.28652872500000004</v>
      </c>
    </row>
    <row r="2779" spans="1:23" x14ac:dyDescent="0.25">
      <c r="A2779" t="s">
        <v>9562</v>
      </c>
      <c r="B2779" s="1">
        <v>43108</v>
      </c>
      <c r="C2779" t="s">
        <v>9563</v>
      </c>
      <c r="D2779" t="s">
        <v>9564</v>
      </c>
      <c r="E2779" t="s">
        <v>9565</v>
      </c>
      <c r="F2779" s="1">
        <v>43101</v>
      </c>
      <c r="G2779">
        <v>1</v>
      </c>
      <c r="H2779">
        <v>226262</v>
      </c>
      <c r="I2779">
        <v>6670</v>
      </c>
      <c r="J2779">
        <v>122</v>
      </c>
      <c r="K2779">
        <v>490</v>
      </c>
      <c r="L2779" t="b">
        <v>0</v>
      </c>
      <c r="M2779" t="b">
        <v>0</v>
      </c>
      <c r="N2779" t="b">
        <v>0</v>
      </c>
      <c r="O2779">
        <v>7</v>
      </c>
      <c r="P2779">
        <v>4</v>
      </c>
      <c r="Q2779" s="2">
        <v>0.03</v>
      </c>
      <c r="R2779" s="2">
        <v>0</v>
      </c>
      <c r="S2779" s="2">
        <v>0</v>
      </c>
      <c r="T2779">
        <f t="shared" si="172"/>
        <v>0.4</v>
      </c>
      <c r="U2779">
        <f t="shared" si="173"/>
        <v>2.6</v>
      </c>
      <c r="V2779">
        <f t="shared" si="174"/>
        <v>0.41313099999999997</v>
      </c>
      <c r="W2779">
        <f t="shared" si="175"/>
        <v>0.95459585000000002</v>
      </c>
    </row>
    <row r="2780" spans="1:23" x14ac:dyDescent="0.25">
      <c r="A2780" t="s">
        <v>9566</v>
      </c>
      <c r="B2780" s="1">
        <v>43136</v>
      </c>
      <c r="C2780" t="s">
        <v>9567</v>
      </c>
      <c r="D2780" t="s">
        <v>532</v>
      </c>
      <c r="E2780" t="s">
        <v>9568</v>
      </c>
      <c r="F2780" s="1">
        <v>43131</v>
      </c>
      <c r="G2780">
        <v>1</v>
      </c>
      <c r="H2780">
        <v>104929</v>
      </c>
      <c r="I2780">
        <v>2461</v>
      </c>
      <c r="J2780">
        <v>52</v>
      </c>
      <c r="K2780">
        <v>236</v>
      </c>
      <c r="L2780" t="b">
        <v>0</v>
      </c>
      <c r="M2780" t="b">
        <v>0</v>
      </c>
      <c r="N2780" t="b">
        <v>0</v>
      </c>
      <c r="O2780">
        <v>5</v>
      </c>
      <c r="P2780">
        <v>4</v>
      </c>
      <c r="Q2780" s="2">
        <v>0.02</v>
      </c>
      <c r="R2780" s="2">
        <v>0</v>
      </c>
      <c r="S2780" s="2">
        <v>0</v>
      </c>
      <c r="T2780">
        <f t="shared" si="172"/>
        <v>0.4</v>
      </c>
      <c r="U2780">
        <f t="shared" si="173"/>
        <v>3</v>
      </c>
      <c r="V2780">
        <f t="shared" si="174"/>
        <v>0.25246449999999998</v>
      </c>
      <c r="W2780">
        <f t="shared" si="175"/>
        <v>0.99836257500000003</v>
      </c>
    </row>
    <row r="2781" spans="1:23" x14ac:dyDescent="0.25">
      <c r="A2781" t="s">
        <v>9569</v>
      </c>
      <c r="B2781" s="1">
        <v>43240</v>
      </c>
      <c r="C2781" t="s">
        <v>9570</v>
      </c>
      <c r="D2781" t="s">
        <v>9571</v>
      </c>
      <c r="E2781" t="s">
        <v>9572</v>
      </c>
      <c r="F2781" s="1">
        <v>43224</v>
      </c>
      <c r="G2781">
        <v>1</v>
      </c>
      <c r="H2781">
        <v>364986</v>
      </c>
      <c r="I2781">
        <v>15436</v>
      </c>
      <c r="J2781">
        <v>230</v>
      </c>
      <c r="K2781">
        <v>772</v>
      </c>
      <c r="L2781" t="b">
        <v>0</v>
      </c>
      <c r="M2781" t="b">
        <v>0</v>
      </c>
      <c r="N2781" t="b">
        <v>0</v>
      </c>
      <c r="O2781">
        <v>16</v>
      </c>
      <c r="P2781">
        <v>9</v>
      </c>
      <c r="Q2781" s="2">
        <v>0.04</v>
      </c>
      <c r="R2781" s="2">
        <v>0</v>
      </c>
      <c r="S2781" s="2">
        <v>0</v>
      </c>
      <c r="T2781">
        <f t="shared" si="172"/>
        <v>0.4</v>
      </c>
      <c r="U2781">
        <f t="shared" si="173"/>
        <v>5.8</v>
      </c>
      <c r="V2781">
        <f t="shared" si="174"/>
        <v>0.58249300000000004</v>
      </c>
      <c r="W2781">
        <f t="shared" si="175"/>
        <v>1.8138725499999999</v>
      </c>
    </row>
    <row r="2782" spans="1:23" x14ac:dyDescent="0.25">
      <c r="A2782" t="s">
        <v>9573</v>
      </c>
      <c r="B2782" s="1">
        <v>43170</v>
      </c>
      <c r="C2782" t="s">
        <v>9574</v>
      </c>
      <c r="D2782" t="s">
        <v>9575</v>
      </c>
      <c r="E2782" t="s">
        <v>9576</v>
      </c>
      <c r="F2782" s="1">
        <v>43159</v>
      </c>
      <c r="G2782">
        <v>1</v>
      </c>
      <c r="H2782">
        <v>181238</v>
      </c>
      <c r="I2782">
        <v>11511</v>
      </c>
      <c r="J2782">
        <v>252</v>
      </c>
      <c r="K2782">
        <v>535</v>
      </c>
      <c r="L2782" t="b">
        <v>0</v>
      </c>
      <c r="M2782" t="b">
        <v>0</v>
      </c>
      <c r="N2782" t="b">
        <v>0</v>
      </c>
      <c r="O2782">
        <v>11</v>
      </c>
      <c r="P2782">
        <v>10</v>
      </c>
      <c r="Q2782" s="2">
        <v>0.06</v>
      </c>
      <c r="R2782" s="2">
        <v>0</v>
      </c>
      <c r="S2782" s="2">
        <v>0</v>
      </c>
      <c r="T2782">
        <f t="shared" si="172"/>
        <v>0.4</v>
      </c>
      <c r="U2782">
        <f t="shared" si="173"/>
        <v>7.8</v>
      </c>
      <c r="V2782">
        <f t="shared" si="174"/>
        <v>0.69061899999999998</v>
      </c>
      <c r="W2782">
        <f t="shared" si="175"/>
        <v>2.3517166499999997</v>
      </c>
    </row>
    <row r="2783" spans="1:23" x14ac:dyDescent="0.25">
      <c r="A2783" t="s">
        <v>9577</v>
      </c>
      <c r="B2783" s="1">
        <v>43091</v>
      </c>
      <c r="C2783" t="s">
        <v>9578</v>
      </c>
      <c r="D2783" t="s">
        <v>9579</v>
      </c>
      <c r="E2783" t="s">
        <v>9580</v>
      </c>
      <c r="F2783" s="1">
        <v>43085</v>
      </c>
      <c r="G2783">
        <v>1</v>
      </c>
      <c r="H2783">
        <v>508710</v>
      </c>
      <c r="I2783">
        <v>26719</v>
      </c>
      <c r="J2783">
        <v>751</v>
      </c>
      <c r="K2783">
        <v>270</v>
      </c>
      <c r="L2783" t="b">
        <v>0</v>
      </c>
      <c r="M2783" t="b">
        <v>0</v>
      </c>
      <c r="N2783" t="b">
        <v>0</v>
      </c>
      <c r="O2783">
        <v>6</v>
      </c>
      <c r="P2783">
        <v>2</v>
      </c>
      <c r="Q2783" s="2">
        <v>0.05</v>
      </c>
      <c r="R2783" s="2">
        <v>0</v>
      </c>
      <c r="S2783" s="2">
        <v>0</v>
      </c>
      <c r="T2783">
        <f t="shared" si="172"/>
        <v>0.4</v>
      </c>
      <c r="U2783">
        <f t="shared" si="173"/>
        <v>0.8</v>
      </c>
      <c r="V2783">
        <f t="shared" si="174"/>
        <v>0.75435500000000011</v>
      </c>
      <c r="W2783">
        <f t="shared" si="175"/>
        <v>0.62402425000000006</v>
      </c>
    </row>
    <row r="2784" spans="1:23" x14ac:dyDescent="0.25">
      <c r="A2784" t="s">
        <v>9581</v>
      </c>
      <c r="B2784" s="1">
        <v>43090</v>
      </c>
      <c r="C2784" t="s">
        <v>9582</v>
      </c>
      <c r="D2784" t="s">
        <v>9583</v>
      </c>
      <c r="E2784" t="s">
        <v>9584</v>
      </c>
      <c r="F2784" s="1">
        <v>43081</v>
      </c>
      <c r="G2784">
        <v>1</v>
      </c>
      <c r="H2784">
        <v>296518</v>
      </c>
      <c r="I2784">
        <v>1974</v>
      </c>
      <c r="J2784">
        <v>41</v>
      </c>
      <c r="K2784">
        <v>157</v>
      </c>
      <c r="L2784" t="b">
        <v>0</v>
      </c>
      <c r="M2784" t="b">
        <v>0</v>
      </c>
      <c r="N2784" t="b">
        <v>0</v>
      </c>
      <c r="O2784">
        <v>9</v>
      </c>
      <c r="P2784">
        <v>4</v>
      </c>
      <c r="Q2784" s="2">
        <v>0.01</v>
      </c>
      <c r="R2784" s="2">
        <v>0</v>
      </c>
      <c r="S2784" s="2">
        <v>0</v>
      </c>
      <c r="T2784">
        <f t="shared" si="172"/>
        <v>0.4</v>
      </c>
      <c r="U2784">
        <f t="shared" si="173"/>
        <v>2.2000000000000002</v>
      </c>
      <c r="V2784">
        <f t="shared" si="174"/>
        <v>0.24825900000000001</v>
      </c>
      <c r="W2784">
        <f t="shared" si="175"/>
        <v>0.79689065000000003</v>
      </c>
    </row>
    <row r="2785" spans="1:23" x14ac:dyDescent="0.25">
      <c r="A2785" t="s">
        <v>9585</v>
      </c>
      <c r="B2785" s="1">
        <v>43159</v>
      </c>
      <c r="C2785" t="s">
        <v>9586</v>
      </c>
      <c r="D2785" t="s">
        <v>9587</v>
      </c>
      <c r="E2785" t="s">
        <v>9588</v>
      </c>
      <c r="F2785" s="1">
        <v>43151</v>
      </c>
      <c r="G2785">
        <v>1</v>
      </c>
      <c r="H2785">
        <v>31831</v>
      </c>
      <c r="I2785">
        <v>494</v>
      </c>
      <c r="J2785">
        <v>7</v>
      </c>
      <c r="K2785">
        <v>37</v>
      </c>
      <c r="L2785" t="b">
        <v>0</v>
      </c>
      <c r="M2785" t="b">
        <v>0</v>
      </c>
      <c r="N2785" t="b">
        <v>0</v>
      </c>
      <c r="O2785">
        <v>8</v>
      </c>
      <c r="P2785">
        <v>6</v>
      </c>
      <c r="Q2785" s="2">
        <v>0.02</v>
      </c>
      <c r="R2785" s="2">
        <v>0</v>
      </c>
      <c r="S2785" s="2">
        <v>0</v>
      </c>
      <c r="T2785">
        <f t="shared" si="172"/>
        <v>0.4</v>
      </c>
      <c r="U2785">
        <f t="shared" si="173"/>
        <v>4.4000000000000004</v>
      </c>
      <c r="V2785">
        <f t="shared" si="174"/>
        <v>0.21591550000000001</v>
      </c>
      <c r="W2785">
        <f t="shared" si="175"/>
        <v>1.3355704250000002</v>
      </c>
    </row>
    <row r="2786" spans="1:23" x14ac:dyDescent="0.25">
      <c r="A2786" t="s">
        <v>9589</v>
      </c>
      <c r="B2786" s="1">
        <v>43077</v>
      </c>
      <c r="C2786" t="s">
        <v>9590</v>
      </c>
      <c r="D2786" t="s">
        <v>117</v>
      </c>
      <c r="E2786" t="s">
        <v>9591</v>
      </c>
      <c r="F2786" s="1">
        <v>43076</v>
      </c>
      <c r="G2786">
        <v>1</v>
      </c>
      <c r="H2786">
        <v>437979</v>
      </c>
      <c r="I2786">
        <v>17508</v>
      </c>
      <c r="J2786">
        <v>6068</v>
      </c>
      <c r="K2786">
        <v>5397</v>
      </c>
      <c r="L2786" t="b">
        <v>0</v>
      </c>
      <c r="M2786" t="b">
        <v>0</v>
      </c>
      <c r="N2786" t="b">
        <v>0</v>
      </c>
      <c r="O2786">
        <v>1</v>
      </c>
      <c r="P2786">
        <v>1</v>
      </c>
      <c r="Q2786" s="2">
        <v>0.04</v>
      </c>
      <c r="R2786" s="2">
        <v>-0.01</v>
      </c>
      <c r="S2786" s="2">
        <v>0.01</v>
      </c>
      <c r="T2786">
        <f t="shared" si="172"/>
        <v>0.4</v>
      </c>
      <c r="U2786">
        <f t="shared" si="173"/>
        <v>0.8</v>
      </c>
      <c r="V2786">
        <f t="shared" si="174"/>
        <v>0.71898950000000006</v>
      </c>
      <c r="W2786">
        <f t="shared" si="175"/>
        <v>0.61164632500000005</v>
      </c>
    </row>
    <row r="2787" spans="1:23" x14ac:dyDescent="0.25">
      <c r="A2787" t="s">
        <v>9592</v>
      </c>
      <c r="B2787" s="1">
        <v>43149</v>
      </c>
      <c r="C2787" t="s">
        <v>9593</v>
      </c>
      <c r="D2787" t="s">
        <v>512</v>
      </c>
      <c r="E2787" t="s">
        <v>9594</v>
      </c>
      <c r="F2787" s="1">
        <v>43140</v>
      </c>
      <c r="G2787">
        <v>1</v>
      </c>
      <c r="H2787">
        <v>996065</v>
      </c>
      <c r="I2787">
        <v>5015</v>
      </c>
      <c r="J2787">
        <v>327</v>
      </c>
      <c r="K2787">
        <v>557</v>
      </c>
      <c r="L2787" t="b">
        <v>0</v>
      </c>
      <c r="M2787" t="b">
        <v>0</v>
      </c>
      <c r="N2787" t="b">
        <v>0</v>
      </c>
      <c r="O2787">
        <v>9</v>
      </c>
      <c r="P2787">
        <v>7</v>
      </c>
      <c r="Q2787" s="2">
        <v>0.01</v>
      </c>
      <c r="R2787" s="2">
        <v>0</v>
      </c>
      <c r="S2787" s="2">
        <v>0</v>
      </c>
      <c r="T2787">
        <f t="shared" si="172"/>
        <v>0.4</v>
      </c>
      <c r="U2787">
        <f t="shared" si="173"/>
        <v>5.2</v>
      </c>
      <c r="V2787">
        <f t="shared" si="174"/>
        <v>0.59803249999999997</v>
      </c>
      <c r="W2787">
        <f t="shared" si="175"/>
        <v>1.6693113749999999</v>
      </c>
    </row>
    <row r="2788" spans="1:23" x14ac:dyDescent="0.25">
      <c r="A2788" t="s">
        <v>9595</v>
      </c>
      <c r="B2788" s="1">
        <v>43221</v>
      </c>
      <c r="C2788" t="s">
        <v>9596</v>
      </c>
      <c r="D2788" t="s">
        <v>7662</v>
      </c>
      <c r="E2788" t="s">
        <v>9597</v>
      </c>
      <c r="F2788" s="1">
        <v>43211</v>
      </c>
      <c r="G2788">
        <v>1</v>
      </c>
      <c r="H2788">
        <v>4610501</v>
      </c>
      <c r="I2788">
        <v>125244</v>
      </c>
      <c r="J2788">
        <v>42051</v>
      </c>
      <c r="K2788">
        <v>32255</v>
      </c>
      <c r="L2788" t="b">
        <v>0</v>
      </c>
      <c r="M2788" t="b">
        <v>0</v>
      </c>
      <c r="N2788" t="b">
        <v>0</v>
      </c>
      <c r="O2788">
        <v>10</v>
      </c>
      <c r="P2788">
        <v>9</v>
      </c>
      <c r="Q2788" s="2">
        <v>0.03</v>
      </c>
      <c r="R2788" s="2">
        <v>-0.01</v>
      </c>
      <c r="S2788" s="2">
        <v>0.01</v>
      </c>
      <c r="T2788">
        <f t="shared" si="172"/>
        <v>0.4</v>
      </c>
      <c r="U2788">
        <f t="shared" si="173"/>
        <v>7</v>
      </c>
      <c r="V2788">
        <f t="shared" si="174"/>
        <v>2.7052505</v>
      </c>
      <c r="W2788">
        <f t="shared" si="175"/>
        <v>2.856837675</v>
      </c>
    </row>
    <row r="2789" spans="1:23" x14ac:dyDescent="0.25">
      <c r="A2789" t="s">
        <v>9598</v>
      </c>
      <c r="B2789" s="1">
        <v>43240</v>
      </c>
      <c r="C2789" t="s">
        <v>9599</v>
      </c>
      <c r="D2789" t="s">
        <v>254</v>
      </c>
      <c r="E2789" t="s">
        <v>9600</v>
      </c>
      <c r="F2789" s="1">
        <v>43228</v>
      </c>
      <c r="G2789">
        <v>1</v>
      </c>
      <c r="H2789">
        <v>534570</v>
      </c>
      <c r="I2789">
        <v>18387</v>
      </c>
      <c r="J2789">
        <v>472</v>
      </c>
      <c r="K2789">
        <v>879</v>
      </c>
      <c r="L2789" t="b">
        <v>0</v>
      </c>
      <c r="M2789" t="b">
        <v>0</v>
      </c>
      <c r="N2789" t="b">
        <v>0</v>
      </c>
      <c r="O2789">
        <v>12</v>
      </c>
      <c r="P2789">
        <v>10</v>
      </c>
      <c r="Q2789" s="2">
        <v>0.03</v>
      </c>
      <c r="R2789" s="2">
        <v>0</v>
      </c>
      <c r="S2789" s="2">
        <v>0</v>
      </c>
      <c r="T2789">
        <f t="shared" si="172"/>
        <v>0.4</v>
      </c>
      <c r="U2789">
        <f t="shared" si="173"/>
        <v>7.6</v>
      </c>
      <c r="V2789">
        <f t="shared" si="174"/>
        <v>0.56728500000000004</v>
      </c>
      <c r="W2789">
        <f t="shared" si="175"/>
        <v>2.2585497500000002</v>
      </c>
    </row>
    <row r="2790" spans="1:23" x14ac:dyDescent="0.25">
      <c r="A2790" t="s">
        <v>9601</v>
      </c>
      <c r="B2790" s="1">
        <v>43233</v>
      </c>
      <c r="C2790" t="s">
        <v>9602</v>
      </c>
      <c r="D2790" t="s">
        <v>202</v>
      </c>
      <c r="E2790" t="s">
        <v>9603</v>
      </c>
      <c r="F2790" s="1">
        <v>43227</v>
      </c>
      <c r="G2790">
        <v>1</v>
      </c>
      <c r="H2790">
        <v>788036</v>
      </c>
      <c r="I2790">
        <v>13952</v>
      </c>
      <c r="J2790">
        <v>481</v>
      </c>
      <c r="K2790">
        <v>1085</v>
      </c>
      <c r="L2790" t="b">
        <v>0</v>
      </c>
      <c r="M2790" t="b">
        <v>0</v>
      </c>
      <c r="N2790" t="b">
        <v>0</v>
      </c>
      <c r="O2790">
        <v>6</v>
      </c>
      <c r="P2790">
        <v>6</v>
      </c>
      <c r="Q2790" s="2">
        <v>0.02</v>
      </c>
      <c r="R2790" s="2">
        <v>0</v>
      </c>
      <c r="S2790" s="2">
        <v>0</v>
      </c>
      <c r="T2790">
        <f t="shared" si="172"/>
        <v>0.4</v>
      </c>
      <c r="U2790">
        <f t="shared" si="173"/>
        <v>4.8000000000000007</v>
      </c>
      <c r="V2790">
        <f t="shared" si="174"/>
        <v>0.59401799999999993</v>
      </c>
      <c r="W2790">
        <f t="shared" si="175"/>
        <v>1.5679063000000002</v>
      </c>
    </row>
    <row r="2791" spans="1:23" x14ac:dyDescent="0.25">
      <c r="A2791" t="s">
        <v>9604</v>
      </c>
      <c r="B2791" s="1">
        <v>43089</v>
      </c>
      <c r="C2791" t="s">
        <v>9605</v>
      </c>
      <c r="D2791" t="s">
        <v>3986</v>
      </c>
      <c r="E2791" t="s">
        <v>9606</v>
      </c>
      <c r="F2791" s="1">
        <v>43082</v>
      </c>
      <c r="G2791">
        <v>1</v>
      </c>
      <c r="H2791">
        <v>1648675</v>
      </c>
      <c r="I2791">
        <v>62011</v>
      </c>
      <c r="J2791">
        <v>2072</v>
      </c>
      <c r="K2791">
        <v>11881</v>
      </c>
      <c r="L2791" t="b">
        <v>0</v>
      </c>
      <c r="M2791" t="b">
        <v>0</v>
      </c>
      <c r="N2791" t="b">
        <v>0</v>
      </c>
      <c r="O2791">
        <v>7</v>
      </c>
      <c r="P2791">
        <v>2</v>
      </c>
      <c r="Q2791" s="2">
        <v>0.04</v>
      </c>
      <c r="R2791" s="2">
        <v>0</v>
      </c>
      <c r="S2791" s="2">
        <v>0.01</v>
      </c>
      <c r="T2791">
        <f t="shared" si="172"/>
        <v>0.4</v>
      </c>
      <c r="U2791">
        <f t="shared" si="173"/>
        <v>0.60000000000000009</v>
      </c>
      <c r="V2791">
        <f t="shared" si="174"/>
        <v>1.4743374999999999</v>
      </c>
      <c r="W2791">
        <f t="shared" si="175"/>
        <v>0.82601812499999994</v>
      </c>
    </row>
    <row r="2792" spans="1:23" x14ac:dyDescent="0.25">
      <c r="A2792" t="s">
        <v>9607</v>
      </c>
      <c r="B2792" s="1">
        <v>43135</v>
      </c>
      <c r="C2792" t="s">
        <v>9608</v>
      </c>
      <c r="D2792" t="s">
        <v>9609</v>
      </c>
      <c r="E2792" t="s">
        <v>9610</v>
      </c>
      <c r="F2792" s="1">
        <v>43129</v>
      </c>
      <c r="G2792">
        <v>1</v>
      </c>
      <c r="H2792">
        <v>11445</v>
      </c>
      <c r="I2792">
        <v>178</v>
      </c>
      <c r="J2792">
        <v>8</v>
      </c>
      <c r="K2792">
        <v>160</v>
      </c>
      <c r="L2792" t="b">
        <v>0</v>
      </c>
      <c r="M2792" t="b">
        <v>0</v>
      </c>
      <c r="N2792" t="b">
        <v>0</v>
      </c>
      <c r="O2792">
        <v>6</v>
      </c>
      <c r="P2792">
        <v>3</v>
      </c>
      <c r="Q2792" s="2">
        <v>0.02</v>
      </c>
      <c r="R2792" s="2">
        <v>0</v>
      </c>
      <c r="S2792" s="2">
        <v>0.01</v>
      </c>
      <c r="T2792">
        <f t="shared" si="172"/>
        <v>0.4</v>
      </c>
      <c r="U2792">
        <f t="shared" si="173"/>
        <v>1.8000000000000003</v>
      </c>
      <c r="V2792">
        <f t="shared" si="174"/>
        <v>0.45572250000000003</v>
      </c>
      <c r="W2792">
        <f t="shared" si="175"/>
        <v>0.76950287500000014</v>
      </c>
    </row>
    <row r="2793" spans="1:23" x14ac:dyDescent="0.25">
      <c r="A2793" t="s">
        <v>9611</v>
      </c>
      <c r="B2793" s="1">
        <v>43192</v>
      </c>
      <c r="C2793" t="s">
        <v>9612</v>
      </c>
      <c r="D2793" t="s">
        <v>814</v>
      </c>
      <c r="E2793" t="s">
        <v>9613</v>
      </c>
      <c r="F2793" s="1">
        <v>43179</v>
      </c>
      <c r="G2793">
        <v>1</v>
      </c>
      <c r="H2793">
        <v>341347</v>
      </c>
      <c r="I2793">
        <v>13991</v>
      </c>
      <c r="J2793">
        <v>355</v>
      </c>
      <c r="K2793">
        <v>1471</v>
      </c>
      <c r="L2793" t="b">
        <v>0</v>
      </c>
      <c r="M2793" t="b">
        <v>0</v>
      </c>
      <c r="N2793" t="b">
        <v>0</v>
      </c>
      <c r="O2793">
        <v>13</v>
      </c>
      <c r="P2793">
        <v>12</v>
      </c>
      <c r="Q2793" s="2">
        <v>0.04</v>
      </c>
      <c r="R2793" s="2">
        <v>0</v>
      </c>
      <c r="S2793" s="2">
        <v>0</v>
      </c>
      <c r="T2793">
        <f t="shared" si="172"/>
        <v>0.4</v>
      </c>
      <c r="U2793">
        <f t="shared" si="173"/>
        <v>9.4000000000000021</v>
      </c>
      <c r="V2793">
        <f t="shared" si="174"/>
        <v>0.57067350000000006</v>
      </c>
      <c r="W2793">
        <f t="shared" si="175"/>
        <v>2.7097357250000007</v>
      </c>
    </row>
    <row r="2794" spans="1:23" x14ac:dyDescent="0.25">
      <c r="A2794" t="s">
        <v>9614</v>
      </c>
      <c r="B2794" s="1">
        <v>43084</v>
      </c>
      <c r="C2794" t="s">
        <v>9615</v>
      </c>
      <c r="D2794" t="s">
        <v>2912</v>
      </c>
      <c r="E2794" t="s">
        <v>9616</v>
      </c>
      <c r="F2794" s="1">
        <v>43077</v>
      </c>
      <c r="G2794">
        <v>1</v>
      </c>
      <c r="H2794">
        <v>3016262</v>
      </c>
      <c r="I2794">
        <v>36090</v>
      </c>
      <c r="J2794">
        <v>4002</v>
      </c>
      <c r="K2794">
        <v>5792</v>
      </c>
      <c r="L2794" t="b">
        <v>0</v>
      </c>
      <c r="M2794" t="b">
        <v>0</v>
      </c>
      <c r="N2794" t="b">
        <v>0</v>
      </c>
      <c r="O2794">
        <v>7</v>
      </c>
      <c r="P2794">
        <v>7</v>
      </c>
      <c r="Q2794" s="2">
        <v>0.01</v>
      </c>
      <c r="R2794" s="2">
        <v>0</v>
      </c>
      <c r="S2794" s="2">
        <v>0</v>
      </c>
      <c r="T2794">
        <f t="shared" si="172"/>
        <v>0.4</v>
      </c>
      <c r="U2794">
        <f t="shared" si="173"/>
        <v>5.6000000000000005</v>
      </c>
      <c r="V2794">
        <f t="shared" si="174"/>
        <v>1.608131</v>
      </c>
      <c r="W2794">
        <f t="shared" si="175"/>
        <v>2.12284585</v>
      </c>
    </row>
    <row r="2795" spans="1:23" x14ac:dyDescent="0.25">
      <c r="A2795" t="s">
        <v>9617</v>
      </c>
      <c r="B2795" s="1">
        <v>43205</v>
      </c>
      <c r="C2795" t="s">
        <v>9618</v>
      </c>
      <c r="D2795" t="s">
        <v>293</v>
      </c>
      <c r="E2795" t="s">
        <v>9619</v>
      </c>
      <c r="F2795" s="1">
        <v>43197</v>
      </c>
      <c r="G2795">
        <v>1</v>
      </c>
      <c r="H2795">
        <v>2998498</v>
      </c>
      <c r="I2795">
        <v>120361</v>
      </c>
      <c r="J2795">
        <v>1202</v>
      </c>
      <c r="K2795">
        <v>7024</v>
      </c>
      <c r="L2795" t="b">
        <v>0</v>
      </c>
      <c r="M2795" t="b">
        <v>0</v>
      </c>
      <c r="N2795" t="b">
        <v>0</v>
      </c>
      <c r="O2795">
        <v>8</v>
      </c>
      <c r="P2795">
        <v>2</v>
      </c>
      <c r="Q2795" s="2">
        <v>0.04</v>
      </c>
      <c r="R2795" s="2">
        <v>0</v>
      </c>
      <c r="S2795" s="2">
        <v>0</v>
      </c>
      <c r="T2795">
        <f t="shared" si="172"/>
        <v>0.4</v>
      </c>
      <c r="U2795">
        <f t="shared" si="173"/>
        <v>0.39999999999999991</v>
      </c>
      <c r="V2795">
        <f t="shared" si="174"/>
        <v>1.8992489999999997</v>
      </c>
      <c r="W2795">
        <f t="shared" si="175"/>
        <v>0.9247371499999999</v>
      </c>
    </row>
    <row r="2796" spans="1:23" x14ac:dyDescent="0.25">
      <c r="A2796" t="s">
        <v>9620</v>
      </c>
      <c r="B2796" s="1">
        <v>43121</v>
      </c>
      <c r="C2796" t="s">
        <v>9621</v>
      </c>
      <c r="D2796" t="s">
        <v>6304</v>
      </c>
      <c r="E2796" t="s">
        <v>9622</v>
      </c>
      <c r="F2796" s="1">
        <v>43115</v>
      </c>
      <c r="G2796">
        <v>1</v>
      </c>
      <c r="H2796">
        <v>180184</v>
      </c>
      <c r="I2796">
        <v>628</v>
      </c>
      <c r="J2796">
        <v>177</v>
      </c>
      <c r="K2796">
        <v>217</v>
      </c>
      <c r="L2796" t="b">
        <v>0</v>
      </c>
      <c r="M2796" t="b">
        <v>0</v>
      </c>
      <c r="N2796" t="b">
        <v>0</v>
      </c>
      <c r="O2796">
        <v>6</v>
      </c>
      <c r="P2796">
        <v>6</v>
      </c>
      <c r="Q2796" s="2">
        <v>0</v>
      </c>
      <c r="R2796" s="2">
        <v>0</v>
      </c>
      <c r="S2796" s="2">
        <v>0</v>
      </c>
      <c r="T2796">
        <f t="shared" si="172"/>
        <v>0.4</v>
      </c>
      <c r="U2796">
        <f t="shared" si="173"/>
        <v>4.8000000000000007</v>
      </c>
      <c r="V2796">
        <f t="shared" si="174"/>
        <v>9.0091999999999992E-2</v>
      </c>
      <c r="W2796">
        <f t="shared" si="175"/>
        <v>1.3915322000000003</v>
      </c>
    </row>
    <row r="2797" spans="1:23" x14ac:dyDescent="0.25">
      <c r="A2797" t="s">
        <v>9623</v>
      </c>
      <c r="B2797" s="1">
        <v>43161</v>
      </c>
      <c r="C2797" t="s">
        <v>9624</v>
      </c>
      <c r="D2797" t="s">
        <v>2618</v>
      </c>
      <c r="E2797" t="s">
        <v>9625</v>
      </c>
      <c r="F2797" s="1">
        <v>43159</v>
      </c>
      <c r="G2797">
        <v>1</v>
      </c>
      <c r="H2797">
        <v>21180</v>
      </c>
      <c r="I2797">
        <v>191</v>
      </c>
      <c r="J2797">
        <v>25</v>
      </c>
      <c r="K2797">
        <v>157</v>
      </c>
      <c r="L2797" t="b">
        <v>0</v>
      </c>
      <c r="M2797" t="b">
        <v>0</v>
      </c>
      <c r="N2797" t="b">
        <v>0</v>
      </c>
      <c r="O2797">
        <v>2</v>
      </c>
      <c r="P2797">
        <v>2</v>
      </c>
      <c r="Q2797" s="2">
        <v>0.01</v>
      </c>
      <c r="R2797" s="2">
        <v>0</v>
      </c>
      <c r="S2797" s="2">
        <v>0.01</v>
      </c>
      <c r="T2797">
        <f t="shared" si="172"/>
        <v>0.4</v>
      </c>
      <c r="U2797">
        <f t="shared" si="173"/>
        <v>1.6</v>
      </c>
      <c r="V2797">
        <f t="shared" si="174"/>
        <v>0.36059000000000002</v>
      </c>
      <c r="W2797">
        <f t="shared" si="175"/>
        <v>0.68620650000000005</v>
      </c>
    </row>
    <row r="2798" spans="1:23" x14ac:dyDescent="0.25">
      <c r="A2798" t="s">
        <v>9626</v>
      </c>
      <c r="B2798" s="1">
        <v>43135</v>
      </c>
      <c r="C2798" t="s">
        <v>9627</v>
      </c>
      <c r="D2798" t="s">
        <v>97</v>
      </c>
      <c r="E2798" t="s">
        <v>9628</v>
      </c>
      <c r="F2798" s="1">
        <v>43129</v>
      </c>
      <c r="G2798">
        <v>1</v>
      </c>
      <c r="H2798">
        <v>267685</v>
      </c>
      <c r="I2798">
        <v>11359</v>
      </c>
      <c r="J2798">
        <v>90</v>
      </c>
      <c r="K2798">
        <v>1058</v>
      </c>
      <c r="L2798" t="b">
        <v>0</v>
      </c>
      <c r="M2798" t="b">
        <v>0</v>
      </c>
      <c r="N2798" t="b">
        <v>0</v>
      </c>
      <c r="O2798">
        <v>6</v>
      </c>
      <c r="P2798">
        <v>6</v>
      </c>
      <c r="Q2798" s="2">
        <v>0.04</v>
      </c>
      <c r="R2798" s="2">
        <v>0</v>
      </c>
      <c r="S2798" s="2">
        <v>0</v>
      </c>
      <c r="T2798">
        <f t="shared" si="172"/>
        <v>0.4</v>
      </c>
      <c r="U2798">
        <f t="shared" si="173"/>
        <v>4.8000000000000007</v>
      </c>
      <c r="V2798">
        <f t="shared" si="174"/>
        <v>0.5338425</v>
      </c>
      <c r="W2798">
        <f t="shared" si="175"/>
        <v>1.5468448750000003</v>
      </c>
    </row>
    <row r="2799" spans="1:23" x14ac:dyDescent="0.25">
      <c r="A2799" t="s">
        <v>9629</v>
      </c>
      <c r="B2799" s="1">
        <v>43085</v>
      </c>
      <c r="C2799" t="s">
        <v>9630</v>
      </c>
      <c r="D2799" t="s">
        <v>4580</v>
      </c>
      <c r="E2799" t="s">
        <v>9631</v>
      </c>
      <c r="F2799" s="1">
        <v>43078</v>
      </c>
      <c r="G2799">
        <v>1</v>
      </c>
      <c r="H2799">
        <v>8977497</v>
      </c>
      <c r="I2799">
        <v>161462</v>
      </c>
      <c r="J2799">
        <v>13164</v>
      </c>
      <c r="K2799">
        <v>27375</v>
      </c>
      <c r="L2799" t="b">
        <v>0</v>
      </c>
      <c r="M2799" t="b">
        <v>0</v>
      </c>
      <c r="N2799" t="b">
        <v>0</v>
      </c>
      <c r="O2799">
        <v>7</v>
      </c>
      <c r="P2799">
        <v>5</v>
      </c>
      <c r="Q2799" s="2">
        <v>0.02</v>
      </c>
      <c r="R2799" s="2">
        <v>0</v>
      </c>
      <c r="S2799" s="2">
        <v>0</v>
      </c>
      <c r="T2799">
        <f t="shared" si="172"/>
        <v>0.4</v>
      </c>
      <c r="U2799">
        <f t="shared" si="173"/>
        <v>3.6</v>
      </c>
      <c r="V2799">
        <f t="shared" si="174"/>
        <v>4.6887485</v>
      </c>
      <c r="W2799">
        <f t="shared" si="175"/>
        <v>2.701061975</v>
      </c>
    </row>
    <row r="2800" spans="1:23" x14ac:dyDescent="0.25">
      <c r="A2800" t="s">
        <v>9632</v>
      </c>
      <c r="B2800" s="1">
        <v>43197</v>
      </c>
      <c r="C2800" t="s">
        <v>9633</v>
      </c>
      <c r="D2800" t="s">
        <v>973</v>
      </c>
      <c r="E2800" t="s">
        <v>9634</v>
      </c>
      <c r="F2800" s="1">
        <v>43181</v>
      </c>
      <c r="G2800">
        <v>1</v>
      </c>
      <c r="H2800">
        <v>2284631</v>
      </c>
      <c r="I2800">
        <v>105374</v>
      </c>
      <c r="J2800">
        <v>3229</v>
      </c>
      <c r="K2800">
        <v>7155</v>
      </c>
      <c r="L2800" t="b">
        <v>0</v>
      </c>
      <c r="M2800" t="b">
        <v>0</v>
      </c>
      <c r="N2800" t="b">
        <v>0</v>
      </c>
      <c r="O2800">
        <v>16</v>
      </c>
      <c r="P2800">
        <v>14</v>
      </c>
      <c r="Q2800" s="2">
        <v>0.05</v>
      </c>
      <c r="R2800" s="2">
        <v>0</v>
      </c>
      <c r="S2800" s="2">
        <v>0</v>
      </c>
      <c r="T2800">
        <f t="shared" si="172"/>
        <v>0.4</v>
      </c>
      <c r="U2800">
        <f t="shared" si="173"/>
        <v>10.8</v>
      </c>
      <c r="V2800">
        <f t="shared" si="174"/>
        <v>1.6423155</v>
      </c>
      <c r="W2800">
        <f t="shared" si="175"/>
        <v>3.4348104250000002</v>
      </c>
    </row>
    <row r="2801" spans="1:23" x14ac:dyDescent="0.25">
      <c r="A2801" t="s">
        <v>9635</v>
      </c>
      <c r="B2801" s="1">
        <v>43260</v>
      </c>
      <c r="C2801" t="s">
        <v>9636</v>
      </c>
      <c r="D2801" t="s">
        <v>1243</v>
      </c>
      <c r="E2801" t="s">
        <v>9637</v>
      </c>
      <c r="F2801" s="1">
        <v>43231</v>
      </c>
      <c r="G2801">
        <v>1</v>
      </c>
      <c r="H2801">
        <v>10565823</v>
      </c>
      <c r="I2801">
        <v>123054</v>
      </c>
      <c r="J2801">
        <v>2842</v>
      </c>
      <c r="K2801">
        <v>5746</v>
      </c>
      <c r="L2801" t="b">
        <v>0</v>
      </c>
      <c r="M2801" t="b">
        <v>0</v>
      </c>
      <c r="N2801" t="b">
        <v>0</v>
      </c>
      <c r="O2801">
        <v>29</v>
      </c>
      <c r="P2801">
        <v>29</v>
      </c>
      <c r="Q2801" s="2">
        <v>0.01</v>
      </c>
      <c r="R2801" s="2">
        <v>0</v>
      </c>
      <c r="S2801" s="2">
        <v>0</v>
      </c>
      <c r="T2801">
        <f t="shared" si="172"/>
        <v>0.4</v>
      </c>
      <c r="U2801">
        <f t="shared" si="173"/>
        <v>23.200000000000003</v>
      </c>
      <c r="V2801">
        <f t="shared" si="174"/>
        <v>5.3829114999999996</v>
      </c>
      <c r="W2801">
        <f t="shared" si="175"/>
        <v>7.8440190250000006</v>
      </c>
    </row>
    <row r="2802" spans="1:23" x14ac:dyDescent="0.25">
      <c r="A2802" t="s">
        <v>9638</v>
      </c>
      <c r="B2802" s="1">
        <v>43125</v>
      </c>
      <c r="C2802" t="s">
        <v>9639</v>
      </c>
      <c r="D2802" t="s">
        <v>77</v>
      </c>
      <c r="E2802" t="s">
        <v>9640</v>
      </c>
      <c r="F2802" s="1">
        <v>43118</v>
      </c>
      <c r="G2802">
        <v>1</v>
      </c>
      <c r="H2802">
        <v>1357946</v>
      </c>
      <c r="I2802">
        <v>18388</v>
      </c>
      <c r="J2802">
        <v>27497</v>
      </c>
      <c r="K2802">
        <v>6082</v>
      </c>
      <c r="L2802" t="b">
        <v>0</v>
      </c>
      <c r="M2802" t="b">
        <v>0</v>
      </c>
      <c r="N2802" t="b">
        <v>0</v>
      </c>
      <c r="O2802">
        <v>7</v>
      </c>
      <c r="P2802">
        <v>7</v>
      </c>
      <c r="Q2802" s="2">
        <v>0.01</v>
      </c>
      <c r="R2802" s="2">
        <v>-0.02</v>
      </c>
      <c r="S2802" s="2">
        <v>0</v>
      </c>
      <c r="T2802">
        <f t="shared" si="172"/>
        <v>0.4</v>
      </c>
      <c r="U2802">
        <f t="shared" si="173"/>
        <v>5.6000000000000005</v>
      </c>
      <c r="V2802">
        <f t="shared" si="174"/>
        <v>0.47897299999999993</v>
      </c>
      <c r="W2802">
        <f t="shared" si="175"/>
        <v>1.7276405500000001</v>
      </c>
    </row>
    <row r="2803" spans="1:23" x14ac:dyDescent="0.25">
      <c r="A2803" t="s">
        <v>9641</v>
      </c>
      <c r="B2803" s="1">
        <v>43109</v>
      </c>
      <c r="C2803" t="s">
        <v>9642</v>
      </c>
      <c r="D2803" t="s">
        <v>9643</v>
      </c>
      <c r="E2803" t="s">
        <v>9644</v>
      </c>
      <c r="F2803" s="1">
        <v>43102</v>
      </c>
      <c r="G2803">
        <v>1</v>
      </c>
      <c r="H2803">
        <v>625574</v>
      </c>
      <c r="I2803">
        <v>16025</v>
      </c>
      <c r="J2803">
        <v>246</v>
      </c>
      <c r="K2803">
        <v>3150</v>
      </c>
      <c r="L2803" t="b">
        <v>0</v>
      </c>
      <c r="M2803" t="b">
        <v>0</v>
      </c>
      <c r="N2803" t="b">
        <v>0</v>
      </c>
      <c r="O2803">
        <v>7</v>
      </c>
      <c r="P2803">
        <v>7</v>
      </c>
      <c r="Q2803" s="2">
        <v>0.03</v>
      </c>
      <c r="R2803" s="2">
        <v>0</v>
      </c>
      <c r="S2803" s="2">
        <v>0.01</v>
      </c>
      <c r="T2803">
        <f t="shared" si="172"/>
        <v>0.4</v>
      </c>
      <c r="U2803">
        <f t="shared" si="173"/>
        <v>5.6000000000000005</v>
      </c>
      <c r="V2803">
        <f t="shared" si="174"/>
        <v>0.86278699999999997</v>
      </c>
      <c r="W2803">
        <f t="shared" si="175"/>
        <v>1.8619754500000001</v>
      </c>
    </row>
    <row r="2804" spans="1:23" x14ac:dyDescent="0.25">
      <c r="A2804" t="s">
        <v>9645</v>
      </c>
      <c r="B2804" s="1">
        <v>43127</v>
      </c>
      <c r="C2804" t="s">
        <v>9646</v>
      </c>
      <c r="D2804" t="s">
        <v>9647</v>
      </c>
      <c r="E2804" t="s">
        <v>9648</v>
      </c>
      <c r="F2804" s="1">
        <v>43121</v>
      </c>
      <c r="G2804">
        <v>1</v>
      </c>
      <c r="H2804">
        <v>835472</v>
      </c>
      <c r="I2804">
        <v>40769</v>
      </c>
      <c r="J2804">
        <v>9065</v>
      </c>
      <c r="K2804">
        <v>8300</v>
      </c>
      <c r="L2804" t="b">
        <v>0</v>
      </c>
      <c r="M2804" t="b">
        <v>0</v>
      </c>
      <c r="N2804" t="b">
        <v>0</v>
      </c>
      <c r="O2804">
        <v>6</v>
      </c>
      <c r="P2804">
        <v>7</v>
      </c>
      <c r="Q2804" s="2">
        <v>0.05</v>
      </c>
      <c r="R2804" s="2">
        <v>-0.01</v>
      </c>
      <c r="S2804" s="2">
        <v>0.01</v>
      </c>
      <c r="T2804">
        <f t="shared" si="172"/>
        <v>0.4</v>
      </c>
      <c r="U2804">
        <f t="shared" si="173"/>
        <v>5.8000000000000007</v>
      </c>
      <c r="V2804">
        <f t="shared" si="174"/>
        <v>1.0177360000000002</v>
      </c>
      <c r="W2804">
        <f t="shared" si="175"/>
        <v>1.9662076000000004</v>
      </c>
    </row>
    <row r="2805" spans="1:23" x14ac:dyDescent="0.25">
      <c r="A2805" t="s">
        <v>9649</v>
      </c>
      <c r="B2805" s="1">
        <v>43132</v>
      </c>
      <c r="C2805" t="s">
        <v>9650</v>
      </c>
      <c r="D2805" t="s">
        <v>9651</v>
      </c>
      <c r="E2805" t="s">
        <v>9652</v>
      </c>
      <c r="F2805" s="1">
        <v>43125</v>
      </c>
      <c r="G2805">
        <v>1</v>
      </c>
      <c r="H2805">
        <v>618966</v>
      </c>
      <c r="I2805">
        <v>25307</v>
      </c>
      <c r="J2805">
        <v>2352</v>
      </c>
      <c r="K2805">
        <v>2700</v>
      </c>
      <c r="L2805" t="b">
        <v>0</v>
      </c>
      <c r="M2805" t="b">
        <v>0</v>
      </c>
      <c r="N2805" t="b">
        <v>0</v>
      </c>
      <c r="O2805">
        <v>7</v>
      </c>
      <c r="P2805">
        <v>6</v>
      </c>
      <c r="Q2805" s="2">
        <v>0.04</v>
      </c>
      <c r="R2805" s="2">
        <v>0</v>
      </c>
      <c r="S2805" s="2">
        <v>0</v>
      </c>
      <c r="T2805">
        <f t="shared" si="172"/>
        <v>0.4</v>
      </c>
      <c r="U2805">
        <f t="shared" si="173"/>
        <v>4.6000000000000005</v>
      </c>
      <c r="V2805">
        <f t="shared" si="174"/>
        <v>0.70948300000000009</v>
      </c>
      <c r="W2805">
        <f t="shared" si="175"/>
        <v>1.5583190500000001</v>
      </c>
    </row>
    <row r="2806" spans="1:23" x14ac:dyDescent="0.25">
      <c r="A2806" t="s">
        <v>9653</v>
      </c>
      <c r="B2806" s="1">
        <v>43058</v>
      </c>
      <c r="C2806" t="s">
        <v>9654</v>
      </c>
      <c r="D2806" t="s">
        <v>9655</v>
      </c>
      <c r="E2806" t="s">
        <v>9656</v>
      </c>
      <c r="F2806" s="1">
        <v>43052</v>
      </c>
      <c r="G2806">
        <v>1</v>
      </c>
      <c r="H2806">
        <v>87403</v>
      </c>
      <c r="I2806">
        <v>285</v>
      </c>
      <c r="J2806">
        <v>128</v>
      </c>
      <c r="K2806">
        <v>175</v>
      </c>
      <c r="L2806" t="b">
        <v>0</v>
      </c>
      <c r="M2806" t="b">
        <v>0</v>
      </c>
      <c r="N2806" t="b">
        <v>0</v>
      </c>
      <c r="O2806">
        <v>6</v>
      </c>
      <c r="P2806">
        <v>6</v>
      </c>
      <c r="Q2806" s="2">
        <v>0</v>
      </c>
      <c r="R2806" s="2">
        <v>0</v>
      </c>
      <c r="S2806" s="2">
        <v>0</v>
      </c>
      <c r="T2806">
        <f t="shared" si="172"/>
        <v>0.4</v>
      </c>
      <c r="U2806">
        <f t="shared" si="173"/>
        <v>4.8000000000000007</v>
      </c>
      <c r="V2806">
        <f t="shared" si="174"/>
        <v>4.3701499999999997E-2</v>
      </c>
      <c r="W2806">
        <f t="shared" si="175"/>
        <v>1.3752955250000003</v>
      </c>
    </row>
    <row r="2807" spans="1:23" x14ac:dyDescent="0.25">
      <c r="A2807" t="s">
        <v>9657</v>
      </c>
      <c r="B2807" s="1">
        <v>43134</v>
      </c>
      <c r="C2807" t="s">
        <v>9658</v>
      </c>
      <c r="D2807" t="s">
        <v>4515</v>
      </c>
      <c r="E2807" t="s">
        <v>9659</v>
      </c>
      <c r="F2807" s="1">
        <v>43128</v>
      </c>
      <c r="G2807">
        <v>1</v>
      </c>
      <c r="H2807">
        <v>522522</v>
      </c>
      <c r="I2807">
        <v>9297</v>
      </c>
      <c r="J2807">
        <v>1216</v>
      </c>
      <c r="K2807">
        <v>3415</v>
      </c>
      <c r="L2807" t="b">
        <v>0</v>
      </c>
      <c r="M2807" t="b">
        <v>0</v>
      </c>
      <c r="N2807" t="b">
        <v>0</v>
      </c>
      <c r="O2807">
        <v>6</v>
      </c>
      <c r="P2807">
        <v>6</v>
      </c>
      <c r="Q2807" s="2">
        <v>0.02</v>
      </c>
      <c r="R2807" s="2">
        <v>0</v>
      </c>
      <c r="S2807" s="2">
        <v>0.01</v>
      </c>
      <c r="T2807">
        <f t="shared" si="172"/>
        <v>0.4</v>
      </c>
      <c r="U2807">
        <f t="shared" si="173"/>
        <v>4.8000000000000007</v>
      </c>
      <c r="V2807">
        <f t="shared" si="174"/>
        <v>0.71126099999999992</v>
      </c>
      <c r="W2807">
        <f t="shared" si="175"/>
        <v>1.6089413500000003</v>
      </c>
    </row>
    <row r="2808" spans="1:23" x14ac:dyDescent="0.25">
      <c r="A2808" t="s">
        <v>9660</v>
      </c>
      <c r="B2808" s="1">
        <v>43089</v>
      </c>
      <c r="C2808" t="s">
        <v>9661</v>
      </c>
      <c r="D2808" t="s">
        <v>9662</v>
      </c>
      <c r="E2808" t="s">
        <v>9663</v>
      </c>
      <c r="F2808" s="1">
        <v>43081</v>
      </c>
      <c r="G2808">
        <v>1</v>
      </c>
      <c r="H2808">
        <v>89923</v>
      </c>
      <c r="I2808">
        <v>1097</v>
      </c>
      <c r="J2808">
        <v>43</v>
      </c>
      <c r="K2808">
        <v>59</v>
      </c>
      <c r="L2808" t="b">
        <v>0</v>
      </c>
      <c r="M2808" t="b">
        <v>0</v>
      </c>
      <c r="N2808" t="b">
        <v>0</v>
      </c>
      <c r="O2808">
        <v>8</v>
      </c>
      <c r="P2808">
        <v>5</v>
      </c>
      <c r="Q2808" s="2">
        <v>0.01</v>
      </c>
      <c r="R2808" s="2">
        <v>0</v>
      </c>
      <c r="S2808" s="2">
        <v>0</v>
      </c>
      <c r="T2808">
        <f t="shared" si="172"/>
        <v>0.4</v>
      </c>
      <c r="U2808">
        <f t="shared" si="173"/>
        <v>3.4</v>
      </c>
      <c r="V2808">
        <f t="shared" si="174"/>
        <v>0.14496149999999999</v>
      </c>
      <c r="W2808">
        <f t="shared" si="175"/>
        <v>1.060736525</v>
      </c>
    </row>
    <row r="2809" spans="1:23" x14ac:dyDescent="0.25">
      <c r="A2809" t="s">
        <v>9664</v>
      </c>
      <c r="B2809" s="1">
        <v>43056</v>
      </c>
      <c r="C2809" t="s">
        <v>9665</v>
      </c>
      <c r="D2809" t="s">
        <v>9666</v>
      </c>
      <c r="E2809" t="s">
        <v>9667</v>
      </c>
      <c r="F2809" s="1">
        <v>43051</v>
      </c>
      <c r="G2809">
        <v>1</v>
      </c>
      <c r="H2809">
        <v>141308</v>
      </c>
      <c r="I2809">
        <v>4455</v>
      </c>
      <c r="J2809">
        <v>169</v>
      </c>
      <c r="K2809">
        <v>327</v>
      </c>
      <c r="L2809" t="b">
        <v>0</v>
      </c>
      <c r="M2809" t="b">
        <v>0</v>
      </c>
      <c r="N2809" t="b">
        <v>0</v>
      </c>
      <c r="O2809">
        <v>5</v>
      </c>
      <c r="P2809">
        <v>3</v>
      </c>
      <c r="Q2809" s="2">
        <v>0.03</v>
      </c>
      <c r="R2809" s="2">
        <v>0</v>
      </c>
      <c r="S2809" s="2">
        <v>0</v>
      </c>
      <c r="T2809">
        <f t="shared" si="172"/>
        <v>0.4</v>
      </c>
      <c r="U2809">
        <f t="shared" si="173"/>
        <v>2.0000000000000004</v>
      </c>
      <c r="V2809">
        <f t="shared" si="174"/>
        <v>0.37065399999999998</v>
      </c>
      <c r="W2809">
        <f t="shared" si="175"/>
        <v>0.78972890000000007</v>
      </c>
    </row>
    <row r="2810" spans="1:23" x14ac:dyDescent="0.25">
      <c r="A2810" t="s">
        <v>9668</v>
      </c>
      <c r="B2810" s="1">
        <v>43089</v>
      </c>
      <c r="C2810" t="s">
        <v>9669</v>
      </c>
      <c r="D2810" t="s">
        <v>117</v>
      </c>
      <c r="E2810" t="s">
        <v>9670</v>
      </c>
      <c r="F2810" s="1">
        <v>43088</v>
      </c>
      <c r="G2810">
        <v>1</v>
      </c>
      <c r="H2810">
        <v>306095</v>
      </c>
      <c r="I2810">
        <v>11726</v>
      </c>
      <c r="J2810">
        <v>283</v>
      </c>
      <c r="K2810">
        <v>1103</v>
      </c>
      <c r="L2810" t="b">
        <v>0</v>
      </c>
      <c r="M2810" t="b">
        <v>0</v>
      </c>
      <c r="N2810" t="b">
        <v>0</v>
      </c>
      <c r="O2810">
        <v>1</v>
      </c>
      <c r="P2810">
        <v>1</v>
      </c>
      <c r="Q2810" s="2">
        <v>0.04</v>
      </c>
      <c r="R2810" s="2">
        <v>0</v>
      </c>
      <c r="S2810" s="2">
        <v>0</v>
      </c>
      <c r="T2810">
        <f t="shared" si="172"/>
        <v>0.4</v>
      </c>
      <c r="U2810">
        <f t="shared" si="173"/>
        <v>0.8</v>
      </c>
      <c r="V2810">
        <f t="shared" si="174"/>
        <v>0.55304750000000003</v>
      </c>
      <c r="W2810">
        <f t="shared" si="175"/>
        <v>0.55356662499999998</v>
      </c>
    </row>
    <row r="2811" spans="1:23" x14ac:dyDescent="0.25">
      <c r="A2811" t="s">
        <v>9671</v>
      </c>
      <c r="B2811" s="1">
        <v>43167</v>
      </c>
      <c r="C2811" t="s">
        <v>9672</v>
      </c>
      <c r="D2811" t="s">
        <v>601</v>
      </c>
      <c r="E2811" t="s">
        <v>9673</v>
      </c>
      <c r="F2811" s="1">
        <v>43166</v>
      </c>
      <c r="G2811">
        <v>1</v>
      </c>
      <c r="H2811">
        <v>327912</v>
      </c>
      <c r="I2811">
        <v>6306</v>
      </c>
      <c r="J2811">
        <v>188</v>
      </c>
      <c r="K2811">
        <v>275</v>
      </c>
      <c r="L2811" t="b">
        <v>0</v>
      </c>
      <c r="M2811" t="b">
        <v>0</v>
      </c>
      <c r="N2811" t="b">
        <v>0</v>
      </c>
      <c r="O2811">
        <v>1</v>
      </c>
      <c r="P2811">
        <v>1</v>
      </c>
      <c r="Q2811" s="2">
        <v>0.02</v>
      </c>
      <c r="R2811" s="2">
        <v>0</v>
      </c>
      <c r="S2811" s="2">
        <v>0</v>
      </c>
      <c r="T2811">
        <f t="shared" si="172"/>
        <v>0.4</v>
      </c>
      <c r="U2811">
        <f t="shared" si="173"/>
        <v>0.8</v>
      </c>
      <c r="V2811">
        <f t="shared" si="174"/>
        <v>0.363956</v>
      </c>
      <c r="W2811">
        <f t="shared" si="175"/>
        <v>0.48738460000000006</v>
      </c>
    </row>
    <row r="2812" spans="1:23" x14ac:dyDescent="0.25">
      <c r="A2812" t="s">
        <v>9674</v>
      </c>
      <c r="B2812" s="1">
        <v>43174</v>
      </c>
      <c r="C2812" t="s">
        <v>9675</v>
      </c>
      <c r="D2812" t="s">
        <v>6567</v>
      </c>
      <c r="E2812" t="s">
        <v>9676</v>
      </c>
      <c r="F2812" s="1">
        <v>43159</v>
      </c>
      <c r="G2812">
        <v>1</v>
      </c>
      <c r="H2812">
        <v>2226333</v>
      </c>
      <c r="I2812">
        <v>131363</v>
      </c>
      <c r="J2812">
        <v>4743</v>
      </c>
      <c r="K2812">
        <v>11459</v>
      </c>
      <c r="L2812" t="b">
        <v>0</v>
      </c>
      <c r="M2812" t="b">
        <v>0</v>
      </c>
      <c r="N2812" t="b">
        <v>0</v>
      </c>
      <c r="O2812">
        <v>15</v>
      </c>
      <c r="P2812">
        <v>15</v>
      </c>
      <c r="Q2812" s="2">
        <v>0.06</v>
      </c>
      <c r="R2812" s="2">
        <v>0</v>
      </c>
      <c r="S2812" s="2">
        <v>0.01</v>
      </c>
      <c r="T2812">
        <f t="shared" si="172"/>
        <v>0.4</v>
      </c>
      <c r="U2812">
        <f t="shared" si="173"/>
        <v>12</v>
      </c>
      <c r="V2812">
        <f t="shared" si="174"/>
        <v>1.9631664999999998</v>
      </c>
      <c r="W2812">
        <f t="shared" si="175"/>
        <v>3.8471082750000001</v>
      </c>
    </row>
    <row r="2813" spans="1:23" x14ac:dyDescent="0.25">
      <c r="A2813" t="s">
        <v>9677</v>
      </c>
      <c r="B2813" s="1">
        <v>43118</v>
      </c>
      <c r="C2813" t="s">
        <v>9678</v>
      </c>
      <c r="D2813" t="s">
        <v>9679</v>
      </c>
      <c r="E2813" t="s">
        <v>9680</v>
      </c>
      <c r="F2813" s="1">
        <v>43112</v>
      </c>
      <c r="G2813">
        <v>1</v>
      </c>
      <c r="H2813">
        <v>510268</v>
      </c>
      <c r="I2813">
        <v>11639</v>
      </c>
      <c r="J2813">
        <v>284</v>
      </c>
      <c r="K2813">
        <v>713</v>
      </c>
      <c r="L2813" t="b">
        <v>0</v>
      </c>
      <c r="M2813" t="b">
        <v>0</v>
      </c>
      <c r="N2813" t="b">
        <v>0</v>
      </c>
      <c r="O2813">
        <v>6</v>
      </c>
      <c r="P2813">
        <v>6</v>
      </c>
      <c r="Q2813" s="2">
        <v>0.02</v>
      </c>
      <c r="R2813" s="2">
        <v>0</v>
      </c>
      <c r="S2813" s="2">
        <v>0</v>
      </c>
      <c r="T2813">
        <f t="shared" si="172"/>
        <v>0.4</v>
      </c>
      <c r="U2813">
        <f t="shared" si="173"/>
        <v>4.8000000000000007</v>
      </c>
      <c r="V2813">
        <f t="shared" si="174"/>
        <v>0.45513399999999998</v>
      </c>
      <c r="W2813">
        <f t="shared" si="175"/>
        <v>1.5192969000000003</v>
      </c>
    </row>
    <row r="2814" spans="1:23" x14ac:dyDescent="0.25">
      <c r="A2814" t="s">
        <v>20779</v>
      </c>
      <c r="B2814" s="1">
        <v>43104</v>
      </c>
      <c r="C2814" t="s">
        <v>20780</v>
      </c>
      <c r="D2814" t="s">
        <v>20781</v>
      </c>
      <c r="E2814" t="s">
        <v>20782</v>
      </c>
      <c r="F2814" s="1">
        <v>43094</v>
      </c>
      <c r="G2814">
        <v>1</v>
      </c>
      <c r="H2814">
        <v>2522343</v>
      </c>
      <c r="I2814">
        <v>52242</v>
      </c>
      <c r="J2814">
        <v>6285</v>
      </c>
      <c r="K2814">
        <v>0</v>
      </c>
      <c r="L2814" t="b">
        <v>1</v>
      </c>
      <c r="M2814" t="b">
        <v>0</v>
      </c>
      <c r="N2814" t="b">
        <v>0</v>
      </c>
      <c r="O2814">
        <v>10</v>
      </c>
      <c r="P2814">
        <v>9</v>
      </c>
      <c r="Q2814" s="2">
        <v>0.02</v>
      </c>
      <c r="R2814" s="2">
        <v>0</v>
      </c>
      <c r="S2814" s="2">
        <v>0</v>
      </c>
      <c r="T2814">
        <f t="shared" si="172"/>
        <v>0.4</v>
      </c>
      <c r="U2814">
        <f t="shared" si="173"/>
        <v>7</v>
      </c>
      <c r="V2814">
        <f t="shared" si="174"/>
        <v>1.4611714999999998</v>
      </c>
      <c r="W2814">
        <f t="shared" si="175"/>
        <v>2.4214100250000001</v>
      </c>
    </row>
    <row r="2815" spans="1:23" x14ac:dyDescent="0.25">
      <c r="A2815" t="s">
        <v>9681</v>
      </c>
      <c r="B2815" s="1">
        <v>43121</v>
      </c>
      <c r="C2815" t="s">
        <v>9682</v>
      </c>
      <c r="D2815" t="s">
        <v>9683</v>
      </c>
      <c r="E2815" t="s">
        <v>9684</v>
      </c>
      <c r="F2815" s="1">
        <v>43114</v>
      </c>
      <c r="G2815">
        <v>1</v>
      </c>
      <c r="H2815">
        <v>2242992</v>
      </c>
      <c r="I2815">
        <v>64942</v>
      </c>
      <c r="J2815">
        <v>7903</v>
      </c>
      <c r="K2815">
        <v>15515</v>
      </c>
      <c r="L2815" t="b">
        <v>0</v>
      </c>
      <c r="M2815" t="b">
        <v>0</v>
      </c>
      <c r="N2815" t="b">
        <v>0</v>
      </c>
      <c r="O2815">
        <v>7</v>
      </c>
      <c r="P2815">
        <v>7</v>
      </c>
      <c r="Q2815" s="2">
        <v>0.03</v>
      </c>
      <c r="R2815" s="2">
        <v>0</v>
      </c>
      <c r="S2815" s="2">
        <v>0.01</v>
      </c>
      <c r="T2815">
        <f t="shared" si="172"/>
        <v>0.4</v>
      </c>
      <c r="U2815">
        <f t="shared" si="173"/>
        <v>5.6000000000000005</v>
      </c>
      <c r="V2815">
        <f t="shared" si="174"/>
        <v>1.6714960000000001</v>
      </c>
      <c r="W2815">
        <f t="shared" si="175"/>
        <v>2.1450236</v>
      </c>
    </row>
    <row r="2816" spans="1:23" x14ac:dyDescent="0.25">
      <c r="A2816" t="s">
        <v>9685</v>
      </c>
      <c r="B2816" s="1">
        <v>43137</v>
      </c>
      <c r="C2816" t="s">
        <v>9686</v>
      </c>
      <c r="D2816" t="s">
        <v>9687</v>
      </c>
      <c r="E2816" t="s">
        <v>9688</v>
      </c>
      <c r="F2816" s="1">
        <v>43131</v>
      </c>
      <c r="G2816">
        <v>1</v>
      </c>
      <c r="H2816">
        <v>1843404</v>
      </c>
      <c r="I2816">
        <v>613</v>
      </c>
      <c r="J2816">
        <v>29</v>
      </c>
      <c r="K2816">
        <v>38</v>
      </c>
      <c r="L2816" t="b">
        <v>0</v>
      </c>
      <c r="M2816" t="b">
        <v>0</v>
      </c>
      <c r="N2816" t="b">
        <v>0</v>
      </c>
      <c r="O2816">
        <v>6</v>
      </c>
      <c r="P2816">
        <v>4</v>
      </c>
      <c r="Q2816" s="2">
        <v>0</v>
      </c>
      <c r="R2816" s="2">
        <v>0</v>
      </c>
      <c r="S2816" s="2">
        <v>0</v>
      </c>
      <c r="T2816">
        <f t="shared" si="172"/>
        <v>0.4</v>
      </c>
      <c r="U2816">
        <f t="shared" si="173"/>
        <v>2.8000000000000003</v>
      </c>
      <c r="V2816">
        <f t="shared" si="174"/>
        <v>0.92170199999999991</v>
      </c>
      <c r="W2816">
        <f t="shared" si="175"/>
        <v>1.1825957</v>
      </c>
    </row>
    <row r="2817" spans="1:23" x14ac:dyDescent="0.25">
      <c r="A2817" t="s">
        <v>9689</v>
      </c>
      <c r="B2817" s="1">
        <v>43173</v>
      </c>
      <c r="C2817" t="s">
        <v>9690</v>
      </c>
      <c r="D2817" t="s">
        <v>4115</v>
      </c>
      <c r="E2817" t="s">
        <v>9691</v>
      </c>
      <c r="F2817" s="1">
        <v>43158</v>
      </c>
      <c r="G2817">
        <v>1</v>
      </c>
      <c r="H2817">
        <v>918115</v>
      </c>
      <c r="I2817">
        <v>40462</v>
      </c>
      <c r="J2817">
        <v>815</v>
      </c>
      <c r="K2817">
        <v>2645</v>
      </c>
      <c r="L2817" t="b">
        <v>0</v>
      </c>
      <c r="M2817" t="b">
        <v>0</v>
      </c>
      <c r="N2817" t="b">
        <v>0</v>
      </c>
      <c r="O2817">
        <v>15</v>
      </c>
      <c r="P2817">
        <v>10</v>
      </c>
      <c r="Q2817" s="2">
        <v>0.04</v>
      </c>
      <c r="R2817" s="2">
        <v>0</v>
      </c>
      <c r="S2817" s="2">
        <v>0</v>
      </c>
      <c r="T2817">
        <f t="shared" si="172"/>
        <v>0.4</v>
      </c>
      <c r="U2817">
        <f t="shared" si="173"/>
        <v>7</v>
      </c>
      <c r="V2817">
        <f t="shared" si="174"/>
        <v>0.85905750000000003</v>
      </c>
      <c r="W2817">
        <f t="shared" si="175"/>
        <v>2.210670125</v>
      </c>
    </row>
    <row r="2818" spans="1:23" x14ac:dyDescent="0.25">
      <c r="A2818" t="s">
        <v>9692</v>
      </c>
      <c r="B2818" s="1">
        <v>43241</v>
      </c>
      <c r="C2818" t="s">
        <v>9693</v>
      </c>
      <c r="D2818" t="s">
        <v>1544</v>
      </c>
      <c r="E2818" t="s">
        <v>9694</v>
      </c>
      <c r="F2818" s="1">
        <v>43228</v>
      </c>
      <c r="G2818">
        <v>1</v>
      </c>
      <c r="H2818">
        <v>567037</v>
      </c>
      <c r="I2818">
        <v>9028</v>
      </c>
      <c r="J2818">
        <v>612</v>
      </c>
      <c r="K2818">
        <v>1567</v>
      </c>
      <c r="L2818" t="b">
        <v>0</v>
      </c>
      <c r="M2818" t="b">
        <v>0</v>
      </c>
      <c r="N2818" t="b">
        <v>0</v>
      </c>
      <c r="O2818">
        <v>13</v>
      </c>
      <c r="P2818">
        <v>11</v>
      </c>
      <c r="Q2818" s="2">
        <v>0.02</v>
      </c>
      <c r="R2818" s="2">
        <v>0</v>
      </c>
      <c r="S2818" s="2">
        <v>0</v>
      </c>
      <c r="T2818">
        <f t="shared" ref="T2818:T2881" si="176">G2818*0.4</f>
        <v>0.4</v>
      </c>
      <c r="U2818">
        <f t="shared" ref="U2818:U2881" si="177">-0.2*(O2818-P2818)+0.8*P2818</f>
        <v>8.4</v>
      </c>
      <c r="V2818">
        <f t="shared" ref="V2818:V2881" si="178">0.5*H2818*0.000001+0.1*Q2818*100+100*0.15*R2818+100*0.25*S2818</f>
        <v>0.48351850000000002</v>
      </c>
      <c r="W2818">
        <f t="shared" ref="W2818:W2881" si="179">0.4*T2818+0.25*U2818+0.35*V2818</f>
        <v>2.4292314750000004</v>
      </c>
    </row>
    <row r="2819" spans="1:23" x14ac:dyDescent="0.25">
      <c r="A2819" t="s">
        <v>9695</v>
      </c>
      <c r="B2819" s="1">
        <v>43240</v>
      </c>
      <c r="C2819" t="s">
        <v>9696</v>
      </c>
      <c r="D2819" t="s">
        <v>5901</v>
      </c>
      <c r="E2819" t="s">
        <v>9697</v>
      </c>
      <c r="F2819" s="1">
        <v>43224</v>
      </c>
      <c r="G2819">
        <v>1</v>
      </c>
      <c r="H2819">
        <v>650564</v>
      </c>
      <c r="I2819">
        <v>33920</v>
      </c>
      <c r="J2819">
        <v>1574</v>
      </c>
      <c r="K2819">
        <v>2953</v>
      </c>
      <c r="L2819" t="b">
        <v>0</v>
      </c>
      <c r="M2819" t="b">
        <v>0</v>
      </c>
      <c r="N2819" t="b">
        <v>0</v>
      </c>
      <c r="O2819">
        <v>16</v>
      </c>
      <c r="P2819">
        <v>14</v>
      </c>
      <c r="Q2819" s="2">
        <v>0.05</v>
      </c>
      <c r="R2819" s="2">
        <v>0</v>
      </c>
      <c r="S2819" s="2">
        <v>0</v>
      </c>
      <c r="T2819">
        <f t="shared" si="176"/>
        <v>0.4</v>
      </c>
      <c r="U2819">
        <f t="shared" si="177"/>
        <v>10.8</v>
      </c>
      <c r="V2819">
        <f t="shared" si="178"/>
        <v>0.82528200000000007</v>
      </c>
      <c r="W2819">
        <f t="shared" si="179"/>
        <v>3.1488487000000003</v>
      </c>
    </row>
    <row r="2820" spans="1:23" x14ac:dyDescent="0.25">
      <c r="A2820" t="s">
        <v>9698</v>
      </c>
      <c r="B2820" s="1">
        <v>43212</v>
      </c>
      <c r="C2820" t="s">
        <v>9699</v>
      </c>
      <c r="D2820" t="s">
        <v>700</v>
      </c>
      <c r="E2820" t="s">
        <v>9700</v>
      </c>
      <c r="F2820" s="1">
        <v>43203</v>
      </c>
      <c r="G2820">
        <v>1</v>
      </c>
      <c r="H2820">
        <v>136012</v>
      </c>
      <c r="I2820">
        <v>1869</v>
      </c>
      <c r="J2820">
        <v>65</v>
      </c>
      <c r="K2820">
        <v>399</v>
      </c>
      <c r="L2820" t="b">
        <v>0</v>
      </c>
      <c r="M2820" t="b">
        <v>0</v>
      </c>
      <c r="N2820" t="b">
        <v>0</v>
      </c>
      <c r="O2820">
        <v>9</v>
      </c>
      <c r="P2820">
        <v>5</v>
      </c>
      <c r="Q2820" s="2">
        <v>0.01</v>
      </c>
      <c r="R2820" s="2">
        <v>0</v>
      </c>
      <c r="S2820" s="2">
        <v>0</v>
      </c>
      <c r="T2820">
        <f t="shared" si="176"/>
        <v>0.4</v>
      </c>
      <c r="U2820">
        <f t="shared" si="177"/>
        <v>3.2</v>
      </c>
      <c r="V2820">
        <f t="shared" si="178"/>
        <v>0.16800599999999999</v>
      </c>
      <c r="W2820">
        <f t="shared" si="179"/>
        <v>1.0188021</v>
      </c>
    </row>
    <row r="2821" spans="1:23" x14ac:dyDescent="0.25">
      <c r="A2821" t="s">
        <v>9701</v>
      </c>
      <c r="B2821" s="1">
        <v>43265</v>
      </c>
      <c r="C2821" t="s">
        <v>9702</v>
      </c>
      <c r="D2821" t="s">
        <v>1051</v>
      </c>
      <c r="E2821" t="s">
        <v>9703</v>
      </c>
      <c r="F2821" s="1">
        <v>43260</v>
      </c>
      <c r="G2821">
        <v>1</v>
      </c>
      <c r="H2821">
        <v>1803187</v>
      </c>
      <c r="I2821">
        <v>46974</v>
      </c>
      <c r="J2821">
        <v>1237</v>
      </c>
      <c r="K2821">
        <v>2487</v>
      </c>
      <c r="L2821" t="b">
        <v>0</v>
      </c>
      <c r="M2821" t="b">
        <v>0</v>
      </c>
      <c r="N2821" t="b">
        <v>0</v>
      </c>
      <c r="O2821">
        <v>5</v>
      </c>
      <c r="P2821">
        <v>4</v>
      </c>
      <c r="Q2821" s="2">
        <v>0.03</v>
      </c>
      <c r="R2821" s="2">
        <v>0</v>
      </c>
      <c r="S2821" s="2">
        <v>0</v>
      </c>
      <c r="T2821">
        <f t="shared" si="176"/>
        <v>0.4</v>
      </c>
      <c r="U2821">
        <f t="shared" si="177"/>
        <v>3</v>
      </c>
      <c r="V2821">
        <f t="shared" si="178"/>
        <v>1.2015935</v>
      </c>
      <c r="W2821">
        <f t="shared" si="179"/>
        <v>1.330557725</v>
      </c>
    </row>
    <row r="2822" spans="1:23" x14ac:dyDescent="0.25">
      <c r="A2822" t="s">
        <v>9704</v>
      </c>
      <c r="B2822" s="1">
        <v>43084</v>
      </c>
      <c r="C2822" t="s">
        <v>9705</v>
      </c>
      <c r="D2822" t="s">
        <v>929</v>
      </c>
      <c r="E2822" t="s">
        <v>9706</v>
      </c>
      <c r="F2822" s="1">
        <v>43081</v>
      </c>
      <c r="G2822">
        <v>1</v>
      </c>
      <c r="H2822">
        <v>450865</v>
      </c>
      <c r="I2822">
        <v>14285</v>
      </c>
      <c r="J2822">
        <v>217</v>
      </c>
      <c r="K2822">
        <v>850</v>
      </c>
      <c r="L2822" t="b">
        <v>0</v>
      </c>
      <c r="M2822" t="b">
        <v>0</v>
      </c>
      <c r="N2822" t="b">
        <v>0</v>
      </c>
      <c r="O2822">
        <v>3</v>
      </c>
      <c r="P2822">
        <v>2</v>
      </c>
      <c r="Q2822" s="2">
        <v>0.03</v>
      </c>
      <c r="R2822" s="2">
        <v>0</v>
      </c>
      <c r="S2822" s="2">
        <v>0</v>
      </c>
      <c r="T2822">
        <f t="shared" si="176"/>
        <v>0.4</v>
      </c>
      <c r="U2822">
        <f t="shared" si="177"/>
        <v>1.4000000000000001</v>
      </c>
      <c r="V2822">
        <f t="shared" si="178"/>
        <v>0.52543249999999997</v>
      </c>
      <c r="W2822">
        <f t="shared" si="179"/>
        <v>0.69390137500000004</v>
      </c>
    </row>
    <row r="2823" spans="1:23" x14ac:dyDescent="0.25">
      <c r="A2823" t="s">
        <v>9707</v>
      </c>
      <c r="B2823" s="1">
        <v>43056</v>
      </c>
      <c r="C2823" t="s">
        <v>9708</v>
      </c>
      <c r="D2823" t="s">
        <v>2597</v>
      </c>
      <c r="E2823" t="s">
        <v>9709</v>
      </c>
      <c r="F2823" s="1">
        <v>43054</v>
      </c>
      <c r="G2823">
        <v>1</v>
      </c>
      <c r="H2823">
        <v>69199</v>
      </c>
      <c r="I2823">
        <v>4237</v>
      </c>
      <c r="J2823">
        <v>15</v>
      </c>
      <c r="K2823">
        <v>220</v>
      </c>
      <c r="L2823" t="b">
        <v>0</v>
      </c>
      <c r="M2823" t="b">
        <v>0</v>
      </c>
      <c r="N2823" t="b">
        <v>0</v>
      </c>
      <c r="O2823">
        <v>2</v>
      </c>
      <c r="P2823">
        <v>1</v>
      </c>
      <c r="Q2823" s="2">
        <v>0.06</v>
      </c>
      <c r="R2823" s="2">
        <v>0</v>
      </c>
      <c r="S2823" s="2">
        <v>0</v>
      </c>
      <c r="T2823">
        <f t="shared" si="176"/>
        <v>0.4</v>
      </c>
      <c r="U2823">
        <f t="shared" si="177"/>
        <v>0.60000000000000009</v>
      </c>
      <c r="V2823">
        <f t="shared" si="178"/>
        <v>0.63459949999999998</v>
      </c>
      <c r="W2823">
        <f t="shared" si="179"/>
        <v>0.53210982500000004</v>
      </c>
    </row>
    <row r="2824" spans="1:23" x14ac:dyDescent="0.25">
      <c r="A2824" t="s">
        <v>9710</v>
      </c>
      <c r="B2824" s="1">
        <v>43139</v>
      </c>
      <c r="C2824" t="s">
        <v>9711</v>
      </c>
      <c r="D2824" t="s">
        <v>385</v>
      </c>
      <c r="E2824" t="s">
        <v>9712</v>
      </c>
      <c r="F2824" s="1">
        <v>43131</v>
      </c>
      <c r="G2824">
        <v>1</v>
      </c>
      <c r="H2824">
        <v>1524569</v>
      </c>
      <c r="I2824">
        <v>43346</v>
      </c>
      <c r="J2824">
        <v>924</v>
      </c>
      <c r="K2824">
        <v>2670</v>
      </c>
      <c r="L2824" t="b">
        <v>0</v>
      </c>
      <c r="M2824" t="b">
        <v>0</v>
      </c>
      <c r="N2824" t="b">
        <v>0</v>
      </c>
      <c r="O2824">
        <v>8</v>
      </c>
      <c r="P2824">
        <v>7</v>
      </c>
      <c r="Q2824" s="2">
        <v>0.03</v>
      </c>
      <c r="R2824" s="2">
        <v>0</v>
      </c>
      <c r="S2824" s="2">
        <v>0</v>
      </c>
      <c r="T2824">
        <f t="shared" si="176"/>
        <v>0.4</v>
      </c>
      <c r="U2824">
        <f t="shared" si="177"/>
        <v>5.4</v>
      </c>
      <c r="V2824">
        <f t="shared" si="178"/>
        <v>1.0622844999999999</v>
      </c>
      <c r="W2824">
        <f t="shared" si="179"/>
        <v>1.8817995750000001</v>
      </c>
    </row>
    <row r="2825" spans="1:23" x14ac:dyDescent="0.25">
      <c r="A2825" t="s">
        <v>9713</v>
      </c>
      <c r="B2825" s="1">
        <v>43158</v>
      </c>
      <c r="C2825" t="s">
        <v>9714</v>
      </c>
      <c r="D2825" t="s">
        <v>9715</v>
      </c>
      <c r="E2825" t="s">
        <v>9716</v>
      </c>
      <c r="F2825" s="1">
        <v>43149</v>
      </c>
      <c r="G2825">
        <v>1</v>
      </c>
      <c r="H2825">
        <v>59285</v>
      </c>
      <c r="I2825">
        <v>602</v>
      </c>
      <c r="J2825">
        <v>88</v>
      </c>
      <c r="K2825">
        <v>139</v>
      </c>
      <c r="L2825" t="b">
        <v>0</v>
      </c>
      <c r="M2825" t="b">
        <v>0</v>
      </c>
      <c r="N2825" t="b">
        <v>0</v>
      </c>
      <c r="O2825">
        <v>9</v>
      </c>
      <c r="P2825">
        <v>5</v>
      </c>
      <c r="Q2825" s="2">
        <v>0.01</v>
      </c>
      <c r="R2825" s="2">
        <v>0</v>
      </c>
      <c r="S2825" s="2">
        <v>0</v>
      </c>
      <c r="T2825">
        <f t="shared" si="176"/>
        <v>0.4</v>
      </c>
      <c r="U2825">
        <f t="shared" si="177"/>
        <v>3.2</v>
      </c>
      <c r="V2825">
        <f t="shared" si="178"/>
        <v>0.12964249999999999</v>
      </c>
      <c r="W2825">
        <f t="shared" si="179"/>
        <v>1.005374875</v>
      </c>
    </row>
    <row r="2826" spans="1:23" x14ac:dyDescent="0.25">
      <c r="A2826" t="s">
        <v>9717</v>
      </c>
      <c r="B2826" s="1">
        <v>43069</v>
      </c>
      <c r="C2826" t="s">
        <v>9718</v>
      </c>
      <c r="D2826" t="s">
        <v>9719</v>
      </c>
      <c r="E2826" t="s">
        <v>9720</v>
      </c>
      <c r="F2826" s="1">
        <v>43061</v>
      </c>
      <c r="G2826">
        <v>1</v>
      </c>
      <c r="H2826">
        <v>334148</v>
      </c>
      <c r="I2826">
        <v>1746</v>
      </c>
      <c r="J2826">
        <v>134</v>
      </c>
      <c r="K2826">
        <v>1442</v>
      </c>
      <c r="L2826" t="b">
        <v>0</v>
      </c>
      <c r="M2826" t="b">
        <v>0</v>
      </c>
      <c r="N2826" t="b">
        <v>0</v>
      </c>
      <c r="O2826">
        <v>8</v>
      </c>
      <c r="P2826">
        <v>3</v>
      </c>
      <c r="Q2826" s="2">
        <v>0.01</v>
      </c>
      <c r="R2826" s="2">
        <v>0</v>
      </c>
      <c r="S2826" s="2">
        <v>0</v>
      </c>
      <c r="T2826">
        <f t="shared" si="176"/>
        <v>0.4</v>
      </c>
      <c r="U2826">
        <f t="shared" si="177"/>
        <v>1.4000000000000004</v>
      </c>
      <c r="V2826">
        <f t="shared" si="178"/>
        <v>0.26707400000000003</v>
      </c>
      <c r="W2826">
        <f t="shared" si="179"/>
        <v>0.60347590000000007</v>
      </c>
    </row>
    <row r="2827" spans="1:23" x14ac:dyDescent="0.25">
      <c r="A2827" t="s">
        <v>9721</v>
      </c>
      <c r="B2827" s="1">
        <v>43055</v>
      </c>
      <c r="C2827" t="s">
        <v>9722</v>
      </c>
      <c r="D2827" t="s">
        <v>9723</v>
      </c>
      <c r="E2827" t="s">
        <v>9724</v>
      </c>
      <c r="F2827" s="1">
        <v>43052</v>
      </c>
      <c r="G2827">
        <v>1</v>
      </c>
      <c r="H2827">
        <v>1037561</v>
      </c>
      <c r="I2827">
        <v>716</v>
      </c>
      <c r="J2827">
        <v>117</v>
      </c>
      <c r="K2827">
        <v>223</v>
      </c>
      <c r="L2827" t="b">
        <v>0</v>
      </c>
      <c r="M2827" t="b">
        <v>0</v>
      </c>
      <c r="N2827" t="b">
        <v>0</v>
      </c>
      <c r="O2827">
        <v>3</v>
      </c>
      <c r="P2827">
        <v>2</v>
      </c>
      <c r="Q2827" s="2">
        <v>0</v>
      </c>
      <c r="R2827" s="2">
        <v>0</v>
      </c>
      <c r="S2827" s="2">
        <v>0</v>
      </c>
      <c r="T2827">
        <f t="shared" si="176"/>
        <v>0.4</v>
      </c>
      <c r="U2827">
        <f t="shared" si="177"/>
        <v>1.4000000000000001</v>
      </c>
      <c r="V2827">
        <f t="shared" si="178"/>
        <v>0.51878049999999998</v>
      </c>
      <c r="W2827">
        <f t="shared" si="179"/>
        <v>0.69157317500000004</v>
      </c>
    </row>
    <row r="2828" spans="1:23" x14ac:dyDescent="0.25">
      <c r="A2828" t="s">
        <v>9725</v>
      </c>
      <c r="B2828" s="1">
        <v>43182</v>
      </c>
      <c r="C2828" t="s">
        <v>9726</v>
      </c>
      <c r="D2828" t="s">
        <v>2981</v>
      </c>
      <c r="E2828" t="s">
        <v>9727</v>
      </c>
      <c r="F2828" s="1">
        <v>43181</v>
      </c>
      <c r="G2828">
        <v>1</v>
      </c>
      <c r="H2828">
        <v>4321512</v>
      </c>
      <c r="I2828">
        <v>598021</v>
      </c>
      <c r="J2828">
        <v>2990</v>
      </c>
      <c r="K2828">
        <v>54873</v>
      </c>
      <c r="L2828" t="b">
        <v>0</v>
      </c>
      <c r="M2828" t="b">
        <v>0</v>
      </c>
      <c r="N2828" t="b">
        <v>0</v>
      </c>
      <c r="O2828">
        <v>1</v>
      </c>
      <c r="P2828">
        <v>1</v>
      </c>
      <c r="Q2828" s="2">
        <v>0.14000000000000001</v>
      </c>
      <c r="R2828" s="2">
        <v>0</v>
      </c>
      <c r="S2828" s="2">
        <v>0.01</v>
      </c>
      <c r="T2828">
        <f t="shared" si="176"/>
        <v>0.4</v>
      </c>
      <c r="U2828">
        <f t="shared" si="177"/>
        <v>0.8</v>
      </c>
      <c r="V2828">
        <f t="shared" si="178"/>
        <v>3.8107560000000005</v>
      </c>
      <c r="W2828">
        <f t="shared" si="179"/>
        <v>1.6937646000000002</v>
      </c>
    </row>
    <row r="2829" spans="1:23" x14ac:dyDescent="0.25">
      <c r="A2829" t="s">
        <v>9728</v>
      </c>
      <c r="B2829" s="1">
        <v>43176</v>
      </c>
      <c r="C2829" t="s">
        <v>9729</v>
      </c>
      <c r="D2829" t="s">
        <v>2007</v>
      </c>
      <c r="E2829" t="s">
        <v>9730</v>
      </c>
      <c r="F2829" s="1">
        <v>43168</v>
      </c>
      <c r="G2829">
        <v>1</v>
      </c>
      <c r="H2829">
        <v>2020895</v>
      </c>
      <c r="I2829">
        <v>74671</v>
      </c>
      <c r="J2829">
        <v>1397</v>
      </c>
      <c r="K2829">
        <v>7791</v>
      </c>
      <c r="L2829" t="b">
        <v>0</v>
      </c>
      <c r="M2829" t="b">
        <v>0</v>
      </c>
      <c r="N2829" t="b">
        <v>0</v>
      </c>
      <c r="O2829">
        <v>8</v>
      </c>
      <c r="P2829">
        <v>7</v>
      </c>
      <c r="Q2829" s="2">
        <v>0.04</v>
      </c>
      <c r="R2829" s="2">
        <v>0</v>
      </c>
      <c r="S2829" s="2">
        <v>0</v>
      </c>
      <c r="T2829">
        <f t="shared" si="176"/>
        <v>0.4</v>
      </c>
      <c r="U2829">
        <f t="shared" si="177"/>
        <v>5.4</v>
      </c>
      <c r="V2829">
        <f t="shared" si="178"/>
        <v>1.4104475000000001</v>
      </c>
      <c r="W2829">
        <f t="shared" si="179"/>
        <v>2.0036566250000001</v>
      </c>
    </row>
    <row r="2830" spans="1:23" x14ac:dyDescent="0.25">
      <c r="A2830" t="s">
        <v>9731</v>
      </c>
      <c r="B2830" s="1">
        <v>43070</v>
      </c>
      <c r="C2830" t="s">
        <v>9732</v>
      </c>
      <c r="D2830" t="s">
        <v>9733</v>
      </c>
      <c r="E2830" t="s">
        <v>9734</v>
      </c>
      <c r="F2830" s="1">
        <v>40992</v>
      </c>
      <c r="G2830">
        <v>1</v>
      </c>
      <c r="H2830">
        <v>177098</v>
      </c>
      <c r="I2830">
        <v>637</v>
      </c>
      <c r="J2830">
        <v>26</v>
      </c>
      <c r="K2830">
        <v>72</v>
      </c>
      <c r="L2830" t="b">
        <v>0</v>
      </c>
      <c r="M2830" t="b">
        <v>0</v>
      </c>
      <c r="N2830" t="b">
        <v>0</v>
      </c>
      <c r="O2830">
        <v>2078</v>
      </c>
      <c r="P2830">
        <v>3</v>
      </c>
      <c r="Q2830" s="2">
        <v>0</v>
      </c>
      <c r="R2830" s="2">
        <v>0</v>
      </c>
      <c r="S2830" s="2">
        <v>0</v>
      </c>
      <c r="T2830">
        <f t="shared" si="176"/>
        <v>0.4</v>
      </c>
      <c r="U2830">
        <f t="shared" si="177"/>
        <v>-412.6</v>
      </c>
      <c r="V2830">
        <f t="shared" si="178"/>
        <v>8.8549000000000003E-2</v>
      </c>
      <c r="W2830">
        <f t="shared" si="179"/>
        <v>-102.95900785000001</v>
      </c>
    </row>
    <row r="2831" spans="1:23" x14ac:dyDescent="0.25">
      <c r="A2831" t="s">
        <v>9735</v>
      </c>
      <c r="B2831" s="1">
        <v>43139</v>
      </c>
      <c r="C2831" t="s">
        <v>9736</v>
      </c>
      <c r="D2831" t="s">
        <v>174</v>
      </c>
      <c r="E2831" t="s">
        <v>9737</v>
      </c>
      <c r="F2831" s="1">
        <v>43138</v>
      </c>
      <c r="G2831">
        <v>1</v>
      </c>
      <c r="H2831">
        <v>1142163</v>
      </c>
      <c r="I2831">
        <v>51717</v>
      </c>
      <c r="J2831">
        <v>351</v>
      </c>
      <c r="K2831">
        <v>1942</v>
      </c>
      <c r="L2831" t="b">
        <v>0</v>
      </c>
      <c r="M2831" t="b">
        <v>0</v>
      </c>
      <c r="N2831" t="b">
        <v>0</v>
      </c>
      <c r="O2831">
        <v>1</v>
      </c>
      <c r="P2831">
        <v>1</v>
      </c>
      <c r="Q2831" s="2">
        <v>0.05</v>
      </c>
      <c r="R2831" s="2">
        <v>0</v>
      </c>
      <c r="S2831" s="2">
        <v>0</v>
      </c>
      <c r="T2831">
        <f t="shared" si="176"/>
        <v>0.4</v>
      </c>
      <c r="U2831">
        <f t="shared" si="177"/>
        <v>0.8</v>
      </c>
      <c r="V2831">
        <f t="shared" si="178"/>
        <v>1.0710815</v>
      </c>
      <c r="W2831">
        <f t="shared" si="179"/>
        <v>0.73487852500000006</v>
      </c>
    </row>
    <row r="2832" spans="1:23" x14ac:dyDescent="0.25">
      <c r="A2832" t="s">
        <v>9738</v>
      </c>
      <c r="B2832" s="1">
        <v>43091</v>
      </c>
      <c r="C2832" t="s">
        <v>9739</v>
      </c>
      <c r="D2832" t="s">
        <v>9679</v>
      </c>
      <c r="E2832" t="s">
        <v>9740</v>
      </c>
      <c r="F2832" s="1">
        <v>43089</v>
      </c>
      <c r="G2832">
        <v>1</v>
      </c>
      <c r="H2832">
        <v>197888</v>
      </c>
      <c r="I2832">
        <v>9054</v>
      </c>
      <c r="J2832">
        <v>244</v>
      </c>
      <c r="K2832">
        <v>1873</v>
      </c>
      <c r="L2832" t="b">
        <v>0</v>
      </c>
      <c r="M2832" t="b">
        <v>0</v>
      </c>
      <c r="N2832" t="b">
        <v>0</v>
      </c>
      <c r="O2832">
        <v>2</v>
      </c>
      <c r="P2832">
        <v>2</v>
      </c>
      <c r="Q2832" s="2">
        <v>0.05</v>
      </c>
      <c r="R2832" s="2">
        <v>0</v>
      </c>
      <c r="S2832" s="2">
        <v>0.01</v>
      </c>
      <c r="T2832">
        <f t="shared" si="176"/>
        <v>0.4</v>
      </c>
      <c r="U2832">
        <f t="shared" si="177"/>
        <v>1.6</v>
      </c>
      <c r="V2832">
        <f t="shared" si="178"/>
        <v>0.84894400000000014</v>
      </c>
      <c r="W2832">
        <f t="shared" si="179"/>
        <v>0.85713040000000007</v>
      </c>
    </row>
    <row r="2833" spans="1:23" x14ac:dyDescent="0.25">
      <c r="A2833" t="s">
        <v>9741</v>
      </c>
      <c r="B2833" s="1">
        <v>43128</v>
      </c>
      <c r="C2833" t="s">
        <v>9742</v>
      </c>
      <c r="D2833" t="s">
        <v>297</v>
      </c>
      <c r="E2833" t="s">
        <v>9743</v>
      </c>
      <c r="F2833" s="1">
        <v>43121</v>
      </c>
      <c r="G2833">
        <v>1</v>
      </c>
      <c r="H2833">
        <v>688577</v>
      </c>
      <c r="I2833">
        <v>14143</v>
      </c>
      <c r="J2833">
        <v>490</v>
      </c>
      <c r="K2833">
        <v>1827</v>
      </c>
      <c r="L2833" t="b">
        <v>0</v>
      </c>
      <c r="M2833" t="b">
        <v>0</v>
      </c>
      <c r="N2833" t="b">
        <v>0</v>
      </c>
      <c r="O2833">
        <v>7</v>
      </c>
      <c r="P2833">
        <v>7</v>
      </c>
      <c r="Q2833" s="2">
        <v>0.02</v>
      </c>
      <c r="R2833" s="2">
        <v>0</v>
      </c>
      <c r="S2833" s="2">
        <v>0</v>
      </c>
      <c r="T2833">
        <f t="shared" si="176"/>
        <v>0.4</v>
      </c>
      <c r="U2833">
        <f t="shared" si="177"/>
        <v>5.6000000000000005</v>
      </c>
      <c r="V2833">
        <f t="shared" si="178"/>
        <v>0.54428849999999995</v>
      </c>
      <c r="W2833">
        <f t="shared" si="179"/>
        <v>1.750500975</v>
      </c>
    </row>
    <row r="2834" spans="1:23" x14ac:dyDescent="0.25">
      <c r="A2834" t="s">
        <v>9744</v>
      </c>
      <c r="B2834" s="1">
        <v>43109</v>
      </c>
      <c r="C2834" t="s">
        <v>9745</v>
      </c>
      <c r="D2834" t="s">
        <v>1213</v>
      </c>
      <c r="E2834" t="s">
        <v>9746</v>
      </c>
      <c r="F2834" s="1">
        <v>43108</v>
      </c>
      <c r="G2834">
        <v>1</v>
      </c>
      <c r="H2834">
        <v>1124072</v>
      </c>
      <c r="I2834">
        <v>8909</v>
      </c>
      <c r="J2834">
        <v>323</v>
      </c>
      <c r="K2834">
        <v>4117</v>
      </c>
      <c r="L2834" t="b">
        <v>0</v>
      </c>
      <c r="M2834" t="b">
        <v>0</v>
      </c>
      <c r="N2834" t="b">
        <v>0</v>
      </c>
      <c r="O2834">
        <v>1</v>
      </c>
      <c r="P2834">
        <v>1</v>
      </c>
      <c r="Q2834" s="2">
        <v>0.01</v>
      </c>
      <c r="R2834" s="2">
        <v>0</v>
      </c>
      <c r="S2834" s="2">
        <v>0</v>
      </c>
      <c r="T2834">
        <f t="shared" si="176"/>
        <v>0.4</v>
      </c>
      <c r="U2834">
        <f t="shared" si="177"/>
        <v>0.8</v>
      </c>
      <c r="V2834">
        <f t="shared" si="178"/>
        <v>0.66203599999999996</v>
      </c>
      <c r="W2834">
        <f t="shared" si="179"/>
        <v>0.59171260000000003</v>
      </c>
    </row>
    <row r="2835" spans="1:23" x14ac:dyDescent="0.25">
      <c r="A2835" t="s">
        <v>9747</v>
      </c>
      <c r="B2835" s="1">
        <v>43211</v>
      </c>
      <c r="C2835" t="s">
        <v>9748</v>
      </c>
      <c r="D2835" t="s">
        <v>6304</v>
      </c>
      <c r="E2835" t="s">
        <v>9749</v>
      </c>
      <c r="F2835" s="1">
        <v>43210</v>
      </c>
      <c r="G2835">
        <v>1</v>
      </c>
      <c r="H2835">
        <v>1634519</v>
      </c>
      <c r="I2835">
        <v>7168</v>
      </c>
      <c r="J2835">
        <v>533</v>
      </c>
      <c r="K2835">
        <v>1529</v>
      </c>
      <c r="L2835" t="b">
        <v>0</v>
      </c>
      <c r="M2835" t="b">
        <v>0</v>
      </c>
      <c r="N2835" t="b">
        <v>0</v>
      </c>
      <c r="O2835">
        <v>1</v>
      </c>
      <c r="P2835">
        <v>1</v>
      </c>
      <c r="Q2835" s="2">
        <v>0</v>
      </c>
      <c r="R2835" s="2">
        <v>0</v>
      </c>
      <c r="S2835" s="2">
        <v>0</v>
      </c>
      <c r="T2835">
        <f t="shared" si="176"/>
        <v>0.4</v>
      </c>
      <c r="U2835">
        <f t="shared" si="177"/>
        <v>0.8</v>
      </c>
      <c r="V2835">
        <f t="shared" si="178"/>
        <v>0.81725949999999992</v>
      </c>
      <c r="W2835">
        <f t="shared" si="179"/>
        <v>0.64604082500000004</v>
      </c>
    </row>
    <row r="2836" spans="1:23" x14ac:dyDescent="0.25">
      <c r="A2836" t="s">
        <v>9750</v>
      </c>
      <c r="B2836" s="1">
        <v>43079</v>
      </c>
      <c r="C2836" t="s">
        <v>9751</v>
      </c>
      <c r="D2836" t="s">
        <v>3415</v>
      </c>
      <c r="E2836" t="s">
        <v>9752</v>
      </c>
      <c r="F2836" s="1">
        <v>43072</v>
      </c>
      <c r="G2836">
        <v>1</v>
      </c>
      <c r="H2836">
        <v>197963</v>
      </c>
      <c r="I2836">
        <v>5260</v>
      </c>
      <c r="J2836">
        <v>1028</v>
      </c>
      <c r="K2836">
        <v>1171</v>
      </c>
      <c r="L2836" t="b">
        <v>0</v>
      </c>
      <c r="M2836" t="b">
        <v>0</v>
      </c>
      <c r="N2836" t="b">
        <v>0</v>
      </c>
      <c r="O2836">
        <v>7</v>
      </c>
      <c r="P2836">
        <v>7</v>
      </c>
      <c r="Q2836" s="2">
        <v>0.03</v>
      </c>
      <c r="R2836" s="2">
        <v>-0.01</v>
      </c>
      <c r="S2836" s="2">
        <v>0.01</v>
      </c>
      <c r="T2836">
        <f t="shared" si="176"/>
        <v>0.4</v>
      </c>
      <c r="U2836">
        <f t="shared" si="177"/>
        <v>5.6000000000000005</v>
      </c>
      <c r="V2836">
        <f t="shared" si="178"/>
        <v>0.49898149999999997</v>
      </c>
      <c r="W2836">
        <f t="shared" si="179"/>
        <v>1.7346435250000001</v>
      </c>
    </row>
    <row r="2837" spans="1:23" x14ac:dyDescent="0.25">
      <c r="A2837" t="s">
        <v>9753</v>
      </c>
      <c r="B2837" s="1">
        <v>43118</v>
      </c>
      <c r="C2837" t="s">
        <v>9754</v>
      </c>
      <c r="D2837" t="s">
        <v>5504</v>
      </c>
      <c r="E2837" t="s">
        <v>9755</v>
      </c>
      <c r="F2837" s="1">
        <v>43115</v>
      </c>
      <c r="G2837">
        <v>1</v>
      </c>
      <c r="H2837">
        <v>63323</v>
      </c>
      <c r="I2837">
        <v>4219</v>
      </c>
      <c r="J2837">
        <v>40</v>
      </c>
      <c r="K2837">
        <v>654</v>
      </c>
      <c r="L2837" t="b">
        <v>0</v>
      </c>
      <c r="M2837" t="b">
        <v>0</v>
      </c>
      <c r="N2837" t="b">
        <v>0</v>
      </c>
      <c r="O2837">
        <v>3</v>
      </c>
      <c r="P2837">
        <v>2</v>
      </c>
      <c r="Q2837" s="2">
        <v>7.0000000000000007E-2</v>
      </c>
      <c r="R2837" s="2">
        <v>0</v>
      </c>
      <c r="S2837" s="2">
        <v>0.01</v>
      </c>
      <c r="T2837">
        <f t="shared" si="176"/>
        <v>0.4</v>
      </c>
      <c r="U2837">
        <f t="shared" si="177"/>
        <v>1.4000000000000001</v>
      </c>
      <c r="V2837">
        <f t="shared" si="178"/>
        <v>0.98166150000000008</v>
      </c>
      <c r="W2837">
        <f t="shared" si="179"/>
        <v>0.85358152500000006</v>
      </c>
    </row>
    <row r="2838" spans="1:23" x14ac:dyDescent="0.25">
      <c r="A2838" t="s">
        <v>9756</v>
      </c>
      <c r="B2838" s="1">
        <v>43087</v>
      </c>
      <c r="C2838" t="s">
        <v>9757</v>
      </c>
      <c r="D2838" t="s">
        <v>532</v>
      </c>
      <c r="E2838" t="s">
        <v>9758</v>
      </c>
      <c r="F2838" s="1">
        <v>43083</v>
      </c>
      <c r="G2838">
        <v>1</v>
      </c>
      <c r="H2838">
        <v>57738</v>
      </c>
      <c r="I2838">
        <v>3634</v>
      </c>
      <c r="J2838">
        <v>10</v>
      </c>
      <c r="K2838">
        <v>209</v>
      </c>
      <c r="L2838" t="b">
        <v>0</v>
      </c>
      <c r="M2838" t="b">
        <v>0</v>
      </c>
      <c r="N2838" t="b">
        <v>0</v>
      </c>
      <c r="O2838">
        <v>4</v>
      </c>
      <c r="P2838">
        <v>2</v>
      </c>
      <c r="Q2838" s="2">
        <v>0.06</v>
      </c>
      <c r="R2838" s="2">
        <v>0</v>
      </c>
      <c r="S2838" s="2">
        <v>0</v>
      </c>
      <c r="T2838">
        <f t="shared" si="176"/>
        <v>0.4</v>
      </c>
      <c r="U2838">
        <f t="shared" si="177"/>
        <v>1.2000000000000002</v>
      </c>
      <c r="V2838">
        <f t="shared" si="178"/>
        <v>0.62886900000000001</v>
      </c>
      <c r="W2838">
        <f t="shared" si="179"/>
        <v>0.68010415000000002</v>
      </c>
    </row>
    <row r="2839" spans="1:23" x14ac:dyDescent="0.25">
      <c r="A2839" t="s">
        <v>9759</v>
      </c>
      <c r="B2839" s="1">
        <v>43185</v>
      </c>
      <c r="C2839" t="s">
        <v>9760</v>
      </c>
      <c r="D2839" t="s">
        <v>2422</v>
      </c>
      <c r="E2839" t="s">
        <v>9761</v>
      </c>
      <c r="F2839" s="1">
        <v>43172</v>
      </c>
      <c r="G2839">
        <v>1</v>
      </c>
      <c r="H2839">
        <v>474495</v>
      </c>
      <c r="I2839">
        <v>7275</v>
      </c>
      <c r="J2839">
        <v>772</v>
      </c>
      <c r="K2839">
        <v>1532</v>
      </c>
      <c r="L2839" t="b">
        <v>0</v>
      </c>
      <c r="M2839" t="b">
        <v>0</v>
      </c>
      <c r="N2839" t="b">
        <v>0</v>
      </c>
      <c r="O2839">
        <v>13</v>
      </c>
      <c r="P2839">
        <v>12</v>
      </c>
      <c r="Q2839" s="2">
        <v>0.02</v>
      </c>
      <c r="R2839" s="2">
        <v>0</v>
      </c>
      <c r="S2839" s="2">
        <v>0</v>
      </c>
      <c r="T2839">
        <f t="shared" si="176"/>
        <v>0.4</v>
      </c>
      <c r="U2839">
        <f t="shared" si="177"/>
        <v>9.4000000000000021</v>
      </c>
      <c r="V2839">
        <f t="shared" si="178"/>
        <v>0.43724750000000001</v>
      </c>
      <c r="W2839">
        <f t="shared" si="179"/>
        <v>2.6630366250000006</v>
      </c>
    </row>
    <row r="2840" spans="1:23" x14ac:dyDescent="0.25">
      <c r="A2840" t="s">
        <v>9762</v>
      </c>
      <c r="B2840" s="1">
        <v>43246</v>
      </c>
      <c r="C2840" t="s">
        <v>9763</v>
      </c>
      <c r="D2840" t="s">
        <v>2235</v>
      </c>
      <c r="E2840" t="s">
        <v>9764</v>
      </c>
      <c r="F2840" s="1">
        <v>43240</v>
      </c>
      <c r="G2840">
        <v>1</v>
      </c>
      <c r="H2840">
        <v>8403143</v>
      </c>
      <c r="I2840">
        <v>161689</v>
      </c>
      <c r="J2840">
        <v>8748</v>
      </c>
      <c r="K2840">
        <v>20545</v>
      </c>
      <c r="L2840" t="b">
        <v>0</v>
      </c>
      <c r="M2840" t="b">
        <v>0</v>
      </c>
      <c r="N2840" t="b">
        <v>0</v>
      </c>
      <c r="O2840">
        <v>6</v>
      </c>
      <c r="P2840">
        <v>6</v>
      </c>
      <c r="Q2840" s="2">
        <v>0.02</v>
      </c>
      <c r="R2840" s="2">
        <v>0</v>
      </c>
      <c r="S2840" s="2">
        <v>0</v>
      </c>
      <c r="T2840">
        <f t="shared" si="176"/>
        <v>0.4</v>
      </c>
      <c r="U2840">
        <f t="shared" si="177"/>
        <v>4.8000000000000007</v>
      </c>
      <c r="V2840">
        <f t="shared" si="178"/>
        <v>4.4015715000000002</v>
      </c>
      <c r="W2840">
        <f t="shared" si="179"/>
        <v>2.9005500250000003</v>
      </c>
    </row>
    <row r="2841" spans="1:23" x14ac:dyDescent="0.25">
      <c r="A2841" t="s">
        <v>9765</v>
      </c>
      <c r="B2841" s="1">
        <v>43053</v>
      </c>
      <c r="C2841" t="s">
        <v>9766</v>
      </c>
      <c r="D2841" t="s">
        <v>9767</v>
      </c>
      <c r="E2841" t="s">
        <v>9768</v>
      </c>
      <c r="F2841" s="1">
        <v>43047</v>
      </c>
      <c r="G2841">
        <v>1</v>
      </c>
      <c r="H2841">
        <v>1498866</v>
      </c>
      <c r="I2841">
        <v>67227</v>
      </c>
      <c r="J2841">
        <v>1473</v>
      </c>
      <c r="K2841">
        <v>4645</v>
      </c>
      <c r="L2841" t="b">
        <v>0</v>
      </c>
      <c r="M2841" t="b">
        <v>0</v>
      </c>
      <c r="N2841" t="b">
        <v>0</v>
      </c>
      <c r="O2841">
        <v>6</v>
      </c>
      <c r="P2841">
        <v>1</v>
      </c>
      <c r="Q2841" s="2">
        <v>0.04</v>
      </c>
      <c r="R2841" s="2">
        <v>0</v>
      </c>
      <c r="S2841" s="2">
        <v>0</v>
      </c>
      <c r="T2841">
        <f t="shared" si="176"/>
        <v>0.4</v>
      </c>
      <c r="U2841">
        <f t="shared" si="177"/>
        <v>-0.19999999999999996</v>
      </c>
      <c r="V2841">
        <f t="shared" si="178"/>
        <v>1.1494330000000001</v>
      </c>
      <c r="W2841">
        <f t="shared" si="179"/>
        <v>0.51230155000000011</v>
      </c>
    </row>
    <row r="2842" spans="1:23" x14ac:dyDescent="0.25">
      <c r="A2842" t="s">
        <v>9769</v>
      </c>
      <c r="B2842" s="1">
        <v>43103</v>
      </c>
      <c r="C2842" t="s">
        <v>9770</v>
      </c>
      <c r="D2842" t="s">
        <v>818</v>
      </c>
      <c r="E2842" t="s">
        <v>9771</v>
      </c>
      <c r="F2842" s="1">
        <v>43097</v>
      </c>
      <c r="G2842">
        <v>1</v>
      </c>
      <c r="H2842">
        <v>376858</v>
      </c>
      <c r="I2842">
        <v>3979</v>
      </c>
      <c r="J2842">
        <v>1801</v>
      </c>
      <c r="K2842">
        <v>438</v>
      </c>
      <c r="L2842" t="b">
        <v>0</v>
      </c>
      <c r="M2842" t="b">
        <v>0</v>
      </c>
      <c r="N2842" t="b">
        <v>0</v>
      </c>
      <c r="O2842">
        <v>6</v>
      </c>
      <c r="P2842">
        <v>6</v>
      </c>
      <c r="Q2842" s="2">
        <v>0.01</v>
      </c>
      <c r="R2842" s="2">
        <v>0</v>
      </c>
      <c r="S2842" s="2">
        <v>0</v>
      </c>
      <c r="T2842">
        <f t="shared" si="176"/>
        <v>0.4</v>
      </c>
      <c r="U2842">
        <f t="shared" si="177"/>
        <v>4.8000000000000007</v>
      </c>
      <c r="V2842">
        <f t="shared" si="178"/>
        <v>0.28842899999999999</v>
      </c>
      <c r="W2842">
        <f t="shared" si="179"/>
        <v>1.4609501500000004</v>
      </c>
    </row>
    <row r="2843" spans="1:23" x14ac:dyDescent="0.25">
      <c r="A2843" t="s">
        <v>9772</v>
      </c>
      <c r="B2843" s="1">
        <v>43132</v>
      </c>
      <c r="C2843" t="s">
        <v>9773</v>
      </c>
      <c r="D2843" t="s">
        <v>9774</v>
      </c>
      <c r="E2843" t="s">
        <v>9775</v>
      </c>
      <c r="F2843" s="1">
        <v>43126</v>
      </c>
      <c r="G2843">
        <v>1</v>
      </c>
      <c r="H2843">
        <v>451523</v>
      </c>
      <c r="I2843">
        <v>3606</v>
      </c>
      <c r="J2843">
        <v>149</v>
      </c>
      <c r="K2843">
        <v>550</v>
      </c>
      <c r="L2843" t="b">
        <v>0</v>
      </c>
      <c r="M2843" t="b">
        <v>0</v>
      </c>
      <c r="N2843" t="b">
        <v>0</v>
      </c>
      <c r="O2843">
        <v>6</v>
      </c>
      <c r="P2843">
        <v>2</v>
      </c>
      <c r="Q2843" s="2">
        <v>0.01</v>
      </c>
      <c r="R2843" s="2">
        <v>0</v>
      </c>
      <c r="S2843" s="2">
        <v>0</v>
      </c>
      <c r="T2843">
        <f t="shared" si="176"/>
        <v>0.4</v>
      </c>
      <c r="U2843">
        <f t="shared" si="177"/>
        <v>0.8</v>
      </c>
      <c r="V2843">
        <f t="shared" si="178"/>
        <v>0.32576149999999998</v>
      </c>
      <c r="W2843">
        <f t="shared" si="179"/>
        <v>0.47401652500000002</v>
      </c>
    </row>
    <row r="2844" spans="1:23" x14ac:dyDescent="0.25">
      <c r="A2844" t="s">
        <v>9776</v>
      </c>
      <c r="B2844" s="1">
        <v>43083</v>
      </c>
      <c r="C2844" t="s">
        <v>9777</v>
      </c>
      <c r="D2844" t="s">
        <v>9778</v>
      </c>
      <c r="E2844" t="s">
        <v>9779</v>
      </c>
      <c r="F2844" s="1">
        <v>43077</v>
      </c>
      <c r="G2844">
        <v>1</v>
      </c>
      <c r="H2844">
        <v>3765264</v>
      </c>
      <c r="I2844">
        <v>406872</v>
      </c>
      <c r="J2844">
        <v>2441</v>
      </c>
      <c r="K2844">
        <v>33840</v>
      </c>
      <c r="L2844" t="b">
        <v>0</v>
      </c>
      <c r="M2844" t="b">
        <v>0</v>
      </c>
      <c r="N2844" t="b">
        <v>0</v>
      </c>
      <c r="O2844">
        <v>6</v>
      </c>
      <c r="P2844">
        <v>6</v>
      </c>
      <c r="Q2844" s="2">
        <v>0.11</v>
      </c>
      <c r="R2844" s="2">
        <v>0</v>
      </c>
      <c r="S2844" s="2">
        <v>0.01</v>
      </c>
      <c r="T2844">
        <f t="shared" si="176"/>
        <v>0.4</v>
      </c>
      <c r="U2844">
        <f t="shared" si="177"/>
        <v>4.8000000000000007</v>
      </c>
      <c r="V2844">
        <f t="shared" si="178"/>
        <v>3.2326319999999997</v>
      </c>
      <c r="W2844">
        <f t="shared" si="179"/>
        <v>2.4914212000000004</v>
      </c>
    </row>
    <row r="2845" spans="1:23" x14ac:dyDescent="0.25">
      <c r="A2845" t="s">
        <v>9780</v>
      </c>
      <c r="B2845" s="1">
        <v>43164</v>
      </c>
      <c r="C2845" t="s">
        <v>9781</v>
      </c>
      <c r="D2845" t="s">
        <v>9782</v>
      </c>
      <c r="E2845" t="s">
        <v>9783</v>
      </c>
      <c r="F2845" s="1">
        <v>43145</v>
      </c>
      <c r="G2845">
        <v>1</v>
      </c>
      <c r="H2845">
        <v>519161</v>
      </c>
      <c r="I2845">
        <v>1899</v>
      </c>
      <c r="J2845">
        <v>45</v>
      </c>
      <c r="K2845">
        <v>235</v>
      </c>
      <c r="L2845" t="b">
        <v>0</v>
      </c>
      <c r="M2845" t="b">
        <v>0</v>
      </c>
      <c r="N2845" t="b">
        <v>0</v>
      </c>
      <c r="O2845">
        <v>19</v>
      </c>
      <c r="P2845">
        <v>11</v>
      </c>
      <c r="Q2845" s="2">
        <v>0</v>
      </c>
      <c r="R2845" s="2">
        <v>0</v>
      </c>
      <c r="S2845" s="2">
        <v>0</v>
      </c>
      <c r="T2845">
        <f t="shared" si="176"/>
        <v>0.4</v>
      </c>
      <c r="U2845">
        <f t="shared" si="177"/>
        <v>7.2000000000000011</v>
      </c>
      <c r="V2845">
        <f t="shared" si="178"/>
        <v>0.25958049999999999</v>
      </c>
      <c r="W2845">
        <f t="shared" si="179"/>
        <v>2.0508531750000003</v>
      </c>
    </row>
    <row r="2846" spans="1:23" x14ac:dyDescent="0.25">
      <c r="A2846" t="s">
        <v>9784</v>
      </c>
      <c r="B2846" s="1">
        <v>43107</v>
      </c>
      <c r="C2846" t="s">
        <v>9785</v>
      </c>
      <c r="D2846" t="s">
        <v>9786</v>
      </c>
      <c r="E2846" t="s">
        <v>9787</v>
      </c>
      <c r="F2846" s="1">
        <v>43098</v>
      </c>
      <c r="G2846">
        <v>1</v>
      </c>
      <c r="H2846">
        <v>535094</v>
      </c>
      <c r="I2846">
        <v>9247</v>
      </c>
      <c r="J2846">
        <v>617</v>
      </c>
      <c r="K2846">
        <v>635</v>
      </c>
      <c r="L2846" t="b">
        <v>0</v>
      </c>
      <c r="M2846" t="b">
        <v>0</v>
      </c>
      <c r="N2846" t="b">
        <v>0</v>
      </c>
      <c r="O2846">
        <v>9</v>
      </c>
      <c r="P2846">
        <v>9</v>
      </c>
      <c r="Q2846" s="2">
        <v>0.02</v>
      </c>
      <c r="R2846" s="2">
        <v>0</v>
      </c>
      <c r="S2846" s="2">
        <v>0</v>
      </c>
      <c r="T2846">
        <f t="shared" si="176"/>
        <v>0.4</v>
      </c>
      <c r="U2846">
        <f t="shared" si="177"/>
        <v>7.2</v>
      </c>
      <c r="V2846">
        <f t="shared" si="178"/>
        <v>0.46754699999999999</v>
      </c>
      <c r="W2846">
        <f t="shared" si="179"/>
        <v>2.12364145</v>
      </c>
    </row>
    <row r="2847" spans="1:23" x14ac:dyDescent="0.25">
      <c r="A2847" t="s">
        <v>9788</v>
      </c>
      <c r="B2847" s="1">
        <v>43067</v>
      </c>
      <c r="C2847" t="s">
        <v>9789</v>
      </c>
      <c r="D2847" t="s">
        <v>355</v>
      </c>
      <c r="E2847" t="s">
        <v>9790</v>
      </c>
      <c r="F2847" s="1">
        <v>43066</v>
      </c>
      <c r="G2847">
        <v>1</v>
      </c>
      <c r="H2847">
        <v>1548962</v>
      </c>
      <c r="I2847">
        <v>122670</v>
      </c>
      <c r="J2847">
        <v>1421</v>
      </c>
      <c r="K2847">
        <v>15016</v>
      </c>
      <c r="L2847" t="b">
        <v>0</v>
      </c>
      <c r="M2847" t="b">
        <v>0</v>
      </c>
      <c r="N2847" t="b">
        <v>0</v>
      </c>
      <c r="O2847">
        <v>1</v>
      </c>
      <c r="P2847">
        <v>1</v>
      </c>
      <c r="Q2847" s="2">
        <v>0.08</v>
      </c>
      <c r="R2847" s="2">
        <v>0</v>
      </c>
      <c r="S2847" s="2">
        <v>0.01</v>
      </c>
      <c r="T2847">
        <f t="shared" si="176"/>
        <v>0.4</v>
      </c>
      <c r="U2847">
        <f t="shared" si="177"/>
        <v>0.8</v>
      </c>
      <c r="V2847">
        <f t="shared" si="178"/>
        <v>1.824481</v>
      </c>
      <c r="W2847">
        <f t="shared" si="179"/>
        <v>0.99856834999999999</v>
      </c>
    </row>
    <row r="2848" spans="1:23" x14ac:dyDescent="0.25">
      <c r="A2848" t="s">
        <v>9791</v>
      </c>
      <c r="B2848" s="1">
        <v>43161</v>
      </c>
      <c r="C2848" t="s">
        <v>9792</v>
      </c>
      <c r="D2848" t="s">
        <v>9793</v>
      </c>
      <c r="E2848" t="s">
        <v>9794</v>
      </c>
      <c r="F2848" s="1">
        <v>43154</v>
      </c>
      <c r="G2848">
        <v>1</v>
      </c>
      <c r="H2848">
        <v>573094</v>
      </c>
      <c r="I2848">
        <v>21668</v>
      </c>
      <c r="J2848">
        <v>424</v>
      </c>
      <c r="K2848">
        <v>1461</v>
      </c>
      <c r="L2848" t="b">
        <v>0</v>
      </c>
      <c r="M2848" t="b">
        <v>0</v>
      </c>
      <c r="N2848" t="b">
        <v>0</v>
      </c>
      <c r="O2848">
        <v>7</v>
      </c>
      <c r="P2848">
        <v>3</v>
      </c>
      <c r="Q2848" s="2">
        <v>0.04</v>
      </c>
      <c r="R2848" s="2">
        <v>0</v>
      </c>
      <c r="S2848" s="2">
        <v>0</v>
      </c>
      <c r="T2848">
        <f t="shared" si="176"/>
        <v>0.4</v>
      </c>
      <c r="U2848">
        <f t="shared" si="177"/>
        <v>1.6000000000000003</v>
      </c>
      <c r="V2848">
        <f t="shared" si="178"/>
        <v>0.68654700000000002</v>
      </c>
      <c r="W2848">
        <f t="shared" si="179"/>
        <v>0.80029145000000002</v>
      </c>
    </row>
    <row r="2849" spans="1:23" x14ac:dyDescent="0.25">
      <c r="A2849" t="s">
        <v>9795</v>
      </c>
      <c r="B2849" s="1">
        <v>43232</v>
      </c>
      <c r="C2849" t="s">
        <v>9796</v>
      </c>
      <c r="D2849" t="s">
        <v>632</v>
      </c>
      <c r="E2849" t="s">
        <v>9797</v>
      </c>
      <c r="F2849" s="1">
        <v>43221</v>
      </c>
      <c r="G2849">
        <v>1</v>
      </c>
      <c r="H2849">
        <v>3621505</v>
      </c>
      <c r="I2849">
        <v>48924</v>
      </c>
      <c r="J2849">
        <v>3335</v>
      </c>
      <c r="K2849">
        <v>7045</v>
      </c>
      <c r="L2849" t="b">
        <v>0</v>
      </c>
      <c r="M2849" t="b">
        <v>0</v>
      </c>
      <c r="N2849" t="b">
        <v>0</v>
      </c>
      <c r="O2849">
        <v>11</v>
      </c>
      <c r="P2849">
        <v>11</v>
      </c>
      <c r="Q2849" s="2">
        <v>0.01</v>
      </c>
      <c r="R2849" s="2">
        <v>0</v>
      </c>
      <c r="S2849" s="2">
        <v>0</v>
      </c>
      <c r="T2849">
        <f t="shared" si="176"/>
        <v>0.4</v>
      </c>
      <c r="U2849">
        <f t="shared" si="177"/>
        <v>8.8000000000000007</v>
      </c>
      <c r="V2849">
        <f t="shared" si="178"/>
        <v>1.9107525000000001</v>
      </c>
      <c r="W2849">
        <f t="shared" si="179"/>
        <v>3.0287633750000005</v>
      </c>
    </row>
    <row r="2850" spans="1:23" x14ac:dyDescent="0.25">
      <c r="A2850" t="s">
        <v>9798</v>
      </c>
      <c r="B2850" s="1">
        <v>43216</v>
      </c>
      <c r="C2850" t="s">
        <v>9799</v>
      </c>
      <c r="D2850" t="s">
        <v>250</v>
      </c>
      <c r="E2850" t="s">
        <v>9800</v>
      </c>
      <c r="F2850" s="1">
        <v>43212</v>
      </c>
      <c r="G2850">
        <v>1</v>
      </c>
      <c r="H2850">
        <v>478030</v>
      </c>
      <c r="I2850">
        <v>30626</v>
      </c>
      <c r="J2850">
        <v>826</v>
      </c>
      <c r="K2850">
        <v>1159</v>
      </c>
      <c r="L2850" t="b">
        <v>0</v>
      </c>
      <c r="M2850" t="b">
        <v>0</v>
      </c>
      <c r="N2850" t="b">
        <v>0</v>
      </c>
      <c r="O2850">
        <v>4</v>
      </c>
      <c r="P2850">
        <v>1</v>
      </c>
      <c r="Q2850" s="2">
        <v>0.06</v>
      </c>
      <c r="R2850" s="2">
        <v>0</v>
      </c>
      <c r="S2850" s="2">
        <v>0</v>
      </c>
      <c r="T2850">
        <f t="shared" si="176"/>
        <v>0.4</v>
      </c>
      <c r="U2850">
        <f t="shared" si="177"/>
        <v>0.19999999999999996</v>
      </c>
      <c r="V2850">
        <f t="shared" si="178"/>
        <v>0.83901499999999996</v>
      </c>
      <c r="W2850">
        <f t="shared" si="179"/>
        <v>0.50365525</v>
      </c>
    </row>
    <row r="2851" spans="1:23" x14ac:dyDescent="0.25">
      <c r="A2851" t="s">
        <v>9801</v>
      </c>
      <c r="B2851" s="1">
        <v>43149</v>
      </c>
      <c r="C2851" t="s">
        <v>9802</v>
      </c>
      <c r="D2851" t="s">
        <v>6934</v>
      </c>
      <c r="E2851" t="s">
        <v>9803</v>
      </c>
      <c r="F2851" s="1">
        <v>43139</v>
      </c>
      <c r="G2851">
        <v>1</v>
      </c>
      <c r="H2851">
        <v>1071466</v>
      </c>
      <c r="I2851">
        <v>10749</v>
      </c>
      <c r="J2851">
        <v>38082</v>
      </c>
      <c r="K2851">
        <v>7557</v>
      </c>
      <c r="L2851" t="b">
        <v>0</v>
      </c>
      <c r="M2851" t="b">
        <v>0</v>
      </c>
      <c r="N2851" t="b">
        <v>0</v>
      </c>
      <c r="O2851">
        <v>10</v>
      </c>
      <c r="P2851">
        <v>10</v>
      </c>
      <c r="Q2851" s="2">
        <v>0.01</v>
      </c>
      <c r="R2851" s="2">
        <v>-0.04</v>
      </c>
      <c r="S2851" s="2">
        <v>0.01</v>
      </c>
      <c r="T2851">
        <f t="shared" si="176"/>
        <v>0.4</v>
      </c>
      <c r="U2851">
        <f t="shared" si="177"/>
        <v>8</v>
      </c>
      <c r="V2851">
        <f t="shared" si="178"/>
        <v>0.28573300000000001</v>
      </c>
      <c r="W2851">
        <f t="shared" si="179"/>
        <v>2.2600065499999999</v>
      </c>
    </row>
    <row r="2852" spans="1:23" x14ac:dyDescent="0.25">
      <c r="A2852" t="s">
        <v>9804</v>
      </c>
      <c r="B2852" s="1">
        <v>43265</v>
      </c>
      <c r="C2852" t="s">
        <v>9805</v>
      </c>
      <c r="D2852" t="s">
        <v>246</v>
      </c>
      <c r="E2852" t="s">
        <v>9806</v>
      </c>
      <c r="F2852" s="1">
        <v>43249</v>
      </c>
      <c r="G2852">
        <v>1</v>
      </c>
      <c r="H2852">
        <v>1921167</v>
      </c>
      <c r="I2852">
        <v>58740</v>
      </c>
      <c r="J2852">
        <v>1292</v>
      </c>
      <c r="K2852">
        <v>6149</v>
      </c>
      <c r="L2852" t="b">
        <v>0</v>
      </c>
      <c r="M2852" t="b">
        <v>0</v>
      </c>
      <c r="N2852" t="b">
        <v>0</v>
      </c>
      <c r="O2852">
        <v>16</v>
      </c>
      <c r="P2852">
        <v>15</v>
      </c>
      <c r="Q2852" s="2">
        <v>0.03</v>
      </c>
      <c r="R2852" s="2">
        <v>0</v>
      </c>
      <c r="S2852" s="2">
        <v>0</v>
      </c>
      <c r="T2852">
        <f t="shared" si="176"/>
        <v>0.4</v>
      </c>
      <c r="U2852">
        <f t="shared" si="177"/>
        <v>11.8</v>
      </c>
      <c r="V2852">
        <f t="shared" si="178"/>
        <v>1.2605834999999999</v>
      </c>
      <c r="W2852">
        <f t="shared" si="179"/>
        <v>3.5512042250000002</v>
      </c>
    </row>
    <row r="2853" spans="1:23" x14ac:dyDescent="0.25">
      <c r="A2853" t="s">
        <v>9807</v>
      </c>
      <c r="B2853" s="1">
        <v>43136</v>
      </c>
      <c r="C2853" t="s">
        <v>9808</v>
      </c>
      <c r="D2853" t="s">
        <v>355</v>
      </c>
      <c r="E2853" t="s">
        <v>9809</v>
      </c>
      <c r="F2853" s="1">
        <v>43133</v>
      </c>
      <c r="G2853">
        <v>1</v>
      </c>
      <c r="H2853">
        <v>2908064</v>
      </c>
      <c r="I2853">
        <v>46563</v>
      </c>
      <c r="J2853">
        <v>1570</v>
      </c>
      <c r="K2853">
        <v>2737</v>
      </c>
      <c r="L2853" t="b">
        <v>0</v>
      </c>
      <c r="M2853" t="b">
        <v>0</v>
      </c>
      <c r="N2853" t="b">
        <v>0</v>
      </c>
      <c r="O2853">
        <v>3</v>
      </c>
      <c r="P2853">
        <v>3</v>
      </c>
      <c r="Q2853" s="2">
        <v>0.02</v>
      </c>
      <c r="R2853" s="2">
        <v>0</v>
      </c>
      <c r="S2853" s="2">
        <v>0</v>
      </c>
      <c r="T2853">
        <f t="shared" si="176"/>
        <v>0.4</v>
      </c>
      <c r="U2853">
        <f t="shared" si="177"/>
        <v>2.4000000000000004</v>
      </c>
      <c r="V2853">
        <f t="shared" si="178"/>
        <v>1.6540319999999999</v>
      </c>
      <c r="W2853">
        <f t="shared" si="179"/>
        <v>1.3389112000000001</v>
      </c>
    </row>
    <row r="2854" spans="1:23" x14ac:dyDescent="0.25">
      <c r="A2854" t="s">
        <v>9810</v>
      </c>
      <c r="B2854" s="1">
        <v>43117</v>
      </c>
      <c r="C2854" t="s">
        <v>9811</v>
      </c>
      <c r="D2854" t="s">
        <v>9812</v>
      </c>
      <c r="E2854" t="s">
        <v>9813</v>
      </c>
      <c r="F2854" s="1">
        <v>42976</v>
      </c>
      <c r="G2854">
        <v>1</v>
      </c>
      <c r="H2854">
        <v>332114</v>
      </c>
      <c r="I2854">
        <v>67</v>
      </c>
      <c r="J2854">
        <v>11</v>
      </c>
      <c r="K2854">
        <v>23</v>
      </c>
      <c r="L2854" t="b">
        <v>0</v>
      </c>
      <c r="M2854" t="b">
        <v>0</v>
      </c>
      <c r="N2854" t="b">
        <v>0</v>
      </c>
      <c r="O2854">
        <v>141</v>
      </c>
      <c r="P2854">
        <v>2</v>
      </c>
      <c r="Q2854" s="2">
        <v>0</v>
      </c>
      <c r="R2854" s="2">
        <v>0</v>
      </c>
      <c r="S2854" s="2">
        <v>0</v>
      </c>
      <c r="T2854">
        <f t="shared" si="176"/>
        <v>0.4</v>
      </c>
      <c r="U2854">
        <f t="shared" si="177"/>
        <v>-26.2</v>
      </c>
      <c r="V2854">
        <f t="shared" si="178"/>
        <v>0.16605699999999998</v>
      </c>
      <c r="W2854">
        <f t="shared" si="179"/>
        <v>-6.3318800499999996</v>
      </c>
    </row>
    <row r="2855" spans="1:23" x14ac:dyDescent="0.25">
      <c r="A2855" t="s">
        <v>9814</v>
      </c>
      <c r="B2855" s="1">
        <v>43249</v>
      </c>
      <c r="C2855" t="s">
        <v>9815</v>
      </c>
      <c r="D2855" t="s">
        <v>9816</v>
      </c>
      <c r="E2855" t="s">
        <v>9817</v>
      </c>
      <c r="F2855" s="1">
        <v>43224</v>
      </c>
      <c r="G2855">
        <v>1</v>
      </c>
      <c r="H2855">
        <v>9617950</v>
      </c>
      <c r="I2855">
        <v>89910</v>
      </c>
      <c r="J2855">
        <v>2161</v>
      </c>
      <c r="K2855">
        <v>2507</v>
      </c>
      <c r="L2855" t="b">
        <v>0</v>
      </c>
      <c r="M2855" t="b">
        <v>0</v>
      </c>
      <c r="N2855" t="b">
        <v>0</v>
      </c>
      <c r="O2855">
        <v>25</v>
      </c>
      <c r="P2855">
        <v>20</v>
      </c>
      <c r="Q2855" s="2">
        <v>0.01</v>
      </c>
      <c r="R2855" s="2">
        <v>0</v>
      </c>
      <c r="S2855" s="2">
        <v>0</v>
      </c>
      <c r="T2855">
        <f t="shared" si="176"/>
        <v>0.4</v>
      </c>
      <c r="U2855">
        <f t="shared" si="177"/>
        <v>15</v>
      </c>
      <c r="V2855">
        <f t="shared" si="178"/>
        <v>4.9089749999999999</v>
      </c>
      <c r="W2855">
        <f t="shared" si="179"/>
        <v>5.6281412500000005</v>
      </c>
    </row>
    <row r="2856" spans="1:23" x14ac:dyDescent="0.25">
      <c r="A2856" t="s">
        <v>9818</v>
      </c>
      <c r="B2856" s="1">
        <v>43120</v>
      </c>
      <c r="C2856" t="s">
        <v>9819</v>
      </c>
      <c r="D2856" t="s">
        <v>289</v>
      </c>
      <c r="E2856" t="s">
        <v>9820</v>
      </c>
      <c r="F2856" s="1">
        <v>43119</v>
      </c>
      <c r="G2856">
        <v>1</v>
      </c>
      <c r="H2856">
        <v>185870</v>
      </c>
      <c r="I2856">
        <v>2843</v>
      </c>
      <c r="J2856">
        <v>48</v>
      </c>
      <c r="K2856">
        <v>88</v>
      </c>
      <c r="L2856" t="b">
        <v>0</v>
      </c>
      <c r="M2856" t="b">
        <v>0</v>
      </c>
      <c r="N2856" t="b">
        <v>0</v>
      </c>
      <c r="O2856">
        <v>1</v>
      </c>
      <c r="P2856">
        <v>1</v>
      </c>
      <c r="Q2856" s="2">
        <v>0.02</v>
      </c>
      <c r="R2856" s="2">
        <v>0</v>
      </c>
      <c r="S2856" s="2">
        <v>0</v>
      </c>
      <c r="T2856">
        <f t="shared" si="176"/>
        <v>0.4</v>
      </c>
      <c r="U2856">
        <f t="shared" si="177"/>
        <v>0.8</v>
      </c>
      <c r="V2856">
        <f t="shared" si="178"/>
        <v>0.292935</v>
      </c>
      <c r="W2856">
        <f t="shared" si="179"/>
        <v>0.46252725000000006</v>
      </c>
    </row>
    <row r="2857" spans="1:23" x14ac:dyDescent="0.25">
      <c r="A2857" t="s">
        <v>9821</v>
      </c>
      <c r="B2857" s="1">
        <v>43151</v>
      </c>
      <c r="C2857" t="s">
        <v>9822</v>
      </c>
      <c r="D2857" t="s">
        <v>9823</v>
      </c>
      <c r="E2857" t="s">
        <v>9824</v>
      </c>
      <c r="F2857" s="1">
        <v>43142</v>
      </c>
      <c r="G2857">
        <v>1</v>
      </c>
      <c r="H2857">
        <v>131168</v>
      </c>
      <c r="I2857">
        <v>544</v>
      </c>
      <c r="J2857">
        <v>23</v>
      </c>
      <c r="K2857">
        <v>32</v>
      </c>
      <c r="L2857" t="b">
        <v>0</v>
      </c>
      <c r="M2857" t="b">
        <v>0</v>
      </c>
      <c r="N2857" t="b">
        <v>0</v>
      </c>
      <c r="O2857">
        <v>9</v>
      </c>
      <c r="P2857">
        <v>6</v>
      </c>
      <c r="Q2857" s="2">
        <v>0</v>
      </c>
      <c r="R2857" s="2">
        <v>0</v>
      </c>
      <c r="S2857" s="2">
        <v>0</v>
      </c>
      <c r="T2857">
        <f t="shared" si="176"/>
        <v>0.4</v>
      </c>
      <c r="U2857">
        <f t="shared" si="177"/>
        <v>4.2000000000000011</v>
      </c>
      <c r="V2857">
        <f t="shared" si="178"/>
        <v>6.5584000000000003E-2</v>
      </c>
      <c r="W2857">
        <f t="shared" si="179"/>
        <v>1.2329544000000003</v>
      </c>
    </row>
    <row r="2858" spans="1:23" x14ac:dyDescent="0.25">
      <c r="A2858" t="s">
        <v>9825</v>
      </c>
      <c r="B2858" s="1">
        <v>43084</v>
      </c>
      <c r="C2858" t="s">
        <v>9826</v>
      </c>
      <c r="D2858" t="s">
        <v>174</v>
      </c>
      <c r="E2858" t="s">
        <v>9827</v>
      </c>
      <c r="F2858" s="1">
        <v>43082</v>
      </c>
      <c r="G2858">
        <v>1</v>
      </c>
      <c r="H2858">
        <v>2464874</v>
      </c>
      <c r="I2858">
        <v>127288</v>
      </c>
      <c r="J2858">
        <v>1129</v>
      </c>
      <c r="K2858">
        <v>3966</v>
      </c>
      <c r="L2858" t="b">
        <v>0</v>
      </c>
      <c r="M2858" t="b">
        <v>0</v>
      </c>
      <c r="N2858" t="b">
        <v>0</v>
      </c>
      <c r="O2858">
        <v>2</v>
      </c>
      <c r="P2858">
        <v>2</v>
      </c>
      <c r="Q2858" s="2">
        <v>0.05</v>
      </c>
      <c r="R2858" s="2">
        <v>0</v>
      </c>
      <c r="S2858" s="2">
        <v>0</v>
      </c>
      <c r="T2858">
        <f t="shared" si="176"/>
        <v>0.4</v>
      </c>
      <c r="U2858">
        <f t="shared" si="177"/>
        <v>1.6</v>
      </c>
      <c r="V2858">
        <f t="shared" si="178"/>
        <v>1.732437</v>
      </c>
      <c r="W2858">
        <f t="shared" si="179"/>
        <v>1.1663529500000001</v>
      </c>
    </row>
    <row r="2859" spans="1:23" x14ac:dyDescent="0.25">
      <c r="A2859" t="s">
        <v>9828</v>
      </c>
      <c r="B2859" s="1">
        <v>43118</v>
      </c>
      <c r="C2859" t="s">
        <v>9829</v>
      </c>
      <c r="D2859" t="s">
        <v>490</v>
      </c>
      <c r="E2859" t="s">
        <v>9830</v>
      </c>
      <c r="F2859" s="1">
        <v>43112</v>
      </c>
      <c r="G2859">
        <v>1</v>
      </c>
      <c r="H2859">
        <v>1604697</v>
      </c>
      <c r="I2859">
        <v>43585</v>
      </c>
      <c r="J2859">
        <v>676</v>
      </c>
      <c r="K2859">
        <v>7838</v>
      </c>
      <c r="L2859" t="b">
        <v>0</v>
      </c>
      <c r="M2859" t="b">
        <v>0</v>
      </c>
      <c r="N2859" t="b">
        <v>0</v>
      </c>
      <c r="O2859">
        <v>6</v>
      </c>
      <c r="P2859">
        <v>4</v>
      </c>
      <c r="Q2859" s="2">
        <v>0.03</v>
      </c>
      <c r="R2859" s="2">
        <v>0</v>
      </c>
      <c r="S2859" s="2">
        <v>0</v>
      </c>
      <c r="T2859">
        <f t="shared" si="176"/>
        <v>0.4</v>
      </c>
      <c r="U2859">
        <f t="shared" si="177"/>
        <v>2.8000000000000003</v>
      </c>
      <c r="V2859">
        <f t="shared" si="178"/>
        <v>1.1023485</v>
      </c>
      <c r="W2859">
        <f t="shared" si="179"/>
        <v>1.2458219750000001</v>
      </c>
    </row>
    <row r="2860" spans="1:23" x14ac:dyDescent="0.25">
      <c r="A2860" t="s">
        <v>9831</v>
      </c>
      <c r="B2860" s="1">
        <v>43181</v>
      </c>
      <c r="C2860" t="s">
        <v>9832</v>
      </c>
      <c r="D2860" t="s">
        <v>9833</v>
      </c>
      <c r="E2860" t="s">
        <v>9834</v>
      </c>
      <c r="F2860" s="1">
        <v>43168</v>
      </c>
      <c r="G2860">
        <v>1</v>
      </c>
      <c r="H2860">
        <v>2023348</v>
      </c>
      <c r="I2860">
        <v>43791</v>
      </c>
      <c r="J2860">
        <v>3268</v>
      </c>
      <c r="K2860">
        <v>3395</v>
      </c>
      <c r="L2860" t="b">
        <v>0</v>
      </c>
      <c r="M2860" t="b">
        <v>0</v>
      </c>
      <c r="N2860" t="b">
        <v>0</v>
      </c>
      <c r="O2860">
        <v>13</v>
      </c>
      <c r="P2860">
        <v>13</v>
      </c>
      <c r="Q2860" s="2">
        <v>0.02</v>
      </c>
      <c r="R2860" s="2">
        <v>0</v>
      </c>
      <c r="S2860" s="2">
        <v>0</v>
      </c>
      <c r="T2860">
        <f t="shared" si="176"/>
        <v>0.4</v>
      </c>
      <c r="U2860">
        <f t="shared" si="177"/>
        <v>10.4</v>
      </c>
      <c r="V2860">
        <f t="shared" si="178"/>
        <v>1.2116739999999999</v>
      </c>
      <c r="W2860">
        <f t="shared" si="179"/>
        <v>3.1840859000000004</v>
      </c>
    </row>
    <row r="2861" spans="1:23" x14ac:dyDescent="0.25">
      <c r="A2861" t="s">
        <v>9835</v>
      </c>
      <c r="B2861" s="1">
        <v>43087</v>
      </c>
      <c r="C2861" t="s">
        <v>9836</v>
      </c>
      <c r="D2861" t="s">
        <v>9837</v>
      </c>
      <c r="E2861" t="s">
        <v>9838</v>
      </c>
      <c r="F2861" s="1">
        <v>43082</v>
      </c>
      <c r="G2861">
        <v>1</v>
      </c>
      <c r="H2861">
        <v>11503</v>
      </c>
      <c r="I2861">
        <v>304</v>
      </c>
      <c r="J2861">
        <v>60</v>
      </c>
      <c r="K2861">
        <v>60</v>
      </c>
      <c r="L2861" t="b">
        <v>0</v>
      </c>
      <c r="M2861" t="b">
        <v>0</v>
      </c>
      <c r="N2861" t="b">
        <v>0</v>
      </c>
      <c r="O2861">
        <v>5</v>
      </c>
      <c r="P2861">
        <v>2</v>
      </c>
      <c r="Q2861" s="2">
        <v>0.03</v>
      </c>
      <c r="R2861" s="2">
        <v>-0.01</v>
      </c>
      <c r="S2861" s="2">
        <v>0.01</v>
      </c>
      <c r="T2861">
        <f t="shared" si="176"/>
        <v>0.4</v>
      </c>
      <c r="U2861">
        <f t="shared" si="177"/>
        <v>1</v>
      </c>
      <c r="V2861">
        <f t="shared" si="178"/>
        <v>0.40575150000000004</v>
      </c>
      <c r="W2861">
        <f t="shared" si="179"/>
        <v>0.55201302500000005</v>
      </c>
    </row>
    <row r="2862" spans="1:23" x14ac:dyDescent="0.25">
      <c r="A2862" t="s">
        <v>9839</v>
      </c>
      <c r="B2862" s="1">
        <v>43069</v>
      </c>
      <c r="C2862" t="s">
        <v>9840</v>
      </c>
      <c r="D2862" t="s">
        <v>9841</v>
      </c>
      <c r="E2862" t="s">
        <v>9842</v>
      </c>
      <c r="F2862" s="1">
        <v>43063</v>
      </c>
      <c r="G2862">
        <v>1</v>
      </c>
      <c r="H2862">
        <v>245735</v>
      </c>
      <c r="I2862">
        <v>10444</v>
      </c>
      <c r="J2862">
        <v>127</v>
      </c>
      <c r="K2862">
        <v>1101</v>
      </c>
      <c r="L2862" t="b">
        <v>0</v>
      </c>
      <c r="M2862" t="b">
        <v>0</v>
      </c>
      <c r="N2862" t="b">
        <v>0</v>
      </c>
      <c r="O2862">
        <v>6</v>
      </c>
      <c r="P2862">
        <v>3</v>
      </c>
      <c r="Q2862" s="2">
        <v>0.04</v>
      </c>
      <c r="R2862" s="2">
        <v>0</v>
      </c>
      <c r="S2862" s="2">
        <v>0</v>
      </c>
      <c r="T2862">
        <f t="shared" si="176"/>
        <v>0.4</v>
      </c>
      <c r="U2862">
        <f t="shared" si="177"/>
        <v>1.8000000000000003</v>
      </c>
      <c r="V2862">
        <f t="shared" si="178"/>
        <v>0.52286750000000004</v>
      </c>
      <c r="W2862">
        <f t="shared" si="179"/>
        <v>0.7930036250000001</v>
      </c>
    </row>
    <row r="2863" spans="1:23" x14ac:dyDescent="0.25">
      <c r="A2863" t="s">
        <v>9843</v>
      </c>
      <c r="B2863" s="1">
        <v>43264</v>
      </c>
      <c r="C2863" t="s">
        <v>9844</v>
      </c>
      <c r="D2863" t="s">
        <v>456</v>
      </c>
      <c r="E2863" t="s">
        <v>9845</v>
      </c>
      <c r="F2863" s="1">
        <v>43251</v>
      </c>
      <c r="G2863">
        <v>1</v>
      </c>
      <c r="H2863">
        <v>582693</v>
      </c>
      <c r="I2863">
        <v>16511</v>
      </c>
      <c r="J2863">
        <v>695</v>
      </c>
      <c r="K2863">
        <v>859</v>
      </c>
      <c r="L2863" t="b">
        <v>0</v>
      </c>
      <c r="M2863" t="b">
        <v>0</v>
      </c>
      <c r="N2863" t="b">
        <v>0</v>
      </c>
      <c r="O2863">
        <v>13</v>
      </c>
      <c r="P2863">
        <v>12</v>
      </c>
      <c r="Q2863" s="2">
        <v>0.03</v>
      </c>
      <c r="R2863" s="2">
        <v>0</v>
      </c>
      <c r="S2863" s="2">
        <v>0</v>
      </c>
      <c r="T2863">
        <f t="shared" si="176"/>
        <v>0.4</v>
      </c>
      <c r="U2863">
        <f t="shared" si="177"/>
        <v>9.4000000000000021</v>
      </c>
      <c r="V2863">
        <f t="shared" si="178"/>
        <v>0.5913465</v>
      </c>
      <c r="W2863">
        <f t="shared" si="179"/>
        <v>2.7169712750000006</v>
      </c>
    </row>
    <row r="2864" spans="1:23" x14ac:dyDescent="0.25">
      <c r="A2864" t="s">
        <v>9846</v>
      </c>
      <c r="B2864" s="1">
        <v>43141</v>
      </c>
      <c r="C2864" t="s">
        <v>9847</v>
      </c>
      <c r="D2864" t="s">
        <v>6361</v>
      </c>
      <c r="E2864" t="s">
        <v>9848</v>
      </c>
      <c r="F2864" s="1">
        <v>43135</v>
      </c>
      <c r="G2864">
        <v>1</v>
      </c>
      <c r="H2864">
        <v>537921</v>
      </c>
      <c r="I2864">
        <v>39833</v>
      </c>
      <c r="J2864">
        <v>525</v>
      </c>
      <c r="K2864">
        <v>3547</v>
      </c>
      <c r="L2864" t="b">
        <v>0</v>
      </c>
      <c r="M2864" t="b">
        <v>0</v>
      </c>
      <c r="N2864" t="b">
        <v>0</v>
      </c>
      <c r="O2864">
        <v>6</v>
      </c>
      <c r="P2864">
        <v>5</v>
      </c>
      <c r="Q2864" s="2">
        <v>7.0000000000000007E-2</v>
      </c>
      <c r="R2864" s="2">
        <v>0</v>
      </c>
      <c r="S2864" s="2">
        <v>0.01</v>
      </c>
      <c r="T2864">
        <f t="shared" si="176"/>
        <v>0.4</v>
      </c>
      <c r="U2864">
        <f t="shared" si="177"/>
        <v>3.8</v>
      </c>
      <c r="V2864">
        <f t="shared" si="178"/>
        <v>1.2189605000000001</v>
      </c>
      <c r="W2864">
        <f t="shared" si="179"/>
        <v>1.5366361749999999</v>
      </c>
    </row>
    <row r="2865" spans="1:23" x14ac:dyDescent="0.25">
      <c r="A2865" t="s">
        <v>9849</v>
      </c>
      <c r="B2865" s="1">
        <v>43189</v>
      </c>
      <c r="C2865" t="s">
        <v>9850</v>
      </c>
      <c r="D2865" t="s">
        <v>33</v>
      </c>
      <c r="E2865" t="s">
        <v>9851</v>
      </c>
      <c r="F2865" s="1">
        <v>43173</v>
      </c>
      <c r="G2865">
        <v>1</v>
      </c>
      <c r="H2865">
        <v>1973349</v>
      </c>
      <c r="I2865">
        <v>70489</v>
      </c>
      <c r="J2865">
        <v>1076</v>
      </c>
      <c r="K2865">
        <v>3714</v>
      </c>
      <c r="L2865" t="b">
        <v>0</v>
      </c>
      <c r="M2865" t="b">
        <v>0</v>
      </c>
      <c r="N2865" t="b">
        <v>0</v>
      </c>
      <c r="O2865">
        <v>16</v>
      </c>
      <c r="P2865">
        <v>14</v>
      </c>
      <c r="Q2865" s="2">
        <v>0.04</v>
      </c>
      <c r="R2865" s="2">
        <v>0</v>
      </c>
      <c r="S2865" s="2">
        <v>0</v>
      </c>
      <c r="T2865">
        <f t="shared" si="176"/>
        <v>0.4</v>
      </c>
      <c r="U2865">
        <f t="shared" si="177"/>
        <v>10.8</v>
      </c>
      <c r="V2865">
        <f t="shared" si="178"/>
        <v>1.3866745</v>
      </c>
      <c r="W2865">
        <f t="shared" si="179"/>
        <v>3.3453360750000005</v>
      </c>
    </row>
    <row r="2866" spans="1:23" x14ac:dyDescent="0.25">
      <c r="A2866" t="s">
        <v>9852</v>
      </c>
      <c r="B2866" s="1">
        <v>43127</v>
      </c>
      <c r="C2866" t="s">
        <v>9853</v>
      </c>
      <c r="D2866" t="s">
        <v>2271</v>
      </c>
      <c r="E2866" t="s">
        <v>9854</v>
      </c>
      <c r="F2866" s="1">
        <v>43120</v>
      </c>
      <c r="G2866">
        <v>1</v>
      </c>
      <c r="H2866">
        <v>5605621</v>
      </c>
      <c r="I2866">
        <v>214818</v>
      </c>
      <c r="J2866">
        <v>4057</v>
      </c>
      <c r="K2866">
        <v>14381</v>
      </c>
      <c r="L2866" t="b">
        <v>0</v>
      </c>
      <c r="M2866" t="b">
        <v>0</v>
      </c>
      <c r="N2866" t="b">
        <v>0</v>
      </c>
      <c r="O2866">
        <v>7</v>
      </c>
      <c r="P2866">
        <v>7</v>
      </c>
      <c r="Q2866" s="2">
        <v>0.04</v>
      </c>
      <c r="R2866" s="2">
        <v>0</v>
      </c>
      <c r="S2866" s="2">
        <v>0</v>
      </c>
      <c r="T2866">
        <f t="shared" si="176"/>
        <v>0.4</v>
      </c>
      <c r="U2866">
        <f t="shared" si="177"/>
        <v>5.6000000000000005</v>
      </c>
      <c r="V2866">
        <f t="shared" si="178"/>
        <v>3.2028105</v>
      </c>
      <c r="W2866">
        <f t="shared" si="179"/>
        <v>2.6809836750000002</v>
      </c>
    </row>
    <row r="2867" spans="1:23" x14ac:dyDescent="0.25">
      <c r="A2867" t="s">
        <v>9855</v>
      </c>
      <c r="B2867" s="1">
        <v>43162</v>
      </c>
      <c r="C2867" t="s">
        <v>9856</v>
      </c>
      <c r="D2867" t="s">
        <v>605</v>
      </c>
      <c r="E2867" t="s">
        <v>9857</v>
      </c>
      <c r="F2867" s="1">
        <v>43160</v>
      </c>
      <c r="G2867">
        <v>1</v>
      </c>
      <c r="H2867">
        <v>1213178</v>
      </c>
      <c r="I2867">
        <v>22875</v>
      </c>
      <c r="J2867">
        <v>408</v>
      </c>
      <c r="K2867">
        <v>1451</v>
      </c>
      <c r="L2867" t="b">
        <v>0</v>
      </c>
      <c r="M2867" t="b">
        <v>0</v>
      </c>
      <c r="N2867" t="b">
        <v>0</v>
      </c>
      <c r="O2867">
        <v>2</v>
      </c>
      <c r="P2867">
        <v>1</v>
      </c>
      <c r="Q2867" s="2">
        <v>0.02</v>
      </c>
      <c r="R2867" s="2">
        <v>0</v>
      </c>
      <c r="S2867" s="2">
        <v>0</v>
      </c>
      <c r="T2867">
        <f t="shared" si="176"/>
        <v>0.4</v>
      </c>
      <c r="U2867">
        <f t="shared" si="177"/>
        <v>0.60000000000000009</v>
      </c>
      <c r="V2867">
        <f t="shared" si="178"/>
        <v>0.806589</v>
      </c>
      <c r="W2867">
        <f t="shared" si="179"/>
        <v>0.59230614999999998</v>
      </c>
    </row>
    <row r="2868" spans="1:23" x14ac:dyDescent="0.25">
      <c r="A2868" t="s">
        <v>9858</v>
      </c>
      <c r="B2868" s="1">
        <v>43103</v>
      </c>
      <c r="C2868" t="s">
        <v>9859</v>
      </c>
      <c r="D2868" t="s">
        <v>9860</v>
      </c>
      <c r="E2868" t="s">
        <v>9861</v>
      </c>
      <c r="F2868" s="1">
        <v>43090</v>
      </c>
      <c r="G2868">
        <v>1</v>
      </c>
      <c r="H2868">
        <v>4513621</v>
      </c>
      <c r="I2868">
        <v>138227</v>
      </c>
      <c r="J2868">
        <v>3451</v>
      </c>
      <c r="K2868">
        <v>4666</v>
      </c>
      <c r="L2868" t="b">
        <v>0</v>
      </c>
      <c r="M2868" t="b">
        <v>0</v>
      </c>
      <c r="N2868" t="b">
        <v>0</v>
      </c>
      <c r="O2868">
        <v>13</v>
      </c>
      <c r="P2868">
        <v>13</v>
      </c>
      <c r="Q2868" s="2">
        <v>0.03</v>
      </c>
      <c r="R2868" s="2">
        <v>0</v>
      </c>
      <c r="S2868" s="2">
        <v>0</v>
      </c>
      <c r="T2868">
        <f t="shared" si="176"/>
        <v>0.4</v>
      </c>
      <c r="U2868">
        <f t="shared" si="177"/>
        <v>10.4</v>
      </c>
      <c r="V2868">
        <f t="shared" si="178"/>
        <v>2.5568104999999997</v>
      </c>
      <c r="W2868">
        <f t="shared" si="179"/>
        <v>3.6548836749999998</v>
      </c>
    </row>
    <row r="2869" spans="1:23" x14ac:dyDescent="0.25">
      <c r="A2869" t="s">
        <v>9862</v>
      </c>
      <c r="B2869" s="1">
        <v>43060</v>
      </c>
      <c r="C2869" t="s">
        <v>9863</v>
      </c>
      <c r="D2869" t="s">
        <v>447</v>
      </c>
      <c r="E2869" t="s">
        <v>9864</v>
      </c>
      <c r="F2869" s="1">
        <v>43053</v>
      </c>
      <c r="G2869">
        <v>1</v>
      </c>
      <c r="H2869">
        <v>3798127</v>
      </c>
      <c r="I2869">
        <v>44277</v>
      </c>
      <c r="J2869">
        <v>47469</v>
      </c>
      <c r="K2869">
        <v>12654</v>
      </c>
      <c r="L2869" t="b">
        <v>0</v>
      </c>
      <c r="M2869" t="b">
        <v>0</v>
      </c>
      <c r="N2869" t="b">
        <v>0</v>
      </c>
      <c r="O2869">
        <v>7</v>
      </c>
      <c r="P2869">
        <v>7</v>
      </c>
      <c r="Q2869" s="2">
        <v>0.01</v>
      </c>
      <c r="R2869" s="2">
        <v>-0.01</v>
      </c>
      <c r="S2869" s="2">
        <v>0</v>
      </c>
      <c r="T2869">
        <f t="shared" si="176"/>
        <v>0.4</v>
      </c>
      <c r="U2869">
        <f t="shared" si="177"/>
        <v>5.6000000000000005</v>
      </c>
      <c r="V2869">
        <f t="shared" si="178"/>
        <v>1.8490635000000002</v>
      </c>
      <c r="W2869">
        <f t="shared" si="179"/>
        <v>2.2071722249999999</v>
      </c>
    </row>
    <row r="2870" spans="1:23" x14ac:dyDescent="0.25">
      <c r="A2870" t="s">
        <v>9865</v>
      </c>
      <c r="B2870" s="1">
        <v>43078</v>
      </c>
      <c r="C2870" t="s">
        <v>9866</v>
      </c>
      <c r="D2870" t="s">
        <v>125</v>
      </c>
      <c r="E2870" t="s">
        <v>9867</v>
      </c>
      <c r="F2870" s="1">
        <v>43076</v>
      </c>
      <c r="G2870">
        <v>1</v>
      </c>
      <c r="H2870">
        <v>368166</v>
      </c>
      <c r="I2870">
        <v>3175</v>
      </c>
      <c r="J2870">
        <v>2352</v>
      </c>
      <c r="K2870">
        <v>581</v>
      </c>
      <c r="L2870" t="b">
        <v>0</v>
      </c>
      <c r="M2870" t="b">
        <v>0</v>
      </c>
      <c r="N2870" t="b">
        <v>0</v>
      </c>
      <c r="O2870">
        <v>2</v>
      </c>
      <c r="P2870">
        <v>2</v>
      </c>
      <c r="Q2870" s="2">
        <v>0.01</v>
      </c>
      <c r="R2870" s="2">
        <v>-0.01</v>
      </c>
      <c r="S2870" s="2">
        <v>0</v>
      </c>
      <c r="T2870">
        <f t="shared" si="176"/>
        <v>0.4</v>
      </c>
      <c r="U2870">
        <f t="shared" si="177"/>
        <v>1.6</v>
      </c>
      <c r="V2870">
        <f t="shared" si="178"/>
        <v>0.13408299999999998</v>
      </c>
      <c r="W2870">
        <f t="shared" si="179"/>
        <v>0.60692905000000008</v>
      </c>
    </row>
    <row r="2871" spans="1:23" x14ac:dyDescent="0.25">
      <c r="A2871" t="s">
        <v>9868</v>
      </c>
      <c r="B2871" s="1">
        <v>43128</v>
      </c>
      <c r="C2871" t="s">
        <v>9869</v>
      </c>
      <c r="D2871" t="s">
        <v>9870</v>
      </c>
      <c r="E2871" t="s">
        <v>9871</v>
      </c>
      <c r="F2871" s="1">
        <v>43121</v>
      </c>
      <c r="G2871">
        <v>1</v>
      </c>
      <c r="H2871">
        <v>473593</v>
      </c>
      <c r="I2871">
        <v>13738</v>
      </c>
      <c r="J2871">
        <v>539</v>
      </c>
      <c r="K2871">
        <v>1101</v>
      </c>
      <c r="L2871" t="b">
        <v>0</v>
      </c>
      <c r="M2871" t="b">
        <v>0</v>
      </c>
      <c r="N2871" t="b">
        <v>0</v>
      </c>
      <c r="O2871">
        <v>7</v>
      </c>
      <c r="P2871">
        <v>6</v>
      </c>
      <c r="Q2871" s="2">
        <v>0.03</v>
      </c>
      <c r="R2871" s="2">
        <v>0</v>
      </c>
      <c r="S2871" s="2">
        <v>0</v>
      </c>
      <c r="T2871">
        <f t="shared" si="176"/>
        <v>0.4</v>
      </c>
      <c r="U2871">
        <f t="shared" si="177"/>
        <v>4.6000000000000005</v>
      </c>
      <c r="V2871">
        <f t="shared" si="178"/>
        <v>0.53679650000000001</v>
      </c>
      <c r="W2871">
        <f t="shared" si="179"/>
        <v>1.497878775</v>
      </c>
    </row>
    <row r="2872" spans="1:23" x14ac:dyDescent="0.25">
      <c r="A2872" t="s">
        <v>9872</v>
      </c>
      <c r="B2872" s="1">
        <v>43102</v>
      </c>
      <c r="C2872" t="s">
        <v>9873</v>
      </c>
      <c r="D2872" t="s">
        <v>9874</v>
      </c>
      <c r="E2872" t="s">
        <v>9875</v>
      </c>
      <c r="F2872" s="1">
        <v>43089</v>
      </c>
      <c r="G2872">
        <v>1</v>
      </c>
      <c r="H2872">
        <v>3095325</v>
      </c>
      <c r="I2872">
        <v>40946</v>
      </c>
      <c r="J2872">
        <v>1082</v>
      </c>
      <c r="K2872">
        <v>2472</v>
      </c>
      <c r="L2872" t="b">
        <v>0</v>
      </c>
      <c r="M2872" t="b">
        <v>0</v>
      </c>
      <c r="N2872" t="b">
        <v>0</v>
      </c>
      <c r="O2872">
        <v>13</v>
      </c>
      <c r="P2872">
        <v>12</v>
      </c>
      <c r="Q2872" s="2">
        <v>0.01</v>
      </c>
      <c r="R2872" s="2">
        <v>0</v>
      </c>
      <c r="S2872" s="2">
        <v>0</v>
      </c>
      <c r="T2872">
        <f t="shared" si="176"/>
        <v>0.4</v>
      </c>
      <c r="U2872">
        <f t="shared" si="177"/>
        <v>9.4000000000000021</v>
      </c>
      <c r="V2872">
        <f t="shared" si="178"/>
        <v>1.6476625</v>
      </c>
      <c r="W2872">
        <f t="shared" si="179"/>
        <v>3.0866818750000009</v>
      </c>
    </row>
    <row r="2873" spans="1:23" x14ac:dyDescent="0.25">
      <c r="A2873" t="s">
        <v>9876</v>
      </c>
      <c r="B2873" s="1">
        <v>43145</v>
      </c>
      <c r="C2873" t="s">
        <v>9877</v>
      </c>
      <c r="D2873" t="s">
        <v>6848</v>
      </c>
      <c r="E2873" t="s">
        <v>9878</v>
      </c>
      <c r="F2873" s="1">
        <v>43138</v>
      </c>
      <c r="G2873">
        <v>1</v>
      </c>
      <c r="H2873">
        <v>136047</v>
      </c>
      <c r="I2873">
        <v>4604</v>
      </c>
      <c r="J2873">
        <v>158</v>
      </c>
      <c r="K2873">
        <v>531</v>
      </c>
      <c r="L2873" t="b">
        <v>0</v>
      </c>
      <c r="M2873" t="b">
        <v>0</v>
      </c>
      <c r="N2873" t="b">
        <v>0</v>
      </c>
      <c r="O2873">
        <v>7</v>
      </c>
      <c r="P2873">
        <v>6</v>
      </c>
      <c r="Q2873" s="2">
        <v>0.03</v>
      </c>
      <c r="R2873" s="2">
        <v>0</v>
      </c>
      <c r="S2873" s="2">
        <v>0</v>
      </c>
      <c r="T2873">
        <f t="shared" si="176"/>
        <v>0.4</v>
      </c>
      <c r="U2873">
        <f t="shared" si="177"/>
        <v>4.6000000000000005</v>
      </c>
      <c r="V2873">
        <f t="shared" si="178"/>
        <v>0.3680235</v>
      </c>
      <c r="W2873">
        <f t="shared" si="179"/>
        <v>1.4388082250000001</v>
      </c>
    </row>
    <row r="2874" spans="1:23" x14ac:dyDescent="0.25">
      <c r="A2874" t="s">
        <v>9879</v>
      </c>
      <c r="B2874" s="1">
        <v>43068</v>
      </c>
      <c r="C2874" t="s">
        <v>9880</v>
      </c>
      <c r="D2874" t="s">
        <v>1393</v>
      </c>
      <c r="E2874" t="s">
        <v>9881</v>
      </c>
      <c r="F2874" s="1">
        <v>43062</v>
      </c>
      <c r="G2874">
        <v>1</v>
      </c>
      <c r="H2874">
        <v>3202879</v>
      </c>
      <c r="I2874">
        <v>110088</v>
      </c>
      <c r="J2874">
        <v>1728</v>
      </c>
      <c r="K2874">
        <v>3623</v>
      </c>
      <c r="L2874" t="b">
        <v>0</v>
      </c>
      <c r="M2874" t="b">
        <v>0</v>
      </c>
      <c r="N2874" t="b">
        <v>0</v>
      </c>
      <c r="O2874">
        <v>6</v>
      </c>
      <c r="P2874">
        <v>5</v>
      </c>
      <c r="Q2874" s="2">
        <v>0.03</v>
      </c>
      <c r="R2874" s="2">
        <v>0</v>
      </c>
      <c r="S2874" s="2">
        <v>0</v>
      </c>
      <c r="T2874">
        <f t="shared" si="176"/>
        <v>0.4</v>
      </c>
      <c r="U2874">
        <f t="shared" si="177"/>
        <v>3.8</v>
      </c>
      <c r="V2874">
        <f t="shared" si="178"/>
        <v>1.9014394999999999</v>
      </c>
      <c r="W2874">
        <f t="shared" si="179"/>
        <v>1.7755038249999999</v>
      </c>
    </row>
    <row r="2875" spans="1:23" x14ac:dyDescent="0.25">
      <c r="A2875" t="s">
        <v>9882</v>
      </c>
      <c r="B2875" s="1">
        <v>43222</v>
      </c>
      <c r="C2875" t="s">
        <v>9883</v>
      </c>
      <c r="D2875" t="s">
        <v>9884</v>
      </c>
      <c r="E2875" t="s">
        <v>9885</v>
      </c>
      <c r="F2875" s="1">
        <v>43212</v>
      </c>
      <c r="G2875">
        <v>1</v>
      </c>
      <c r="H2875">
        <v>157819</v>
      </c>
      <c r="I2875">
        <v>19559</v>
      </c>
      <c r="J2875">
        <v>52</v>
      </c>
      <c r="K2875">
        <v>1962</v>
      </c>
      <c r="L2875" t="b">
        <v>0</v>
      </c>
      <c r="M2875" t="b">
        <v>0</v>
      </c>
      <c r="N2875" t="b">
        <v>0</v>
      </c>
      <c r="O2875">
        <v>10</v>
      </c>
      <c r="P2875">
        <v>8</v>
      </c>
      <c r="Q2875" s="2">
        <v>0.12</v>
      </c>
      <c r="R2875" s="2">
        <v>0</v>
      </c>
      <c r="S2875" s="2">
        <v>0.01</v>
      </c>
      <c r="T2875">
        <f t="shared" si="176"/>
        <v>0.4</v>
      </c>
      <c r="U2875">
        <f t="shared" si="177"/>
        <v>6</v>
      </c>
      <c r="V2875">
        <f t="shared" si="178"/>
        <v>1.5289094999999999</v>
      </c>
      <c r="W2875">
        <f t="shared" si="179"/>
        <v>2.1951183250000001</v>
      </c>
    </row>
    <row r="2876" spans="1:23" x14ac:dyDescent="0.25">
      <c r="A2876" t="s">
        <v>9886</v>
      </c>
      <c r="B2876" s="1">
        <v>43068</v>
      </c>
      <c r="C2876" t="s">
        <v>9887</v>
      </c>
      <c r="D2876" t="s">
        <v>6509</v>
      </c>
      <c r="E2876" t="s">
        <v>9888</v>
      </c>
      <c r="F2876" s="1">
        <v>43060</v>
      </c>
      <c r="G2876">
        <v>1</v>
      </c>
      <c r="H2876">
        <v>236971</v>
      </c>
      <c r="I2876">
        <v>10481</v>
      </c>
      <c r="J2876">
        <v>145</v>
      </c>
      <c r="K2876">
        <v>446</v>
      </c>
      <c r="L2876" t="b">
        <v>0</v>
      </c>
      <c r="M2876" t="b">
        <v>0</v>
      </c>
      <c r="N2876" t="b">
        <v>0</v>
      </c>
      <c r="O2876">
        <v>8</v>
      </c>
      <c r="P2876">
        <v>6</v>
      </c>
      <c r="Q2876" s="2">
        <v>0.04</v>
      </c>
      <c r="R2876" s="2">
        <v>0</v>
      </c>
      <c r="S2876" s="2">
        <v>0</v>
      </c>
      <c r="T2876">
        <f t="shared" si="176"/>
        <v>0.4</v>
      </c>
      <c r="U2876">
        <f t="shared" si="177"/>
        <v>4.4000000000000004</v>
      </c>
      <c r="V2876">
        <f t="shared" si="178"/>
        <v>0.51848550000000004</v>
      </c>
      <c r="W2876">
        <f t="shared" si="179"/>
        <v>1.4414699250000003</v>
      </c>
    </row>
    <row r="2877" spans="1:23" x14ac:dyDescent="0.25">
      <c r="A2877" t="s">
        <v>9889</v>
      </c>
      <c r="B2877" s="1">
        <v>43129</v>
      </c>
      <c r="C2877" t="s">
        <v>9890</v>
      </c>
      <c r="D2877" t="s">
        <v>543</v>
      </c>
      <c r="E2877" t="s">
        <v>9891</v>
      </c>
      <c r="F2877" s="1">
        <v>43123</v>
      </c>
      <c r="G2877">
        <v>1</v>
      </c>
      <c r="H2877">
        <v>521943</v>
      </c>
      <c r="I2877">
        <v>23689</v>
      </c>
      <c r="J2877">
        <v>971</v>
      </c>
      <c r="K2877">
        <v>2766</v>
      </c>
      <c r="L2877" t="b">
        <v>0</v>
      </c>
      <c r="M2877" t="b">
        <v>0</v>
      </c>
      <c r="N2877" t="b">
        <v>0</v>
      </c>
      <c r="O2877">
        <v>6</v>
      </c>
      <c r="P2877">
        <v>6</v>
      </c>
      <c r="Q2877" s="2">
        <v>0.05</v>
      </c>
      <c r="R2877" s="2">
        <v>0</v>
      </c>
      <c r="S2877" s="2">
        <v>0.01</v>
      </c>
      <c r="T2877">
        <f t="shared" si="176"/>
        <v>0.4</v>
      </c>
      <c r="U2877">
        <f t="shared" si="177"/>
        <v>4.8000000000000007</v>
      </c>
      <c r="V2877">
        <f t="shared" si="178"/>
        <v>1.0109715000000001</v>
      </c>
      <c r="W2877">
        <f t="shared" si="179"/>
        <v>1.7138400250000003</v>
      </c>
    </row>
    <row r="2878" spans="1:23" x14ac:dyDescent="0.25">
      <c r="A2878" t="s">
        <v>9892</v>
      </c>
      <c r="B2878" s="1">
        <v>43152</v>
      </c>
      <c r="C2878" t="s">
        <v>9893</v>
      </c>
      <c r="D2878" t="s">
        <v>715</v>
      </c>
      <c r="E2878" t="s">
        <v>9894</v>
      </c>
      <c r="F2878" s="1">
        <v>43145</v>
      </c>
      <c r="G2878">
        <v>1</v>
      </c>
      <c r="H2878">
        <v>188949</v>
      </c>
      <c r="I2878">
        <v>2201</v>
      </c>
      <c r="J2878">
        <v>297</v>
      </c>
      <c r="K2878">
        <v>758</v>
      </c>
      <c r="L2878" t="b">
        <v>0</v>
      </c>
      <c r="M2878" t="b">
        <v>0</v>
      </c>
      <c r="N2878" t="b">
        <v>0</v>
      </c>
      <c r="O2878">
        <v>7</v>
      </c>
      <c r="P2878">
        <v>7</v>
      </c>
      <c r="Q2878" s="2">
        <v>0.01</v>
      </c>
      <c r="R2878" s="2">
        <v>0</v>
      </c>
      <c r="S2878" s="2">
        <v>0</v>
      </c>
      <c r="T2878">
        <f t="shared" si="176"/>
        <v>0.4</v>
      </c>
      <c r="U2878">
        <f t="shared" si="177"/>
        <v>5.6000000000000005</v>
      </c>
      <c r="V2878">
        <f t="shared" si="178"/>
        <v>0.19447449999999999</v>
      </c>
      <c r="W2878">
        <f t="shared" si="179"/>
        <v>1.628066075</v>
      </c>
    </row>
    <row r="2879" spans="1:23" x14ac:dyDescent="0.25">
      <c r="A2879" t="s">
        <v>9895</v>
      </c>
      <c r="B2879" s="1">
        <v>43224</v>
      </c>
      <c r="C2879" t="s">
        <v>9896</v>
      </c>
      <c r="D2879" t="s">
        <v>2552</v>
      </c>
      <c r="E2879" t="s">
        <v>9897</v>
      </c>
      <c r="F2879" s="1">
        <v>43208</v>
      </c>
      <c r="G2879">
        <v>1</v>
      </c>
      <c r="H2879">
        <v>1414271</v>
      </c>
      <c r="I2879">
        <v>33175</v>
      </c>
      <c r="J2879">
        <v>856</v>
      </c>
      <c r="K2879">
        <v>2465</v>
      </c>
      <c r="L2879" t="b">
        <v>0</v>
      </c>
      <c r="M2879" t="b">
        <v>0</v>
      </c>
      <c r="N2879" t="b">
        <v>0</v>
      </c>
      <c r="O2879">
        <v>16</v>
      </c>
      <c r="P2879">
        <v>16</v>
      </c>
      <c r="Q2879" s="2">
        <v>0.02</v>
      </c>
      <c r="R2879" s="2">
        <v>0</v>
      </c>
      <c r="S2879" s="2">
        <v>0</v>
      </c>
      <c r="T2879">
        <f t="shared" si="176"/>
        <v>0.4</v>
      </c>
      <c r="U2879">
        <f t="shared" si="177"/>
        <v>12.8</v>
      </c>
      <c r="V2879">
        <f t="shared" si="178"/>
        <v>0.90713549999999987</v>
      </c>
      <c r="W2879">
        <f t="shared" si="179"/>
        <v>3.6774974250000003</v>
      </c>
    </row>
    <row r="2880" spans="1:23" x14ac:dyDescent="0.25">
      <c r="A2880" t="s">
        <v>9898</v>
      </c>
      <c r="B2880" s="1">
        <v>43109</v>
      </c>
      <c r="C2880" t="s">
        <v>9899</v>
      </c>
      <c r="D2880" t="s">
        <v>1125</v>
      </c>
      <c r="E2880" t="s">
        <v>9900</v>
      </c>
      <c r="F2880" s="1">
        <v>43103</v>
      </c>
      <c r="G2880">
        <v>1</v>
      </c>
      <c r="H2880">
        <v>10579</v>
      </c>
      <c r="I2880">
        <v>144</v>
      </c>
      <c r="J2880">
        <v>20</v>
      </c>
      <c r="K2880">
        <v>10</v>
      </c>
      <c r="L2880" t="b">
        <v>0</v>
      </c>
      <c r="M2880" t="b">
        <v>0</v>
      </c>
      <c r="N2880" t="b">
        <v>0</v>
      </c>
      <c r="O2880">
        <v>6</v>
      </c>
      <c r="P2880">
        <v>6</v>
      </c>
      <c r="Q2880" s="2">
        <v>0.01</v>
      </c>
      <c r="R2880" s="2">
        <v>0</v>
      </c>
      <c r="S2880" s="2">
        <v>0</v>
      </c>
      <c r="T2880">
        <f t="shared" si="176"/>
        <v>0.4</v>
      </c>
      <c r="U2880">
        <f t="shared" si="177"/>
        <v>4.8000000000000007</v>
      </c>
      <c r="V2880">
        <f t="shared" si="178"/>
        <v>0.10528950000000001</v>
      </c>
      <c r="W2880">
        <f t="shared" si="179"/>
        <v>1.3968513250000003</v>
      </c>
    </row>
    <row r="2881" spans="1:23" x14ac:dyDescent="0.25">
      <c r="A2881" t="s">
        <v>9901</v>
      </c>
      <c r="B2881" s="1">
        <v>43235</v>
      </c>
      <c r="C2881" t="s">
        <v>9902</v>
      </c>
      <c r="D2881" t="s">
        <v>1649</v>
      </c>
      <c r="E2881" t="s">
        <v>9903</v>
      </c>
      <c r="F2881" s="1">
        <v>43217</v>
      </c>
      <c r="G2881">
        <v>1</v>
      </c>
      <c r="H2881">
        <v>55054077</v>
      </c>
      <c r="I2881">
        <v>1378923</v>
      </c>
      <c r="J2881">
        <v>33465</v>
      </c>
      <c r="K2881">
        <v>67092</v>
      </c>
      <c r="L2881" t="b">
        <v>0</v>
      </c>
      <c r="M2881" t="b">
        <v>0</v>
      </c>
      <c r="N2881" t="b">
        <v>0</v>
      </c>
      <c r="O2881">
        <v>18</v>
      </c>
      <c r="P2881">
        <v>17</v>
      </c>
      <c r="Q2881" s="2">
        <v>0.03</v>
      </c>
      <c r="R2881" s="2">
        <v>0</v>
      </c>
      <c r="S2881" s="2">
        <v>0</v>
      </c>
      <c r="T2881">
        <f t="shared" si="176"/>
        <v>0.4</v>
      </c>
      <c r="U2881">
        <f t="shared" si="177"/>
        <v>13.400000000000002</v>
      </c>
      <c r="V2881">
        <f t="shared" si="178"/>
        <v>27.8270385</v>
      </c>
      <c r="W2881">
        <f t="shared" si="179"/>
        <v>13.249463474999999</v>
      </c>
    </row>
    <row r="2882" spans="1:23" x14ac:dyDescent="0.25">
      <c r="A2882" t="s">
        <v>9904</v>
      </c>
      <c r="B2882" s="1">
        <v>43144</v>
      </c>
      <c r="C2882" t="s">
        <v>9905</v>
      </c>
      <c r="D2882" t="s">
        <v>9906</v>
      </c>
      <c r="E2882" t="s">
        <v>9907</v>
      </c>
      <c r="F2882" s="1">
        <v>43136</v>
      </c>
      <c r="G2882">
        <v>1</v>
      </c>
      <c r="H2882">
        <v>829768</v>
      </c>
      <c r="I2882">
        <v>4097</v>
      </c>
      <c r="J2882">
        <v>250</v>
      </c>
      <c r="K2882">
        <v>122</v>
      </c>
      <c r="L2882" t="b">
        <v>0</v>
      </c>
      <c r="M2882" t="b">
        <v>0</v>
      </c>
      <c r="N2882" t="b">
        <v>0</v>
      </c>
      <c r="O2882">
        <v>8</v>
      </c>
      <c r="P2882">
        <v>9</v>
      </c>
      <c r="Q2882" s="2">
        <v>0</v>
      </c>
      <c r="R2882" s="2">
        <v>0</v>
      </c>
      <c r="S2882" s="2">
        <v>0</v>
      </c>
      <c r="T2882">
        <f t="shared" ref="T2882:T2945" si="180">G2882*0.4</f>
        <v>0.4</v>
      </c>
      <c r="U2882">
        <f t="shared" ref="U2882:U2945" si="181">-0.2*(O2882-P2882)+0.8*P2882</f>
        <v>7.4</v>
      </c>
      <c r="V2882">
        <f t="shared" ref="V2882:V2945" si="182">0.5*H2882*0.000001+0.1*Q2882*100+100*0.15*R2882+100*0.25*S2882</f>
        <v>0.41488399999999998</v>
      </c>
      <c r="W2882">
        <f t="shared" ref="W2882:W2945" si="183">0.4*T2882+0.25*U2882+0.35*V2882</f>
        <v>2.1552094000000004</v>
      </c>
    </row>
    <row r="2883" spans="1:23" x14ac:dyDescent="0.25">
      <c r="A2883" t="s">
        <v>9908</v>
      </c>
      <c r="B2883" s="1">
        <v>43225</v>
      </c>
      <c r="C2883" t="s">
        <v>9909</v>
      </c>
      <c r="D2883" t="s">
        <v>2389</v>
      </c>
      <c r="E2883" t="s">
        <v>9910</v>
      </c>
      <c r="F2883" s="1">
        <v>43219</v>
      </c>
      <c r="G2883">
        <v>1</v>
      </c>
      <c r="H2883">
        <v>1201914</v>
      </c>
      <c r="I2883">
        <v>13467</v>
      </c>
      <c r="J2883">
        <v>3838</v>
      </c>
      <c r="K2883">
        <v>4915</v>
      </c>
      <c r="L2883" t="b">
        <v>0</v>
      </c>
      <c r="M2883" t="b">
        <v>0</v>
      </c>
      <c r="N2883" t="b">
        <v>0</v>
      </c>
      <c r="O2883">
        <v>6</v>
      </c>
      <c r="P2883">
        <v>5</v>
      </c>
      <c r="Q2883" s="2">
        <v>0.01</v>
      </c>
      <c r="R2883" s="2">
        <v>0</v>
      </c>
      <c r="S2883" s="2">
        <v>0</v>
      </c>
      <c r="T2883">
        <f t="shared" si="180"/>
        <v>0.4</v>
      </c>
      <c r="U2883">
        <f t="shared" si="181"/>
        <v>3.8</v>
      </c>
      <c r="V2883">
        <f t="shared" si="182"/>
        <v>0.70095699999999994</v>
      </c>
      <c r="W2883">
        <f t="shared" si="183"/>
        <v>1.3553349499999998</v>
      </c>
    </row>
    <row r="2884" spans="1:23" x14ac:dyDescent="0.25">
      <c r="A2884" t="s">
        <v>9911</v>
      </c>
      <c r="B2884" s="1">
        <v>43124</v>
      </c>
      <c r="C2884" t="s">
        <v>9912</v>
      </c>
      <c r="D2884" t="s">
        <v>305</v>
      </c>
      <c r="E2884" t="s">
        <v>9913</v>
      </c>
      <c r="F2884" s="1">
        <v>43118</v>
      </c>
      <c r="G2884">
        <v>1</v>
      </c>
      <c r="H2884">
        <v>527683</v>
      </c>
      <c r="I2884">
        <v>50581</v>
      </c>
      <c r="J2884">
        <v>482</v>
      </c>
      <c r="K2884">
        <v>10511</v>
      </c>
      <c r="L2884" t="b">
        <v>0</v>
      </c>
      <c r="M2884" t="b">
        <v>0</v>
      </c>
      <c r="N2884" t="b">
        <v>0</v>
      </c>
      <c r="O2884">
        <v>6</v>
      </c>
      <c r="P2884">
        <v>6</v>
      </c>
      <c r="Q2884" s="2">
        <v>0.1</v>
      </c>
      <c r="R2884" s="2">
        <v>0</v>
      </c>
      <c r="S2884" s="2">
        <v>0.02</v>
      </c>
      <c r="T2884">
        <f t="shared" si="180"/>
        <v>0.4</v>
      </c>
      <c r="U2884">
        <f t="shared" si="181"/>
        <v>4.8000000000000007</v>
      </c>
      <c r="V2884">
        <f t="shared" si="182"/>
        <v>1.7638415000000003</v>
      </c>
      <c r="W2884">
        <f t="shared" si="183"/>
        <v>1.9773445250000004</v>
      </c>
    </row>
    <row r="2885" spans="1:23" x14ac:dyDescent="0.25">
      <c r="A2885" t="s">
        <v>9914</v>
      </c>
      <c r="B2885" s="1">
        <v>43106</v>
      </c>
      <c r="C2885" t="s">
        <v>9915</v>
      </c>
      <c r="D2885" t="s">
        <v>9916</v>
      </c>
      <c r="E2885" t="s">
        <v>9917</v>
      </c>
      <c r="F2885" s="1">
        <v>43098</v>
      </c>
      <c r="G2885">
        <v>1</v>
      </c>
      <c r="H2885">
        <v>1203464</v>
      </c>
      <c r="I2885">
        <v>82357</v>
      </c>
      <c r="J2885">
        <v>2287</v>
      </c>
      <c r="K2885">
        <v>10306</v>
      </c>
      <c r="L2885" t="b">
        <v>0</v>
      </c>
      <c r="M2885" t="b">
        <v>0</v>
      </c>
      <c r="N2885" t="b">
        <v>0</v>
      </c>
      <c r="O2885">
        <v>8</v>
      </c>
      <c r="P2885">
        <v>8</v>
      </c>
      <c r="Q2885" s="2">
        <v>7.0000000000000007E-2</v>
      </c>
      <c r="R2885" s="2">
        <v>0</v>
      </c>
      <c r="S2885" s="2">
        <v>0.01</v>
      </c>
      <c r="T2885">
        <f t="shared" si="180"/>
        <v>0.4</v>
      </c>
      <c r="U2885">
        <f t="shared" si="181"/>
        <v>6.4</v>
      </c>
      <c r="V2885">
        <f t="shared" si="182"/>
        <v>1.5517319999999999</v>
      </c>
      <c r="W2885">
        <f t="shared" si="183"/>
        <v>2.3031062000000002</v>
      </c>
    </row>
    <row r="2886" spans="1:23" x14ac:dyDescent="0.25">
      <c r="A2886" t="s">
        <v>20783</v>
      </c>
      <c r="B2886" s="1">
        <v>43147</v>
      </c>
      <c r="C2886" t="s">
        <v>20784</v>
      </c>
      <c r="D2886" t="s">
        <v>20785</v>
      </c>
      <c r="E2886" t="s">
        <v>20786</v>
      </c>
      <c r="F2886" s="1">
        <v>43139</v>
      </c>
      <c r="G2886">
        <v>1</v>
      </c>
      <c r="H2886">
        <v>208228</v>
      </c>
      <c r="I2886">
        <v>1524</v>
      </c>
      <c r="J2886">
        <v>73</v>
      </c>
      <c r="K2886">
        <v>0</v>
      </c>
      <c r="L2886" t="b">
        <v>1</v>
      </c>
      <c r="M2886" t="b">
        <v>0</v>
      </c>
      <c r="N2886" t="b">
        <v>0</v>
      </c>
      <c r="O2886">
        <v>8</v>
      </c>
      <c r="P2886">
        <v>6</v>
      </c>
      <c r="Q2886" s="2">
        <v>0.01</v>
      </c>
      <c r="R2886" s="2">
        <v>0</v>
      </c>
      <c r="S2886" s="2">
        <v>0</v>
      </c>
      <c r="T2886">
        <f t="shared" si="180"/>
        <v>0.4</v>
      </c>
      <c r="U2886">
        <f t="shared" si="181"/>
        <v>4.4000000000000004</v>
      </c>
      <c r="V2886">
        <f t="shared" si="182"/>
        <v>0.20411400000000002</v>
      </c>
      <c r="W2886">
        <f t="shared" si="183"/>
        <v>1.3314399000000003</v>
      </c>
    </row>
    <row r="2887" spans="1:23" x14ac:dyDescent="0.25">
      <c r="A2887" t="s">
        <v>9918</v>
      </c>
      <c r="B2887" s="1">
        <v>43189</v>
      </c>
      <c r="C2887" t="s">
        <v>9919</v>
      </c>
      <c r="D2887" t="s">
        <v>8790</v>
      </c>
      <c r="E2887" t="s">
        <v>9920</v>
      </c>
      <c r="F2887" s="1">
        <v>43174</v>
      </c>
      <c r="G2887">
        <v>1</v>
      </c>
      <c r="H2887">
        <v>410909</v>
      </c>
      <c r="I2887">
        <v>5193</v>
      </c>
      <c r="J2887">
        <v>706</v>
      </c>
      <c r="K2887">
        <v>615</v>
      </c>
      <c r="L2887" t="b">
        <v>0</v>
      </c>
      <c r="M2887" t="b">
        <v>0</v>
      </c>
      <c r="N2887" t="b">
        <v>0</v>
      </c>
      <c r="O2887">
        <v>15</v>
      </c>
      <c r="P2887">
        <v>11</v>
      </c>
      <c r="Q2887" s="2">
        <v>0.01</v>
      </c>
      <c r="R2887" s="2">
        <v>0</v>
      </c>
      <c r="S2887" s="2">
        <v>0</v>
      </c>
      <c r="T2887">
        <f t="shared" si="180"/>
        <v>0.4</v>
      </c>
      <c r="U2887">
        <f t="shared" si="181"/>
        <v>8</v>
      </c>
      <c r="V2887">
        <f t="shared" si="182"/>
        <v>0.30545449999999996</v>
      </c>
      <c r="W2887">
        <f t="shared" si="183"/>
        <v>2.2669090750000001</v>
      </c>
    </row>
    <row r="2888" spans="1:23" x14ac:dyDescent="0.25">
      <c r="A2888" t="s">
        <v>9921</v>
      </c>
      <c r="B2888" s="1">
        <v>43081</v>
      </c>
      <c r="C2888" t="s">
        <v>9922</v>
      </c>
      <c r="D2888" t="s">
        <v>546</v>
      </c>
      <c r="E2888" t="s">
        <v>9923</v>
      </c>
      <c r="F2888" s="1">
        <v>43080</v>
      </c>
      <c r="G2888">
        <v>1</v>
      </c>
      <c r="H2888">
        <v>84968</v>
      </c>
      <c r="I2888">
        <v>1396</v>
      </c>
      <c r="J2888">
        <v>400</v>
      </c>
      <c r="K2888">
        <v>961</v>
      </c>
      <c r="L2888" t="b">
        <v>0</v>
      </c>
      <c r="M2888" t="b">
        <v>0</v>
      </c>
      <c r="N2888" t="b">
        <v>0</v>
      </c>
      <c r="O2888">
        <v>1</v>
      </c>
      <c r="P2888">
        <v>1</v>
      </c>
      <c r="Q2888" s="2">
        <v>0.02</v>
      </c>
      <c r="R2888" s="2">
        <v>0</v>
      </c>
      <c r="S2888" s="2">
        <v>0.01</v>
      </c>
      <c r="T2888">
        <f t="shared" si="180"/>
        <v>0.4</v>
      </c>
      <c r="U2888">
        <f t="shared" si="181"/>
        <v>0.8</v>
      </c>
      <c r="V2888">
        <f t="shared" si="182"/>
        <v>0.49248400000000003</v>
      </c>
      <c r="W2888">
        <f t="shared" si="183"/>
        <v>0.5323694000000001</v>
      </c>
    </row>
    <row r="2889" spans="1:23" x14ac:dyDescent="0.25">
      <c r="A2889" t="s">
        <v>9924</v>
      </c>
      <c r="B2889" s="1">
        <v>43082</v>
      </c>
      <c r="C2889" t="s">
        <v>9925</v>
      </c>
      <c r="D2889" t="s">
        <v>2904</v>
      </c>
      <c r="E2889" t="s">
        <v>9926</v>
      </c>
      <c r="F2889" s="1">
        <v>43076</v>
      </c>
      <c r="G2889">
        <v>1</v>
      </c>
      <c r="H2889">
        <v>123174</v>
      </c>
      <c r="I2889">
        <v>4393</v>
      </c>
      <c r="J2889">
        <v>76</v>
      </c>
      <c r="K2889">
        <v>668</v>
      </c>
      <c r="L2889" t="b">
        <v>0</v>
      </c>
      <c r="M2889" t="b">
        <v>0</v>
      </c>
      <c r="N2889" t="b">
        <v>0</v>
      </c>
      <c r="O2889">
        <v>6</v>
      </c>
      <c r="P2889">
        <v>5</v>
      </c>
      <c r="Q2889" s="2">
        <v>0.04</v>
      </c>
      <c r="R2889" s="2">
        <v>0</v>
      </c>
      <c r="S2889" s="2">
        <v>0.01</v>
      </c>
      <c r="T2889">
        <f t="shared" si="180"/>
        <v>0.4</v>
      </c>
      <c r="U2889">
        <f t="shared" si="181"/>
        <v>3.8</v>
      </c>
      <c r="V2889">
        <f t="shared" si="182"/>
        <v>0.71158699999999997</v>
      </c>
      <c r="W2889">
        <f t="shared" si="183"/>
        <v>1.3590554499999998</v>
      </c>
    </row>
    <row r="2890" spans="1:23" x14ac:dyDescent="0.25">
      <c r="A2890" t="s">
        <v>9927</v>
      </c>
      <c r="B2890" s="1">
        <v>43108</v>
      </c>
      <c r="C2890" t="s">
        <v>9928</v>
      </c>
      <c r="D2890" t="s">
        <v>9929</v>
      </c>
      <c r="E2890" t="s">
        <v>9930</v>
      </c>
      <c r="F2890" s="1">
        <v>43100</v>
      </c>
      <c r="G2890">
        <v>1</v>
      </c>
      <c r="H2890">
        <v>3053922</v>
      </c>
      <c r="I2890">
        <v>95363</v>
      </c>
      <c r="J2890">
        <v>1852</v>
      </c>
      <c r="K2890">
        <v>3276</v>
      </c>
      <c r="L2890" t="b">
        <v>0</v>
      </c>
      <c r="M2890" t="b">
        <v>0</v>
      </c>
      <c r="N2890" t="b">
        <v>0</v>
      </c>
      <c r="O2890">
        <v>8</v>
      </c>
      <c r="P2890">
        <v>6</v>
      </c>
      <c r="Q2890" s="2">
        <v>0.03</v>
      </c>
      <c r="R2890" s="2">
        <v>0</v>
      </c>
      <c r="S2890" s="2">
        <v>0</v>
      </c>
      <c r="T2890">
        <f t="shared" si="180"/>
        <v>0.4</v>
      </c>
      <c r="U2890">
        <f t="shared" si="181"/>
        <v>4.4000000000000004</v>
      </c>
      <c r="V2890">
        <f t="shared" si="182"/>
        <v>1.8269610000000001</v>
      </c>
      <c r="W2890">
        <f t="shared" si="183"/>
        <v>1.8994363500000002</v>
      </c>
    </row>
    <row r="2891" spans="1:23" x14ac:dyDescent="0.25">
      <c r="A2891" t="s">
        <v>9931</v>
      </c>
      <c r="B2891" s="1">
        <v>43061</v>
      </c>
      <c r="C2891" t="s">
        <v>9932</v>
      </c>
      <c r="D2891" t="s">
        <v>1612</v>
      </c>
      <c r="E2891" t="s">
        <v>9933</v>
      </c>
      <c r="F2891" s="1">
        <v>43055</v>
      </c>
      <c r="G2891">
        <v>1</v>
      </c>
      <c r="H2891">
        <v>7475081</v>
      </c>
      <c r="I2891">
        <v>1035003</v>
      </c>
      <c r="J2891">
        <v>4901</v>
      </c>
      <c r="K2891">
        <v>86912</v>
      </c>
      <c r="L2891" t="b">
        <v>0</v>
      </c>
      <c r="M2891" t="b">
        <v>0</v>
      </c>
      <c r="N2891" t="b">
        <v>0</v>
      </c>
      <c r="O2891">
        <v>6</v>
      </c>
      <c r="P2891">
        <v>6</v>
      </c>
      <c r="Q2891" s="2">
        <v>0.14000000000000001</v>
      </c>
      <c r="R2891" s="2">
        <v>0</v>
      </c>
      <c r="S2891" s="2">
        <v>0.01</v>
      </c>
      <c r="T2891">
        <f t="shared" si="180"/>
        <v>0.4</v>
      </c>
      <c r="U2891">
        <f t="shared" si="181"/>
        <v>4.8000000000000007</v>
      </c>
      <c r="V2891">
        <f t="shared" si="182"/>
        <v>5.3875405000000001</v>
      </c>
      <c r="W2891">
        <f t="shared" si="183"/>
        <v>3.245639175</v>
      </c>
    </row>
    <row r="2892" spans="1:23" x14ac:dyDescent="0.25">
      <c r="A2892" t="s">
        <v>9934</v>
      </c>
      <c r="B2892" s="1">
        <v>43087</v>
      </c>
      <c r="C2892" t="s">
        <v>9935</v>
      </c>
      <c r="D2892" t="s">
        <v>1114</v>
      </c>
      <c r="E2892" t="s">
        <v>9936</v>
      </c>
      <c r="F2892" s="1">
        <v>43086</v>
      </c>
      <c r="G2892">
        <v>1</v>
      </c>
      <c r="H2892">
        <v>402081</v>
      </c>
      <c r="I2892">
        <v>3582</v>
      </c>
      <c r="J2892">
        <v>1650</v>
      </c>
      <c r="K2892">
        <v>5251</v>
      </c>
      <c r="L2892" t="b">
        <v>0</v>
      </c>
      <c r="M2892" t="b">
        <v>0</v>
      </c>
      <c r="N2892" t="b">
        <v>0</v>
      </c>
      <c r="O2892">
        <v>1</v>
      </c>
      <c r="P2892">
        <v>1</v>
      </c>
      <c r="Q2892" s="2">
        <v>0.01</v>
      </c>
      <c r="R2892" s="2">
        <v>0</v>
      </c>
      <c r="S2892" s="2">
        <v>0.01</v>
      </c>
      <c r="T2892">
        <f t="shared" si="180"/>
        <v>0.4</v>
      </c>
      <c r="U2892">
        <f t="shared" si="181"/>
        <v>0.8</v>
      </c>
      <c r="V2892">
        <f t="shared" si="182"/>
        <v>0.55104050000000004</v>
      </c>
      <c r="W2892">
        <f t="shared" si="183"/>
        <v>0.55286417500000007</v>
      </c>
    </row>
    <row r="2893" spans="1:23" x14ac:dyDescent="0.25">
      <c r="A2893" t="s">
        <v>9937</v>
      </c>
      <c r="B2893" s="1">
        <v>43116</v>
      </c>
      <c r="C2893" t="s">
        <v>9938</v>
      </c>
      <c r="D2893" t="s">
        <v>9939</v>
      </c>
      <c r="E2893" t="s">
        <v>9940</v>
      </c>
      <c r="F2893" s="1">
        <v>43109</v>
      </c>
      <c r="G2893">
        <v>1</v>
      </c>
      <c r="H2893">
        <v>287615</v>
      </c>
      <c r="I2893">
        <v>1085</v>
      </c>
      <c r="J2893">
        <v>22</v>
      </c>
      <c r="K2893">
        <v>98</v>
      </c>
      <c r="L2893" t="b">
        <v>0</v>
      </c>
      <c r="M2893" t="b">
        <v>0</v>
      </c>
      <c r="N2893" t="b">
        <v>0</v>
      </c>
      <c r="O2893">
        <v>7</v>
      </c>
      <c r="P2893">
        <v>2</v>
      </c>
      <c r="Q2893" s="2">
        <v>0</v>
      </c>
      <c r="R2893" s="2">
        <v>0</v>
      </c>
      <c r="S2893" s="2">
        <v>0</v>
      </c>
      <c r="T2893">
        <f t="shared" si="180"/>
        <v>0.4</v>
      </c>
      <c r="U2893">
        <f t="shared" si="181"/>
        <v>0.60000000000000009</v>
      </c>
      <c r="V2893">
        <f t="shared" si="182"/>
        <v>0.1438075</v>
      </c>
      <c r="W2893">
        <f t="shared" si="183"/>
        <v>0.36033262500000007</v>
      </c>
    </row>
    <row r="2894" spans="1:23" x14ac:dyDescent="0.25">
      <c r="A2894" t="s">
        <v>9941</v>
      </c>
      <c r="B2894" s="1">
        <v>43105</v>
      </c>
      <c r="C2894" t="s">
        <v>9942</v>
      </c>
      <c r="D2894" t="s">
        <v>312</v>
      </c>
      <c r="E2894" t="s">
        <v>9943</v>
      </c>
      <c r="F2894" s="1">
        <v>43096</v>
      </c>
      <c r="G2894">
        <v>1</v>
      </c>
      <c r="H2894">
        <v>258521</v>
      </c>
      <c r="I2894">
        <v>2940</v>
      </c>
      <c r="J2894">
        <v>224</v>
      </c>
      <c r="K2894">
        <v>366</v>
      </c>
      <c r="L2894" t="b">
        <v>0</v>
      </c>
      <c r="M2894" t="b">
        <v>0</v>
      </c>
      <c r="N2894" t="b">
        <v>0</v>
      </c>
      <c r="O2894">
        <v>9</v>
      </c>
      <c r="P2894">
        <v>9</v>
      </c>
      <c r="Q2894" s="2">
        <v>0.01</v>
      </c>
      <c r="R2894" s="2">
        <v>0</v>
      </c>
      <c r="S2894" s="2">
        <v>0</v>
      </c>
      <c r="T2894">
        <f t="shared" si="180"/>
        <v>0.4</v>
      </c>
      <c r="U2894">
        <f t="shared" si="181"/>
        <v>7.2</v>
      </c>
      <c r="V2894">
        <f t="shared" si="182"/>
        <v>0.22926050000000001</v>
      </c>
      <c r="W2894">
        <f t="shared" si="183"/>
        <v>2.0402411749999998</v>
      </c>
    </row>
    <row r="2895" spans="1:23" x14ac:dyDescent="0.25">
      <c r="A2895" t="s">
        <v>9944</v>
      </c>
      <c r="B2895" s="1">
        <v>43173</v>
      </c>
      <c r="C2895" t="s">
        <v>9945</v>
      </c>
      <c r="D2895" t="s">
        <v>7383</v>
      </c>
      <c r="E2895" t="s">
        <v>9946</v>
      </c>
      <c r="F2895" s="1">
        <v>43165</v>
      </c>
      <c r="G2895">
        <v>1</v>
      </c>
      <c r="H2895">
        <v>384050</v>
      </c>
      <c r="I2895">
        <v>14184</v>
      </c>
      <c r="J2895">
        <v>232</v>
      </c>
      <c r="K2895">
        <v>1523</v>
      </c>
      <c r="L2895" t="b">
        <v>0</v>
      </c>
      <c r="M2895" t="b">
        <v>0</v>
      </c>
      <c r="N2895" t="b">
        <v>0</v>
      </c>
      <c r="O2895">
        <v>8</v>
      </c>
      <c r="P2895">
        <v>7</v>
      </c>
      <c r="Q2895" s="2">
        <v>0.04</v>
      </c>
      <c r="R2895" s="2">
        <v>0</v>
      </c>
      <c r="S2895" s="2">
        <v>0</v>
      </c>
      <c r="T2895">
        <f t="shared" si="180"/>
        <v>0.4</v>
      </c>
      <c r="U2895">
        <f t="shared" si="181"/>
        <v>5.4</v>
      </c>
      <c r="V2895">
        <f t="shared" si="182"/>
        <v>0.59202500000000002</v>
      </c>
      <c r="W2895">
        <f t="shared" si="183"/>
        <v>1.7172087500000002</v>
      </c>
    </row>
    <row r="2896" spans="1:23" x14ac:dyDescent="0.25">
      <c r="A2896" t="s">
        <v>9947</v>
      </c>
      <c r="B2896" s="1">
        <v>43104</v>
      </c>
      <c r="C2896" t="s">
        <v>9948</v>
      </c>
      <c r="D2896" t="s">
        <v>316</v>
      </c>
      <c r="E2896" t="s">
        <v>9949</v>
      </c>
      <c r="F2896" s="1">
        <v>43101</v>
      </c>
      <c r="G2896">
        <v>1</v>
      </c>
      <c r="H2896">
        <v>173210</v>
      </c>
      <c r="I2896">
        <v>6356</v>
      </c>
      <c r="J2896">
        <v>424</v>
      </c>
      <c r="K2896">
        <v>1536</v>
      </c>
      <c r="L2896" t="b">
        <v>0</v>
      </c>
      <c r="M2896" t="b">
        <v>0</v>
      </c>
      <c r="N2896" t="b">
        <v>0</v>
      </c>
      <c r="O2896">
        <v>3</v>
      </c>
      <c r="P2896">
        <v>2</v>
      </c>
      <c r="Q2896" s="2">
        <v>0.04</v>
      </c>
      <c r="R2896" s="2">
        <v>0</v>
      </c>
      <c r="S2896" s="2">
        <v>0.01</v>
      </c>
      <c r="T2896">
        <f t="shared" si="180"/>
        <v>0.4</v>
      </c>
      <c r="U2896">
        <f t="shared" si="181"/>
        <v>1.4000000000000001</v>
      </c>
      <c r="V2896">
        <f t="shared" si="182"/>
        <v>0.73660499999999995</v>
      </c>
      <c r="W2896">
        <f t="shared" si="183"/>
        <v>0.7678117499999999</v>
      </c>
    </row>
    <row r="2897" spans="1:23" x14ac:dyDescent="0.25">
      <c r="A2897" t="s">
        <v>9950</v>
      </c>
      <c r="B2897" s="1">
        <v>43058</v>
      </c>
      <c r="C2897" t="s">
        <v>9951</v>
      </c>
      <c r="D2897" t="s">
        <v>5286</v>
      </c>
      <c r="E2897" t="s">
        <v>9952</v>
      </c>
      <c r="F2897" s="1">
        <v>43053</v>
      </c>
      <c r="G2897">
        <v>1</v>
      </c>
      <c r="H2897">
        <v>44856</v>
      </c>
      <c r="I2897">
        <v>1731</v>
      </c>
      <c r="J2897">
        <v>678</v>
      </c>
      <c r="K2897">
        <v>881</v>
      </c>
      <c r="L2897" t="b">
        <v>0</v>
      </c>
      <c r="M2897" t="b">
        <v>0</v>
      </c>
      <c r="N2897" t="b">
        <v>0</v>
      </c>
      <c r="O2897">
        <v>5</v>
      </c>
      <c r="P2897">
        <v>4</v>
      </c>
      <c r="Q2897" s="2">
        <v>0.04</v>
      </c>
      <c r="R2897" s="2">
        <v>-0.02</v>
      </c>
      <c r="S2897" s="2">
        <v>0.02</v>
      </c>
      <c r="T2897">
        <f t="shared" si="180"/>
        <v>0.4</v>
      </c>
      <c r="U2897">
        <f t="shared" si="181"/>
        <v>3</v>
      </c>
      <c r="V2897">
        <f t="shared" si="182"/>
        <v>0.62242799999999998</v>
      </c>
      <c r="W2897">
        <f t="shared" si="183"/>
        <v>1.1278497999999999</v>
      </c>
    </row>
    <row r="2898" spans="1:23" x14ac:dyDescent="0.25">
      <c r="A2898" t="s">
        <v>9953</v>
      </c>
      <c r="B2898" s="1">
        <v>43125</v>
      </c>
      <c r="C2898" t="s">
        <v>9954</v>
      </c>
      <c r="D2898" t="s">
        <v>1630</v>
      </c>
      <c r="E2898" t="s">
        <v>9955</v>
      </c>
      <c r="F2898" s="1">
        <v>43118</v>
      </c>
      <c r="G2898">
        <v>1</v>
      </c>
      <c r="H2898">
        <v>1973925</v>
      </c>
      <c r="I2898">
        <v>151991</v>
      </c>
      <c r="J2898">
        <v>28902</v>
      </c>
      <c r="K2898">
        <v>46906</v>
      </c>
      <c r="L2898" t="b">
        <v>0</v>
      </c>
      <c r="M2898" t="b">
        <v>0</v>
      </c>
      <c r="N2898" t="b">
        <v>0</v>
      </c>
      <c r="O2898">
        <v>7</v>
      </c>
      <c r="P2898">
        <v>8</v>
      </c>
      <c r="Q2898" s="2">
        <v>0.08</v>
      </c>
      <c r="R2898" s="2">
        <v>-0.01</v>
      </c>
      <c r="S2898" s="2">
        <v>0.02</v>
      </c>
      <c r="T2898">
        <f t="shared" si="180"/>
        <v>0.4</v>
      </c>
      <c r="U2898">
        <f t="shared" si="181"/>
        <v>6.6000000000000005</v>
      </c>
      <c r="V2898">
        <f t="shared" si="182"/>
        <v>2.1369625000000001</v>
      </c>
      <c r="W2898">
        <f t="shared" si="183"/>
        <v>2.5579368750000002</v>
      </c>
    </row>
    <row r="2899" spans="1:23" x14ac:dyDescent="0.25">
      <c r="A2899" t="s">
        <v>9956</v>
      </c>
      <c r="B2899" s="1">
        <v>43096</v>
      </c>
      <c r="C2899" t="s">
        <v>9957</v>
      </c>
      <c r="D2899" t="s">
        <v>9958</v>
      </c>
      <c r="E2899" t="s">
        <v>9959</v>
      </c>
      <c r="F2899" s="1">
        <v>43088</v>
      </c>
      <c r="G2899">
        <v>1</v>
      </c>
      <c r="H2899">
        <v>245217</v>
      </c>
      <c r="I2899">
        <v>25261</v>
      </c>
      <c r="J2899">
        <v>180</v>
      </c>
      <c r="K2899">
        <v>1657</v>
      </c>
      <c r="L2899" t="b">
        <v>0</v>
      </c>
      <c r="M2899" t="b">
        <v>0</v>
      </c>
      <c r="N2899" t="b">
        <v>0</v>
      </c>
      <c r="O2899">
        <v>8</v>
      </c>
      <c r="P2899">
        <v>8</v>
      </c>
      <c r="Q2899" s="2">
        <v>0.1</v>
      </c>
      <c r="R2899" s="2">
        <v>0</v>
      </c>
      <c r="S2899" s="2">
        <v>0.01</v>
      </c>
      <c r="T2899">
        <f t="shared" si="180"/>
        <v>0.4</v>
      </c>
      <c r="U2899">
        <f t="shared" si="181"/>
        <v>6.4</v>
      </c>
      <c r="V2899">
        <f t="shared" si="182"/>
        <v>1.3726085000000001</v>
      </c>
      <c r="W2899">
        <f t="shared" si="183"/>
        <v>2.2404129750000004</v>
      </c>
    </row>
    <row r="2900" spans="1:23" x14ac:dyDescent="0.25">
      <c r="A2900" t="s">
        <v>9960</v>
      </c>
      <c r="B2900" s="1">
        <v>43105</v>
      </c>
      <c r="C2900" t="s">
        <v>9961</v>
      </c>
      <c r="D2900" t="s">
        <v>3415</v>
      </c>
      <c r="E2900" t="s">
        <v>9962</v>
      </c>
      <c r="F2900" s="1">
        <v>43096</v>
      </c>
      <c r="G2900">
        <v>1</v>
      </c>
      <c r="H2900">
        <v>238791</v>
      </c>
      <c r="I2900">
        <v>7035</v>
      </c>
      <c r="J2900">
        <v>363</v>
      </c>
      <c r="K2900">
        <v>947</v>
      </c>
      <c r="L2900" t="b">
        <v>0</v>
      </c>
      <c r="M2900" t="b">
        <v>0</v>
      </c>
      <c r="N2900" t="b">
        <v>0</v>
      </c>
      <c r="O2900">
        <v>9</v>
      </c>
      <c r="P2900">
        <v>8</v>
      </c>
      <c r="Q2900" s="2">
        <v>0.03</v>
      </c>
      <c r="R2900" s="2">
        <v>0</v>
      </c>
      <c r="S2900" s="2">
        <v>0</v>
      </c>
      <c r="T2900">
        <f t="shared" si="180"/>
        <v>0.4</v>
      </c>
      <c r="U2900">
        <f t="shared" si="181"/>
        <v>6.2</v>
      </c>
      <c r="V2900">
        <f t="shared" si="182"/>
        <v>0.41939549999999998</v>
      </c>
      <c r="W2900">
        <f t="shared" si="183"/>
        <v>1.856788425</v>
      </c>
    </row>
    <row r="2901" spans="1:23" x14ac:dyDescent="0.25">
      <c r="A2901" t="s">
        <v>9963</v>
      </c>
      <c r="B2901" s="1">
        <v>43197</v>
      </c>
      <c r="C2901" t="s">
        <v>9964</v>
      </c>
      <c r="D2901" t="s">
        <v>9965</v>
      </c>
      <c r="E2901" t="s">
        <v>9966</v>
      </c>
      <c r="F2901" s="1">
        <v>43183</v>
      </c>
      <c r="G2901">
        <v>1</v>
      </c>
      <c r="H2901">
        <v>1208627</v>
      </c>
      <c r="I2901">
        <v>60236</v>
      </c>
      <c r="J2901">
        <v>958</v>
      </c>
      <c r="K2901">
        <v>4922</v>
      </c>
      <c r="L2901" t="b">
        <v>0</v>
      </c>
      <c r="M2901" t="b">
        <v>0</v>
      </c>
      <c r="N2901" t="b">
        <v>0</v>
      </c>
      <c r="O2901">
        <v>14</v>
      </c>
      <c r="P2901">
        <v>11</v>
      </c>
      <c r="Q2901" s="2">
        <v>0.05</v>
      </c>
      <c r="R2901" s="2">
        <v>0</v>
      </c>
      <c r="S2901" s="2">
        <v>0</v>
      </c>
      <c r="T2901">
        <f t="shared" si="180"/>
        <v>0.4</v>
      </c>
      <c r="U2901">
        <f t="shared" si="181"/>
        <v>8.2000000000000011</v>
      </c>
      <c r="V2901">
        <f t="shared" si="182"/>
        <v>1.1043134999999999</v>
      </c>
      <c r="W2901">
        <f t="shared" si="183"/>
        <v>2.5965097250000002</v>
      </c>
    </row>
    <row r="2902" spans="1:23" x14ac:dyDescent="0.25">
      <c r="A2902" t="s">
        <v>9967</v>
      </c>
      <c r="B2902" s="1">
        <v>43132</v>
      </c>
      <c r="C2902" t="s">
        <v>9968</v>
      </c>
      <c r="D2902" t="s">
        <v>655</v>
      </c>
      <c r="E2902" t="s">
        <v>9969</v>
      </c>
      <c r="F2902" s="1">
        <v>43126</v>
      </c>
      <c r="G2902">
        <v>1</v>
      </c>
      <c r="H2902">
        <v>20263</v>
      </c>
      <c r="I2902">
        <v>365</v>
      </c>
      <c r="J2902">
        <v>40</v>
      </c>
      <c r="K2902">
        <v>24</v>
      </c>
      <c r="L2902" t="b">
        <v>0</v>
      </c>
      <c r="M2902" t="b">
        <v>0</v>
      </c>
      <c r="N2902" t="b">
        <v>0</v>
      </c>
      <c r="O2902">
        <v>6</v>
      </c>
      <c r="P2902">
        <v>4</v>
      </c>
      <c r="Q2902" s="2">
        <v>0.02</v>
      </c>
      <c r="R2902" s="2">
        <v>0</v>
      </c>
      <c r="S2902" s="2">
        <v>0</v>
      </c>
      <c r="T2902">
        <f t="shared" si="180"/>
        <v>0.4</v>
      </c>
      <c r="U2902">
        <f t="shared" si="181"/>
        <v>2.8000000000000003</v>
      </c>
      <c r="V2902">
        <f t="shared" si="182"/>
        <v>0.2101315</v>
      </c>
      <c r="W2902">
        <f t="shared" si="183"/>
        <v>0.93354602500000006</v>
      </c>
    </row>
    <row r="2903" spans="1:23" x14ac:dyDescent="0.25">
      <c r="A2903" t="s">
        <v>9970</v>
      </c>
      <c r="B2903" s="1">
        <v>43147</v>
      </c>
      <c r="C2903" t="s">
        <v>9971</v>
      </c>
      <c r="D2903" t="s">
        <v>9972</v>
      </c>
      <c r="E2903" t="s">
        <v>9973</v>
      </c>
      <c r="F2903" s="1">
        <v>43145</v>
      </c>
      <c r="G2903">
        <v>1</v>
      </c>
      <c r="H2903">
        <v>1056406</v>
      </c>
      <c r="I2903">
        <v>87170</v>
      </c>
      <c r="J2903">
        <v>927</v>
      </c>
      <c r="K2903">
        <v>5734</v>
      </c>
      <c r="L2903" t="b">
        <v>0</v>
      </c>
      <c r="M2903" t="b">
        <v>0</v>
      </c>
      <c r="N2903" t="b">
        <v>0</v>
      </c>
      <c r="O2903">
        <v>2</v>
      </c>
      <c r="P2903">
        <v>2</v>
      </c>
      <c r="Q2903" s="2">
        <v>0.08</v>
      </c>
      <c r="R2903" s="2">
        <v>0</v>
      </c>
      <c r="S2903" s="2">
        <v>0.01</v>
      </c>
      <c r="T2903">
        <f t="shared" si="180"/>
        <v>0.4</v>
      </c>
      <c r="U2903">
        <f t="shared" si="181"/>
        <v>1.6</v>
      </c>
      <c r="V2903">
        <f t="shared" si="182"/>
        <v>1.578203</v>
      </c>
      <c r="W2903">
        <f t="shared" si="183"/>
        <v>1.1123710500000001</v>
      </c>
    </row>
    <row r="2904" spans="1:23" x14ac:dyDescent="0.25">
      <c r="A2904" t="s">
        <v>9974</v>
      </c>
      <c r="B2904" s="1">
        <v>43248</v>
      </c>
      <c r="C2904" t="s">
        <v>9975</v>
      </c>
      <c r="D2904" t="s">
        <v>4430</v>
      </c>
      <c r="E2904" t="s">
        <v>9976</v>
      </c>
      <c r="F2904" s="1">
        <v>43244</v>
      </c>
      <c r="G2904">
        <v>1</v>
      </c>
      <c r="H2904">
        <v>2164847</v>
      </c>
      <c r="I2904">
        <v>58951</v>
      </c>
      <c r="J2904">
        <v>1930</v>
      </c>
      <c r="K2904">
        <v>7955</v>
      </c>
      <c r="L2904" t="b">
        <v>0</v>
      </c>
      <c r="M2904" t="b">
        <v>0</v>
      </c>
      <c r="N2904" t="b">
        <v>0</v>
      </c>
      <c r="O2904">
        <v>4</v>
      </c>
      <c r="P2904">
        <v>3</v>
      </c>
      <c r="Q2904" s="2">
        <v>0.03</v>
      </c>
      <c r="R2904" s="2">
        <v>0</v>
      </c>
      <c r="S2904" s="2">
        <v>0</v>
      </c>
      <c r="T2904">
        <f t="shared" si="180"/>
        <v>0.4</v>
      </c>
      <c r="U2904">
        <f t="shared" si="181"/>
        <v>2.2000000000000002</v>
      </c>
      <c r="V2904">
        <f t="shared" si="182"/>
        <v>1.3824235</v>
      </c>
      <c r="W2904">
        <f t="shared" si="183"/>
        <v>1.193848225</v>
      </c>
    </row>
    <row r="2905" spans="1:23" x14ac:dyDescent="0.25">
      <c r="A2905" t="s">
        <v>9977</v>
      </c>
      <c r="B2905" s="1">
        <v>43099</v>
      </c>
      <c r="C2905" t="s">
        <v>9978</v>
      </c>
      <c r="D2905" t="s">
        <v>69</v>
      </c>
      <c r="E2905" t="s">
        <v>9979</v>
      </c>
      <c r="F2905" s="1">
        <v>43089</v>
      </c>
      <c r="G2905">
        <v>1</v>
      </c>
      <c r="H2905">
        <v>458830</v>
      </c>
      <c r="I2905">
        <v>15920</v>
      </c>
      <c r="J2905">
        <v>357</v>
      </c>
      <c r="K2905">
        <v>1769</v>
      </c>
      <c r="L2905" t="b">
        <v>0</v>
      </c>
      <c r="M2905" t="b">
        <v>0</v>
      </c>
      <c r="N2905" t="b">
        <v>0</v>
      </c>
      <c r="O2905">
        <v>10</v>
      </c>
      <c r="P2905">
        <v>11</v>
      </c>
      <c r="Q2905" s="2">
        <v>0.03</v>
      </c>
      <c r="R2905" s="2">
        <v>0</v>
      </c>
      <c r="S2905" s="2">
        <v>0</v>
      </c>
      <c r="T2905">
        <f t="shared" si="180"/>
        <v>0.4</v>
      </c>
      <c r="U2905">
        <f t="shared" si="181"/>
        <v>9</v>
      </c>
      <c r="V2905">
        <f t="shared" si="182"/>
        <v>0.52941499999999997</v>
      </c>
      <c r="W2905">
        <f t="shared" si="183"/>
        <v>2.5952952499999999</v>
      </c>
    </row>
    <row r="2906" spans="1:23" x14ac:dyDescent="0.25">
      <c r="A2906" t="s">
        <v>9980</v>
      </c>
      <c r="B2906" s="1">
        <v>43129</v>
      </c>
      <c r="C2906" t="s">
        <v>9981</v>
      </c>
      <c r="D2906" t="s">
        <v>9982</v>
      </c>
      <c r="E2906" t="s">
        <v>9983</v>
      </c>
      <c r="F2906" s="1">
        <v>42092</v>
      </c>
      <c r="G2906">
        <v>1</v>
      </c>
      <c r="H2906">
        <v>31505</v>
      </c>
      <c r="I2906">
        <v>191</v>
      </c>
      <c r="J2906">
        <v>1</v>
      </c>
      <c r="K2906">
        <v>4</v>
      </c>
      <c r="L2906" t="b">
        <v>0</v>
      </c>
      <c r="M2906" t="b">
        <v>0</v>
      </c>
      <c r="N2906" t="b">
        <v>0</v>
      </c>
      <c r="O2906">
        <v>1037</v>
      </c>
      <c r="P2906">
        <v>3</v>
      </c>
      <c r="Q2906" s="2">
        <v>0.01</v>
      </c>
      <c r="R2906" s="2">
        <v>0</v>
      </c>
      <c r="S2906" s="2">
        <v>0</v>
      </c>
      <c r="T2906">
        <f t="shared" si="180"/>
        <v>0.4</v>
      </c>
      <c r="U2906">
        <f t="shared" si="181"/>
        <v>-204.4</v>
      </c>
      <c r="V2906">
        <f t="shared" si="182"/>
        <v>0.11575250000000001</v>
      </c>
      <c r="W2906">
        <f t="shared" si="183"/>
        <v>-50.899486625000002</v>
      </c>
    </row>
    <row r="2907" spans="1:23" x14ac:dyDescent="0.25">
      <c r="A2907" t="s">
        <v>9984</v>
      </c>
      <c r="B2907" s="1">
        <v>43189</v>
      </c>
      <c r="C2907" t="s">
        <v>9985</v>
      </c>
      <c r="D2907" t="s">
        <v>3215</v>
      </c>
      <c r="E2907" t="s">
        <v>9986</v>
      </c>
      <c r="F2907" s="1">
        <v>43174</v>
      </c>
      <c r="G2907">
        <v>1</v>
      </c>
      <c r="H2907">
        <v>983181</v>
      </c>
      <c r="I2907">
        <v>30918</v>
      </c>
      <c r="J2907">
        <v>704</v>
      </c>
      <c r="K2907">
        <v>2084</v>
      </c>
      <c r="L2907" t="b">
        <v>0</v>
      </c>
      <c r="M2907" t="b">
        <v>0</v>
      </c>
      <c r="N2907" t="b">
        <v>0</v>
      </c>
      <c r="O2907">
        <v>15</v>
      </c>
      <c r="P2907">
        <v>15</v>
      </c>
      <c r="Q2907" s="2">
        <v>0.03</v>
      </c>
      <c r="R2907" s="2">
        <v>0</v>
      </c>
      <c r="S2907" s="2">
        <v>0</v>
      </c>
      <c r="T2907">
        <f t="shared" si="180"/>
        <v>0.4</v>
      </c>
      <c r="U2907">
        <f t="shared" si="181"/>
        <v>12</v>
      </c>
      <c r="V2907">
        <f t="shared" si="182"/>
        <v>0.79159049999999997</v>
      </c>
      <c r="W2907">
        <f t="shared" si="183"/>
        <v>3.437056675</v>
      </c>
    </row>
    <row r="2908" spans="1:23" x14ac:dyDescent="0.25">
      <c r="A2908" t="s">
        <v>9987</v>
      </c>
      <c r="B2908" s="1">
        <v>43076</v>
      </c>
      <c r="C2908" t="s">
        <v>9988</v>
      </c>
      <c r="D2908" t="s">
        <v>509</v>
      </c>
      <c r="E2908" t="s">
        <v>9989</v>
      </c>
      <c r="F2908" s="1">
        <v>43068</v>
      </c>
      <c r="G2908">
        <v>1</v>
      </c>
      <c r="H2908">
        <v>462063</v>
      </c>
      <c r="I2908">
        <v>19654</v>
      </c>
      <c r="J2908">
        <v>319</v>
      </c>
      <c r="K2908">
        <v>1722</v>
      </c>
      <c r="L2908" t="b">
        <v>0</v>
      </c>
      <c r="M2908" t="b">
        <v>0</v>
      </c>
      <c r="N2908" t="b">
        <v>0</v>
      </c>
      <c r="O2908">
        <v>8</v>
      </c>
      <c r="P2908">
        <v>7</v>
      </c>
      <c r="Q2908" s="2">
        <v>0.04</v>
      </c>
      <c r="R2908" s="2">
        <v>0</v>
      </c>
      <c r="S2908" s="2">
        <v>0</v>
      </c>
      <c r="T2908">
        <f t="shared" si="180"/>
        <v>0.4</v>
      </c>
      <c r="U2908">
        <f t="shared" si="181"/>
        <v>5.4</v>
      </c>
      <c r="V2908">
        <f t="shared" si="182"/>
        <v>0.63103149999999997</v>
      </c>
      <c r="W2908">
        <f t="shared" si="183"/>
        <v>1.7308610250000003</v>
      </c>
    </row>
    <row r="2909" spans="1:23" x14ac:dyDescent="0.25">
      <c r="A2909" t="s">
        <v>9990</v>
      </c>
      <c r="B2909" s="1">
        <v>43135</v>
      </c>
      <c r="C2909" t="s">
        <v>9991</v>
      </c>
      <c r="D2909" t="s">
        <v>3021</v>
      </c>
      <c r="E2909" t="s">
        <v>9992</v>
      </c>
      <c r="F2909" s="1">
        <v>43129</v>
      </c>
      <c r="G2909">
        <v>1</v>
      </c>
      <c r="H2909">
        <v>21594339</v>
      </c>
      <c r="I2909">
        <v>1072246</v>
      </c>
      <c r="J2909">
        <v>28662</v>
      </c>
      <c r="K2909">
        <v>128809</v>
      </c>
      <c r="L2909" t="b">
        <v>0</v>
      </c>
      <c r="M2909" t="b">
        <v>0</v>
      </c>
      <c r="N2909" t="b">
        <v>0</v>
      </c>
      <c r="O2909">
        <v>6</v>
      </c>
      <c r="P2909">
        <v>5</v>
      </c>
      <c r="Q2909" s="2">
        <v>0.05</v>
      </c>
      <c r="R2909" s="2">
        <v>0</v>
      </c>
      <c r="S2909" s="2">
        <v>0.01</v>
      </c>
      <c r="T2909">
        <f t="shared" si="180"/>
        <v>0.4</v>
      </c>
      <c r="U2909">
        <f t="shared" si="181"/>
        <v>3.8</v>
      </c>
      <c r="V2909">
        <f t="shared" si="182"/>
        <v>11.547169499999999</v>
      </c>
      <c r="W2909">
        <f t="shared" si="183"/>
        <v>5.1515093249999993</v>
      </c>
    </row>
    <row r="2910" spans="1:23" x14ac:dyDescent="0.25">
      <c r="A2910" t="s">
        <v>9993</v>
      </c>
      <c r="B2910" s="1">
        <v>43119</v>
      </c>
      <c r="C2910" t="s">
        <v>9994</v>
      </c>
      <c r="D2910" t="s">
        <v>1616</v>
      </c>
      <c r="E2910" t="s">
        <v>9995</v>
      </c>
      <c r="F2910" s="1">
        <v>43118</v>
      </c>
      <c r="G2910">
        <v>1</v>
      </c>
      <c r="H2910">
        <v>29124</v>
      </c>
      <c r="I2910">
        <v>534</v>
      </c>
      <c r="J2910">
        <v>24</v>
      </c>
      <c r="K2910">
        <v>157</v>
      </c>
      <c r="L2910" t="b">
        <v>0</v>
      </c>
      <c r="M2910" t="b">
        <v>0</v>
      </c>
      <c r="N2910" t="b">
        <v>0</v>
      </c>
      <c r="O2910">
        <v>1</v>
      </c>
      <c r="P2910">
        <v>1</v>
      </c>
      <c r="Q2910" s="2">
        <v>0.02</v>
      </c>
      <c r="R2910" s="2">
        <v>0</v>
      </c>
      <c r="S2910" s="2">
        <v>0.01</v>
      </c>
      <c r="T2910">
        <f t="shared" si="180"/>
        <v>0.4</v>
      </c>
      <c r="U2910">
        <f t="shared" si="181"/>
        <v>0.8</v>
      </c>
      <c r="V2910">
        <f t="shared" si="182"/>
        <v>0.46456200000000003</v>
      </c>
      <c r="W2910">
        <f t="shared" si="183"/>
        <v>0.52259670000000003</v>
      </c>
    </row>
    <row r="2911" spans="1:23" x14ac:dyDescent="0.25">
      <c r="A2911" t="s">
        <v>9996</v>
      </c>
      <c r="B2911" s="1">
        <v>43054</v>
      </c>
      <c r="C2911" t="s">
        <v>9997</v>
      </c>
      <c r="D2911" t="s">
        <v>6117</v>
      </c>
      <c r="E2911" t="s">
        <v>9998</v>
      </c>
      <c r="F2911" s="1">
        <v>43048</v>
      </c>
      <c r="G2911">
        <v>1</v>
      </c>
      <c r="H2911">
        <v>1882868</v>
      </c>
      <c r="I2911">
        <v>88072</v>
      </c>
      <c r="J2911">
        <v>1219</v>
      </c>
      <c r="K2911">
        <v>6083</v>
      </c>
      <c r="L2911" t="b">
        <v>0</v>
      </c>
      <c r="M2911" t="b">
        <v>0</v>
      </c>
      <c r="N2911" t="b">
        <v>0</v>
      </c>
      <c r="O2911">
        <v>6</v>
      </c>
      <c r="P2911">
        <v>2</v>
      </c>
      <c r="Q2911" s="2">
        <v>0.05</v>
      </c>
      <c r="R2911" s="2">
        <v>0</v>
      </c>
      <c r="S2911" s="2">
        <v>0</v>
      </c>
      <c r="T2911">
        <f t="shared" si="180"/>
        <v>0.4</v>
      </c>
      <c r="U2911">
        <f t="shared" si="181"/>
        <v>0.8</v>
      </c>
      <c r="V2911">
        <f t="shared" si="182"/>
        <v>1.4414340000000001</v>
      </c>
      <c r="W2911">
        <f t="shared" si="183"/>
        <v>0.86450190000000005</v>
      </c>
    </row>
    <row r="2912" spans="1:23" x14ac:dyDescent="0.25">
      <c r="A2912" t="s">
        <v>9999</v>
      </c>
      <c r="B2912" s="1">
        <v>43197</v>
      </c>
      <c r="C2912" t="s">
        <v>10000</v>
      </c>
      <c r="D2912" t="s">
        <v>6361</v>
      </c>
      <c r="E2912" t="s">
        <v>10001</v>
      </c>
      <c r="F2912" s="1">
        <v>43185</v>
      </c>
      <c r="G2912">
        <v>1</v>
      </c>
      <c r="H2912">
        <v>2950319</v>
      </c>
      <c r="I2912">
        <v>262943</v>
      </c>
      <c r="J2912">
        <v>3284</v>
      </c>
      <c r="K2912">
        <v>13467</v>
      </c>
      <c r="L2912" t="b">
        <v>0</v>
      </c>
      <c r="M2912" t="b">
        <v>0</v>
      </c>
      <c r="N2912" t="b">
        <v>0</v>
      </c>
      <c r="O2912">
        <v>12</v>
      </c>
      <c r="P2912">
        <v>11</v>
      </c>
      <c r="Q2912" s="2">
        <v>0.09</v>
      </c>
      <c r="R2912" s="2">
        <v>0</v>
      </c>
      <c r="S2912" s="2">
        <v>0</v>
      </c>
      <c r="T2912">
        <f t="shared" si="180"/>
        <v>0.4</v>
      </c>
      <c r="U2912">
        <f t="shared" si="181"/>
        <v>8.6000000000000014</v>
      </c>
      <c r="V2912">
        <f t="shared" si="182"/>
        <v>2.3751594999999996</v>
      </c>
      <c r="W2912">
        <f t="shared" si="183"/>
        <v>3.1413058250000003</v>
      </c>
    </row>
    <row r="2913" spans="1:23" x14ac:dyDescent="0.25">
      <c r="A2913" t="s">
        <v>10002</v>
      </c>
      <c r="B2913" s="1">
        <v>43072</v>
      </c>
      <c r="C2913" t="s">
        <v>10003</v>
      </c>
      <c r="D2913" t="s">
        <v>4975</v>
      </c>
      <c r="E2913" t="s">
        <v>10004</v>
      </c>
      <c r="F2913" s="1">
        <v>43066</v>
      </c>
      <c r="G2913">
        <v>1</v>
      </c>
      <c r="H2913">
        <v>50593</v>
      </c>
      <c r="I2913">
        <v>835</v>
      </c>
      <c r="J2913">
        <v>85</v>
      </c>
      <c r="K2913">
        <v>50</v>
      </c>
      <c r="L2913" t="b">
        <v>0</v>
      </c>
      <c r="M2913" t="b">
        <v>0</v>
      </c>
      <c r="N2913" t="b">
        <v>0</v>
      </c>
      <c r="O2913">
        <v>6</v>
      </c>
      <c r="P2913">
        <v>4</v>
      </c>
      <c r="Q2913" s="2">
        <v>0.02</v>
      </c>
      <c r="R2913" s="2">
        <v>0</v>
      </c>
      <c r="S2913" s="2">
        <v>0</v>
      </c>
      <c r="T2913">
        <f t="shared" si="180"/>
        <v>0.4</v>
      </c>
      <c r="U2913">
        <f t="shared" si="181"/>
        <v>2.8000000000000003</v>
      </c>
      <c r="V2913">
        <f t="shared" si="182"/>
        <v>0.22529650000000001</v>
      </c>
      <c r="W2913">
        <f t="shared" si="183"/>
        <v>0.93885377500000011</v>
      </c>
    </row>
    <row r="2914" spans="1:23" x14ac:dyDescent="0.25">
      <c r="A2914" t="s">
        <v>10005</v>
      </c>
      <c r="B2914" s="1">
        <v>43209</v>
      </c>
      <c r="C2914" t="s">
        <v>10006</v>
      </c>
      <c r="D2914" t="s">
        <v>10007</v>
      </c>
      <c r="E2914" t="s">
        <v>10008</v>
      </c>
      <c r="F2914" s="1">
        <v>43190</v>
      </c>
      <c r="G2914">
        <v>1</v>
      </c>
      <c r="H2914">
        <v>5270335</v>
      </c>
      <c r="I2914">
        <v>56476</v>
      </c>
      <c r="J2914">
        <v>1859</v>
      </c>
      <c r="K2914">
        <v>6031</v>
      </c>
      <c r="L2914" t="b">
        <v>0</v>
      </c>
      <c r="M2914" t="b">
        <v>0</v>
      </c>
      <c r="N2914" t="b">
        <v>0</v>
      </c>
      <c r="O2914">
        <v>19</v>
      </c>
      <c r="P2914">
        <v>13</v>
      </c>
      <c r="Q2914" s="2">
        <v>0.01</v>
      </c>
      <c r="R2914" s="2">
        <v>0</v>
      </c>
      <c r="S2914" s="2">
        <v>0</v>
      </c>
      <c r="T2914">
        <f t="shared" si="180"/>
        <v>0.4</v>
      </c>
      <c r="U2914">
        <f t="shared" si="181"/>
        <v>9.1999999999999993</v>
      </c>
      <c r="V2914">
        <f t="shared" si="182"/>
        <v>2.7351674999999998</v>
      </c>
      <c r="W2914">
        <f t="shared" si="183"/>
        <v>3.4173086249999995</v>
      </c>
    </row>
    <row r="2915" spans="1:23" x14ac:dyDescent="0.25">
      <c r="A2915" t="s">
        <v>10009</v>
      </c>
      <c r="B2915" s="1">
        <v>43207</v>
      </c>
      <c r="C2915" t="s">
        <v>10010</v>
      </c>
      <c r="D2915" t="s">
        <v>1066</v>
      </c>
      <c r="E2915" t="s">
        <v>10011</v>
      </c>
      <c r="F2915" s="1">
        <v>43188</v>
      </c>
      <c r="G2915">
        <v>1</v>
      </c>
      <c r="H2915">
        <v>632051</v>
      </c>
      <c r="I2915">
        <v>26668</v>
      </c>
      <c r="J2915">
        <v>509</v>
      </c>
      <c r="K2915">
        <v>1856</v>
      </c>
      <c r="L2915" t="b">
        <v>0</v>
      </c>
      <c r="M2915" t="b">
        <v>0</v>
      </c>
      <c r="N2915" t="b">
        <v>0</v>
      </c>
      <c r="O2915">
        <v>19</v>
      </c>
      <c r="P2915">
        <v>12</v>
      </c>
      <c r="Q2915" s="2">
        <v>0.04</v>
      </c>
      <c r="R2915" s="2">
        <v>0</v>
      </c>
      <c r="S2915" s="2">
        <v>0</v>
      </c>
      <c r="T2915">
        <f t="shared" si="180"/>
        <v>0.4</v>
      </c>
      <c r="U2915">
        <f t="shared" si="181"/>
        <v>8.2000000000000011</v>
      </c>
      <c r="V2915">
        <f t="shared" si="182"/>
        <v>0.71602549999999998</v>
      </c>
      <c r="W2915">
        <f t="shared" si="183"/>
        <v>2.4606089250000003</v>
      </c>
    </row>
    <row r="2916" spans="1:23" x14ac:dyDescent="0.25">
      <c r="A2916" t="s">
        <v>10012</v>
      </c>
      <c r="B2916" s="1">
        <v>43234</v>
      </c>
      <c r="C2916" t="s">
        <v>10013</v>
      </c>
      <c r="D2916" t="s">
        <v>601</v>
      </c>
      <c r="E2916" t="s">
        <v>10014</v>
      </c>
      <c r="F2916" s="1">
        <v>43223</v>
      </c>
      <c r="G2916">
        <v>1</v>
      </c>
      <c r="H2916">
        <v>1995496</v>
      </c>
      <c r="I2916">
        <v>53605</v>
      </c>
      <c r="J2916">
        <v>549</v>
      </c>
      <c r="K2916">
        <v>3058</v>
      </c>
      <c r="L2916" t="b">
        <v>0</v>
      </c>
      <c r="M2916" t="b">
        <v>0</v>
      </c>
      <c r="N2916" t="b">
        <v>0</v>
      </c>
      <c r="O2916">
        <v>11</v>
      </c>
      <c r="P2916">
        <v>8</v>
      </c>
      <c r="Q2916" s="2">
        <v>0.03</v>
      </c>
      <c r="R2916" s="2">
        <v>0</v>
      </c>
      <c r="S2916" s="2">
        <v>0</v>
      </c>
      <c r="T2916">
        <f t="shared" si="180"/>
        <v>0.4</v>
      </c>
      <c r="U2916">
        <f t="shared" si="181"/>
        <v>5.8000000000000007</v>
      </c>
      <c r="V2916">
        <f t="shared" si="182"/>
        <v>1.2977479999999999</v>
      </c>
      <c r="W2916">
        <f t="shared" si="183"/>
        <v>2.0642118000000003</v>
      </c>
    </row>
    <row r="2917" spans="1:23" x14ac:dyDescent="0.25">
      <c r="A2917" t="s">
        <v>10015</v>
      </c>
      <c r="B2917" s="1">
        <v>43081</v>
      </c>
      <c r="C2917" t="s">
        <v>10016</v>
      </c>
      <c r="D2917" t="s">
        <v>41</v>
      </c>
      <c r="E2917" t="s">
        <v>10017</v>
      </c>
      <c r="F2917" s="1">
        <v>43079</v>
      </c>
      <c r="G2917">
        <v>1</v>
      </c>
      <c r="H2917">
        <v>2700</v>
      </c>
      <c r="I2917">
        <v>59</v>
      </c>
      <c r="J2917">
        <v>2</v>
      </c>
      <c r="K2917">
        <v>7</v>
      </c>
      <c r="L2917" t="b">
        <v>0</v>
      </c>
      <c r="M2917" t="b">
        <v>0</v>
      </c>
      <c r="N2917" t="b">
        <v>0</v>
      </c>
      <c r="O2917">
        <v>2</v>
      </c>
      <c r="P2917">
        <v>1</v>
      </c>
      <c r="Q2917" s="2">
        <v>0.02</v>
      </c>
      <c r="R2917" s="2">
        <v>0</v>
      </c>
      <c r="S2917" s="2">
        <v>0</v>
      </c>
      <c r="T2917">
        <f t="shared" si="180"/>
        <v>0.4</v>
      </c>
      <c r="U2917">
        <f t="shared" si="181"/>
        <v>0.60000000000000009</v>
      </c>
      <c r="V2917">
        <f t="shared" si="182"/>
        <v>0.20135</v>
      </c>
      <c r="W2917">
        <f t="shared" si="183"/>
        <v>0.38047250000000005</v>
      </c>
    </row>
    <row r="2918" spans="1:23" x14ac:dyDescent="0.25">
      <c r="A2918" t="s">
        <v>10018</v>
      </c>
      <c r="B2918" s="1">
        <v>43265</v>
      </c>
      <c r="C2918" t="s">
        <v>10019</v>
      </c>
      <c r="D2918" t="s">
        <v>10020</v>
      </c>
      <c r="E2918" t="s">
        <v>10021</v>
      </c>
      <c r="F2918" s="1">
        <v>43256</v>
      </c>
      <c r="G2918">
        <v>1</v>
      </c>
      <c r="H2918">
        <v>33627806</v>
      </c>
      <c r="I2918">
        <v>2032463</v>
      </c>
      <c r="J2918">
        <v>101678</v>
      </c>
      <c r="K2918">
        <v>320194</v>
      </c>
      <c r="L2918" t="b">
        <v>0</v>
      </c>
      <c r="M2918" t="b">
        <v>0</v>
      </c>
      <c r="N2918" t="b">
        <v>0</v>
      </c>
      <c r="O2918">
        <v>9</v>
      </c>
      <c r="P2918">
        <v>9</v>
      </c>
      <c r="Q2918" s="2">
        <v>0.06</v>
      </c>
      <c r="R2918" s="2">
        <v>0</v>
      </c>
      <c r="S2918" s="2">
        <v>0.01</v>
      </c>
      <c r="T2918">
        <f t="shared" si="180"/>
        <v>0.4</v>
      </c>
      <c r="U2918">
        <f t="shared" si="181"/>
        <v>7.2</v>
      </c>
      <c r="V2918">
        <f t="shared" si="182"/>
        <v>17.663903000000001</v>
      </c>
      <c r="W2918">
        <f t="shared" si="183"/>
        <v>8.1423660499999997</v>
      </c>
    </row>
    <row r="2919" spans="1:23" x14ac:dyDescent="0.25">
      <c r="A2919" t="s">
        <v>10022</v>
      </c>
      <c r="B2919" s="1">
        <v>43075</v>
      </c>
      <c r="C2919" t="s">
        <v>10023</v>
      </c>
      <c r="D2919" t="s">
        <v>6485</v>
      </c>
      <c r="E2919" t="s">
        <v>10024</v>
      </c>
      <c r="F2919" s="1">
        <v>43068</v>
      </c>
      <c r="G2919">
        <v>1</v>
      </c>
      <c r="H2919">
        <v>128997</v>
      </c>
      <c r="I2919">
        <v>4215</v>
      </c>
      <c r="J2919">
        <v>96</v>
      </c>
      <c r="K2919">
        <v>345</v>
      </c>
      <c r="L2919" t="b">
        <v>0</v>
      </c>
      <c r="M2919" t="b">
        <v>0</v>
      </c>
      <c r="N2919" t="b">
        <v>0</v>
      </c>
      <c r="O2919">
        <v>7</v>
      </c>
      <c r="P2919">
        <v>5</v>
      </c>
      <c r="Q2919" s="2">
        <v>0.03</v>
      </c>
      <c r="R2919" s="2">
        <v>0</v>
      </c>
      <c r="S2919" s="2">
        <v>0</v>
      </c>
      <c r="T2919">
        <f t="shared" si="180"/>
        <v>0.4</v>
      </c>
      <c r="U2919">
        <f t="shared" si="181"/>
        <v>3.6</v>
      </c>
      <c r="V2919">
        <f t="shared" si="182"/>
        <v>0.3644985</v>
      </c>
      <c r="W2919">
        <f t="shared" si="183"/>
        <v>1.1875744750000001</v>
      </c>
    </row>
    <row r="2920" spans="1:23" x14ac:dyDescent="0.25">
      <c r="A2920" t="s">
        <v>20787</v>
      </c>
      <c r="B2920" s="1">
        <v>43265</v>
      </c>
      <c r="C2920" t="s">
        <v>20788</v>
      </c>
      <c r="D2920" t="s">
        <v>20653</v>
      </c>
      <c r="E2920" t="s">
        <v>20789</v>
      </c>
      <c r="F2920" s="1">
        <v>43255</v>
      </c>
      <c r="G2920">
        <v>1</v>
      </c>
      <c r="H2920">
        <v>8916546</v>
      </c>
      <c r="I2920">
        <v>79282</v>
      </c>
      <c r="J2920">
        <v>31716</v>
      </c>
      <c r="K2920">
        <v>0</v>
      </c>
      <c r="L2920" t="b">
        <v>1</v>
      </c>
      <c r="M2920" t="b">
        <v>0</v>
      </c>
      <c r="N2920" t="b">
        <v>0</v>
      </c>
      <c r="O2920">
        <v>10</v>
      </c>
      <c r="P2920">
        <v>10</v>
      </c>
      <c r="Q2920" s="2">
        <v>0.01</v>
      </c>
      <c r="R2920" s="2">
        <v>0</v>
      </c>
      <c r="S2920" s="2">
        <v>0</v>
      </c>
      <c r="T2920">
        <f t="shared" si="180"/>
        <v>0.4</v>
      </c>
      <c r="U2920">
        <f t="shared" si="181"/>
        <v>8</v>
      </c>
      <c r="V2920">
        <f t="shared" si="182"/>
        <v>4.5582729999999998</v>
      </c>
      <c r="W2920">
        <f t="shared" si="183"/>
        <v>3.7553955500000002</v>
      </c>
    </row>
    <row r="2921" spans="1:23" x14ac:dyDescent="0.25">
      <c r="A2921" t="s">
        <v>10025</v>
      </c>
      <c r="B2921" s="1">
        <v>43151</v>
      </c>
      <c r="C2921" t="s">
        <v>10026</v>
      </c>
      <c r="D2921" t="s">
        <v>10027</v>
      </c>
      <c r="E2921" t="s">
        <v>10028</v>
      </c>
      <c r="F2921" s="1">
        <v>43144</v>
      </c>
      <c r="G2921">
        <v>1</v>
      </c>
      <c r="H2921">
        <v>89218</v>
      </c>
      <c r="I2921">
        <v>2510</v>
      </c>
      <c r="J2921">
        <v>269</v>
      </c>
      <c r="K2921">
        <v>589</v>
      </c>
      <c r="L2921" t="b">
        <v>0</v>
      </c>
      <c r="M2921" t="b">
        <v>0</v>
      </c>
      <c r="N2921" t="b">
        <v>0</v>
      </c>
      <c r="O2921">
        <v>7</v>
      </c>
      <c r="P2921">
        <v>6</v>
      </c>
      <c r="Q2921" s="2">
        <v>0.03</v>
      </c>
      <c r="R2921" s="2">
        <v>0</v>
      </c>
      <c r="S2921" s="2">
        <v>0.01</v>
      </c>
      <c r="T2921">
        <f t="shared" si="180"/>
        <v>0.4</v>
      </c>
      <c r="U2921">
        <f t="shared" si="181"/>
        <v>4.6000000000000005</v>
      </c>
      <c r="V2921">
        <f t="shared" si="182"/>
        <v>0.59460899999999994</v>
      </c>
      <c r="W2921">
        <f t="shared" si="183"/>
        <v>1.51811315</v>
      </c>
    </row>
    <row r="2922" spans="1:23" x14ac:dyDescent="0.25">
      <c r="A2922" t="s">
        <v>10029</v>
      </c>
      <c r="B2922" s="1">
        <v>43076</v>
      </c>
      <c r="C2922" t="s">
        <v>10030</v>
      </c>
      <c r="D2922" t="s">
        <v>10031</v>
      </c>
      <c r="E2922" t="s">
        <v>10032</v>
      </c>
      <c r="F2922" s="1">
        <v>43069</v>
      </c>
      <c r="G2922">
        <v>1</v>
      </c>
      <c r="H2922">
        <v>89311</v>
      </c>
      <c r="I2922">
        <v>599</v>
      </c>
      <c r="J2922">
        <v>26</v>
      </c>
      <c r="K2922">
        <v>52</v>
      </c>
      <c r="L2922" t="b">
        <v>0</v>
      </c>
      <c r="M2922" t="b">
        <v>0</v>
      </c>
      <c r="N2922" t="b">
        <v>0</v>
      </c>
      <c r="O2922">
        <v>7</v>
      </c>
      <c r="P2922">
        <v>4</v>
      </c>
      <c r="Q2922" s="2">
        <v>0.01</v>
      </c>
      <c r="R2922" s="2">
        <v>0</v>
      </c>
      <c r="S2922" s="2">
        <v>0</v>
      </c>
      <c r="T2922">
        <f t="shared" si="180"/>
        <v>0.4</v>
      </c>
      <c r="U2922">
        <f t="shared" si="181"/>
        <v>2.6</v>
      </c>
      <c r="V2922">
        <f t="shared" si="182"/>
        <v>0.14465549999999999</v>
      </c>
      <c r="W2922">
        <f t="shared" si="183"/>
        <v>0.86062942500000006</v>
      </c>
    </row>
    <row r="2923" spans="1:23" x14ac:dyDescent="0.25">
      <c r="A2923" t="s">
        <v>10033</v>
      </c>
      <c r="B2923" s="1">
        <v>43129</v>
      </c>
      <c r="C2923" t="s">
        <v>10034</v>
      </c>
      <c r="D2923" t="s">
        <v>3021</v>
      </c>
      <c r="E2923" t="s">
        <v>10035</v>
      </c>
      <c r="F2923" s="1">
        <v>43123</v>
      </c>
      <c r="G2923">
        <v>1</v>
      </c>
      <c r="H2923">
        <v>7200045</v>
      </c>
      <c r="I2923">
        <v>1021328</v>
      </c>
      <c r="J2923">
        <v>2716</v>
      </c>
      <c r="K2923">
        <v>117897</v>
      </c>
      <c r="L2923" t="b">
        <v>0</v>
      </c>
      <c r="M2923" t="b">
        <v>0</v>
      </c>
      <c r="N2923" t="b">
        <v>0</v>
      </c>
      <c r="O2923">
        <v>6</v>
      </c>
      <c r="P2923">
        <v>6</v>
      </c>
      <c r="Q2923" s="2">
        <v>0.14000000000000001</v>
      </c>
      <c r="R2923" s="2">
        <v>0</v>
      </c>
      <c r="S2923" s="2">
        <v>0.02</v>
      </c>
      <c r="T2923">
        <f t="shared" si="180"/>
        <v>0.4</v>
      </c>
      <c r="U2923">
        <f t="shared" si="181"/>
        <v>4.8000000000000007</v>
      </c>
      <c r="V2923">
        <f t="shared" si="182"/>
        <v>5.5000225</v>
      </c>
      <c r="W2923">
        <f t="shared" si="183"/>
        <v>3.2850078750000002</v>
      </c>
    </row>
    <row r="2924" spans="1:23" x14ac:dyDescent="0.25">
      <c r="A2924" t="s">
        <v>10036</v>
      </c>
      <c r="B2924" s="1">
        <v>43262</v>
      </c>
      <c r="C2924" t="s">
        <v>10037</v>
      </c>
      <c r="D2924" t="s">
        <v>10038</v>
      </c>
      <c r="E2924" t="s">
        <v>10039</v>
      </c>
      <c r="F2924" s="1">
        <v>43233</v>
      </c>
      <c r="G2924">
        <v>1</v>
      </c>
      <c r="H2924">
        <v>10381263</v>
      </c>
      <c r="I2924">
        <v>163325</v>
      </c>
      <c r="J2924">
        <v>20892</v>
      </c>
      <c r="K2924">
        <v>25323</v>
      </c>
      <c r="L2924" t="b">
        <v>0</v>
      </c>
      <c r="M2924" t="b">
        <v>0</v>
      </c>
      <c r="N2924" t="b">
        <v>0</v>
      </c>
      <c r="O2924">
        <v>29</v>
      </c>
      <c r="P2924">
        <v>30</v>
      </c>
      <c r="Q2924" s="2">
        <v>0.02</v>
      </c>
      <c r="R2924" s="2">
        <v>0</v>
      </c>
      <c r="S2924" s="2">
        <v>0</v>
      </c>
      <c r="T2924">
        <f t="shared" si="180"/>
        <v>0.4</v>
      </c>
      <c r="U2924">
        <f t="shared" si="181"/>
        <v>24.2</v>
      </c>
      <c r="V2924">
        <f t="shared" si="182"/>
        <v>5.3906314999999996</v>
      </c>
      <c r="W2924">
        <f t="shared" si="183"/>
        <v>8.096721024999999</v>
      </c>
    </row>
    <row r="2925" spans="1:23" x14ac:dyDescent="0.25">
      <c r="A2925" t="s">
        <v>10040</v>
      </c>
      <c r="B2925" s="1">
        <v>43142</v>
      </c>
      <c r="C2925" t="s">
        <v>10041</v>
      </c>
      <c r="D2925" t="s">
        <v>10042</v>
      </c>
      <c r="E2925" t="s">
        <v>10043</v>
      </c>
      <c r="F2925" s="1">
        <v>43136</v>
      </c>
      <c r="G2925">
        <v>1</v>
      </c>
      <c r="H2925">
        <v>96521</v>
      </c>
      <c r="I2925">
        <v>1918</v>
      </c>
      <c r="J2925">
        <v>62</v>
      </c>
      <c r="K2925">
        <v>325</v>
      </c>
      <c r="L2925" t="b">
        <v>0</v>
      </c>
      <c r="M2925" t="b">
        <v>0</v>
      </c>
      <c r="N2925" t="b">
        <v>0</v>
      </c>
      <c r="O2925">
        <v>6</v>
      </c>
      <c r="P2925">
        <v>7</v>
      </c>
      <c r="Q2925" s="2">
        <v>0.02</v>
      </c>
      <c r="R2925" s="2">
        <v>0</v>
      </c>
      <c r="S2925" s="2">
        <v>0</v>
      </c>
      <c r="T2925">
        <f t="shared" si="180"/>
        <v>0.4</v>
      </c>
      <c r="U2925">
        <f t="shared" si="181"/>
        <v>5.8000000000000007</v>
      </c>
      <c r="V2925">
        <f t="shared" si="182"/>
        <v>0.2482605</v>
      </c>
      <c r="W2925">
        <f t="shared" si="183"/>
        <v>1.6968911750000002</v>
      </c>
    </row>
    <row r="2926" spans="1:23" x14ac:dyDescent="0.25">
      <c r="A2926" t="s">
        <v>10044</v>
      </c>
      <c r="B2926" s="1">
        <v>43078</v>
      </c>
      <c r="C2926" t="s">
        <v>10045</v>
      </c>
      <c r="D2926" t="s">
        <v>818</v>
      </c>
      <c r="E2926" t="s">
        <v>10046</v>
      </c>
      <c r="F2926" s="1">
        <v>43075</v>
      </c>
      <c r="G2926">
        <v>1</v>
      </c>
      <c r="H2926">
        <v>41159</v>
      </c>
      <c r="I2926">
        <v>658</v>
      </c>
      <c r="J2926">
        <v>13</v>
      </c>
      <c r="K2926">
        <v>169</v>
      </c>
      <c r="L2926" t="b">
        <v>0</v>
      </c>
      <c r="M2926" t="b">
        <v>0</v>
      </c>
      <c r="N2926" t="b">
        <v>0</v>
      </c>
      <c r="O2926">
        <v>3</v>
      </c>
      <c r="P2926">
        <v>3</v>
      </c>
      <c r="Q2926" s="2">
        <v>0.02</v>
      </c>
      <c r="R2926" s="2">
        <v>0</v>
      </c>
      <c r="S2926" s="2">
        <v>0</v>
      </c>
      <c r="T2926">
        <f t="shared" si="180"/>
        <v>0.4</v>
      </c>
      <c r="U2926">
        <f t="shared" si="181"/>
        <v>2.4000000000000004</v>
      </c>
      <c r="V2926">
        <f t="shared" si="182"/>
        <v>0.22057950000000001</v>
      </c>
      <c r="W2926">
        <f t="shared" si="183"/>
        <v>0.83720282500000009</v>
      </c>
    </row>
    <row r="2927" spans="1:23" x14ac:dyDescent="0.25">
      <c r="A2927" t="s">
        <v>10047</v>
      </c>
      <c r="B2927" s="1">
        <v>43069</v>
      </c>
      <c r="C2927" t="s">
        <v>10048</v>
      </c>
      <c r="D2927" t="s">
        <v>10049</v>
      </c>
      <c r="E2927" t="s">
        <v>10050</v>
      </c>
      <c r="F2927" s="1">
        <v>43061</v>
      </c>
      <c r="G2927">
        <v>1</v>
      </c>
      <c r="H2927">
        <v>349102</v>
      </c>
      <c r="I2927">
        <v>3834</v>
      </c>
      <c r="J2927">
        <v>966</v>
      </c>
      <c r="K2927">
        <v>711</v>
      </c>
      <c r="L2927" t="b">
        <v>0</v>
      </c>
      <c r="M2927" t="b">
        <v>0</v>
      </c>
      <c r="N2927" t="b">
        <v>0</v>
      </c>
      <c r="O2927">
        <v>8</v>
      </c>
      <c r="P2927">
        <v>8</v>
      </c>
      <c r="Q2927" s="2">
        <v>0.01</v>
      </c>
      <c r="R2927" s="2">
        <v>0</v>
      </c>
      <c r="S2927" s="2">
        <v>0</v>
      </c>
      <c r="T2927">
        <f t="shared" si="180"/>
        <v>0.4</v>
      </c>
      <c r="U2927">
        <f t="shared" si="181"/>
        <v>6.4</v>
      </c>
      <c r="V2927">
        <f t="shared" si="182"/>
        <v>0.27455099999999999</v>
      </c>
      <c r="W2927">
        <f t="shared" si="183"/>
        <v>1.8560928500000002</v>
      </c>
    </row>
    <row r="2928" spans="1:23" x14ac:dyDescent="0.25">
      <c r="A2928" t="s">
        <v>10051</v>
      </c>
      <c r="B2928" s="1">
        <v>43211</v>
      </c>
      <c r="C2928" t="s">
        <v>10052</v>
      </c>
      <c r="D2928" t="s">
        <v>10053</v>
      </c>
      <c r="E2928" t="s">
        <v>10054</v>
      </c>
      <c r="F2928" s="1">
        <v>43193</v>
      </c>
      <c r="G2928">
        <v>1</v>
      </c>
      <c r="H2928">
        <v>6554859</v>
      </c>
      <c r="I2928">
        <v>138623</v>
      </c>
      <c r="J2928">
        <v>4808</v>
      </c>
      <c r="K2928">
        <v>4966</v>
      </c>
      <c r="L2928" t="b">
        <v>0</v>
      </c>
      <c r="M2928" t="b">
        <v>0</v>
      </c>
      <c r="N2928" t="b">
        <v>0</v>
      </c>
      <c r="O2928">
        <v>18</v>
      </c>
      <c r="P2928">
        <v>11</v>
      </c>
      <c r="Q2928" s="2">
        <v>0.02</v>
      </c>
      <c r="R2928" s="2">
        <v>0</v>
      </c>
      <c r="S2928" s="2">
        <v>0</v>
      </c>
      <c r="T2928">
        <f t="shared" si="180"/>
        <v>0.4</v>
      </c>
      <c r="U2928">
        <f t="shared" si="181"/>
        <v>7.4</v>
      </c>
      <c r="V2928">
        <f t="shared" si="182"/>
        <v>3.4774295</v>
      </c>
      <c r="W2928">
        <f t="shared" si="183"/>
        <v>3.2271003250000003</v>
      </c>
    </row>
    <row r="2929" spans="1:23" x14ac:dyDescent="0.25">
      <c r="A2929" t="s">
        <v>20790</v>
      </c>
      <c r="B2929" s="1">
        <v>43153</v>
      </c>
      <c r="C2929" t="s">
        <v>20791</v>
      </c>
      <c r="D2929" t="s">
        <v>700</v>
      </c>
      <c r="E2929" t="s">
        <v>20792</v>
      </c>
      <c r="F2929" s="1">
        <v>43146</v>
      </c>
      <c r="G2929">
        <v>1</v>
      </c>
      <c r="H2929">
        <v>63358</v>
      </c>
      <c r="I2929">
        <v>316</v>
      </c>
      <c r="J2929">
        <v>97</v>
      </c>
      <c r="K2929">
        <v>0</v>
      </c>
      <c r="L2929" t="b">
        <v>1</v>
      </c>
      <c r="M2929" t="b">
        <v>0</v>
      </c>
      <c r="N2929" t="b">
        <v>0</v>
      </c>
      <c r="O2929">
        <v>7</v>
      </c>
      <c r="P2929">
        <v>7</v>
      </c>
      <c r="Q2929" s="2">
        <v>0</v>
      </c>
      <c r="R2929" s="2">
        <v>0</v>
      </c>
      <c r="S2929" s="2">
        <v>0</v>
      </c>
      <c r="T2929">
        <f t="shared" si="180"/>
        <v>0.4</v>
      </c>
      <c r="U2929">
        <f t="shared" si="181"/>
        <v>5.6000000000000005</v>
      </c>
      <c r="V2929">
        <f t="shared" si="182"/>
        <v>3.1678999999999999E-2</v>
      </c>
      <c r="W2929">
        <f t="shared" si="183"/>
        <v>1.5710876499999999</v>
      </c>
    </row>
    <row r="2930" spans="1:23" x14ac:dyDescent="0.25">
      <c r="A2930" t="s">
        <v>10055</v>
      </c>
      <c r="B2930" s="1">
        <v>43107</v>
      </c>
      <c r="C2930" t="s">
        <v>10056</v>
      </c>
      <c r="D2930" t="s">
        <v>10057</v>
      </c>
      <c r="E2930" t="s">
        <v>10058</v>
      </c>
      <c r="F2930" s="1">
        <v>43099</v>
      </c>
      <c r="G2930">
        <v>1</v>
      </c>
      <c r="H2930">
        <v>649785</v>
      </c>
      <c r="I2930">
        <v>25653</v>
      </c>
      <c r="J2930">
        <v>1302</v>
      </c>
      <c r="K2930">
        <v>1494</v>
      </c>
      <c r="L2930" t="b">
        <v>0</v>
      </c>
      <c r="M2930" t="b">
        <v>0</v>
      </c>
      <c r="N2930" t="b">
        <v>0</v>
      </c>
      <c r="O2930">
        <v>8</v>
      </c>
      <c r="P2930">
        <v>8</v>
      </c>
      <c r="Q2930" s="2">
        <v>0.04</v>
      </c>
      <c r="R2930" s="2">
        <v>0</v>
      </c>
      <c r="S2930" s="2">
        <v>0</v>
      </c>
      <c r="T2930">
        <f t="shared" si="180"/>
        <v>0.4</v>
      </c>
      <c r="U2930">
        <f t="shared" si="181"/>
        <v>6.4</v>
      </c>
      <c r="V2930">
        <f t="shared" si="182"/>
        <v>0.72489249999999994</v>
      </c>
      <c r="W2930">
        <f t="shared" si="183"/>
        <v>2.0137123750000003</v>
      </c>
    </row>
    <row r="2931" spans="1:23" x14ac:dyDescent="0.25">
      <c r="A2931" t="s">
        <v>10059</v>
      </c>
      <c r="B2931" s="1">
        <v>43213</v>
      </c>
      <c r="C2931" t="s">
        <v>10060</v>
      </c>
      <c r="D2931" t="s">
        <v>4326</v>
      </c>
      <c r="E2931" t="s">
        <v>10061</v>
      </c>
      <c r="F2931" s="1">
        <v>43195</v>
      </c>
      <c r="G2931">
        <v>1</v>
      </c>
      <c r="H2931">
        <v>7915761</v>
      </c>
      <c r="I2931">
        <v>101493</v>
      </c>
      <c r="J2931">
        <v>4701</v>
      </c>
      <c r="K2931">
        <v>4079</v>
      </c>
      <c r="L2931" t="b">
        <v>0</v>
      </c>
      <c r="M2931" t="b">
        <v>0</v>
      </c>
      <c r="N2931" t="b">
        <v>0</v>
      </c>
      <c r="O2931">
        <v>18</v>
      </c>
      <c r="P2931">
        <v>11</v>
      </c>
      <c r="Q2931" s="2">
        <v>0.01</v>
      </c>
      <c r="R2931" s="2">
        <v>0</v>
      </c>
      <c r="S2931" s="2">
        <v>0</v>
      </c>
      <c r="T2931">
        <f t="shared" si="180"/>
        <v>0.4</v>
      </c>
      <c r="U2931">
        <f t="shared" si="181"/>
        <v>7.4</v>
      </c>
      <c r="V2931">
        <f t="shared" si="182"/>
        <v>4.0578804999999996</v>
      </c>
      <c r="W2931">
        <f t="shared" si="183"/>
        <v>3.4302581750000001</v>
      </c>
    </row>
    <row r="2932" spans="1:23" x14ac:dyDescent="0.25">
      <c r="A2932" t="s">
        <v>10062</v>
      </c>
      <c r="B2932" s="1">
        <v>43078</v>
      </c>
      <c r="C2932" t="s">
        <v>10063</v>
      </c>
      <c r="D2932" t="s">
        <v>4607</v>
      </c>
      <c r="E2932" t="s">
        <v>10064</v>
      </c>
      <c r="F2932" s="1">
        <v>43072</v>
      </c>
      <c r="G2932">
        <v>1</v>
      </c>
      <c r="H2932">
        <v>62415</v>
      </c>
      <c r="I2932">
        <v>3622</v>
      </c>
      <c r="J2932">
        <v>70</v>
      </c>
      <c r="K2932">
        <v>825</v>
      </c>
      <c r="L2932" t="b">
        <v>0</v>
      </c>
      <c r="M2932" t="b">
        <v>0</v>
      </c>
      <c r="N2932" t="b">
        <v>0</v>
      </c>
      <c r="O2932">
        <v>6</v>
      </c>
      <c r="P2932">
        <v>4</v>
      </c>
      <c r="Q2932" s="2">
        <v>0.06</v>
      </c>
      <c r="R2932" s="2">
        <v>0</v>
      </c>
      <c r="S2932" s="2">
        <v>0.01</v>
      </c>
      <c r="T2932">
        <f t="shared" si="180"/>
        <v>0.4</v>
      </c>
      <c r="U2932">
        <f t="shared" si="181"/>
        <v>2.8000000000000003</v>
      </c>
      <c r="V2932">
        <f t="shared" si="182"/>
        <v>0.88120749999999992</v>
      </c>
      <c r="W2932">
        <f t="shared" si="183"/>
        <v>1.168422625</v>
      </c>
    </row>
    <row r="2933" spans="1:23" x14ac:dyDescent="0.25">
      <c r="A2933" t="s">
        <v>10065</v>
      </c>
      <c r="B2933" s="1">
        <v>43208</v>
      </c>
      <c r="C2933" t="s">
        <v>10066</v>
      </c>
      <c r="D2933" t="s">
        <v>355</v>
      </c>
      <c r="E2933" t="s">
        <v>10067</v>
      </c>
      <c r="F2933" s="1">
        <v>43207</v>
      </c>
      <c r="G2933">
        <v>1</v>
      </c>
      <c r="H2933">
        <v>827210</v>
      </c>
      <c r="I2933">
        <v>15922</v>
      </c>
      <c r="J2933">
        <v>378</v>
      </c>
      <c r="K2933">
        <v>439</v>
      </c>
      <c r="L2933" t="b">
        <v>0</v>
      </c>
      <c r="M2933" t="b">
        <v>0</v>
      </c>
      <c r="N2933" t="b">
        <v>0</v>
      </c>
      <c r="O2933">
        <v>1</v>
      </c>
      <c r="P2933">
        <v>1</v>
      </c>
      <c r="Q2933" s="2">
        <v>0.02</v>
      </c>
      <c r="R2933" s="2">
        <v>0</v>
      </c>
      <c r="S2933" s="2">
        <v>0</v>
      </c>
      <c r="T2933">
        <f t="shared" si="180"/>
        <v>0.4</v>
      </c>
      <c r="U2933">
        <f t="shared" si="181"/>
        <v>0.8</v>
      </c>
      <c r="V2933">
        <f t="shared" si="182"/>
        <v>0.61360499999999996</v>
      </c>
      <c r="W2933">
        <f t="shared" si="183"/>
        <v>0.57476174999999996</v>
      </c>
    </row>
    <row r="2934" spans="1:23" x14ac:dyDescent="0.25">
      <c r="A2934" t="s">
        <v>10068</v>
      </c>
      <c r="B2934" s="1">
        <v>43066</v>
      </c>
      <c r="C2934" t="s">
        <v>10069</v>
      </c>
      <c r="D2934" t="s">
        <v>8144</v>
      </c>
      <c r="E2934" t="s">
        <v>10070</v>
      </c>
      <c r="F2934" s="1">
        <v>43059</v>
      </c>
      <c r="G2934">
        <v>1</v>
      </c>
      <c r="H2934">
        <v>139186</v>
      </c>
      <c r="I2934">
        <v>371</v>
      </c>
      <c r="J2934">
        <v>124</v>
      </c>
      <c r="K2934">
        <v>88</v>
      </c>
      <c r="L2934" t="b">
        <v>0</v>
      </c>
      <c r="M2934" t="b">
        <v>0</v>
      </c>
      <c r="N2934" t="b">
        <v>0</v>
      </c>
      <c r="O2934">
        <v>7</v>
      </c>
      <c r="P2934">
        <v>6</v>
      </c>
      <c r="Q2934" s="2">
        <v>0</v>
      </c>
      <c r="R2934" s="2">
        <v>0</v>
      </c>
      <c r="S2934" s="2">
        <v>0</v>
      </c>
      <c r="T2934">
        <f t="shared" si="180"/>
        <v>0.4</v>
      </c>
      <c r="U2934">
        <f t="shared" si="181"/>
        <v>4.6000000000000005</v>
      </c>
      <c r="V2934">
        <f t="shared" si="182"/>
        <v>6.9593000000000002E-2</v>
      </c>
      <c r="W2934">
        <f t="shared" si="183"/>
        <v>1.33435755</v>
      </c>
    </row>
    <row r="2935" spans="1:23" x14ac:dyDescent="0.25">
      <c r="A2935" t="s">
        <v>10071</v>
      </c>
      <c r="B2935" s="1">
        <v>43083</v>
      </c>
      <c r="C2935" t="s">
        <v>10072</v>
      </c>
      <c r="D2935" t="s">
        <v>1213</v>
      </c>
      <c r="E2935" t="s">
        <v>10073</v>
      </c>
      <c r="F2935" s="1">
        <v>43081</v>
      </c>
      <c r="G2935">
        <v>1</v>
      </c>
      <c r="H2935">
        <v>1462747</v>
      </c>
      <c r="I2935">
        <v>13474</v>
      </c>
      <c r="J2935">
        <v>743</v>
      </c>
      <c r="K2935">
        <v>6081</v>
      </c>
      <c r="L2935" t="b">
        <v>0</v>
      </c>
      <c r="M2935" t="b">
        <v>0</v>
      </c>
      <c r="N2935" t="b">
        <v>0</v>
      </c>
      <c r="O2935">
        <v>2</v>
      </c>
      <c r="P2935">
        <v>2</v>
      </c>
      <c r="Q2935" s="2">
        <v>0.01</v>
      </c>
      <c r="R2935" s="2">
        <v>0</v>
      </c>
      <c r="S2935" s="2">
        <v>0</v>
      </c>
      <c r="T2935">
        <f t="shared" si="180"/>
        <v>0.4</v>
      </c>
      <c r="U2935">
        <f t="shared" si="181"/>
        <v>1.6</v>
      </c>
      <c r="V2935">
        <f t="shared" si="182"/>
        <v>0.83137349999999999</v>
      </c>
      <c r="W2935">
        <f t="shared" si="183"/>
        <v>0.8509807250000001</v>
      </c>
    </row>
    <row r="2936" spans="1:23" x14ac:dyDescent="0.25">
      <c r="A2936" t="s">
        <v>10074</v>
      </c>
      <c r="B2936" s="1">
        <v>43059</v>
      </c>
      <c r="C2936" t="s">
        <v>10075</v>
      </c>
      <c r="D2936" t="s">
        <v>10076</v>
      </c>
      <c r="E2936" t="s">
        <v>10077</v>
      </c>
      <c r="F2936" s="1">
        <v>43035</v>
      </c>
      <c r="G2936">
        <v>1</v>
      </c>
      <c r="H2936">
        <v>11887</v>
      </c>
      <c r="I2936">
        <v>5</v>
      </c>
      <c r="J2936">
        <v>0</v>
      </c>
      <c r="K2936">
        <v>0</v>
      </c>
      <c r="L2936" t="b">
        <v>0</v>
      </c>
      <c r="M2936" t="b">
        <v>0</v>
      </c>
      <c r="N2936" t="b">
        <v>0</v>
      </c>
      <c r="O2936">
        <v>24</v>
      </c>
      <c r="P2936">
        <v>3</v>
      </c>
      <c r="Q2936" s="2">
        <v>0</v>
      </c>
      <c r="R2936" s="2">
        <v>0</v>
      </c>
      <c r="S2936" s="2">
        <v>0</v>
      </c>
      <c r="T2936">
        <f t="shared" si="180"/>
        <v>0.4</v>
      </c>
      <c r="U2936">
        <f t="shared" si="181"/>
        <v>-1.7999999999999998</v>
      </c>
      <c r="V2936">
        <f t="shared" si="182"/>
        <v>5.9435E-3</v>
      </c>
      <c r="W2936">
        <f t="shared" si="183"/>
        <v>-0.28791977499999993</v>
      </c>
    </row>
    <row r="2937" spans="1:23" x14ac:dyDescent="0.25">
      <c r="A2937" t="s">
        <v>10078</v>
      </c>
      <c r="B2937" s="1">
        <v>43160</v>
      </c>
      <c r="C2937" t="s">
        <v>10079</v>
      </c>
      <c r="D2937" t="s">
        <v>450</v>
      </c>
      <c r="E2937" t="s">
        <v>10080</v>
      </c>
      <c r="F2937" s="1">
        <v>43156</v>
      </c>
      <c r="G2937">
        <v>1</v>
      </c>
      <c r="H2937">
        <v>3103982</v>
      </c>
      <c r="I2937">
        <v>105649</v>
      </c>
      <c r="J2937">
        <v>2466</v>
      </c>
      <c r="K2937">
        <v>14643</v>
      </c>
      <c r="L2937" t="b">
        <v>0</v>
      </c>
      <c r="M2937" t="b">
        <v>0</v>
      </c>
      <c r="N2937" t="b">
        <v>0</v>
      </c>
      <c r="O2937">
        <v>4</v>
      </c>
      <c r="P2937">
        <v>4</v>
      </c>
      <c r="Q2937" s="2">
        <v>0.03</v>
      </c>
      <c r="R2937" s="2">
        <v>0</v>
      </c>
      <c r="S2937" s="2">
        <v>0</v>
      </c>
      <c r="T2937">
        <f t="shared" si="180"/>
        <v>0.4</v>
      </c>
      <c r="U2937">
        <f t="shared" si="181"/>
        <v>3.2</v>
      </c>
      <c r="V2937">
        <f t="shared" si="182"/>
        <v>1.8519909999999999</v>
      </c>
      <c r="W2937">
        <f t="shared" si="183"/>
        <v>1.6081968500000001</v>
      </c>
    </row>
    <row r="2938" spans="1:23" x14ac:dyDescent="0.25">
      <c r="A2938" t="s">
        <v>10081</v>
      </c>
      <c r="B2938" s="1">
        <v>43157</v>
      </c>
      <c r="C2938" t="s">
        <v>10082</v>
      </c>
      <c r="D2938" t="s">
        <v>289</v>
      </c>
      <c r="E2938" t="s">
        <v>10083</v>
      </c>
      <c r="F2938" s="1">
        <v>43147</v>
      </c>
      <c r="G2938">
        <v>1</v>
      </c>
      <c r="H2938">
        <v>1042283</v>
      </c>
      <c r="I2938">
        <v>9260</v>
      </c>
      <c r="J2938">
        <v>195</v>
      </c>
      <c r="K2938">
        <v>583</v>
      </c>
      <c r="L2938" t="b">
        <v>0</v>
      </c>
      <c r="M2938" t="b">
        <v>0</v>
      </c>
      <c r="N2938" t="b">
        <v>0</v>
      </c>
      <c r="O2938">
        <v>10</v>
      </c>
      <c r="P2938">
        <v>7</v>
      </c>
      <c r="Q2938" s="2">
        <v>0.01</v>
      </c>
      <c r="R2938" s="2">
        <v>0</v>
      </c>
      <c r="S2938" s="2">
        <v>0</v>
      </c>
      <c r="T2938">
        <f t="shared" si="180"/>
        <v>0.4</v>
      </c>
      <c r="U2938">
        <f t="shared" si="181"/>
        <v>5</v>
      </c>
      <c r="V2938">
        <f t="shared" si="182"/>
        <v>0.6211414999999999</v>
      </c>
      <c r="W2938">
        <f t="shared" si="183"/>
        <v>1.6273995250000002</v>
      </c>
    </row>
    <row r="2939" spans="1:23" x14ac:dyDescent="0.25">
      <c r="A2939" t="s">
        <v>10084</v>
      </c>
      <c r="B2939" s="1">
        <v>43095</v>
      </c>
      <c r="C2939" t="s">
        <v>10085</v>
      </c>
      <c r="D2939" t="s">
        <v>4817</v>
      </c>
      <c r="E2939" t="s">
        <v>10086</v>
      </c>
      <c r="F2939" s="1">
        <v>42511</v>
      </c>
      <c r="G2939">
        <v>1</v>
      </c>
      <c r="H2939">
        <v>10655</v>
      </c>
      <c r="I2939">
        <v>17</v>
      </c>
      <c r="J2939">
        <v>0</v>
      </c>
      <c r="K2939">
        <v>6</v>
      </c>
      <c r="L2939" t="b">
        <v>0</v>
      </c>
      <c r="M2939" t="b">
        <v>0</v>
      </c>
      <c r="N2939" t="b">
        <v>0</v>
      </c>
      <c r="O2939">
        <v>584</v>
      </c>
      <c r="P2939">
        <v>4</v>
      </c>
      <c r="Q2939" s="2">
        <v>0</v>
      </c>
      <c r="R2939" s="2">
        <v>0</v>
      </c>
      <c r="S2939" s="2">
        <v>0</v>
      </c>
      <c r="T2939">
        <f t="shared" si="180"/>
        <v>0.4</v>
      </c>
      <c r="U2939">
        <f t="shared" si="181"/>
        <v>-112.8</v>
      </c>
      <c r="V2939">
        <f t="shared" si="182"/>
        <v>5.3274999999999998E-3</v>
      </c>
      <c r="W2939">
        <f t="shared" si="183"/>
        <v>-28.038135375</v>
      </c>
    </row>
    <row r="2940" spans="1:23" x14ac:dyDescent="0.25">
      <c r="A2940" t="s">
        <v>10087</v>
      </c>
      <c r="B2940" s="1">
        <v>43054</v>
      </c>
      <c r="C2940" t="s">
        <v>10088</v>
      </c>
      <c r="D2940" t="s">
        <v>450</v>
      </c>
      <c r="E2940" t="s">
        <v>10089</v>
      </c>
      <c r="F2940" s="1">
        <v>43048</v>
      </c>
      <c r="G2940">
        <v>1</v>
      </c>
      <c r="H2940">
        <v>1646057</v>
      </c>
      <c r="I2940">
        <v>53901</v>
      </c>
      <c r="J2940">
        <v>1566</v>
      </c>
      <c r="K2940">
        <v>5963</v>
      </c>
      <c r="L2940" t="b">
        <v>0</v>
      </c>
      <c r="M2940" t="b">
        <v>0</v>
      </c>
      <c r="N2940" t="b">
        <v>0</v>
      </c>
      <c r="O2940">
        <v>6</v>
      </c>
      <c r="P2940">
        <v>2</v>
      </c>
      <c r="Q2940" s="2">
        <v>0.03</v>
      </c>
      <c r="R2940" s="2">
        <v>0</v>
      </c>
      <c r="S2940" s="2">
        <v>0</v>
      </c>
      <c r="T2940">
        <f t="shared" si="180"/>
        <v>0.4</v>
      </c>
      <c r="U2940">
        <f t="shared" si="181"/>
        <v>0.8</v>
      </c>
      <c r="V2940">
        <f t="shared" si="182"/>
        <v>1.1230285</v>
      </c>
      <c r="W2940">
        <f t="shared" si="183"/>
        <v>0.75305997499999999</v>
      </c>
    </row>
    <row r="2941" spans="1:23" x14ac:dyDescent="0.25">
      <c r="A2941" t="s">
        <v>10090</v>
      </c>
      <c r="B2941" s="1">
        <v>43107</v>
      </c>
      <c r="C2941" t="s">
        <v>10091</v>
      </c>
      <c r="D2941" t="s">
        <v>10092</v>
      </c>
      <c r="E2941" t="s">
        <v>10093</v>
      </c>
      <c r="F2941" s="1">
        <v>43091</v>
      </c>
      <c r="G2941">
        <v>1</v>
      </c>
      <c r="H2941">
        <v>9560</v>
      </c>
      <c r="I2941">
        <v>239</v>
      </c>
      <c r="J2941">
        <v>19</v>
      </c>
      <c r="K2941">
        <v>61</v>
      </c>
      <c r="L2941" t="b">
        <v>0</v>
      </c>
      <c r="M2941" t="b">
        <v>0</v>
      </c>
      <c r="N2941" t="b">
        <v>0</v>
      </c>
      <c r="O2941">
        <v>16</v>
      </c>
      <c r="P2941">
        <v>5</v>
      </c>
      <c r="Q2941" s="2">
        <v>0.03</v>
      </c>
      <c r="R2941" s="2">
        <v>0</v>
      </c>
      <c r="S2941" s="2">
        <v>0.01</v>
      </c>
      <c r="T2941">
        <f t="shared" si="180"/>
        <v>0.4</v>
      </c>
      <c r="U2941">
        <f t="shared" si="181"/>
        <v>1.7999999999999998</v>
      </c>
      <c r="V2941">
        <f t="shared" si="182"/>
        <v>0.55478000000000005</v>
      </c>
      <c r="W2941">
        <f t="shared" si="183"/>
        <v>0.80417300000000003</v>
      </c>
    </row>
    <row r="2942" spans="1:23" x14ac:dyDescent="0.25">
      <c r="A2942" t="s">
        <v>10094</v>
      </c>
      <c r="B2942" s="1">
        <v>43071</v>
      </c>
      <c r="C2942" t="s">
        <v>10095</v>
      </c>
      <c r="D2942" t="s">
        <v>10096</v>
      </c>
      <c r="E2942" t="s">
        <v>10097</v>
      </c>
      <c r="F2942" s="1">
        <v>43064</v>
      </c>
      <c r="G2942">
        <v>1</v>
      </c>
      <c r="H2942">
        <v>2952730</v>
      </c>
      <c r="I2942">
        <v>117504</v>
      </c>
      <c r="J2942">
        <v>4117</v>
      </c>
      <c r="K2942">
        <v>7050</v>
      </c>
      <c r="L2942" t="b">
        <v>0</v>
      </c>
      <c r="M2942" t="b">
        <v>0</v>
      </c>
      <c r="N2942" t="b">
        <v>0</v>
      </c>
      <c r="O2942">
        <v>7</v>
      </c>
      <c r="P2942">
        <v>7</v>
      </c>
      <c r="Q2942" s="2">
        <v>0.04</v>
      </c>
      <c r="R2942" s="2">
        <v>0</v>
      </c>
      <c r="S2942" s="2">
        <v>0</v>
      </c>
      <c r="T2942">
        <f t="shared" si="180"/>
        <v>0.4</v>
      </c>
      <c r="U2942">
        <f t="shared" si="181"/>
        <v>5.6000000000000005</v>
      </c>
      <c r="V2942">
        <f t="shared" si="182"/>
        <v>1.8763649999999998</v>
      </c>
      <c r="W2942">
        <f t="shared" si="183"/>
        <v>2.21672775</v>
      </c>
    </row>
    <row r="2943" spans="1:23" x14ac:dyDescent="0.25">
      <c r="A2943" t="s">
        <v>10098</v>
      </c>
      <c r="B2943" s="1">
        <v>43064</v>
      </c>
      <c r="C2943" t="s">
        <v>10099</v>
      </c>
      <c r="D2943" t="s">
        <v>632</v>
      </c>
      <c r="E2943" t="s">
        <v>10100</v>
      </c>
      <c r="F2943" s="1">
        <v>43061</v>
      </c>
      <c r="G2943">
        <v>1</v>
      </c>
      <c r="H2943">
        <v>1057014</v>
      </c>
      <c r="I2943">
        <v>18934</v>
      </c>
      <c r="J2943">
        <v>692</v>
      </c>
      <c r="K2943">
        <v>2157</v>
      </c>
      <c r="L2943" t="b">
        <v>0</v>
      </c>
      <c r="M2943" t="b">
        <v>0</v>
      </c>
      <c r="N2943" t="b">
        <v>0</v>
      </c>
      <c r="O2943">
        <v>3</v>
      </c>
      <c r="P2943">
        <v>2</v>
      </c>
      <c r="Q2943" s="2">
        <v>0.02</v>
      </c>
      <c r="R2943" s="2">
        <v>0</v>
      </c>
      <c r="S2943" s="2">
        <v>0</v>
      </c>
      <c r="T2943">
        <f t="shared" si="180"/>
        <v>0.4</v>
      </c>
      <c r="U2943">
        <f t="shared" si="181"/>
        <v>1.4000000000000001</v>
      </c>
      <c r="V2943">
        <f t="shared" si="182"/>
        <v>0.72850700000000002</v>
      </c>
      <c r="W2943">
        <f t="shared" si="183"/>
        <v>0.76497744999999995</v>
      </c>
    </row>
    <row r="2944" spans="1:23" x14ac:dyDescent="0.25">
      <c r="A2944" t="s">
        <v>10101</v>
      </c>
      <c r="B2944" s="1">
        <v>43098</v>
      </c>
      <c r="C2944" t="s">
        <v>10102</v>
      </c>
      <c r="D2944" t="s">
        <v>2668</v>
      </c>
      <c r="E2944" t="s">
        <v>10103</v>
      </c>
      <c r="F2944" s="1">
        <v>43089</v>
      </c>
      <c r="G2944">
        <v>1</v>
      </c>
      <c r="H2944">
        <v>586875</v>
      </c>
      <c r="I2944">
        <v>27803</v>
      </c>
      <c r="J2944">
        <v>1776</v>
      </c>
      <c r="K2944">
        <v>3882</v>
      </c>
      <c r="L2944" t="b">
        <v>0</v>
      </c>
      <c r="M2944" t="b">
        <v>0</v>
      </c>
      <c r="N2944" t="b">
        <v>0</v>
      </c>
      <c r="O2944">
        <v>9</v>
      </c>
      <c r="P2944">
        <v>9</v>
      </c>
      <c r="Q2944" s="2">
        <v>0.05</v>
      </c>
      <c r="R2944" s="2">
        <v>0</v>
      </c>
      <c r="S2944" s="2">
        <v>0.01</v>
      </c>
      <c r="T2944">
        <f t="shared" si="180"/>
        <v>0.4</v>
      </c>
      <c r="U2944">
        <f t="shared" si="181"/>
        <v>7.2</v>
      </c>
      <c r="V2944">
        <f t="shared" si="182"/>
        <v>1.0434375</v>
      </c>
      <c r="W2944">
        <f t="shared" si="183"/>
        <v>2.3252031249999998</v>
      </c>
    </row>
    <row r="2945" spans="1:23" x14ac:dyDescent="0.25">
      <c r="A2945" t="s">
        <v>10104</v>
      </c>
      <c r="B2945" s="1">
        <v>43084</v>
      </c>
      <c r="C2945" t="s">
        <v>10105</v>
      </c>
      <c r="D2945" t="s">
        <v>1310</v>
      </c>
      <c r="E2945" t="s">
        <v>10106</v>
      </c>
      <c r="F2945" s="1">
        <v>43077</v>
      </c>
      <c r="G2945">
        <v>1</v>
      </c>
      <c r="H2945">
        <v>2618541</v>
      </c>
      <c r="I2945">
        <v>153570</v>
      </c>
      <c r="J2945">
        <v>2130</v>
      </c>
      <c r="K2945">
        <v>11805</v>
      </c>
      <c r="L2945" t="b">
        <v>0</v>
      </c>
      <c r="M2945" t="b">
        <v>0</v>
      </c>
      <c r="N2945" t="b">
        <v>0</v>
      </c>
      <c r="O2945">
        <v>7</v>
      </c>
      <c r="P2945">
        <v>7</v>
      </c>
      <c r="Q2945" s="2">
        <v>0.06</v>
      </c>
      <c r="R2945" s="2">
        <v>0</v>
      </c>
      <c r="S2945" s="2">
        <v>0</v>
      </c>
      <c r="T2945">
        <f t="shared" si="180"/>
        <v>0.4</v>
      </c>
      <c r="U2945">
        <f t="shared" si="181"/>
        <v>5.6000000000000005</v>
      </c>
      <c r="V2945">
        <f t="shared" si="182"/>
        <v>1.9092704999999999</v>
      </c>
      <c r="W2945">
        <f t="shared" si="183"/>
        <v>2.228244675</v>
      </c>
    </row>
    <row r="2946" spans="1:23" x14ac:dyDescent="0.25">
      <c r="A2946" t="s">
        <v>10107</v>
      </c>
      <c r="B2946" s="1">
        <v>43070</v>
      </c>
      <c r="C2946" t="s">
        <v>10108</v>
      </c>
      <c r="D2946" t="s">
        <v>1213</v>
      </c>
      <c r="E2946" t="s">
        <v>10109</v>
      </c>
      <c r="F2946" s="1">
        <v>43067</v>
      </c>
      <c r="G2946">
        <v>1</v>
      </c>
      <c r="H2946">
        <v>620204</v>
      </c>
      <c r="I2946">
        <v>4774</v>
      </c>
      <c r="J2946">
        <v>268</v>
      </c>
      <c r="K2946">
        <v>1356</v>
      </c>
      <c r="L2946" t="b">
        <v>0</v>
      </c>
      <c r="M2946" t="b">
        <v>0</v>
      </c>
      <c r="N2946" t="b">
        <v>0</v>
      </c>
      <c r="O2946">
        <v>3</v>
      </c>
      <c r="P2946">
        <v>3</v>
      </c>
      <c r="Q2946" s="2">
        <v>0.01</v>
      </c>
      <c r="R2946" s="2">
        <v>0</v>
      </c>
      <c r="S2946" s="2">
        <v>0</v>
      </c>
      <c r="T2946">
        <f t="shared" ref="T2946:T3009" si="184">G2946*0.4</f>
        <v>0.4</v>
      </c>
      <c r="U2946">
        <f t="shared" ref="U2946:U3009" si="185">-0.2*(O2946-P2946)+0.8*P2946</f>
        <v>2.4000000000000004</v>
      </c>
      <c r="V2946">
        <f t="shared" ref="V2946:V3009" si="186">0.5*H2946*0.000001+0.1*Q2946*100+100*0.15*R2946+100*0.25*S2946</f>
        <v>0.41010199999999997</v>
      </c>
      <c r="W2946">
        <f t="shared" ref="W2946:W3009" si="187">0.4*T2946+0.25*U2946+0.35*V2946</f>
        <v>0.90353570000000016</v>
      </c>
    </row>
    <row r="2947" spans="1:23" x14ac:dyDescent="0.25">
      <c r="A2947" t="s">
        <v>10110</v>
      </c>
      <c r="B2947" s="1">
        <v>43190</v>
      </c>
      <c r="C2947" t="s">
        <v>10111</v>
      </c>
      <c r="D2947" t="s">
        <v>324</v>
      </c>
      <c r="E2947" t="s">
        <v>10112</v>
      </c>
      <c r="F2947" s="1">
        <v>43187</v>
      </c>
      <c r="G2947">
        <v>1</v>
      </c>
      <c r="H2947">
        <v>1088804</v>
      </c>
      <c r="I2947">
        <v>17708</v>
      </c>
      <c r="J2947">
        <v>218</v>
      </c>
      <c r="K2947">
        <v>1206</v>
      </c>
      <c r="L2947" t="b">
        <v>0</v>
      </c>
      <c r="M2947" t="b">
        <v>0</v>
      </c>
      <c r="N2947" t="b">
        <v>0</v>
      </c>
      <c r="O2947">
        <v>3</v>
      </c>
      <c r="P2947">
        <v>2</v>
      </c>
      <c r="Q2947" s="2">
        <v>0.02</v>
      </c>
      <c r="R2947" s="2">
        <v>0</v>
      </c>
      <c r="S2947" s="2">
        <v>0</v>
      </c>
      <c r="T2947">
        <f t="shared" si="184"/>
        <v>0.4</v>
      </c>
      <c r="U2947">
        <f t="shared" si="185"/>
        <v>1.4000000000000001</v>
      </c>
      <c r="V2947">
        <f t="shared" si="186"/>
        <v>0.74440200000000001</v>
      </c>
      <c r="W2947">
        <f t="shared" si="187"/>
        <v>0.77054069999999997</v>
      </c>
    </row>
    <row r="2948" spans="1:23" x14ac:dyDescent="0.25">
      <c r="A2948" t="s">
        <v>10113</v>
      </c>
      <c r="B2948" s="1">
        <v>43116</v>
      </c>
      <c r="C2948" t="s">
        <v>10114</v>
      </c>
      <c r="D2948" t="s">
        <v>8790</v>
      </c>
      <c r="E2948" t="s">
        <v>10115</v>
      </c>
      <c r="F2948" s="1">
        <v>43110</v>
      </c>
      <c r="G2948">
        <v>1</v>
      </c>
      <c r="H2948">
        <v>906699</v>
      </c>
      <c r="I2948">
        <v>24705</v>
      </c>
      <c r="J2948">
        <v>797</v>
      </c>
      <c r="K2948">
        <v>938</v>
      </c>
      <c r="L2948" t="b">
        <v>0</v>
      </c>
      <c r="M2948" t="b">
        <v>0</v>
      </c>
      <c r="N2948" t="b">
        <v>0</v>
      </c>
      <c r="O2948">
        <v>6</v>
      </c>
      <c r="P2948">
        <v>3</v>
      </c>
      <c r="Q2948" s="2">
        <v>0.03</v>
      </c>
      <c r="R2948" s="2">
        <v>0</v>
      </c>
      <c r="S2948" s="2">
        <v>0</v>
      </c>
      <c r="T2948">
        <f t="shared" si="184"/>
        <v>0.4</v>
      </c>
      <c r="U2948">
        <f t="shared" si="185"/>
        <v>1.8000000000000003</v>
      </c>
      <c r="V2948">
        <f t="shared" si="186"/>
        <v>0.75334949999999989</v>
      </c>
      <c r="W2948">
        <f t="shared" si="187"/>
        <v>0.87367232500000003</v>
      </c>
    </row>
    <row r="2949" spans="1:23" x14ac:dyDescent="0.25">
      <c r="A2949" t="s">
        <v>10116</v>
      </c>
      <c r="B2949" s="1">
        <v>43104</v>
      </c>
      <c r="C2949" t="s">
        <v>10117</v>
      </c>
      <c r="D2949" t="s">
        <v>605</v>
      </c>
      <c r="E2949" t="s">
        <v>10118</v>
      </c>
      <c r="F2949" s="1">
        <v>43103</v>
      </c>
      <c r="G2949">
        <v>1</v>
      </c>
      <c r="H2949">
        <v>783794</v>
      </c>
      <c r="I2949">
        <v>10038</v>
      </c>
      <c r="J2949">
        <v>2827</v>
      </c>
      <c r="K2949">
        <v>1566</v>
      </c>
      <c r="L2949" t="b">
        <v>0</v>
      </c>
      <c r="M2949" t="b">
        <v>0</v>
      </c>
      <c r="N2949" t="b">
        <v>0</v>
      </c>
      <c r="O2949">
        <v>1</v>
      </c>
      <c r="P2949">
        <v>1</v>
      </c>
      <c r="Q2949" s="2">
        <v>0.01</v>
      </c>
      <c r="R2949" s="2">
        <v>0</v>
      </c>
      <c r="S2949" s="2">
        <v>0</v>
      </c>
      <c r="T2949">
        <f t="shared" si="184"/>
        <v>0.4</v>
      </c>
      <c r="U2949">
        <f t="shared" si="185"/>
        <v>0.8</v>
      </c>
      <c r="V2949">
        <f t="shared" si="186"/>
        <v>0.49189700000000003</v>
      </c>
      <c r="W2949">
        <f t="shared" si="187"/>
        <v>0.53216395000000005</v>
      </c>
    </row>
    <row r="2950" spans="1:23" x14ac:dyDescent="0.25">
      <c r="A2950" t="s">
        <v>10119</v>
      </c>
      <c r="B2950" s="1">
        <v>43055</v>
      </c>
      <c r="C2950" t="s">
        <v>10120</v>
      </c>
      <c r="D2950" t="s">
        <v>166</v>
      </c>
      <c r="E2950" t="s">
        <v>10121</v>
      </c>
      <c r="F2950" s="1">
        <v>43051</v>
      </c>
      <c r="G2950">
        <v>1</v>
      </c>
      <c r="H2950">
        <v>237111</v>
      </c>
      <c r="I2950">
        <v>2323</v>
      </c>
      <c r="J2950">
        <v>786</v>
      </c>
      <c r="K2950">
        <v>636</v>
      </c>
      <c r="L2950" t="b">
        <v>0</v>
      </c>
      <c r="M2950" t="b">
        <v>0</v>
      </c>
      <c r="N2950" t="b">
        <v>0</v>
      </c>
      <c r="O2950">
        <v>4</v>
      </c>
      <c r="P2950">
        <v>3</v>
      </c>
      <c r="Q2950" s="2">
        <v>0.01</v>
      </c>
      <c r="R2950" s="2">
        <v>0</v>
      </c>
      <c r="S2950" s="2">
        <v>0</v>
      </c>
      <c r="T2950">
        <f t="shared" si="184"/>
        <v>0.4</v>
      </c>
      <c r="U2950">
        <f t="shared" si="185"/>
        <v>2.2000000000000002</v>
      </c>
      <c r="V2950">
        <f t="shared" si="186"/>
        <v>0.21855550000000001</v>
      </c>
      <c r="W2950">
        <f t="shared" si="187"/>
        <v>0.78649442500000011</v>
      </c>
    </row>
    <row r="2951" spans="1:23" x14ac:dyDescent="0.25">
      <c r="A2951" t="s">
        <v>10122</v>
      </c>
      <c r="B2951" s="1">
        <v>43240</v>
      </c>
      <c r="C2951" t="s">
        <v>10123</v>
      </c>
      <c r="D2951" t="s">
        <v>97</v>
      </c>
      <c r="E2951" t="s">
        <v>10124</v>
      </c>
      <c r="F2951" s="1">
        <v>43224</v>
      </c>
      <c r="G2951">
        <v>1</v>
      </c>
      <c r="H2951">
        <v>1180077</v>
      </c>
      <c r="I2951">
        <v>33134</v>
      </c>
      <c r="J2951">
        <v>846</v>
      </c>
      <c r="K2951">
        <v>2980</v>
      </c>
      <c r="L2951" t="b">
        <v>0</v>
      </c>
      <c r="M2951" t="b">
        <v>0</v>
      </c>
      <c r="N2951" t="b">
        <v>0</v>
      </c>
      <c r="O2951">
        <v>16</v>
      </c>
      <c r="P2951">
        <v>13</v>
      </c>
      <c r="Q2951" s="2">
        <v>0.03</v>
      </c>
      <c r="R2951" s="2">
        <v>0</v>
      </c>
      <c r="S2951" s="2">
        <v>0</v>
      </c>
      <c r="T2951">
        <f t="shared" si="184"/>
        <v>0.4</v>
      </c>
      <c r="U2951">
        <f t="shared" si="185"/>
        <v>9.8000000000000007</v>
      </c>
      <c r="V2951">
        <f t="shared" si="186"/>
        <v>0.89003849999999995</v>
      </c>
      <c r="W2951">
        <f t="shared" si="187"/>
        <v>2.9215134750000002</v>
      </c>
    </row>
    <row r="2952" spans="1:23" x14ac:dyDescent="0.25">
      <c r="A2952" t="s">
        <v>10125</v>
      </c>
      <c r="B2952" s="1">
        <v>43157</v>
      </c>
      <c r="C2952" t="s">
        <v>10126</v>
      </c>
      <c r="D2952" t="s">
        <v>10127</v>
      </c>
      <c r="E2952" t="s">
        <v>10128</v>
      </c>
      <c r="F2952" s="1">
        <v>43147</v>
      </c>
      <c r="G2952">
        <v>1</v>
      </c>
      <c r="H2952">
        <v>1918478</v>
      </c>
      <c r="I2952">
        <v>60432</v>
      </c>
      <c r="J2952">
        <v>2033</v>
      </c>
      <c r="K2952">
        <v>3320</v>
      </c>
      <c r="L2952" t="b">
        <v>0</v>
      </c>
      <c r="M2952" t="b">
        <v>0</v>
      </c>
      <c r="N2952" t="b">
        <v>0</v>
      </c>
      <c r="O2952">
        <v>10</v>
      </c>
      <c r="P2952">
        <v>10</v>
      </c>
      <c r="Q2952" s="2">
        <v>0.03</v>
      </c>
      <c r="R2952" s="2">
        <v>0</v>
      </c>
      <c r="S2952" s="2">
        <v>0</v>
      </c>
      <c r="T2952">
        <f t="shared" si="184"/>
        <v>0.4</v>
      </c>
      <c r="U2952">
        <f t="shared" si="185"/>
        <v>8</v>
      </c>
      <c r="V2952">
        <f t="shared" si="186"/>
        <v>1.259239</v>
      </c>
      <c r="W2952">
        <f t="shared" si="187"/>
        <v>2.60073365</v>
      </c>
    </row>
    <row r="2953" spans="1:23" x14ac:dyDescent="0.25">
      <c r="A2953" t="s">
        <v>10129</v>
      </c>
      <c r="B2953" s="1">
        <v>43070</v>
      </c>
      <c r="C2953" t="s">
        <v>10130</v>
      </c>
      <c r="D2953" t="s">
        <v>3791</v>
      </c>
      <c r="E2953" t="s">
        <v>10131</v>
      </c>
      <c r="F2953" s="1">
        <v>43063</v>
      </c>
      <c r="G2953">
        <v>1</v>
      </c>
      <c r="H2953">
        <v>1728219</v>
      </c>
      <c r="I2953">
        <v>80272</v>
      </c>
      <c r="J2953">
        <v>425</v>
      </c>
      <c r="K2953">
        <v>1846</v>
      </c>
      <c r="L2953" t="b">
        <v>0</v>
      </c>
      <c r="M2953" t="b">
        <v>0</v>
      </c>
      <c r="N2953" t="b">
        <v>0</v>
      </c>
      <c r="O2953">
        <v>7</v>
      </c>
      <c r="P2953">
        <v>4</v>
      </c>
      <c r="Q2953" s="2">
        <v>0.05</v>
      </c>
      <c r="R2953" s="2">
        <v>0</v>
      </c>
      <c r="S2953" s="2">
        <v>0</v>
      </c>
      <c r="T2953">
        <f t="shared" si="184"/>
        <v>0.4</v>
      </c>
      <c r="U2953">
        <f t="shared" si="185"/>
        <v>2.6</v>
      </c>
      <c r="V2953">
        <f t="shared" si="186"/>
        <v>1.3641095000000001</v>
      </c>
      <c r="W2953">
        <f t="shared" si="187"/>
        <v>1.2874383250000001</v>
      </c>
    </row>
    <row r="2954" spans="1:23" x14ac:dyDescent="0.25">
      <c r="A2954" t="s">
        <v>10132</v>
      </c>
      <c r="B2954" s="1">
        <v>43094</v>
      </c>
      <c r="C2954" t="s">
        <v>10133</v>
      </c>
      <c r="D2954" t="s">
        <v>10134</v>
      </c>
      <c r="E2954" t="s">
        <v>10135</v>
      </c>
      <c r="F2954" s="1">
        <v>43085</v>
      </c>
      <c r="G2954">
        <v>1</v>
      </c>
      <c r="H2954">
        <v>12018779</v>
      </c>
      <c r="I2954">
        <v>879532</v>
      </c>
      <c r="J2954">
        <v>17542</v>
      </c>
      <c r="K2954">
        <v>157166</v>
      </c>
      <c r="L2954" t="b">
        <v>0</v>
      </c>
      <c r="M2954" t="b">
        <v>0</v>
      </c>
      <c r="N2954" t="b">
        <v>0</v>
      </c>
      <c r="O2954">
        <v>9</v>
      </c>
      <c r="P2954">
        <v>8</v>
      </c>
      <c r="Q2954" s="2">
        <v>7.0000000000000007E-2</v>
      </c>
      <c r="R2954" s="2">
        <v>0</v>
      </c>
      <c r="S2954" s="2">
        <v>0.01</v>
      </c>
      <c r="T2954">
        <f t="shared" si="184"/>
        <v>0.4</v>
      </c>
      <c r="U2954">
        <f t="shared" si="185"/>
        <v>6.2</v>
      </c>
      <c r="V2954">
        <f t="shared" si="186"/>
        <v>6.9593895000000003</v>
      </c>
      <c r="W2954">
        <f t="shared" si="187"/>
        <v>4.1457863249999996</v>
      </c>
    </row>
    <row r="2955" spans="1:23" x14ac:dyDescent="0.25">
      <c r="A2955" t="s">
        <v>10136</v>
      </c>
      <c r="B2955" s="1">
        <v>43118</v>
      </c>
      <c r="C2955" t="s">
        <v>10137</v>
      </c>
      <c r="D2955" t="s">
        <v>6472</v>
      </c>
      <c r="E2955" t="s">
        <v>10138</v>
      </c>
      <c r="F2955" s="1">
        <v>43111</v>
      </c>
      <c r="G2955">
        <v>1</v>
      </c>
      <c r="H2955">
        <v>6450575</v>
      </c>
      <c r="I2955">
        <v>227180</v>
      </c>
      <c r="J2955">
        <v>8210</v>
      </c>
      <c r="K2955">
        <v>11775</v>
      </c>
      <c r="L2955" t="b">
        <v>0</v>
      </c>
      <c r="M2955" t="b">
        <v>0</v>
      </c>
      <c r="N2955" t="b">
        <v>0</v>
      </c>
      <c r="O2955">
        <v>7</v>
      </c>
      <c r="P2955">
        <v>7</v>
      </c>
      <c r="Q2955" s="2">
        <v>0.04</v>
      </c>
      <c r="R2955" s="2">
        <v>0</v>
      </c>
      <c r="S2955" s="2">
        <v>0</v>
      </c>
      <c r="T2955">
        <f t="shared" si="184"/>
        <v>0.4</v>
      </c>
      <c r="U2955">
        <f t="shared" si="185"/>
        <v>5.6000000000000005</v>
      </c>
      <c r="V2955">
        <f t="shared" si="186"/>
        <v>3.6252874999999998</v>
      </c>
      <c r="W2955">
        <f t="shared" si="187"/>
        <v>2.8288506249999998</v>
      </c>
    </row>
    <row r="2956" spans="1:23" x14ac:dyDescent="0.25">
      <c r="A2956" t="s">
        <v>10139</v>
      </c>
      <c r="B2956" s="1">
        <v>43254</v>
      </c>
      <c r="C2956" t="s">
        <v>10140</v>
      </c>
      <c r="D2956" t="s">
        <v>2354</v>
      </c>
      <c r="E2956" t="s">
        <v>10141</v>
      </c>
      <c r="F2956" s="1">
        <v>43252</v>
      </c>
      <c r="G2956">
        <v>1</v>
      </c>
      <c r="H2956">
        <v>436041</v>
      </c>
      <c r="I2956">
        <v>16998</v>
      </c>
      <c r="J2956">
        <v>3191</v>
      </c>
      <c r="K2956">
        <v>16819</v>
      </c>
      <c r="L2956" t="b">
        <v>0</v>
      </c>
      <c r="M2956" t="b">
        <v>0</v>
      </c>
      <c r="N2956" t="b">
        <v>0</v>
      </c>
      <c r="O2956">
        <v>2</v>
      </c>
      <c r="P2956">
        <v>1</v>
      </c>
      <c r="Q2956" s="2">
        <v>0.04</v>
      </c>
      <c r="R2956" s="2">
        <v>-0.01</v>
      </c>
      <c r="S2956" s="2">
        <v>0.04</v>
      </c>
      <c r="T2956">
        <f t="shared" si="184"/>
        <v>0.4</v>
      </c>
      <c r="U2956">
        <f t="shared" si="185"/>
        <v>0.60000000000000009</v>
      </c>
      <c r="V2956">
        <f t="shared" si="186"/>
        <v>1.4680205</v>
      </c>
      <c r="W2956">
        <f t="shared" si="187"/>
        <v>0.823807175</v>
      </c>
    </row>
    <row r="2957" spans="1:23" x14ac:dyDescent="0.25">
      <c r="A2957" t="s">
        <v>10142</v>
      </c>
      <c r="B2957" s="1">
        <v>43133</v>
      </c>
      <c r="C2957" t="s">
        <v>10143</v>
      </c>
      <c r="D2957" t="s">
        <v>10144</v>
      </c>
      <c r="E2957" t="s">
        <v>10145</v>
      </c>
      <c r="F2957" s="1">
        <v>43126</v>
      </c>
      <c r="G2957">
        <v>1</v>
      </c>
      <c r="H2957">
        <v>182333</v>
      </c>
      <c r="I2957">
        <v>9629</v>
      </c>
      <c r="J2957">
        <v>90</v>
      </c>
      <c r="K2957">
        <v>572</v>
      </c>
      <c r="L2957" t="b">
        <v>0</v>
      </c>
      <c r="M2957" t="b">
        <v>0</v>
      </c>
      <c r="N2957" t="b">
        <v>0</v>
      </c>
      <c r="O2957">
        <v>7</v>
      </c>
      <c r="P2957">
        <v>2</v>
      </c>
      <c r="Q2957" s="2">
        <v>0.05</v>
      </c>
      <c r="R2957" s="2">
        <v>0</v>
      </c>
      <c r="S2957" s="2">
        <v>0</v>
      </c>
      <c r="T2957">
        <f t="shared" si="184"/>
        <v>0.4</v>
      </c>
      <c r="U2957">
        <f t="shared" si="185"/>
        <v>0.60000000000000009</v>
      </c>
      <c r="V2957">
        <f t="shared" si="186"/>
        <v>0.59116650000000015</v>
      </c>
      <c r="W2957">
        <f t="shared" si="187"/>
        <v>0.51690827500000003</v>
      </c>
    </row>
    <row r="2958" spans="1:23" x14ac:dyDescent="0.25">
      <c r="A2958" t="s">
        <v>10146</v>
      </c>
      <c r="B2958" s="1">
        <v>43264</v>
      </c>
      <c r="C2958" t="s">
        <v>10147</v>
      </c>
      <c r="D2958" t="s">
        <v>1835</v>
      </c>
      <c r="E2958" t="s">
        <v>10148</v>
      </c>
      <c r="F2958" s="1">
        <v>43247</v>
      </c>
      <c r="G2958">
        <v>1</v>
      </c>
      <c r="H2958">
        <v>5456838</v>
      </c>
      <c r="I2958">
        <v>130602</v>
      </c>
      <c r="J2958">
        <v>11262</v>
      </c>
      <c r="K2958">
        <v>21974</v>
      </c>
      <c r="L2958" t="b">
        <v>0</v>
      </c>
      <c r="M2958" t="b">
        <v>0</v>
      </c>
      <c r="N2958" t="b">
        <v>0</v>
      </c>
      <c r="O2958">
        <v>17</v>
      </c>
      <c r="P2958">
        <v>17</v>
      </c>
      <c r="Q2958" s="2">
        <v>0.02</v>
      </c>
      <c r="R2958" s="2">
        <v>0</v>
      </c>
      <c r="S2958" s="2">
        <v>0</v>
      </c>
      <c r="T2958">
        <f t="shared" si="184"/>
        <v>0.4</v>
      </c>
      <c r="U2958">
        <f t="shared" si="185"/>
        <v>13.600000000000001</v>
      </c>
      <c r="V2958">
        <f t="shared" si="186"/>
        <v>2.9284189999999999</v>
      </c>
      <c r="W2958">
        <f t="shared" si="187"/>
        <v>4.5849466500000009</v>
      </c>
    </row>
    <row r="2959" spans="1:23" x14ac:dyDescent="0.25">
      <c r="A2959" t="s">
        <v>10149</v>
      </c>
      <c r="B2959" s="1">
        <v>43145</v>
      </c>
      <c r="C2959" t="s">
        <v>10150</v>
      </c>
      <c r="D2959" t="s">
        <v>166</v>
      </c>
      <c r="E2959" t="s">
        <v>10151</v>
      </c>
      <c r="F2959" s="1">
        <v>43138</v>
      </c>
      <c r="G2959">
        <v>1</v>
      </c>
      <c r="H2959">
        <v>87620</v>
      </c>
      <c r="I2959">
        <v>2113</v>
      </c>
      <c r="J2959">
        <v>48</v>
      </c>
      <c r="K2959">
        <v>92</v>
      </c>
      <c r="L2959" t="b">
        <v>0</v>
      </c>
      <c r="M2959" t="b">
        <v>0</v>
      </c>
      <c r="N2959" t="b">
        <v>0</v>
      </c>
      <c r="O2959">
        <v>7</v>
      </c>
      <c r="P2959">
        <v>7</v>
      </c>
      <c r="Q2959" s="2">
        <v>0.02</v>
      </c>
      <c r="R2959" s="2">
        <v>0</v>
      </c>
      <c r="S2959" s="2">
        <v>0</v>
      </c>
      <c r="T2959">
        <f t="shared" si="184"/>
        <v>0.4</v>
      </c>
      <c r="U2959">
        <f t="shared" si="185"/>
        <v>5.6000000000000005</v>
      </c>
      <c r="V2959">
        <f t="shared" si="186"/>
        <v>0.24381</v>
      </c>
      <c r="W2959">
        <f t="shared" si="187"/>
        <v>1.6453335</v>
      </c>
    </row>
    <row r="2960" spans="1:23" x14ac:dyDescent="0.25">
      <c r="A2960" t="s">
        <v>10152</v>
      </c>
      <c r="B2960" s="1">
        <v>43145</v>
      </c>
      <c r="C2960" t="s">
        <v>10153</v>
      </c>
      <c r="D2960" t="s">
        <v>400</v>
      </c>
      <c r="E2960" t="s">
        <v>10154</v>
      </c>
      <c r="F2960" s="1">
        <v>43139</v>
      </c>
      <c r="G2960">
        <v>1</v>
      </c>
      <c r="H2960">
        <v>96835</v>
      </c>
      <c r="I2960">
        <v>264</v>
      </c>
      <c r="J2960">
        <v>318</v>
      </c>
      <c r="K2960">
        <v>78</v>
      </c>
      <c r="L2960" t="b">
        <v>0</v>
      </c>
      <c r="M2960" t="b">
        <v>0</v>
      </c>
      <c r="N2960" t="b">
        <v>0</v>
      </c>
      <c r="O2960">
        <v>6</v>
      </c>
      <c r="P2960">
        <v>5</v>
      </c>
      <c r="Q2960" s="2">
        <v>0</v>
      </c>
      <c r="R2960" s="2">
        <v>0</v>
      </c>
      <c r="S2960" s="2">
        <v>0</v>
      </c>
      <c r="T2960">
        <f t="shared" si="184"/>
        <v>0.4</v>
      </c>
      <c r="U2960">
        <f t="shared" si="185"/>
        <v>3.8</v>
      </c>
      <c r="V2960">
        <f t="shared" si="186"/>
        <v>4.8417499999999995E-2</v>
      </c>
      <c r="W2960">
        <f t="shared" si="187"/>
        <v>1.1269461249999999</v>
      </c>
    </row>
    <row r="2961" spans="1:23" x14ac:dyDescent="0.25">
      <c r="A2961" t="s">
        <v>10155</v>
      </c>
      <c r="B2961" s="1">
        <v>43070</v>
      </c>
      <c r="C2961" t="s">
        <v>10156</v>
      </c>
      <c r="D2961" t="s">
        <v>818</v>
      </c>
      <c r="E2961" t="s">
        <v>10157</v>
      </c>
      <c r="F2961" s="1">
        <v>43068</v>
      </c>
      <c r="G2961">
        <v>1</v>
      </c>
      <c r="H2961">
        <v>307934</v>
      </c>
      <c r="I2961">
        <v>2673</v>
      </c>
      <c r="J2961">
        <v>1645</v>
      </c>
      <c r="K2961">
        <v>634</v>
      </c>
      <c r="L2961" t="b">
        <v>0</v>
      </c>
      <c r="M2961" t="b">
        <v>0</v>
      </c>
      <c r="N2961" t="b">
        <v>0</v>
      </c>
      <c r="O2961">
        <v>2</v>
      </c>
      <c r="P2961">
        <v>2</v>
      </c>
      <c r="Q2961" s="2">
        <v>0.01</v>
      </c>
      <c r="R2961" s="2">
        <v>-0.01</v>
      </c>
      <c r="S2961" s="2">
        <v>0</v>
      </c>
      <c r="T2961">
        <f t="shared" si="184"/>
        <v>0.4</v>
      </c>
      <c r="U2961">
        <f t="shared" si="185"/>
        <v>1.6</v>
      </c>
      <c r="V2961">
        <f t="shared" si="186"/>
        <v>0.103967</v>
      </c>
      <c r="W2961">
        <f t="shared" si="187"/>
        <v>0.59638845000000007</v>
      </c>
    </row>
    <row r="2962" spans="1:23" x14ac:dyDescent="0.25">
      <c r="A2962" t="s">
        <v>10158</v>
      </c>
      <c r="B2962" s="1">
        <v>43158</v>
      </c>
      <c r="C2962" t="s">
        <v>10159</v>
      </c>
      <c r="D2962" t="s">
        <v>3198</v>
      </c>
      <c r="E2962" t="s">
        <v>10160</v>
      </c>
      <c r="F2962" s="1">
        <v>43150</v>
      </c>
      <c r="G2962">
        <v>1</v>
      </c>
      <c r="H2962">
        <v>348104</v>
      </c>
      <c r="I2962">
        <v>23899</v>
      </c>
      <c r="J2962">
        <v>486</v>
      </c>
      <c r="K2962">
        <v>1749</v>
      </c>
      <c r="L2962" t="b">
        <v>0</v>
      </c>
      <c r="M2962" t="b">
        <v>0</v>
      </c>
      <c r="N2962" t="b">
        <v>0</v>
      </c>
      <c r="O2962">
        <v>8</v>
      </c>
      <c r="P2962">
        <v>8</v>
      </c>
      <c r="Q2962" s="2">
        <v>7.0000000000000007E-2</v>
      </c>
      <c r="R2962" s="2">
        <v>0</v>
      </c>
      <c r="S2962" s="2">
        <v>0.01</v>
      </c>
      <c r="T2962">
        <f t="shared" si="184"/>
        <v>0.4</v>
      </c>
      <c r="U2962">
        <f t="shared" si="185"/>
        <v>6.4</v>
      </c>
      <c r="V2962">
        <f t="shared" si="186"/>
        <v>1.1240520000000001</v>
      </c>
      <c r="W2962">
        <f t="shared" si="187"/>
        <v>2.1534182000000004</v>
      </c>
    </row>
    <row r="2963" spans="1:23" x14ac:dyDescent="0.25">
      <c r="A2963" t="s">
        <v>10161</v>
      </c>
      <c r="B2963" s="1">
        <v>43197</v>
      </c>
      <c r="C2963" t="s">
        <v>10162</v>
      </c>
      <c r="D2963" t="s">
        <v>881</v>
      </c>
      <c r="E2963" t="s">
        <v>10163</v>
      </c>
      <c r="F2963" s="1">
        <v>43191</v>
      </c>
      <c r="G2963">
        <v>1</v>
      </c>
      <c r="H2963">
        <v>3695752</v>
      </c>
      <c r="I2963">
        <v>176013</v>
      </c>
      <c r="J2963">
        <v>9983</v>
      </c>
      <c r="K2963">
        <v>25241</v>
      </c>
      <c r="L2963" t="b">
        <v>0</v>
      </c>
      <c r="M2963" t="b">
        <v>0</v>
      </c>
      <c r="N2963" t="b">
        <v>0</v>
      </c>
      <c r="O2963">
        <v>6</v>
      </c>
      <c r="P2963">
        <v>6</v>
      </c>
      <c r="Q2963" s="2">
        <v>0.05</v>
      </c>
      <c r="R2963" s="2">
        <v>0</v>
      </c>
      <c r="S2963" s="2">
        <v>0.01</v>
      </c>
      <c r="T2963">
        <f t="shared" si="184"/>
        <v>0.4</v>
      </c>
      <c r="U2963">
        <f t="shared" si="185"/>
        <v>4.8000000000000007</v>
      </c>
      <c r="V2963">
        <f t="shared" si="186"/>
        <v>2.5978759999999999</v>
      </c>
      <c r="W2963">
        <f t="shared" si="187"/>
        <v>2.2692566000000003</v>
      </c>
    </row>
    <row r="2964" spans="1:23" x14ac:dyDescent="0.25">
      <c r="A2964" t="s">
        <v>10164</v>
      </c>
      <c r="B2964" s="1">
        <v>43091</v>
      </c>
      <c r="C2964" t="s">
        <v>10165</v>
      </c>
      <c r="D2964" t="s">
        <v>4945</v>
      </c>
      <c r="E2964" t="s">
        <v>10166</v>
      </c>
      <c r="F2964" s="1">
        <v>43085</v>
      </c>
      <c r="G2964">
        <v>1</v>
      </c>
      <c r="H2964">
        <v>167733</v>
      </c>
      <c r="I2964">
        <v>13662</v>
      </c>
      <c r="J2964">
        <v>272</v>
      </c>
      <c r="K2964">
        <v>538</v>
      </c>
      <c r="L2964" t="b">
        <v>0</v>
      </c>
      <c r="M2964" t="b">
        <v>0</v>
      </c>
      <c r="N2964" t="b">
        <v>0</v>
      </c>
      <c r="O2964">
        <v>6</v>
      </c>
      <c r="P2964">
        <v>5</v>
      </c>
      <c r="Q2964" s="2">
        <v>0.08</v>
      </c>
      <c r="R2964" s="2">
        <v>0</v>
      </c>
      <c r="S2964" s="2">
        <v>0</v>
      </c>
      <c r="T2964">
        <f t="shared" si="184"/>
        <v>0.4</v>
      </c>
      <c r="U2964">
        <f t="shared" si="185"/>
        <v>3.8</v>
      </c>
      <c r="V2964">
        <f t="shared" si="186"/>
        <v>0.8838665</v>
      </c>
      <c r="W2964">
        <f t="shared" si="187"/>
        <v>1.4193532749999997</v>
      </c>
    </row>
    <row r="2965" spans="1:23" x14ac:dyDescent="0.25">
      <c r="A2965" t="s">
        <v>10167</v>
      </c>
      <c r="B2965" s="1">
        <v>43073</v>
      </c>
      <c r="C2965" t="s">
        <v>10168</v>
      </c>
      <c r="D2965" t="s">
        <v>10169</v>
      </c>
      <c r="E2965" t="s">
        <v>10170</v>
      </c>
      <c r="F2965" s="1">
        <v>43062</v>
      </c>
      <c r="G2965">
        <v>1</v>
      </c>
      <c r="H2965">
        <v>4767</v>
      </c>
      <c r="I2965">
        <v>90</v>
      </c>
      <c r="J2965">
        <v>1</v>
      </c>
      <c r="K2965">
        <v>4</v>
      </c>
      <c r="L2965" t="b">
        <v>0</v>
      </c>
      <c r="M2965" t="b">
        <v>0</v>
      </c>
      <c r="N2965" t="b">
        <v>0</v>
      </c>
      <c r="O2965">
        <v>11</v>
      </c>
      <c r="P2965">
        <v>1</v>
      </c>
      <c r="Q2965" s="2">
        <v>0.02</v>
      </c>
      <c r="R2965" s="2">
        <v>0</v>
      </c>
      <c r="S2965" s="2">
        <v>0</v>
      </c>
      <c r="T2965">
        <f t="shared" si="184"/>
        <v>0.4</v>
      </c>
      <c r="U2965">
        <f t="shared" si="185"/>
        <v>-1.2</v>
      </c>
      <c r="V2965">
        <f t="shared" si="186"/>
        <v>0.20238350000000002</v>
      </c>
      <c r="W2965">
        <f t="shared" si="187"/>
        <v>-6.9165774999999957E-2</v>
      </c>
    </row>
    <row r="2966" spans="1:23" x14ac:dyDescent="0.25">
      <c r="A2966" t="s">
        <v>10171</v>
      </c>
      <c r="B2966" s="1">
        <v>43220</v>
      </c>
      <c r="C2966" t="s">
        <v>10172</v>
      </c>
      <c r="D2966" t="s">
        <v>10173</v>
      </c>
      <c r="E2966" t="s">
        <v>10174</v>
      </c>
      <c r="F2966" s="1">
        <v>43202</v>
      </c>
      <c r="G2966">
        <v>1</v>
      </c>
      <c r="H2966">
        <v>44782227</v>
      </c>
      <c r="I2966">
        <v>1320316</v>
      </c>
      <c r="J2966">
        <v>33742</v>
      </c>
      <c r="K2966">
        <v>85709</v>
      </c>
      <c r="L2966" t="b">
        <v>0</v>
      </c>
      <c r="M2966" t="b">
        <v>0</v>
      </c>
      <c r="N2966" t="b">
        <v>0</v>
      </c>
      <c r="O2966">
        <v>18</v>
      </c>
      <c r="P2966">
        <v>17</v>
      </c>
      <c r="Q2966" s="2">
        <v>0.03</v>
      </c>
      <c r="R2966" s="2">
        <v>0</v>
      </c>
      <c r="S2966" s="2">
        <v>0</v>
      </c>
      <c r="T2966">
        <f t="shared" si="184"/>
        <v>0.4</v>
      </c>
      <c r="U2966">
        <f t="shared" si="185"/>
        <v>13.400000000000002</v>
      </c>
      <c r="V2966">
        <f t="shared" si="186"/>
        <v>22.6911135</v>
      </c>
      <c r="W2966">
        <f t="shared" si="187"/>
        <v>11.451889725000001</v>
      </c>
    </row>
    <row r="2967" spans="1:23" x14ac:dyDescent="0.25">
      <c r="A2967" t="s">
        <v>10175</v>
      </c>
      <c r="B2967" s="1">
        <v>43251</v>
      </c>
      <c r="C2967" t="s">
        <v>10176</v>
      </c>
      <c r="D2967" t="s">
        <v>3487</v>
      </c>
      <c r="E2967" t="s">
        <v>10177</v>
      </c>
      <c r="F2967" s="1">
        <v>43240</v>
      </c>
      <c r="G2967">
        <v>1</v>
      </c>
      <c r="H2967">
        <v>483048</v>
      </c>
      <c r="I2967">
        <v>10086</v>
      </c>
      <c r="J2967">
        <v>176</v>
      </c>
      <c r="K2967">
        <v>653</v>
      </c>
      <c r="L2967" t="b">
        <v>0</v>
      </c>
      <c r="M2967" t="b">
        <v>0</v>
      </c>
      <c r="N2967" t="b">
        <v>0</v>
      </c>
      <c r="O2967">
        <v>11</v>
      </c>
      <c r="P2967">
        <v>10</v>
      </c>
      <c r="Q2967" s="2">
        <v>0.02</v>
      </c>
      <c r="R2967" s="2">
        <v>0</v>
      </c>
      <c r="S2967" s="2">
        <v>0</v>
      </c>
      <c r="T2967">
        <f t="shared" si="184"/>
        <v>0.4</v>
      </c>
      <c r="U2967">
        <f t="shared" si="185"/>
        <v>7.8</v>
      </c>
      <c r="V2967">
        <f t="shared" si="186"/>
        <v>0.44152400000000003</v>
      </c>
      <c r="W2967">
        <f t="shared" si="187"/>
        <v>2.2645333999999999</v>
      </c>
    </row>
    <row r="2968" spans="1:23" x14ac:dyDescent="0.25">
      <c r="A2968" t="s">
        <v>10178</v>
      </c>
      <c r="B2968" s="1">
        <v>43246</v>
      </c>
      <c r="C2968" t="s">
        <v>10179</v>
      </c>
      <c r="D2968" t="s">
        <v>10180</v>
      </c>
      <c r="E2968" t="s">
        <v>10181</v>
      </c>
      <c r="F2968" s="1">
        <v>43244</v>
      </c>
      <c r="G2968">
        <v>1</v>
      </c>
      <c r="H2968">
        <v>2974188</v>
      </c>
      <c r="I2968">
        <v>126093</v>
      </c>
      <c r="J2968">
        <v>83954</v>
      </c>
      <c r="K2968">
        <v>43019</v>
      </c>
      <c r="L2968" t="b">
        <v>0</v>
      </c>
      <c r="M2968" t="b">
        <v>0</v>
      </c>
      <c r="N2968" t="b">
        <v>0</v>
      </c>
      <c r="O2968">
        <v>2</v>
      </c>
      <c r="P2968">
        <v>1</v>
      </c>
      <c r="Q2968" s="2">
        <v>0.04</v>
      </c>
      <c r="R2968" s="2">
        <v>-0.03</v>
      </c>
      <c r="S2968" s="2">
        <v>0.01</v>
      </c>
      <c r="T2968">
        <f t="shared" si="184"/>
        <v>0.4</v>
      </c>
      <c r="U2968">
        <f t="shared" si="185"/>
        <v>0.60000000000000009</v>
      </c>
      <c r="V2968">
        <f t="shared" si="186"/>
        <v>1.6870939999999999</v>
      </c>
      <c r="W2968">
        <f t="shared" si="187"/>
        <v>0.90048289999999998</v>
      </c>
    </row>
    <row r="2969" spans="1:23" x14ac:dyDescent="0.25">
      <c r="A2969" t="s">
        <v>10182</v>
      </c>
      <c r="B2969" s="1">
        <v>43241</v>
      </c>
      <c r="C2969" t="s">
        <v>10183</v>
      </c>
      <c r="D2969" t="s">
        <v>509</v>
      </c>
      <c r="E2969" t="s">
        <v>10184</v>
      </c>
      <c r="F2969" s="1">
        <v>43230</v>
      </c>
      <c r="G2969">
        <v>1</v>
      </c>
      <c r="H2969">
        <v>311971</v>
      </c>
      <c r="I2969">
        <v>9362</v>
      </c>
      <c r="J2969">
        <v>243</v>
      </c>
      <c r="K2969">
        <v>977</v>
      </c>
      <c r="L2969" t="b">
        <v>0</v>
      </c>
      <c r="M2969" t="b">
        <v>0</v>
      </c>
      <c r="N2969" t="b">
        <v>0</v>
      </c>
      <c r="O2969">
        <v>11</v>
      </c>
      <c r="P2969">
        <v>9</v>
      </c>
      <c r="Q2969" s="2">
        <v>0.03</v>
      </c>
      <c r="R2969" s="2">
        <v>0</v>
      </c>
      <c r="S2969" s="2">
        <v>0</v>
      </c>
      <c r="T2969">
        <f t="shared" si="184"/>
        <v>0.4</v>
      </c>
      <c r="U2969">
        <f t="shared" si="185"/>
        <v>6.8</v>
      </c>
      <c r="V2969">
        <f t="shared" si="186"/>
        <v>0.45598549999999999</v>
      </c>
      <c r="W2969">
        <f t="shared" si="187"/>
        <v>2.0195949249999998</v>
      </c>
    </row>
    <row r="2970" spans="1:23" x14ac:dyDescent="0.25">
      <c r="A2970" t="s">
        <v>10185</v>
      </c>
      <c r="B2970" s="1">
        <v>43089</v>
      </c>
      <c r="C2970" t="s">
        <v>10186</v>
      </c>
      <c r="D2970" t="s">
        <v>10187</v>
      </c>
      <c r="E2970" t="s">
        <v>10188</v>
      </c>
      <c r="F2970" s="1">
        <v>43082</v>
      </c>
      <c r="G2970">
        <v>1</v>
      </c>
      <c r="H2970">
        <v>464076</v>
      </c>
      <c r="I2970">
        <v>10358</v>
      </c>
      <c r="J2970">
        <v>213</v>
      </c>
      <c r="K2970">
        <v>865</v>
      </c>
      <c r="L2970" t="b">
        <v>0</v>
      </c>
      <c r="M2970" t="b">
        <v>0</v>
      </c>
      <c r="N2970" t="b">
        <v>0</v>
      </c>
      <c r="O2970">
        <v>7</v>
      </c>
      <c r="P2970">
        <v>6</v>
      </c>
      <c r="Q2970" s="2">
        <v>0.02</v>
      </c>
      <c r="R2970" s="2">
        <v>0</v>
      </c>
      <c r="S2970" s="2">
        <v>0</v>
      </c>
      <c r="T2970">
        <f t="shared" si="184"/>
        <v>0.4</v>
      </c>
      <c r="U2970">
        <f t="shared" si="185"/>
        <v>4.6000000000000005</v>
      </c>
      <c r="V2970">
        <f t="shared" si="186"/>
        <v>0.43203800000000003</v>
      </c>
      <c r="W2970">
        <f t="shared" si="187"/>
        <v>1.4612133</v>
      </c>
    </row>
    <row r="2971" spans="1:23" x14ac:dyDescent="0.25">
      <c r="A2971" t="s">
        <v>10189</v>
      </c>
      <c r="B2971" s="1">
        <v>43159</v>
      </c>
      <c r="C2971" t="s">
        <v>10190</v>
      </c>
      <c r="D2971" t="s">
        <v>10191</v>
      </c>
      <c r="E2971" t="s">
        <v>10192</v>
      </c>
      <c r="F2971" s="1">
        <v>43150</v>
      </c>
      <c r="G2971">
        <v>1</v>
      </c>
      <c r="H2971">
        <v>1680396</v>
      </c>
      <c r="I2971">
        <v>47507</v>
      </c>
      <c r="J2971">
        <v>1434</v>
      </c>
      <c r="K2971">
        <v>2289</v>
      </c>
      <c r="L2971" t="b">
        <v>0</v>
      </c>
      <c r="M2971" t="b">
        <v>0</v>
      </c>
      <c r="N2971" t="b">
        <v>0</v>
      </c>
      <c r="O2971">
        <v>9</v>
      </c>
      <c r="P2971">
        <v>9</v>
      </c>
      <c r="Q2971" s="2">
        <v>0.03</v>
      </c>
      <c r="R2971" s="2">
        <v>0</v>
      </c>
      <c r="S2971" s="2">
        <v>0</v>
      </c>
      <c r="T2971">
        <f t="shared" si="184"/>
        <v>0.4</v>
      </c>
      <c r="U2971">
        <f t="shared" si="185"/>
        <v>7.2</v>
      </c>
      <c r="V2971">
        <f t="shared" si="186"/>
        <v>1.140198</v>
      </c>
      <c r="W2971">
        <f t="shared" si="187"/>
        <v>2.3590692999999998</v>
      </c>
    </row>
    <row r="2972" spans="1:23" x14ac:dyDescent="0.25">
      <c r="A2972" t="s">
        <v>10193</v>
      </c>
      <c r="B2972" s="1">
        <v>43234</v>
      </c>
      <c r="C2972" t="s">
        <v>10194</v>
      </c>
      <c r="D2972" t="s">
        <v>2140</v>
      </c>
      <c r="E2972" t="s">
        <v>10195</v>
      </c>
      <c r="F2972" s="1">
        <v>43220</v>
      </c>
      <c r="G2972">
        <v>1</v>
      </c>
      <c r="H2972">
        <v>1394264</v>
      </c>
      <c r="I2972">
        <v>35697</v>
      </c>
      <c r="J2972">
        <v>738</v>
      </c>
      <c r="K2972">
        <v>2561</v>
      </c>
      <c r="L2972" t="b">
        <v>0</v>
      </c>
      <c r="M2972" t="b">
        <v>0</v>
      </c>
      <c r="N2972" t="b">
        <v>0</v>
      </c>
      <c r="O2972">
        <v>14</v>
      </c>
      <c r="P2972">
        <v>11</v>
      </c>
      <c r="Q2972" s="2">
        <v>0.03</v>
      </c>
      <c r="R2972" s="2">
        <v>0</v>
      </c>
      <c r="S2972" s="2">
        <v>0</v>
      </c>
      <c r="T2972">
        <f t="shared" si="184"/>
        <v>0.4</v>
      </c>
      <c r="U2972">
        <f t="shared" si="185"/>
        <v>8.2000000000000011</v>
      </c>
      <c r="V2972">
        <f t="shared" si="186"/>
        <v>0.99713199999999991</v>
      </c>
      <c r="W2972">
        <f t="shared" si="187"/>
        <v>2.5589962000000002</v>
      </c>
    </row>
    <row r="2973" spans="1:23" x14ac:dyDescent="0.25">
      <c r="A2973" t="s">
        <v>10196</v>
      </c>
      <c r="B2973" s="1">
        <v>43250</v>
      </c>
      <c r="C2973" t="s">
        <v>10197</v>
      </c>
      <c r="D2973" t="s">
        <v>2564</v>
      </c>
      <c r="E2973" t="s">
        <v>10198</v>
      </c>
      <c r="F2973" s="1">
        <v>43236</v>
      </c>
      <c r="G2973">
        <v>1</v>
      </c>
      <c r="H2973">
        <v>1318729</v>
      </c>
      <c r="I2973">
        <v>39261</v>
      </c>
      <c r="J2973">
        <v>1238</v>
      </c>
      <c r="K2973">
        <v>4991</v>
      </c>
      <c r="L2973" t="b">
        <v>0</v>
      </c>
      <c r="M2973" t="b">
        <v>0</v>
      </c>
      <c r="N2973" t="b">
        <v>0</v>
      </c>
      <c r="O2973">
        <v>14</v>
      </c>
      <c r="P2973">
        <v>13</v>
      </c>
      <c r="Q2973" s="2">
        <v>0.03</v>
      </c>
      <c r="R2973" s="2">
        <v>0</v>
      </c>
      <c r="S2973" s="2">
        <v>0</v>
      </c>
      <c r="T2973">
        <f t="shared" si="184"/>
        <v>0.4</v>
      </c>
      <c r="U2973">
        <f t="shared" si="185"/>
        <v>10.200000000000001</v>
      </c>
      <c r="V2973">
        <f t="shared" si="186"/>
        <v>0.95936449999999995</v>
      </c>
      <c r="W2973">
        <f t="shared" si="187"/>
        <v>3.0457775750000002</v>
      </c>
    </row>
    <row r="2974" spans="1:23" x14ac:dyDescent="0.25">
      <c r="A2974" t="s">
        <v>10199</v>
      </c>
      <c r="B2974" s="1">
        <v>43104</v>
      </c>
      <c r="C2974" t="s">
        <v>10200</v>
      </c>
      <c r="D2974" t="s">
        <v>881</v>
      </c>
      <c r="E2974" t="s">
        <v>10201</v>
      </c>
      <c r="F2974" s="1">
        <v>43092</v>
      </c>
      <c r="G2974">
        <v>1</v>
      </c>
      <c r="H2974">
        <v>2403767</v>
      </c>
      <c r="I2974">
        <v>110163</v>
      </c>
      <c r="J2974">
        <v>3862</v>
      </c>
      <c r="K2974">
        <v>27434</v>
      </c>
      <c r="L2974" t="b">
        <v>0</v>
      </c>
      <c r="M2974" t="b">
        <v>0</v>
      </c>
      <c r="N2974" t="b">
        <v>0</v>
      </c>
      <c r="O2974">
        <v>12</v>
      </c>
      <c r="P2974">
        <v>12</v>
      </c>
      <c r="Q2974" s="2">
        <v>0.05</v>
      </c>
      <c r="R2974" s="2">
        <v>0</v>
      </c>
      <c r="S2974" s="2">
        <v>0.01</v>
      </c>
      <c r="T2974">
        <f t="shared" si="184"/>
        <v>0.4</v>
      </c>
      <c r="U2974">
        <f t="shared" si="185"/>
        <v>9.6000000000000014</v>
      </c>
      <c r="V2974">
        <f t="shared" si="186"/>
        <v>1.9518835000000001</v>
      </c>
      <c r="W2974">
        <f t="shared" si="187"/>
        <v>3.2431592250000003</v>
      </c>
    </row>
    <row r="2975" spans="1:23" x14ac:dyDescent="0.25">
      <c r="A2975" t="s">
        <v>10202</v>
      </c>
      <c r="B2975" s="1">
        <v>43061</v>
      </c>
      <c r="C2975" t="s">
        <v>10203</v>
      </c>
      <c r="D2975" t="s">
        <v>10204</v>
      </c>
      <c r="E2975" t="s">
        <v>10205</v>
      </c>
      <c r="F2975" s="1">
        <v>43054</v>
      </c>
      <c r="G2975">
        <v>1</v>
      </c>
      <c r="H2975">
        <v>3821846</v>
      </c>
      <c r="I2975">
        <v>177700</v>
      </c>
      <c r="J2975">
        <v>4842</v>
      </c>
      <c r="K2975">
        <v>15815</v>
      </c>
      <c r="L2975" t="b">
        <v>0</v>
      </c>
      <c r="M2975" t="b">
        <v>0</v>
      </c>
      <c r="N2975" t="b">
        <v>0</v>
      </c>
      <c r="O2975">
        <v>7</v>
      </c>
      <c r="P2975">
        <v>7</v>
      </c>
      <c r="Q2975" s="2">
        <v>0.05</v>
      </c>
      <c r="R2975" s="2">
        <v>0</v>
      </c>
      <c r="S2975" s="2">
        <v>0</v>
      </c>
      <c r="T2975">
        <f t="shared" si="184"/>
        <v>0.4</v>
      </c>
      <c r="U2975">
        <f t="shared" si="185"/>
        <v>5.6000000000000005</v>
      </c>
      <c r="V2975">
        <f t="shared" si="186"/>
        <v>2.4109229999999999</v>
      </c>
      <c r="W2975">
        <f t="shared" si="187"/>
        <v>2.4038230499999997</v>
      </c>
    </row>
    <row r="2976" spans="1:23" x14ac:dyDescent="0.25">
      <c r="A2976" t="s">
        <v>10206</v>
      </c>
      <c r="B2976" s="1">
        <v>43132</v>
      </c>
      <c r="C2976" t="s">
        <v>10207</v>
      </c>
      <c r="D2976" t="s">
        <v>693</v>
      </c>
      <c r="E2976" t="s">
        <v>10208</v>
      </c>
      <c r="F2976" s="1">
        <v>43126</v>
      </c>
      <c r="G2976">
        <v>1</v>
      </c>
      <c r="H2976">
        <v>96625</v>
      </c>
      <c r="I2976">
        <v>5499</v>
      </c>
      <c r="J2976">
        <v>32</v>
      </c>
      <c r="K2976">
        <v>412</v>
      </c>
      <c r="L2976" t="b">
        <v>0</v>
      </c>
      <c r="M2976" t="b">
        <v>0</v>
      </c>
      <c r="N2976" t="b">
        <v>0</v>
      </c>
      <c r="O2976">
        <v>6</v>
      </c>
      <c r="P2976">
        <v>2</v>
      </c>
      <c r="Q2976" s="2">
        <v>0.06</v>
      </c>
      <c r="R2976" s="2">
        <v>0</v>
      </c>
      <c r="S2976" s="2">
        <v>0</v>
      </c>
      <c r="T2976">
        <f t="shared" si="184"/>
        <v>0.4</v>
      </c>
      <c r="U2976">
        <f t="shared" si="185"/>
        <v>0.8</v>
      </c>
      <c r="V2976">
        <f t="shared" si="186"/>
        <v>0.64831249999999996</v>
      </c>
      <c r="W2976">
        <f t="shared" si="187"/>
        <v>0.58690937500000007</v>
      </c>
    </row>
    <row r="2977" spans="1:23" x14ac:dyDescent="0.25">
      <c r="A2977" t="s">
        <v>10209</v>
      </c>
      <c r="B2977" s="1">
        <v>43074</v>
      </c>
      <c r="C2977" t="s">
        <v>10210</v>
      </c>
      <c r="D2977" t="s">
        <v>355</v>
      </c>
      <c r="E2977" t="s">
        <v>10211</v>
      </c>
      <c r="F2977" s="1">
        <v>43073</v>
      </c>
      <c r="G2977">
        <v>1</v>
      </c>
      <c r="H2977">
        <v>174569</v>
      </c>
      <c r="I2977">
        <v>5616</v>
      </c>
      <c r="J2977">
        <v>74</v>
      </c>
      <c r="K2977">
        <v>497</v>
      </c>
      <c r="L2977" t="b">
        <v>0</v>
      </c>
      <c r="M2977" t="b">
        <v>0</v>
      </c>
      <c r="N2977" t="b">
        <v>0</v>
      </c>
      <c r="O2977">
        <v>1</v>
      </c>
      <c r="P2977">
        <v>1</v>
      </c>
      <c r="Q2977" s="2">
        <v>0.03</v>
      </c>
      <c r="R2977" s="2">
        <v>0</v>
      </c>
      <c r="S2977" s="2">
        <v>0</v>
      </c>
      <c r="T2977">
        <f t="shared" si="184"/>
        <v>0.4</v>
      </c>
      <c r="U2977">
        <f t="shared" si="185"/>
        <v>0.8</v>
      </c>
      <c r="V2977">
        <f t="shared" si="186"/>
        <v>0.38728449999999998</v>
      </c>
      <c r="W2977">
        <f t="shared" si="187"/>
        <v>0.49554957500000002</v>
      </c>
    </row>
    <row r="2978" spans="1:23" x14ac:dyDescent="0.25">
      <c r="A2978" t="s">
        <v>10212</v>
      </c>
      <c r="B2978" s="1">
        <v>43136</v>
      </c>
      <c r="C2978" t="s">
        <v>10213</v>
      </c>
      <c r="D2978" t="s">
        <v>10214</v>
      </c>
      <c r="E2978" t="s">
        <v>10215</v>
      </c>
      <c r="F2978" s="1">
        <v>43125</v>
      </c>
      <c r="G2978">
        <v>1</v>
      </c>
      <c r="H2978">
        <v>1946</v>
      </c>
      <c r="I2978">
        <v>8</v>
      </c>
      <c r="J2978">
        <v>0</v>
      </c>
      <c r="K2978">
        <v>1</v>
      </c>
      <c r="L2978" t="b">
        <v>0</v>
      </c>
      <c r="M2978" t="b">
        <v>0</v>
      </c>
      <c r="N2978" t="b">
        <v>0</v>
      </c>
      <c r="O2978">
        <v>11</v>
      </c>
      <c r="P2978">
        <v>2</v>
      </c>
      <c r="Q2978" s="2">
        <v>0</v>
      </c>
      <c r="R2978" s="2">
        <v>0</v>
      </c>
      <c r="S2978" s="2">
        <v>0</v>
      </c>
      <c r="T2978">
        <f t="shared" si="184"/>
        <v>0.4</v>
      </c>
      <c r="U2978">
        <f t="shared" si="185"/>
        <v>-0.19999999999999996</v>
      </c>
      <c r="V2978">
        <f t="shared" si="186"/>
        <v>9.7299999999999991E-4</v>
      </c>
      <c r="W2978">
        <f t="shared" si="187"/>
        <v>0.11034055000000004</v>
      </c>
    </row>
    <row r="2979" spans="1:23" x14ac:dyDescent="0.25">
      <c r="A2979" t="s">
        <v>10216</v>
      </c>
      <c r="B2979" s="1">
        <v>43058</v>
      </c>
      <c r="C2979" t="s">
        <v>10217</v>
      </c>
      <c r="D2979" t="s">
        <v>10218</v>
      </c>
      <c r="E2979" t="s">
        <v>10219</v>
      </c>
      <c r="F2979" s="1">
        <v>43052</v>
      </c>
      <c r="G2979">
        <v>1</v>
      </c>
      <c r="H2979">
        <v>260902</v>
      </c>
      <c r="I2979">
        <v>13029</v>
      </c>
      <c r="J2979">
        <v>245</v>
      </c>
      <c r="K2979">
        <v>634</v>
      </c>
      <c r="L2979" t="b">
        <v>0</v>
      </c>
      <c r="M2979" t="b">
        <v>0</v>
      </c>
      <c r="N2979" t="b">
        <v>0</v>
      </c>
      <c r="O2979">
        <v>6</v>
      </c>
      <c r="P2979">
        <v>5</v>
      </c>
      <c r="Q2979" s="2">
        <v>0.05</v>
      </c>
      <c r="R2979" s="2">
        <v>0</v>
      </c>
      <c r="S2979" s="2">
        <v>0</v>
      </c>
      <c r="T2979">
        <f t="shared" si="184"/>
        <v>0.4</v>
      </c>
      <c r="U2979">
        <f t="shared" si="185"/>
        <v>3.8</v>
      </c>
      <c r="V2979">
        <f t="shared" si="186"/>
        <v>0.63045100000000009</v>
      </c>
      <c r="W2979">
        <f t="shared" si="187"/>
        <v>1.3306578499999999</v>
      </c>
    </row>
    <row r="2980" spans="1:23" x14ac:dyDescent="0.25">
      <c r="A2980" t="s">
        <v>10220</v>
      </c>
      <c r="B2980" s="1">
        <v>43225</v>
      </c>
      <c r="C2980" t="s">
        <v>10221</v>
      </c>
      <c r="D2980" t="s">
        <v>780</v>
      </c>
      <c r="E2980" t="s">
        <v>10222</v>
      </c>
      <c r="F2980" s="1">
        <v>43213</v>
      </c>
      <c r="G2980">
        <v>1</v>
      </c>
      <c r="H2980">
        <v>923602</v>
      </c>
      <c r="I2980">
        <v>4434</v>
      </c>
      <c r="J2980">
        <v>360</v>
      </c>
      <c r="K2980">
        <v>548</v>
      </c>
      <c r="L2980" t="b">
        <v>0</v>
      </c>
      <c r="M2980" t="b">
        <v>0</v>
      </c>
      <c r="N2980" t="b">
        <v>0</v>
      </c>
      <c r="O2980">
        <v>12</v>
      </c>
      <c r="P2980">
        <v>12</v>
      </c>
      <c r="Q2980" s="2">
        <v>0</v>
      </c>
      <c r="R2980" s="2">
        <v>0</v>
      </c>
      <c r="S2980" s="2">
        <v>0</v>
      </c>
      <c r="T2980">
        <f t="shared" si="184"/>
        <v>0.4</v>
      </c>
      <c r="U2980">
        <f t="shared" si="185"/>
        <v>9.6000000000000014</v>
      </c>
      <c r="V2980">
        <f t="shared" si="186"/>
        <v>0.46180099999999996</v>
      </c>
      <c r="W2980">
        <f t="shared" si="187"/>
        <v>2.7216303500000003</v>
      </c>
    </row>
    <row r="2981" spans="1:23" x14ac:dyDescent="0.25">
      <c r="A2981" t="s">
        <v>10223</v>
      </c>
      <c r="B2981" s="1">
        <v>43265</v>
      </c>
      <c r="C2981" t="s">
        <v>10224</v>
      </c>
      <c r="D2981" t="s">
        <v>730</v>
      </c>
      <c r="E2981" t="s">
        <v>10225</v>
      </c>
      <c r="F2981" s="1">
        <v>43264</v>
      </c>
      <c r="G2981">
        <v>1</v>
      </c>
      <c r="H2981">
        <v>812832</v>
      </c>
      <c r="I2981">
        <v>7701</v>
      </c>
      <c r="J2981">
        <v>320</v>
      </c>
      <c r="K2981">
        <v>2505</v>
      </c>
      <c r="L2981" t="b">
        <v>0</v>
      </c>
      <c r="M2981" t="b">
        <v>0</v>
      </c>
      <c r="N2981" t="b">
        <v>0</v>
      </c>
      <c r="O2981">
        <v>1</v>
      </c>
      <c r="P2981">
        <v>1</v>
      </c>
      <c r="Q2981" s="2">
        <v>0.01</v>
      </c>
      <c r="R2981" s="2">
        <v>0</v>
      </c>
      <c r="S2981" s="2">
        <v>0</v>
      </c>
      <c r="T2981">
        <f t="shared" si="184"/>
        <v>0.4</v>
      </c>
      <c r="U2981">
        <f t="shared" si="185"/>
        <v>0.8</v>
      </c>
      <c r="V2981">
        <f t="shared" si="186"/>
        <v>0.50641599999999998</v>
      </c>
      <c r="W2981">
        <f t="shared" si="187"/>
        <v>0.53724559999999999</v>
      </c>
    </row>
    <row r="2982" spans="1:23" x14ac:dyDescent="0.25">
      <c r="A2982" t="s">
        <v>10226</v>
      </c>
      <c r="B2982" s="1">
        <v>43246</v>
      </c>
      <c r="C2982" t="s">
        <v>10227</v>
      </c>
      <c r="D2982" t="s">
        <v>881</v>
      </c>
      <c r="E2982" t="s">
        <v>10228</v>
      </c>
      <c r="F2982" s="1">
        <v>43238</v>
      </c>
      <c r="G2982">
        <v>1</v>
      </c>
      <c r="H2982">
        <v>1969648</v>
      </c>
      <c r="I2982">
        <v>49503</v>
      </c>
      <c r="J2982">
        <v>3728</v>
      </c>
      <c r="K2982">
        <v>16980</v>
      </c>
      <c r="L2982" t="b">
        <v>0</v>
      </c>
      <c r="M2982" t="b">
        <v>0</v>
      </c>
      <c r="N2982" t="b">
        <v>0</v>
      </c>
      <c r="O2982">
        <v>8</v>
      </c>
      <c r="P2982">
        <v>6</v>
      </c>
      <c r="Q2982" s="2">
        <v>0.03</v>
      </c>
      <c r="R2982" s="2">
        <v>0</v>
      </c>
      <c r="S2982" s="2">
        <v>0.01</v>
      </c>
      <c r="T2982">
        <f t="shared" si="184"/>
        <v>0.4</v>
      </c>
      <c r="U2982">
        <f t="shared" si="185"/>
        <v>4.4000000000000004</v>
      </c>
      <c r="V2982">
        <f t="shared" si="186"/>
        <v>1.534824</v>
      </c>
      <c r="W2982">
        <f t="shared" si="187"/>
        <v>1.7971884</v>
      </c>
    </row>
    <row r="2983" spans="1:23" x14ac:dyDescent="0.25">
      <c r="A2983" t="s">
        <v>10229</v>
      </c>
      <c r="B2983" s="1">
        <v>43082</v>
      </c>
      <c r="C2983" t="s">
        <v>10230</v>
      </c>
      <c r="D2983" t="s">
        <v>2472</v>
      </c>
      <c r="E2983" t="s">
        <v>10231</v>
      </c>
      <c r="F2983" s="1">
        <v>43076</v>
      </c>
      <c r="G2983">
        <v>1</v>
      </c>
      <c r="H2983">
        <v>811577</v>
      </c>
      <c r="I2983">
        <v>46185</v>
      </c>
      <c r="J2983">
        <v>943</v>
      </c>
      <c r="K2983">
        <v>504</v>
      </c>
      <c r="L2983" t="b">
        <v>0</v>
      </c>
      <c r="M2983" t="b">
        <v>0</v>
      </c>
      <c r="N2983" t="b">
        <v>0</v>
      </c>
      <c r="O2983">
        <v>6</v>
      </c>
      <c r="P2983">
        <v>6</v>
      </c>
      <c r="Q2983" s="2">
        <v>0.06</v>
      </c>
      <c r="R2983" s="2">
        <v>0</v>
      </c>
      <c r="S2983" s="2">
        <v>0</v>
      </c>
      <c r="T2983">
        <f t="shared" si="184"/>
        <v>0.4</v>
      </c>
      <c r="U2983">
        <f t="shared" si="185"/>
        <v>4.8000000000000007</v>
      </c>
      <c r="V2983">
        <f t="shared" si="186"/>
        <v>1.0057885</v>
      </c>
      <c r="W2983">
        <f t="shared" si="187"/>
        <v>1.7120259750000004</v>
      </c>
    </row>
    <row r="2984" spans="1:23" x14ac:dyDescent="0.25">
      <c r="A2984" t="s">
        <v>10232</v>
      </c>
      <c r="B2984" s="1">
        <v>43058</v>
      </c>
      <c r="C2984" t="s">
        <v>10233</v>
      </c>
      <c r="D2984" t="s">
        <v>125</v>
      </c>
      <c r="E2984" t="s">
        <v>10234</v>
      </c>
      <c r="F2984" s="1">
        <v>43058</v>
      </c>
      <c r="G2984">
        <v>1</v>
      </c>
      <c r="H2984">
        <v>21046</v>
      </c>
      <c r="I2984">
        <v>1308</v>
      </c>
      <c r="J2984">
        <v>62</v>
      </c>
      <c r="K2984">
        <v>206</v>
      </c>
      <c r="L2984" t="b">
        <v>0</v>
      </c>
      <c r="M2984" t="b">
        <v>0</v>
      </c>
      <c r="N2984" t="b">
        <v>0</v>
      </c>
      <c r="O2984">
        <v>0</v>
      </c>
      <c r="P2984">
        <v>1</v>
      </c>
      <c r="Q2984" s="2">
        <v>0.06</v>
      </c>
      <c r="R2984" s="2">
        <v>0</v>
      </c>
      <c r="S2984" s="2">
        <v>0.01</v>
      </c>
      <c r="T2984">
        <f t="shared" si="184"/>
        <v>0.4</v>
      </c>
      <c r="U2984">
        <f t="shared" si="185"/>
        <v>1</v>
      </c>
      <c r="V2984">
        <f t="shared" si="186"/>
        <v>0.86052299999999993</v>
      </c>
      <c r="W2984">
        <f t="shared" si="187"/>
        <v>0.71118305000000004</v>
      </c>
    </row>
    <row r="2985" spans="1:23" x14ac:dyDescent="0.25">
      <c r="A2985" t="s">
        <v>10235</v>
      </c>
      <c r="B2985" s="1">
        <v>43067</v>
      </c>
      <c r="C2985" t="s">
        <v>10236</v>
      </c>
      <c r="D2985" t="s">
        <v>10237</v>
      </c>
      <c r="E2985" t="s">
        <v>10238</v>
      </c>
      <c r="F2985" s="1">
        <v>43059</v>
      </c>
      <c r="G2985">
        <v>1</v>
      </c>
      <c r="H2985">
        <v>840651</v>
      </c>
      <c r="I2985">
        <v>28945</v>
      </c>
      <c r="J2985">
        <v>597</v>
      </c>
      <c r="K2985">
        <v>1587</v>
      </c>
      <c r="L2985" t="b">
        <v>0</v>
      </c>
      <c r="M2985" t="b">
        <v>0</v>
      </c>
      <c r="N2985" t="b">
        <v>0</v>
      </c>
      <c r="O2985">
        <v>8</v>
      </c>
      <c r="P2985">
        <v>8</v>
      </c>
      <c r="Q2985" s="2">
        <v>0.03</v>
      </c>
      <c r="R2985" s="2">
        <v>0</v>
      </c>
      <c r="S2985" s="2">
        <v>0</v>
      </c>
      <c r="T2985">
        <f t="shared" si="184"/>
        <v>0.4</v>
      </c>
      <c r="U2985">
        <f t="shared" si="185"/>
        <v>6.4</v>
      </c>
      <c r="V2985">
        <f t="shared" si="186"/>
        <v>0.72032549999999995</v>
      </c>
      <c r="W2985">
        <f t="shared" si="187"/>
        <v>2.0121139250000004</v>
      </c>
    </row>
    <row r="2986" spans="1:23" x14ac:dyDescent="0.25">
      <c r="A2986" t="s">
        <v>10239</v>
      </c>
      <c r="B2986" s="1">
        <v>43193</v>
      </c>
      <c r="C2986" t="s">
        <v>10240</v>
      </c>
      <c r="D2986" t="s">
        <v>632</v>
      </c>
      <c r="E2986" t="s">
        <v>10241</v>
      </c>
      <c r="F2986" s="1">
        <v>43183</v>
      </c>
      <c r="G2986">
        <v>1</v>
      </c>
      <c r="H2986">
        <v>2927970</v>
      </c>
      <c r="I2986">
        <v>43664</v>
      </c>
      <c r="J2986">
        <v>1473</v>
      </c>
      <c r="K2986">
        <v>2948</v>
      </c>
      <c r="L2986" t="b">
        <v>0</v>
      </c>
      <c r="M2986" t="b">
        <v>0</v>
      </c>
      <c r="N2986" t="b">
        <v>0</v>
      </c>
      <c r="O2986">
        <v>10</v>
      </c>
      <c r="P2986">
        <v>10</v>
      </c>
      <c r="Q2986" s="2">
        <v>0.01</v>
      </c>
      <c r="R2986" s="2">
        <v>0</v>
      </c>
      <c r="S2986" s="2">
        <v>0</v>
      </c>
      <c r="T2986">
        <f t="shared" si="184"/>
        <v>0.4</v>
      </c>
      <c r="U2986">
        <f t="shared" si="185"/>
        <v>8</v>
      </c>
      <c r="V2986">
        <f t="shared" si="186"/>
        <v>1.563985</v>
      </c>
      <c r="W2986">
        <f t="shared" si="187"/>
        <v>2.7073947500000002</v>
      </c>
    </row>
    <row r="2987" spans="1:23" x14ac:dyDescent="0.25">
      <c r="A2987" t="s">
        <v>10242</v>
      </c>
      <c r="B2987" s="1">
        <v>43131</v>
      </c>
      <c r="C2987" t="s">
        <v>10243</v>
      </c>
      <c r="D2987" t="s">
        <v>700</v>
      </c>
      <c r="E2987" t="s">
        <v>10244</v>
      </c>
      <c r="F2987" s="1">
        <v>43125</v>
      </c>
      <c r="G2987">
        <v>1</v>
      </c>
      <c r="H2987">
        <v>123828</v>
      </c>
      <c r="I2987">
        <v>1891</v>
      </c>
      <c r="J2987">
        <v>57</v>
      </c>
      <c r="K2987">
        <v>447</v>
      </c>
      <c r="L2987" t="b">
        <v>0</v>
      </c>
      <c r="M2987" t="b">
        <v>0</v>
      </c>
      <c r="N2987" t="b">
        <v>0</v>
      </c>
      <c r="O2987">
        <v>6</v>
      </c>
      <c r="P2987">
        <v>5</v>
      </c>
      <c r="Q2987" s="2">
        <v>0.02</v>
      </c>
      <c r="R2987" s="2">
        <v>0</v>
      </c>
      <c r="S2987" s="2">
        <v>0</v>
      </c>
      <c r="T2987">
        <f t="shared" si="184"/>
        <v>0.4</v>
      </c>
      <c r="U2987">
        <f t="shared" si="185"/>
        <v>3.8</v>
      </c>
      <c r="V2987">
        <f t="shared" si="186"/>
        <v>0.26191399999999998</v>
      </c>
      <c r="W2987">
        <f t="shared" si="187"/>
        <v>1.2016699</v>
      </c>
    </row>
    <row r="2988" spans="1:23" x14ac:dyDescent="0.25">
      <c r="A2988" t="s">
        <v>10245</v>
      </c>
      <c r="B2988" s="1">
        <v>43191</v>
      </c>
      <c r="C2988" t="s">
        <v>10246</v>
      </c>
      <c r="D2988" t="s">
        <v>218</v>
      </c>
      <c r="E2988" t="s">
        <v>10247</v>
      </c>
      <c r="F2988" s="1">
        <v>43178</v>
      </c>
      <c r="G2988">
        <v>1</v>
      </c>
      <c r="H2988">
        <v>863560</v>
      </c>
      <c r="I2988">
        <v>6254</v>
      </c>
      <c r="J2988">
        <v>3450</v>
      </c>
      <c r="K2988">
        <v>2927</v>
      </c>
      <c r="L2988" t="b">
        <v>0</v>
      </c>
      <c r="M2988" t="b">
        <v>0</v>
      </c>
      <c r="N2988" t="b">
        <v>0</v>
      </c>
      <c r="O2988">
        <v>13</v>
      </c>
      <c r="P2988">
        <v>13</v>
      </c>
      <c r="Q2988" s="2">
        <v>0.01</v>
      </c>
      <c r="R2988" s="2">
        <v>0</v>
      </c>
      <c r="S2988" s="2">
        <v>0</v>
      </c>
      <c r="T2988">
        <f t="shared" si="184"/>
        <v>0.4</v>
      </c>
      <c r="U2988">
        <f t="shared" si="185"/>
        <v>10.4</v>
      </c>
      <c r="V2988">
        <f t="shared" si="186"/>
        <v>0.53178000000000003</v>
      </c>
      <c r="W2988">
        <f t="shared" si="187"/>
        <v>2.946123</v>
      </c>
    </row>
    <row r="2989" spans="1:23" x14ac:dyDescent="0.25">
      <c r="A2989" t="s">
        <v>10248</v>
      </c>
      <c r="B2989" s="1">
        <v>43197</v>
      </c>
      <c r="C2989" t="s">
        <v>10249</v>
      </c>
      <c r="D2989" t="s">
        <v>484</v>
      </c>
      <c r="E2989" t="s">
        <v>10250</v>
      </c>
      <c r="F2989" s="1">
        <v>43185</v>
      </c>
      <c r="G2989">
        <v>1</v>
      </c>
      <c r="H2989">
        <v>655002</v>
      </c>
      <c r="I2989">
        <v>28820</v>
      </c>
      <c r="J2989">
        <v>569</v>
      </c>
      <c r="K2989">
        <v>2239</v>
      </c>
      <c r="L2989" t="b">
        <v>0</v>
      </c>
      <c r="M2989" t="b">
        <v>0</v>
      </c>
      <c r="N2989" t="b">
        <v>0</v>
      </c>
      <c r="O2989">
        <v>12</v>
      </c>
      <c r="P2989">
        <v>12</v>
      </c>
      <c r="Q2989" s="2">
        <v>0.04</v>
      </c>
      <c r="R2989" s="2">
        <v>0</v>
      </c>
      <c r="S2989" s="2">
        <v>0</v>
      </c>
      <c r="T2989">
        <f t="shared" si="184"/>
        <v>0.4</v>
      </c>
      <c r="U2989">
        <f t="shared" si="185"/>
        <v>9.6000000000000014</v>
      </c>
      <c r="V2989">
        <f t="shared" si="186"/>
        <v>0.72750099999999995</v>
      </c>
      <c r="W2989">
        <f t="shared" si="187"/>
        <v>2.8146253500000005</v>
      </c>
    </row>
    <row r="2990" spans="1:23" x14ac:dyDescent="0.25">
      <c r="A2990" t="s">
        <v>10251</v>
      </c>
      <c r="B2990" s="1">
        <v>43260</v>
      </c>
      <c r="C2990" t="s">
        <v>10252</v>
      </c>
      <c r="D2990" t="s">
        <v>742</v>
      </c>
      <c r="E2990" t="s">
        <v>10253</v>
      </c>
      <c r="F2990" s="1">
        <v>43239</v>
      </c>
      <c r="G2990">
        <v>1</v>
      </c>
      <c r="H2990">
        <v>649426</v>
      </c>
      <c r="I2990">
        <v>2296</v>
      </c>
      <c r="J2990">
        <v>308</v>
      </c>
      <c r="K2990">
        <v>866</v>
      </c>
      <c r="L2990" t="b">
        <v>0</v>
      </c>
      <c r="M2990" t="b">
        <v>0</v>
      </c>
      <c r="N2990" t="b">
        <v>0</v>
      </c>
      <c r="O2990">
        <v>21</v>
      </c>
      <c r="P2990">
        <v>16</v>
      </c>
      <c r="Q2990" s="2">
        <v>0</v>
      </c>
      <c r="R2990" s="2">
        <v>0</v>
      </c>
      <c r="S2990" s="2">
        <v>0</v>
      </c>
      <c r="T2990">
        <f t="shared" si="184"/>
        <v>0.4</v>
      </c>
      <c r="U2990">
        <f t="shared" si="185"/>
        <v>11.8</v>
      </c>
      <c r="V2990">
        <f t="shared" si="186"/>
        <v>0.32471299999999997</v>
      </c>
      <c r="W2990">
        <f t="shared" si="187"/>
        <v>3.2236495500000002</v>
      </c>
    </row>
    <row r="2991" spans="1:23" x14ac:dyDescent="0.25">
      <c r="A2991" t="s">
        <v>10254</v>
      </c>
      <c r="B2991" s="1">
        <v>43080</v>
      </c>
      <c r="C2991" t="s">
        <v>10255</v>
      </c>
      <c r="D2991" t="s">
        <v>198</v>
      </c>
      <c r="E2991" t="s">
        <v>10256</v>
      </c>
      <c r="F2991" s="1">
        <v>43077</v>
      </c>
      <c r="G2991">
        <v>1</v>
      </c>
      <c r="H2991">
        <v>518107</v>
      </c>
      <c r="I2991">
        <v>8837</v>
      </c>
      <c r="J2991">
        <v>308</v>
      </c>
      <c r="K2991">
        <v>582</v>
      </c>
      <c r="L2991" t="b">
        <v>0</v>
      </c>
      <c r="M2991" t="b">
        <v>0</v>
      </c>
      <c r="N2991" t="b">
        <v>0</v>
      </c>
      <c r="O2991">
        <v>3</v>
      </c>
      <c r="P2991">
        <v>3</v>
      </c>
      <c r="Q2991" s="2">
        <v>0.02</v>
      </c>
      <c r="R2991" s="2">
        <v>0</v>
      </c>
      <c r="S2991" s="2">
        <v>0</v>
      </c>
      <c r="T2991">
        <f t="shared" si="184"/>
        <v>0.4</v>
      </c>
      <c r="U2991">
        <f t="shared" si="185"/>
        <v>2.4000000000000004</v>
      </c>
      <c r="V2991">
        <f t="shared" si="186"/>
        <v>0.4590535</v>
      </c>
      <c r="W2991">
        <f t="shared" si="187"/>
        <v>0.92066872500000008</v>
      </c>
    </row>
    <row r="2992" spans="1:23" x14ac:dyDescent="0.25">
      <c r="A2992" t="s">
        <v>10257</v>
      </c>
      <c r="B2992" s="1">
        <v>43059</v>
      </c>
      <c r="C2992" t="s">
        <v>10258</v>
      </c>
      <c r="D2992" t="s">
        <v>10259</v>
      </c>
      <c r="E2992" t="s">
        <v>10260</v>
      </c>
      <c r="F2992" s="1">
        <v>43054</v>
      </c>
      <c r="G2992">
        <v>1</v>
      </c>
      <c r="H2992">
        <v>77763</v>
      </c>
      <c r="I2992">
        <v>4640</v>
      </c>
      <c r="J2992">
        <v>42</v>
      </c>
      <c r="K2992">
        <v>483</v>
      </c>
      <c r="L2992" t="b">
        <v>0</v>
      </c>
      <c r="M2992" t="b">
        <v>0</v>
      </c>
      <c r="N2992" t="b">
        <v>0</v>
      </c>
      <c r="O2992">
        <v>5</v>
      </c>
      <c r="P2992">
        <v>5</v>
      </c>
      <c r="Q2992" s="2">
        <v>0.06</v>
      </c>
      <c r="R2992" s="2">
        <v>0</v>
      </c>
      <c r="S2992" s="2">
        <v>0.01</v>
      </c>
      <c r="T2992">
        <f t="shared" si="184"/>
        <v>0.4</v>
      </c>
      <c r="U2992">
        <f t="shared" si="185"/>
        <v>4</v>
      </c>
      <c r="V2992">
        <f t="shared" si="186"/>
        <v>0.88888149999999999</v>
      </c>
      <c r="W2992">
        <f t="shared" si="187"/>
        <v>1.471108525</v>
      </c>
    </row>
    <row r="2993" spans="1:23" x14ac:dyDescent="0.25">
      <c r="A2993" t="s">
        <v>10261</v>
      </c>
      <c r="B2993" s="1">
        <v>43117</v>
      </c>
      <c r="C2993" t="s">
        <v>10262</v>
      </c>
      <c r="D2993" t="s">
        <v>605</v>
      </c>
      <c r="E2993" t="s">
        <v>10263</v>
      </c>
      <c r="F2993" s="1">
        <v>43111</v>
      </c>
      <c r="G2993">
        <v>1</v>
      </c>
      <c r="H2993">
        <v>386062</v>
      </c>
      <c r="I2993">
        <v>2931</v>
      </c>
      <c r="J2993">
        <v>244</v>
      </c>
      <c r="K2993">
        <v>473</v>
      </c>
      <c r="L2993" t="b">
        <v>0</v>
      </c>
      <c r="M2993" t="b">
        <v>0</v>
      </c>
      <c r="N2993" t="b">
        <v>0</v>
      </c>
      <c r="O2993">
        <v>6</v>
      </c>
      <c r="P2993">
        <v>6</v>
      </c>
      <c r="Q2993" s="2">
        <v>0.01</v>
      </c>
      <c r="R2993" s="2">
        <v>0</v>
      </c>
      <c r="S2993" s="2">
        <v>0</v>
      </c>
      <c r="T2993">
        <f t="shared" si="184"/>
        <v>0.4</v>
      </c>
      <c r="U2993">
        <f t="shared" si="185"/>
        <v>4.8000000000000007</v>
      </c>
      <c r="V2993">
        <f t="shared" si="186"/>
        <v>0.29303099999999999</v>
      </c>
      <c r="W2993">
        <f t="shared" si="187"/>
        <v>1.4625608500000002</v>
      </c>
    </row>
    <row r="2994" spans="1:23" x14ac:dyDescent="0.25">
      <c r="A2994" t="s">
        <v>10264</v>
      </c>
      <c r="B2994" s="1">
        <v>43088</v>
      </c>
      <c r="C2994" t="s">
        <v>10265</v>
      </c>
      <c r="D2994" t="s">
        <v>2177</v>
      </c>
      <c r="E2994" t="s">
        <v>10266</v>
      </c>
      <c r="F2994" s="1">
        <v>43081</v>
      </c>
      <c r="G2994">
        <v>1</v>
      </c>
      <c r="H2994">
        <v>238661</v>
      </c>
      <c r="I2994">
        <v>13691</v>
      </c>
      <c r="J2994">
        <v>264</v>
      </c>
      <c r="K2994">
        <v>977</v>
      </c>
      <c r="L2994" t="b">
        <v>0</v>
      </c>
      <c r="M2994" t="b">
        <v>0</v>
      </c>
      <c r="N2994" t="b">
        <v>0</v>
      </c>
      <c r="O2994">
        <v>7</v>
      </c>
      <c r="P2994">
        <v>7</v>
      </c>
      <c r="Q2994" s="2">
        <v>0.06</v>
      </c>
      <c r="R2994" s="2">
        <v>0</v>
      </c>
      <c r="S2994" s="2">
        <v>0</v>
      </c>
      <c r="T2994">
        <f t="shared" si="184"/>
        <v>0.4</v>
      </c>
      <c r="U2994">
        <f t="shared" si="185"/>
        <v>5.6000000000000005</v>
      </c>
      <c r="V2994">
        <f t="shared" si="186"/>
        <v>0.71933049999999998</v>
      </c>
      <c r="W2994">
        <f t="shared" si="187"/>
        <v>1.811765675</v>
      </c>
    </row>
    <row r="2995" spans="1:23" x14ac:dyDescent="0.25">
      <c r="A2995" t="s">
        <v>10267</v>
      </c>
      <c r="B2995" s="1">
        <v>43122</v>
      </c>
      <c r="C2995" t="s">
        <v>10268</v>
      </c>
      <c r="D2995" t="s">
        <v>2336</v>
      </c>
      <c r="E2995" t="s">
        <v>10269</v>
      </c>
      <c r="F2995" s="1">
        <v>43117</v>
      </c>
      <c r="G2995">
        <v>1</v>
      </c>
      <c r="H2995">
        <v>1151</v>
      </c>
      <c r="I2995">
        <v>18</v>
      </c>
      <c r="J2995">
        <v>1</v>
      </c>
      <c r="K2995">
        <v>0</v>
      </c>
      <c r="L2995" t="b">
        <v>0</v>
      </c>
      <c r="M2995" t="b">
        <v>0</v>
      </c>
      <c r="N2995" t="b">
        <v>0</v>
      </c>
      <c r="O2995">
        <v>5</v>
      </c>
      <c r="P2995">
        <v>3</v>
      </c>
      <c r="Q2995" s="2">
        <v>0.02</v>
      </c>
      <c r="R2995" s="2">
        <v>0</v>
      </c>
      <c r="S2995" s="2">
        <v>0</v>
      </c>
      <c r="T2995">
        <f t="shared" si="184"/>
        <v>0.4</v>
      </c>
      <c r="U2995">
        <f t="shared" si="185"/>
        <v>2.0000000000000004</v>
      </c>
      <c r="V2995">
        <f t="shared" si="186"/>
        <v>0.20057550000000002</v>
      </c>
      <c r="W2995">
        <f t="shared" si="187"/>
        <v>0.73020142500000018</v>
      </c>
    </row>
    <row r="2996" spans="1:23" x14ac:dyDescent="0.25">
      <c r="A2996" t="s">
        <v>10270</v>
      </c>
      <c r="B2996" s="1">
        <v>43243</v>
      </c>
      <c r="C2996" t="s">
        <v>10271</v>
      </c>
      <c r="D2996" t="s">
        <v>1118</v>
      </c>
      <c r="E2996" t="s">
        <v>10272</v>
      </c>
      <c r="F2996" s="1">
        <v>43221</v>
      </c>
      <c r="G2996">
        <v>1</v>
      </c>
      <c r="H2996">
        <v>782123</v>
      </c>
      <c r="I2996">
        <v>11027</v>
      </c>
      <c r="J2996">
        <v>941</v>
      </c>
      <c r="K2996">
        <v>1555</v>
      </c>
      <c r="L2996" t="b">
        <v>0</v>
      </c>
      <c r="M2996" t="b">
        <v>0</v>
      </c>
      <c r="N2996" t="b">
        <v>0</v>
      </c>
      <c r="O2996">
        <v>22</v>
      </c>
      <c r="P2996">
        <v>17</v>
      </c>
      <c r="Q2996" s="2">
        <v>0.01</v>
      </c>
      <c r="R2996" s="2">
        <v>0</v>
      </c>
      <c r="S2996" s="2">
        <v>0</v>
      </c>
      <c r="T2996">
        <f t="shared" si="184"/>
        <v>0.4</v>
      </c>
      <c r="U2996">
        <f t="shared" si="185"/>
        <v>12.600000000000001</v>
      </c>
      <c r="V2996">
        <f t="shared" si="186"/>
        <v>0.49106150000000004</v>
      </c>
      <c r="W2996">
        <f t="shared" si="187"/>
        <v>3.4818715250000003</v>
      </c>
    </row>
    <row r="2997" spans="1:23" x14ac:dyDescent="0.25">
      <c r="A2997" t="s">
        <v>10273</v>
      </c>
      <c r="B2997" s="1">
        <v>43230</v>
      </c>
      <c r="C2997" t="s">
        <v>10274</v>
      </c>
      <c r="D2997" t="s">
        <v>605</v>
      </c>
      <c r="E2997" t="s">
        <v>10275</v>
      </c>
      <c r="F2997" s="1">
        <v>43228</v>
      </c>
      <c r="G2997">
        <v>1</v>
      </c>
      <c r="H2997">
        <v>525261</v>
      </c>
      <c r="I2997">
        <v>6937</v>
      </c>
      <c r="J2997">
        <v>657</v>
      </c>
      <c r="K2997">
        <v>903</v>
      </c>
      <c r="L2997" t="b">
        <v>0</v>
      </c>
      <c r="M2997" t="b">
        <v>0</v>
      </c>
      <c r="N2997" t="b">
        <v>0</v>
      </c>
      <c r="O2997">
        <v>2</v>
      </c>
      <c r="P2997">
        <v>1</v>
      </c>
      <c r="Q2997" s="2">
        <v>0.01</v>
      </c>
      <c r="R2997" s="2">
        <v>0</v>
      </c>
      <c r="S2997" s="2">
        <v>0</v>
      </c>
      <c r="T2997">
        <f t="shared" si="184"/>
        <v>0.4</v>
      </c>
      <c r="U2997">
        <f t="shared" si="185"/>
        <v>0.60000000000000009</v>
      </c>
      <c r="V2997">
        <f t="shared" si="186"/>
        <v>0.36263049999999997</v>
      </c>
      <c r="W2997">
        <f t="shared" si="187"/>
        <v>0.43692067500000004</v>
      </c>
    </row>
    <row r="2998" spans="1:23" x14ac:dyDescent="0.25">
      <c r="A2998" t="s">
        <v>10276</v>
      </c>
      <c r="B2998" s="1">
        <v>43099</v>
      </c>
      <c r="C2998" t="s">
        <v>10277</v>
      </c>
      <c r="D2998" t="s">
        <v>10278</v>
      </c>
      <c r="E2998" t="s">
        <v>10279</v>
      </c>
      <c r="F2998" s="1">
        <v>43090</v>
      </c>
      <c r="G2998">
        <v>1</v>
      </c>
      <c r="H2998">
        <v>108591</v>
      </c>
      <c r="I2998">
        <v>1758</v>
      </c>
      <c r="J2998">
        <v>43</v>
      </c>
      <c r="K2998">
        <v>69</v>
      </c>
      <c r="L2998" t="b">
        <v>0</v>
      </c>
      <c r="M2998" t="b">
        <v>0</v>
      </c>
      <c r="N2998" t="b">
        <v>0</v>
      </c>
      <c r="O2998">
        <v>9</v>
      </c>
      <c r="P2998">
        <v>2</v>
      </c>
      <c r="Q2998" s="2">
        <v>0.02</v>
      </c>
      <c r="R2998" s="2">
        <v>0</v>
      </c>
      <c r="S2998" s="2">
        <v>0</v>
      </c>
      <c r="T2998">
        <f t="shared" si="184"/>
        <v>0.4</v>
      </c>
      <c r="U2998">
        <f t="shared" si="185"/>
        <v>0.19999999999999996</v>
      </c>
      <c r="V2998">
        <f t="shared" si="186"/>
        <v>0.25429550000000001</v>
      </c>
      <c r="W2998">
        <f t="shared" si="187"/>
        <v>0.29900342499999999</v>
      </c>
    </row>
    <row r="2999" spans="1:23" x14ac:dyDescent="0.25">
      <c r="A2999" t="s">
        <v>10280</v>
      </c>
      <c r="B2999" s="1">
        <v>43096</v>
      </c>
      <c r="C2999" t="s">
        <v>10281</v>
      </c>
      <c r="D2999" t="s">
        <v>10282</v>
      </c>
      <c r="E2999" t="s">
        <v>10283</v>
      </c>
      <c r="F2999" s="1">
        <v>43087</v>
      </c>
      <c r="G2999">
        <v>1</v>
      </c>
      <c r="H2999">
        <v>416921</v>
      </c>
      <c r="I2999">
        <v>3156</v>
      </c>
      <c r="J2999">
        <v>3432</v>
      </c>
      <c r="K2999">
        <v>2515</v>
      </c>
      <c r="L2999" t="b">
        <v>0</v>
      </c>
      <c r="M2999" t="b">
        <v>0</v>
      </c>
      <c r="N2999" t="b">
        <v>0</v>
      </c>
      <c r="O2999">
        <v>9</v>
      </c>
      <c r="P2999">
        <v>9</v>
      </c>
      <c r="Q2999" s="2">
        <v>0.01</v>
      </c>
      <c r="R2999" s="2">
        <v>-0.01</v>
      </c>
      <c r="S2999" s="2">
        <v>0.01</v>
      </c>
      <c r="T2999">
        <f t="shared" si="184"/>
        <v>0.4</v>
      </c>
      <c r="U2999">
        <f t="shared" si="185"/>
        <v>7.2</v>
      </c>
      <c r="V2999">
        <f t="shared" si="186"/>
        <v>0.4084605</v>
      </c>
      <c r="W2999">
        <f t="shared" si="187"/>
        <v>2.1029611749999999</v>
      </c>
    </row>
    <row r="3000" spans="1:23" x14ac:dyDescent="0.25">
      <c r="A3000" t="s">
        <v>10284</v>
      </c>
      <c r="B3000" s="1">
        <v>43165</v>
      </c>
      <c r="C3000" t="s">
        <v>10285</v>
      </c>
      <c r="D3000" t="s">
        <v>707</v>
      </c>
      <c r="E3000" t="s">
        <v>10286</v>
      </c>
      <c r="F3000" s="1">
        <v>43158</v>
      </c>
      <c r="G3000">
        <v>1</v>
      </c>
      <c r="H3000">
        <v>1963752</v>
      </c>
      <c r="I3000">
        <v>22768</v>
      </c>
      <c r="J3000">
        <v>1002</v>
      </c>
      <c r="K3000">
        <v>1739</v>
      </c>
      <c r="L3000" t="b">
        <v>0</v>
      </c>
      <c r="M3000" t="b">
        <v>0</v>
      </c>
      <c r="N3000" t="b">
        <v>0</v>
      </c>
      <c r="O3000">
        <v>7</v>
      </c>
      <c r="P3000">
        <v>7</v>
      </c>
      <c r="Q3000" s="2">
        <v>0.01</v>
      </c>
      <c r="R3000" s="2">
        <v>0</v>
      </c>
      <c r="S3000" s="2">
        <v>0</v>
      </c>
      <c r="T3000">
        <f t="shared" si="184"/>
        <v>0.4</v>
      </c>
      <c r="U3000">
        <f t="shared" si="185"/>
        <v>5.6000000000000005</v>
      </c>
      <c r="V3000">
        <f t="shared" si="186"/>
        <v>1.0818760000000001</v>
      </c>
      <c r="W3000">
        <f t="shared" si="187"/>
        <v>1.9386566000000001</v>
      </c>
    </row>
    <row r="3001" spans="1:23" x14ac:dyDescent="0.25">
      <c r="A3001" t="s">
        <v>10287</v>
      </c>
      <c r="B3001" s="1">
        <v>43138</v>
      </c>
      <c r="C3001" t="s">
        <v>10288</v>
      </c>
      <c r="D3001" t="s">
        <v>1888</v>
      </c>
      <c r="E3001" t="s">
        <v>10289</v>
      </c>
      <c r="F3001" s="1">
        <v>43132</v>
      </c>
      <c r="G3001">
        <v>1</v>
      </c>
      <c r="H3001">
        <v>77850</v>
      </c>
      <c r="I3001">
        <v>1068</v>
      </c>
      <c r="J3001">
        <v>69</v>
      </c>
      <c r="K3001">
        <v>134</v>
      </c>
      <c r="L3001" t="b">
        <v>0</v>
      </c>
      <c r="M3001" t="b">
        <v>0</v>
      </c>
      <c r="N3001" t="b">
        <v>0</v>
      </c>
      <c r="O3001">
        <v>6</v>
      </c>
      <c r="P3001">
        <v>6</v>
      </c>
      <c r="Q3001" s="2">
        <v>0.01</v>
      </c>
      <c r="R3001" s="2">
        <v>0</v>
      </c>
      <c r="S3001" s="2">
        <v>0</v>
      </c>
      <c r="T3001">
        <f t="shared" si="184"/>
        <v>0.4</v>
      </c>
      <c r="U3001">
        <f t="shared" si="185"/>
        <v>4.8000000000000007</v>
      </c>
      <c r="V3001">
        <f t="shared" si="186"/>
        <v>0.13892500000000002</v>
      </c>
      <c r="W3001">
        <f t="shared" si="187"/>
        <v>1.4086237500000003</v>
      </c>
    </row>
    <row r="3002" spans="1:23" x14ac:dyDescent="0.25">
      <c r="A3002" t="s">
        <v>10290</v>
      </c>
      <c r="B3002" s="1">
        <v>43146</v>
      </c>
      <c r="C3002" t="s">
        <v>10291</v>
      </c>
      <c r="D3002" t="s">
        <v>351</v>
      </c>
      <c r="E3002" t="s">
        <v>10292</v>
      </c>
      <c r="F3002" s="1">
        <v>43138</v>
      </c>
      <c r="G3002">
        <v>1</v>
      </c>
      <c r="H3002">
        <v>325082</v>
      </c>
      <c r="I3002">
        <v>15766</v>
      </c>
      <c r="J3002">
        <v>575</v>
      </c>
      <c r="K3002">
        <v>2358</v>
      </c>
      <c r="L3002" t="b">
        <v>0</v>
      </c>
      <c r="M3002" t="b">
        <v>0</v>
      </c>
      <c r="N3002" t="b">
        <v>0</v>
      </c>
      <c r="O3002">
        <v>8</v>
      </c>
      <c r="P3002">
        <v>8</v>
      </c>
      <c r="Q3002" s="2">
        <v>0.05</v>
      </c>
      <c r="R3002" s="2">
        <v>0</v>
      </c>
      <c r="S3002" s="2">
        <v>0.01</v>
      </c>
      <c r="T3002">
        <f t="shared" si="184"/>
        <v>0.4</v>
      </c>
      <c r="U3002">
        <f t="shared" si="185"/>
        <v>6.4</v>
      </c>
      <c r="V3002">
        <f t="shared" si="186"/>
        <v>0.91254100000000005</v>
      </c>
      <c r="W3002">
        <f t="shared" si="187"/>
        <v>2.0793893500000005</v>
      </c>
    </row>
    <row r="3003" spans="1:23" x14ac:dyDescent="0.25">
      <c r="A3003" t="s">
        <v>10293</v>
      </c>
      <c r="B3003" s="1">
        <v>43118</v>
      </c>
      <c r="C3003" t="s">
        <v>10294</v>
      </c>
      <c r="D3003" t="s">
        <v>29</v>
      </c>
      <c r="E3003" t="s">
        <v>10295</v>
      </c>
      <c r="F3003" s="1">
        <v>43115</v>
      </c>
      <c r="G3003">
        <v>1</v>
      </c>
      <c r="H3003">
        <v>309109</v>
      </c>
      <c r="I3003">
        <v>7087</v>
      </c>
      <c r="J3003">
        <v>217</v>
      </c>
      <c r="K3003">
        <v>496</v>
      </c>
      <c r="L3003" t="b">
        <v>0</v>
      </c>
      <c r="M3003" t="b">
        <v>0</v>
      </c>
      <c r="N3003" t="b">
        <v>0</v>
      </c>
      <c r="O3003">
        <v>3</v>
      </c>
      <c r="P3003">
        <v>3</v>
      </c>
      <c r="Q3003" s="2">
        <v>0.02</v>
      </c>
      <c r="R3003" s="2">
        <v>0</v>
      </c>
      <c r="S3003" s="2">
        <v>0</v>
      </c>
      <c r="T3003">
        <f t="shared" si="184"/>
        <v>0.4</v>
      </c>
      <c r="U3003">
        <f t="shared" si="185"/>
        <v>2.4000000000000004</v>
      </c>
      <c r="V3003">
        <f t="shared" si="186"/>
        <v>0.35455449999999999</v>
      </c>
      <c r="W3003">
        <f t="shared" si="187"/>
        <v>0.88409407500000015</v>
      </c>
    </row>
    <row r="3004" spans="1:23" x14ac:dyDescent="0.25">
      <c r="A3004" t="s">
        <v>10296</v>
      </c>
      <c r="B3004" s="1">
        <v>43178</v>
      </c>
      <c r="C3004" t="s">
        <v>10297</v>
      </c>
      <c r="D3004" t="s">
        <v>10298</v>
      </c>
      <c r="E3004" t="s">
        <v>10299</v>
      </c>
      <c r="F3004" s="1">
        <v>43167</v>
      </c>
      <c r="G3004">
        <v>1</v>
      </c>
      <c r="H3004">
        <v>850092</v>
      </c>
      <c r="I3004">
        <v>15695</v>
      </c>
      <c r="J3004">
        <v>1108</v>
      </c>
      <c r="K3004">
        <v>15981</v>
      </c>
      <c r="L3004" t="b">
        <v>0</v>
      </c>
      <c r="M3004" t="b">
        <v>0</v>
      </c>
      <c r="N3004" t="b">
        <v>0</v>
      </c>
      <c r="O3004">
        <v>11</v>
      </c>
      <c r="P3004">
        <v>10</v>
      </c>
      <c r="Q3004" s="2">
        <v>0.02</v>
      </c>
      <c r="R3004" s="2">
        <v>0</v>
      </c>
      <c r="S3004" s="2">
        <v>0.02</v>
      </c>
      <c r="T3004">
        <f t="shared" si="184"/>
        <v>0.4</v>
      </c>
      <c r="U3004">
        <f t="shared" si="185"/>
        <v>7.8</v>
      </c>
      <c r="V3004">
        <f t="shared" si="186"/>
        <v>1.125046</v>
      </c>
      <c r="W3004">
        <f t="shared" si="187"/>
        <v>2.5037661</v>
      </c>
    </row>
    <row r="3005" spans="1:23" x14ac:dyDescent="0.25">
      <c r="A3005" t="s">
        <v>10300</v>
      </c>
      <c r="B3005" s="1">
        <v>43133</v>
      </c>
      <c r="C3005" t="s">
        <v>10301</v>
      </c>
      <c r="D3005" t="s">
        <v>10302</v>
      </c>
      <c r="E3005" t="s">
        <v>10303</v>
      </c>
      <c r="F3005" s="1">
        <v>43126</v>
      </c>
      <c r="G3005">
        <v>1</v>
      </c>
      <c r="H3005">
        <v>1713021</v>
      </c>
      <c r="I3005">
        <v>28724</v>
      </c>
      <c r="J3005">
        <v>973</v>
      </c>
      <c r="K3005">
        <v>892</v>
      </c>
      <c r="L3005" t="b">
        <v>0</v>
      </c>
      <c r="M3005" t="b">
        <v>0</v>
      </c>
      <c r="N3005" t="b">
        <v>0</v>
      </c>
      <c r="O3005">
        <v>7</v>
      </c>
      <c r="P3005">
        <v>7</v>
      </c>
      <c r="Q3005" s="2">
        <v>0.02</v>
      </c>
      <c r="R3005" s="2">
        <v>0</v>
      </c>
      <c r="S3005" s="2">
        <v>0</v>
      </c>
      <c r="T3005">
        <f t="shared" si="184"/>
        <v>0.4</v>
      </c>
      <c r="U3005">
        <f t="shared" si="185"/>
        <v>5.6000000000000005</v>
      </c>
      <c r="V3005">
        <f t="shared" si="186"/>
        <v>1.0565104999999999</v>
      </c>
      <c r="W3005">
        <f t="shared" si="187"/>
        <v>1.9297786750000001</v>
      </c>
    </row>
    <row r="3006" spans="1:23" x14ac:dyDescent="0.25">
      <c r="A3006" t="s">
        <v>10304</v>
      </c>
      <c r="B3006" s="1">
        <v>43080</v>
      </c>
      <c r="C3006" t="s">
        <v>10305</v>
      </c>
      <c r="D3006" t="s">
        <v>1104</v>
      </c>
      <c r="E3006" t="s">
        <v>10306</v>
      </c>
      <c r="F3006" s="1">
        <v>43075</v>
      </c>
      <c r="G3006">
        <v>1</v>
      </c>
      <c r="H3006">
        <v>24397</v>
      </c>
      <c r="I3006">
        <v>227</v>
      </c>
      <c r="J3006">
        <v>41</v>
      </c>
      <c r="K3006">
        <v>93</v>
      </c>
      <c r="L3006" t="b">
        <v>0</v>
      </c>
      <c r="M3006" t="b">
        <v>0</v>
      </c>
      <c r="N3006" t="b">
        <v>0</v>
      </c>
      <c r="O3006">
        <v>5</v>
      </c>
      <c r="P3006">
        <v>1</v>
      </c>
      <c r="Q3006" s="2">
        <v>0.01</v>
      </c>
      <c r="R3006" s="2">
        <v>0</v>
      </c>
      <c r="S3006" s="2">
        <v>0</v>
      </c>
      <c r="T3006">
        <f t="shared" si="184"/>
        <v>0.4</v>
      </c>
      <c r="U3006">
        <f t="shared" si="185"/>
        <v>0</v>
      </c>
      <c r="V3006">
        <f t="shared" si="186"/>
        <v>0.11219850000000001</v>
      </c>
      <c r="W3006">
        <f t="shared" si="187"/>
        <v>0.19926947500000003</v>
      </c>
    </row>
    <row r="3007" spans="1:23" x14ac:dyDescent="0.25">
      <c r="A3007" t="s">
        <v>10307</v>
      </c>
      <c r="B3007" s="1">
        <v>43076</v>
      </c>
      <c r="C3007" t="s">
        <v>10308</v>
      </c>
      <c r="D3007" t="s">
        <v>174</v>
      </c>
      <c r="E3007" t="s">
        <v>10309</v>
      </c>
      <c r="F3007" s="1">
        <v>43070</v>
      </c>
      <c r="G3007">
        <v>1</v>
      </c>
      <c r="H3007">
        <v>4110136</v>
      </c>
      <c r="I3007">
        <v>293974</v>
      </c>
      <c r="J3007">
        <v>2835</v>
      </c>
      <c r="K3007">
        <v>24356</v>
      </c>
      <c r="L3007" t="b">
        <v>0</v>
      </c>
      <c r="M3007" t="b">
        <v>0</v>
      </c>
      <c r="N3007" t="b">
        <v>0</v>
      </c>
      <c r="O3007">
        <v>6</v>
      </c>
      <c r="P3007">
        <v>6</v>
      </c>
      <c r="Q3007" s="2">
        <v>7.0000000000000007E-2</v>
      </c>
      <c r="R3007" s="2">
        <v>0</v>
      </c>
      <c r="S3007" s="2">
        <v>0.01</v>
      </c>
      <c r="T3007">
        <f t="shared" si="184"/>
        <v>0.4</v>
      </c>
      <c r="U3007">
        <f t="shared" si="185"/>
        <v>4.8000000000000007</v>
      </c>
      <c r="V3007">
        <f t="shared" si="186"/>
        <v>3.0050680000000001</v>
      </c>
      <c r="W3007">
        <f t="shared" si="187"/>
        <v>2.4117738000000002</v>
      </c>
    </row>
    <row r="3008" spans="1:23" x14ac:dyDescent="0.25">
      <c r="A3008" t="s">
        <v>10310</v>
      </c>
      <c r="B3008" s="1">
        <v>43209</v>
      </c>
      <c r="C3008" t="s">
        <v>10311</v>
      </c>
      <c r="D3008" t="s">
        <v>41</v>
      </c>
      <c r="E3008" t="s">
        <v>10312</v>
      </c>
      <c r="F3008" s="1">
        <v>43185</v>
      </c>
      <c r="G3008">
        <v>1</v>
      </c>
      <c r="H3008">
        <v>2051675</v>
      </c>
      <c r="I3008">
        <v>34516</v>
      </c>
      <c r="J3008">
        <v>2380</v>
      </c>
      <c r="K3008">
        <v>6514</v>
      </c>
      <c r="L3008" t="b">
        <v>0</v>
      </c>
      <c r="M3008" t="b">
        <v>0</v>
      </c>
      <c r="N3008" t="b">
        <v>0</v>
      </c>
      <c r="O3008">
        <v>24</v>
      </c>
      <c r="P3008">
        <v>11</v>
      </c>
      <c r="Q3008" s="2">
        <v>0.02</v>
      </c>
      <c r="R3008" s="2">
        <v>0</v>
      </c>
      <c r="S3008" s="2">
        <v>0</v>
      </c>
      <c r="T3008">
        <f t="shared" si="184"/>
        <v>0.4</v>
      </c>
      <c r="U3008">
        <f t="shared" si="185"/>
        <v>6.2000000000000011</v>
      </c>
      <c r="V3008">
        <f t="shared" si="186"/>
        <v>1.2258374999999999</v>
      </c>
      <c r="W3008">
        <f t="shared" si="187"/>
        <v>2.1390431250000006</v>
      </c>
    </row>
    <row r="3009" spans="1:23" x14ac:dyDescent="0.25">
      <c r="A3009" t="s">
        <v>10313</v>
      </c>
      <c r="B3009" s="1">
        <v>43063</v>
      </c>
      <c r="C3009" t="s">
        <v>10314</v>
      </c>
      <c r="D3009" t="s">
        <v>9118</v>
      </c>
      <c r="E3009" t="s">
        <v>10315</v>
      </c>
      <c r="F3009" s="1">
        <v>43057</v>
      </c>
      <c r="G3009">
        <v>1</v>
      </c>
      <c r="H3009">
        <v>540553</v>
      </c>
      <c r="I3009">
        <v>28387</v>
      </c>
      <c r="J3009">
        <v>300</v>
      </c>
      <c r="K3009">
        <v>1193</v>
      </c>
      <c r="L3009" t="b">
        <v>0</v>
      </c>
      <c r="M3009" t="b">
        <v>0</v>
      </c>
      <c r="N3009" t="b">
        <v>0</v>
      </c>
      <c r="O3009">
        <v>6</v>
      </c>
      <c r="P3009">
        <v>6</v>
      </c>
      <c r="Q3009" s="2">
        <v>0.05</v>
      </c>
      <c r="R3009" s="2">
        <v>0</v>
      </c>
      <c r="S3009" s="2">
        <v>0</v>
      </c>
      <c r="T3009">
        <f t="shared" si="184"/>
        <v>0.4</v>
      </c>
      <c r="U3009">
        <f t="shared" si="185"/>
        <v>4.8000000000000007</v>
      </c>
      <c r="V3009">
        <f t="shared" si="186"/>
        <v>0.77027650000000003</v>
      </c>
      <c r="W3009">
        <f t="shared" si="187"/>
        <v>1.6295967750000004</v>
      </c>
    </row>
    <row r="3010" spans="1:23" x14ac:dyDescent="0.25">
      <c r="A3010" t="s">
        <v>10316</v>
      </c>
      <c r="B3010" s="1">
        <v>43070</v>
      </c>
      <c r="C3010" t="s">
        <v>10317</v>
      </c>
      <c r="D3010" t="s">
        <v>632</v>
      </c>
      <c r="E3010" t="s">
        <v>10318</v>
      </c>
      <c r="F3010" s="1">
        <v>43063</v>
      </c>
      <c r="G3010">
        <v>1</v>
      </c>
      <c r="H3010">
        <v>746691</v>
      </c>
      <c r="I3010">
        <v>19242</v>
      </c>
      <c r="J3010">
        <v>961</v>
      </c>
      <c r="K3010">
        <v>3050</v>
      </c>
      <c r="L3010" t="b">
        <v>0</v>
      </c>
      <c r="M3010" t="b">
        <v>0</v>
      </c>
      <c r="N3010" t="b">
        <v>0</v>
      </c>
      <c r="O3010">
        <v>7</v>
      </c>
      <c r="P3010">
        <v>6</v>
      </c>
      <c r="Q3010" s="2">
        <v>0.03</v>
      </c>
      <c r="R3010" s="2">
        <v>0</v>
      </c>
      <c r="S3010" s="2">
        <v>0</v>
      </c>
      <c r="T3010">
        <f t="shared" ref="T3010:T3073" si="188">G3010*0.4</f>
        <v>0.4</v>
      </c>
      <c r="U3010">
        <f t="shared" ref="U3010:U3073" si="189">-0.2*(O3010-P3010)+0.8*P3010</f>
        <v>4.6000000000000005</v>
      </c>
      <c r="V3010">
        <f t="shared" ref="V3010:V3073" si="190">0.5*H3010*0.000001+0.1*Q3010*100+100*0.15*R3010+100*0.25*S3010</f>
        <v>0.67334549999999993</v>
      </c>
      <c r="W3010">
        <f t="shared" ref="W3010:W3073" si="191">0.4*T3010+0.25*U3010+0.35*V3010</f>
        <v>1.545670925</v>
      </c>
    </row>
    <row r="3011" spans="1:23" x14ac:dyDescent="0.25">
      <c r="A3011" t="s">
        <v>10319</v>
      </c>
      <c r="B3011" s="1">
        <v>43156</v>
      </c>
      <c r="C3011" t="s">
        <v>10320</v>
      </c>
      <c r="D3011" t="s">
        <v>10321</v>
      </c>
      <c r="E3011" t="s">
        <v>10322</v>
      </c>
      <c r="F3011" s="1">
        <v>43147</v>
      </c>
      <c r="G3011">
        <v>1</v>
      </c>
      <c r="H3011">
        <v>89049</v>
      </c>
      <c r="I3011">
        <v>157</v>
      </c>
      <c r="J3011">
        <v>5</v>
      </c>
      <c r="K3011">
        <v>33</v>
      </c>
      <c r="L3011" t="b">
        <v>0</v>
      </c>
      <c r="M3011" t="b">
        <v>0</v>
      </c>
      <c r="N3011" t="b">
        <v>0</v>
      </c>
      <c r="O3011">
        <v>9</v>
      </c>
      <c r="P3011">
        <v>3</v>
      </c>
      <c r="Q3011" s="2">
        <v>0</v>
      </c>
      <c r="R3011" s="2">
        <v>0</v>
      </c>
      <c r="S3011" s="2">
        <v>0</v>
      </c>
      <c r="T3011">
        <f t="shared" si="188"/>
        <v>0.4</v>
      </c>
      <c r="U3011">
        <f t="shared" si="189"/>
        <v>1.2000000000000002</v>
      </c>
      <c r="V3011">
        <f t="shared" si="190"/>
        <v>4.4524499999999995E-2</v>
      </c>
      <c r="W3011">
        <f t="shared" si="191"/>
        <v>0.47558357500000009</v>
      </c>
    </row>
    <row r="3012" spans="1:23" x14ac:dyDescent="0.25">
      <c r="A3012" t="s">
        <v>10323</v>
      </c>
      <c r="B3012" s="1">
        <v>43069</v>
      </c>
      <c r="C3012" t="s">
        <v>10324</v>
      </c>
      <c r="D3012" t="s">
        <v>4879</v>
      </c>
      <c r="E3012" t="s">
        <v>4880</v>
      </c>
      <c r="F3012" s="1">
        <v>43066</v>
      </c>
      <c r="G3012">
        <v>1</v>
      </c>
      <c r="H3012">
        <v>41722</v>
      </c>
      <c r="I3012">
        <v>262</v>
      </c>
      <c r="J3012">
        <v>22</v>
      </c>
      <c r="K3012">
        <v>37</v>
      </c>
      <c r="L3012" t="b">
        <v>0</v>
      </c>
      <c r="M3012" t="b">
        <v>0</v>
      </c>
      <c r="N3012" t="b">
        <v>0</v>
      </c>
      <c r="O3012">
        <v>3</v>
      </c>
      <c r="P3012">
        <v>2</v>
      </c>
      <c r="Q3012" s="2">
        <v>0.01</v>
      </c>
      <c r="R3012" s="2">
        <v>0</v>
      </c>
      <c r="S3012" s="2">
        <v>0</v>
      </c>
      <c r="T3012">
        <f t="shared" si="188"/>
        <v>0.4</v>
      </c>
      <c r="U3012">
        <f t="shared" si="189"/>
        <v>1.4000000000000001</v>
      </c>
      <c r="V3012">
        <f t="shared" si="190"/>
        <v>0.120861</v>
      </c>
      <c r="W3012">
        <f t="shared" si="191"/>
        <v>0.55230135000000002</v>
      </c>
    </row>
    <row r="3013" spans="1:23" x14ac:dyDescent="0.25">
      <c r="A3013" t="s">
        <v>10325</v>
      </c>
      <c r="B3013" s="1">
        <v>43167</v>
      </c>
      <c r="C3013" t="s">
        <v>10326</v>
      </c>
      <c r="D3013" t="s">
        <v>450</v>
      </c>
      <c r="E3013" t="s">
        <v>10327</v>
      </c>
      <c r="F3013" s="1">
        <v>43161</v>
      </c>
      <c r="G3013">
        <v>1</v>
      </c>
      <c r="H3013">
        <v>1181190</v>
      </c>
      <c r="I3013">
        <v>43752</v>
      </c>
      <c r="J3013">
        <v>1831</v>
      </c>
      <c r="K3013">
        <v>5744</v>
      </c>
      <c r="L3013" t="b">
        <v>0</v>
      </c>
      <c r="M3013" t="b">
        <v>0</v>
      </c>
      <c r="N3013" t="b">
        <v>0</v>
      </c>
      <c r="O3013">
        <v>6</v>
      </c>
      <c r="P3013">
        <v>5</v>
      </c>
      <c r="Q3013" s="2">
        <v>0.04</v>
      </c>
      <c r="R3013" s="2">
        <v>0</v>
      </c>
      <c r="S3013" s="2">
        <v>0</v>
      </c>
      <c r="T3013">
        <f t="shared" si="188"/>
        <v>0.4</v>
      </c>
      <c r="U3013">
        <f t="shared" si="189"/>
        <v>3.8</v>
      </c>
      <c r="V3013">
        <f t="shared" si="190"/>
        <v>0.990595</v>
      </c>
      <c r="W3013">
        <f t="shared" si="191"/>
        <v>1.4567082499999999</v>
      </c>
    </row>
    <row r="3014" spans="1:23" x14ac:dyDescent="0.25">
      <c r="A3014" t="s">
        <v>10328</v>
      </c>
      <c r="B3014" s="1">
        <v>43109</v>
      </c>
      <c r="C3014" t="s">
        <v>10329</v>
      </c>
      <c r="D3014" t="s">
        <v>1078</v>
      </c>
      <c r="E3014" t="s">
        <v>10330</v>
      </c>
      <c r="F3014" s="1">
        <v>43108</v>
      </c>
      <c r="G3014">
        <v>1</v>
      </c>
      <c r="H3014">
        <v>41264</v>
      </c>
      <c r="I3014">
        <v>514</v>
      </c>
      <c r="J3014">
        <v>544</v>
      </c>
      <c r="K3014">
        <v>600</v>
      </c>
      <c r="L3014" t="b">
        <v>0</v>
      </c>
      <c r="M3014" t="b">
        <v>0</v>
      </c>
      <c r="N3014" t="b">
        <v>0</v>
      </c>
      <c r="O3014">
        <v>1</v>
      </c>
      <c r="P3014">
        <v>1</v>
      </c>
      <c r="Q3014" s="2">
        <v>0.01</v>
      </c>
      <c r="R3014" s="2">
        <v>-0.01</v>
      </c>
      <c r="S3014" s="2">
        <v>0.01</v>
      </c>
      <c r="T3014">
        <f t="shared" si="188"/>
        <v>0.4</v>
      </c>
      <c r="U3014">
        <f t="shared" si="189"/>
        <v>0.8</v>
      </c>
      <c r="V3014">
        <f t="shared" si="190"/>
        <v>0.22063199999999999</v>
      </c>
      <c r="W3014">
        <f t="shared" si="191"/>
        <v>0.43722120000000003</v>
      </c>
    </row>
    <row r="3015" spans="1:23" x14ac:dyDescent="0.25">
      <c r="A3015" t="s">
        <v>10331</v>
      </c>
      <c r="B3015" s="1">
        <v>43104</v>
      </c>
      <c r="C3015" t="s">
        <v>10332</v>
      </c>
      <c r="D3015" t="s">
        <v>10333</v>
      </c>
      <c r="E3015" t="s">
        <v>10334</v>
      </c>
      <c r="F3015" s="1">
        <v>43092</v>
      </c>
      <c r="G3015">
        <v>1</v>
      </c>
      <c r="H3015">
        <v>168863</v>
      </c>
      <c r="I3015">
        <v>1181</v>
      </c>
      <c r="J3015">
        <v>282</v>
      </c>
      <c r="K3015">
        <v>255</v>
      </c>
      <c r="L3015" t="b">
        <v>0</v>
      </c>
      <c r="M3015" t="b">
        <v>0</v>
      </c>
      <c r="N3015" t="b">
        <v>0</v>
      </c>
      <c r="O3015">
        <v>12</v>
      </c>
      <c r="P3015">
        <v>11</v>
      </c>
      <c r="Q3015" s="2">
        <v>0.01</v>
      </c>
      <c r="R3015" s="2">
        <v>0</v>
      </c>
      <c r="S3015" s="2">
        <v>0</v>
      </c>
      <c r="T3015">
        <f t="shared" si="188"/>
        <v>0.4</v>
      </c>
      <c r="U3015">
        <f t="shared" si="189"/>
        <v>8.6000000000000014</v>
      </c>
      <c r="V3015">
        <f t="shared" si="190"/>
        <v>0.1844315</v>
      </c>
      <c r="W3015">
        <f t="shared" si="191"/>
        <v>2.3745510250000006</v>
      </c>
    </row>
    <row r="3016" spans="1:23" x14ac:dyDescent="0.25">
      <c r="A3016" t="s">
        <v>10335</v>
      </c>
      <c r="B3016" s="1">
        <v>43109</v>
      </c>
      <c r="C3016" t="s">
        <v>10336</v>
      </c>
      <c r="D3016" t="s">
        <v>10337</v>
      </c>
      <c r="E3016" t="s">
        <v>10338</v>
      </c>
      <c r="F3016" s="1">
        <v>43104</v>
      </c>
      <c r="G3016">
        <v>1</v>
      </c>
      <c r="H3016">
        <v>1111674</v>
      </c>
      <c r="I3016">
        <v>91287</v>
      </c>
      <c r="J3016">
        <v>1492</v>
      </c>
      <c r="K3016">
        <v>16563</v>
      </c>
      <c r="L3016" t="b">
        <v>0</v>
      </c>
      <c r="M3016" t="b">
        <v>0</v>
      </c>
      <c r="N3016" t="b">
        <v>0</v>
      </c>
      <c r="O3016">
        <v>5</v>
      </c>
      <c r="P3016">
        <v>1</v>
      </c>
      <c r="Q3016" s="2">
        <v>0.08</v>
      </c>
      <c r="R3016" s="2">
        <v>0</v>
      </c>
      <c r="S3016" s="2">
        <v>0.01</v>
      </c>
      <c r="T3016">
        <f t="shared" si="188"/>
        <v>0.4</v>
      </c>
      <c r="U3016">
        <f t="shared" si="189"/>
        <v>0</v>
      </c>
      <c r="V3016">
        <f t="shared" si="190"/>
        <v>1.6058370000000002</v>
      </c>
      <c r="W3016">
        <f t="shared" si="191"/>
        <v>0.72204295000000007</v>
      </c>
    </row>
    <row r="3017" spans="1:23" x14ac:dyDescent="0.25">
      <c r="A3017" t="s">
        <v>10339</v>
      </c>
      <c r="B3017" s="1">
        <v>43109</v>
      </c>
      <c r="C3017" t="s">
        <v>10340</v>
      </c>
      <c r="D3017" t="s">
        <v>10341</v>
      </c>
      <c r="E3017" t="s">
        <v>10342</v>
      </c>
      <c r="F3017" s="1">
        <v>43049</v>
      </c>
      <c r="G3017">
        <v>1</v>
      </c>
      <c r="H3017">
        <v>917</v>
      </c>
      <c r="I3017">
        <v>3</v>
      </c>
      <c r="J3017">
        <v>1</v>
      </c>
      <c r="K3017">
        <v>0</v>
      </c>
      <c r="L3017" t="b">
        <v>0</v>
      </c>
      <c r="M3017" t="b">
        <v>0</v>
      </c>
      <c r="N3017" t="b">
        <v>0</v>
      </c>
      <c r="O3017">
        <v>60</v>
      </c>
      <c r="P3017">
        <v>2</v>
      </c>
      <c r="Q3017" s="2">
        <v>0</v>
      </c>
      <c r="R3017" s="2">
        <v>0</v>
      </c>
      <c r="S3017" s="2">
        <v>0</v>
      </c>
      <c r="T3017">
        <f t="shared" si="188"/>
        <v>0.4</v>
      </c>
      <c r="U3017">
        <f t="shared" si="189"/>
        <v>-10.000000000000002</v>
      </c>
      <c r="V3017">
        <f t="shared" si="190"/>
        <v>4.5849999999999998E-4</v>
      </c>
      <c r="W3017">
        <f t="shared" si="191"/>
        <v>-2.3398395250000004</v>
      </c>
    </row>
    <row r="3018" spans="1:23" x14ac:dyDescent="0.25">
      <c r="A3018" t="s">
        <v>10343</v>
      </c>
      <c r="B3018" s="1">
        <v>43152</v>
      </c>
      <c r="C3018" t="s">
        <v>10344</v>
      </c>
      <c r="D3018" t="s">
        <v>2400</v>
      </c>
      <c r="E3018" t="s">
        <v>10345</v>
      </c>
      <c r="F3018" s="1">
        <v>43142</v>
      </c>
      <c r="G3018">
        <v>1</v>
      </c>
      <c r="H3018">
        <v>843024</v>
      </c>
      <c r="I3018">
        <v>15668</v>
      </c>
      <c r="J3018">
        <v>1014</v>
      </c>
      <c r="K3018">
        <v>1531</v>
      </c>
      <c r="L3018" t="b">
        <v>0</v>
      </c>
      <c r="M3018" t="b">
        <v>0</v>
      </c>
      <c r="N3018" t="b">
        <v>0</v>
      </c>
      <c r="O3018">
        <v>10</v>
      </c>
      <c r="P3018">
        <v>10</v>
      </c>
      <c r="Q3018" s="2">
        <v>0.02</v>
      </c>
      <c r="R3018" s="2">
        <v>0</v>
      </c>
      <c r="S3018" s="2">
        <v>0</v>
      </c>
      <c r="T3018">
        <f t="shared" si="188"/>
        <v>0.4</v>
      </c>
      <c r="U3018">
        <f t="shared" si="189"/>
        <v>8</v>
      </c>
      <c r="V3018">
        <f t="shared" si="190"/>
        <v>0.62151200000000006</v>
      </c>
      <c r="W3018">
        <f t="shared" si="191"/>
        <v>2.3775292000000001</v>
      </c>
    </row>
    <row r="3019" spans="1:23" x14ac:dyDescent="0.25">
      <c r="A3019" t="s">
        <v>10346</v>
      </c>
      <c r="B3019" s="1">
        <v>43265</v>
      </c>
      <c r="C3019" t="s">
        <v>10347</v>
      </c>
      <c r="D3019" t="s">
        <v>49</v>
      </c>
      <c r="E3019" t="s">
        <v>10348</v>
      </c>
      <c r="F3019" s="1">
        <v>43243</v>
      </c>
      <c r="G3019">
        <v>1</v>
      </c>
      <c r="H3019">
        <v>3388958</v>
      </c>
      <c r="I3019">
        <v>162795</v>
      </c>
      <c r="J3019">
        <v>3576</v>
      </c>
      <c r="K3019">
        <v>15424</v>
      </c>
      <c r="L3019" t="b">
        <v>0</v>
      </c>
      <c r="M3019" t="b">
        <v>0</v>
      </c>
      <c r="N3019" t="b">
        <v>0</v>
      </c>
      <c r="O3019">
        <v>22</v>
      </c>
      <c r="P3019">
        <v>21</v>
      </c>
      <c r="Q3019" s="2">
        <v>0.05</v>
      </c>
      <c r="R3019" s="2">
        <v>0</v>
      </c>
      <c r="S3019" s="2">
        <v>0</v>
      </c>
      <c r="T3019">
        <f t="shared" si="188"/>
        <v>0.4</v>
      </c>
      <c r="U3019">
        <f t="shared" si="189"/>
        <v>16.600000000000001</v>
      </c>
      <c r="V3019">
        <f t="shared" si="190"/>
        <v>2.1944789999999998</v>
      </c>
      <c r="W3019">
        <f t="shared" si="191"/>
        <v>5.0780676500000004</v>
      </c>
    </row>
    <row r="3020" spans="1:23" x14ac:dyDescent="0.25">
      <c r="A3020" t="s">
        <v>10349</v>
      </c>
      <c r="B3020" s="1">
        <v>43240</v>
      </c>
      <c r="C3020" t="s">
        <v>10350</v>
      </c>
      <c r="D3020" t="s">
        <v>2408</v>
      </c>
      <c r="E3020" t="s">
        <v>10351</v>
      </c>
      <c r="F3020" s="1">
        <v>43237</v>
      </c>
      <c r="G3020">
        <v>1</v>
      </c>
      <c r="H3020">
        <v>1821926</v>
      </c>
      <c r="I3020">
        <v>25103</v>
      </c>
      <c r="J3020">
        <v>1751</v>
      </c>
      <c r="K3020">
        <v>6515</v>
      </c>
      <c r="L3020" t="b">
        <v>0</v>
      </c>
      <c r="M3020" t="b">
        <v>0</v>
      </c>
      <c r="N3020" t="b">
        <v>0</v>
      </c>
      <c r="O3020">
        <v>3</v>
      </c>
      <c r="P3020">
        <v>2</v>
      </c>
      <c r="Q3020" s="2">
        <v>0.01</v>
      </c>
      <c r="R3020" s="2">
        <v>0</v>
      </c>
      <c r="S3020" s="2">
        <v>0</v>
      </c>
      <c r="T3020">
        <f t="shared" si="188"/>
        <v>0.4</v>
      </c>
      <c r="U3020">
        <f t="shared" si="189"/>
        <v>1.4000000000000001</v>
      </c>
      <c r="V3020">
        <f t="shared" si="190"/>
        <v>1.0109630000000001</v>
      </c>
      <c r="W3020">
        <f t="shared" si="191"/>
        <v>0.86383705</v>
      </c>
    </row>
    <row r="3021" spans="1:23" x14ac:dyDescent="0.25">
      <c r="A3021" t="s">
        <v>10352</v>
      </c>
      <c r="B3021" s="1">
        <v>43258</v>
      </c>
      <c r="C3021" t="s">
        <v>10353</v>
      </c>
      <c r="D3021" t="s">
        <v>174</v>
      </c>
      <c r="E3021" t="s">
        <v>10354</v>
      </c>
      <c r="F3021" s="1">
        <v>43256</v>
      </c>
      <c r="G3021">
        <v>1</v>
      </c>
      <c r="H3021">
        <v>6908017</v>
      </c>
      <c r="I3021">
        <v>487402</v>
      </c>
      <c r="J3021">
        <v>2676</v>
      </c>
      <c r="K3021">
        <v>25677</v>
      </c>
      <c r="L3021" t="b">
        <v>0</v>
      </c>
      <c r="M3021" t="b">
        <v>0</v>
      </c>
      <c r="N3021" t="b">
        <v>0</v>
      </c>
      <c r="O3021">
        <v>2</v>
      </c>
      <c r="P3021">
        <v>2</v>
      </c>
      <c r="Q3021" s="2">
        <v>7.0000000000000007E-2</v>
      </c>
      <c r="R3021" s="2">
        <v>0</v>
      </c>
      <c r="S3021" s="2">
        <v>0</v>
      </c>
      <c r="T3021">
        <f t="shared" si="188"/>
        <v>0.4</v>
      </c>
      <c r="U3021">
        <f t="shared" si="189"/>
        <v>1.6</v>
      </c>
      <c r="V3021">
        <f t="shared" si="190"/>
        <v>4.1540084999999998</v>
      </c>
      <c r="W3021">
        <f t="shared" si="191"/>
        <v>2.0139029749999997</v>
      </c>
    </row>
    <row r="3022" spans="1:23" x14ac:dyDescent="0.25">
      <c r="A3022" t="s">
        <v>10355</v>
      </c>
      <c r="B3022" s="1">
        <v>43230</v>
      </c>
      <c r="C3022" t="s">
        <v>10356</v>
      </c>
      <c r="D3022" t="s">
        <v>61</v>
      </c>
      <c r="E3022" t="s">
        <v>10357</v>
      </c>
      <c r="F3022" s="1">
        <v>43220</v>
      </c>
      <c r="G3022">
        <v>1</v>
      </c>
      <c r="H3022">
        <v>173088</v>
      </c>
      <c r="I3022">
        <v>7169</v>
      </c>
      <c r="J3022">
        <v>170</v>
      </c>
      <c r="K3022">
        <v>887</v>
      </c>
      <c r="L3022" t="b">
        <v>0</v>
      </c>
      <c r="M3022" t="b">
        <v>0</v>
      </c>
      <c r="N3022" t="b">
        <v>0</v>
      </c>
      <c r="O3022">
        <v>10</v>
      </c>
      <c r="P3022">
        <v>9</v>
      </c>
      <c r="Q3022" s="2">
        <v>0.04</v>
      </c>
      <c r="R3022" s="2">
        <v>0</v>
      </c>
      <c r="S3022" s="2">
        <v>0.01</v>
      </c>
      <c r="T3022">
        <f t="shared" si="188"/>
        <v>0.4</v>
      </c>
      <c r="U3022">
        <f t="shared" si="189"/>
        <v>7</v>
      </c>
      <c r="V3022">
        <f t="shared" si="190"/>
        <v>0.73654400000000009</v>
      </c>
      <c r="W3022">
        <f t="shared" si="191"/>
        <v>2.1677904000000003</v>
      </c>
    </row>
    <row r="3023" spans="1:23" x14ac:dyDescent="0.25">
      <c r="A3023" t="s">
        <v>10358</v>
      </c>
      <c r="B3023" s="1">
        <v>43133</v>
      </c>
      <c r="C3023" t="s">
        <v>10359</v>
      </c>
      <c r="D3023" t="s">
        <v>1900</v>
      </c>
      <c r="E3023" t="s">
        <v>10360</v>
      </c>
      <c r="F3023" s="1">
        <v>43126</v>
      </c>
      <c r="G3023">
        <v>1</v>
      </c>
      <c r="H3023">
        <v>642935</v>
      </c>
      <c r="I3023">
        <v>25897</v>
      </c>
      <c r="J3023">
        <v>229</v>
      </c>
      <c r="K3023">
        <v>2174</v>
      </c>
      <c r="L3023" t="b">
        <v>0</v>
      </c>
      <c r="M3023" t="b">
        <v>0</v>
      </c>
      <c r="N3023" t="b">
        <v>0</v>
      </c>
      <c r="O3023">
        <v>7</v>
      </c>
      <c r="P3023">
        <v>5</v>
      </c>
      <c r="Q3023" s="2">
        <v>0.04</v>
      </c>
      <c r="R3023" s="2">
        <v>0</v>
      </c>
      <c r="S3023" s="2">
        <v>0</v>
      </c>
      <c r="T3023">
        <f t="shared" si="188"/>
        <v>0.4</v>
      </c>
      <c r="U3023">
        <f t="shared" si="189"/>
        <v>3.6</v>
      </c>
      <c r="V3023">
        <f t="shared" si="190"/>
        <v>0.72146749999999993</v>
      </c>
      <c r="W3023">
        <f t="shared" si="191"/>
        <v>1.312513625</v>
      </c>
    </row>
    <row r="3024" spans="1:23" x14ac:dyDescent="0.25">
      <c r="A3024" t="s">
        <v>10361</v>
      </c>
      <c r="B3024" s="1">
        <v>43090</v>
      </c>
      <c r="C3024" t="s">
        <v>10362</v>
      </c>
      <c r="D3024" t="s">
        <v>1986</v>
      </c>
      <c r="E3024" t="s">
        <v>10363</v>
      </c>
      <c r="F3024" s="1">
        <v>43082</v>
      </c>
      <c r="G3024">
        <v>1</v>
      </c>
      <c r="H3024">
        <v>1903783</v>
      </c>
      <c r="I3024">
        <v>171597</v>
      </c>
      <c r="J3024">
        <v>2070</v>
      </c>
      <c r="K3024">
        <v>14030</v>
      </c>
      <c r="L3024" t="b">
        <v>0</v>
      </c>
      <c r="M3024" t="b">
        <v>0</v>
      </c>
      <c r="N3024" t="b">
        <v>0</v>
      </c>
      <c r="O3024">
        <v>8</v>
      </c>
      <c r="P3024">
        <v>8</v>
      </c>
      <c r="Q3024" s="2">
        <v>0.09</v>
      </c>
      <c r="R3024" s="2">
        <v>0</v>
      </c>
      <c r="S3024" s="2">
        <v>0.01</v>
      </c>
      <c r="T3024">
        <f t="shared" si="188"/>
        <v>0.4</v>
      </c>
      <c r="U3024">
        <f t="shared" si="189"/>
        <v>6.4</v>
      </c>
      <c r="V3024">
        <f t="shared" si="190"/>
        <v>2.1018914999999998</v>
      </c>
      <c r="W3024">
        <f t="shared" si="191"/>
        <v>2.4956620250000001</v>
      </c>
    </row>
    <row r="3025" spans="1:23" x14ac:dyDescent="0.25">
      <c r="A3025" t="s">
        <v>10364</v>
      </c>
      <c r="B3025" s="1">
        <v>43079</v>
      </c>
      <c r="C3025" t="s">
        <v>10365</v>
      </c>
      <c r="D3025" t="s">
        <v>3166</v>
      </c>
      <c r="E3025" t="s">
        <v>10366</v>
      </c>
      <c r="F3025" s="1">
        <v>43074</v>
      </c>
      <c r="G3025">
        <v>1</v>
      </c>
      <c r="H3025">
        <v>42101</v>
      </c>
      <c r="I3025">
        <v>1511</v>
      </c>
      <c r="J3025">
        <v>72</v>
      </c>
      <c r="K3025">
        <v>686</v>
      </c>
      <c r="L3025" t="b">
        <v>0</v>
      </c>
      <c r="M3025" t="b">
        <v>0</v>
      </c>
      <c r="N3025" t="b">
        <v>0</v>
      </c>
      <c r="O3025">
        <v>5</v>
      </c>
      <c r="P3025">
        <v>3</v>
      </c>
      <c r="Q3025" s="2">
        <v>0.04</v>
      </c>
      <c r="R3025" s="2">
        <v>0</v>
      </c>
      <c r="S3025" s="2">
        <v>0.02</v>
      </c>
      <c r="T3025">
        <f t="shared" si="188"/>
        <v>0.4</v>
      </c>
      <c r="U3025">
        <f t="shared" si="189"/>
        <v>2.0000000000000004</v>
      </c>
      <c r="V3025">
        <f t="shared" si="190"/>
        <v>0.92105049999999999</v>
      </c>
      <c r="W3025">
        <f t="shared" si="191"/>
        <v>0.98236767500000011</v>
      </c>
    </row>
    <row r="3026" spans="1:23" x14ac:dyDescent="0.25">
      <c r="A3026" t="s">
        <v>10367</v>
      </c>
      <c r="B3026" s="1">
        <v>43055</v>
      </c>
      <c r="C3026" t="s">
        <v>10368</v>
      </c>
      <c r="D3026" t="s">
        <v>1136</v>
      </c>
      <c r="E3026" t="s">
        <v>10369</v>
      </c>
      <c r="F3026" s="1">
        <v>43048</v>
      </c>
      <c r="G3026">
        <v>1</v>
      </c>
      <c r="H3026">
        <v>3680540</v>
      </c>
      <c r="I3026">
        <v>216119</v>
      </c>
      <c r="J3026">
        <v>3570</v>
      </c>
      <c r="K3026">
        <v>20544</v>
      </c>
      <c r="L3026" t="b">
        <v>0</v>
      </c>
      <c r="M3026" t="b">
        <v>0</v>
      </c>
      <c r="N3026" t="b">
        <v>0</v>
      </c>
      <c r="O3026">
        <v>7</v>
      </c>
      <c r="P3026">
        <v>3</v>
      </c>
      <c r="Q3026" s="2">
        <v>0.06</v>
      </c>
      <c r="R3026" s="2">
        <v>0</v>
      </c>
      <c r="S3026" s="2">
        <v>0.01</v>
      </c>
      <c r="T3026">
        <f t="shared" si="188"/>
        <v>0.4</v>
      </c>
      <c r="U3026">
        <f t="shared" si="189"/>
        <v>1.6000000000000003</v>
      </c>
      <c r="V3026">
        <f t="shared" si="190"/>
        <v>2.6902699999999999</v>
      </c>
      <c r="W3026">
        <f t="shared" si="191"/>
        <v>1.5015944999999999</v>
      </c>
    </row>
    <row r="3027" spans="1:23" x14ac:dyDescent="0.25">
      <c r="A3027" t="s">
        <v>10370</v>
      </c>
      <c r="B3027" s="1">
        <v>43206</v>
      </c>
      <c r="C3027" t="s">
        <v>10371</v>
      </c>
      <c r="D3027" t="s">
        <v>144</v>
      </c>
      <c r="E3027" t="s">
        <v>10372</v>
      </c>
      <c r="F3027" s="1">
        <v>43199</v>
      </c>
      <c r="G3027">
        <v>1</v>
      </c>
      <c r="H3027">
        <v>10271274</v>
      </c>
      <c r="I3027">
        <v>183101</v>
      </c>
      <c r="J3027">
        <v>20476</v>
      </c>
      <c r="K3027">
        <v>34633</v>
      </c>
      <c r="L3027" t="b">
        <v>0</v>
      </c>
      <c r="M3027" t="b">
        <v>0</v>
      </c>
      <c r="N3027" t="b">
        <v>0</v>
      </c>
      <c r="O3027">
        <v>7</v>
      </c>
      <c r="P3027">
        <v>3</v>
      </c>
      <c r="Q3027" s="2">
        <v>0.02</v>
      </c>
      <c r="R3027" s="2">
        <v>0</v>
      </c>
      <c r="S3027" s="2">
        <v>0</v>
      </c>
      <c r="T3027">
        <f t="shared" si="188"/>
        <v>0.4</v>
      </c>
      <c r="U3027">
        <f t="shared" si="189"/>
        <v>1.6000000000000003</v>
      </c>
      <c r="V3027">
        <f t="shared" si="190"/>
        <v>5.3356370000000002</v>
      </c>
      <c r="W3027">
        <f t="shared" si="191"/>
        <v>2.4274729500000003</v>
      </c>
    </row>
    <row r="3028" spans="1:23" x14ac:dyDescent="0.25">
      <c r="A3028" t="s">
        <v>10373</v>
      </c>
      <c r="B3028" s="1">
        <v>43234</v>
      </c>
      <c r="C3028" t="s">
        <v>10374</v>
      </c>
      <c r="D3028" t="s">
        <v>7033</v>
      </c>
      <c r="E3028" t="s">
        <v>10375</v>
      </c>
      <c r="F3028" s="1">
        <v>43217</v>
      </c>
      <c r="G3028">
        <v>1</v>
      </c>
      <c r="H3028">
        <v>404986</v>
      </c>
      <c r="I3028">
        <v>16859</v>
      </c>
      <c r="J3028">
        <v>312</v>
      </c>
      <c r="K3028">
        <v>958</v>
      </c>
      <c r="L3028" t="b">
        <v>0</v>
      </c>
      <c r="M3028" t="b">
        <v>0</v>
      </c>
      <c r="N3028" t="b">
        <v>0</v>
      </c>
      <c r="O3028">
        <v>17</v>
      </c>
      <c r="P3028">
        <v>16</v>
      </c>
      <c r="Q3028" s="2">
        <v>0.04</v>
      </c>
      <c r="R3028" s="2">
        <v>0</v>
      </c>
      <c r="S3028" s="2">
        <v>0</v>
      </c>
      <c r="T3028">
        <f t="shared" si="188"/>
        <v>0.4</v>
      </c>
      <c r="U3028">
        <f t="shared" si="189"/>
        <v>12.600000000000001</v>
      </c>
      <c r="V3028">
        <f t="shared" si="190"/>
        <v>0.60249299999999995</v>
      </c>
      <c r="W3028">
        <f t="shared" si="191"/>
        <v>3.5208725500000004</v>
      </c>
    </row>
    <row r="3029" spans="1:23" x14ac:dyDescent="0.25">
      <c r="A3029" t="s">
        <v>10376</v>
      </c>
      <c r="B3029" s="1">
        <v>43065</v>
      </c>
      <c r="C3029" t="s">
        <v>10377</v>
      </c>
      <c r="D3029" t="s">
        <v>555</v>
      </c>
      <c r="E3029" t="s">
        <v>10378</v>
      </c>
      <c r="F3029" s="1">
        <v>43058</v>
      </c>
      <c r="G3029">
        <v>1</v>
      </c>
      <c r="H3029">
        <v>90923</v>
      </c>
      <c r="I3029">
        <v>3722</v>
      </c>
      <c r="J3029">
        <v>192</v>
      </c>
      <c r="K3029">
        <v>563</v>
      </c>
      <c r="L3029" t="b">
        <v>0</v>
      </c>
      <c r="M3029" t="b">
        <v>0</v>
      </c>
      <c r="N3029" t="b">
        <v>0</v>
      </c>
      <c r="O3029">
        <v>7</v>
      </c>
      <c r="P3029">
        <v>6</v>
      </c>
      <c r="Q3029" s="2">
        <v>0.04</v>
      </c>
      <c r="R3029" s="2">
        <v>0</v>
      </c>
      <c r="S3029" s="2">
        <v>0.01</v>
      </c>
      <c r="T3029">
        <f t="shared" si="188"/>
        <v>0.4</v>
      </c>
      <c r="U3029">
        <f t="shared" si="189"/>
        <v>4.6000000000000005</v>
      </c>
      <c r="V3029">
        <f t="shared" si="190"/>
        <v>0.69546149999999995</v>
      </c>
      <c r="W3029">
        <f t="shared" si="191"/>
        <v>1.553411525</v>
      </c>
    </row>
    <row r="3030" spans="1:23" x14ac:dyDescent="0.25">
      <c r="A3030" t="s">
        <v>10379</v>
      </c>
      <c r="B3030" s="1">
        <v>43109</v>
      </c>
      <c r="C3030" t="s">
        <v>10380</v>
      </c>
      <c r="D3030" t="s">
        <v>351</v>
      </c>
      <c r="E3030" t="s">
        <v>10381</v>
      </c>
      <c r="F3030" s="1">
        <v>43105</v>
      </c>
      <c r="G3030">
        <v>1</v>
      </c>
      <c r="H3030">
        <v>147740</v>
      </c>
      <c r="I3030">
        <v>11601</v>
      </c>
      <c r="J3030">
        <v>2805</v>
      </c>
      <c r="K3030">
        <v>6440</v>
      </c>
      <c r="L3030" t="b">
        <v>0</v>
      </c>
      <c r="M3030" t="b">
        <v>0</v>
      </c>
      <c r="N3030" t="b">
        <v>0</v>
      </c>
      <c r="O3030">
        <v>4</v>
      </c>
      <c r="P3030">
        <v>2</v>
      </c>
      <c r="Q3030" s="2">
        <v>0.08</v>
      </c>
      <c r="R3030" s="2">
        <v>-0.02</v>
      </c>
      <c r="S3030" s="2">
        <v>0.04</v>
      </c>
      <c r="T3030">
        <f t="shared" si="188"/>
        <v>0.4</v>
      </c>
      <c r="U3030">
        <f t="shared" si="189"/>
        <v>1.2000000000000002</v>
      </c>
      <c r="V3030">
        <f t="shared" si="190"/>
        <v>1.5738700000000001</v>
      </c>
      <c r="W3030">
        <f t="shared" si="191"/>
        <v>1.0108545000000002</v>
      </c>
    </row>
    <row r="3031" spans="1:23" x14ac:dyDescent="0.25">
      <c r="A3031" t="s">
        <v>10382</v>
      </c>
      <c r="B3031" s="1">
        <v>43121</v>
      </c>
      <c r="C3031" t="s">
        <v>10383</v>
      </c>
      <c r="D3031" t="s">
        <v>10384</v>
      </c>
      <c r="E3031" t="s">
        <v>10385</v>
      </c>
      <c r="F3031" s="1">
        <v>43114</v>
      </c>
      <c r="G3031">
        <v>1</v>
      </c>
      <c r="H3031">
        <v>371531</v>
      </c>
      <c r="I3031">
        <v>11214</v>
      </c>
      <c r="J3031">
        <v>740</v>
      </c>
      <c r="K3031">
        <v>778</v>
      </c>
      <c r="L3031" t="b">
        <v>0</v>
      </c>
      <c r="M3031" t="b">
        <v>0</v>
      </c>
      <c r="N3031" t="b">
        <v>0</v>
      </c>
      <c r="O3031">
        <v>7</v>
      </c>
      <c r="P3031">
        <v>6</v>
      </c>
      <c r="Q3031" s="2">
        <v>0.03</v>
      </c>
      <c r="R3031" s="2">
        <v>0</v>
      </c>
      <c r="S3031" s="2">
        <v>0</v>
      </c>
      <c r="T3031">
        <f t="shared" si="188"/>
        <v>0.4</v>
      </c>
      <c r="U3031">
        <f t="shared" si="189"/>
        <v>4.6000000000000005</v>
      </c>
      <c r="V3031">
        <f t="shared" si="190"/>
        <v>0.48576549999999996</v>
      </c>
      <c r="W3031">
        <f t="shared" si="191"/>
        <v>1.4800179250000001</v>
      </c>
    </row>
    <row r="3032" spans="1:23" x14ac:dyDescent="0.25">
      <c r="A3032" t="s">
        <v>10386</v>
      </c>
      <c r="B3032" s="1">
        <v>43160</v>
      </c>
      <c r="C3032" t="s">
        <v>10387</v>
      </c>
      <c r="D3032" t="s">
        <v>57</v>
      </c>
      <c r="E3032" t="s">
        <v>10388</v>
      </c>
      <c r="F3032" s="1">
        <v>43154</v>
      </c>
      <c r="G3032">
        <v>1</v>
      </c>
      <c r="H3032">
        <v>2723593</v>
      </c>
      <c r="I3032">
        <v>39403</v>
      </c>
      <c r="J3032">
        <v>11924</v>
      </c>
      <c r="K3032">
        <v>58763</v>
      </c>
      <c r="L3032" t="b">
        <v>0</v>
      </c>
      <c r="M3032" t="b">
        <v>0</v>
      </c>
      <c r="N3032" t="b">
        <v>0</v>
      </c>
      <c r="O3032">
        <v>6</v>
      </c>
      <c r="P3032">
        <v>6</v>
      </c>
      <c r="Q3032" s="2">
        <v>0.01</v>
      </c>
      <c r="R3032" s="2">
        <v>0</v>
      </c>
      <c r="S3032" s="2">
        <v>0.02</v>
      </c>
      <c r="T3032">
        <f t="shared" si="188"/>
        <v>0.4</v>
      </c>
      <c r="U3032">
        <f t="shared" si="189"/>
        <v>4.8000000000000007</v>
      </c>
      <c r="V3032">
        <f t="shared" si="190"/>
        <v>1.9617964999999999</v>
      </c>
      <c r="W3032">
        <f t="shared" si="191"/>
        <v>2.0466287750000003</v>
      </c>
    </row>
    <row r="3033" spans="1:23" x14ac:dyDescent="0.25">
      <c r="A3033" t="s">
        <v>10389</v>
      </c>
      <c r="B3033" s="1">
        <v>43087</v>
      </c>
      <c r="C3033" t="s">
        <v>10390</v>
      </c>
      <c r="D3033" t="s">
        <v>2422</v>
      </c>
      <c r="E3033" t="s">
        <v>10391</v>
      </c>
      <c r="F3033" s="1">
        <v>43081</v>
      </c>
      <c r="G3033">
        <v>1</v>
      </c>
      <c r="H3033">
        <v>607251</v>
      </c>
      <c r="I3033">
        <v>12787</v>
      </c>
      <c r="J3033">
        <v>1574</v>
      </c>
      <c r="K3033">
        <v>2251</v>
      </c>
      <c r="L3033" t="b">
        <v>0</v>
      </c>
      <c r="M3033" t="b">
        <v>0</v>
      </c>
      <c r="N3033" t="b">
        <v>0</v>
      </c>
      <c r="O3033">
        <v>6</v>
      </c>
      <c r="P3033">
        <v>5</v>
      </c>
      <c r="Q3033" s="2">
        <v>0.02</v>
      </c>
      <c r="R3033" s="2">
        <v>0</v>
      </c>
      <c r="S3033" s="2">
        <v>0</v>
      </c>
      <c r="T3033">
        <f t="shared" si="188"/>
        <v>0.4</v>
      </c>
      <c r="U3033">
        <f t="shared" si="189"/>
        <v>3.8</v>
      </c>
      <c r="V3033">
        <f t="shared" si="190"/>
        <v>0.50362550000000006</v>
      </c>
      <c r="W3033">
        <f t="shared" si="191"/>
        <v>1.2862689249999999</v>
      </c>
    </row>
    <row r="3034" spans="1:23" x14ac:dyDescent="0.25">
      <c r="A3034" t="s">
        <v>10392</v>
      </c>
      <c r="B3034" s="1">
        <v>43147</v>
      </c>
      <c r="C3034" t="s">
        <v>10393</v>
      </c>
      <c r="D3034" t="s">
        <v>8309</v>
      </c>
      <c r="E3034" t="s">
        <v>10394</v>
      </c>
      <c r="F3034" s="1">
        <v>43137</v>
      </c>
      <c r="G3034">
        <v>1</v>
      </c>
      <c r="H3034">
        <v>16354826</v>
      </c>
      <c r="I3034">
        <v>511764</v>
      </c>
      <c r="J3034">
        <v>9562</v>
      </c>
      <c r="K3034">
        <v>33304</v>
      </c>
      <c r="L3034" t="b">
        <v>0</v>
      </c>
      <c r="M3034" t="b">
        <v>0</v>
      </c>
      <c r="N3034" t="b">
        <v>0</v>
      </c>
      <c r="O3034">
        <v>10</v>
      </c>
      <c r="P3034">
        <v>10</v>
      </c>
      <c r="Q3034" s="2">
        <v>0.03</v>
      </c>
      <c r="R3034" s="2">
        <v>0</v>
      </c>
      <c r="S3034" s="2">
        <v>0</v>
      </c>
      <c r="T3034">
        <f t="shared" si="188"/>
        <v>0.4</v>
      </c>
      <c r="U3034">
        <f t="shared" si="189"/>
        <v>8</v>
      </c>
      <c r="V3034">
        <f t="shared" si="190"/>
        <v>8.4774130000000003</v>
      </c>
      <c r="W3034">
        <f t="shared" si="191"/>
        <v>5.1270945500000007</v>
      </c>
    </row>
    <row r="3035" spans="1:23" x14ac:dyDescent="0.25">
      <c r="A3035" t="s">
        <v>10395</v>
      </c>
      <c r="B3035" s="1">
        <v>43091</v>
      </c>
      <c r="C3035" t="s">
        <v>10396</v>
      </c>
      <c r="D3035" t="s">
        <v>166</v>
      </c>
      <c r="E3035" t="s">
        <v>2549</v>
      </c>
      <c r="F3035" s="1">
        <v>43090</v>
      </c>
      <c r="G3035">
        <v>1</v>
      </c>
      <c r="H3035">
        <v>15400</v>
      </c>
      <c r="I3035">
        <v>495</v>
      </c>
      <c r="J3035">
        <v>22</v>
      </c>
      <c r="K3035">
        <v>37</v>
      </c>
      <c r="L3035" t="b">
        <v>0</v>
      </c>
      <c r="M3035" t="b">
        <v>0</v>
      </c>
      <c r="N3035" t="b">
        <v>0</v>
      </c>
      <c r="O3035">
        <v>1</v>
      </c>
      <c r="P3035">
        <v>1</v>
      </c>
      <c r="Q3035" s="2">
        <v>0.03</v>
      </c>
      <c r="R3035" s="2">
        <v>0</v>
      </c>
      <c r="S3035" s="2">
        <v>0</v>
      </c>
      <c r="T3035">
        <f t="shared" si="188"/>
        <v>0.4</v>
      </c>
      <c r="U3035">
        <f t="shared" si="189"/>
        <v>0.8</v>
      </c>
      <c r="V3035">
        <f t="shared" si="190"/>
        <v>0.30769999999999997</v>
      </c>
      <c r="W3035">
        <f t="shared" si="191"/>
        <v>0.46769500000000003</v>
      </c>
    </row>
    <row r="3036" spans="1:23" x14ac:dyDescent="0.25">
      <c r="A3036" t="s">
        <v>10397</v>
      </c>
      <c r="B3036" s="1">
        <v>43138</v>
      </c>
      <c r="C3036" t="s">
        <v>10398</v>
      </c>
      <c r="D3036" t="s">
        <v>579</v>
      </c>
      <c r="E3036" t="s">
        <v>10399</v>
      </c>
      <c r="F3036" s="1">
        <v>43137</v>
      </c>
      <c r="G3036">
        <v>1</v>
      </c>
      <c r="H3036">
        <v>374333</v>
      </c>
      <c r="I3036">
        <v>11580</v>
      </c>
      <c r="J3036">
        <v>700</v>
      </c>
      <c r="K3036">
        <v>1553</v>
      </c>
      <c r="L3036" t="b">
        <v>0</v>
      </c>
      <c r="M3036" t="b">
        <v>0</v>
      </c>
      <c r="N3036" t="b">
        <v>0</v>
      </c>
      <c r="O3036">
        <v>1</v>
      </c>
      <c r="P3036">
        <v>1</v>
      </c>
      <c r="Q3036" s="2">
        <v>0.03</v>
      </c>
      <c r="R3036" s="2">
        <v>0</v>
      </c>
      <c r="S3036" s="2">
        <v>0</v>
      </c>
      <c r="T3036">
        <f t="shared" si="188"/>
        <v>0.4</v>
      </c>
      <c r="U3036">
        <f t="shared" si="189"/>
        <v>0.8</v>
      </c>
      <c r="V3036">
        <f t="shared" si="190"/>
        <v>0.48716649999999995</v>
      </c>
      <c r="W3036">
        <f t="shared" si="191"/>
        <v>0.53050827499999997</v>
      </c>
    </row>
    <row r="3037" spans="1:23" x14ac:dyDescent="0.25">
      <c r="A3037" t="s">
        <v>10400</v>
      </c>
      <c r="B3037" s="1">
        <v>43234</v>
      </c>
      <c r="C3037" t="s">
        <v>10401</v>
      </c>
      <c r="D3037" t="s">
        <v>10402</v>
      </c>
      <c r="E3037" t="s">
        <v>10403</v>
      </c>
      <c r="F3037" s="1">
        <v>43206</v>
      </c>
      <c r="G3037">
        <v>1</v>
      </c>
      <c r="H3037">
        <v>14118990</v>
      </c>
      <c r="I3037">
        <v>5790</v>
      </c>
      <c r="J3037">
        <v>593</v>
      </c>
      <c r="K3037">
        <v>628</v>
      </c>
      <c r="L3037" t="b">
        <v>0</v>
      </c>
      <c r="M3037" t="b">
        <v>0</v>
      </c>
      <c r="N3037" t="b">
        <v>0</v>
      </c>
      <c r="O3037">
        <v>28</v>
      </c>
      <c r="P3037">
        <v>15</v>
      </c>
      <c r="Q3037" s="2">
        <v>0</v>
      </c>
      <c r="R3037" s="2">
        <v>0</v>
      </c>
      <c r="S3037" s="2">
        <v>0</v>
      </c>
      <c r="T3037">
        <f t="shared" si="188"/>
        <v>0.4</v>
      </c>
      <c r="U3037">
        <f t="shared" si="189"/>
        <v>9.4</v>
      </c>
      <c r="V3037">
        <f t="shared" si="190"/>
        <v>7.0594950000000001</v>
      </c>
      <c r="W3037">
        <f t="shared" si="191"/>
        <v>4.9808232500000003</v>
      </c>
    </row>
    <row r="3038" spans="1:23" x14ac:dyDescent="0.25">
      <c r="A3038" t="s">
        <v>10404</v>
      </c>
      <c r="B3038" s="1">
        <v>43197</v>
      </c>
      <c r="C3038" t="s">
        <v>10405</v>
      </c>
      <c r="D3038" t="s">
        <v>722</v>
      </c>
      <c r="E3038" t="s">
        <v>10406</v>
      </c>
      <c r="F3038" s="1">
        <v>43192</v>
      </c>
      <c r="G3038">
        <v>1</v>
      </c>
      <c r="H3038">
        <v>680776</v>
      </c>
      <c r="I3038">
        <v>22884</v>
      </c>
      <c r="J3038">
        <v>1643</v>
      </c>
      <c r="K3038">
        <v>1640</v>
      </c>
      <c r="L3038" t="b">
        <v>0</v>
      </c>
      <c r="M3038" t="b">
        <v>0</v>
      </c>
      <c r="N3038" t="b">
        <v>0</v>
      </c>
      <c r="O3038">
        <v>5</v>
      </c>
      <c r="P3038">
        <v>4</v>
      </c>
      <c r="Q3038" s="2">
        <v>0.03</v>
      </c>
      <c r="R3038" s="2">
        <v>0</v>
      </c>
      <c r="S3038" s="2">
        <v>0</v>
      </c>
      <c r="T3038">
        <f t="shared" si="188"/>
        <v>0.4</v>
      </c>
      <c r="U3038">
        <f t="shared" si="189"/>
        <v>3</v>
      </c>
      <c r="V3038">
        <f t="shared" si="190"/>
        <v>0.64038799999999996</v>
      </c>
      <c r="W3038">
        <f t="shared" si="191"/>
        <v>1.1341357999999999</v>
      </c>
    </row>
    <row r="3039" spans="1:23" x14ac:dyDescent="0.25">
      <c r="A3039" t="s">
        <v>10407</v>
      </c>
      <c r="B3039" s="1">
        <v>43132</v>
      </c>
      <c r="C3039" t="s">
        <v>10408</v>
      </c>
      <c r="D3039" t="s">
        <v>10409</v>
      </c>
      <c r="E3039" t="s">
        <v>10410</v>
      </c>
      <c r="F3039" s="1">
        <v>43126</v>
      </c>
      <c r="G3039">
        <v>1</v>
      </c>
      <c r="H3039">
        <v>112034</v>
      </c>
      <c r="I3039">
        <v>3970</v>
      </c>
      <c r="J3039">
        <v>36</v>
      </c>
      <c r="K3039">
        <v>470</v>
      </c>
      <c r="L3039" t="b">
        <v>0</v>
      </c>
      <c r="M3039" t="b">
        <v>0</v>
      </c>
      <c r="N3039" t="b">
        <v>0</v>
      </c>
      <c r="O3039">
        <v>6</v>
      </c>
      <c r="P3039">
        <v>5</v>
      </c>
      <c r="Q3039" s="2">
        <v>0.04</v>
      </c>
      <c r="R3039" s="2">
        <v>0</v>
      </c>
      <c r="S3039" s="2">
        <v>0</v>
      </c>
      <c r="T3039">
        <f t="shared" si="188"/>
        <v>0.4</v>
      </c>
      <c r="U3039">
        <f t="shared" si="189"/>
        <v>3.8</v>
      </c>
      <c r="V3039">
        <f t="shared" si="190"/>
        <v>0.45601700000000001</v>
      </c>
      <c r="W3039">
        <f t="shared" si="191"/>
        <v>1.2696059499999999</v>
      </c>
    </row>
    <row r="3040" spans="1:23" x14ac:dyDescent="0.25">
      <c r="A3040" t="s">
        <v>10411</v>
      </c>
      <c r="B3040" s="1">
        <v>43159</v>
      </c>
      <c r="C3040" t="s">
        <v>10412</v>
      </c>
      <c r="D3040" t="s">
        <v>5028</v>
      </c>
      <c r="E3040" t="s">
        <v>10413</v>
      </c>
      <c r="F3040" s="1">
        <v>43151</v>
      </c>
      <c r="G3040">
        <v>1</v>
      </c>
      <c r="H3040">
        <v>335194</v>
      </c>
      <c r="I3040">
        <v>25007</v>
      </c>
      <c r="J3040">
        <v>250</v>
      </c>
      <c r="K3040">
        <v>2072</v>
      </c>
      <c r="L3040" t="b">
        <v>0</v>
      </c>
      <c r="M3040" t="b">
        <v>0</v>
      </c>
      <c r="N3040" t="b">
        <v>0</v>
      </c>
      <c r="O3040">
        <v>8</v>
      </c>
      <c r="P3040">
        <v>7</v>
      </c>
      <c r="Q3040" s="2">
        <v>7.0000000000000007E-2</v>
      </c>
      <c r="R3040" s="2">
        <v>0</v>
      </c>
      <c r="S3040" s="2">
        <v>0.01</v>
      </c>
      <c r="T3040">
        <f t="shared" si="188"/>
        <v>0.4</v>
      </c>
      <c r="U3040">
        <f t="shared" si="189"/>
        <v>5.4</v>
      </c>
      <c r="V3040">
        <f t="shared" si="190"/>
        <v>1.117597</v>
      </c>
      <c r="W3040">
        <f t="shared" si="191"/>
        <v>1.9011589500000001</v>
      </c>
    </row>
    <row r="3041" spans="1:23" x14ac:dyDescent="0.25">
      <c r="A3041" t="s">
        <v>10414</v>
      </c>
      <c r="B3041" s="1">
        <v>43131</v>
      </c>
      <c r="C3041" t="s">
        <v>10415</v>
      </c>
      <c r="D3041" t="s">
        <v>5536</v>
      </c>
      <c r="E3041" t="s">
        <v>10416</v>
      </c>
      <c r="F3041" s="1">
        <v>43125</v>
      </c>
      <c r="G3041">
        <v>1</v>
      </c>
      <c r="H3041">
        <v>3519</v>
      </c>
      <c r="I3041">
        <v>9</v>
      </c>
      <c r="J3041">
        <v>2</v>
      </c>
      <c r="K3041">
        <v>2</v>
      </c>
      <c r="L3041" t="b">
        <v>0</v>
      </c>
      <c r="M3041" t="b">
        <v>0</v>
      </c>
      <c r="N3041" t="b">
        <v>0</v>
      </c>
      <c r="O3041">
        <v>6</v>
      </c>
      <c r="P3041">
        <v>2</v>
      </c>
      <c r="Q3041" s="2">
        <v>0</v>
      </c>
      <c r="R3041" s="2">
        <v>0</v>
      </c>
      <c r="S3041" s="2">
        <v>0</v>
      </c>
      <c r="T3041">
        <f t="shared" si="188"/>
        <v>0.4</v>
      </c>
      <c r="U3041">
        <f t="shared" si="189"/>
        <v>0.8</v>
      </c>
      <c r="V3041">
        <f t="shared" si="190"/>
        <v>1.7595E-3</v>
      </c>
      <c r="W3041">
        <f t="shared" si="191"/>
        <v>0.36061582500000006</v>
      </c>
    </row>
    <row r="3042" spans="1:23" x14ac:dyDescent="0.25">
      <c r="A3042" t="s">
        <v>10417</v>
      </c>
      <c r="B3042" s="1">
        <v>43240</v>
      </c>
      <c r="C3042" t="s">
        <v>10418</v>
      </c>
      <c r="D3042" t="s">
        <v>10419</v>
      </c>
      <c r="E3042" t="s">
        <v>10420</v>
      </c>
      <c r="F3042" s="1">
        <v>43224</v>
      </c>
      <c r="G3042">
        <v>1</v>
      </c>
      <c r="H3042">
        <v>871184</v>
      </c>
      <c r="I3042">
        <v>43785</v>
      </c>
      <c r="J3042">
        <v>1000</v>
      </c>
      <c r="K3042">
        <v>3226</v>
      </c>
      <c r="L3042" t="b">
        <v>0</v>
      </c>
      <c r="M3042" t="b">
        <v>0</v>
      </c>
      <c r="N3042" t="b">
        <v>0</v>
      </c>
      <c r="O3042">
        <v>16</v>
      </c>
      <c r="P3042">
        <v>12</v>
      </c>
      <c r="Q3042" s="2">
        <v>0.05</v>
      </c>
      <c r="R3042" s="2">
        <v>0</v>
      </c>
      <c r="S3042" s="2">
        <v>0</v>
      </c>
      <c r="T3042">
        <f t="shared" si="188"/>
        <v>0.4</v>
      </c>
      <c r="U3042">
        <f t="shared" si="189"/>
        <v>8.8000000000000007</v>
      </c>
      <c r="V3042">
        <f t="shared" si="190"/>
        <v>0.93559200000000009</v>
      </c>
      <c r="W3042">
        <f t="shared" si="191"/>
        <v>2.6874572000000003</v>
      </c>
    </row>
    <row r="3043" spans="1:23" x14ac:dyDescent="0.25">
      <c r="A3043" t="s">
        <v>10421</v>
      </c>
      <c r="B3043" s="1">
        <v>43188</v>
      </c>
      <c r="C3043" t="s">
        <v>10422</v>
      </c>
      <c r="D3043" t="s">
        <v>2618</v>
      </c>
      <c r="E3043" t="s">
        <v>10423</v>
      </c>
      <c r="F3043" s="1">
        <v>43179</v>
      </c>
      <c r="G3043">
        <v>1</v>
      </c>
      <c r="H3043">
        <v>1018634</v>
      </c>
      <c r="I3043">
        <v>6882</v>
      </c>
      <c r="J3043">
        <v>873</v>
      </c>
      <c r="K3043">
        <v>8616</v>
      </c>
      <c r="L3043" t="b">
        <v>0</v>
      </c>
      <c r="M3043" t="b">
        <v>0</v>
      </c>
      <c r="N3043" t="b">
        <v>0</v>
      </c>
      <c r="O3043">
        <v>9</v>
      </c>
      <c r="P3043">
        <v>9</v>
      </c>
      <c r="Q3043" s="2">
        <v>0.01</v>
      </c>
      <c r="R3043" s="2">
        <v>0</v>
      </c>
      <c r="S3043" s="2">
        <v>0.01</v>
      </c>
      <c r="T3043">
        <f t="shared" si="188"/>
        <v>0.4</v>
      </c>
      <c r="U3043">
        <f t="shared" si="189"/>
        <v>7.2</v>
      </c>
      <c r="V3043">
        <f t="shared" si="190"/>
        <v>0.859317</v>
      </c>
      <c r="W3043">
        <f t="shared" si="191"/>
        <v>2.2607609499999999</v>
      </c>
    </row>
    <row r="3044" spans="1:23" x14ac:dyDescent="0.25">
      <c r="A3044" t="s">
        <v>10424</v>
      </c>
      <c r="B3044" s="1">
        <v>43074</v>
      </c>
      <c r="C3044" t="s">
        <v>10425</v>
      </c>
      <c r="D3044" t="s">
        <v>427</v>
      </c>
      <c r="E3044" t="s">
        <v>10426</v>
      </c>
      <c r="F3044" s="1">
        <v>43072</v>
      </c>
      <c r="G3044">
        <v>1</v>
      </c>
      <c r="H3044">
        <v>239226</v>
      </c>
      <c r="I3044">
        <v>6932</v>
      </c>
      <c r="J3044">
        <v>341</v>
      </c>
      <c r="K3044">
        <v>454</v>
      </c>
      <c r="L3044" t="b">
        <v>0</v>
      </c>
      <c r="M3044" t="b">
        <v>0</v>
      </c>
      <c r="N3044" t="b">
        <v>0</v>
      </c>
      <c r="O3044">
        <v>2</v>
      </c>
      <c r="P3044">
        <v>1</v>
      </c>
      <c r="Q3044" s="2">
        <v>0.03</v>
      </c>
      <c r="R3044" s="2">
        <v>0</v>
      </c>
      <c r="S3044" s="2">
        <v>0</v>
      </c>
      <c r="T3044">
        <f t="shared" si="188"/>
        <v>0.4</v>
      </c>
      <c r="U3044">
        <f t="shared" si="189"/>
        <v>0.60000000000000009</v>
      </c>
      <c r="V3044">
        <f t="shared" si="190"/>
        <v>0.41961300000000001</v>
      </c>
      <c r="W3044">
        <f t="shared" si="191"/>
        <v>0.45686455000000004</v>
      </c>
    </row>
    <row r="3045" spans="1:23" x14ac:dyDescent="0.25">
      <c r="A3045" t="s">
        <v>10427</v>
      </c>
      <c r="B3045" s="1">
        <v>43065</v>
      </c>
      <c r="C3045" t="s">
        <v>10428</v>
      </c>
      <c r="D3045" t="s">
        <v>45</v>
      </c>
      <c r="E3045" t="s">
        <v>10429</v>
      </c>
      <c r="F3045" s="1">
        <v>43059</v>
      </c>
      <c r="G3045">
        <v>1</v>
      </c>
      <c r="H3045">
        <v>8798</v>
      </c>
      <c r="I3045">
        <v>60</v>
      </c>
      <c r="J3045">
        <v>18</v>
      </c>
      <c r="K3045">
        <v>20</v>
      </c>
      <c r="L3045" t="b">
        <v>0</v>
      </c>
      <c r="M3045" t="b">
        <v>0</v>
      </c>
      <c r="N3045" t="b">
        <v>0</v>
      </c>
      <c r="O3045">
        <v>6</v>
      </c>
      <c r="P3045">
        <v>4</v>
      </c>
      <c r="Q3045" s="2">
        <v>0.01</v>
      </c>
      <c r="R3045" s="2">
        <v>0</v>
      </c>
      <c r="S3045" s="2">
        <v>0</v>
      </c>
      <c r="T3045">
        <f t="shared" si="188"/>
        <v>0.4</v>
      </c>
      <c r="U3045">
        <f t="shared" si="189"/>
        <v>2.8000000000000003</v>
      </c>
      <c r="V3045">
        <f t="shared" si="190"/>
        <v>0.10439900000000001</v>
      </c>
      <c r="W3045">
        <f t="shared" si="191"/>
        <v>0.89653965000000013</v>
      </c>
    </row>
    <row r="3046" spans="1:23" x14ac:dyDescent="0.25">
      <c r="A3046" t="s">
        <v>10430</v>
      </c>
      <c r="B3046" s="1">
        <v>43139</v>
      </c>
      <c r="C3046" t="s">
        <v>10431</v>
      </c>
      <c r="D3046" t="s">
        <v>10432</v>
      </c>
      <c r="E3046" t="s">
        <v>10433</v>
      </c>
      <c r="F3046" s="1">
        <v>43132</v>
      </c>
      <c r="G3046">
        <v>1</v>
      </c>
      <c r="H3046">
        <v>607467</v>
      </c>
      <c r="I3046">
        <v>1727</v>
      </c>
      <c r="J3046">
        <v>149</v>
      </c>
      <c r="K3046">
        <v>2</v>
      </c>
      <c r="L3046" t="b">
        <v>0</v>
      </c>
      <c r="M3046" t="b">
        <v>0</v>
      </c>
      <c r="N3046" t="b">
        <v>0</v>
      </c>
      <c r="O3046">
        <v>7</v>
      </c>
      <c r="P3046">
        <v>4</v>
      </c>
      <c r="Q3046" s="2">
        <v>0</v>
      </c>
      <c r="R3046" s="2">
        <v>0</v>
      </c>
      <c r="S3046" s="2">
        <v>0</v>
      </c>
      <c r="T3046">
        <f t="shared" si="188"/>
        <v>0.4</v>
      </c>
      <c r="U3046">
        <f t="shared" si="189"/>
        <v>2.6</v>
      </c>
      <c r="V3046">
        <f t="shared" si="190"/>
        <v>0.30373349999999999</v>
      </c>
      <c r="W3046">
        <f t="shared" si="191"/>
        <v>0.9163067250000001</v>
      </c>
    </row>
    <row r="3047" spans="1:23" x14ac:dyDescent="0.25">
      <c r="A3047" t="s">
        <v>10434</v>
      </c>
      <c r="B3047" s="1">
        <v>43154</v>
      </c>
      <c r="C3047" t="s">
        <v>10435</v>
      </c>
      <c r="D3047" t="s">
        <v>355</v>
      </c>
      <c r="E3047" t="s">
        <v>10436</v>
      </c>
      <c r="F3047" s="1">
        <v>43153</v>
      </c>
      <c r="G3047">
        <v>1</v>
      </c>
      <c r="H3047">
        <v>1696551</v>
      </c>
      <c r="I3047">
        <v>48689</v>
      </c>
      <c r="J3047">
        <v>571</v>
      </c>
      <c r="K3047">
        <v>2195</v>
      </c>
      <c r="L3047" t="b">
        <v>0</v>
      </c>
      <c r="M3047" t="b">
        <v>0</v>
      </c>
      <c r="N3047" t="b">
        <v>0</v>
      </c>
      <c r="O3047">
        <v>1</v>
      </c>
      <c r="P3047">
        <v>1</v>
      </c>
      <c r="Q3047" s="2">
        <v>0.03</v>
      </c>
      <c r="R3047" s="2">
        <v>0</v>
      </c>
      <c r="S3047" s="2">
        <v>0</v>
      </c>
      <c r="T3047">
        <f t="shared" si="188"/>
        <v>0.4</v>
      </c>
      <c r="U3047">
        <f t="shared" si="189"/>
        <v>0.8</v>
      </c>
      <c r="V3047">
        <f t="shared" si="190"/>
        <v>1.1482755</v>
      </c>
      <c r="W3047">
        <f t="shared" si="191"/>
        <v>0.76189642499999999</v>
      </c>
    </row>
    <row r="3048" spans="1:23" x14ac:dyDescent="0.25">
      <c r="A3048" t="s">
        <v>10437</v>
      </c>
      <c r="B3048" s="1">
        <v>43054</v>
      </c>
      <c r="C3048" t="s">
        <v>10438</v>
      </c>
      <c r="D3048" t="s">
        <v>1335</v>
      </c>
      <c r="E3048" t="s">
        <v>10439</v>
      </c>
      <c r="F3048" s="1">
        <v>43052</v>
      </c>
      <c r="G3048">
        <v>1</v>
      </c>
      <c r="H3048">
        <v>2671756</v>
      </c>
      <c r="I3048">
        <v>12699</v>
      </c>
      <c r="J3048">
        <v>505</v>
      </c>
      <c r="K3048">
        <v>1010</v>
      </c>
      <c r="L3048" t="b">
        <v>0</v>
      </c>
      <c r="M3048" t="b">
        <v>0</v>
      </c>
      <c r="N3048" t="b">
        <v>0</v>
      </c>
      <c r="O3048">
        <v>2</v>
      </c>
      <c r="P3048">
        <v>2</v>
      </c>
      <c r="Q3048" s="2">
        <v>0</v>
      </c>
      <c r="R3048" s="2">
        <v>0</v>
      </c>
      <c r="S3048" s="2">
        <v>0</v>
      </c>
      <c r="T3048">
        <f t="shared" si="188"/>
        <v>0.4</v>
      </c>
      <c r="U3048">
        <f t="shared" si="189"/>
        <v>1.6</v>
      </c>
      <c r="V3048">
        <f t="shared" si="190"/>
        <v>1.3358779999999999</v>
      </c>
      <c r="W3048">
        <f t="shared" si="191"/>
        <v>1.0275573</v>
      </c>
    </row>
    <row r="3049" spans="1:23" x14ac:dyDescent="0.25">
      <c r="A3049" t="s">
        <v>10440</v>
      </c>
      <c r="B3049" s="1">
        <v>43096</v>
      </c>
      <c r="C3049" t="s">
        <v>10441</v>
      </c>
      <c r="D3049" t="s">
        <v>389</v>
      </c>
      <c r="E3049" t="s">
        <v>10442</v>
      </c>
      <c r="F3049" s="1">
        <v>43087</v>
      </c>
      <c r="G3049">
        <v>1</v>
      </c>
      <c r="H3049">
        <v>1727840</v>
      </c>
      <c r="I3049">
        <v>64655</v>
      </c>
      <c r="J3049">
        <v>1335</v>
      </c>
      <c r="K3049">
        <v>4837</v>
      </c>
      <c r="L3049" t="b">
        <v>0</v>
      </c>
      <c r="M3049" t="b">
        <v>0</v>
      </c>
      <c r="N3049" t="b">
        <v>0</v>
      </c>
      <c r="O3049">
        <v>9</v>
      </c>
      <c r="P3049">
        <v>9</v>
      </c>
      <c r="Q3049" s="2">
        <v>0.04</v>
      </c>
      <c r="R3049" s="2">
        <v>0</v>
      </c>
      <c r="S3049" s="2">
        <v>0</v>
      </c>
      <c r="T3049">
        <f t="shared" si="188"/>
        <v>0.4</v>
      </c>
      <c r="U3049">
        <f t="shared" si="189"/>
        <v>7.2</v>
      </c>
      <c r="V3049">
        <f t="shared" si="190"/>
        <v>1.2639199999999999</v>
      </c>
      <c r="W3049">
        <f t="shared" si="191"/>
        <v>2.4023719999999997</v>
      </c>
    </row>
    <row r="3050" spans="1:23" x14ac:dyDescent="0.25">
      <c r="A3050" t="s">
        <v>10443</v>
      </c>
      <c r="B3050" s="1">
        <v>43129</v>
      </c>
      <c r="C3050" t="s">
        <v>10444</v>
      </c>
      <c r="D3050" t="s">
        <v>2865</v>
      </c>
      <c r="E3050" t="s">
        <v>10445</v>
      </c>
      <c r="F3050" s="1">
        <v>43122</v>
      </c>
      <c r="G3050">
        <v>1</v>
      </c>
      <c r="H3050">
        <v>414562</v>
      </c>
      <c r="I3050">
        <v>2607</v>
      </c>
      <c r="J3050">
        <v>746</v>
      </c>
      <c r="K3050">
        <v>407</v>
      </c>
      <c r="L3050" t="b">
        <v>0</v>
      </c>
      <c r="M3050" t="b">
        <v>0</v>
      </c>
      <c r="N3050" t="b">
        <v>0</v>
      </c>
      <c r="O3050">
        <v>7</v>
      </c>
      <c r="P3050">
        <v>7</v>
      </c>
      <c r="Q3050" s="2">
        <v>0.01</v>
      </c>
      <c r="R3050" s="2">
        <v>0</v>
      </c>
      <c r="S3050" s="2">
        <v>0</v>
      </c>
      <c r="T3050">
        <f t="shared" si="188"/>
        <v>0.4</v>
      </c>
      <c r="U3050">
        <f t="shared" si="189"/>
        <v>5.6000000000000005</v>
      </c>
      <c r="V3050">
        <f t="shared" si="190"/>
        <v>0.30728100000000003</v>
      </c>
      <c r="W3050">
        <f t="shared" si="191"/>
        <v>1.6675483500000001</v>
      </c>
    </row>
    <row r="3051" spans="1:23" x14ac:dyDescent="0.25">
      <c r="A3051" t="s">
        <v>10446</v>
      </c>
      <c r="B3051" s="1">
        <v>43205</v>
      </c>
      <c r="C3051" t="s">
        <v>10447</v>
      </c>
      <c r="D3051" t="s">
        <v>10448</v>
      </c>
      <c r="E3051" t="s">
        <v>10449</v>
      </c>
      <c r="F3051" s="1">
        <v>43188</v>
      </c>
      <c r="G3051">
        <v>1</v>
      </c>
      <c r="H3051">
        <v>1549098</v>
      </c>
      <c r="I3051">
        <v>28255</v>
      </c>
      <c r="J3051">
        <v>1792</v>
      </c>
      <c r="K3051">
        <v>9103</v>
      </c>
      <c r="L3051" t="b">
        <v>0</v>
      </c>
      <c r="M3051" t="b">
        <v>0</v>
      </c>
      <c r="N3051" t="b">
        <v>0</v>
      </c>
      <c r="O3051">
        <v>17</v>
      </c>
      <c r="P3051">
        <v>10</v>
      </c>
      <c r="Q3051" s="2">
        <v>0.02</v>
      </c>
      <c r="R3051" s="2">
        <v>0</v>
      </c>
      <c r="S3051" s="2">
        <v>0.01</v>
      </c>
      <c r="T3051">
        <f t="shared" si="188"/>
        <v>0.4</v>
      </c>
      <c r="U3051">
        <f t="shared" si="189"/>
        <v>6.6</v>
      </c>
      <c r="V3051">
        <f t="shared" si="190"/>
        <v>1.2245489999999999</v>
      </c>
      <c r="W3051">
        <f t="shared" si="191"/>
        <v>2.2385921500000001</v>
      </c>
    </row>
    <row r="3052" spans="1:23" x14ac:dyDescent="0.25">
      <c r="A3052" t="s">
        <v>10450</v>
      </c>
      <c r="B3052" s="1">
        <v>43188</v>
      </c>
      <c r="C3052" t="s">
        <v>10451</v>
      </c>
      <c r="D3052" t="s">
        <v>621</v>
      </c>
      <c r="E3052" t="s">
        <v>10452</v>
      </c>
      <c r="F3052" s="1">
        <v>43177</v>
      </c>
      <c r="G3052">
        <v>1</v>
      </c>
      <c r="H3052">
        <v>630945</v>
      </c>
      <c r="I3052">
        <v>12549</v>
      </c>
      <c r="J3052">
        <v>913</v>
      </c>
      <c r="K3052">
        <v>2866</v>
      </c>
      <c r="L3052" t="b">
        <v>0</v>
      </c>
      <c r="M3052" t="b">
        <v>0</v>
      </c>
      <c r="N3052" t="b">
        <v>0</v>
      </c>
      <c r="O3052">
        <v>11</v>
      </c>
      <c r="P3052">
        <v>10</v>
      </c>
      <c r="Q3052" s="2">
        <v>0.02</v>
      </c>
      <c r="R3052" s="2">
        <v>0</v>
      </c>
      <c r="S3052" s="2">
        <v>0</v>
      </c>
      <c r="T3052">
        <f t="shared" si="188"/>
        <v>0.4</v>
      </c>
      <c r="U3052">
        <f t="shared" si="189"/>
        <v>7.8</v>
      </c>
      <c r="V3052">
        <f t="shared" si="190"/>
        <v>0.5154725</v>
      </c>
      <c r="W3052">
        <f t="shared" si="191"/>
        <v>2.2904153749999998</v>
      </c>
    </row>
    <row r="3053" spans="1:23" x14ac:dyDescent="0.25">
      <c r="A3053" t="s">
        <v>10453</v>
      </c>
      <c r="B3053" s="1">
        <v>43151</v>
      </c>
      <c r="C3053" t="s">
        <v>10454</v>
      </c>
      <c r="D3053" t="s">
        <v>2640</v>
      </c>
      <c r="E3053" t="s">
        <v>10455</v>
      </c>
      <c r="F3053" s="1">
        <v>43145</v>
      </c>
      <c r="G3053">
        <v>1</v>
      </c>
      <c r="H3053">
        <v>39181</v>
      </c>
      <c r="I3053">
        <v>288</v>
      </c>
      <c r="J3053">
        <v>21</v>
      </c>
      <c r="K3053">
        <v>78</v>
      </c>
      <c r="L3053" t="b">
        <v>0</v>
      </c>
      <c r="M3053" t="b">
        <v>0</v>
      </c>
      <c r="N3053" t="b">
        <v>0</v>
      </c>
      <c r="O3053">
        <v>6</v>
      </c>
      <c r="P3053">
        <v>6</v>
      </c>
      <c r="Q3053" s="2">
        <v>0.01</v>
      </c>
      <c r="R3053" s="2">
        <v>0</v>
      </c>
      <c r="S3053" s="2">
        <v>0</v>
      </c>
      <c r="T3053">
        <f t="shared" si="188"/>
        <v>0.4</v>
      </c>
      <c r="U3053">
        <f t="shared" si="189"/>
        <v>4.8000000000000007</v>
      </c>
      <c r="V3053">
        <f t="shared" si="190"/>
        <v>0.1195905</v>
      </c>
      <c r="W3053">
        <f t="shared" si="191"/>
        <v>1.4018566750000003</v>
      </c>
    </row>
    <row r="3054" spans="1:23" x14ac:dyDescent="0.25">
      <c r="A3054" t="s">
        <v>10456</v>
      </c>
      <c r="B3054" s="1">
        <v>43103</v>
      </c>
      <c r="C3054" t="s">
        <v>10457</v>
      </c>
      <c r="D3054" t="s">
        <v>10458</v>
      </c>
      <c r="E3054" t="s">
        <v>10459</v>
      </c>
      <c r="F3054" s="1">
        <v>43092</v>
      </c>
      <c r="G3054">
        <v>1</v>
      </c>
      <c r="H3054">
        <v>1074082</v>
      </c>
      <c r="I3054">
        <v>13987</v>
      </c>
      <c r="J3054">
        <v>499</v>
      </c>
      <c r="K3054">
        <v>2727</v>
      </c>
      <c r="L3054" t="b">
        <v>0</v>
      </c>
      <c r="M3054" t="b">
        <v>0</v>
      </c>
      <c r="N3054" t="b">
        <v>0</v>
      </c>
      <c r="O3054">
        <v>11</v>
      </c>
      <c r="P3054">
        <v>8</v>
      </c>
      <c r="Q3054" s="2">
        <v>0.01</v>
      </c>
      <c r="R3054" s="2">
        <v>0</v>
      </c>
      <c r="S3054" s="2">
        <v>0</v>
      </c>
      <c r="T3054">
        <f t="shared" si="188"/>
        <v>0.4</v>
      </c>
      <c r="U3054">
        <f t="shared" si="189"/>
        <v>5.8000000000000007</v>
      </c>
      <c r="V3054">
        <f t="shared" si="190"/>
        <v>0.63704099999999997</v>
      </c>
      <c r="W3054">
        <f t="shared" si="191"/>
        <v>1.8329643500000004</v>
      </c>
    </row>
    <row r="3055" spans="1:23" x14ac:dyDescent="0.25">
      <c r="A3055" t="s">
        <v>10460</v>
      </c>
      <c r="B3055" s="1">
        <v>43265</v>
      </c>
      <c r="C3055" t="s">
        <v>10461</v>
      </c>
      <c r="D3055" t="s">
        <v>10462</v>
      </c>
      <c r="E3055" t="s">
        <v>10463</v>
      </c>
      <c r="F3055" s="1">
        <v>43260</v>
      </c>
      <c r="G3055">
        <v>1</v>
      </c>
      <c r="H3055">
        <v>1045841</v>
      </c>
      <c r="I3055">
        <v>13445</v>
      </c>
      <c r="J3055">
        <v>3035</v>
      </c>
      <c r="K3055">
        <v>3851</v>
      </c>
      <c r="L3055" t="b">
        <v>0</v>
      </c>
      <c r="M3055" t="b">
        <v>0</v>
      </c>
      <c r="N3055" t="b">
        <v>0</v>
      </c>
      <c r="O3055">
        <v>5</v>
      </c>
      <c r="P3055">
        <v>5</v>
      </c>
      <c r="Q3055" s="2">
        <v>0.01</v>
      </c>
      <c r="R3055" s="2">
        <v>0</v>
      </c>
      <c r="S3055" s="2">
        <v>0</v>
      </c>
      <c r="T3055">
        <f t="shared" si="188"/>
        <v>0.4</v>
      </c>
      <c r="U3055">
        <f t="shared" si="189"/>
        <v>4</v>
      </c>
      <c r="V3055">
        <f t="shared" si="190"/>
        <v>0.62292049999999999</v>
      </c>
      <c r="W3055">
        <f t="shared" si="191"/>
        <v>1.3780221750000001</v>
      </c>
    </row>
    <row r="3056" spans="1:23" x14ac:dyDescent="0.25">
      <c r="A3056" t="s">
        <v>10464</v>
      </c>
      <c r="B3056" s="1">
        <v>43109</v>
      </c>
      <c r="C3056" t="s">
        <v>10465</v>
      </c>
      <c r="D3056" t="s">
        <v>450</v>
      </c>
      <c r="E3056" t="s">
        <v>10466</v>
      </c>
      <c r="F3056" s="1">
        <v>43102</v>
      </c>
      <c r="G3056">
        <v>1</v>
      </c>
      <c r="H3056">
        <v>1044905</v>
      </c>
      <c r="I3056">
        <v>83454</v>
      </c>
      <c r="J3056">
        <v>761</v>
      </c>
      <c r="K3056">
        <v>4681</v>
      </c>
      <c r="L3056" t="b">
        <v>0</v>
      </c>
      <c r="M3056" t="b">
        <v>0</v>
      </c>
      <c r="N3056" t="b">
        <v>0</v>
      </c>
      <c r="O3056">
        <v>7</v>
      </c>
      <c r="P3056">
        <v>6</v>
      </c>
      <c r="Q3056" s="2">
        <v>0.08</v>
      </c>
      <c r="R3056" s="2">
        <v>0</v>
      </c>
      <c r="S3056" s="2">
        <v>0</v>
      </c>
      <c r="T3056">
        <f t="shared" si="188"/>
        <v>0.4</v>
      </c>
      <c r="U3056">
        <f t="shared" si="189"/>
        <v>4.6000000000000005</v>
      </c>
      <c r="V3056">
        <f t="shared" si="190"/>
        <v>1.3224525</v>
      </c>
      <c r="W3056">
        <f t="shared" si="191"/>
        <v>1.772858375</v>
      </c>
    </row>
    <row r="3057" spans="1:23" x14ac:dyDescent="0.25">
      <c r="A3057" t="s">
        <v>10467</v>
      </c>
      <c r="B3057" s="1">
        <v>43162</v>
      </c>
      <c r="C3057" t="s">
        <v>10468</v>
      </c>
      <c r="D3057" t="s">
        <v>6034</v>
      </c>
      <c r="E3057" t="s">
        <v>10469</v>
      </c>
      <c r="F3057" s="1">
        <v>43150</v>
      </c>
      <c r="G3057">
        <v>1</v>
      </c>
      <c r="H3057">
        <v>1115398</v>
      </c>
      <c r="I3057">
        <v>65162</v>
      </c>
      <c r="J3057">
        <v>1518</v>
      </c>
      <c r="K3057">
        <v>10512</v>
      </c>
      <c r="L3057" t="b">
        <v>0</v>
      </c>
      <c r="M3057" t="b">
        <v>0</v>
      </c>
      <c r="N3057" t="b">
        <v>0</v>
      </c>
      <c r="O3057">
        <v>12</v>
      </c>
      <c r="P3057">
        <v>9</v>
      </c>
      <c r="Q3057" s="2">
        <v>0.06</v>
      </c>
      <c r="R3057" s="2">
        <v>0</v>
      </c>
      <c r="S3057" s="2">
        <v>0.01</v>
      </c>
      <c r="T3057">
        <f t="shared" si="188"/>
        <v>0.4</v>
      </c>
      <c r="U3057">
        <f t="shared" si="189"/>
        <v>6.6</v>
      </c>
      <c r="V3057">
        <f t="shared" si="190"/>
        <v>1.407699</v>
      </c>
      <c r="W3057">
        <f t="shared" si="191"/>
        <v>2.3026946499999998</v>
      </c>
    </row>
    <row r="3058" spans="1:23" x14ac:dyDescent="0.25">
      <c r="A3058" t="s">
        <v>10470</v>
      </c>
      <c r="B3058" s="1">
        <v>43076</v>
      </c>
      <c r="C3058" t="s">
        <v>10471</v>
      </c>
      <c r="D3058" t="s">
        <v>10472</v>
      </c>
      <c r="E3058" t="s">
        <v>10473</v>
      </c>
      <c r="F3058" s="1">
        <v>43070</v>
      </c>
      <c r="G3058">
        <v>1</v>
      </c>
      <c r="H3058">
        <v>271277</v>
      </c>
      <c r="I3058">
        <v>23447</v>
      </c>
      <c r="J3058">
        <v>132</v>
      </c>
      <c r="K3058">
        <v>2590</v>
      </c>
      <c r="L3058" t="b">
        <v>0</v>
      </c>
      <c r="M3058" t="b">
        <v>0</v>
      </c>
      <c r="N3058" t="b">
        <v>0</v>
      </c>
      <c r="O3058">
        <v>6</v>
      </c>
      <c r="P3058">
        <v>6</v>
      </c>
      <c r="Q3058" s="2">
        <v>0.09</v>
      </c>
      <c r="R3058" s="2">
        <v>0</v>
      </c>
      <c r="S3058" s="2">
        <v>0.01</v>
      </c>
      <c r="T3058">
        <f t="shared" si="188"/>
        <v>0.4</v>
      </c>
      <c r="U3058">
        <f t="shared" si="189"/>
        <v>4.8000000000000007</v>
      </c>
      <c r="V3058">
        <f t="shared" si="190"/>
        <v>1.2856384999999999</v>
      </c>
      <c r="W3058">
        <f t="shared" si="191"/>
        <v>1.8099734750000003</v>
      </c>
    </row>
    <row r="3059" spans="1:23" x14ac:dyDescent="0.25">
      <c r="A3059" t="s">
        <v>10474</v>
      </c>
      <c r="B3059" s="1">
        <v>43149</v>
      </c>
      <c r="C3059" t="s">
        <v>10475</v>
      </c>
      <c r="D3059" t="s">
        <v>10476</v>
      </c>
      <c r="E3059" t="s">
        <v>10477</v>
      </c>
      <c r="F3059" s="1">
        <v>43140</v>
      </c>
      <c r="G3059">
        <v>1</v>
      </c>
      <c r="H3059">
        <v>449565</v>
      </c>
      <c r="I3059">
        <v>25441</v>
      </c>
      <c r="J3059">
        <v>643</v>
      </c>
      <c r="K3059">
        <v>1108</v>
      </c>
      <c r="L3059" t="b">
        <v>0</v>
      </c>
      <c r="M3059" t="b">
        <v>0</v>
      </c>
      <c r="N3059" t="b">
        <v>0</v>
      </c>
      <c r="O3059">
        <v>9</v>
      </c>
      <c r="P3059">
        <v>9</v>
      </c>
      <c r="Q3059" s="2">
        <v>0.06</v>
      </c>
      <c r="R3059" s="2">
        <v>0</v>
      </c>
      <c r="S3059" s="2">
        <v>0</v>
      </c>
      <c r="T3059">
        <f t="shared" si="188"/>
        <v>0.4</v>
      </c>
      <c r="U3059">
        <f t="shared" si="189"/>
        <v>7.2</v>
      </c>
      <c r="V3059">
        <f t="shared" si="190"/>
        <v>0.82478249999999997</v>
      </c>
      <c r="W3059">
        <f t="shared" si="191"/>
        <v>2.2486738749999997</v>
      </c>
    </row>
    <row r="3060" spans="1:23" x14ac:dyDescent="0.25">
      <c r="A3060" t="s">
        <v>10478</v>
      </c>
      <c r="B3060" s="1">
        <v>43154</v>
      </c>
      <c r="C3060" t="s">
        <v>10479</v>
      </c>
      <c r="D3060" t="s">
        <v>715</v>
      </c>
      <c r="E3060" t="s">
        <v>10480</v>
      </c>
      <c r="F3060" s="1">
        <v>43152</v>
      </c>
      <c r="G3060">
        <v>1</v>
      </c>
      <c r="H3060">
        <v>195473</v>
      </c>
      <c r="I3060">
        <v>1958</v>
      </c>
      <c r="J3060">
        <v>1232</v>
      </c>
      <c r="K3060">
        <v>1693</v>
      </c>
      <c r="L3060" t="b">
        <v>0</v>
      </c>
      <c r="M3060" t="b">
        <v>0</v>
      </c>
      <c r="N3060" t="b">
        <v>0</v>
      </c>
      <c r="O3060">
        <v>2</v>
      </c>
      <c r="P3060">
        <v>2</v>
      </c>
      <c r="Q3060" s="2">
        <v>0.01</v>
      </c>
      <c r="R3060" s="2">
        <v>-0.01</v>
      </c>
      <c r="S3060" s="2">
        <v>0.01</v>
      </c>
      <c r="T3060">
        <f t="shared" si="188"/>
        <v>0.4</v>
      </c>
      <c r="U3060">
        <f t="shared" si="189"/>
        <v>1.6</v>
      </c>
      <c r="V3060">
        <f t="shared" si="190"/>
        <v>0.29773649999999996</v>
      </c>
      <c r="W3060">
        <f t="shared" si="191"/>
        <v>0.66420777500000006</v>
      </c>
    </row>
    <row r="3061" spans="1:23" x14ac:dyDescent="0.25">
      <c r="A3061" t="s">
        <v>10481</v>
      </c>
      <c r="B3061" s="1">
        <v>43259</v>
      </c>
      <c r="C3061" t="s">
        <v>10482</v>
      </c>
      <c r="D3061" t="s">
        <v>1051</v>
      </c>
      <c r="E3061" t="s">
        <v>10483</v>
      </c>
      <c r="F3061" s="1">
        <v>43258</v>
      </c>
      <c r="G3061">
        <v>1</v>
      </c>
      <c r="H3061">
        <v>888646</v>
      </c>
      <c r="I3061">
        <v>27167</v>
      </c>
      <c r="J3061">
        <v>520</v>
      </c>
      <c r="K3061">
        <v>1488</v>
      </c>
      <c r="L3061" t="b">
        <v>0</v>
      </c>
      <c r="M3061" t="b">
        <v>0</v>
      </c>
      <c r="N3061" t="b">
        <v>0</v>
      </c>
      <c r="O3061">
        <v>1</v>
      </c>
      <c r="P3061">
        <v>1</v>
      </c>
      <c r="Q3061" s="2">
        <v>0.03</v>
      </c>
      <c r="R3061" s="2">
        <v>0</v>
      </c>
      <c r="S3061" s="2">
        <v>0</v>
      </c>
      <c r="T3061">
        <f t="shared" si="188"/>
        <v>0.4</v>
      </c>
      <c r="U3061">
        <f t="shared" si="189"/>
        <v>0.8</v>
      </c>
      <c r="V3061">
        <f t="shared" si="190"/>
        <v>0.74432299999999996</v>
      </c>
      <c r="W3061">
        <f t="shared" si="191"/>
        <v>0.62051305000000001</v>
      </c>
    </row>
    <row r="3062" spans="1:23" x14ac:dyDescent="0.25">
      <c r="A3062" t="s">
        <v>10484</v>
      </c>
      <c r="B3062" s="1">
        <v>43145</v>
      </c>
      <c r="C3062" t="s">
        <v>10485</v>
      </c>
      <c r="D3062" t="s">
        <v>4692</v>
      </c>
      <c r="E3062" t="s">
        <v>10486</v>
      </c>
      <c r="F3062" s="1">
        <v>43138</v>
      </c>
      <c r="G3062">
        <v>1</v>
      </c>
      <c r="H3062">
        <v>19422</v>
      </c>
      <c r="I3062">
        <v>230</v>
      </c>
      <c r="J3062">
        <v>503</v>
      </c>
      <c r="K3062">
        <v>367</v>
      </c>
      <c r="L3062" t="b">
        <v>0</v>
      </c>
      <c r="M3062" t="b">
        <v>0</v>
      </c>
      <c r="N3062" t="b">
        <v>0</v>
      </c>
      <c r="O3062">
        <v>7</v>
      </c>
      <c r="P3062">
        <v>7</v>
      </c>
      <c r="Q3062" s="2">
        <v>0.01</v>
      </c>
      <c r="R3062" s="2">
        <v>-0.03</v>
      </c>
      <c r="S3062" s="2">
        <v>0.02</v>
      </c>
      <c r="T3062">
        <f t="shared" si="188"/>
        <v>0.4</v>
      </c>
      <c r="U3062">
        <f t="shared" si="189"/>
        <v>5.6000000000000005</v>
      </c>
      <c r="V3062">
        <f t="shared" si="190"/>
        <v>0.15971100000000005</v>
      </c>
      <c r="W3062">
        <f t="shared" si="191"/>
        <v>1.61589885</v>
      </c>
    </row>
    <row r="3063" spans="1:23" x14ac:dyDescent="0.25">
      <c r="A3063" t="s">
        <v>10487</v>
      </c>
      <c r="B3063" s="1">
        <v>43167</v>
      </c>
      <c r="C3063" t="s">
        <v>10488</v>
      </c>
      <c r="D3063" t="s">
        <v>1302</v>
      </c>
      <c r="E3063" t="s">
        <v>10489</v>
      </c>
      <c r="F3063" s="1">
        <v>43158</v>
      </c>
      <c r="G3063">
        <v>1</v>
      </c>
      <c r="H3063">
        <v>79262</v>
      </c>
      <c r="I3063">
        <v>4383</v>
      </c>
      <c r="J3063">
        <v>155</v>
      </c>
      <c r="K3063">
        <v>927</v>
      </c>
      <c r="L3063" t="b">
        <v>0</v>
      </c>
      <c r="M3063" t="b">
        <v>0</v>
      </c>
      <c r="N3063" t="b">
        <v>0</v>
      </c>
      <c r="O3063">
        <v>9</v>
      </c>
      <c r="P3063">
        <v>9</v>
      </c>
      <c r="Q3063" s="2">
        <v>0.06</v>
      </c>
      <c r="R3063" s="2">
        <v>0</v>
      </c>
      <c r="S3063" s="2">
        <v>0.01</v>
      </c>
      <c r="T3063">
        <f t="shared" si="188"/>
        <v>0.4</v>
      </c>
      <c r="U3063">
        <f t="shared" si="189"/>
        <v>7.2</v>
      </c>
      <c r="V3063">
        <f t="shared" si="190"/>
        <v>0.88963099999999995</v>
      </c>
      <c r="W3063">
        <f t="shared" si="191"/>
        <v>2.2713708499999998</v>
      </c>
    </row>
    <row r="3064" spans="1:23" x14ac:dyDescent="0.25">
      <c r="A3064" t="s">
        <v>10490</v>
      </c>
      <c r="B3064" s="1">
        <v>43108</v>
      </c>
      <c r="C3064" t="s">
        <v>10491</v>
      </c>
      <c r="D3064" t="s">
        <v>10492</v>
      </c>
      <c r="E3064" t="s">
        <v>10493</v>
      </c>
      <c r="F3064" s="1">
        <v>43101</v>
      </c>
      <c r="G3064">
        <v>1</v>
      </c>
      <c r="H3064">
        <v>168969</v>
      </c>
      <c r="I3064">
        <v>3545</v>
      </c>
      <c r="J3064">
        <v>150</v>
      </c>
      <c r="K3064">
        <v>632</v>
      </c>
      <c r="L3064" t="b">
        <v>0</v>
      </c>
      <c r="M3064" t="b">
        <v>0</v>
      </c>
      <c r="N3064" t="b">
        <v>0</v>
      </c>
      <c r="O3064">
        <v>7</v>
      </c>
      <c r="P3064">
        <v>4</v>
      </c>
      <c r="Q3064" s="2">
        <v>0.02</v>
      </c>
      <c r="R3064" s="2">
        <v>0</v>
      </c>
      <c r="S3064" s="2">
        <v>0</v>
      </c>
      <c r="T3064">
        <f t="shared" si="188"/>
        <v>0.4</v>
      </c>
      <c r="U3064">
        <f t="shared" si="189"/>
        <v>2.6</v>
      </c>
      <c r="V3064">
        <f t="shared" si="190"/>
        <v>0.28448450000000003</v>
      </c>
      <c r="W3064">
        <f t="shared" si="191"/>
        <v>0.90956957500000002</v>
      </c>
    </row>
    <row r="3065" spans="1:23" x14ac:dyDescent="0.25">
      <c r="A3065" t="s">
        <v>10494</v>
      </c>
      <c r="B3065" s="1">
        <v>43068</v>
      </c>
      <c r="C3065" t="s">
        <v>10495</v>
      </c>
      <c r="D3065" t="s">
        <v>355</v>
      </c>
      <c r="E3065" t="s">
        <v>10496</v>
      </c>
      <c r="F3065" s="1">
        <v>43067</v>
      </c>
      <c r="G3065">
        <v>1</v>
      </c>
      <c r="H3065">
        <v>774304</v>
      </c>
      <c r="I3065">
        <v>73791</v>
      </c>
      <c r="J3065">
        <v>627</v>
      </c>
      <c r="K3065">
        <v>6770</v>
      </c>
      <c r="L3065" t="b">
        <v>0</v>
      </c>
      <c r="M3065" t="b">
        <v>0</v>
      </c>
      <c r="N3065" t="b">
        <v>0</v>
      </c>
      <c r="O3065">
        <v>1</v>
      </c>
      <c r="P3065">
        <v>1</v>
      </c>
      <c r="Q3065" s="2">
        <v>0.1</v>
      </c>
      <c r="R3065" s="2">
        <v>0</v>
      </c>
      <c r="S3065" s="2">
        <v>0.01</v>
      </c>
      <c r="T3065">
        <f t="shared" si="188"/>
        <v>0.4</v>
      </c>
      <c r="U3065">
        <f t="shared" si="189"/>
        <v>0.8</v>
      </c>
      <c r="V3065">
        <f t="shared" si="190"/>
        <v>1.6371520000000002</v>
      </c>
      <c r="W3065">
        <f t="shared" si="191"/>
        <v>0.93300320000000014</v>
      </c>
    </row>
    <row r="3066" spans="1:23" x14ac:dyDescent="0.25">
      <c r="A3066" t="s">
        <v>10497</v>
      </c>
      <c r="B3066" s="1">
        <v>43103</v>
      </c>
      <c r="C3066" t="s">
        <v>10498</v>
      </c>
      <c r="D3066" t="s">
        <v>9243</v>
      </c>
      <c r="E3066" t="s">
        <v>10499</v>
      </c>
      <c r="F3066" s="1">
        <v>43091</v>
      </c>
      <c r="G3066">
        <v>1</v>
      </c>
      <c r="H3066">
        <v>520319</v>
      </c>
      <c r="I3066">
        <v>16105</v>
      </c>
      <c r="J3066">
        <v>2041</v>
      </c>
      <c r="K3066">
        <v>4195</v>
      </c>
      <c r="L3066" t="b">
        <v>0</v>
      </c>
      <c r="M3066" t="b">
        <v>0</v>
      </c>
      <c r="N3066" t="b">
        <v>0</v>
      </c>
      <c r="O3066">
        <v>12</v>
      </c>
      <c r="P3066">
        <v>12</v>
      </c>
      <c r="Q3066" s="2">
        <v>0.03</v>
      </c>
      <c r="R3066" s="2">
        <v>0</v>
      </c>
      <c r="S3066" s="2">
        <v>0.01</v>
      </c>
      <c r="T3066">
        <f t="shared" si="188"/>
        <v>0.4</v>
      </c>
      <c r="U3066">
        <f t="shared" si="189"/>
        <v>9.6000000000000014</v>
      </c>
      <c r="V3066">
        <f t="shared" si="190"/>
        <v>0.81015949999999992</v>
      </c>
      <c r="W3066">
        <f t="shared" si="191"/>
        <v>2.8435558250000006</v>
      </c>
    </row>
    <row r="3067" spans="1:23" x14ac:dyDescent="0.25">
      <c r="A3067" t="s">
        <v>10500</v>
      </c>
      <c r="B3067" s="1">
        <v>43265</v>
      </c>
      <c r="C3067" t="s">
        <v>10501</v>
      </c>
      <c r="D3067" t="s">
        <v>10502</v>
      </c>
      <c r="E3067" t="s">
        <v>10503</v>
      </c>
      <c r="F3067" s="1">
        <v>43238</v>
      </c>
      <c r="G3067">
        <v>1</v>
      </c>
      <c r="H3067">
        <v>23502572</v>
      </c>
      <c r="I3067">
        <v>676467</v>
      </c>
      <c r="J3067">
        <v>15993</v>
      </c>
      <c r="K3067">
        <v>52432</v>
      </c>
      <c r="L3067" t="b">
        <v>0</v>
      </c>
      <c r="M3067" t="b">
        <v>0</v>
      </c>
      <c r="N3067" t="b">
        <v>0</v>
      </c>
      <c r="O3067">
        <v>27</v>
      </c>
      <c r="P3067">
        <v>26</v>
      </c>
      <c r="Q3067" s="2">
        <v>0.03</v>
      </c>
      <c r="R3067" s="2">
        <v>0</v>
      </c>
      <c r="S3067" s="2">
        <v>0</v>
      </c>
      <c r="T3067">
        <f t="shared" si="188"/>
        <v>0.4</v>
      </c>
      <c r="U3067">
        <f t="shared" si="189"/>
        <v>20.6</v>
      </c>
      <c r="V3067">
        <f t="shared" si="190"/>
        <v>12.051286000000001</v>
      </c>
      <c r="W3067">
        <f t="shared" si="191"/>
        <v>9.5279501000000018</v>
      </c>
    </row>
    <row r="3068" spans="1:23" x14ac:dyDescent="0.25">
      <c r="A3068" t="s">
        <v>10504</v>
      </c>
      <c r="B3068" s="1">
        <v>43168</v>
      </c>
      <c r="C3068" t="s">
        <v>10505</v>
      </c>
      <c r="D3068" t="s">
        <v>9313</v>
      </c>
      <c r="E3068" t="s">
        <v>10506</v>
      </c>
      <c r="F3068" s="1">
        <v>43160</v>
      </c>
      <c r="G3068">
        <v>1</v>
      </c>
      <c r="H3068">
        <v>63461</v>
      </c>
      <c r="I3068">
        <v>3748</v>
      </c>
      <c r="J3068">
        <v>39</v>
      </c>
      <c r="K3068">
        <v>675</v>
      </c>
      <c r="L3068" t="b">
        <v>0</v>
      </c>
      <c r="M3068" t="b">
        <v>0</v>
      </c>
      <c r="N3068" t="b">
        <v>0</v>
      </c>
      <c r="O3068">
        <v>8</v>
      </c>
      <c r="P3068">
        <v>4</v>
      </c>
      <c r="Q3068" s="2">
        <v>0.06</v>
      </c>
      <c r="R3068" s="2">
        <v>0</v>
      </c>
      <c r="S3068" s="2">
        <v>0.01</v>
      </c>
      <c r="T3068">
        <f t="shared" si="188"/>
        <v>0.4</v>
      </c>
      <c r="U3068">
        <f t="shared" si="189"/>
        <v>2.4000000000000004</v>
      </c>
      <c r="V3068">
        <f t="shared" si="190"/>
        <v>0.88173049999999997</v>
      </c>
      <c r="W3068">
        <f t="shared" si="191"/>
        <v>1.0686056750000001</v>
      </c>
    </row>
    <row r="3069" spans="1:23" x14ac:dyDescent="0.25">
      <c r="A3069" t="s">
        <v>10507</v>
      </c>
      <c r="B3069" s="1">
        <v>43190</v>
      </c>
      <c r="C3069" t="s">
        <v>10508</v>
      </c>
      <c r="D3069" t="s">
        <v>10509</v>
      </c>
      <c r="E3069" t="s">
        <v>10510</v>
      </c>
      <c r="F3069" s="1">
        <v>43177</v>
      </c>
      <c r="G3069">
        <v>1</v>
      </c>
      <c r="H3069">
        <v>327251</v>
      </c>
      <c r="I3069">
        <v>2253</v>
      </c>
      <c r="J3069">
        <v>48</v>
      </c>
      <c r="K3069">
        <v>144</v>
      </c>
      <c r="L3069" t="b">
        <v>0</v>
      </c>
      <c r="M3069" t="b">
        <v>0</v>
      </c>
      <c r="N3069" t="b">
        <v>0</v>
      </c>
      <c r="O3069">
        <v>13</v>
      </c>
      <c r="P3069">
        <v>12</v>
      </c>
      <c r="Q3069" s="2">
        <v>0.01</v>
      </c>
      <c r="R3069" s="2">
        <v>0</v>
      </c>
      <c r="S3069" s="2">
        <v>0</v>
      </c>
      <c r="T3069">
        <f t="shared" si="188"/>
        <v>0.4</v>
      </c>
      <c r="U3069">
        <f t="shared" si="189"/>
        <v>9.4000000000000021</v>
      </c>
      <c r="V3069">
        <f t="shared" si="190"/>
        <v>0.26362549999999996</v>
      </c>
      <c r="W3069">
        <f t="shared" si="191"/>
        <v>2.6022689250000006</v>
      </c>
    </row>
    <row r="3070" spans="1:23" x14ac:dyDescent="0.25">
      <c r="A3070" t="s">
        <v>10511</v>
      </c>
      <c r="B3070" s="1">
        <v>43053</v>
      </c>
      <c r="C3070" t="s">
        <v>10512</v>
      </c>
      <c r="D3070" t="s">
        <v>10513</v>
      </c>
      <c r="E3070" t="s">
        <v>10514</v>
      </c>
      <c r="F3070" s="1">
        <v>43048</v>
      </c>
      <c r="G3070">
        <v>1</v>
      </c>
      <c r="H3070">
        <v>27010</v>
      </c>
      <c r="I3070">
        <v>1666</v>
      </c>
      <c r="J3070">
        <v>36</v>
      </c>
      <c r="K3070">
        <v>150</v>
      </c>
      <c r="L3070" t="b">
        <v>0</v>
      </c>
      <c r="M3070" t="b">
        <v>0</v>
      </c>
      <c r="N3070" t="b">
        <v>0</v>
      </c>
      <c r="O3070">
        <v>5</v>
      </c>
      <c r="P3070">
        <v>1</v>
      </c>
      <c r="Q3070" s="2">
        <v>0.06</v>
      </c>
      <c r="R3070" s="2">
        <v>0</v>
      </c>
      <c r="S3070" s="2">
        <v>0.01</v>
      </c>
      <c r="T3070">
        <f t="shared" si="188"/>
        <v>0.4</v>
      </c>
      <c r="U3070">
        <f t="shared" si="189"/>
        <v>0</v>
      </c>
      <c r="V3070">
        <f t="shared" si="190"/>
        <v>0.86350499999999997</v>
      </c>
      <c r="W3070">
        <f t="shared" si="191"/>
        <v>0.46222675000000002</v>
      </c>
    </row>
    <row r="3071" spans="1:23" x14ac:dyDescent="0.25">
      <c r="A3071" t="s">
        <v>10515</v>
      </c>
      <c r="B3071" s="1">
        <v>43235</v>
      </c>
      <c r="C3071" t="s">
        <v>10516</v>
      </c>
      <c r="D3071" t="s">
        <v>818</v>
      </c>
      <c r="E3071" t="s">
        <v>10517</v>
      </c>
      <c r="F3071" s="1">
        <v>43226</v>
      </c>
      <c r="G3071">
        <v>1</v>
      </c>
      <c r="H3071">
        <v>634137</v>
      </c>
      <c r="I3071">
        <v>4812</v>
      </c>
      <c r="J3071">
        <v>207</v>
      </c>
      <c r="K3071">
        <v>1041</v>
      </c>
      <c r="L3071" t="b">
        <v>0</v>
      </c>
      <c r="M3071" t="b">
        <v>0</v>
      </c>
      <c r="N3071" t="b">
        <v>0</v>
      </c>
      <c r="O3071">
        <v>9</v>
      </c>
      <c r="P3071">
        <v>3</v>
      </c>
      <c r="Q3071" s="2">
        <v>0.01</v>
      </c>
      <c r="R3071" s="2">
        <v>0</v>
      </c>
      <c r="S3071" s="2">
        <v>0</v>
      </c>
      <c r="T3071">
        <f t="shared" si="188"/>
        <v>0.4</v>
      </c>
      <c r="U3071">
        <f t="shared" si="189"/>
        <v>1.2000000000000002</v>
      </c>
      <c r="V3071">
        <f t="shared" si="190"/>
        <v>0.41706849999999995</v>
      </c>
      <c r="W3071">
        <f t="shared" si="191"/>
        <v>0.60597397500000005</v>
      </c>
    </row>
    <row r="3072" spans="1:23" x14ac:dyDescent="0.25">
      <c r="A3072" t="s">
        <v>10518</v>
      </c>
      <c r="B3072" s="1">
        <v>43086</v>
      </c>
      <c r="C3072" t="s">
        <v>10519</v>
      </c>
      <c r="D3072" t="s">
        <v>10520</v>
      </c>
      <c r="E3072" t="s">
        <v>10521</v>
      </c>
      <c r="F3072" s="1">
        <v>43082</v>
      </c>
      <c r="G3072">
        <v>1</v>
      </c>
      <c r="H3072">
        <v>28308</v>
      </c>
      <c r="I3072">
        <v>436</v>
      </c>
      <c r="J3072">
        <v>55</v>
      </c>
      <c r="K3072">
        <v>49</v>
      </c>
      <c r="L3072" t="b">
        <v>0</v>
      </c>
      <c r="M3072" t="b">
        <v>0</v>
      </c>
      <c r="N3072" t="b">
        <v>0</v>
      </c>
      <c r="O3072">
        <v>4</v>
      </c>
      <c r="P3072">
        <v>2</v>
      </c>
      <c r="Q3072" s="2">
        <v>0.02</v>
      </c>
      <c r="R3072" s="2">
        <v>0</v>
      </c>
      <c r="S3072" s="2">
        <v>0</v>
      </c>
      <c r="T3072">
        <f t="shared" si="188"/>
        <v>0.4</v>
      </c>
      <c r="U3072">
        <f t="shared" si="189"/>
        <v>1.2000000000000002</v>
      </c>
      <c r="V3072">
        <f t="shared" si="190"/>
        <v>0.21415400000000001</v>
      </c>
      <c r="W3072">
        <f t="shared" si="191"/>
        <v>0.53495390000000009</v>
      </c>
    </row>
    <row r="3073" spans="1:23" x14ac:dyDescent="0.25">
      <c r="A3073" t="s">
        <v>10522</v>
      </c>
      <c r="B3073" s="1">
        <v>43089</v>
      </c>
      <c r="C3073" t="s">
        <v>10523</v>
      </c>
      <c r="D3073" t="s">
        <v>10524</v>
      </c>
      <c r="E3073" t="s">
        <v>10525</v>
      </c>
      <c r="F3073" s="1">
        <v>43084</v>
      </c>
      <c r="G3073">
        <v>1</v>
      </c>
      <c r="H3073">
        <v>35038</v>
      </c>
      <c r="I3073">
        <v>1406</v>
      </c>
      <c r="J3073">
        <v>11</v>
      </c>
      <c r="K3073">
        <v>88</v>
      </c>
      <c r="L3073" t="b">
        <v>0</v>
      </c>
      <c r="M3073" t="b">
        <v>0</v>
      </c>
      <c r="N3073" t="b">
        <v>0</v>
      </c>
      <c r="O3073">
        <v>5</v>
      </c>
      <c r="P3073">
        <v>2</v>
      </c>
      <c r="Q3073" s="2">
        <v>0.04</v>
      </c>
      <c r="R3073" s="2">
        <v>0</v>
      </c>
      <c r="S3073" s="2">
        <v>0</v>
      </c>
      <c r="T3073">
        <f t="shared" si="188"/>
        <v>0.4</v>
      </c>
      <c r="U3073">
        <f t="shared" si="189"/>
        <v>1</v>
      </c>
      <c r="V3073">
        <f t="shared" si="190"/>
        <v>0.41751900000000003</v>
      </c>
      <c r="W3073">
        <f t="shared" si="191"/>
        <v>0.55613164999999998</v>
      </c>
    </row>
    <row r="3074" spans="1:23" x14ac:dyDescent="0.25">
      <c r="A3074" t="s">
        <v>10526</v>
      </c>
      <c r="B3074" s="1">
        <v>43090</v>
      </c>
      <c r="C3074" t="s">
        <v>10527</v>
      </c>
      <c r="D3074" t="s">
        <v>4472</v>
      </c>
      <c r="E3074" t="s">
        <v>10528</v>
      </c>
      <c r="F3074" s="1">
        <v>43084</v>
      </c>
      <c r="G3074">
        <v>1</v>
      </c>
      <c r="H3074">
        <v>44879</v>
      </c>
      <c r="I3074">
        <v>1749</v>
      </c>
      <c r="J3074">
        <v>155</v>
      </c>
      <c r="K3074">
        <v>215</v>
      </c>
      <c r="L3074" t="b">
        <v>0</v>
      </c>
      <c r="M3074" t="b">
        <v>0</v>
      </c>
      <c r="N3074" t="b">
        <v>0</v>
      </c>
      <c r="O3074">
        <v>6</v>
      </c>
      <c r="P3074">
        <v>6</v>
      </c>
      <c r="Q3074" s="2">
        <v>0.04</v>
      </c>
      <c r="R3074" s="2">
        <v>0</v>
      </c>
      <c r="S3074" s="2">
        <v>0</v>
      </c>
      <c r="T3074">
        <f t="shared" ref="T3074:T3137" si="192">G3074*0.4</f>
        <v>0.4</v>
      </c>
      <c r="U3074">
        <f t="shared" ref="U3074:U3137" si="193">-0.2*(O3074-P3074)+0.8*P3074</f>
        <v>4.8000000000000007</v>
      </c>
      <c r="V3074">
        <f t="shared" ref="V3074:V3137" si="194">0.5*H3074*0.000001+0.1*Q3074*100+100*0.15*R3074+100*0.25*S3074</f>
        <v>0.42243950000000002</v>
      </c>
      <c r="W3074">
        <f t="shared" ref="W3074:W3137" si="195">0.4*T3074+0.25*U3074+0.35*V3074</f>
        <v>1.5078538250000002</v>
      </c>
    </row>
    <row r="3075" spans="1:23" x14ac:dyDescent="0.25">
      <c r="A3075" t="s">
        <v>10529</v>
      </c>
      <c r="B3075" s="1">
        <v>43187</v>
      </c>
      <c r="C3075" t="s">
        <v>10530</v>
      </c>
      <c r="D3075" t="s">
        <v>3607</v>
      </c>
      <c r="E3075" t="s">
        <v>10531</v>
      </c>
      <c r="F3075" s="1">
        <v>43173</v>
      </c>
      <c r="G3075">
        <v>1</v>
      </c>
      <c r="H3075">
        <v>506035</v>
      </c>
      <c r="I3075">
        <v>18560</v>
      </c>
      <c r="J3075">
        <v>579</v>
      </c>
      <c r="K3075">
        <v>2765</v>
      </c>
      <c r="L3075" t="b">
        <v>0</v>
      </c>
      <c r="M3075" t="b">
        <v>0</v>
      </c>
      <c r="N3075" t="b">
        <v>0</v>
      </c>
      <c r="O3075">
        <v>14</v>
      </c>
      <c r="P3075">
        <v>13</v>
      </c>
      <c r="Q3075" s="2">
        <v>0.04</v>
      </c>
      <c r="R3075" s="2">
        <v>0</v>
      </c>
      <c r="S3075" s="2">
        <v>0.01</v>
      </c>
      <c r="T3075">
        <f t="shared" si="192"/>
        <v>0.4</v>
      </c>
      <c r="U3075">
        <f t="shared" si="193"/>
        <v>10.200000000000001</v>
      </c>
      <c r="V3075">
        <f t="shared" si="194"/>
        <v>0.90301750000000003</v>
      </c>
      <c r="W3075">
        <f t="shared" si="195"/>
        <v>3.0260561250000002</v>
      </c>
    </row>
    <row r="3076" spans="1:23" x14ac:dyDescent="0.25">
      <c r="A3076" t="s">
        <v>10532</v>
      </c>
      <c r="B3076" s="1">
        <v>43120</v>
      </c>
      <c r="C3076" t="s">
        <v>10533</v>
      </c>
      <c r="D3076" t="s">
        <v>10534</v>
      </c>
      <c r="E3076" t="s">
        <v>10535</v>
      </c>
      <c r="F3076" s="1">
        <v>43114</v>
      </c>
      <c r="G3076">
        <v>1</v>
      </c>
      <c r="H3076">
        <v>263061</v>
      </c>
      <c r="I3076">
        <v>5760</v>
      </c>
      <c r="J3076">
        <v>275</v>
      </c>
      <c r="K3076">
        <v>1364</v>
      </c>
      <c r="L3076" t="b">
        <v>0</v>
      </c>
      <c r="M3076" t="b">
        <v>0</v>
      </c>
      <c r="N3076" t="b">
        <v>0</v>
      </c>
      <c r="O3076">
        <v>6</v>
      </c>
      <c r="P3076">
        <v>6</v>
      </c>
      <c r="Q3076" s="2">
        <v>0.02</v>
      </c>
      <c r="R3076" s="2">
        <v>0</v>
      </c>
      <c r="S3076" s="2">
        <v>0.01</v>
      </c>
      <c r="T3076">
        <f t="shared" si="192"/>
        <v>0.4</v>
      </c>
      <c r="U3076">
        <f t="shared" si="193"/>
        <v>4.8000000000000007</v>
      </c>
      <c r="V3076">
        <f t="shared" si="194"/>
        <v>0.58153049999999995</v>
      </c>
      <c r="W3076">
        <f t="shared" si="195"/>
        <v>1.5635356750000002</v>
      </c>
    </row>
    <row r="3077" spans="1:23" x14ac:dyDescent="0.25">
      <c r="A3077" t="s">
        <v>10536</v>
      </c>
      <c r="B3077" s="1">
        <v>43056</v>
      </c>
      <c r="C3077" t="s">
        <v>10537</v>
      </c>
      <c r="D3077" t="s">
        <v>10538</v>
      </c>
      <c r="E3077" t="s">
        <v>10539</v>
      </c>
      <c r="F3077" s="1">
        <v>43049</v>
      </c>
      <c r="G3077">
        <v>1</v>
      </c>
      <c r="H3077">
        <v>8041928</v>
      </c>
      <c r="I3077">
        <v>60434</v>
      </c>
      <c r="J3077">
        <v>11437</v>
      </c>
      <c r="K3077">
        <v>7545</v>
      </c>
      <c r="L3077" t="b">
        <v>0</v>
      </c>
      <c r="M3077" t="b">
        <v>0</v>
      </c>
      <c r="N3077" t="b">
        <v>0</v>
      </c>
      <c r="O3077">
        <v>7</v>
      </c>
      <c r="P3077">
        <v>4</v>
      </c>
      <c r="Q3077" s="2">
        <v>0.01</v>
      </c>
      <c r="R3077" s="2">
        <v>0</v>
      </c>
      <c r="S3077" s="2">
        <v>0</v>
      </c>
      <c r="T3077">
        <f t="shared" si="192"/>
        <v>0.4</v>
      </c>
      <c r="U3077">
        <f t="shared" si="193"/>
        <v>2.6</v>
      </c>
      <c r="V3077">
        <f t="shared" si="194"/>
        <v>4.1209639999999998</v>
      </c>
      <c r="W3077">
        <f t="shared" si="195"/>
        <v>2.2523374</v>
      </c>
    </row>
    <row r="3078" spans="1:23" x14ac:dyDescent="0.25">
      <c r="A3078" t="s">
        <v>10540</v>
      </c>
      <c r="B3078" s="1">
        <v>43092</v>
      </c>
      <c r="C3078" t="s">
        <v>10541</v>
      </c>
      <c r="D3078" t="s">
        <v>10542</v>
      </c>
      <c r="E3078" t="s">
        <v>10543</v>
      </c>
      <c r="F3078" s="1">
        <v>43087</v>
      </c>
      <c r="G3078">
        <v>1</v>
      </c>
      <c r="H3078">
        <v>2717</v>
      </c>
      <c r="I3078">
        <v>5</v>
      </c>
      <c r="J3078">
        <v>0</v>
      </c>
      <c r="K3078">
        <v>0</v>
      </c>
      <c r="L3078" t="b">
        <v>0</v>
      </c>
      <c r="M3078" t="b">
        <v>0</v>
      </c>
      <c r="N3078" t="b">
        <v>0</v>
      </c>
      <c r="O3078">
        <v>5</v>
      </c>
      <c r="P3078">
        <v>2</v>
      </c>
      <c r="Q3078" s="2">
        <v>0</v>
      </c>
      <c r="R3078" s="2">
        <v>0</v>
      </c>
      <c r="S3078" s="2">
        <v>0</v>
      </c>
      <c r="T3078">
        <f t="shared" si="192"/>
        <v>0.4</v>
      </c>
      <c r="U3078">
        <f t="shared" si="193"/>
        <v>1</v>
      </c>
      <c r="V3078">
        <f t="shared" si="194"/>
        <v>1.3584999999999999E-3</v>
      </c>
      <c r="W3078">
        <f t="shared" si="195"/>
        <v>0.41047547500000003</v>
      </c>
    </row>
    <row r="3079" spans="1:23" x14ac:dyDescent="0.25">
      <c r="A3079" t="s">
        <v>10544</v>
      </c>
      <c r="B3079" s="1">
        <v>43126</v>
      </c>
      <c r="C3079" t="s">
        <v>10545</v>
      </c>
      <c r="D3079" t="s">
        <v>1162</v>
      </c>
      <c r="E3079" t="s">
        <v>10546</v>
      </c>
      <c r="F3079" s="1">
        <v>43123</v>
      </c>
      <c r="G3079">
        <v>1</v>
      </c>
      <c r="H3079">
        <v>36526</v>
      </c>
      <c r="I3079">
        <v>260</v>
      </c>
      <c r="J3079">
        <v>47</v>
      </c>
      <c r="K3079">
        <v>97</v>
      </c>
      <c r="L3079" t="b">
        <v>0</v>
      </c>
      <c r="M3079" t="b">
        <v>0</v>
      </c>
      <c r="N3079" t="b">
        <v>0</v>
      </c>
      <c r="O3079">
        <v>3</v>
      </c>
      <c r="P3079">
        <v>3</v>
      </c>
      <c r="Q3079" s="2">
        <v>0.01</v>
      </c>
      <c r="R3079" s="2">
        <v>0</v>
      </c>
      <c r="S3079" s="2">
        <v>0</v>
      </c>
      <c r="T3079">
        <f t="shared" si="192"/>
        <v>0.4</v>
      </c>
      <c r="U3079">
        <f t="shared" si="193"/>
        <v>2.4000000000000004</v>
      </c>
      <c r="V3079">
        <f t="shared" si="194"/>
        <v>0.11826300000000001</v>
      </c>
      <c r="W3079">
        <f t="shared" si="195"/>
        <v>0.80139205000000013</v>
      </c>
    </row>
    <row r="3080" spans="1:23" x14ac:dyDescent="0.25">
      <c r="A3080" t="s">
        <v>20961</v>
      </c>
      <c r="B3080" s="1">
        <v>43132</v>
      </c>
      <c r="C3080" t="s">
        <v>20962</v>
      </c>
      <c r="D3080" t="s">
        <v>20963</v>
      </c>
      <c r="E3080" t="s">
        <v>20964</v>
      </c>
      <c r="F3080" s="1">
        <v>43125</v>
      </c>
      <c r="G3080">
        <v>1</v>
      </c>
      <c r="H3080">
        <v>139068</v>
      </c>
      <c r="I3080">
        <v>0</v>
      </c>
      <c r="J3080">
        <v>0</v>
      </c>
      <c r="K3080">
        <v>0</v>
      </c>
      <c r="L3080" t="b">
        <v>1</v>
      </c>
      <c r="M3080" t="b">
        <v>1</v>
      </c>
      <c r="N3080" t="b">
        <v>0</v>
      </c>
      <c r="O3080">
        <v>7</v>
      </c>
      <c r="P3080">
        <v>7</v>
      </c>
      <c r="Q3080" s="2">
        <v>0</v>
      </c>
      <c r="R3080" s="2">
        <v>0</v>
      </c>
      <c r="S3080" s="2">
        <v>0</v>
      </c>
      <c r="T3080">
        <f t="shared" si="192"/>
        <v>0.4</v>
      </c>
      <c r="U3080">
        <f t="shared" si="193"/>
        <v>5.6000000000000005</v>
      </c>
      <c r="V3080">
        <f t="shared" si="194"/>
        <v>6.9533999999999999E-2</v>
      </c>
      <c r="W3080">
        <f t="shared" si="195"/>
        <v>1.5843369</v>
      </c>
    </row>
    <row r="3081" spans="1:23" x14ac:dyDescent="0.25">
      <c r="A3081" t="s">
        <v>10547</v>
      </c>
      <c r="B3081" s="1">
        <v>43056</v>
      </c>
      <c r="C3081" t="s">
        <v>10548</v>
      </c>
      <c r="D3081" t="s">
        <v>10549</v>
      </c>
      <c r="E3081" t="s">
        <v>10550</v>
      </c>
      <c r="F3081" s="1">
        <v>43052</v>
      </c>
      <c r="G3081">
        <v>1</v>
      </c>
      <c r="H3081">
        <v>43426</v>
      </c>
      <c r="I3081">
        <v>309</v>
      </c>
      <c r="J3081">
        <v>33</v>
      </c>
      <c r="K3081">
        <v>47</v>
      </c>
      <c r="L3081" t="b">
        <v>0</v>
      </c>
      <c r="M3081" t="b">
        <v>0</v>
      </c>
      <c r="N3081" t="b">
        <v>0</v>
      </c>
      <c r="O3081">
        <v>4</v>
      </c>
      <c r="P3081">
        <v>3</v>
      </c>
      <c r="Q3081" s="2">
        <v>0.01</v>
      </c>
      <c r="R3081" s="2">
        <v>0</v>
      </c>
      <c r="S3081" s="2">
        <v>0</v>
      </c>
      <c r="T3081">
        <f t="shared" si="192"/>
        <v>0.4</v>
      </c>
      <c r="U3081">
        <f t="shared" si="193"/>
        <v>2.2000000000000002</v>
      </c>
      <c r="V3081">
        <f t="shared" si="194"/>
        <v>0.121713</v>
      </c>
      <c r="W3081">
        <f t="shared" si="195"/>
        <v>0.75259955000000012</v>
      </c>
    </row>
    <row r="3082" spans="1:23" x14ac:dyDescent="0.25">
      <c r="A3082" t="s">
        <v>10551</v>
      </c>
      <c r="B3082" s="1">
        <v>43121</v>
      </c>
      <c r="C3082" t="s">
        <v>10552</v>
      </c>
      <c r="D3082" t="s">
        <v>3021</v>
      </c>
      <c r="E3082" t="s">
        <v>10553</v>
      </c>
      <c r="F3082" s="1">
        <v>43116</v>
      </c>
      <c r="G3082">
        <v>1</v>
      </c>
      <c r="H3082">
        <v>302226</v>
      </c>
      <c r="I3082">
        <v>28891</v>
      </c>
      <c r="J3082">
        <v>205</v>
      </c>
      <c r="K3082">
        <v>1852</v>
      </c>
      <c r="L3082" t="b">
        <v>0</v>
      </c>
      <c r="M3082" t="b">
        <v>0</v>
      </c>
      <c r="N3082" t="b">
        <v>0</v>
      </c>
      <c r="O3082">
        <v>5</v>
      </c>
      <c r="P3082">
        <v>5</v>
      </c>
      <c r="Q3082" s="2">
        <v>0.1</v>
      </c>
      <c r="R3082" s="2">
        <v>0</v>
      </c>
      <c r="S3082" s="2">
        <v>0.01</v>
      </c>
      <c r="T3082">
        <f t="shared" si="192"/>
        <v>0.4</v>
      </c>
      <c r="U3082">
        <f t="shared" si="193"/>
        <v>4</v>
      </c>
      <c r="V3082">
        <f t="shared" si="194"/>
        <v>1.4011130000000003</v>
      </c>
      <c r="W3082">
        <f t="shared" si="195"/>
        <v>1.6503895500000003</v>
      </c>
    </row>
    <row r="3083" spans="1:23" x14ac:dyDescent="0.25">
      <c r="A3083" t="s">
        <v>10554</v>
      </c>
      <c r="B3083" s="1">
        <v>43242</v>
      </c>
      <c r="C3083" t="s">
        <v>10555</v>
      </c>
      <c r="D3083" t="s">
        <v>6610</v>
      </c>
      <c r="E3083" t="s">
        <v>10556</v>
      </c>
      <c r="F3083" s="1">
        <v>43226</v>
      </c>
      <c r="G3083">
        <v>1</v>
      </c>
      <c r="H3083">
        <v>489735</v>
      </c>
      <c r="I3083">
        <v>5298</v>
      </c>
      <c r="J3083">
        <v>599</v>
      </c>
      <c r="K3083">
        <v>363</v>
      </c>
      <c r="L3083" t="b">
        <v>0</v>
      </c>
      <c r="M3083" t="b">
        <v>0</v>
      </c>
      <c r="N3083" t="b">
        <v>0</v>
      </c>
      <c r="O3083">
        <v>16</v>
      </c>
      <c r="P3083">
        <v>14</v>
      </c>
      <c r="Q3083" s="2">
        <v>0.01</v>
      </c>
      <c r="R3083" s="2">
        <v>0</v>
      </c>
      <c r="S3083" s="2">
        <v>0</v>
      </c>
      <c r="T3083">
        <f t="shared" si="192"/>
        <v>0.4</v>
      </c>
      <c r="U3083">
        <f t="shared" si="193"/>
        <v>10.8</v>
      </c>
      <c r="V3083">
        <f t="shared" si="194"/>
        <v>0.34486749999999999</v>
      </c>
      <c r="W3083">
        <f t="shared" si="195"/>
        <v>2.9807036250000003</v>
      </c>
    </row>
    <row r="3084" spans="1:23" x14ac:dyDescent="0.25">
      <c r="A3084" t="s">
        <v>10557</v>
      </c>
      <c r="B3084" s="1">
        <v>43125</v>
      </c>
      <c r="C3084" t="s">
        <v>10558</v>
      </c>
      <c r="D3084" t="s">
        <v>33</v>
      </c>
      <c r="E3084" t="s">
        <v>10559</v>
      </c>
      <c r="F3084" s="1">
        <v>43117</v>
      </c>
      <c r="G3084">
        <v>1</v>
      </c>
      <c r="H3084">
        <v>2524775</v>
      </c>
      <c r="I3084">
        <v>105323</v>
      </c>
      <c r="J3084">
        <v>2134</v>
      </c>
      <c r="K3084">
        <v>7659</v>
      </c>
      <c r="L3084" t="b">
        <v>0</v>
      </c>
      <c r="M3084" t="b">
        <v>0</v>
      </c>
      <c r="N3084" t="b">
        <v>0</v>
      </c>
      <c r="O3084">
        <v>8</v>
      </c>
      <c r="P3084">
        <v>8</v>
      </c>
      <c r="Q3084" s="2">
        <v>0.04</v>
      </c>
      <c r="R3084" s="2">
        <v>0</v>
      </c>
      <c r="S3084" s="2">
        <v>0</v>
      </c>
      <c r="T3084">
        <f t="shared" si="192"/>
        <v>0.4</v>
      </c>
      <c r="U3084">
        <f t="shared" si="193"/>
        <v>6.4</v>
      </c>
      <c r="V3084">
        <f t="shared" si="194"/>
        <v>1.6623874999999999</v>
      </c>
      <c r="W3084">
        <f t="shared" si="195"/>
        <v>2.3418356250000003</v>
      </c>
    </row>
    <row r="3085" spans="1:23" x14ac:dyDescent="0.25">
      <c r="A3085" t="s">
        <v>10560</v>
      </c>
      <c r="B3085" s="1">
        <v>43265</v>
      </c>
      <c r="C3085" t="s">
        <v>10561</v>
      </c>
      <c r="D3085" t="s">
        <v>2564</v>
      </c>
      <c r="E3085" t="s">
        <v>10562</v>
      </c>
      <c r="F3085" s="1">
        <v>43257</v>
      </c>
      <c r="G3085">
        <v>1</v>
      </c>
      <c r="H3085">
        <v>1004181</v>
      </c>
      <c r="I3085">
        <v>48129</v>
      </c>
      <c r="J3085">
        <v>889</v>
      </c>
      <c r="K3085">
        <v>5483</v>
      </c>
      <c r="L3085" t="b">
        <v>0</v>
      </c>
      <c r="M3085" t="b">
        <v>0</v>
      </c>
      <c r="N3085" t="b">
        <v>0</v>
      </c>
      <c r="O3085">
        <v>8</v>
      </c>
      <c r="P3085">
        <v>7</v>
      </c>
      <c r="Q3085" s="2">
        <v>0.05</v>
      </c>
      <c r="R3085" s="2">
        <v>0</v>
      </c>
      <c r="S3085" s="2">
        <v>0.01</v>
      </c>
      <c r="T3085">
        <f t="shared" si="192"/>
        <v>0.4</v>
      </c>
      <c r="U3085">
        <f t="shared" si="193"/>
        <v>5.4</v>
      </c>
      <c r="V3085">
        <f t="shared" si="194"/>
        <v>1.2520905</v>
      </c>
      <c r="W3085">
        <f t="shared" si="195"/>
        <v>1.9482316750000002</v>
      </c>
    </row>
    <row r="3086" spans="1:23" x14ac:dyDescent="0.25">
      <c r="A3086" t="s">
        <v>10563</v>
      </c>
      <c r="B3086" s="1">
        <v>43182</v>
      </c>
      <c r="C3086" t="s">
        <v>10564</v>
      </c>
      <c r="D3086" t="s">
        <v>555</v>
      </c>
      <c r="E3086" t="s">
        <v>10565</v>
      </c>
      <c r="F3086" s="1">
        <v>43168</v>
      </c>
      <c r="G3086">
        <v>1</v>
      </c>
      <c r="H3086">
        <v>285462</v>
      </c>
      <c r="I3086">
        <v>6850</v>
      </c>
      <c r="J3086">
        <v>376</v>
      </c>
      <c r="K3086">
        <v>919</v>
      </c>
      <c r="L3086" t="b">
        <v>0</v>
      </c>
      <c r="M3086" t="b">
        <v>0</v>
      </c>
      <c r="N3086" t="b">
        <v>0</v>
      </c>
      <c r="O3086">
        <v>14</v>
      </c>
      <c r="P3086">
        <v>13</v>
      </c>
      <c r="Q3086" s="2">
        <v>0.02</v>
      </c>
      <c r="R3086" s="2">
        <v>0</v>
      </c>
      <c r="S3086" s="2">
        <v>0</v>
      </c>
      <c r="T3086">
        <f t="shared" si="192"/>
        <v>0.4</v>
      </c>
      <c r="U3086">
        <f t="shared" si="193"/>
        <v>10.200000000000001</v>
      </c>
      <c r="V3086">
        <f t="shared" si="194"/>
        <v>0.34273100000000001</v>
      </c>
      <c r="W3086">
        <f t="shared" si="195"/>
        <v>2.8299558500000006</v>
      </c>
    </row>
    <row r="3087" spans="1:23" x14ac:dyDescent="0.25">
      <c r="A3087" t="s">
        <v>10566</v>
      </c>
      <c r="B3087" s="1">
        <v>43206</v>
      </c>
      <c r="C3087" t="s">
        <v>10567</v>
      </c>
      <c r="D3087" t="s">
        <v>881</v>
      </c>
      <c r="E3087" t="s">
        <v>10568</v>
      </c>
      <c r="F3087" s="1">
        <v>43197</v>
      </c>
      <c r="G3087">
        <v>1</v>
      </c>
      <c r="H3087">
        <v>1188770</v>
      </c>
      <c r="I3087">
        <v>53270</v>
      </c>
      <c r="J3087">
        <v>765</v>
      </c>
      <c r="K3087">
        <v>5402</v>
      </c>
      <c r="L3087" t="b">
        <v>0</v>
      </c>
      <c r="M3087" t="b">
        <v>0</v>
      </c>
      <c r="N3087" t="b">
        <v>0</v>
      </c>
      <c r="O3087">
        <v>9</v>
      </c>
      <c r="P3087">
        <v>3</v>
      </c>
      <c r="Q3087" s="2">
        <v>0.04</v>
      </c>
      <c r="R3087" s="2">
        <v>0</v>
      </c>
      <c r="S3087" s="2">
        <v>0</v>
      </c>
      <c r="T3087">
        <f t="shared" si="192"/>
        <v>0.4</v>
      </c>
      <c r="U3087">
        <f t="shared" si="193"/>
        <v>1.2000000000000002</v>
      </c>
      <c r="V3087">
        <f t="shared" si="194"/>
        <v>0.99438499999999996</v>
      </c>
      <c r="W3087">
        <f t="shared" si="195"/>
        <v>0.80803475000000002</v>
      </c>
    </row>
    <row r="3088" spans="1:23" x14ac:dyDescent="0.25">
      <c r="A3088" t="s">
        <v>10569</v>
      </c>
      <c r="B3088" s="1">
        <v>43080</v>
      </c>
      <c r="C3088" t="s">
        <v>10570</v>
      </c>
      <c r="D3088" t="s">
        <v>166</v>
      </c>
      <c r="E3088" t="s">
        <v>10571</v>
      </c>
      <c r="F3088" s="1">
        <v>43076</v>
      </c>
      <c r="G3088">
        <v>1</v>
      </c>
      <c r="H3088">
        <v>92538</v>
      </c>
      <c r="I3088">
        <v>2451</v>
      </c>
      <c r="J3088">
        <v>66</v>
      </c>
      <c r="K3088">
        <v>199</v>
      </c>
      <c r="L3088" t="b">
        <v>0</v>
      </c>
      <c r="M3088" t="b">
        <v>0</v>
      </c>
      <c r="N3088" t="b">
        <v>0</v>
      </c>
      <c r="O3088">
        <v>4</v>
      </c>
      <c r="P3088">
        <v>3</v>
      </c>
      <c r="Q3088" s="2">
        <v>0.03</v>
      </c>
      <c r="R3088" s="2">
        <v>0</v>
      </c>
      <c r="S3088" s="2">
        <v>0</v>
      </c>
      <c r="T3088">
        <f t="shared" si="192"/>
        <v>0.4</v>
      </c>
      <c r="U3088">
        <f t="shared" si="193"/>
        <v>2.2000000000000002</v>
      </c>
      <c r="V3088">
        <f t="shared" si="194"/>
        <v>0.34626899999999999</v>
      </c>
      <c r="W3088">
        <f t="shared" si="195"/>
        <v>0.83119415000000008</v>
      </c>
    </row>
    <row r="3089" spans="1:23" x14ac:dyDescent="0.25">
      <c r="A3089" t="s">
        <v>10572</v>
      </c>
      <c r="B3089" s="1">
        <v>43118</v>
      </c>
      <c r="C3089" t="s">
        <v>10573</v>
      </c>
      <c r="D3089" t="s">
        <v>10574</v>
      </c>
      <c r="E3089" t="s">
        <v>10575</v>
      </c>
      <c r="F3089" s="1">
        <v>43113</v>
      </c>
      <c r="G3089">
        <v>1</v>
      </c>
      <c r="H3089">
        <v>6883</v>
      </c>
      <c r="I3089">
        <v>436</v>
      </c>
      <c r="J3089">
        <v>4</v>
      </c>
      <c r="K3089">
        <v>89</v>
      </c>
      <c r="L3089" t="b">
        <v>0</v>
      </c>
      <c r="M3089" t="b">
        <v>0</v>
      </c>
      <c r="N3089" t="b">
        <v>0</v>
      </c>
      <c r="O3089">
        <v>5</v>
      </c>
      <c r="P3089">
        <v>3</v>
      </c>
      <c r="Q3089" s="2">
        <v>0.06</v>
      </c>
      <c r="R3089" s="2">
        <v>0</v>
      </c>
      <c r="S3089" s="2">
        <v>0.01</v>
      </c>
      <c r="T3089">
        <f t="shared" si="192"/>
        <v>0.4</v>
      </c>
      <c r="U3089">
        <f t="shared" si="193"/>
        <v>2.0000000000000004</v>
      </c>
      <c r="V3089">
        <f t="shared" si="194"/>
        <v>0.85344149999999996</v>
      </c>
      <c r="W3089">
        <f t="shared" si="195"/>
        <v>0.95870452500000014</v>
      </c>
    </row>
    <row r="3090" spans="1:23" x14ac:dyDescent="0.25">
      <c r="A3090" t="s">
        <v>10576</v>
      </c>
      <c r="B3090" s="1">
        <v>43265</v>
      </c>
      <c r="C3090" t="s">
        <v>10577</v>
      </c>
      <c r="D3090" t="s">
        <v>10180</v>
      </c>
      <c r="E3090" t="s">
        <v>10578</v>
      </c>
      <c r="F3090" s="1">
        <v>43246</v>
      </c>
      <c r="G3090">
        <v>1</v>
      </c>
      <c r="H3090">
        <v>3464680</v>
      </c>
      <c r="I3090">
        <v>91836</v>
      </c>
      <c r="J3090">
        <v>66910</v>
      </c>
      <c r="K3090">
        <v>29673</v>
      </c>
      <c r="L3090" t="b">
        <v>0</v>
      </c>
      <c r="M3090" t="b">
        <v>0</v>
      </c>
      <c r="N3090" t="b">
        <v>0</v>
      </c>
      <c r="O3090">
        <v>19</v>
      </c>
      <c r="P3090">
        <v>19</v>
      </c>
      <c r="Q3090" s="2">
        <v>0.03</v>
      </c>
      <c r="R3090" s="2">
        <v>-0.02</v>
      </c>
      <c r="S3090" s="2">
        <v>0.01</v>
      </c>
      <c r="T3090">
        <f t="shared" si="192"/>
        <v>0.4</v>
      </c>
      <c r="U3090">
        <f t="shared" si="193"/>
        <v>15.200000000000001</v>
      </c>
      <c r="V3090">
        <f t="shared" si="194"/>
        <v>1.98234</v>
      </c>
      <c r="W3090">
        <f t="shared" si="195"/>
        <v>4.6538190000000004</v>
      </c>
    </row>
    <row r="3091" spans="1:23" x14ac:dyDescent="0.25">
      <c r="A3091" t="s">
        <v>10579</v>
      </c>
      <c r="B3091" s="1">
        <v>43265</v>
      </c>
      <c r="C3091" t="s">
        <v>10580</v>
      </c>
      <c r="D3091" t="s">
        <v>1005</v>
      </c>
      <c r="E3091" t="s">
        <v>10581</v>
      </c>
      <c r="F3091" s="1">
        <v>43246</v>
      </c>
      <c r="G3091">
        <v>1</v>
      </c>
      <c r="H3091">
        <v>982363</v>
      </c>
      <c r="I3091">
        <v>58020</v>
      </c>
      <c r="J3091">
        <v>1849</v>
      </c>
      <c r="K3091">
        <v>4770</v>
      </c>
      <c r="L3091" t="b">
        <v>0</v>
      </c>
      <c r="M3091" t="b">
        <v>0</v>
      </c>
      <c r="N3091" t="b">
        <v>0</v>
      </c>
      <c r="O3091">
        <v>19</v>
      </c>
      <c r="P3091">
        <v>18</v>
      </c>
      <c r="Q3091" s="2">
        <v>0.06</v>
      </c>
      <c r="R3091" s="2">
        <v>0</v>
      </c>
      <c r="S3091" s="2">
        <v>0</v>
      </c>
      <c r="T3091">
        <f t="shared" si="192"/>
        <v>0.4</v>
      </c>
      <c r="U3091">
        <f t="shared" si="193"/>
        <v>14.200000000000001</v>
      </c>
      <c r="V3091">
        <f t="shared" si="194"/>
        <v>1.0911815</v>
      </c>
      <c r="W3091">
        <f t="shared" si="195"/>
        <v>4.0919135250000007</v>
      </c>
    </row>
    <row r="3092" spans="1:23" x14ac:dyDescent="0.25">
      <c r="A3092" t="s">
        <v>10582</v>
      </c>
      <c r="B3092" s="1">
        <v>43217</v>
      </c>
      <c r="C3092" t="s">
        <v>10583</v>
      </c>
      <c r="D3092" t="s">
        <v>730</v>
      </c>
      <c r="E3092" t="s">
        <v>10584</v>
      </c>
      <c r="F3092" s="1">
        <v>43216</v>
      </c>
      <c r="G3092">
        <v>1</v>
      </c>
      <c r="H3092">
        <v>945920</v>
      </c>
      <c r="I3092">
        <v>7559</v>
      </c>
      <c r="J3092">
        <v>349</v>
      </c>
      <c r="K3092">
        <v>2351</v>
      </c>
      <c r="L3092" t="b">
        <v>0</v>
      </c>
      <c r="M3092" t="b">
        <v>0</v>
      </c>
      <c r="N3092" t="b">
        <v>0</v>
      </c>
      <c r="O3092">
        <v>1</v>
      </c>
      <c r="P3092">
        <v>1</v>
      </c>
      <c r="Q3092" s="2">
        <v>0.01</v>
      </c>
      <c r="R3092" s="2">
        <v>0</v>
      </c>
      <c r="S3092" s="2">
        <v>0</v>
      </c>
      <c r="T3092">
        <f t="shared" si="192"/>
        <v>0.4</v>
      </c>
      <c r="U3092">
        <f t="shared" si="193"/>
        <v>0.8</v>
      </c>
      <c r="V3092">
        <f t="shared" si="194"/>
        <v>0.57296000000000002</v>
      </c>
      <c r="W3092">
        <f t="shared" si="195"/>
        <v>0.56053600000000003</v>
      </c>
    </row>
    <row r="3093" spans="1:23" x14ac:dyDescent="0.25">
      <c r="A3093" t="s">
        <v>10585</v>
      </c>
      <c r="B3093" s="1">
        <v>43150</v>
      </c>
      <c r="C3093" t="s">
        <v>10586</v>
      </c>
      <c r="D3093" t="s">
        <v>1197</v>
      </c>
      <c r="E3093" t="s">
        <v>10587</v>
      </c>
      <c r="F3093" s="1">
        <v>43142</v>
      </c>
      <c r="G3093">
        <v>1</v>
      </c>
      <c r="H3093">
        <v>222862</v>
      </c>
      <c r="I3093">
        <v>2056</v>
      </c>
      <c r="J3093">
        <v>43</v>
      </c>
      <c r="K3093">
        <v>242</v>
      </c>
      <c r="L3093" t="b">
        <v>0</v>
      </c>
      <c r="M3093" t="b">
        <v>0</v>
      </c>
      <c r="N3093" t="b">
        <v>0</v>
      </c>
      <c r="O3093">
        <v>8</v>
      </c>
      <c r="P3093">
        <v>8</v>
      </c>
      <c r="Q3093" s="2">
        <v>0.01</v>
      </c>
      <c r="R3093" s="2">
        <v>0</v>
      </c>
      <c r="S3093" s="2">
        <v>0</v>
      </c>
      <c r="T3093">
        <f t="shared" si="192"/>
        <v>0.4</v>
      </c>
      <c r="U3093">
        <f t="shared" si="193"/>
        <v>6.4</v>
      </c>
      <c r="V3093">
        <f t="shared" si="194"/>
        <v>0.21143099999999998</v>
      </c>
      <c r="W3093">
        <f t="shared" si="195"/>
        <v>1.8340008500000002</v>
      </c>
    </row>
    <row r="3094" spans="1:23" x14ac:dyDescent="0.25">
      <c r="A3094" t="s">
        <v>10588</v>
      </c>
      <c r="B3094" s="1">
        <v>43129</v>
      </c>
      <c r="C3094" t="s">
        <v>10589</v>
      </c>
      <c r="D3094" t="s">
        <v>487</v>
      </c>
      <c r="E3094" t="s">
        <v>10590</v>
      </c>
      <c r="F3094" s="1">
        <v>43124</v>
      </c>
      <c r="G3094">
        <v>1</v>
      </c>
      <c r="H3094">
        <v>250056</v>
      </c>
      <c r="I3094">
        <v>2429</v>
      </c>
      <c r="J3094">
        <v>281</v>
      </c>
      <c r="K3094">
        <v>923</v>
      </c>
      <c r="L3094" t="b">
        <v>0</v>
      </c>
      <c r="M3094" t="b">
        <v>0</v>
      </c>
      <c r="N3094" t="b">
        <v>0</v>
      </c>
      <c r="O3094">
        <v>5</v>
      </c>
      <c r="P3094">
        <v>5</v>
      </c>
      <c r="Q3094" s="2">
        <v>0.01</v>
      </c>
      <c r="R3094" s="2">
        <v>0</v>
      </c>
      <c r="S3094" s="2">
        <v>0</v>
      </c>
      <c r="T3094">
        <f t="shared" si="192"/>
        <v>0.4</v>
      </c>
      <c r="U3094">
        <f t="shared" si="193"/>
        <v>4</v>
      </c>
      <c r="V3094">
        <f t="shared" si="194"/>
        <v>0.22502800000000001</v>
      </c>
      <c r="W3094">
        <f t="shared" si="195"/>
        <v>1.2387598000000002</v>
      </c>
    </row>
    <row r="3095" spans="1:23" x14ac:dyDescent="0.25">
      <c r="A3095" t="s">
        <v>10591</v>
      </c>
      <c r="B3095" s="1">
        <v>43061</v>
      </c>
      <c r="C3095" t="s">
        <v>10592</v>
      </c>
      <c r="D3095" t="s">
        <v>3415</v>
      </c>
      <c r="E3095" t="s">
        <v>10593</v>
      </c>
      <c r="F3095" s="1">
        <v>43054</v>
      </c>
      <c r="G3095">
        <v>1</v>
      </c>
      <c r="H3095">
        <v>373105</v>
      </c>
      <c r="I3095">
        <v>11555</v>
      </c>
      <c r="J3095">
        <v>264</v>
      </c>
      <c r="K3095">
        <v>1097</v>
      </c>
      <c r="L3095" t="b">
        <v>0</v>
      </c>
      <c r="M3095" t="b">
        <v>0</v>
      </c>
      <c r="N3095" t="b">
        <v>0</v>
      </c>
      <c r="O3095">
        <v>7</v>
      </c>
      <c r="P3095">
        <v>2</v>
      </c>
      <c r="Q3095" s="2">
        <v>0.03</v>
      </c>
      <c r="R3095" s="2">
        <v>0</v>
      </c>
      <c r="S3095" s="2">
        <v>0</v>
      </c>
      <c r="T3095">
        <f t="shared" si="192"/>
        <v>0.4</v>
      </c>
      <c r="U3095">
        <f t="shared" si="193"/>
        <v>0.60000000000000009</v>
      </c>
      <c r="V3095">
        <f t="shared" si="194"/>
        <v>0.48655249999999994</v>
      </c>
      <c r="W3095">
        <f t="shared" si="195"/>
        <v>0.48029337500000002</v>
      </c>
    </row>
    <row r="3096" spans="1:23" x14ac:dyDescent="0.25">
      <c r="A3096" t="s">
        <v>10594</v>
      </c>
      <c r="B3096" s="1">
        <v>43166</v>
      </c>
      <c r="C3096" t="s">
        <v>10595</v>
      </c>
      <c r="D3096" t="s">
        <v>85</v>
      </c>
      <c r="E3096" t="s">
        <v>10596</v>
      </c>
      <c r="F3096" s="1">
        <v>43152</v>
      </c>
      <c r="G3096">
        <v>1</v>
      </c>
      <c r="H3096">
        <v>2309169</v>
      </c>
      <c r="I3096">
        <v>152236</v>
      </c>
      <c r="J3096">
        <v>1883</v>
      </c>
      <c r="K3096">
        <v>203884</v>
      </c>
      <c r="L3096" t="b">
        <v>0</v>
      </c>
      <c r="M3096" t="b">
        <v>0</v>
      </c>
      <c r="N3096" t="b">
        <v>0</v>
      </c>
      <c r="O3096">
        <v>14</v>
      </c>
      <c r="P3096">
        <v>13</v>
      </c>
      <c r="Q3096" s="2">
        <v>7.0000000000000007E-2</v>
      </c>
      <c r="R3096" s="2">
        <v>0</v>
      </c>
      <c r="S3096" s="2">
        <v>0.09</v>
      </c>
      <c r="T3096">
        <f t="shared" si="192"/>
        <v>0.4</v>
      </c>
      <c r="U3096">
        <f t="shared" si="193"/>
        <v>10.200000000000001</v>
      </c>
      <c r="V3096">
        <f t="shared" si="194"/>
        <v>4.1045844999999996</v>
      </c>
      <c r="W3096">
        <f t="shared" si="195"/>
        <v>4.1466045750000005</v>
      </c>
    </row>
    <row r="3097" spans="1:23" x14ac:dyDescent="0.25">
      <c r="A3097" t="s">
        <v>10597</v>
      </c>
      <c r="B3097" s="1">
        <v>43124</v>
      </c>
      <c r="C3097" t="s">
        <v>10598</v>
      </c>
      <c r="D3097" t="s">
        <v>1853</v>
      </c>
      <c r="E3097" t="s">
        <v>10599</v>
      </c>
      <c r="F3097" s="1">
        <v>43118</v>
      </c>
      <c r="G3097">
        <v>1</v>
      </c>
      <c r="H3097">
        <v>264153</v>
      </c>
      <c r="I3097">
        <v>8671</v>
      </c>
      <c r="J3097">
        <v>382</v>
      </c>
      <c r="K3097">
        <v>660</v>
      </c>
      <c r="L3097" t="b">
        <v>0</v>
      </c>
      <c r="M3097" t="b">
        <v>0</v>
      </c>
      <c r="N3097" t="b">
        <v>0</v>
      </c>
      <c r="O3097">
        <v>6</v>
      </c>
      <c r="P3097">
        <v>6</v>
      </c>
      <c r="Q3097" s="2">
        <v>0.03</v>
      </c>
      <c r="R3097" s="2">
        <v>0</v>
      </c>
      <c r="S3097" s="2">
        <v>0</v>
      </c>
      <c r="T3097">
        <f t="shared" si="192"/>
        <v>0.4</v>
      </c>
      <c r="U3097">
        <f t="shared" si="193"/>
        <v>4.8000000000000007</v>
      </c>
      <c r="V3097">
        <f t="shared" si="194"/>
        <v>0.43207649999999997</v>
      </c>
      <c r="W3097">
        <f t="shared" si="195"/>
        <v>1.5112267750000004</v>
      </c>
    </row>
    <row r="3098" spans="1:23" x14ac:dyDescent="0.25">
      <c r="A3098" t="s">
        <v>10600</v>
      </c>
      <c r="B3098" s="1">
        <v>43235</v>
      </c>
      <c r="C3098" t="s">
        <v>10601</v>
      </c>
      <c r="D3098" t="s">
        <v>218</v>
      </c>
      <c r="E3098" t="s">
        <v>10602</v>
      </c>
      <c r="F3098" s="1">
        <v>43199</v>
      </c>
      <c r="G3098">
        <v>1</v>
      </c>
      <c r="H3098">
        <v>1270251</v>
      </c>
      <c r="I3098">
        <v>26596</v>
      </c>
      <c r="J3098">
        <v>348</v>
      </c>
      <c r="K3098">
        <v>1691</v>
      </c>
      <c r="L3098" t="b">
        <v>0</v>
      </c>
      <c r="M3098" t="b">
        <v>0</v>
      </c>
      <c r="N3098" t="b">
        <v>0</v>
      </c>
      <c r="O3098">
        <v>36</v>
      </c>
      <c r="P3098">
        <v>9</v>
      </c>
      <c r="Q3098" s="2">
        <v>0.02</v>
      </c>
      <c r="R3098" s="2">
        <v>0</v>
      </c>
      <c r="S3098" s="2">
        <v>0</v>
      </c>
      <c r="T3098">
        <f t="shared" si="192"/>
        <v>0.4</v>
      </c>
      <c r="U3098">
        <f t="shared" si="193"/>
        <v>1.7999999999999998</v>
      </c>
      <c r="V3098">
        <f t="shared" si="194"/>
        <v>0.83512549999999997</v>
      </c>
      <c r="W3098">
        <f t="shared" si="195"/>
        <v>0.90229392499999994</v>
      </c>
    </row>
    <row r="3099" spans="1:23" x14ac:dyDescent="0.25">
      <c r="A3099" t="s">
        <v>10603</v>
      </c>
      <c r="B3099" s="1">
        <v>43118</v>
      </c>
      <c r="C3099" t="s">
        <v>10604</v>
      </c>
      <c r="D3099" t="s">
        <v>10605</v>
      </c>
      <c r="E3099" t="s">
        <v>10606</v>
      </c>
      <c r="F3099" s="1">
        <v>43112</v>
      </c>
      <c r="G3099">
        <v>1</v>
      </c>
      <c r="H3099">
        <v>203710</v>
      </c>
      <c r="I3099">
        <v>3797</v>
      </c>
      <c r="J3099">
        <v>361</v>
      </c>
      <c r="K3099">
        <v>639</v>
      </c>
      <c r="L3099" t="b">
        <v>0</v>
      </c>
      <c r="M3099" t="b">
        <v>0</v>
      </c>
      <c r="N3099" t="b">
        <v>0</v>
      </c>
      <c r="O3099">
        <v>6</v>
      </c>
      <c r="P3099">
        <v>6</v>
      </c>
      <c r="Q3099" s="2">
        <v>0.02</v>
      </c>
      <c r="R3099" s="2">
        <v>0</v>
      </c>
      <c r="S3099" s="2">
        <v>0</v>
      </c>
      <c r="T3099">
        <f t="shared" si="192"/>
        <v>0.4</v>
      </c>
      <c r="U3099">
        <f t="shared" si="193"/>
        <v>4.8000000000000007</v>
      </c>
      <c r="V3099">
        <f t="shared" si="194"/>
        <v>0.30185499999999998</v>
      </c>
      <c r="W3099">
        <f t="shared" si="195"/>
        <v>1.4656492500000002</v>
      </c>
    </row>
    <row r="3100" spans="1:23" x14ac:dyDescent="0.25">
      <c r="A3100" t="s">
        <v>10607</v>
      </c>
      <c r="B3100" s="1">
        <v>43182</v>
      </c>
      <c r="C3100" t="s">
        <v>10608</v>
      </c>
      <c r="D3100" t="s">
        <v>355</v>
      </c>
      <c r="E3100" t="s">
        <v>10609</v>
      </c>
      <c r="F3100" s="1">
        <v>43180</v>
      </c>
      <c r="G3100">
        <v>1</v>
      </c>
      <c r="H3100">
        <v>960599</v>
      </c>
      <c r="I3100">
        <v>23976</v>
      </c>
      <c r="J3100">
        <v>251</v>
      </c>
      <c r="K3100">
        <v>691</v>
      </c>
      <c r="L3100" t="b">
        <v>0</v>
      </c>
      <c r="M3100" t="b">
        <v>0</v>
      </c>
      <c r="N3100" t="b">
        <v>0</v>
      </c>
      <c r="O3100">
        <v>2</v>
      </c>
      <c r="P3100">
        <v>1</v>
      </c>
      <c r="Q3100" s="2">
        <v>0.02</v>
      </c>
      <c r="R3100" s="2">
        <v>0</v>
      </c>
      <c r="S3100" s="2">
        <v>0</v>
      </c>
      <c r="T3100">
        <f t="shared" si="192"/>
        <v>0.4</v>
      </c>
      <c r="U3100">
        <f t="shared" si="193"/>
        <v>0.60000000000000009</v>
      </c>
      <c r="V3100">
        <f t="shared" si="194"/>
        <v>0.68029950000000006</v>
      </c>
      <c r="W3100">
        <f t="shared" si="195"/>
        <v>0.54810482500000002</v>
      </c>
    </row>
    <row r="3101" spans="1:23" x14ac:dyDescent="0.25">
      <c r="A3101" t="s">
        <v>10610</v>
      </c>
      <c r="B3101" s="1">
        <v>43244</v>
      </c>
      <c r="C3101" t="s">
        <v>10611</v>
      </c>
      <c r="D3101" t="s">
        <v>3512</v>
      </c>
      <c r="E3101" t="s">
        <v>10612</v>
      </c>
      <c r="F3101" s="1">
        <v>43221</v>
      </c>
      <c r="G3101">
        <v>1</v>
      </c>
      <c r="H3101">
        <v>3335656</v>
      </c>
      <c r="I3101">
        <v>60121</v>
      </c>
      <c r="J3101">
        <v>3902</v>
      </c>
      <c r="K3101">
        <v>7358</v>
      </c>
      <c r="L3101" t="b">
        <v>0</v>
      </c>
      <c r="M3101" t="b">
        <v>0</v>
      </c>
      <c r="N3101" t="b">
        <v>0</v>
      </c>
      <c r="O3101">
        <v>23</v>
      </c>
      <c r="P3101">
        <v>21</v>
      </c>
      <c r="Q3101" s="2">
        <v>0.02</v>
      </c>
      <c r="R3101" s="2">
        <v>0</v>
      </c>
      <c r="S3101" s="2">
        <v>0</v>
      </c>
      <c r="T3101">
        <f t="shared" si="192"/>
        <v>0.4</v>
      </c>
      <c r="U3101">
        <f t="shared" si="193"/>
        <v>16.400000000000002</v>
      </c>
      <c r="V3101">
        <f t="shared" si="194"/>
        <v>1.8678279999999998</v>
      </c>
      <c r="W3101">
        <f t="shared" si="195"/>
        <v>4.9137398000000001</v>
      </c>
    </row>
    <row r="3102" spans="1:23" x14ac:dyDescent="0.25">
      <c r="A3102" t="s">
        <v>10613</v>
      </c>
      <c r="B3102" s="1">
        <v>43197</v>
      </c>
      <c r="C3102" t="s">
        <v>10614</v>
      </c>
      <c r="D3102" t="s">
        <v>509</v>
      </c>
      <c r="E3102" t="s">
        <v>10615</v>
      </c>
      <c r="F3102" s="1">
        <v>43190</v>
      </c>
      <c r="G3102">
        <v>1</v>
      </c>
      <c r="H3102">
        <v>228568</v>
      </c>
      <c r="I3102">
        <v>9763</v>
      </c>
      <c r="J3102">
        <v>158</v>
      </c>
      <c r="K3102">
        <v>1110</v>
      </c>
      <c r="L3102" t="b">
        <v>0</v>
      </c>
      <c r="M3102" t="b">
        <v>0</v>
      </c>
      <c r="N3102" t="b">
        <v>0</v>
      </c>
      <c r="O3102">
        <v>7</v>
      </c>
      <c r="P3102">
        <v>5</v>
      </c>
      <c r="Q3102" s="2">
        <v>0.04</v>
      </c>
      <c r="R3102" s="2">
        <v>0</v>
      </c>
      <c r="S3102" s="2">
        <v>0</v>
      </c>
      <c r="T3102">
        <f t="shared" si="192"/>
        <v>0.4</v>
      </c>
      <c r="U3102">
        <f t="shared" si="193"/>
        <v>3.6</v>
      </c>
      <c r="V3102">
        <f t="shared" si="194"/>
        <v>0.51428399999999996</v>
      </c>
      <c r="W3102">
        <f t="shared" si="195"/>
        <v>1.2399994000000001</v>
      </c>
    </row>
    <row r="3103" spans="1:23" x14ac:dyDescent="0.25">
      <c r="A3103" t="s">
        <v>20793</v>
      </c>
      <c r="B3103" s="1">
        <v>43173</v>
      </c>
      <c r="C3103" t="s">
        <v>20794</v>
      </c>
      <c r="D3103" t="s">
        <v>18713</v>
      </c>
      <c r="E3103" t="s">
        <v>20795</v>
      </c>
      <c r="F3103" s="1">
        <v>43160</v>
      </c>
      <c r="G3103">
        <v>1</v>
      </c>
      <c r="H3103">
        <v>313708</v>
      </c>
      <c r="I3103">
        <v>3658</v>
      </c>
      <c r="J3103">
        <v>86</v>
      </c>
      <c r="K3103">
        <v>0</v>
      </c>
      <c r="L3103" t="b">
        <v>1</v>
      </c>
      <c r="M3103" t="b">
        <v>0</v>
      </c>
      <c r="N3103" t="b">
        <v>0</v>
      </c>
      <c r="O3103">
        <v>13</v>
      </c>
      <c r="P3103">
        <v>11</v>
      </c>
      <c r="Q3103" s="2">
        <v>0.01</v>
      </c>
      <c r="R3103" s="2">
        <v>0</v>
      </c>
      <c r="S3103" s="2">
        <v>0</v>
      </c>
      <c r="T3103">
        <f t="shared" si="192"/>
        <v>0.4</v>
      </c>
      <c r="U3103">
        <f t="shared" si="193"/>
        <v>8.4</v>
      </c>
      <c r="V3103">
        <f t="shared" si="194"/>
        <v>0.25685400000000003</v>
      </c>
      <c r="W3103">
        <f t="shared" si="195"/>
        <v>2.3498989000000003</v>
      </c>
    </row>
    <row r="3104" spans="1:23" x14ac:dyDescent="0.25">
      <c r="A3104" t="s">
        <v>10616</v>
      </c>
      <c r="B3104" s="1">
        <v>43091</v>
      </c>
      <c r="C3104" t="s">
        <v>10617</v>
      </c>
      <c r="D3104" t="s">
        <v>5568</v>
      </c>
      <c r="E3104" t="s">
        <v>10618</v>
      </c>
      <c r="F3104" s="1">
        <v>43086</v>
      </c>
      <c r="G3104">
        <v>1</v>
      </c>
      <c r="H3104">
        <v>37102</v>
      </c>
      <c r="I3104">
        <v>2513</v>
      </c>
      <c r="J3104">
        <v>22</v>
      </c>
      <c r="K3104">
        <v>86</v>
      </c>
      <c r="L3104" t="b">
        <v>0</v>
      </c>
      <c r="M3104" t="b">
        <v>0</v>
      </c>
      <c r="N3104" t="b">
        <v>0</v>
      </c>
      <c r="O3104">
        <v>5</v>
      </c>
      <c r="P3104">
        <v>4</v>
      </c>
      <c r="Q3104" s="2">
        <v>7.0000000000000007E-2</v>
      </c>
      <c r="R3104" s="2">
        <v>0</v>
      </c>
      <c r="S3104" s="2">
        <v>0</v>
      </c>
      <c r="T3104">
        <f t="shared" si="192"/>
        <v>0.4</v>
      </c>
      <c r="U3104">
        <f t="shared" si="193"/>
        <v>3</v>
      </c>
      <c r="V3104">
        <f t="shared" si="194"/>
        <v>0.71855100000000005</v>
      </c>
      <c r="W3104">
        <f t="shared" si="195"/>
        <v>1.1614928500000001</v>
      </c>
    </row>
    <row r="3105" spans="1:23" x14ac:dyDescent="0.25">
      <c r="A3105" t="s">
        <v>10619</v>
      </c>
      <c r="B3105" s="1">
        <v>43186</v>
      </c>
      <c r="C3105" t="s">
        <v>10620</v>
      </c>
      <c r="D3105" t="s">
        <v>174</v>
      </c>
      <c r="E3105" t="s">
        <v>10621</v>
      </c>
      <c r="F3105" s="1">
        <v>43181</v>
      </c>
      <c r="G3105">
        <v>1</v>
      </c>
      <c r="H3105">
        <v>2712798</v>
      </c>
      <c r="I3105">
        <v>48424</v>
      </c>
      <c r="J3105">
        <v>2117</v>
      </c>
      <c r="K3105">
        <v>3319</v>
      </c>
      <c r="L3105" t="b">
        <v>0</v>
      </c>
      <c r="M3105" t="b">
        <v>0</v>
      </c>
      <c r="N3105" t="b">
        <v>0</v>
      </c>
      <c r="O3105">
        <v>5</v>
      </c>
      <c r="P3105">
        <v>5</v>
      </c>
      <c r="Q3105" s="2">
        <v>0.02</v>
      </c>
      <c r="R3105" s="2">
        <v>0</v>
      </c>
      <c r="S3105" s="2">
        <v>0</v>
      </c>
      <c r="T3105">
        <f t="shared" si="192"/>
        <v>0.4</v>
      </c>
      <c r="U3105">
        <f t="shared" si="193"/>
        <v>4</v>
      </c>
      <c r="V3105">
        <f t="shared" si="194"/>
        <v>1.5563989999999999</v>
      </c>
      <c r="W3105">
        <f t="shared" si="195"/>
        <v>1.7047396500000001</v>
      </c>
    </row>
    <row r="3106" spans="1:23" x14ac:dyDescent="0.25">
      <c r="A3106" t="s">
        <v>10622</v>
      </c>
      <c r="B3106" s="1">
        <v>43156</v>
      </c>
      <c r="C3106" t="s">
        <v>10623</v>
      </c>
      <c r="D3106" t="s">
        <v>1125</v>
      </c>
      <c r="E3106" t="s">
        <v>10624</v>
      </c>
      <c r="F3106" s="1">
        <v>43147</v>
      </c>
      <c r="G3106">
        <v>1</v>
      </c>
      <c r="H3106">
        <v>951271</v>
      </c>
      <c r="I3106">
        <v>8067</v>
      </c>
      <c r="J3106">
        <v>677</v>
      </c>
      <c r="K3106">
        <v>739</v>
      </c>
      <c r="L3106" t="b">
        <v>0</v>
      </c>
      <c r="M3106" t="b">
        <v>0</v>
      </c>
      <c r="N3106" t="b">
        <v>0</v>
      </c>
      <c r="O3106">
        <v>9</v>
      </c>
      <c r="P3106">
        <v>9</v>
      </c>
      <c r="Q3106" s="2">
        <v>0.01</v>
      </c>
      <c r="R3106" s="2">
        <v>0</v>
      </c>
      <c r="S3106" s="2">
        <v>0</v>
      </c>
      <c r="T3106">
        <f t="shared" si="192"/>
        <v>0.4</v>
      </c>
      <c r="U3106">
        <f t="shared" si="193"/>
        <v>7.2</v>
      </c>
      <c r="V3106">
        <f t="shared" si="194"/>
        <v>0.57563549999999997</v>
      </c>
      <c r="W3106">
        <f t="shared" si="195"/>
        <v>2.1614724249999999</v>
      </c>
    </row>
    <row r="3107" spans="1:23" x14ac:dyDescent="0.25">
      <c r="A3107" t="s">
        <v>10625</v>
      </c>
      <c r="B3107" s="1">
        <v>43248</v>
      </c>
      <c r="C3107" t="s">
        <v>10626</v>
      </c>
      <c r="D3107" t="s">
        <v>2007</v>
      </c>
      <c r="E3107" t="s">
        <v>10627</v>
      </c>
      <c r="F3107" s="1">
        <v>43233</v>
      </c>
      <c r="G3107">
        <v>1</v>
      </c>
      <c r="H3107">
        <v>5613561</v>
      </c>
      <c r="I3107">
        <v>98856</v>
      </c>
      <c r="J3107">
        <v>11391</v>
      </c>
      <c r="K3107">
        <v>11814</v>
      </c>
      <c r="L3107" t="b">
        <v>0</v>
      </c>
      <c r="M3107" t="b">
        <v>0</v>
      </c>
      <c r="N3107" t="b">
        <v>0</v>
      </c>
      <c r="O3107">
        <v>15</v>
      </c>
      <c r="P3107">
        <v>16</v>
      </c>
      <c r="Q3107" s="2">
        <v>0.02</v>
      </c>
      <c r="R3107" s="2">
        <v>0</v>
      </c>
      <c r="S3107" s="2">
        <v>0</v>
      </c>
      <c r="T3107">
        <f t="shared" si="192"/>
        <v>0.4</v>
      </c>
      <c r="U3107">
        <f t="shared" si="193"/>
        <v>13</v>
      </c>
      <c r="V3107">
        <f t="shared" si="194"/>
        <v>3.0067805000000001</v>
      </c>
      <c r="W3107">
        <f t="shared" si="195"/>
        <v>4.4623731749999997</v>
      </c>
    </row>
    <row r="3108" spans="1:23" x14ac:dyDescent="0.25">
      <c r="A3108" t="s">
        <v>10628</v>
      </c>
      <c r="B3108" s="1">
        <v>43216</v>
      </c>
      <c r="C3108" t="s">
        <v>10629</v>
      </c>
      <c r="D3108" t="s">
        <v>10630</v>
      </c>
      <c r="E3108" t="s">
        <v>10631</v>
      </c>
      <c r="F3108" s="1">
        <v>43207</v>
      </c>
      <c r="G3108">
        <v>1</v>
      </c>
      <c r="H3108">
        <v>588121</v>
      </c>
      <c r="I3108">
        <v>16765</v>
      </c>
      <c r="J3108">
        <v>296</v>
      </c>
      <c r="K3108">
        <v>4761</v>
      </c>
      <c r="L3108" t="b">
        <v>0</v>
      </c>
      <c r="M3108" t="b">
        <v>0</v>
      </c>
      <c r="N3108" t="b">
        <v>0</v>
      </c>
      <c r="O3108">
        <v>9</v>
      </c>
      <c r="P3108">
        <v>7</v>
      </c>
      <c r="Q3108" s="2">
        <v>0.03</v>
      </c>
      <c r="R3108" s="2">
        <v>0</v>
      </c>
      <c r="S3108" s="2">
        <v>0.01</v>
      </c>
      <c r="T3108">
        <f t="shared" si="192"/>
        <v>0.4</v>
      </c>
      <c r="U3108">
        <f t="shared" si="193"/>
        <v>5.2</v>
      </c>
      <c r="V3108">
        <f t="shared" si="194"/>
        <v>0.84406049999999999</v>
      </c>
      <c r="W3108">
        <f t="shared" si="195"/>
        <v>1.7554211749999999</v>
      </c>
    </row>
    <row r="3109" spans="1:23" x14ac:dyDescent="0.25">
      <c r="A3109" t="s">
        <v>10632</v>
      </c>
      <c r="B3109" s="1">
        <v>43130</v>
      </c>
      <c r="C3109" t="s">
        <v>10633</v>
      </c>
      <c r="D3109" t="s">
        <v>246</v>
      </c>
      <c r="E3109" t="s">
        <v>10634</v>
      </c>
      <c r="F3109" s="1">
        <v>43123</v>
      </c>
      <c r="G3109">
        <v>1</v>
      </c>
      <c r="H3109">
        <v>2091534</v>
      </c>
      <c r="I3109">
        <v>58896</v>
      </c>
      <c r="J3109">
        <v>2246</v>
      </c>
      <c r="K3109">
        <v>6315</v>
      </c>
      <c r="L3109" t="b">
        <v>0</v>
      </c>
      <c r="M3109" t="b">
        <v>0</v>
      </c>
      <c r="N3109" t="b">
        <v>0</v>
      </c>
      <c r="O3109">
        <v>7</v>
      </c>
      <c r="P3109">
        <v>7</v>
      </c>
      <c r="Q3109" s="2">
        <v>0.03</v>
      </c>
      <c r="R3109" s="2">
        <v>0</v>
      </c>
      <c r="S3109" s="2">
        <v>0</v>
      </c>
      <c r="T3109">
        <f t="shared" si="192"/>
        <v>0.4</v>
      </c>
      <c r="U3109">
        <f t="shared" si="193"/>
        <v>5.6000000000000005</v>
      </c>
      <c r="V3109">
        <f t="shared" si="194"/>
        <v>1.3457669999999999</v>
      </c>
      <c r="W3109">
        <f t="shared" si="195"/>
        <v>2.0310184499999999</v>
      </c>
    </row>
    <row r="3110" spans="1:23" x14ac:dyDescent="0.25">
      <c r="A3110" t="s">
        <v>10635</v>
      </c>
      <c r="B3110" s="1">
        <v>43070</v>
      </c>
      <c r="C3110" t="s">
        <v>10636</v>
      </c>
      <c r="D3110" t="s">
        <v>605</v>
      </c>
      <c r="E3110" t="s">
        <v>10637</v>
      </c>
      <c r="F3110" s="1">
        <v>43069</v>
      </c>
      <c r="G3110">
        <v>1</v>
      </c>
      <c r="H3110">
        <v>372262</v>
      </c>
      <c r="I3110">
        <v>3332</v>
      </c>
      <c r="J3110">
        <v>286</v>
      </c>
      <c r="K3110">
        <v>355</v>
      </c>
      <c r="L3110" t="b">
        <v>0</v>
      </c>
      <c r="M3110" t="b">
        <v>0</v>
      </c>
      <c r="N3110" t="b">
        <v>0</v>
      </c>
      <c r="O3110">
        <v>1</v>
      </c>
      <c r="P3110">
        <v>1</v>
      </c>
      <c r="Q3110" s="2">
        <v>0.01</v>
      </c>
      <c r="R3110" s="2">
        <v>0</v>
      </c>
      <c r="S3110" s="2">
        <v>0</v>
      </c>
      <c r="T3110">
        <f t="shared" si="192"/>
        <v>0.4</v>
      </c>
      <c r="U3110">
        <f t="shared" si="193"/>
        <v>0.8</v>
      </c>
      <c r="V3110">
        <f t="shared" si="194"/>
        <v>0.28613100000000002</v>
      </c>
      <c r="W3110">
        <f t="shared" si="195"/>
        <v>0.46014585000000008</v>
      </c>
    </row>
    <row r="3111" spans="1:23" x14ac:dyDescent="0.25">
      <c r="A3111" t="s">
        <v>10638</v>
      </c>
      <c r="B3111" s="1">
        <v>43146</v>
      </c>
      <c r="C3111" t="s">
        <v>10639</v>
      </c>
      <c r="D3111" t="s">
        <v>2939</v>
      </c>
      <c r="E3111" t="s">
        <v>10640</v>
      </c>
      <c r="F3111" s="1">
        <v>43138</v>
      </c>
      <c r="G3111">
        <v>1</v>
      </c>
      <c r="H3111">
        <v>1600770</v>
      </c>
      <c r="I3111">
        <v>107556</v>
      </c>
      <c r="J3111">
        <v>457</v>
      </c>
      <c r="K3111">
        <v>3999</v>
      </c>
      <c r="L3111" t="b">
        <v>0</v>
      </c>
      <c r="M3111" t="b">
        <v>0</v>
      </c>
      <c r="N3111" t="b">
        <v>0</v>
      </c>
      <c r="O3111">
        <v>8</v>
      </c>
      <c r="P3111">
        <v>8</v>
      </c>
      <c r="Q3111" s="2">
        <v>7.0000000000000007E-2</v>
      </c>
      <c r="R3111" s="2">
        <v>0</v>
      </c>
      <c r="S3111" s="2">
        <v>0</v>
      </c>
      <c r="T3111">
        <f t="shared" si="192"/>
        <v>0.4</v>
      </c>
      <c r="U3111">
        <f t="shared" si="193"/>
        <v>6.4</v>
      </c>
      <c r="V3111">
        <f t="shared" si="194"/>
        <v>1.5003850000000001</v>
      </c>
      <c r="W3111">
        <f t="shared" si="195"/>
        <v>2.2851347500000001</v>
      </c>
    </row>
    <row r="3112" spans="1:23" x14ac:dyDescent="0.25">
      <c r="A3112" t="s">
        <v>10641</v>
      </c>
      <c r="B3112" s="1">
        <v>43063</v>
      </c>
      <c r="C3112" t="s">
        <v>10642</v>
      </c>
      <c r="D3112" t="s">
        <v>681</v>
      </c>
      <c r="E3112" t="s">
        <v>10643</v>
      </c>
      <c r="F3112" s="1">
        <v>43056</v>
      </c>
      <c r="G3112">
        <v>1</v>
      </c>
      <c r="H3112">
        <v>149005</v>
      </c>
      <c r="I3112">
        <v>351</v>
      </c>
      <c r="J3112">
        <v>6</v>
      </c>
      <c r="K3112">
        <v>21</v>
      </c>
      <c r="L3112" t="b">
        <v>0</v>
      </c>
      <c r="M3112" t="b">
        <v>0</v>
      </c>
      <c r="N3112" t="b">
        <v>0</v>
      </c>
      <c r="O3112">
        <v>7</v>
      </c>
      <c r="P3112">
        <v>4</v>
      </c>
      <c r="Q3112" s="2">
        <v>0</v>
      </c>
      <c r="R3112" s="2">
        <v>0</v>
      </c>
      <c r="S3112" s="2">
        <v>0</v>
      </c>
      <c r="T3112">
        <f t="shared" si="192"/>
        <v>0.4</v>
      </c>
      <c r="U3112">
        <f t="shared" si="193"/>
        <v>2.6</v>
      </c>
      <c r="V3112">
        <f t="shared" si="194"/>
        <v>7.4502499999999999E-2</v>
      </c>
      <c r="W3112">
        <f t="shared" si="195"/>
        <v>0.83607587500000002</v>
      </c>
    </row>
    <row r="3113" spans="1:23" x14ac:dyDescent="0.25">
      <c r="A3113" t="s">
        <v>10644</v>
      </c>
      <c r="B3113" s="1">
        <v>43135</v>
      </c>
      <c r="C3113" t="s">
        <v>10645</v>
      </c>
      <c r="D3113" t="s">
        <v>1213</v>
      </c>
      <c r="E3113" t="s">
        <v>10646</v>
      </c>
      <c r="F3113" s="1">
        <v>43128</v>
      </c>
      <c r="G3113">
        <v>1</v>
      </c>
      <c r="H3113">
        <v>1824082</v>
      </c>
      <c r="I3113">
        <v>15384</v>
      </c>
      <c r="J3113">
        <v>807</v>
      </c>
      <c r="K3113">
        <v>4235</v>
      </c>
      <c r="L3113" t="b">
        <v>0</v>
      </c>
      <c r="M3113" t="b">
        <v>0</v>
      </c>
      <c r="N3113" t="b">
        <v>0</v>
      </c>
      <c r="O3113">
        <v>7</v>
      </c>
      <c r="P3113">
        <v>4</v>
      </c>
      <c r="Q3113" s="2">
        <v>0.01</v>
      </c>
      <c r="R3113" s="2">
        <v>0</v>
      </c>
      <c r="S3113" s="2">
        <v>0</v>
      </c>
      <c r="T3113">
        <f t="shared" si="192"/>
        <v>0.4</v>
      </c>
      <c r="U3113">
        <f t="shared" si="193"/>
        <v>2.6</v>
      </c>
      <c r="V3113">
        <f t="shared" si="194"/>
        <v>1.012041</v>
      </c>
      <c r="W3113">
        <f t="shared" si="195"/>
        <v>1.16421435</v>
      </c>
    </row>
    <row r="3114" spans="1:23" x14ac:dyDescent="0.25">
      <c r="A3114" t="s">
        <v>10647</v>
      </c>
      <c r="B3114" s="1">
        <v>43129</v>
      </c>
      <c r="C3114" t="s">
        <v>10648</v>
      </c>
      <c r="D3114" t="s">
        <v>10649</v>
      </c>
      <c r="E3114" t="s">
        <v>10650</v>
      </c>
      <c r="F3114" s="1">
        <v>43123</v>
      </c>
      <c r="G3114">
        <v>1</v>
      </c>
      <c r="H3114">
        <v>2568366</v>
      </c>
      <c r="I3114">
        <v>95646</v>
      </c>
      <c r="J3114">
        <v>1381</v>
      </c>
      <c r="K3114">
        <v>10809</v>
      </c>
      <c r="L3114" t="b">
        <v>0</v>
      </c>
      <c r="M3114" t="b">
        <v>0</v>
      </c>
      <c r="N3114" t="b">
        <v>0</v>
      </c>
      <c r="O3114">
        <v>6</v>
      </c>
      <c r="P3114">
        <v>6</v>
      </c>
      <c r="Q3114" s="2">
        <v>0.04</v>
      </c>
      <c r="R3114" s="2">
        <v>0</v>
      </c>
      <c r="S3114" s="2">
        <v>0</v>
      </c>
      <c r="T3114">
        <f t="shared" si="192"/>
        <v>0.4</v>
      </c>
      <c r="U3114">
        <f t="shared" si="193"/>
        <v>4.8000000000000007</v>
      </c>
      <c r="V3114">
        <f t="shared" si="194"/>
        <v>1.684183</v>
      </c>
      <c r="W3114">
        <f t="shared" si="195"/>
        <v>1.9494640500000002</v>
      </c>
    </row>
    <row r="3115" spans="1:23" x14ac:dyDescent="0.25">
      <c r="A3115" t="s">
        <v>10651</v>
      </c>
      <c r="B3115" s="1">
        <v>43061</v>
      </c>
      <c r="C3115" t="s">
        <v>10652</v>
      </c>
      <c r="D3115" t="s">
        <v>8868</v>
      </c>
      <c r="E3115" t="s">
        <v>10653</v>
      </c>
      <c r="F3115" s="1">
        <v>43054</v>
      </c>
      <c r="G3115">
        <v>1</v>
      </c>
      <c r="H3115">
        <v>930403</v>
      </c>
      <c r="I3115">
        <v>20658</v>
      </c>
      <c r="J3115">
        <v>970</v>
      </c>
      <c r="K3115">
        <v>6544</v>
      </c>
      <c r="L3115" t="b">
        <v>0</v>
      </c>
      <c r="M3115" t="b">
        <v>0</v>
      </c>
      <c r="N3115" t="b">
        <v>0</v>
      </c>
      <c r="O3115">
        <v>7</v>
      </c>
      <c r="P3115">
        <v>7</v>
      </c>
      <c r="Q3115" s="2">
        <v>0.02</v>
      </c>
      <c r="R3115" s="2">
        <v>0</v>
      </c>
      <c r="S3115" s="2">
        <v>0.01</v>
      </c>
      <c r="T3115">
        <f t="shared" si="192"/>
        <v>0.4</v>
      </c>
      <c r="U3115">
        <f t="shared" si="193"/>
        <v>5.6000000000000005</v>
      </c>
      <c r="V3115">
        <f t="shared" si="194"/>
        <v>0.9152015</v>
      </c>
      <c r="W3115">
        <f t="shared" si="195"/>
        <v>1.8803205250000001</v>
      </c>
    </row>
    <row r="3116" spans="1:23" x14ac:dyDescent="0.25">
      <c r="A3116" t="s">
        <v>10654</v>
      </c>
      <c r="B3116" s="1">
        <v>43145</v>
      </c>
      <c r="C3116" t="s">
        <v>10655</v>
      </c>
      <c r="D3116" t="s">
        <v>1162</v>
      </c>
      <c r="E3116" t="s">
        <v>10656</v>
      </c>
      <c r="F3116" s="1">
        <v>43137</v>
      </c>
      <c r="G3116">
        <v>1</v>
      </c>
      <c r="H3116">
        <v>57035</v>
      </c>
      <c r="I3116">
        <v>762</v>
      </c>
      <c r="J3116">
        <v>63</v>
      </c>
      <c r="K3116">
        <v>109</v>
      </c>
      <c r="L3116" t="b">
        <v>0</v>
      </c>
      <c r="M3116" t="b">
        <v>0</v>
      </c>
      <c r="N3116" t="b">
        <v>0</v>
      </c>
      <c r="O3116">
        <v>8</v>
      </c>
      <c r="P3116">
        <v>8</v>
      </c>
      <c r="Q3116" s="2">
        <v>0.01</v>
      </c>
      <c r="R3116" s="2">
        <v>0</v>
      </c>
      <c r="S3116" s="2">
        <v>0</v>
      </c>
      <c r="T3116">
        <f t="shared" si="192"/>
        <v>0.4</v>
      </c>
      <c r="U3116">
        <f t="shared" si="193"/>
        <v>6.4</v>
      </c>
      <c r="V3116">
        <f t="shared" si="194"/>
        <v>0.12851750000000001</v>
      </c>
      <c r="W3116">
        <f t="shared" si="195"/>
        <v>1.8049811250000003</v>
      </c>
    </row>
    <row r="3117" spans="1:23" x14ac:dyDescent="0.25">
      <c r="A3117" t="s">
        <v>10657</v>
      </c>
      <c r="B3117" s="1">
        <v>43154</v>
      </c>
      <c r="C3117" t="s">
        <v>10658</v>
      </c>
      <c r="D3117" t="s">
        <v>250</v>
      </c>
      <c r="E3117" t="s">
        <v>10659</v>
      </c>
      <c r="F3117" s="1">
        <v>43152</v>
      </c>
      <c r="G3117">
        <v>1</v>
      </c>
      <c r="H3117">
        <v>2559730</v>
      </c>
      <c r="I3117">
        <v>139744</v>
      </c>
      <c r="J3117">
        <v>1296</v>
      </c>
      <c r="K3117">
        <v>4861</v>
      </c>
      <c r="L3117" t="b">
        <v>0</v>
      </c>
      <c r="M3117" t="b">
        <v>0</v>
      </c>
      <c r="N3117" t="b">
        <v>0</v>
      </c>
      <c r="O3117">
        <v>2</v>
      </c>
      <c r="P3117">
        <v>2</v>
      </c>
      <c r="Q3117" s="2">
        <v>0.05</v>
      </c>
      <c r="R3117" s="2">
        <v>0</v>
      </c>
      <c r="S3117" s="2">
        <v>0</v>
      </c>
      <c r="T3117">
        <f t="shared" si="192"/>
        <v>0.4</v>
      </c>
      <c r="U3117">
        <f t="shared" si="193"/>
        <v>1.6</v>
      </c>
      <c r="V3117">
        <f t="shared" si="194"/>
        <v>1.779865</v>
      </c>
      <c r="W3117">
        <f t="shared" si="195"/>
        <v>1.1829527500000001</v>
      </c>
    </row>
    <row r="3118" spans="1:23" x14ac:dyDescent="0.25">
      <c r="A3118" t="s">
        <v>10660</v>
      </c>
      <c r="B3118" s="1">
        <v>43053</v>
      </c>
      <c r="C3118" t="s">
        <v>10661</v>
      </c>
      <c r="D3118" t="s">
        <v>198</v>
      </c>
      <c r="E3118" t="s">
        <v>10662</v>
      </c>
      <c r="F3118" s="1">
        <v>43048</v>
      </c>
      <c r="G3118">
        <v>1</v>
      </c>
      <c r="H3118">
        <v>1315873</v>
      </c>
      <c r="I3118">
        <v>9312</v>
      </c>
      <c r="J3118">
        <v>584</v>
      </c>
      <c r="K3118">
        <v>769</v>
      </c>
      <c r="L3118" t="b">
        <v>0</v>
      </c>
      <c r="M3118" t="b">
        <v>0</v>
      </c>
      <c r="N3118" t="b">
        <v>0</v>
      </c>
      <c r="O3118">
        <v>5</v>
      </c>
      <c r="P3118">
        <v>1</v>
      </c>
      <c r="Q3118" s="2">
        <v>0.01</v>
      </c>
      <c r="R3118" s="2">
        <v>0</v>
      </c>
      <c r="S3118" s="2">
        <v>0</v>
      </c>
      <c r="T3118">
        <f t="shared" si="192"/>
        <v>0.4</v>
      </c>
      <c r="U3118">
        <f t="shared" si="193"/>
        <v>0</v>
      </c>
      <c r="V3118">
        <f t="shared" si="194"/>
        <v>0.7579364999999999</v>
      </c>
      <c r="W3118">
        <f t="shared" si="195"/>
        <v>0.42527777499999997</v>
      </c>
    </row>
    <row r="3119" spans="1:23" x14ac:dyDescent="0.25">
      <c r="A3119" t="s">
        <v>10663</v>
      </c>
      <c r="B3119" s="1">
        <v>43108</v>
      </c>
      <c r="C3119" t="s">
        <v>10664</v>
      </c>
      <c r="D3119" t="s">
        <v>2675</v>
      </c>
      <c r="E3119" t="s">
        <v>10665</v>
      </c>
      <c r="F3119" s="1">
        <v>43103</v>
      </c>
      <c r="G3119">
        <v>1</v>
      </c>
      <c r="H3119">
        <v>5869057</v>
      </c>
      <c r="I3119">
        <v>120173</v>
      </c>
      <c r="J3119">
        <v>26433</v>
      </c>
      <c r="K3119">
        <v>34887</v>
      </c>
      <c r="L3119" t="b">
        <v>0</v>
      </c>
      <c r="M3119" t="b">
        <v>0</v>
      </c>
      <c r="N3119" t="b">
        <v>0</v>
      </c>
      <c r="O3119">
        <v>5</v>
      </c>
      <c r="P3119">
        <v>5</v>
      </c>
      <c r="Q3119" s="2">
        <v>0.02</v>
      </c>
      <c r="R3119" s="2">
        <v>0</v>
      </c>
      <c r="S3119" s="2">
        <v>0.01</v>
      </c>
      <c r="T3119">
        <f t="shared" si="192"/>
        <v>0.4</v>
      </c>
      <c r="U3119">
        <f t="shared" si="193"/>
        <v>4</v>
      </c>
      <c r="V3119">
        <f t="shared" si="194"/>
        <v>3.3845285000000001</v>
      </c>
      <c r="W3119">
        <f t="shared" si="195"/>
        <v>2.3445849750000001</v>
      </c>
    </row>
    <row r="3120" spans="1:23" x14ac:dyDescent="0.25">
      <c r="A3120" t="s">
        <v>10666</v>
      </c>
      <c r="B3120" s="1">
        <v>43113</v>
      </c>
      <c r="C3120" t="s">
        <v>10667</v>
      </c>
      <c r="D3120" t="s">
        <v>1114</v>
      </c>
      <c r="E3120" t="s">
        <v>10668</v>
      </c>
      <c r="F3120" s="1">
        <v>43111</v>
      </c>
      <c r="G3120">
        <v>1</v>
      </c>
      <c r="H3120">
        <v>253075</v>
      </c>
      <c r="I3120">
        <v>2066</v>
      </c>
      <c r="J3120">
        <v>1838</v>
      </c>
      <c r="K3120">
        <v>3718</v>
      </c>
      <c r="L3120" t="b">
        <v>0</v>
      </c>
      <c r="M3120" t="b">
        <v>0</v>
      </c>
      <c r="N3120" t="b">
        <v>0</v>
      </c>
      <c r="O3120">
        <v>2</v>
      </c>
      <c r="P3120">
        <v>2</v>
      </c>
      <c r="Q3120" s="2">
        <v>0.01</v>
      </c>
      <c r="R3120" s="2">
        <v>-0.01</v>
      </c>
      <c r="S3120" s="2">
        <v>0.01</v>
      </c>
      <c r="T3120">
        <f t="shared" si="192"/>
        <v>0.4</v>
      </c>
      <c r="U3120">
        <f t="shared" si="193"/>
        <v>1.6</v>
      </c>
      <c r="V3120">
        <f t="shared" si="194"/>
        <v>0.32653750000000004</v>
      </c>
      <c r="W3120">
        <f t="shared" si="195"/>
        <v>0.67428812500000002</v>
      </c>
    </row>
    <row r="3121" spans="1:23" x14ac:dyDescent="0.25">
      <c r="A3121" t="s">
        <v>10669</v>
      </c>
      <c r="B3121" s="1">
        <v>43061</v>
      </c>
      <c r="C3121" t="s">
        <v>10670</v>
      </c>
      <c r="D3121" t="s">
        <v>444</v>
      </c>
      <c r="E3121" t="s">
        <v>10671</v>
      </c>
      <c r="F3121" s="1">
        <v>43060</v>
      </c>
      <c r="G3121">
        <v>1</v>
      </c>
      <c r="H3121">
        <v>7576</v>
      </c>
      <c r="I3121">
        <v>51</v>
      </c>
      <c r="J3121">
        <v>34</v>
      </c>
      <c r="K3121">
        <v>108</v>
      </c>
      <c r="L3121" t="b">
        <v>0</v>
      </c>
      <c r="M3121" t="b">
        <v>0</v>
      </c>
      <c r="N3121" t="b">
        <v>0</v>
      </c>
      <c r="O3121">
        <v>1</v>
      </c>
      <c r="P3121">
        <v>1</v>
      </c>
      <c r="Q3121" s="2">
        <v>0.01</v>
      </c>
      <c r="R3121" s="2">
        <v>0</v>
      </c>
      <c r="S3121" s="2">
        <v>0.01</v>
      </c>
      <c r="T3121">
        <f t="shared" si="192"/>
        <v>0.4</v>
      </c>
      <c r="U3121">
        <f t="shared" si="193"/>
        <v>0.8</v>
      </c>
      <c r="V3121">
        <f t="shared" si="194"/>
        <v>0.35378799999999999</v>
      </c>
      <c r="W3121">
        <f t="shared" si="195"/>
        <v>0.48382580000000003</v>
      </c>
    </row>
    <row r="3122" spans="1:23" x14ac:dyDescent="0.25">
      <c r="A3122" t="s">
        <v>10672</v>
      </c>
      <c r="B3122" s="1">
        <v>43181</v>
      </c>
      <c r="C3122" t="s">
        <v>10673</v>
      </c>
      <c r="D3122" t="s">
        <v>1136</v>
      </c>
      <c r="E3122" t="s">
        <v>10674</v>
      </c>
      <c r="F3122" s="1">
        <v>43167</v>
      </c>
      <c r="G3122">
        <v>1</v>
      </c>
      <c r="H3122">
        <v>1669402</v>
      </c>
      <c r="I3122">
        <v>123187</v>
      </c>
      <c r="J3122">
        <v>879</v>
      </c>
      <c r="K3122">
        <v>9577</v>
      </c>
      <c r="L3122" t="b">
        <v>0</v>
      </c>
      <c r="M3122" t="b">
        <v>0</v>
      </c>
      <c r="N3122" t="b">
        <v>0</v>
      </c>
      <c r="O3122">
        <v>14</v>
      </c>
      <c r="P3122">
        <v>8</v>
      </c>
      <c r="Q3122" s="2">
        <v>7.0000000000000007E-2</v>
      </c>
      <c r="R3122" s="2">
        <v>0</v>
      </c>
      <c r="S3122" s="2">
        <v>0.01</v>
      </c>
      <c r="T3122">
        <f t="shared" si="192"/>
        <v>0.4</v>
      </c>
      <c r="U3122">
        <f t="shared" si="193"/>
        <v>5.2</v>
      </c>
      <c r="V3122">
        <f t="shared" si="194"/>
        <v>1.7847010000000001</v>
      </c>
      <c r="W3122">
        <f t="shared" si="195"/>
        <v>2.0846453499999997</v>
      </c>
    </row>
    <row r="3123" spans="1:23" x14ac:dyDescent="0.25">
      <c r="A3123" t="s">
        <v>10675</v>
      </c>
      <c r="B3123" s="1">
        <v>43148</v>
      </c>
      <c r="C3123" t="s">
        <v>10676</v>
      </c>
      <c r="D3123" t="s">
        <v>10677</v>
      </c>
      <c r="E3123" t="s">
        <v>10678</v>
      </c>
      <c r="F3123" s="1">
        <v>43138</v>
      </c>
      <c r="G3123">
        <v>1</v>
      </c>
      <c r="H3123">
        <v>850594</v>
      </c>
      <c r="I3123">
        <v>27109</v>
      </c>
      <c r="J3123">
        <v>1225</v>
      </c>
      <c r="K3123">
        <v>5306</v>
      </c>
      <c r="L3123" t="b">
        <v>0</v>
      </c>
      <c r="M3123" t="b">
        <v>0</v>
      </c>
      <c r="N3123" t="b">
        <v>0</v>
      </c>
      <c r="O3123">
        <v>10</v>
      </c>
      <c r="P3123">
        <v>9</v>
      </c>
      <c r="Q3123" s="2">
        <v>0.03</v>
      </c>
      <c r="R3123" s="2">
        <v>0</v>
      </c>
      <c r="S3123" s="2">
        <v>0.01</v>
      </c>
      <c r="T3123">
        <f t="shared" si="192"/>
        <v>0.4</v>
      </c>
      <c r="U3123">
        <f t="shared" si="193"/>
        <v>7</v>
      </c>
      <c r="V3123">
        <f t="shared" si="194"/>
        <v>0.97529699999999997</v>
      </c>
      <c r="W3123">
        <f t="shared" si="195"/>
        <v>2.2513539499999999</v>
      </c>
    </row>
    <row r="3124" spans="1:23" x14ac:dyDescent="0.25">
      <c r="A3124" t="s">
        <v>10679</v>
      </c>
      <c r="B3124" s="1">
        <v>43138</v>
      </c>
      <c r="C3124" t="s">
        <v>10680</v>
      </c>
      <c r="D3124" t="s">
        <v>125</v>
      </c>
      <c r="E3124" t="s">
        <v>10681</v>
      </c>
      <c r="F3124" s="1">
        <v>43135</v>
      </c>
      <c r="G3124">
        <v>1</v>
      </c>
      <c r="H3124">
        <v>2613507</v>
      </c>
      <c r="I3124">
        <v>21307</v>
      </c>
      <c r="J3124">
        <v>5113</v>
      </c>
      <c r="K3124">
        <v>4256</v>
      </c>
      <c r="L3124" t="b">
        <v>0</v>
      </c>
      <c r="M3124" t="b">
        <v>0</v>
      </c>
      <c r="N3124" t="b">
        <v>0</v>
      </c>
      <c r="O3124">
        <v>3</v>
      </c>
      <c r="P3124">
        <v>3</v>
      </c>
      <c r="Q3124" s="2">
        <v>0.01</v>
      </c>
      <c r="R3124" s="2">
        <v>0</v>
      </c>
      <c r="S3124" s="2">
        <v>0</v>
      </c>
      <c r="T3124">
        <f t="shared" si="192"/>
        <v>0.4</v>
      </c>
      <c r="U3124">
        <f t="shared" si="193"/>
        <v>2.4000000000000004</v>
      </c>
      <c r="V3124">
        <f t="shared" si="194"/>
        <v>1.4067535</v>
      </c>
      <c r="W3124">
        <f t="shared" si="195"/>
        <v>1.2523637250000001</v>
      </c>
    </row>
    <row r="3125" spans="1:23" x14ac:dyDescent="0.25">
      <c r="A3125" t="s">
        <v>10682</v>
      </c>
      <c r="B3125" s="1">
        <v>43117</v>
      </c>
      <c r="C3125" t="s">
        <v>10683</v>
      </c>
      <c r="D3125" t="s">
        <v>10684</v>
      </c>
      <c r="E3125" t="s">
        <v>10685</v>
      </c>
      <c r="F3125" s="1">
        <v>43111</v>
      </c>
      <c r="G3125">
        <v>1</v>
      </c>
      <c r="H3125">
        <v>54990</v>
      </c>
      <c r="I3125">
        <v>524</v>
      </c>
      <c r="J3125">
        <v>32</v>
      </c>
      <c r="K3125">
        <v>79</v>
      </c>
      <c r="L3125" t="b">
        <v>0</v>
      </c>
      <c r="M3125" t="b">
        <v>0</v>
      </c>
      <c r="N3125" t="b">
        <v>0</v>
      </c>
      <c r="O3125">
        <v>6</v>
      </c>
      <c r="P3125">
        <v>6</v>
      </c>
      <c r="Q3125" s="2">
        <v>0.01</v>
      </c>
      <c r="R3125" s="2">
        <v>0</v>
      </c>
      <c r="S3125" s="2">
        <v>0</v>
      </c>
      <c r="T3125">
        <f t="shared" si="192"/>
        <v>0.4</v>
      </c>
      <c r="U3125">
        <f t="shared" si="193"/>
        <v>4.8000000000000007</v>
      </c>
      <c r="V3125">
        <f t="shared" si="194"/>
        <v>0.127495</v>
      </c>
      <c r="W3125">
        <f t="shared" si="195"/>
        <v>1.4046232500000002</v>
      </c>
    </row>
    <row r="3126" spans="1:23" x14ac:dyDescent="0.25">
      <c r="A3126" t="s">
        <v>10686</v>
      </c>
      <c r="B3126" s="1">
        <v>43084</v>
      </c>
      <c r="C3126" t="s">
        <v>10687</v>
      </c>
      <c r="D3126" t="s">
        <v>403</v>
      </c>
      <c r="E3126" t="s">
        <v>10688</v>
      </c>
      <c r="F3126" s="1">
        <v>43082</v>
      </c>
      <c r="G3126">
        <v>1</v>
      </c>
      <c r="H3126">
        <v>75685</v>
      </c>
      <c r="I3126">
        <v>1281</v>
      </c>
      <c r="J3126">
        <v>150</v>
      </c>
      <c r="K3126">
        <v>191</v>
      </c>
      <c r="L3126" t="b">
        <v>0</v>
      </c>
      <c r="M3126" t="b">
        <v>0</v>
      </c>
      <c r="N3126" t="b">
        <v>0</v>
      </c>
      <c r="O3126">
        <v>2</v>
      </c>
      <c r="P3126">
        <v>2</v>
      </c>
      <c r="Q3126" s="2">
        <v>0.02</v>
      </c>
      <c r="R3126" s="2">
        <v>0</v>
      </c>
      <c r="S3126" s="2">
        <v>0</v>
      </c>
      <c r="T3126">
        <f t="shared" si="192"/>
        <v>0.4</v>
      </c>
      <c r="U3126">
        <f t="shared" si="193"/>
        <v>1.6</v>
      </c>
      <c r="V3126">
        <f t="shared" si="194"/>
        <v>0.23784250000000001</v>
      </c>
      <c r="W3126">
        <f t="shared" si="195"/>
        <v>0.64324487500000005</v>
      </c>
    </row>
    <row r="3127" spans="1:23" x14ac:dyDescent="0.25">
      <c r="A3127" t="s">
        <v>10689</v>
      </c>
      <c r="B3127" s="1">
        <v>43174</v>
      </c>
      <c r="C3127" t="s">
        <v>10690</v>
      </c>
      <c r="D3127" t="s">
        <v>1162</v>
      </c>
      <c r="E3127" t="s">
        <v>10691</v>
      </c>
      <c r="F3127" s="1">
        <v>43172</v>
      </c>
      <c r="G3127">
        <v>1</v>
      </c>
      <c r="H3127">
        <v>368135</v>
      </c>
      <c r="I3127">
        <v>3306</v>
      </c>
      <c r="J3127">
        <v>115</v>
      </c>
      <c r="K3127">
        <v>393</v>
      </c>
      <c r="L3127" t="b">
        <v>0</v>
      </c>
      <c r="M3127" t="b">
        <v>0</v>
      </c>
      <c r="N3127" t="b">
        <v>0</v>
      </c>
      <c r="O3127">
        <v>2</v>
      </c>
      <c r="P3127">
        <v>1</v>
      </c>
      <c r="Q3127" s="2">
        <v>0.01</v>
      </c>
      <c r="R3127" s="2">
        <v>0</v>
      </c>
      <c r="S3127" s="2">
        <v>0</v>
      </c>
      <c r="T3127">
        <f t="shared" si="192"/>
        <v>0.4</v>
      </c>
      <c r="U3127">
        <f t="shared" si="193"/>
        <v>0.60000000000000009</v>
      </c>
      <c r="V3127">
        <f t="shared" si="194"/>
        <v>0.28406750000000003</v>
      </c>
      <c r="W3127">
        <f t="shared" si="195"/>
        <v>0.40942362500000007</v>
      </c>
    </row>
    <row r="3128" spans="1:23" x14ac:dyDescent="0.25">
      <c r="A3128" t="s">
        <v>10692</v>
      </c>
      <c r="B3128" s="1">
        <v>43102</v>
      </c>
      <c r="C3128" t="s">
        <v>10693</v>
      </c>
      <c r="D3128" t="s">
        <v>109</v>
      </c>
      <c r="E3128" t="s">
        <v>10694</v>
      </c>
      <c r="F3128" s="1">
        <v>43097</v>
      </c>
      <c r="G3128">
        <v>1</v>
      </c>
      <c r="H3128">
        <v>989307</v>
      </c>
      <c r="I3128">
        <v>20129</v>
      </c>
      <c r="J3128">
        <v>2604</v>
      </c>
      <c r="K3128">
        <v>4488</v>
      </c>
      <c r="L3128" t="b">
        <v>0</v>
      </c>
      <c r="M3128" t="b">
        <v>0</v>
      </c>
      <c r="N3128" t="b">
        <v>0</v>
      </c>
      <c r="O3128">
        <v>5</v>
      </c>
      <c r="P3128">
        <v>5</v>
      </c>
      <c r="Q3128" s="2">
        <v>0.02</v>
      </c>
      <c r="R3128" s="2">
        <v>0</v>
      </c>
      <c r="S3128" s="2">
        <v>0</v>
      </c>
      <c r="T3128">
        <f t="shared" si="192"/>
        <v>0.4</v>
      </c>
      <c r="U3128">
        <f t="shared" si="193"/>
        <v>4</v>
      </c>
      <c r="V3128">
        <f t="shared" si="194"/>
        <v>0.69465350000000003</v>
      </c>
      <c r="W3128">
        <f t="shared" si="195"/>
        <v>1.4031287250000002</v>
      </c>
    </row>
    <row r="3129" spans="1:23" x14ac:dyDescent="0.25">
      <c r="A3129" t="s">
        <v>10695</v>
      </c>
      <c r="B3129" s="1">
        <v>43264</v>
      </c>
      <c r="C3129" t="s">
        <v>10696</v>
      </c>
      <c r="D3129" t="s">
        <v>174</v>
      </c>
      <c r="E3129" t="s">
        <v>10697</v>
      </c>
      <c r="F3129" s="1">
        <v>43259</v>
      </c>
      <c r="G3129">
        <v>1</v>
      </c>
      <c r="H3129">
        <v>688984</v>
      </c>
      <c r="I3129">
        <v>9970</v>
      </c>
      <c r="J3129">
        <v>444</v>
      </c>
      <c r="K3129">
        <v>391</v>
      </c>
      <c r="L3129" t="b">
        <v>0</v>
      </c>
      <c r="M3129" t="b">
        <v>0</v>
      </c>
      <c r="N3129" t="b">
        <v>0</v>
      </c>
      <c r="O3129">
        <v>5</v>
      </c>
      <c r="P3129">
        <v>5</v>
      </c>
      <c r="Q3129" s="2">
        <v>0.01</v>
      </c>
      <c r="R3129" s="2">
        <v>0</v>
      </c>
      <c r="S3129" s="2">
        <v>0</v>
      </c>
      <c r="T3129">
        <f t="shared" si="192"/>
        <v>0.4</v>
      </c>
      <c r="U3129">
        <f t="shared" si="193"/>
        <v>4</v>
      </c>
      <c r="V3129">
        <f t="shared" si="194"/>
        <v>0.444492</v>
      </c>
      <c r="W3129">
        <f t="shared" si="195"/>
        <v>1.3155722000000001</v>
      </c>
    </row>
    <row r="3130" spans="1:23" x14ac:dyDescent="0.25">
      <c r="A3130" t="s">
        <v>10698</v>
      </c>
      <c r="B3130" s="1">
        <v>43118</v>
      </c>
      <c r="C3130" t="s">
        <v>10699</v>
      </c>
      <c r="D3130" t="s">
        <v>2103</v>
      </c>
      <c r="E3130" t="s">
        <v>10700</v>
      </c>
      <c r="F3130" s="1">
        <v>43111</v>
      </c>
      <c r="G3130">
        <v>1</v>
      </c>
      <c r="H3130">
        <v>8335017</v>
      </c>
      <c r="I3130">
        <v>498384</v>
      </c>
      <c r="J3130">
        <v>10734</v>
      </c>
      <c r="K3130">
        <v>39803</v>
      </c>
      <c r="L3130" t="b">
        <v>0</v>
      </c>
      <c r="M3130" t="b">
        <v>0</v>
      </c>
      <c r="N3130" t="b">
        <v>0</v>
      </c>
      <c r="O3130">
        <v>7</v>
      </c>
      <c r="P3130">
        <v>7</v>
      </c>
      <c r="Q3130" s="2">
        <v>0.06</v>
      </c>
      <c r="R3130" s="2">
        <v>0</v>
      </c>
      <c r="S3130" s="2">
        <v>0</v>
      </c>
      <c r="T3130">
        <f t="shared" si="192"/>
        <v>0.4</v>
      </c>
      <c r="U3130">
        <f t="shared" si="193"/>
        <v>5.6000000000000005</v>
      </c>
      <c r="V3130">
        <f t="shared" si="194"/>
        <v>4.767508499999999</v>
      </c>
      <c r="W3130">
        <f t="shared" si="195"/>
        <v>3.2286279749999993</v>
      </c>
    </row>
    <row r="3131" spans="1:23" x14ac:dyDescent="0.25">
      <c r="A3131" t="s">
        <v>10701</v>
      </c>
      <c r="B3131" s="1">
        <v>43197</v>
      </c>
      <c r="C3131" t="s">
        <v>10702</v>
      </c>
      <c r="D3131" t="s">
        <v>6800</v>
      </c>
      <c r="E3131" t="s">
        <v>10703</v>
      </c>
      <c r="F3131" s="1">
        <v>43192</v>
      </c>
      <c r="G3131">
        <v>1</v>
      </c>
      <c r="H3131">
        <v>693408</v>
      </c>
      <c r="I3131">
        <v>10857</v>
      </c>
      <c r="J3131">
        <v>2784</v>
      </c>
      <c r="K3131">
        <v>2183</v>
      </c>
      <c r="L3131" t="b">
        <v>0</v>
      </c>
      <c r="M3131" t="b">
        <v>0</v>
      </c>
      <c r="N3131" t="b">
        <v>0</v>
      </c>
      <c r="O3131">
        <v>5</v>
      </c>
      <c r="P3131">
        <v>4</v>
      </c>
      <c r="Q3131" s="2">
        <v>0.02</v>
      </c>
      <c r="R3131" s="2">
        <v>0</v>
      </c>
      <c r="S3131" s="2">
        <v>0</v>
      </c>
      <c r="T3131">
        <f t="shared" si="192"/>
        <v>0.4</v>
      </c>
      <c r="U3131">
        <f t="shared" si="193"/>
        <v>3</v>
      </c>
      <c r="V3131">
        <f t="shared" si="194"/>
        <v>0.54670399999999997</v>
      </c>
      <c r="W3131">
        <f t="shared" si="195"/>
        <v>1.1013463999999999</v>
      </c>
    </row>
    <row r="3132" spans="1:23" x14ac:dyDescent="0.25">
      <c r="A3132" t="s">
        <v>10704</v>
      </c>
      <c r="B3132" s="1">
        <v>43095</v>
      </c>
      <c r="C3132" t="s">
        <v>10705</v>
      </c>
      <c r="D3132" t="s">
        <v>109</v>
      </c>
      <c r="E3132" t="s">
        <v>10706</v>
      </c>
      <c r="F3132" s="1">
        <v>43087</v>
      </c>
      <c r="G3132">
        <v>1</v>
      </c>
      <c r="H3132">
        <v>307494</v>
      </c>
      <c r="I3132">
        <v>8706</v>
      </c>
      <c r="J3132">
        <v>298</v>
      </c>
      <c r="K3132">
        <v>1226</v>
      </c>
      <c r="L3132" t="b">
        <v>0</v>
      </c>
      <c r="M3132" t="b">
        <v>0</v>
      </c>
      <c r="N3132" t="b">
        <v>0</v>
      </c>
      <c r="O3132">
        <v>8</v>
      </c>
      <c r="P3132">
        <v>7</v>
      </c>
      <c r="Q3132" s="2">
        <v>0.03</v>
      </c>
      <c r="R3132" s="2">
        <v>0</v>
      </c>
      <c r="S3132" s="2">
        <v>0</v>
      </c>
      <c r="T3132">
        <f t="shared" si="192"/>
        <v>0.4</v>
      </c>
      <c r="U3132">
        <f t="shared" si="193"/>
        <v>5.4</v>
      </c>
      <c r="V3132">
        <f t="shared" si="194"/>
        <v>0.45374700000000001</v>
      </c>
      <c r="W3132">
        <f t="shared" si="195"/>
        <v>1.6688114500000002</v>
      </c>
    </row>
    <row r="3133" spans="1:23" x14ac:dyDescent="0.25">
      <c r="A3133" t="s">
        <v>10707</v>
      </c>
      <c r="B3133" s="1">
        <v>43136</v>
      </c>
      <c r="C3133" t="s">
        <v>10708</v>
      </c>
      <c r="D3133" t="s">
        <v>8309</v>
      </c>
      <c r="E3133" t="s">
        <v>10709</v>
      </c>
      <c r="F3133" s="1">
        <v>43133</v>
      </c>
      <c r="G3133">
        <v>1</v>
      </c>
      <c r="H3133">
        <v>5786038</v>
      </c>
      <c r="I3133">
        <v>260499</v>
      </c>
      <c r="J3133">
        <v>4831</v>
      </c>
      <c r="K3133">
        <v>18838</v>
      </c>
      <c r="L3133" t="b">
        <v>0</v>
      </c>
      <c r="M3133" t="b">
        <v>0</v>
      </c>
      <c r="N3133" t="b">
        <v>0</v>
      </c>
      <c r="O3133">
        <v>3</v>
      </c>
      <c r="P3133">
        <v>3</v>
      </c>
      <c r="Q3133" s="2">
        <v>0.05</v>
      </c>
      <c r="R3133" s="2">
        <v>0</v>
      </c>
      <c r="S3133" s="2">
        <v>0</v>
      </c>
      <c r="T3133">
        <f t="shared" si="192"/>
        <v>0.4</v>
      </c>
      <c r="U3133">
        <f t="shared" si="193"/>
        <v>2.4000000000000004</v>
      </c>
      <c r="V3133">
        <f t="shared" si="194"/>
        <v>3.3930189999999998</v>
      </c>
      <c r="W3133">
        <f t="shared" si="195"/>
        <v>1.9475566500000001</v>
      </c>
    </row>
    <row r="3134" spans="1:23" x14ac:dyDescent="0.25">
      <c r="A3134" t="s">
        <v>10710</v>
      </c>
      <c r="B3134" s="1">
        <v>43102</v>
      </c>
      <c r="C3134" t="s">
        <v>10711</v>
      </c>
      <c r="D3134" t="s">
        <v>1986</v>
      </c>
      <c r="E3134" t="s">
        <v>10712</v>
      </c>
      <c r="F3134" s="1">
        <v>43090</v>
      </c>
      <c r="G3134">
        <v>1</v>
      </c>
      <c r="H3134">
        <v>1292782</v>
      </c>
      <c r="I3134">
        <v>68925</v>
      </c>
      <c r="J3134">
        <v>680</v>
      </c>
      <c r="K3134">
        <v>27398</v>
      </c>
      <c r="L3134" t="b">
        <v>0</v>
      </c>
      <c r="M3134" t="b">
        <v>0</v>
      </c>
      <c r="N3134" t="b">
        <v>0</v>
      </c>
      <c r="O3134">
        <v>12</v>
      </c>
      <c r="P3134">
        <v>12</v>
      </c>
      <c r="Q3134" s="2">
        <v>0.05</v>
      </c>
      <c r="R3134" s="2">
        <v>0</v>
      </c>
      <c r="S3134" s="2">
        <v>0.02</v>
      </c>
      <c r="T3134">
        <f t="shared" si="192"/>
        <v>0.4</v>
      </c>
      <c r="U3134">
        <f t="shared" si="193"/>
        <v>9.6000000000000014</v>
      </c>
      <c r="V3134">
        <f t="shared" si="194"/>
        <v>1.6463909999999999</v>
      </c>
      <c r="W3134">
        <f t="shared" si="195"/>
        <v>3.1362368500000004</v>
      </c>
    </row>
    <row r="3135" spans="1:23" x14ac:dyDescent="0.25">
      <c r="A3135" t="s">
        <v>10713</v>
      </c>
      <c r="B3135" s="1">
        <v>43146</v>
      </c>
      <c r="C3135" t="s">
        <v>10714</v>
      </c>
      <c r="D3135" t="s">
        <v>742</v>
      </c>
      <c r="E3135" t="s">
        <v>10715</v>
      </c>
      <c r="F3135" s="1">
        <v>43145</v>
      </c>
      <c r="G3135">
        <v>1</v>
      </c>
      <c r="H3135">
        <v>1515901</v>
      </c>
      <c r="I3135">
        <v>20960</v>
      </c>
      <c r="J3135">
        <v>642</v>
      </c>
      <c r="K3135">
        <v>2323</v>
      </c>
      <c r="L3135" t="b">
        <v>0</v>
      </c>
      <c r="M3135" t="b">
        <v>0</v>
      </c>
      <c r="N3135" t="b">
        <v>0</v>
      </c>
      <c r="O3135">
        <v>1</v>
      </c>
      <c r="P3135">
        <v>1</v>
      </c>
      <c r="Q3135" s="2">
        <v>0.01</v>
      </c>
      <c r="R3135" s="2">
        <v>0</v>
      </c>
      <c r="S3135" s="2">
        <v>0</v>
      </c>
      <c r="T3135">
        <f t="shared" si="192"/>
        <v>0.4</v>
      </c>
      <c r="U3135">
        <f t="shared" si="193"/>
        <v>0.8</v>
      </c>
      <c r="V3135">
        <f t="shared" si="194"/>
        <v>0.85795049999999995</v>
      </c>
      <c r="W3135">
        <f t="shared" si="195"/>
        <v>0.66028267499999993</v>
      </c>
    </row>
    <row r="3136" spans="1:23" x14ac:dyDescent="0.25">
      <c r="A3136" t="s">
        <v>10716</v>
      </c>
      <c r="B3136" s="1">
        <v>43061</v>
      </c>
      <c r="C3136" t="s">
        <v>10717</v>
      </c>
      <c r="D3136" t="s">
        <v>4059</v>
      </c>
      <c r="E3136" t="s">
        <v>10718</v>
      </c>
      <c r="F3136" s="1">
        <v>43056</v>
      </c>
      <c r="G3136">
        <v>1</v>
      </c>
      <c r="H3136">
        <v>1024814</v>
      </c>
      <c r="I3136">
        <v>174637</v>
      </c>
      <c r="J3136">
        <v>534</v>
      </c>
      <c r="K3136">
        <v>7475</v>
      </c>
      <c r="L3136" t="b">
        <v>0</v>
      </c>
      <c r="M3136" t="b">
        <v>0</v>
      </c>
      <c r="N3136" t="b">
        <v>0</v>
      </c>
      <c r="O3136">
        <v>5</v>
      </c>
      <c r="P3136">
        <v>5</v>
      </c>
      <c r="Q3136" s="2">
        <v>0.17</v>
      </c>
      <c r="R3136" s="2">
        <v>0</v>
      </c>
      <c r="S3136" s="2">
        <v>0.01</v>
      </c>
      <c r="T3136">
        <f t="shared" si="192"/>
        <v>0.4</v>
      </c>
      <c r="U3136">
        <f t="shared" si="193"/>
        <v>4</v>
      </c>
      <c r="V3136">
        <f t="shared" si="194"/>
        <v>2.4624070000000002</v>
      </c>
      <c r="W3136">
        <f t="shared" si="195"/>
        <v>2.0218424500000003</v>
      </c>
    </row>
    <row r="3137" spans="1:23" x14ac:dyDescent="0.25">
      <c r="A3137" t="s">
        <v>10719</v>
      </c>
      <c r="B3137" s="1">
        <v>43145</v>
      </c>
      <c r="C3137" t="s">
        <v>10720</v>
      </c>
      <c r="D3137" t="s">
        <v>1788</v>
      </c>
      <c r="E3137" t="s">
        <v>10721</v>
      </c>
      <c r="F3137" s="1">
        <v>43137</v>
      </c>
      <c r="G3137">
        <v>1</v>
      </c>
      <c r="H3137">
        <v>307027</v>
      </c>
      <c r="I3137">
        <v>8136</v>
      </c>
      <c r="J3137">
        <v>562</v>
      </c>
      <c r="K3137">
        <v>706</v>
      </c>
      <c r="L3137" t="b">
        <v>0</v>
      </c>
      <c r="M3137" t="b">
        <v>0</v>
      </c>
      <c r="N3137" t="b">
        <v>0</v>
      </c>
      <c r="O3137">
        <v>8</v>
      </c>
      <c r="P3137">
        <v>6</v>
      </c>
      <c r="Q3137" s="2">
        <v>0.03</v>
      </c>
      <c r="R3137" s="2">
        <v>0</v>
      </c>
      <c r="S3137" s="2">
        <v>0</v>
      </c>
      <c r="T3137">
        <f t="shared" si="192"/>
        <v>0.4</v>
      </c>
      <c r="U3137">
        <f t="shared" si="193"/>
        <v>4.4000000000000004</v>
      </c>
      <c r="V3137">
        <f t="shared" si="194"/>
        <v>0.45351350000000001</v>
      </c>
      <c r="W3137">
        <f t="shared" si="195"/>
        <v>1.4187297250000002</v>
      </c>
    </row>
    <row r="3138" spans="1:23" x14ac:dyDescent="0.25">
      <c r="A3138" t="s">
        <v>10722</v>
      </c>
      <c r="B3138" s="1">
        <v>43117</v>
      </c>
      <c r="C3138" t="s">
        <v>10723</v>
      </c>
      <c r="D3138" t="s">
        <v>10724</v>
      </c>
      <c r="E3138" t="s">
        <v>10725</v>
      </c>
      <c r="F3138" s="1">
        <v>43089</v>
      </c>
      <c r="G3138">
        <v>1</v>
      </c>
      <c r="H3138">
        <v>9577</v>
      </c>
      <c r="I3138">
        <v>139</v>
      </c>
      <c r="J3138">
        <v>7</v>
      </c>
      <c r="K3138">
        <v>31</v>
      </c>
      <c r="L3138" t="b">
        <v>0</v>
      </c>
      <c r="M3138" t="b">
        <v>0</v>
      </c>
      <c r="N3138" t="b">
        <v>0</v>
      </c>
      <c r="O3138">
        <v>28</v>
      </c>
      <c r="P3138">
        <v>1</v>
      </c>
      <c r="Q3138" s="2">
        <v>0.01</v>
      </c>
      <c r="R3138" s="2">
        <v>0</v>
      </c>
      <c r="S3138" s="2">
        <v>0</v>
      </c>
      <c r="T3138">
        <f t="shared" ref="T3138:T3201" si="196">G3138*0.4</f>
        <v>0.4</v>
      </c>
      <c r="U3138">
        <f t="shared" ref="U3138:U3201" si="197">-0.2*(O3138-P3138)+0.8*P3138</f>
        <v>-4.6000000000000005</v>
      </c>
      <c r="V3138">
        <f t="shared" ref="V3138:V3201" si="198">0.5*H3138*0.000001+0.1*Q3138*100+100*0.15*R3138+100*0.25*S3138</f>
        <v>0.10478850000000001</v>
      </c>
      <c r="W3138">
        <f t="shared" ref="W3138:W3201" si="199">0.4*T3138+0.25*U3138+0.35*V3138</f>
        <v>-0.95332402500000013</v>
      </c>
    </row>
    <row r="3139" spans="1:23" x14ac:dyDescent="0.25">
      <c r="A3139" t="s">
        <v>10726</v>
      </c>
      <c r="B3139" s="1">
        <v>43215</v>
      </c>
      <c r="C3139" t="s">
        <v>10727</v>
      </c>
      <c r="D3139" t="s">
        <v>579</v>
      </c>
      <c r="E3139" t="s">
        <v>10728</v>
      </c>
      <c r="F3139" s="1">
        <v>43201</v>
      </c>
      <c r="G3139">
        <v>1</v>
      </c>
      <c r="H3139">
        <v>321078</v>
      </c>
      <c r="I3139">
        <v>13364</v>
      </c>
      <c r="J3139">
        <v>900</v>
      </c>
      <c r="K3139">
        <v>2244</v>
      </c>
      <c r="L3139" t="b">
        <v>0</v>
      </c>
      <c r="M3139" t="b">
        <v>0</v>
      </c>
      <c r="N3139" t="b">
        <v>0</v>
      </c>
      <c r="O3139">
        <v>14</v>
      </c>
      <c r="P3139">
        <v>12</v>
      </c>
      <c r="Q3139" s="2">
        <v>0.04</v>
      </c>
      <c r="R3139" s="2">
        <v>0</v>
      </c>
      <c r="S3139" s="2">
        <v>0.01</v>
      </c>
      <c r="T3139">
        <f t="shared" si="196"/>
        <v>0.4</v>
      </c>
      <c r="U3139">
        <f t="shared" si="197"/>
        <v>9.2000000000000011</v>
      </c>
      <c r="V3139">
        <f t="shared" si="198"/>
        <v>0.81053900000000001</v>
      </c>
      <c r="W3139">
        <f t="shared" si="199"/>
        <v>2.7436886500000002</v>
      </c>
    </row>
    <row r="3140" spans="1:23" x14ac:dyDescent="0.25">
      <c r="A3140" t="s">
        <v>10729</v>
      </c>
      <c r="B3140" s="1">
        <v>43074</v>
      </c>
      <c r="C3140" t="s">
        <v>10730</v>
      </c>
      <c r="D3140" t="s">
        <v>10731</v>
      </c>
      <c r="E3140" t="s">
        <v>10732</v>
      </c>
      <c r="F3140" s="1">
        <v>41694</v>
      </c>
      <c r="G3140">
        <v>1</v>
      </c>
      <c r="H3140">
        <v>339306</v>
      </c>
      <c r="I3140">
        <v>528</v>
      </c>
      <c r="J3140">
        <v>39</v>
      </c>
      <c r="K3140">
        <v>50</v>
      </c>
      <c r="L3140" t="b">
        <v>0</v>
      </c>
      <c r="M3140" t="b">
        <v>0</v>
      </c>
      <c r="N3140" t="b">
        <v>0</v>
      </c>
      <c r="O3140">
        <v>1380</v>
      </c>
      <c r="P3140">
        <v>2</v>
      </c>
      <c r="Q3140" s="2">
        <v>0</v>
      </c>
      <c r="R3140" s="2">
        <v>0</v>
      </c>
      <c r="S3140" s="2">
        <v>0</v>
      </c>
      <c r="T3140">
        <f t="shared" si="196"/>
        <v>0.4</v>
      </c>
      <c r="U3140">
        <f t="shared" si="197"/>
        <v>-274</v>
      </c>
      <c r="V3140">
        <f t="shared" si="198"/>
        <v>0.169653</v>
      </c>
      <c r="W3140">
        <f t="shared" si="199"/>
        <v>-68.280621449999998</v>
      </c>
    </row>
    <row r="3141" spans="1:23" x14ac:dyDescent="0.25">
      <c r="A3141" t="s">
        <v>10733</v>
      </c>
      <c r="B3141" s="1">
        <v>43083</v>
      </c>
      <c r="C3141" t="s">
        <v>10734</v>
      </c>
      <c r="D3141" t="s">
        <v>693</v>
      </c>
      <c r="E3141" t="s">
        <v>10735</v>
      </c>
      <c r="F3141" s="1">
        <v>43078</v>
      </c>
      <c r="G3141">
        <v>1</v>
      </c>
      <c r="H3141">
        <v>277389</v>
      </c>
      <c r="I3141">
        <v>5989</v>
      </c>
      <c r="J3141">
        <v>105</v>
      </c>
      <c r="K3141">
        <v>642</v>
      </c>
      <c r="L3141" t="b">
        <v>0</v>
      </c>
      <c r="M3141" t="b">
        <v>0</v>
      </c>
      <c r="N3141" t="b">
        <v>0</v>
      </c>
      <c r="O3141">
        <v>5</v>
      </c>
      <c r="P3141">
        <v>4</v>
      </c>
      <c r="Q3141" s="2">
        <v>0.02</v>
      </c>
      <c r="R3141" s="2">
        <v>0</v>
      </c>
      <c r="S3141" s="2">
        <v>0</v>
      </c>
      <c r="T3141">
        <f t="shared" si="196"/>
        <v>0.4</v>
      </c>
      <c r="U3141">
        <f t="shared" si="197"/>
        <v>3</v>
      </c>
      <c r="V3141">
        <f t="shared" si="198"/>
        <v>0.33869450000000001</v>
      </c>
      <c r="W3141">
        <f t="shared" si="199"/>
        <v>1.028543075</v>
      </c>
    </row>
    <row r="3142" spans="1:23" x14ac:dyDescent="0.25">
      <c r="A3142" t="s">
        <v>10736</v>
      </c>
      <c r="B3142" s="1">
        <v>43156</v>
      </c>
      <c r="C3142" t="s">
        <v>10737</v>
      </c>
      <c r="D3142" t="s">
        <v>10738</v>
      </c>
      <c r="E3142" t="s">
        <v>10739</v>
      </c>
      <c r="F3142" s="1">
        <v>43149</v>
      </c>
      <c r="G3142">
        <v>1</v>
      </c>
      <c r="H3142">
        <v>50066</v>
      </c>
      <c r="I3142">
        <v>1850</v>
      </c>
      <c r="J3142">
        <v>41</v>
      </c>
      <c r="K3142">
        <v>215</v>
      </c>
      <c r="L3142" t="b">
        <v>0</v>
      </c>
      <c r="M3142" t="b">
        <v>0</v>
      </c>
      <c r="N3142" t="b">
        <v>0</v>
      </c>
      <c r="O3142">
        <v>7</v>
      </c>
      <c r="P3142">
        <v>3</v>
      </c>
      <c r="Q3142" s="2">
        <v>0.04</v>
      </c>
      <c r="R3142" s="2">
        <v>0</v>
      </c>
      <c r="S3142" s="2">
        <v>0</v>
      </c>
      <c r="T3142">
        <f t="shared" si="196"/>
        <v>0.4</v>
      </c>
      <c r="U3142">
        <f t="shared" si="197"/>
        <v>1.6000000000000003</v>
      </c>
      <c r="V3142">
        <f t="shared" si="198"/>
        <v>0.42503299999999999</v>
      </c>
      <c r="W3142">
        <f t="shared" si="199"/>
        <v>0.70876155000000007</v>
      </c>
    </row>
    <row r="3143" spans="1:23" x14ac:dyDescent="0.25">
      <c r="A3143" t="s">
        <v>10740</v>
      </c>
      <c r="B3143" s="1">
        <v>43056</v>
      </c>
      <c r="C3143" t="s">
        <v>10741</v>
      </c>
      <c r="D3143" t="s">
        <v>400</v>
      </c>
      <c r="E3143" t="s">
        <v>10742</v>
      </c>
      <c r="F3143" s="1">
        <v>43049</v>
      </c>
      <c r="G3143">
        <v>1</v>
      </c>
      <c r="H3143">
        <v>277614</v>
      </c>
      <c r="I3143">
        <v>2609</v>
      </c>
      <c r="J3143">
        <v>5622</v>
      </c>
      <c r="K3143">
        <v>2337</v>
      </c>
      <c r="L3143" t="b">
        <v>0</v>
      </c>
      <c r="M3143" t="b">
        <v>0</v>
      </c>
      <c r="N3143" t="b">
        <v>0</v>
      </c>
      <c r="O3143">
        <v>7</v>
      </c>
      <c r="P3143">
        <v>4</v>
      </c>
      <c r="Q3143" s="2">
        <v>0.01</v>
      </c>
      <c r="R3143" s="2">
        <v>-0.02</v>
      </c>
      <c r="S3143" s="2">
        <v>0.01</v>
      </c>
      <c r="T3143">
        <f t="shared" si="196"/>
        <v>0.4</v>
      </c>
      <c r="U3143">
        <f t="shared" si="197"/>
        <v>2.6</v>
      </c>
      <c r="V3143">
        <f t="shared" si="198"/>
        <v>0.188807</v>
      </c>
      <c r="W3143">
        <f t="shared" si="199"/>
        <v>0.87608245000000007</v>
      </c>
    </row>
    <row r="3144" spans="1:23" x14ac:dyDescent="0.25">
      <c r="A3144" t="s">
        <v>20796</v>
      </c>
      <c r="B3144" s="1">
        <v>43117</v>
      </c>
      <c r="C3144" t="s">
        <v>20797</v>
      </c>
      <c r="D3144" t="s">
        <v>20798</v>
      </c>
      <c r="E3144" t="s">
        <v>20799</v>
      </c>
      <c r="F3144" s="1">
        <v>43110</v>
      </c>
      <c r="G3144">
        <v>1</v>
      </c>
      <c r="H3144">
        <v>247280</v>
      </c>
      <c r="I3144">
        <v>7585</v>
      </c>
      <c r="J3144">
        <v>581</v>
      </c>
      <c r="K3144">
        <v>0</v>
      </c>
      <c r="L3144" t="b">
        <v>1</v>
      </c>
      <c r="M3144" t="b">
        <v>0</v>
      </c>
      <c r="N3144" t="b">
        <v>0</v>
      </c>
      <c r="O3144">
        <v>7</v>
      </c>
      <c r="P3144">
        <v>6</v>
      </c>
      <c r="Q3144" s="2">
        <v>0.03</v>
      </c>
      <c r="R3144" s="2">
        <v>0</v>
      </c>
      <c r="S3144" s="2">
        <v>0</v>
      </c>
      <c r="T3144">
        <f t="shared" si="196"/>
        <v>0.4</v>
      </c>
      <c r="U3144">
        <f t="shared" si="197"/>
        <v>4.6000000000000005</v>
      </c>
      <c r="V3144">
        <f t="shared" si="198"/>
        <v>0.42364000000000002</v>
      </c>
      <c r="W3144">
        <f t="shared" si="199"/>
        <v>1.4582740000000001</v>
      </c>
    </row>
    <row r="3145" spans="1:23" x14ac:dyDescent="0.25">
      <c r="A3145" t="s">
        <v>10743</v>
      </c>
      <c r="B3145" s="1">
        <v>43077</v>
      </c>
      <c r="C3145" t="s">
        <v>10744</v>
      </c>
      <c r="D3145" t="s">
        <v>5901</v>
      </c>
      <c r="E3145" t="s">
        <v>10745</v>
      </c>
      <c r="F3145" s="1">
        <v>43074</v>
      </c>
      <c r="G3145">
        <v>1</v>
      </c>
      <c r="H3145">
        <v>779056</v>
      </c>
      <c r="I3145">
        <v>37777</v>
      </c>
      <c r="J3145">
        <v>2370</v>
      </c>
      <c r="K3145">
        <v>5540</v>
      </c>
      <c r="L3145" t="b">
        <v>0</v>
      </c>
      <c r="M3145" t="b">
        <v>0</v>
      </c>
      <c r="N3145" t="b">
        <v>0</v>
      </c>
      <c r="O3145">
        <v>3</v>
      </c>
      <c r="P3145">
        <v>3</v>
      </c>
      <c r="Q3145" s="2">
        <v>0.05</v>
      </c>
      <c r="R3145" s="2">
        <v>0</v>
      </c>
      <c r="S3145" s="2">
        <v>0.01</v>
      </c>
      <c r="T3145">
        <f t="shared" si="196"/>
        <v>0.4</v>
      </c>
      <c r="U3145">
        <f t="shared" si="197"/>
        <v>2.4000000000000004</v>
      </c>
      <c r="V3145">
        <f t="shared" si="198"/>
        <v>1.1395280000000001</v>
      </c>
      <c r="W3145">
        <f t="shared" si="199"/>
        <v>1.1588348000000002</v>
      </c>
    </row>
    <row r="3146" spans="1:23" x14ac:dyDescent="0.25">
      <c r="A3146" t="s">
        <v>10746</v>
      </c>
      <c r="B3146" s="1">
        <v>43127</v>
      </c>
      <c r="C3146" t="s">
        <v>10747</v>
      </c>
      <c r="D3146" t="s">
        <v>10748</v>
      </c>
      <c r="E3146" t="s">
        <v>10749</v>
      </c>
      <c r="F3146" s="1">
        <v>40309</v>
      </c>
      <c r="G3146">
        <v>1</v>
      </c>
      <c r="H3146">
        <v>73902</v>
      </c>
      <c r="I3146">
        <v>261</v>
      </c>
      <c r="J3146">
        <v>55</v>
      </c>
      <c r="K3146">
        <v>96</v>
      </c>
      <c r="L3146" t="b">
        <v>0</v>
      </c>
      <c r="M3146" t="b">
        <v>0</v>
      </c>
      <c r="N3146" t="b">
        <v>0</v>
      </c>
      <c r="O3146">
        <v>2818</v>
      </c>
      <c r="P3146">
        <v>3</v>
      </c>
      <c r="Q3146" s="2">
        <v>0</v>
      </c>
      <c r="R3146" s="2">
        <v>0</v>
      </c>
      <c r="S3146" s="2">
        <v>0</v>
      </c>
      <c r="T3146">
        <f t="shared" si="196"/>
        <v>0.4</v>
      </c>
      <c r="U3146">
        <f t="shared" si="197"/>
        <v>-560.6</v>
      </c>
      <c r="V3146">
        <f t="shared" si="198"/>
        <v>3.6950999999999998E-2</v>
      </c>
      <c r="W3146">
        <f t="shared" si="199"/>
        <v>-139.97706715000001</v>
      </c>
    </row>
    <row r="3147" spans="1:23" x14ac:dyDescent="0.25">
      <c r="A3147" t="s">
        <v>10750</v>
      </c>
      <c r="B3147" s="1">
        <v>43075</v>
      </c>
      <c r="C3147" t="s">
        <v>10751</v>
      </c>
      <c r="D3147" t="s">
        <v>10752</v>
      </c>
      <c r="E3147" t="s">
        <v>10753</v>
      </c>
      <c r="F3147" s="1">
        <v>43068</v>
      </c>
      <c r="G3147">
        <v>1</v>
      </c>
      <c r="H3147">
        <v>37022</v>
      </c>
      <c r="I3147">
        <v>391</v>
      </c>
      <c r="J3147">
        <v>26</v>
      </c>
      <c r="K3147">
        <v>54</v>
      </c>
      <c r="L3147" t="b">
        <v>0</v>
      </c>
      <c r="M3147" t="b">
        <v>0</v>
      </c>
      <c r="N3147" t="b">
        <v>0</v>
      </c>
      <c r="O3147">
        <v>7</v>
      </c>
      <c r="P3147">
        <v>4</v>
      </c>
      <c r="Q3147" s="2">
        <v>0.01</v>
      </c>
      <c r="R3147" s="2">
        <v>0</v>
      </c>
      <c r="S3147" s="2">
        <v>0</v>
      </c>
      <c r="T3147">
        <f t="shared" si="196"/>
        <v>0.4</v>
      </c>
      <c r="U3147">
        <f t="shared" si="197"/>
        <v>2.6</v>
      </c>
      <c r="V3147">
        <f t="shared" si="198"/>
        <v>0.11851100000000001</v>
      </c>
      <c r="W3147">
        <f t="shared" si="199"/>
        <v>0.85147885000000001</v>
      </c>
    </row>
    <row r="3148" spans="1:23" x14ac:dyDescent="0.25">
      <c r="A3148" t="s">
        <v>10754</v>
      </c>
      <c r="B3148" s="1">
        <v>43127</v>
      </c>
      <c r="C3148" t="s">
        <v>10755</v>
      </c>
      <c r="D3148" t="s">
        <v>3571</v>
      </c>
      <c r="E3148" t="s">
        <v>10756</v>
      </c>
      <c r="F3148" s="1">
        <v>43121</v>
      </c>
      <c r="G3148">
        <v>1</v>
      </c>
      <c r="H3148">
        <v>36591</v>
      </c>
      <c r="I3148">
        <v>2519</v>
      </c>
      <c r="J3148">
        <v>25</v>
      </c>
      <c r="K3148">
        <v>155</v>
      </c>
      <c r="L3148" t="b">
        <v>0</v>
      </c>
      <c r="M3148" t="b">
        <v>0</v>
      </c>
      <c r="N3148" t="b">
        <v>0</v>
      </c>
      <c r="O3148">
        <v>6</v>
      </c>
      <c r="P3148">
        <v>4</v>
      </c>
      <c r="Q3148" s="2">
        <v>7.0000000000000007E-2</v>
      </c>
      <c r="R3148" s="2">
        <v>0</v>
      </c>
      <c r="S3148" s="2">
        <v>0</v>
      </c>
      <c r="T3148">
        <f t="shared" si="196"/>
        <v>0.4</v>
      </c>
      <c r="U3148">
        <f t="shared" si="197"/>
        <v>2.8000000000000003</v>
      </c>
      <c r="V3148">
        <f t="shared" si="198"/>
        <v>0.71829550000000009</v>
      </c>
      <c r="W3148">
        <f t="shared" si="199"/>
        <v>1.1114034250000002</v>
      </c>
    </row>
    <row r="3149" spans="1:23" x14ac:dyDescent="0.25">
      <c r="A3149" t="s">
        <v>10757</v>
      </c>
      <c r="B3149" s="1">
        <v>43155</v>
      </c>
      <c r="C3149" t="s">
        <v>10758</v>
      </c>
      <c r="D3149" t="s">
        <v>730</v>
      </c>
      <c r="E3149" t="s">
        <v>10759</v>
      </c>
      <c r="F3149" s="1">
        <v>43153</v>
      </c>
      <c r="G3149">
        <v>1</v>
      </c>
      <c r="H3149">
        <v>707341</v>
      </c>
      <c r="I3149">
        <v>4881</v>
      </c>
      <c r="J3149">
        <v>290</v>
      </c>
      <c r="K3149">
        <v>1569</v>
      </c>
      <c r="L3149" t="b">
        <v>0</v>
      </c>
      <c r="M3149" t="b">
        <v>0</v>
      </c>
      <c r="N3149" t="b">
        <v>0</v>
      </c>
      <c r="O3149">
        <v>2</v>
      </c>
      <c r="P3149">
        <v>1</v>
      </c>
      <c r="Q3149" s="2">
        <v>0.01</v>
      </c>
      <c r="R3149" s="2">
        <v>0</v>
      </c>
      <c r="S3149" s="2">
        <v>0</v>
      </c>
      <c r="T3149">
        <f t="shared" si="196"/>
        <v>0.4</v>
      </c>
      <c r="U3149">
        <f t="shared" si="197"/>
        <v>0.60000000000000009</v>
      </c>
      <c r="V3149">
        <f t="shared" si="198"/>
        <v>0.45367049999999998</v>
      </c>
      <c r="W3149">
        <f t="shared" si="199"/>
        <v>0.46878467500000004</v>
      </c>
    </row>
    <row r="3150" spans="1:23" x14ac:dyDescent="0.25">
      <c r="A3150" t="s">
        <v>10760</v>
      </c>
      <c r="B3150" s="1">
        <v>43124</v>
      </c>
      <c r="C3150" t="s">
        <v>10761</v>
      </c>
      <c r="D3150" t="s">
        <v>10762</v>
      </c>
      <c r="E3150" t="s">
        <v>10763</v>
      </c>
      <c r="F3150" s="1">
        <v>43117</v>
      </c>
      <c r="G3150">
        <v>1</v>
      </c>
      <c r="H3150">
        <v>368276</v>
      </c>
      <c r="I3150">
        <v>22148</v>
      </c>
      <c r="J3150">
        <v>683</v>
      </c>
      <c r="K3150">
        <v>2633</v>
      </c>
      <c r="L3150" t="b">
        <v>0</v>
      </c>
      <c r="M3150" t="b">
        <v>0</v>
      </c>
      <c r="N3150" t="b">
        <v>0</v>
      </c>
      <c r="O3150">
        <v>7</v>
      </c>
      <c r="P3150">
        <v>6</v>
      </c>
      <c r="Q3150" s="2">
        <v>0.06</v>
      </c>
      <c r="R3150" s="2">
        <v>0</v>
      </c>
      <c r="S3150" s="2">
        <v>0.01</v>
      </c>
      <c r="T3150">
        <f t="shared" si="196"/>
        <v>0.4</v>
      </c>
      <c r="U3150">
        <f t="shared" si="197"/>
        <v>4.6000000000000005</v>
      </c>
      <c r="V3150">
        <f t="shared" si="198"/>
        <v>1.034138</v>
      </c>
      <c r="W3150">
        <f t="shared" si="199"/>
        <v>1.6719482999999999</v>
      </c>
    </row>
    <row r="3151" spans="1:23" x14ac:dyDescent="0.25">
      <c r="A3151" t="s">
        <v>10764</v>
      </c>
      <c r="B3151" s="1">
        <v>43244</v>
      </c>
      <c r="C3151" t="s">
        <v>10765</v>
      </c>
      <c r="D3151" t="s">
        <v>601</v>
      </c>
      <c r="E3151" t="s">
        <v>10766</v>
      </c>
      <c r="F3151" s="1">
        <v>43243</v>
      </c>
      <c r="G3151">
        <v>1</v>
      </c>
      <c r="H3151">
        <v>644853</v>
      </c>
      <c r="I3151">
        <v>11312</v>
      </c>
      <c r="J3151">
        <v>269</v>
      </c>
      <c r="K3151">
        <v>633</v>
      </c>
      <c r="L3151" t="b">
        <v>0</v>
      </c>
      <c r="M3151" t="b">
        <v>0</v>
      </c>
      <c r="N3151" t="b">
        <v>0</v>
      </c>
      <c r="O3151">
        <v>1</v>
      </c>
      <c r="P3151">
        <v>1</v>
      </c>
      <c r="Q3151" s="2">
        <v>0.02</v>
      </c>
      <c r="R3151" s="2">
        <v>0</v>
      </c>
      <c r="S3151" s="2">
        <v>0</v>
      </c>
      <c r="T3151">
        <f t="shared" si="196"/>
        <v>0.4</v>
      </c>
      <c r="U3151">
        <f t="shared" si="197"/>
        <v>0.8</v>
      </c>
      <c r="V3151">
        <f t="shared" si="198"/>
        <v>0.52242650000000002</v>
      </c>
      <c r="W3151">
        <f t="shared" si="199"/>
        <v>0.54284927500000002</v>
      </c>
    </row>
    <row r="3152" spans="1:23" x14ac:dyDescent="0.25">
      <c r="A3152" t="s">
        <v>10767</v>
      </c>
      <c r="B3152" s="1">
        <v>43124</v>
      </c>
      <c r="C3152" t="s">
        <v>10768</v>
      </c>
      <c r="D3152" t="s">
        <v>1074</v>
      </c>
      <c r="E3152" t="s">
        <v>10769</v>
      </c>
      <c r="F3152" s="1">
        <v>43117</v>
      </c>
      <c r="G3152">
        <v>1</v>
      </c>
      <c r="H3152">
        <v>437193</v>
      </c>
      <c r="I3152">
        <v>36440</v>
      </c>
      <c r="J3152">
        <v>268</v>
      </c>
      <c r="K3152">
        <v>1214</v>
      </c>
      <c r="L3152" t="b">
        <v>0</v>
      </c>
      <c r="M3152" t="b">
        <v>0</v>
      </c>
      <c r="N3152" t="b">
        <v>0</v>
      </c>
      <c r="O3152">
        <v>7</v>
      </c>
      <c r="P3152">
        <v>7</v>
      </c>
      <c r="Q3152" s="2">
        <v>0.08</v>
      </c>
      <c r="R3152" s="2">
        <v>0</v>
      </c>
      <c r="S3152" s="2">
        <v>0</v>
      </c>
      <c r="T3152">
        <f t="shared" si="196"/>
        <v>0.4</v>
      </c>
      <c r="U3152">
        <f t="shared" si="197"/>
        <v>5.6000000000000005</v>
      </c>
      <c r="V3152">
        <f t="shared" si="198"/>
        <v>1.0185965000000001</v>
      </c>
      <c r="W3152">
        <f t="shared" si="199"/>
        <v>1.9165087750000001</v>
      </c>
    </row>
    <row r="3153" spans="1:23" x14ac:dyDescent="0.25">
      <c r="A3153" t="s">
        <v>10770</v>
      </c>
      <c r="B3153" s="1">
        <v>43106</v>
      </c>
      <c r="C3153" t="s">
        <v>10771</v>
      </c>
      <c r="D3153" t="s">
        <v>2275</v>
      </c>
      <c r="E3153" t="s">
        <v>10772</v>
      </c>
      <c r="F3153" s="1">
        <v>43098</v>
      </c>
      <c r="G3153">
        <v>1</v>
      </c>
      <c r="H3153">
        <v>553818</v>
      </c>
      <c r="I3153">
        <v>13166</v>
      </c>
      <c r="J3153">
        <v>1823</v>
      </c>
      <c r="K3153">
        <v>1770</v>
      </c>
      <c r="L3153" t="b">
        <v>0</v>
      </c>
      <c r="M3153" t="b">
        <v>0</v>
      </c>
      <c r="N3153" t="b">
        <v>0</v>
      </c>
      <c r="O3153">
        <v>8</v>
      </c>
      <c r="P3153">
        <v>7</v>
      </c>
      <c r="Q3153" s="2">
        <v>0.02</v>
      </c>
      <c r="R3153" s="2">
        <v>0</v>
      </c>
      <c r="S3153" s="2">
        <v>0</v>
      </c>
      <c r="T3153">
        <f t="shared" si="196"/>
        <v>0.4</v>
      </c>
      <c r="U3153">
        <f t="shared" si="197"/>
        <v>5.4</v>
      </c>
      <c r="V3153">
        <f t="shared" si="198"/>
        <v>0.47690899999999997</v>
      </c>
      <c r="W3153">
        <f t="shared" si="199"/>
        <v>1.6769181500000001</v>
      </c>
    </row>
    <row r="3154" spans="1:23" x14ac:dyDescent="0.25">
      <c r="A3154" t="s">
        <v>10773</v>
      </c>
      <c r="B3154" s="1">
        <v>43170</v>
      </c>
      <c r="C3154" t="s">
        <v>10774</v>
      </c>
      <c r="D3154" t="s">
        <v>450</v>
      </c>
      <c r="E3154" t="s">
        <v>10775</v>
      </c>
      <c r="F3154" s="1">
        <v>43166</v>
      </c>
      <c r="G3154">
        <v>1</v>
      </c>
      <c r="H3154">
        <v>1483502</v>
      </c>
      <c r="I3154">
        <v>98006</v>
      </c>
      <c r="J3154">
        <v>2233</v>
      </c>
      <c r="K3154">
        <v>13807</v>
      </c>
      <c r="L3154" t="b">
        <v>0</v>
      </c>
      <c r="M3154" t="b">
        <v>0</v>
      </c>
      <c r="N3154" t="b">
        <v>0</v>
      </c>
      <c r="O3154">
        <v>4</v>
      </c>
      <c r="P3154">
        <v>3</v>
      </c>
      <c r="Q3154" s="2">
        <v>7.0000000000000007E-2</v>
      </c>
      <c r="R3154" s="2">
        <v>0</v>
      </c>
      <c r="S3154" s="2">
        <v>0.01</v>
      </c>
      <c r="T3154">
        <f t="shared" si="196"/>
        <v>0.4</v>
      </c>
      <c r="U3154">
        <f t="shared" si="197"/>
        <v>2.2000000000000002</v>
      </c>
      <c r="V3154">
        <f t="shared" si="198"/>
        <v>1.691751</v>
      </c>
      <c r="W3154">
        <f t="shared" si="199"/>
        <v>1.3021128499999999</v>
      </c>
    </row>
    <row r="3155" spans="1:23" x14ac:dyDescent="0.25">
      <c r="A3155" t="s">
        <v>10776</v>
      </c>
      <c r="B3155" s="1">
        <v>43205</v>
      </c>
      <c r="C3155" t="s">
        <v>10777</v>
      </c>
      <c r="D3155" t="s">
        <v>1181</v>
      </c>
      <c r="E3155" t="s">
        <v>10778</v>
      </c>
      <c r="F3155" s="1">
        <v>43193</v>
      </c>
      <c r="G3155">
        <v>1</v>
      </c>
      <c r="H3155">
        <v>778479</v>
      </c>
      <c r="I3155">
        <v>4969</v>
      </c>
      <c r="J3155">
        <v>449</v>
      </c>
      <c r="K3155">
        <v>1205</v>
      </c>
      <c r="L3155" t="b">
        <v>0</v>
      </c>
      <c r="M3155" t="b">
        <v>0</v>
      </c>
      <c r="N3155" t="b">
        <v>0</v>
      </c>
      <c r="O3155">
        <v>12</v>
      </c>
      <c r="P3155">
        <v>6</v>
      </c>
      <c r="Q3155" s="2">
        <v>0.01</v>
      </c>
      <c r="R3155" s="2">
        <v>0</v>
      </c>
      <c r="S3155" s="2">
        <v>0</v>
      </c>
      <c r="T3155">
        <f t="shared" si="196"/>
        <v>0.4</v>
      </c>
      <c r="U3155">
        <f t="shared" si="197"/>
        <v>3.6000000000000005</v>
      </c>
      <c r="V3155">
        <f t="shared" si="198"/>
        <v>0.48923949999999994</v>
      </c>
      <c r="W3155">
        <f t="shared" si="199"/>
        <v>1.2312338250000001</v>
      </c>
    </row>
    <row r="3156" spans="1:23" x14ac:dyDescent="0.25">
      <c r="A3156" t="s">
        <v>10779</v>
      </c>
      <c r="B3156" s="1">
        <v>43125</v>
      </c>
      <c r="C3156" t="s">
        <v>10780</v>
      </c>
      <c r="D3156" t="s">
        <v>1213</v>
      </c>
      <c r="E3156" t="s">
        <v>10781</v>
      </c>
      <c r="F3156" s="1">
        <v>43122</v>
      </c>
      <c r="G3156">
        <v>1</v>
      </c>
      <c r="H3156">
        <v>2321144</v>
      </c>
      <c r="I3156">
        <v>17363</v>
      </c>
      <c r="J3156">
        <v>1281</v>
      </c>
      <c r="K3156">
        <v>7954</v>
      </c>
      <c r="L3156" t="b">
        <v>0</v>
      </c>
      <c r="M3156" t="b">
        <v>0</v>
      </c>
      <c r="N3156" t="b">
        <v>0</v>
      </c>
      <c r="O3156">
        <v>3</v>
      </c>
      <c r="P3156">
        <v>3</v>
      </c>
      <c r="Q3156" s="2">
        <v>0.01</v>
      </c>
      <c r="R3156" s="2">
        <v>0</v>
      </c>
      <c r="S3156" s="2">
        <v>0</v>
      </c>
      <c r="T3156">
        <f t="shared" si="196"/>
        <v>0.4</v>
      </c>
      <c r="U3156">
        <f t="shared" si="197"/>
        <v>2.4000000000000004</v>
      </c>
      <c r="V3156">
        <f t="shared" si="198"/>
        <v>1.260572</v>
      </c>
      <c r="W3156">
        <f t="shared" si="199"/>
        <v>1.2012002000000002</v>
      </c>
    </row>
    <row r="3157" spans="1:23" x14ac:dyDescent="0.25">
      <c r="A3157" t="s">
        <v>10782</v>
      </c>
      <c r="B3157" s="1">
        <v>43132</v>
      </c>
      <c r="C3157" t="s">
        <v>10783</v>
      </c>
      <c r="D3157" t="s">
        <v>532</v>
      </c>
      <c r="E3157" t="s">
        <v>10784</v>
      </c>
      <c r="F3157" s="1">
        <v>43129</v>
      </c>
      <c r="G3157">
        <v>1</v>
      </c>
      <c r="H3157">
        <v>242805</v>
      </c>
      <c r="I3157">
        <v>6029</v>
      </c>
      <c r="J3157">
        <v>271</v>
      </c>
      <c r="K3157">
        <v>692</v>
      </c>
      <c r="L3157" t="b">
        <v>0</v>
      </c>
      <c r="M3157" t="b">
        <v>0</v>
      </c>
      <c r="N3157" t="b">
        <v>0</v>
      </c>
      <c r="O3157">
        <v>3</v>
      </c>
      <c r="P3157">
        <v>3</v>
      </c>
      <c r="Q3157" s="2">
        <v>0.02</v>
      </c>
      <c r="R3157" s="2">
        <v>0</v>
      </c>
      <c r="S3157" s="2">
        <v>0</v>
      </c>
      <c r="T3157">
        <f t="shared" si="196"/>
        <v>0.4</v>
      </c>
      <c r="U3157">
        <f t="shared" si="197"/>
        <v>2.4000000000000004</v>
      </c>
      <c r="V3157">
        <f t="shared" si="198"/>
        <v>0.32140250000000004</v>
      </c>
      <c r="W3157">
        <f t="shared" si="199"/>
        <v>0.87249087500000011</v>
      </c>
    </row>
    <row r="3158" spans="1:23" x14ac:dyDescent="0.25">
      <c r="A3158" t="s">
        <v>10785</v>
      </c>
      <c r="B3158" s="1">
        <v>43154</v>
      </c>
      <c r="C3158" t="s">
        <v>10786</v>
      </c>
      <c r="D3158" t="s">
        <v>10787</v>
      </c>
      <c r="E3158" t="s">
        <v>10788</v>
      </c>
      <c r="F3158" s="1">
        <v>43145</v>
      </c>
      <c r="G3158">
        <v>1</v>
      </c>
      <c r="H3158">
        <v>343756</v>
      </c>
      <c r="I3158">
        <v>23438</v>
      </c>
      <c r="J3158">
        <v>379</v>
      </c>
      <c r="K3158">
        <v>1797</v>
      </c>
      <c r="L3158" t="b">
        <v>0</v>
      </c>
      <c r="M3158" t="b">
        <v>0</v>
      </c>
      <c r="N3158" t="b">
        <v>0</v>
      </c>
      <c r="O3158">
        <v>9</v>
      </c>
      <c r="P3158">
        <v>9</v>
      </c>
      <c r="Q3158" s="2">
        <v>7.0000000000000007E-2</v>
      </c>
      <c r="R3158" s="2">
        <v>0</v>
      </c>
      <c r="S3158" s="2">
        <v>0.01</v>
      </c>
      <c r="T3158">
        <f t="shared" si="196"/>
        <v>0.4</v>
      </c>
      <c r="U3158">
        <f t="shared" si="197"/>
        <v>7.2</v>
      </c>
      <c r="V3158">
        <f t="shared" si="198"/>
        <v>1.1218780000000002</v>
      </c>
      <c r="W3158">
        <f t="shared" si="199"/>
        <v>2.3526573000000002</v>
      </c>
    </row>
    <row r="3159" spans="1:23" x14ac:dyDescent="0.25">
      <c r="A3159" t="s">
        <v>10789</v>
      </c>
      <c r="B3159" s="1">
        <v>43104</v>
      </c>
      <c r="C3159" t="s">
        <v>10790</v>
      </c>
      <c r="D3159" t="s">
        <v>9774</v>
      </c>
      <c r="E3159" t="s">
        <v>10791</v>
      </c>
      <c r="F3159" s="1">
        <v>43094</v>
      </c>
      <c r="G3159">
        <v>1</v>
      </c>
      <c r="H3159">
        <v>1461207</v>
      </c>
      <c r="I3159">
        <v>18543</v>
      </c>
      <c r="J3159">
        <v>5779</v>
      </c>
      <c r="K3159">
        <v>7539</v>
      </c>
      <c r="L3159" t="b">
        <v>0</v>
      </c>
      <c r="M3159" t="b">
        <v>0</v>
      </c>
      <c r="N3159" t="b">
        <v>0</v>
      </c>
      <c r="O3159">
        <v>10</v>
      </c>
      <c r="P3159">
        <v>10</v>
      </c>
      <c r="Q3159" s="2">
        <v>0.01</v>
      </c>
      <c r="R3159" s="2">
        <v>0</v>
      </c>
      <c r="S3159" s="2">
        <v>0.01</v>
      </c>
      <c r="T3159">
        <f t="shared" si="196"/>
        <v>0.4</v>
      </c>
      <c r="U3159">
        <f t="shared" si="197"/>
        <v>8</v>
      </c>
      <c r="V3159">
        <f t="shared" si="198"/>
        <v>1.0806035000000001</v>
      </c>
      <c r="W3159">
        <f t="shared" si="199"/>
        <v>2.538211225</v>
      </c>
    </row>
    <row r="3160" spans="1:23" x14ac:dyDescent="0.25">
      <c r="A3160" t="s">
        <v>10792</v>
      </c>
      <c r="B3160" s="1">
        <v>43095</v>
      </c>
      <c r="C3160" t="s">
        <v>10793</v>
      </c>
      <c r="D3160" t="s">
        <v>10794</v>
      </c>
      <c r="E3160" t="s">
        <v>10795</v>
      </c>
      <c r="F3160" s="1">
        <v>43088</v>
      </c>
      <c r="G3160">
        <v>1</v>
      </c>
      <c r="H3160">
        <v>47752</v>
      </c>
      <c r="I3160">
        <v>5488</v>
      </c>
      <c r="J3160">
        <v>61</v>
      </c>
      <c r="K3160">
        <v>180</v>
      </c>
      <c r="L3160" t="b">
        <v>0</v>
      </c>
      <c r="M3160" t="b">
        <v>0</v>
      </c>
      <c r="N3160" t="b">
        <v>0</v>
      </c>
      <c r="O3160">
        <v>7</v>
      </c>
      <c r="P3160">
        <v>7</v>
      </c>
      <c r="Q3160" s="2">
        <v>0.11</v>
      </c>
      <c r="R3160" s="2">
        <v>0</v>
      </c>
      <c r="S3160" s="2">
        <v>0</v>
      </c>
      <c r="T3160">
        <f t="shared" si="196"/>
        <v>0.4</v>
      </c>
      <c r="U3160">
        <f t="shared" si="197"/>
        <v>5.6000000000000005</v>
      </c>
      <c r="V3160">
        <f t="shared" si="198"/>
        <v>1.1238760000000001</v>
      </c>
      <c r="W3160">
        <f t="shared" si="199"/>
        <v>1.9533566</v>
      </c>
    </row>
    <row r="3161" spans="1:23" x14ac:dyDescent="0.25">
      <c r="A3161" t="s">
        <v>10796</v>
      </c>
      <c r="B3161" s="1">
        <v>43166</v>
      </c>
      <c r="C3161" t="s">
        <v>10797</v>
      </c>
      <c r="D3161" t="s">
        <v>4676</v>
      </c>
      <c r="E3161" t="s">
        <v>10798</v>
      </c>
      <c r="F3161" s="1">
        <v>43152</v>
      </c>
      <c r="G3161">
        <v>1</v>
      </c>
      <c r="H3161">
        <v>1006188</v>
      </c>
      <c r="I3161">
        <v>46829</v>
      </c>
      <c r="J3161">
        <v>710</v>
      </c>
      <c r="K3161">
        <v>9653</v>
      </c>
      <c r="L3161" t="b">
        <v>0</v>
      </c>
      <c r="M3161" t="b">
        <v>0</v>
      </c>
      <c r="N3161" t="b">
        <v>0</v>
      </c>
      <c r="O3161">
        <v>14</v>
      </c>
      <c r="P3161">
        <v>14</v>
      </c>
      <c r="Q3161" s="2">
        <v>0.05</v>
      </c>
      <c r="R3161" s="2">
        <v>0</v>
      </c>
      <c r="S3161" s="2">
        <v>0.01</v>
      </c>
      <c r="T3161">
        <f t="shared" si="196"/>
        <v>0.4</v>
      </c>
      <c r="U3161">
        <f t="shared" si="197"/>
        <v>11.200000000000001</v>
      </c>
      <c r="V3161">
        <f t="shared" si="198"/>
        <v>1.2530939999999999</v>
      </c>
      <c r="W3161">
        <f t="shared" si="199"/>
        <v>3.3985829000000005</v>
      </c>
    </row>
    <row r="3162" spans="1:23" x14ac:dyDescent="0.25">
      <c r="A3162" t="s">
        <v>10799</v>
      </c>
      <c r="B3162" s="1">
        <v>43194</v>
      </c>
      <c r="C3162" t="s">
        <v>10800</v>
      </c>
      <c r="D3162" t="s">
        <v>601</v>
      </c>
      <c r="E3162" t="s">
        <v>10801</v>
      </c>
      <c r="F3162" s="1">
        <v>43182</v>
      </c>
      <c r="G3162">
        <v>1</v>
      </c>
      <c r="H3162">
        <v>5386126</v>
      </c>
      <c r="I3162">
        <v>68124</v>
      </c>
      <c r="J3162">
        <v>2136</v>
      </c>
      <c r="K3162">
        <v>3652</v>
      </c>
      <c r="L3162" t="b">
        <v>0</v>
      </c>
      <c r="M3162" t="b">
        <v>0</v>
      </c>
      <c r="N3162" t="b">
        <v>0</v>
      </c>
      <c r="O3162">
        <v>12</v>
      </c>
      <c r="P3162">
        <v>12</v>
      </c>
      <c r="Q3162" s="2">
        <v>0.01</v>
      </c>
      <c r="R3162" s="2">
        <v>0</v>
      </c>
      <c r="S3162" s="2">
        <v>0</v>
      </c>
      <c r="T3162">
        <f t="shared" si="196"/>
        <v>0.4</v>
      </c>
      <c r="U3162">
        <f t="shared" si="197"/>
        <v>9.6000000000000014</v>
      </c>
      <c r="V3162">
        <f t="shared" si="198"/>
        <v>2.7930630000000001</v>
      </c>
      <c r="W3162">
        <f t="shared" si="199"/>
        <v>3.5375720500000005</v>
      </c>
    </row>
    <row r="3163" spans="1:23" x14ac:dyDescent="0.25">
      <c r="A3163" t="s">
        <v>10802</v>
      </c>
      <c r="B3163" s="1">
        <v>43181</v>
      </c>
      <c r="C3163" t="s">
        <v>10803</v>
      </c>
      <c r="D3163" t="s">
        <v>10804</v>
      </c>
      <c r="E3163" t="s">
        <v>10805</v>
      </c>
      <c r="F3163" s="1">
        <v>43167</v>
      </c>
      <c r="G3163">
        <v>1</v>
      </c>
      <c r="H3163">
        <v>1323176</v>
      </c>
      <c r="I3163">
        <v>37539</v>
      </c>
      <c r="J3163">
        <v>2237</v>
      </c>
      <c r="K3163">
        <v>6777</v>
      </c>
      <c r="L3163" t="b">
        <v>0</v>
      </c>
      <c r="M3163" t="b">
        <v>0</v>
      </c>
      <c r="N3163" t="b">
        <v>0</v>
      </c>
      <c r="O3163">
        <v>14</v>
      </c>
      <c r="P3163">
        <v>13</v>
      </c>
      <c r="Q3163" s="2">
        <v>0.03</v>
      </c>
      <c r="R3163" s="2">
        <v>0</v>
      </c>
      <c r="S3163" s="2">
        <v>0.01</v>
      </c>
      <c r="T3163">
        <f t="shared" si="196"/>
        <v>0.4</v>
      </c>
      <c r="U3163">
        <f t="shared" si="197"/>
        <v>10.200000000000001</v>
      </c>
      <c r="V3163">
        <f t="shared" si="198"/>
        <v>1.2115879999999999</v>
      </c>
      <c r="W3163">
        <f t="shared" si="199"/>
        <v>3.1340558000000005</v>
      </c>
    </row>
    <row r="3164" spans="1:23" x14ac:dyDescent="0.25">
      <c r="A3164" t="s">
        <v>10806</v>
      </c>
      <c r="B3164" s="1">
        <v>43131</v>
      </c>
      <c r="C3164" t="s">
        <v>10807</v>
      </c>
      <c r="D3164" t="s">
        <v>10808</v>
      </c>
      <c r="E3164" t="s">
        <v>10809</v>
      </c>
      <c r="F3164" s="1">
        <v>43128</v>
      </c>
      <c r="G3164">
        <v>1</v>
      </c>
      <c r="H3164">
        <v>14513</v>
      </c>
      <c r="I3164">
        <v>124</v>
      </c>
      <c r="J3164">
        <v>3</v>
      </c>
      <c r="K3164">
        <v>13</v>
      </c>
      <c r="L3164" t="b">
        <v>0</v>
      </c>
      <c r="M3164" t="b">
        <v>0</v>
      </c>
      <c r="N3164" t="b">
        <v>0</v>
      </c>
      <c r="O3164">
        <v>3</v>
      </c>
      <c r="P3164">
        <v>1</v>
      </c>
      <c r="Q3164" s="2">
        <v>0.01</v>
      </c>
      <c r="R3164" s="2">
        <v>0</v>
      </c>
      <c r="S3164" s="2">
        <v>0</v>
      </c>
      <c r="T3164">
        <f t="shared" si="196"/>
        <v>0.4</v>
      </c>
      <c r="U3164">
        <f t="shared" si="197"/>
        <v>0.4</v>
      </c>
      <c r="V3164">
        <f t="shared" si="198"/>
        <v>0.1072565</v>
      </c>
      <c r="W3164">
        <f t="shared" si="199"/>
        <v>0.29753977500000001</v>
      </c>
    </row>
    <row r="3165" spans="1:23" x14ac:dyDescent="0.25">
      <c r="A3165" t="s">
        <v>10810</v>
      </c>
      <c r="B3165" s="1">
        <v>43084</v>
      </c>
      <c r="C3165" t="s">
        <v>10811</v>
      </c>
      <c r="D3165" t="s">
        <v>1162</v>
      </c>
      <c r="E3165" t="s">
        <v>10812</v>
      </c>
      <c r="F3165" s="1">
        <v>43083</v>
      </c>
      <c r="G3165">
        <v>1</v>
      </c>
      <c r="H3165">
        <v>540998</v>
      </c>
      <c r="I3165">
        <v>12917</v>
      </c>
      <c r="J3165">
        <v>3699</v>
      </c>
      <c r="K3165">
        <v>2908</v>
      </c>
      <c r="L3165" t="b">
        <v>0</v>
      </c>
      <c r="M3165" t="b">
        <v>0</v>
      </c>
      <c r="N3165" t="b">
        <v>0</v>
      </c>
      <c r="O3165">
        <v>1</v>
      </c>
      <c r="P3165">
        <v>2</v>
      </c>
      <c r="Q3165" s="2">
        <v>0.02</v>
      </c>
      <c r="R3165" s="2">
        <v>-0.01</v>
      </c>
      <c r="S3165" s="2">
        <v>0.01</v>
      </c>
      <c r="T3165">
        <f t="shared" si="196"/>
        <v>0.4</v>
      </c>
      <c r="U3165">
        <f t="shared" si="197"/>
        <v>1.8</v>
      </c>
      <c r="V3165">
        <f t="shared" si="198"/>
        <v>0.57049899999999998</v>
      </c>
      <c r="W3165">
        <f t="shared" si="199"/>
        <v>0.80967465000000005</v>
      </c>
    </row>
    <row r="3166" spans="1:23" x14ac:dyDescent="0.25">
      <c r="A3166" t="s">
        <v>10813</v>
      </c>
      <c r="B3166" s="1">
        <v>43131</v>
      </c>
      <c r="C3166" t="s">
        <v>10814</v>
      </c>
      <c r="D3166" t="s">
        <v>10815</v>
      </c>
      <c r="E3166" t="s">
        <v>10816</v>
      </c>
      <c r="F3166" s="1">
        <v>43124</v>
      </c>
      <c r="G3166">
        <v>1</v>
      </c>
      <c r="H3166">
        <v>207272</v>
      </c>
      <c r="I3166">
        <v>6802</v>
      </c>
      <c r="J3166">
        <v>110</v>
      </c>
      <c r="K3166">
        <v>603</v>
      </c>
      <c r="L3166" t="b">
        <v>0</v>
      </c>
      <c r="M3166" t="b">
        <v>0</v>
      </c>
      <c r="N3166" t="b">
        <v>0</v>
      </c>
      <c r="O3166">
        <v>7</v>
      </c>
      <c r="P3166">
        <v>6</v>
      </c>
      <c r="Q3166" s="2">
        <v>0.03</v>
      </c>
      <c r="R3166" s="2">
        <v>0</v>
      </c>
      <c r="S3166" s="2">
        <v>0</v>
      </c>
      <c r="T3166">
        <f t="shared" si="196"/>
        <v>0.4</v>
      </c>
      <c r="U3166">
        <f t="shared" si="197"/>
        <v>4.6000000000000005</v>
      </c>
      <c r="V3166">
        <f t="shared" si="198"/>
        <v>0.40363599999999999</v>
      </c>
      <c r="W3166">
        <f t="shared" si="199"/>
        <v>1.4512726</v>
      </c>
    </row>
    <row r="3167" spans="1:23" x14ac:dyDescent="0.25">
      <c r="A3167" t="s">
        <v>10817</v>
      </c>
      <c r="B3167" s="1">
        <v>43081</v>
      </c>
      <c r="C3167" t="s">
        <v>10818</v>
      </c>
      <c r="D3167" t="s">
        <v>2939</v>
      </c>
      <c r="E3167" t="s">
        <v>10819</v>
      </c>
      <c r="F3167" s="1">
        <v>43075</v>
      </c>
      <c r="G3167">
        <v>1</v>
      </c>
      <c r="H3167">
        <v>305141</v>
      </c>
      <c r="I3167">
        <v>21855</v>
      </c>
      <c r="J3167">
        <v>89</v>
      </c>
      <c r="K3167">
        <v>976</v>
      </c>
      <c r="L3167" t="b">
        <v>0</v>
      </c>
      <c r="M3167" t="b">
        <v>0</v>
      </c>
      <c r="N3167" t="b">
        <v>0</v>
      </c>
      <c r="O3167">
        <v>6</v>
      </c>
      <c r="P3167">
        <v>5</v>
      </c>
      <c r="Q3167" s="2">
        <v>7.0000000000000007E-2</v>
      </c>
      <c r="R3167" s="2">
        <v>0</v>
      </c>
      <c r="S3167" s="2">
        <v>0</v>
      </c>
      <c r="T3167">
        <f t="shared" si="196"/>
        <v>0.4</v>
      </c>
      <c r="U3167">
        <f t="shared" si="197"/>
        <v>3.8</v>
      </c>
      <c r="V3167">
        <f t="shared" si="198"/>
        <v>0.85257050000000012</v>
      </c>
      <c r="W3167">
        <f t="shared" si="199"/>
        <v>1.4083996749999999</v>
      </c>
    </row>
    <row r="3168" spans="1:23" x14ac:dyDescent="0.25">
      <c r="A3168" t="s">
        <v>10820</v>
      </c>
      <c r="B3168" s="1">
        <v>43209</v>
      </c>
      <c r="C3168" t="s">
        <v>10821</v>
      </c>
      <c r="D3168" t="s">
        <v>2254</v>
      </c>
      <c r="E3168" t="s">
        <v>10822</v>
      </c>
      <c r="F3168" s="1">
        <v>43198</v>
      </c>
      <c r="G3168">
        <v>1</v>
      </c>
      <c r="H3168">
        <v>332511</v>
      </c>
      <c r="I3168">
        <v>3374</v>
      </c>
      <c r="J3168">
        <v>285</v>
      </c>
      <c r="K3168">
        <v>1599</v>
      </c>
      <c r="L3168" t="b">
        <v>0</v>
      </c>
      <c r="M3168" t="b">
        <v>0</v>
      </c>
      <c r="N3168" t="b">
        <v>0</v>
      </c>
      <c r="O3168">
        <v>11</v>
      </c>
      <c r="P3168">
        <v>6</v>
      </c>
      <c r="Q3168" s="2">
        <v>0.01</v>
      </c>
      <c r="R3168" s="2">
        <v>0</v>
      </c>
      <c r="S3168" s="2">
        <v>0</v>
      </c>
      <c r="T3168">
        <f t="shared" si="196"/>
        <v>0.4</v>
      </c>
      <c r="U3168">
        <f t="shared" si="197"/>
        <v>3.8000000000000007</v>
      </c>
      <c r="V3168">
        <f t="shared" si="198"/>
        <v>0.26625549999999998</v>
      </c>
      <c r="W3168">
        <f t="shared" si="199"/>
        <v>1.2031894250000004</v>
      </c>
    </row>
    <row r="3169" spans="1:23" x14ac:dyDescent="0.25">
      <c r="A3169" t="s">
        <v>10823</v>
      </c>
      <c r="B3169" s="1">
        <v>43160</v>
      </c>
      <c r="C3169" t="s">
        <v>10824</v>
      </c>
      <c r="D3169" t="s">
        <v>10825</v>
      </c>
      <c r="E3169" t="s">
        <v>10826</v>
      </c>
      <c r="F3169" s="1">
        <v>43154</v>
      </c>
      <c r="G3169">
        <v>1</v>
      </c>
      <c r="H3169">
        <v>162864</v>
      </c>
      <c r="I3169">
        <v>9526</v>
      </c>
      <c r="J3169">
        <v>183</v>
      </c>
      <c r="K3169">
        <v>761</v>
      </c>
      <c r="L3169" t="b">
        <v>0</v>
      </c>
      <c r="M3169" t="b">
        <v>0</v>
      </c>
      <c r="N3169" t="b">
        <v>0</v>
      </c>
      <c r="O3169">
        <v>6</v>
      </c>
      <c r="P3169">
        <v>6</v>
      </c>
      <c r="Q3169" s="2">
        <v>0.06</v>
      </c>
      <c r="R3169" s="2">
        <v>0</v>
      </c>
      <c r="S3169" s="2">
        <v>0</v>
      </c>
      <c r="T3169">
        <f t="shared" si="196"/>
        <v>0.4</v>
      </c>
      <c r="U3169">
        <f t="shared" si="197"/>
        <v>4.8000000000000007</v>
      </c>
      <c r="V3169">
        <f t="shared" si="198"/>
        <v>0.68143199999999993</v>
      </c>
      <c r="W3169">
        <f t="shared" si="199"/>
        <v>1.5985012000000003</v>
      </c>
    </row>
    <row r="3170" spans="1:23" x14ac:dyDescent="0.25">
      <c r="A3170" t="s">
        <v>10827</v>
      </c>
      <c r="B3170" s="1">
        <v>43121</v>
      </c>
      <c r="C3170" t="s">
        <v>10828</v>
      </c>
      <c r="D3170" t="s">
        <v>523</v>
      </c>
      <c r="E3170" t="s">
        <v>10829</v>
      </c>
      <c r="F3170" s="1">
        <v>43116</v>
      </c>
      <c r="G3170">
        <v>1</v>
      </c>
      <c r="H3170">
        <v>18006</v>
      </c>
      <c r="I3170">
        <v>486</v>
      </c>
      <c r="J3170">
        <v>16</v>
      </c>
      <c r="K3170">
        <v>31</v>
      </c>
      <c r="L3170" t="b">
        <v>0</v>
      </c>
      <c r="M3170" t="b">
        <v>0</v>
      </c>
      <c r="N3170" t="b">
        <v>0</v>
      </c>
      <c r="O3170">
        <v>5</v>
      </c>
      <c r="P3170">
        <v>4</v>
      </c>
      <c r="Q3170" s="2">
        <v>0.03</v>
      </c>
      <c r="R3170" s="2">
        <v>0</v>
      </c>
      <c r="S3170" s="2">
        <v>0</v>
      </c>
      <c r="T3170">
        <f t="shared" si="196"/>
        <v>0.4</v>
      </c>
      <c r="U3170">
        <f t="shared" si="197"/>
        <v>3</v>
      </c>
      <c r="V3170">
        <f t="shared" si="198"/>
        <v>0.30900299999999997</v>
      </c>
      <c r="W3170">
        <f t="shared" si="199"/>
        <v>1.0181510499999999</v>
      </c>
    </row>
    <row r="3171" spans="1:23" x14ac:dyDescent="0.25">
      <c r="A3171" t="s">
        <v>10830</v>
      </c>
      <c r="B3171" s="1">
        <v>43073</v>
      </c>
      <c r="C3171" t="s">
        <v>10831</v>
      </c>
      <c r="D3171" t="s">
        <v>242</v>
      </c>
      <c r="E3171" t="s">
        <v>10832</v>
      </c>
      <c r="F3171" s="1">
        <v>43068</v>
      </c>
      <c r="G3171">
        <v>1</v>
      </c>
      <c r="H3171">
        <v>1790918</v>
      </c>
      <c r="I3171">
        <v>90425</v>
      </c>
      <c r="J3171">
        <v>768</v>
      </c>
      <c r="K3171">
        <v>9000</v>
      </c>
      <c r="L3171" t="b">
        <v>0</v>
      </c>
      <c r="M3171" t="b">
        <v>0</v>
      </c>
      <c r="N3171" t="b">
        <v>0</v>
      </c>
      <c r="O3171">
        <v>5</v>
      </c>
      <c r="P3171">
        <v>4</v>
      </c>
      <c r="Q3171" s="2">
        <v>0.05</v>
      </c>
      <c r="R3171" s="2">
        <v>0</v>
      </c>
      <c r="S3171" s="2">
        <v>0.01</v>
      </c>
      <c r="T3171">
        <f t="shared" si="196"/>
        <v>0.4</v>
      </c>
      <c r="U3171">
        <f t="shared" si="197"/>
        <v>3</v>
      </c>
      <c r="V3171">
        <f t="shared" si="198"/>
        <v>1.6454590000000002</v>
      </c>
      <c r="W3171">
        <f t="shared" si="199"/>
        <v>1.4859106500000001</v>
      </c>
    </row>
    <row r="3172" spans="1:23" x14ac:dyDescent="0.25">
      <c r="A3172" t="s">
        <v>10833</v>
      </c>
      <c r="B3172" s="1">
        <v>43234</v>
      </c>
      <c r="C3172" t="s">
        <v>10834</v>
      </c>
      <c r="D3172" t="s">
        <v>10835</v>
      </c>
      <c r="E3172" t="s">
        <v>10836</v>
      </c>
      <c r="F3172" s="1">
        <v>43203</v>
      </c>
      <c r="G3172">
        <v>1</v>
      </c>
      <c r="H3172">
        <v>1739399</v>
      </c>
      <c r="I3172">
        <v>14348</v>
      </c>
      <c r="J3172">
        <v>2239</v>
      </c>
      <c r="K3172">
        <v>2492</v>
      </c>
      <c r="L3172" t="b">
        <v>0</v>
      </c>
      <c r="M3172" t="b">
        <v>0</v>
      </c>
      <c r="N3172" t="b">
        <v>0</v>
      </c>
      <c r="O3172">
        <v>31</v>
      </c>
      <c r="P3172">
        <v>17</v>
      </c>
      <c r="Q3172" s="2">
        <v>0.01</v>
      </c>
      <c r="R3172" s="2">
        <v>0</v>
      </c>
      <c r="S3172" s="2">
        <v>0</v>
      </c>
      <c r="T3172">
        <f t="shared" si="196"/>
        <v>0.4</v>
      </c>
      <c r="U3172">
        <f t="shared" si="197"/>
        <v>10.8</v>
      </c>
      <c r="V3172">
        <f t="shared" si="198"/>
        <v>0.96969949999999994</v>
      </c>
      <c r="W3172">
        <f t="shared" si="199"/>
        <v>3.1993948250000002</v>
      </c>
    </row>
    <row r="3173" spans="1:23" x14ac:dyDescent="0.25">
      <c r="A3173" t="s">
        <v>10837</v>
      </c>
      <c r="B3173" s="1">
        <v>43173</v>
      </c>
      <c r="C3173" t="s">
        <v>10838</v>
      </c>
      <c r="D3173" t="s">
        <v>4430</v>
      </c>
      <c r="E3173" t="s">
        <v>10839</v>
      </c>
      <c r="F3173" s="1">
        <v>43163</v>
      </c>
      <c r="G3173">
        <v>1</v>
      </c>
      <c r="H3173">
        <v>6183923</v>
      </c>
      <c r="I3173">
        <v>135311</v>
      </c>
      <c r="J3173">
        <v>8106</v>
      </c>
      <c r="K3173">
        <v>13501</v>
      </c>
      <c r="L3173" t="b">
        <v>0</v>
      </c>
      <c r="M3173" t="b">
        <v>0</v>
      </c>
      <c r="N3173" t="b">
        <v>0</v>
      </c>
      <c r="O3173">
        <v>10</v>
      </c>
      <c r="P3173">
        <v>10</v>
      </c>
      <c r="Q3173" s="2">
        <v>0.02</v>
      </c>
      <c r="R3173" s="2">
        <v>0</v>
      </c>
      <c r="S3173" s="2">
        <v>0</v>
      </c>
      <c r="T3173">
        <f t="shared" si="196"/>
        <v>0.4</v>
      </c>
      <c r="U3173">
        <f t="shared" si="197"/>
        <v>8</v>
      </c>
      <c r="V3173">
        <f t="shared" si="198"/>
        <v>3.2919615000000002</v>
      </c>
      <c r="W3173">
        <f t="shared" si="199"/>
        <v>3.3121865250000004</v>
      </c>
    </row>
    <row r="3174" spans="1:23" x14ac:dyDescent="0.25">
      <c r="A3174" t="s">
        <v>10840</v>
      </c>
      <c r="B3174" s="1">
        <v>43173</v>
      </c>
      <c r="C3174" t="s">
        <v>10841</v>
      </c>
      <c r="D3174" t="s">
        <v>1835</v>
      </c>
      <c r="E3174" t="s">
        <v>10842</v>
      </c>
      <c r="F3174" s="1">
        <v>43158</v>
      </c>
      <c r="G3174">
        <v>1</v>
      </c>
      <c r="H3174">
        <v>5142139</v>
      </c>
      <c r="I3174">
        <v>128916</v>
      </c>
      <c r="J3174">
        <v>8548</v>
      </c>
      <c r="K3174">
        <v>22156</v>
      </c>
      <c r="L3174" t="b">
        <v>0</v>
      </c>
      <c r="M3174" t="b">
        <v>0</v>
      </c>
      <c r="N3174" t="b">
        <v>0</v>
      </c>
      <c r="O3174">
        <v>15</v>
      </c>
      <c r="P3174">
        <v>14</v>
      </c>
      <c r="Q3174" s="2">
        <v>0.03</v>
      </c>
      <c r="R3174" s="2">
        <v>0</v>
      </c>
      <c r="S3174" s="2">
        <v>0</v>
      </c>
      <c r="T3174">
        <f t="shared" si="196"/>
        <v>0.4</v>
      </c>
      <c r="U3174">
        <f t="shared" si="197"/>
        <v>11.000000000000002</v>
      </c>
      <c r="V3174">
        <f t="shared" si="198"/>
        <v>2.8710694999999995</v>
      </c>
      <c r="W3174">
        <f t="shared" si="199"/>
        <v>3.9148743250000004</v>
      </c>
    </row>
    <row r="3175" spans="1:23" x14ac:dyDescent="0.25">
      <c r="A3175" t="s">
        <v>10843</v>
      </c>
      <c r="B3175" s="1">
        <v>43069</v>
      </c>
      <c r="C3175" t="s">
        <v>10844</v>
      </c>
      <c r="D3175" t="s">
        <v>10845</v>
      </c>
      <c r="E3175" t="s">
        <v>10846</v>
      </c>
      <c r="F3175" s="1">
        <v>43060</v>
      </c>
      <c r="G3175">
        <v>1</v>
      </c>
      <c r="H3175">
        <v>3873702</v>
      </c>
      <c r="I3175">
        <v>149246</v>
      </c>
      <c r="J3175">
        <v>2314</v>
      </c>
      <c r="K3175">
        <v>9929</v>
      </c>
      <c r="L3175" t="b">
        <v>0</v>
      </c>
      <c r="M3175" t="b">
        <v>0</v>
      </c>
      <c r="N3175" t="b">
        <v>0</v>
      </c>
      <c r="O3175">
        <v>9</v>
      </c>
      <c r="P3175">
        <v>8</v>
      </c>
      <c r="Q3175" s="2">
        <v>0.04</v>
      </c>
      <c r="R3175" s="2">
        <v>0</v>
      </c>
      <c r="S3175" s="2">
        <v>0</v>
      </c>
      <c r="T3175">
        <f t="shared" si="196"/>
        <v>0.4</v>
      </c>
      <c r="U3175">
        <f t="shared" si="197"/>
        <v>6.2</v>
      </c>
      <c r="V3175">
        <f t="shared" si="198"/>
        <v>2.3368509999999998</v>
      </c>
      <c r="W3175">
        <f t="shared" si="199"/>
        <v>2.52789785</v>
      </c>
    </row>
    <row r="3176" spans="1:23" x14ac:dyDescent="0.25">
      <c r="A3176" t="s">
        <v>10847</v>
      </c>
      <c r="B3176" s="1">
        <v>43166</v>
      </c>
      <c r="C3176" t="s">
        <v>10848</v>
      </c>
      <c r="D3176" t="s">
        <v>3445</v>
      </c>
      <c r="E3176" t="s">
        <v>10849</v>
      </c>
      <c r="F3176" s="1">
        <v>43162</v>
      </c>
      <c r="G3176">
        <v>1</v>
      </c>
      <c r="H3176">
        <v>1312978</v>
      </c>
      <c r="I3176">
        <v>34958</v>
      </c>
      <c r="J3176">
        <v>2310</v>
      </c>
      <c r="K3176">
        <v>3787</v>
      </c>
      <c r="L3176" t="b">
        <v>0</v>
      </c>
      <c r="M3176" t="b">
        <v>0</v>
      </c>
      <c r="N3176" t="b">
        <v>0</v>
      </c>
      <c r="O3176">
        <v>4</v>
      </c>
      <c r="P3176">
        <v>2</v>
      </c>
      <c r="Q3176" s="2">
        <v>0.03</v>
      </c>
      <c r="R3176" s="2">
        <v>0</v>
      </c>
      <c r="S3176" s="2">
        <v>0</v>
      </c>
      <c r="T3176">
        <f t="shared" si="196"/>
        <v>0.4</v>
      </c>
      <c r="U3176">
        <f t="shared" si="197"/>
        <v>1.2000000000000002</v>
      </c>
      <c r="V3176">
        <f t="shared" si="198"/>
        <v>0.95648899999999992</v>
      </c>
      <c r="W3176">
        <f t="shared" si="199"/>
        <v>0.79477115000000009</v>
      </c>
    </row>
    <row r="3177" spans="1:23" x14ac:dyDescent="0.25">
      <c r="A3177" t="s">
        <v>10850</v>
      </c>
      <c r="B3177" s="1">
        <v>43100</v>
      </c>
      <c r="C3177" t="s">
        <v>10851</v>
      </c>
      <c r="D3177" t="s">
        <v>1104</v>
      </c>
      <c r="E3177" t="s">
        <v>10852</v>
      </c>
      <c r="F3177" s="1">
        <v>43089</v>
      </c>
      <c r="G3177">
        <v>1</v>
      </c>
      <c r="H3177">
        <v>290706</v>
      </c>
      <c r="I3177">
        <v>1882</v>
      </c>
      <c r="J3177">
        <v>7859</v>
      </c>
      <c r="K3177">
        <v>3141</v>
      </c>
      <c r="L3177" t="b">
        <v>0</v>
      </c>
      <c r="M3177" t="b">
        <v>0</v>
      </c>
      <c r="N3177" t="b">
        <v>0</v>
      </c>
      <c r="O3177">
        <v>11</v>
      </c>
      <c r="P3177">
        <v>11</v>
      </c>
      <c r="Q3177" s="2">
        <v>0.01</v>
      </c>
      <c r="R3177" s="2">
        <v>-0.03</v>
      </c>
      <c r="S3177" s="2">
        <v>0.01</v>
      </c>
      <c r="T3177">
        <f t="shared" si="196"/>
        <v>0.4</v>
      </c>
      <c r="U3177">
        <f t="shared" si="197"/>
        <v>8.8000000000000007</v>
      </c>
      <c r="V3177">
        <f t="shared" si="198"/>
        <v>4.5353000000000032E-2</v>
      </c>
      <c r="W3177">
        <f t="shared" si="199"/>
        <v>2.3758735500000001</v>
      </c>
    </row>
    <row r="3178" spans="1:23" x14ac:dyDescent="0.25">
      <c r="A3178" t="s">
        <v>10853</v>
      </c>
      <c r="B3178" s="1">
        <v>43259</v>
      </c>
      <c r="C3178" t="s">
        <v>10854</v>
      </c>
      <c r="D3178" t="s">
        <v>10855</v>
      </c>
      <c r="E3178" t="s">
        <v>10856</v>
      </c>
      <c r="F3178" s="1">
        <v>43245</v>
      </c>
      <c r="G3178">
        <v>1</v>
      </c>
      <c r="H3178">
        <v>17045761</v>
      </c>
      <c r="I3178">
        <v>279676</v>
      </c>
      <c r="J3178">
        <v>48758</v>
      </c>
      <c r="K3178">
        <v>38252</v>
      </c>
      <c r="L3178" t="b">
        <v>0</v>
      </c>
      <c r="M3178" t="b">
        <v>0</v>
      </c>
      <c r="N3178" t="b">
        <v>0</v>
      </c>
      <c r="O3178">
        <v>14</v>
      </c>
      <c r="P3178">
        <v>14</v>
      </c>
      <c r="Q3178" s="2">
        <v>0.02</v>
      </c>
      <c r="R3178" s="2">
        <v>0</v>
      </c>
      <c r="S3178" s="2">
        <v>0</v>
      </c>
      <c r="T3178">
        <f t="shared" si="196"/>
        <v>0.4</v>
      </c>
      <c r="U3178">
        <f t="shared" si="197"/>
        <v>11.200000000000001</v>
      </c>
      <c r="V3178">
        <f t="shared" si="198"/>
        <v>8.7228804999999987</v>
      </c>
      <c r="W3178">
        <f t="shared" si="199"/>
        <v>6.0130081749999995</v>
      </c>
    </row>
    <row r="3179" spans="1:23" x14ac:dyDescent="0.25">
      <c r="A3179" t="s">
        <v>10857</v>
      </c>
      <c r="B3179" s="1">
        <v>43219</v>
      </c>
      <c r="C3179" t="s">
        <v>10858</v>
      </c>
      <c r="D3179" t="s">
        <v>218</v>
      </c>
      <c r="E3179" t="s">
        <v>10859</v>
      </c>
      <c r="F3179" s="1">
        <v>43213</v>
      </c>
      <c r="G3179">
        <v>1</v>
      </c>
      <c r="H3179">
        <v>1108183</v>
      </c>
      <c r="I3179">
        <v>19891</v>
      </c>
      <c r="J3179">
        <v>564</v>
      </c>
      <c r="K3179">
        <v>3358</v>
      </c>
      <c r="L3179" t="b">
        <v>0</v>
      </c>
      <c r="M3179" t="b">
        <v>0</v>
      </c>
      <c r="N3179" t="b">
        <v>0</v>
      </c>
      <c r="O3179">
        <v>6</v>
      </c>
      <c r="P3179">
        <v>5</v>
      </c>
      <c r="Q3179" s="2">
        <v>0.02</v>
      </c>
      <c r="R3179" s="2">
        <v>0</v>
      </c>
      <c r="S3179" s="2">
        <v>0</v>
      </c>
      <c r="T3179">
        <f t="shared" si="196"/>
        <v>0.4</v>
      </c>
      <c r="U3179">
        <f t="shared" si="197"/>
        <v>3.8</v>
      </c>
      <c r="V3179">
        <f t="shared" si="198"/>
        <v>0.75409149999999991</v>
      </c>
      <c r="W3179">
        <f t="shared" si="199"/>
        <v>1.3739320249999998</v>
      </c>
    </row>
    <row r="3180" spans="1:23" x14ac:dyDescent="0.25">
      <c r="A3180" t="s">
        <v>10860</v>
      </c>
      <c r="B3180" s="1">
        <v>43129</v>
      </c>
      <c r="C3180" t="s">
        <v>10861</v>
      </c>
      <c r="D3180" t="s">
        <v>117</v>
      </c>
      <c r="E3180" t="s">
        <v>10862</v>
      </c>
      <c r="F3180" s="1">
        <v>43122</v>
      </c>
      <c r="G3180">
        <v>1</v>
      </c>
      <c r="H3180">
        <v>1030347</v>
      </c>
      <c r="I3180">
        <v>25002</v>
      </c>
      <c r="J3180">
        <v>2568</v>
      </c>
      <c r="K3180">
        <v>4254</v>
      </c>
      <c r="L3180" t="b">
        <v>0</v>
      </c>
      <c r="M3180" t="b">
        <v>0</v>
      </c>
      <c r="N3180" t="b">
        <v>0</v>
      </c>
      <c r="O3180">
        <v>7</v>
      </c>
      <c r="P3180">
        <v>7</v>
      </c>
      <c r="Q3180" s="2">
        <v>0.02</v>
      </c>
      <c r="R3180" s="2">
        <v>0</v>
      </c>
      <c r="S3180" s="2">
        <v>0</v>
      </c>
      <c r="T3180">
        <f t="shared" si="196"/>
        <v>0.4</v>
      </c>
      <c r="U3180">
        <f t="shared" si="197"/>
        <v>5.6000000000000005</v>
      </c>
      <c r="V3180">
        <f t="shared" si="198"/>
        <v>0.71517349999999991</v>
      </c>
      <c r="W3180">
        <f t="shared" si="199"/>
        <v>1.8103107249999999</v>
      </c>
    </row>
    <row r="3181" spans="1:23" x14ac:dyDescent="0.25">
      <c r="A3181" t="s">
        <v>10863</v>
      </c>
      <c r="B3181" s="1">
        <v>43170</v>
      </c>
      <c r="C3181" t="s">
        <v>10864</v>
      </c>
      <c r="D3181" t="s">
        <v>125</v>
      </c>
      <c r="E3181" t="s">
        <v>10865</v>
      </c>
      <c r="F3181" s="1">
        <v>43163</v>
      </c>
      <c r="G3181">
        <v>1</v>
      </c>
      <c r="H3181">
        <v>1708199</v>
      </c>
      <c r="I3181">
        <v>20569</v>
      </c>
      <c r="J3181">
        <v>1623</v>
      </c>
      <c r="K3181">
        <v>1493</v>
      </c>
      <c r="L3181" t="b">
        <v>0</v>
      </c>
      <c r="M3181" t="b">
        <v>0</v>
      </c>
      <c r="N3181" t="b">
        <v>0</v>
      </c>
      <c r="O3181">
        <v>7</v>
      </c>
      <c r="P3181">
        <v>7</v>
      </c>
      <c r="Q3181" s="2">
        <v>0.01</v>
      </c>
      <c r="R3181" s="2">
        <v>0</v>
      </c>
      <c r="S3181" s="2">
        <v>0</v>
      </c>
      <c r="T3181">
        <f t="shared" si="196"/>
        <v>0.4</v>
      </c>
      <c r="U3181">
        <f t="shared" si="197"/>
        <v>5.6000000000000005</v>
      </c>
      <c r="V3181">
        <f t="shared" si="198"/>
        <v>0.95409949999999999</v>
      </c>
      <c r="W3181">
        <f t="shared" si="199"/>
        <v>1.8939348250000001</v>
      </c>
    </row>
    <row r="3182" spans="1:23" x14ac:dyDescent="0.25">
      <c r="A3182" t="s">
        <v>10866</v>
      </c>
      <c r="B3182" s="1">
        <v>43233</v>
      </c>
      <c r="C3182" t="s">
        <v>10867</v>
      </c>
      <c r="D3182" t="s">
        <v>3415</v>
      </c>
      <c r="E3182" t="s">
        <v>10868</v>
      </c>
      <c r="F3182" s="1">
        <v>43226</v>
      </c>
      <c r="G3182">
        <v>1</v>
      </c>
      <c r="H3182">
        <v>500395</v>
      </c>
      <c r="I3182">
        <v>12227</v>
      </c>
      <c r="J3182">
        <v>693</v>
      </c>
      <c r="K3182">
        <v>1552</v>
      </c>
      <c r="L3182" t="b">
        <v>0</v>
      </c>
      <c r="M3182" t="b">
        <v>0</v>
      </c>
      <c r="N3182" t="b">
        <v>0</v>
      </c>
      <c r="O3182">
        <v>7</v>
      </c>
      <c r="P3182">
        <v>7</v>
      </c>
      <c r="Q3182" s="2">
        <v>0.02</v>
      </c>
      <c r="R3182" s="2">
        <v>0</v>
      </c>
      <c r="S3182" s="2">
        <v>0</v>
      </c>
      <c r="T3182">
        <f t="shared" si="196"/>
        <v>0.4</v>
      </c>
      <c r="U3182">
        <f t="shared" si="197"/>
        <v>5.6000000000000005</v>
      </c>
      <c r="V3182">
        <f t="shared" si="198"/>
        <v>0.45019749999999997</v>
      </c>
      <c r="W3182">
        <f t="shared" si="199"/>
        <v>1.717569125</v>
      </c>
    </row>
    <row r="3183" spans="1:23" x14ac:dyDescent="0.25">
      <c r="A3183" t="s">
        <v>10869</v>
      </c>
      <c r="B3183" s="1">
        <v>43055</v>
      </c>
      <c r="C3183" t="s">
        <v>10870</v>
      </c>
      <c r="D3183" t="s">
        <v>4355</v>
      </c>
      <c r="E3183" t="s">
        <v>10871</v>
      </c>
      <c r="F3183" s="1">
        <v>43052</v>
      </c>
      <c r="G3183">
        <v>1</v>
      </c>
      <c r="H3183">
        <v>5531707</v>
      </c>
      <c r="I3183">
        <v>72727</v>
      </c>
      <c r="J3183">
        <v>3362</v>
      </c>
      <c r="K3183">
        <v>14816</v>
      </c>
      <c r="L3183" t="b">
        <v>0</v>
      </c>
      <c r="M3183" t="b">
        <v>0</v>
      </c>
      <c r="N3183" t="b">
        <v>0</v>
      </c>
      <c r="O3183">
        <v>3</v>
      </c>
      <c r="P3183">
        <v>3</v>
      </c>
      <c r="Q3183" s="2">
        <v>0.01</v>
      </c>
      <c r="R3183" s="2">
        <v>0</v>
      </c>
      <c r="S3183" s="2">
        <v>0</v>
      </c>
      <c r="T3183">
        <f t="shared" si="196"/>
        <v>0.4</v>
      </c>
      <c r="U3183">
        <f t="shared" si="197"/>
        <v>2.4000000000000004</v>
      </c>
      <c r="V3183">
        <f t="shared" si="198"/>
        <v>2.8658535000000001</v>
      </c>
      <c r="W3183">
        <f t="shared" si="199"/>
        <v>1.763048725</v>
      </c>
    </row>
    <row r="3184" spans="1:23" x14ac:dyDescent="0.25">
      <c r="A3184" t="s">
        <v>10872</v>
      </c>
      <c r="B3184" s="1">
        <v>43153</v>
      </c>
      <c r="C3184" t="s">
        <v>10873</v>
      </c>
      <c r="D3184" t="s">
        <v>10874</v>
      </c>
      <c r="E3184" t="s">
        <v>10875</v>
      </c>
      <c r="F3184" s="1">
        <v>43145</v>
      </c>
      <c r="G3184">
        <v>1</v>
      </c>
      <c r="H3184">
        <v>68885</v>
      </c>
      <c r="I3184">
        <v>2820</v>
      </c>
      <c r="J3184">
        <v>24</v>
      </c>
      <c r="K3184">
        <v>216</v>
      </c>
      <c r="L3184" t="b">
        <v>0</v>
      </c>
      <c r="M3184" t="b">
        <v>0</v>
      </c>
      <c r="N3184" t="b">
        <v>0</v>
      </c>
      <c r="O3184">
        <v>8</v>
      </c>
      <c r="P3184">
        <v>4</v>
      </c>
      <c r="Q3184" s="2">
        <v>0.04</v>
      </c>
      <c r="R3184" s="2">
        <v>0</v>
      </c>
      <c r="S3184" s="2">
        <v>0</v>
      </c>
      <c r="T3184">
        <f t="shared" si="196"/>
        <v>0.4</v>
      </c>
      <c r="U3184">
        <f t="shared" si="197"/>
        <v>2.4000000000000004</v>
      </c>
      <c r="V3184">
        <f t="shared" si="198"/>
        <v>0.43444250000000001</v>
      </c>
      <c r="W3184">
        <f t="shared" si="199"/>
        <v>0.91205487500000015</v>
      </c>
    </row>
    <row r="3185" spans="1:23" x14ac:dyDescent="0.25">
      <c r="A3185" t="s">
        <v>10876</v>
      </c>
      <c r="B3185" s="1">
        <v>43062</v>
      </c>
      <c r="C3185" t="s">
        <v>10877</v>
      </c>
      <c r="D3185" t="s">
        <v>415</v>
      </c>
      <c r="E3185" t="s">
        <v>7147</v>
      </c>
      <c r="F3185" s="1">
        <v>43056</v>
      </c>
      <c r="G3185">
        <v>1</v>
      </c>
      <c r="H3185">
        <v>617406</v>
      </c>
      <c r="I3185">
        <v>34338</v>
      </c>
      <c r="J3185">
        <v>637</v>
      </c>
      <c r="K3185">
        <v>2154</v>
      </c>
      <c r="L3185" t="b">
        <v>0</v>
      </c>
      <c r="M3185" t="b">
        <v>0</v>
      </c>
      <c r="N3185" t="b">
        <v>0</v>
      </c>
      <c r="O3185">
        <v>6</v>
      </c>
      <c r="P3185">
        <v>5</v>
      </c>
      <c r="Q3185" s="2">
        <v>0.06</v>
      </c>
      <c r="R3185" s="2">
        <v>0</v>
      </c>
      <c r="S3185" s="2">
        <v>0</v>
      </c>
      <c r="T3185">
        <f t="shared" si="196"/>
        <v>0.4</v>
      </c>
      <c r="U3185">
        <f t="shared" si="197"/>
        <v>3.8</v>
      </c>
      <c r="V3185">
        <f t="shared" si="198"/>
        <v>0.90870300000000004</v>
      </c>
      <c r="W3185">
        <f t="shared" si="199"/>
        <v>1.4280460499999998</v>
      </c>
    </row>
    <row r="3186" spans="1:23" x14ac:dyDescent="0.25">
      <c r="A3186" t="s">
        <v>10878</v>
      </c>
      <c r="B3186" s="1">
        <v>43119</v>
      </c>
      <c r="C3186" t="s">
        <v>10879</v>
      </c>
      <c r="D3186" t="s">
        <v>250</v>
      </c>
      <c r="E3186" t="s">
        <v>10880</v>
      </c>
      <c r="F3186" s="1">
        <v>43117</v>
      </c>
      <c r="G3186">
        <v>1</v>
      </c>
      <c r="H3186">
        <v>989065</v>
      </c>
      <c r="I3186">
        <v>28454</v>
      </c>
      <c r="J3186">
        <v>289</v>
      </c>
      <c r="K3186">
        <v>909</v>
      </c>
      <c r="L3186" t="b">
        <v>0</v>
      </c>
      <c r="M3186" t="b">
        <v>0</v>
      </c>
      <c r="N3186" t="b">
        <v>0</v>
      </c>
      <c r="O3186">
        <v>2</v>
      </c>
      <c r="P3186">
        <v>2</v>
      </c>
      <c r="Q3186" s="2">
        <v>0.03</v>
      </c>
      <c r="R3186" s="2">
        <v>0</v>
      </c>
      <c r="S3186" s="2">
        <v>0</v>
      </c>
      <c r="T3186">
        <f t="shared" si="196"/>
        <v>0.4</v>
      </c>
      <c r="U3186">
        <f t="shared" si="197"/>
        <v>1.6</v>
      </c>
      <c r="V3186">
        <f t="shared" si="198"/>
        <v>0.79453249999999997</v>
      </c>
      <c r="W3186">
        <f t="shared" si="199"/>
        <v>0.83808637500000005</v>
      </c>
    </row>
    <row r="3187" spans="1:23" x14ac:dyDescent="0.25">
      <c r="A3187" t="s">
        <v>10881</v>
      </c>
      <c r="B3187" s="1">
        <v>43055</v>
      </c>
      <c r="C3187" t="s">
        <v>10882</v>
      </c>
      <c r="D3187" t="s">
        <v>8323</v>
      </c>
      <c r="E3187" t="s">
        <v>10883</v>
      </c>
      <c r="F3187" s="1">
        <v>43052</v>
      </c>
      <c r="G3187">
        <v>1</v>
      </c>
      <c r="H3187">
        <v>157522</v>
      </c>
      <c r="I3187">
        <v>8012</v>
      </c>
      <c r="J3187">
        <v>85</v>
      </c>
      <c r="K3187">
        <v>286</v>
      </c>
      <c r="L3187" t="b">
        <v>0</v>
      </c>
      <c r="M3187" t="b">
        <v>0</v>
      </c>
      <c r="N3187" t="b">
        <v>0</v>
      </c>
      <c r="O3187">
        <v>3</v>
      </c>
      <c r="P3187">
        <v>2</v>
      </c>
      <c r="Q3187" s="2">
        <v>0.05</v>
      </c>
      <c r="R3187" s="2">
        <v>0</v>
      </c>
      <c r="S3187" s="2">
        <v>0</v>
      </c>
      <c r="T3187">
        <f t="shared" si="196"/>
        <v>0.4</v>
      </c>
      <c r="U3187">
        <f t="shared" si="197"/>
        <v>1.4000000000000001</v>
      </c>
      <c r="V3187">
        <f t="shared" si="198"/>
        <v>0.57876100000000008</v>
      </c>
      <c r="W3187">
        <f t="shared" si="199"/>
        <v>0.71256635000000002</v>
      </c>
    </row>
    <row r="3188" spans="1:23" x14ac:dyDescent="0.25">
      <c r="A3188" t="s">
        <v>10884</v>
      </c>
      <c r="B3188" s="1">
        <v>43125</v>
      </c>
      <c r="C3188" t="s">
        <v>10885</v>
      </c>
      <c r="D3188" t="s">
        <v>10886</v>
      </c>
      <c r="E3188" t="s">
        <v>10887</v>
      </c>
      <c r="F3188" s="1">
        <v>43119</v>
      </c>
      <c r="G3188">
        <v>1</v>
      </c>
      <c r="H3188">
        <v>388048</v>
      </c>
      <c r="I3188">
        <v>11119</v>
      </c>
      <c r="J3188">
        <v>328</v>
      </c>
      <c r="K3188">
        <v>669</v>
      </c>
      <c r="L3188" t="b">
        <v>0</v>
      </c>
      <c r="M3188" t="b">
        <v>0</v>
      </c>
      <c r="N3188" t="b">
        <v>0</v>
      </c>
      <c r="O3188">
        <v>6</v>
      </c>
      <c r="P3188">
        <v>6</v>
      </c>
      <c r="Q3188" s="2">
        <v>0.03</v>
      </c>
      <c r="R3188" s="2">
        <v>0</v>
      </c>
      <c r="S3188" s="2">
        <v>0</v>
      </c>
      <c r="T3188">
        <f t="shared" si="196"/>
        <v>0.4</v>
      </c>
      <c r="U3188">
        <f t="shared" si="197"/>
        <v>4.8000000000000007</v>
      </c>
      <c r="V3188">
        <f t="shared" si="198"/>
        <v>0.49402400000000002</v>
      </c>
      <c r="W3188">
        <f t="shared" si="199"/>
        <v>1.5329084000000004</v>
      </c>
    </row>
    <row r="3189" spans="1:23" x14ac:dyDescent="0.25">
      <c r="A3189" t="s">
        <v>10888</v>
      </c>
      <c r="B3189" s="1">
        <v>43087</v>
      </c>
      <c r="C3189" t="s">
        <v>10889</v>
      </c>
      <c r="D3189" t="s">
        <v>65</v>
      </c>
      <c r="E3189" t="s">
        <v>10890</v>
      </c>
      <c r="F3189" s="1">
        <v>43079</v>
      </c>
      <c r="G3189">
        <v>1</v>
      </c>
      <c r="H3189">
        <v>18938867</v>
      </c>
      <c r="I3189">
        <v>1013411</v>
      </c>
      <c r="J3189">
        <v>140271</v>
      </c>
      <c r="K3189">
        <v>175929</v>
      </c>
      <c r="L3189" t="b">
        <v>0</v>
      </c>
      <c r="M3189" t="b">
        <v>0</v>
      </c>
      <c r="N3189" t="b">
        <v>0</v>
      </c>
      <c r="O3189">
        <v>8</v>
      </c>
      <c r="P3189">
        <v>7</v>
      </c>
      <c r="Q3189" s="2">
        <v>0.05</v>
      </c>
      <c r="R3189" s="2">
        <v>-0.01</v>
      </c>
      <c r="S3189" s="2">
        <v>0.01</v>
      </c>
      <c r="T3189">
        <f t="shared" si="196"/>
        <v>0.4</v>
      </c>
      <c r="U3189">
        <f t="shared" si="197"/>
        <v>5.4</v>
      </c>
      <c r="V3189">
        <f t="shared" si="198"/>
        <v>10.069433499999999</v>
      </c>
      <c r="W3189">
        <f t="shared" si="199"/>
        <v>5.0343017249999997</v>
      </c>
    </row>
    <row r="3190" spans="1:23" x14ac:dyDescent="0.25">
      <c r="A3190" t="s">
        <v>10891</v>
      </c>
      <c r="B3190" s="1">
        <v>43061</v>
      </c>
      <c r="C3190" t="s">
        <v>10892</v>
      </c>
      <c r="D3190" t="s">
        <v>2597</v>
      </c>
      <c r="E3190" t="s">
        <v>10893</v>
      </c>
      <c r="F3190" s="1">
        <v>43055</v>
      </c>
      <c r="G3190">
        <v>1</v>
      </c>
      <c r="H3190">
        <v>56969</v>
      </c>
      <c r="I3190">
        <v>5991</v>
      </c>
      <c r="J3190">
        <v>33</v>
      </c>
      <c r="K3190">
        <v>449</v>
      </c>
      <c r="L3190" t="b">
        <v>0</v>
      </c>
      <c r="M3190" t="b">
        <v>0</v>
      </c>
      <c r="N3190" t="b">
        <v>0</v>
      </c>
      <c r="O3190">
        <v>6</v>
      </c>
      <c r="P3190">
        <v>5</v>
      </c>
      <c r="Q3190" s="2">
        <v>0.11</v>
      </c>
      <c r="R3190" s="2">
        <v>0</v>
      </c>
      <c r="S3190" s="2">
        <v>0.01</v>
      </c>
      <c r="T3190">
        <f t="shared" si="196"/>
        <v>0.4</v>
      </c>
      <c r="U3190">
        <f t="shared" si="197"/>
        <v>3.8</v>
      </c>
      <c r="V3190">
        <f t="shared" si="198"/>
        <v>1.3784845000000001</v>
      </c>
      <c r="W3190">
        <f t="shared" si="199"/>
        <v>1.592469575</v>
      </c>
    </row>
    <row r="3191" spans="1:23" x14ac:dyDescent="0.25">
      <c r="A3191" t="s">
        <v>10894</v>
      </c>
      <c r="B3191" s="1">
        <v>43166</v>
      </c>
      <c r="C3191" t="s">
        <v>10895</v>
      </c>
      <c r="D3191" t="s">
        <v>707</v>
      </c>
      <c r="E3191" t="s">
        <v>10896</v>
      </c>
      <c r="F3191" s="1">
        <v>43165</v>
      </c>
      <c r="G3191">
        <v>1</v>
      </c>
      <c r="H3191">
        <v>918519</v>
      </c>
      <c r="I3191">
        <v>14047</v>
      </c>
      <c r="J3191">
        <v>1461</v>
      </c>
      <c r="K3191">
        <v>1142</v>
      </c>
      <c r="L3191" t="b">
        <v>0</v>
      </c>
      <c r="M3191" t="b">
        <v>0</v>
      </c>
      <c r="N3191" t="b">
        <v>0</v>
      </c>
      <c r="O3191">
        <v>1</v>
      </c>
      <c r="P3191">
        <v>1</v>
      </c>
      <c r="Q3191" s="2">
        <v>0.02</v>
      </c>
      <c r="R3191" s="2">
        <v>0</v>
      </c>
      <c r="S3191" s="2">
        <v>0</v>
      </c>
      <c r="T3191">
        <f t="shared" si="196"/>
        <v>0.4</v>
      </c>
      <c r="U3191">
        <f t="shared" si="197"/>
        <v>0.8</v>
      </c>
      <c r="V3191">
        <f t="shared" si="198"/>
        <v>0.6592595</v>
      </c>
      <c r="W3191">
        <f t="shared" si="199"/>
        <v>0.59074082500000002</v>
      </c>
    </row>
    <row r="3192" spans="1:23" x14ac:dyDescent="0.25">
      <c r="A3192" t="s">
        <v>10897</v>
      </c>
      <c r="B3192" s="1">
        <v>43089</v>
      </c>
      <c r="C3192" t="s">
        <v>10898</v>
      </c>
      <c r="D3192" t="s">
        <v>512</v>
      </c>
      <c r="E3192" t="s">
        <v>10899</v>
      </c>
      <c r="F3192" s="1">
        <v>43087</v>
      </c>
      <c r="G3192">
        <v>1</v>
      </c>
      <c r="H3192">
        <v>343524</v>
      </c>
      <c r="I3192">
        <v>2203</v>
      </c>
      <c r="J3192">
        <v>320</v>
      </c>
      <c r="K3192">
        <v>183</v>
      </c>
      <c r="L3192" t="b">
        <v>0</v>
      </c>
      <c r="M3192" t="b">
        <v>0</v>
      </c>
      <c r="N3192" t="b">
        <v>0</v>
      </c>
      <c r="O3192">
        <v>2</v>
      </c>
      <c r="P3192">
        <v>2</v>
      </c>
      <c r="Q3192" s="2">
        <v>0.01</v>
      </c>
      <c r="R3192" s="2">
        <v>0</v>
      </c>
      <c r="S3192" s="2">
        <v>0</v>
      </c>
      <c r="T3192">
        <f t="shared" si="196"/>
        <v>0.4</v>
      </c>
      <c r="U3192">
        <f t="shared" si="197"/>
        <v>1.6</v>
      </c>
      <c r="V3192">
        <f t="shared" si="198"/>
        <v>0.271762</v>
      </c>
      <c r="W3192">
        <f t="shared" si="199"/>
        <v>0.6551167</v>
      </c>
    </row>
    <row r="3193" spans="1:23" x14ac:dyDescent="0.25">
      <c r="A3193" t="s">
        <v>10900</v>
      </c>
      <c r="B3193" s="1">
        <v>43213</v>
      </c>
      <c r="C3193" t="s">
        <v>10901</v>
      </c>
      <c r="D3193" t="s">
        <v>355</v>
      </c>
      <c r="E3193" t="s">
        <v>10902</v>
      </c>
      <c r="F3193" s="1">
        <v>43209</v>
      </c>
      <c r="G3193">
        <v>1</v>
      </c>
      <c r="H3193">
        <v>10523399</v>
      </c>
      <c r="I3193">
        <v>282075</v>
      </c>
      <c r="J3193">
        <v>6270</v>
      </c>
      <c r="K3193">
        <v>10352</v>
      </c>
      <c r="L3193" t="b">
        <v>0</v>
      </c>
      <c r="M3193" t="b">
        <v>0</v>
      </c>
      <c r="N3193" t="b">
        <v>0</v>
      </c>
      <c r="O3193">
        <v>4</v>
      </c>
      <c r="P3193">
        <v>3</v>
      </c>
      <c r="Q3193" s="2">
        <v>0.03</v>
      </c>
      <c r="R3193" s="2">
        <v>0</v>
      </c>
      <c r="S3193" s="2">
        <v>0</v>
      </c>
      <c r="T3193">
        <f t="shared" si="196"/>
        <v>0.4</v>
      </c>
      <c r="U3193">
        <f t="shared" si="197"/>
        <v>2.2000000000000002</v>
      </c>
      <c r="V3193">
        <f t="shared" si="198"/>
        <v>5.5616994999999996</v>
      </c>
      <c r="W3193">
        <f t="shared" si="199"/>
        <v>2.656594825</v>
      </c>
    </row>
    <row r="3194" spans="1:23" x14ac:dyDescent="0.25">
      <c r="A3194" t="s">
        <v>10903</v>
      </c>
      <c r="B3194" s="1">
        <v>43135</v>
      </c>
      <c r="C3194" t="s">
        <v>10904</v>
      </c>
      <c r="D3194" t="s">
        <v>10905</v>
      </c>
      <c r="E3194" t="s">
        <v>10906</v>
      </c>
      <c r="F3194" s="1">
        <v>43129</v>
      </c>
      <c r="G3194">
        <v>1</v>
      </c>
      <c r="H3194">
        <v>6427726</v>
      </c>
      <c r="I3194">
        <v>14693</v>
      </c>
      <c r="J3194">
        <v>6286</v>
      </c>
      <c r="K3194">
        <v>211</v>
      </c>
      <c r="L3194" t="b">
        <v>0</v>
      </c>
      <c r="M3194" t="b">
        <v>0</v>
      </c>
      <c r="N3194" t="b">
        <v>0</v>
      </c>
      <c r="O3194">
        <v>6</v>
      </c>
      <c r="P3194">
        <v>6</v>
      </c>
      <c r="Q3194" s="2">
        <v>0</v>
      </c>
      <c r="R3194" s="2">
        <v>0</v>
      </c>
      <c r="S3194" s="2">
        <v>0</v>
      </c>
      <c r="T3194">
        <f t="shared" si="196"/>
        <v>0.4</v>
      </c>
      <c r="U3194">
        <f t="shared" si="197"/>
        <v>4.8000000000000007</v>
      </c>
      <c r="V3194">
        <f t="shared" si="198"/>
        <v>3.2138629999999999</v>
      </c>
      <c r="W3194">
        <f t="shared" si="199"/>
        <v>2.4848520500000002</v>
      </c>
    </row>
    <row r="3195" spans="1:23" x14ac:dyDescent="0.25">
      <c r="A3195" t="s">
        <v>10907</v>
      </c>
      <c r="B3195" s="1">
        <v>43134</v>
      </c>
      <c r="C3195" t="s">
        <v>10908</v>
      </c>
      <c r="D3195" t="s">
        <v>10909</v>
      </c>
      <c r="E3195" t="s">
        <v>10910</v>
      </c>
      <c r="F3195" s="1">
        <v>43128</v>
      </c>
      <c r="G3195">
        <v>1</v>
      </c>
      <c r="H3195">
        <v>387223</v>
      </c>
      <c r="I3195">
        <v>10504</v>
      </c>
      <c r="J3195">
        <v>365</v>
      </c>
      <c r="K3195">
        <v>1482</v>
      </c>
      <c r="L3195" t="b">
        <v>0</v>
      </c>
      <c r="M3195" t="b">
        <v>0</v>
      </c>
      <c r="N3195" t="b">
        <v>0</v>
      </c>
      <c r="O3195">
        <v>6</v>
      </c>
      <c r="P3195">
        <v>5</v>
      </c>
      <c r="Q3195" s="2">
        <v>0.03</v>
      </c>
      <c r="R3195" s="2">
        <v>0</v>
      </c>
      <c r="S3195" s="2">
        <v>0</v>
      </c>
      <c r="T3195">
        <f t="shared" si="196"/>
        <v>0.4</v>
      </c>
      <c r="U3195">
        <f t="shared" si="197"/>
        <v>3.8</v>
      </c>
      <c r="V3195">
        <f t="shared" si="198"/>
        <v>0.49361149999999998</v>
      </c>
      <c r="W3195">
        <f t="shared" si="199"/>
        <v>1.2827640249999999</v>
      </c>
    </row>
    <row r="3196" spans="1:23" x14ac:dyDescent="0.25">
      <c r="A3196" t="s">
        <v>10911</v>
      </c>
      <c r="B3196" s="1">
        <v>43067</v>
      </c>
      <c r="C3196" t="s">
        <v>10912</v>
      </c>
      <c r="D3196" t="s">
        <v>2607</v>
      </c>
      <c r="E3196" t="s">
        <v>10913</v>
      </c>
      <c r="F3196" s="1">
        <v>43061</v>
      </c>
      <c r="G3196">
        <v>1</v>
      </c>
      <c r="H3196">
        <v>2805</v>
      </c>
      <c r="I3196">
        <v>52</v>
      </c>
      <c r="J3196">
        <v>7</v>
      </c>
      <c r="K3196">
        <v>8</v>
      </c>
      <c r="L3196" t="b">
        <v>0</v>
      </c>
      <c r="M3196" t="b">
        <v>0</v>
      </c>
      <c r="N3196" t="b">
        <v>0</v>
      </c>
      <c r="O3196">
        <v>6</v>
      </c>
      <c r="P3196">
        <v>5</v>
      </c>
      <c r="Q3196" s="2">
        <v>0.02</v>
      </c>
      <c r="R3196" s="2">
        <v>0</v>
      </c>
      <c r="S3196" s="2">
        <v>0</v>
      </c>
      <c r="T3196">
        <f t="shared" si="196"/>
        <v>0.4</v>
      </c>
      <c r="U3196">
        <f t="shared" si="197"/>
        <v>3.8</v>
      </c>
      <c r="V3196">
        <f t="shared" si="198"/>
        <v>0.20140250000000001</v>
      </c>
      <c r="W3196">
        <f t="shared" si="199"/>
        <v>1.1804908749999998</v>
      </c>
    </row>
    <row r="3197" spans="1:23" x14ac:dyDescent="0.25">
      <c r="A3197" t="s">
        <v>10914</v>
      </c>
      <c r="B3197" s="1">
        <v>43165</v>
      </c>
      <c r="C3197" t="s">
        <v>10915</v>
      </c>
      <c r="D3197" t="s">
        <v>4226</v>
      </c>
      <c r="E3197" t="s">
        <v>10916</v>
      </c>
      <c r="F3197" s="1">
        <v>43154</v>
      </c>
      <c r="G3197">
        <v>1</v>
      </c>
      <c r="H3197">
        <v>347257</v>
      </c>
      <c r="I3197">
        <v>7430</v>
      </c>
      <c r="J3197">
        <v>398</v>
      </c>
      <c r="K3197">
        <v>992</v>
      </c>
      <c r="L3197" t="b">
        <v>0</v>
      </c>
      <c r="M3197" t="b">
        <v>0</v>
      </c>
      <c r="N3197" t="b">
        <v>0</v>
      </c>
      <c r="O3197">
        <v>11</v>
      </c>
      <c r="P3197">
        <v>11</v>
      </c>
      <c r="Q3197" s="2">
        <v>0.02</v>
      </c>
      <c r="R3197" s="2">
        <v>0</v>
      </c>
      <c r="S3197" s="2">
        <v>0</v>
      </c>
      <c r="T3197">
        <f t="shared" si="196"/>
        <v>0.4</v>
      </c>
      <c r="U3197">
        <f t="shared" si="197"/>
        <v>8.8000000000000007</v>
      </c>
      <c r="V3197">
        <f t="shared" si="198"/>
        <v>0.37362850000000003</v>
      </c>
      <c r="W3197">
        <f t="shared" si="199"/>
        <v>2.4907699750000005</v>
      </c>
    </row>
    <row r="3198" spans="1:23" x14ac:dyDescent="0.25">
      <c r="A3198" t="s">
        <v>10917</v>
      </c>
      <c r="B3198" s="1">
        <v>43170</v>
      </c>
      <c r="C3198" t="s">
        <v>10918</v>
      </c>
      <c r="D3198" t="s">
        <v>10919</v>
      </c>
      <c r="E3198" t="s">
        <v>10920</v>
      </c>
      <c r="F3198" s="1">
        <v>43164</v>
      </c>
      <c r="G3198">
        <v>1</v>
      </c>
      <c r="H3198">
        <v>68011</v>
      </c>
      <c r="I3198">
        <v>581</v>
      </c>
      <c r="J3198">
        <v>51</v>
      </c>
      <c r="K3198">
        <v>151</v>
      </c>
      <c r="L3198" t="b">
        <v>0</v>
      </c>
      <c r="M3198" t="b">
        <v>0</v>
      </c>
      <c r="N3198" t="b">
        <v>0</v>
      </c>
      <c r="O3198">
        <v>6</v>
      </c>
      <c r="P3198">
        <v>5</v>
      </c>
      <c r="Q3198" s="2">
        <v>0.01</v>
      </c>
      <c r="R3198" s="2">
        <v>0</v>
      </c>
      <c r="S3198" s="2">
        <v>0</v>
      </c>
      <c r="T3198">
        <f t="shared" si="196"/>
        <v>0.4</v>
      </c>
      <c r="U3198">
        <f t="shared" si="197"/>
        <v>3.8</v>
      </c>
      <c r="V3198">
        <f t="shared" si="198"/>
        <v>0.1340055</v>
      </c>
      <c r="W3198">
        <f t="shared" si="199"/>
        <v>1.1569019249999999</v>
      </c>
    </row>
    <row r="3199" spans="1:23" x14ac:dyDescent="0.25">
      <c r="A3199" t="s">
        <v>10921</v>
      </c>
      <c r="B3199" s="1">
        <v>43057</v>
      </c>
      <c r="C3199" t="s">
        <v>10922</v>
      </c>
      <c r="D3199" t="s">
        <v>10923</v>
      </c>
      <c r="E3199" t="s">
        <v>10924</v>
      </c>
      <c r="F3199" s="1">
        <v>43052</v>
      </c>
      <c r="G3199">
        <v>1</v>
      </c>
      <c r="H3199">
        <v>136837</v>
      </c>
      <c r="I3199">
        <v>2504</v>
      </c>
      <c r="J3199">
        <v>39</v>
      </c>
      <c r="K3199">
        <v>505</v>
      </c>
      <c r="L3199" t="b">
        <v>0</v>
      </c>
      <c r="M3199" t="b">
        <v>0</v>
      </c>
      <c r="N3199" t="b">
        <v>0</v>
      </c>
      <c r="O3199">
        <v>5</v>
      </c>
      <c r="P3199">
        <v>4</v>
      </c>
      <c r="Q3199" s="2">
        <v>0.02</v>
      </c>
      <c r="R3199" s="2">
        <v>0</v>
      </c>
      <c r="S3199" s="2">
        <v>0</v>
      </c>
      <c r="T3199">
        <f t="shared" si="196"/>
        <v>0.4</v>
      </c>
      <c r="U3199">
        <f t="shared" si="197"/>
        <v>3</v>
      </c>
      <c r="V3199">
        <f t="shared" si="198"/>
        <v>0.2684185</v>
      </c>
      <c r="W3199">
        <f t="shared" si="199"/>
        <v>1.003946475</v>
      </c>
    </row>
    <row r="3200" spans="1:23" x14ac:dyDescent="0.25">
      <c r="A3200" t="s">
        <v>10925</v>
      </c>
      <c r="B3200" s="1">
        <v>43055</v>
      </c>
      <c r="C3200" t="s">
        <v>10926</v>
      </c>
      <c r="D3200" t="s">
        <v>730</v>
      </c>
      <c r="E3200" t="s">
        <v>10927</v>
      </c>
      <c r="F3200" s="1">
        <v>43053</v>
      </c>
      <c r="G3200">
        <v>1</v>
      </c>
      <c r="H3200">
        <v>281868</v>
      </c>
      <c r="I3200">
        <v>1546</v>
      </c>
      <c r="J3200">
        <v>245</v>
      </c>
      <c r="K3200">
        <v>885</v>
      </c>
      <c r="L3200" t="b">
        <v>0</v>
      </c>
      <c r="M3200" t="b">
        <v>0</v>
      </c>
      <c r="N3200" t="b">
        <v>0</v>
      </c>
      <c r="O3200">
        <v>2</v>
      </c>
      <c r="P3200">
        <v>2</v>
      </c>
      <c r="Q3200" s="2">
        <v>0.01</v>
      </c>
      <c r="R3200" s="2">
        <v>0</v>
      </c>
      <c r="S3200" s="2">
        <v>0</v>
      </c>
      <c r="T3200">
        <f t="shared" si="196"/>
        <v>0.4</v>
      </c>
      <c r="U3200">
        <f t="shared" si="197"/>
        <v>1.6</v>
      </c>
      <c r="V3200">
        <f t="shared" si="198"/>
        <v>0.24093400000000001</v>
      </c>
      <c r="W3200">
        <f t="shared" si="199"/>
        <v>0.64432690000000004</v>
      </c>
    </row>
    <row r="3201" spans="1:23" x14ac:dyDescent="0.25">
      <c r="A3201" t="s">
        <v>10928</v>
      </c>
      <c r="B3201" s="1">
        <v>43080</v>
      </c>
      <c r="C3201" t="s">
        <v>10929</v>
      </c>
      <c r="D3201" t="s">
        <v>10930</v>
      </c>
      <c r="E3201" t="s">
        <v>10931</v>
      </c>
      <c r="F3201" s="1">
        <v>43073</v>
      </c>
      <c r="G3201">
        <v>1</v>
      </c>
      <c r="H3201">
        <v>48033</v>
      </c>
      <c r="I3201">
        <v>1732</v>
      </c>
      <c r="J3201">
        <v>145</v>
      </c>
      <c r="K3201">
        <v>227</v>
      </c>
      <c r="L3201" t="b">
        <v>0</v>
      </c>
      <c r="M3201" t="b">
        <v>0</v>
      </c>
      <c r="N3201" t="b">
        <v>0</v>
      </c>
      <c r="O3201">
        <v>7</v>
      </c>
      <c r="P3201">
        <v>6</v>
      </c>
      <c r="Q3201" s="2">
        <v>0.04</v>
      </c>
      <c r="R3201" s="2">
        <v>0</v>
      </c>
      <c r="S3201" s="2">
        <v>0</v>
      </c>
      <c r="T3201">
        <f t="shared" si="196"/>
        <v>0.4</v>
      </c>
      <c r="U3201">
        <f t="shared" si="197"/>
        <v>4.6000000000000005</v>
      </c>
      <c r="V3201">
        <f t="shared" si="198"/>
        <v>0.42401650000000002</v>
      </c>
      <c r="W3201">
        <f t="shared" si="199"/>
        <v>1.4584057750000001</v>
      </c>
    </row>
    <row r="3202" spans="1:23" x14ac:dyDescent="0.25">
      <c r="A3202" t="s">
        <v>10932</v>
      </c>
      <c r="B3202" s="1">
        <v>43146</v>
      </c>
      <c r="C3202" t="s">
        <v>10933</v>
      </c>
      <c r="D3202" t="s">
        <v>101</v>
      </c>
      <c r="E3202" t="s">
        <v>10934</v>
      </c>
      <c r="F3202" s="1">
        <v>43137</v>
      </c>
      <c r="G3202">
        <v>1</v>
      </c>
      <c r="H3202">
        <v>351717</v>
      </c>
      <c r="I3202">
        <v>3489</v>
      </c>
      <c r="J3202">
        <v>501</v>
      </c>
      <c r="K3202">
        <v>1196</v>
      </c>
      <c r="L3202" t="b">
        <v>0</v>
      </c>
      <c r="M3202" t="b">
        <v>0</v>
      </c>
      <c r="N3202" t="b">
        <v>0</v>
      </c>
      <c r="O3202">
        <v>9</v>
      </c>
      <c r="P3202">
        <v>9</v>
      </c>
      <c r="Q3202" s="2">
        <v>0.01</v>
      </c>
      <c r="R3202" s="2">
        <v>0</v>
      </c>
      <c r="S3202" s="2">
        <v>0</v>
      </c>
      <c r="T3202">
        <f t="shared" ref="T3202:T3265" si="200">G3202*0.4</f>
        <v>0.4</v>
      </c>
      <c r="U3202">
        <f t="shared" ref="U3202:U3265" si="201">-0.2*(O3202-P3202)+0.8*P3202</f>
        <v>7.2</v>
      </c>
      <c r="V3202">
        <f t="shared" ref="V3202:V3265" si="202">0.5*H3202*0.000001+0.1*Q3202*100+100*0.15*R3202+100*0.25*S3202</f>
        <v>0.27585850000000001</v>
      </c>
      <c r="W3202">
        <f t="shared" ref="W3202:W3265" si="203">0.4*T3202+0.25*U3202+0.35*V3202</f>
        <v>2.0565504749999999</v>
      </c>
    </row>
    <row r="3203" spans="1:23" x14ac:dyDescent="0.25">
      <c r="A3203" t="s">
        <v>10935</v>
      </c>
      <c r="B3203" s="1">
        <v>43195</v>
      </c>
      <c r="C3203" t="s">
        <v>10936</v>
      </c>
      <c r="D3203" t="s">
        <v>297</v>
      </c>
      <c r="E3203" t="s">
        <v>10937</v>
      </c>
      <c r="F3203" s="1">
        <v>43179</v>
      </c>
      <c r="G3203">
        <v>1</v>
      </c>
      <c r="H3203">
        <v>5224737</v>
      </c>
      <c r="I3203">
        <v>41079</v>
      </c>
      <c r="J3203">
        <v>1597</v>
      </c>
      <c r="K3203">
        <v>3979</v>
      </c>
      <c r="L3203" t="b">
        <v>0</v>
      </c>
      <c r="M3203" t="b">
        <v>0</v>
      </c>
      <c r="N3203" t="b">
        <v>0</v>
      </c>
      <c r="O3203">
        <v>16</v>
      </c>
      <c r="P3203">
        <v>16</v>
      </c>
      <c r="Q3203" s="2">
        <v>0.01</v>
      </c>
      <c r="R3203" s="2">
        <v>0</v>
      </c>
      <c r="S3203" s="2">
        <v>0</v>
      </c>
      <c r="T3203">
        <f t="shared" si="200"/>
        <v>0.4</v>
      </c>
      <c r="U3203">
        <f t="shared" si="201"/>
        <v>12.8</v>
      </c>
      <c r="V3203">
        <f t="shared" si="202"/>
        <v>2.7123685000000002</v>
      </c>
      <c r="W3203">
        <f t="shared" si="203"/>
        <v>4.3093289750000006</v>
      </c>
    </row>
    <row r="3204" spans="1:23" x14ac:dyDescent="0.25">
      <c r="A3204" t="s">
        <v>10938</v>
      </c>
      <c r="B3204" s="1">
        <v>43135</v>
      </c>
      <c r="C3204" t="s">
        <v>10939</v>
      </c>
      <c r="D3204" t="s">
        <v>10940</v>
      </c>
      <c r="E3204" t="s">
        <v>10941</v>
      </c>
      <c r="F3204" s="1">
        <v>43131</v>
      </c>
      <c r="G3204">
        <v>1</v>
      </c>
      <c r="H3204">
        <v>58290</v>
      </c>
      <c r="I3204">
        <v>1126</v>
      </c>
      <c r="J3204">
        <v>59</v>
      </c>
      <c r="K3204">
        <v>3</v>
      </c>
      <c r="L3204" t="b">
        <v>0</v>
      </c>
      <c r="M3204" t="b">
        <v>0</v>
      </c>
      <c r="N3204" t="b">
        <v>0</v>
      </c>
      <c r="O3204">
        <v>4</v>
      </c>
      <c r="P3204">
        <v>3</v>
      </c>
      <c r="Q3204" s="2">
        <v>0.02</v>
      </c>
      <c r="R3204" s="2">
        <v>0</v>
      </c>
      <c r="S3204" s="2">
        <v>0</v>
      </c>
      <c r="T3204">
        <f t="shared" si="200"/>
        <v>0.4</v>
      </c>
      <c r="U3204">
        <f t="shared" si="201"/>
        <v>2.2000000000000002</v>
      </c>
      <c r="V3204">
        <f t="shared" si="202"/>
        <v>0.22914500000000002</v>
      </c>
      <c r="W3204">
        <f t="shared" si="203"/>
        <v>0.79020075000000012</v>
      </c>
    </row>
    <row r="3205" spans="1:23" x14ac:dyDescent="0.25">
      <c r="A3205" t="s">
        <v>10942</v>
      </c>
      <c r="B3205" s="1">
        <v>43089</v>
      </c>
      <c r="C3205" t="s">
        <v>10943</v>
      </c>
      <c r="D3205" t="s">
        <v>8323</v>
      </c>
      <c r="E3205" t="s">
        <v>10944</v>
      </c>
      <c r="F3205" s="1">
        <v>43082</v>
      </c>
      <c r="G3205">
        <v>1</v>
      </c>
      <c r="H3205">
        <v>279571</v>
      </c>
      <c r="I3205">
        <v>5379</v>
      </c>
      <c r="J3205">
        <v>339</v>
      </c>
      <c r="K3205">
        <v>255</v>
      </c>
      <c r="L3205" t="b">
        <v>0</v>
      </c>
      <c r="M3205" t="b">
        <v>0</v>
      </c>
      <c r="N3205" t="b">
        <v>0</v>
      </c>
      <c r="O3205">
        <v>7</v>
      </c>
      <c r="P3205">
        <v>7</v>
      </c>
      <c r="Q3205" s="2">
        <v>0.02</v>
      </c>
      <c r="R3205" s="2">
        <v>0</v>
      </c>
      <c r="S3205" s="2">
        <v>0</v>
      </c>
      <c r="T3205">
        <f t="shared" si="200"/>
        <v>0.4</v>
      </c>
      <c r="U3205">
        <f t="shared" si="201"/>
        <v>5.6000000000000005</v>
      </c>
      <c r="V3205">
        <f t="shared" si="202"/>
        <v>0.33978550000000002</v>
      </c>
      <c r="W3205">
        <f t="shared" si="203"/>
        <v>1.678924925</v>
      </c>
    </row>
    <row r="3206" spans="1:23" x14ac:dyDescent="0.25">
      <c r="A3206" t="s">
        <v>10945</v>
      </c>
      <c r="B3206" s="1">
        <v>43075</v>
      </c>
      <c r="C3206" t="s">
        <v>10946</v>
      </c>
      <c r="D3206" t="s">
        <v>198</v>
      </c>
      <c r="E3206" t="s">
        <v>10947</v>
      </c>
      <c r="F3206" s="1">
        <v>43074</v>
      </c>
      <c r="G3206">
        <v>1</v>
      </c>
      <c r="H3206">
        <v>1365999</v>
      </c>
      <c r="I3206">
        <v>26821</v>
      </c>
      <c r="J3206">
        <v>423</v>
      </c>
      <c r="K3206">
        <v>1908</v>
      </c>
      <c r="L3206" t="b">
        <v>0</v>
      </c>
      <c r="M3206" t="b">
        <v>0</v>
      </c>
      <c r="N3206" t="b">
        <v>0</v>
      </c>
      <c r="O3206">
        <v>1</v>
      </c>
      <c r="P3206">
        <v>1</v>
      </c>
      <c r="Q3206" s="2">
        <v>0.02</v>
      </c>
      <c r="R3206" s="2">
        <v>0</v>
      </c>
      <c r="S3206" s="2">
        <v>0</v>
      </c>
      <c r="T3206">
        <f t="shared" si="200"/>
        <v>0.4</v>
      </c>
      <c r="U3206">
        <f t="shared" si="201"/>
        <v>0.8</v>
      </c>
      <c r="V3206">
        <f t="shared" si="202"/>
        <v>0.88299949999999994</v>
      </c>
      <c r="W3206">
        <f t="shared" si="203"/>
        <v>0.66904982499999999</v>
      </c>
    </row>
    <row r="3207" spans="1:23" x14ac:dyDescent="0.25">
      <c r="A3207" t="s">
        <v>20603</v>
      </c>
      <c r="B3207" s="1">
        <v>43112</v>
      </c>
      <c r="C3207" t="s">
        <v>20604</v>
      </c>
      <c r="D3207" t="s">
        <v>20605</v>
      </c>
      <c r="E3207" t="s">
        <v>20606</v>
      </c>
      <c r="F3207" s="1">
        <v>42776</v>
      </c>
      <c r="G3207">
        <v>1</v>
      </c>
      <c r="H3207">
        <v>5509</v>
      </c>
      <c r="I3207">
        <v>0</v>
      </c>
      <c r="J3207">
        <v>0</v>
      </c>
      <c r="K3207">
        <v>17</v>
      </c>
      <c r="L3207" t="b">
        <v>0</v>
      </c>
      <c r="M3207" t="b">
        <v>1</v>
      </c>
      <c r="N3207" t="b">
        <v>0</v>
      </c>
      <c r="O3207">
        <v>336</v>
      </c>
      <c r="P3207">
        <v>1</v>
      </c>
      <c r="Q3207" s="2">
        <v>0</v>
      </c>
      <c r="R3207" s="2">
        <v>0</v>
      </c>
      <c r="S3207" s="2">
        <v>0</v>
      </c>
      <c r="T3207">
        <f t="shared" si="200"/>
        <v>0.4</v>
      </c>
      <c r="U3207">
        <f t="shared" si="201"/>
        <v>-66.2</v>
      </c>
      <c r="V3207">
        <f t="shared" si="202"/>
        <v>2.7545E-3</v>
      </c>
      <c r="W3207">
        <f t="shared" si="203"/>
        <v>-16.389035925000002</v>
      </c>
    </row>
    <row r="3208" spans="1:23" x14ac:dyDescent="0.25">
      <c r="A3208" t="s">
        <v>10948</v>
      </c>
      <c r="B3208" s="1">
        <v>43234</v>
      </c>
      <c r="C3208" t="s">
        <v>10949</v>
      </c>
      <c r="D3208" t="s">
        <v>8467</v>
      </c>
      <c r="E3208" t="s">
        <v>10950</v>
      </c>
      <c r="F3208" s="1">
        <v>43214</v>
      </c>
      <c r="G3208">
        <v>1</v>
      </c>
      <c r="H3208">
        <v>1844008</v>
      </c>
      <c r="I3208">
        <v>61389</v>
      </c>
      <c r="J3208">
        <v>2325</v>
      </c>
      <c r="K3208">
        <v>6088</v>
      </c>
      <c r="L3208" t="b">
        <v>0</v>
      </c>
      <c r="M3208" t="b">
        <v>0</v>
      </c>
      <c r="N3208" t="b">
        <v>0</v>
      </c>
      <c r="O3208">
        <v>20</v>
      </c>
      <c r="P3208">
        <v>17</v>
      </c>
      <c r="Q3208" s="2">
        <v>0.03</v>
      </c>
      <c r="R3208" s="2">
        <v>0</v>
      </c>
      <c r="S3208" s="2">
        <v>0</v>
      </c>
      <c r="T3208">
        <f t="shared" si="200"/>
        <v>0.4</v>
      </c>
      <c r="U3208">
        <f t="shared" si="201"/>
        <v>13.000000000000002</v>
      </c>
      <c r="V3208">
        <f t="shared" si="202"/>
        <v>1.2220039999999999</v>
      </c>
      <c r="W3208">
        <f t="shared" si="203"/>
        <v>3.8377014000000007</v>
      </c>
    </row>
    <row r="3209" spans="1:23" x14ac:dyDescent="0.25">
      <c r="A3209" t="s">
        <v>10951</v>
      </c>
      <c r="B3209" s="1">
        <v>43180</v>
      </c>
      <c r="C3209" t="s">
        <v>10952</v>
      </c>
      <c r="D3209" t="s">
        <v>355</v>
      </c>
      <c r="E3209" t="s">
        <v>10953</v>
      </c>
      <c r="F3209" s="1">
        <v>43175</v>
      </c>
      <c r="G3209">
        <v>1</v>
      </c>
      <c r="H3209">
        <v>1612248</v>
      </c>
      <c r="I3209">
        <v>19796</v>
      </c>
      <c r="J3209">
        <v>512</v>
      </c>
      <c r="K3209">
        <v>933</v>
      </c>
      <c r="L3209" t="b">
        <v>0</v>
      </c>
      <c r="M3209" t="b">
        <v>0</v>
      </c>
      <c r="N3209" t="b">
        <v>0</v>
      </c>
      <c r="O3209">
        <v>5</v>
      </c>
      <c r="P3209">
        <v>4</v>
      </c>
      <c r="Q3209" s="2">
        <v>0.01</v>
      </c>
      <c r="R3209" s="2">
        <v>0</v>
      </c>
      <c r="S3209" s="2">
        <v>0</v>
      </c>
      <c r="T3209">
        <f t="shared" si="200"/>
        <v>0.4</v>
      </c>
      <c r="U3209">
        <f t="shared" si="201"/>
        <v>3</v>
      </c>
      <c r="V3209">
        <f t="shared" si="202"/>
        <v>0.90612399999999993</v>
      </c>
      <c r="W3209">
        <f t="shared" si="203"/>
        <v>1.2271434000000001</v>
      </c>
    </row>
    <row r="3210" spans="1:23" x14ac:dyDescent="0.25">
      <c r="A3210" t="s">
        <v>10954</v>
      </c>
      <c r="B3210" s="1">
        <v>43068</v>
      </c>
      <c r="C3210" t="s">
        <v>10955</v>
      </c>
      <c r="D3210" t="s">
        <v>10956</v>
      </c>
      <c r="E3210" t="s">
        <v>10957</v>
      </c>
      <c r="F3210" s="1">
        <v>43060</v>
      </c>
      <c r="G3210">
        <v>1</v>
      </c>
      <c r="H3210">
        <v>163043</v>
      </c>
      <c r="I3210">
        <v>1456</v>
      </c>
      <c r="J3210">
        <v>396</v>
      </c>
      <c r="K3210">
        <v>621</v>
      </c>
      <c r="L3210" t="b">
        <v>0</v>
      </c>
      <c r="M3210" t="b">
        <v>0</v>
      </c>
      <c r="N3210" t="b">
        <v>0</v>
      </c>
      <c r="O3210">
        <v>8</v>
      </c>
      <c r="P3210">
        <v>8</v>
      </c>
      <c r="Q3210" s="2">
        <v>0.01</v>
      </c>
      <c r="R3210" s="2">
        <v>0</v>
      </c>
      <c r="S3210" s="2">
        <v>0</v>
      </c>
      <c r="T3210">
        <f t="shared" si="200"/>
        <v>0.4</v>
      </c>
      <c r="U3210">
        <f t="shared" si="201"/>
        <v>6.4</v>
      </c>
      <c r="V3210">
        <f t="shared" si="202"/>
        <v>0.1815215</v>
      </c>
      <c r="W3210">
        <f t="shared" si="203"/>
        <v>1.8235325250000003</v>
      </c>
    </row>
    <row r="3211" spans="1:23" x14ac:dyDescent="0.25">
      <c r="A3211" t="s">
        <v>10958</v>
      </c>
      <c r="B3211" s="1">
        <v>43061</v>
      </c>
      <c r="C3211" t="s">
        <v>10959</v>
      </c>
      <c r="D3211" t="s">
        <v>10960</v>
      </c>
      <c r="E3211" t="s">
        <v>10961</v>
      </c>
      <c r="F3211" s="1">
        <v>41355</v>
      </c>
      <c r="G3211">
        <v>1</v>
      </c>
      <c r="H3211">
        <v>5464</v>
      </c>
      <c r="I3211">
        <v>13</v>
      </c>
      <c r="J3211">
        <v>1</v>
      </c>
      <c r="K3211">
        <v>2</v>
      </c>
      <c r="L3211" t="b">
        <v>0</v>
      </c>
      <c r="M3211" t="b">
        <v>0</v>
      </c>
      <c r="N3211" t="b">
        <v>0</v>
      </c>
      <c r="O3211">
        <v>1706</v>
      </c>
      <c r="P3211">
        <v>3</v>
      </c>
      <c r="Q3211" s="2">
        <v>0</v>
      </c>
      <c r="R3211" s="2">
        <v>0</v>
      </c>
      <c r="S3211" s="2">
        <v>0</v>
      </c>
      <c r="T3211">
        <f t="shared" si="200"/>
        <v>0.4</v>
      </c>
      <c r="U3211">
        <f t="shared" si="201"/>
        <v>-338.20000000000005</v>
      </c>
      <c r="V3211">
        <f t="shared" si="202"/>
        <v>2.7320000000000001E-3</v>
      </c>
      <c r="W3211">
        <f t="shared" si="203"/>
        <v>-84.38904380000001</v>
      </c>
    </row>
    <row r="3212" spans="1:23" x14ac:dyDescent="0.25">
      <c r="A3212" t="s">
        <v>10962</v>
      </c>
      <c r="B3212" s="1">
        <v>43143</v>
      </c>
      <c r="C3212" t="s">
        <v>10963</v>
      </c>
      <c r="D3212" t="s">
        <v>9399</v>
      </c>
      <c r="E3212" t="s">
        <v>10964</v>
      </c>
      <c r="F3212" s="1">
        <v>43136</v>
      </c>
      <c r="G3212">
        <v>1</v>
      </c>
      <c r="H3212">
        <v>80935</v>
      </c>
      <c r="I3212">
        <v>4937</v>
      </c>
      <c r="J3212">
        <v>48</v>
      </c>
      <c r="K3212">
        <v>1211</v>
      </c>
      <c r="L3212" t="b">
        <v>0</v>
      </c>
      <c r="M3212" t="b">
        <v>0</v>
      </c>
      <c r="N3212" t="b">
        <v>0</v>
      </c>
      <c r="O3212">
        <v>7</v>
      </c>
      <c r="P3212">
        <v>6</v>
      </c>
      <c r="Q3212" s="2">
        <v>0.06</v>
      </c>
      <c r="R3212" s="2">
        <v>0</v>
      </c>
      <c r="S3212" s="2">
        <v>0.01</v>
      </c>
      <c r="T3212">
        <f t="shared" si="200"/>
        <v>0.4</v>
      </c>
      <c r="U3212">
        <f t="shared" si="201"/>
        <v>4.6000000000000005</v>
      </c>
      <c r="V3212">
        <f t="shared" si="202"/>
        <v>0.89046749999999997</v>
      </c>
      <c r="W3212">
        <f t="shared" si="203"/>
        <v>1.6216636250000001</v>
      </c>
    </row>
    <row r="3213" spans="1:23" x14ac:dyDescent="0.25">
      <c r="A3213" t="s">
        <v>10965</v>
      </c>
      <c r="B3213" s="1">
        <v>43234</v>
      </c>
      <c r="C3213" t="s">
        <v>10966</v>
      </c>
      <c r="D3213" t="s">
        <v>707</v>
      </c>
      <c r="E3213" t="s">
        <v>10967</v>
      </c>
      <c r="F3213" s="1">
        <v>43221</v>
      </c>
      <c r="G3213">
        <v>1</v>
      </c>
      <c r="H3213">
        <v>790388</v>
      </c>
      <c r="I3213">
        <v>13316</v>
      </c>
      <c r="J3213">
        <v>827</v>
      </c>
      <c r="K3213">
        <v>828</v>
      </c>
      <c r="L3213" t="b">
        <v>0</v>
      </c>
      <c r="M3213" t="b">
        <v>0</v>
      </c>
      <c r="N3213" t="b">
        <v>0</v>
      </c>
      <c r="O3213">
        <v>13</v>
      </c>
      <c r="P3213">
        <v>12</v>
      </c>
      <c r="Q3213" s="2">
        <v>0.02</v>
      </c>
      <c r="R3213" s="2">
        <v>0</v>
      </c>
      <c r="S3213" s="2">
        <v>0</v>
      </c>
      <c r="T3213">
        <f t="shared" si="200"/>
        <v>0.4</v>
      </c>
      <c r="U3213">
        <f t="shared" si="201"/>
        <v>9.4000000000000021</v>
      </c>
      <c r="V3213">
        <f t="shared" si="202"/>
        <v>0.595194</v>
      </c>
      <c r="W3213">
        <f t="shared" si="203"/>
        <v>2.7183179000000006</v>
      </c>
    </row>
    <row r="3214" spans="1:23" x14ac:dyDescent="0.25">
      <c r="A3214" t="s">
        <v>10968</v>
      </c>
      <c r="B3214" s="1">
        <v>43087</v>
      </c>
      <c r="C3214" t="s">
        <v>10969</v>
      </c>
      <c r="D3214" t="s">
        <v>1935</v>
      </c>
      <c r="E3214" t="s">
        <v>10970</v>
      </c>
      <c r="F3214" s="1">
        <v>43081</v>
      </c>
      <c r="G3214">
        <v>1</v>
      </c>
      <c r="H3214">
        <v>99681</v>
      </c>
      <c r="I3214">
        <v>10091</v>
      </c>
      <c r="J3214">
        <v>49</v>
      </c>
      <c r="K3214">
        <v>1256</v>
      </c>
      <c r="L3214" t="b">
        <v>0</v>
      </c>
      <c r="M3214" t="b">
        <v>0</v>
      </c>
      <c r="N3214" t="b">
        <v>0</v>
      </c>
      <c r="O3214">
        <v>6</v>
      </c>
      <c r="P3214">
        <v>2</v>
      </c>
      <c r="Q3214" s="2">
        <v>0.1</v>
      </c>
      <c r="R3214" s="2">
        <v>0</v>
      </c>
      <c r="S3214" s="2">
        <v>0.01</v>
      </c>
      <c r="T3214">
        <f t="shared" si="200"/>
        <v>0.4</v>
      </c>
      <c r="U3214">
        <f t="shared" si="201"/>
        <v>0.8</v>
      </c>
      <c r="V3214">
        <f t="shared" si="202"/>
        <v>1.2998405000000002</v>
      </c>
      <c r="W3214">
        <f t="shared" si="203"/>
        <v>0.81494417500000005</v>
      </c>
    </row>
    <row r="3215" spans="1:23" x14ac:dyDescent="0.25">
      <c r="A3215" t="s">
        <v>10971</v>
      </c>
      <c r="B3215" s="1">
        <v>43161</v>
      </c>
      <c r="C3215" t="s">
        <v>10972</v>
      </c>
      <c r="D3215" t="s">
        <v>944</v>
      </c>
      <c r="E3215" t="s">
        <v>10973</v>
      </c>
      <c r="F3215" s="1">
        <v>43147</v>
      </c>
      <c r="G3215">
        <v>1</v>
      </c>
      <c r="H3215">
        <v>369260</v>
      </c>
      <c r="I3215">
        <v>26493</v>
      </c>
      <c r="J3215">
        <v>110</v>
      </c>
      <c r="K3215">
        <v>1179</v>
      </c>
      <c r="L3215" t="b">
        <v>0</v>
      </c>
      <c r="M3215" t="b">
        <v>0</v>
      </c>
      <c r="N3215" t="b">
        <v>0</v>
      </c>
      <c r="O3215">
        <v>14</v>
      </c>
      <c r="P3215">
        <v>7</v>
      </c>
      <c r="Q3215" s="2">
        <v>7.0000000000000007E-2</v>
      </c>
      <c r="R3215" s="2">
        <v>0</v>
      </c>
      <c r="S3215" s="2">
        <v>0</v>
      </c>
      <c r="T3215">
        <f t="shared" si="200"/>
        <v>0.4</v>
      </c>
      <c r="U3215">
        <f t="shared" si="201"/>
        <v>4.2</v>
      </c>
      <c r="V3215">
        <f t="shared" si="202"/>
        <v>0.88463000000000003</v>
      </c>
      <c r="W3215">
        <f t="shared" si="203"/>
        <v>1.5196204999999998</v>
      </c>
    </row>
    <row r="3216" spans="1:23" x14ac:dyDescent="0.25">
      <c r="A3216" t="s">
        <v>10974</v>
      </c>
      <c r="B3216" s="1">
        <v>43083</v>
      </c>
      <c r="C3216" t="s">
        <v>10975</v>
      </c>
      <c r="D3216" t="s">
        <v>1020</v>
      </c>
      <c r="E3216" t="s">
        <v>10976</v>
      </c>
      <c r="F3216" s="1">
        <v>43076</v>
      </c>
      <c r="G3216">
        <v>1</v>
      </c>
      <c r="H3216">
        <v>1882972</v>
      </c>
      <c r="I3216">
        <v>135617</v>
      </c>
      <c r="J3216">
        <v>9220</v>
      </c>
      <c r="K3216">
        <v>25509</v>
      </c>
      <c r="L3216" t="b">
        <v>0</v>
      </c>
      <c r="M3216" t="b">
        <v>0</v>
      </c>
      <c r="N3216" t="b">
        <v>0</v>
      </c>
      <c r="O3216">
        <v>7</v>
      </c>
      <c r="P3216">
        <v>7</v>
      </c>
      <c r="Q3216" s="2">
        <v>7.0000000000000007E-2</v>
      </c>
      <c r="R3216" s="2">
        <v>0</v>
      </c>
      <c r="S3216" s="2">
        <v>0.01</v>
      </c>
      <c r="T3216">
        <f t="shared" si="200"/>
        <v>0.4</v>
      </c>
      <c r="U3216">
        <f t="shared" si="201"/>
        <v>5.6000000000000005</v>
      </c>
      <c r="V3216">
        <f t="shared" si="202"/>
        <v>1.891486</v>
      </c>
      <c r="W3216">
        <f t="shared" si="203"/>
        <v>2.2220200999999999</v>
      </c>
    </row>
    <row r="3217" spans="1:23" x14ac:dyDescent="0.25">
      <c r="A3217" t="s">
        <v>10977</v>
      </c>
      <c r="B3217" s="1">
        <v>43129</v>
      </c>
      <c r="C3217" t="s">
        <v>3284</v>
      </c>
      <c r="D3217" t="s">
        <v>3285</v>
      </c>
      <c r="E3217" t="s">
        <v>10978</v>
      </c>
      <c r="F3217" s="1">
        <v>43123</v>
      </c>
      <c r="G3217">
        <v>1</v>
      </c>
      <c r="H3217">
        <v>41096</v>
      </c>
      <c r="I3217">
        <v>975</v>
      </c>
      <c r="J3217">
        <v>111</v>
      </c>
      <c r="K3217">
        <v>261</v>
      </c>
      <c r="L3217" t="b">
        <v>0</v>
      </c>
      <c r="M3217" t="b">
        <v>0</v>
      </c>
      <c r="N3217" t="b">
        <v>0</v>
      </c>
      <c r="O3217">
        <v>6</v>
      </c>
      <c r="P3217">
        <v>4</v>
      </c>
      <c r="Q3217" s="2">
        <v>0.02</v>
      </c>
      <c r="R3217" s="2">
        <v>0</v>
      </c>
      <c r="S3217" s="2">
        <v>0.01</v>
      </c>
      <c r="T3217">
        <f t="shared" si="200"/>
        <v>0.4</v>
      </c>
      <c r="U3217">
        <f t="shared" si="201"/>
        <v>2.8000000000000003</v>
      </c>
      <c r="V3217">
        <f t="shared" si="202"/>
        <v>0.47054800000000002</v>
      </c>
      <c r="W3217">
        <f t="shared" si="203"/>
        <v>1.0246918</v>
      </c>
    </row>
    <row r="3218" spans="1:23" x14ac:dyDescent="0.25">
      <c r="A3218" t="s">
        <v>20800</v>
      </c>
      <c r="B3218" s="1">
        <v>43056</v>
      </c>
      <c r="C3218" t="s">
        <v>20801</v>
      </c>
      <c r="D3218" t="s">
        <v>20802</v>
      </c>
      <c r="E3218" t="s">
        <v>20803</v>
      </c>
      <c r="F3218" s="1">
        <v>43047</v>
      </c>
      <c r="G3218">
        <v>1</v>
      </c>
      <c r="H3218">
        <v>1431</v>
      </c>
      <c r="I3218">
        <v>4</v>
      </c>
      <c r="J3218">
        <v>0</v>
      </c>
      <c r="K3218">
        <v>0</v>
      </c>
      <c r="L3218" t="b">
        <v>1</v>
      </c>
      <c r="M3218" t="b">
        <v>0</v>
      </c>
      <c r="N3218" t="b">
        <v>0</v>
      </c>
      <c r="O3218">
        <v>9</v>
      </c>
      <c r="P3218">
        <v>2</v>
      </c>
      <c r="Q3218" s="2">
        <v>0</v>
      </c>
      <c r="R3218" s="2">
        <v>0</v>
      </c>
      <c r="S3218" s="2">
        <v>0</v>
      </c>
      <c r="T3218">
        <f t="shared" si="200"/>
        <v>0.4</v>
      </c>
      <c r="U3218">
        <f t="shared" si="201"/>
        <v>0.19999999999999996</v>
      </c>
      <c r="V3218">
        <f t="shared" si="202"/>
        <v>7.1549999999999999E-4</v>
      </c>
      <c r="W3218">
        <f t="shared" si="203"/>
        <v>0.21025042500000002</v>
      </c>
    </row>
    <row r="3219" spans="1:23" x14ac:dyDescent="0.25">
      <c r="A3219" t="s">
        <v>10979</v>
      </c>
      <c r="B3219" s="1">
        <v>43205</v>
      </c>
      <c r="C3219" t="s">
        <v>10980</v>
      </c>
      <c r="D3219" t="s">
        <v>10981</v>
      </c>
      <c r="E3219" t="s">
        <v>10982</v>
      </c>
      <c r="F3219" s="1">
        <v>43187</v>
      </c>
      <c r="G3219">
        <v>1</v>
      </c>
      <c r="H3219">
        <v>769382</v>
      </c>
      <c r="I3219">
        <v>26374</v>
      </c>
      <c r="J3219">
        <v>704</v>
      </c>
      <c r="K3219">
        <v>849</v>
      </c>
      <c r="L3219" t="b">
        <v>0</v>
      </c>
      <c r="M3219" t="b">
        <v>0</v>
      </c>
      <c r="N3219" t="b">
        <v>0</v>
      </c>
      <c r="O3219">
        <v>18</v>
      </c>
      <c r="P3219">
        <v>8</v>
      </c>
      <c r="Q3219" s="2">
        <v>0.03</v>
      </c>
      <c r="R3219" s="2">
        <v>0</v>
      </c>
      <c r="S3219" s="2">
        <v>0</v>
      </c>
      <c r="T3219">
        <f t="shared" si="200"/>
        <v>0.4</v>
      </c>
      <c r="U3219">
        <f t="shared" si="201"/>
        <v>4.4000000000000004</v>
      </c>
      <c r="V3219">
        <f t="shared" si="202"/>
        <v>0.68469099999999994</v>
      </c>
      <c r="W3219">
        <f t="shared" si="203"/>
        <v>1.4996418500000002</v>
      </c>
    </row>
    <row r="3220" spans="1:23" x14ac:dyDescent="0.25">
      <c r="A3220" t="s">
        <v>10983</v>
      </c>
      <c r="B3220" s="1">
        <v>43088</v>
      </c>
      <c r="C3220" t="s">
        <v>10984</v>
      </c>
      <c r="D3220" t="s">
        <v>601</v>
      </c>
      <c r="E3220" t="s">
        <v>10985</v>
      </c>
      <c r="F3220" s="1">
        <v>43088</v>
      </c>
      <c r="G3220">
        <v>1</v>
      </c>
      <c r="H3220">
        <v>24032</v>
      </c>
      <c r="I3220">
        <v>1739</v>
      </c>
      <c r="J3220">
        <v>22</v>
      </c>
      <c r="K3220">
        <v>45</v>
      </c>
      <c r="L3220" t="b">
        <v>0</v>
      </c>
      <c r="M3220" t="b">
        <v>0</v>
      </c>
      <c r="N3220" t="b">
        <v>0</v>
      </c>
      <c r="O3220">
        <v>0</v>
      </c>
      <c r="P3220">
        <v>1</v>
      </c>
      <c r="Q3220" s="2">
        <v>7.0000000000000007E-2</v>
      </c>
      <c r="R3220" s="2">
        <v>0</v>
      </c>
      <c r="S3220" s="2">
        <v>0</v>
      </c>
      <c r="T3220">
        <f t="shared" si="200"/>
        <v>0.4</v>
      </c>
      <c r="U3220">
        <f t="shared" si="201"/>
        <v>1</v>
      </c>
      <c r="V3220">
        <f t="shared" si="202"/>
        <v>0.71201600000000009</v>
      </c>
      <c r="W3220">
        <f t="shared" si="203"/>
        <v>0.65920560000000006</v>
      </c>
    </row>
    <row r="3221" spans="1:23" x14ac:dyDescent="0.25">
      <c r="A3221" t="s">
        <v>10986</v>
      </c>
      <c r="B3221" s="1">
        <v>43109</v>
      </c>
      <c r="C3221" t="s">
        <v>10987</v>
      </c>
      <c r="D3221" t="s">
        <v>7122</v>
      </c>
      <c r="E3221" t="s">
        <v>10988</v>
      </c>
      <c r="F3221" s="1">
        <v>43105</v>
      </c>
      <c r="G3221">
        <v>1</v>
      </c>
      <c r="H3221">
        <v>237862</v>
      </c>
      <c r="I3221">
        <v>14859</v>
      </c>
      <c r="J3221">
        <v>317</v>
      </c>
      <c r="K3221">
        <v>1446</v>
      </c>
      <c r="L3221" t="b">
        <v>0</v>
      </c>
      <c r="M3221" t="b">
        <v>0</v>
      </c>
      <c r="N3221" t="b">
        <v>0</v>
      </c>
      <c r="O3221">
        <v>4</v>
      </c>
      <c r="P3221">
        <v>3</v>
      </c>
      <c r="Q3221" s="2">
        <v>0.06</v>
      </c>
      <c r="R3221" s="2">
        <v>0</v>
      </c>
      <c r="S3221" s="2">
        <v>0.01</v>
      </c>
      <c r="T3221">
        <f t="shared" si="200"/>
        <v>0.4</v>
      </c>
      <c r="U3221">
        <f t="shared" si="201"/>
        <v>2.2000000000000002</v>
      </c>
      <c r="V3221">
        <f t="shared" si="202"/>
        <v>0.96893099999999999</v>
      </c>
      <c r="W3221">
        <f t="shared" si="203"/>
        <v>1.04912585</v>
      </c>
    </row>
    <row r="3222" spans="1:23" x14ac:dyDescent="0.25">
      <c r="A3222" t="s">
        <v>10989</v>
      </c>
      <c r="B3222" s="1">
        <v>43067</v>
      </c>
      <c r="C3222" t="s">
        <v>10990</v>
      </c>
      <c r="D3222" t="s">
        <v>601</v>
      </c>
      <c r="E3222" t="s">
        <v>10991</v>
      </c>
      <c r="F3222" s="1">
        <v>43063</v>
      </c>
      <c r="G3222">
        <v>1</v>
      </c>
      <c r="H3222">
        <v>784451</v>
      </c>
      <c r="I3222">
        <v>6845</v>
      </c>
      <c r="J3222">
        <v>772</v>
      </c>
      <c r="K3222">
        <v>758</v>
      </c>
      <c r="L3222" t="b">
        <v>0</v>
      </c>
      <c r="M3222" t="b">
        <v>0</v>
      </c>
      <c r="N3222" t="b">
        <v>0</v>
      </c>
      <c r="O3222">
        <v>4</v>
      </c>
      <c r="P3222">
        <v>4</v>
      </c>
      <c r="Q3222" s="2">
        <v>0.01</v>
      </c>
      <c r="R3222" s="2">
        <v>0</v>
      </c>
      <c r="S3222" s="2">
        <v>0</v>
      </c>
      <c r="T3222">
        <f t="shared" si="200"/>
        <v>0.4</v>
      </c>
      <c r="U3222">
        <f t="shared" si="201"/>
        <v>3.2</v>
      </c>
      <c r="V3222">
        <f t="shared" si="202"/>
        <v>0.49222549999999998</v>
      </c>
      <c r="W3222">
        <f t="shared" si="203"/>
        <v>1.132278925</v>
      </c>
    </row>
    <row r="3223" spans="1:23" x14ac:dyDescent="0.25">
      <c r="A3223" t="s">
        <v>20965</v>
      </c>
      <c r="B3223" s="1">
        <v>43066</v>
      </c>
      <c r="C3223" t="s">
        <v>20966</v>
      </c>
      <c r="D3223" t="s">
        <v>20967</v>
      </c>
      <c r="E3223" t="s">
        <v>20968</v>
      </c>
      <c r="F3223" s="1">
        <v>42657</v>
      </c>
      <c r="G3223">
        <v>1</v>
      </c>
      <c r="H3223">
        <v>37346</v>
      </c>
      <c r="I3223">
        <v>0</v>
      </c>
      <c r="J3223">
        <v>0</v>
      </c>
      <c r="K3223">
        <v>0</v>
      </c>
      <c r="L3223" t="b">
        <v>1</v>
      </c>
      <c r="M3223" t="b">
        <v>1</v>
      </c>
      <c r="N3223" t="b">
        <v>0</v>
      </c>
      <c r="O3223">
        <v>409</v>
      </c>
      <c r="P3223">
        <v>7</v>
      </c>
      <c r="Q3223" s="2">
        <v>0</v>
      </c>
      <c r="R3223" s="2">
        <v>0</v>
      </c>
      <c r="S3223" s="2">
        <v>0</v>
      </c>
      <c r="T3223">
        <f t="shared" si="200"/>
        <v>0.4</v>
      </c>
      <c r="U3223">
        <f t="shared" si="201"/>
        <v>-74.800000000000011</v>
      </c>
      <c r="V3223">
        <f t="shared" si="202"/>
        <v>1.8672999999999999E-2</v>
      </c>
      <c r="W3223">
        <f t="shared" si="203"/>
        <v>-18.533464450000004</v>
      </c>
    </row>
    <row r="3224" spans="1:23" x14ac:dyDescent="0.25">
      <c r="A3224" t="s">
        <v>10992</v>
      </c>
      <c r="B3224" s="1">
        <v>43099</v>
      </c>
      <c r="C3224" t="s">
        <v>10993</v>
      </c>
      <c r="D3224" t="s">
        <v>3943</v>
      </c>
      <c r="E3224" t="s">
        <v>10994</v>
      </c>
      <c r="F3224" s="1">
        <v>43091</v>
      </c>
      <c r="G3224">
        <v>1</v>
      </c>
      <c r="H3224">
        <v>324996</v>
      </c>
      <c r="I3224">
        <v>13078</v>
      </c>
      <c r="J3224">
        <v>204</v>
      </c>
      <c r="K3224">
        <v>338</v>
      </c>
      <c r="L3224" t="b">
        <v>0</v>
      </c>
      <c r="M3224" t="b">
        <v>0</v>
      </c>
      <c r="N3224" t="b">
        <v>0</v>
      </c>
      <c r="O3224">
        <v>8</v>
      </c>
      <c r="P3224">
        <v>7</v>
      </c>
      <c r="Q3224" s="2">
        <v>0.04</v>
      </c>
      <c r="R3224" s="2">
        <v>0</v>
      </c>
      <c r="S3224" s="2">
        <v>0</v>
      </c>
      <c r="T3224">
        <f t="shared" si="200"/>
        <v>0.4</v>
      </c>
      <c r="U3224">
        <f t="shared" si="201"/>
        <v>5.4</v>
      </c>
      <c r="V3224">
        <f t="shared" si="202"/>
        <v>0.56249800000000005</v>
      </c>
      <c r="W3224">
        <f t="shared" si="203"/>
        <v>1.7068743000000002</v>
      </c>
    </row>
    <row r="3225" spans="1:23" x14ac:dyDescent="0.25">
      <c r="A3225" t="s">
        <v>10995</v>
      </c>
      <c r="B3225" s="1">
        <v>43176</v>
      </c>
      <c r="C3225" t="s">
        <v>10996</v>
      </c>
      <c r="D3225" t="s">
        <v>10997</v>
      </c>
      <c r="E3225" t="s">
        <v>10998</v>
      </c>
      <c r="F3225" s="1">
        <v>43162</v>
      </c>
      <c r="G3225">
        <v>1</v>
      </c>
      <c r="H3225">
        <v>410257</v>
      </c>
      <c r="I3225">
        <v>16592</v>
      </c>
      <c r="J3225">
        <v>779</v>
      </c>
      <c r="K3225">
        <v>1112</v>
      </c>
      <c r="L3225" t="b">
        <v>0</v>
      </c>
      <c r="M3225" t="b">
        <v>0</v>
      </c>
      <c r="N3225" t="b">
        <v>0</v>
      </c>
      <c r="O3225">
        <v>14</v>
      </c>
      <c r="P3225">
        <v>11</v>
      </c>
      <c r="Q3225" s="2">
        <v>0.04</v>
      </c>
      <c r="R3225" s="2">
        <v>0</v>
      </c>
      <c r="S3225" s="2">
        <v>0</v>
      </c>
      <c r="T3225">
        <f t="shared" si="200"/>
        <v>0.4</v>
      </c>
      <c r="U3225">
        <f t="shared" si="201"/>
        <v>8.2000000000000011</v>
      </c>
      <c r="V3225">
        <f t="shared" si="202"/>
        <v>0.60512849999999996</v>
      </c>
      <c r="W3225">
        <f t="shared" si="203"/>
        <v>2.4217949750000005</v>
      </c>
    </row>
    <row r="3226" spans="1:23" x14ac:dyDescent="0.25">
      <c r="A3226" t="s">
        <v>10999</v>
      </c>
      <c r="B3226" s="1">
        <v>43163</v>
      </c>
      <c r="C3226" t="s">
        <v>11000</v>
      </c>
      <c r="D3226" t="s">
        <v>757</v>
      </c>
      <c r="E3226" t="s">
        <v>11001</v>
      </c>
      <c r="F3226" s="1">
        <v>43150</v>
      </c>
      <c r="G3226">
        <v>1</v>
      </c>
      <c r="H3226">
        <v>1959703</v>
      </c>
      <c r="I3226">
        <v>143641</v>
      </c>
      <c r="J3226">
        <v>3873</v>
      </c>
      <c r="K3226">
        <v>9121</v>
      </c>
      <c r="L3226" t="b">
        <v>0</v>
      </c>
      <c r="M3226" t="b">
        <v>0</v>
      </c>
      <c r="N3226" t="b">
        <v>0</v>
      </c>
      <c r="O3226">
        <v>13</v>
      </c>
      <c r="P3226">
        <v>11</v>
      </c>
      <c r="Q3226" s="2">
        <v>7.0000000000000007E-2</v>
      </c>
      <c r="R3226" s="2">
        <v>0</v>
      </c>
      <c r="S3226" s="2">
        <v>0</v>
      </c>
      <c r="T3226">
        <f t="shared" si="200"/>
        <v>0.4</v>
      </c>
      <c r="U3226">
        <f t="shared" si="201"/>
        <v>8.4</v>
      </c>
      <c r="V3226">
        <f t="shared" si="202"/>
        <v>1.6798515000000001</v>
      </c>
      <c r="W3226">
        <f t="shared" si="203"/>
        <v>2.847948025</v>
      </c>
    </row>
    <row r="3227" spans="1:23" x14ac:dyDescent="0.25">
      <c r="A3227" t="s">
        <v>11002</v>
      </c>
      <c r="B3227" s="1">
        <v>43124</v>
      </c>
      <c r="C3227" t="s">
        <v>11003</v>
      </c>
      <c r="D3227" t="s">
        <v>1261</v>
      </c>
      <c r="E3227" t="s">
        <v>11004</v>
      </c>
      <c r="F3227" s="1">
        <v>43118</v>
      </c>
      <c r="G3227">
        <v>1</v>
      </c>
      <c r="H3227">
        <v>77452</v>
      </c>
      <c r="I3227">
        <v>5359</v>
      </c>
      <c r="J3227">
        <v>98</v>
      </c>
      <c r="K3227">
        <v>1217</v>
      </c>
      <c r="L3227" t="b">
        <v>0</v>
      </c>
      <c r="M3227" t="b">
        <v>0</v>
      </c>
      <c r="N3227" t="b">
        <v>0</v>
      </c>
      <c r="O3227">
        <v>6</v>
      </c>
      <c r="P3227">
        <v>6</v>
      </c>
      <c r="Q3227" s="2">
        <v>7.0000000000000007E-2</v>
      </c>
      <c r="R3227" s="2">
        <v>0</v>
      </c>
      <c r="S3227" s="2">
        <v>0.02</v>
      </c>
      <c r="T3227">
        <f t="shared" si="200"/>
        <v>0.4</v>
      </c>
      <c r="U3227">
        <f t="shared" si="201"/>
        <v>4.8000000000000007</v>
      </c>
      <c r="V3227">
        <f t="shared" si="202"/>
        <v>1.2387260000000002</v>
      </c>
      <c r="W3227">
        <f t="shared" si="203"/>
        <v>1.7935541000000004</v>
      </c>
    </row>
    <row r="3228" spans="1:23" x14ac:dyDescent="0.25">
      <c r="A3228" t="s">
        <v>11005</v>
      </c>
      <c r="B3228" s="1">
        <v>43262</v>
      </c>
      <c r="C3228" t="s">
        <v>11006</v>
      </c>
      <c r="D3228" t="s">
        <v>3215</v>
      </c>
      <c r="E3228" t="s">
        <v>11007</v>
      </c>
      <c r="F3228" s="1">
        <v>43237</v>
      </c>
      <c r="G3228">
        <v>1</v>
      </c>
      <c r="H3228">
        <v>1259904</v>
      </c>
      <c r="I3228">
        <v>35398</v>
      </c>
      <c r="J3228">
        <v>601</v>
      </c>
      <c r="K3228">
        <v>2565</v>
      </c>
      <c r="L3228" t="b">
        <v>0</v>
      </c>
      <c r="M3228" t="b">
        <v>0</v>
      </c>
      <c r="N3228" t="b">
        <v>0</v>
      </c>
      <c r="O3228">
        <v>25</v>
      </c>
      <c r="P3228">
        <v>24</v>
      </c>
      <c r="Q3228" s="2">
        <v>0.03</v>
      </c>
      <c r="R3228" s="2">
        <v>0</v>
      </c>
      <c r="S3228" s="2">
        <v>0</v>
      </c>
      <c r="T3228">
        <f t="shared" si="200"/>
        <v>0.4</v>
      </c>
      <c r="U3228">
        <f t="shared" si="201"/>
        <v>19.000000000000004</v>
      </c>
      <c r="V3228">
        <f t="shared" si="202"/>
        <v>0.92995199999999989</v>
      </c>
      <c r="W3228">
        <f t="shared" si="203"/>
        <v>5.2354832000000009</v>
      </c>
    </row>
    <row r="3229" spans="1:23" x14ac:dyDescent="0.25">
      <c r="A3229" t="s">
        <v>11008</v>
      </c>
      <c r="B3229" s="1">
        <v>43061</v>
      </c>
      <c r="C3229" t="s">
        <v>11009</v>
      </c>
      <c r="D3229" t="s">
        <v>11010</v>
      </c>
      <c r="E3229" t="s">
        <v>11011</v>
      </c>
      <c r="F3229" s="1">
        <v>43056</v>
      </c>
      <c r="G3229">
        <v>1</v>
      </c>
      <c r="H3229">
        <v>795683</v>
      </c>
      <c r="I3229">
        <v>44085</v>
      </c>
      <c r="J3229">
        <v>236</v>
      </c>
      <c r="K3229">
        <v>1604</v>
      </c>
      <c r="L3229" t="b">
        <v>0</v>
      </c>
      <c r="M3229" t="b">
        <v>0</v>
      </c>
      <c r="N3229" t="b">
        <v>0</v>
      </c>
      <c r="O3229">
        <v>5</v>
      </c>
      <c r="P3229">
        <v>5</v>
      </c>
      <c r="Q3229" s="2">
        <v>0.06</v>
      </c>
      <c r="R3229" s="2">
        <v>0</v>
      </c>
      <c r="S3229" s="2">
        <v>0</v>
      </c>
      <c r="T3229">
        <f t="shared" si="200"/>
        <v>0.4</v>
      </c>
      <c r="U3229">
        <f t="shared" si="201"/>
        <v>4</v>
      </c>
      <c r="V3229">
        <f t="shared" si="202"/>
        <v>0.99784149999999994</v>
      </c>
      <c r="W3229">
        <f t="shared" si="203"/>
        <v>1.5092445250000002</v>
      </c>
    </row>
    <row r="3230" spans="1:23" x14ac:dyDescent="0.25">
      <c r="A3230" t="s">
        <v>11012</v>
      </c>
      <c r="B3230" s="1">
        <v>43056</v>
      </c>
      <c r="C3230" t="s">
        <v>11013</v>
      </c>
      <c r="D3230" t="s">
        <v>860</v>
      </c>
      <c r="E3230" t="s">
        <v>11014</v>
      </c>
      <c r="F3230" s="1">
        <v>43050</v>
      </c>
      <c r="G3230">
        <v>1</v>
      </c>
      <c r="H3230">
        <v>218186</v>
      </c>
      <c r="I3230">
        <v>7773</v>
      </c>
      <c r="J3230">
        <v>230</v>
      </c>
      <c r="K3230">
        <v>443</v>
      </c>
      <c r="L3230" t="b">
        <v>0</v>
      </c>
      <c r="M3230" t="b">
        <v>0</v>
      </c>
      <c r="N3230" t="b">
        <v>0</v>
      </c>
      <c r="O3230">
        <v>6</v>
      </c>
      <c r="P3230">
        <v>4</v>
      </c>
      <c r="Q3230" s="2">
        <v>0.04</v>
      </c>
      <c r="R3230" s="2">
        <v>0</v>
      </c>
      <c r="S3230" s="2">
        <v>0</v>
      </c>
      <c r="T3230">
        <f t="shared" si="200"/>
        <v>0.4</v>
      </c>
      <c r="U3230">
        <f t="shared" si="201"/>
        <v>2.8000000000000003</v>
      </c>
      <c r="V3230">
        <f t="shared" si="202"/>
        <v>0.50909300000000002</v>
      </c>
      <c r="W3230">
        <f t="shared" si="203"/>
        <v>1.0381825500000001</v>
      </c>
    </row>
    <row r="3231" spans="1:23" x14ac:dyDescent="0.25">
      <c r="A3231" t="s">
        <v>11015</v>
      </c>
      <c r="B3231" s="1">
        <v>43092</v>
      </c>
      <c r="C3231" t="s">
        <v>11016</v>
      </c>
      <c r="D3231" t="s">
        <v>97</v>
      </c>
      <c r="E3231" t="s">
        <v>11017</v>
      </c>
      <c r="F3231" s="1">
        <v>43087</v>
      </c>
      <c r="G3231">
        <v>1</v>
      </c>
      <c r="H3231">
        <v>331126</v>
      </c>
      <c r="I3231">
        <v>17137</v>
      </c>
      <c r="J3231">
        <v>159</v>
      </c>
      <c r="K3231">
        <v>769</v>
      </c>
      <c r="L3231" t="b">
        <v>0</v>
      </c>
      <c r="M3231" t="b">
        <v>0</v>
      </c>
      <c r="N3231" t="b">
        <v>0</v>
      </c>
      <c r="O3231">
        <v>5</v>
      </c>
      <c r="P3231">
        <v>5</v>
      </c>
      <c r="Q3231" s="2">
        <v>0.05</v>
      </c>
      <c r="R3231" s="2">
        <v>0</v>
      </c>
      <c r="S3231" s="2">
        <v>0</v>
      </c>
      <c r="T3231">
        <f t="shared" si="200"/>
        <v>0.4</v>
      </c>
      <c r="U3231">
        <f t="shared" si="201"/>
        <v>4</v>
      </c>
      <c r="V3231">
        <f t="shared" si="202"/>
        <v>0.66556300000000013</v>
      </c>
      <c r="W3231">
        <f t="shared" si="203"/>
        <v>1.3929470500000001</v>
      </c>
    </row>
    <row r="3232" spans="1:23" x14ac:dyDescent="0.25">
      <c r="A3232" t="s">
        <v>11018</v>
      </c>
      <c r="B3232" s="1">
        <v>43234</v>
      </c>
      <c r="C3232" t="s">
        <v>11019</v>
      </c>
      <c r="D3232" t="s">
        <v>385</v>
      </c>
      <c r="E3232" t="s">
        <v>11020</v>
      </c>
      <c r="F3232" s="1">
        <v>43223</v>
      </c>
      <c r="G3232">
        <v>1</v>
      </c>
      <c r="H3232">
        <v>9233435</v>
      </c>
      <c r="I3232">
        <v>605954</v>
      </c>
      <c r="J3232">
        <v>5722</v>
      </c>
      <c r="K3232">
        <v>26319</v>
      </c>
      <c r="L3232" t="b">
        <v>0</v>
      </c>
      <c r="M3232" t="b">
        <v>0</v>
      </c>
      <c r="N3232" t="b">
        <v>0</v>
      </c>
      <c r="O3232">
        <v>11</v>
      </c>
      <c r="P3232">
        <v>6</v>
      </c>
      <c r="Q3232" s="2">
        <v>7.0000000000000007E-2</v>
      </c>
      <c r="R3232" s="2">
        <v>0</v>
      </c>
      <c r="S3232" s="2">
        <v>0</v>
      </c>
      <c r="T3232">
        <f t="shared" si="200"/>
        <v>0.4</v>
      </c>
      <c r="U3232">
        <f t="shared" si="201"/>
        <v>3.8000000000000007</v>
      </c>
      <c r="V3232">
        <f t="shared" si="202"/>
        <v>5.3167175000000002</v>
      </c>
      <c r="W3232">
        <f t="shared" si="203"/>
        <v>2.9708511250000003</v>
      </c>
    </row>
    <row r="3233" spans="1:23" x14ac:dyDescent="0.25">
      <c r="A3233" t="s">
        <v>11021</v>
      </c>
      <c r="B3233" s="1">
        <v>43054</v>
      </c>
      <c r="C3233" t="s">
        <v>11022</v>
      </c>
      <c r="D3233" t="s">
        <v>266</v>
      </c>
      <c r="E3233" t="s">
        <v>11023</v>
      </c>
      <c r="F3233" s="1">
        <v>43048</v>
      </c>
      <c r="G3233">
        <v>1</v>
      </c>
      <c r="H3233">
        <v>2844271</v>
      </c>
      <c r="I3233">
        <v>60500</v>
      </c>
      <c r="J3233">
        <v>3667</v>
      </c>
      <c r="K3233">
        <v>8122</v>
      </c>
      <c r="L3233" t="b">
        <v>0</v>
      </c>
      <c r="M3233" t="b">
        <v>0</v>
      </c>
      <c r="N3233" t="b">
        <v>0</v>
      </c>
      <c r="O3233">
        <v>6</v>
      </c>
      <c r="P3233">
        <v>2</v>
      </c>
      <c r="Q3233" s="2">
        <v>0.02</v>
      </c>
      <c r="R3233" s="2">
        <v>0</v>
      </c>
      <c r="S3233" s="2">
        <v>0</v>
      </c>
      <c r="T3233">
        <f t="shared" si="200"/>
        <v>0.4</v>
      </c>
      <c r="U3233">
        <f t="shared" si="201"/>
        <v>0.8</v>
      </c>
      <c r="V3233">
        <f t="shared" si="202"/>
        <v>1.6221355</v>
      </c>
      <c r="W3233">
        <f t="shared" si="203"/>
        <v>0.92774742499999996</v>
      </c>
    </row>
    <row r="3234" spans="1:23" x14ac:dyDescent="0.25">
      <c r="A3234" t="s">
        <v>11024</v>
      </c>
      <c r="B3234" s="1">
        <v>43134</v>
      </c>
      <c r="C3234" t="s">
        <v>11025</v>
      </c>
      <c r="D3234" t="s">
        <v>10808</v>
      </c>
      <c r="E3234" t="s">
        <v>11026</v>
      </c>
      <c r="F3234" s="1">
        <v>43128</v>
      </c>
      <c r="G3234">
        <v>1</v>
      </c>
      <c r="H3234">
        <v>128236</v>
      </c>
      <c r="I3234">
        <v>681</v>
      </c>
      <c r="J3234">
        <v>37</v>
      </c>
      <c r="K3234">
        <v>85</v>
      </c>
      <c r="L3234" t="b">
        <v>0</v>
      </c>
      <c r="M3234" t="b">
        <v>0</v>
      </c>
      <c r="N3234" t="b">
        <v>0</v>
      </c>
      <c r="O3234">
        <v>6</v>
      </c>
      <c r="P3234">
        <v>5</v>
      </c>
      <c r="Q3234" s="2">
        <v>0.01</v>
      </c>
      <c r="R3234" s="2">
        <v>0</v>
      </c>
      <c r="S3234" s="2">
        <v>0</v>
      </c>
      <c r="T3234">
        <f t="shared" si="200"/>
        <v>0.4</v>
      </c>
      <c r="U3234">
        <f t="shared" si="201"/>
        <v>3.8</v>
      </c>
      <c r="V3234">
        <f t="shared" si="202"/>
        <v>0.16411799999999999</v>
      </c>
      <c r="W3234">
        <f t="shared" si="203"/>
        <v>1.1674412999999999</v>
      </c>
    </row>
    <row r="3235" spans="1:23" x14ac:dyDescent="0.25">
      <c r="A3235" t="s">
        <v>11027</v>
      </c>
      <c r="B3235" s="1">
        <v>43173</v>
      </c>
      <c r="C3235" t="s">
        <v>11028</v>
      </c>
      <c r="D3235" t="s">
        <v>61</v>
      </c>
      <c r="E3235" t="s">
        <v>11029</v>
      </c>
      <c r="F3235" s="1">
        <v>43159</v>
      </c>
      <c r="G3235">
        <v>1</v>
      </c>
      <c r="H3235">
        <v>453506</v>
      </c>
      <c r="I3235">
        <v>14494</v>
      </c>
      <c r="J3235">
        <v>615</v>
      </c>
      <c r="K3235">
        <v>916</v>
      </c>
      <c r="L3235" t="b">
        <v>0</v>
      </c>
      <c r="M3235" t="b">
        <v>0</v>
      </c>
      <c r="N3235" t="b">
        <v>0</v>
      </c>
      <c r="O3235">
        <v>14</v>
      </c>
      <c r="P3235">
        <v>13</v>
      </c>
      <c r="Q3235" s="2">
        <v>0.03</v>
      </c>
      <c r="R3235" s="2">
        <v>0</v>
      </c>
      <c r="S3235" s="2">
        <v>0</v>
      </c>
      <c r="T3235">
        <f t="shared" si="200"/>
        <v>0.4</v>
      </c>
      <c r="U3235">
        <f t="shared" si="201"/>
        <v>10.200000000000001</v>
      </c>
      <c r="V3235">
        <f t="shared" si="202"/>
        <v>0.52675300000000003</v>
      </c>
      <c r="W3235">
        <f t="shared" si="203"/>
        <v>2.8943635500000005</v>
      </c>
    </row>
    <row r="3236" spans="1:23" x14ac:dyDescent="0.25">
      <c r="A3236" t="s">
        <v>11030</v>
      </c>
      <c r="B3236" s="1">
        <v>43077</v>
      </c>
      <c r="C3236" t="s">
        <v>11031</v>
      </c>
      <c r="D3236" t="s">
        <v>1114</v>
      </c>
      <c r="E3236" t="s">
        <v>11032</v>
      </c>
      <c r="F3236" s="1">
        <v>43074</v>
      </c>
      <c r="G3236">
        <v>1</v>
      </c>
      <c r="H3236">
        <v>105911</v>
      </c>
      <c r="I3236">
        <v>430</v>
      </c>
      <c r="J3236">
        <v>322</v>
      </c>
      <c r="K3236">
        <v>1058</v>
      </c>
      <c r="L3236" t="b">
        <v>0</v>
      </c>
      <c r="M3236" t="b">
        <v>0</v>
      </c>
      <c r="N3236" t="b">
        <v>0</v>
      </c>
      <c r="O3236">
        <v>3</v>
      </c>
      <c r="P3236">
        <v>2</v>
      </c>
      <c r="Q3236" s="2">
        <v>0</v>
      </c>
      <c r="R3236" s="2">
        <v>0</v>
      </c>
      <c r="S3236" s="2">
        <v>0.01</v>
      </c>
      <c r="T3236">
        <f t="shared" si="200"/>
        <v>0.4</v>
      </c>
      <c r="U3236">
        <f t="shared" si="201"/>
        <v>1.4000000000000001</v>
      </c>
      <c r="V3236">
        <f t="shared" si="202"/>
        <v>0.30295549999999999</v>
      </c>
      <c r="W3236">
        <f t="shared" si="203"/>
        <v>0.61603442500000005</v>
      </c>
    </row>
    <row r="3237" spans="1:23" x14ac:dyDescent="0.25">
      <c r="A3237" t="s">
        <v>11033</v>
      </c>
      <c r="B3237" s="1">
        <v>43056</v>
      </c>
      <c r="C3237" t="s">
        <v>11034</v>
      </c>
      <c r="D3237" t="s">
        <v>1616</v>
      </c>
      <c r="E3237" t="s">
        <v>11035</v>
      </c>
      <c r="F3237" s="1">
        <v>43055</v>
      </c>
      <c r="G3237">
        <v>1</v>
      </c>
      <c r="H3237">
        <v>6582</v>
      </c>
      <c r="I3237">
        <v>174</v>
      </c>
      <c r="J3237">
        <v>8</v>
      </c>
      <c r="K3237">
        <v>22</v>
      </c>
      <c r="L3237" t="b">
        <v>0</v>
      </c>
      <c r="M3237" t="b">
        <v>0</v>
      </c>
      <c r="N3237" t="b">
        <v>0</v>
      </c>
      <c r="O3237">
        <v>1</v>
      </c>
      <c r="P3237">
        <v>1</v>
      </c>
      <c r="Q3237" s="2">
        <v>0.03</v>
      </c>
      <c r="R3237" s="2">
        <v>0</v>
      </c>
      <c r="S3237" s="2">
        <v>0</v>
      </c>
      <c r="T3237">
        <f t="shared" si="200"/>
        <v>0.4</v>
      </c>
      <c r="U3237">
        <f t="shared" si="201"/>
        <v>0.8</v>
      </c>
      <c r="V3237">
        <f t="shared" si="202"/>
        <v>0.30329099999999998</v>
      </c>
      <c r="W3237">
        <f t="shared" si="203"/>
        <v>0.46615185000000003</v>
      </c>
    </row>
    <row r="3238" spans="1:23" x14ac:dyDescent="0.25">
      <c r="A3238" t="s">
        <v>11036</v>
      </c>
      <c r="B3238" s="1">
        <v>43178</v>
      </c>
      <c r="C3238" t="s">
        <v>11037</v>
      </c>
      <c r="D3238" t="s">
        <v>1213</v>
      </c>
      <c r="E3238" t="s">
        <v>11038</v>
      </c>
      <c r="F3238" s="1">
        <v>43166</v>
      </c>
      <c r="G3238">
        <v>1</v>
      </c>
      <c r="H3238">
        <v>522854</v>
      </c>
      <c r="I3238">
        <v>4518</v>
      </c>
      <c r="J3238">
        <v>91</v>
      </c>
      <c r="K3238">
        <v>701</v>
      </c>
      <c r="L3238" t="b">
        <v>0</v>
      </c>
      <c r="M3238" t="b">
        <v>0</v>
      </c>
      <c r="N3238" t="b">
        <v>0</v>
      </c>
      <c r="O3238">
        <v>12</v>
      </c>
      <c r="P3238">
        <v>10</v>
      </c>
      <c r="Q3238" s="2">
        <v>0.01</v>
      </c>
      <c r="R3238" s="2">
        <v>0</v>
      </c>
      <c r="S3238" s="2">
        <v>0</v>
      </c>
      <c r="T3238">
        <f t="shared" si="200"/>
        <v>0.4</v>
      </c>
      <c r="U3238">
        <f t="shared" si="201"/>
        <v>7.6</v>
      </c>
      <c r="V3238">
        <f t="shared" si="202"/>
        <v>0.36142699999999994</v>
      </c>
      <c r="W3238">
        <f t="shared" si="203"/>
        <v>2.1864994499999999</v>
      </c>
    </row>
    <row r="3239" spans="1:23" x14ac:dyDescent="0.25">
      <c r="A3239" t="s">
        <v>11039</v>
      </c>
      <c r="B3239" s="1">
        <v>43213</v>
      </c>
      <c r="C3239" t="s">
        <v>11040</v>
      </c>
      <c r="D3239" t="s">
        <v>1062</v>
      </c>
      <c r="E3239" t="s">
        <v>11041</v>
      </c>
      <c r="F3239" s="1">
        <v>43202</v>
      </c>
      <c r="G3239">
        <v>1</v>
      </c>
      <c r="H3239">
        <v>771720</v>
      </c>
      <c r="I3239">
        <v>20614</v>
      </c>
      <c r="J3239">
        <v>344</v>
      </c>
      <c r="K3239">
        <v>1409</v>
      </c>
      <c r="L3239" t="b">
        <v>0</v>
      </c>
      <c r="M3239" t="b">
        <v>0</v>
      </c>
      <c r="N3239" t="b">
        <v>0</v>
      </c>
      <c r="O3239">
        <v>11</v>
      </c>
      <c r="P3239">
        <v>10</v>
      </c>
      <c r="Q3239" s="2">
        <v>0.03</v>
      </c>
      <c r="R3239" s="2">
        <v>0</v>
      </c>
      <c r="S3239" s="2">
        <v>0</v>
      </c>
      <c r="T3239">
        <f t="shared" si="200"/>
        <v>0.4</v>
      </c>
      <c r="U3239">
        <f t="shared" si="201"/>
        <v>7.8</v>
      </c>
      <c r="V3239">
        <f t="shared" si="202"/>
        <v>0.68585999999999991</v>
      </c>
      <c r="W3239">
        <f t="shared" si="203"/>
        <v>2.3500509999999997</v>
      </c>
    </row>
    <row r="3240" spans="1:23" x14ac:dyDescent="0.25">
      <c r="A3240" t="s">
        <v>11042</v>
      </c>
      <c r="B3240" s="1">
        <v>43129</v>
      </c>
      <c r="C3240" t="s">
        <v>11043</v>
      </c>
      <c r="D3240" t="s">
        <v>444</v>
      </c>
      <c r="E3240" t="s">
        <v>11044</v>
      </c>
      <c r="F3240" s="1">
        <v>43123</v>
      </c>
      <c r="G3240">
        <v>1</v>
      </c>
      <c r="H3240">
        <v>269181</v>
      </c>
      <c r="I3240">
        <v>1012</v>
      </c>
      <c r="J3240">
        <v>190</v>
      </c>
      <c r="K3240">
        <v>432</v>
      </c>
      <c r="L3240" t="b">
        <v>0</v>
      </c>
      <c r="M3240" t="b">
        <v>0</v>
      </c>
      <c r="N3240" t="b">
        <v>0</v>
      </c>
      <c r="O3240">
        <v>6</v>
      </c>
      <c r="P3240">
        <v>6</v>
      </c>
      <c r="Q3240" s="2">
        <v>0</v>
      </c>
      <c r="R3240" s="2">
        <v>0</v>
      </c>
      <c r="S3240" s="2">
        <v>0</v>
      </c>
      <c r="T3240">
        <f t="shared" si="200"/>
        <v>0.4</v>
      </c>
      <c r="U3240">
        <f t="shared" si="201"/>
        <v>4.8000000000000007</v>
      </c>
      <c r="V3240">
        <f t="shared" si="202"/>
        <v>0.1345905</v>
      </c>
      <c r="W3240">
        <f t="shared" si="203"/>
        <v>1.4071066750000003</v>
      </c>
    </row>
    <row r="3241" spans="1:23" x14ac:dyDescent="0.25">
      <c r="A3241" t="s">
        <v>11045</v>
      </c>
      <c r="B3241" s="1">
        <v>43126</v>
      </c>
      <c r="C3241" t="s">
        <v>11046</v>
      </c>
      <c r="D3241" t="s">
        <v>174</v>
      </c>
      <c r="E3241" t="s">
        <v>11047</v>
      </c>
      <c r="F3241" s="1">
        <v>43119</v>
      </c>
      <c r="G3241">
        <v>1</v>
      </c>
      <c r="H3241">
        <v>425995</v>
      </c>
      <c r="I3241">
        <v>11520</v>
      </c>
      <c r="J3241">
        <v>1097</v>
      </c>
      <c r="K3241">
        <v>595</v>
      </c>
      <c r="L3241" t="b">
        <v>0</v>
      </c>
      <c r="M3241" t="b">
        <v>0</v>
      </c>
      <c r="N3241" t="b">
        <v>0</v>
      </c>
      <c r="O3241">
        <v>7</v>
      </c>
      <c r="P3241">
        <v>7</v>
      </c>
      <c r="Q3241" s="2">
        <v>0.03</v>
      </c>
      <c r="R3241" s="2">
        <v>0</v>
      </c>
      <c r="S3241" s="2">
        <v>0</v>
      </c>
      <c r="T3241">
        <f t="shared" si="200"/>
        <v>0.4</v>
      </c>
      <c r="U3241">
        <f t="shared" si="201"/>
        <v>5.6000000000000005</v>
      </c>
      <c r="V3241">
        <f t="shared" si="202"/>
        <v>0.5129975</v>
      </c>
      <c r="W3241">
        <f t="shared" si="203"/>
        <v>1.7395491249999999</v>
      </c>
    </row>
    <row r="3242" spans="1:23" x14ac:dyDescent="0.25">
      <c r="A3242" t="s">
        <v>11048</v>
      </c>
      <c r="B3242" s="1">
        <v>43067</v>
      </c>
      <c r="C3242" t="s">
        <v>11049</v>
      </c>
      <c r="D3242" t="s">
        <v>397</v>
      </c>
      <c r="E3242" t="s">
        <v>11050</v>
      </c>
      <c r="F3242" s="1">
        <v>43059</v>
      </c>
      <c r="G3242">
        <v>1</v>
      </c>
      <c r="H3242">
        <v>410133</v>
      </c>
      <c r="I3242">
        <v>7726</v>
      </c>
      <c r="J3242">
        <v>606</v>
      </c>
      <c r="K3242">
        <v>1097</v>
      </c>
      <c r="L3242" t="b">
        <v>0</v>
      </c>
      <c r="M3242" t="b">
        <v>0</v>
      </c>
      <c r="N3242" t="b">
        <v>0</v>
      </c>
      <c r="O3242">
        <v>8</v>
      </c>
      <c r="P3242">
        <v>8</v>
      </c>
      <c r="Q3242" s="2">
        <v>0.02</v>
      </c>
      <c r="R3242" s="2">
        <v>0</v>
      </c>
      <c r="S3242" s="2">
        <v>0</v>
      </c>
      <c r="T3242">
        <f t="shared" si="200"/>
        <v>0.4</v>
      </c>
      <c r="U3242">
        <f t="shared" si="201"/>
        <v>6.4</v>
      </c>
      <c r="V3242">
        <f t="shared" si="202"/>
        <v>0.4050665</v>
      </c>
      <c r="W3242">
        <f t="shared" si="203"/>
        <v>1.9017732750000003</v>
      </c>
    </row>
    <row r="3243" spans="1:23" x14ac:dyDescent="0.25">
      <c r="A3243" t="s">
        <v>11051</v>
      </c>
      <c r="B3243" s="1">
        <v>43214</v>
      </c>
      <c r="C3243" t="s">
        <v>11052</v>
      </c>
      <c r="D3243" t="s">
        <v>4580</v>
      </c>
      <c r="E3243" t="s">
        <v>11053</v>
      </c>
      <c r="F3243" s="1">
        <v>43209</v>
      </c>
      <c r="G3243">
        <v>1</v>
      </c>
      <c r="H3243">
        <v>1288201</v>
      </c>
      <c r="I3243">
        <v>23120</v>
      </c>
      <c r="J3243">
        <v>452</v>
      </c>
      <c r="K3243">
        <v>2444</v>
      </c>
      <c r="L3243" t="b">
        <v>0</v>
      </c>
      <c r="M3243" t="b">
        <v>0</v>
      </c>
      <c r="N3243" t="b">
        <v>0</v>
      </c>
      <c r="O3243">
        <v>5</v>
      </c>
      <c r="P3243">
        <v>4</v>
      </c>
      <c r="Q3243" s="2">
        <v>0.02</v>
      </c>
      <c r="R3243" s="2">
        <v>0</v>
      </c>
      <c r="S3243" s="2">
        <v>0</v>
      </c>
      <c r="T3243">
        <f t="shared" si="200"/>
        <v>0.4</v>
      </c>
      <c r="U3243">
        <f t="shared" si="201"/>
        <v>3</v>
      </c>
      <c r="V3243">
        <f t="shared" si="202"/>
        <v>0.84410049999999992</v>
      </c>
      <c r="W3243">
        <f t="shared" si="203"/>
        <v>1.2054351749999999</v>
      </c>
    </row>
    <row r="3244" spans="1:23" x14ac:dyDescent="0.25">
      <c r="A3244" t="s">
        <v>11054</v>
      </c>
      <c r="B3244" s="1">
        <v>43057</v>
      </c>
      <c r="C3244" t="s">
        <v>11055</v>
      </c>
      <c r="D3244" t="s">
        <v>1529</v>
      </c>
      <c r="E3244" t="s">
        <v>11056</v>
      </c>
      <c r="F3244" s="1">
        <v>43053</v>
      </c>
      <c r="G3244">
        <v>1</v>
      </c>
      <c r="H3244">
        <v>72940</v>
      </c>
      <c r="I3244">
        <v>1353</v>
      </c>
      <c r="J3244">
        <v>102</v>
      </c>
      <c r="K3244">
        <v>145</v>
      </c>
      <c r="L3244" t="b">
        <v>0</v>
      </c>
      <c r="M3244" t="b">
        <v>0</v>
      </c>
      <c r="N3244" t="b">
        <v>0</v>
      </c>
      <c r="O3244">
        <v>4</v>
      </c>
      <c r="P3244">
        <v>4</v>
      </c>
      <c r="Q3244" s="2">
        <v>0.02</v>
      </c>
      <c r="R3244" s="2">
        <v>0</v>
      </c>
      <c r="S3244" s="2">
        <v>0</v>
      </c>
      <c r="T3244">
        <f t="shared" si="200"/>
        <v>0.4</v>
      </c>
      <c r="U3244">
        <f t="shared" si="201"/>
        <v>3.2</v>
      </c>
      <c r="V3244">
        <f t="shared" si="202"/>
        <v>0.23647000000000001</v>
      </c>
      <c r="W3244">
        <f t="shared" si="203"/>
        <v>1.0427645000000001</v>
      </c>
    </row>
    <row r="3245" spans="1:23" x14ac:dyDescent="0.25">
      <c r="A3245" t="s">
        <v>11057</v>
      </c>
      <c r="B3245" s="1">
        <v>43234</v>
      </c>
      <c r="C3245" t="s">
        <v>11058</v>
      </c>
      <c r="D3245" t="s">
        <v>5833</v>
      </c>
      <c r="E3245" t="s">
        <v>11059</v>
      </c>
      <c r="F3245" s="1">
        <v>43206</v>
      </c>
      <c r="G3245">
        <v>1</v>
      </c>
      <c r="H3245">
        <v>1237869</v>
      </c>
      <c r="I3245">
        <v>15151</v>
      </c>
      <c r="J3245">
        <v>749</v>
      </c>
      <c r="K3245">
        <v>1983</v>
      </c>
      <c r="L3245" t="b">
        <v>0</v>
      </c>
      <c r="M3245" t="b">
        <v>0</v>
      </c>
      <c r="N3245" t="b">
        <v>0</v>
      </c>
      <c r="O3245">
        <v>28</v>
      </c>
      <c r="P3245">
        <v>16</v>
      </c>
      <c r="Q3245" s="2">
        <v>0.01</v>
      </c>
      <c r="R3245" s="2">
        <v>0</v>
      </c>
      <c r="S3245" s="2">
        <v>0</v>
      </c>
      <c r="T3245">
        <f t="shared" si="200"/>
        <v>0.4</v>
      </c>
      <c r="U3245">
        <f t="shared" si="201"/>
        <v>10.4</v>
      </c>
      <c r="V3245">
        <f t="shared" si="202"/>
        <v>0.71893449999999992</v>
      </c>
      <c r="W3245">
        <f t="shared" si="203"/>
        <v>3.0116270750000003</v>
      </c>
    </row>
    <row r="3246" spans="1:23" x14ac:dyDescent="0.25">
      <c r="A3246" t="s">
        <v>11060</v>
      </c>
      <c r="B3246" s="1">
        <v>43108</v>
      </c>
      <c r="C3246" t="s">
        <v>11061</v>
      </c>
      <c r="D3246" t="s">
        <v>11062</v>
      </c>
      <c r="E3246" t="s">
        <v>11063</v>
      </c>
      <c r="F3246" s="1">
        <v>43092</v>
      </c>
      <c r="G3246">
        <v>1</v>
      </c>
      <c r="H3246">
        <v>60697</v>
      </c>
      <c r="I3246">
        <v>267</v>
      </c>
      <c r="J3246">
        <v>331</v>
      </c>
      <c r="K3246">
        <v>219</v>
      </c>
      <c r="L3246" t="b">
        <v>0</v>
      </c>
      <c r="M3246" t="b">
        <v>0</v>
      </c>
      <c r="N3246" t="b">
        <v>0</v>
      </c>
      <c r="O3246">
        <v>16</v>
      </c>
      <c r="P3246">
        <v>5</v>
      </c>
      <c r="Q3246" s="2">
        <v>0</v>
      </c>
      <c r="R3246" s="2">
        <v>-0.01</v>
      </c>
      <c r="S3246" s="2">
        <v>0</v>
      </c>
      <c r="T3246">
        <f t="shared" si="200"/>
        <v>0.4</v>
      </c>
      <c r="U3246">
        <f t="shared" si="201"/>
        <v>1.7999999999999998</v>
      </c>
      <c r="V3246">
        <f t="shared" si="202"/>
        <v>-0.11965149999999999</v>
      </c>
      <c r="W3246">
        <f t="shared" si="203"/>
        <v>0.56812197499999995</v>
      </c>
    </row>
    <row r="3247" spans="1:23" x14ac:dyDescent="0.25">
      <c r="A3247" t="s">
        <v>11064</v>
      </c>
      <c r="B3247" s="1">
        <v>43214</v>
      </c>
      <c r="C3247" t="s">
        <v>11065</v>
      </c>
      <c r="D3247" t="s">
        <v>11066</v>
      </c>
      <c r="E3247" t="s">
        <v>11067</v>
      </c>
      <c r="F3247" s="1">
        <v>43196</v>
      </c>
      <c r="G3247">
        <v>1</v>
      </c>
      <c r="H3247">
        <v>2817973</v>
      </c>
      <c r="I3247">
        <v>64035</v>
      </c>
      <c r="J3247">
        <v>1340</v>
      </c>
      <c r="K3247">
        <v>1839</v>
      </c>
      <c r="L3247" t="b">
        <v>0</v>
      </c>
      <c r="M3247" t="b">
        <v>0</v>
      </c>
      <c r="N3247" t="b">
        <v>0</v>
      </c>
      <c r="O3247">
        <v>18</v>
      </c>
      <c r="P3247">
        <v>12</v>
      </c>
      <c r="Q3247" s="2">
        <v>0.02</v>
      </c>
      <c r="R3247" s="2">
        <v>0</v>
      </c>
      <c r="S3247" s="2">
        <v>0</v>
      </c>
      <c r="T3247">
        <f t="shared" si="200"/>
        <v>0.4</v>
      </c>
      <c r="U3247">
        <f t="shared" si="201"/>
        <v>8.4000000000000021</v>
      </c>
      <c r="V3247">
        <f t="shared" si="202"/>
        <v>1.6089864999999999</v>
      </c>
      <c r="W3247">
        <f t="shared" si="203"/>
        <v>2.8231452750000008</v>
      </c>
    </row>
    <row r="3248" spans="1:23" x14ac:dyDescent="0.25">
      <c r="A3248" t="s">
        <v>11068</v>
      </c>
      <c r="B3248" s="1">
        <v>43109</v>
      </c>
      <c r="C3248" t="s">
        <v>11069</v>
      </c>
      <c r="D3248" t="s">
        <v>11070</v>
      </c>
      <c r="E3248" t="s">
        <v>11071</v>
      </c>
      <c r="F3248" s="1">
        <v>43104</v>
      </c>
      <c r="G3248">
        <v>1</v>
      </c>
      <c r="H3248">
        <v>375663</v>
      </c>
      <c r="I3248">
        <v>15122</v>
      </c>
      <c r="J3248">
        <v>343</v>
      </c>
      <c r="K3248">
        <v>952</v>
      </c>
      <c r="L3248" t="b">
        <v>0</v>
      </c>
      <c r="M3248" t="b">
        <v>0</v>
      </c>
      <c r="N3248" t="b">
        <v>0</v>
      </c>
      <c r="O3248">
        <v>5</v>
      </c>
      <c r="P3248">
        <v>4</v>
      </c>
      <c r="Q3248" s="2">
        <v>0.04</v>
      </c>
      <c r="R3248" s="2">
        <v>0</v>
      </c>
      <c r="S3248" s="2">
        <v>0</v>
      </c>
      <c r="T3248">
        <f t="shared" si="200"/>
        <v>0.4</v>
      </c>
      <c r="U3248">
        <f t="shared" si="201"/>
        <v>3</v>
      </c>
      <c r="V3248">
        <f t="shared" si="202"/>
        <v>0.58783150000000006</v>
      </c>
      <c r="W3248">
        <f t="shared" si="203"/>
        <v>1.1157410250000002</v>
      </c>
    </row>
    <row r="3249" spans="1:23" x14ac:dyDescent="0.25">
      <c r="A3249" t="s">
        <v>11072</v>
      </c>
      <c r="B3249" s="1">
        <v>43066</v>
      </c>
      <c r="C3249" t="s">
        <v>11073</v>
      </c>
      <c r="D3249" t="s">
        <v>11074</v>
      </c>
      <c r="E3249" t="s">
        <v>11075</v>
      </c>
      <c r="F3249" s="1">
        <v>43060</v>
      </c>
      <c r="G3249">
        <v>1</v>
      </c>
      <c r="H3249">
        <v>13016</v>
      </c>
      <c r="I3249">
        <v>18</v>
      </c>
      <c r="J3249">
        <v>8</v>
      </c>
      <c r="K3249">
        <v>52</v>
      </c>
      <c r="L3249" t="b">
        <v>0</v>
      </c>
      <c r="M3249" t="b">
        <v>0</v>
      </c>
      <c r="N3249" t="b">
        <v>0</v>
      </c>
      <c r="O3249">
        <v>6</v>
      </c>
      <c r="P3249">
        <v>6</v>
      </c>
      <c r="Q3249" s="2">
        <v>0</v>
      </c>
      <c r="R3249" s="2">
        <v>0</v>
      </c>
      <c r="S3249" s="2">
        <v>0</v>
      </c>
      <c r="T3249">
        <f t="shared" si="200"/>
        <v>0.4</v>
      </c>
      <c r="U3249">
        <f t="shared" si="201"/>
        <v>4.8000000000000007</v>
      </c>
      <c r="V3249">
        <f t="shared" si="202"/>
        <v>6.5079999999999999E-3</v>
      </c>
      <c r="W3249">
        <f t="shared" si="203"/>
        <v>1.3622778000000004</v>
      </c>
    </row>
    <row r="3250" spans="1:23" x14ac:dyDescent="0.25">
      <c r="A3250" t="s">
        <v>11076</v>
      </c>
      <c r="B3250" s="1">
        <v>43079</v>
      </c>
      <c r="C3250" t="s">
        <v>11077</v>
      </c>
      <c r="D3250" t="s">
        <v>11078</v>
      </c>
      <c r="E3250" t="s">
        <v>11079</v>
      </c>
      <c r="F3250" s="1">
        <v>43073</v>
      </c>
      <c r="G3250">
        <v>1</v>
      </c>
      <c r="H3250">
        <v>3286</v>
      </c>
      <c r="I3250">
        <v>15</v>
      </c>
      <c r="J3250">
        <v>4</v>
      </c>
      <c r="K3250">
        <v>2</v>
      </c>
      <c r="L3250" t="b">
        <v>0</v>
      </c>
      <c r="M3250" t="b">
        <v>0</v>
      </c>
      <c r="N3250" t="b">
        <v>0</v>
      </c>
      <c r="O3250">
        <v>6</v>
      </c>
      <c r="P3250">
        <v>3</v>
      </c>
      <c r="Q3250" s="2">
        <v>0</v>
      </c>
      <c r="R3250" s="2">
        <v>0</v>
      </c>
      <c r="S3250" s="2">
        <v>0</v>
      </c>
      <c r="T3250">
        <f t="shared" si="200"/>
        <v>0.4</v>
      </c>
      <c r="U3250">
        <f t="shared" si="201"/>
        <v>1.8000000000000003</v>
      </c>
      <c r="V3250">
        <f t="shared" si="202"/>
        <v>1.6429999999999999E-3</v>
      </c>
      <c r="W3250">
        <f t="shared" si="203"/>
        <v>0.61057505000000012</v>
      </c>
    </row>
    <row r="3251" spans="1:23" x14ac:dyDescent="0.25">
      <c r="A3251" t="s">
        <v>11080</v>
      </c>
      <c r="B3251" s="1">
        <v>43164</v>
      </c>
      <c r="C3251" t="s">
        <v>11081</v>
      </c>
      <c r="D3251" t="s">
        <v>10940</v>
      </c>
      <c r="E3251" t="s">
        <v>11082</v>
      </c>
      <c r="F3251" s="1">
        <v>43152</v>
      </c>
      <c r="G3251">
        <v>1</v>
      </c>
      <c r="H3251">
        <v>1570411</v>
      </c>
      <c r="I3251">
        <v>11194</v>
      </c>
      <c r="J3251">
        <v>1550</v>
      </c>
      <c r="K3251">
        <v>769</v>
      </c>
      <c r="L3251" t="b">
        <v>0</v>
      </c>
      <c r="M3251" t="b">
        <v>0</v>
      </c>
      <c r="N3251" t="b">
        <v>0</v>
      </c>
      <c r="O3251">
        <v>12</v>
      </c>
      <c r="P3251">
        <v>6</v>
      </c>
      <c r="Q3251" s="2">
        <v>0.01</v>
      </c>
      <c r="R3251" s="2">
        <v>0</v>
      </c>
      <c r="S3251" s="2">
        <v>0</v>
      </c>
      <c r="T3251">
        <f t="shared" si="200"/>
        <v>0.4</v>
      </c>
      <c r="U3251">
        <f t="shared" si="201"/>
        <v>3.6000000000000005</v>
      </c>
      <c r="V3251">
        <f t="shared" si="202"/>
        <v>0.88520549999999998</v>
      </c>
      <c r="W3251">
        <f t="shared" si="203"/>
        <v>1.3698219250000001</v>
      </c>
    </row>
    <row r="3252" spans="1:23" x14ac:dyDescent="0.25">
      <c r="A3252" t="s">
        <v>11083</v>
      </c>
      <c r="B3252" s="1">
        <v>43265</v>
      </c>
      <c r="C3252" t="s">
        <v>11084</v>
      </c>
      <c r="D3252" t="s">
        <v>481</v>
      </c>
      <c r="E3252" t="s">
        <v>11085</v>
      </c>
      <c r="F3252" s="1">
        <v>43260</v>
      </c>
      <c r="G3252">
        <v>1</v>
      </c>
      <c r="H3252">
        <v>427242</v>
      </c>
      <c r="I3252">
        <v>9377</v>
      </c>
      <c r="J3252">
        <v>2423</v>
      </c>
      <c r="K3252">
        <v>3654</v>
      </c>
      <c r="L3252" t="b">
        <v>0</v>
      </c>
      <c r="M3252" t="b">
        <v>0</v>
      </c>
      <c r="N3252" t="b">
        <v>0</v>
      </c>
      <c r="O3252">
        <v>5</v>
      </c>
      <c r="P3252">
        <v>5</v>
      </c>
      <c r="Q3252" s="2">
        <v>0.02</v>
      </c>
      <c r="R3252" s="2">
        <v>-0.01</v>
      </c>
      <c r="S3252" s="2">
        <v>0.01</v>
      </c>
      <c r="T3252">
        <f t="shared" si="200"/>
        <v>0.4</v>
      </c>
      <c r="U3252">
        <f t="shared" si="201"/>
        <v>4</v>
      </c>
      <c r="V3252">
        <f t="shared" si="202"/>
        <v>0.51362099999999999</v>
      </c>
      <c r="W3252">
        <f t="shared" si="203"/>
        <v>1.3397673500000002</v>
      </c>
    </row>
    <row r="3253" spans="1:23" x14ac:dyDescent="0.25">
      <c r="A3253" t="s">
        <v>11086</v>
      </c>
      <c r="B3253" s="1">
        <v>43083</v>
      </c>
      <c r="C3253" t="s">
        <v>11087</v>
      </c>
      <c r="D3253" t="s">
        <v>1372</v>
      </c>
      <c r="E3253" t="s">
        <v>11088</v>
      </c>
      <c r="F3253" s="1">
        <v>43082</v>
      </c>
      <c r="G3253">
        <v>1</v>
      </c>
      <c r="H3253">
        <v>1020652</v>
      </c>
      <c r="I3253">
        <v>66812</v>
      </c>
      <c r="J3253">
        <v>2394</v>
      </c>
      <c r="K3253">
        <v>3535</v>
      </c>
      <c r="L3253" t="b">
        <v>0</v>
      </c>
      <c r="M3253" t="b">
        <v>0</v>
      </c>
      <c r="N3253" t="b">
        <v>0</v>
      </c>
      <c r="O3253">
        <v>1</v>
      </c>
      <c r="P3253">
        <v>1</v>
      </c>
      <c r="Q3253" s="2">
        <v>7.0000000000000007E-2</v>
      </c>
      <c r="R3253" s="2">
        <v>0</v>
      </c>
      <c r="S3253" s="2">
        <v>0</v>
      </c>
      <c r="T3253">
        <f t="shared" si="200"/>
        <v>0.4</v>
      </c>
      <c r="U3253">
        <f t="shared" si="201"/>
        <v>0.8</v>
      </c>
      <c r="V3253">
        <f t="shared" si="202"/>
        <v>1.210326</v>
      </c>
      <c r="W3253">
        <f t="shared" si="203"/>
        <v>0.78361410000000009</v>
      </c>
    </row>
    <row r="3254" spans="1:23" x14ac:dyDescent="0.25">
      <c r="A3254" t="s">
        <v>11089</v>
      </c>
      <c r="B3254" s="1">
        <v>43072</v>
      </c>
      <c r="C3254" t="s">
        <v>11090</v>
      </c>
      <c r="D3254" t="s">
        <v>1471</v>
      </c>
      <c r="E3254" t="s">
        <v>11091</v>
      </c>
      <c r="F3254" s="1">
        <v>43066</v>
      </c>
      <c r="G3254">
        <v>1</v>
      </c>
      <c r="H3254">
        <v>759274</v>
      </c>
      <c r="I3254">
        <v>24368</v>
      </c>
      <c r="J3254">
        <v>837</v>
      </c>
      <c r="K3254">
        <v>4077</v>
      </c>
      <c r="L3254" t="b">
        <v>0</v>
      </c>
      <c r="M3254" t="b">
        <v>0</v>
      </c>
      <c r="N3254" t="b">
        <v>0</v>
      </c>
      <c r="O3254">
        <v>6</v>
      </c>
      <c r="P3254">
        <v>6</v>
      </c>
      <c r="Q3254" s="2">
        <v>0.03</v>
      </c>
      <c r="R3254" s="2">
        <v>0</v>
      </c>
      <c r="S3254" s="2">
        <v>0.01</v>
      </c>
      <c r="T3254">
        <f t="shared" si="200"/>
        <v>0.4</v>
      </c>
      <c r="U3254">
        <f t="shared" si="201"/>
        <v>4.8000000000000007</v>
      </c>
      <c r="V3254">
        <f t="shared" si="202"/>
        <v>0.92963700000000005</v>
      </c>
      <c r="W3254">
        <f t="shared" si="203"/>
        <v>1.6853729500000003</v>
      </c>
    </row>
    <row r="3255" spans="1:23" x14ac:dyDescent="0.25">
      <c r="A3255" t="s">
        <v>11092</v>
      </c>
      <c r="B3255" s="1">
        <v>43235</v>
      </c>
      <c r="C3255" t="s">
        <v>11093</v>
      </c>
      <c r="D3255" t="s">
        <v>1986</v>
      </c>
      <c r="E3255" t="s">
        <v>11094</v>
      </c>
      <c r="F3255" s="1">
        <v>43231</v>
      </c>
      <c r="G3255">
        <v>1</v>
      </c>
      <c r="H3255">
        <v>1663506</v>
      </c>
      <c r="I3255">
        <v>79165</v>
      </c>
      <c r="J3255">
        <v>1879</v>
      </c>
      <c r="K3255">
        <v>36476</v>
      </c>
      <c r="L3255" t="b">
        <v>0</v>
      </c>
      <c r="M3255" t="b">
        <v>0</v>
      </c>
      <c r="N3255" t="b">
        <v>0</v>
      </c>
      <c r="O3255">
        <v>4</v>
      </c>
      <c r="P3255">
        <v>3</v>
      </c>
      <c r="Q3255" s="2">
        <v>0.05</v>
      </c>
      <c r="R3255" s="2">
        <v>0</v>
      </c>
      <c r="S3255" s="2">
        <v>0.02</v>
      </c>
      <c r="T3255">
        <f t="shared" si="200"/>
        <v>0.4</v>
      </c>
      <c r="U3255">
        <f t="shared" si="201"/>
        <v>2.2000000000000002</v>
      </c>
      <c r="V3255">
        <f t="shared" si="202"/>
        <v>1.831753</v>
      </c>
      <c r="W3255">
        <f t="shared" si="203"/>
        <v>1.35111355</v>
      </c>
    </row>
    <row r="3256" spans="1:23" x14ac:dyDescent="0.25">
      <c r="A3256" t="s">
        <v>11095</v>
      </c>
      <c r="B3256" s="1">
        <v>43217</v>
      </c>
      <c r="C3256" t="s">
        <v>11096</v>
      </c>
      <c r="D3256" t="s">
        <v>3874</v>
      </c>
      <c r="E3256" t="s">
        <v>11097</v>
      </c>
      <c r="F3256" s="1">
        <v>43209</v>
      </c>
      <c r="G3256">
        <v>1</v>
      </c>
      <c r="H3256">
        <v>1604545</v>
      </c>
      <c r="I3256">
        <v>75278</v>
      </c>
      <c r="J3256">
        <v>769</v>
      </c>
      <c r="K3256">
        <v>4265</v>
      </c>
      <c r="L3256" t="b">
        <v>0</v>
      </c>
      <c r="M3256" t="b">
        <v>0</v>
      </c>
      <c r="N3256" t="b">
        <v>0</v>
      </c>
      <c r="O3256">
        <v>8</v>
      </c>
      <c r="P3256">
        <v>8</v>
      </c>
      <c r="Q3256" s="2">
        <v>0.05</v>
      </c>
      <c r="R3256" s="2">
        <v>0</v>
      </c>
      <c r="S3256" s="2">
        <v>0</v>
      </c>
      <c r="T3256">
        <f t="shared" si="200"/>
        <v>0.4</v>
      </c>
      <c r="U3256">
        <f t="shared" si="201"/>
        <v>6.4</v>
      </c>
      <c r="V3256">
        <f t="shared" si="202"/>
        <v>1.3022724999999999</v>
      </c>
      <c r="W3256">
        <f t="shared" si="203"/>
        <v>2.2157953750000003</v>
      </c>
    </row>
    <row r="3257" spans="1:23" x14ac:dyDescent="0.25">
      <c r="A3257" t="s">
        <v>11098</v>
      </c>
      <c r="B3257" s="1">
        <v>43126</v>
      </c>
      <c r="C3257" t="s">
        <v>11099</v>
      </c>
      <c r="D3257" t="s">
        <v>749</v>
      </c>
      <c r="E3257" t="s">
        <v>11100</v>
      </c>
      <c r="F3257" s="1">
        <v>43124</v>
      </c>
      <c r="G3257">
        <v>1</v>
      </c>
      <c r="H3257">
        <v>1127588</v>
      </c>
      <c r="I3257">
        <v>47801</v>
      </c>
      <c r="J3257">
        <v>1141</v>
      </c>
      <c r="K3257">
        <v>2560</v>
      </c>
      <c r="L3257" t="b">
        <v>0</v>
      </c>
      <c r="M3257" t="b">
        <v>0</v>
      </c>
      <c r="N3257" t="b">
        <v>0</v>
      </c>
      <c r="O3257">
        <v>2</v>
      </c>
      <c r="P3257">
        <v>1</v>
      </c>
      <c r="Q3257" s="2">
        <v>0.04</v>
      </c>
      <c r="R3257" s="2">
        <v>0</v>
      </c>
      <c r="S3257" s="2">
        <v>0</v>
      </c>
      <c r="T3257">
        <f t="shared" si="200"/>
        <v>0.4</v>
      </c>
      <c r="U3257">
        <f t="shared" si="201"/>
        <v>0.60000000000000009</v>
      </c>
      <c r="V3257">
        <f t="shared" si="202"/>
        <v>0.96379400000000004</v>
      </c>
      <c r="W3257">
        <f t="shared" si="203"/>
        <v>0.64732790000000007</v>
      </c>
    </row>
    <row r="3258" spans="1:23" x14ac:dyDescent="0.25">
      <c r="A3258" t="s">
        <v>11101</v>
      </c>
      <c r="B3258" s="1">
        <v>43139</v>
      </c>
      <c r="C3258" t="s">
        <v>11102</v>
      </c>
      <c r="D3258" t="s">
        <v>11103</v>
      </c>
      <c r="E3258" t="s">
        <v>11104</v>
      </c>
      <c r="F3258" s="1">
        <v>43132</v>
      </c>
      <c r="G3258">
        <v>1</v>
      </c>
      <c r="H3258">
        <v>13312573</v>
      </c>
      <c r="I3258">
        <v>23448</v>
      </c>
      <c r="J3258">
        <v>8063</v>
      </c>
      <c r="K3258">
        <v>1794</v>
      </c>
      <c r="L3258" t="b">
        <v>0</v>
      </c>
      <c r="M3258" t="b">
        <v>0</v>
      </c>
      <c r="N3258" t="b">
        <v>0</v>
      </c>
      <c r="O3258">
        <v>7</v>
      </c>
      <c r="P3258">
        <v>4</v>
      </c>
      <c r="Q3258" s="2">
        <v>0</v>
      </c>
      <c r="R3258" s="2">
        <v>0</v>
      </c>
      <c r="S3258" s="2">
        <v>0</v>
      </c>
      <c r="T3258">
        <f t="shared" si="200"/>
        <v>0.4</v>
      </c>
      <c r="U3258">
        <f t="shared" si="201"/>
        <v>2.6</v>
      </c>
      <c r="V3258">
        <f t="shared" si="202"/>
        <v>6.6562864999999993</v>
      </c>
      <c r="W3258">
        <f t="shared" si="203"/>
        <v>3.1397002749999996</v>
      </c>
    </row>
    <row r="3259" spans="1:23" x14ac:dyDescent="0.25">
      <c r="A3259" t="s">
        <v>11105</v>
      </c>
      <c r="B3259" s="1">
        <v>43155</v>
      </c>
      <c r="C3259" t="s">
        <v>11106</v>
      </c>
      <c r="D3259" t="s">
        <v>11107</v>
      </c>
      <c r="E3259" t="s">
        <v>11108</v>
      </c>
      <c r="F3259" s="1">
        <v>43146</v>
      </c>
      <c r="G3259">
        <v>1</v>
      </c>
      <c r="H3259">
        <v>460847</v>
      </c>
      <c r="I3259">
        <v>21236</v>
      </c>
      <c r="J3259">
        <v>733</v>
      </c>
      <c r="K3259">
        <v>1357</v>
      </c>
      <c r="L3259" t="b">
        <v>0</v>
      </c>
      <c r="M3259" t="b">
        <v>0</v>
      </c>
      <c r="N3259" t="b">
        <v>0</v>
      </c>
      <c r="O3259">
        <v>9</v>
      </c>
      <c r="P3259">
        <v>6</v>
      </c>
      <c r="Q3259" s="2">
        <v>0.05</v>
      </c>
      <c r="R3259" s="2">
        <v>0</v>
      </c>
      <c r="S3259" s="2">
        <v>0</v>
      </c>
      <c r="T3259">
        <f t="shared" si="200"/>
        <v>0.4</v>
      </c>
      <c r="U3259">
        <f t="shared" si="201"/>
        <v>4.2000000000000011</v>
      </c>
      <c r="V3259">
        <f t="shared" si="202"/>
        <v>0.73042350000000011</v>
      </c>
      <c r="W3259">
        <f t="shared" si="203"/>
        <v>1.4656482250000005</v>
      </c>
    </row>
    <row r="3260" spans="1:23" x14ac:dyDescent="0.25">
      <c r="A3260" t="s">
        <v>11109</v>
      </c>
      <c r="B3260" s="1">
        <v>43070</v>
      </c>
      <c r="C3260" t="s">
        <v>11110</v>
      </c>
      <c r="D3260" t="s">
        <v>1612</v>
      </c>
      <c r="E3260" t="s">
        <v>11111</v>
      </c>
      <c r="F3260" s="1">
        <v>43063</v>
      </c>
      <c r="G3260">
        <v>1</v>
      </c>
      <c r="H3260">
        <v>36857298</v>
      </c>
      <c r="I3260">
        <v>2729292</v>
      </c>
      <c r="J3260">
        <v>47896</v>
      </c>
      <c r="K3260">
        <v>546100</v>
      </c>
      <c r="L3260" t="b">
        <v>0</v>
      </c>
      <c r="M3260" t="b">
        <v>0</v>
      </c>
      <c r="N3260" t="b">
        <v>0</v>
      </c>
      <c r="O3260">
        <v>7</v>
      </c>
      <c r="P3260">
        <v>7</v>
      </c>
      <c r="Q3260" s="2">
        <v>7.0000000000000007E-2</v>
      </c>
      <c r="R3260" s="2">
        <v>0</v>
      </c>
      <c r="S3260" s="2">
        <v>0.01</v>
      </c>
      <c r="T3260">
        <f t="shared" si="200"/>
        <v>0.4</v>
      </c>
      <c r="U3260">
        <f t="shared" si="201"/>
        <v>5.6000000000000005</v>
      </c>
      <c r="V3260">
        <f t="shared" si="202"/>
        <v>19.378648999999999</v>
      </c>
      <c r="W3260">
        <f t="shared" si="203"/>
        <v>8.3425271499999987</v>
      </c>
    </row>
    <row r="3261" spans="1:23" x14ac:dyDescent="0.25">
      <c r="A3261" t="s">
        <v>11112</v>
      </c>
      <c r="B3261" s="1">
        <v>43175</v>
      </c>
      <c r="C3261" t="s">
        <v>11113</v>
      </c>
      <c r="D3261" t="s">
        <v>10053</v>
      </c>
      <c r="E3261" t="s">
        <v>11114</v>
      </c>
      <c r="F3261" s="1">
        <v>43160</v>
      </c>
      <c r="G3261">
        <v>1</v>
      </c>
      <c r="H3261">
        <v>19998243</v>
      </c>
      <c r="I3261">
        <v>371137</v>
      </c>
      <c r="J3261">
        <v>30159</v>
      </c>
      <c r="K3261">
        <v>23556</v>
      </c>
      <c r="L3261" t="b">
        <v>0</v>
      </c>
      <c r="M3261" t="b">
        <v>0</v>
      </c>
      <c r="N3261" t="b">
        <v>0</v>
      </c>
      <c r="O3261">
        <v>15</v>
      </c>
      <c r="P3261">
        <v>12</v>
      </c>
      <c r="Q3261" s="2">
        <v>0.02</v>
      </c>
      <c r="R3261" s="2">
        <v>0</v>
      </c>
      <c r="S3261" s="2">
        <v>0</v>
      </c>
      <c r="T3261">
        <f t="shared" si="200"/>
        <v>0.4</v>
      </c>
      <c r="U3261">
        <f t="shared" si="201"/>
        <v>9.0000000000000018</v>
      </c>
      <c r="V3261">
        <f t="shared" si="202"/>
        <v>10.199121499999999</v>
      </c>
      <c r="W3261">
        <f t="shared" si="203"/>
        <v>5.9796925249999999</v>
      </c>
    </row>
    <row r="3262" spans="1:23" x14ac:dyDescent="0.25">
      <c r="A3262" t="s">
        <v>11115</v>
      </c>
      <c r="B3262" s="1">
        <v>43234</v>
      </c>
      <c r="C3262" t="s">
        <v>11116</v>
      </c>
      <c r="D3262" t="s">
        <v>3795</v>
      </c>
      <c r="E3262" t="s">
        <v>11117</v>
      </c>
      <c r="F3262" s="1">
        <v>43205</v>
      </c>
      <c r="G3262">
        <v>1</v>
      </c>
      <c r="H3262">
        <v>1447882</v>
      </c>
      <c r="I3262">
        <v>22701</v>
      </c>
      <c r="J3262">
        <v>944</v>
      </c>
      <c r="K3262">
        <v>3449</v>
      </c>
      <c r="L3262" t="b">
        <v>0</v>
      </c>
      <c r="M3262" t="b">
        <v>0</v>
      </c>
      <c r="N3262" t="b">
        <v>0</v>
      </c>
      <c r="O3262">
        <v>29</v>
      </c>
      <c r="P3262">
        <v>17</v>
      </c>
      <c r="Q3262" s="2">
        <v>0.02</v>
      </c>
      <c r="R3262" s="2">
        <v>0</v>
      </c>
      <c r="S3262" s="2">
        <v>0</v>
      </c>
      <c r="T3262">
        <f t="shared" si="200"/>
        <v>0.4</v>
      </c>
      <c r="U3262">
        <f t="shared" si="201"/>
        <v>11.200000000000001</v>
      </c>
      <c r="V3262">
        <f t="shared" si="202"/>
        <v>0.9239409999999999</v>
      </c>
      <c r="W3262">
        <f t="shared" si="203"/>
        <v>3.2833793500000006</v>
      </c>
    </row>
    <row r="3263" spans="1:23" x14ac:dyDescent="0.25">
      <c r="A3263" t="s">
        <v>11118</v>
      </c>
      <c r="B3263" s="1">
        <v>43082</v>
      </c>
      <c r="C3263" t="s">
        <v>11119</v>
      </c>
      <c r="D3263" t="s">
        <v>7073</v>
      </c>
      <c r="E3263" t="s">
        <v>11120</v>
      </c>
      <c r="F3263" s="1">
        <v>43077</v>
      </c>
      <c r="G3263">
        <v>1</v>
      </c>
      <c r="H3263">
        <v>50979</v>
      </c>
      <c r="I3263">
        <v>1628</v>
      </c>
      <c r="J3263">
        <v>89</v>
      </c>
      <c r="K3263">
        <v>127</v>
      </c>
      <c r="L3263" t="b">
        <v>0</v>
      </c>
      <c r="M3263" t="b">
        <v>0</v>
      </c>
      <c r="N3263" t="b">
        <v>0</v>
      </c>
      <c r="O3263">
        <v>5</v>
      </c>
      <c r="P3263">
        <v>3</v>
      </c>
      <c r="Q3263" s="2">
        <v>0.03</v>
      </c>
      <c r="R3263" s="2">
        <v>0</v>
      </c>
      <c r="S3263" s="2">
        <v>0</v>
      </c>
      <c r="T3263">
        <f t="shared" si="200"/>
        <v>0.4</v>
      </c>
      <c r="U3263">
        <f t="shared" si="201"/>
        <v>2.0000000000000004</v>
      </c>
      <c r="V3263">
        <f t="shared" si="202"/>
        <v>0.32548949999999999</v>
      </c>
      <c r="W3263">
        <f t="shared" si="203"/>
        <v>0.7739213250000001</v>
      </c>
    </row>
    <row r="3264" spans="1:23" x14ac:dyDescent="0.25">
      <c r="A3264" t="s">
        <v>11121</v>
      </c>
      <c r="B3264" s="1">
        <v>43082</v>
      </c>
      <c r="C3264" t="s">
        <v>11122</v>
      </c>
      <c r="D3264" t="s">
        <v>674</v>
      </c>
      <c r="E3264" t="s">
        <v>11123</v>
      </c>
      <c r="F3264" s="1">
        <v>43076</v>
      </c>
      <c r="G3264">
        <v>1</v>
      </c>
      <c r="H3264">
        <v>3508169</v>
      </c>
      <c r="I3264">
        <v>1509</v>
      </c>
      <c r="J3264">
        <v>162</v>
      </c>
      <c r="K3264">
        <v>504</v>
      </c>
      <c r="L3264" t="b">
        <v>0</v>
      </c>
      <c r="M3264" t="b">
        <v>0</v>
      </c>
      <c r="N3264" t="b">
        <v>0</v>
      </c>
      <c r="O3264">
        <v>6</v>
      </c>
      <c r="P3264">
        <v>2</v>
      </c>
      <c r="Q3264" s="2">
        <v>0</v>
      </c>
      <c r="R3264" s="2">
        <v>0</v>
      </c>
      <c r="S3264" s="2">
        <v>0</v>
      </c>
      <c r="T3264">
        <f t="shared" si="200"/>
        <v>0.4</v>
      </c>
      <c r="U3264">
        <f t="shared" si="201"/>
        <v>0.8</v>
      </c>
      <c r="V3264">
        <f t="shared" si="202"/>
        <v>1.7540844999999998</v>
      </c>
      <c r="W3264">
        <f t="shared" si="203"/>
        <v>0.97392957499999988</v>
      </c>
    </row>
    <row r="3265" spans="1:23" x14ac:dyDescent="0.25">
      <c r="A3265" t="s">
        <v>11124</v>
      </c>
      <c r="B3265" s="1">
        <v>43250</v>
      </c>
      <c r="C3265" t="s">
        <v>11125</v>
      </c>
      <c r="D3265" t="s">
        <v>8930</v>
      </c>
      <c r="E3265" t="s">
        <v>11126</v>
      </c>
      <c r="F3265" s="1">
        <v>43227</v>
      </c>
      <c r="G3265">
        <v>1</v>
      </c>
      <c r="H3265">
        <v>4808435</v>
      </c>
      <c r="I3265">
        <v>54340</v>
      </c>
      <c r="J3265">
        <v>3022</v>
      </c>
      <c r="K3265">
        <v>2885</v>
      </c>
      <c r="L3265" t="b">
        <v>0</v>
      </c>
      <c r="M3265" t="b">
        <v>0</v>
      </c>
      <c r="N3265" t="b">
        <v>0</v>
      </c>
      <c r="O3265">
        <v>23</v>
      </c>
      <c r="P3265">
        <v>21</v>
      </c>
      <c r="Q3265" s="2">
        <v>0.01</v>
      </c>
      <c r="R3265" s="2">
        <v>0</v>
      </c>
      <c r="S3265" s="2">
        <v>0</v>
      </c>
      <c r="T3265">
        <f t="shared" si="200"/>
        <v>0.4</v>
      </c>
      <c r="U3265">
        <f t="shared" si="201"/>
        <v>16.400000000000002</v>
      </c>
      <c r="V3265">
        <f t="shared" si="202"/>
        <v>2.5042174999999998</v>
      </c>
      <c r="W3265">
        <f t="shared" si="203"/>
        <v>5.1364761250000006</v>
      </c>
    </row>
    <row r="3266" spans="1:23" x14ac:dyDescent="0.25">
      <c r="A3266" t="s">
        <v>11127</v>
      </c>
      <c r="B3266" s="1">
        <v>43142</v>
      </c>
      <c r="C3266" t="s">
        <v>11128</v>
      </c>
      <c r="D3266" t="s">
        <v>11129</v>
      </c>
      <c r="E3266" t="s">
        <v>11130</v>
      </c>
      <c r="F3266" s="1">
        <v>43134</v>
      </c>
      <c r="G3266">
        <v>1</v>
      </c>
      <c r="H3266">
        <v>240318</v>
      </c>
      <c r="I3266">
        <v>3309</v>
      </c>
      <c r="J3266">
        <v>221</v>
      </c>
      <c r="K3266">
        <v>275</v>
      </c>
      <c r="L3266" t="b">
        <v>0</v>
      </c>
      <c r="M3266" t="b">
        <v>0</v>
      </c>
      <c r="N3266" t="b">
        <v>0</v>
      </c>
      <c r="O3266">
        <v>8</v>
      </c>
      <c r="P3266">
        <v>7</v>
      </c>
      <c r="Q3266" s="2">
        <v>0.01</v>
      </c>
      <c r="R3266" s="2">
        <v>0</v>
      </c>
      <c r="S3266" s="2">
        <v>0</v>
      </c>
      <c r="T3266">
        <f t="shared" ref="T3266:T3329" si="204">G3266*0.4</f>
        <v>0.4</v>
      </c>
      <c r="U3266">
        <f t="shared" ref="U3266:U3329" si="205">-0.2*(O3266-P3266)+0.8*P3266</f>
        <v>5.4</v>
      </c>
      <c r="V3266">
        <f t="shared" ref="V3266:V3329" si="206">0.5*H3266*0.000001+0.1*Q3266*100+100*0.15*R3266+100*0.25*S3266</f>
        <v>0.22015899999999999</v>
      </c>
      <c r="W3266">
        <f t="shared" ref="W3266:W3329" si="207">0.4*T3266+0.25*U3266+0.35*V3266</f>
        <v>1.5870556500000002</v>
      </c>
    </row>
    <row r="3267" spans="1:23" x14ac:dyDescent="0.25">
      <c r="A3267" t="s">
        <v>11131</v>
      </c>
      <c r="B3267" s="1">
        <v>43244</v>
      </c>
      <c r="C3267" t="s">
        <v>11132</v>
      </c>
      <c r="D3267" t="s">
        <v>730</v>
      </c>
      <c r="E3267" t="s">
        <v>11133</v>
      </c>
      <c r="F3267" s="1">
        <v>43243</v>
      </c>
      <c r="G3267">
        <v>1</v>
      </c>
      <c r="H3267">
        <v>312386</v>
      </c>
      <c r="I3267">
        <v>4944</v>
      </c>
      <c r="J3267">
        <v>157</v>
      </c>
      <c r="K3267">
        <v>1446</v>
      </c>
      <c r="L3267" t="b">
        <v>0</v>
      </c>
      <c r="M3267" t="b">
        <v>0</v>
      </c>
      <c r="N3267" t="b">
        <v>0</v>
      </c>
      <c r="O3267">
        <v>1</v>
      </c>
      <c r="P3267">
        <v>1</v>
      </c>
      <c r="Q3267" s="2">
        <v>0.02</v>
      </c>
      <c r="R3267" s="2">
        <v>0</v>
      </c>
      <c r="S3267" s="2">
        <v>0</v>
      </c>
      <c r="T3267">
        <f t="shared" si="204"/>
        <v>0.4</v>
      </c>
      <c r="U3267">
        <f t="shared" si="205"/>
        <v>0.8</v>
      </c>
      <c r="V3267">
        <f t="shared" si="206"/>
        <v>0.35619299999999998</v>
      </c>
      <c r="W3267">
        <f t="shared" si="207"/>
        <v>0.48466755000000006</v>
      </c>
    </row>
    <row r="3268" spans="1:23" x14ac:dyDescent="0.25">
      <c r="A3268" t="s">
        <v>11134</v>
      </c>
      <c r="B3268" s="1">
        <v>43113</v>
      </c>
      <c r="C3268" t="s">
        <v>11135</v>
      </c>
      <c r="D3268" t="s">
        <v>11136</v>
      </c>
      <c r="E3268" t="s">
        <v>11137</v>
      </c>
      <c r="F3268" s="1">
        <v>43107</v>
      </c>
      <c r="G3268">
        <v>1</v>
      </c>
      <c r="H3268">
        <v>7977</v>
      </c>
      <c r="I3268">
        <v>28</v>
      </c>
      <c r="J3268">
        <v>5</v>
      </c>
      <c r="K3268">
        <v>4</v>
      </c>
      <c r="L3268" t="b">
        <v>0</v>
      </c>
      <c r="M3268" t="b">
        <v>0</v>
      </c>
      <c r="N3268" t="b">
        <v>0</v>
      </c>
      <c r="O3268">
        <v>6</v>
      </c>
      <c r="P3268">
        <v>2</v>
      </c>
      <c r="Q3268" s="2">
        <v>0</v>
      </c>
      <c r="R3268" s="2">
        <v>0</v>
      </c>
      <c r="S3268" s="2">
        <v>0</v>
      </c>
      <c r="T3268">
        <f t="shared" si="204"/>
        <v>0.4</v>
      </c>
      <c r="U3268">
        <f t="shared" si="205"/>
        <v>0.8</v>
      </c>
      <c r="V3268">
        <f t="shared" si="206"/>
        <v>3.9884999999999999E-3</v>
      </c>
      <c r="W3268">
        <f t="shared" si="207"/>
        <v>0.36139597500000004</v>
      </c>
    </row>
    <row r="3269" spans="1:23" x14ac:dyDescent="0.25">
      <c r="A3269" t="s">
        <v>11138</v>
      </c>
      <c r="B3269" s="1">
        <v>43219</v>
      </c>
      <c r="C3269" t="s">
        <v>11139</v>
      </c>
      <c r="D3269" t="s">
        <v>144</v>
      </c>
      <c r="E3269" t="s">
        <v>11140</v>
      </c>
      <c r="F3269" s="1">
        <v>43205</v>
      </c>
      <c r="G3269">
        <v>1</v>
      </c>
      <c r="H3269">
        <v>775924</v>
      </c>
      <c r="I3269">
        <v>16529</v>
      </c>
      <c r="J3269">
        <v>618</v>
      </c>
      <c r="K3269">
        <v>2209</v>
      </c>
      <c r="L3269" t="b">
        <v>0</v>
      </c>
      <c r="M3269" t="b">
        <v>0</v>
      </c>
      <c r="N3269" t="b">
        <v>0</v>
      </c>
      <c r="O3269">
        <v>14</v>
      </c>
      <c r="P3269">
        <v>13</v>
      </c>
      <c r="Q3269" s="2">
        <v>0.02</v>
      </c>
      <c r="R3269" s="2">
        <v>0</v>
      </c>
      <c r="S3269" s="2">
        <v>0</v>
      </c>
      <c r="T3269">
        <f t="shared" si="204"/>
        <v>0.4</v>
      </c>
      <c r="U3269">
        <f t="shared" si="205"/>
        <v>10.200000000000001</v>
      </c>
      <c r="V3269">
        <f t="shared" si="206"/>
        <v>0.58796199999999998</v>
      </c>
      <c r="W3269">
        <f t="shared" si="207"/>
        <v>2.9157867000000004</v>
      </c>
    </row>
    <row r="3270" spans="1:23" x14ac:dyDescent="0.25">
      <c r="A3270" t="s">
        <v>20804</v>
      </c>
      <c r="B3270" s="1">
        <v>43137</v>
      </c>
      <c r="C3270" t="s">
        <v>20805</v>
      </c>
      <c r="D3270" t="s">
        <v>3241</v>
      </c>
      <c r="E3270" t="s">
        <v>20806</v>
      </c>
      <c r="F3270" s="1">
        <v>43131</v>
      </c>
      <c r="G3270">
        <v>1</v>
      </c>
      <c r="H3270">
        <v>5625319</v>
      </c>
      <c r="I3270">
        <v>37240</v>
      </c>
      <c r="J3270">
        <v>3277</v>
      </c>
      <c r="K3270">
        <v>0</v>
      </c>
      <c r="L3270" t="b">
        <v>1</v>
      </c>
      <c r="M3270" t="b">
        <v>0</v>
      </c>
      <c r="N3270" t="b">
        <v>0</v>
      </c>
      <c r="O3270">
        <v>6</v>
      </c>
      <c r="P3270">
        <v>6</v>
      </c>
      <c r="Q3270" s="2">
        <v>0.01</v>
      </c>
      <c r="R3270" s="2">
        <v>0</v>
      </c>
      <c r="S3270" s="2">
        <v>0</v>
      </c>
      <c r="T3270">
        <f t="shared" si="204"/>
        <v>0.4</v>
      </c>
      <c r="U3270">
        <f t="shared" si="205"/>
        <v>4.8000000000000007</v>
      </c>
      <c r="V3270">
        <f t="shared" si="206"/>
        <v>2.9126595000000002</v>
      </c>
      <c r="W3270">
        <f t="shared" si="207"/>
        <v>2.379430825</v>
      </c>
    </row>
    <row r="3271" spans="1:23" x14ac:dyDescent="0.25">
      <c r="A3271" t="s">
        <v>11141</v>
      </c>
      <c r="B3271" s="1">
        <v>43234</v>
      </c>
      <c r="C3271" t="s">
        <v>11142</v>
      </c>
      <c r="D3271" t="s">
        <v>10940</v>
      </c>
      <c r="E3271" t="s">
        <v>11143</v>
      </c>
      <c r="F3271" s="1">
        <v>43214</v>
      </c>
      <c r="G3271">
        <v>1</v>
      </c>
      <c r="H3271">
        <v>4551606</v>
      </c>
      <c r="I3271">
        <v>41430</v>
      </c>
      <c r="J3271">
        <v>1018</v>
      </c>
      <c r="K3271">
        <v>1793</v>
      </c>
      <c r="L3271" t="b">
        <v>0</v>
      </c>
      <c r="M3271" t="b">
        <v>0</v>
      </c>
      <c r="N3271" t="b">
        <v>0</v>
      </c>
      <c r="O3271">
        <v>20</v>
      </c>
      <c r="P3271">
        <v>17</v>
      </c>
      <c r="Q3271" s="2">
        <v>0.01</v>
      </c>
      <c r="R3271" s="2">
        <v>0</v>
      </c>
      <c r="S3271" s="2">
        <v>0</v>
      </c>
      <c r="T3271">
        <f t="shared" si="204"/>
        <v>0.4</v>
      </c>
      <c r="U3271">
        <f t="shared" si="205"/>
        <v>13.000000000000002</v>
      </c>
      <c r="V3271">
        <f t="shared" si="206"/>
        <v>2.3758029999999999</v>
      </c>
      <c r="W3271">
        <f t="shared" si="207"/>
        <v>4.2415310500000007</v>
      </c>
    </row>
    <row r="3272" spans="1:23" x14ac:dyDescent="0.25">
      <c r="A3272" t="s">
        <v>11144</v>
      </c>
      <c r="B3272" s="1">
        <v>43104</v>
      </c>
      <c r="C3272" t="s">
        <v>11145</v>
      </c>
      <c r="D3272" t="s">
        <v>2759</v>
      </c>
      <c r="E3272" t="s">
        <v>11146</v>
      </c>
      <c r="F3272" s="1">
        <v>43092</v>
      </c>
      <c r="G3272">
        <v>1</v>
      </c>
      <c r="H3272">
        <v>129207</v>
      </c>
      <c r="I3272">
        <v>4440</v>
      </c>
      <c r="J3272">
        <v>569</v>
      </c>
      <c r="K3272">
        <v>1254</v>
      </c>
      <c r="L3272" t="b">
        <v>0</v>
      </c>
      <c r="M3272" t="b">
        <v>0</v>
      </c>
      <c r="N3272" t="b">
        <v>0</v>
      </c>
      <c r="O3272">
        <v>12</v>
      </c>
      <c r="P3272">
        <v>8</v>
      </c>
      <c r="Q3272" s="2">
        <v>0.03</v>
      </c>
      <c r="R3272" s="2">
        <v>0</v>
      </c>
      <c r="S3272" s="2">
        <v>0.01</v>
      </c>
      <c r="T3272">
        <f t="shared" si="204"/>
        <v>0.4</v>
      </c>
      <c r="U3272">
        <f t="shared" si="205"/>
        <v>5.6000000000000005</v>
      </c>
      <c r="V3272">
        <f t="shared" si="206"/>
        <v>0.61460349999999997</v>
      </c>
      <c r="W3272">
        <f t="shared" si="207"/>
        <v>1.7751112250000001</v>
      </c>
    </row>
    <row r="3273" spans="1:23" x14ac:dyDescent="0.25">
      <c r="A3273" t="s">
        <v>11147</v>
      </c>
      <c r="B3273" s="1">
        <v>43122</v>
      </c>
      <c r="C3273" t="s">
        <v>11148</v>
      </c>
      <c r="D3273" t="s">
        <v>11149</v>
      </c>
      <c r="E3273" t="s">
        <v>11150</v>
      </c>
      <c r="F3273" s="1">
        <v>43117</v>
      </c>
      <c r="G3273">
        <v>1</v>
      </c>
      <c r="H3273">
        <v>28638</v>
      </c>
      <c r="I3273">
        <v>668</v>
      </c>
      <c r="J3273">
        <v>9</v>
      </c>
      <c r="K3273">
        <v>82</v>
      </c>
      <c r="L3273" t="b">
        <v>0</v>
      </c>
      <c r="M3273" t="b">
        <v>0</v>
      </c>
      <c r="N3273" t="b">
        <v>0</v>
      </c>
      <c r="O3273">
        <v>5</v>
      </c>
      <c r="P3273">
        <v>5</v>
      </c>
      <c r="Q3273" s="2">
        <v>0.02</v>
      </c>
      <c r="R3273" s="2">
        <v>0</v>
      </c>
      <c r="S3273" s="2">
        <v>0</v>
      </c>
      <c r="T3273">
        <f t="shared" si="204"/>
        <v>0.4</v>
      </c>
      <c r="U3273">
        <f t="shared" si="205"/>
        <v>4</v>
      </c>
      <c r="V3273">
        <f t="shared" si="206"/>
        <v>0.21431900000000001</v>
      </c>
      <c r="W3273">
        <f t="shared" si="207"/>
        <v>1.2350116500000001</v>
      </c>
    </row>
    <row r="3274" spans="1:23" x14ac:dyDescent="0.25">
      <c r="A3274" t="s">
        <v>11151</v>
      </c>
      <c r="B3274" s="1">
        <v>43132</v>
      </c>
      <c r="C3274" t="s">
        <v>11152</v>
      </c>
      <c r="D3274" t="s">
        <v>4504</v>
      </c>
      <c r="E3274" t="s">
        <v>11153</v>
      </c>
      <c r="F3274" s="1">
        <v>43129</v>
      </c>
      <c r="G3274">
        <v>1</v>
      </c>
      <c r="H3274">
        <v>313962</v>
      </c>
      <c r="I3274">
        <v>6506</v>
      </c>
      <c r="J3274">
        <v>202</v>
      </c>
      <c r="K3274">
        <v>279</v>
      </c>
      <c r="L3274" t="b">
        <v>0</v>
      </c>
      <c r="M3274" t="b">
        <v>0</v>
      </c>
      <c r="N3274" t="b">
        <v>0</v>
      </c>
      <c r="O3274">
        <v>3</v>
      </c>
      <c r="P3274">
        <v>3</v>
      </c>
      <c r="Q3274" s="2">
        <v>0.02</v>
      </c>
      <c r="R3274" s="2">
        <v>0</v>
      </c>
      <c r="S3274" s="2">
        <v>0</v>
      </c>
      <c r="T3274">
        <f t="shared" si="204"/>
        <v>0.4</v>
      </c>
      <c r="U3274">
        <f t="shared" si="205"/>
        <v>2.4000000000000004</v>
      </c>
      <c r="V3274">
        <f t="shared" si="206"/>
        <v>0.35698099999999999</v>
      </c>
      <c r="W3274">
        <f t="shared" si="207"/>
        <v>0.88494335000000013</v>
      </c>
    </row>
    <row r="3275" spans="1:23" x14ac:dyDescent="0.25">
      <c r="A3275" t="s">
        <v>11154</v>
      </c>
      <c r="B3275" s="1">
        <v>43237</v>
      </c>
      <c r="C3275" t="s">
        <v>11155</v>
      </c>
      <c r="D3275" t="s">
        <v>158</v>
      </c>
      <c r="E3275" t="s">
        <v>11156</v>
      </c>
      <c r="F3275" s="1">
        <v>43220</v>
      </c>
      <c r="G3275">
        <v>1</v>
      </c>
      <c r="H3275">
        <v>920289</v>
      </c>
      <c r="I3275">
        <v>9754</v>
      </c>
      <c r="J3275">
        <v>658</v>
      </c>
      <c r="K3275">
        <v>552</v>
      </c>
      <c r="L3275" t="b">
        <v>0</v>
      </c>
      <c r="M3275" t="b">
        <v>0</v>
      </c>
      <c r="N3275" t="b">
        <v>0</v>
      </c>
      <c r="O3275">
        <v>17</v>
      </c>
      <c r="P3275">
        <v>15</v>
      </c>
      <c r="Q3275" s="2">
        <v>0.01</v>
      </c>
      <c r="R3275" s="2">
        <v>0</v>
      </c>
      <c r="S3275" s="2">
        <v>0</v>
      </c>
      <c r="T3275">
        <f t="shared" si="204"/>
        <v>0.4</v>
      </c>
      <c r="U3275">
        <f t="shared" si="205"/>
        <v>11.6</v>
      </c>
      <c r="V3275">
        <f t="shared" si="206"/>
        <v>0.56014449999999993</v>
      </c>
      <c r="W3275">
        <f t="shared" si="207"/>
        <v>3.2560505750000002</v>
      </c>
    </row>
    <row r="3276" spans="1:23" x14ac:dyDescent="0.25">
      <c r="A3276" t="s">
        <v>11157</v>
      </c>
      <c r="B3276" s="1">
        <v>43058</v>
      </c>
      <c r="C3276" t="s">
        <v>11158</v>
      </c>
      <c r="D3276" t="s">
        <v>11159</v>
      </c>
      <c r="E3276" t="s">
        <v>11160</v>
      </c>
      <c r="F3276" s="1">
        <v>43048</v>
      </c>
      <c r="G3276">
        <v>1</v>
      </c>
      <c r="H3276">
        <v>3491</v>
      </c>
      <c r="I3276">
        <v>19</v>
      </c>
      <c r="J3276">
        <v>0</v>
      </c>
      <c r="K3276">
        <v>2</v>
      </c>
      <c r="L3276" t="b">
        <v>0</v>
      </c>
      <c r="M3276" t="b">
        <v>0</v>
      </c>
      <c r="N3276" t="b">
        <v>0</v>
      </c>
      <c r="O3276">
        <v>10</v>
      </c>
      <c r="P3276">
        <v>3</v>
      </c>
      <c r="Q3276" s="2">
        <v>0.01</v>
      </c>
      <c r="R3276" s="2">
        <v>0</v>
      </c>
      <c r="S3276" s="2">
        <v>0</v>
      </c>
      <c r="T3276">
        <f t="shared" si="204"/>
        <v>0.4</v>
      </c>
      <c r="U3276">
        <f t="shared" si="205"/>
        <v>1.0000000000000002</v>
      </c>
      <c r="V3276">
        <f t="shared" si="206"/>
        <v>0.1017455</v>
      </c>
      <c r="W3276">
        <f t="shared" si="207"/>
        <v>0.4456109250000001</v>
      </c>
    </row>
    <row r="3277" spans="1:23" x14ac:dyDescent="0.25">
      <c r="A3277" t="s">
        <v>11161</v>
      </c>
      <c r="B3277" s="1">
        <v>43158</v>
      </c>
      <c r="C3277" t="s">
        <v>11162</v>
      </c>
      <c r="D3277" t="s">
        <v>605</v>
      </c>
      <c r="E3277" t="s">
        <v>11163</v>
      </c>
      <c r="F3277" s="1">
        <v>43154</v>
      </c>
      <c r="G3277">
        <v>1</v>
      </c>
      <c r="H3277">
        <v>252785</v>
      </c>
      <c r="I3277">
        <v>1684</v>
      </c>
      <c r="J3277">
        <v>293</v>
      </c>
      <c r="K3277">
        <v>290</v>
      </c>
      <c r="L3277" t="b">
        <v>0</v>
      </c>
      <c r="M3277" t="b">
        <v>0</v>
      </c>
      <c r="N3277" t="b">
        <v>0</v>
      </c>
      <c r="O3277">
        <v>4</v>
      </c>
      <c r="P3277">
        <v>4</v>
      </c>
      <c r="Q3277" s="2">
        <v>0.01</v>
      </c>
      <c r="R3277" s="2">
        <v>0</v>
      </c>
      <c r="S3277" s="2">
        <v>0</v>
      </c>
      <c r="T3277">
        <f t="shared" si="204"/>
        <v>0.4</v>
      </c>
      <c r="U3277">
        <f t="shared" si="205"/>
        <v>3.2</v>
      </c>
      <c r="V3277">
        <f t="shared" si="206"/>
        <v>0.2263925</v>
      </c>
      <c r="W3277">
        <f t="shared" si="207"/>
        <v>1.0392373750000001</v>
      </c>
    </row>
    <row r="3278" spans="1:23" x14ac:dyDescent="0.25">
      <c r="A3278" t="s">
        <v>11164</v>
      </c>
      <c r="B3278" s="1">
        <v>43196</v>
      </c>
      <c r="C3278" t="s">
        <v>11165</v>
      </c>
      <c r="D3278" t="s">
        <v>11166</v>
      </c>
      <c r="E3278" t="s">
        <v>11167</v>
      </c>
      <c r="F3278" s="1">
        <v>43181</v>
      </c>
      <c r="G3278">
        <v>1</v>
      </c>
      <c r="H3278">
        <v>998311</v>
      </c>
      <c r="I3278">
        <v>51002</v>
      </c>
      <c r="J3278">
        <v>1838</v>
      </c>
      <c r="K3278">
        <v>7027</v>
      </c>
      <c r="L3278" t="b">
        <v>0</v>
      </c>
      <c r="M3278" t="b">
        <v>0</v>
      </c>
      <c r="N3278" t="b">
        <v>0</v>
      </c>
      <c r="O3278">
        <v>15</v>
      </c>
      <c r="P3278">
        <v>14</v>
      </c>
      <c r="Q3278" s="2">
        <v>0.05</v>
      </c>
      <c r="R3278" s="2">
        <v>0</v>
      </c>
      <c r="S3278" s="2">
        <v>0.01</v>
      </c>
      <c r="T3278">
        <f t="shared" si="204"/>
        <v>0.4</v>
      </c>
      <c r="U3278">
        <f t="shared" si="205"/>
        <v>11.000000000000002</v>
      </c>
      <c r="V3278">
        <f t="shared" si="206"/>
        <v>1.2491555000000001</v>
      </c>
      <c r="W3278">
        <f t="shared" si="207"/>
        <v>3.3472044250000006</v>
      </c>
    </row>
    <row r="3279" spans="1:23" x14ac:dyDescent="0.25">
      <c r="A3279" t="s">
        <v>11168</v>
      </c>
      <c r="B3279" s="1">
        <v>43057</v>
      </c>
      <c r="C3279" t="s">
        <v>11169</v>
      </c>
      <c r="D3279" t="s">
        <v>11170</v>
      </c>
      <c r="E3279" t="s">
        <v>11171</v>
      </c>
      <c r="F3279" s="1">
        <v>43053</v>
      </c>
      <c r="G3279">
        <v>1</v>
      </c>
      <c r="H3279">
        <v>52416</v>
      </c>
      <c r="I3279">
        <v>5873</v>
      </c>
      <c r="J3279">
        <v>41</v>
      </c>
      <c r="K3279">
        <v>1664</v>
      </c>
      <c r="L3279" t="b">
        <v>0</v>
      </c>
      <c r="M3279" t="b">
        <v>0</v>
      </c>
      <c r="N3279" t="b">
        <v>0</v>
      </c>
      <c r="O3279">
        <v>4</v>
      </c>
      <c r="P3279">
        <v>4</v>
      </c>
      <c r="Q3279" s="2">
        <v>0.11</v>
      </c>
      <c r="R3279" s="2">
        <v>0</v>
      </c>
      <c r="S3279" s="2">
        <v>0.03</v>
      </c>
      <c r="T3279">
        <f t="shared" si="204"/>
        <v>0.4</v>
      </c>
      <c r="U3279">
        <f t="shared" si="205"/>
        <v>3.2</v>
      </c>
      <c r="V3279">
        <f t="shared" si="206"/>
        <v>1.8762080000000001</v>
      </c>
      <c r="W3279">
        <f t="shared" si="207"/>
        <v>1.6166727999999999</v>
      </c>
    </row>
    <row r="3280" spans="1:23" x14ac:dyDescent="0.25">
      <c r="A3280" t="s">
        <v>11172</v>
      </c>
      <c r="B3280" s="1">
        <v>43123</v>
      </c>
      <c r="C3280" t="s">
        <v>11173</v>
      </c>
      <c r="D3280" t="s">
        <v>1425</v>
      </c>
      <c r="E3280" t="s">
        <v>11174</v>
      </c>
      <c r="F3280" s="1">
        <v>43116</v>
      </c>
      <c r="G3280">
        <v>1</v>
      </c>
      <c r="H3280">
        <v>1526404</v>
      </c>
      <c r="I3280">
        <v>1665</v>
      </c>
      <c r="J3280">
        <v>105</v>
      </c>
      <c r="K3280">
        <v>230</v>
      </c>
      <c r="L3280" t="b">
        <v>0</v>
      </c>
      <c r="M3280" t="b">
        <v>0</v>
      </c>
      <c r="N3280" t="b">
        <v>0</v>
      </c>
      <c r="O3280">
        <v>7</v>
      </c>
      <c r="P3280">
        <v>7</v>
      </c>
      <c r="Q3280" s="2">
        <v>0</v>
      </c>
      <c r="R3280" s="2">
        <v>0</v>
      </c>
      <c r="S3280" s="2">
        <v>0</v>
      </c>
      <c r="T3280">
        <f t="shared" si="204"/>
        <v>0.4</v>
      </c>
      <c r="U3280">
        <f t="shared" si="205"/>
        <v>5.6000000000000005</v>
      </c>
      <c r="V3280">
        <f t="shared" si="206"/>
        <v>0.76320199999999994</v>
      </c>
      <c r="W3280">
        <f t="shared" si="207"/>
        <v>1.8271207</v>
      </c>
    </row>
    <row r="3281" spans="1:23" x14ac:dyDescent="0.25">
      <c r="A3281" t="s">
        <v>11175</v>
      </c>
      <c r="B3281" s="1">
        <v>43108</v>
      </c>
      <c r="C3281" t="s">
        <v>11176</v>
      </c>
      <c r="D3281" t="s">
        <v>11177</v>
      </c>
      <c r="E3281" t="s">
        <v>11178</v>
      </c>
      <c r="F3281" s="1">
        <v>43100</v>
      </c>
      <c r="G3281">
        <v>1</v>
      </c>
      <c r="H3281">
        <v>1002679</v>
      </c>
      <c r="I3281">
        <v>57879</v>
      </c>
      <c r="J3281">
        <v>1412</v>
      </c>
      <c r="K3281">
        <v>9228</v>
      </c>
      <c r="L3281" t="b">
        <v>0</v>
      </c>
      <c r="M3281" t="b">
        <v>0</v>
      </c>
      <c r="N3281" t="b">
        <v>0</v>
      </c>
      <c r="O3281">
        <v>8</v>
      </c>
      <c r="P3281">
        <v>6</v>
      </c>
      <c r="Q3281" s="2">
        <v>0.06</v>
      </c>
      <c r="R3281" s="2">
        <v>0</v>
      </c>
      <c r="S3281" s="2">
        <v>0.01</v>
      </c>
      <c r="T3281">
        <f t="shared" si="204"/>
        <v>0.4</v>
      </c>
      <c r="U3281">
        <f t="shared" si="205"/>
        <v>4.4000000000000004</v>
      </c>
      <c r="V3281">
        <f t="shared" si="206"/>
        <v>1.3513394999999999</v>
      </c>
      <c r="W3281">
        <f t="shared" si="207"/>
        <v>1.7329688250000002</v>
      </c>
    </row>
    <row r="3282" spans="1:23" x14ac:dyDescent="0.25">
      <c r="A3282" t="s">
        <v>11179</v>
      </c>
      <c r="B3282" s="1">
        <v>43072</v>
      </c>
      <c r="C3282" t="s">
        <v>11180</v>
      </c>
      <c r="D3282" t="s">
        <v>11181</v>
      </c>
      <c r="E3282" t="s">
        <v>11182</v>
      </c>
      <c r="F3282" s="1">
        <v>43067</v>
      </c>
      <c r="G3282">
        <v>1</v>
      </c>
      <c r="H3282">
        <v>4010</v>
      </c>
      <c r="I3282">
        <v>83</v>
      </c>
      <c r="J3282">
        <v>13</v>
      </c>
      <c r="K3282">
        <v>94</v>
      </c>
      <c r="L3282" t="b">
        <v>0</v>
      </c>
      <c r="M3282" t="b">
        <v>0</v>
      </c>
      <c r="N3282" t="b">
        <v>0</v>
      </c>
      <c r="O3282">
        <v>5</v>
      </c>
      <c r="P3282">
        <v>4</v>
      </c>
      <c r="Q3282" s="2">
        <v>0.02</v>
      </c>
      <c r="R3282" s="2">
        <v>0</v>
      </c>
      <c r="S3282" s="2">
        <v>0.02</v>
      </c>
      <c r="T3282">
        <f t="shared" si="204"/>
        <v>0.4</v>
      </c>
      <c r="U3282">
        <f t="shared" si="205"/>
        <v>3</v>
      </c>
      <c r="V3282">
        <f t="shared" si="206"/>
        <v>0.70200499999999999</v>
      </c>
      <c r="W3282">
        <f t="shared" si="207"/>
        <v>1.15570175</v>
      </c>
    </row>
    <row r="3283" spans="1:23" x14ac:dyDescent="0.25">
      <c r="A3283" t="s">
        <v>11183</v>
      </c>
      <c r="B3283" s="1">
        <v>43117</v>
      </c>
      <c r="C3283" t="s">
        <v>11184</v>
      </c>
      <c r="D3283" t="s">
        <v>166</v>
      </c>
      <c r="E3283" t="s">
        <v>11185</v>
      </c>
      <c r="F3283" s="1">
        <v>43114</v>
      </c>
      <c r="G3283">
        <v>1</v>
      </c>
      <c r="H3283">
        <v>146578</v>
      </c>
      <c r="I3283">
        <v>2280</v>
      </c>
      <c r="J3283">
        <v>467</v>
      </c>
      <c r="K3283">
        <v>687</v>
      </c>
      <c r="L3283" t="b">
        <v>0</v>
      </c>
      <c r="M3283" t="b">
        <v>0</v>
      </c>
      <c r="N3283" t="b">
        <v>0</v>
      </c>
      <c r="O3283">
        <v>3</v>
      </c>
      <c r="P3283">
        <v>3</v>
      </c>
      <c r="Q3283" s="2">
        <v>0.02</v>
      </c>
      <c r="R3283" s="2">
        <v>0</v>
      </c>
      <c r="S3283" s="2">
        <v>0</v>
      </c>
      <c r="T3283">
        <f t="shared" si="204"/>
        <v>0.4</v>
      </c>
      <c r="U3283">
        <f t="shared" si="205"/>
        <v>2.4000000000000004</v>
      </c>
      <c r="V3283">
        <f t="shared" si="206"/>
        <v>0.273289</v>
      </c>
      <c r="W3283">
        <f t="shared" si="207"/>
        <v>0.85565115000000014</v>
      </c>
    </row>
    <row r="3284" spans="1:23" x14ac:dyDescent="0.25">
      <c r="A3284" t="s">
        <v>11186</v>
      </c>
      <c r="B3284" s="1">
        <v>43098</v>
      </c>
      <c r="C3284" t="s">
        <v>11187</v>
      </c>
      <c r="D3284" t="s">
        <v>11188</v>
      </c>
      <c r="E3284" t="s">
        <v>11189</v>
      </c>
      <c r="F3284" s="1">
        <v>43088</v>
      </c>
      <c r="G3284">
        <v>1</v>
      </c>
      <c r="H3284">
        <v>298314</v>
      </c>
      <c r="I3284">
        <v>13730</v>
      </c>
      <c r="J3284">
        <v>417</v>
      </c>
      <c r="K3284">
        <v>1738</v>
      </c>
      <c r="L3284" t="b">
        <v>0</v>
      </c>
      <c r="M3284" t="b">
        <v>0</v>
      </c>
      <c r="N3284" t="b">
        <v>0</v>
      </c>
      <c r="O3284">
        <v>10</v>
      </c>
      <c r="P3284">
        <v>10</v>
      </c>
      <c r="Q3284" s="2">
        <v>0.05</v>
      </c>
      <c r="R3284" s="2">
        <v>0</v>
      </c>
      <c r="S3284" s="2">
        <v>0.01</v>
      </c>
      <c r="T3284">
        <f t="shared" si="204"/>
        <v>0.4</v>
      </c>
      <c r="U3284">
        <f t="shared" si="205"/>
        <v>8</v>
      </c>
      <c r="V3284">
        <f t="shared" si="206"/>
        <v>0.8991570000000001</v>
      </c>
      <c r="W3284">
        <f t="shared" si="207"/>
        <v>2.47470495</v>
      </c>
    </row>
    <row r="3285" spans="1:23" x14ac:dyDescent="0.25">
      <c r="A3285" t="s">
        <v>11190</v>
      </c>
      <c r="B3285" s="1">
        <v>43107</v>
      </c>
      <c r="C3285" t="s">
        <v>11191</v>
      </c>
      <c r="D3285" t="s">
        <v>8500</v>
      </c>
      <c r="E3285" t="s">
        <v>11192</v>
      </c>
      <c r="F3285" s="1">
        <v>43099</v>
      </c>
      <c r="G3285">
        <v>1</v>
      </c>
      <c r="H3285">
        <v>220550</v>
      </c>
      <c r="I3285">
        <v>7015</v>
      </c>
      <c r="J3285">
        <v>224</v>
      </c>
      <c r="K3285">
        <v>365</v>
      </c>
      <c r="L3285" t="b">
        <v>0</v>
      </c>
      <c r="M3285" t="b">
        <v>0</v>
      </c>
      <c r="N3285" t="b">
        <v>0</v>
      </c>
      <c r="O3285">
        <v>8</v>
      </c>
      <c r="P3285">
        <v>8</v>
      </c>
      <c r="Q3285" s="2">
        <v>0.03</v>
      </c>
      <c r="R3285" s="2">
        <v>0</v>
      </c>
      <c r="S3285" s="2">
        <v>0</v>
      </c>
      <c r="T3285">
        <f t="shared" si="204"/>
        <v>0.4</v>
      </c>
      <c r="U3285">
        <f t="shared" si="205"/>
        <v>6.4</v>
      </c>
      <c r="V3285">
        <f t="shared" si="206"/>
        <v>0.410275</v>
      </c>
      <c r="W3285">
        <f t="shared" si="207"/>
        <v>1.9035962500000001</v>
      </c>
    </row>
    <row r="3286" spans="1:23" x14ac:dyDescent="0.25">
      <c r="A3286" t="s">
        <v>11193</v>
      </c>
      <c r="B3286" s="1">
        <v>43212</v>
      </c>
      <c r="C3286" t="s">
        <v>11194</v>
      </c>
      <c r="D3286" t="s">
        <v>1612</v>
      </c>
      <c r="E3286" t="s">
        <v>11195</v>
      </c>
      <c r="F3286" s="1">
        <v>43195</v>
      </c>
      <c r="G3286">
        <v>1</v>
      </c>
      <c r="H3286">
        <v>17624672</v>
      </c>
      <c r="I3286">
        <v>2162749</v>
      </c>
      <c r="J3286">
        <v>18342</v>
      </c>
      <c r="K3286">
        <v>227648</v>
      </c>
      <c r="L3286" t="b">
        <v>0</v>
      </c>
      <c r="M3286" t="b">
        <v>0</v>
      </c>
      <c r="N3286" t="b">
        <v>0</v>
      </c>
      <c r="O3286">
        <v>17</v>
      </c>
      <c r="P3286">
        <v>11</v>
      </c>
      <c r="Q3286" s="2">
        <v>0.12</v>
      </c>
      <c r="R3286" s="2">
        <v>0</v>
      </c>
      <c r="S3286" s="2">
        <v>0.01</v>
      </c>
      <c r="T3286">
        <f t="shared" si="204"/>
        <v>0.4</v>
      </c>
      <c r="U3286">
        <f t="shared" si="205"/>
        <v>7.6000000000000005</v>
      </c>
      <c r="V3286">
        <f t="shared" si="206"/>
        <v>10.262335999999999</v>
      </c>
      <c r="W3286">
        <f t="shared" si="207"/>
        <v>5.6518175999999993</v>
      </c>
    </row>
    <row r="3287" spans="1:23" x14ac:dyDescent="0.25">
      <c r="A3287" t="s">
        <v>11196</v>
      </c>
      <c r="B3287" s="1">
        <v>43131</v>
      </c>
      <c r="C3287" t="s">
        <v>11197</v>
      </c>
      <c r="D3287" t="s">
        <v>529</v>
      </c>
      <c r="E3287" t="s">
        <v>11198</v>
      </c>
      <c r="F3287" s="1">
        <v>43129</v>
      </c>
      <c r="G3287">
        <v>1</v>
      </c>
      <c r="H3287">
        <v>1122381</v>
      </c>
      <c r="I3287">
        <v>5424</v>
      </c>
      <c r="J3287">
        <v>292</v>
      </c>
      <c r="K3287">
        <v>394</v>
      </c>
      <c r="L3287" t="b">
        <v>0</v>
      </c>
      <c r="M3287" t="b">
        <v>0</v>
      </c>
      <c r="N3287" t="b">
        <v>0</v>
      </c>
      <c r="O3287">
        <v>2</v>
      </c>
      <c r="P3287">
        <v>3</v>
      </c>
      <c r="Q3287" s="2">
        <v>0</v>
      </c>
      <c r="R3287" s="2">
        <v>0</v>
      </c>
      <c r="S3287" s="2">
        <v>0</v>
      </c>
      <c r="T3287">
        <f t="shared" si="204"/>
        <v>0.4</v>
      </c>
      <c r="U3287">
        <f t="shared" si="205"/>
        <v>2.6000000000000005</v>
      </c>
      <c r="V3287">
        <f t="shared" si="206"/>
        <v>0.56119049999999993</v>
      </c>
      <c r="W3287">
        <f t="shared" si="207"/>
        <v>1.0064166750000001</v>
      </c>
    </row>
    <row r="3288" spans="1:23" x14ac:dyDescent="0.25">
      <c r="A3288" t="s">
        <v>11199</v>
      </c>
      <c r="B3288" s="1">
        <v>43117</v>
      </c>
      <c r="C3288" t="s">
        <v>11200</v>
      </c>
      <c r="D3288" t="s">
        <v>5791</v>
      </c>
      <c r="E3288" t="s">
        <v>11201</v>
      </c>
      <c r="F3288" s="1">
        <v>43113</v>
      </c>
      <c r="G3288">
        <v>1</v>
      </c>
      <c r="H3288">
        <v>48026</v>
      </c>
      <c r="I3288">
        <v>1341</v>
      </c>
      <c r="J3288">
        <v>19</v>
      </c>
      <c r="K3288">
        <v>293</v>
      </c>
      <c r="L3288" t="b">
        <v>0</v>
      </c>
      <c r="M3288" t="b">
        <v>0</v>
      </c>
      <c r="N3288" t="b">
        <v>0</v>
      </c>
      <c r="O3288">
        <v>4</v>
      </c>
      <c r="P3288">
        <v>3</v>
      </c>
      <c r="Q3288" s="2">
        <v>0.03</v>
      </c>
      <c r="R3288" s="2">
        <v>0</v>
      </c>
      <c r="S3288" s="2">
        <v>0.01</v>
      </c>
      <c r="T3288">
        <f t="shared" si="204"/>
        <v>0.4</v>
      </c>
      <c r="U3288">
        <f t="shared" si="205"/>
        <v>2.2000000000000002</v>
      </c>
      <c r="V3288">
        <f t="shared" si="206"/>
        <v>0.574013</v>
      </c>
      <c r="W3288">
        <f t="shared" si="207"/>
        <v>0.91090455000000004</v>
      </c>
    </row>
    <row r="3289" spans="1:23" x14ac:dyDescent="0.25">
      <c r="A3289" t="s">
        <v>11202</v>
      </c>
      <c r="B3289" s="1">
        <v>43196</v>
      </c>
      <c r="C3289" t="s">
        <v>11203</v>
      </c>
      <c r="D3289" t="s">
        <v>125</v>
      </c>
      <c r="E3289" t="s">
        <v>11204</v>
      </c>
      <c r="F3289" s="1">
        <v>43194</v>
      </c>
      <c r="G3289">
        <v>1</v>
      </c>
      <c r="H3289">
        <v>534696</v>
      </c>
      <c r="I3289">
        <v>12224</v>
      </c>
      <c r="J3289">
        <v>242</v>
      </c>
      <c r="K3289">
        <v>835</v>
      </c>
      <c r="L3289" t="b">
        <v>0</v>
      </c>
      <c r="M3289" t="b">
        <v>0</v>
      </c>
      <c r="N3289" t="b">
        <v>0</v>
      </c>
      <c r="O3289">
        <v>2</v>
      </c>
      <c r="P3289">
        <v>1</v>
      </c>
      <c r="Q3289" s="2">
        <v>0.02</v>
      </c>
      <c r="R3289" s="2">
        <v>0</v>
      </c>
      <c r="S3289" s="2">
        <v>0</v>
      </c>
      <c r="T3289">
        <f t="shared" si="204"/>
        <v>0.4</v>
      </c>
      <c r="U3289">
        <f t="shared" si="205"/>
        <v>0.60000000000000009</v>
      </c>
      <c r="V3289">
        <f t="shared" si="206"/>
        <v>0.46734799999999999</v>
      </c>
      <c r="W3289">
        <f t="shared" si="207"/>
        <v>0.47357180000000004</v>
      </c>
    </row>
    <row r="3290" spans="1:23" x14ac:dyDescent="0.25">
      <c r="A3290" t="s">
        <v>11205</v>
      </c>
      <c r="B3290" s="1">
        <v>43076</v>
      </c>
      <c r="C3290" t="s">
        <v>11206</v>
      </c>
      <c r="D3290" t="s">
        <v>4580</v>
      </c>
      <c r="E3290" t="s">
        <v>11207</v>
      </c>
      <c r="F3290" s="1">
        <v>43068</v>
      </c>
      <c r="G3290">
        <v>1</v>
      </c>
      <c r="H3290">
        <v>1257362</v>
      </c>
      <c r="I3290">
        <v>7969</v>
      </c>
      <c r="J3290">
        <v>1309</v>
      </c>
      <c r="K3290">
        <v>1280</v>
      </c>
      <c r="L3290" t="b">
        <v>0</v>
      </c>
      <c r="M3290" t="b">
        <v>0</v>
      </c>
      <c r="N3290" t="b">
        <v>0</v>
      </c>
      <c r="O3290">
        <v>8</v>
      </c>
      <c r="P3290">
        <v>8</v>
      </c>
      <c r="Q3290" s="2">
        <v>0.01</v>
      </c>
      <c r="R3290" s="2">
        <v>0</v>
      </c>
      <c r="S3290" s="2">
        <v>0</v>
      </c>
      <c r="T3290">
        <f t="shared" si="204"/>
        <v>0.4</v>
      </c>
      <c r="U3290">
        <f t="shared" si="205"/>
        <v>6.4</v>
      </c>
      <c r="V3290">
        <f t="shared" si="206"/>
        <v>0.72868099999999991</v>
      </c>
      <c r="W3290">
        <f t="shared" si="207"/>
        <v>2.0150383500000002</v>
      </c>
    </row>
    <row r="3291" spans="1:23" x14ac:dyDescent="0.25">
      <c r="A3291" t="s">
        <v>11208</v>
      </c>
      <c r="B3291" s="1">
        <v>43208</v>
      </c>
      <c r="C3291" t="s">
        <v>11209</v>
      </c>
      <c r="D3291" t="s">
        <v>125</v>
      </c>
      <c r="E3291" t="s">
        <v>11210</v>
      </c>
      <c r="F3291" s="1">
        <v>43205</v>
      </c>
      <c r="G3291">
        <v>1</v>
      </c>
      <c r="H3291">
        <v>4009915</v>
      </c>
      <c r="I3291">
        <v>38009</v>
      </c>
      <c r="J3291">
        <v>4187</v>
      </c>
      <c r="K3291">
        <v>3928</v>
      </c>
      <c r="L3291" t="b">
        <v>0</v>
      </c>
      <c r="M3291" t="b">
        <v>0</v>
      </c>
      <c r="N3291" t="b">
        <v>0</v>
      </c>
      <c r="O3291">
        <v>3</v>
      </c>
      <c r="P3291">
        <v>2</v>
      </c>
      <c r="Q3291" s="2">
        <v>0.01</v>
      </c>
      <c r="R3291" s="2">
        <v>0</v>
      </c>
      <c r="S3291" s="2">
        <v>0</v>
      </c>
      <c r="T3291">
        <f t="shared" si="204"/>
        <v>0.4</v>
      </c>
      <c r="U3291">
        <f t="shared" si="205"/>
        <v>1.4000000000000001</v>
      </c>
      <c r="V3291">
        <f t="shared" si="206"/>
        <v>2.1049574999999998</v>
      </c>
      <c r="W3291">
        <f t="shared" si="207"/>
        <v>1.2467351249999998</v>
      </c>
    </row>
    <row r="3292" spans="1:23" x14ac:dyDescent="0.25">
      <c r="A3292" t="s">
        <v>11211</v>
      </c>
      <c r="B3292" s="1">
        <v>43205</v>
      </c>
      <c r="C3292" t="s">
        <v>11212</v>
      </c>
      <c r="D3292" t="s">
        <v>1074</v>
      </c>
      <c r="E3292" t="s">
        <v>11213</v>
      </c>
      <c r="F3292" s="1">
        <v>43187</v>
      </c>
      <c r="G3292">
        <v>1</v>
      </c>
      <c r="H3292">
        <v>659212</v>
      </c>
      <c r="I3292">
        <v>40883</v>
      </c>
      <c r="J3292">
        <v>305</v>
      </c>
      <c r="K3292">
        <v>1458</v>
      </c>
      <c r="L3292" t="b">
        <v>0</v>
      </c>
      <c r="M3292" t="b">
        <v>0</v>
      </c>
      <c r="N3292" t="b">
        <v>0</v>
      </c>
      <c r="O3292">
        <v>18</v>
      </c>
      <c r="P3292">
        <v>10</v>
      </c>
      <c r="Q3292" s="2">
        <v>0.06</v>
      </c>
      <c r="R3292" s="2">
        <v>0</v>
      </c>
      <c r="S3292" s="2">
        <v>0</v>
      </c>
      <c r="T3292">
        <f t="shared" si="204"/>
        <v>0.4</v>
      </c>
      <c r="U3292">
        <f t="shared" si="205"/>
        <v>6.4</v>
      </c>
      <c r="V3292">
        <f t="shared" si="206"/>
        <v>0.92960599999999993</v>
      </c>
      <c r="W3292">
        <f t="shared" si="207"/>
        <v>2.0853621000000002</v>
      </c>
    </row>
    <row r="3293" spans="1:23" x14ac:dyDescent="0.25">
      <c r="A3293" t="s">
        <v>11214</v>
      </c>
      <c r="B3293" s="1">
        <v>43219</v>
      </c>
      <c r="C3293" t="s">
        <v>11215</v>
      </c>
      <c r="D3293" t="s">
        <v>324</v>
      </c>
      <c r="E3293" t="s">
        <v>11216</v>
      </c>
      <c r="F3293" s="1">
        <v>43208</v>
      </c>
      <c r="G3293">
        <v>1</v>
      </c>
      <c r="H3293">
        <v>3786691</v>
      </c>
      <c r="I3293">
        <v>43003</v>
      </c>
      <c r="J3293">
        <v>1225</v>
      </c>
      <c r="K3293">
        <v>3883</v>
      </c>
      <c r="L3293" t="b">
        <v>0</v>
      </c>
      <c r="M3293" t="b">
        <v>0</v>
      </c>
      <c r="N3293" t="b">
        <v>0</v>
      </c>
      <c r="O3293">
        <v>11</v>
      </c>
      <c r="P3293">
        <v>11</v>
      </c>
      <c r="Q3293" s="2">
        <v>0.01</v>
      </c>
      <c r="R3293" s="2">
        <v>0</v>
      </c>
      <c r="S3293" s="2">
        <v>0</v>
      </c>
      <c r="T3293">
        <f t="shared" si="204"/>
        <v>0.4</v>
      </c>
      <c r="U3293">
        <f t="shared" si="205"/>
        <v>8.8000000000000007</v>
      </c>
      <c r="V3293">
        <f t="shared" si="206"/>
        <v>1.9933455</v>
      </c>
      <c r="W3293">
        <f t="shared" si="207"/>
        <v>3.057670925</v>
      </c>
    </row>
    <row r="3294" spans="1:23" x14ac:dyDescent="0.25">
      <c r="A3294" t="s">
        <v>11217</v>
      </c>
      <c r="B3294" s="1">
        <v>43115</v>
      </c>
      <c r="C3294" t="s">
        <v>11218</v>
      </c>
      <c r="D3294" t="s">
        <v>109</v>
      </c>
      <c r="E3294" t="s">
        <v>11219</v>
      </c>
      <c r="F3294" s="1">
        <v>43111</v>
      </c>
      <c r="G3294">
        <v>1</v>
      </c>
      <c r="H3294">
        <v>485733</v>
      </c>
      <c r="I3294">
        <v>15594</v>
      </c>
      <c r="J3294">
        <v>379</v>
      </c>
      <c r="K3294">
        <v>1902</v>
      </c>
      <c r="L3294" t="b">
        <v>0</v>
      </c>
      <c r="M3294" t="b">
        <v>0</v>
      </c>
      <c r="N3294" t="b">
        <v>0</v>
      </c>
      <c r="O3294">
        <v>4</v>
      </c>
      <c r="P3294">
        <v>4</v>
      </c>
      <c r="Q3294" s="2">
        <v>0.03</v>
      </c>
      <c r="R3294" s="2">
        <v>0</v>
      </c>
      <c r="S3294" s="2">
        <v>0</v>
      </c>
      <c r="T3294">
        <f t="shared" si="204"/>
        <v>0.4</v>
      </c>
      <c r="U3294">
        <f t="shared" si="205"/>
        <v>3.2</v>
      </c>
      <c r="V3294">
        <f t="shared" si="206"/>
        <v>0.54286649999999992</v>
      </c>
      <c r="W3294">
        <f t="shared" si="207"/>
        <v>1.150003275</v>
      </c>
    </row>
    <row r="3295" spans="1:23" x14ac:dyDescent="0.25">
      <c r="A3295" t="s">
        <v>11220</v>
      </c>
      <c r="B3295" s="1">
        <v>43076</v>
      </c>
      <c r="C3295" t="s">
        <v>11221</v>
      </c>
      <c r="D3295" t="s">
        <v>198</v>
      </c>
      <c r="E3295" t="s">
        <v>11222</v>
      </c>
      <c r="F3295" s="1">
        <v>43075</v>
      </c>
      <c r="G3295">
        <v>1</v>
      </c>
      <c r="H3295">
        <v>187987</v>
      </c>
      <c r="I3295">
        <v>3713</v>
      </c>
      <c r="J3295">
        <v>348</v>
      </c>
      <c r="K3295">
        <v>644</v>
      </c>
      <c r="L3295" t="b">
        <v>0</v>
      </c>
      <c r="M3295" t="b">
        <v>0</v>
      </c>
      <c r="N3295" t="b">
        <v>0</v>
      </c>
      <c r="O3295">
        <v>1</v>
      </c>
      <c r="P3295">
        <v>1</v>
      </c>
      <c r="Q3295" s="2">
        <v>0.02</v>
      </c>
      <c r="R3295" s="2">
        <v>0</v>
      </c>
      <c r="S3295" s="2">
        <v>0</v>
      </c>
      <c r="T3295">
        <f t="shared" si="204"/>
        <v>0.4</v>
      </c>
      <c r="U3295">
        <f t="shared" si="205"/>
        <v>0.8</v>
      </c>
      <c r="V3295">
        <f t="shared" si="206"/>
        <v>0.29399350000000002</v>
      </c>
      <c r="W3295">
        <f t="shared" si="207"/>
        <v>0.46289772500000004</v>
      </c>
    </row>
    <row r="3296" spans="1:23" x14ac:dyDescent="0.25">
      <c r="A3296" t="s">
        <v>11223</v>
      </c>
      <c r="B3296" s="1">
        <v>43217</v>
      </c>
      <c r="C3296" t="s">
        <v>11224</v>
      </c>
      <c r="D3296" t="s">
        <v>403</v>
      </c>
      <c r="E3296" t="s">
        <v>11225</v>
      </c>
      <c r="F3296" s="1">
        <v>43210</v>
      </c>
      <c r="G3296">
        <v>1</v>
      </c>
      <c r="H3296">
        <v>802483</v>
      </c>
      <c r="I3296">
        <v>9584</v>
      </c>
      <c r="J3296">
        <v>422</v>
      </c>
      <c r="K3296">
        <v>1279</v>
      </c>
      <c r="L3296" t="b">
        <v>0</v>
      </c>
      <c r="M3296" t="b">
        <v>0</v>
      </c>
      <c r="N3296" t="b">
        <v>0</v>
      </c>
      <c r="O3296">
        <v>7</v>
      </c>
      <c r="P3296">
        <v>6</v>
      </c>
      <c r="Q3296" s="2">
        <v>0.01</v>
      </c>
      <c r="R3296" s="2">
        <v>0</v>
      </c>
      <c r="S3296" s="2">
        <v>0</v>
      </c>
      <c r="T3296">
        <f t="shared" si="204"/>
        <v>0.4</v>
      </c>
      <c r="U3296">
        <f t="shared" si="205"/>
        <v>4.6000000000000005</v>
      </c>
      <c r="V3296">
        <f t="shared" si="206"/>
        <v>0.50124150000000001</v>
      </c>
      <c r="W3296">
        <f t="shared" si="207"/>
        <v>1.4854345250000001</v>
      </c>
    </row>
    <row r="3297" spans="1:23" x14ac:dyDescent="0.25">
      <c r="A3297" t="s">
        <v>11226</v>
      </c>
      <c r="B3297" s="1">
        <v>43208</v>
      </c>
      <c r="C3297" t="s">
        <v>11227</v>
      </c>
      <c r="D3297" t="s">
        <v>2564</v>
      </c>
      <c r="E3297" t="s">
        <v>11228</v>
      </c>
      <c r="F3297" s="1">
        <v>43194</v>
      </c>
      <c r="G3297">
        <v>1</v>
      </c>
      <c r="H3297">
        <v>1154360</v>
      </c>
      <c r="I3297">
        <v>31653</v>
      </c>
      <c r="J3297">
        <v>1070</v>
      </c>
      <c r="K3297">
        <v>2990</v>
      </c>
      <c r="L3297" t="b">
        <v>0</v>
      </c>
      <c r="M3297" t="b">
        <v>0</v>
      </c>
      <c r="N3297" t="b">
        <v>0</v>
      </c>
      <c r="O3297">
        <v>14</v>
      </c>
      <c r="P3297">
        <v>6</v>
      </c>
      <c r="Q3297" s="2">
        <v>0.03</v>
      </c>
      <c r="R3297" s="2">
        <v>0</v>
      </c>
      <c r="S3297" s="2">
        <v>0</v>
      </c>
      <c r="T3297">
        <f t="shared" si="204"/>
        <v>0.4</v>
      </c>
      <c r="U3297">
        <f t="shared" si="205"/>
        <v>3.2000000000000006</v>
      </c>
      <c r="V3297">
        <f t="shared" si="206"/>
        <v>0.87718000000000007</v>
      </c>
      <c r="W3297">
        <f t="shared" si="207"/>
        <v>1.2670130000000002</v>
      </c>
    </row>
    <row r="3298" spans="1:23" x14ac:dyDescent="0.25">
      <c r="A3298" t="s">
        <v>11229</v>
      </c>
      <c r="B3298" s="1">
        <v>43091</v>
      </c>
      <c r="C3298" t="s">
        <v>11230</v>
      </c>
      <c r="D3298" t="s">
        <v>2508</v>
      </c>
      <c r="E3298" t="s">
        <v>11231</v>
      </c>
      <c r="F3298" s="1">
        <v>43084</v>
      </c>
      <c r="G3298">
        <v>1</v>
      </c>
      <c r="H3298">
        <v>1121109</v>
      </c>
      <c r="I3298">
        <v>72560</v>
      </c>
      <c r="J3298">
        <v>596</v>
      </c>
      <c r="K3298">
        <v>4818</v>
      </c>
      <c r="L3298" t="b">
        <v>0</v>
      </c>
      <c r="M3298" t="b">
        <v>0</v>
      </c>
      <c r="N3298" t="b">
        <v>0</v>
      </c>
      <c r="O3298">
        <v>7</v>
      </c>
      <c r="P3298">
        <v>7</v>
      </c>
      <c r="Q3298" s="2">
        <v>0.06</v>
      </c>
      <c r="R3298" s="2">
        <v>0</v>
      </c>
      <c r="S3298" s="2">
        <v>0</v>
      </c>
      <c r="T3298">
        <f t="shared" si="204"/>
        <v>0.4</v>
      </c>
      <c r="U3298">
        <f t="shared" si="205"/>
        <v>5.6000000000000005</v>
      </c>
      <c r="V3298">
        <f t="shared" si="206"/>
        <v>1.1605544999999999</v>
      </c>
      <c r="W3298">
        <f t="shared" si="207"/>
        <v>1.966194075</v>
      </c>
    </row>
    <row r="3299" spans="1:23" x14ac:dyDescent="0.25">
      <c r="A3299" t="s">
        <v>11232</v>
      </c>
      <c r="B3299" s="1">
        <v>43259</v>
      </c>
      <c r="C3299" t="s">
        <v>11233</v>
      </c>
      <c r="D3299" t="s">
        <v>174</v>
      </c>
      <c r="E3299" t="s">
        <v>11234</v>
      </c>
      <c r="F3299" s="1">
        <v>43258</v>
      </c>
      <c r="G3299">
        <v>1</v>
      </c>
      <c r="H3299">
        <v>1365473</v>
      </c>
      <c r="I3299">
        <v>100090</v>
      </c>
      <c r="J3299">
        <v>290</v>
      </c>
      <c r="K3299">
        <v>2427</v>
      </c>
      <c r="L3299" t="b">
        <v>0</v>
      </c>
      <c r="M3299" t="b">
        <v>0</v>
      </c>
      <c r="N3299" t="b">
        <v>0</v>
      </c>
      <c r="O3299">
        <v>1</v>
      </c>
      <c r="P3299">
        <v>1</v>
      </c>
      <c r="Q3299" s="2">
        <v>7.0000000000000007E-2</v>
      </c>
      <c r="R3299" s="2">
        <v>0</v>
      </c>
      <c r="S3299" s="2">
        <v>0</v>
      </c>
      <c r="T3299">
        <f t="shared" si="204"/>
        <v>0.4</v>
      </c>
      <c r="U3299">
        <f t="shared" si="205"/>
        <v>0.8</v>
      </c>
      <c r="V3299">
        <f t="shared" si="206"/>
        <v>1.3827365</v>
      </c>
      <c r="W3299">
        <f t="shared" si="207"/>
        <v>0.84395777500000002</v>
      </c>
    </row>
    <row r="3300" spans="1:23" x14ac:dyDescent="0.25">
      <c r="A3300" t="s">
        <v>11235</v>
      </c>
      <c r="B3300" s="1">
        <v>43188</v>
      </c>
      <c r="C3300" t="s">
        <v>11236</v>
      </c>
      <c r="D3300" t="s">
        <v>10096</v>
      </c>
      <c r="E3300" t="s">
        <v>11237</v>
      </c>
      <c r="F3300" s="1">
        <v>43173</v>
      </c>
      <c r="G3300">
        <v>1</v>
      </c>
      <c r="H3300">
        <v>2411761</v>
      </c>
      <c r="I3300">
        <v>101226</v>
      </c>
      <c r="J3300">
        <v>2361</v>
      </c>
      <c r="K3300">
        <v>5598</v>
      </c>
      <c r="L3300" t="b">
        <v>0</v>
      </c>
      <c r="M3300" t="b">
        <v>0</v>
      </c>
      <c r="N3300" t="b">
        <v>0</v>
      </c>
      <c r="O3300">
        <v>15</v>
      </c>
      <c r="P3300">
        <v>15</v>
      </c>
      <c r="Q3300" s="2">
        <v>0.04</v>
      </c>
      <c r="R3300" s="2">
        <v>0</v>
      </c>
      <c r="S3300" s="2">
        <v>0</v>
      </c>
      <c r="T3300">
        <f t="shared" si="204"/>
        <v>0.4</v>
      </c>
      <c r="U3300">
        <f t="shared" si="205"/>
        <v>12</v>
      </c>
      <c r="V3300">
        <f t="shared" si="206"/>
        <v>1.6058805</v>
      </c>
      <c r="W3300">
        <f t="shared" si="207"/>
        <v>3.7220581749999999</v>
      </c>
    </row>
    <row r="3301" spans="1:23" x14ac:dyDescent="0.25">
      <c r="A3301" t="s">
        <v>11238</v>
      </c>
      <c r="B3301" s="1">
        <v>43087</v>
      </c>
      <c r="C3301" t="s">
        <v>11239</v>
      </c>
      <c r="D3301" t="s">
        <v>478</v>
      </c>
      <c r="E3301" t="s">
        <v>11240</v>
      </c>
      <c r="F3301" s="1">
        <v>43080</v>
      </c>
      <c r="G3301">
        <v>1</v>
      </c>
      <c r="H3301">
        <v>1364148</v>
      </c>
      <c r="I3301">
        <v>12058</v>
      </c>
      <c r="J3301">
        <v>3301</v>
      </c>
      <c r="K3301">
        <v>5815</v>
      </c>
      <c r="L3301" t="b">
        <v>0</v>
      </c>
      <c r="M3301" t="b">
        <v>0</v>
      </c>
      <c r="N3301" t="b">
        <v>0</v>
      </c>
      <c r="O3301">
        <v>7</v>
      </c>
      <c r="P3301">
        <v>5</v>
      </c>
      <c r="Q3301" s="2">
        <v>0.01</v>
      </c>
      <c r="R3301" s="2">
        <v>0</v>
      </c>
      <c r="S3301" s="2">
        <v>0</v>
      </c>
      <c r="T3301">
        <f t="shared" si="204"/>
        <v>0.4</v>
      </c>
      <c r="U3301">
        <f t="shared" si="205"/>
        <v>3.6</v>
      </c>
      <c r="V3301">
        <f t="shared" si="206"/>
        <v>0.78207399999999994</v>
      </c>
      <c r="W3301">
        <f t="shared" si="207"/>
        <v>1.3337259000000001</v>
      </c>
    </row>
    <row r="3302" spans="1:23" x14ac:dyDescent="0.25">
      <c r="A3302" t="s">
        <v>11241</v>
      </c>
      <c r="B3302" s="1">
        <v>43064</v>
      </c>
      <c r="C3302" t="s">
        <v>11242</v>
      </c>
      <c r="D3302" t="s">
        <v>11243</v>
      </c>
      <c r="E3302" t="s">
        <v>11244</v>
      </c>
      <c r="F3302" s="1">
        <v>43056</v>
      </c>
      <c r="G3302">
        <v>1</v>
      </c>
      <c r="H3302">
        <v>1888088</v>
      </c>
      <c r="I3302">
        <v>85515</v>
      </c>
      <c r="J3302">
        <v>1168</v>
      </c>
      <c r="K3302">
        <v>4044</v>
      </c>
      <c r="L3302" t="b">
        <v>0</v>
      </c>
      <c r="M3302" t="b">
        <v>0</v>
      </c>
      <c r="N3302" t="b">
        <v>0</v>
      </c>
      <c r="O3302">
        <v>8</v>
      </c>
      <c r="P3302">
        <v>8</v>
      </c>
      <c r="Q3302" s="2">
        <v>0.05</v>
      </c>
      <c r="R3302" s="2">
        <v>0</v>
      </c>
      <c r="S3302" s="2">
        <v>0</v>
      </c>
      <c r="T3302">
        <f t="shared" si="204"/>
        <v>0.4</v>
      </c>
      <c r="U3302">
        <f t="shared" si="205"/>
        <v>6.4</v>
      </c>
      <c r="V3302">
        <f t="shared" si="206"/>
        <v>1.4440440000000001</v>
      </c>
      <c r="W3302">
        <f t="shared" si="207"/>
        <v>2.2654154000000002</v>
      </c>
    </row>
    <row r="3303" spans="1:23" x14ac:dyDescent="0.25">
      <c r="A3303" t="s">
        <v>11245</v>
      </c>
      <c r="B3303" s="1">
        <v>43084</v>
      </c>
      <c r="C3303" t="s">
        <v>11246</v>
      </c>
      <c r="D3303" t="s">
        <v>166</v>
      </c>
      <c r="E3303" t="s">
        <v>11247</v>
      </c>
      <c r="F3303" s="1">
        <v>43082</v>
      </c>
      <c r="G3303">
        <v>1</v>
      </c>
      <c r="H3303">
        <v>9625</v>
      </c>
      <c r="I3303">
        <v>459</v>
      </c>
      <c r="J3303">
        <v>9</v>
      </c>
      <c r="K3303">
        <v>29</v>
      </c>
      <c r="L3303" t="b">
        <v>0</v>
      </c>
      <c r="M3303" t="b">
        <v>0</v>
      </c>
      <c r="N3303" t="b">
        <v>0</v>
      </c>
      <c r="O3303">
        <v>2</v>
      </c>
      <c r="P3303">
        <v>2</v>
      </c>
      <c r="Q3303" s="2">
        <v>0.05</v>
      </c>
      <c r="R3303" s="2">
        <v>0</v>
      </c>
      <c r="S3303" s="2">
        <v>0</v>
      </c>
      <c r="T3303">
        <f t="shared" si="204"/>
        <v>0.4</v>
      </c>
      <c r="U3303">
        <f t="shared" si="205"/>
        <v>1.6</v>
      </c>
      <c r="V3303">
        <f t="shared" si="206"/>
        <v>0.50481250000000011</v>
      </c>
      <c r="W3303">
        <f t="shared" si="207"/>
        <v>0.73668437500000006</v>
      </c>
    </row>
    <row r="3304" spans="1:23" x14ac:dyDescent="0.25">
      <c r="A3304" t="s">
        <v>11248</v>
      </c>
      <c r="B3304" s="1">
        <v>43160</v>
      </c>
      <c r="C3304" t="s">
        <v>11249</v>
      </c>
      <c r="D3304" t="s">
        <v>198</v>
      </c>
      <c r="E3304" t="s">
        <v>11250</v>
      </c>
      <c r="F3304" s="1">
        <v>43154</v>
      </c>
      <c r="G3304">
        <v>1</v>
      </c>
      <c r="H3304">
        <v>1129249</v>
      </c>
      <c r="I3304">
        <v>11614</v>
      </c>
      <c r="J3304">
        <v>5010</v>
      </c>
      <c r="K3304">
        <v>4159</v>
      </c>
      <c r="L3304" t="b">
        <v>0</v>
      </c>
      <c r="M3304" t="b">
        <v>0</v>
      </c>
      <c r="N3304" t="b">
        <v>0</v>
      </c>
      <c r="O3304">
        <v>6</v>
      </c>
      <c r="P3304">
        <v>6</v>
      </c>
      <c r="Q3304" s="2">
        <v>0.01</v>
      </c>
      <c r="R3304" s="2">
        <v>0</v>
      </c>
      <c r="S3304" s="2">
        <v>0</v>
      </c>
      <c r="T3304">
        <f t="shared" si="204"/>
        <v>0.4</v>
      </c>
      <c r="U3304">
        <f t="shared" si="205"/>
        <v>4.8000000000000007</v>
      </c>
      <c r="V3304">
        <f t="shared" si="206"/>
        <v>0.66462449999999995</v>
      </c>
      <c r="W3304">
        <f t="shared" si="207"/>
        <v>1.5926185750000004</v>
      </c>
    </row>
    <row r="3305" spans="1:23" x14ac:dyDescent="0.25">
      <c r="A3305" t="s">
        <v>20995</v>
      </c>
      <c r="B3305" s="1">
        <v>43134</v>
      </c>
      <c r="C3305" t="s">
        <v>20996</v>
      </c>
      <c r="D3305" t="s">
        <v>13206</v>
      </c>
      <c r="E3305" t="s">
        <v>13207</v>
      </c>
      <c r="F3305" s="1">
        <v>43085</v>
      </c>
      <c r="G3305">
        <v>0</v>
      </c>
      <c r="H3305">
        <v>2620</v>
      </c>
      <c r="I3305">
        <v>8</v>
      </c>
      <c r="J3305">
        <v>12</v>
      </c>
      <c r="K3305">
        <v>5</v>
      </c>
      <c r="L3305" t="b">
        <v>0</v>
      </c>
      <c r="M3305" t="b">
        <v>0</v>
      </c>
      <c r="N3305" t="b">
        <v>1</v>
      </c>
      <c r="O3305">
        <v>49</v>
      </c>
      <c r="P3305">
        <v>6</v>
      </c>
      <c r="Q3305" s="2">
        <v>0</v>
      </c>
      <c r="R3305" s="2">
        <v>0</v>
      </c>
      <c r="S3305" s="2">
        <v>0</v>
      </c>
      <c r="T3305">
        <f t="shared" si="204"/>
        <v>0</v>
      </c>
      <c r="U3305">
        <f t="shared" si="205"/>
        <v>-3.7999999999999989</v>
      </c>
      <c r="V3305">
        <f t="shared" si="206"/>
        <v>1.31E-3</v>
      </c>
      <c r="W3305">
        <f t="shared" si="207"/>
        <v>-0.94954149999999971</v>
      </c>
    </row>
    <row r="3306" spans="1:23" x14ac:dyDescent="0.25">
      <c r="A3306" t="s">
        <v>11251</v>
      </c>
      <c r="B3306" s="1">
        <v>43087</v>
      </c>
      <c r="C3306" t="s">
        <v>11252</v>
      </c>
      <c r="D3306" t="s">
        <v>1136</v>
      </c>
      <c r="E3306" t="s">
        <v>11253</v>
      </c>
      <c r="F3306" s="1">
        <v>43081</v>
      </c>
      <c r="G3306">
        <v>1</v>
      </c>
      <c r="H3306">
        <v>1310346</v>
      </c>
      <c r="I3306">
        <v>95629</v>
      </c>
      <c r="J3306">
        <v>1292</v>
      </c>
      <c r="K3306">
        <v>6064</v>
      </c>
      <c r="L3306" t="b">
        <v>0</v>
      </c>
      <c r="M3306" t="b">
        <v>0</v>
      </c>
      <c r="N3306" t="b">
        <v>0</v>
      </c>
      <c r="O3306">
        <v>6</v>
      </c>
      <c r="P3306">
        <v>5</v>
      </c>
      <c r="Q3306" s="2">
        <v>7.0000000000000007E-2</v>
      </c>
      <c r="R3306" s="2">
        <v>0</v>
      </c>
      <c r="S3306" s="2">
        <v>0</v>
      </c>
      <c r="T3306">
        <f t="shared" si="204"/>
        <v>0.4</v>
      </c>
      <c r="U3306">
        <f t="shared" si="205"/>
        <v>3.8</v>
      </c>
      <c r="V3306">
        <f t="shared" si="206"/>
        <v>1.3551730000000002</v>
      </c>
      <c r="W3306">
        <f t="shared" si="207"/>
        <v>1.5843105499999999</v>
      </c>
    </row>
    <row r="3307" spans="1:23" x14ac:dyDescent="0.25">
      <c r="A3307" t="s">
        <v>11254</v>
      </c>
      <c r="B3307" s="1">
        <v>43235</v>
      </c>
      <c r="C3307" t="s">
        <v>11255</v>
      </c>
      <c r="D3307" t="s">
        <v>5901</v>
      </c>
      <c r="E3307" t="s">
        <v>11256</v>
      </c>
      <c r="F3307" s="1">
        <v>43220</v>
      </c>
      <c r="G3307">
        <v>1</v>
      </c>
      <c r="H3307">
        <v>833772</v>
      </c>
      <c r="I3307">
        <v>35258</v>
      </c>
      <c r="J3307">
        <v>1012</v>
      </c>
      <c r="K3307">
        <v>2884</v>
      </c>
      <c r="L3307" t="b">
        <v>0</v>
      </c>
      <c r="M3307" t="b">
        <v>0</v>
      </c>
      <c r="N3307" t="b">
        <v>0</v>
      </c>
      <c r="O3307">
        <v>15</v>
      </c>
      <c r="P3307">
        <v>6</v>
      </c>
      <c r="Q3307" s="2">
        <v>0.04</v>
      </c>
      <c r="R3307" s="2">
        <v>0</v>
      </c>
      <c r="S3307" s="2">
        <v>0</v>
      </c>
      <c r="T3307">
        <f t="shared" si="204"/>
        <v>0.4</v>
      </c>
      <c r="U3307">
        <f t="shared" si="205"/>
        <v>3.0000000000000009</v>
      </c>
      <c r="V3307">
        <f t="shared" si="206"/>
        <v>0.816886</v>
      </c>
      <c r="W3307">
        <f t="shared" si="207"/>
        <v>1.1959101000000003</v>
      </c>
    </row>
    <row r="3308" spans="1:23" x14ac:dyDescent="0.25">
      <c r="A3308" t="s">
        <v>11257</v>
      </c>
      <c r="B3308" s="1">
        <v>43134</v>
      </c>
      <c r="C3308" t="s">
        <v>11258</v>
      </c>
      <c r="D3308" t="s">
        <v>3723</v>
      </c>
      <c r="E3308" t="s">
        <v>11259</v>
      </c>
      <c r="F3308" s="1">
        <v>43128</v>
      </c>
      <c r="G3308">
        <v>1</v>
      </c>
      <c r="H3308">
        <v>317779</v>
      </c>
      <c r="I3308">
        <v>5346</v>
      </c>
      <c r="J3308">
        <v>120</v>
      </c>
      <c r="K3308">
        <v>288</v>
      </c>
      <c r="L3308" t="b">
        <v>0</v>
      </c>
      <c r="M3308" t="b">
        <v>0</v>
      </c>
      <c r="N3308" t="b">
        <v>0</v>
      </c>
      <c r="O3308">
        <v>6</v>
      </c>
      <c r="P3308">
        <v>5</v>
      </c>
      <c r="Q3308" s="2">
        <v>0.02</v>
      </c>
      <c r="R3308" s="2">
        <v>0</v>
      </c>
      <c r="S3308" s="2">
        <v>0</v>
      </c>
      <c r="T3308">
        <f t="shared" si="204"/>
        <v>0.4</v>
      </c>
      <c r="U3308">
        <f t="shared" si="205"/>
        <v>3.8</v>
      </c>
      <c r="V3308">
        <f t="shared" si="206"/>
        <v>0.35888949999999997</v>
      </c>
      <c r="W3308">
        <f t="shared" si="207"/>
        <v>1.2356113249999998</v>
      </c>
    </row>
    <row r="3309" spans="1:23" x14ac:dyDescent="0.25">
      <c r="A3309" t="s">
        <v>11260</v>
      </c>
      <c r="B3309" s="1">
        <v>43234</v>
      </c>
      <c r="C3309" t="s">
        <v>11261</v>
      </c>
      <c r="D3309" t="s">
        <v>1185</v>
      </c>
      <c r="E3309" t="s">
        <v>11262</v>
      </c>
      <c r="F3309" s="1">
        <v>43222</v>
      </c>
      <c r="G3309">
        <v>1</v>
      </c>
      <c r="H3309">
        <v>427822</v>
      </c>
      <c r="I3309">
        <v>10812</v>
      </c>
      <c r="J3309">
        <v>995</v>
      </c>
      <c r="K3309">
        <v>1563</v>
      </c>
      <c r="L3309" t="b">
        <v>0</v>
      </c>
      <c r="M3309" t="b">
        <v>0</v>
      </c>
      <c r="N3309" t="b">
        <v>0</v>
      </c>
      <c r="O3309">
        <v>12</v>
      </c>
      <c r="P3309">
        <v>10</v>
      </c>
      <c r="Q3309" s="2">
        <v>0.03</v>
      </c>
      <c r="R3309" s="2">
        <v>0</v>
      </c>
      <c r="S3309" s="2">
        <v>0</v>
      </c>
      <c r="T3309">
        <f t="shared" si="204"/>
        <v>0.4</v>
      </c>
      <c r="U3309">
        <f t="shared" si="205"/>
        <v>7.6</v>
      </c>
      <c r="V3309">
        <f t="shared" si="206"/>
        <v>0.51391100000000001</v>
      </c>
      <c r="W3309">
        <f t="shared" si="207"/>
        <v>2.2398688500000001</v>
      </c>
    </row>
    <row r="3310" spans="1:23" x14ac:dyDescent="0.25">
      <c r="A3310" t="s">
        <v>11263</v>
      </c>
      <c r="B3310" s="1">
        <v>43056</v>
      </c>
      <c r="C3310" t="s">
        <v>11264</v>
      </c>
      <c r="D3310" t="s">
        <v>2618</v>
      </c>
      <c r="E3310" t="s">
        <v>11265</v>
      </c>
      <c r="F3310" s="1">
        <v>43051</v>
      </c>
      <c r="G3310">
        <v>1</v>
      </c>
      <c r="H3310">
        <v>11156</v>
      </c>
      <c r="I3310">
        <v>86</v>
      </c>
      <c r="J3310">
        <v>22</v>
      </c>
      <c r="K3310">
        <v>74</v>
      </c>
      <c r="L3310" t="b">
        <v>0</v>
      </c>
      <c r="M3310" t="b">
        <v>0</v>
      </c>
      <c r="N3310" t="b">
        <v>0</v>
      </c>
      <c r="O3310">
        <v>5</v>
      </c>
      <c r="P3310">
        <v>4</v>
      </c>
      <c r="Q3310" s="2">
        <v>0.01</v>
      </c>
      <c r="R3310" s="2">
        <v>0</v>
      </c>
      <c r="S3310" s="2">
        <v>0.01</v>
      </c>
      <c r="T3310">
        <f t="shared" si="204"/>
        <v>0.4</v>
      </c>
      <c r="U3310">
        <f t="shared" si="205"/>
        <v>3</v>
      </c>
      <c r="V3310">
        <f t="shared" si="206"/>
        <v>0.35557800000000001</v>
      </c>
      <c r="W3310">
        <f t="shared" si="207"/>
        <v>1.0344523000000001</v>
      </c>
    </row>
    <row r="3311" spans="1:23" x14ac:dyDescent="0.25">
      <c r="A3311" t="s">
        <v>11266</v>
      </c>
      <c r="B3311" s="1">
        <v>43164</v>
      </c>
      <c r="C3311" t="s">
        <v>11267</v>
      </c>
      <c r="D3311" t="s">
        <v>10804</v>
      </c>
      <c r="E3311" t="s">
        <v>11268</v>
      </c>
      <c r="F3311" s="1">
        <v>43155</v>
      </c>
      <c r="G3311">
        <v>1</v>
      </c>
      <c r="H3311">
        <v>78528</v>
      </c>
      <c r="I3311">
        <v>3546</v>
      </c>
      <c r="J3311">
        <v>62</v>
      </c>
      <c r="K3311">
        <v>561</v>
      </c>
      <c r="L3311" t="b">
        <v>0</v>
      </c>
      <c r="M3311" t="b">
        <v>0</v>
      </c>
      <c r="N3311" t="b">
        <v>0</v>
      </c>
      <c r="O3311">
        <v>9</v>
      </c>
      <c r="P3311">
        <v>9</v>
      </c>
      <c r="Q3311" s="2">
        <v>0.05</v>
      </c>
      <c r="R3311" s="2">
        <v>0</v>
      </c>
      <c r="S3311" s="2">
        <v>0.01</v>
      </c>
      <c r="T3311">
        <f t="shared" si="204"/>
        <v>0.4</v>
      </c>
      <c r="U3311">
        <f t="shared" si="205"/>
        <v>7.2</v>
      </c>
      <c r="V3311">
        <f t="shared" si="206"/>
        <v>0.78926400000000008</v>
      </c>
      <c r="W3311">
        <f t="shared" si="207"/>
        <v>2.2362424000000001</v>
      </c>
    </row>
    <row r="3312" spans="1:23" x14ac:dyDescent="0.25">
      <c r="A3312" t="s">
        <v>11269</v>
      </c>
      <c r="B3312" s="1">
        <v>43183</v>
      </c>
      <c r="C3312" t="s">
        <v>11270</v>
      </c>
      <c r="D3312" t="s">
        <v>5878</v>
      </c>
      <c r="E3312" t="s">
        <v>11271</v>
      </c>
      <c r="F3312" s="1">
        <v>43182</v>
      </c>
      <c r="G3312">
        <v>1</v>
      </c>
      <c r="H3312">
        <v>586633</v>
      </c>
      <c r="I3312">
        <v>13988</v>
      </c>
      <c r="J3312">
        <v>631</v>
      </c>
      <c r="K3312">
        <v>767</v>
      </c>
      <c r="L3312" t="b">
        <v>0</v>
      </c>
      <c r="M3312" t="b">
        <v>0</v>
      </c>
      <c r="N3312" t="b">
        <v>0</v>
      </c>
      <c r="O3312">
        <v>1</v>
      </c>
      <c r="P3312">
        <v>1</v>
      </c>
      <c r="Q3312" s="2">
        <v>0.02</v>
      </c>
      <c r="R3312" s="2">
        <v>0</v>
      </c>
      <c r="S3312" s="2">
        <v>0</v>
      </c>
      <c r="T3312">
        <f t="shared" si="204"/>
        <v>0.4</v>
      </c>
      <c r="U3312">
        <f t="shared" si="205"/>
        <v>0.8</v>
      </c>
      <c r="V3312">
        <f t="shared" si="206"/>
        <v>0.49331649999999999</v>
      </c>
      <c r="W3312">
        <f t="shared" si="207"/>
        <v>0.53266077500000009</v>
      </c>
    </row>
    <row r="3313" spans="1:23" x14ac:dyDescent="0.25">
      <c r="A3313" t="s">
        <v>11272</v>
      </c>
      <c r="B3313" s="1">
        <v>43102</v>
      </c>
      <c r="C3313" t="s">
        <v>11273</v>
      </c>
      <c r="D3313" t="s">
        <v>9027</v>
      </c>
      <c r="E3313" t="s">
        <v>11274</v>
      </c>
      <c r="F3313" s="1">
        <v>43088</v>
      </c>
      <c r="G3313">
        <v>1</v>
      </c>
      <c r="H3313">
        <v>45938392</v>
      </c>
      <c r="I3313">
        <v>728696</v>
      </c>
      <c r="J3313">
        <v>43049</v>
      </c>
      <c r="K3313">
        <v>43541</v>
      </c>
      <c r="L3313" t="b">
        <v>0</v>
      </c>
      <c r="M3313" t="b">
        <v>0</v>
      </c>
      <c r="N3313" t="b">
        <v>0</v>
      </c>
      <c r="O3313">
        <v>14</v>
      </c>
      <c r="P3313">
        <v>13</v>
      </c>
      <c r="Q3313" s="2">
        <v>0.02</v>
      </c>
      <c r="R3313" s="2">
        <v>0</v>
      </c>
      <c r="S3313" s="2">
        <v>0</v>
      </c>
      <c r="T3313">
        <f t="shared" si="204"/>
        <v>0.4</v>
      </c>
      <c r="U3313">
        <f t="shared" si="205"/>
        <v>10.200000000000001</v>
      </c>
      <c r="V3313">
        <f t="shared" si="206"/>
        <v>23.169195999999999</v>
      </c>
      <c r="W3313">
        <f t="shared" si="207"/>
        <v>10.819218600000001</v>
      </c>
    </row>
    <row r="3314" spans="1:23" x14ac:dyDescent="0.25">
      <c r="A3314" t="s">
        <v>11275</v>
      </c>
      <c r="B3314" s="1">
        <v>43197</v>
      </c>
      <c r="C3314" t="s">
        <v>11276</v>
      </c>
      <c r="D3314" t="s">
        <v>1243</v>
      </c>
      <c r="E3314" t="s">
        <v>11277</v>
      </c>
      <c r="F3314" s="1">
        <v>43186</v>
      </c>
      <c r="G3314">
        <v>1</v>
      </c>
      <c r="H3314">
        <v>1095765</v>
      </c>
      <c r="I3314">
        <v>56438</v>
      </c>
      <c r="J3314">
        <v>1850</v>
      </c>
      <c r="K3314">
        <v>3659</v>
      </c>
      <c r="L3314" t="b">
        <v>0</v>
      </c>
      <c r="M3314" t="b">
        <v>0</v>
      </c>
      <c r="N3314" t="b">
        <v>0</v>
      </c>
      <c r="O3314">
        <v>11</v>
      </c>
      <c r="P3314">
        <v>10</v>
      </c>
      <c r="Q3314" s="2">
        <v>0.05</v>
      </c>
      <c r="R3314" s="2">
        <v>0</v>
      </c>
      <c r="S3314" s="2">
        <v>0</v>
      </c>
      <c r="T3314">
        <f t="shared" si="204"/>
        <v>0.4</v>
      </c>
      <c r="U3314">
        <f t="shared" si="205"/>
        <v>7.8</v>
      </c>
      <c r="V3314">
        <f t="shared" si="206"/>
        <v>1.0478825000000001</v>
      </c>
      <c r="W3314">
        <f t="shared" si="207"/>
        <v>2.4767588749999998</v>
      </c>
    </row>
    <row r="3315" spans="1:23" x14ac:dyDescent="0.25">
      <c r="A3315" t="s">
        <v>11278</v>
      </c>
      <c r="B3315" s="1">
        <v>43144</v>
      </c>
      <c r="C3315" t="s">
        <v>11279</v>
      </c>
      <c r="D3315" t="s">
        <v>11280</v>
      </c>
      <c r="E3315" t="s">
        <v>11281</v>
      </c>
      <c r="F3315" s="1">
        <v>43136</v>
      </c>
      <c r="G3315">
        <v>1</v>
      </c>
      <c r="H3315">
        <v>268393</v>
      </c>
      <c r="I3315">
        <v>5267</v>
      </c>
      <c r="J3315">
        <v>49</v>
      </c>
      <c r="K3315">
        <v>294</v>
      </c>
      <c r="L3315" t="b">
        <v>0</v>
      </c>
      <c r="M3315" t="b">
        <v>0</v>
      </c>
      <c r="N3315" t="b">
        <v>0</v>
      </c>
      <c r="O3315">
        <v>8</v>
      </c>
      <c r="P3315">
        <v>4</v>
      </c>
      <c r="Q3315" s="2">
        <v>0.02</v>
      </c>
      <c r="R3315" s="2">
        <v>0</v>
      </c>
      <c r="S3315" s="2">
        <v>0</v>
      </c>
      <c r="T3315">
        <f t="shared" si="204"/>
        <v>0.4</v>
      </c>
      <c r="U3315">
        <f t="shared" si="205"/>
        <v>2.4000000000000004</v>
      </c>
      <c r="V3315">
        <f t="shared" si="206"/>
        <v>0.33419650000000001</v>
      </c>
      <c r="W3315">
        <f t="shared" si="207"/>
        <v>0.87696877500000014</v>
      </c>
    </row>
    <row r="3316" spans="1:23" x14ac:dyDescent="0.25">
      <c r="A3316" t="s">
        <v>11282</v>
      </c>
      <c r="B3316" s="1">
        <v>43171</v>
      </c>
      <c r="C3316" t="s">
        <v>11283</v>
      </c>
      <c r="D3316" t="s">
        <v>4871</v>
      </c>
      <c r="E3316" t="s">
        <v>11284</v>
      </c>
      <c r="F3316" s="1">
        <v>43161</v>
      </c>
      <c r="G3316">
        <v>1</v>
      </c>
      <c r="H3316">
        <v>350202</v>
      </c>
      <c r="I3316">
        <v>30307</v>
      </c>
      <c r="J3316">
        <v>166</v>
      </c>
      <c r="K3316">
        <v>2786</v>
      </c>
      <c r="L3316" t="b">
        <v>0</v>
      </c>
      <c r="M3316" t="b">
        <v>0</v>
      </c>
      <c r="N3316" t="b">
        <v>0</v>
      </c>
      <c r="O3316">
        <v>10</v>
      </c>
      <c r="P3316">
        <v>8</v>
      </c>
      <c r="Q3316" s="2">
        <v>0.09</v>
      </c>
      <c r="R3316" s="2">
        <v>0</v>
      </c>
      <c r="S3316" s="2">
        <v>0.01</v>
      </c>
      <c r="T3316">
        <f t="shared" si="204"/>
        <v>0.4</v>
      </c>
      <c r="U3316">
        <f t="shared" si="205"/>
        <v>6</v>
      </c>
      <c r="V3316">
        <f t="shared" si="206"/>
        <v>1.3251009999999999</v>
      </c>
      <c r="W3316">
        <f t="shared" si="207"/>
        <v>2.1237853499999999</v>
      </c>
    </row>
    <row r="3317" spans="1:23" x14ac:dyDescent="0.25">
      <c r="A3317" t="s">
        <v>11285</v>
      </c>
      <c r="B3317" s="1">
        <v>43125</v>
      </c>
      <c r="C3317" t="s">
        <v>11286</v>
      </c>
      <c r="D3317" t="s">
        <v>11287</v>
      </c>
      <c r="E3317" t="s">
        <v>11288</v>
      </c>
      <c r="F3317" s="1">
        <v>43118</v>
      </c>
      <c r="G3317">
        <v>1</v>
      </c>
      <c r="H3317">
        <v>3467</v>
      </c>
      <c r="I3317">
        <v>17</v>
      </c>
      <c r="J3317">
        <v>0</v>
      </c>
      <c r="K3317">
        <v>0</v>
      </c>
      <c r="L3317" t="b">
        <v>0</v>
      </c>
      <c r="M3317" t="b">
        <v>0</v>
      </c>
      <c r="N3317" t="b">
        <v>0</v>
      </c>
      <c r="O3317">
        <v>7</v>
      </c>
      <c r="P3317">
        <v>3</v>
      </c>
      <c r="Q3317" s="2">
        <v>0</v>
      </c>
      <c r="R3317" s="2">
        <v>0</v>
      </c>
      <c r="S3317" s="2">
        <v>0</v>
      </c>
      <c r="T3317">
        <f t="shared" si="204"/>
        <v>0.4</v>
      </c>
      <c r="U3317">
        <f t="shared" si="205"/>
        <v>1.6000000000000003</v>
      </c>
      <c r="V3317">
        <f t="shared" si="206"/>
        <v>1.7335E-3</v>
      </c>
      <c r="W3317">
        <f t="shared" si="207"/>
        <v>0.56060672500000008</v>
      </c>
    </row>
    <row r="3318" spans="1:23" x14ac:dyDescent="0.25">
      <c r="A3318" t="s">
        <v>11289</v>
      </c>
      <c r="B3318" s="1">
        <v>43131</v>
      </c>
      <c r="C3318" t="s">
        <v>11290</v>
      </c>
      <c r="D3318" t="s">
        <v>7069</v>
      </c>
      <c r="E3318" t="s">
        <v>11291</v>
      </c>
      <c r="F3318" s="1">
        <v>43128</v>
      </c>
      <c r="G3318">
        <v>1</v>
      </c>
      <c r="H3318">
        <v>296001</v>
      </c>
      <c r="I3318">
        <v>2177</v>
      </c>
      <c r="J3318">
        <v>74</v>
      </c>
      <c r="K3318">
        <v>927</v>
      </c>
      <c r="L3318" t="b">
        <v>0</v>
      </c>
      <c r="M3318" t="b">
        <v>0</v>
      </c>
      <c r="N3318" t="b">
        <v>0</v>
      </c>
      <c r="O3318">
        <v>3</v>
      </c>
      <c r="P3318">
        <v>1</v>
      </c>
      <c r="Q3318" s="2">
        <v>0.01</v>
      </c>
      <c r="R3318" s="2">
        <v>0</v>
      </c>
      <c r="S3318" s="2">
        <v>0</v>
      </c>
      <c r="T3318">
        <f t="shared" si="204"/>
        <v>0.4</v>
      </c>
      <c r="U3318">
        <f t="shared" si="205"/>
        <v>0.4</v>
      </c>
      <c r="V3318">
        <f t="shared" si="206"/>
        <v>0.24800050000000001</v>
      </c>
      <c r="W3318">
        <f t="shared" si="207"/>
        <v>0.34680017499999999</v>
      </c>
    </row>
    <row r="3319" spans="1:23" x14ac:dyDescent="0.25">
      <c r="A3319" t="s">
        <v>11292</v>
      </c>
      <c r="B3319" s="1">
        <v>43145</v>
      </c>
      <c r="C3319" t="s">
        <v>11293</v>
      </c>
      <c r="D3319" t="s">
        <v>11294</v>
      </c>
      <c r="E3319" t="s">
        <v>11295</v>
      </c>
      <c r="F3319" s="1">
        <v>43137</v>
      </c>
      <c r="G3319">
        <v>1</v>
      </c>
      <c r="H3319">
        <v>1114465</v>
      </c>
      <c r="I3319">
        <v>25538</v>
      </c>
      <c r="J3319">
        <v>822</v>
      </c>
      <c r="K3319">
        <v>985</v>
      </c>
      <c r="L3319" t="b">
        <v>0</v>
      </c>
      <c r="M3319" t="b">
        <v>0</v>
      </c>
      <c r="N3319" t="b">
        <v>0</v>
      </c>
      <c r="O3319">
        <v>8</v>
      </c>
      <c r="P3319">
        <v>8</v>
      </c>
      <c r="Q3319" s="2">
        <v>0.02</v>
      </c>
      <c r="R3319" s="2">
        <v>0</v>
      </c>
      <c r="S3319" s="2">
        <v>0</v>
      </c>
      <c r="T3319">
        <f t="shared" si="204"/>
        <v>0.4</v>
      </c>
      <c r="U3319">
        <f t="shared" si="205"/>
        <v>6.4</v>
      </c>
      <c r="V3319">
        <f t="shared" si="206"/>
        <v>0.75723249999999998</v>
      </c>
      <c r="W3319">
        <f t="shared" si="207"/>
        <v>2.0250313750000002</v>
      </c>
    </row>
    <row r="3320" spans="1:23" x14ac:dyDescent="0.25">
      <c r="A3320" t="s">
        <v>11296</v>
      </c>
      <c r="B3320" s="1">
        <v>43136</v>
      </c>
      <c r="C3320" t="s">
        <v>11297</v>
      </c>
      <c r="D3320" t="s">
        <v>11298</v>
      </c>
      <c r="E3320" t="s">
        <v>11299</v>
      </c>
      <c r="F3320" s="1">
        <v>42656</v>
      </c>
      <c r="G3320">
        <v>1</v>
      </c>
      <c r="H3320">
        <v>2585</v>
      </c>
      <c r="I3320">
        <v>7</v>
      </c>
      <c r="J3320">
        <v>0</v>
      </c>
      <c r="K3320">
        <v>0</v>
      </c>
      <c r="L3320" t="b">
        <v>0</v>
      </c>
      <c r="M3320" t="b">
        <v>0</v>
      </c>
      <c r="N3320" t="b">
        <v>0</v>
      </c>
      <c r="O3320">
        <v>480</v>
      </c>
      <c r="P3320">
        <v>1</v>
      </c>
      <c r="Q3320" s="2">
        <v>0</v>
      </c>
      <c r="R3320" s="2">
        <v>0</v>
      </c>
      <c r="S3320" s="2">
        <v>0</v>
      </c>
      <c r="T3320">
        <f t="shared" si="204"/>
        <v>0.4</v>
      </c>
      <c r="U3320">
        <f t="shared" si="205"/>
        <v>-95.000000000000014</v>
      </c>
      <c r="V3320">
        <f t="shared" si="206"/>
        <v>1.2925E-3</v>
      </c>
      <c r="W3320">
        <f t="shared" si="207"/>
        <v>-23.589547625000005</v>
      </c>
    </row>
    <row r="3321" spans="1:23" x14ac:dyDescent="0.25">
      <c r="A3321" t="s">
        <v>11300</v>
      </c>
      <c r="B3321" s="1">
        <v>43221</v>
      </c>
      <c r="C3321" t="s">
        <v>11301</v>
      </c>
      <c r="D3321" t="s">
        <v>973</v>
      </c>
      <c r="E3321" t="s">
        <v>11302</v>
      </c>
      <c r="F3321" s="1">
        <v>43205</v>
      </c>
      <c r="G3321">
        <v>1</v>
      </c>
      <c r="H3321">
        <v>2334865</v>
      </c>
      <c r="I3321">
        <v>152228</v>
      </c>
      <c r="J3321">
        <v>1763</v>
      </c>
      <c r="K3321">
        <v>8703</v>
      </c>
      <c r="L3321" t="b">
        <v>0</v>
      </c>
      <c r="M3321" t="b">
        <v>0</v>
      </c>
      <c r="N3321" t="b">
        <v>0</v>
      </c>
      <c r="O3321">
        <v>16</v>
      </c>
      <c r="P3321">
        <v>14</v>
      </c>
      <c r="Q3321" s="2">
        <v>7.0000000000000007E-2</v>
      </c>
      <c r="R3321" s="2">
        <v>0</v>
      </c>
      <c r="S3321" s="2">
        <v>0</v>
      </c>
      <c r="T3321">
        <f t="shared" si="204"/>
        <v>0.4</v>
      </c>
      <c r="U3321">
        <f t="shared" si="205"/>
        <v>10.8</v>
      </c>
      <c r="V3321">
        <f t="shared" si="206"/>
        <v>1.8674325000000001</v>
      </c>
      <c r="W3321">
        <f t="shared" si="207"/>
        <v>3.5136013750000004</v>
      </c>
    </row>
    <row r="3322" spans="1:23" x14ac:dyDescent="0.25">
      <c r="A3322" t="s">
        <v>11303</v>
      </c>
      <c r="B3322" s="1">
        <v>43234</v>
      </c>
      <c r="C3322" t="s">
        <v>11304</v>
      </c>
      <c r="D3322" t="s">
        <v>125</v>
      </c>
      <c r="E3322" t="s">
        <v>11305</v>
      </c>
      <c r="F3322" s="1">
        <v>43222</v>
      </c>
      <c r="G3322">
        <v>1</v>
      </c>
      <c r="H3322">
        <v>674636</v>
      </c>
      <c r="I3322">
        <v>11642</v>
      </c>
      <c r="J3322">
        <v>330</v>
      </c>
      <c r="K3322">
        <v>611</v>
      </c>
      <c r="L3322" t="b">
        <v>0</v>
      </c>
      <c r="M3322" t="b">
        <v>0</v>
      </c>
      <c r="N3322" t="b">
        <v>0</v>
      </c>
      <c r="O3322">
        <v>12</v>
      </c>
      <c r="P3322">
        <v>5</v>
      </c>
      <c r="Q3322" s="2">
        <v>0.02</v>
      </c>
      <c r="R3322" s="2">
        <v>0</v>
      </c>
      <c r="S3322" s="2">
        <v>0</v>
      </c>
      <c r="T3322">
        <f t="shared" si="204"/>
        <v>0.4</v>
      </c>
      <c r="U3322">
        <f t="shared" si="205"/>
        <v>2.5999999999999996</v>
      </c>
      <c r="V3322">
        <f t="shared" si="206"/>
        <v>0.53731799999999996</v>
      </c>
      <c r="W3322">
        <f t="shared" si="207"/>
        <v>0.99806129999999993</v>
      </c>
    </row>
    <row r="3323" spans="1:23" x14ac:dyDescent="0.25">
      <c r="A3323" t="s">
        <v>11306</v>
      </c>
      <c r="B3323" s="1">
        <v>43233</v>
      </c>
      <c r="C3323" t="s">
        <v>11307</v>
      </c>
      <c r="D3323" t="s">
        <v>125</v>
      </c>
      <c r="E3323" t="s">
        <v>11308</v>
      </c>
      <c r="F3323" s="1">
        <v>43227</v>
      </c>
      <c r="G3323">
        <v>1</v>
      </c>
      <c r="H3323">
        <v>3103985</v>
      </c>
      <c r="I3323">
        <v>65897</v>
      </c>
      <c r="J3323">
        <v>3370</v>
      </c>
      <c r="K3323">
        <v>5765</v>
      </c>
      <c r="L3323" t="b">
        <v>0</v>
      </c>
      <c r="M3323" t="b">
        <v>0</v>
      </c>
      <c r="N3323" t="b">
        <v>0</v>
      </c>
      <c r="O3323">
        <v>6</v>
      </c>
      <c r="P3323">
        <v>6</v>
      </c>
      <c r="Q3323" s="2">
        <v>0.02</v>
      </c>
      <c r="R3323" s="2">
        <v>0</v>
      </c>
      <c r="S3323" s="2">
        <v>0</v>
      </c>
      <c r="T3323">
        <f t="shared" si="204"/>
        <v>0.4</v>
      </c>
      <c r="U3323">
        <f t="shared" si="205"/>
        <v>4.8000000000000007</v>
      </c>
      <c r="V3323">
        <f t="shared" si="206"/>
        <v>1.7519924999999998</v>
      </c>
      <c r="W3323">
        <f t="shared" si="207"/>
        <v>1.9731973750000003</v>
      </c>
    </row>
    <row r="3324" spans="1:23" x14ac:dyDescent="0.25">
      <c r="A3324" t="s">
        <v>11309</v>
      </c>
      <c r="B3324" s="1">
        <v>43099</v>
      </c>
      <c r="C3324" t="s">
        <v>11310</v>
      </c>
      <c r="D3324" t="s">
        <v>117</v>
      </c>
      <c r="E3324" t="s">
        <v>11311</v>
      </c>
      <c r="F3324" s="1">
        <v>43097</v>
      </c>
      <c r="G3324">
        <v>1</v>
      </c>
      <c r="H3324">
        <v>426790</v>
      </c>
      <c r="I3324">
        <v>13867</v>
      </c>
      <c r="J3324">
        <v>691</v>
      </c>
      <c r="K3324">
        <v>1570</v>
      </c>
      <c r="L3324" t="b">
        <v>0</v>
      </c>
      <c r="M3324" t="b">
        <v>0</v>
      </c>
      <c r="N3324" t="b">
        <v>0</v>
      </c>
      <c r="O3324">
        <v>2</v>
      </c>
      <c r="P3324">
        <v>2</v>
      </c>
      <c r="Q3324" s="2">
        <v>0.03</v>
      </c>
      <c r="R3324" s="2">
        <v>0</v>
      </c>
      <c r="S3324" s="2">
        <v>0</v>
      </c>
      <c r="T3324">
        <f t="shared" si="204"/>
        <v>0.4</v>
      </c>
      <c r="U3324">
        <f t="shared" si="205"/>
        <v>1.6</v>
      </c>
      <c r="V3324">
        <f t="shared" si="206"/>
        <v>0.51339500000000005</v>
      </c>
      <c r="W3324">
        <f t="shared" si="207"/>
        <v>0.73968825000000005</v>
      </c>
    </row>
    <row r="3325" spans="1:23" x14ac:dyDescent="0.25">
      <c r="A3325" t="s">
        <v>11312</v>
      </c>
      <c r="B3325" s="1">
        <v>43136</v>
      </c>
      <c r="C3325" t="s">
        <v>11313</v>
      </c>
      <c r="D3325" t="s">
        <v>1125</v>
      </c>
      <c r="E3325" t="s">
        <v>11314</v>
      </c>
      <c r="F3325" s="1">
        <v>43130</v>
      </c>
      <c r="G3325">
        <v>1</v>
      </c>
      <c r="H3325">
        <v>14972</v>
      </c>
      <c r="I3325">
        <v>154</v>
      </c>
      <c r="J3325">
        <v>5</v>
      </c>
      <c r="K3325">
        <v>14</v>
      </c>
      <c r="L3325" t="b">
        <v>0</v>
      </c>
      <c r="M3325" t="b">
        <v>0</v>
      </c>
      <c r="N3325" t="b">
        <v>0</v>
      </c>
      <c r="O3325">
        <v>6</v>
      </c>
      <c r="P3325">
        <v>4</v>
      </c>
      <c r="Q3325" s="2">
        <v>0.01</v>
      </c>
      <c r="R3325" s="2">
        <v>0</v>
      </c>
      <c r="S3325" s="2">
        <v>0</v>
      </c>
      <c r="T3325">
        <f t="shared" si="204"/>
        <v>0.4</v>
      </c>
      <c r="U3325">
        <f t="shared" si="205"/>
        <v>2.8000000000000003</v>
      </c>
      <c r="V3325">
        <f t="shared" si="206"/>
        <v>0.107486</v>
      </c>
      <c r="W3325">
        <f t="shared" si="207"/>
        <v>0.89762010000000014</v>
      </c>
    </row>
    <row r="3326" spans="1:23" x14ac:dyDescent="0.25">
      <c r="A3326" t="s">
        <v>11315</v>
      </c>
      <c r="B3326" s="1">
        <v>43073</v>
      </c>
      <c r="C3326" t="s">
        <v>11316</v>
      </c>
      <c r="D3326" t="s">
        <v>1036</v>
      </c>
      <c r="E3326" t="s">
        <v>11317</v>
      </c>
      <c r="F3326" s="1">
        <v>43068</v>
      </c>
      <c r="G3326">
        <v>1</v>
      </c>
      <c r="H3326">
        <v>11661</v>
      </c>
      <c r="I3326">
        <v>477</v>
      </c>
      <c r="J3326">
        <v>11</v>
      </c>
      <c r="K3326">
        <v>109</v>
      </c>
      <c r="L3326" t="b">
        <v>0</v>
      </c>
      <c r="M3326" t="b">
        <v>0</v>
      </c>
      <c r="N3326" t="b">
        <v>0</v>
      </c>
      <c r="O3326">
        <v>5</v>
      </c>
      <c r="P3326">
        <v>5</v>
      </c>
      <c r="Q3326" s="2">
        <v>0.04</v>
      </c>
      <c r="R3326" s="2">
        <v>0</v>
      </c>
      <c r="S3326" s="2">
        <v>0.01</v>
      </c>
      <c r="T3326">
        <f t="shared" si="204"/>
        <v>0.4</v>
      </c>
      <c r="U3326">
        <f t="shared" si="205"/>
        <v>4</v>
      </c>
      <c r="V3326">
        <f t="shared" si="206"/>
        <v>0.65583049999999998</v>
      </c>
      <c r="W3326">
        <f t="shared" si="207"/>
        <v>1.3895406750000001</v>
      </c>
    </row>
    <row r="3327" spans="1:23" x14ac:dyDescent="0.25">
      <c r="A3327" t="s">
        <v>11318</v>
      </c>
      <c r="B3327" s="1">
        <v>43079</v>
      </c>
      <c r="C3327" t="s">
        <v>11319</v>
      </c>
      <c r="D3327" t="s">
        <v>1078</v>
      </c>
      <c r="E3327" t="s">
        <v>11320</v>
      </c>
      <c r="F3327" s="1">
        <v>43074</v>
      </c>
      <c r="G3327">
        <v>1</v>
      </c>
      <c r="H3327">
        <v>173696</v>
      </c>
      <c r="I3327">
        <v>766</v>
      </c>
      <c r="J3327">
        <v>196</v>
      </c>
      <c r="K3327">
        <v>1216</v>
      </c>
      <c r="L3327" t="b">
        <v>0</v>
      </c>
      <c r="M3327" t="b">
        <v>0</v>
      </c>
      <c r="N3327" t="b">
        <v>0</v>
      </c>
      <c r="O3327">
        <v>5</v>
      </c>
      <c r="P3327">
        <v>2</v>
      </c>
      <c r="Q3327" s="2">
        <v>0</v>
      </c>
      <c r="R3327" s="2">
        <v>0</v>
      </c>
      <c r="S3327" s="2">
        <v>0.01</v>
      </c>
      <c r="T3327">
        <f t="shared" si="204"/>
        <v>0.4</v>
      </c>
      <c r="U3327">
        <f t="shared" si="205"/>
        <v>1</v>
      </c>
      <c r="V3327">
        <f t="shared" si="206"/>
        <v>0.33684799999999998</v>
      </c>
      <c r="W3327">
        <f t="shared" si="207"/>
        <v>0.52789680000000005</v>
      </c>
    </row>
    <row r="3328" spans="1:23" x14ac:dyDescent="0.25">
      <c r="A3328" t="s">
        <v>11321</v>
      </c>
      <c r="B3328" s="1">
        <v>43059</v>
      </c>
      <c r="C3328" t="s">
        <v>11322</v>
      </c>
      <c r="D3328" t="s">
        <v>444</v>
      </c>
      <c r="E3328" t="s">
        <v>11323</v>
      </c>
      <c r="F3328" s="1">
        <v>43053</v>
      </c>
      <c r="G3328">
        <v>1</v>
      </c>
      <c r="H3328">
        <v>166097</v>
      </c>
      <c r="I3328">
        <v>700</v>
      </c>
      <c r="J3328">
        <v>347</v>
      </c>
      <c r="K3328">
        <v>557</v>
      </c>
      <c r="L3328" t="b">
        <v>0</v>
      </c>
      <c r="M3328" t="b">
        <v>0</v>
      </c>
      <c r="N3328" t="b">
        <v>0</v>
      </c>
      <c r="O3328">
        <v>6</v>
      </c>
      <c r="P3328">
        <v>6</v>
      </c>
      <c r="Q3328" s="2">
        <v>0</v>
      </c>
      <c r="R3328" s="2">
        <v>0</v>
      </c>
      <c r="S3328" s="2">
        <v>0</v>
      </c>
      <c r="T3328">
        <f t="shared" si="204"/>
        <v>0.4</v>
      </c>
      <c r="U3328">
        <f t="shared" si="205"/>
        <v>4.8000000000000007</v>
      </c>
      <c r="V3328">
        <f t="shared" si="206"/>
        <v>8.3048499999999997E-2</v>
      </c>
      <c r="W3328">
        <f t="shared" si="207"/>
        <v>1.3890669750000004</v>
      </c>
    </row>
    <row r="3329" spans="1:23" x14ac:dyDescent="0.25">
      <c r="A3329" t="s">
        <v>11324</v>
      </c>
      <c r="B3329" s="1">
        <v>43081</v>
      </c>
      <c r="C3329" t="s">
        <v>11325</v>
      </c>
      <c r="D3329" t="s">
        <v>11177</v>
      </c>
      <c r="E3329" t="s">
        <v>11326</v>
      </c>
      <c r="F3329" s="1">
        <v>43075</v>
      </c>
      <c r="G3329">
        <v>1</v>
      </c>
      <c r="H3329">
        <v>345869</v>
      </c>
      <c r="I3329">
        <v>29374</v>
      </c>
      <c r="J3329">
        <v>219</v>
      </c>
      <c r="K3329">
        <v>1996</v>
      </c>
      <c r="L3329" t="b">
        <v>0</v>
      </c>
      <c r="M3329" t="b">
        <v>0</v>
      </c>
      <c r="N3329" t="b">
        <v>0</v>
      </c>
      <c r="O3329">
        <v>6</v>
      </c>
      <c r="P3329">
        <v>5</v>
      </c>
      <c r="Q3329" s="2">
        <v>0.08</v>
      </c>
      <c r="R3329" s="2">
        <v>0</v>
      </c>
      <c r="S3329" s="2">
        <v>0.01</v>
      </c>
      <c r="T3329">
        <f t="shared" si="204"/>
        <v>0.4</v>
      </c>
      <c r="U3329">
        <f t="shared" si="205"/>
        <v>3.8</v>
      </c>
      <c r="V3329">
        <f t="shared" si="206"/>
        <v>1.2229345</v>
      </c>
      <c r="W3329">
        <f t="shared" si="207"/>
        <v>1.5380270749999998</v>
      </c>
    </row>
    <row r="3330" spans="1:23" x14ac:dyDescent="0.25">
      <c r="A3330" t="s">
        <v>11327</v>
      </c>
      <c r="B3330" s="1">
        <v>43126</v>
      </c>
      <c r="C3330" t="s">
        <v>11328</v>
      </c>
      <c r="D3330" t="s">
        <v>10204</v>
      </c>
      <c r="E3330" t="s">
        <v>11329</v>
      </c>
      <c r="F3330" s="1">
        <v>43119</v>
      </c>
      <c r="G3330">
        <v>1</v>
      </c>
      <c r="H3330">
        <v>1912665</v>
      </c>
      <c r="I3330">
        <v>99346</v>
      </c>
      <c r="J3330">
        <v>2381</v>
      </c>
      <c r="K3330">
        <v>7789</v>
      </c>
      <c r="L3330" t="b">
        <v>0</v>
      </c>
      <c r="M3330" t="b">
        <v>0</v>
      </c>
      <c r="N3330" t="b">
        <v>0</v>
      </c>
      <c r="O3330">
        <v>7</v>
      </c>
      <c r="P3330">
        <v>7</v>
      </c>
      <c r="Q3330" s="2">
        <v>0.05</v>
      </c>
      <c r="R3330" s="2">
        <v>0</v>
      </c>
      <c r="S3330" s="2">
        <v>0</v>
      </c>
      <c r="T3330">
        <f t="shared" ref="T3330:T3393" si="208">G3330*0.4</f>
        <v>0.4</v>
      </c>
      <c r="U3330">
        <f t="shared" ref="U3330:U3393" si="209">-0.2*(O3330-P3330)+0.8*P3330</f>
        <v>5.6000000000000005</v>
      </c>
      <c r="V3330">
        <f t="shared" ref="V3330:V3393" si="210">0.5*H3330*0.000001+0.1*Q3330*100+100*0.15*R3330+100*0.25*S3330</f>
        <v>1.4563325</v>
      </c>
      <c r="W3330">
        <f t="shared" ref="W3330:W3393" si="211">0.4*T3330+0.25*U3330+0.35*V3330</f>
        <v>2.0697163750000001</v>
      </c>
    </row>
    <row r="3331" spans="1:23" x14ac:dyDescent="0.25">
      <c r="A3331" t="s">
        <v>11330</v>
      </c>
      <c r="B3331" s="1">
        <v>43058</v>
      </c>
      <c r="C3331" t="s">
        <v>11331</v>
      </c>
      <c r="D3331" t="s">
        <v>293</v>
      </c>
      <c r="E3331" t="s">
        <v>11332</v>
      </c>
      <c r="F3331" s="1">
        <v>43054</v>
      </c>
      <c r="G3331">
        <v>1</v>
      </c>
      <c r="H3331">
        <v>1524361</v>
      </c>
      <c r="I3331">
        <v>79021</v>
      </c>
      <c r="J3331">
        <v>1063</v>
      </c>
      <c r="K3331">
        <v>4659</v>
      </c>
      <c r="L3331" t="b">
        <v>0</v>
      </c>
      <c r="M3331" t="b">
        <v>0</v>
      </c>
      <c r="N3331" t="b">
        <v>0</v>
      </c>
      <c r="O3331">
        <v>4</v>
      </c>
      <c r="P3331">
        <v>3</v>
      </c>
      <c r="Q3331" s="2">
        <v>0.05</v>
      </c>
      <c r="R3331" s="2">
        <v>0</v>
      </c>
      <c r="S3331" s="2">
        <v>0</v>
      </c>
      <c r="T3331">
        <f t="shared" si="208"/>
        <v>0.4</v>
      </c>
      <c r="U3331">
        <f t="shared" si="209"/>
        <v>2.2000000000000002</v>
      </c>
      <c r="V3331">
        <f t="shared" si="210"/>
        <v>1.2621804999999999</v>
      </c>
      <c r="W3331">
        <f t="shared" si="211"/>
        <v>1.1517631750000001</v>
      </c>
    </row>
    <row r="3332" spans="1:23" x14ac:dyDescent="0.25">
      <c r="A3332" t="s">
        <v>11333</v>
      </c>
      <c r="B3332" s="1">
        <v>43222</v>
      </c>
      <c r="C3332" t="s">
        <v>11334</v>
      </c>
      <c r="D3332" t="s">
        <v>601</v>
      </c>
      <c r="E3332" t="s">
        <v>11335</v>
      </c>
      <c r="F3332" s="1">
        <v>43216</v>
      </c>
      <c r="G3332">
        <v>1</v>
      </c>
      <c r="H3332">
        <v>8408515</v>
      </c>
      <c r="I3332">
        <v>331934</v>
      </c>
      <c r="J3332">
        <v>3817</v>
      </c>
      <c r="K3332">
        <v>12519</v>
      </c>
      <c r="L3332" t="b">
        <v>0</v>
      </c>
      <c r="M3332" t="b">
        <v>0</v>
      </c>
      <c r="N3332" t="b">
        <v>0</v>
      </c>
      <c r="O3332">
        <v>6</v>
      </c>
      <c r="P3332">
        <v>6</v>
      </c>
      <c r="Q3332" s="2">
        <v>0.04</v>
      </c>
      <c r="R3332" s="2">
        <v>0</v>
      </c>
      <c r="S3332" s="2">
        <v>0</v>
      </c>
      <c r="T3332">
        <f t="shared" si="208"/>
        <v>0.4</v>
      </c>
      <c r="U3332">
        <f t="shared" si="209"/>
        <v>4.8000000000000007</v>
      </c>
      <c r="V3332">
        <f t="shared" si="210"/>
        <v>4.6042575000000001</v>
      </c>
      <c r="W3332">
        <f t="shared" si="211"/>
        <v>2.9714901250000003</v>
      </c>
    </row>
    <row r="3333" spans="1:23" x14ac:dyDescent="0.25">
      <c r="A3333" t="s">
        <v>11336</v>
      </c>
      <c r="B3333" s="1">
        <v>43059</v>
      </c>
      <c r="C3333" t="s">
        <v>11337</v>
      </c>
      <c r="D3333" t="s">
        <v>2400</v>
      </c>
      <c r="E3333" t="s">
        <v>11338</v>
      </c>
      <c r="F3333" s="1">
        <v>43052</v>
      </c>
      <c r="G3333">
        <v>1</v>
      </c>
      <c r="H3333">
        <v>877102</v>
      </c>
      <c r="I3333">
        <v>15480</v>
      </c>
      <c r="J3333">
        <v>2421</v>
      </c>
      <c r="K3333">
        <v>7843</v>
      </c>
      <c r="L3333" t="b">
        <v>0</v>
      </c>
      <c r="M3333" t="b">
        <v>0</v>
      </c>
      <c r="N3333" t="b">
        <v>0</v>
      </c>
      <c r="O3333">
        <v>7</v>
      </c>
      <c r="P3333">
        <v>6</v>
      </c>
      <c r="Q3333" s="2">
        <v>0.02</v>
      </c>
      <c r="R3333" s="2">
        <v>0</v>
      </c>
      <c r="S3333" s="2">
        <v>0.01</v>
      </c>
      <c r="T3333">
        <f t="shared" si="208"/>
        <v>0.4</v>
      </c>
      <c r="U3333">
        <f t="shared" si="209"/>
        <v>4.6000000000000005</v>
      </c>
      <c r="V3333">
        <f t="shared" si="210"/>
        <v>0.88855099999999998</v>
      </c>
      <c r="W3333">
        <f t="shared" si="211"/>
        <v>1.6209928499999999</v>
      </c>
    </row>
    <row r="3334" spans="1:23" x14ac:dyDescent="0.25">
      <c r="A3334" t="s">
        <v>11339</v>
      </c>
      <c r="B3334" s="1">
        <v>43265</v>
      </c>
      <c r="C3334" t="s">
        <v>11340</v>
      </c>
      <c r="D3334" t="s">
        <v>742</v>
      </c>
      <c r="E3334" t="s">
        <v>11341</v>
      </c>
      <c r="F3334" s="1">
        <v>43260</v>
      </c>
      <c r="G3334">
        <v>1</v>
      </c>
      <c r="H3334">
        <v>1146392</v>
      </c>
      <c r="I3334">
        <v>6789</v>
      </c>
      <c r="J3334">
        <v>1038</v>
      </c>
      <c r="K3334">
        <v>2081</v>
      </c>
      <c r="L3334" t="b">
        <v>0</v>
      </c>
      <c r="M3334" t="b">
        <v>0</v>
      </c>
      <c r="N3334" t="b">
        <v>0</v>
      </c>
      <c r="O3334">
        <v>5</v>
      </c>
      <c r="P3334">
        <v>5</v>
      </c>
      <c r="Q3334" s="2">
        <v>0.01</v>
      </c>
      <c r="R3334" s="2">
        <v>0</v>
      </c>
      <c r="S3334" s="2">
        <v>0</v>
      </c>
      <c r="T3334">
        <f t="shared" si="208"/>
        <v>0.4</v>
      </c>
      <c r="U3334">
        <f t="shared" si="209"/>
        <v>4</v>
      </c>
      <c r="V3334">
        <f t="shared" si="210"/>
        <v>0.67319599999999991</v>
      </c>
      <c r="W3334">
        <f t="shared" si="211"/>
        <v>1.3956186000000002</v>
      </c>
    </row>
    <row r="3335" spans="1:23" x14ac:dyDescent="0.25">
      <c r="A3335" t="s">
        <v>11342</v>
      </c>
      <c r="B3335" s="1">
        <v>43109</v>
      </c>
      <c r="C3335" t="s">
        <v>11343</v>
      </c>
      <c r="D3335" t="s">
        <v>33</v>
      </c>
      <c r="E3335" t="s">
        <v>11344</v>
      </c>
      <c r="F3335" s="1">
        <v>43103</v>
      </c>
      <c r="G3335">
        <v>1</v>
      </c>
      <c r="H3335">
        <v>2443384</v>
      </c>
      <c r="I3335">
        <v>76967</v>
      </c>
      <c r="J3335">
        <v>4562</v>
      </c>
      <c r="K3335">
        <v>5014</v>
      </c>
      <c r="L3335" t="b">
        <v>0</v>
      </c>
      <c r="M3335" t="b">
        <v>0</v>
      </c>
      <c r="N3335" t="b">
        <v>0</v>
      </c>
      <c r="O3335">
        <v>6</v>
      </c>
      <c r="P3335">
        <v>6</v>
      </c>
      <c r="Q3335" s="2">
        <v>0.03</v>
      </c>
      <c r="R3335" s="2">
        <v>0</v>
      </c>
      <c r="S3335" s="2">
        <v>0</v>
      </c>
      <c r="T3335">
        <f t="shared" si="208"/>
        <v>0.4</v>
      </c>
      <c r="U3335">
        <f t="shared" si="209"/>
        <v>4.8000000000000007</v>
      </c>
      <c r="V3335">
        <f t="shared" si="210"/>
        <v>1.521692</v>
      </c>
      <c r="W3335">
        <f t="shared" si="211"/>
        <v>1.8925922000000002</v>
      </c>
    </row>
    <row r="3336" spans="1:23" x14ac:dyDescent="0.25">
      <c r="A3336" t="s">
        <v>11345</v>
      </c>
      <c r="B3336" s="1">
        <v>43158</v>
      </c>
      <c r="C3336" t="s">
        <v>11346</v>
      </c>
      <c r="D3336" t="s">
        <v>11347</v>
      </c>
      <c r="E3336" t="s">
        <v>11348</v>
      </c>
      <c r="F3336" s="1">
        <v>43150</v>
      </c>
      <c r="G3336">
        <v>1</v>
      </c>
      <c r="H3336">
        <v>58234</v>
      </c>
      <c r="I3336">
        <v>396</v>
      </c>
      <c r="J3336">
        <v>40</v>
      </c>
      <c r="K3336">
        <v>176</v>
      </c>
      <c r="L3336" t="b">
        <v>0</v>
      </c>
      <c r="M3336" t="b">
        <v>0</v>
      </c>
      <c r="N3336" t="b">
        <v>0</v>
      </c>
      <c r="O3336">
        <v>8</v>
      </c>
      <c r="P3336">
        <v>7</v>
      </c>
      <c r="Q3336" s="2">
        <v>0.01</v>
      </c>
      <c r="R3336" s="2">
        <v>0</v>
      </c>
      <c r="S3336" s="2">
        <v>0</v>
      </c>
      <c r="T3336">
        <f t="shared" si="208"/>
        <v>0.4</v>
      </c>
      <c r="U3336">
        <f t="shared" si="209"/>
        <v>5.4</v>
      </c>
      <c r="V3336">
        <f t="shared" si="210"/>
        <v>0.12911700000000001</v>
      </c>
      <c r="W3336">
        <f t="shared" si="211"/>
        <v>1.5551909500000003</v>
      </c>
    </row>
    <row r="3337" spans="1:23" x14ac:dyDescent="0.25">
      <c r="A3337" t="s">
        <v>20969</v>
      </c>
      <c r="B3337" s="1">
        <v>43079</v>
      </c>
      <c r="C3337" t="s">
        <v>20970</v>
      </c>
      <c r="D3337" t="s">
        <v>20971</v>
      </c>
      <c r="E3337" t="s">
        <v>20972</v>
      </c>
      <c r="F3337" s="1">
        <v>43073</v>
      </c>
      <c r="G3337">
        <v>1</v>
      </c>
      <c r="H3337">
        <v>36929</v>
      </c>
      <c r="I3337">
        <v>0</v>
      </c>
      <c r="J3337">
        <v>0</v>
      </c>
      <c r="K3337">
        <v>0</v>
      </c>
      <c r="L3337" t="b">
        <v>1</v>
      </c>
      <c r="M3337" t="b">
        <v>1</v>
      </c>
      <c r="N3337" t="b">
        <v>0</v>
      </c>
      <c r="O3337">
        <v>6</v>
      </c>
      <c r="P3337">
        <v>6</v>
      </c>
      <c r="Q3337" s="2">
        <v>0</v>
      </c>
      <c r="R3337" s="2">
        <v>0</v>
      </c>
      <c r="S3337" s="2">
        <v>0</v>
      </c>
      <c r="T3337">
        <f t="shared" si="208"/>
        <v>0.4</v>
      </c>
      <c r="U3337">
        <f t="shared" si="209"/>
        <v>4.8000000000000007</v>
      </c>
      <c r="V3337">
        <f t="shared" si="210"/>
        <v>1.8464499999999998E-2</v>
      </c>
      <c r="W3337">
        <f t="shared" si="211"/>
        <v>1.3664625750000003</v>
      </c>
    </row>
    <row r="3338" spans="1:23" x14ac:dyDescent="0.25">
      <c r="A3338" t="s">
        <v>11349</v>
      </c>
      <c r="B3338" s="1">
        <v>43178</v>
      </c>
      <c r="C3338" t="s">
        <v>11350</v>
      </c>
      <c r="D3338" t="s">
        <v>7040</v>
      </c>
      <c r="E3338" t="s">
        <v>11351</v>
      </c>
      <c r="F3338" s="1">
        <v>43170</v>
      </c>
      <c r="G3338">
        <v>1</v>
      </c>
      <c r="H3338">
        <v>2679373</v>
      </c>
      <c r="I3338">
        <v>190208</v>
      </c>
      <c r="J3338">
        <v>3880</v>
      </c>
      <c r="K3338">
        <v>7995</v>
      </c>
      <c r="L3338" t="b">
        <v>0</v>
      </c>
      <c r="M3338" t="b">
        <v>0</v>
      </c>
      <c r="N3338" t="b">
        <v>0</v>
      </c>
      <c r="O3338">
        <v>8</v>
      </c>
      <c r="P3338">
        <v>8</v>
      </c>
      <c r="Q3338" s="2">
        <v>7.0000000000000007E-2</v>
      </c>
      <c r="R3338" s="2">
        <v>0</v>
      </c>
      <c r="S3338" s="2">
        <v>0</v>
      </c>
      <c r="T3338">
        <f t="shared" si="208"/>
        <v>0.4</v>
      </c>
      <c r="U3338">
        <f t="shared" si="209"/>
        <v>6.4</v>
      </c>
      <c r="V3338">
        <f t="shared" si="210"/>
        <v>2.0396865000000002</v>
      </c>
      <c r="W3338">
        <f t="shared" si="211"/>
        <v>2.4738902750000005</v>
      </c>
    </row>
    <row r="3339" spans="1:23" x14ac:dyDescent="0.25">
      <c r="A3339" t="s">
        <v>11352</v>
      </c>
      <c r="B3339" s="1">
        <v>43054</v>
      </c>
      <c r="C3339" t="s">
        <v>11353</v>
      </c>
      <c r="D3339" t="s">
        <v>11354</v>
      </c>
      <c r="E3339" t="s">
        <v>7074</v>
      </c>
      <c r="F3339" s="1">
        <v>43049</v>
      </c>
      <c r="G3339">
        <v>1</v>
      </c>
      <c r="H3339">
        <v>90454</v>
      </c>
      <c r="I3339">
        <v>211</v>
      </c>
      <c r="J3339">
        <v>65</v>
      </c>
      <c r="K3339">
        <v>59</v>
      </c>
      <c r="L3339" t="b">
        <v>0</v>
      </c>
      <c r="M3339" t="b">
        <v>0</v>
      </c>
      <c r="N3339" t="b">
        <v>0</v>
      </c>
      <c r="O3339">
        <v>5</v>
      </c>
      <c r="P3339">
        <v>1</v>
      </c>
      <c r="Q3339" s="2">
        <v>0</v>
      </c>
      <c r="R3339" s="2">
        <v>0</v>
      </c>
      <c r="S3339" s="2">
        <v>0</v>
      </c>
      <c r="T3339">
        <f t="shared" si="208"/>
        <v>0.4</v>
      </c>
      <c r="U3339">
        <f t="shared" si="209"/>
        <v>0</v>
      </c>
      <c r="V3339">
        <f t="shared" si="210"/>
        <v>4.5226999999999996E-2</v>
      </c>
      <c r="W3339">
        <f t="shared" si="211"/>
        <v>0.17582945000000003</v>
      </c>
    </row>
    <row r="3340" spans="1:23" x14ac:dyDescent="0.25">
      <c r="A3340" t="s">
        <v>11355</v>
      </c>
      <c r="B3340" s="1">
        <v>43107</v>
      </c>
      <c r="C3340" t="s">
        <v>11356</v>
      </c>
      <c r="D3340" t="s">
        <v>11357</v>
      </c>
      <c r="E3340" t="s">
        <v>11358</v>
      </c>
      <c r="F3340" s="1">
        <v>43093</v>
      </c>
      <c r="G3340">
        <v>1</v>
      </c>
      <c r="H3340">
        <v>3635</v>
      </c>
      <c r="I3340">
        <v>84</v>
      </c>
      <c r="J3340">
        <v>3</v>
      </c>
      <c r="K3340">
        <v>21</v>
      </c>
      <c r="L3340" t="b">
        <v>0</v>
      </c>
      <c r="M3340" t="b">
        <v>0</v>
      </c>
      <c r="N3340" t="b">
        <v>0</v>
      </c>
      <c r="O3340">
        <v>14</v>
      </c>
      <c r="P3340">
        <v>4</v>
      </c>
      <c r="Q3340" s="2">
        <v>0.02</v>
      </c>
      <c r="R3340" s="2">
        <v>0</v>
      </c>
      <c r="S3340" s="2">
        <v>0.01</v>
      </c>
      <c r="T3340">
        <f t="shared" si="208"/>
        <v>0.4</v>
      </c>
      <c r="U3340">
        <f t="shared" si="209"/>
        <v>1.2000000000000002</v>
      </c>
      <c r="V3340">
        <f t="shared" si="210"/>
        <v>0.45181749999999998</v>
      </c>
      <c r="W3340">
        <f t="shared" si="211"/>
        <v>0.61813612500000004</v>
      </c>
    </row>
    <row r="3341" spans="1:23" x14ac:dyDescent="0.25">
      <c r="A3341" t="s">
        <v>11359</v>
      </c>
      <c r="B3341" s="1">
        <v>43062</v>
      </c>
      <c r="C3341" t="s">
        <v>11360</v>
      </c>
      <c r="D3341" t="s">
        <v>621</v>
      </c>
      <c r="E3341" t="s">
        <v>11361</v>
      </c>
      <c r="F3341" s="1">
        <v>43061</v>
      </c>
      <c r="G3341">
        <v>1</v>
      </c>
      <c r="H3341">
        <v>589827</v>
      </c>
      <c r="I3341">
        <v>11839</v>
      </c>
      <c r="J3341">
        <v>1815</v>
      </c>
      <c r="K3341">
        <v>4413</v>
      </c>
      <c r="L3341" t="b">
        <v>0</v>
      </c>
      <c r="M3341" t="b">
        <v>0</v>
      </c>
      <c r="N3341" t="b">
        <v>0</v>
      </c>
      <c r="O3341">
        <v>1</v>
      </c>
      <c r="P3341">
        <v>1</v>
      </c>
      <c r="Q3341" s="2">
        <v>0.02</v>
      </c>
      <c r="R3341" s="2">
        <v>0</v>
      </c>
      <c r="S3341" s="2">
        <v>0.01</v>
      </c>
      <c r="T3341">
        <f t="shared" si="208"/>
        <v>0.4</v>
      </c>
      <c r="U3341">
        <f t="shared" si="209"/>
        <v>0.8</v>
      </c>
      <c r="V3341">
        <f t="shared" si="210"/>
        <v>0.74491350000000001</v>
      </c>
      <c r="W3341">
        <f t="shared" si="211"/>
        <v>0.62071972500000006</v>
      </c>
    </row>
    <row r="3342" spans="1:23" x14ac:dyDescent="0.25">
      <c r="A3342" t="s">
        <v>11362</v>
      </c>
      <c r="B3342" s="1">
        <v>43132</v>
      </c>
      <c r="C3342" t="s">
        <v>11363</v>
      </c>
      <c r="D3342" t="s">
        <v>546</v>
      </c>
      <c r="E3342" t="s">
        <v>11364</v>
      </c>
      <c r="F3342" s="1">
        <v>43129</v>
      </c>
      <c r="G3342">
        <v>1</v>
      </c>
      <c r="H3342">
        <v>8493</v>
      </c>
      <c r="I3342">
        <v>107</v>
      </c>
      <c r="J3342">
        <v>6</v>
      </c>
      <c r="K3342">
        <v>19</v>
      </c>
      <c r="L3342" t="b">
        <v>0</v>
      </c>
      <c r="M3342" t="b">
        <v>0</v>
      </c>
      <c r="N3342" t="b">
        <v>0</v>
      </c>
      <c r="O3342">
        <v>3</v>
      </c>
      <c r="P3342">
        <v>3</v>
      </c>
      <c r="Q3342" s="2">
        <v>0.01</v>
      </c>
      <c r="R3342" s="2">
        <v>0</v>
      </c>
      <c r="S3342" s="2">
        <v>0</v>
      </c>
      <c r="T3342">
        <f t="shared" si="208"/>
        <v>0.4</v>
      </c>
      <c r="U3342">
        <f t="shared" si="209"/>
        <v>2.4000000000000004</v>
      </c>
      <c r="V3342">
        <f t="shared" si="210"/>
        <v>0.10424650000000001</v>
      </c>
      <c r="W3342">
        <f t="shared" si="211"/>
        <v>0.79648627500000013</v>
      </c>
    </row>
    <row r="3343" spans="1:23" x14ac:dyDescent="0.25">
      <c r="A3343" t="s">
        <v>11365</v>
      </c>
      <c r="B3343" s="1">
        <v>43234</v>
      </c>
      <c r="C3343" t="s">
        <v>11366</v>
      </c>
      <c r="D3343" t="s">
        <v>293</v>
      </c>
      <c r="E3343" t="s">
        <v>11367</v>
      </c>
      <c r="F3343" s="1">
        <v>43212</v>
      </c>
      <c r="G3343">
        <v>1</v>
      </c>
      <c r="H3343">
        <v>4269447</v>
      </c>
      <c r="I3343">
        <v>185468</v>
      </c>
      <c r="J3343">
        <v>2450</v>
      </c>
      <c r="K3343">
        <v>19998</v>
      </c>
      <c r="L3343" t="b">
        <v>0</v>
      </c>
      <c r="M3343" t="b">
        <v>0</v>
      </c>
      <c r="N3343" t="b">
        <v>0</v>
      </c>
      <c r="O3343">
        <v>22</v>
      </c>
      <c r="P3343">
        <v>18</v>
      </c>
      <c r="Q3343" s="2">
        <v>0.04</v>
      </c>
      <c r="R3343" s="2">
        <v>0</v>
      </c>
      <c r="S3343" s="2">
        <v>0</v>
      </c>
      <c r="T3343">
        <f t="shared" si="208"/>
        <v>0.4</v>
      </c>
      <c r="U3343">
        <f t="shared" si="209"/>
        <v>13.6</v>
      </c>
      <c r="V3343">
        <f t="shared" si="210"/>
        <v>2.5347234999999997</v>
      </c>
      <c r="W3343">
        <f t="shared" si="211"/>
        <v>4.4471532250000001</v>
      </c>
    </row>
    <row r="3344" spans="1:23" x14ac:dyDescent="0.25">
      <c r="A3344" t="s">
        <v>11368</v>
      </c>
      <c r="B3344" s="1">
        <v>43256</v>
      </c>
      <c r="C3344" t="s">
        <v>11369</v>
      </c>
      <c r="D3344" t="s">
        <v>3379</v>
      </c>
      <c r="E3344" t="s">
        <v>11370</v>
      </c>
      <c r="F3344" s="1">
        <v>43229</v>
      </c>
      <c r="G3344">
        <v>1</v>
      </c>
      <c r="H3344">
        <v>21980138</v>
      </c>
      <c r="I3344">
        <v>247098</v>
      </c>
      <c r="J3344">
        <v>11847</v>
      </c>
      <c r="K3344">
        <v>9554</v>
      </c>
      <c r="L3344" t="b">
        <v>0</v>
      </c>
      <c r="M3344" t="b">
        <v>0</v>
      </c>
      <c r="N3344" t="b">
        <v>0</v>
      </c>
      <c r="O3344">
        <v>27</v>
      </c>
      <c r="P3344">
        <v>24</v>
      </c>
      <c r="Q3344" s="2">
        <v>0.01</v>
      </c>
      <c r="R3344" s="2">
        <v>0</v>
      </c>
      <c r="S3344" s="2">
        <v>0</v>
      </c>
      <c r="T3344">
        <f t="shared" si="208"/>
        <v>0.4</v>
      </c>
      <c r="U3344">
        <f t="shared" si="209"/>
        <v>18.600000000000001</v>
      </c>
      <c r="V3344">
        <f t="shared" si="210"/>
        <v>11.090069</v>
      </c>
      <c r="W3344">
        <f t="shared" si="211"/>
        <v>8.6915241499999993</v>
      </c>
    </row>
    <row r="3345" spans="1:23" x14ac:dyDescent="0.25">
      <c r="A3345" t="s">
        <v>11371</v>
      </c>
      <c r="B3345" s="1">
        <v>43265</v>
      </c>
      <c r="C3345" t="s">
        <v>11372</v>
      </c>
      <c r="D3345" t="s">
        <v>2422</v>
      </c>
      <c r="E3345" t="s">
        <v>11373</v>
      </c>
      <c r="F3345" s="1">
        <v>43261</v>
      </c>
      <c r="G3345">
        <v>1</v>
      </c>
      <c r="H3345">
        <v>2102111</v>
      </c>
      <c r="I3345">
        <v>50978</v>
      </c>
      <c r="J3345">
        <v>1542</v>
      </c>
      <c r="K3345">
        <v>8722</v>
      </c>
      <c r="L3345" t="b">
        <v>0</v>
      </c>
      <c r="M3345" t="b">
        <v>0</v>
      </c>
      <c r="N3345" t="b">
        <v>0</v>
      </c>
      <c r="O3345">
        <v>4</v>
      </c>
      <c r="P3345">
        <v>3</v>
      </c>
      <c r="Q3345" s="2">
        <v>0.02</v>
      </c>
      <c r="R3345" s="2">
        <v>0</v>
      </c>
      <c r="S3345" s="2">
        <v>0</v>
      </c>
      <c r="T3345">
        <f t="shared" si="208"/>
        <v>0.4</v>
      </c>
      <c r="U3345">
        <f t="shared" si="209"/>
        <v>2.2000000000000002</v>
      </c>
      <c r="V3345">
        <f t="shared" si="210"/>
        <v>1.2510554999999999</v>
      </c>
      <c r="W3345">
        <f t="shared" si="211"/>
        <v>1.1478694250000001</v>
      </c>
    </row>
    <row r="3346" spans="1:23" x14ac:dyDescent="0.25">
      <c r="A3346" t="s">
        <v>11374</v>
      </c>
      <c r="B3346" s="1">
        <v>43265</v>
      </c>
      <c r="C3346" t="s">
        <v>11375</v>
      </c>
      <c r="D3346" t="s">
        <v>899</v>
      </c>
      <c r="E3346" t="s">
        <v>11376</v>
      </c>
      <c r="F3346" s="1">
        <v>43260</v>
      </c>
      <c r="G3346">
        <v>1</v>
      </c>
      <c r="H3346">
        <v>1313348</v>
      </c>
      <c r="I3346">
        <v>44978</v>
      </c>
      <c r="J3346">
        <v>773</v>
      </c>
      <c r="K3346">
        <v>2666</v>
      </c>
      <c r="L3346" t="b">
        <v>0</v>
      </c>
      <c r="M3346" t="b">
        <v>0</v>
      </c>
      <c r="N3346" t="b">
        <v>0</v>
      </c>
      <c r="O3346">
        <v>5</v>
      </c>
      <c r="P3346">
        <v>5</v>
      </c>
      <c r="Q3346" s="2">
        <v>0.03</v>
      </c>
      <c r="R3346" s="2">
        <v>0</v>
      </c>
      <c r="S3346" s="2">
        <v>0</v>
      </c>
      <c r="T3346">
        <f t="shared" si="208"/>
        <v>0.4</v>
      </c>
      <c r="U3346">
        <f t="shared" si="209"/>
        <v>4</v>
      </c>
      <c r="V3346">
        <f t="shared" si="210"/>
        <v>0.95667400000000002</v>
      </c>
      <c r="W3346">
        <f t="shared" si="211"/>
        <v>1.4948359</v>
      </c>
    </row>
    <row r="3347" spans="1:23" x14ac:dyDescent="0.25">
      <c r="A3347" t="s">
        <v>11377</v>
      </c>
      <c r="B3347" s="1">
        <v>43234</v>
      </c>
      <c r="C3347" t="s">
        <v>11378</v>
      </c>
      <c r="D3347" t="s">
        <v>363</v>
      </c>
      <c r="E3347" t="s">
        <v>11379</v>
      </c>
      <c r="F3347" s="1">
        <v>43216</v>
      </c>
      <c r="G3347">
        <v>1</v>
      </c>
      <c r="H3347">
        <v>874634</v>
      </c>
      <c r="I3347">
        <v>24300</v>
      </c>
      <c r="J3347">
        <v>3210</v>
      </c>
      <c r="K3347">
        <v>4976</v>
      </c>
      <c r="L3347" t="b">
        <v>0</v>
      </c>
      <c r="M3347" t="b">
        <v>0</v>
      </c>
      <c r="N3347" t="b">
        <v>0</v>
      </c>
      <c r="O3347">
        <v>18</v>
      </c>
      <c r="P3347">
        <v>16</v>
      </c>
      <c r="Q3347" s="2">
        <v>0.03</v>
      </c>
      <c r="R3347" s="2">
        <v>0</v>
      </c>
      <c r="S3347" s="2">
        <v>0.01</v>
      </c>
      <c r="T3347">
        <f t="shared" si="208"/>
        <v>0.4</v>
      </c>
      <c r="U3347">
        <f t="shared" si="209"/>
        <v>12.4</v>
      </c>
      <c r="V3347">
        <f t="shared" si="210"/>
        <v>0.987317</v>
      </c>
      <c r="W3347">
        <f t="shared" si="211"/>
        <v>3.6055609500000001</v>
      </c>
    </row>
    <row r="3348" spans="1:23" x14ac:dyDescent="0.25">
      <c r="A3348" t="s">
        <v>11380</v>
      </c>
      <c r="B3348" s="1">
        <v>43137</v>
      </c>
      <c r="C3348" t="s">
        <v>11381</v>
      </c>
      <c r="D3348" t="s">
        <v>11382</v>
      </c>
      <c r="E3348" t="s">
        <v>11383</v>
      </c>
      <c r="F3348" s="1">
        <v>43132</v>
      </c>
      <c r="G3348">
        <v>1</v>
      </c>
      <c r="H3348">
        <v>78175</v>
      </c>
      <c r="I3348">
        <v>3349</v>
      </c>
      <c r="J3348">
        <v>139</v>
      </c>
      <c r="K3348">
        <v>698</v>
      </c>
      <c r="L3348" t="b">
        <v>0</v>
      </c>
      <c r="M3348" t="b">
        <v>0</v>
      </c>
      <c r="N3348" t="b">
        <v>0</v>
      </c>
      <c r="O3348">
        <v>5</v>
      </c>
      <c r="P3348">
        <v>5</v>
      </c>
      <c r="Q3348" s="2">
        <v>0.04</v>
      </c>
      <c r="R3348" s="2">
        <v>0</v>
      </c>
      <c r="S3348" s="2">
        <v>0.01</v>
      </c>
      <c r="T3348">
        <f t="shared" si="208"/>
        <v>0.4</v>
      </c>
      <c r="U3348">
        <f t="shared" si="209"/>
        <v>4</v>
      </c>
      <c r="V3348">
        <f t="shared" si="210"/>
        <v>0.68908750000000007</v>
      </c>
      <c r="W3348">
        <f t="shared" si="211"/>
        <v>1.4011806250000001</v>
      </c>
    </row>
    <row r="3349" spans="1:23" x14ac:dyDescent="0.25">
      <c r="A3349" t="s">
        <v>11384</v>
      </c>
      <c r="B3349" s="1">
        <v>43060</v>
      </c>
      <c r="C3349" t="s">
        <v>11385</v>
      </c>
      <c r="D3349" t="s">
        <v>1857</v>
      </c>
      <c r="E3349" t="s">
        <v>11386</v>
      </c>
      <c r="F3349" s="1">
        <v>43054</v>
      </c>
      <c r="G3349">
        <v>1</v>
      </c>
      <c r="H3349">
        <v>95520</v>
      </c>
      <c r="I3349">
        <v>4816</v>
      </c>
      <c r="J3349">
        <v>51</v>
      </c>
      <c r="K3349">
        <v>313</v>
      </c>
      <c r="L3349" t="b">
        <v>0</v>
      </c>
      <c r="M3349" t="b">
        <v>0</v>
      </c>
      <c r="N3349" t="b">
        <v>0</v>
      </c>
      <c r="O3349">
        <v>6</v>
      </c>
      <c r="P3349">
        <v>5</v>
      </c>
      <c r="Q3349" s="2">
        <v>0.05</v>
      </c>
      <c r="R3349" s="2">
        <v>0</v>
      </c>
      <c r="S3349" s="2">
        <v>0</v>
      </c>
      <c r="T3349">
        <f t="shared" si="208"/>
        <v>0.4</v>
      </c>
      <c r="U3349">
        <f t="shared" si="209"/>
        <v>3.8</v>
      </c>
      <c r="V3349">
        <f t="shared" si="210"/>
        <v>0.54776000000000014</v>
      </c>
      <c r="W3349">
        <f t="shared" si="211"/>
        <v>1.3017159999999999</v>
      </c>
    </row>
    <row r="3350" spans="1:23" x14ac:dyDescent="0.25">
      <c r="A3350" t="s">
        <v>11387</v>
      </c>
      <c r="B3350" s="1">
        <v>43265</v>
      </c>
      <c r="C3350" t="s">
        <v>11388</v>
      </c>
      <c r="D3350" t="s">
        <v>5117</v>
      </c>
      <c r="E3350" t="s">
        <v>11389</v>
      </c>
      <c r="F3350" s="1">
        <v>43259</v>
      </c>
      <c r="G3350">
        <v>1</v>
      </c>
      <c r="H3350">
        <v>189038</v>
      </c>
      <c r="I3350">
        <v>8607</v>
      </c>
      <c r="J3350">
        <v>133</v>
      </c>
      <c r="K3350">
        <v>497</v>
      </c>
      <c r="L3350" t="b">
        <v>0</v>
      </c>
      <c r="M3350" t="b">
        <v>0</v>
      </c>
      <c r="N3350" t="b">
        <v>0</v>
      </c>
      <c r="O3350">
        <v>6</v>
      </c>
      <c r="P3350">
        <v>5</v>
      </c>
      <c r="Q3350" s="2">
        <v>0.05</v>
      </c>
      <c r="R3350" s="2">
        <v>0</v>
      </c>
      <c r="S3350" s="2">
        <v>0</v>
      </c>
      <c r="T3350">
        <f t="shared" si="208"/>
        <v>0.4</v>
      </c>
      <c r="U3350">
        <f t="shared" si="209"/>
        <v>3.8</v>
      </c>
      <c r="V3350">
        <f t="shared" si="210"/>
        <v>0.59451900000000013</v>
      </c>
      <c r="W3350">
        <f t="shared" si="211"/>
        <v>1.3180816499999999</v>
      </c>
    </row>
    <row r="3351" spans="1:23" x14ac:dyDescent="0.25">
      <c r="A3351" t="s">
        <v>11390</v>
      </c>
      <c r="B3351" s="1">
        <v>43146</v>
      </c>
      <c r="C3351" t="s">
        <v>11391</v>
      </c>
      <c r="D3351" t="s">
        <v>2275</v>
      </c>
      <c r="E3351" t="s">
        <v>11392</v>
      </c>
      <c r="F3351" s="1">
        <v>43137</v>
      </c>
      <c r="G3351">
        <v>1</v>
      </c>
      <c r="H3351">
        <v>1036632</v>
      </c>
      <c r="I3351">
        <v>29431</v>
      </c>
      <c r="J3351">
        <v>3382</v>
      </c>
      <c r="K3351">
        <v>3736</v>
      </c>
      <c r="L3351" t="b">
        <v>0</v>
      </c>
      <c r="M3351" t="b">
        <v>0</v>
      </c>
      <c r="N3351" t="b">
        <v>0</v>
      </c>
      <c r="O3351">
        <v>9</v>
      </c>
      <c r="P3351">
        <v>9</v>
      </c>
      <c r="Q3351" s="2">
        <v>0.03</v>
      </c>
      <c r="R3351" s="2">
        <v>0</v>
      </c>
      <c r="S3351" s="2">
        <v>0</v>
      </c>
      <c r="T3351">
        <f t="shared" si="208"/>
        <v>0.4</v>
      </c>
      <c r="U3351">
        <f t="shared" si="209"/>
        <v>7.2</v>
      </c>
      <c r="V3351">
        <f t="shared" si="210"/>
        <v>0.81831600000000004</v>
      </c>
      <c r="W3351">
        <f t="shared" si="211"/>
        <v>2.2464105999999999</v>
      </c>
    </row>
    <row r="3352" spans="1:23" x14ac:dyDescent="0.25">
      <c r="A3352" t="s">
        <v>11393</v>
      </c>
      <c r="B3352" s="1">
        <v>43197</v>
      </c>
      <c r="C3352" t="s">
        <v>11394</v>
      </c>
      <c r="D3352" t="s">
        <v>6603</v>
      </c>
      <c r="E3352" t="s">
        <v>11395</v>
      </c>
      <c r="F3352" s="1">
        <v>43189</v>
      </c>
      <c r="G3352">
        <v>1</v>
      </c>
      <c r="H3352">
        <v>3780194</v>
      </c>
      <c r="I3352">
        <v>130859</v>
      </c>
      <c r="J3352">
        <v>10841</v>
      </c>
      <c r="K3352">
        <v>11067</v>
      </c>
      <c r="L3352" t="b">
        <v>0</v>
      </c>
      <c r="M3352" t="b">
        <v>0</v>
      </c>
      <c r="N3352" t="b">
        <v>0</v>
      </c>
      <c r="O3352">
        <v>8</v>
      </c>
      <c r="P3352">
        <v>7</v>
      </c>
      <c r="Q3352" s="2">
        <v>0.03</v>
      </c>
      <c r="R3352" s="2">
        <v>0</v>
      </c>
      <c r="S3352" s="2">
        <v>0</v>
      </c>
      <c r="T3352">
        <f t="shared" si="208"/>
        <v>0.4</v>
      </c>
      <c r="U3352">
        <f t="shared" si="209"/>
        <v>5.4</v>
      </c>
      <c r="V3352">
        <f t="shared" si="210"/>
        <v>2.1900969999999997</v>
      </c>
      <c r="W3352">
        <f t="shared" si="211"/>
        <v>2.2765339500000001</v>
      </c>
    </row>
    <row r="3353" spans="1:23" x14ac:dyDescent="0.25">
      <c r="A3353" t="s">
        <v>20807</v>
      </c>
      <c r="B3353" s="1">
        <v>43226</v>
      </c>
      <c r="C3353" t="s">
        <v>20808</v>
      </c>
      <c r="D3353" t="s">
        <v>20809</v>
      </c>
      <c r="E3353" t="s">
        <v>20810</v>
      </c>
      <c r="F3353" s="1">
        <v>43209</v>
      </c>
      <c r="G3353">
        <v>1</v>
      </c>
      <c r="H3353">
        <v>260697</v>
      </c>
      <c r="I3353">
        <v>25115</v>
      </c>
      <c r="J3353">
        <v>381</v>
      </c>
      <c r="K3353">
        <v>0</v>
      </c>
      <c r="L3353" t="b">
        <v>1</v>
      </c>
      <c r="M3353" t="b">
        <v>0</v>
      </c>
      <c r="N3353" t="b">
        <v>0</v>
      </c>
      <c r="O3353">
        <v>17</v>
      </c>
      <c r="P3353">
        <v>16</v>
      </c>
      <c r="Q3353" s="2">
        <v>0.1</v>
      </c>
      <c r="R3353" s="2">
        <v>0</v>
      </c>
      <c r="S3353" s="2">
        <v>0</v>
      </c>
      <c r="T3353">
        <f t="shared" si="208"/>
        <v>0.4</v>
      </c>
      <c r="U3353">
        <f t="shared" si="209"/>
        <v>12.600000000000001</v>
      </c>
      <c r="V3353">
        <f t="shared" si="210"/>
        <v>1.1303485000000002</v>
      </c>
      <c r="W3353">
        <f t="shared" si="211"/>
        <v>3.7056219750000006</v>
      </c>
    </row>
    <row r="3354" spans="1:23" x14ac:dyDescent="0.25">
      <c r="A3354" t="s">
        <v>11396</v>
      </c>
      <c r="B3354" s="1">
        <v>43109</v>
      </c>
      <c r="C3354" t="s">
        <v>11397</v>
      </c>
      <c r="D3354" t="s">
        <v>1853</v>
      </c>
      <c r="E3354" t="s">
        <v>11398</v>
      </c>
      <c r="F3354" s="1">
        <v>43102</v>
      </c>
      <c r="G3354">
        <v>1</v>
      </c>
      <c r="H3354">
        <v>543711</v>
      </c>
      <c r="I3354">
        <v>18008</v>
      </c>
      <c r="J3354">
        <v>669</v>
      </c>
      <c r="K3354">
        <v>1224</v>
      </c>
      <c r="L3354" t="b">
        <v>0</v>
      </c>
      <c r="M3354" t="b">
        <v>0</v>
      </c>
      <c r="N3354" t="b">
        <v>0</v>
      </c>
      <c r="O3354">
        <v>7</v>
      </c>
      <c r="P3354">
        <v>5</v>
      </c>
      <c r="Q3354" s="2">
        <v>0.03</v>
      </c>
      <c r="R3354" s="2">
        <v>0</v>
      </c>
      <c r="S3354" s="2">
        <v>0</v>
      </c>
      <c r="T3354">
        <f t="shared" si="208"/>
        <v>0.4</v>
      </c>
      <c r="U3354">
        <f t="shared" si="209"/>
        <v>3.6</v>
      </c>
      <c r="V3354">
        <f t="shared" si="210"/>
        <v>0.57185549999999996</v>
      </c>
      <c r="W3354">
        <f t="shared" si="211"/>
        <v>1.260149425</v>
      </c>
    </row>
    <row r="3355" spans="1:23" x14ac:dyDescent="0.25">
      <c r="A3355" t="s">
        <v>11399</v>
      </c>
      <c r="B3355" s="1">
        <v>43108</v>
      </c>
      <c r="C3355" t="s">
        <v>11400</v>
      </c>
      <c r="D3355" t="s">
        <v>11401</v>
      </c>
      <c r="E3355" t="s">
        <v>11402</v>
      </c>
      <c r="F3355" s="1">
        <v>42993</v>
      </c>
      <c r="G3355">
        <v>1</v>
      </c>
      <c r="H3355">
        <v>28781</v>
      </c>
      <c r="I3355">
        <v>515</v>
      </c>
      <c r="J3355">
        <v>12</v>
      </c>
      <c r="K3355">
        <v>59</v>
      </c>
      <c r="L3355" t="b">
        <v>0</v>
      </c>
      <c r="M3355" t="b">
        <v>0</v>
      </c>
      <c r="N3355" t="b">
        <v>0</v>
      </c>
      <c r="O3355">
        <v>115</v>
      </c>
      <c r="P3355">
        <v>2</v>
      </c>
      <c r="Q3355" s="2">
        <v>0.02</v>
      </c>
      <c r="R3355" s="2">
        <v>0</v>
      </c>
      <c r="S3355" s="2">
        <v>0</v>
      </c>
      <c r="T3355">
        <f t="shared" si="208"/>
        <v>0.4</v>
      </c>
      <c r="U3355">
        <f t="shared" si="209"/>
        <v>-21</v>
      </c>
      <c r="V3355">
        <f t="shared" si="210"/>
        <v>0.21439050000000001</v>
      </c>
      <c r="W3355">
        <f t="shared" si="211"/>
        <v>-5.0149633250000001</v>
      </c>
    </row>
    <row r="3356" spans="1:23" x14ac:dyDescent="0.25">
      <c r="A3356" t="s">
        <v>11403</v>
      </c>
      <c r="B3356" s="1">
        <v>43153</v>
      </c>
      <c r="C3356" t="s">
        <v>11404</v>
      </c>
      <c r="D3356" t="s">
        <v>4924</v>
      </c>
      <c r="E3356" t="s">
        <v>11405</v>
      </c>
      <c r="F3356" s="1">
        <v>43145</v>
      </c>
      <c r="G3356">
        <v>1</v>
      </c>
      <c r="H3356">
        <v>620687</v>
      </c>
      <c r="I3356">
        <v>39810</v>
      </c>
      <c r="J3356">
        <v>804</v>
      </c>
      <c r="K3356">
        <v>4110</v>
      </c>
      <c r="L3356" t="b">
        <v>0</v>
      </c>
      <c r="M3356" t="b">
        <v>0</v>
      </c>
      <c r="N3356" t="b">
        <v>0</v>
      </c>
      <c r="O3356">
        <v>8</v>
      </c>
      <c r="P3356">
        <v>7</v>
      </c>
      <c r="Q3356" s="2">
        <v>0.06</v>
      </c>
      <c r="R3356" s="2">
        <v>0</v>
      </c>
      <c r="S3356" s="2">
        <v>0.01</v>
      </c>
      <c r="T3356">
        <f t="shared" si="208"/>
        <v>0.4</v>
      </c>
      <c r="U3356">
        <f t="shared" si="209"/>
        <v>5.4</v>
      </c>
      <c r="V3356">
        <f t="shared" si="210"/>
        <v>1.1603435</v>
      </c>
      <c r="W3356">
        <f t="shared" si="211"/>
        <v>1.9161202250000002</v>
      </c>
    </row>
    <row r="3357" spans="1:23" x14ac:dyDescent="0.25">
      <c r="A3357" t="s">
        <v>11406</v>
      </c>
      <c r="B3357" s="1">
        <v>43069</v>
      </c>
      <c r="C3357" t="s">
        <v>11407</v>
      </c>
      <c r="D3357" t="s">
        <v>1986</v>
      </c>
      <c r="E3357" t="s">
        <v>11408</v>
      </c>
      <c r="F3357" s="1">
        <v>43066</v>
      </c>
      <c r="G3357">
        <v>1</v>
      </c>
      <c r="H3357">
        <v>1329350</v>
      </c>
      <c r="I3357">
        <v>79918</v>
      </c>
      <c r="J3357">
        <v>2069</v>
      </c>
      <c r="K3357">
        <v>53182</v>
      </c>
      <c r="L3357" t="b">
        <v>0</v>
      </c>
      <c r="M3357" t="b">
        <v>0</v>
      </c>
      <c r="N3357" t="b">
        <v>0</v>
      </c>
      <c r="O3357">
        <v>3</v>
      </c>
      <c r="P3357">
        <v>2</v>
      </c>
      <c r="Q3357" s="2">
        <v>0.06</v>
      </c>
      <c r="R3357" s="2">
        <v>0</v>
      </c>
      <c r="S3357" s="2">
        <v>0.04</v>
      </c>
      <c r="T3357">
        <f t="shared" si="208"/>
        <v>0.4</v>
      </c>
      <c r="U3357">
        <f t="shared" si="209"/>
        <v>1.4000000000000001</v>
      </c>
      <c r="V3357">
        <f t="shared" si="210"/>
        <v>2.264675</v>
      </c>
      <c r="W3357">
        <f t="shared" si="211"/>
        <v>1.3026362499999999</v>
      </c>
    </row>
    <row r="3358" spans="1:23" x14ac:dyDescent="0.25">
      <c r="A3358" t="s">
        <v>20811</v>
      </c>
      <c r="B3358" s="1">
        <v>43265</v>
      </c>
      <c r="C3358" t="s">
        <v>20812</v>
      </c>
      <c r="D3358" t="s">
        <v>20682</v>
      </c>
      <c r="E3358" t="s">
        <v>20813</v>
      </c>
      <c r="F3358" s="1">
        <v>43254</v>
      </c>
      <c r="G3358">
        <v>1</v>
      </c>
      <c r="H3358">
        <v>4678751</v>
      </c>
      <c r="I3358">
        <v>53469</v>
      </c>
      <c r="J3358">
        <v>4330</v>
      </c>
      <c r="K3358">
        <v>0</v>
      </c>
      <c r="L3358" t="b">
        <v>1</v>
      </c>
      <c r="M3358" t="b">
        <v>0</v>
      </c>
      <c r="N3358" t="b">
        <v>0</v>
      </c>
      <c r="O3358">
        <v>11</v>
      </c>
      <c r="P3358">
        <v>11</v>
      </c>
      <c r="Q3358" s="2">
        <v>0.01</v>
      </c>
      <c r="R3358" s="2">
        <v>0</v>
      </c>
      <c r="S3358" s="2">
        <v>0</v>
      </c>
      <c r="T3358">
        <f t="shared" si="208"/>
        <v>0.4</v>
      </c>
      <c r="U3358">
        <f t="shared" si="209"/>
        <v>8.8000000000000007</v>
      </c>
      <c r="V3358">
        <f t="shared" si="210"/>
        <v>2.4393755000000001</v>
      </c>
      <c r="W3358">
        <f t="shared" si="211"/>
        <v>3.2137814250000005</v>
      </c>
    </row>
    <row r="3359" spans="1:23" x14ac:dyDescent="0.25">
      <c r="A3359" t="s">
        <v>11409</v>
      </c>
      <c r="B3359" s="1">
        <v>43132</v>
      </c>
      <c r="C3359" t="s">
        <v>11410</v>
      </c>
      <c r="D3359" t="s">
        <v>11411</v>
      </c>
      <c r="E3359" t="s">
        <v>11412</v>
      </c>
      <c r="F3359" s="1">
        <v>43125</v>
      </c>
      <c r="G3359">
        <v>1</v>
      </c>
      <c r="H3359">
        <v>1908094</v>
      </c>
      <c r="I3359">
        <v>40909</v>
      </c>
      <c r="J3359">
        <v>4789</v>
      </c>
      <c r="K3359">
        <v>5210</v>
      </c>
      <c r="L3359" t="b">
        <v>0</v>
      </c>
      <c r="M3359" t="b">
        <v>0</v>
      </c>
      <c r="N3359" t="b">
        <v>0</v>
      </c>
      <c r="O3359">
        <v>7</v>
      </c>
      <c r="P3359">
        <v>5</v>
      </c>
      <c r="Q3359" s="2">
        <v>0.02</v>
      </c>
      <c r="R3359" s="2">
        <v>0</v>
      </c>
      <c r="S3359" s="2">
        <v>0</v>
      </c>
      <c r="T3359">
        <f t="shared" si="208"/>
        <v>0.4</v>
      </c>
      <c r="U3359">
        <f t="shared" si="209"/>
        <v>3.6</v>
      </c>
      <c r="V3359">
        <f t="shared" si="210"/>
        <v>1.154047</v>
      </c>
      <c r="W3359">
        <f t="shared" si="211"/>
        <v>1.4639164500000001</v>
      </c>
    </row>
    <row r="3360" spans="1:23" x14ac:dyDescent="0.25">
      <c r="A3360" t="s">
        <v>11413</v>
      </c>
      <c r="B3360" s="1">
        <v>43057</v>
      </c>
      <c r="C3360" t="s">
        <v>11414</v>
      </c>
      <c r="D3360" t="s">
        <v>1078</v>
      </c>
      <c r="E3360" t="s">
        <v>11415</v>
      </c>
      <c r="F3360" s="1">
        <v>43052</v>
      </c>
      <c r="G3360">
        <v>1</v>
      </c>
      <c r="H3360">
        <v>112077</v>
      </c>
      <c r="I3360">
        <v>438</v>
      </c>
      <c r="J3360">
        <v>46</v>
      </c>
      <c r="K3360">
        <v>572</v>
      </c>
      <c r="L3360" t="b">
        <v>0</v>
      </c>
      <c r="M3360" t="b">
        <v>0</v>
      </c>
      <c r="N3360" t="b">
        <v>0</v>
      </c>
      <c r="O3360">
        <v>5</v>
      </c>
      <c r="P3360">
        <v>4</v>
      </c>
      <c r="Q3360" s="2">
        <v>0</v>
      </c>
      <c r="R3360" s="2">
        <v>0</v>
      </c>
      <c r="S3360" s="2">
        <v>0.01</v>
      </c>
      <c r="T3360">
        <f t="shared" si="208"/>
        <v>0.4</v>
      </c>
      <c r="U3360">
        <f t="shared" si="209"/>
        <v>3</v>
      </c>
      <c r="V3360">
        <f t="shared" si="210"/>
        <v>0.30603849999999999</v>
      </c>
      <c r="W3360">
        <f t="shared" si="211"/>
        <v>1.0171134749999999</v>
      </c>
    </row>
    <row r="3361" spans="1:23" x14ac:dyDescent="0.25">
      <c r="A3361" t="s">
        <v>11416</v>
      </c>
      <c r="B3361" s="1">
        <v>43091</v>
      </c>
      <c r="C3361" t="s">
        <v>11417</v>
      </c>
      <c r="D3361" t="s">
        <v>11418</v>
      </c>
      <c r="E3361" t="s">
        <v>11419</v>
      </c>
      <c r="F3361" s="1">
        <v>43086</v>
      </c>
      <c r="G3361">
        <v>1</v>
      </c>
      <c r="H3361">
        <v>220548</v>
      </c>
      <c r="I3361">
        <v>1857</v>
      </c>
      <c r="J3361">
        <v>26</v>
      </c>
      <c r="K3361">
        <v>423</v>
      </c>
      <c r="L3361" t="b">
        <v>0</v>
      </c>
      <c r="M3361" t="b">
        <v>0</v>
      </c>
      <c r="N3361" t="b">
        <v>0</v>
      </c>
      <c r="O3361">
        <v>5</v>
      </c>
      <c r="P3361">
        <v>1</v>
      </c>
      <c r="Q3361" s="2">
        <v>0.01</v>
      </c>
      <c r="R3361" s="2">
        <v>0</v>
      </c>
      <c r="S3361" s="2">
        <v>0</v>
      </c>
      <c r="T3361">
        <f t="shared" si="208"/>
        <v>0.4</v>
      </c>
      <c r="U3361">
        <f t="shared" si="209"/>
        <v>0</v>
      </c>
      <c r="V3361">
        <f t="shared" si="210"/>
        <v>0.21027400000000002</v>
      </c>
      <c r="W3361">
        <f t="shared" si="211"/>
        <v>0.23359590000000002</v>
      </c>
    </row>
    <row r="3362" spans="1:23" x14ac:dyDescent="0.25">
      <c r="A3362" t="s">
        <v>11420</v>
      </c>
      <c r="B3362" s="1">
        <v>43160</v>
      </c>
      <c r="C3362" t="s">
        <v>11421</v>
      </c>
      <c r="D3362" t="s">
        <v>11422</v>
      </c>
      <c r="E3362" t="s">
        <v>11423</v>
      </c>
      <c r="F3362" s="1">
        <v>43155</v>
      </c>
      <c r="G3362">
        <v>1</v>
      </c>
      <c r="H3362">
        <v>147383</v>
      </c>
      <c r="I3362">
        <v>2678</v>
      </c>
      <c r="J3362">
        <v>155</v>
      </c>
      <c r="K3362">
        <v>257</v>
      </c>
      <c r="L3362" t="b">
        <v>0</v>
      </c>
      <c r="M3362" t="b">
        <v>0</v>
      </c>
      <c r="N3362" t="b">
        <v>0</v>
      </c>
      <c r="O3362">
        <v>5</v>
      </c>
      <c r="P3362">
        <v>5</v>
      </c>
      <c r="Q3362" s="2">
        <v>0.02</v>
      </c>
      <c r="R3362" s="2">
        <v>0</v>
      </c>
      <c r="S3362" s="2">
        <v>0</v>
      </c>
      <c r="T3362">
        <f t="shared" si="208"/>
        <v>0.4</v>
      </c>
      <c r="U3362">
        <f t="shared" si="209"/>
        <v>4</v>
      </c>
      <c r="V3362">
        <f t="shared" si="210"/>
        <v>0.27369149999999998</v>
      </c>
      <c r="W3362">
        <f t="shared" si="211"/>
        <v>1.2557920250000001</v>
      </c>
    </row>
    <row r="3363" spans="1:23" x14ac:dyDescent="0.25">
      <c r="A3363" t="s">
        <v>11424</v>
      </c>
      <c r="B3363" s="1">
        <v>43191</v>
      </c>
      <c r="C3363" t="s">
        <v>11425</v>
      </c>
      <c r="D3363" t="s">
        <v>6034</v>
      </c>
      <c r="E3363" t="s">
        <v>11426</v>
      </c>
      <c r="F3363" s="1">
        <v>43184</v>
      </c>
      <c r="G3363">
        <v>1</v>
      </c>
      <c r="H3363">
        <v>1244190</v>
      </c>
      <c r="I3363">
        <v>79689</v>
      </c>
      <c r="J3363">
        <v>1940</v>
      </c>
      <c r="K3363">
        <v>8436</v>
      </c>
      <c r="L3363" t="b">
        <v>0</v>
      </c>
      <c r="M3363" t="b">
        <v>0</v>
      </c>
      <c r="N3363" t="b">
        <v>0</v>
      </c>
      <c r="O3363">
        <v>7</v>
      </c>
      <c r="P3363">
        <v>5</v>
      </c>
      <c r="Q3363" s="2">
        <v>0.06</v>
      </c>
      <c r="R3363" s="2">
        <v>0</v>
      </c>
      <c r="S3363" s="2">
        <v>0.01</v>
      </c>
      <c r="T3363">
        <f t="shared" si="208"/>
        <v>0.4</v>
      </c>
      <c r="U3363">
        <f t="shared" si="209"/>
        <v>3.6</v>
      </c>
      <c r="V3363">
        <f t="shared" si="210"/>
        <v>1.4720949999999999</v>
      </c>
      <c r="W3363">
        <f t="shared" si="211"/>
        <v>1.5752332500000001</v>
      </c>
    </row>
    <row r="3364" spans="1:23" x14ac:dyDescent="0.25">
      <c r="A3364" t="s">
        <v>11427</v>
      </c>
      <c r="B3364" s="1">
        <v>43101</v>
      </c>
      <c r="C3364" t="s">
        <v>11428</v>
      </c>
      <c r="D3364" t="s">
        <v>2618</v>
      </c>
      <c r="E3364" t="s">
        <v>11429</v>
      </c>
      <c r="F3364" s="1">
        <v>43089</v>
      </c>
      <c r="G3364">
        <v>1</v>
      </c>
      <c r="H3364">
        <v>285483</v>
      </c>
      <c r="I3364">
        <v>1754</v>
      </c>
      <c r="J3364">
        <v>1087</v>
      </c>
      <c r="K3364">
        <v>2703</v>
      </c>
      <c r="L3364" t="b">
        <v>0</v>
      </c>
      <c r="M3364" t="b">
        <v>0</v>
      </c>
      <c r="N3364" t="b">
        <v>0</v>
      </c>
      <c r="O3364">
        <v>12</v>
      </c>
      <c r="P3364">
        <v>12</v>
      </c>
      <c r="Q3364" s="2">
        <v>0.01</v>
      </c>
      <c r="R3364" s="2">
        <v>0</v>
      </c>
      <c r="S3364" s="2">
        <v>0.01</v>
      </c>
      <c r="T3364">
        <f t="shared" si="208"/>
        <v>0.4</v>
      </c>
      <c r="U3364">
        <f t="shared" si="209"/>
        <v>9.6000000000000014</v>
      </c>
      <c r="V3364">
        <f t="shared" si="210"/>
        <v>0.4927415</v>
      </c>
      <c r="W3364">
        <f t="shared" si="211"/>
        <v>2.7324595250000003</v>
      </c>
    </row>
    <row r="3365" spans="1:23" x14ac:dyDescent="0.25">
      <c r="A3365" t="s">
        <v>11430</v>
      </c>
      <c r="B3365" s="1">
        <v>43153</v>
      </c>
      <c r="C3365" t="s">
        <v>11431</v>
      </c>
      <c r="D3365" t="s">
        <v>1235</v>
      </c>
      <c r="E3365" t="s">
        <v>11432</v>
      </c>
      <c r="F3365" s="1">
        <v>43147</v>
      </c>
      <c r="G3365">
        <v>1</v>
      </c>
      <c r="H3365">
        <v>1464</v>
      </c>
      <c r="I3365">
        <v>3</v>
      </c>
      <c r="J3365">
        <v>15</v>
      </c>
      <c r="K3365">
        <v>4</v>
      </c>
      <c r="L3365" t="b">
        <v>0</v>
      </c>
      <c r="M3365" t="b">
        <v>0</v>
      </c>
      <c r="N3365" t="b">
        <v>0</v>
      </c>
      <c r="O3365">
        <v>6</v>
      </c>
      <c r="P3365">
        <v>5</v>
      </c>
      <c r="Q3365" s="2">
        <v>0</v>
      </c>
      <c r="R3365" s="2">
        <v>-0.01</v>
      </c>
      <c r="S3365" s="2">
        <v>0</v>
      </c>
      <c r="T3365">
        <f t="shared" si="208"/>
        <v>0.4</v>
      </c>
      <c r="U3365">
        <f t="shared" si="209"/>
        <v>3.8</v>
      </c>
      <c r="V3365">
        <f t="shared" si="210"/>
        <v>-0.14926799999999998</v>
      </c>
      <c r="W3365">
        <f t="shared" si="211"/>
        <v>1.0577561999999998</v>
      </c>
    </row>
    <row r="3366" spans="1:23" x14ac:dyDescent="0.25">
      <c r="A3366" t="s">
        <v>11433</v>
      </c>
      <c r="B3366" s="1">
        <v>43234</v>
      </c>
      <c r="C3366" t="s">
        <v>11434</v>
      </c>
      <c r="D3366" t="s">
        <v>2314</v>
      </c>
      <c r="E3366" t="s">
        <v>11435</v>
      </c>
      <c r="F3366" s="1">
        <v>43220</v>
      </c>
      <c r="G3366">
        <v>1</v>
      </c>
      <c r="H3366">
        <v>401423</v>
      </c>
      <c r="I3366">
        <v>14428</v>
      </c>
      <c r="J3366">
        <v>212</v>
      </c>
      <c r="K3366">
        <v>2679</v>
      </c>
      <c r="L3366" t="b">
        <v>0</v>
      </c>
      <c r="M3366" t="b">
        <v>0</v>
      </c>
      <c r="N3366" t="b">
        <v>0</v>
      </c>
      <c r="O3366">
        <v>14</v>
      </c>
      <c r="P3366">
        <v>13</v>
      </c>
      <c r="Q3366" s="2">
        <v>0.04</v>
      </c>
      <c r="R3366" s="2">
        <v>0</v>
      </c>
      <c r="S3366" s="2">
        <v>0.01</v>
      </c>
      <c r="T3366">
        <f t="shared" si="208"/>
        <v>0.4</v>
      </c>
      <c r="U3366">
        <f t="shared" si="209"/>
        <v>10.200000000000001</v>
      </c>
      <c r="V3366">
        <f t="shared" si="210"/>
        <v>0.85071150000000006</v>
      </c>
      <c r="W3366">
        <f t="shared" si="211"/>
        <v>3.0077490250000003</v>
      </c>
    </row>
    <row r="3367" spans="1:23" x14ac:dyDescent="0.25">
      <c r="A3367" t="s">
        <v>11436</v>
      </c>
      <c r="B3367" s="1">
        <v>43090</v>
      </c>
      <c r="C3367" t="s">
        <v>11437</v>
      </c>
      <c r="D3367" t="s">
        <v>162</v>
      </c>
      <c r="E3367" t="s">
        <v>11438</v>
      </c>
      <c r="F3367" s="1">
        <v>43087</v>
      </c>
      <c r="G3367">
        <v>1</v>
      </c>
      <c r="H3367">
        <v>377906</v>
      </c>
      <c r="I3367">
        <v>1956</v>
      </c>
      <c r="J3367">
        <v>796</v>
      </c>
      <c r="K3367">
        <v>1001</v>
      </c>
      <c r="L3367" t="b">
        <v>0</v>
      </c>
      <c r="M3367" t="b">
        <v>0</v>
      </c>
      <c r="N3367" t="b">
        <v>0</v>
      </c>
      <c r="O3367">
        <v>3</v>
      </c>
      <c r="P3367">
        <v>3</v>
      </c>
      <c r="Q3367" s="2">
        <v>0.01</v>
      </c>
      <c r="R3367" s="2">
        <v>0</v>
      </c>
      <c r="S3367" s="2">
        <v>0</v>
      </c>
      <c r="T3367">
        <f t="shared" si="208"/>
        <v>0.4</v>
      </c>
      <c r="U3367">
        <f t="shared" si="209"/>
        <v>2.4000000000000004</v>
      </c>
      <c r="V3367">
        <f t="shared" si="210"/>
        <v>0.28895300000000002</v>
      </c>
      <c r="W3367">
        <f t="shared" si="211"/>
        <v>0.86113355000000014</v>
      </c>
    </row>
    <row r="3368" spans="1:23" x14ac:dyDescent="0.25">
      <c r="A3368" t="s">
        <v>11439</v>
      </c>
      <c r="B3368" s="1">
        <v>43072</v>
      </c>
      <c r="C3368" t="s">
        <v>11440</v>
      </c>
      <c r="D3368" t="s">
        <v>11441</v>
      </c>
      <c r="E3368" t="s">
        <v>11442</v>
      </c>
      <c r="F3368" s="1">
        <v>43067</v>
      </c>
      <c r="G3368">
        <v>1</v>
      </c>
      <c r="H3368">
        <v>7746</v>
      </c>
      <c r="I3368">
        <v>203</v>
      </c>
      <c r="J3368">
        <v>20</v>
      </c>
      <c r="K3368">
        <v>27</v>
      </c>
      <c r="L3368" t="b">
        <v>0</v>
      </c>
      <c r="M3368" t="b">
        <v>0</v>
      </c>
      <c r="N3368" t="b">
        <v>0</v>
      </c>
      <c r="O3368">
        <v>5</v>
      </c>
      <c r="P3368">
        <v>4</v>
      </c>
      <c r="Q3368" s="2">
        <v>0.03</v>
      </c>
      <c r="R3368" s="2">
        <v>0</v>
      </c>
      <c r="S3368" s="2">
        <v>0</v>
      </c>
      <c r="T3368">
        <f t="shared" si="208"/>
        <v>0.4</v>
      </c>
      <c r="U3368">
        <f t="shared" si="209"/>
        <v>3</v>
      </c>
      <c r="V3368">
        <f t="shared" si="210"/>
        <v>0.303873</v>
      </c>
      <c r="W3368">
        <f t="shared" si="211"/>
        <v>1.0163555500000001</v>
      </c>
    </row>
    <row r="3369" spans="1:23" x14ac:dyDescent="0.25">
      <c r="A3369" t="s">
        <v>11443</v>
      </c>
      <c r="B3369" s="1">
        <v>43239</v>
      </c>
      <c r="C3369" t="s">
        <v>11444</v>
      </c>
      <c r="D3369" t="s">
        <v>11445</v>
      </c>
      <c r="E3369" t="s">
        <v>11446</v>
      </c>
      <c r="F3369" s="1">
        <v>43215</v>
      </c>
      <c r="G3369">
        <v>1</v>
      </c>
      <c r="H3369">
        <v>741548</v>
      </c>
      <c r="I3369">
        <v>7807</v>
      </c>
      <c r="J3369">
        <v>885</v>
      </c>
      <c r="K3369">
        <v>626</v>
      </c>
      <c r="L3369" t="b">
        <v>0</v>
      </c>
      <c r="M3369" t="b">
        <v>0</v>
      </c>
      <c r="N3369" t="b">
        <v>0</v>
      </c>
      <c r="O3369">
        <v>24</v>
      </c>
      <c r="P3369">
        <v>17</v>
      </c>
      <c r="Q3369" s="2">
        <v>0.01</v>
      </c>
      <c r="R3369" s="2">
        <v>0</v>
      </c>
      <c r="S3369" s="2">
        <v>0</v>
      </c>
      <c r="T3369">
        <f t="shared" si="208"/>
        <v>0.4</v>
      </c>
      <c r="U3369">
        <f t="shared" si="209"/>
        <v>12.200000000000001</v>
      </c>
      <c r="V3369">
        <f t="shared" si="210"/>
        <v>0.47077400000000003</v>
      </c>
      <c r="W3369">
        <f t="shared" si="211"/>
        <v>3.3747709000000006</v>
      </c>
    </row>
    <row r="3370" spans="1:23" x14ac:dyDescent="0.25">
      <c r="A3370" t="s">
        <v>11447</v>
      </c>
      <c r="B3370" s="1">
        <v>43149</v>
      </c>
      <c r="C3370" t="s">
        <v>11448</v>
      </c>
      <c r="D3370" t="s">
        <v>11449</v>
      </c>
      <c r="E3370" t="s">
        <v>11450</v>
      </c>
      <c r="F3370" s="1">
        <v>43140</v>
      </c>
      <c r="G3370">
        <v>1</v>
      </c>
      <c r="H3370">
        <v>205209</v>
      </c>
      <c r="I3370">
        <v>5147</v>
      </c>
      <c r="J3370">
        <v>57</v>
      </c>
      <c r="K3370">
        <v>187</v>
      </c>
      <c r="L3370" t="b">
        <v>0</v>
      </c>
      <c r="M3370" t="b">
        <v>0</v>
      </c>
      <c r="N3370" t="b">
        <v>0</v>
      </c>
      <c r="O3370">
        <v>9</v>
      </c>
      <c r="P3370">
        <v>7</v>
      </c>
      <c r="Q3370" s="2">
        <v>0.03</v>
      </c>
      <c r="R3370" s="2">
        <v>0</v>
      </c>
      <c r="S3370" s="2">
        <v>0</v>
      </c>
      <c r="T3370">
        <f t="shared" si="208"/>
        <v>0.4</v>
      </c>
      <c r="U3370">
        <f t="shared" si="209"/>
        <v>5.2</v>
      </c>
      <c r="V3370">
        <f t="shared" si="210"/>
        <v>0.40260449999999998</v>
      </c>
      <c r="W3370">
        <f t="shared" si="211"/>
        <v>1.600911575</v>
      </c>
    </row>
    <row r="3371" spans="1:23" x14ac:dyDescent="0.25">
      <c r="A3371" t="s">
        <v>11451</v>
      </c>
      <c r="B3371" s="1">
        <v>43160</v>
      </c>
      <c r="C3371" t="s">
        <v>11452</v>
      </c>
      <c r="D3371" t="s">
        <v>1306</v>
      </c>
      <c r="E3371" t="s">
        <v>11453</v>
      </c>
      <c r="F3371" s="1">
        <v>43157</v>
      </c>
      <c r="G3371">
        <v>1</v>
      </c>
      <c r="H3371">
        <v>3848607</v>
      </c>
      <c r="I3371">
        <v>108396</v>
      </c>
      <c r="J3371">
        <v>6272</v>
      </c>
      <c r="K3371">
        <v>15825</v>
      </c>
      <c r="L3371" t="b">
        <v>0</v>
      </c>
      <c r="M3371" t="b">
        <v>0</v>
      </c>
      <c r="N3371" t="b">
        <v>0</v>
      </c>
      <c r="O3371">
        <v>3</v>
      </c>
      <c r="P3371">
        <v>2</v>
      </c>
      <c r="Q3371" s="2">
        <v>0.03</v>
      </c>
      <c r="R3371" s="2">
        <v>0</v>
      </c>
      <c r="S3371" s="2">
        <v>0</v>
      </c>
      <c r="T3371">
        <f t="shared" si="208"/>
        <v>0.4</v>
      </c>
      <c r="U3371">
        <f t="shared" si="209"/>
        <v>1.4000000000000001</v>
      </c>
      <c r="V3371">
        <f t="shared" si="210"/>
        <v>2.2243035</v>
      </c>
      <c r="W3371">
        <f t="shared" si="211"/>
        <v>1.2885062249999999</v>
      </c>
    </row>
    <row r="3372" spans="1:23" x14ac:dyDescent="0.25">
      <c r="A3372" t="s">
        <v>11454</v>
      </c>
      <c r="B3372" s="1">
        <v>43125</v>
      </c>
      <c r="C3372" t="s">
        <v>11455</v>
      </c>
      <c r="D3372" t="s">
        <v>2622</v>
      </c>
      <c r="E3372" t="s">
        <v>11456</v>
      </c>
      <c r="F3372" s="1">
        <v>43118</v>
      </c>
      <c r="G3372">
        <v>1</v>
      </c>
      <c r="H3372">
        <v>719340</v>
      </c>
      <c r="I3372">
        <v>36244</v>
      </c>
      <c r="J3372">
        <v>451</v>
      </c>
      <c r="K3372">
        <v>2543</v>
      </c>
      <c r="L3372" t="b">
        <v>0</v>
      </c>
      <c r="M3372" t="b">
        <v>0</v>
      </c>
      <c r="N3372" t="b">
        <v>0</v>
      </c>
      <c r="O3372">
        <v>7</v>
      </c>
      <c r="P3372">
        <v>6</v>
      </c>
      <c r="Q3372" s="2">
        <v>0.05</v>
      </c>
      <c r="R3372" s="2">
        <v>0</v>
      </c>
      <c r="S3372" s="2">
        <v>0</v>
      </c>
      <c r="T3372">
        <f t="shared" si="208"/>
        <v>0.4</v>
      </c>
      <c r="U3372">
        <f t="shared" si="209"/>
        <v>4.6000000000000005</v>
      </c>
      <c r="V3372">
        <f t="shared" si="210"/>
        <v>0.85967000000000016</v>
      </c>
      <c r="W3372">
        <f t="shared" si="211"/>
        <v>1.6108845000000001</v>
      </c>
    </row>
    <row r="3373" spans="1:23" x14ac:dyDescent="0.25">
      <c r="A3373" t="s">
        <v>11457</v>
      </c>
      <c r="B3373" s="1">
        <v>43263</v>
      </c>
      <c r="C3373" t="s">
        <v>11458</v>
      </c>
      <c r="D3373" t="s">
        <v>198</v>
      </c>
      <c r="E3373" t="s">
        <v>11459</v>
      </c>
      <c r="F3373" s="1">
        <v>43258</v>
      </c>
      <c r="G3373">
        <v>1</v>
      </c>
      <c r="H3373">
        <v>2047272</v>
      </c>
      <c r="I3373">
        <v>43554</v>
      </c>
      <c r="J3373">
        <v>1002</v>
      </c>
      <c r="K3373">
        <v>3130</v>
      </c>
      <c r="L3373" t="b">
        <v>0</v>
      </c>
      <c r="M3373" t="b">
        <v>0</v>
      </c>
      <c r="N3373" t="b">
        <v>0</v>
      </c>
      <c r="O3373">
        <v>5</v>
      </c>
      <c r="P3373">
        <v>5</v>
      </c>
      <c r="Q3373" s="2">
        <v>0.02</v>
      </c>
      <c r="R3373" s="2">
        <v>0</v>
      </c>
      <c r="S3373" s="2">
        <v>0</v>
      </c>
      <c r="T3373">
        <f t="shared" si="208"/>
        <v>0.4</v>
      </c>
      <c r="U3373">
        <f t="shared" si="209"/>
        <v>4</v>
      </c>
      <c r="V3373">
        <f t="shared" si="210"/>
        <v>1.2236359999999999</v>
      </c>
      <c r="W3373">
        <f t="shared" si="211"/>
        <v>1.5882726</v>
      </c>
    </row>
    <row r="3374" spans="1:23" x14ac:dyDescent="0.25">
      <c r="A3374" t="s">
        <v>11460</v>
      </c>
      <c r="B3374" s="1">
        <v>43205</v>
      </c>
      <c r="C3374" t="s">
        <v>11461</v>
      </c>
      <c r="D3374" t="s">
        <v>11462</v>
      </c>
      <c r="E3374" t="s">
        <v>11463</v>
      </c>
      <c r="F3374" s="1">
        <v>43188</v>
      </c>
      <c r="G3374">
        <v>1</v>
      </c>
      <c r="H3374">
        <v>617505</v>
      </c>
      <c r="I3374">
        <v>14783</v>
      </c>
      <c r="J3374">
        <v>146</v>
      </c>
      <c r="K3374">
        <v>583</v>
      </c>
      <c r="L3374" t="b">
        <v>0</v>
      </c>
      <c r="M3374" t="b">
        <v>0</v>
      </c>
      <c r="N3374" t="b">
        <v>0</v>
      </c>
      <c r="O3374">
        <v>17</v>
      </c>
      <c r="P3374">
        <v>8</v>
      </c>
      <c r="Q3374" s="2">
        <v>0.02</v>
      </c>
      <c r="R3374" s="2">
        <v>0</v>
      </c>
      <c r="S3374" s="2">
        <v>0</v>
      </c>
      <c r="T3374">
        <f t="shared" si="208"/>
        <v>0.4</v>
      </c>
      <c r="U3374">
        <f t="shared" si="209"/>
        <v>4.6000000000000005</v>
      </c>
      <c r="V3374">
        <f t="shared" si="210"/>
        <v>0.50875249999999994</v>
      </c>
      <c r="W3374">
        <f t="shared" si="211"/>
        <v>1.4880633750000001</v>
      </c>
    </row>
    <row r="3375" spans="1:23" x14ac:dyDescent="0.25">
      <c r="A3375" t="s">
        <v>11464</v>
      </c>
      <c r="B3375" s="1">
        <v>43059</v>
      </c>
      <c r="C3375" t="s">
        <v>11465</v>
      </c>
      <c r="D3375" t="s">
        <v>8323</v>
      </c>
      <c r="E3375" t="s">
        <v>11466</v>
      </c>
      <c r="F3375" s="1">
        <v>43054</v>
      </c>
      <c r="G3375">
        <v>1</v>
      </c>
      <c r="H3375">
        <v>42658</v>
      </c>
      <c r="I3375">
        <v>2120</v>
      </c>
      <c r="J3375">
        <v>25</v>
      </c>
      <c r="K3375">
        <v>136</v>
      </c>
      <c r="L3375" t="b">
        <v>0</v>
      </c>
      <c r="M3375" t="b">
        <v>0</v>
      </c>
      <c r="N3375" t="b">
        <v>0</v>
      </c>
      <c r="O3375">
        <v>5</v>
      </c>
      <c r="P3375">
        <v>4</v>
      </c>
      <c r="Q3375" s="2">
        <v>0.05</v>
      </c>
      <c r="R3375" s="2">
        <v>0</v>
      </c>
      <c r="S3375" s="2">
        <v>0</v>
      </c>
      <c r="T3375">
        <f t="shared" si="208"/>
        <v>0.4</v>
      </c>
      <c r="U3375">
        <f t="shared" si="209"/>
        <v>3</v>
      </c>
      <c r="V3375">
        <f t="shared" si="210"/>
        <v>0.52132900000000015</v>
      </c>
      <c r="W3375">
        <f t="shared" si="211"/>
        <v>1.09246515</v>
      </c>
    </row>
    <row r="3376" spans="1:23" x14ac:dyDescent="0.25">
      <c r="A3376" t="s">
        <v>11467</v>
      </c>
      <c r="B3376" s="1">
        <v>43060</v>
      </c>
      <c r="C3376" t="s">
        <v>11468</v>
      </c>
      <c r="D3376" t="s">
        <v>632</v>
      </c>
      <c r="E3376" t="s">
        <v>11469</v>
      </c>
      <c r="F3376" s="1">
        <v>43057</v>
      </c>
      <c r="G3376">
        <v>1</v>
      </c>
      <c r="H3376">
        <v>1927025</v>
      </c>
      <c r="I3376">
        <v>31492</v>
      </c>
      <c r="J3376">
        <v>1550</v>
      </c>
      <c r="K3376">
        <v>2680</v>
      </c>
      <c r="L3376" t="b">
        <v>0</v>
      </c>
      <c r="M3376" t="b">
        <v>0</v>
      </c>
      <c r="N3376" t="b">
        <v>0</v>
      </c>
      <c r="O3376">
        <v>3</v>
      </c>
      <c r="P3376">
        <v>3</v>
      </c>
      <c r="Q3376" s="2">
        <v>0.02</v>
      </c>
      <c r="R3376" s="2">
        <v>0</v>
      </c>
      <c r="S3376" s="2">
        <v>0</v>
      </c>
      <c r="T3376">
        <f t="shared" si="208"/>
        <v>0.4</v>
      </c>
      <c r="U3376">
        <f t="shared" si="209"/>
        <v>2.4000000000000004</v>
      </c>
      <c r="V3376">
        <f t="shared" si="210"/>
        <v>1.1635124999999999</v>
      </c>
      <c r="W3376">
        <f t="shared" si="211"/>
        <v>1.167229375</v>
      </c>
    </row>
    <row r="3377" spans="1:23" x14ac:dyDescent="0.25">
      <c r="A3377" t="s">
        <v>11470</v>
      </c>
      <c r="B3377" s="1">
        <v>43071</v>
      </c>
      <c r="C3377" t="s">
        <v>11471</v>
      </c>
      <c r="D3377" t="s">
        <v>5211</v>
      </c>
      <c r="E3377" t="s">
        <v>11472</v>
      </c>
      <c r="F3377" s="1">
        <v>43067</v>
      </c>
      <c r="G3377">
        <v>1</v>
      </c>
      <c r="H3377">
        <v>349743</v>
      </c>
      <c r="I3377">
        <v>38</v>
      </c>
      <c r="J3377">
        <v>2</v>
      </c>
      <c r="K3377">
        <v>3</v>
      </c>
      <c r="L3377" t="b">
        <v>0</v>
      </c>
      <c r="M3377" t="b">
        <v>0</v>
      </c>
      <c r="N3377" t="b">
        <v>0</v>
      </c>
      <c r="O3377">
        <v>4</v>
      </c>
      <c r="P3377">
        <v>2</v>
      </c>
      <c r="Q3377" s="2">
        <v>0</v>
      </c>
      <c r="R3377" s="2">
        <v>0</v>
      </c>
      <c r="S3377" s="2">
        <v>0</v>
      </c>
      <c r="T3377">
        <f t="shared" si="208"/>
        <v>0.4</v>
      </c>
      <c r="U3377">
        <f t="shared" si="209"/>
        <v>1.2000000000000002</v>
      </c>
      <c r="V3377">
        <f t="shared" si="210"/>
        <v>0.17487149999999999</v>
      </c>
      <c r="W3377">
        <f t="shared" si="211"/>
        <v>0.5212050250000001</v>
      </c>
    </row>
    <row r="3378" spans="1:23" x14ac:dyDescent="0.25">
      <c r="A3378" t="s">
        <v>11473</v>
      </c>
      <c r="B3378" s="1">
        <v>43227</v>
      </c>
      <c r="C3378" t="s">
        <v>11474</v>
      </c>
      <c r="D3378" t="s">
        <v>1078</v>
      </c>
      <c r="E3378" t="s">
        <v>11475</v>
      </c>
      <c r="F3378" s="1">
        <v>43217</v>
      </c>
      <c r="G3378">
        <v>1</v>
      </c>
      <c r="H3378">
        <v>689597</v>
      </c>
      <c r="I3378">
        <v>17683</v>
      </c>
      <c r="J3378">
        <v>274</v>
      </c>
      <c r="K3378">
        <v>6058</v>
      </c>
      <c r="L3378" t="b">
        <v>0</v>
      </c>
      <c r="M3378" t="b">
        <v>0</v>
      </c>
      <c r="N3378" t="b">
        <v>0</v>
      </c>
      <c r="O3378">
        <v>10</v>
      </c>
      <c r="P3378">
        <v>8</v>
      </c>
      <c r="Q3378" s="2">
        <v>0.03</v>
      </c>
      <c r="R3378" s="2">
        <v>0</v>
      </c>
      <c r="S3378" s="2">
        <v>0.01</v>
      </c>
      <c r="T3378">
        <f t="shared" si="208"/>
        <v>0.4</v>
      </c>
      <c r="U3378">
        <f t="shared" si="209"/>
        <v>6</v>
      </c>
      <c r="V3378">
        <f t="shared" si="210"/>
        <v>0.89479850000000005</v>
      </c>
      <c r="W3378">
        <f t="shared" si="211"/>
        <v>1.9731794750000002</v>
      </c>
    </row>
    <row r="3379" spans="1:23" x14ac:dyDescent="0.25">
      <c r="A3379" t="s">
        <v>11476</v>
      </c>
      <c r="B3379" s="1">
        <v>43225</v>
      </c>
      <c r="C3379" t="s">
        <v>11477</v>
      </c>
      <c r="D3379" t="s">
        <v>11478</v>
      </c>
      <c r="E3379" t="s">
        <v>11479</v>
      </c>
      <c r="F3379" s="1">
        <v>43209</v>
      </c>
      <c r="G3379">
        <v>1</v>
      </c>
      <c r="H3379">
        <v>432620</v>
      </c>
      <c r="I3379">
        <v>11667</v>
      </c>
      <c r="J3379">
        <v>404</v>
      </c>
      <c r="K3379">
        <v>1114</v>
      </c>
      <c r="L3379" t="b">
        <v>0</v>
      </c>
      <c r="M3379" t="b">
        <v>0</v>
      </c>
      <c r="N3379" t="b">
        <v>0</v>
      </c>
      <c r="O3379">
        <v>16</v>
      </c>
      <c r="P3379">
        <v>14</v>
      </c>
      <c r="Q3379" s="2">
        <v>0.03</v>
      </c>
      <c r="R3379" s="2">
        <v>0</v>
      </c>
      <c r="S3379" s="2">
        <v>0</v>
      </c>
      <c r="T3379">
        <f t="shared" si="208"/>
        <v>0.4</v>
      </c>
      <c r="U3379">
        <f t="shared" si="209"/>
        <v>10.8</v>
      </c>
      <c r="V3379">
        <f t="shared" si="210"/>
        <v>0.51631000000000005</v>
      </c>
      <c r="W3379">
        <f t="shared" si="211"/>
        <v>3.0407085000000005</v>
      </c>
    </row>
    <row r="3380" spans="1:23" x14ac:dyDescent="0.25">
      <c r="A3380" t="s">
        <v>11480</v>
      </c>
      <c r="B3380" s="1">
        <v>43067</v>
      </c>
      <c r="C3380" t="s">
        <v>11481</v>
      </c>
      <c r="D3380" t="s">
        <v>11482</v>
      </c>
      <c r="E3380" t="s">
        <v>11483</v>
      </c>
      <c r="F3380" s="1">
        <v>43061</v>
      </c>
      <c r="G3380">
        <v>1</v>
      </c>
      <c r="H3380">
        <v>26940</v>
      </c>
      <c r="I3380">
        <v>1933</v>
      </c>
      <c r="J3380">
        <v>11</v>
      </c>
      <c r="K3380">
        <v>319</v>
      </c>
      <c r="L3380" t="b">
        <v>0</v>
      </c>
      <c r="M3380" t="b">
        <v>0</v>
      </c>
      <c r="N3380" t="b">
        <v>0</v>
      </c>
      <c r="O3380">
        <v>6</v>
      </c>
      <c r="P3380">
        <v>6</v>
      </c>
      <c r="Q3380" s="2">
        <v>7.0000000000000007E-2</v>
      </c>
      <c r="R3380" s="2">
        <v>0</v>
      </c>
      <c r="S3380" s="2">
        <v>0.01</v>
      </c>
      <c r="T3380">
        <f t="shared" si="208"/>
        <v>0.4</v>
      </c>
      <c r="U3380">
        <f t="shared" si="209"/>
        <v>4.8000000000000007</v>
      </c>
      <c r="V3380">
        <f t="shared" si="210"/>
        <v>0.96347000000000005</v>
      </c>
      <c r="W3380">
        <f t="shared" si="211"/>
        <v>1.6972145000000003</v>
      </c>
    </row>
    <row r="3381" spans="1:23" x14ac:dyDescent="0.25">
      <c r="A3381" t="s">
        <v>11484</v>
      </c>
      <c r="B3381" s="1">
        <v>43185</v>
      </c>
      <c r="C3381" t="s">
        <v>11485</v>
      </c>
      <c r="D3381" t="s">
        <v>11486</v>
      </c>
      <c r="E3381" t="s">
        <v>11487</v>
      </c>
      <c r="F3381" s="1">
        <v>43172</v>
      </c>
      <c r="G3381">
        <v>1</v>
      </c>
      <c r="H3381">
        <v>758927</v>
      </c>
      <c r="I3381">
        <v>5386</v>
      </c>
      <c r="J3381">
        <v>419</v>
      </c>
      <c r="K3381">
        <v>1107</v>
      </c>
      <c r="L3381" t="b">
        <v>0</v>
      </c>
      <c r="M3381" t="b">
        <v>0</v>
      </c>
      <c r="N3381" t="b">
        <v>0</v>
      </c>
      <c r="O3381">
        <v>13</v>
      </c>
      <c r="P3381">
        <v>12</v>
      </c>
      <c r="Q3381" s="2">
        <v>0.01</v>
      </c>
      <c r="R3381" s="2">
        <v>0</v>
      </c>
      <c r="S3381" s="2">
        <v>0</v>
      </c>
      <c r="T3381">
        <f t="shared" si="208"/>
        <v>0.4</v>
      </c>
      <c r="U3381">
        <f t="shared" si="209"/>
        <v>9.4000000000000021</v>
      </c>
      <c r="V3381">
        <f t="shared" si="210"/>
        <v>0.47946350000000004</v>
      </c>
      <c r="W3381">
        <f t="shared" si="211"/>
        <v>2.6778122250000007</v>
      </c>
    </row>
    <row r="3382" spans="1:23" x14ac:dyDescent="0.25">
      <c r="A3382" t="s">
        <v>11488</v>
      </c>
      <c r="B3382" s="1">
        <v>43130</v>
      </c>
      <c r="C3382" t="s">
        <v>11489</v>
      </c>
      <c r="D3382" t="s">
        <v>5013</v>
      </c>
      <c r="E3382" t="s">
        <v>11490</v>
      </c>
      <c r="F3382" s="1">
        <v>43124</v>
      </c>
      <c r="G3382">
        <v>1</v>
      </c>
      <c r="H3382">
        <v>93591</v>
      </c>
      <c r="I3382">
        <v>3154</v>
      </c>
      <c r="J3382">
        <v>90</v>
      </c>
      <c r="K3382">
        <v>1353</v>
      </c>
      <c r="L3382" t="b">
        <v>0</v>
      </c>
      <c r="M3382" t="b">
        <v>0</v>
      </c>
      <c r="N3382" t="b">
        <v>0</v>
      </c>
      <c r="O3382">
        <v>6</v>
      </c>
      <c r="P3382">
        <v>5</v>
      </c>
      <c r="Q3382" s="2">
        <v>0.03</v>
      </c>
      <c r="R3382" s="2">
        <v>0</v>
      </c>
      <c r="S3382" s="2">
        <v>0.01</v>
      </c>
      <c r="T3382">
        <f t="shared" si="208"/>
        <v>0.4</v>
      </c>
      <c r="U3382">
        <f t="shared" si="209"/>
        <v>3.8</v>
      </c>
      <c r="V3382">
        <f t="shared" si="210"/>
        <v>0.59679550000000003</v>
      </c>
      <c r="W3382">
        <f t="shared" si="211"/>
        <v>1.3188784249999999</v>
      </c>
    </row>
    <row r="3383" spans="1:23" x14ac:dyDescent="0.25">
      <c r="A3383" t="s">
        <v>11491</v>
      </c>
      <c r="B3383" s="1">
        <v>43189</v>
      </c>
      <c r="C3383" t="s">
        <v>11492</v>
      </c>
      <c r="D3383" t="s">
        <v>3986</v>
      </c>
      <c r="E3383" t="s">
        <v>11493</v>
      </c>
      <c r="F3383" s="1">
        <v>43175</v>
      </c>
      <c r="G3383">
        <v>1</v>
      </c>
      <c r="H3383">
        <v>846124</v>
      </c>
      <c r="I3383">
        <v>64794</v>
      </c>
      <c r="J3383">
        <v>1237</v>
      </c>
      <c r="K3383">
        <v>5772</v>
      </c>
      <c r="L3383" t="b">
        <v>0</v>
      </c>
      <c r="M3383" t="b">
        <v>0</v>
      </c>
      <c r="N3383" t="b">
        <v>0</v>
      </c>
      <c r="O3383">
        <v>14</v>
      </c>
      <c r="P3383">
        <v>13</v>
      </c>
      <c r="Q3383" s="2">
        <v>0.08</v>
      </c>
      <c r="R3383" s="2">
        <v>0</v>
      </c>
      <c r="S3383" s="2">
        <v>0.01</v>
      </c>
      <c r="T3383">
        <f t="shared" si="208"/>
        <v>0.4</v>
      </c>
      <c r="U3383">
        <f t="shared" si="209"/>
        <v>10.200000000000001</v>
      </c>
      <c r="V3383">
        <f t="shared" si="210"/>
        <v>1.4730620000000001</v>
      </c>
      <c r="W3383">
        <f t="shared" si="211"/>
        <v>3.2255717000000006</v>
      </c>
    </row>
    <row r="3384" spans="1:23" x14ac:dyDescent="0.25">
      <c r="A3384" t="s">
        <v>11494</v>
      </c>
      <c r="B3384" s="1">
        <v>43265</v>
      </c>
      <c r="C3384" t="s">
        <v>11495</v>
      </c>
      <c r="D3384" t="s">
        <v>11496</v>
      </c>
      <c r="E3384" t="s">
        <v>11497</v>
      </c>
      <c r="F3384" s="1">
        <v>43254</v>
      </c>
      <c r="G3384">
        <v>1</v>
      </c>
      <c r="H3384">
        <v>1096158</v>
      </c>
      <c r="I3384">
        <v>37616</v>
      </c>
      <c r="J3384">
        <v>1641</v>
      </c>
      <c r="K3384">
        <v>2807</v>
      </c>
      <c r="L3384" t="b">
        <v>0</v>
      </c>
      <c r="M3384" t="b">
        <v>0</v>
      </c>
      <c r="N3384" t="b">
        <v>0</v>
      </c>
      <c r="O3384">
        <v>11</v>
      </c>
      <c r="P3384">
        <v>10</v>
      </c>
      <c r="Q3384" s="2">
        <v>0.03</v>
      </c>
      <c r="R3384" s="2">
        <v>0</v>
      </c>
      <c r="S3384" s="2">
        <v>0</v>
      </c>
      <c r="T3384">
        <f t="shared" si="208"/>
        <v>0.4</v>
      </c>
      <c r="U3384">
        <f t="shared" si="209"/>
        <v>7.8</v>
      </c>
      <c r="V3384">
        <f t="shared" si="210"/>
        <v>0.84807900000000003</v>
      </c>
      <c r="W3384">
        <f t="shared" si="211"/>
        <v>2.4068276499999999</v>
      </c>
    </row>
    <row r="3385" spans="1:23" x14ac:dyDescent="0.25">
      <c r="A3385" t="s">
        <v>11498</v>
      </c>
      <c r="B3385" s="1">
        <v>43152</v>
      </c>
      <c r="C3385" t="s">
        <v>11499</v>
      </c>
      <c r="D3385" t="s">
        <v>2738</v>
      </c>
      <c r="E3385" t="s">
        <v>11500</v>
      </c>
      <c r="F3385" s="1">
        <v>43147</v>
      </c>
      <c r="G3385">
        <v>1</v>
      </c>
      <c r="H3385">
        <v>42239</v>
      </c>
      <c r="I3385">
        <v>1115</v>
      </c>
      <c r="J3385">
        <v>42</v>
      </c>
      <c r="K3385">
        <v>307</v>
      </c>
      <c r="L3385" t="b">
        <v>0</v>
      </c>
      <c r="M3385" t="b">
        <v>0</v>
      </c>
      <c r="N3385" t="b">
        <v>0</v>
      </c>
      <c r="O3385">
        <v>5</v>
      </c>
      <c r="P3385">
        <v>3</v>
      </c>
      <c r="Q3385" s="2">
        <v>0.03</v>
      </c>
      <c r="R3385" s="2">
        <v>0</v>
      </c>
      <c r="S3385" s="2">
        <v>0.01</v>
      </c>
      <c r="T3385">
        <f t="shared" si="208"/>
        <v>0.4</v>
      </c>
      <c r="U3385">
        <f t="shared" si="209"/>
        <v>2.0000000000000004</v>
      </c>
      <c r="V3385">
        <f t="shared" si="210"/>
        <v>0.5711195</v>
      </c>
      <c r="W3385">
        <f t="shared" si="211"/>
        <v>0.85989182500000017</v>
      </c>
    </row>
    <row r="3386" spans="1:23" x14ac:dyDescent="0.25">
      <c r="A3386" t="s">
        <v>11501</v>
      </c>
      <c r="B3386" s="1">
        <v>43098</v>
      </c>
      <c r="C3386" t="s">
        <v>11502</v>
      </c>
      <c r="D3386" t="s">
        <v>3021</v>
      </c>
      <c r="E3386" t="s">
        <v>11503</v>
      </c>
      <c r="F3386" s="1">
        <v>43095</v>
      </c>
      <c r="G3386">
        <v>1</v>
      </c>
      <c r="H3386">
        <v>5739252</v>
      </c>
      <c r="I3386">
        <v>782030</v>
      </c>
      <c r="J3386">
        <v>9905</v>
      </c>
      <c r="K3386">
        <v>90039</v>
      </c>
      <c r="L3386" t="b">
        <v>0</v>
      </c>
      <c r="M3386" t="b">
        <v>0</v>
      </c>
      <c r="N3386" t="b">
        <v>0</v>
      </c>
      <c r="O3386">
        <v>3</v>
      </c>
      <c r="P3386">
        <v>3</v>
      </c>
      <c r="Q3386" s="2">
        <v>0.14000000000000001</v>
      </c>
      <c r="R3386" s="2">
        <v>0</v>
      </c>
      <c r="S3386" s="2">
        <v>0.02</v>
      </c>
      <c r="T3386">
        <f t="shared" si="208"/>
        <v>0.4</v>
      </c>
      <c r="U3386">
        <f t="shared" si="209"/>
        <v>2.4000000000000004</v>
      </c>
      <c r="V3386">
        <f t="shared" si="210"/>
        <v>4.7696259999999997</v>
      </c>
      <c r="W3386">
        <f t="shared" si="211"/>
        <v>2.4293690999999997</v>
      </c>
    </row>
    <row r="3387" spans="1:23" x14ac:dyDescent="0.25">
      <c r="A3387" t="s">
        <v>11504</v>
      </c>
      <c r="B3387" s="1">
        <v>43072</v>
      </c>
      <c r="C3387" t="s">
        <v>11505</v>
      </c>
      <c r="D3387" t="s">
        <v>427</v>
      </c>
      <c r="E3387" t="s">
        <v>11506</v>
      </c>
      <c r="F3387" s="1">
        <v>43067</v>
      </c>
      <c r="G3387">
        <v>1</v>
      </c>
      <c r="H3387">
        <v>434727</v>
      </c>
      <c r="I3387">
        <v>10366</v>
      </c>
      <c r="J3387">
        <v>313</v>
      </c>
      <c r="K3387">
        <v>814</v>
      </c>
      <c r="L3387" t="b">
        <v>0</v>
      </c>
      <c r="M3387" t="b">
        <v>0</v>
      </c>
      <c r="N3387" t="b">
        <v>0</v>
      </c>
      <c r="O3387">
        <v>5</v>
      </c>
      <c r="P3387">
        <v>5</v>
      </c>
      <c r="Q3387" s="2">
        <v>0.02</v>
      </c>
      <c r="R3387" s="2">
        <v>0</v>
      </c>
      <c r="S3387" s="2">
        <v>0</v>
      </c>
      <c r="T3387">
        <f t="shared" si="208"/>
        <v>0.4</v>
      </c>
      <c r="U3387">
        <f t="shared" si="209"/>
        <v>4</v>
      </c>
      <c r="V3387">
        <f t="shared" si="210"/>
        <v>0.4173635</v>
      </c>
      <c r="W3387">
        <f t="shared" si="211"/>
        <v>1.3060772250000001</v>
      </c>
    </row>
    <row r="3388" spans="1:23" x14ac:dyDescent="0.25">
      <c r="A3388" t="s">
        <v>11507</v>
      </c>
      <c r="B3388" s="1">
        <v>43265</v>
      </c>
      <c r="C3388" t="s">
        <v>11508</v>
      </c>
      <c r="D3388" t="s">
        <v>293</v>
      </c>
      <c r="E3388" t="s">
        <v>11509</v>
      </c>
      <c r="F3388" s="1">
        <v>43251</v>
      </c>
      <c r="G3388">
        <v>1</v>
      </c>
      <c r="H3388">
        <v>5558317</v>
      </c>
      <c r="I3388">
        <v>193454</v>
      </c>
      <c r="J3388">
        <v>4130</v>
      </c>
      <c r="K3388">
        <v>13509</v>
      </c>
      <c r="L3388" t="b">
        <v>0</v>
      </c>
      <c r="M3388" t="b">
        <v>0</v>
      </c>
      <c r="N3388" t="b">
        <v>0</v>
      </c>
      <c r="O3388">
        <v>14</v>
      </c>
      <c r="P3388">
        <v>13</v>
      </c>
      <c r="Q3388" s="2">
        <v>0.03</v>
      </c>
      <c r="R3388" s="2">
        <v>0</v>
      </c>
      <c r="S3388" s="2">
        <v>0</v>
      </c>
      <c r="T3388">
        <f t="shared" si="208"/>
        <v>0.4</v>
      </c>
      <c r="U3388">
        <f t="shared" si="209"/>
        <v>10.200000000000001</v>
      </c>
      <c r="V3388">
        <f t="shared" si="210"/>
        <v>3.0791584999999997</v>
      </c>
      <c r="W3388">
        <f t="shared" si="211"/>
        <v>3.7877054750000001</v>
      </c>
    </row>
    <row r="3389" spans="1:23" x14ac:dyDescent="0.25">
      <c r="A3389" t="s">
        <v>11510</v>
      </c>
      <c r="B3389" s="1">
        <v>43090</v>
      </c>
      <c r="C3389" t="s">
        <v>11511</v>
      </c>
      <c r="D3389" t="s">
        <v>11512</v>
      </c>
      <c r="E3389" t="s">
        <v>11513</v>
      </c>
      <c r="F3389" s="1">
        <v>43082</v>
      </c>
      <c r="G3389">
        <v>1</v>
      </c>
      <c r="H3389">
        <v>1205682</v>
      </c>
      <c r="I3389">
        <v>9572</v>
      </c>
      <c r="J3389">
        <v>228426</v>
      </c>
      <c r="K3389">
        <v>29634</v>
      </c>
      <c r="L3389" t="b">
        <v>0</v>
      </c>
      <c r="M3389" t="b">
        <v>0</v>
      </c>
      <c r="N3389" t="b">
        <v>0</v>
      </c>
      <c r="O3389">
        <v>8</v>
      </c>
      <c r="P3389">
        <v>3</v>
      </c>
      <c r="Q3389" s="2">
        <v>0.01</v>
      </c>
      <c r="R3389" s="2">
        <v>-0.19</v>
      </c>
      <c r="S3389" s="2">
        <v>0.02</v>
      </c>
      <c r="T3389">
        <f t="shared" si="208"/>
        <v>0.4</v>
      </c>
      <c r="U3389">
        <f t="shared" si="209"/>
        <v>1.4000000000000004</v>
      </c>
      <c r="V3389">
        <f t="shared" si="210"/>
        <v>-1.6471590000000003</v>
      </c>
      <c r="W3389">
        <f t="shared" si="211"/>
        <v>-6.6505649999999972E-2</v>
      </c>
    </row>
    <row r="3390" spans="1:23" x14ac:dyDescent="0.25">
      <c r="A3390" t="s">
        <v>11514</v>
      </c>
      <c r="B3390" s="1">
        <v>43132</v>
      </c>
      <c r="C3390" t="s">
        <v>11515</v>
      </c>
      <c r="D3390" t="s">
        <v>651</v>
      </c>
      <c r="E3390" t="s">
        <v>11516</v>
      </c>
      <c r="F3390" s="1">
        <v>43125</v>
      </c>
      <c r="G3390">
        <v>1</v>
      </c>
      <c r="H3390">
        <v>2480934</v>
      </c>
      <c r="I3390">
        <v>75674</v>
      </c>
      <c r="J3390">
        <v>7561</v>
      </c>
      <c r="K3390">
        <v>7675</v>
      </c>
      <c r="L3390" t="b">
        <v>0</v>
      </c>
      <c r="M3390" t="b">
        <v>0</v>
      </c>
      <c r="N3390" t="b">
        <v>0</v>
      </c>
      <c r="O3390">
        <v>7</v>
      </c>
      <c r="P3390">
        <v>7</v>
      </c>
      <c r="Q3390" s="2">
        <v>0.03</v>
      </c>
      <c r="R3390" s="2">
        <v>0</v>
      </c>
      <c r="S3390" s="2">
        <v>0</v>
      </c>
      <c r="T3390">
        <f t="shared" si="208"/>
        <v>0.4</v>
      </c>
      <c r="U3390">
        <f t="shared" si="209"/>
        <v>5.6000000000000005</v>
      </c>
      <c r="V3390">
        <f t="shared" si="210"/>
        <v>1.540467</v>
      </c>
      <c r="W3390">
        <f t="shared" si="211"/>
        <v>2.0991634499999998</v>
      </c>
    </row>
    <row r="3391" spans="1:23" x14ac:dyDescent="0.25">
      <c r="A3391" t="s">
        <v>11517</v>
      </c>
      <c r="B3391" s="1">
        <v>43068</v>
      </c>
      <c r="C3391" t="s">
        <v>11518</v>
      </c>
      <c r="D3391" t="s">
        <v>1769</v>
      </c>
      <c r="E3391" t="s">
        <v>11519</v>
      </c>
      <c r="F3391" s="1">
        <v>43060</v>
      </c>
      <c r="G3391">
        <v>1</v>
      </c>
      <c r="H3391">
        <v>2230715</v>
      </c>
      <c r="I3391">
        <v>155370</v>
      </c>
      <c r="J3391">
        <v>947</v>
      </c>
      <c r="K3391">
        <v>9152</v>
      </c>
      <c r="L3391" t="b">
        <v>0</v>
      </c>
      <c r="M3391" t="b">
        <v>0</v>
      </c>
      <c r="N3391" t="b">
        <v>0</v>
      </c>
      <c r="O3391">
        <v>8</v>
      </c>
      <c r="P3391">
        <v>8</v>
      </c>
      <c r="Q3391" s="2">
        <v>7.0000000000000007E-2</v>
      </c>
      <c r="R3391" s="2">
        <v>0</v>
      </c>
      <c r="S3391" s="2">
        <v>0</v>
      </c>
      <c r="T3391">
        <f t="shared" si="208"/>
        <v>0.4</v>
      </c>
      <c r="U3391">
        <f t="shared" si="209"/>
        <v>6.4</v>
      </c>
      <c r="V3391">
        <f t="shared" si="210"/>
        <v>1.8153575000000002</v>
      </c>
      <c r="W3391">
        <f t="shared" si="211"/>
        <v>2.3953751250000002</v>
      </c>
    </row>
    <row r="3392" spans="1:23" x14ac:dyDescent="0.25">
      <c r="A3392" t="s">
        <v>11520</v>
      </c>
      <c r="B3392" s="1">
        <v>43069</v>
      </c>
      <c r="C3392" t="s">
        <v>11521</v>
      </c>
      <c r="D3392" t="s">
        <v>1436</v>
      </c>
      <c r="E3392" t="s">
        <v>11522</v>
      </c>
      <c r="F3392" s="1">
        <v>43060</v>
      </c>
      <c r="G3392">
        <v>1</v>
      </c>
      <c r="H3392">
        <v>1199114</v>
      </c>
      <c r="I3392">
        <v>12009</v>
      </c>
      <c r="J3392">
        <v>1362</v>
      </c>
      <c r="K3392">
        <v>5707</v>
      </c>
      <c r="L3392" t="b">
        <v>0</v>
      </c>
      <c r="M3392" t="b">
        <v>0</v>
      </c>
      <c r="N3392" t="b">
        <v>0</v>
      </c>
      <c r="O3392">
        <v>9</v>
      </c>
      <c r="P3392">
        <v>8</v>
      </c>
      <c r="Q3392" s="2">
        <v>0.01</v>
      </c>
      <c r="R3392" s="2">
        <v>0</v>
      </c>
      <c r="S3392" s="2">
        <v>0</v>
      </c>
      <c r="T3392">
        <f t="shared" si="208"/>
        <v>0.4</v>
      </c>
      <c r="U3392">
        <f t="shared" si="209"/>
        <v>6.2</v>
      </c>
      <c r="V3392">
        <f t="shared" si="210"/>
        <v>0.69955699999999998</v>
      </c>
      <c r="W3392">
        <f t="shared" si="211"/>
        <v>1.95484495</v>
      </c>
    </row>
    <row r="3393" spans="1:23" x14ac:dyDescent="0.25">
      <c r="A3393" t="s">
        <v>11523</v>
      </c>
      <c r="B3393" s="1">
        <v>43265</v>
      </c>
      <c r="C3393" t="s">
        <v>11524</v>
      </c>
      <c r="D3393" t="s">
        <v>1185</v>
      </c>
      <c r="E3393" t="s">
        <v>11525</v>
      </c>
      <c r="F3393" s="1">
        <v>43253</v>
      </c>
      <c r="G3393">
        <v>1</v>
      </c>
      <c r="H3393">
        <v>765096</v>
      </c>
      <c r="I3393">
        <v>33969</v>
      </c>
      <c r="J3393">
        <v>627</v>
      </c>
      <c r="K3393">
        <v>7333</v>
      </c>
      <c r="L3393" t="b">
        <v>0</v>
      </c>
      <c r="M3393" t="b">
        <v>0</v>
      </c>
      <c r="N3393" t="b">
        <v>0</v>
      </c>
      <c r="O3393">
        <v>12</v>
      </c>
      <c r="P3393">
        <v>11</v>
      </c>
      <c r="Q3393" s="2">
        <v>0.04</v>
      </c>
      <c r="R3393" s="2">
        <v>0</v>
      </c>
      <c r="S3393" s="2">
        <v>0.01</v>
      </c>
      <c r="T3393">
        <f t="shared" si="208"/>
        <v>0.4</v>
      </c>
      <c r="U3393">
        <f t="shared" si="209"/>
        <v>8.6000000000000014</v>
      </c>
      <c r="V3393">
        <f t="shared" si="210"/>
        <v>1.032548</v>
      </c>
      <c r="W3393">
        <f t="shared" si="211"/>
        <v>2.6713918000000003</v>
      </c>
    </row>
    <row r="3394" spans="1:23" x14ac:dyDescent="0.25">
      <c r="A3394" t="s">
        <v>11526</v>
      </c>
      <c r="B3394" s="1">
        <v>43190</v>
      </c>
      <c r="C3394" t="s">
        <v>11527</v>
      </c>
      <c r="D3394" t="s">
        <v>881</v>
      </c>
      <c r="E3394" t="s">
        <v>11528</v>
      </c>
      <c r="F3394" s="1">
        <v>43174</v>
      </c>
      <c r="G3394">
        <v>1</v>
      </c>
      <c r="H3394">
        <v>3326832</v>
      </c>
      <c r="I3394">
        <v>79848</v>
      </c>
      <c r="J3394">
        <v>4999</v>
      </c>
      <c r="K3394">
        <v>21726</v>
      </c>
      <c r="L3394" t="b">
        <v>0</v>
      </c>
      <c r="M3394" t="b">
        <v>0</v>
      </c>
      <c r="N3394" t="b">
        <v>0</v>
      </c>
      <c r="O3394">
        <v>16</v>
      </c>
      <c r="P3394">
        <v>15</v>
      </c>
      <c r="Q3394" s="2">
        <v>0.02</v>
      </c>
      <c r="R3394" s="2">
        <v>0</v>
      </c>
      <c r="S3394" s="2">
        <v>0.01</v>
      </c>
      <c r="T3394">
        <f t="shared" ref="T3394:T3457" si="212">G3394*0.4</f>
        <v>0.4</v>
      </c>
      <c r="U3394">
        <f t="shared" ref="U3394:U3457" si="213">-0.2*(O3394-P3394)+0.8*P3394</f>
        <v>11.8</v>
      </c>
      <c r="V3394">
        <f t="shared" ref="V3394:V3457" si="214">0.5*H3394*0.000001+0.1*Q3394*100+100*0.15*R3394+100*0.25*S3394</f>
        <v>2.113416</v>
      </c>
      <c r="W3394">
        <f t="shared" ref="W3394:W3457" si="215">0.4*T3394+0.25*U3394+0.35*V3394</f>
        <v>3.8496956000000004</v>
      </c>
    </row>
    <row r="3395" spans="1:23" x14ac:dyDescent="0.25">
      <c r="A3395" t="s">
        <v>11529</v>
      </c>
      <c r="B3395" s="1">
        <v>43107</v>
      </c>
      <c r="C3395" t="s">
        <v>11530</v>
      </c>
      <c r="D3395" t="s">
        <v>1213</v>
      </c>
      <c r="E3395" t="s">
        <v>11531</v>
      </c>
      <c r="F3395" s="1">
        <v>43106</v>
      </c>
      <c r="G3395">
        <v>1</v>
      </c>
      <c r="H3395">
        <v>118865</v>
      </c>
      <c r="I3395">
        <v>2038</v>
      </c>
      <c r="J3395">
        <v>58</v>
      </c>
      <c r="K3395">
        <v>416</v>
      </c>
      <c r="L3395" t="b">
        <v>0</v>
      </c>
      <c r="M3395" t="b">
        <v>0</v>
      </c>
      <c r="N3395" t="b">
        <v>0</v>
      </c>
      <c r="O3395">
        <v>1</v>
      </c>
      <c r="P3395">
        <v>1</v>
      </c>
      <c r="Q3395" s="2">
        <v>0.02</v>
      </c>
      <c r="R3395" s="2">
        <v>0</v>
      </c>
      <c r="S3395" s="2">
        <v>0</v>
      </c>
      <c r="T3395">
        <f t="shared" si="212"/>
        <v>0.4</v>
      </c>
      <c r="U3395">
        <f t="shared" si="213"/>
        <v>0.8</v>
      </c>
      <c r="V3395">
        <f t="shared" si="214"/>
        <v>0.25943250000000001</v>
      </c>
      <c r="W3395">
        <f t="shared" si="215"/>
        <v>0.45080137500000006</v>
      </c>
    </row>
    <row r="3396" spans="1:23" x14ac:dyDescent="0.25">
      <c r="A3396" t="s">
        <v>11532</v>
      </c>
      <c r="B3396" s="1">
        <v>43151</v>
      </c>
      <c r="C3396" t="s">
        <v>11533</v>
      </c>
      <c r="D3396" t="s">
        <v>2271</v>
      </c>
      <c r="E3396" t="s">
        <v>11534</v>
      </c>
      <c r="F3396" s="1">
        <v>43141</v>
      </c>
      <c r="G3396">
        <v>1</v>
      </c>
      <c r="H3396">
        <v>7999926</v>
      </c>
      <c r="I3396">
        <v>372667</v>
      </c>
      <c r="J3396">
        <v>8101</v>
      </c>
      <c r="K3396">
        <v>27913</v>
      </c>
      <c r="L3396" t="b">
        <v>0</v>
      </c>
      <c r="M3396" t="b">
        <v>0</v>
      </c>
      <c r="N3396" t="b">
        <v>0</v>
      </c>
      <c r="O3396">
        <v>10</v>
      </c>
      <c r="P3396">
        <v>9</v>
      </c>
      <c r="Q3396" s="2">
        <v>0.05</v>
      </c>
      <c r="R3396" s="2">
        <v>0</v>
      </c>
      <c r="S3396" s="2">
        <v>0</v>
      </c>
      <c r="T3396">
        <f t="shared" si="212"/>
        <v>0.4</v>
      </c>
      <c r="U3396">
        <f t="shared" si="213"/>
        <v>7</v>
      </c>
      <c r="V3396">
        <f t="shared" si="214"/>
        <v>4.4999630000000002</v>
      </c>
      <c r="W3396">
        <f t="shared" si="215"/>
        <v>3.48498705</v>
      </c>
    </row>
    <row r="3397" spans="1:23" x14ac:dyDescent="0.25">
      <c r="A3397" t="s">
        <v>11535</v>
      </c>
      <c r="B3397" s="1">
        <v>43070</v>
      </c>
      <c r="C3397" t="s">
        <v>11536</v>
      </c>
      <c r="D3397" t="s">
        <v>11537</v>
      </c>
      <c r="E3397" t="s">
        <v>11538</v>
      </c>
      <c r="F3397" s="1">
        <v>43062</v>
      </c>
      <c r="G3397">
        <v>1</v>
      </c>
      <c r="H3397">
        <v>7967275</v>
      </c>
      <c r="I3397">
        <v>91200</v>
      </c>
      <c r="J3397">
        <v>4803</v>
      </c>
      <c r="K3397">
        <v>5805</v>
      </c>
      <c r="L3397" t="b">
        <v>0</v>
      </c>
      <c r="M3397" t="b">
        <v>0</v>
      </c>
      <c r="N3397" t="b">
        <v>0</v>
      </c>
      <c r="O3397">
        <v>8</v>
      </c>
      <c r="P3397">
        <v>7</v>
      </c>
      <c r="Q3397" s="2">
        <v>0.01</v>
      </c>
      <c r="R3397" s="2">
        <v>0</v>
      </c>
      <c r="S3397" s="2">
        <v>0</v>
      </c>
      <c r="T3397">
        <f t="shared" si="212"/>
        <v>0.4</v>
      </c>
      <c r="U3397">
        <f t="shared" si="213"/>
        <v>5.4</v>
      </c>
      <c r="V3397">
        <f t="shared" si="214"/>
        <v>4.0836375</v>
      </c>
      <c r="W3397">
        <f t="shared" si="215"/>
        <v>2.9392731250000002</v>
      </c>
    </row>
    <row r="3398" spans="1:23" x14ac:dyDescent="0.25">
      <c r="A3398" t="s">
        <v>11539</v>
      </c>
      <c r="B3398" s="1">
        <v>43119</v>
      </c>
      <c r="C3398" t="s">
        <v>11540</v>
      </c>
      <c r="D3398" t="s">
        <v>11541</v>
      </c>
      <c r="E3398" t="s">
        <v>11542</v>
      </c>
      <c r="F3398" s="1">
        <v>43116</v>
      </c>
      <c r="G3398">
        <v>1</v>
      </c>
      <c r="H3398">
        <v>3133</v>
      </c>
      <c r="I3398">
        <v>37</v>
      </c>
      <c r="J3398">
        <v>2</v>
      </c>
      <c r="K3398">
        <v>10</v>
      </c>
      <c r="L3398" t="b">
        <v>0</v>
      </c>
      <c r="M3398" t="b">
        <v>0</v>
      </c>
      <c r="N3398" t="b">
        <v>0</v>
      </c>
      <c r="O3398">
        <v>3</v>
      </c>
      <c r="P3398">
        <v>1</v>
      </c>
      <c r="Q3398" s="2">
        <v>0.01</v>
      </c>
      <c r="R3398" s="2">
        <v>0</v>
      </c>
      <c r="S3398" s="2">
        <v>0</v>
      </c>
      <c r="T3398">
        <f t="shared" si="212"/>
        <v>0.4</v>
      </c>
      <c r="U3398">
        <f t="shared" si="213"/>
        <v>0.4</v>
      </c>
      <c r="V3398">
        <f t="shared" si="214"/>
        <v>0.1015665</v>
      </c>
      <c r="W3398">
        <f t="shared" si="215"/>
        <v>0.29554827500000003</v>
      </c>
    </row>
    <row r="3399" spans="1:23" x14ac:dyDescent="0.25">
      <c r="A3399" t="s">
        <v>11543</v>
      </c>
      <c r="B3399" s="1">
        <v>43124</v>
      </c>
      <c r="C3399" t="s">
        <v>11544</v>
      </c>
      <c r="D3399" t="s">
        <v>487</v>
      </c>
      <c r="E3399" t="s">
        <v>11545</v>
      </c>
      <c r="F3399" s="1">
        <v>43117</v>
      </c>
      <c r="G3399">
        <v>1</v>
      </c>
      <c r="H3399">
        <v>55419</v>
      </c>
      <c r="I3399">
        <v>415</v>
      </c>
      <c r="J3399">
        <v>35</v>
      </c>
      <c r="K3399">
        <v>253</v>
      </c>
      <c r="L3399" t="b">
        <v>0</v>
      </c>
      <c r="M3399" t="b">
        <v>0</v>
      </c>
      <c r="N3399" t="b">
        <v>0</v>
      </c>
      <c r="O3399">
        <v>7</v>
      </c>
      <c r="P3399">
        <v>6</v>
      </c>
      <c r="Q3399" s="2">
        <v>0.01</v>
      </c>
      <c r="R3399" s="2">
        <v>0</v>
      </c>
      <c r="S3399" s="2">
        <v>0</v>
      </c>
      <c r="T3399">
        <f t="shared" si="212"/>
        <v>0.4</v>
      </c>
      <c r="U3399">
        <f t="shared" si="213"/>
        <v>4.6000000000000005</v>
      </c>
      <c r="V3399">
        <f t="shared" si="214"/>
        <v>0.1277095</v>
      </c>
      <c r="W3399">
        <f t="shared" si="215"/>
        <v>1.354698325</v>
      </c>
    </row>
    <row r="3400" spans="1:23" x14ac:dyDescent="0.25">
      <c r="A3400" t="s">
        <v>11546</v>
      </c>
      <c r="B3400" s="1">
        <v>43216</v>
      </c>
      <c r="C3400" t="s">
        <v>11547</v>
      </c>
      <c r="D3400" t="s">
        <v>601</v>
      </c>
      <c r="E3400" t="s">
        <v>11548</v>
      </c>
      <c r="F3400" s="1">
        <v>43210</v>
      </c>
      <c r="G3400">
        <v>1</v>
      </c>
      <c r="H3400">
        <v>396832</v>
      </c>
      <c r="I3400">
        <v>3733</v>
      </c>
      <c r="J3400">
        <v>150</v>
      </c>
      <c r="K3400">
        <v>310</v>
      </c>
      <c r="L3400" t="b">
        <v>0</v>
      </c>
      <c r="M3400" t="b">
        <v>0</v>
      </c>
      <c r="N3400" t="b">
        <v>0</v>
      </c>
      <c r="O3400">
        <v>6</v>
      </c>
      <c r="P3400">
        <v>6</v>
      </c>
      <c r="Q3400" s="2">
        <v>0.01</v>
      </c>
      <c r="R3400" s="2">
        <v>0</v>
      </c>
      <c r="S3400" s="2">
        <v>0</v>
      </c>
      <c r="T3400">
        <f t="shared" si="212"/>
        <v>0.4</v>
      </c>
      <c r="U3400">
        <f t="shared" si="213"/>
        <v>4.8000000000000007</v>
      </c>
      <c r="V3400">
        <f t="shared" si="214"/>
        <v>0.29841600000000001</v>
      </c>
      <c r="W3400">
        <f t="shared" si="215"/>
        <v>1.4644456000000003</v>
      </c>
    </row>
    <row r="3401" spans="1:23" x14ac:dyDescent="0.25">
      <c r="A3401" t="s">
        <v>11549</v>
      </c>
      <c r="B3401" s="1">
        <v>43138</v>
      </c>
      <c r="C3401" t="s">
        <v>11550</v>
      </c>
      <c r="D3401" t="s">
        <v>7826</v>
      </c>
      <c r="E3401" t="s">
        <v>11551</v>
      </c>
      <c r="F3401" s="1">
        <v>43131</v>
      </c>
      <c r="G3401">
        <v>1</v>
      </c>
      <c r="H3401">
        <v>435619</v>
      </c>
      <c r="I3401">
        <v>11177</v>
      </c>
      <c r="J3401">
        <v>446</v>
      </c>
      <c r="K3401">
        <v>1013</v>
      </c>
      <c r="L3401" t="b">
        <v>0</v>
      </c>
      <c r="M3401" t="b">
        <v>0</v>
      </c>
      <c r="N3401" t="b">
        <v>0</v>
      </c>
      <c r="O3401">
        <v>7</v>
      </c>
      <c r="P3401">
        <v>6</v>
      </c>
      <c r="Q3401" s="2">
        <v>0.03</v>
      </c>
      <c r="R3401" s="2">
        <v>0</v>
      </c>
      <c r="S3401" s="2">
        <v>0</v>
      </c>
      <c r="T3401">
        <f t="shared" si="212"/>
        <v>0.4</v>
      </c>
      <c r="U3401">
        <f t="shared" si="213"/>
        <v>4.6000000000000005</v>
      </c>
      <c r="V3401">
        <f t="shared" si="214"/>
        <v>0.51780950000000003</v>
      </c>
      <c r="W3401">
        <f t="shared" si="215"/>
        <v>1.4912333250000001</v>
      </c>
    </row>
    <row r="3402" spans="1:23" x14ac:dyDescent="0.25">
      <c r="A3402" t="s">
        <v>11552</v>
      </c>
      <c r="B3402" s="1">
        <v>43210</v>
      </c>
      <c r="C3402" t="s">
        <v>11553</v>
      </c>
      <c r="D3402" t="s">
        <v>11554</v>
      </c>
      <c r="E3402" t="s">
        <v>11555</v>
      </c>
      <c r="F3402" s="1">
        <v>43203</v>
      </c>
      <c r="G3402">
        <v>1</v>
      </c>
      <c r="H3402">
        <v>577937</v>
      </c>
      <c r="I3402">
        <v>32336</v>
      </c>
      <c r="J3402">
        <v>502</v>
      </c>
      <c r="K3402">
        <v>1495</v>
      </c>
      <c r="L3402" t="b">
        <v>0</v>
      </c>
      <c r="M3402" t="b">
        <v>0</v>
      </c>
      <c r="N3402" t="b">
        <v>0</v>
      </c>
      <c r="O3402">
        <v>7</v>
      </c>
      <c r="P3402">
        <v>6</v>
      </c>
      <c r="Q3402" s="2">
        <v>0.06</v>
      </c>
      <c r="R3402" s="2">
        <v>0</v>
      </c>
      <c r="S3402" s="2">
        <v>0</v>
      </c>
      <c r="T3402">
        <f t="shared" si="212"/>
        <v>0.4</v>
      </c>
      <c r="U3402">
        <f t="shared" si="213"/>
        <v>4.6000000000000005</v>
      </c>
      <c r="V3402">
        <f t="shared" si="214"/>
        <v>0.88896849999999994</v>
      </c>
      <c r="W3402">
        <f t="shared" si="215"/>
        <v>1.621138975</v>
      </c>
    </row>
    <row r="3403" spans="1:23" x14ac:dyDescent="0.25">
      <c r="A3403" t="s">
        <v>11556</v>
      </c>
      <c r="B3403" s="1">
        <v>43163</v>
      </c>
      <c r="C3403" t="s">
        <v>11557</v>
      </c>
      <c r="D3403" t="s">
        <v>818</v>
      </c>
      <c r="E3403" t="s">
        <v>11558</v>
      </c>
      <c r="F3403" s="1">
        <v>43161</v>
      </c>
      <c r="G3403">
        <v>1</v>
      </c>
      <c r="H3403">
        <v>285769</v>
      </c>
      <c r="I3403">
        <v>3503</v>
      </c>
      <c r="J3403">
        <v>87</v>
      </c>
      <c r="K3403">
        <v>458</v>
      </c>
      <c r="L3403" t="b">
        <v>0</v>
      </c>
      <c r="M3403" t="b">
        <v>0</v>
      </c>
      <c r="N3403" t="b">
        <v>0</v>
      </c>
      <c r="O3403">
        <v>2</v>
      </c>
      <c r="P3403">
        <v>2</v>
      </c>
      <c r="Q3403" s="2">
        <v>0.01</v>
      </c>
      <c r="R3403" s="2">
        <v>0</v>
      </c>
      <c r="S3403" s="2">
        <v>0</v>
      </c>
      <c r="T3403">
        <f t="shared" si="212"/>
        <v>0.4</v>
      </c>
      <c r="U3403">
        <f t="shared" si="213"/>
        <v>1.6</v>
      </c>
      <c r="V3403">
        <f t="shared" si="214"/>
        <v>0.2428845</v>
      </c>
      <c r="W3403">
        <f t="shared" si="215"/>
        <v>0.645009575</v>
      </c>
    </row>
    <row r="3404" spans="1:23" x14ac:dyDescent="0.25">
      <c r="A3404" t="s">
        <v>11559</v>
      </c>
      <c r="B3404" s="1">
        <v>43153</v>
      </c>
      <c r="C3404" t="s">
        <v>11560</v>
      </c>
      <c r="D3404" t="s">
        <v>5423</v>
      </c>
      <c r="E3404" t="s">
        <v>11561</v>
      </c>
      <c r="F3404" s="1">
        <v>43145</v>
      </c>
      <c r="G3404">
        <v>1</v>
      </c>
      <c r="H3404">
        <v>100291</v>
      </c>
      <c r="I3404">
        <v>589</v>
      </c>
      <c r="J3404">
        <v>78</v>
      </c>
      <c r="K3404">
        <v>183</v>
      </c>
      <c r="L3404" t="b">
        <v>0</v>
      </c>
      <c r="M3404" t="b">
        <v>0</v>
      </c>
      <c r="N3404" t="b">
        <v>0</v>
      </c>
      <c r="O3404">
        <v>8</v>
      </c>
      <c r="P3404">
        <v>8</v>
      </c>
      <c r="Q3404" s="2">
        <v>0.01</v>
      </c>
      <c r="R3404" s="2">
        <v>0</v>
      </c>
      <c r="S3404" s="2">
        <v>0</v>
      </c>
      <c r="T3404">
        <f t="shared" si="212"/>
        <v>0.4</v>
      </c>
      <c r="U3404">
        <f t="shared" si="213"/>
        <v>6.4</v>
      </c>
      <c r="V3404">
        <f t="shared" si="214"/>
        <v>0.15014549999999999</v>
      </c>
      <c r="W3404">
        <f t="shared" si="215"/>
        <v>1.8125509250000003</v>
      </c>
    </row>
    <row r="3405" spans="1:23" x14ac:dyDescent="0.25">
      <c r="A3405" t="s">
        <v>11562</v>
      </c>
      <c r="B3405" s="1">
        <v>43134</v>
      </c>
      <c r="C3405" t="s">
        <v>11563</v>
      </c>
      <c r="D3405" t="s">
        <v>6485</v>
      </c>
      <c r="E3405" t="s">
        <v>11564</v>
      </c>
      <c r="F3405" s="1">
        <v>43128</v>
      </c>
      <c r="G3405">
        <v>1</v>
      </c>
      <c r="H3405">
        <v>657043</v>
      </c>
      <c r="I3405">
        <v>41794</v>
      </c>
      <c r="J3405">
        <v>693</v>
      </c>
      <c r="K3405">
        <v>7226</v>
      </c>
      <c r="L3405" t="b">
        <v>0</v>
      </c>
      <c r="M3405" t="b">
        <v>0</v>
      </c>
      <c r="N3405" t="b">
        <v>0</v>
      </c>
      <c r="O3405">
        <v>6</v>
      </c>
      <c r="P3405">
        <v>5</v>
      </c>
      <c r="Q3405" s="2">
        <v>0.06</v>
      </c>
      <c r="R3405" s="2">
        <v>0</v>
      </c>
      <c r="S3405" s="2">
        <v>0.01</v>
      </c>
      <c r="T3405">
        <f t="shared" si="212"/>
        <v>0.4</v>
      </c>
      <c r="U3405">
        <f t="shared" si="213"/>
        <v>3.8</v>
      </c>
      <c r="V3405">
        <f t="shared" si="214"/>
        <v>1.1785215</v>
      </c>
      <c r="W3405">
        <f t="shared" si="215"/>
        <v>1.5224825249999998</v>
      </c>
    </row>
    <row r="3406" spans="1:23" x14ac:dyDescent="0.25">
      <c r="A3406" t="s">
        <v>11565</v>
      </c>
      <c r="B3406" s="1">
        <v>43132</v>
      </c>
      <c r="C3406" t="s">
        <v>11566</v>
      </c>
      <c r="D3406" t="s">
        <v>11567</v>
      </c>
      <c r="E3406" t="s">
        <v>11568</v>
      </c>
      <c r="F3406" s="1">
        <v>43126</v>
      </c>
      <c r="G3406">
        <v>1</v>
      </c>
      <c r="H3406">
        <v>21199</v>
      </c>
      <c r="I3406">
        <v>151</v>
      </c>
      <c r="J3406">
        <v>12</v>
      </c>
      <c r="K3406">
        <v>10</v>
      </c>
      <c r="L3406" t="b">
        <v>0</v>
      </c>
      <c r="M3406" t="b">
        <v>0</v>
      </c>
      <c r="N3406" t="b">
        <v>0</v>
      </c>
      <c r="O3406">
        <v>6</v>
      </c>
      <c r="P3406">
        <v>4</v>
      </c>
      <c r="Q3406" s="2">
        <v>0.01</v>
      </c>
      <c r="R3406" s="2">
        <v>0</v>
      </c>
      <c r="S3406" s="2">
        <v>0</v>
      </c>
      <c r="T3406">
        <f t="shared" si="212"/>
        <v>0.4</v>
      </c>
      <c r="U3406">
        <f t="shared" si="213"/>
        <v>2.8000000000000003</v>
      </c>
      <c r="V3406">
        <f t="shared" si="214"/>
        <v>0.1105995</v>
      </c>
      <c r="W3406">
        <f t="shared" si="215"/>
        <v>0.89870982500000007</v>
      </c>
    </row>
    <row r="3407" spans="1:23" x14ac:dyDescent="0.25">
      <c r="A3407" t="s">
        <v>11569</v>
      </c>
      <c r="B3407" s="1">
        <v>43081</v>
      </c>
      <c r="C3407" t="s">
        <v>11570</v>
      </c>
      <c r="D3407" t="s">
        <v>11571</v>
      </c>
      <c r="E3407" t="s">
        <v>11572</v>
      </c>
      <c r="F3407" s="1">
        <v>43075</v>
      </c>
      <c r="G3407">
        <v>1</v>
      </c>
      <c r="H3407">
        <v>33459</v>
      </c>
      <c r="I3407">
        <v>634</v>
      </c>
      <c r="J3407">
        <v>7</v>
      </c>
      <c r="K3407">
        <v>117</v>
      </c>
      <c r="L3407" t="b">
        <v>0</v>
      </c>
      <c r="M3407" t="b">
        <v>0</v>
      </c>
      <c r="N3407" t="b">
        <v>0</v>
      </c>
      <c r="O3407">
        <v>6</v>
      </c>
      <c r="P3407">
        <v>4</v>
      </c>
      <c r="Q3407" s="2">
        <v>0.02</v>
      </c>
      <c r="R3407" s="2">
        <v>0</v>
      </c>
      <c r="S3407" s="2">
        <v>0</v>
      </c>
      <c r="T3407">
        <f t="shared" si="212"/>
        <v>0.4</v>
      </c>
      <c r="U3407">
        <f t="shared" si="213"/>
        <v>2.8000000000000003</v>
      </c>
      <c r="V3407">
        <f t="shared" si="214"/>
        <v>0.21672950000000002</v>
      </c>
      <c r="W3407">
        <f t="shared" si="215"/>
        <v>0.93585532500000013</v>
      </c>
    </row>
    <row r="3408" spans="1:23" x14ac:dyDescent="0.25">
      <c r="A3408" t="s">
        <v>11573</v>
      </c>
      <c r="B3408" s="1">
        <v>43128</v>
      </c>
      <c r="C3408" t="s">
        <v>11574</v>
      </c>
      <c r="D3408" t="s">
        <v>11575</v>
      </c>
      <c r="E3408" t="s">
        <v>11576</v>
      </c>
      <c r="F3408" s="1">
        <v>43123</v>
      </c>
      <c r="G3408">
        <v>1</v>
      </c>
      <c r="H3408">
        <v>2705268</v>
      </c>
      <c r="I3408">
        <v>120923</v>
      </c>
      <c r="J3408">
        <v>1843</v>
      </c>
      <c r="K3408">
        <v>4431</v>
      </c>
      <c r="L3408" t="b">
        <v>0</v>
      </c>
      <c r="M3408" t="b">
        <v>0</v>
      </c>
      <c r="N3408" t="b">
        <v>0</v>
      </c>
      <c r="O3408">
        <v>5</v>
      </c>
      <c r="P3408">
        <v>5</v>
      </c>
      <c r="Q3408" s="2">
        <v>0.04</v>
      </c>
      <c r="R3408" s="2">
        <v>0</v>
      </c>
      <c r="S3408" s="2">
        <v>0</v>
      </c>
      <c r="T3408">
        <f t="shared" si="212"/>
        <v>0.4</v>
      </c>
      <c r="U3408">
        <f t="shared" si="213"/>
        <v>4</v>
      </c>
      <c r="V3408">
        <f t="shared" si="214"/>
        <v>1.752634</v>
      </c>
      <c r="W3408">
        <f t="shared" si="215"/>
        <v>1.7734219000000002</v>
      </c>
    </row>
    <row r="3409" spans="1:23" x14ac:dyDescent="0.25">
      <c r="A3409" t="s">
        <v>11577</v>
      </c>
      <c r="B3409" s="1">
        <v>43109</v>
      </c>
      <c r="C3409" t="s">
        <v>11578</v>
      </c>
      <c r="D3409" t="s">
        <v>166</v>
      </c>
      <c r="E3409" t="s">
        <v>11579</v>
      </c>
      <c r="F3409" s="1">
        <v>43108</v>
      </c>
      <c r="G3409">
        <v>1</v>
      </c>
      <c r="H3409">
        <v>26967</v>
      </c>
      <c r="I3409">
        <v>836</v>
      </c>
      <c r="J3409">
        <v>36</v>
      </c>
      <c r="K3409">
        <v>190</v>
      </c>
      <c r="L3409" t="b">
        <v>0</v>
      </c>
      <c r="M3409" t="b">
        <v>0</v>
      </c>
      <c r="N3409" t="b">
        <v>0</v>
      </c>
      <c r="O3409">
        <v>1</v>
      </c>
      <c r="P3409">
        <v>1</v>
      </c>
      <c r="Q3409" s="2">
        <v>0.03</v>
      </c>
      <c r="R3409" s="2">
        <v>0</v>
      </c>
      <c r="S3409" s="2">
        <v>0.01</v>
      </c>
      <c r="T3409">
        <f t="shared" si="212"/>
        <v>0.4</v>
      </c>
      <c r="U3409">
        <f t="shared" si="213"/>
        <v>0.8</v>
      </c>
      <c r="V3409">
        <f t="shared" si="214"/>
        <v>0.56348350000000003</v>
      </c>
      <c r="W3409">
        <f t="shared" si="215"/>
        <v>0.5572192250000001</v>
      </c>
    </row>
    <row r="3410" spans="1:23" x14ac:dyDescent="0.25">
      <c r="A3410" t="s">
        <v>11580</v>
      </c>
      <c r="B3410" s="1">
        <v>43075</v>
      </c>
      <c r="C3410" t="s">
        <v>11581</v>
      </c>
      <c r="D3410" t="s">
        <v>2177</v>
      </c>
      <c r="E3410" t="s">
        <v>11582</v>
      </c>
      <c r="F3410" s="1">
        <v>43067</v>
      </c>
      <c r="G3410">
        <v>1</v>
      </c>
      <c r="H3410">
        <v>329129</v>
      </c>
      <c r="I3410">
        <v>12736</v>
      </c>
      <c r="J3410">
        <v>396</v>
      </c>
      <c r="K3410">
        <v>1623</v>
      </c>
      <c r="L3410" t="b">
        <v>0</v>
      </c>
      <c r="M3410" t="b">
        <v>0</v>
      </c>
      <c r="N3410" t="b">
        <v>0</v>
      </c>
      <c r="O3410">
        <v>8</v>
      </c>
      <c r="P3410">
        <v>8</v>
      </c>
      <c r="Q3410" s="2">
        <v>0.04</v>
      </c>
      <c r="R3410" s="2">
        <v>0</v>
      </c>
      <c r="S3410" s="2">
        <v>0</v>
      </c>
      <c r="T3410">
        <f t="shared" si="212"/>
        <v>0.4</v>
      </c>
      <c r="U3410">
        <f t="shared" si="213"/>
        <v>6.4</v>
      </c>
      <c r="V3410">
        <f t="shared" si="214"/>
        <v>0.56456450000000002</v>
      </c>
      <c r="W3410">
        <f t="shared" si="215"/>
        <v>1.9575975750000003</v>
      </c>
    </row>
    <row r="3411" spans="1:23" x14ac:dyDescent="0.25">
      <c r="A3411" t="s">
        <v>11583</v>
      </c>
      <c r="B3411" s="1">
        <v>43056</v>
      </c>
      <c r="C3411" t="s">
        <v>11584</v>
      </c>
      <c r="D3411" t="s">
        <v>117</v>
      </c>
      <c r="E3411" t="s">
        <v>11585</v>
      </c>
      <c r="F3411" s="1">
        <v>43055</v>
      </c>
      <c r="G3411">
        <v>1</v>
      </c>
      <c r="H3411">
        <v>505886</v>
      </c>
      <c r="I3411">
        <v>23207</v>
      </c>
      <c r="J3411">
        <v>5375</v>
      </c>
      <c r="K3411">
        <v>7030</v>
      </c>
      <c r="L3411" t="b">
        <v>0</v>
      </c>
      <c r="M3411" t="b">
        <v>0</v>
      </c>
      <c r="N3411" t="b">
        <v>0</v>
      </c>
      <c r="O3411">
        <v>1</v>
      </c>
      <c r="P3411">
        <v>1</v>
      </c>
      <c r="Q3411" s="2">
        <v>0.05</v>
      </c>
      <c r="R3411" s="2">
        <v>-0.01</v>
      </c>
      <c r="S3411" s="2">
        <v>0.01</v>
      </c>
      <c r="T3411">
        <f t="shared" si="212"/>
        <v>0.4</v>
      </c>
      <c r="U3411">
        <f t="shared" si="213"/>
        <v>0.8</v>
      </c>
      <c r="V3411">
        <f t="shared" si="214"/>
        <v>0.85294300000000012</v>
      </c>
      <c r="W3411">
        <f t="shared" si="215"/>
        <v>0.65853005000000009</v>
      </c>
    </row>
    <row r="3412" spans="1:23" x14ac:dyDescent="0.25">
      <c r="A3412" t="s">
        <v>11586</v>
      </c>
      <c r="B3412" s="1">
        <v>43085</v>
      </c>
      <c r="C3412" t="s">
        <v>11587</v>
      </c>
      <c r="D3412" t="s">
        <v>89</v>
      </c>
      <c r="E3412" t="s">
        <v>11588</v>
      </c>
      <c r="F3412" s="1">
        <v>43080</v>
      </c>
      <c r="G3412">
        <v>1</v>
      </c>
      <c r="H3412">
        <v>66190</v>
      </c>
      <c r="I3412">
        <v>4070</v>
      </c>
      <c r="J3412">
        <v>76</v>
      </c>
      <c r="K3412">
        <v>360</v>
      </c>
      <c r="L3412" t="b">
        <v>0</v>
      </c>
      <c r="M3412" t="b">
        <v>0</v>
      </c>
      <c r="N3412" t="b">
        <v>0</v>
      </c>
      <c r="O3412">
        <v>5</v>
      </c>
      <c r="P3412">
        <v>3</v>
      </c>
      <c r="Q3412" s="2">
        <v>0.06</v>
      </c>
      <c r="R3412" s="2">
        <v>0</v>
      </c>
      <c r="S3412" s="2">
        <v>0.01</v>
      </c>
      <c r="T3412">
        <f t="shared" si="212"/>
        <v>0.4</v>
      </c>
      <c r="U3412">
        <f t="shared" si="213"/>
        <v>2.0000000000000004</v>
      </c>
      <c r="V3412">
        <f t="shared" si="214"/>
        <v>0.88309499999999996</v>
      </c>
      <c r="W3412">
        <f t="shared" si="215"/>
        <v>0.96908325000000017</v>
      </c>
    </row>
    <row r="3413" spans="1:23" x14ac:dyDescent="0.25">
      <c r="A3413" t="s">
        <v>11589</v>
      </c>
      <c r="B3413" s="1">
        <v>43068</v>
      </c>
      <c r="C3413" t="s">
        <v>11590</v>
      </c>
      <c r="D3413" t="s">
        <v>11591</v>
      </c>
      <c r="E3413" t="s">
        <v>11592</v>
      </c>
      <c r="F3413" s="1">
        <v>43061</v>
      </c>
      <c r="G3413">
        <v>1</v>
      </c>
      <c r="H3413">
        <v>225463</v>
      </c>
      <c r="I3413">
        <v>946</v>
      </c>
      <c r="J3413">
        <v>91</v>
      </c>
      <c r="K3413">
        <v>895</v>
      </c>
      <c r="L3413" t="b">
        <v>0</v>
      </c>
      <c r="M3413" t="b">
        <v>0</v>
      </c>
      <c r="N3413" t="b">
        <v>0</v>
      </c>
      <c r="O3413">
        <v>7</v>
      </c>
      <c r="P3413">
        <v>8</v>
      </c>
      <c r="Q3413" s="2">
        <v>0</v>
      </c>
      <c r="R3413" s="2">
        <v>0</v>
      </c>
      <c r="S3413" s="2">
        <v>0</v>
      </c>
      <c r="T3413">
        <f t="shared" si="212"/>
        <v>0.4</v>
      </c>
      <c r="U3413">
        <f t="shared" si="213"/>
        <v>6.6000000000000005</v>
      </c>
      <c r="V3413">
        <f t="shared" si="214"/>
        <v>0.1127315</v>
      </c>
      <c r="W3413">
        <f t="shared" si="215"/>
        <v>1.8494560250000001</v>
      </c>
    </row>
    <row r="3414" spans="1:23" x14ac:dyDescent="0.25">
      <c r="A3414" t="s">
        <v>11593</v>
      </c>
      <c r="B3414" s="1">
        <v>43154</v>
      </c>
      <c r="C3414" t="s">
        <v>11594</v>
      </c>
      <c r="D3414" t="s">
        <v>860</v>
      </c>
      <c r="E3414" t="s">
        <v>11595</v>
      </c>
      <c r="F3414" s="1">
        <v>43147</v>
      </c>
      <c r="G3414">
        <v>1</v>
      </c>
      <c r="H3414">
        <v>139884</v>
      </c>
      <c r="I3414">
        <v>8909</v>
      </c>
      <c r="J3414">
        <v>164</v>
      </c>
      <c r="K3414">
        <v>473</v>
      </c>
      <c r="L3414" t="b">
        <v>0</v>
      </c>
      <c r="M3414" t="b">
        <v>0</v>
      </c>
      <c r="N3414" t="b">
        <v>0</v>
      </c>
      <c r="O3414">
        <v>7</v>
      </c>
      <c r="P3414">
        <v>7</v>
      </c>
      <c r="Q3414" s="2">
        <v>0.06</v>
      </c>
      <c r="R3414" s="2">
        <v>0</v>
      </c>
      <c r="S3414" s="2">
        <v>0</v>
      </c>
      <c r="T3414">
        <f t="shared" si="212"/>
        <v>0.4</v>
      </c>
      <c r="U3414">
        <f t="shared" si="213"/>
        <v>5.6000000000000005</v>
      </c>
      <c r="V3414">
        <f t="shared" si="214"/>
        <v>0.66994199999999993</v>
      </c>
      <c r="W3414">
        <f t="shared" si="215"/>
        <v>1.7944797000000001</v>
      </c>
    </row>
    <row r="3415" spans="1:23" x14ac:dyDescent="0.25">
      <c r="A3415" t="s">
        <v>11596</v>
      </c>
      <c r="B3415" s="1">
        <v>43189</v>
      </c>
      <c r="C3415" t="s">
        <v>11597</v>
      </c>
      <c r="D3415" t="s">
        <v>11598</v>
      </c>
      <c r="E3415" t="s">
        <v>11599</v>
      </c>
      <c r="F3415" s="1">
        <v>43174</v>
      </c>
      <c r="G3415">
        <v>1</v>
      </c>
      <c r="H3415">
        <v>371510</v>
      </c>
      <c r="I3415">
        <v>11614</v>
      </c>
      <c r="J3415">
        <v>395</v>
      </c>
      <c r="K3415">
        <v>1002</v>
      </c>
      <c r="L3415" t="b">
        <v>0</v>
      </c>
      <c r="M3415" t="b">
        <v>0</v>
      </c>
      <c r="N3415" t="b">
        <v>0</v>
      </c>
      <c r="O3415">
        <v>15</v>
      </c>
      <c r="P3415">
        <v>14</v>
      </c>
      <c r="Q3415" s="2">
        <v>0.03</v>
      </c>
      <c r="R3415" s="2">
        <v>0</v>
      </c>
      <c r="S3415" s="2">
        <v>0</v>
      </c>
      <c r="T3415">
        <f t="shared" si="212"/>
        <v>0.4</v>
      </c>
      <c r="U3415">
        <f t="shared" si="213"/>
        <v>11.000000000000002</v>
      </c>
      <c r="V3415">
        <f t="shared" si="214"/>
        <v>0.48575499999999999</v>
      </c>
      <c r="W3415">
        <f t="shared" si="215"/>
        <v>3.0800142500000005</v>
      </c>
    </row>
    <row r="3416" spans="1:23" x14ac:dyDescent="0.25">
      <c r="A3416" t="s">
        <v>11600</v>
      </c>
      <c r="B3416" s="1">
        <v>43129</v>
      </c>
      <c r="C3416" t="s">
        <v>11601</v>
      </c>
      <c r="D3416" t="s">
        <v>772</v>
      </c>
      <c r="E3416" t="s">
        <v>11602</v>
      </c>
      <c r="F3416" s="1">
        <v>43122</v>
      </c>
      <c r="G3416">
        <v>1</v>
      </c>
      <c r="H3416">
        <v>1996355</v>
      </c>
      <c r="I3416">
        <v>62409</v>
      </c>
      <c r="J3416">
        <v>2733</v>
      </c>
      <c r="K3416">
        <v>4021</v>
      </c>
      <c r="L3416" t="b">
        <v>0</v>
      </c>
      <c r="M3416" t="b">
        <v>0</v>
      </c>
      <c r="N3416" t="b">
        <v>0</v>
      </c>
      <c r="O3416">
        <v>7</v>
      </c>
      <c r="P3416">
        <v>6</v>
      </c>
      <c r="Q3416" s="2">
        <v>0.03</v>
      </c>
      <c r="R3416" s="2">
        <v>0</v>
      </c>
      <c r="S3416" s="2">
        <v>0</v>
      </c>
      <c r="T3416">
        <f t="shared" si="212"/>
        <v>0.4</v>
      </c>
      <c r="U3416">
        <f t="shared" si="213"/>
        <v>4.6000000000000005</v>
      </c>
      <c r="V3416">
        <f t="shared" si="214"/>
        <v>1.2981775</v>
      </c>
      <c r="W3416">
        <f t="shared" si="215"/>
        <v>1.7643621249999999</v>
      </c>
    </row>
    <row r="3417" spans="1:23" x14ac:dyDescent="0.25">
      <c r="A3417" t="s">
        <v>11603</v>
      </c>
      <c r="B3417" s="1">
        <v>43109</v>
      </c>
      <c r="C3417" t="s">
        <v>11604</v>
      </c>
      <c r="D3417" t="s">
        <v>2207</v>
      </c>
      <c r="E3417" t="s">
        <v>11605</v>
      </c>
      <c r="F3417" s="1">
        <v>43103</v>
      </c>
      <c r="G3417">
        <v>1</v>
      </c>
      <c r="H3417">
        <v>595836</v>
      </c>
      <c r="I3417">
        <v>43506</v>
      </c>
      <c r="J3417">
        <v>585</v>
      </c>
      <c r="K3417">
        <v>1722</v>
      </c>
      <c r="L3417" t="b">
        <v>0</v>
      </c>
      <c r="M3417" t="b">
        <v>0</v>
      </c>
      <c r="N3417" t="b">
        <v>0</v>
      </c>
      <c r="O3417">
        <v>6</v>
      </c>
      <c r="P3417">
        <v>6</v>
      </c>
      <c r="Q3417" s="2">
        <v>7.0000000000000007E-2</v>
      </c>
      <c r="R3417" s="2">
        <v>0</v>
      </c>
      <c r="S3417" s="2">
        <v>0</v>
      </c>
      <c r="T3417">
        <f t="shared" si="212"/>
        <v>0.4</v>
      </c>
      <c r="U3417">
        <f t="shared" si="213"/>
        <v>4.8000000000000007</v>
      </c>
      <c r="V3417">
        <f t="shared" si="214"/>
        <v>0.99791800000000008</v>
      </c>
      <c r="W3417">
        <f t="shared" si="215"/>
        <v>1.7092713000000004</v>
      </c>
    </row>
    <row r="3418" spans="1:23" x14ac:dyDescent="0.25">
      <c r="A3418" t="s">
        <v>11606</v>
      </c>
      <c r="B3418" s="1">
        <v>43135</v>
      </c>
      <c r="C3418" t="s">
        <v>11607</v>
      </c>
      <c r="D3418" t="s">
        <v>403</v>
      </c>
      <c r="E3418" t="s">
        <v>11608</v>
      </c>
      <c r="F3418" s="1">
        <v>43133</v>
      </c>
      <c r="G3418">
        <v>1</v>
      </c>
      <c r="H3418">
        <v>316756</v>
      </c>
      <c r="I3418">
        <v>7778</v>
      </c>
      <c r="J3418">
        <v>245</v>
      </c>
      <c r="K3418">
        <v>506</v>
      </c>
      <c r="L3418" t="b">
        <v>0</v>
      </c>
      <c r="M3418" t="b">
        <v>0</v>
      </c>
      <c r="N3418" t="b">
        <v>0</v>
      </c>
      <c r="O3418">
        <v>2</v>
      </c>
      <c r="P3418">
        <v>2</v>
      </c>
      <c r="Q3418" s="2">
        <v>0.02</v>
      </c>
      <c r="R3418" s="2">
        <v>0</v>
      </c>
      <c r="S3418" s="2">
        <v>0</v>
      </c>
      <c r="T3418">
        <f t="shared" si="212"/>
        <v>0.4</v>
      </c>
      <c r="U3418">
        <f t="shared" si="213"/>
        <v>1.6</v>
      </c>
      <c r="V3418">
        <f t="shared" si="214"/>
        <v>0.35837799999999997</v>
      </c>
      <c r="W3418">
        <f t="shared" si="215"/>
        <v>0.68543229999999999</v>
      </c>
    </row>
    <row r="3419" spans="1:23" x14ac:dyDescent="0.25">
      <c r="A3419" t="s">
        <v>11609</v>
      </c>
      <c r="B3419" s="1">
        <v>43142</v>
      </c>
      <c r="C3419" t="s">
        <v>11610</v>
      </c>
      <c r="D3419" t="s">
        <v>11611</v>
      </c>
      <c r="E3419" t="s">
        <v>11612</v>
      </c>
      <c r="F3419" s="1">
        <v>43136</v>
      </c>
      <c r="G3419">
        <v>1</v>
      </c>
      <c r="H3419">
        <v>213409</v>
      </c>
      <c r="I3419">
        <v>2690</v>
      </c>
      <c r="J3419">
        <v>40</v>
      </c>
      <c r="K3419">
        <v>394</v>
      </c>
      <c r="L3419" t="b">
        <v>0</v>
      </c>
      <c r="M3419" t="b">
        <v>0</v>
      </c>
      <c r="N3419" t="b">
        <v>0</v>
      </c>
      <c r="O3419">
        <v>6</v>
      </c>
      <c r="P3419">
        <v>6</v>
      </c>
      <c r="Q3419" s="2">
        <v>0.01</v>
      </c>
      <c r="R3419" s="2">
        <v>0</v>
      </c>
      <c r="S3419" s="2">
        <v>0</v>
      </c>
      <c r="T3419">
        <f t="shared" si="212"/>
        <v>0.4</v>
      </c>
      <c r="U3419">
        <f t="shared" si="213"/>
        <v>4.8000000000000007</v>
      </c>
      <c r="V3419">
        <f t="shared" si="214"/>
        <v>0.20670450000000001</v>
      </c>
      <c r="W3419">
        <f t="shared" si="215"/>
        <v>1.4323465750000004</v>
      </c>
    </row>
    <row r="3420" spans="1:23" x14ac:dyDescent="0.25">
      <c r="A3420" t="s">
        <v>11613</v>
      </c>
      <c r="B3420" s="1">
        <v>43192</v>
      </c>
      <c r="C3420" t="s">
        <v>11614</v>
      </c>
      <c r="D3420" t="s">
        <v>11615</v>
      </c>
      <c r="E3420" t="s">
        <v>11616</v>
      </c>
      <c r="F3420" s="1">
        <v>43168</v>
      </c>
      <c r="G3420">
        <v>1</v>
      </c>
      <c r="H3420">
        <v>1962973</v>
      </c>
      <c r="I3420">
        <v>12513</v>
      </c>
      <c r="J3420">
        <v>1525</v>
      </c>
      <c r="K3420">
        <v>1068</v>
      </c>
      <c r="L3420" t="b">
        <v>0</v>
      </c>
      <c r="M3420" t="b">
        <v>0</v>
      </c>
      <c r="N3420" t="b">
        <v>0</v>
      </c>
      <c r="O3420">
        <v>24</v>
      </c>
      <c r="P3420">
        <v>13</v>
      </c>
      <c r="Q3420" s="2">
        <v>0.01</v>
      </c>
      <c r="R3420" s="2">
        <v>0</v>
      </c>
      <c r="S3420" s="2">
        <v>0</v>
      </c>
      <c r="T3420">
        <f t="shared" si="212"/>
        <v>0.4</v>
      </c>
      <c r="U3420">
        <f t="shared" si="213"/>
        <v>8.1999999999999993</v>
      </c>
      <c r="V3420">
        <f t="shared" si="214"/>
        <v>1.0814865</v>
      </c>
      <c r="W3420">
        <f t="shared" si="215"/>
        <v>2.588520275</v>
      </c>
    </row>
    <row r="3421" spans="1:23" x14ac:dyDescent="0.25">
      <c r="A3421" t="s">
        <v>11617</v>
      </c>
      <c r="B3421" s="1">
        <v>43173</v>
      </c>
      <c r="C3421" t="s">
        <v>11618</v>
      </c>
      <c r="D3421" t="s">
        <v>266</v>
      </c>
      <c r="E3421" t="s">
        <v>11619</v>
      </c>
      <c r="F3421" s="1">
        <v>43158</v>
      </c>
      <c r="G3421">
        <v>1</v>
      </c>
      <c r="H3421">
        <v>1089753</v>
      </c>
      <c r="I3421">
        <v>24060</v>
      </c>
      <c r="J3421">
        <v>955</v>
      </c>
      <c r="K3421">
        <v>2287</v>
      </c>
      <c r="L3421" t="b">
        <v>0</v>
      </c>
      <c r="M3421" t="b">
        <v>0</v>
      </c>
      <c r="N3421" t="b">
        <v>0</v>
      </c>
      <c r="O3421">
        <v>15</v>
      </c>
      <c r="P3421">
        <v>10</v>
      </c>
      <c r="Q3421" s="2">
        <v>0.02</v>
      </c>
      <c r="R3421" s="2">
        <v>0</v>
      </c>
      <c r="S3421" s="2">
        <v>0</v>
      </c>
      <c r="T3421">
        <f t="shared" si="212"/>
        <v>0.4</v>
      </c>
      <c r="U3421">
        <f t="shared" si="213"/>
        <v>7</v>
      </c>
      <c r="V3421">
        <f t="shared" si="214"/>
        <v>0.74487649999999994</v>
      </c>
      <c r="W3421">
        <f t="shared" si="215"/>
        <v>2.1707067750000002</v>
      </c>
    </row>
    <row r="3422" spans="1:23" x14ac:dyDescent="0.25">
      <c r="A3422" t="s">
        <v>11620</v>
      </c>
      <c r="B3422" s="1">
        <v>43145</v>
      </c>
      <c r="C3422" t="s">
        <v>11621</v>
      </c>
      <c r="D3422" t="s">
        <v>11622</v>
      </c>
      <c r="E3422" t="s">
        <v>11623</v>
      </c>
      <c r="F3422" s="1">
        <v>43141</v>
      </c>
      <c r="G3422">
        <v>1</v>
      </c>
      <c r="H3422">
        <v>128413</v>
      </c>
      <c r="I3422">
        <v>1725</v>
      </c>
      <c r="J3422">
        <v>257</v>
      </c>
      <c r="K3422">
        <v>156</v>
      </c>
      <c r="L3422" t="b">
        <v>0</v>
      </c>
      <c r="M3422" t="b">
        <v>0</v>
      </c>
      <c r="N3422" t="b">
        <v>0</v>
      </c>
      <c r="O3422">
        <v>4</v>
      </c>
      <c r="P3422">
        <v>4</v>
      </c>
      <c r="Q3422" s="2">
        <v>0.01</v>
      </c>
      <c r="R3422" s="2">
        <v>0</v>
      </c>
      <c r="S3422" s="2">
        <v>0</v>
      </c>
      <c r="T3422">
        <f t="shared" si="212"/>
        <v>0.4</v>
      </c>
      <c r="U3422">
        <f t="shared" si="213"/>
        <v>3.2</v>
      </c>
      <c r="V3422">
        <f t="shared" si="214"/>
        <v>0.16420650000000001</v>
      </c>
      <c r="W3422">
        <f t="shared" si="215"/>
        <v>1.017472275</v>
      </c>
    </row>
    <row r="3423" spans="1:23" x14ac:dyDescent="0.25">
      <c r="A3423" t="s">
        <v>11624</v>
      </c>
      <c r="B3423" s="1">
        <v>43102</v>
      </c>
      <c r="C3423" t="s">
        <v>11625</v>
      </c>
      <c r="D3423" t="s">
        <v>1544</v>
      </c>
      <c r="E3423" t="s">
        <v>11626</v>
      </c>
      <c r="F3423" s="1">
        <v>43091</v>
      </c>
      <c r="G3423">
        <v>1</v>
      </c>
      <c r="H3423">
        <v>179723</v>
      </c>
      <c r="I3423">
        <v>4763</v>
      </c>
      <c r="J3423">
        <v>247</v>
      </c>
      <c r="K3423">
        <v>1998</v>
      </c>
      <c r="L3423" t="b">
        <v>0</v>
      </c>
      <c r="M3423" t="b">
        <v>0</v>
      </c>
      <c r="N3423" t="b">
        <v>0</v>
      </c>
      <c r="O3423">
        <v>11</v>
      </c>
      <c r="P3423">
        <v>11</v>
      </c>
      <c r="Q3423" s="2">
        <v>0.03</v>
      </c>
      <c r="R3423" s="2">
        <v>0</v>
      </c>
      <c r="S3423" s="2">
        <v>0.01</v>
      </c>
      <c r="T3423">
        <f t="shared" si="212"/>
        <v>0.4</v>
      </c>
      <c r="U3423">
        <f t="shared" si="213"/>
        <v>8.8000000000000007</v>
      </c>
      <c r="V3423">
        <f t="shared" si="214"/>
        <v>0.63986149999999997</v>
      </c>
      <c r="W3423">
        <f t="shared" si="215"/>
        <v>2.5839515250000002</v>
      </c>
    </row>
    <row r="3424" spans="1:23" x14ac:dyDescent="0.25">
      <c r="A3424" t="s">
        <v>11627</v>
      </c>
      <c r="B3424" s="1">
        <v>43054</v>
      </c>
      <c r="C3424" t="s">
        <v>11628</v>
      </c>
      <c r="D3424" t="s">
        <v>11629</v>
      </c>
      <c r="E3424" t="s">
        <v>6048</v>
      </c>
      <c r="F3424" s="1">
        <v>43049</v>
      </c>
      <c r="G3424">
        <v>1</v>
      </c>
      <c r="H3424">
        <v>180606</v>
      </c>
      <c r="I3424">
        <v>2400</v>
      </c>
      <c r="J3424">
        <v>159</v>
      </c>
      <c r="K3424">
        <v>239</v>
      </c>
      <c r="L3424" t="b">
        <v>0</v>
      </c>
      <c r="M3424" t="b">
        <v>0</v>
      </c>
      <c r="N3424" t="b">
        <v>0</v>
      </c>
      <c r="O3424">
        <v>5</v>
      </c>
      <c r="P3424">
        <v>2</v>
      </c>
      <c r="Q3424" s="2">
        <v>0.01</v>
      </c>
      <c r="R3424" s="2">
        <v>0</v>
      </c>
      <c r="S3424" s="2">
        <v>0</v>
      </c>
      <c r="T3424">
        <f t="shared" si="212"/>
        <v>0.4</v>
      </c>
      <c r="U3424">
        <f t="shared" si="213"/>
        <v>1</v>
      </c>
      <c r="V3424">
        <f t="shared" si="214"/>
        <v>0.190303</v>
      </c>
      <c r="W3424">
        <f t="shared" si="215"/>
        <v>0.47660605</v>
      </c>
    </row>
    <row r="3425" spans="1:23" x14ac:dyDescent="0.25">
      <c r="A3425" t="s">
        <v>11630</v>
      </c>
      <c r="B3425" s="1">
        <v>43064</v>
      </c>
      <c r="C3425" t="s">
        <v>11631</v>
      </c>
      <c r="D3425" t="s">
        <v>11632</v>
      </c>
      <c r="E3425" t="s">
        <v>11633</v>
      </c>
      <c r="F3425" s="1">
        <v>43059</v>
      </c>
      <c r="G3425">
        <v>1</v>
      </c>
      <c r="H3425">
        <v>51186</v>
      </c>
      <c r="I3425">
        <v>2106</v>
      </c>
      <c r="J3425">
        <v>22</v>
      </c>
      <c r="K3425">
        <v>320</v>
      </c>
      <c r="L3425" t="b">
        <v>0</v>
      </c>
      <c r="M3425" t="b">
        <v>0</v>
      </c>
      <c r="N3425" t="b">
        <v>0</v>
      </c>
      <c r="O3425">
        <v>5</v>
      </c>
      <c r="P3425">
        <v>2</v>
      </c>
      <c r="Q3425" s="2">
        <v>0.04</v>
      </c>
      <c r="R3425" s="2">
        <v>0</v>
      </c>
      <c r="S3425" s="2">
        <v>0.01</v>
      </c>
      <c r="T3425">
        <f t="shared" si="212"/>
        <v>0.4</v>
      </c>
      <c r="U3425">
        <f t="shared" si="213"/>
        <v>1</v>
      </c>
      <c r="V3425">
        <f t="shared" si="214"/>
        <v>0.675593</v>
      </c>
      <c r="W3425">
        <f t="shared" si="215"/>
        <v>0.64645755000000005</v>
      </c>
    </row>
    <row r="3426" spans="1:23" x14ac:dyDescent="0.25">
      <c r="A3426" t="s">
        <v>11634</v>
      </c>
      <c r="B3426" s="1">
        <v>43132</v>
      </c>
      <c r="C3426" t="s">
        <v>11635</v>
      </c>
      <c r="D3426" t="s">
        <v>4845</v>
      </c>
      <c r="E3426" t="s">
        <v>11636</v>
      </c>
      <c r="F3426" s="1">
        <v>43130</v>
      </c>
      <c r="G3426">
        <v>1</v>
      </c>
      <c r="H3426">
        <v>361432</v>
      </c>
      <c r="I3426">
        <v>2981</v>
      </c>
      <c r="J3426">
        <v>202</v>
      </c>
      <c r="K3426">
        <v>296</v>
      </c>
      <c r="L3426" t="b">
        <v>0</v>
      </c>
      <c r="M3426" t="b">
        <v>0</v>
      </c>
      <c r="N3426" t="b">
        <v>0</v>
      </c>
      <c r="O3426">
        <v>2</v>
      </c>
      <c r="P3426">
        <v>1</v>
      </c>
      <c r="Q3426" s="2">
        <v>0.01</v>
      </c>
      <c r="R3426" s="2">
        <v>0</v>
      </c>
      <c r="S3426" s="2">
        <v>0</v>
      </c>
      <c r="T3426">
        <f t="shared" si="212"/>
        <v>0.4</v>
      </c>
      <c r="U3426">
        <f t="shared" si="213"/>
        <v>0.60000000000000009</v>
      </c>
      <c r="V3426">
        <f t="shared" si="214"/>
        <v>0.28071599999999997</v>
      </c>
      <c r="W3426">
        <f t="shared" si="215"/>
        <v>0.40825060000000002</v>
      </c>
    </row>
    <row r="3427" spans="1:23" x14ac:dyDescent="0.25">
      <c r="A3427" t="s">
        <v>11637</v>
      </c>
      <c r="B3427" s="1">
        <v>43190</v>
      </c>
      <c r="C3427" t="s">
        <v>11638</v>
      </c>
      <c r="D3427" t="s">
        <v>3512</v>
      </c>
      <c r="E3427" t="s">
        <v>11639</v>
      </c>
      <c r="F3427" s="1">
        <v>43174</v>
      </c>
      <c r="G3427">
        <v>1</v>
      </c>
      <c r="H3427">
        <v>2234419</v>
      </c>
      <c r="I3427">
        <v>32438</v>
      </c>
      <c r="J3427">
        <v>1599</v>
      </c>
      <c r="K3427">
        <v>3365</v>
      </c>
      <c r="L3427" t="b">
        <v>0</v>
      </c>
      <c r="M3427" t="b">
        <v>0</v>
      </c>
      <c r="N3427" t="b">
        <v>0</v>
      </c>
      <c r="O3427">
        <v>16</v>
      </c>
      <c r="P3427">
        <v>15</v>
      </c>
      <c r="Q3427" s="2">
        <v>0.01</v>
      </c>
      <c r="R3427" s="2">
        <v>0</v>
      </c>
      <c r="S3427" s="2">
        <v>0</v>
      </c>
      <c r="T3427">
        <f t="shared" si="212"/>
        <v>0.4</v>
      </c>
      <c r="U3427">
        <f t="shared" si="213"/>
        <v>11.8</v>
      </c>
      <c r="V3427">
        <f t="shared" si="214"/>
        <v>1.2172095000000001</v>
      </c>
      <c r="W3427">
        <f t="shared" si="215"/>
        <v>3.5360233250000004</v>
      </c>
    </row>
    <row r="3428" spans="1:23" x14ac:dyDescent="0.25">
      <c r="A3428" t="s">
        <v>11640</v>
      </c>
      <c r="B3428" s="1">
        <v>43234</v>
      </c>
      <c r="C3428" t="s">
        <v>11641</v>
      </c>
      <c r="D3428" t="s">
        <v>1630</v>
      </c>
      <c r="E3428" t="s">
        <v>11642</v>
      </c>
      <c r="F3428" s="1">
        <v>43212</v>
      </c>
      <c r="G3428">
        <v>1</v>
      </c>
      <c r="H3428">
        <v>2519858</v>
      </c>
      <c r="I3428">
        <v>150582</v>
      </c>
      <c r="J3428">
        <v>10274</v>
      </c>
      <c r="K3428">
        <v>26083</v>
      </c>
      <c r="L3428" t="b">
        <v>0</v>
      </c>
      <c r="M3428" t="b">
        <v>0</v>
      </c>
      <c r="N3428" t="b">
        <v>0</v>
      </c>
      <c r="O3428">
        <v>22</v>
      </c>
      <c r="P3428">
        <v>19</v>
      </c>
      <c r="Q3428" s="2">
        <v>0.06</v>
      </c>
      <c r="R3428" s="2">
        <v>0</v>
      </c>
      <c r="S3428" s="2">
        <v>0.01</v>
      </c>
      <c r="T3428">
        <f t="shared" si="212"/>
        <v>0.4</v>
      </c>
      <c r="U3428">
        <f t="shared" si="213"/>
        <v>14.600000000000001</v>
      </c>
      <c r="V3428">
        <f t="shared" si="214"/>
        <v>2.1099289999999997</v>
      </c>
      <c r="W3428">
        <f t="shared" si="215"/>
        <v>4.5484751500000007</v>
      </c>
    </row>
    <row r="3429" spans="1:23" x14ac:dyDescent="0.25">
      <c r="A3429" t="s">
        <v>11643</v>
      </c>
      <c r="B3429" s="1">
        <v>43125</v>
      </c>
      <c r="C3429" t="s">
        <v>11644</v>
      </c>
      <c r="D3429" t="s">
        <v>11645</v>
      </c>
      <c r="E3429" t="s">
        <v>11646</v>
      </c>
      <c r="F3429" s="1">
        <v>43118</v>
      </c>
      <c r="G3429">
        <v>1</v>
      </c>
      <c r="H3429">
        <v>4594686</v>
      </c>
      <c r="I3429">
        <v>135774</v>
      </c>
      <c r="J3429">
        <v>4939</v>
      </c>
      <c r="K3429">
        <v>11073</v>
      </c>
      <c r="L3429" t="b">
        <v>0</v>
      </c>
      <c r="M3429" t="b">
        <v>0</v>
      </c>
      <c r="N3429" t="b">
        <v>0</v>
      </c>
      <c r="O3429">
        <v>7</v>
      </c>
      <c r="P3429">
        <v>7</v>
      </c>
      <c r="Q3429" s="2">
        <v>0.03</v>
      </c>
      <c r="R3429" s="2">
        <v>0</v>
      </c>
      <c r="S3429" s="2">
        <v>0</v>
      </c>
      <c r="T3429">
        <f t="shared" si="212"/>
        <v>0.4</v>
      </c>
      <c r="U3429">
        <f t="shared" si="213"/>
        <v>5.6000000000000005</v>
      </c>
      <c r="V3429">
        <f t="shared" si="214"/>
        <v>2.5973429999999995</v>
      </c>
      <c r="W3429">
        <f t="shared" si="215"/>
        <v>2.46907005</v>
      </c>
    </row>
    <row r="3430" spans="1:23" x14ac:dyDescent="0.25">
      <c r="A3430" t="s">
        <v>11647</v>
      </c>
      <c r="B3430" s="1">
        <v>43188</v>
      </c>
      <c r="C3430" t="s">
        <v>11648</v>
      </c>
      <c r="D3430" t="s">
        <v>1051</v>
      </c>
      <c r="E3430" t="s">
        <v>11649</v>
      </c>
      <c r="F3430" s="1">
        <v>43173</v>
      </c>
      <c r="G3430">
        <v>1</v>
      </c>
      <c r="H3430">
        <v>2451830</v>
      </c>
      <c r="I3430">
        <v>57922</v>
      </c>
      <c r="J3430">
        <v>1527</v>
      </c>
      <c r="K3430">
        <v>1434</v>
      </c>
      <c r="L3430" t="b">
        <v>0</v>
      </c>
      <c r="M3430" t="b">
        <v>0</v>
      </c>
      <c r="N3430" t="b">
        <v>0</v>
      </c>
      <c r="O3430">
        <v>15</v>
      </c>
      <c r="P3430">
        <v>14</v>
      </c>
      <c r="Q3430" s="2">
        <v>0.02</v>
      </c>
      <c r="R3430" s="2">
        <v>0</v>
      </c>
      <c r="S3430" s="2">
        <v>0</v>
      </c>
      <c r="T3430">
        <f t="shared" si="212"/>
        <v>0.4</v>
      </c>
      <c r="U3430">
        <f t="shared" si="213"/>
        <v>11.000000000000002</v>
      </c>
      <c r="V3430">
        <f t="shared" si="214"/>
        <v>1.4259149999999998</v>
      </c>
      <c r="W3430">
        <f t="shared" si="215"/>
        <v>3.4090702500000005</v>
      </c>
    </row>
    <row r="3431" spans="1:23" x14ac:dyDescent="0.25">
      <c r="A3431" t="s">
        <v>11650</v>
      </c>
      <c r="B3431" s="1">
        <v>43160</v>
      </c>
      <c r="C3431" t="s">
        <v>11651</v>
      </c>
      <c r="D3431" t="s">
        <v>11652</v>
      </c>
      <c r="E3431" t="s">
        <v>11653</v>
      </c>
      <c r="F3431" s="1">
        <v>43154</v>
      </c>
      <c r="G3431">
        <v>1</v>
      </c>
      <c r="H3431">
        <v>23506</v>
      </c>
      <c r="I3431">
        <v>1620</v>
      </c>
      <c r="J3431">
        <v>10</v>
      </c>
      <c r="K3431">
        <v>105</v>
      </c>
      <c r="L3431" t="b">
        <v>0</v>
      </c>
      <c r="M3431" t="b">
        <v>0</v>
      </c>
      <c r="N3431" t="b">
        <v>0</v>
      </c>
      <c r="O3431">
        <v>6</v>
      </c>
      <c r="P3431">
        <v>1</v>
      </c>
      <c r="Q3431" s="2">
        <v>7.0000000000000007E-2</v>
      </c>
      <c r="R3431" s="2">
        <v>0</v>
      </c>
      <c r="S3431" s="2">
        <v>0</v>
      </c>
      <c r="T3431">
        <f t="shared" si="212"/>
        <v>0.4</v>
      </c>
      <c r="U3431">
        <f t="shared" si="213"/>
        <v>-0.19999999999999996</v>
      </c>
      <c r="V3431">
        <f t="shared" si="214"/>
        <v>0.71175300000000008</v>
      </c>
      <c r="W3431">
        <f t="shared" si="215"/>
        <v>0.35911355000000006</v>
      </c>
    </row>
    <row r="3432" spans="1:23" x14ac:dyDescent="0.25">
      <c r="A3432" t="s">
        <v>11654</v>
      </c>
      <c r="B3432" s="1">
        <v>43082</v>
      </c>
      <c r="C3432" t="s">
        <v>11655</v>
      </c>
      <c r="D3432" t="s">
        <v>2275</v>
      </c>
      <c r="E3432" t="s">
        <v>11656</v>
      </c>
      <c r="F3432" s="1">
        <v>43075</v>
      </c>
      <c r="G3432">
        <v>1</v>
      </c>
      <c r="H3432">
        <v>210808</v>
      </c>
      <c r="I3432">
        <v>6870</v>
      </c>
      <c r="J3432">
        <v>420</v>
      </c>
      <c r="K3432">
        <v>982</v>
      </c>
      <c r="L3432" t="b">
        <v>0</v>
      </c>
      <c r="M3432" t="b">
        <v>0</v>
      </c>
      <c r="N3432" t="b">
        <v>0</v>
      </c>
      <c r="O3432">
        <v>7</v>
      </c>
      <c r="P3432">
        <v>6</v>
      </c>
      <c r="Q3432" s="2">
        <v>0.03</v>
      </c>
      <c r="R3432" s="2">
        <v>0</v>
      </c>
      <c r="S3432" s="2">
        <v>0</v>
      </c>
      <c r="T3432">
        <f t="shared" si="212"/>
        <v>0.4</v>
      </c>
      <c r="U3432">
        <f t="shared" si="213"/>
        <v>4.6000000000000005</v>
      </c>
      <c r="V3432">
        <f t="shared" si="214"/>
        <v>0.40540399999999999</v>
      </c>
      <c r="W3432">
        <f t="shared" si="215"/>
        <v>1.4518914000000001</v>
      </c>
    </row>
    <row r="3433" spans="1:23" x14ac:dyDescent="0.25">
      <c r="A3433" t="s">
        <v>11657</v>
      </c>
      <c r="B3433" s="1">
        <v>43166</v>
      </c>
      <c r="C3433" t="s">
        <v>11658</v>
      </c>
      <c r="D3433" t="s">
        <v>1114</v>
      </c>
      <c r="E3433" t="s">
        <v>11659</v>
      </c>
      <c r="F3433" s="1">
        <v>43153</v>
      </c>
      <c r="G3433">
        <v>1</v>
      </c>
      <c r="H3433">
        <v>1311014</v>
      </c>
      <c r="I3433">
        <v>15855</v>
      </c>
      <c r="J3433">
        <v>3580</v>
      </c>
      <c r="K3433">
        <v>12920</v>
      </c>
      <c r="L3433" t="b">
        <v>0</v>
      </c>
      <c r="M3433" t="b">
        <v>0</v>
      </c>
      <c r="N3433" t="b">
        <v>0</v>
      </c>
      <c r="O3433">
        <v>13</v>
      </c>
      <c r="P3433">
        <v>2</v>
      </c>
      <c r="Q3433" s="2">
        <v>0.01</v>
      </c>
      <c r="R3433" s="2">
        <v>0</v>
      </c>
      <c r="S3433" s="2">
        <v>0.01</v>
      </c>
      <c r="T3433">
        <f t="shared" si="212"/>
        <v>0.4</v>
      </c>
      <c r="U3433">
        <f t="shared" si="213"/>
        <v>-0.60000000000000009</v>
      </c>
      <c r="V3433">
        <f t="shared" si="214"/>
        <v>1.0055069999999999</v>
      </c>
      <c r="W3433">
        <f t="shared" si="215"/>
        <v>0.36192744999999998</v>
      </c>
    </row>
    <row r="3434" spans="1:23" x14ac:dyDescent="0.25">
      <c r="A3434" t="s">
        <v>11660</v>
      </c>
      <c r="B3434" s="1">
        <v>43116</v>
      </c>
      <c r="C3434" t="s">
        <v>11661</v>
      </c>
      <c r="D3434" t="s">
        <v>444</v>
      </c>
      <c r="E3434" t="s">
        <v>11662</v>
      </c>
      <c r="F3434" s="1">
        <v>43111</v>
      </c>
      <c r="G3434">
        <v>1</v>
      </c>
      <c r="H3434">
        <v>24772</v>
      </c>
      <c r="I3434">
        <v>215</v>
      </c>
      <c r="J3434">
        <v>7</v>
      </c>
      <c r="K3434">
        <v>190</v>
      </c>
      <c r="L3434" t="b">
        <v>0</v>
      </c>
      <c r="M3434" t="b">
        <v>0</v>
      </c>
      <c r="N3434" t="b">
        <v>0</v>
      </c>
      <c r="O3434">
        <v>5</v>
      </c>
      <c r="P3434">
        <v>4</v>
      </c>
      <c r="Q3434" s="2">
        <v>0.01</v>
      </c>
      <c r="R3434" s="2">
        <v>0</v>
      </c>
      <c r="S3434" s="2">
        <v>0.01</v>
      </c>
      <c r="T3434">
        <f t="shared" si="212"/>
        <v>0.4</v>
      </c>
      <c r="U3434">
        <f t="shared" si="213"/>
        <v>3</v>
      </c>
      <c r="V3434">
        <f t="shared" si="214"/>
        <v>0.36238599999999999</v>
      </c>
      <c r="W3434">
        <f t="shared" si="215"/>
        <v>1.0368351</v>
      </c>
    </row>
    <row r="3435" spans="1:23" x14ac:dyDescent="0.25">
      <c r="A3435" t="s">
        <v>11663</v>
      </c>
      <c r="B3435" s="1">
        <v>43151</v>
      </c>
      <c r="C3435" t="s">
        <v>11664</v>
      </c>
      <c r="D3435" t="s">
        <v>5006</v>
      </c>
      <c r="E3435" t="s">
        <v>11665</v>
      </c>
      <c r="F3435" s="1">
        <v>43143</v>
      </c>
      <c r="G3435">
        <v>1</v>
      </c>
      <c r="H3435">
        <v>151626</v>
      </c>
      <c r="I3435">
        <v>9040</v>
      </c>
      <c r="J3435">
        <v>270</v>
      </c>
      <c r="K3435">
        <v>327</v>
      </c>
      <c r="L3435" t="b">
        <v>0</v>
      </c>
      <c r="M3435" t="b">
        <v>0</v>
      </c>
      <c r="N3435" t="b">
        <v>0</v>
      </c>
      <c r="O3435">
        <v>8</v>
      </c>
      <c r="P3435">
        <v>4</v>
      </c>
      <c r="Q3435" s="2">
        <v>0.06</v>
      </c>
      <c r="R3435" s="2">
        <v>0</v>
      </c>
      <c r="S3435" s="2">
        <v>0</v>
      </c>
      <c r="T3435">
        <f t="shared" si="212"/>
        <v>0.4</v>
      </c>
      <c r="U3435">
        <f t="shared" si="213"/>
        <v>2.4000000000000004</v>
      </c>
      <c r="V3435">
        <f t="shared" si="214"/>
        <v>0.675813</v>
      </c>
      <c r="W3435">
        <f t="shared" si="215"/>
        <v>0.99653455000000013</v>
      </c>
    </row>
    <row r="3436" spans="1:23" x14ac:dyDescent="0.25">
      <c r="A3436" t="s">
        <v>11666</v>
      </c>
      <c r="B3436" s="1">
        <v>43122</v>
      </c>
      <c r="C3436" t="s">
        <v>11667</v>
      </c>
      <c r="D3436" t="s">
        <v>11668</v>
      </c>
      <c r="E3436" t="s">
        <v>11669</v>
      </c>
      <c r="F3436" s="1">
        <v>43116</v>
      </c>
      <c r="G3436">
        <v>1</v>
      </c>
      <c r="H3436">
        <v>171518</v>
      </c>
      <c r="I3436">
        <v>6303</v>
      </c>
      <c r="J3436">
        <v>331</v>
      </c>
      <c r="K3436">
        <v>795</v>
      </c>
      <c r="L3436" t="b">
        <v>0</v>
      </c>
      <c r="M3436" t="b">
        <v>0</v>
      </c>
      <c r="N3436" t="b">
        <v>0</v>
      </c>
      <c r="O3436">
        <v>6</v>
      </c>
      <c r="P3436">
        <v>6</v>
      </c>
      <c r="Q3436" s="2">
        <v>0.04</v>
      </c>
      <c r="R3436" s="2">
        <v>0</v>
      </c>
      <c r="S3436" s="2">
        <v>0</v>
      </c>
      <c r="T3436">
        <f t="shared" si="212"/>
        <v>0.4</v>
      </c>
      <c r="U3436">
        <f t="shared" si="213"/>
        <v>4.8000000000000007</v>
      </c>
      <c r="V3436">
        <f t="shared" si="214"/>
        <v>0.48575900000000005</v>
      </c>
      <c r="W3436">
        <f t="shared" si="215"/>
        <v>1.5300156500000004</v>
      </c>
    </row>
    <row r="3437" spans="1:23" x14ac:dyDescent="0.25">
      <c r="A3437" t="s">
        <v>11670</v>
      </c>
      <c r="B3437" s="1">
        <v>43068</v>
      </c>
      <c r="C3437" t="s">
        <v>11671</v>
      </c>
      <c r="D3437" t="s">
        <v>117</v>
      </c>
      <c r="E3437" t="s">
        <v>11672</v>
      </c>
      <c r="F3437" s="1">
        <v>43066</v>
      </c>
      <c r="G3437">
        <v>1</v>
      </c>
      <c r="H3437">
        <v>695072</v>
      </c>
      <c r="I3437">
        <v>18723</v>
      </c>
      <c r="J3437">
        <v>2365</v>
      </c>
      <c r="K3437">
        <v>4784</v>
      </c>
      <c r="L3437" t="b">
        <v>0</v>
      </c>
      <c r="M3437" t="b">
        <v>0</v>
      </c>
      <c r="N3437" t="b">
        <v>0</v>
      </c>
      <c r="O3437">
        <v>2</v>
      </c>
      <c r="P3437">
        <v>2</v>
      </c>
      <c r="Q3437" s="2">
        <v>0.03</v>
      </c>
      <c r="R3437" s="2">
        <v>0</v>
      </c>
      <c r="S3437" s="2">
        <v>0.01</v>
      </c>
      <c r="T3437">
        <f t="shared" si="212"/>
        <v>0.4</v>
      </c>
      <c r="U3437">
        <f t="shared" si="213"/>
        <v>1.6</v>
      </c>
      <c r="V3437">
        <f t="shared" si="214"/>
        <v>0.897536</v>
      </c>
      <c r="W3437">
        <f t="shared" si="215"/>
        <v>0.87413760000000007</v>
      </c>
    </row>
    <row r="3438" spans="1:23" x14ac:dyDescent="0.25">
      <c r="A3438" t="s">
        <v>11673</v>
      </c>
      <c r="B3438" s="1">
        <v>43101</v>
      </c>
      <c r="C3438" t="s">
        <v>11674</v>
      </c>
      <c r="D3438" t="s">
        <v>61</v>
      </c>
      <c r="E3438" t="s">
        <v>11675</v>
      </c>
      <c r="F3438" s="1">
        <v>43089</v>
      </c>
      <c r="G3438">
        <v>1</v>
      </c>
      <c r="H3438">
        <v>641055</v>
      </c>
      <c r="I3438">
        <v>14068</v>
      </c>
      <c r="J3438">
        <v>233</v>
      </c>
      <c r="K3438">
        <v>642</v>
      </c>
      <c r="L3438" t="b">
        <v>0</v>
      </c>
      <c r="M3438" t="b">
        <v>0</v>
      </c>
      <c r="N3438" t="b">
        <v>0</v>
      </c>
      <c r="O3438">
        <v>12</v>
      </c>
      <c r="P3438">
        <v>11</v>
      </c>
      <c r="Q3438" s="2">
        <v>0.02</v>
      </c>
      <c r="R3438" s="2">
        <v>0</v>
      </c>
      <c r="S3438" s="2">
        <v>0</v>
      </c>
      <c r="T3438">
        <f t="shared" si="212"/>
        <v>0.4</v>
      </c>
      <c r="U3438">
        <f t="shared" si="213"/>
        <v>8.6000000000000014</v>
      </c>
      <c r="V3438">
        <f t="shared" si="214"/>
        <v>0.52052750000000003</v>
      </c>
      <c r="W3438">
        <f t="shared" si="215"/>
        <v>2.4921846250000006</v>
      </c>
    </row>
    <row r="3439" spans="1:23" x14ac:dyDescent="0.25">
      <c r="A3439" t="s">
        <v>11676</v>
      </c>
      <c r="B3439" s="1">
        <v>43247</v>
      </c>
      <c r="C3439" t="s">
        <v>11677</v>
      </c>
      <c r="D3439" t="s">
        <v>1888</v>
      </c>
      <c r="E3439" t="s">
        <v>11678</v>
      </c>
      <c r="F3439" s="1">
        <v>43237</v>
      </c>
      <c r="G3439">
        <v>1</v>
      </c>
      <c r="H3439">
        <v>702374</v>
      </c>
      <c r="I3439">
        <v>3151</v>
      </c>
      <c r="J3439">
        <v>5549</v>
      </c>
      <c r="K3439">
        <v>2509</v>
      </c>
      <c r="L3439" t="b">
        <v>0</v>
      </c>
      <c r="M3439" t="b">
        <v>0</v>
      </c>
      <c r="N3439" t="b">
        <v>0</v>
      </c>
      <c r="O3439">
        <v>10</v>
      </c>
      <c r="P3439">
        <v>7</v>
      </c>
      <c r="Q3439" s="2">
        <v>0</v>
      </c>
      <c r="R3439" s="2">
        <v>-0.01</v>
      </c>
      <c r="S3439" s="2">
        <v>0</v>
      </c>
      <c r="T3439">
        <f t="shared" si="212"/>
        <v>0.4</v>
      </c>
      <c r="U3439">
        <f t="shared" si="213"/>
        <v>5</v>
      </c>
      <c r="V3439">
        <f t="shared" si="214"/>
        <v>0.20118699999999998</v>
      </c>
      <c r="W3439">
        <f t="shared" si="215"/>
        <v>1.4804154500000002</v>
      </c>
    </row>
    <row r="3440" spans="1:23" x14ac:dyDescent="0.25">
      <c r="A3440" t="s">
        <v>11679</v>
      </c>
      <c r="B3440" s="1">
        <v>43216</v>
      </c>
      <c r="C3440" t="s">
        <v>11680</v>
      </c>
      <c r="D3440" t="s">
        <v>546</v>
      </c>
      <c r="E3440" t="s">
        <v>11681</v>
      </c>
      <c r="F3440" s="1">
        <v>43203</v>
      </c>
      <c r="G3440">
        <v>1</v>
      </c>
      <c r="H3440">
        <v>857855</v>
      </c>
      <c r="I3440">
        <v>10750</v>
      </c>
      <c r="J3440">
        <v>432</v>
      </c>
      <c r="K3440">
        <v>1344</v>
      </c>
      <c r="L3440" t="b">
        <v>0</v>
      </c>
      <c r="M3440" t="b">
        <v>0</v>
      </c>
      <c r="N3440" t="b">
        <v>0</v>
      </c>
      <c r="O3440">
        <v>13</v>
      </c>
      <c r="P3440">
        <v>13</v>
      </c>
      <c r="Q3440" s="2">
        <v>0.01</v>
      </c>
      <c r="R3440" s="2">
        <v>0</v>
      </c>
      <c r="S3440" s="2">
        <v>0</v>
      </c>
      <c r="T3440">
        <f t="shared" si="212"/>
        <v>0.4</v>
      </c>
      <c r="U3440">
        <f t="shared" si="213"/>
        <v>10.4</v>
      </c>
      <c r="V3440">
        <f t="shared" si="214"/>
        <v>0.52892749999999999</v>
      </c>
      <c r="W3440">
        <f t="shared" si="215"/>
        <v>2.9451246250000001</v>
      </c>
    </row>
    <row r="3441" spans="1:23" x14ac:dyDescent="0.25">
      <c r="A3441" t="s">
        <v>11682</v>
      </c>
      <c r="B3441" s="1">
        <v>43147</v>
      </c>
      <c r="C3441" t="s">
        <v>11683</v>
      </c>
      <c r="D3441" t="s">
        <v>1125</v>
      </c>
      <c r="E3441" t="s">
        <v>11684</v>
      </c>
      <c r="F3441" s="1">
        <v>43144</v>
      </c>
      <c r="G3441">
        <v>1</v>
      </c>
      <c r="H3441">
        <v>584074</v>
      </c>
      <c r="I3441">
        <v>6187</v>
      </c>
      <c r="J3441">
        <v>239</v>
      </c>
      <c r="K3441">
        <v>702</v>
      </c>
      <c r="L3441" t="b">
        <v>0</v>
      </c>
      <c r="M3441" t="b">
        <v>0</v>
      </c>
      <c r="N3441" t="b">
        <v>0</v>
      </c>
      <c r="O3441">
        <v>3</v>
      </c>
      <c r="P3441">
        <v>3</v>
      </c>
      <c r="Q3441" s="2">
        <v>0.01</v>
      </c>
      <c r="R3441" s="2">
        <v>0</v>
      </c>
      <c r="S3441" s="2">
        <v>0</v>
      </c>
      <c r="T3441">
        <f t="shared" si="212"/>
        <v>0.4</v>
      </c>
      <c r="U3441">
        <f t="shared" si="213"/>
        <v>2.4000000000000004</v>
      </c>
      <c r="V3441">
        <f t="shared" si="214"/>
        <v>0.39203699999999997</v>
      </c>
      <c r="W3441">
        <f t="shared" si="215"/>
        <v>0.89721295000000012</v>
      </c>
    </row>
    <row r="3442" spans="1:23" x14ac:dyDescent="0.25">
      <c r="A3442" t="s">
        <v>11685</v>
      </c>
      <c r="B3442" s="1">
        <v>43242</v>
      </c>
      <c r="C3442" t="s">
        <v>11686</v>
      </c>
      <c r="D3442" t="s">
        <v>860</v>
      </c>
      <c r="E3442" t="s">
        <v>11687</v>
      </c>
      <c r="F3442" s="1">
        <v>43228</v>
      </c>
      <c r="G3442">
        <v>1</v>
      </c>
      <c r="H3442">
        <v>435462</v>
      </c>
      <c r="I3442">
        <v>22345</v>
      </c>
      <c r="J3442">
        <v>1150</v>
      </c>
      <c r="K3442">
        <v>1092</v>
      </c>
      <c r="L3442" t="b">
        <v>0</v>
      </c>
      <c r="M3442" t="b">
        <v>0</v>
      </c>
      <c r="N3442" t="b">
        <v>0</v>
      </c>
      <c r="O3442">
        <v>14</v>
      </c>
      <c r="P3442">
        <v>10</v>
      </c>
      <c r="Q3442" s="2">
        <v>0.05</v>
      </c>
      <c r="R3442" s="2">
        <v>0</v>
      </c>
      <c r="S3442" s="2">
        <v>0</v>
      </c>
      <c r="T3442">
        <f t="shared" si="212"/>
        <v>0.4</v>
      </c>
      <c r="U3442">
        <f t="shared" si="213"/>
        <v>7.2</v>
      </c>
      <c r="V3442">
        <f t="shared" si="214"/>
        <v>0.71773100000000012</v>
      </c>
      <c r="W3442">
        <f t="shared" si="215"/>
        <v>2.2112058499999998</v>
      </c>
    </row>
    <row r="3443" spans="1:23" x14ac:dyDescent="0.25">
      <c r="A3443" t="s">
        <v>11688</v>
      </c>
      <c r="B3443" s="1">
        <v>43134</v>
      </c>
      <c r="C3443" t="s">
        <v>11689</v>
      </c>
      <c r="D3443" t="s">
        <v>125</v>
      </c>
      <c r="E3443" t="s">
        <v>11690</v>
      </c>
      <c r="F3443" s="1">
        <v>43128</v>
      </c>
      <c r="G3443">
        <v>1</v>
      </c>
      <c r="H3443">
        <v>5398142</v>
      </c>
      <c r="I3443">
        <v>56291</v>
      </c>
      <c r="J3443">
        <v>6964</v>
      </c>
      <c r="K3443">
        <v>12326</v>
      </c>
      <c r="L3443" t="b">
        <v>0</v>
      </c>
      <c r="M3443" t="b">
        <v>0</v>
      </c>
      <c r="N3443" t="b">
        <v>0</v>
      </c>
      <c r="O3443">
        <v>6</v>
      </c>
      <c r="P3443">
        <v>6</v>
      </c>
      <c r="Q3443" s="2">
        <v>0.01</v>
      </c>
      <c r="R3443" s="2">
        <v>0</v>
      </c>
      <c r="S3443" s="2">
        <v>0</v>
      </c>
      <c r="T3443">
        <f t="shared" si="212"/>
        <v>0.4</v>
      </c>
      <c r="U3443">
        <f t="shared" si="213"/>
        <v>4.8000000000000007</v>
      </c>
      <c r="V3443">
        <f t="shared" si="214"/>
        <v>2.7990710000000001</v>
      </c>
      <c r="W3443">
        <f t="shared" si="215"/>
        <v>2.3396748500000002</v>
      </c>
    </row>
    <row r="3444" spans="1:23" x14ac:dyDescent="0.25">
      <c r="A3444" t="s">
        <v>11691</v>
      </c>
      <c r="B3444" s="1">
        <v>43209</v>
      </c>
      <c r="C3444" t="s">
        <v>11692</v>
      </c>
      <c r="D3444" t="s">
        <v>601</v>
      </c>
      <c r="E3444" t="s">
        <v>11693</v>
      </c>
      <c r="F3444" s="1">
        <v>43208</v>
      </c>
      <c r="G3444">
        <v>1</v>
      </c>
      <c r="H3444">
        <v>612091</v>
      </c>
      <c r="I3444">
        <v>15889</v>
      </c>
      <c r="J3444">
        <v>440</v>
      </c>
      <c r="K3444">
        <v>1527</v>
      </c>
      <c r="L3444" t="b">
        <v>0</v>
      </c>
      <c r="M3444" t="b">
        <v>0</v>
      </c>
      <c r="N3444" t="b">
        <v>0</v>
      </c>
      <c r="O3444">
        <v>1</v>
      </c>
      <c r="P3444">
        <v>1</v>
      </c>
      <c r="Q3444" s="2">
        <v>0.03</v>
      </c>
      <c r="R3444" s="2">
        <v>0</v>
      </c>
      <c r="S3444" s="2">
        <v>0</v>
      </c>
      <c r="T3444">
        <f t="shared" si="212"/>
        <v>0.4</v>
      </c>
      <c r="U3444">
        <f t="shared" si="213"/>
        <v>0.8</v>
      </c>
      <c r="V3444">
        <f t="shared" si="214"/>
        <v>0.60604550000000001</v>
      </c>
      <c r="W3444">
        <f t="shared" si="215"/>
        <v>0.57211592500000008</v>
      </c>
    </row>
    <row r="3445" spans="1:23" x14ac:dyDescent="0.25">
      <c r="A3445" t="s">
        <v>11694</v>
      </c>
      <c r="B3445" s="1">
        <v>43073</v>
      </c>
      <c r="C3445" t="s">
        <v>11695</v>
      </c>
      <c r="D3445" t="s">
        <v>2943</v>
      </c>
      <c r="E3445" t="s">
        <v>11696</v>
      </c>
      <c r="F3445" s="1">
        <v>43067</v>
      </c>
      <c r="G3445">
        <v>1</v>
      </c>
      <c r="H3445">
        <v>49017</v>
      </c>
      <c r="I3445">
        <v>375</v>
      </c>
      <c r="J3445">
        <v>1</v>
      </c>
      <c r="K3445">
        <v>38</v>
      </c>
      <c r="L3445" t="b">
        <v>0</v>
      </c>
      <c r="M3445" t="b">
        <v>0</v>
      </c>
      <c r="N3445" t="b">
        <v>0</v>
      </c>
      <c r="O3445">
        <v>6</v>
      </c>
      <c r="P3445">
        <v>6</v>
      </c>
      <c r="Q3445" s="2">
        <v>0.01</v>
      </c>
      <c r="R3445" s="2">
        <v>0</v>
      </c>
      <c r="S3445" s="2">
        <v>0</v>
      </c>
      <c r="T3445">
        <f t="shared" si="212"/>
        <v>0.4</v>
      </c>
      <c r="U3445">
        <f t="shared" si="213"/>
        <v>4.8000000000000007</v>
      </c>
      <c r="V3445">
        <f t="shared" si="214"/>
        <v>0.12450850000000001</v>
      </c>
      <c r="W3445">
        <f t="shared" si="215"/>
        <v>1.4035779750000004</v>
      </c>
    </row>
    <row r="3446" spans="1:23" x14ac:dyDescent="0.25">
      <c r="A3446" t="s">
        <v>11697</v>
      </c>
      <c r="B3446" s="1">
        <v>43074</v>
      </c>
      <c r="C3446" t="s">
        <v>11698</v>
      </c>
      <c r="D3446" t="s">
        <v>218</v>
      </c>
      <c r="E3446" t="s">
        <v>11699</v>
      </c>
      <c r="F3446" s="1">
        <v>43067</v>
      </c>
      <c r="G3446">
        <v>1</v>
      </c>
      <c r="H3446">
        <v>423039</v>
      </c>
      <c r="I3446">
        <v>6332</v>
      </c>
      <c r="J3446">
        <v>244</v>
      </c>
      <c r="K3446">
        <v>1321</v>
      </c>
      <c r="L3446" t="b">
        <v>0</v>
      </c>
      <c r="M3446" t="b">
        <v>0</v>
      </c>
      <c r="N3446" t="b">
        <v>0</v>
      </c>
      <c r="O3446">
        <v>7</v>
      </c>
      <c r="P3446">
        <v>7</v>
      </c>
      <c r="Q3446" s="2">
        <v>0.01</v>
      </c>
      <c r="R3446" s="2">
        <v>0</v>
      </c>
      <c r="S3446" s="2">
        <v>0</v>
      </c>
      <c r="T3446">
        <f t="shared" si="212"/>
        <v>0.4</v>
      </c>
      <c r="U3446">
        <f t="shared" si="213"/>
        <v>5.6000000000000005</v>
      </c>
      <c r="V3446">
        <f t="shared" si="214"/>
        <v>0.3115195</v>
      </c>
      <c r="W3446">
        <f t="shared" si="215"/>
        <v>1.669031825</v>
      </c>
    </row>
    <row r="3447" spans="1:23" x14ac:dyDescent="0.25">
      <c r="A3447" t="s">
        <v>11700</v>
      </c>
      <c r="B3447" s="1">
        <v>43074</v>
      </c>
      <c r="C3447" t="s">
        <v>11701</v>
      </c>
      <c r="D3447" t="s">
        <v>1078</v>
      </c>
      <c r="E3447" t="s">
        <v>11702</v>
      </c>
      <c r="F3447" s="1">
        <v>43066</v>
      </c>
      <c r="G3447">
        <v>1</v>
      </c>
      <c r="H3447">
        <v>1218771</v>
      </c>
      <c r="I3447">
        <v>8737</v>
      </c>
      <c r="J3447">
        <v>1004</v>
      </c>
      <c r="K3447">
        <v>3906</v>
      </c>
      <c r="L3447" t="b">
        <v>0</v>
      </c>
      <c r="M3447" t="b">
        <v>0</v>
      </c>
      <c r="N3447" t="b">
        <v>0</v>
      </c>
      <c r="O3447">
        <v>8</v>
      </c>
      <c r="P3447">
        <v>7</v>
      </c>
      <c r="Q3447" s="2">
        <v>0.01</v>
      </c>
      <c r="R3447" s="2">
        <v>0</v>
      </c>
      <c r="S3447" s="2">
        <v>0</v>
      </c>
      <c r="T3447">
        <f t="shared" si="212"/>
        <v>0.4</v>
      </c>
      <c r="U3447">
        <f t="shared" si="213"/>
        <v>5.4</v>
      </c>
      <c r="V3447">
        <f t="shared" si="214"/>
        <v>0.7093855</v>
      </c>
      <c r="W3447">
        <f t="shared" si="215"/>
        <v>1.7582849250000003</v>
      </c>
    </row>
    <row r="3448" spans="1:23" x14ac:dyDescent="0.25">
      <c r="A3448" t="s">
        <v>11703</v>
      </c>
      <c r="B3448" s="1">
        <v>43168</v>
      </c>
      <c r="C3448" t="s">
        <v>11704</v>
      </c>
      <c r="D3448" t="s">
        <v>1213</v>
      </c>
      <c r="E3448" t="s">
        <v>11705</v>
      </c>
      <c r="F3448" s="1">
        <v>43162</v>
      </c>
      <c r="G3448">
        <v>1</v>
      </c>
      <c r="H3448">
        <v>1108366</v>
      </c>
      <c r="I3448">
        <v>6294</v>
      </c>
      <c r="J3448">
        <v>275</v>
      </c>
      <c r="K3448">
        <v>1218</v>
      </c>
      <c r="L3448" t="b">
        <v>0</v>
      </c>
      <c r="M3448" t="b">
        <v>0</v>
      </c>
      <c r="N3448" t="b">
        <v>0</v>
      </c>
      <c r="O3448">
        <v>6</v>
      </c>
      <c r="P3448">
        <v>5</v>
      </c>
      <c r="Q3448" s="2">
        <v>0.01</v>
      </c>
      <c r="R3448" s="2">
        <v>0</v>
      </c>
      <c r="S3448" s="2">
        <v>0</v>
      </c>
      <c r="T3448">
        <f t="shared" si="212"/>
        <v>0.4</v>
      </c>
      <c r="U3448">
        <f t="shared" si="213"/>
        <v>3.8</v>
      </c>
      <c r="V3448">
        <f t="shared" si="214"/>
        <v>0.65418299999999996</v>
      </c>
      <c r="W3448">
        <f t="shared" si="215"/>
        <v>1.33896405</v>
      </c>
    </row>
    <row r="3449" spans="1:23" x14ac:dyDescent="0.25">
      <c r="A3449" t="s">
        <v>11706</v>
      </c>
      <c r="B3449" s="1">
        <v>43069</v>
      </c>
      <c r="C3449" t="s">
        <v>11707</v>
      </c>
      <c r="D3449" t="s">
        <v>11708</v>
      </c>
      <c r="E3449" t="s">
        <v>11709</v>
      </c>
      <c r="F3449" s="1">
        <v>42290</v>
      </c>
      <c r="G3449">
        <v>1</v>
      </c>
      <c r="H3449">
        <v>500154</v>
      </c>
      <c r="I3449">
        <v>9613</v>
      </c>
      <c r="J3449">
        <v>173</v>
      </c>
      <c r="K3449">
        <v>1104</v>
      </c>
      <c r="L3449" t="b">
        <v>0</v>
      </c>
      <c r="M3449" t="b">
        <v>0</v>
      </c>
      <c r="N3449" t="b">
        <v>0</v>
      </c>
      <c r="O3449">
        <v>779</v>
      </c>
      <c r="P3449">
        <v>8</v>
      </c>
      <c r="Q3449" s="2">
        <v>0.02</v>
      </c>
      <c r="R3449" s="2">
        <v>0</v>
      </c>
      <c r="S3449" s="2">
        <v>0</v>
      </c>
      <c r="T3449">
        <f t="shared" si="212"/>
        <v>0.4</v>
      </c>
      <c r="U3449">
        <f t="shared" si="213"/>
        <v>-147.80000000000001</v>
      </c>
      <c r="V3449">
        <f t="shared" si="214"/>
        <v>0.450077</v>
      </c>
      <c r="W3449">
        <f t="shared" si="215"/>
        <v>-36.632473050000009</v>
      </c>
    </row>
    <row r="3450" spans="1:23" x14ac:dyDescent="0.25">
      <c r="A3450" t="s">
        <v>11710</v>
      </c>
      <c r="B3450" s="1">
        <v>43207</v>
      </c>
      <c r="C3450" t="s">
        <v>11711</v>
      </c>
      <c r="D3450" t="s">
        <v>973</v>
      </c>
      <c r="E3450" t="s">
        <v>11712</v>
      </c>
      <c r="F3450" s="1">
        <v>43199</v>
      </c>
      <c r="G3450">
        <v>1</v>
      </c>
      <c r="H3450">
        <v>3232536</v>
      </c>
      <c r="I3450">
        <v>158716</v>
      </c>
      <c r="J3450">
        <v>3457</v>
      </c>
      <c r="K3450">
        <v>13487</v>
      </c>
      <c r="L3450" t="b">
        <v>0</v>
      </c>
      <c r="M3450" t="b">
        <v>0</v>
      </c>
      <c r="N3450" t="b">
        <v>0</v>
      </c>
      <c r="O3450">
        <v>8</v>
      </c>
      <c r="P3450">
        <v>4</v>
      </c>
      <c r="Q3450" s="2">
        <v>0.05</v>
      </c>
      <c r="R3450" s="2">
        <v>0</v>
      </c>
      <c r="S3450" s="2">
        <v>0</v>
      </c>
      <c r="T3450">
        <f t="shared" si="212"/>
        <v>0.4</v>
      </c>
      <c r="U3450">
        <f t="shared" si="213"/>
        <v>2.4000000000000004</v>
      </c>
      <c r="V3450">
        <f t="shared" si="214"/>
        <v>2.1162679999999998</v>
      </c>
      <c r="W3450">
        <f t="shared" si="215"/>
        <v>1.5006938000000001</v>
      </c>
    </row>
    <row r="3451" spans="1:23" x14ac:dyDescent="0.25">
      <c r="A3451" t="s">
        <v>11713</v>
      </c>
      <c r="B3451" s="1">
        <v>43180</v>
      </c>
      <c r="C3451" t="s">
        <v>11714</v>
      </c>
      <c r="D3451" t="s">
        <v>293</v>
      </c>
      <c r="E3451" t="s">
        <v>11715</v>
      </c>
      <c r="F3451" s="1">
        <v>43172</v>
      </c>
      <c r="G3451">
        <v>1</v>
      </c>
      <c r="H3451">
        <v>4134994</v>
      </c>
      <c r="I3451">
        <v>170593</v>
      </c>
      <c r="J3451">
        <v>2294</v>
      </c>
      <c r="K3451">
        <v>11661</v>
      </c>
      <c r="L3451" t="b">
        <v>0</v>
      </c>
      <c r="M3451" t="b">
        <v>0</v>
      </c>
      <c r="N3451" t="b">
        <v>0</v>
      </c>
      <c r="O3451">
        <v>8</v>
      </c>
      <c r="P3451">
        <v>7</v>
      </c>
      <c r="Q3451" s="2">
        <v>0.04</v>
      </c>
      <c r="R3451" s="2">
        <v>0</v>
      </c>
      <c r="S3451" s="2">
        <v>0</v>
      </c>
      <c r="T3451">
        <f t="shared" si="212"/>
        <v>0.4</v>
      </c>
      <c r="U3451">
        <f t="shared" si="213"/>
        <v>5.4</v>
      </c>
      <c r="V3451">
        <f t="shared" si="214"/>
        <v>2.4674969999999998</v>
      </c>
      <c r="W3451">
        <f t="shared" si="215"/>
        <v>2.3736239500000003</v>
      </c>
    </row>
    <row r="3452" spans="1:23" x14ac:dyDescent="0.25">
      <c r="A3452" t="s">
        <v>20607</v>
      </c>
      <c r="B3452" s="1">
        <v>43150</v>
      </c>
      <c r="C3452" t="s">
        <v>20608</v>
      </c>
      <c r="D3452" t="s">
        <v>20609</v>
      </c>
      <c r="E3452" t="s">
        <v>20610</v>
      </c>
      <c r="F3452" s="1">
        <v>43140</v>
      </c>
      <c r="G3452">
        <v>1</v>
      </c>
      <c r="H3452">
        <v>202879</v>
      </c>
      <c r="I3452">
        <v>0</v>
      </c>
      <c r="J3452">
        <v>0</v>
      </c>
      <c r="K3452">
        <v>194</v>
      </c>
      <c r="L3452" t="b">
        <v>0</v>
      </c>
      <c r="M3452" t="b">
        <v>1</v>
      </c>
      <c r="N3452" t="b">
        <v>0</v>
      </c>
      <c r="O3452">
        <v>10</v>
      </c>
      <c r="P3452">
        <v>5</v>
      </c>
      <c r="Q3452" s="2">
        <v>0</v>
      </c>
      <c r="R3452" s="2">
        <v>0</v>
      </c>
      <c r="S3452" s="2">
        <v>0</v>
      </c>
      <c r="T3452">
        <f t="shared" si="212"/>
        <v>0.4</v>
      </c>
      <c r="U3452">
        <f t="shared" si="213"/>
        <v>3</v>
      </c>
      <c r="V3452">
        <f t="shared" si="214"/>
        <v>0.1014395</v>
      </c>
      <c r="W3452">
        <f t="shared" si="215"/>
        <v>0.94550382500000008</v>
      </c>
    </row>
    <row r="3453" spans="1:23" x14ac:dyDescent="0.25">
      <c r="A3453" t="s">
        <v>11716</v>
      </c>
      <c r="B3453" s="1">
        <v>43130</v>
      </c>
      <c r="C3453" t="s">
        <v>11717</v>
      </c>
      <c r="D3453" t="s">
        <v>11718</v>
      </c>
      <c r="E3453" t="s">
        <v>11719</v>
      </c>
      <c r="F3453" s="1">
        <v>43123</v>
      </c>
      <c r="G3453">
        <v>1</v>
      </c>
      <c r="H3453">
        <v>277229</v>
      </c>
      <c r="I3453">
        <v>14012</v>
      </c>
      <c r="J3453">
        <v>194</v>
      </c>
      <c r="K3453">
        <v>1663</v>
      </c>
      <c r="L3453" t="b">
        <v>0</v>
      </c>
      <c r="M3453" t="b">
        <v>0</v>
      </c>
      <c r="N3453" t="b">
        <v>0</v>
      </c>
      <c r="O3453">
        <v>7</v>
      </c>
      <c r="P3453">
        <v>2</v>
      </c>
      <c r="Q3453" s="2">
        <v>0.05</v>
      </c>
      <c r="R3453" s="2">
        <v>0</v>
      </c>
      <c r="S3453" s="2">
        <v>0.01</v>
      </c>
      <c r="T3453">
        <f t="shared" si="212"/>
        <v>0.4</v>
      </c>
      <c r="U3453">
        <f t="shared" si="213"/>
        <v>0.60000000000000009</v>
      </c>
      <c r="V3453">
        <f t="shared" si="214"/>
        <v>0.88861450000000008</v>
      </c>
      <c r="W3453">
        <f t="shared" si="215"/>
        <v>0.62101507500000008</v>
      </c>
    </row>
    <row r="3454" spans="1:23" x14ac:dyDescent="0.25">
      <c r="A3454" t="s">
        <v>11720</v>
      </c>
      <c r="B3454" s="1">
        <v>43092</v>
      </c>
      <c r="C3454" t="s">
        <v>11721</v>
      </c>
      <c r="D3454" t="s">
        <v>881</v>
      </c>
      <c r="E3454" t="s">
        <v>11722</v>
      </c>
      <c r="F3454" s="1">
        <v>43091</v>
      </c>
      <c r="G3454">
        <v>1</v>
      </c>
      <c r="H3454">
        <v>814603</v>
      </c>
      <c r="I3454">
        <v>30781</v>
      </c>
      <c r="J3454">
        <v>956</v>
      </c>
      <c r="K3454">
        <v>4389</v>
      </c>
      <c r="L3454" t="b">
        <v>0</v>
      </c>
      <c r="M3454" t="b">
        <v>0</v>
      </c>
      <c r="N3454" t="b">
        <v>0</v>
      </c>
      <c r="O3454">
        <v>1</v>
      </c>
      <c r="P3454">
        <v>1</v>
      </c>
      <c r="Q3454" s="2">
        <v>0.04</v>
      </c>
      <c r="R3454" s="2">
        <v>0</v>
      </c>
      <c r="S3454" s="2">
        <v>0.01</v>
      </c>
      <c r="T3454">
        <f t="shared" si="212"/>
        <v>0.4</v>
      </c>
      <c r="U3454">
        <f t="shared" si="213"/>
        <v>0.8</v>
      </c>
      <c r="V3454">
        <f t="shared" si="214"/>
        <v>1.0573014999999999</v>
      </c>
      <c r="W3454">
        <f t="shared" si="215"/>
        <v>0.73005552500000004</v>
      </c>
    </row>
    <row r="3455" spans="1:23" x14ac:dyDescent="0.25">
      <c r="A3455" t="s">
        <v>11723</v>
      </c>
      <c r="B3455" s="1">
        <v>43104</v>
      </c>
      <c r="C3455" t="s">
        <v>11724</v>
      </c>
      <c r="D3455" t="s">
        <v>29</v>
      </c>
      <c r="E3455" t="s">
        <v>11725</v>
      </c>
      <c r="F3455" s="1">
        <v>43101</v>
      </c>
      <c r="G3455">
        <v>1</v>
      </c>
      <c r="H3455">
        <v>278510</v>
      </c>
      <c r="I3455">
        <v>6701</v>
      </c>
      <c r="J3455">
        <v>198</v>
      </c>
      <c r="K3455">
        <v>916</v>
      </c>
      <c r="L3455" t="b">
        <v>0</v>
      </c>
      <c r="M3455" t="b">
        <v>0</v>
      </c>
      <c r="N3455" t="b">
        <v>0</v>
      </c>
      <c r="O3455">
        <v>3</v>
      </c>
      <c r="P3455">
        <v>2</v>
      </c>
      <c r="Q3455" s="2">
        <v>0.02</v>
      </c>
      <c r="R3455" s="2">
        <v>0</v>
      </c>
      <c r="S3455" s="2">
        <v>0</v>
      </c>
      <c r="T3455">
        <f t="shared" si="212"/>
        <v>0.4</v>
      </c>
      <c r="U3455">
        <f t="shared" si="213"/>
        <v>1.4000000000000001</v>
      </c>
      <c r="V3455">
        <f t="shared" si="214"/>
        <v>0.33925499999999997</v>
      </c>
      <c r="W3455">
        <f t="shared" si="215"/>
        <v>0.62873924999999997</v>
      </c>
    </row>
    <row r="3456" spans="1:23" x14ac:dyDescent="0.25">
      <c r="A3456" t="s">
        <v>11726</v>
      </c>
      <c r="B3456" s="1">
        <v>43073</v>
      </c>
      <c r="C3456" t="s">
        <v>11727</v>
      </c>
      <c r="D3456" t="s">
        <v>11728</v>
      </c>
      <c r="E3456" t="s">
        <v>11729</v>
      </c>
      <c r="F3456" s="1">
        <v>43066</v>
      </c>
      <c r="G3456">
        <v>1</v>
      </c>
      <c r="H3456">
        <v>344534</v>
      </c>
      <c r="I3456">
        <v>4511</v>
      </c>
      <c r="J3456">
        <v>40</v>
      </c>
      <c r="K3456">
        <v>433</v>
      </c>
      <c r="L3456" t="b">
        <v>0</v>
      </c>
      <c r="M3456" t="b">
        <v>0</v>
      </c>
      <c r="N3456" t="b">
        <v>0</v>
      </c>
      <c r="O3456">
        <v>7</v>
      </c>
      <c r="P3456">
        <v>4</v>
      </c>
      <c r="Q3456" s="2">
        <v>0.01</v>
      </c>
      <c r="R3456" s="2">
        <v>0</v>
      </c>
      <c r="S3456" s="2">
        <v>0</v>
      </c>
      <c r="T3456">
        <f t="shared" si="212"/>
        <v>0.4</v>
      </c>
      <c r="U3456">
        <f t="shared" si="213"/>
        <v>2.6</v>
      </c>
      <c r="V3456">
        <f t="shared" si="214"/>
        <v>0.27226700000000004</v>
      </c>
      <c r="W3456">
        <f t="shared" si="215"/>
        <v>0.90529345000000006</v>
      </c>
    </row>
    <row r="3457" spans="1:23" x14ac:dyDescent="0.25">
      <c r="A3457" t="s">
        <v>11730</v>
      </c>
      <c r="B3457" s="1">
        <v>43244</v>
      </c>
      <c r="C3457" t="s">
        <v>11731</v>
      </c>
      <c r="D3457" t="s">
        <v>198</v>
      </c>
      <c r="E3457" t="s">
        <v>11732</v>
      </c>
      <c r="F3457" s="1">
        <v>43242</v>
      </c>
      <c r="G3457">
        <v>1</v>
      </c>
      <c r="H3457">
        <v>3742740</v>
      </c>
      <c r="I3457">
        <v>76756</v>
      </c>
      <c r="J3457">
        <v>2931</v>
      </c>
      <c r="K3457">
        <v>8398</v>
      </c>
      <c r="L3457" t="b">
        <v>0</v>
      </c>
      <c r="M3457" t="b">
        <v>0</v>
      </c>
      <c r="N3457" t="b">
        <v>0</v>
      </c>
      <c r="O3457">
        <v>2</v>
      </c>
      <c r="P3457">
        <v>2</v>
      </c>
      <c r="Q3457" s="2">
        <v>0.02</v>
      </c>
      <c r="R3457" s="2">
        <v>0</v>
      </c>
      <c r="S3457" s="2">
        <v>0</v>
      </c>
      <c r="T3457">
        <f t="shared" si="212"/>
        <v>0.4</v>
      </c>
      <c r="U3457">
        <f t="shared" si="213"/>
        <v>1.6</v>
      </c>
      <c r="V3457">
        <f t="shared" si="214"/>
        <v>2.0713699999999999</v>
      </c>
      <c r="W3457">
        <f t="shared" si="215"/>
        <v>1.2849794999999999</v>
      </c>
    </row>
    <row r="3458" spans="1:23" x14ac:dyDescent="0.25">
      <c r="A3458" t="s">
        <v>11733</v>
      </c>
      <c r="B3458" s="1">
        <v>43175</v>
      </c>
      <c r="C3458" t="s">
        <v>11734</v>
      </c>
      <c r="D3458" t="s">
        <v>1916</v>
      </c>
      <c r="E3458" t="s">
        <v>11735</v>
      </c>
      <c r="F3458" s="1">
        <v>43161</v>
      </c>
      <c r="G3458">
        <v>1</v>
      </c>
      <c r="H3458">
        <v>3148434</v>
      </c>
      <c r="I3458">
        <v>173415</v>
      </c>
      <c r="J3458">
        <v>3166</v>
      </c>
      <c r="K3458">
        <v>9667</v>
      </c>
      <c r="L3458" t="b">
        <v>0</v>
      </c>
      <c r="M3458" t="b">
        <v>0</v>
      </c>
      <c r="N3458" t="b">
        <v>0</v>
      </c>
      <c r="O3458">
        <v>14</v>
      </c>
      <c r="P3458">
        <v>11</v>
      </c>
      <c r="Q3458" s="2">
        <v>0.06</v>
      </c>
      <c r="R3458" s="2">
        <v>0</v>
      </c>
      <c r="S3458" s="2">
        <v>0</v>
      </c>
      <c r="T3458">
        <f t="shared" ref="T3458:T3521" si="216">G3458*0.4</f>
        <v>0.4</v>
      </c>
      <c r="U3458">
        <f t="shared" ref="U3458:U3521" si="217">-0.2*(O3458-P3458)+0.8*P3458</f>
        <v>8.2000000000000011</v>
      </c>
      <c r="V3458">
        <f t="shared" ref="V3458:V3521" si="218">0.5*H3458*0.000001+0.1*Q3458*100+100*0.15*R3458+100*0.25*S3458</f>
        <v>2.1742170000000001</v>
      </c>
      <c r="W3458">
        <f t="shared" ref="W3458:W3521" si="219">0.4*T3458+0.25*U3458+0.35*V3458</f>
        <v>2.9709759500000006</v>
      </c>
    </row>
    <row r="3459" spans="1:23" x14ac:dyDescent="0.25">
      <c r="A3459" t="s">
        <v>20814</v>
      </c>
      <c r="B3459" s="1">
        <v>43170</v>
      </c>
      <c r="C3459" t="s">
        <v>20815</v>
      </c>
      <c r="D3459" t="s">
        <v>20816</v>
      </c>
      <c r="E3459" t="s">
        <v>20817</v>
      </c>
      <c r="F3459" s="1">
        <v>43160</v>
      </c>
      <c r="G3459">
        <v>1</v>
      </c>
      <c r="H3459">
        <v>299365</v>
      </c>
      <c r="I3459">
        <v>5630</v>
      </c>
      <c r="J3459">
        <v>249</v>
      </c>
      <c r="K3459">
        <v>0</v>
      </c>
      <c r="L3459" t="b">
        <v>1</v>
      </c>
      <c r="M3459" t="b">
        <v>0</v>
      </c>
      <c r="N3459" t="b">
        <v>0</v>
      </c>
      <c r="O3459">
        <v>10</v>
      </c>
      <c r="P3459">
        <v>10</v>
      </c>
      <c r="Q3459" s="2">
        <v>0.02</v>
      </c>
      <c r="R3459" s="2">
        <v>0</v>
      </c>
      <c r="S3459" s="2">
        <v>0</v>
      </c>
      <c r="T3459">
        <f t="shared" si="216"/>
        <v>0.4</v>
      </c>
      <c r="U3459">
        <f t="shared" si="217"/>
        <v>8</v>
      </c>
      <c r="V3459">
        <f t="shared" si="218"/>
        <v>0.34968250000000001</v>
      </c>
      <c r="W3459">
        <f t="shared" si="219"/>
        <v>2.2823888750000001</v>
      </c>
    </row>
    <row r="3460" spans="1:23" x14ac:dyDescent="0.25">
      <c r="A3460" t="s">
        <v>11736</v>
      </c>
      <c r="B3460" s="1">
        <v>43197</v>
      </c>
      <c r="C3460" t="s">
        <v>11737</v>
      </c>
      <c r="D3460" t="s">
        <v>3415</v>
      </c>
      <c r="E3460" t="s">
        <v>11738</v>
      </c>
      <c r="F3460" s="1">
        <v>43190</v>
      </c>
      <c r="G3460">
        <v>1</v>
      </c>
      <c r="H3460">
        <v>308787</v>
      </c>
      <c r="I3460">
        <v>7171</v>
      </c>
      <c r="J3460">
        <v>656</v>
      </c>
      <c r="K3460">
        <v>1175</v>
      </c>
      <c r="L3460" t="b">
        <v>0</v>
      </c>
      <c r="M3460" t="b">
        <v>0</v>
      </c>
      <c r="N3460" t="b">
        <v>0</v>
      </c>
      <c r="O3460">
        <v>7</v>
      </c>
      <c r="P3460">
        <v>5</v>
      </c>
      <c r="Q3460" s="2">
        <v>0.02</v>
      </c>
      <c r="R3460" s="2">
        <v>0</v>
      </c>
      <c r="S3460" s="2">
        <v>0</v>
      </c>
      <c r="T3460">
        <f t="shared" si="216"/>
        <v>0.4</v>
      </c>
      <c r="U3460">
        <f t="shared" si="217"/>
        <v>3.6</v>
      </c>
      <c r="V3460">
        <f t="shared" si="218"/>
        <v>0.35439350000000003</v>
      </c>
      <c r="W3460">
        <f t="shared" si="219"/>
        <v>1.184037725</v>
      </c>
    </row>
    <row r="3461" spans="1:23" x14ac:dyDescent="0.25">
      <c r="A3461" t="s">
        <v>11739</v>
      </c>
      <c r="B3461" s="1">
        <v>43136</v>
      </c>
      <c r="C3461" t="s">
        <v>11740</v>
      </c>
      <c r="D3461" t="s">
        <v>11741</v>
      </c>
      <c r="E3461" t="s">
        <v>11742</v>
      </c>
      <c r="F3461" s="1">
        <v>43131</v>
      </c>
      <c r="G3461">
        <v>1</v>
      </c>
      <c r="H3461">
        <v>17594</v>
      </c>
      <c r="I3461">
        <v>471</v>
      </c>
      <c r="J3461">
        <v>18</v>
      </c>
      <c r="K3461">
        <v>24</v>
      </c>
      <c r="L3461" t="b">
        <v>0</v>
      </c>
      <c r="M3461" t="b">
        <v>0</v>
      </c>
      <c r="N3461" t="b">
        <v>0</v>
      </c>
      <c r="O3461">
        <v>5</v>
      </c>
      <c r="P3461">
        <v>2</v>
      </c>
      <c r="Q3461" s="2">
        <v>0.03</v>
      </c>
      <c r="R3461" s="2">
        <v>0</v>
      </c>
      <c r="S3461" s="2">
        <v>0</v>
      </c>
      <c r="T3461">
        <f t="shared" si="216"/>
        <v>0.4</v>
      </c>
      <c r="U3461">
        <f t="shared" si="217"/>
        <v>1</v>
      </c>
      <c r="V3461">
        <f t="shared" si="218"/>
        <v>0.30879699999999999</v>
      </c>
      <c r="W3461">
        <f t="shared" si="219"/>
        <v>0.51807895000000004</v>
      </c>
    </row>
    <row r="3462" spans="1:23" x14ac:dyDescent="0.25">
      <c r="A3462" t="s">
        <v>11743</v>
      </c>
      <c r="B3462" s="1">
        <v>43068</v>
      </c>
      <c r="C3462" t="s">
        <v>11744</v>
      </c>
      <c r="D3462" t="s">
        <v>3512</v>
      </c>
      <c r="E3462" t="s">
        <v>11745</v>
      </c>
      <c r="F3462" s="1">
        <v>43059</v>
      </c>
      <c r="G3462">
        <v>1</v>
      </c>
      <c r="H3462">
        <v>1273655</v>
      </c>
      <c r="I3462">
        <v>26473</v>
      </c>
      <c r="J3462">
        <v>1380</v>
      </c>
      <c r="K3462">
        <v>3106</v>
      </c>
      <c r="L3462" t="b">
        <v>0</v>
      </c>
      <c r="M3462" t="b">
        <v>0</v>
      </c>
      <c r="N3462" t="b">
        <v>0</v>
      </c>
      <c r="O3462">
        <v>9</v>
      </c>
      <c r="P3462">
        <v>2</v>
      </c>
      <c r="Q3462" s="2">
        <v>0.02</v>
      </c>
      <c r="R3462" s="2">
        <v>0</v>
      </c>
      <c r="S3462" s="2">
        <v>0</v>
      </c>
      <c r="T3462">
        <f t="shared" si="216"/>
        <v>0.4</v>
      </c>
      <c r="U3462">
        <f t="shared" si="217"/>
        <v>0.19999999999999996</v>
      </c>
      <c r="V3462">
        <f t="shared" si="218"/>
        <v>0.83682750000000006</v>
      </c>
      <c r="W3462">
        <f t="shared" si="219"/>
        <v>0.50288962500000001</v>
      </c>
    </row>
    <row r="3463" spans="1:23" x14ac:dyDescent="0.25">
      <c r="A3463" t="s">
        <v>11746</v>
      </c>
      <c r="B3463" s="1">
        <v>43086</v>
      </c>
      <c r="C3463" t="s">
        <v>11747</v>
      </c>
      <c r="D3463" t="s">
        <v>11748</v>
      </c>
      <c r="E3463" t="s">
        <v>11749</v>
      </c>
      <c r="F3463" s="1">
        <v>43080</v>
      </c>
      <c r="G3463">
        <v>1</v>
      </c>
      <c r="H3463">
        <v>169750</v>
      </c>
      <c r="I3463">
        <v>7080</v>
      </c>
      <c r="J3463">
        <v>69</v>
      </c>
      <c r="K3463">
        <v>361</v>
      </c>
      <c r="L3463" t="b">
        <v>0</v>
      </c>
      <c r="M3463" t="b">
        <v>0</v>
      </c>
      <c r="N3463" t="b">
        <v>0</v>
      </c>
      <c r="O3463">
        <v>6</v>
      </c>
      <c r="P3463">
        <v>5</v>
      </c>
      <c r="Q3463" s="2">
        <v>0.04</v>
      </c>
      <c r="R3463" s="2">
        <v>0</v>
      </c>
      <c r="S3463" s="2">
        <v>0</v>
      </c>
      <c r="T3463">
        <f t="shared" si="216"/>
        <v>0.4</v>
      </c>
      <c r="U3463">
        <f t="shared" si="217"/>
        <v>3.8</v>
      </c>
      <c r="V3463">
        <f t="shared" si="218"/>
        <v>0.484875</v>
      </c>
      <c r="W3463">
        <f t="shared" si="219"/>
        <v>1.2797062499999998</v>
      </c>
    </row>
    <row r="3464" spans="1:23" x14ac:dyDescent="0.25">
      <c r="A3464" t="s">
        <v>11750</v>
      </c>
      <c r="B3464" s="1">
        <v>43114</v>
      </c>
      <c r="C3464" t="s">
        <v>11751</v>
      </c>
      <c r="D3464" t="s">
        <v>5097</v>
      </c>
      <c r="E3464" t="s">
        <v>11752</v>
      </c>
      <c r="F3464" s="1">
        <v>43110</v>
      </c>
      <c r="G3464">
        <v>1</v>
      </c>
      <c r="H3464">
        <v>682383</v>
      </c>
      <c r="I3464">
        <v>10819</v>
      </c>
      <c r="J3464">
        <v>609</v>
      </c>
      <c r="K3464">
        <v>1901</v>
      </c>
      <c r="L3464" t="b">
        <v>0</v>
      </c>
      <c r="M3464" t="b">
        <v>0</v>
      </c>
      <c r="N3464" t="b">
        <v>0</v>
      </c>
      <c r="O3464">
        <v>4</v>
      </c>
      <c r="P3464">
        <v>3</v>
      </c>
      <c r="Q3464" s="2">
        <v>0.02</v>
      </c>
      <c r="R3464" s="2">
        <v>0</v>
      </c>
      <c r="S3464" s="2">
        <v>0</v>
      </c>
      <c r="T3464">
        <f t="shared" si="216"/>
        <v>0.4</v>
      </c>
      <c r="U3464">
        <f t="shared" si="217"/>
        <v>2.2000000000000002</v>
      </c>
      <c r="V3464">
        <f t="shared" si="218"/>
        <v>0.54119150000000005</v>
      </c>
      <c r="W3464">
        <f t="shared" si="219"/>
        <v>0.89941702500000009</v>
      </c>
    </row>
    <row r="3465" spans="1:23" x14ac:dyDescent="0.25">
      <c r="A3465" t="s">
        <v>11753</v>
      </c>
      <c r="B3465" s="1">
        <v>43126</v>
      </c>
      <c r="C3465" t="s">
        <v>11754</v>
      </c>
      <c r="D3465" t="s">
        <v>881</v>
      </c>
      <c r="E3465" t="s">
        <v>11755</v>
      </c>
      <c r="F3465" s="1">
        <v>43119</v>
      </c>
      <c r="G3465">
        <v>1</v>
      </c>
      <c r="H3465">
        <v>3748683</v>
      </c>
      <c r="I3465">
        <v>93450</v>
      </c>
      <c r="J3465">
        <v>8388</v>
      </c>
      <c r="K3465">
        <v>15108</v>
      </c>
      <c r="L3465" t="b">
        <v>0</v>
      </c>
      <c r="M3465" t="b">
        <v>0</v>
      </c>
      <c r="N3465" t="b">
        <v>0</v>
      </c>
      <c r="O3465">
        <v>7</v>
      </c>
      <c r="P3465">
        <v>6</v>
      </c>
      <c r="Q3465" s="2">
        <v>0.02</v>
      </c>
      <c r="R3465" s="2">
        <v>0</v>
      </c>
      <c r="S3465" s="2">
        <v>0</v>
      </c>
      <c r="T3465">
        <f t="shared" si="216"/>
        <v>0.4</v>
      </c>
      <c r="U3465">
        <f t="shared" si="217"/>
        <v>4.6000000000000005</v>
      </c>
      <c r="V3465">
        <f t="shared" si="218"/>
        <v>2.0743415000000001</v>
      </c>
      <c r="W3465">
        <f t="shared" si="219"/>
        <v>2.0360195249999999</v>
      </c>
    </row>
    <row r="3466" spans="1:23" x14ac:dyDescent="0.25">
      <c r="A3466" t="s">
        <v>11756</v>
      </c>
      <c r="B3466" s="1">
        <v>43132</v>
      </c>
      <c r="C3466" t="s">
        <v>11757</v>
      </c>
      <c r="D3466" t="s">
        <v>1162</v>
      </c>
      <c r="E3466" t="s">
        <v>11758</v>
      </c>
      <c r="F3466" s="1">
        <v>43130</v>
      </c>
      <c r="G3466">
        <v>1</v>
      </c>
      <c r="H3466">
        <v>47455</v>
      </c>
      <c r="I3466">
        <v>826</v>
      </c>
      <c r="J3466">
        <v>13</v>
      </c>
      <c r="K3466">
        <v>49</v>
      </c>
      <c r="L3466" t="b">
        <v>0</v>
      </c>
      <c r="M3466" t="b">
        <v>0</v>
      </c>
      <c r="N3466" t="b">
        <v>0</v>
      </c>
      <c r="O3466">
        <v>2</v>
      </c>
      <c r="P3466">
        <v>1</v>
      </c>
      <c r="Q3466" s="2">
        <v>0.02</v>
      </c>
      <c r="R3466" s="2">
        <v>0</v>
      </c>
      <c r="S3466" s="2">
        <v>0</v>
      </c>
      <c r="T3466">
        <f t="shared" si="216"/>
        <v>0.4</v>
      </c>
      <c r="U3466">
        <f t="shared" si="217"/>
        <v>0.60000000000000009</v>
      </c>
      <c r="V3466">
        <f t="shared" si="218"/>
        <v>0.22372750000000002</v>
      </c>
      <c r="W3466">
        <f t="shared" si="219"/>
        <v>0.38830462500000007</v>
      </c>
    </row>
    <row r="3467" spans="1:23" x14ac:dyDescent="0.25">
      <c r="A3467" t="s">
        <v>11759</v>
      </c>
      <c r="B3467" s="1">
        <v>43131</v>
      </c>
      <c r="C3467" t="s">
        <v>11760</v>
      </c>
      <c r="D3467" t="s">
        <v>11761</v>
      </c>
      <c r="E3467" t="s">
        <v>11762</v>
      </c>
      <c r="F3467" s="1">
        <v>43126</v>
      </c>
      <c r="G3467">
        <v>1</v>
      </c>
      <c r="H3467">
        <v>10891</v>
      </c>
      <c r="I3467">
        <v>771</v>
      </c>
      <c r="J3467">
        <v>5</v>
      </c>
      <c r="K3467">
        <v>79</v>
      </c>
      <c r="L3467" t="b">
        <v>0</v>
      </c>
      <c r="M3467" t="b">
        <v>0</v>
      </c>
      <c r="N3467" t="b">
        <v>0</v>
      </c>
      <c r="O3467">
        <v>5</v>
      </c>
      <c r="P3467">
        <v>1</v>
      </c>
      <c r="Q3467" s="2">
        <v>7.0000000000000007E-2</v>
      </c>
      <c r="R3467" s="2">
        <v>0</v>
      </c>
      <c r="S3467" s="2">
        <v>0.01</v>
      </c>
      <c r="T3467">
        <f t="shared" si="216"/>
        <v>0.4</v>
      </c>
      <c r="U3467">
        <f t="shared" si="217"/>
        <v>0</v>
      </c>
      <c r="V3467">
        <f t="shared" si="218"/>
        <v>0.95544550000000006</v>
      </c>
      <c r="W3467">
        <f t="shared" si="219"/>
        <v>0.49440592500000002</v>
      </c>
    </row>
    <row r="3468" spans="1:23" x14ac:dyDescent="0.25">
      <c r="A3468" t="s">
        <v>11763</v>
      </c>
      <c r="B3468" s="1">
        <v>43234</v>
      </c>
      <c r="C3468" t="s">
        <v>11764</v>
      </c>
      <c r="D3468" t="s">
        <v>4005</v>
      </c>
      <c r="E3468" t="s">
        <v>11765</v>
      </c>
      <c r="F3468" s="1">
        <v>43217</v>
      </c>
      <c r="G3468">
        <v>1</v>
      </c>
      <c r="H3468">
        <v>41446137</v>
      </c>
      <c r="I3468">
        <v>502519</v>
      </c>
      <c r="J3468">
        <v>78095</v>
      </c>
      <c r="K3468">
        <v>36974</v>
      </c>
      <c r="L3468" t="b">
        <v>0</v>
      </c>
      <c r="M3468" t="b">
        <v>0</v>
      </c>
      <c r="N3468" t="b">
        <v>0</v>
      </c>
      <c r="O3468">
        <v>17</v>
      </c>
      <c r="P3468">
        <v>15</v>
      </c>
      <c r="Q3468" s="2">
        <v>0.01</v>
      </c>
      <c r="R3468" s="2">
        <v>0</v>
      </c>
      <c r="S3468" s="2">
        <v>0</v>
      </c>
      <c r="T3468">
        <f t="shared" si="216"/>
        <v>0.4</v>
      </c>
      <c r="U3468">
        <f t="shared" si="217"/>
        <v>11.6</v>
      </c>
      <c r="V3468">
        <f t="shared" si="218"/>
        <v>20.823068500000002</v>
      </c>
      <c r="W3468">
        <f t="shared" si="219"/>
        <v>10.348073975</v>
      </c>
    </row>
    <row r="3469" spans="1:23" x14ac:dyDescent="0.25">
      <c r="A3469" t="s">
        <v>11766</v>
      </c>
      <c r="B3469" s="1">
        <v>43097</v>
      </c>
      <c r="C3469" t="s">
        <v>11767</v>
      </c>
      <c r="D3469" t="s">
        <v>11768</v>
      </c>
      <c r="E3469" t="s">
        <v>11769</v>
      </c>
      <c r="F3469" s="1">
        <v>43088</v>
      </c>
      <c r="G3469">
        <v>1</v>
      </c>
      <c r="H3469">
        <v>4829710</v>
      </c>
      <c r="I3469">
        <v>11408</v>
      </c>
      <c r="J3469">
        <v>2277</v>
      </c>
      <c r="K3469">
        <v>1211</v>
      </c>
      <c r="L3469" t="b">
        <v>0</v>
      </c>
      <c r="M3469" t="b">
        <v>0</v>
      </c>
      <c r="N3469" t="b">
        <v>0</v>
      </c>
      <c r="O3469">
        <v>9</v>
      </c>
      <c r="P3469">
        <v>9</v>
      </c>
      <c r="Q3469" s="2">
        <v>0</v>
      </c>
      <c r="R3469" s="2">
        <v>0</v>
      </c>
      <c r="S3469" s="2">
        <v>0</v>
      </c>
      <c r="T3469">
        <f t="shared" si="216"/>
        <v>0.4</v>
      </c>
      <c r="U3469">
        <f t="shared" si="217"/>
        <v>7.2</v>
      </c>
      <c r="V3469">
        <f t="shared" si="218"/>
        <v>2.4148549999999998</v>
      </c>
      <c r="W3469">
        <f t="shared" si="219"/>
        <v>2.8051992499999998</v>
      </c>
    </row>
    <row r="3470" spans="1:23" x14ac:dyDescent="0.25">
      <c r="A3470" t="s">
        <v>11770</v>
      </c>
      <c r="B3470" s="1">
        <v>43117</v>
      </c>
      <c r="C3470" t="s">
        <v>11771</v>
      </c>
      <c r="D3470" t="s">
        <v>11772</v>
      </c>
      <c r="E3470" t="s">
        <v>11773</v>
      </c>
      <c r="F3470" s="1">
        <v>43110</v>
      </c>
      <c r="G3470">
        <v>1</v>
      </c>
      <c r="H3470">
        <v>2839406</v>
      </c>
      <c r="I3470">
        <v>11808</v>
      </c>
      <c r="J3470">
        <v>418</v>
      </c>
      <c r="K3470">
        <v>828</v>
      </c>
      <c r="L3470" t="b">
        <v>0</v>
      </c>
      <c r="M3470" t="b">
        <v>0</v>
      </c>
      <c r="N3470" t="b">
        <v>0</v>
      </c>
      <c r="O3470">
        <v>7</v>
      </c>
      <c r="P3470">
        <v>5</v>
      </c>
      <c r="Q3470" s="2">
        <v>0</v>
      </c>
      <c r="R3470" s="2">
        <v>0</v>
      </c>
      <c r="S3470" s="2">
        <v>0</v>
      </c>
      <c r="T3470">
        <f t="shared" si="216"/>
        <v>0.4</v>
      </c>
      <c r="U3470">
        <f t="shared" si="217"/>
        <v>3.6</v>
      </c>
      <c r="V3470">
        <f t="shared" si="218"/>
        <v>1.4197029999999999</v>
      </c>
      <c r="W3470">
        <f t="shared" si="219"/>
        <v>1.55689605</v>
      </c>
    </row>
    <row r="3471" spans="1:23" x14ac:dyDescent="0.25">
      <c r="A3471" t="s">
        <v>11774</v>
      </c>
      <c r="B3471" s="1">
        <v>43118</v>
      </c>
      <c r="C3471" t="s">
        <v>11775</v>
      </c>
      <c r="D3471" t="s">
        <v>355</v>
      </c>
      <c r="E3471" t="s">
        <v>11776</v>
      </c>
      <c r="F3471" s="1">
        <v>43117</v>
      </c>
      <c r="G3471">
        <v>1</v>
      </c>
      <c r="H3471">
        <v>318801</v>
      </c>
      <c r="I3471">
        <v>5906</v>
      </c>
      <c r="J3471">
        <v>145</v>
      </c>
      <c r="K3471">
        <v>518</v>
      </c>
      <c r="L3471" t="b">
        <v>0</v>
      </c>
      <c r="M3471" t="b">
        <v>0</v>
      </c>
      <c r="N3471" t="b">
        <v>0</v>
      </c>
      <c r="O3471">
        <v>1</v>
      </c>
      <c r="P3471">
        <v>1</v>
      </c>
      <c r="Q3471" s="2">
        <v>0.02</v>
      </c>
      <c r="R3471" s="2">
        <v>0</v>
      </c>
      <c r="S3471" s="2">
        <v>0</v>
      </c>
      <c r="T3471">
        <f t="shared" si="216"/>
        <v>0.4</v>
      </c>
      <c r="U3471">
        <f t="shared" si="217"/>
        <v>0.8</v>
      </c>
      <c r="V3471">
        <f t="shared" si="218"/>
        <v>0.35940050000000001</v>
      </c>
      <c r="W3471">
        <f t="shared" si="219"/>
        <v>0.48579017500000005</v>
      </c>
    </row>
    <row r="3472" spans="1:23" x14ac:dyDescent="0.25">
      <c r="A3472" t="s">
        <v>11777</v>
      </c>
      <c r="B3472" s="1">
        <v>43054</v>
      </c>
      <c r="C3472" t="s">
        <v>11778</v>
      </c>
      <c r="D3472" t="s">
        <v>840</v>
      </c>
      <c r="E3472" t="s">
        <v>11779</v>
      </c>
      <c r="F3472" s="1">
        <v>43048</v>
      </c>
      <c r="G3472">
        <v>1</v>
      </c>
      <c r="H3472">
        <v>161231</v>
      </c>
      <c r="I3472">
        <v>7803</v>
      </c>
      <c r="J3472">
        <v>169</v>
      </c>
      <c r="K3472">
        <v>1479</v>
      </c>
      <c r="L3472" t="b">
        <v>0</v>
      </c>
      <c r="M3472" t="b">
        <v>0</v>
      </c>
      <c r="N3472" t="b">
        <v>0</v>
      </c>
      <c r="O3472">
        <v>6</v>
      </c>
      <c r="P3472">
        <v>2</v>
      </c>
      <c r="Q3472" s="2">
        <v>0.05</v>
      </c>
      <c r="R3472" s="2">
        <v>0</v>
      </c>
      <c r="S3472" s="2">
        <v>0.01</v>
      </c>
      <c r="T3472">
        <f t="shared" si="216"/>
        <v>0.4</v>
      </c>
      <c r="U3472">
        <f t="shared" si="217"/>
        <v>0.8</v>
      </c>
      <c r="V3472">
        <f t="shared" si="218"/>
        <v>0.83061550000000006</v>
      </c>
      <c r="W3472">
        <f t="shared" si="219"/>
        <v>0.65071542500000001</v>
      </c>
    </row>
    <row r="3473" spans="1:23" x14ac:dyDescent="0.25">
      <c r="A3473" t="s">
        <v>11780</v>
      </c>
      <c r="B3473" s="1">
        <v>43112</v>
      </c>
      <c r="C3473" t="s">
        <v>11781</v>
      </c>
      <c r="D3473" t="s">
        <v>10237</v>
      </c>
      <c r="E3473" t="s">
        <v>11782</v>
      </c>
      <c r="F3473" s="1">
        <v>43104</v>
      </c>
      <c r="G3473">
        <v>1</v>
      </c>
      <c r="H3473">
        <v>57951412</v>
      </c>
      <c r="I3473">
        <v>1919583</v>
      </c>
      <c r="J3473">
        <v>73239</v>
      </c>
      <c r="K3473">
        <v>133601</v>
      </c>
      <c r="L3473" t="b">
        <v>0</v>
      </c>
      <c r="M3473" t="b">
        <v>0</v>
      </c>
      <c r="N3473" t="b">
        <v>0</v>
      </c>
      <c r="O3473">
        <v>8</v>
      </c>
      <c r="P3473">
        <v>7</v>
      </c>
      <c r="Q3473" s="2">
        <v>0.03</v>
      </c>
      <c r="R3473" s="2">
        <v>0</v>
      </c>
      <c r="S3473" s="2">
        <v>0</v>
      </c>
      <c r="T3473">
        <f t="shared" si="216"/>
        <v>0.4</v>
      </c>
      <c r="U3473">
        <f t="shared" si="217"/>
        <v>5.4</v>
      </c>
      <c r="V3473">
        <f t="shared" si="218"/>
        <v>29.275706</v>
      </c>
      <c r="W3473">
        <f t="shared" si="219"/>
        <v>11.756497099999999</v>
      </c>
    </row>
    <row r="3474" spans="1:23" x14ac:dyDescent="0.25">
      <c r="A3474" t="s">
        <v>11783</v>
      </c>
      <c r="B3474" s="1">
        <v>43120</v>
      </c>
      <c r="C3474" t="s">
        <v>11784</v>
      </c>
      <c r="D3474" t="s">
        <v>1478</v>
      </c>
      <c r="E3474" t="s">
        <v>11785</v>
      </c>
      <c r="F3474" s="1">
        <v>43114</v>
      </c>
      <c r="G3474">
        <v>1</v>
      </c>
      <c r="H3474">
        <v>261872</v>
      </c>
      <c r="I3474">
        <v>18057</v>
      </c>
      <c r="J3474">
        <v>266</v>
      </c>
      <c r="K3474">
        <v>1746</v>
      </c>
      <c r="L3474" t="b">
        <v>0</v>
      </c>
      <c r="M3474" t="b">
        <v>0</v>
      </c>
      <c r="N3474" t="b">
        <v>0</v>
      </c>
      <c r="O3474">
        <v>6</v>
      </c>
      <c r="P3474">
        <v>2</v>
      </c>
      <c r="Q3474" s="2">
        <v>7.0000000000000007E-2</v>
      </c>
      <c r="R3474" s="2">
        <v>0</v>
      </c>
      <c r="S3474" s="2">
        <v>0.01</v>
      </c>
      <c r="T3474">
        <f t="shared" si="216"/>
        <v>0.4</v>
      </c>
      <c r="U3474">
        <f t="shared" si="217"/>
        <v>0.8</v>
      </c>
      <c r="V3474">
        <f t="shared" si="218"/>
        <v>1.0809360000000001</v>
      </c>
      <c r="W3474">
        <f t="shared" si="219"/>
        <v>0.73832760000000008</v>
      </c>
    </row>
    <row r="3475" spans="1:23" x14ac:dyDescent="0.25">
      <c r="A3475" t="s">
        <v>11786</v>
      </c>
      <c r="B3475" s="1">
        <v>43091</v>
      </c>
      <c r="C3475" t="s">
        <v>11787</v>
      </c>
      <c r="D3475" t="s">
        <v>11788</v>
      </c>
      <c r="E3475" t="s">
        <v>11789</v>
      </c>
      <c r="F3475" s="1">
        <v>43086</v>
      </c>
      <c r="G3475">
        <v>1</v>
      </c>
      <c r="H3475">
        <v>286299</v>
      </c>
      <c r="I3475">
        <v>12413</v>
      </c>
      <c r="J3475">
        <v>679</v>
      </c>
      <c r="K3475">
        <v>1330</v>
      </c>
      <c r="L3475" t="b">
        <v>0</v>
      </c>
      <c r="M3475" t="b">
        <v>0</v>
      </c>
      <c r="N3475" t="b">
        <v>0</v>
      </c>
      <c r="O3475">
        <v>5</v>
      </c>
      <c r="P3475">
        <v>5</v>
      </c>
      <c r="Q3475" s="2">
        <v>0.04</v>
      </c>
      <c r="R3475" s="2">
        <v>0</v>
      </c>
      <c r="S3475" s="2">
        <v>0</v>
      </c>
      <c r="T3475">
        <f t="shared" si="216"/>
        <v>0.4</v>
      </c>
      <c r="U3475">
        <f t="shared" si="217"/>
        <v>4</v>
      </c>
      <c r="V3475">
        <f t="shared" si="218"/>
        <v>0.54314949999999995</v>
      </c>
      <c r="W3475">
        <f t="shared" si="219"/>
        <v>1.3501023250000002</v>
      </c>
    </row>
    <row r="3476" spans="1:23" x14ac:dyDescent="0.25">
      <c r="A3476" t="s">
        <v>11790</v>
      </c>
      <c r="B3476" s="1">
        <v>43109</v>
      </c>
      <c r="C3476" t="s">
        <v>11791</v>
      </c>
      <c r="D3476" t="s">
        <v>355</v>
      </c>
      <c r="E3476" t="s">
        <v>11792</v>
      </c>
      <c r="F3476" s="1">
        <v>43104</v>
      </c>
      <c r="G3476">
        <v>1</v>
      </c>
      <c r="H3476">
        <v>1001742</v>
      </c>
      <c r="I3476">
        <v>13136</v>
      </c>
      <c r="J3476">
        <v>2277</v>
      </c>
      <c r="K3476">
        <v>1512</v>
      </c>
      <c r="L3476" t="b">
        <v>0</v>
      </c>
      <c r="M3476" t="b">
        <v>0</v>
      </c>
      <c r="N3476" t="b">
        <v>0</v>
      </c>
      <c r="O3476">
        <v>5</v>
      </c>
      <c r="P3476">
        <v>4</v>
      </c>
      <c r="Q3476" s="2">
        <v>0.01</v>
      </c>
      <c r="R3476" s="2">
        <v>0</v>
      </c>
      <c r="S3476" s="2">
        <v>0</v>
      </c>
      <c r="T3476">
        <f t="shared" si="216"/>
        <v>0.4</v>
      </c>
      <c r="U3476">
        <f t="shared" si="217"/>
        <v>3</v>
      </c>
      <c r="V3476">
        <f t="shared" si="218"/>
        <v>0.60087099999999993</v>
      </c>
      <c r="W3476">
        <f t="shared" si="219"/>
        <v>1.1203048499999999</v>
      </c>
    </row>
    <row r="3477" spans="1:23" x14ac:dyDescent="0.25">
      <c r="A3477" t="s">
        <v>11793</v>
      </c>
      <c r="B3477" s="1">
        <v>43237</v>
      </c>
      <c r="C3477" t="s">
        <v>11794</v>
      </c>
      <c r="D3477" t="s">
        <v>174</v>
      </c>
      <c r="E3477" t="s">
        <v>11795</v>
      </c>
      <c r="F3477" s="1">
        <v>43231</v>
      </c>
      <c r="G3477">
        <v>1</v>
      </c>
      <c r="H3477">
        <v>143619</v>
      </c>
      <c r="I3477">
        <v>1163</v>
      </c>
      <c r="J3477">
        <v>43</v>
      </c>
      <c r="K3477">
        <v>120</v>
      </c>
      <c r="L3477" t="b">
        <v>0</v>
      </c>
      <c r="M3477" t="b">
        <v>0</v>
      </c>
      <c r="N3477" t="b">
        <v>0</v>
      </c>
      <c r="O3477">
        <v>6</v>
      </c>
      <c r="P3477">
        <v>3</v>
      </c>
      <c r="Q3477" s="2">
        <v>0.01</v>
      </c>
      <c r="R3477" s="2">
        <v>0</v>
      </c>
      <c r="S3477" s="2">
        <v>0</v>
      </c>
      <c r="T3477">
        <f t="shared" si="216"/>
        <v>0.4</v>
      </c>
      <c r="U3477">
        <f t="shared" si="217"/>
        <v>1.8000000000000003</v>
      </c>
      <c r="V3477">
        <f t="shared" si="218"/>
        <v>0.1718095</v>
      </c>
      <c r="W3477">
        <f t="shared" si="219"/>
        <v>0.67013332500000011</v>
      </c>
    </row>
    <row r="3478" spans="1:23" x14ac:dyDescent="0.25">
      <c r="A3478" t="s">
        <v>11796</v>
      </c>
      <c r="B3478" s="1">
        <v>43138</v>
      </c>
      <c r="C3478" t="s">
        <v>11797</v>
      </c>
      <c r="D3478" t="s">
        <v>11798</v>
      </c>
      <c r="E3478" t="s">
        <v>11799</v>
      </c>
      <c r="F3478" s="1">
        <v>43131</v>
      </c>
      <c r="G3478">
        <v>1</v>
      </c>
      <c r="H3478">
        <v>39595</v>
      </c>
      <c r="I3478">
        <v>228</v>
      </c>
      <c r="J3478">
        <v>6</v>
      </c>
      <c r="K3478">
        <v>26</v>
      </c>
      <c r="L3478" t="b">
        <v>0</v>
      </c>
      <c r="M3478" t="b">
        <v>0</v>
      </c>
      <c r="N3478" t="b">
        <v>0</v>
      </c>
      <c r="O3478">
        <v>7</v>
      </c>
      <c r="P3478">
        <v>3</v>
      </c>
      <c r="Q3478" s="2">
        <v>0.01</v>
      </c>
      <c r="R3478" s="2">
        <v>0</v>
      </c>
      <c r="S3478" s="2">
        <v>0</v>
      </c>
      <c r="T3478">
        <f t="shared" si="216"/>
        <v>0.4</v>
      </c>
      <c r="U3478">
        <f t="shared" si="217"/>
        <v>1.6000000000000003</v>
      </c>
      <c r="V3478">
        <f t="shared" si="218"/>
        <v>0.1197975</v>
      </c>
      <c r="W3478">
        <f t="shared" si="219"/>
        <v>0.60192912500000006</v>
      </c>
    </row>
    <row r="3479" spans="1:23" x14ac:dyDescent="0.25">
      <c r="A3479" t="s">
        <v>11800</v>
      </c>
      <c r="B3479" s="1">
        <v>43095</v>
      </c>
      <c r="C3479" t="s">
        <v>11801</v>
      </c>
      <c r="D3479" t="s">
        <v>1571</v>
      </c>
      <c r="E3479" t="s">
        <v>11802</v>
      </c>
      <c r="F3479" s="1">
        <v>43087</v>
      </c>
      <c r="G3479">
        <v>1</v>
      </c>
      <c r="H3479">
        <v>144773</v>
      </c>
      <c r="I3479">
        <v>430</v>
      </c>
      <c r="J3479">
        <v>199</v>
      </c>
      <c r="K3479">
        <v>330</v>
      </c>
      <c r="L3479" t="b">
        <v>0</v>
      </c>
      <c r="M3479" t="b">
        <v>0</v>
      </c>
      <c r="N3479" t="b">
        <v>0</v>
      </c>
      <c r="O3479">
        <v>8</v>
      </c>
      <c r="P3479">
        <v>8</v>
      </c>
      <c r="Q3479" s="2">
        <v>0</v>
      </c>
      <c r="R3479" s="2">
        <v>0</v>
      </c>
      <c r="S3479" s="2">
        <v>0</v>
      </c>
      <c r="T3479">
        <f t="shared" si="216"/>
        <v>0.4</v>
      </c>
      <c r="U3479">
        <f t="shared" si="217"/>
        <v>6.4</v>
      </c>
      <c r="V3479">
        <f t="shared" si="218"/>
        <v>7.2386499999999993E-2</v>
      </c>
      <c r="W3479">
        <f t="shared" si="219"/>
        <v>1.7853352750000002</v>
      </c>
    </row>
    <row r="3480" spans="1:23" x14ac:dyDescent="0.25">
      <c r="A3480" t="s">
        <v>11803</v>
      </c>
      <c r="B3480" s="1">
        <v>43240</v>
      </c>
      <c r="C3480" t="s">
        <v>11804</v>
      </c>
      <c r="D3480" t="s">
        <v>881</v>
      </c>
      <c r="E3480" t="s">
        <v>11805</v>
      </c>
      <c r="F3480" s="1">
        <v>43231</v>
      </c>
      <c r="G3480">
        <v>1</v>
      </c>
      <c r="H3480">
        <v>4919175</v>
      </c>
      <c r="I3480">
        <v>135420</v>
      </c>
      <c r="J3480">
        <v>9449</v>
      </c>
      <c r="K3480">
        <v>22937</v>
      </c>
      <c r="L3480" t="b">
        <v>0</v>
      </c>
      <c r="M3480" t="b">
        <v>0</v>
      </c>
      <c r="N3480" t="b">
        <v>0</v>
      </c>
      <c r="O3480">
        <v>9</v>
      </c>
      <c r="P3480">
        <v>8</v>
      </c>
      <c r="Q3480" s="2">
        <v>0.03</v>
      </c>
      <c r="R3480" s="2">
        <v>0</v>
      </c>
      <c r="S3480" s="2">
        <v>0</v>
      </c>
      <c r="T3480">
        <f t="shared" si="216"/>
        <v>0.4</v>
      </c>
      <c r="U3480">
        <f t="shared" si="217"/>
        <v>6.2</v>
      </c>
      <c r="V3480">
        <f t="shared" si="218"/>
        <v>2.7595874999999999</v>
      </c>
      <c r="W3480">
        <f t="shared" si="219"/>
        <v>2.6758556249999996</v>
      </c>
    </row>
    <row r="3481" spans="1:23" x14ac:dyDescent="0.25">
      <c r="A3481" t="s">
        <v>11806</v>
      </c>
      <c r="B3481" s="1">
        <v>43082</v>
      </c>
      <c r="C3481" t="s">
        <v>11807</v>
      </c>
      <c r="D3481" t="s">
        <v>3166</v>
      </c>
      <c r="E3481" t="s">
        <v>11808</v>
      </c>
      <c r="F3481" s="1">
        <v>43079</v>
      </c>
      <c r="G3481">
        <v>1</v>
      </c>
      <c r="H3481">
        <v>100786</v>
      </c>
      <c r="I3481">
        <v>3257</v>
      </c>
      <c r="J3481">
        <v>193</v>
      </c>
      <c r="K3481">
        <v>656</v>
      </c>
      <c r="L3481" t="b">
        <v>0</v>
      </c>
      <c r="M3481" t="b">
        <v>0</v>
      </c>
      <c r="N3481" t="b">
        <v>0</v>
      </c>
      <c r="O3481">
        <v>3</v>
      </c>
      <c r="P3481">
        <v>2</v>
      </c>
      <c r="Q3481" s="2">
        <v>0.03</v>
      </c>
      <c r="R3481" s="2">
        <v>0</v>
      </c>
      <c r="S3481" s="2">
        <v>0.01</v>
      </c>
      <c r="T3481">
        <f t="shared" si="216"/>
        <v>0.4</v>
      </c>
      <c r="U3481">
        <f t="shared" si="217"/>
        <v>1.4000000000000001</v>
      </c>
      <c r="V3481">
        <f t="shared" si="218"/>
        <v>0.60039299999999995</v>
      </c>
      <c r="W3481">
        <f t="shared" si="219"/>
        <v>0.72013755000000002</v>
      </c>
    </row>
    <row r="3482" spans="1:23" x14ac:dyDescent="0.25">
      <c r="A3482" t="s">
        <v>11809</v>
      </c>
      <c r="B3482" s="1">
        <v>43136</v>
      </c>
      <c r="C3482" t="s">
        <v>11810</v>
      </c>
      <c r="D3482" t="s">
        <v>11811</v>
      </c>
      <c r="E3482" t="s">
        <v>1240</v>
      </c>
      <c r="F3482" s="1">
        <v>43131</v>
      </c>
      <c r="G3482">
        <v>1</v>
      </c>
      <c r="H3482">
        <v>144594</v>
      </c>
      <c r="I3482">
        <v>6215</v>
      </c>
      <c r="J3482">
        <v>194</v>
      </c>
      <c r="K3482">
        <v>447</v>
      </c>
      <c r="L3482" t="b">
        <v>0</v>
      </c>
      <c r="M3482" t="b">
        <v>0</v>
      </c>
      <c r="N3482" t="b">
        <v>0</v>
      </c>
      <c r="O3482">
        <v>5</v>
      </c>
      <c r="P3482">
        <v>4</v>
      </c>
      <c r="Q3482" s="2">
        <v>0.04</v>
      </c>
      <c r="R3482" s="2">
        <v>0</v>
      </c>
      <c r="S3482" s="2">
        <v>0</v>
      </c>
      <c r="T3482">
        <f t="shared" si="216"/>
        <v>0.4</v>
      </c>
      <c r="U3482">
        <f t="shared" si="217"/>
        <v>3</v>
      </c>
      <c r="V3482">
        <f t="shared" si="218"/>
        <v>0.47229700000000002</v>
      </c>
      <c r="W3482">
        <f t="shared" si="219"/>
        <v>1.0753039500000001</v>
      </c>
    </row>
    <row r="3483" spans="1:23" x14ac:dyDescent="0.25">
      <c r="A3483" t="s">
        <v>11812</v>
      </c>
      <c r="B3483" s="1">
        <v>43132</v>
      </c>
      <c r="C3483" t="s">
        <v>11813</v>
      </c>
      <c r="D3483" t="s">
        <v>11814</v>
      </c>
      <c r="E3483" t="s">
        <v>11815</v>
      </c>
      <c r="F3483" s="1">
        <v>43124</v>
      </c>
      <c r="G3483">
        <v>1</v>
      </c>
      <c r="H3483">
        <v>4003530</v>
      </c>
      <c r="I3483">
        <v>119341</v>
      </c>
      <c r="J3483">
        <v>9363</v>
      </c>
      <c r="K3483">
        <v>20414</v>
      </c>
      <c r="L3483" t="b">
        <v>0</v>
      </c>
      <c r="M3483" t="b">
        <v>0</v>
      </c>
      <c r="N3483" t="b">
        <v>0</v>
      </c>
      <c r="O3483">
        <v>8</v>
      </c>
      <c r="P3483">
        <v>8</v>
      </c>
      <c r="Q3483" s="2">
        <v>0.03</v>
      </c>
      <c r="R3483" s="2">
        <v>0</v>
      </c>
      <c r="S3483" s="2">
        <v>0.01</v>
      </c>
      <c r="T3483">
        <f t="shared" si="216"/>
        <v>0.4</v>
      </c>
      <c r="U3483">
        <f t="shared" si="217"/>
        <v>6.4</v>
      </c>
      <c r="V3483">
        <f t="shared" si="218"/>
        <v>2.5517649999999996</v>
      </c>
      <c r="W3483">
        <f t="shared" si="219"/>
        <v>2.6531177499999998</v>
      </c>
    </row>
    <row r="3484" spans="1:23" x14ac:dyDescent="0.25">
      <c r="A3484" t="s">
        <v>11816</v>
      </c>
      <c r="B3484" s="1">
        <v>43076</v>
      </c>
      <c r="C3484" t="s">
        <v>11817</v>
      </c>
      <c r="D3484" t="s">
        <v>7114</v>
      </c>
      <c r="E3484" t="s">
        <v>11818</v>
      </c>
      <c r="F3484" s="1">
        <v>43068</v>
      </c>
      <c r="G3484">
        <v>1</v>
      </c>
      <c r="H3484">
        <v>4605055</v>
      </c>
      <c r="I3484">
        <v>496499</v>
      </c>
      <c r="J3484">
        <v>3622</v>
      </c>
      <c r="K3484">
        <v>81051</v>
      </c>
      <c r="L3484" t="b">
        <v>0</v>
      </c>
      <c r="M3484" t="b">
        <v>0</v>
      </c>
      <c r="N3484" t="b">
        <v>0</v>
      </c>
      <c r="O3484">
        <v>8</v>
      </c>
      <c r="P3484">
        <v>7</v>
      </c>
      <c r="Q3484" s="2">
        <v>0.11</v>
      </c>
      <c r="R3484" s="2">
        <v>0</v>
      </c>
      <c r="S3484" s="2">
        <v>0.02</v>
      </c>
      <c r="T3484">
        <f t="shared" si="216"/>
        <v>0.4</v>
      </c>
      <c r="U3484">
        <f t="shared" si="217"/>
        <v>5.4</v>
      </c>
      <c r="V3484">
        <f t="shared" si="218"/>
        <v>3.9025275000000001</v>
      </c>
      <c r="W3484">
        <f t="shared" si="219"/>
        <v>2.8758846250000003</v>
      </c>
    </row>
    <row r="3485" spans="1:23" x14ac:dyDescent="0.25">
      <c r="A3485" t="s">
        <v>11819</v>
      </c>
      <c r="B3485" s="1">
        <v>43265</v>
      </c>
      <c r="C3485" t="s">
        <v>11820</v>
      </c>
      <c r="D3485" t="s">
        <v>6688</v>
      </c>
      <c r="E3485" t="s">
        <v>11821</v>
      </c>
      <c r="F3485" s="1">
        <v>43250</v>
      </c>
      <c r="G3485">
        <v>1</v>
      </c>
      <c r="H3485">
        <v>820885</v>
      </c>
      <c r="I3485">
        <v>21819</v>
      </c>
      <c r="J3485">
        <v>463</v>
      </c>
      <c r="K3485">
        <v>700</v>
      </c>
      <c r="L3485" t="b">
        <v>0</v>
      </c>
      <c r="M3485" t="b">
        <v>0</v>
      </c>
      <c r="N3485" t="b">
        <v>0</v>
      </c>
      <c r="O3485">
        <v>15</v>
      </c>
      <c r="P3485">
        <v>13</v>
      </c>
      <c r="Q3485" s="2">
        <v>0.03</v>
      </c>
      <c r="R3485" s="2">
        <v>0</v>
      </c>
      <c r="S3485" s="2">
        <v>0</v>
      </c>
      <c r="T3485">
        <f t="shared" si="216"/>
        <v>0.4</v>
      </c>
      <c r="U3485">
        <f t="shared" si="217"/>
        <v>10</v>
      </c>
      <c r="V3485">
        <f t="shared" si="218"/>
        <v>0.71044249999999998</v>
      </c>
      <c r="W3485">
        <f t="shared" si="219"/>
        <v>2.9086548750000003</v>
      </c>
    </row>
    <row r="3486" spans="1:23" x14ac:dyDescent="0.25">
      <c r="A3486" t="s">
        <v>11822</v>
      </c>
      <c r="B3486" s="1">
        <v>43144</v>
      </c>
      <c r="C3486" t="s">
        <v>11823</v>
      </c>
      <c r="D3486" t="s">
        <v>478</v>
      </c>
      <c r="E3486" t="s">
        <v>11824</v>
      </c>
      <c r="F3486" s="1">
        <v>43136</v>
      </c>
      <c r="G3486">
        <v>1</v>
      </c>
      <c r="H3486">
        <v>208678</v>
      </c>
      <c r="I3486">
        <v>931</v>
      </c>
      <c r="J3486">
        <v>279</v>
      </c>
      <c r="K3486">
        <v>321</v>
      </c>
      <c r="L3486" t="b">
        <v>0</v>
      </c>
      <c r="M3486" t="b">
        <v>0</v>
      </c>
      <c r="N3486" t="b">
        <v>0</v>
      </c>
      <c r="O3486">
        <v>8</v>
      </c>
      <c r="P3486">
        <v>8</v>
      </c>
      <c r="Q3486" s="2">
        <v>0</v>
      </c>
      <c r="R3486" s="2">
        <v>0</v>
      </c>
      <c r="S3486" s="2">
        <v>0</v>
      </c>
      <c r="T3486">
        <f t="shared" si="216"/>
        <v>0.4</v>
      </c>
      <c r="U3486">
        <f t="shared" si="217"/>
        <v>6.4</v>
      </c>
      <c r="V3486">
        <f t="shared" si="218"/>
        <v>0.104339</v>
      </c>
      <c r="W3486">
        <f t="shared" si="219"/>
        <v>1.7965186500000003</v>
      </c>
    </row>
    <row r="3487" spans="1:23" x14ac:dyDescent="0.25">
      <c r="A3487" t="s">
        <v>11825</v>
      </c>
      <c r="B3487" s="1">
        <v>43060</v>
      </c>
      <c r="C3487" t="s">
        <v>11826</v>
      </c>
      <c r="D3487" t="s">
        <v>888</v>
      </c>
      <c r="E3487" t="s">
        <v>11827</v>
      </c>
      <c r="F3487" s="1">
        <v>43059</v>
      </c>
      <c r="G3487">
        <v>1</v>
      </c>
      <c r="H3487">
        <v>123251</v>
      </c>
      <c r="I3487">
        <v>3601</v>
      </c>
      <c r="J3487">
        <v>149</v>
      </c>
      <c r="K3487">
        <v>400</v>
      </c>
      <c r="L3487" t="b">
        <v>0</v>
      </c>
      <c r="M3487" t="b">
        <v>0</v>
      </c>
      <c r="N3487" t="b">
        <v>0</v>
      </c>
      <c r="O3487">
        <v>1</v>
      </c>
      <c r="P3487">
        <v>1</v>
      </c>
      <c r="Q3487" s="2">
        <v>0.03</v>
      </c>
      <c r="R3487" s="2">
        <v>0</v>
      </c>
      <c r="S3487" s="2">
        <v>0</v>
      </c>
      <c r="T3487">
        <f t="shared" si="216"/>
        <v>0.4</v>
      </c>
      <c r="U3487">
        <f t="shared" si="217"/>
        <v>0.8</v>
      </c>
      <c r="V3487">
        <f t="shared" si="218"/>
        <v>0.36162549999999999</v>
      </c>
      <c r="W3487">
        <f t="shared" si="219"/>
        <v>0.48656892500000004</v>
      </c>
    </row>
    <row r="3488" spans="1:23" x14ac:dyDescent="0.25">
      <c r="A3488" t="s">
        <v>11828</v>
      </c>
      <c r="B3488" s="1">
        <v>43126</v>
      </c>
      <c r="C3488" t="s">
        <v>11829</v>
      </c>
      <c r="D3488" t="s">
        <v>242</v>
      </c>
      <c r="E3488" t="s">
        <v>11830</v>
      </c>
      <c r="F3488" s="1">
        <v>43120</v>
      </c>
      <c r="G3488">
        <v>1</v>
      </c>
      <c r="H3488">
        <v>2203618</v>
      </c>
      <c r="I3488">
        <v>122815</v>
      </c>
      <c r="J3488">
        <v>960</v>
      </c>
      <c r="K3488">
        <v>13570</v>
      </c>
      <c r="L3488" t="b">
        <v>0</v>
      </c>
      <c r="M3488" t="b">
        <v>0</v>
      </c>
      <c r="N3488" t="b">
        <v>0</v>
      </c>
      <c r="O3488">
        <v>6</v>
      </c>
      <c r="P3488">
        <v>5</v>
      </c>
      <c r="Q3488" s="2">
        <v>0.06</v>
      </c>
      <c r="R3488" s="2">
        <v>0</v>
      </c>
      <c r="S3488" s="2">
        <v>0.01</v>
      </c>
      <c r="T3488">
        <f t="shared" si="216"/>
        <v>0.4</v>
      </c>
      <c r="U3488">
        <f t="shared" si="217"/>
        <v>3.8</v>
      </c>
      <c r="V3488">
        <f t="shared" si="218"/>
        <v>1.9518089999999999</v>
      </c>
      <c r="W3488">
        <f t="shared" si="219"/>
        <v>1.7931331499999998</v>
      </c>
    </row>
    <row r="3489" spans="1:23" x14ac:dyDescent="0.25">
      <c r="A3489" t="s">
        <v>11831</v>
      </c>
      <c r="B3489" s="1">
        <v>43090</v>
      </c>
      <c r="C3489" t="s">
        <v>11832</v>
      </c>
      <c r="D3489" t="s">
        <v>441</v>
      </c>
      <c r="E3489" t="s">
        <v>11833</v>
      </c>
      <c r="F3489" s="1">
        <v>43083</v>
      </c>
      <c r="G3489">
        <v>1</v>
      </c>
      <c r="H3489">
        <v>937914</v>
      </c>
      <c r="I3489">
        <v>52401</v>
      </c>
      <c r="J3489">
        <v>634</v>
      </c>
      <c r="K3489">
        <v>3240</v>
      </c>
      <c r="L3489" t="b">
        <v>0</v>
      </c>
      <c r="M3489" t="b">
        <v>0</v>
      </c>
      <c r="N3489" t="b">
        <v>0</v>
      </c>
      <c r="O3489">
        <v>7</v>
      </c>
      <c r="P3489">
        <v>7</v>
      </c>
      <c r="Q3489" s="2">
        <v>0.06</v>
      </c>
      <c r="R3489" s="2">
        <v>0</v>
      </c>
      <c r="S3489" s="2">
        <v>0</v>
      </c>
      <c r="T3489">
        <f t="shared" si="216"/>
        <v>0.4</v>
      </c>
      <c r="U3489">
        <f t="shared" si="217"/>
        <v>5.6000000000000005</v>
      </c>
      <c r="V3489">
        <f t="shared" si="218"/>
        <v>1.0689569999999999</v>
      </c>
      <c r="W3489">
        <f t="shared" si="219"/>
        <v>1.93413495</v>
      </c>
    </row>
    <row r="3490" spans="1:23" x14ac:dyDescent="0.25">
      <c r="A3490" t="s">
        <v>11834</v>
      </c>
      <c r="B3490" s="1">
        <v>43155</v>
      </c>
      <c r="C3490" t="s">
        <v>11835</v>
      </c>
      <c r="D3490" t="s">
        <v>2622</v>
      </c>
      <c r="E3490" t="s">
        <v>11836</v>
      </c>
      <c r="F3490" s="1">
        <v>43146</v>
      </c>
      <c r="G3490">
        <v>1</v>
      </c>
      <c r="H3490">
        <v>2480760</v>
      </c>
      <c r="I3490">
        <v>135983</v>
      </c>
      <c r="J3490">
        <v>1468</v>
      </c>
      <c r="K3490">
        <v>7346</v>
      </c>
      <c r="L3490" t="b">
        <v>0</v>
      </c>
      <c r="M3490" t="b">
        <v>0</v>
      </c>
      <c r="N3490" t="b">
        <v>0</v>
      </c>
      <c r="O3490">
        <v>9</v>
      </c>
      <c r="P3490">
        <v>9</v>
      </c>
      <c r="Q3490" s="2">
        <v>0.05</v>
      </c>
      <c r="R3490" s="2">
        <v>0</v>
      </c>
      <c r="S3490" s="2">
        <v>0</v>
      </c>
      <c r="T3490">
        <f t="shared" si="216"/>
        <v>0.4</v>
      </c>
      <c r="U3490">
        <f t="shared" si="217"/>
        <v>7.2</v>
      </c>
      <c r="V3490">
        <f t="shared" si="218"/>
        <v>1.74038</v>
      </c>
      <c r="W3490">
        <f t="shared" si="219"/>
        <v>2.5691329999999999</v>
      </c>
    </row>
    <row r="3491" spans="1:23" x14ac:dyDescent="0.25">
      <c r="A3491" t="s">
        <v>11837</v>
      </c>
      <c r="B3491" s="1">
        <v>43154</v>
      </c>
      <c r="C3491" t="s">
        <v>11838</v>
      </c>
      <c r="D3491" t="s">
        <v>4515</v>
      </c>
      <c r="E3491" t="s">
        <v>11839</v>
      </c>
      <c r="F3491" s="1">
        <v>43146</v>
      </c>
      <c r="G3491">
        <v>1</v>
      </c>
      <c r="H3491">
        <v>1954026</v>
      </c>
      <c r="I3491">
        <v>235893</v>
      </c>
      <c r="J3491">
        <v>1220</v>
      </c>
      <c r="K3491">
        <v>14946</v>
      </c>
      <c r="L3491" t="b">
        <v>0</v>
      </c>
      <c r="M3491" t="b">
        <v>0</v>
      </c>
      <c r="N3491" t="b">
        <v>0</v>
      </c>
      <c r="O3491">
        <v>8</v>
      </c>
      <c r="P3491">
        <v>8</v>
      </c>
      <c r="Q3491" s="2">
        <v>0.12</v>
      </c>
      <c r="R3491" s="2">
        <v>0</v>
      </c>
      <c r="S3491" s="2">
        <v>0.01</v>
      </c>
      <c r="T3491">
        <f t="shared" si="216"/>
        <v>0.4</v>
      </c>
      <c r="U3491">
        <f t="shared" si="217"/>
        <v>6.4</v>
      </c>
      <c r="V3491">
        <f t="shared" si="218"/>
        <v>2.4270129999999996</v>
      </c>
      <c r="W3491">
        <f t="shared" si="219"/>
        <v>2.6094545500000002</v>
      </c>
    </row>
    <row r="3492" spans="1:23" x14ac:dyDescent="0.25">
      <c r="A3492" t="s">
        <v>11840</v>
      </c>
      <c r="B3492" s="1">
        <v>43088</v>
      </c>
      <c r="C3492" t="s">
        <v>11841</v>
      </c>
      <c r="D3492" t="s">
        <v>11842</v>
      </c>
      <c r="E3492" t="s">
        <v>11843</v>
      </c>
      <c r="F3492" s="1">
        <v>43082</v>
      </c>
      <c r="G3492">
        <v>1</v>
      </c>
      <c r="H3492">
        <v>65631</v>
      </c>
      <c r="I3492">
        <v>4197</v>
      </c>
      <c r="J3492">
        <v>96</v>
      </c>
      <c r="K3492">
        <v>170</v>
      </c>
      <c r="L3492" t="b">
        <v>0</v>
      </c>
      <c r="M3492" t="b">
        <v>0</v>
      </c>
      <c r="N3492" t="b">
        <v>0</v>
      </c>
      <c r="O3492">
        <v>6</v>
      </c>
      <c r="P3492">
        <v>5</v>
      </c>
      <c r="Q3492" s="2">
        <v>0.06</v>
      </c>
      <c r="R3492" s="2">
        <v>0</v>
      </c>
      <c r="S3492" s="2">
        <v>0</v>
      </c>
      <c r="T3492">
        <f t="shared" si="216"/>
        <v>0.4</v>
      </c>
      <c r="U3492">
        <f t="shared" si="217"/>
        <v>3.8</v>
      </c>
      <c r="V3492">
        <f t="shared" si="218"/>
        <v>0.63281549999999998</v>
      </c>
      <c r="W3492">
        <f t="shared" si="219"/>
        <v>1.3314854249999999</v>
      </c>
    </row>
    <row r="3493" spans="1:23" x14ac:dyDescent="0.25">
      <c r="A3493" t="s">
        <v>11844</v>
      </c>
      <c r="B3493" s="1">
        <v>43098</v>
      </c>
      <c r="C3493" t="s">
        <v>11845</v>
      </c>
      <c r="D3493" t="s">
        <v>11846</v>
      </c>
      <c r="E3493" t="s">
        <v>11847</v>
      </c>
      <c r="F3493" s="1">
        <v>43091</v>
      </c>
      <c r="G3493">
        <v>1</v>
      </c>
      <c r="H3493">
        <v>587204</v>
      </c>
      <c r="I3493">
        <v>18411</v>
      </c>
      <c r="J3493">
        <v>228</v>
      </c>
      <c r="K3493">
        <v>722</v>
      </c>
      <c r="L3493" t="b">
        <v>0</v>
      </c>
      <c r="M3493" t="b">
        <v>0</v>
      </c>
      <c r="N3493" t="b">
        <v>0</v>
      </c>
      <c r="O3493">
        <v>7</v>
      </c>
      <c r="P3493">
        <v>3</v>
      </c>
      <c r="Q3493" s="2">
        <v>0.03</v>
      </c>
      <c r="R3493" s="2">
        <v>0</v>
      </c>
      <c r="S3493" s="2">
        <v>0</v>
      </c>
      <c r="T3493">
        <f t="shared" si="216"/>
        <v>0.4</v>
      </c>
      <c r="U3493">
        <f t="shared" si="217"/>
        <v>1.6000000000000003</v>
      </c>
      <c r="V3493">
        <f t="shared" si="218"/>
        <v>0.59360199999999996</v>
      </c>
      <c r="W3493">
        <f t="shared" si="219"/>
        <v>0.76776069999999996</v>
      </c>
    </row>
    <row r="3494" spans="1:23" x14ac:dyDescent="0.25">
      <c r="A3494" t="s">
        <v>11848</v>
      </c>
      <c r="B3494" s="1">
        <v>43145</v>
      </c>
      <c r="C3494" t="s">
        <v>11849</v>
      </c>
      <c r="D3494" t="s">
        <v>1078</v>
      </c>
      <c r="E3494" t="s">
        <v>11850</v>
      </c>
      <c r="F3494" s="1">
        <v>43138</v>
      </c>
      <c r="G3494">
        <v>1</v>
      </c>
      <c r="H3494">
        <v>286574</v>
      </c>
      <c r="I3494">
        <v>2120</v>
      </c>
      <c r="J3494">
        <v>1926</v>
      </c>
      <c r="K3494">
        <v>5998</v>
      </c>
      <c r="L3494" t="b">
        <v>0</v>
      </c>
      <c r="M3494" t="b">
        <v>0</v>
      </c>
      <c r="N3494" t="b">
        <v>0</v>
      </c>
      <c r="O3494">
        <v>7</v>
      </c>
      <c r="P3494">
        <v>7</v>
      </c>
      <c r="Q3494" s="2">
        <v>0.01</v>
      </c>
      <c r="R3494" s="2">
        <v>-0.01</v>
      </c>
      <c r="S3494" s="2">
        <v>0.02</v>
      </c>
      <c r="T3494">
        <f t="shared" si="216"/>
        <v>0.4</v>
      </c>
      <c r="U3494">
        <f t="shared" si="217"/>
        <v>5.6000000000000005</v>
      </c>
      <c r="V3494">
        <f t="shared" si="218"/>
        <v>0.59328700000000001</v>
      </c>
      <c r="W3494">
        <f t="shared" si="219"/>
        <v>1.7676504500000001</v>
      </c>
    </row>
    <row r="3495" spans="1:23" x14ac:dyDescent="0.25">
      <c r="A3495" t="s">
        <v>11851</v>
      </c>
      <c r="B3495" s="1">
        <v>43076</v>
      </c>
      <c r="C3495" t="s">
        <v>11852</v>
      </c>
      <c r="D3495" t="s">
        <v>11853</v>
      </c>
      <c r="E3495" t="s">
        <v>11854</v>
      </c>
      <c r="F3495" s="1">
        <v>43069</v>
      </c>
      <c r="G3495">
        <v>1</v>
      </c>
      <c r="H3495">
        <v>487593</v>
      </c>
      <c r="I3495">
        <v>38961</v>
      </c>
      <c r="J3495">
        <v>285</v>
      </c>
      <c r="K3495">
        <v>2656</v>
      </c>
      <c r="L3495" t="b">
        <v>0</v>
      </c>
      <c r="M3495" t="b">
        <v>0</v>
      </c>
      <c r="N3495" t="b">
        <v>0</v>
      </c>
      <c r="O3495">
        <v>7</v>
      </c>
      <c r="P3495">
        <v>7</v>
      </c>
      <c r="Q3495" s="2">
        <v>0.08</v>
      </c>
      <c r="R3495" s="2">
        <v>0</v>
      </c>
      <c r="S3495" s="2">
        <v>0.01</v>
      </c>
      <c r="T3495">
        <f t="shared" si="216"/>
        <v>0.4</v>
      </c>
      <c r="U3495">
        <f t="shared" si="217"/>
        <v>5.6000000000000005</v>
      </c>
      <c r="V3495">
        <f t="shared" si="218"/>
        <v>1.2937965</v>
      </c>
      <c r="W3495">
        <f t="shared" si="219"/>
        <v>2.012828775</v>
      </c>
    </row>
    <row r="3496" spans="1:23" x14ac:dyDescent="0.25">
      <c r="A3496" t="s">
        <v>11855</v>
      </c>
      <c r="B3496" s="1">
        <v>43101</v>
      </c>
      <c r="C3496" t="s">
        <v>11856</v>
      </c>
      <c r="D3496" t="s">
        <v>2564</v>
      </c>
      <c r="E3496" t="s">
        <v>11857</v>
      </c>
      <c r="F3496" s="1">
        <v>43089</v>
      </c>
      <c r="G3496">
        <v>1</v>
      </c>
      <c r="H3496">
        <v>1536968</v>
      </c>
      <c r="I3496">
        <v>63353</v>
      </c>
      <c r="J3496">
        <v>1489</v>
      </c>
      <c r="K3496">
        <v>4738</v>
      </c>
      <c r="L3496" t="b">
        <v>0</v>
      </c>
      <c r="M3496" t="b">
        <v>0</v>
      </c>
      <c r="N3496" t="b">
        <v>0</v>
      </c>
      <c r="O3496">
        <v>12</v>
      </c>
      <c r="P3496">
        <v>12</v>
      </c>
      <c r="Q3496" s="2">
        <v>0.04</v>
      </c>
      <c r="R3496" s="2">
        <v>0</v>
      </c>
      <c r="S3496" s="2">
        <v>0</v>
      </c>
      <c r="T3496">
        <f t="shared" si="216"/>
        <v>0.4</v>
      </c>
      <c r="U3496">
        <f t="shared" si="217"/>
        <v>9.6000000000000014</v>
      </c>
      <c r="V3496">
        <f t="shared" si="218"/>
        <v>1.1684839999999999</v>
      </c>
      <c r="W3496">
        <f t="shared" si="219"/>
        <v>2.9689694000000006</v>
      </c>
    </row>
    <row r="3497" spans="1:23" x14ac:dyDescent="0.25">
      <c r="A3497" t="s">
        <v>11858</v>
      </c>
      <c r="B3497" s="1">
        <v>43105</v>
      </c>
      <c r="C3497" t="s">
        <v>11859</v>
      </c>
      <c r="D3497" t="s">
        <v>10677</v>
      </c>
      <c r="E3497" t="s">
        <v>11860</v>
      </c>
      <c r="F3497" s="1">
        <v>43095</v>
      </c>
      <c r="G3497">
        <v>1</v>
      </c>
      <c r="H3497">
        <v>438129</v>
      </c>
      <c r="I3497">
        <v>12054</v>
      </c>
      <c r="J3497">
        <v>545</v>
      </c>
      <c r="K3497">
        <v>1518</v>
      </c>
      <c r="L3497" t="b">
        <v>0</v>
      </c>
      <c r="M3497" t="b">
        <v>0</v>
      </c>
      <c r="N3497" t="b">
        <v>0</v>
      </c>
      <c r="O3497">
        <v>10</v>
      </c>
      <c r="P3497">
        <v>9</v>
      </c>
      <c r="Q3497" s="2">
        <v>0.03</v>
      </c>
      <c r="R3497" s="2">
        <v>0</v>
      </c>
      <c r="S3497" s="2">
        <v>0</v>
      </c>
      <c r="T3497">
        <f t="shared" si="216"/>
        <v>0.4</v>
      </c>
      <c r="U3497">
        <f t="shared" si="217"/>
        <v>7</v>
      </c>
      <c r="V3497">
        <f t="shared" si="218"/>
        <v>0.51906450000000004</v>
      </c>
      <c r="W3497">
        <f t="shared" si="219"/>
        <v>2.091672575</v>
      </c>
    </row>
    <row r="3498" spans="1:23" x14ac:dyDescent="0.25">
      <c r="A3498" t="s">
        <v>11861</v>
      </c>
      <c r="B3498" s="1">
        <v>43077</v>
      </c>
      <c r="C3498" t="s">
        <v>11862</v>
      </c>
      <c r="D3498" t="s">
        <v>198</v>
      </c>
      <c r="E3498" t="s">
        <v>11863</v>
      </c>
      <c r="F3498" s="1">
        <v>43076</v>
      </c>
      <c r="G3498">
        <v>1</v>
      </c>
      <c r="H3498">
        <v>385734</v>
      </c>
      <c r="I3498">
        <v>7305</v>
      </c>
      <c r="J3498">
        <v>266</v>
      </c>
      <c r="K3498">
        <v>724</v>
      </c>
      <c r="L3498" t="b">
        <v>0</v>
      </c>
      <c r="M3498" t="b">
        <v>0</v>
      </c>
      <c r="N3498" t="b">
        <v>0</v>
      </c>
      <c r="O3498">
        <v>1</v>
      </c>
      <c r="P3498">
        <v>1</v>
      </c>
      <c r="Q3498" s="2">
        <v>0.02</v>
      </c>
      <c r="R3498" s="2">
        <v>0</v>
      </c>
      <c r="S3498" s="2">
        <v>0</v>
      </c>
      <c r="T3498">
        <f t="shared" si="216"/>
        <v>0.4</v>
      </c>
      <c r="U3498">
        <f t="shared" si="217"/>
        <v>0.8</v>
      </c>
      <c r="V3498">
        <f t="shared" si="218"/>
        <v>0.39286699999999997</v>
      </c>
      <c r="W3498">
        <f t="shared" si="219"/>
        <v>0.49750345000000001</v>
      </c>
    </row>
    <row r="3499" spans="1:23" x14ac:dyDescent="0.25">
      <c r="A3499" t="s">
        <v>11864</v>
      </c>
      <c r="B3499" s="1">
        <v>43221</v>
      </c>
      <c r="C3499" t="s">
        <v>11865</v>
      </c>
      <c r="D3499" t="s">
        <v>11866</v>
      </c>
      <c r="E3499" t="s">
        <v>11867</v>
      </c>
      <c r="F3499" s="1">
        <v>43206</v>
      </c>
      <c r="G3499">
        <v>1</v>
      </c>
      <c r="H3499">
        <v>423043</v>
      </c>
      <c r="I3499">
        <v>4630</v>
      </c>
      <c r="J3499">
        <v>116</v>
      </c>
      <c r="K3499">
        <v>629</v>
      </c>
      <c r="L3499" t="b">
        <v>0</v>
      </c>
      <c r="M3499" t="b">
        <v>0</v>
      </c>
      <c r="N3499" t="b">
        <v>0</v>
      </c>
      <c r="O3499">
        <v>15</v>
      </c>
      <c r="P3499">
        <v>14</v>
      </c>
      <c r="Q3499" s="2">
        <v>0.01</v>
      </c>
      <c r="R3499" s="2">
        <v>0</v>
      </c>
      <c r="S3499" s="2">
        <v>0</v>
      </c>
      <c r="T3499">
        <f t="shared" si="216"/>
        <v>0.4</v>
      </c>
      <c r="U3499">
        <f t="shared" si="217"/>
        <v>11.000000000000002</v>
      </c>
      <c r="V3499">
        <f t="shared" si="218"/>
        <v>0.31152150000000001</v>
      </c>
      <c r="W3499">
        <f t="shared" si="219"/>
        <v>3.0190325250000005</v>
      </c>
    </row>
    <row r="3500" spans="1:23" x14ac:dyDescent="0.25">
      <c r="A3500" t="s">
        <v>11868</v>
      </c>
      <c r="B3500" s="1">
        <v>43057</v>
      </c>
      <c r="C3500" t="s">
        <v>11869</v>
      </c>
      <c r="D3500" t="s">
        <v>450</v>
      </c>
      <c r="E3500" t="s">
        <v>11870</v>
      </c>
      <c r="F3500" s="1">
        <v>43055</v>
      </c>
      <c r="G3500">
        <v>1</v>
      </c>
      <c r="H3500">
        <v>1666003</v>
      </c>
      <c r="I3500">
        <v>61821</v>
      </c>
      <c r="J3500">
        <v>1055</v>
      </c>
      <c r="K3500">
        <v>6597</v>
      </c>
      <c r="L3500" t="b">
        <v>0</v>
      </c>
      <c r="M3500" t="b">
        <v>0</v>
      </c>
      <c r="N3500" t="b">
        <v>0</v>
      </c>
      <c r="O3500">
        <v>2</v>
      </c>
      <c r="P3500">
        <v>2</v>
      </c>
      <c r="Q3500" s="2">
        <v>0.04</v>
      </c>
      <c r="R3500" s="2">
        <v>0</v>
      </c>
      <c r="S3500" s="2">
        <v>0</v>
      </c>
      <c r="T3500">
        <f t="shared" si="216"/>
        <v>0.4</v>
      </c>
      <c r="U3500">
        <f t="shared" si="217"/>
        <v>1.6</v>
      </c>
      <c r="V3500">
        <f t="shared" si="218"/>
        <v>1.2330014999999999</v>
      </c>
      <c r="W3500">
        <f t="shared" si="219"/>
        <v>0.99155052499999996</v>
      </c>
    </row>
    <row r="3501" spans="1:23" x14ac:dyDescent="0.25">
      <c r="A3501" t="s">
        <v>11871</v>
      </c>
      <c r="B3501" s="1">
        <v>43140</v>
      </c>
      <c r="C3501" t="s">
        <v>11872</v>
      </c>
      <c r="D3501" t="s">
        <v>324</v>
      </c>
      <c r="E3501" t="s">
        <v>11873</v>
      </c>
      <c r="F3501" s="1">
        <v>43139</v>
      </c>
      <c r="G3501">
        <v>1</v>
      </c>
      <c r="H3501">
        <v>393170</v>
      </c>
      <c r="I3501">
        <v>7061</v>
      </c>
      <c r="J3501">
        <v>344</v>
      </c>
      <c r="K3501">
        <v>514</v>
      </c>
      <c r="L3501" t="b">
        <v>0</v>
      </c>
      <c r="M3501" t="b">
        <v>0</v>
      </c>
      <c r="N3501" t="b">
        <v>0</v>
      </c>
      <c r="O3501">
        <v>1</v>
      </c>
      <c r="P3501">
        <v>2</v>
      </c>
      <c r="Q3501" s="2">
        <v>0.02</v>
      </c>
      <c r="R3501" s="2">
        <v>0</v>
      </c>
      <c r="S3501" s="2">
        <v>0</v>
      </c>
      <c r="T3501">
        <f t="shared" si="216"/>
        <v>0.4</v>
      </c>
      <c r="U3501">
        <f t="shared" si="217"/>
        <v>1.8</v>
      </c>
      <c r="V3501">
        <f t="shared" si="218"/>
        <v>0.39658499999999997</v>
      </c>
      <c r="W3501">
        <f t="shared" si="219"/>
        <v>0.74880475000000013</v>
      </c>
    </row>
    <row r="3502" spans="1:23" x14ac:dyDescent="0.25">
      <c r="A3502" t="s">
        <v>11874</v>
      </c>
      <c r="B3502" s="1">
        <v>43140</v>
      </c>
      <c r="C3502" t="s">
        <v>11875</v>
      </c>
      <c r="D3502" t="s">
        <v>11876</v>
      </c>
      <c r="E3502" t="s">
        <v>10709</v>
      </c>
      <c r="F3502" s="1">
        <v>43133</v>
      </c>
      <c r="G3502">
        <v>1</v>
      </c>
      <c r="H3502">
        <v>2839135</v>
      </c>
      <c r="I3502">
        <v>109630</v>
      </c>
      <c r="J3502">
        <v>9652</v>
      </c>
      <c r="K3502">
        <v>12067</v>
      </c>
      <c r="L3502" t="b">
        <v>0</v>
      </c>
      <c r="M3502" t="b">
        <v>0</v>
      </c>
      <c r="N3502" t="b">
        <v>0</v>
      </c>
      <c r="O3502">
        <v>7</v>
      </c>
      <c r="P3502">
        <v>7</v>
      </c>
      <c r="Q3502" s="2">
        <v>0.04</v>
      </c>
      <c r="R3502" s="2">
        <v>0</v>
      </c>
      <c r="S3502" s="2">
        <v>0</v>
      </c>
      <c r="T3502">
        <f t="shared" si="216"/>
        <v>0.4</v>
      </c>
      <c r="U3502">
        <f t="shared" si="217"/>
        <v>5.6000000000000005</v>
      </c>
      <c r="V3502">
        <f t="shared" si="218"/>
        <v>1.8195674999999998</v>
      </c>
      <c r="W3502">
        <f t="shared" si="219"/>
        <v>2.1968486249999999</v>
      </c>
    </row>
    <row r="3503" spans="1:23" x14ac:dyDescent="0.25">
      <c r="A3503" t="s">
        <v>11877</v>
      </c>
      <c r="B3503" s="1">
        <v>43104</v>
      </c>
      <c r="C3503" t="s">
        <v>11878</v>
      </c>
      <c r="D3503" t="s">
        <v>3166</v>
      </c>
      <c r="E3503" t="s">
        <v>11879</v>
      </c>
      <c r="F3503" s="1">
        <v>43096</v>
      </c>
      <c r="G3503">
        <v>1</v>
      </c>
      <c r="H3503">
        <v>47701</v>
      </c>
      <c r="I3503">
        <v>1337</v>
      </c>
      <c r="J3503">
        <v>332</v>
      </c>
      <c r="K3503">
        <v>639</v>
      </c>
      <c r="L3503" t="b">
        <v>0</v>
      </c>
      <c r="M3503" t="b">
        <v>0</v>
      </c>
      <c r="N3503" t="b">
        <v>0</v>
      </c>
      <c r="O3503">
        <v>8</v>
      </c>
      <c r="P3503">
        <v>7</v>
      </c>
      <c r="Q3503" s="2">
        <v>0.03</v>
      </c>
      <c r="R3503" s="2">
        <v>-0.01</v>
      </c>
      <c r="S3503" s="2">
        <v>0.01</v>
      </c>
      <c r="T3503">
        <f t="shared" si="216"/>
        <v>0.4</v>
      </c>
      <c r="U3503">
        <f t="shared" si="217"/>
        <v>5.4</v>
      </c>
      <c r="V3503">
        <f t="shared" si="218"/>
        <v>0.42385050000000002</v>
      </c>
      <c r="W3503">
        <f t="shared" si="219"/>
        <v>1.6583476750000001</v>
      </c>
    </row>
    <row r="3504" spans="1:23" x14ac:dyDescent="0.25">
      <c r="A3504" t="s">
        <v>11880</v>
      </c>
      <c r="B3504" s="1">
        <v>43165</v>
      </c>
      <c r="C3504" t="s">
        <v>11881</v>
      </c>
      <c r="D3504" t="s">
        <v>840</v>
      </c>
      <c r="E3504" t="s">
        <v>10998</v>
      </c>
      <c r="F3504" s="1">
        <v>43162</v>
      </c>
      <c r="G3504">
        <v>1</v>
      </c>
      <c r="H3504">
        <v>275982</v>
      </c>
      <c r="I3504">
        <v>11897</v>
      </c>
      <c r="J3504">
        <v>345</v>
      </c>
      <c r="K3504">
        <v>2721</v>
      </c>
      <c r="L3504" t="b">
        <v>0</v>
      </c>
      <c r="M3504" t="b">
        <v>0</v>
      </c>
      <c r="N3504" t="b">
        <v>0</v>
      </c>
      <c r="O3504">
        <v>3</v>
      </c>
      <c r="P3504">
        <v>3</v>
      </c>
      <c r="Q3504" s="2">
        <v>0.04</v>
      </c>
      <c r="R3504" s="2">
        <v>0</v>
      </c>
      <c r="S3504" s="2">
        <v>0.01</v>
      </c>
      <c r="T3504">
        <f t="shared" si="216"/>
        <v>0.4</v>
      </c>
      <c r="U3504">
        <f t="shared" si="217"/>
        <v>2.4000000000000004</v>
      </c>
      <c r="V3504">
        <f t="shared" si="218"/>
        <v>0.787991</v>
      </c>
      <c r="W3504">
        <f t="shared" si="219"/>
        <v>1.0357968500000001</v>
      </c>
    </row>
    <row r="3505" spans="1:23" x14ac:dyDescent="0.25">
      <c r="A3505" t="s">
        <v>11882</v>
      </c>
      <c r="B3505" s="1">
        <v>43056</v>
      </c>
      <c r="C3505" t="s">
        <v>11883</v>
      </c>
      <c r="D3505" t="s">
        <v>11884</v>
      </c>
      <c r="E3505" t="s">
        <v>11885</v>
      </c>
      <c r="F3505" s="1">
        <v>43049</v>
      </c>
      <c r="G3505">
        <v>1</v>
      </c>
      <c r="H3505">
        <v>403887</v>
      </c>
      <c r="I3505">
        <v>20780</v>
      </c>
      <c r="J3505">
        <v>643</v>
      </c>
      <c r="K3505">
        <v>1739</v>
      </c>
      <c r="L3505" t="b">
        <v>0</v>
      </c>
      <c r="M3505" t="b">
        <v>0</v>
      </c>
      <c r="N3505" t="b">
        <v>0</v>
      </c>
      <c r="O3505">
        <v>7</v>
      </c>
      <c r="P3505">
        <v>4</v>
      </c>
      <c r="Q3505" s="2">
        <v>0.05</v>
      </c>
      <c r="R3505" s="2">
        <v>0</v>
      </c>
      <c r="S3505" s="2">
        <v>0</v>
      </c>
      <c r="T3505">
        <f t="shared" si="216"/>
        <v>0.4</v>
      </c>
      <c r="U3505">
        <f t="shared" si="217"/>
        <v>2.6</v>
      </c>
      <c r="V3505">
        <f t="shared" si="218"/>
        <v>0.70194350000000005</v>
      </c>
      <c r="W3505">
        <f t="shared" si="219"/>
        <v>1.0556802250000001</v>
      </c>
    </row>
    <row r="3506" spans="1:23" x14ac:dyDescent="0.25">
      <c r="A3506" t="s">
        <v>11886</v>
      </c>
      <c r="B3506" s="1">
        <v>43075</v>
      </c>
      <c r="C3506" t="s">
        <v>11887</v>
      </c>
      <c r="D3506" t="s">
        <v>202</v>
      </c>
      <c r="E3506" t="s">
        <v>11888</v>
      </c>
      <c r="F3506" s="1">
        <v>43068</v>
      </c>
      <c r="G3506">
        <v>1</v>
      </c>
      <c r="H3506">
        <v>57465</v>
      </c>
      <c r="I3506">
        <v>456</v>
      </c>
      <c r="J3506">
        <v>29</v>
      </c>
      <c r="K3506">
        <v>176</v>
      </c>
      <c r="L3506" t="b">
        <v>0</v>
      </c>
      <c r="M3506" t="b">
        <v>0</v>
      </c>
      <c r="N3506" t="b">
        <v>0</v>
      </c>
      <c r="O3506">
        <v>7</v>
      </c>
      <c r="P3506">
        <v>4</v>
      </c>
      <c r="Q3506" s="2">
        <v>0.01</v>
      </c>
      <c r="R3506" s="2">
        <v>0</v>
      </c>
      <c r="S3506" s="2">
        <v>0</v>
      </c>
      <c r="T3506">
        <f t="shared" si="216"/>
        <v>0.4</v>
      </c>
      <c r="U3506">
        <f t="shared" si="217"/>
        <v>2.6</v>
      </c>
      <c r="V3506">
        <f t="shared" si="218"/>
        <v>0.1287325</v>
      </c>
      <c r="W3506">
        <f t="shared" si="219"/>
        <v>0.85505637500000009</v>
      </c>
    </row>
    <row r="3507" spans="1:23" x14ac:dyDescent="0.25">
      <c r="A3507" t="s">
        <v>11889</v>
      </c>
      <c r="B3507" s="1">
        <v>43107</v>
      </c>
      <c r="C3507" t="s">
        <v>11890</v>
      </c>
      <c r="D3507" t="s">
        <v>11891</v>
      </c>
      <c r="E3507" t="s">
        <v>11892</v>
      </c>
      <c r="F3507" s="1">
        <v>43099</v>
      </c>
      <c r="G3507">
        <v>1</v>
      </c>
      <c r="H3507">
        <v>294310</v>
      </c>
      <c r="I3507">
        <v>12964</v>
      </c>
      <c r="J3507">
        <v>120</v>
      </c>
      <c r="K3507">
        <v>1371</v>
      </c>
      <c r="L3507" t="b">
        <v>0</v>
      </c>
      <c r="M3507" t="b">
        <v>0</v>
      </c>
      <c r="N3507" t="b">
        <v>0</v>
      </c>
      <c r="O3507">
        <v>8</v>
      </c>
      <c r="P3507">
        <v>5</v>
      </c>
      <c r="Q3507" s="2">
        <v>0.04</v>
      </c>
      <c r="R3507" s="2">
        <v>0</v>
      </c>
      <c r="S3507" s="2">
        <v>0</v>
      </c>
      <c r="T3507">
        <f t="shared" si="216"/>
        <v>0.4</v>
      </c>
      <c r="U3507">
        <f t="shared" si="217"/>
        <v>3.4</v>
      </c>
      <c r="V3507">
        <f t="shared" si="218"/>
        <v>0.54715500000000006</v>
      </c>
      <c r="W3507">
        <f t="shared" si="219"/>
        <v>1.2015042499999999</v>
      </c>
    </row>
    <row r="3508" spans="1:23" x14ac:dyDescent="0.25">
      <c r="A3508" t="s">
        <v>11893</v>
      </c>
      <c r="B3508" s="1">
        <v>43088</v>
      </c>
      <c r="C3508" t="s">
        <v>11894</v>
      </c>
      <c r="D3508" t="s">
        <v>546</v>
      </c>
      <c r="E3508" t="s">
        <v>11895</v>
      </c>
      <c r="F3508" s="1">
        <v>43081</v>
      </c>
      <c r="G3508">
        <v>1</v>
      </c>
      <c r="H3508">
        <v>1363711</v>
      </c>
      <c r="I3508">
        <v>9025</v>
      </c>
      <c r="J3508">
        <v>17324</v>
      </c>
      <c r="K3508">
        <v>9513</v>
      </c>
      <c r="L3508" t="b">
        <v>0</v>
      </c>
      <c r="M3508" t="b">
        <v>0</v>
      </c>
      <c r="N3508" t="b">
        <v>0</v>
      </c>
      <c r="O3508">
        <v>7</v>
      </c>
      <c r="P3508">
        <v>7</v>
      </c>
      <c r="Q3508" s="2">
        <v>0.01</v>
      </c>
      <c r="R3508" s="2">
        <v>-0.01</v>
      </c>
      <c r="S3508" s="2">
        <v>0.01</v>
      </c>
      <c r="T3508">
        <f t="shared" si="216"/>
        <v>0.4</v>
      </c>
      <c r="U3508">
        <f t="shared" si="217"/>
        <v>5.6000000000000005</v>
      </c>
      <c r="V3508">
        <f t="shared" si="218"/>
        <v>0.8818554999999999</v>
      </c>
      <c r="W3508">
        <f t="shared" si="219"/>
        <v>1.8686494250000001</v>
      </c>
    </row>
    <row r="3509" spans="1:23" x14ac:dyDescent="0.25">
      <c r="A3509" t="s">
        <v>11896</v>
      </c>
      <c r="B3509" s="1">
        <v>43059</v>
      </c>
      <c r="C3509" t="s">
        <v>11897</v>
      </c>
      <c r="D3509" t="s">
        <v>125</v>
      </c>
      <c r="E3509" t="s">
        <v>11898</v>
      </c>
      <c r="F3509" s="1">
        <v>43058</v>
      </c>
      <c r="G3509">
        <v>1</v>
      </c>
      <c r="H3509">
        <v>1675419</v>
      </c>
      <c r="I3509">
        <v>12798</v>
      </c>
      <c r="J3509">
        <v>1558</v>
      </c>
      <c r="K3509">
        <v>1625</v>
      </c>
      <c r="L3509" t="b">
        <v>0</v>
      </c>
      <c r="M3509" t="b">
        <v>0</v>
      </c>
      <c r="N3509" t="b">
        <v>0</v>
      </c>
      <c r="O3509">
        <v>1</v>
      </c>
      <c r="P3509">
        <v>1</v>
      </c>
      <c r="Q3509" s="2">
        <v>0.01</v>
      </c>
      <c r="R3509" s="2">
        <v>0</v>
      </c>
      <c r="S3509" s="2">
        <v>0</v>
      </c>
      <c r="T3509">
        <f t="shared" si="216"/>
        <v>0.4</v>
      </c>
      <c r="U3509">
        <f t="shared" si="217"/>
        <v>0.8</v>
      </c>
      <c r="V3509">
        <f t="shared" si="218"/>
        <v>0.93770949999999997</v>
      </c>
      <c r="W3509">
        <f t="shared" si="219"/>
        <v>0.688198325</v>
      </c>
    </row>
    <row r="3510" spans="1:23" x14ac:dyDescent="0.25">
      <c r="A3510" t="s">
        <v>11899</v>
      </c>
      <c r="B3510" s="1">
        <v>43106</v>
      </c>
      <c r="C3510" t="s">
        <v>11900</v>
      </c>
      <c r="D3510" t="s">
        <v>512</v>
      </c>
      <c r="E3510" t="s">
        <v>11901</v>
      </c>
      <c r="F3510" s="1">
        <v>43097</v>
      </c>
      <c r="G3510">
        <v>1</v>
      </c>
      <c r="H3510">
        <v>94373</v>
      </c>
      <c r="I3510">
        <v>1161</v>
      </c>
      <c r="J3510">
        <v>172</v>
      </c>
      <c r="K3510">
        <v>105</v>
      </c>
      <c r="L3510" t="b">
        <v>0</v>
      </c>
      <c r="M3510" t="b">
        <v>0</v>
      </c>
      <c r="N3510" t="b">
        <v>0</v>
      </c>
      <c r="O3510">
        <v>9</v>
      </c>
      <c r="P3510">
        <v>8</v>
      </c>
      <c r="Q3510" s="2">
        <v>0.01</v>
      </c>
      <c r="R3510" s="2">
        <v>0</v>
      </c>
      <c r="S3510" s="2">
        <v>0</v>
      </c>
      <c r="T3510">
        <f t="shared" si="216"/>
        <v>0.4</v>
      </c>
      <c r="U3510">
        <f t="shared" si="217"/>
        <v>6.2</v>
      </c>
      <c r="V3510">
        <f t="shared" si="218"/>
        <v>0.1471865</v>
      </c>
      <c r="W3510">
        <f t="shared" si="219"/>
        <v>1.761515275</v>
      </c>
    </row>
    <row r="3511" spans="1:23" x14ac:dyDescent="0.25">
      <c r="A3511" t="s">
        <v>11902</v>
      </c>
      <c r="B3511" s="1">
        <v>43074</v>
      </c>
      <c r="C3511" t="s">
        <v>11903</v>
      </c>
      <c r="D3511" t="s">
        <v>1051</v>
      </c>
      <c r="E3511" t="s">
        <v>11904</v>
      </c>
      <c r="F3511" s="1">
        <v>43068</v>
      </c>
      <c r="G3511">
        <v>1</v>
      </c>
      <c r="H3511">
        <v>333820</v>
      </c>
      <c r="I3511">
        <v>14082</v>
      </c>
      <c r="J3511">
        <v>229</v>
      </c>
      <c r="K3511">
        <v>753</v>
      </c>
      <c r="L3511" t="b">
        <v>0</v>
      </c>
      <c r="M3511" t="b">
        <v>0</v>
      </c>
      <c r="N3511" t="b">
        <v>0</v>
      </c>
      <c r="O3511">
        <v>6</v>
      </c>
      <c r="P3511">
        <v>6</v>
      </c>
      <c r="Q3511" s="2">
        <v>0.04</v>
      </c>
      <c r="R3511" s="2">
        <v>0</v>
      </c>
      <c r="S3511" s="2">
        <v>0</v>
      </c>
      <c r="T3511">
        <f t="shared" si="216"/>
        <v>0.4</v>
      </c>
      <c r="U3511">
        <f t="shared" si="217"/>
        <v>4.8000000000000007</v>
      </c>
      <c r="V3511">
        <f t="shared" si="218"/>
        <v>0.56691000000000003</v>
      </c>
      <c r="W3511">
        <f t="shared" si="219"/>
        <v>1.5584185000000004</v>
      </c>
    </row>
    <row r="3512" spans="1:23" x14ac:dyDescent="0.25">
      <c r="A3512" t="s">
        <v>11905</v>
      </c>
      <c r="B3512" s="1">
        <v>43116</v>
      </c>
      <c r="C3512" t="s">
        <v>11906</v>
      </c>
      <c r="D3512" t="s">
        <v>174</v>
      </c>
      <c r="E3512" t="s">
        <v>11907</v>
      </c>
      <c r="F3512" s="1">
        <v>43110</v>
      </c>
      <c r="G3512">
        <v>1</v>
      </c>
      <c r="H3512">
        <v>362180</v>
      </c>
      <c r="I3512">
        <v>8226</v>
      </c>
      <c r="J3512">
        <v>280</v>
      </c>
      <c r="K3512">
        <v>462</v>
      </c>
      <c r="L3512" t="b">
        <v>0</v>
      </c>
      <c r="M3512" t="b">
        <v>0</v>
      </c>
      <c r="N3512" t="b">
        <v>0</v>
      </c>
      <c r="O3512">
        <v>6</v>
      </c>
      <c r="P3512">
        <v>5</v>
      </c>
      <c r="Q3512" s="2">
        <v>0.02</v>
      </c>
      <c r="R3512" s="2">
        <v>0</v>
      </c>
      <c r="S3512" s="2">
        <v>0</v>
      </c>
      <c r="T3512">
        <f t="shared" si="216"/>
        <v>0.4</v>
      </c>
      <c r="U3512">
        <f t="shared" si="217"/>
        <v>3.8</v>
      </c>
      <c r="V3512">
        <f t="shared" si="218"/>
        <v>0.38109000000000004</v>
      </c>
      <c r="W3512">
        <f t="shared" si="219"/>
        <v>1.2433814999999999</v>
      </c>
    </row>
    <row r="3513" spans="1:23" x14ac:dyDescent="0.25">
      <c r="A3513" t="s">
        <v>11908</v>
      </c>
      <c r="B3513" s="1">
        <v>43059</v>
      </c>
      <c r="C3513" t="s">
        <v>11909</v>
      </c>
      <c r="D3513" t="s">
        <v>500</v>
      </c>
      <c r="E3513" t="s">
        <v>11910</v>
      </c>
      <c r="F3513" s="1">
        <v>43052</v>
      </c>
      <c r="G3513">
        <v>1</v>
      </c>
      <c r="H3513">
        <v>152001</v>
      </c>
      <c r="I3513">
        <v>9020</v>
      </c>
      <c r="J3513">
        <v>244</v>
      </c>
      <c r="K3513">
        <v>360</v>
      </c>
      <c r="L3513" t="b">
        <v>0</v>
      </c>
      <c r="M3513" t="b">
        <v>0</v>
      </c>
      <c r="N3513" t="b">
        <v>0</v>
      </c>
      <c r="O3513">
        <v>7</v>
      </c>
      <c r="P3513">
        <v>7</v>
      </c>
      <c r="Q3513" s="2">
        <v>0.06</v>
      </c>
      <c r="R3513" s="2">
        <v>0</v>
      </c>
      <c r="S3513" s="2">
        <v>0</v>
      </c>
      <c r="T3513">
        <f t="shared" si="216"/>
        <v>0.4</v>
      </c>
      <c r="U3513">
        <f t="shared" si="217"/>
        <v>5.6000000000000005</v>
      </c>
      <c r="V3513">
        <f t="shared" si="218"/>
        <v>0.6760005</v>
      </c>
      <c r="W3513">
        <f t="shared" si="219"/>
        <v>1.796600175</v>
      </c>
    </row>
    <row r="3514" spans="1:23" x14ac:dyDescent="0.25">
      <c r="A3514" t="s">
        <v>11911</v>
      </c>
      <c r="B3514" s="1">
        <v>43057</v>
      </c>
      <c r="C3514" t="s">
        <v>11912</v>
      </c>
      <c r="D3514" t="s">
        <v>4536</v>
      </c>
      <c r="E3514" t="s">
        <v>7094</v>
      </c>
      <c r="F3514" s="1">
        <v>43052</v>
      </c>
      <c r="G3514">
        <v>1</v>
      </c>
      <c r="H3514">
        <v>35125</v>
      </c>
      <c r="I3514">
        <v>627</v>
      </c>
      <c r="J3514">
        <v>43</v>
      </c>
      <c r="K3514">
        <v>64</v>
      </c>
      <c r="L3514" t="b">
        <v>0</v>
      </c>
      <c r="M3514" t="b">
        <v>0</v>
      </c>
      <c r="N3514" t="b">
        <v>0</v>
      </c>
      <c r="O3514">
        <v>5</v>
      </c>
      <c r="P3514">
        <v>4</v>
      </c>
      <c r="Q3514" s="2">
        <v>0.02</v>
      </c>
      <c r="R3514" s="2">
        <v>0</v>
      </c>
      <c r="S3514" s="2">
        <v>0</v>
      </c>
      <c r="T3514">
        <f t="shared" si="216"/>
        <v>0.4</v>
      </c>
      <c r="U3514">
        <f t="shared" si="217"/>
        <v>3</v>
      </c>
      <c r="V3514">
        <f t="shared" si="218"/>
        <v>0.21756250000000002</v>
      </c>
      <c r="W3514">
        <f t="shared" si="219"/>
        <v>0.98614687499999998</v>
      </c>
    </row>
    <row r="3515" spans="1:23" x14ac:dyDescent="0.25">
      <c r="A3515" t="s">
        <v>11913</v>
      </c>
      <c r="B3515" s="1">
        <v>43105</v>
      </c>
      <c r="C3515" t="s">
        <v>11914</v>
      </c>
      <c r="D3515" t="s">
        <v>210</v>
      </c>
      <c r="E3515" t="s">
        <v>11915</v>
      </c>
      <c r="F3515" s="1">
        <v>43102</v>
      </c>
      <c r="G3515">
        <v>1</v>
      </c>
      <c r="H3515">
        <v>22371</v>
      </c>
      <c r="I3515">
        <v>503</v>
      </c>
      <c r="J3515">
        <v>33</v>
      </c>
      <c r="K3515">
        <v>21</v>
      </c>
      <c r="L3515" t="b">
        <v>0</v>
      </c>
      <c r="M3515" t="b">
        <v>0</v>
      </c>
      <c r="N3515" t="b">
        <v>0</v>
      </c>
      <c r="O3515">
        <v>3</v>
      </c>
      <c r="P3515">
        <v>1</v>
      </c>
      <c r="Q3515" s="2">
        <v>0.02</v>
      </c>
      <c r="R3515" s="2">
        <v>0</v>
      </c>
      <c r="S3515" s="2">
        <v>0</v>
      </c>
      <c r="T3515">
        <f t="shared" si="216"/>
        <v>0.4</v>
      </c>
      <c r="U3515">
        <f t="shared" si="217"/>
        <v>0.4</v>
      </c>
      <c r="V3515">
        <f t="shared" si="218"/>
        <v>0.2111855</v>
      </c>
      <c r="W3515">
        <f t="shared" si="219"/>
        <v>0.33391492499999997</v>
      </c>
    </row>
    <row r="3516" spans="1:23" x14ac:dyDescent="0.25">
      <c r="A3516" t="s">
        <v>11916</v>
      </c>
      <c r="B3516" s="1">
        <v>43129</v>
      </c>
      <c r="C3516" t="s">
        <v>11917</v>
      </c>
      <c r="D3516" t="s">
        <v>11918</v>
      </c>
      <c r="E3516" t="s">
        <v>11919</v>
      </c>
      <c r="F3516" s="1">
        <v>43123</v>
      </c>
      <c r="G3516">
        <v>1</v>
      </c>
      <c r="H3516">
        <v>244518</v>
      </c>
      <c r="I3516">
        <v>12488</v>
      </c>
      <c r="J3516">
        <v>95</v>
      </c>
      <c r="K3516">
        <v>1190</v>
      </c>
      <c r="L3516" t="b">
        <v>0</v>
      </c>
      <c r="M3516" t="b">
        <v>0</v>
      </c>
      <c r="N3516" t="b">
        <v>0</v>
      </c>
      <c r="O3516">
        <v>6</v>
      </c>
      <c r="P3516">
        <v>5</v>
      </c>
      <c r="Q3516" s="2">
        <v>0.05</v>
      </c>
      <c r="R3516" s="2">
        <v>0</v>
      </c>
      <c r="S3516" s="2">
        <v>0</v>
      </c>
      <c r="T3516">
        <f t="shared" si="216"/>
        <v>0.4</v>
      </c>
      <c r="U3516">
        <f t="shared" si="217"/>
        <v>3.8</v>
      </c>
      <c r="V3516">
        <f t="shared" si="218"/>
        <v>0.62225900000000012</v>
      </c>
      <c r="W3516">
        <f t="shared" si="219"/>
        <v>1.3277906499999999</v>
      </c>
    </row>
    <row r="3517" spans="1:23" x14ac:dyDescent="0.25">
      <c r="A3517" t="s">
        <v>11920</v>
      </c>
      <c r="B3517" s="1">
        <v>43055</v>
      </c>
      <c r="C3517" t="s">
        <v>11921</v>
      </c>
      <c r="D3517" t="s">
        <v>509</v>
      </c>
      <c r="E3517" t="s">
        <v>11922</v>
      </c>
      <c r="F3517" s="1">
        <v>43053</v>
      </c>
      <c r="G3517">
        <v>1</v>
      </c>
      <c r="H3517">
        <v>177648</v>
      </c>
      <c r="I3517">
        <v>6932</v>
      </c>
      <c r="J3517">
        <v>786</v>
      </c>
      <c r="K3517">
        <v>697</v>
      </c>
      <c r="L3517" t="b">
        <v>0</v>
      </c>
      <c r="M3517" t="b">
        <v>0</v>
      </c>
      <c r="N3517" t="b">
        <v>0</v>
      </c>
      <c r="O3517">
        <v>2</v>
      </c>
      <c r="P3517">
        <v>1</v>
      </c>
      <c r="Q3517" s="2">
        <v>0.04</v>
      </c>
      <c r="R3517" s="2">
        <v>0</v>
      </c>
      <c r="S3517" s="2">
        <v>0</v>
      </c>
      <c r="T3517">
        <f t="shared" si="216"/>
        <v>0.4</v>
      </c>
      <c r="U3517">
        <f t="shared" si="217"/>
        <v>0.60000000000000009</v>
      </c>
      <c r="V3517">
        <f t="shared" si="218"/>
        <v>0.48882400000000004</v>
      </c>
      <c r="W3517">
        <f t="shared" si="219"/>
        <v>0.48108840000000008</v>
      </c>
    </row>
    <row r="3518" spans="1:23" x14ac:dyDescent="0.25">
      <c r="A3518" t="s">
        <v>11923</v>
      </c>
      <c r="B3518" s="1">
        <v>43253</v>
      </c>
      <c r="C3518" t="s">
        <v>11924</v>
      </c>
      <c r="D3518" t="s">
        <v>117</v>
      </c>
      <c r="E3518" t="s">
        <v>11925</v>
      </c>
      <c r="F3518" s="1">
        <v>43238</v>
      </c>
      <c r="G3518">
        <v>1</v>
      </c>
      <c r="H3518">
        <v>488133</v>
      </c>
      <c r="I3518">
        <v>8276</v>
      </c>
      <c r="J3518">
        <v>664</v>
      </c>
      <c r="K3518">
        <v>761</v>
      </c>
      <c r="L3518" t="b">
        <v>0</v>
      </c>
      <c r="M3518" t="b">
        <v>0</v>
      </c>
      <c r="N3518" t="b">
        <v>0</v>
      </c>
      <c r="O3518">
        <v>15</v>
      </c>
      <c r="P3518">
        <v>13</v>
      </c>
      <c r="Q3518" s="2">
        <v>0.02</v>
      </c>
      <c r="R3518" s="2">
        <v>0</v>
      </c>
      <c r="S3518" s="2">
        <v>0</v>
      </c>
      <c r="T3518">
        <f t="shared" si="216"/>
        <v>0.4</v>
      </c>
      <c r="U3518">
        <f t="shared" si="217"/>
        <v>10</v>
      </c>
      <c r="V3518">
        <f t="shared" si="218"/>
        <v>0.44406650000000003</v>
      </c>
      <c r="W3518">
        <f t="shared" si="219"/>
        <v>2.8154232750000001</v>
      </c>
    </row>
    <row r="3519" spans="1:23" x14ac:dyDescent="0.25">
      <c r="A3519" t="s">
        <v>11926</v>
      </c>
      <c r="B3519" s="1">
        <v>43086</v>
      </c>
      <c r="C3519" t="s">
        <v>11927</v>
      </c>
      <c r="D3519" t="s">
        <v>214</v>
      </c>
      <c r="E3519" t="s">
        <v>11928</v>
      </c>
      <c r="F3519" s="1">
        <v>43080</v>
      </c>
      <c r="G3519">
        <v>1</v>
      </c>
      <c r="H3519">
        <v>267038</v>
      </c>
      <c r="I3519">
        <v>24048</v>
      </c>
      <c r="J3519">
        <v>446</v>
      </c>
      <c r="K3519">
        <v>1640</v>
      </c>
      <c r="L3519" t="b">
        <v>0</v>
      </c>
      <c r="M3519" t="b">
        <v>0</v>
      </c>
      <c r="N3519" t="b">
        <v>0</v>
      </c>
      <c r="O3519">
        <v>6</v>
      </c>
      <c r="P3519">
        <v>6</v>
      </c>
      <c r="Q3519" s="2">
        <v>0.09</v>
      </c>
      <c r="R3519" s="2">
        <v>0</v>
      </c>
      <c r="S3519" s="2">
        <v>0.01</v>
      </c>
      <c r="T3519">
        <f t="shared" si="216"/>
        <v>0.4</v>
      </c>
      <c r="U3519">
        <f t="shared" si="217"/>
        <v>4.8000000000000007</v>
      </c>
      <c r="V3519">
        <f t="shared" si="218"/>
        <v>1.2835189999999999</v>
      </c>
      <c r="W3519">
        <f t="shared" si="219"/>
        <v>1.8092316500000003</v>
      </c>
    </row>
    <row r="3520" spans="1:23" x14ac:dyDescent="0.25">
      <c r="A3520" t="s">
        <v>11929</v>
      </c>
      <c r="B3520" s="1">
        <v>43116</v>
      </c>
      <c r="C3520" t="s">
        <v>11930</v>
      </c>
      <c r="D3520" t="s">
        <v>512</v>
      </c>
      <c r="E3520" t="s">
        <v>11931</v>
      </c>
      <c r="F3520" s="1">
        <v>43111</v>
      </c>
      <c r="G3520">
        <v>1</v>
      </c>
      <c r="H3520">
        <v>416772</v>
      </c>
      <c r="I3520">
        <v>2231</v>
      </c>
      <c r="J3520">
        <v>329</v>
      </c>
      <c r="K3520">
        <v>202</v>
      </c>
      <c r="L3520" t="b">
        <v>0</v>
      </c>
      <c r="M3520" t="b">
        <v>0</v>
      </c>
      <c r="N3520" t="b">
        <v>0</v>
      </c>
      <c r="O3520">
        <v>5</v>
      </c>
      <c r="P3520">
        <v>5</v>
      </c>
      <c r="Q3520" s="2">
        <v>0.01</v>
      </c>
      <c r="R3520" s="2">
        <v>0</v>
      </c>
      <c r="S3520" s="2">
        <v>0</v>
      </c>
      <c r="T3520">
        <f t="shared" si="216"/>
        <v>0.4</v>
      </c>
      <c r="U3520">
        <f t="shared" si="217"/>
        <v>4</v>
      </c>
      <c r="V3520">
        <f t="shared" si="218"/>
        <v>0.30838599999999999</v>
      </c>
      <c r="W3520">
        <f t="shared" si="219"/>
        <v>1.2679351000000001</v>
      </c>
    </row>
    <row r="3521" spans="1:23" x14ac:dyDescent="0.25">
      <c r="A3521" t="s">
        <v>11932</v>
      </c>
      <c r="B3521" s="1">
        <v>43131</v>
      </c>
      <c r="C3521" t="s">
        <v>11933</v>
      </c>
      <c r="D3521" t="s">
        <v>11934</v>
      </c>
      <c r="E3521" t="s">
        <v>11935</v>
      </c>
      <c r="F3521" s="1">
        <v>43124</v>
      </c>
      <c r="G3521">
        <v>1</v>
      </c>
      <c r="H3521">
        <v>1791693</v>
      </c>
      <c r="I3521">
        <v>1975</v>
      </c>
      <c r="J3521">
        <v>342</v>
      </c>
      <c r="K3521">
        <v>529</v>
      </c>
      <c r="L3521" t="b">
        <v>0</v>
      </c>
      <c r="M3521" t="b">
        <v>0</v>
      </c>
      <c r="N3521" t="b">
        <v>0</v>
      </c>
      <c r="O3521">
        <v>7</v>
      </c>
      <c r="P3521">
        <v>5</v>
      </c>
      <c r="Q3521" s="2">
        <v>0</v>
      </c>
      <c r="R3521" s="2">
        <v>0</v>
      </c>
      <c r="S3521" s="2">
        <v>0</v>
      </c>
      <c r="T3521">
        <f t="shared" si="216"/>
        <v>0.4</v>
      </c>
      <c r="U3521">
        <f t="shared" si="217"/>
        <v>3.6</v>
      </c>
      <c r="V3521">
        <f t="shared" si="218"/>
        <v>0.89584649999999999</v>
      </c>
      <c r="W3521">
        <f t="shared" si="219"/>
        <v>1.373546275</v>
      </c>
    </row>
    <row r="3522" spans="1:23" x14ac:dyDescent="0.25">
      <c r="A3522" t="s">
        <v>11936</v>
      </c>
      <c r="B3522" s="1">
        <v>43234</v>
      </c>
      <c r="C3522" t="s">
        <v>11937</v>
      </c>
      <c r="D3522" t="s">
        <v>11938</v>
      </c>
      <c r="E3522" t="s">
        <v>11939</v>
      </c>
      <c r="F3522" s="1">
        <v>43205</v>
      </c>
      <c r="G3522">
        <v>1</v>
      </c>
      <c r="H3522">
        <v>1695926</v>
      </c>
      <c r="I3522">
        <v>105825</v>
      </c>
      <c r="J3522">
        <v>1544</v>
      </c>
      <c r="K3522">
        <v>7034</v>
      </c>
      <c r="L3522" t="b">
        <v>0</v>
      </c>
      <c r="M3522" t="b">
        <v>0</v>
      </c>
      <c r="N3522" t="b">
        <v>0</v>
      </c>
      <c r="O3522">
        <v>29</v>
      </c>
      <c r="P3522">
        <v>15</v>
      </c>
      <c r="Q3522" s="2">
        <v>0.06</v>
      </c>
      <c r="R3522" s="2">
        <v>0</v>
      </c>
      <c r="S3522" s="2">
        <v>0</v>
      </c>
      <c r="T3522">
        <f t="shared" ref="T3522:T3585" si="220">G3522*0.4</f>
        <v>0.4</v>
      </c>
      <c r="U3522">
        <f t="shared" ref="U3522:U3585" si="221">-0.2*(O3522-P3522)+0.8*P3522</f>
        <v>9.1999999999999993</v>
      </c>
      <c r="V3522">
        <f t="shared" ref="V3522:V3585" si="222">0.5*H3522*0.000001+0.1*Q3522*100+100*0.15*R3522+100*0.25*S3522</f>
        <v>1.4479629999999999</v>
      </c>
      <c r="W3522">
        <f t="shared" ref="W3522:W3585" si="223">0.4*T3522+0.25*U3522+0.35*V3522</f>
        <v>2.9667870499999998</v>
      </c>
    </row>
    <row r="3523" spans="1:23" x14ac:dyDescent="0.25">
      <c r="A3523" t="s">
        <v>11940</v>
      </c>
      <c r="B3523" s="1">
        <v>43197</v>
      </c>
      <c r="C3523" t="s">
        <v>11941</v>
      </c>
      <c r="D3523" t="s">
        <v>254</v>
      </c>
      <c r="E3523" t="s">
        <v>11942</v>
      </c>
      <c r="F3523" s="1">
        <v>43182</v>
      </c>
      <c r="G3523">
        <v>1</v>
      </c>
      <c r="H3523">
        <v>6804554</v>
      </c>
      <c r="I3523">
        <v>293427</v>
      </c>
      <c r="J3523">
        <v>5460</v>
      </c>
      <c r="K3523">
        <v>15969</v>
      </c>
      <c r="L3523" t="b">
        <v>0</v>
      </c>
      <c r="M3523" t="b">
        <v>0</v>
      </c>
      <c r="N3523" t="b">
        <v>0</v>
      </c>
      <c r="O3523">
        <v>15</v>
      </c>
      <c r="P3523">
        <v>15</v>
      </c>
      <c r="Q3523" s="2">
        <v>0.04</v>
      </c>
      <c r="R3523" s="2">
        <v>0</v>
      </c>
      <c r="S3523" s="2">
        <v>0</v>
      </c>
      <c r="T3523">
        <f t="shared" si="220"/>
        <v>0.4</v>
      </c>
      <c r="U3523">
        <f t="shared" si="221"/>
        <v>12</v>
      </c>
      <c r="V3523">
        <f t="shared" si="222"/>
        <v>3.8022769999999997</v>
      </c>
      <c r="W3523">
        <f t="shared" si="223"/>
        <v>4.49079695</v>
      </c>
    </row>
    <row r="3524" spans="1:23" x14ac:dyDescent="0.25">
      <c r="A3524" t="s">
        <v>11943</v>
      </c>
      <c r="B3524" s="1">
        <v>43053</v>
      </c>
      <c r="C3524" t="s">
        <v>11944</v>
      </c>
      <c r="D3524" t="s">
        <v>11945</v>
      </c>
      <c r="E3524" t="s">
        <v>11946</v>
      </c>
      <c r="F3524" s="1">
        <v>43048</v>
      </c>
      <c r="G3524">
        <v>1</v>
      </c>
      <c r="H3524">
        <v>56012</v>
      </c>
      <c r="I3524">
        <v>6243</v>
      </c>
      <c r="J3524">
        <v>106</v>
      </c>
      <c r="K3524">
        <v>414</v>
      </c>
      <c r="L3524" t="b">
        <v>0</v>
      </c>
      <c r="M3524" t="b">
        <v>0</v>
      </c>
      <c r="N3524" t="b">
        <v>0</v>
      </c>
      <c r="O3524">
        <v>5</v>
      </c>
      <c r="P3524">
        <v>1</v>
      </c>
      <c r="Q3524" s="2">
        <v>0.11</v>
      </c>
      <c r="R3524" s="2">
        <v>0</v>
      </c>
      <c r="S3524" s="2">
        <v>0.01</v>
      </c>
      <c r="T3524">
        <f t="shared" si="220"/>
        <v>0.4</v>
      </c>
      <c r="U3524">
        <f t="shared" si="221"/>
        <v>0</v>
      </c>
      <c r="V3524">
        <f t="shared" si="222"/>
        <v>1.3780060000000001</v>
      </c>
      <c r="W3524">
        <f t="shared" si="223"/>
        <v>0.64230209999999999</v>
      </c>
    </row>
    <row r="3525" spans="1:23" x14ac:dyDescent="0.25">
      <c r="A3525" t="s">
        <v>11947</v>
      </c>
      <c r="B3525" s="1">
        <v>43155</v>
      </c>
      <c r="C3525" t="s">
        <v>11948</v>
      </c>
      <c r="D3525" t="s">
        <v>867</v>
      </c>
      <c r="E3525" t="s">
        <v>4214</v>
      </c>
      <c r="F3525" s="1">
        <v>43147</v>
      </c>
      <c r="G3525">
        <v>1</v>
      </c>
      <c r="H3525">
        <v>309971</v>
      </c>
      <c r="I3525">
        <v>11844</v>
      </c>
      <c r="J3525">
        <v>206</v>
      </c>
      <c r="K3525">
        <v>792</v>
      </c>
      <c r="L3525" t="b">
        <v>0</v>
      </c>
      <c r="M3525" t="b">
        <v>0</v>
      </c>
      <c r="N3525" t="b">
        <v>0</v>
      </c>
      <c r="O3525">
        <v>8</v>
      </c>
      <c r="P3525">
        <v>7</v>
      </c>
      <c r="Q3525" s="2">
        <v>0.04</v>
      </c>
      <c r="R3525" s="2">
        <v>0</v>
      </c>
      <c r="S3525" s="2">
        <v>0</v>
      </c>
      <c r="T3525">
        <f t="shared" si="220"/>
        <v>0.4</v>
      </c>
      <c r="U3525">
        <f t="shared" si="221"/>
        <v>5.4</v>
      </c>
      <c r="V3525">
        <f t="shared" si="222"/>
        <v>0.55498550000000002</v>
      </c>
      <c r="W3525">
        <f t="shared" si="223"/>
        <v>1.7042449250000002</v>
      </c>
    </row>
    <row r="3526" spans="1:23" x14ac:dyDescent="0.25">
      <c r="A3526" t="s">
        <v>11949</v>
      </c>
      <c r="B3526" s="1">
        <v>43169</v>
      </c>
      <c r="C3526" t="s">
        <v>11950</v>
      </c>
      <c r="D3526" t="s">
        <v>7912</v>
      </c>
      <c r="E3526" t="s">
        <v>11951</v>
      </c>
      <c r="F3526" s="1">
        <v>43157</v>
      </c>
      <c r="G3526">
        <v>1</v>
      </c>
      <c r="H3526">
        <v>469432</v>
      </c>
      <c r="I3526">
        <v>24030</v>
      </c>
      <c r="J3526">
        <v>282</v>
      </c>
      <c r="K3526">
        <v>2450</v>
      </c>
      <c r="L3526" t="b">
        <v>0</v>
      </c>
      <c r="M3526" t="b">
        <v>0</v>
      </c>
      <c r="N3526" t="b">
        <v>0</v>
      </c>
      <c r="O3526">
        <v>12</v>
      </c>
      <c r="P3526">
        <v>12</v>
      </c>
      <c r="Q3526" s="2">
        <v>0.05</v>
      </c>
      <c r="R3526" s="2">
        <v>0</v>
      </c>
      <c r="S3526" s="2">
        <v>0.01</v>
      </c>
      <c r="T3526">
        <f t="shared" si="220"/>
        <v>0.4</v>
      </c>
      <c r="U3526">
        <f t="shared" si="221"/>
        <v>9.6000000000000014</v>
      </c>
      <c r="V3526">
        <f t="shared" si="222"/>
        <v>0.98471600000000015</v>
      </c>
      <c r="W3526">
        <f t="shared" si="223"/>
        <v>2.9046506000000005</v>
      </c>
    </row>
    <row r="3527" spans="1:23" x14ac:dyDescent="0.25">
      <c r="A3527" t="s">
        <v>11952</v>
      </c>
      <c r="B3527" s="1">
        <v>43090</v>
      </c>
      <c r="C3527" t="s">
        <v>11953</v>
      </c>
      <c r="D3527" t="s">
        <v>1957</v>
      </c>
      <c r="E3527" t="s">
        <v>11954</v>
      </c>
      <c r="F3527" s="1">
        <v>43087</v>
      </c>
      <c r="G3527">
        <v>1</v>
      </c>
      <c r="H3527">
        <v>8697</v>
      </c>
      <c r="I3527">
        <v>78</v>
      </c>
      <c r="J3527">
        <v>11</v>
      </c>
      <c r="K3527">
        <v>22</v>
      </c>
      <c r="L3527" t="b">
        <v>0</v>
      </c>
      <c r="M3527" t="b">
        <v>0</v>
      </c>
      <c r="N3527" t="b">
        <v>0</v>
      </c>
      <c r="O3527">
        <v>3</v>
      </c>
      <c r="P3527">
        <v>1</v>
      </c>
      <c r="Q3527" s="2">
        <v>0.01</v>
      </c>
      <c r="R3527" s="2">
        <v>0</v>
      </c>
      <c r="S3527" s="2">
        <v>0</v>
      </c>
      <c r="T3527">
        <f t="shared" si="220"/>
        <v>0.4</v>
      </c>
      <c r="U3527">
        <f t="shared" si="221"/>
        <v>0.4</v>
      </c>
      <c r="V3527">
        <f t="shared" si="222"/>
        <v>0.10434850000000001</v>
      </c>
      <c r="W3527">
        <f t="shared" si="223"/>
        <v>0.29652197499999999</v>
      </c>
    </row>
    <row r="3528" spans="1:23" x14ac:dyDescent="0.25">
      <c r="A3528" t="s">
        <v>11955</v>
      </c>
      <c r="B3528" s="1">
        <v>43135</v>
      </c>
      <c r="C3528" t="s">
        <v>11956</v>
      </c>
      <c r="D3528" t="s">
        <v>11575</v>
      </c>
      <c r="E3528" t="s">
        <v>11957</v>
      </c>
      <c r="F3528" s="1">
        <v>43129</v>
      </c>
      <c r="G3528">
        <v>1</v>
      </c>
      <c r="H3528">
        <v>5578495</v>
      </c>
      <c r="I3528">
        <v>62112</v>
      </c>
      <c r="J3528">
        <v>8151</v>
      </c>
      <c r="K3528">
        <v>4086</v>
      </c>
      <c r="L3528" t="b">
        <v>0</v>
      </c>
      <c r="M3528" t="b">
        <v>0</v>
      </c>
      <c r="N3528" t="b">
        <v>0</v>
      </c>
      <c r="O3528">
        <v>6</v>
      </c>
      <c r="P3528">
        <v>7</v>
      </c>
      <c r="Q3528" s="2">
        <v>0.01</v>
      </c>
      <c r="R3528" s="2">
        <v>0</v>
      </c>
      <c r="S3528" s="2">
        <v>0</v>
      </c>
      <c r="T3528">
        <f t="shared" si="220"/>
        <v>0.4</v>
      </c>
      <c r="U3528">
        <f t="shared" si="221"/>
        <v>5.8000000000000007</v>
      </c>
      <c r="V3528">
        <f t="shared" si="222"/>
        <v>2.8892474999999997</v>
      </c>
      <c r="W3528">
        <f t="shared" si="223"/>
        <v>2.6212366249999999</v>
      </c>
    </row>
    <row r="3529" spans="1:23" x14ac:dyDescent="0.25">
      <c r="A3529" t="s">
        <v>11958</v>
      </c>
      <c r="B3529" s="1">
        <v>43112</v>
      </c>
      <c r="C3529" t="s">
        <v>11959</v>
      </c>
      <c r="D3529" t="s">
        <v>1397</v>
      </c>
      <c r="E3529" t="s">
        <v>11960</v>
      </c>
      <c r="F3529" s="1">
        <v>43106</v>
      </c>
      <c r="G3529">
        <v>1</v>
      </c>
      <c r="H3529">
        <v>298003</v>
      </c>
      <c r="I3529">
        <v>15863</v>
      </c>
      <c r="J3529">
        <v>1012</v>
      </c>
      <c r="K3529">
        <v>1446</v>
      </c>
      <c r="L3529" t="b">
        <v>0</v>
      </c>
      <c r="M3529" t="b">
        <v>0</v>
      </c>
      <c r="N3529" t="b">
        <v>0</v>
      </c>
      <c r="O3529">
        <v>6</v>
      </c>
      <c r="P3529">
        <v>4</v>
      </c>
      <c r="Q3529" s="2">
        <v>0.05</v>
      </c>
      <c r="R3529" s="2">
        <v>0</v>
      </c>
      <c r="S3529" s="2">
        <v>0</v>
      </c>
      <c r="T3529">
        <f t="shared" si="220"/>
        <v>0.4</v>
      </c>
      <c r="U3529">
        <f t="shared" si="221"/>
        <v>2.8000000000000003</v>
      </c>
      <c r="V3529">
        <f t="shared" si="222"/>
        <v>0.64900150000000012</v>
      </c>
      <c r="W3529">
        <f t="shared" si="223"/>
        <v>1.0871505250000002</v>
      </c>
    </row>
    <row r="3530" spans="1:23" x14ac:dyDescent="0.25">
      <c r="A3530" t="s">
        <v>11961</v>
      </c>
      <c r="B3530" s="1">
        <v>43150</v>
      </c>
      <c r="C3530" t="s">
        <v>11962</v>
      </c>
      <c r="D3530" t="s">
        <v>9327</v>
      </c>
      <c r="E3530" t="s">
        <v>11963</v>
      </c>
      <c r="F3530" s="1">
        <v>43139</v>
      </c>
      <c r="G3530">
        <v>1</v>
      </c>
      <c r="H3530">
        <v>5107601</v>
      </c>
      <c r="I3530">
        <v>184320</v>
      </c>
      <c r="J3530">
        <v>4966</v>
      </c>
      <c r="K3530">
        <v>33717</v>
      </c>
      <c r="L3530" t="b">
        <v>0</v>
      </c>
      <c r="M3530" t="b">
        <v>0</v>
      </c>
      <c r="N3530" t="b">
        <v>0</v>
      </c>
      <c r="O3530">
        <v>11</v>
      </c>
      <c r="P3530">
        <v>10</v>
      </c>
      <c r="Q3530" s="2">
        <v>0.04</v>
      </c>
      <c r="R3530" s="2">
        <v>0</v>
      </c>
      <c r="S3530" s="2">
        <v>0.01</v>
      </c>
      <c r="T3530">
        <f t="shared" si="220"/>
        <v>0.4</v>
      </c>
      <c r="U3530">
        <f t="shared" si="221"/>
        <v>7.8</v>
      </c>
      <c r="V3530">
        <f t="shared" si="222"/>
        <v>3.2038004999999998</v>
      </c>
      <c r="W3530">
        <f t="shared" si="223"/>
        <v>3.2313301749999996</v>
      </c>
    </row>
    <row r="3531" spans="1:23" x14ac:dyDescent="0.25">
      <c r="A3531" t="s">
        <v>11964</v>
      </c>
      <c r="B3531" s="1">
        <v>43156</v>
      </c>
      <c r="C3531" t="s">
        <v>11965</v>
      </c>
      <c r="D3531" t="s">
        <v>10845</v>
      </c>
      <c r="E3531" t="s">
        <v>11966</v>
      </c>
      <c r="F3531" s="1">
        <v>43147</v>
      </c>
      <c r="G3531">
        <v>1</v>
      </c>
      <c r="H3531">
        <v>1581379</v>
      </c>
      <c r="I3531">
        <v>109453</v>
      </c>
      <c r="J3531">
        <v>991</v>
      </c>
      <c r="K3531">
        <v>3772</v>
      </c>
      <c r="L3531" t="b">
        <v>0</v>
      </c>
      <c r="M3531" t="b">
        <v>0</v>
      </c>
      <c r="N3531" t="b">
        <v>0</v>
      </c>
      <c r="O3531">
        <v>9</v>
      </c>
      <c r="P3531">
        <v>9</v>
      </c>
      <c r="Q3531" s="2">
        <v>7.0000000000000007E-2</v>
      </c>
      <c r="R3531" s="2">
        <v>0</v>
      </c>
      <c r="S3531" s="2">
        <v>0</v>
      </c>
      <c r="T3531">
        <f t="shared" si="220"/>
        <v>0.4</v>
      </c>
      <c r="U3531">
        <f t="shared" si="221"/>
        <v>7.2</v>
      </c>
      <c r="V3531">
        <f t="shared" si="222"/>
        <v>1.4906895</v>
      </c>
      <c r="W3531">
        <f t="shared" si="223"/>
        <v>2.4817413249999998</v>
      </c>
    </row>
    <row r="3532" spans="1:23" x14ac:dyDescent="0.25">
      <c r="A3532" t="s">
        <v>11967</v>
      </c>
      <c r="B3532" s="1">
        <v>43125</v>
      </c>
      <c r="C3532" t="s">
        <v>11968</v>
      </c>
      <c r="D3532" t="s">
        <v>3634</v>
      </c>
      <c r="E3532" t="s">
        <v>11969</v>
      </c>
      <c r="F3532" s="1">
        <v>43118</v>
      </c>
      <c r="G3532">
        <v>1</v>
      </c>
      <c r="H3532">
        <v>9164600</v>
      </c>
      <c r="I3532">
        <v>196128</v>
      </c>
      <c r="J3532">
        <v>24541</v>
      </c>
      <c r="K3532">
        <v>19152</v>
      </c>
      <c r="L3532" t="b">
        <v>0</v>
      </c>
      <c r="M3532" t="b">
        <v>0</v>
      </c>
      <c r="N3532" t="b">
        <v>0</v>
      </c>
      <c r="O3532">
        <v>7</v>
      </c>
      <c r="P3532">
        <v>7</v>
      </c>
      <c r="Q3532" s="2">
        <v>0.02</v>
      </c>
      <c r="R3532" s="2">
        <v>0</v>
      </c>
      <c r="S3532" s="2">
        <v>0</v>
      </c>
      <c r="T3532">
        <f t="shared" si="220"/>
        <v>0.4</v>
      </c>
      <c r="U3532">
        <f t="shared" si="221"/>
        <v>5.6000000000000005</v>
      </c>
      <c r="V3532">
        <f t="shared" si="222"/>
        <v>4.7823000000000002</v>
      </c>
      <c r="W3532">
        <f t="shared" si="223"/>
        <v>3.2338050000000003</v>
      </c>
    </row>
    <row r="3533" spans="1:23" x14ac:dyDescent="0.25">
      <c r="A3533" t="s">
        <v>11970</v>
      </c>
      <c r="B3533" s="1">
        <v>43234</v>
      </c>
      <c r="C3533" t="s">
        <v>11971</v>
      </c>
      <c r="D3533" t="s">
        <v>11972</v>
      </c>
      <c r="E3533" t="s">
        <v>11973</v>
      </c>
      <c r="F3533" s="1">
        <v>43202</v>
      </c>
      <c r="G3533">
        <v>1</v>
      </c>
      <c r="H3533">
        <v>122544931</v>
      </c>
      <c r="I3533">
        <v>1427436</v>
      </c>
      <c r="J3533">
        <v>40837</v>
      </c>
      <c r="K3533">
        <v>55320</v>
      </c>
      <c r="L3533" t="b">
        <v>0</v>
      </c>
      <c r="M3533" t="b">
        <v>0</v>
      </c>
      <c r="N3533" t="b">
        <v>0</v>
      </c>
      <c r="O3533">
        <v>32</v>
      </c>
      <c r="P3533">
        <v>19</v>
      </c>
      <c r="Q3533" s="2">
        <v>0.01</v>
      </c>
      <c r="R3533" s="2">
        <v>0</v>
      </c>
      <c r="S3533" s="2">
        <v>0</v>
      </c>
      <c r="T3533">
        <f t="shared" si="220"/>
        <v>0.4</v>
      </c>
      <c r="U3533">
        <f t="shared" si="221"/>
        <v>12.600000000000001</v>
      </c>
      <c r="V3533">
        <f t="shared" si="222"/>
        <v>61.372465499999997</v>
      </c>
      <c r="W3533">
        <f t="shared" si="223"/>
        <v>24.790362924999997</v>
      </c>
    </row>
    <row r="3534" spans="1:23" x14ac:dyDescent="0.25">
      <c r="A3534" t="s">
        <v>11974</v>
      </c>
      <c r="B3534" s="1">
        <v>43186</v>
      </c>
      <c r="C3534" t="s">
        <v>11975</v>
      </c>
      <c r="D3534" t="s">
        <v>6873</v>
      </c>
      <c r="E3534" t="s">
        <v>11976</v>
      </c>
      <c r="F3534" s="1">
        <v>43171</v>
      </c>
      <c r="G3534">
        <v>1</v>
      </c>
      <c r="H3534">
        <v>498613</v>
      </c>
      <c r="I3534">
        <v>8772</v>
      </c>
      <c r="J3534">
        <v>318</v>
      </c>
      <c r="K3534">
        <v>730</v>
      </c>
      <c r="L3534" t="b">
        <v>0</v>
      </c>
      <c r="M3534" t="b">
        <v>0</v>
      </c>
      <c r="N3534" t="b">
        <v>0</v>
      </c>
      <c r="O3534">
        <v>15</v>
      </c>
      <c r="P3534">
        <v>13</v>
      </c>
      <c r="Q3534" s="2">
        <v>0.02</v>
      </c>
      <c r="R3534" s="2">
        <v>0</v>
      </c>
      <c r="S3534" s="2">
        <v>0</v>
      </c>
      <c r="T3534">
        <f t="shared" si="220"/>
        <v>0.4</v>
      </c>
      <c r="U3534">
        <f t="shared" si="221"/>
        <v>10</v>
      </c>
      <c r="V3534">
        <f t="shared" si="222"/>
        <v>0.4493065</v>
      </c>
      <c r="W3534">
        <f t="shared" si="223"/>
        <v>2.8172572750000002</v>
      </c>
    </row>
    <row r="3535" spans="1:23" x14ac:dyDescent="0.25">
      <c r="A3535" t="s">
        <v>11977</v>
      </c>
      <c r="B3535" s="1">
        <v>43066</v>
      </c>
      <c r="C3535" t="s">
        <v>11978</v>
      </c>
      <c r="D3535" t="s">
        <v>254</v>
      </c>
      <c r="E3535" t="s">
        <v>11979</v>
      </c>
      <c r="F3535" s="1">
        <v>43060</v>
      </c>
      <c r="G3535">
        <v>1</v>
      </c>
      <c r="H3535">
        <v>1420335</v>
      </c>
      <c r="I3535">
        <v>51801</v>
      </c>
      <c r="J3535">
        <v>1441</v>
      </c>
      <c r="K3535">
        <v>3499</v>
      </c>
      <c r="L3535" t="b">
        <v>0</v>
      </c>
      <c r="M3535" t="b">
        <v>0</v>
      </c>
      <c r="N3535" t="b">
        <v>0</v>
      </c>
      <c r="O3535">
        <v>6</v>
      </c>
      <c r="P3535">
        <v>5</v>
      </c>
      <c r="Q3535" s="2">
        <v>0.04</v>
      </c>
      <c r="R3535" s="2">
        <v>0</v>
      </c>
      <c r="S3535" s="2">
        <v>0</v>
      </c>
      <c r="T3535">
        <f t="shared" si="220"/>
        <v>0.4</v>
      </c>
      <c r="U3535">
        <f t="shared" si="221"/>
        <v>3.8</v>
      </c>
      <c r="V3535">
        <f t="shared" si="222"/>
        <v>1.1101675</v>
      </c>
      <c r="W3535">
        <f t="shared" si="223"/>
        <v>1.4985586249999998</v>
      </c>
    </row>
    <row r="3536" spans="1:23" x14ac:dyDescent="0.25">
      <c r="A3536" t="s">
        <v>11980</v>
      </c>
      <c r="B3536" s="1">
        <v>43236</v>
      </c>
      <c r="C3536" t="s">
        <v>11981</v>
      </c>
      <c r="D3536" t="s">
        <v>601</v>
      </c>
      <c r="E3536" t="s">
        <v>11982</v>
      </c>
      <c r="F3536" s="1">
        <v>43235</v>
      </c>
      <c r="G3536">
        <v>1</v>
      </c>
      <c r="H3536">
        <v>2015271</v>
      </c>
      <c r="I3536">
        <v>156034</v>
      </c>
      <c r="J3536">
        <v>1161</v>
      </c>
      <c r="K3536">
        <v>5873</v>
      </c>
      <c r="L3536" t="b">
        <v>0</v>
      </c>
      <c r="M3536" t="b">
        <v>0</v>
      </c>
      <c r="N3536" t="b">
        <v>0</v>
      </c>
      <c r="O3536">
        <v>1</v>
      </c>
      <c r="P3536">
        <v>1</v>
      </c>
      <c r="Q3536" s="2">
        <v>0.08</v>
      </c>
      <c r="R3536" s="2">
        <v>0</v>
      </c>
      <c r="S3536" s="2">
        <v>0</v>
      </c>
      <c r="T3536">
        <f t="shared" si="220"/>
        <v>0.4</v>
      </c>
      <c r="U3536">
        <f t="shared" si="221"/>
        <v>0.8</v>
      </c>
      <c r="V3536">
        <f t="shared" si="222"/>
        <v>1.8076355</v>
      </c>
      <c r="W3536">
        <f t="shared" si="223"/>
        <v>0.99267242500000008</v>
      </c>
    </row>
    <row r="3537" spans="1:23" x14ac:dyDescent="0.25">
      <c r="A3537" t="s">
        <v>11983</v>
      </c>
      <c r="B3537" s="1">
        <v>43261</v>
      </c>
      <c r="C3537" t="s">
        <v>11984</v>
      </c>
      <c r="D3537" t="s">
        <v>4676</v>
      </c>
      <c r="E3537" t="s">
        <v>11985</v>
      </c>
      <c r="F3537" s="1">
        <v>43240</v>
      </c>
      <c r="G3537">
        <v>1</v>
      </c>
      <c r="H3537">
        <v>2763416</v>
      </c>
      <c r="I3537">
        <v>101597</v>
      </c>
      <c r="J3537">
        <v>2308</v>
      </c>
      <c r="K3537">
        <v>10506</v>
      </c>
      <c r="L3537" t="b">
        <v>0</v>
      </c>
      <c r="M3537" t="b">
        <v>0</v>
      </c>
      <c r="N3537" t="b">
        <v>0</v>
      </c>
      <c r="O3537">
        <v>21</v>
      </c>
      <c r="P3537">
        <v>21</v>
      </c>
      <c r="Q3537" s="2">
        <v>0.04</v>
      </c>
      <c r="R3537" s="2">
        <v>0</v>
      </c>
      <c r="S3537" s="2">
        <v>0</v>
      </c>
      <c r="T3537">
        <f t="shared" si="220"/>
        <v>0.4</v>
      </c>
      <c r="U3537">
        <f t="shared" si="221"/>
        <v>16.8</v>
      </c>
      <c r="V3537">
        <f t="shared" si="222"/>
        <v>1.7817080000000001</v>
      </c>
      <c r="W3537">
        <f t="shared" si="223"/>
        <v>4.9835978000000001</v>
      </c>
    </row>
    <row r="3538" spans="1:23" x14ac:dyDescent="0.25">
      <c r="A3538" t="s">
        <v>11986</v>
      </c>
      <c r="B3538" s="1">
        <v>43180</v>
      </c>
      <c r="C3538" t="s">
        <v>11987</v>
      </c>
      <c r="D3538" t="s">
        <v>11988</v>
      </c>
      <c r="E3538" t="s">
        <v>11989</v>
      </c>
      <c r="F3538" s="1">
        <v>43166</v>
      </c>
      <c r="G3538">
        <v>1</v>
      </c>
      <c r="H3538">
        <v>1136277</v>
      </c>
      <c r="I3538">
        <v>20647</v>
      </c>
      <c r="J3538">
        <v>403</v>
      </c>
      <c r="K3538">
        <v>1688</v>
      </c>
      <c r="L3538" t="b">
        <v>0</v>
      </c>
      <c r="M3538" t="b">
        <v>0</v>
      </c>
      <c r="N3538" t="b">
        <v>0</v>
      </c>
      <c r="O3538">
        <v>14</v>
      </c>
      <c r="P3538">
        <v>12</v>
      </c>
      <c r="Q3538" s="2">
        <v>0.02</v>
      </c>
      <c r="R3538" s="2">
        <v>0</v>
      </c>
      <c r="S3538" s="2">
        <v>0</v>
      </c>
      <c r="T3538">
        <f t="shared" si="220"/>
        <v>0.4</v>
      </c>
      <c r="U3538">
        <f t="shared" si="221"/>
        <v>9.2000000000000011</v>
      </c>
      <c r="V3538">
        <f t="shared" si="222"/>
        <v>0.76813850000000006</v>
      </c>
      <c r="W3538">
        <f t="shared" si="223"/>
        <v>2.7288484750000004</v>
      </c>
    </row>
    <row r="3539" spans="1:23" x14ac:dyDescent="0.25">
      <c r="A3539" t="s">
        <v>11990</v>
      </c>
      <c r="B3539" s="1">
        <v>43072</v>
      </c>
      <c r="C3539" t="s">
        <v>11991</v>
      </c>
      <c r="D3539" t="s">
        <v>7912</v>
      </c>
      <c r="E3539" t="s">
        <v>11992</v>
      </c>
      <c r="F3539" s="1">
        <v>43066</v>
      </c>
      <c r="G3539">
        <v>1</v>
      </c>
      <c r="H3539">
        <v>311117</v>
      </c>
      <c r="I3539">
        <v>19172</v>
      </c>
      <c r="J3539">
        <v>255</v>
      </c>
      <c r="K3539">
        <v>1698</v>
      </c>
      <c r="L3539" t="b">
        <v>0</v>
      </c>
      <c r="M3539" t="b">
        <v>0</v>
      </c>
      <c r="N3539" t="b">
        <v>0</v>
      </c>
      <c r="O3539">
        <v>6</v>
      </c>
      <c r="P3539">
        <v>6</v>
      </c>
      <c r="Q3539" s="2">
        <v>0.06</v>
      </c>
      <c r="R3539" s="2">
        <v>0</v>
      </c>
      <c r="S3539" s="2">
        <v>0.01</v>
      </c>
      <c r="T3539">
        <f t="shared" si="220"/>
        <v>0.4</v>
      </c>
      <c r="U3539">
        <f t="shared" si="221"/>
        <v>4.8000000000000007</v>
      </c>
      <c r="V3539">
        <f t="shared" si="222"/>
        <v>1.0055585</v>
      </c>
      <c r="W3539">
        <f t="shared" si="223"/>
        <v>1.7119454750000003</v>
      </c>
    </row>
    <row r="3540" spans="1:23" x14ac:dyDescent="0.25">
      <c r="A3540" t="s">
        <v>11993</v>
      </c>
      <c r="B3540" s="1">
        <v>43194</v>
      </c>
      <c r="C3540" t="s">
        <v>11994</v>
      </c>
      <c r="D3540" t="s">
        <v>621</v>
      </c>
      <c r="E3540" t="s">
        <v>11995</v>
      </c>
      <c r="F3540" s="1">
        <v>43186</v>
      </c>
      <c r="G3540">
        <v>1</v>
      </c>
      <c r="H3540">
        <v>1156807</v>
      </c>
      <c r="I3540">
        <v>16806</v>
      </c>
      <c r="J3540">
        <v>1065</v>
      </c>
      <c r="K3540">
        <v>6117</v>
      </c>
      <c r="L3540" t="b">
        <v>0</v>
      </c>
      <c r="M3540" t="b">
        <v>0</v>
      </c>
      <c r="N3540" t="b">
        <v>0</v>
      </c>
      <c r="O3540">
        <v>8</v>
      </c>
      <c r="P3540">
        <v>6</v>
      </c>
      <c r="Q3540" s="2">
        <v>0.01</v>
      </c>
      <c r="R3540" s="2">
        <v>0</v>
      </c>
      <c r="S3540" s="2">
        <v>0.01</v>
      </c>
      <c r="T3540">
        <f t="shared" si="220"/>
        <v>0.4</v>
      </c>
      <c r="U3540">
        <f t="shared" si="221"/>
        <v>4.4000000000000004</v>
      </c>
      <c r="V3540">
        <f t="shared" si="222"/>
        <v>0.92840349999999994</v>
      </c>
      <c r="W3540">
        <f t="shared" si="223"/>
        <v>1.5849412250000001</v>
      </c>
    </row>
    <row r="3541" spans="1:23" x14ac:dyDescent="0.25">
      <c r="A3541" t="s">
        <v>11996</v>
      </c>
      <c r="B3541" s="1">
        <v>43212</v>
      </c>
      <c r="C3541" t="s">
        <v>11997</v>
      </c>
      <c r="D3541" t="s">
        <v>2235</v>
      </c>
      <c r="E3541" t="s">
        <v>11998</v>
      </c>
      <c r="F3541" s="1">
        <v>43210</v>
      </c>
      <c r="G3541">
        <v>1</v>
      </c>
      <c r="H3541">
        <v>200246</v>
      </c>
      <c r="I3541">
        <v>7102</v>
      </c>
      <c r="J3541">
        <v>277</v>
      </c>
      <c r="K3541">
        <v>385</v>
      </c>
      <c r="L3541" t="b">
        <v>0</v>
      </c>
      <c r="M3541" t="b">
        <v>0</v>
      </c>
      <c r="N3541" t="b">
        <v>0</v>
      </c>
      <c r="O3541">
        <v>2</v>
      </c>
      <c r="P3541">
        <v>1</v>
      </c>
      <c r="Q3541" s="2">
        <v>0.04</v>
      </c>
      <c r="R3541" s="2">
        <v>0</v>
      </c>
      <c r="S3541" s="2">
        <v>0</v>
      </c>
      <c r="T3541">
        <f t="shared" si="220"/>
        <v>0.4</v>
      </c>
      <c r="U3541">
        <f t="shared" si="221"/>
        <v>0.60000000000000009</v>
      </c>
      <c r="V3541">
        <f t="shared" si="222"/>
        <v>0.50012299999999998</v>
      </c>
      <c r="W3541">
        <f t="shared" si="223"/>
        <v>0.48504305000000003</v>
      </c>
    </row>
    <row r="3542" spans="1:23" x14ac:dyDescent="0.25">
      <c r="A3542" t="s">
        <v>11999</v>
      </c>
      <c r="B3542" s="1">
        <v>43214</v>
      </c>
      <c r="C3542" t="s">
        <v>12000</v>
      </c>
      <c r="D3542" t="s">
        <v>101</v>
      </c>
      <c r="E3542" t="s">
        <v>12001</v>
      </c>
      <c r="F3542" s="1">
        <v>43200</v>
      </c>
      <c r="G3542">
        <v>1</v>
      </c>
      <c r="H3542">
        <v>1240985</v>
      </c>
      <c r="I3542">
        <v>10920</v>
      </c>
      <c r="J3542">
        <v>2524</v>
      </c>
      <c r="K3542">
        <v>2600</v>
      </c>
      <c r="L3542" t="b">
        <v>0</v>
      </c>
      <c r="M3542" t="b">
        <v>0</v>
      </c>
      <c r="N3542" t="b">
        <v>0</v>
      </c>
      <c r="O3542">
        <v>14</v>
      </c>
      <c r="P3542">
        <v>11</v>
      </c>
      <c r="Q3542" s="2">
        <v>0.01</v>
      </c>
      <c r="R3542" s="2">
        <v>0</v>
      </c>
      <c r="S3542" s="2">
        <v>0</v>
      </c>
      <c r="T3542">
        <f t="shared" si="220"/>
        <v>0.4</v>
      </c>
      <c r="U3542">
        <f t="shared" si="221"/>
        <v>8.2000000000000011</v>
      </c>
      <c r="V3542">
        <f t="shared" si="222"/>
        <v>0.72049249999999998</v>
      </c>
      <c r="W3542">
        <f t="shared" si="223"/>
        <v>2.4621723750000006</v>
      </c>
    </row>
    <row r="3543" spans="1:23" x14ac:dyDescent="0.25">
      <c r="A3543" t="s">
        <v>12002</v>
      </c>
      <c r="B3543" s="1">
        <v>43211</v>
      </c>
      <c r="C3543" t="s">
        <v>12003</v>
      </c>
      <c r="D3543" t="s">
        <v>385</v>
      </c>
      <c r="E3543" t="s">
        <v>12004</v>
      </c>
      <c r="F3543" s="1">
        <v>43208</v>
      </c>
      <c r="G3543">
        <v>1</v>
      </c>
      <c r="H3543">
        <v>435338</v>
      </c>
      <c r="I3543">
        <v>23194</v>
      </c>
      <c r="J3543">
        <v>370</v>
      </c>
      <c r="K3543">
        <v>1091</v>
      </c>
      <c r="L3543" t="b">
        <v>0</v>
      </c>
      <c r="M3543" t="b">
        <v>0</v>
      </c>
      <c r="N3543" t="b">
        <v>0</v>
      </c>
      <c r="O3543">
        <v>3</v>
      </c>
      <c r="P3543">
        <v>2</v>
      </c>
      <c r="Q3543" s="2">
        <v>0.05</v>
      </c>
      <c r="R3543" s="2">
        <v>0</v>
      </c>
      <c r="S3543" s="2">
        <v>0</v>
      </c>
      <c r="T3543">
        <f t="shared" si="220"/>
        <v>0.4</v>
      </c>
      <c r="U3543">
        <f t="shared" si="221"/>
        <v>1.4000000000000001</v>
      </c>
      <c r="V3543">
        <f t="shared" si="222"/>
        <v>0.71766900000000011</v>
      </c>
      <c r="W3543">
        <f t="shared" si="223"/>
        <v>0.76118415000000006</v>
      </c>
    </row>
    <row r="3544" spans="1:23" x14ac:dyDescent="0.25">
      <c r="A3544" t="s">
        <v>12005</v>
      </c>
      <c r="B3544" s="1">
        <v>43234</v>
      </c>
      <c r="C3544" t="s">
        <v>12006</v>
      </c>
      <c r="D3544" t="s">
        <v>424</v>
      </c>
      <c r="E3544" t="s">
        <v>12007</v>
      </c>
      <c r="F3544" s="1">
        <v>43220</v>
      </c>
      <c r="G3544">
        <v>1</v>
      </c>
      <c r="H3544">
        <v>890803</v>
      </c>
      <c r="I3544">
        <v>37169</v>
      </c>
      <c r="J3544">
        <v>609</v>
      </c>
      <c r="K3544">
        <v>4145</v>
      </c>
      <c r="L3544" t="b">
        <v>0</v>
      </c>
      <c r="M3544" t="b">
        <v>0</v>
      </c>
      <c r="N3544" t="b">
        <v>0</v>
      </c>
      <c r="O3544">
        <v>14</v>
      </c>
      <c r="P3544">
        <v>14</v>
      </c>
      <c r="Q3544" s="2">
        <v>0.04</v>
      </c>
      <c r="R3544" s="2">
        <v>0</v>
      </c>
      <c r="S3544" s="2">
        <v>0</v>
      </c>
      <c r="T3544">
        <f t="shared" si="220"/>
        <v>0.4</v>
      </c>
      <c r="U3544">
        <f t="shared" si="221"/>
        <v>11.200000000000001</v>
      </c>
      <c r="V3544">
        <f t="shared" si="222"/>
        <v>0.84540150000000003</v>
      </c>
      <c r="W3544">
        <f t="shared" si="223"/>
        <v>3.2558905250000003</v>
      </c>
    </row>
    <row r="3545" spans="1:23" x14ac:dyDescent="0.25">
      <c r="A3545" t="s">
        <v>12008</v>
      </c>
      <c r="B3545" s="1">
        <v>43265</v>
      </c>
      <c r="C3545" t="s">
        <v>12009</v>
      </c>
      <c r="D3545" t="s">
        <v>4430</v>
      </c>
      <c r="E3545" t="s">
        <v>12010</v>
      </c>
      <c r="F3545" s="1">
        <v>43247</v>
      </c>
      <c r="G3545">
        <v>1</v>
      </c>
      <c r="H3545">
        <v>2688144</v>
      </c>
      <c r="I3545">
        <v>62856</v>
      </c>
      <c r="J3545">
        <v>2693</v>
      </c>
      <c r="K3545">
        <v>8450</v>
      </c>
      <c r="L3545" t="b">
        <v>0</v>
      </c>
      <c r="M3545" t="b">
        <v>0</v>
      </c>
      <c r="N3545" t="b">
        <v>0</v>
      </c>
      <c r="O3545">
        <v>18</v>
      </c>
      <c r="P3545">
        <v>17</v>
      </c>
      <c r="Q3545" s="2">
        <v>0.02</v>
      </c>
      <c r="R3545" s="2">
        <v>0</v>
      </c>
      <c r="S3545" s="2">
        <v>0</v>
      </c>
      <c r="T3545">
        <f t="shared" si="220"/>
        <v>0.4</v>
      </c>
      <c r="U3545">
        <f t="shared" si="221"/>
        <v>13.400000000000002</v>
      </c>
      <c r="V3545">
        <f t="shared" si="222"/>
        <v>1.5440719999999999</v>
      </c>
      <c r="W3545">
        <f t="shared" si="223"/>
        <v>4.0504252000000003</v>
      </c>
    </row>
    <row r="3546" spans="1:23" x14ac:dyDescent="0.25">
      <c r="A3546" t="s">
        <v>12011</v>
      </c>
      <c r="B3546" s="1">
        <v>43138</v>
      </c>
      <c r="C3546" t="s">
        <v>12012</v>
      </c>
      <c r="D3546" t="s">
        <v>1335</v>
      </c>
      <c r="E3546" t="s">
        <v>12013</v>
      </c>
      <c r="F3546" s="1">
        <v>43135</v>
      </c>
      <c r="G3546">
        <v>1</v>
      </c>
      <c r="H3546">
        <v>292413</v>
      </c>
      <c r="I3546">
        <v>1244</v>
      </c>
      <c r="J3546">
        <v>333</v>
      </c>
      <c r="K3546">
        <v>320</v>
      </c>
      <c r="L3546" t="b">
        <v>0</v>
      </c>
      <c r="M3546" t="b">
        <v>0</v>
      </c>
      <c r="N3546" t="b">
        <v>0</v>
      </c>
      <c r="O3546">
        <v>3</v>
      </c>
      <c r="P3546">
        <v>3</v>
      </c>
      <c r="Q3546" s="2">
        <v>0</v>
      </c>
      <c r="R3546" s="2">
        <v>0</v>
      </c>
      <c r="S3546" s="2">
        <v>0</v>
      </c>
      <c r="T3546">
        <f t="shared" si="220"/>
        <v>0.4</v>
      </c>
      <c r="U3546">
        <f t="shared" si="221"/>
        <v>2.4000000000000004</v>
      </c>
      <c r="V3546">
        <f t="shared" si="222"/>
        <v>0.14620649999999999</v>
      </c>
      <c r="W3546">
        <f t="shared" si="223"/>
        <v>0.81117227500000011</v>
      </c>
    </row>
    <row r="3547" spans="1:23" x14ac:dyDescent="0.25">
      <c r="A3547" t="s">
        <v>12014</v>
      </c>
      <c r="B3547" s="1">
        <v>43128</v>
      </c>
      <c r="C3547" t="s">
        <v>12015</v>
      </c>
      <c r="D3547" t="s">
        <v>9277</v>
      </c>
      <c r="E3547" t="s">
        <v>12016</v>
      </c>
      <c r="F3547" s="1">
        <v>43122</v>
      </c>
      <c r="G3547">
        <v>1</v>
      </c>
      <c r="H3547">
        <v>216179</v>
      </c>
      <c r="I3547">
        <v>8130</v>
      </c>
      <c r="J3547">
        <v>526</v>
      </c>
      <c r="K3547">
        <v>769</v>
      </c>
      <c r="L3547" t="b">
        <v>0</v>
      </c>
      <c r="M3547" t="b">
        <v>0</v>
      </c>
      <c r="N3547" t="b">
        <v>0</v>
      </c>
      <c r="O3547">
        <v>6</v>
      </c>
      <c r="P3547">
        <v>5</v>
      </c>
      <c r="Q3547" s="2">
        <v>0.04</v>
      </c>
      <c r="R3547" s="2">
        <v>0</v>
      </c>
      <c r="S3547" s="2">
        <v>0</v>
      </c>
      <c r="T3547">
        <f t="shared" si="220"/>
        <v>0.4</v>
      </c>
      <c r="U3547">
        <f t="shared" si="221"/>
        <v>3.8</v>
      </c>
      <c r="V3547">
        <f t="shared" si="222"/>
        <v>0.50808949999999997</v>
      </c>
      <c r="W3547">
        <f t="shared" si="223"/>
        <v>1.287831325</v>
      </c>
    </row>
    <row r="3548" spans="1:23" x14ac:dyDescent="0.25">
      <c r="A3548" t="s">
        <v>12017</v>
      </c>
      <c r="B3548" s="1">
        <v>43105</v>
      </c>
      <c r="C3548" t="s">
        <v>12018</v>
      </c>
      <c r="D3548" t="s">
        <v>202</v>
      </c>
      <c r="E3548" t="s">
        <v>12019</v>
      </c>
      <c r="F3548" s="1">
        <v>43095</v>
      </c>
      <c r="G3548">
        <v>1</v>
      </c>
      <c r="H3548">
        <v>1166324</v>
      </c>
      <c r="I3548">
        <v>25124</v>
      </c>
      <c r="J3548">
        <v>1878</v>
      </c>
      <c r="K3548">
        <v>3940</v>
      </c>
      <c r="L3548" t="b">
        <v>0</v>
      </c>
      <c r="M3548" t="b">
        <v>0</v>
      </c>
      <c r="N3548" t="b">
        <v>0</v>
      </c>
      <c r="O3548">
        <v>10</v>
      </c>
      <c r="P3548">
        <v>9</v>
      </c>
      <c r="Q3548" s="2">
        <v>0.02</v>
      </c>
      <c r="R3548" s="2">
        <v>0</v>
      </c>
      <c r="S3548" s="2">
        <v>0</v>
      </c>
      <c r="T3548">
        <f t="shared" si="220"/>
        <v>0.4</v>
      </c>
      <c r="U3548">
        <f t="shared" si="221"/>
        <v>7</v>
      </c>
      <c r="V3548">
        <f t="shared" si="222"/>
        <v>0.78316199999999991</v>
      </c>
      <c r="W3548">
        <f t="shared" si="223"/>
        <v>2.1841067000000001</v>
      </c>
    </row>
    <row r="3549" spans="1:23" x14ac:dyDescent="0.25">
      <c r="A3549" t="s">
        <v>12020</v>
      </c>
      <c r="B3549" s="1">
        <v>43137</v>
      </c>
      <c r="C3549" t="s">
        <v>12021</v>
      </c>
      <c r="D3549" t="s">
        <v>198</v>
      </c>
      <c r="E3549" t="s">
        <v>12022</v>
      </c>
      <c r="F3549" s="1">
        <v>43133</v>
      </c>
      <c r="G3549">
        <v>1</v>
      </c>
      <c r="H3549">
        <v>2275306</v>
      </c>
      <c r="I3549">
        <v>20115</v>
      </c>
      <c r="J3549">
        <v>1135</v>
      </c>
      <c r="K3549">
        <v>967</v>
      </c>
      <c r="L3549" t="b">
        <v>0</v>
      </c>
      <c r="M3549" t="b">
        <v>0</v>
      </c>
      <c r="N3549" t="b">
        <v>0</v>
      </c>
      <c r="O3549">
        <v>4</v>
      </c>
      <c r="P3549">
        <v>4</v>
      </c>
      <c r="Q3549" s="2">
        <v>0.01</v>
      </c>
      <c r="R3549" s="2">
        <v>0</v>
      </c>
      <c r="S3549" s="2">
        <v>0</v>
      </c>
      <c r="T3549">
        <f t="shared" si="220"/>
        <v>0.4</v>
      </c>
      <c r="U3549">
        <f t="shared" si="221"/>
        <v>3.2</v>
      </c>
      <c r="V3549">
        <f t="shared" si="222"/>
        <v>1.2376530000000001</v>
      </c>
      <c r="W3549">
        <f t="shared" si="223"/>
        <v>1.39317855</v>
      </c>
    </row>
    <row r="3550" spans="1:23" x14ac:dyDescent="0.25">
      <c r="A3550" t="s">
        <v>12023</v>
      </c>
      <c r="B3550" s="1">
        <v>43237</v>
      </c>
      <c r="C3550" t="s">
        <v>12024</v>
      </c>
      <c r="D3550" t="s">
        <v>1051</v>
      </c>
      <c r="E3550" t="s">
        <v>12025</v>
      </c>
      <c r="F3550" s="1">
        <v>43232</v>
      </c>
      <c r="G3550">
        <v>1</v>
      </c>
      <c r="H3550">
        <v>1422235</v>
      </c>
      <c r="I3550">
        <v>32443</v>
      </c>
      <c r="J3550">
        <v>672</v>
      </c>
      <c r="K3550">
        <v>1702</v>
      </c>
      <c r="L3550" t="b">
        <v>0</v>
      </c>
      <c r="M3550" t="b">
        <v>0</v>
      </c>
      <c r="N3550" t="b">
        <v>0</v>
      </c>
      <c r="O3550">
        <v>5</v>
      </c>
      <c r="P3550">
        <v>4</v>
      </c>
      <c r="Q3550" s="2">
        <v>0.02</v>
      </c>
      <c r="R3550" s="2">
        <v>0</v>
      </c>
      <c r="S3550" s="2">
        <v>0</v>
      </c>
      <c r="T3550">
        <f t="shared" si="220"/>
        <v>0.4</v>
      </c>
      <c r="U3550">
        <f t="shared" si="221"/>
        <v>3</v>
      </c>
      <c r="V3550">
        <f t="shared" si="222"/>
        <v>0.91111750000000002</v>
      </c>
      <c r="W3550">
        <f t="shared" si="223"/>
        <v>1.2288911250000001</v>
      </c>
    </row>
    <row r="3551" spans="1:23" x14ac:dyDescent="0.25">
      <c r="A3551" t="s">
        <v>12026</v>
      </c>
      <c r="B3551" s="1">
        <v>43262</v>
      </c>
      <c r="C3551" t="s">
        <v>12027</v>
      </c>
      <c r="D3551" t="s">
        <v>12028</v>
      </c>
      <c r="E3551" t="s">
        <v>12029</v>
      </c>
      <c r="F3551" s="1">
        <v>43234</v>
      </c>
      <c r="G3551">
        <v>1</v>
      </c>
      <c r="H3551">
        <v>21957640</v>
      </c>
      <c r="I3551">
        <v>140214</v>
      </c>
      <c r="J3551">
        <v>10716</v>
      </c>
      <c r="K3551">
        <v>15418</v>
      </c>
      <c r="L3551" t="b">
        <v>0</v>
      </c>
      <c r="M3551" t="b">
        <v>0</v>
      </c>
      <c r="N3551" t="b">
        <v>0</v>
      </c>
      <c r="O3551">
        <v>28</v>
      </c>
      <c r="P3551">
        <v>29</v>
      </c>
      <c r="Q3551" s="2">
        <v>0.01</v>
      </c>
      <c r="R3551" s="2">
        <v>0</v>
      </c>
      <c r="S3551" s="2">
        <v>0</v>
      </c>
      <c r="T3551">
        <f t="shared" si="220"/>
        <v>0.4</v>
      </c>
      <c r="U3551">
        <f t="shared" si="221"/>
        <v>23.400000000000002</v>
      </c>
      <c r="V3551">
        <f t="shared" si="222"/>
        <v>11.078819999999999</v>
      </c>
      <c r="W3551">
        <f t="shared" si="223"/>
        <v>9.8875869999999999</v>
      </c>
    </row>
    <row r="3552" spans="1:23" x14ac:dyDescent="0.25">
      <c r="A3552" t="s">
        <v>12030</v>
      </c>
      <c r="B3552" s="1">
        <v>43147</v>
      </c>
      <c r="C3552" t="s">
        <v>12031</v>
      </c>
      <c r="D3552" t="s">
        <v>5885</v>
      </c>
      <c r="E3552" t="s">
        <v>12032</v>
      </c>
      <c r="F3552" s="1">
        <v>43139</v>
      </c>
      <c r="G3552">
        <v>1</v>
      </c>
      <c r="H3552">
        <v>186750</v>
      </c>
      <c r="I3552">
        <v>5770</v>
      </c>
      <c r="J3552">
        <v>85</v>
      </c>
      <c r="K3552">
        <v>249</v>
      </c>
      <c r="L3552" t="b">
        <v>0</v>
      </c>
      <c r="M3552" t="b">
        <v>0</v>
      </c>
      <c r="N3552" t="b">
        <v>0</v>
      </c>
      <c r="O3552">
        <v>8</v>
      </c>
      <c r="P3552">
        <v>8</v>
      </c>
      <c r="Q3552" s="2">
        <v>0.03</v>
      </c>
      <c r="R3552" s="2">
        <v>0</v>
      </c>
      <c r="S3552" s="2">
        <v>0</v>
      </c>
      <c r="T3552">
        <f t="shared" si="220"/>
        <v>0.4</v>
      </c>
      <c r="U3552">
        <f t="shared" si="221"/>
        <v>6.4</v>
      </c>
      <c r="V3552">
        <f t="shared" si="222"/>
        <v>0.39337499999999997</v>
      </c>
      <c r="W3552">
        <f t="shared" si="223"/>
        <v>1.8976812500000002</v>
      </c>
    </row>
    <row r="3553" spans="1:23" x14ac:dyDescent="0.25">
      <c r="A3553" t="s">
        <v>12033</v>
      </c>
      <c r="B3553" s="1">
        <v>43125</v>
      </c>
      <c r="C3553" t="s">
        <v>12034</v>
      </c>
      <c r="D3553" t="s">
        <v>478</v>
      </c>
      <c r="E3553" t="s">
        <v>12035</v>
      </c>
      <c r="F3553" s="1">
        <v>43119</v>
      </c>
      <c r="G3553">
        <v>1</v>
      </c>
      <c r="H3553">
        <v>61309</v>
      </c>
      <c r="I3553">
        <v>160</v>
      </c>
      <c r="J3553">
        <v>16</v>
      </c>
      <c r="K3553">
        <v>85</v>
      </c>
      <c r="L3553" t="b">
        <v>0</v>
      </c>
      <c r="M3553" t="b">
        <v>0</v>
      </c>
      <c r="N3553" t="b">
        <v>0</v>
      </c>
      <c r="O3553">
        <v>6</v>
      </c>
      <c r="P3553">
        <v>6</v>
      </c>
      <c r="Q3553" s="2">
        <v>0</v>
      </c>
      <c r="R3553" s="2">
        <v>0</v>
      </c>
      <c r="S3553" s="2">
        <v>0</v>
      </c>
      <c r="T3553">
        <f t="shared" si="220"/>
        <v>0.4</v>
      </c>
      <c r="U3553">
        <f t="shared" si="221"/>
        <v>4.8000000000000007</v>
      </c>
      <c r="V3553">
        <f t="shared" si="222"/>
        <v>3.0654499999999998E-2</v>
      </c>
      <c r="W3553">
        <f t="shared" si="223"/>
        <v>1.3707290750000003</v>
      </c>
    </row>
    <row r="3554" spans="1:23" x14ac:dyDescent="0.25">
      <c r="A3554" t="s">
        <v>12036</v>
      </c>
      <c r="B3554" s="1">
        <v>43222</v>
      </c>
      <c r="C3554" t="s">
        <v>12037</v>
      </c>
      <c r="D3554" t="s">
        <v>6304</v>
      </c>
      <c r="E3554" t="s">
        <v>12038</v>
      </c>
      <c r="F3554" s="1">
        <v>43212</v>
      </c>
      <c r="G3554">
        <v>1</v>
      </c>
      <c r="H3554">
        <v>2283685</v>
      </c>
      <c r="I3554">
        <v>8470</v>
      </c>
      <c r="J3554">
        <v>691</v>
      </c>
      <c r="K3554">
        <v>2437</v>
      </c>
      <c r="L3554" t="b">
        <v>0</v>
      </c>
      <c r="M3554" t="b">
        <v>0</v>
      </c>
      <c r="N3554" t="b">
        <v>0</v>
      </c>
      <c r="O3554">
        <v>10</v>
      </c>
      <c r="P3554">
        <v>10</v>
      </c>
      <c r="Q3554" s="2">
        <v>0</v>
      </c>
      <c r="R3554" s="2">
        <v>0</v>
      </c>
      <c r="S3554" s="2">
        <v>0</v>
      </c>
      <c r="T3554">
        <f t="shared" si="220"/>
        <v>0.4</v>
      </c>
      <c r="U3554">
        <f t="shared" si="221"/>
        <v>8</v>
      </c>
      <c r="V3554">
        <f t="shared" si="222"/>
        <v>1.1418424999999999</v>
      </c>
      <c r="W3554">
        <f t="shared" si="223"/>
        <v>2.559644875</v>
      </c>
    </row>
    <row r="3555" spans="1:23" x14ac:dyDescent="0.25">
      <c r="A3555" t="s">
        <v>12039</v>
      </c>
      <c r="B3555" s="1">
        <v>43119</v>
      </c>
      <c r="C3555" t="s">
        <v>12040</v>
      </c>
      <c r="D3555" t="s">
        <v>2275</v>
      </c>
      <c r="E3555" t="s">
        <v>12041</v>
      </c>
      <c r="F3555" s="1">
        <v>43113</v>
      </c>
      <c r="G3555">
        <v>1</v>
      </c>
      <c r="H3555">
        <v>292375</v>
      </c>
      <c r="I3555">
        <v>7408</v>
      </c>
      <c r="J3555">
        <v>467</v>
      </c>
      <c r="K3555">
        <v>702</v>
      </c>
      <c r="L3555" t="b">
        <v>0</v>
      </c>
      <c r="M3555" t="b">
        <v>0</v>
      </c>
      <c r="N3555" t="b">
        <v>0</v>
      </c>
      <c r="O3555">
        <v>6</v>
      </c>
      <c r="P3555">
        <v>6</v>
      </c>
      <c r="Q3555" s="2">
        <v>0.03</v>
      </c>
      <c r="R3555" s="2">
        <v>0</v>
      </c>
      <c r="S3555" s="2">
        <v>0</v>
      </c>
      <c r="T3555">
        <f t="shared" si="220"/>
        <v>0.4</v>
      </c>
      <c r="U3555">
        <f t="shared" si="221"/>
        <v>4.8000000000000007</v>
      </c>
      <c r="V3555">
        <f t="shared" si="222"/>
        <v>0.44618749999999996</v>
      </c>
      <c r="W3555">
        <f t="shared" si="223"/>
        <v>1.5161656250000002</v>
      </c>
    </row>
    <row r="3556" spans="1:23" x14ac:dyDescent="0.25">
      <c r="A3556" t="s">
        <v>12042</v>
      </c>
      <c r="B3556" s="1">
        <v>43210</v>
      </c>
      <c r="C3556" t="s">
        <v>12043</v>
      </c>
      <c r="D3556" t="s">
        <v>605</v>
      </c>
      <c r="E3556" t="s">
        <v>12044</v>
      </c>
      <c r="F3556" s="1">
        <v>43203</v>
      </c>
      <c r="G3556">
        <v>1</v>
      </c>
      <c r="H3556">
        <v>241832</v>
      </c>
      <c r="I3556">
        <v>2102</v>
      </c>
      <c r="J3556">
        <v>74</v>
      </c>
      <c r="K3556">
        <v>220</v>
      </c>
      <c r="L3556" t="b">
        <v>0</v>
      </c>
      <c r="M3556" t="b">
        <v>0</v>
      </c>
      <c r="N3556" t="b">
        <v>0</v>
      </c>
      <c r="O3556">
        <v>7</v>
      </c>
      <c r="P3556">
        <v>5</v>
      </c>
      <c r="Q3556" s="2">
        <v>0.01</v>
      </c>
      <c r="R3556" s="2">
        <v>0</v>
      </c>
      <c r="S3556" s="2">
        <v>0</v>
      </c>
      <c r="T3556">
        <f t="shared" si="220"/>
        <v>0.4</v>
      </c>
      <c r="U3556">
        <f t="shared" si="221"/>
        <v>3.6</v>
      </c>
      <c r="V3556">
        <f t="shared" si="222"/>
        <v>0.220916</v>
      </c>
      <c r="W3556">
        <f t="shared" si="223"/>
        <v>1.1373206</v>
      </c>
    </row>
    <row r="3557" spans="1:23" x14ac:dyDescent="0.25">
      <c r="A3557" t="s">
        <v>12045</v>
      </c>
      <c r="B3557" s="1">
        <v>43148</v>
      </c>
      <c r="C3557" t="s">
        <v>12046</v>
      </c>
      <c r="D3557" t="s">
        <v>546</v>
      </c>
      <c r="E3557" t="s">
        <v>12047</v>
      </c>
      <c r="F3557" s="1">
        <v>43140</v>
      </c>
      <c r="G3557">
        <v>1</v>
      </c>
      <c r="H3557">
        <v>215345</v>
      </c>
      <c r="I3557">
        <v>746</v>
      </c>
      <c r="J3557">
        <v>334</v>
      </c>
      <c r="K3557">
        <v>604</v>
      </c>
      <c r="L3557" t="b">
        <v>0</v>
      </c>
      <c r="M3557" t="b">
        <v>0</v>
      </c>
      <c r="N3557" t="b">
        <v>0</v>
      </c>
      <c r="O3557">
        <v>8</v>
      </c>
      <c r="P3557">
        <v>8</v>
      </c>
      <c r="Q3557" s="2">
        <v>0</v>
      </c>
      <c r="R3557" s="2">
        <v>0</v>
      </c>
      <c r="S3557" s="2">
        <v>0</v>
      </c>
      <c r="T3557">
        <f t="shared" si="220"/>
        <v>0.4</v>
      </c>
      <c r="U3557">
        <f t="shared" si="221"/>
        <v>6.4</v>
      </c>
      <c r="V3557">
        <f t="shared" si="222"/>
        <v>0.10767249999999999</v>
      </c>
      <c r="W3557">
        <f t="shared" si="223"/>
        <v>1.7976853750000001</v>
      </c>
    </row>
    <row r="3558" spans="1:23" x14ac:dyDescent="0.25">
      <c r="A3558" t="s">
        <v>12048</v>
      </c>
      <c r="B3558" s="1">
        <v>43186</v>
      </c>
      <c r="C3558" t="s">
        <v>12049</v>
      </c>
      <c r="D3558" t="s">
        <v>61</v>
      </c>
      <c r="E3558" t="s">
        <v>12050</v>
      </c>
      <c r="F3558" s="1">
        <v>43175</v>
      </c>
      <c r="G3558">
        <v>1</v>
      </c>
      <c r="H3558">
        <v>479587</v>
      </c>
      <c r="I3558">
        <v>8784</v>
      </c>
      <c r="J3558">
        <v>238</v>
      </c>
      <c r="K3558">
        <v>817</v>
      </c>
      <c r="L3558" t="b">
        <v>0</v>
      </c>
      <c r="M3558" t="b">
        <v>0</v>
      </c>
      <c r="N3558" t="b">
        <v>0</v>
      </c>
      <c r="O3558">
        <v>11</v>
      </c>
      <c r="P3558">
        <v>9</v>
      </c>
      <c r="Q3558" s="2">
        <v>0.02</v>
      </c>
      <c r="R3558" s="2">
        <v>0</v>
      </c>
      <c r="S3558" s="2">
        <v>0</v>
      </c>
      <c r="T3558">
        <f t="shared" si="220"/>
        <v>0.4</v>
      </c>
      <c r="U3558">
        <f t="shared" si="221"/>
        <v>6.8</v>
      </c>
      <c r="V3558">
        <f t="shared" si="222"/>
        <v>0.4397935</v>
      </c>
      <c r="W3558">
        <f t="shared" si="223"/>
        <v>2.0139277249999998</v>
      </c>
    </row>
    <row r="3559" spans="1:23" x14ac:dyDescent="0.25">
      <c r="A3559" t="s">
        <v>12051</v>
      </c>
      <c r="B3559" s="1">
        <v>43256</v>
      </c>
      <c r="C3559" t="s">
        <v>12052</v>
      </c>
      <c r="D3559" t="s">
        <v>6357</v>
      </c>
      <c r="E3559" t="s">
        <v>12053</v>
      </c>
      <c r="F3559" s="1">
        <v>43235</v>
      </c>
      <c r="G3559">
        <v>1</v>
      </c>
      <c r="H3559">
        <v>2276613</v>
      </c>
      <c r="I3559">
        <v>117457</v>
      </c>
      <c r="J3559">
        <v>4676</v>
      </c>
      <c r="K3559">
        <v>7314</v>
      </c>
      <c r="L3559" t="b">
        <v>0</v>
      </c>
      <c r="M3559" t="b">
        <v>0</v>
      </c>
      <c r="N3559" t="b">
        <v>0</v>
      </c>
      <c r="O3559">
        <v>21</v>
      </c>
      <c r="P3559">
        <v>20</v>
      </c>
      <c r="Q3559" s="2">
        <v>0.05</v>
      </c>
      <c r="R3559" s="2">
        <v>0</v>
      </c>
      <c r="S3559" s="2">
        <v>0</v>
      </c>
      <c r="T3559">
        <f t="shared" si="220"/>
        <v>0.4</v>
      </c>
      <c r="U3559">
        <f t="shared" si="221"/>
        <v>15.8</v>
      </c>
      <c r="V3559">
        <f t="shared" si="222"/>
        <v>1.6383065000000001</v>
      </c>
      <c r="W3559">
        <f t="shared" si="223"/>
        <v>4.6834072750000004</v>
      </c>
    </row>
    <row r="3560" spans="1:23" x14ac:dyDescent="0.25">
      <c r="A3560" t="s">
        <v>12054</v>
      </c>
      <c r="B3560" s="1">
        <v>43109</v>
      </c>
      <c r="C3560" t="s">
        <v>12055</v>
      </c>
      <c r="D3560" t="s">
        <v>1243</v>
      </c>
      <c r="E3560" t="s">
        <v>12056</v>
      </c>
      <c r="F3560" s="1">
        <v>43104</v>
      </c>
      <c r="G3560">
        <v>1</v>
      </c>
      <c r="H3560">
        <v>3976296</v>
      </c>
      <c r="I3560">
        <v>172739</v>
      </c>
      <c r="J3560">
        <v>2896</v>
      </c>
      <c r="K3560">
        <v>10518</v>
      </c>
      <c r="L3560" t="b">
        <v>0</v>
      </c>
      <c r="M3560" t="b">
        <v>0</v>
      </c>
      <c r="N3560" t="b">
        <v>0</v>
      </c>
      <c r="O3560">
        <v>5</v>
      </c>
      <c r="P3560">
        <v>5</v>
      </c>
      <c r="Q3560" s="2">
        <v>0.04</v>
      </c>
      <c r="R3560" s="2">
        <v>0</v>
      </c>
      <c r="S3560" s="2">
        <v>0</v>
      </c>
      <c r="T3560">
        <f t="shared" si="220"/>
        <v>0.4</v>
      </c>
      <c r="U3560">
        <f t="shared" si="221"/>
        <v>4</v>
      </c>
      <c r="V3560">
        <f t="shared" si="222"/>
        <v>2.3881479999999997</v>
      </c>
      <c r="W3560">
        <f t="shared" si="223"/>
        <v>1.9958518000000001</v>
      </c>
    </row>
    <row r="3561" spans="1:23" x14ac:dyDescent="0.25">
      <c r="A3561" t="s">
        <v>12057</v>
      </c>
      <c r="B3561" s="1">
        <v>43088</v>
      </c>
      <c r="C3561" t="s">
        <v>12058</v>
      </c>
      <c r="D3561" t="s">
        <v>1114</v>
      </c>
      <c r="E3561" t="s">
        <v>12059</v>
      </c>
      <c r="F3561" s="1">
        <v>43087</v>
      </c>
      <c r="G3561">
        <v>1</v>
      </c>
      <c r="H3561">
        <v>473026</v>
      </c>
      <c r="I3561">
        <v>1800</v>
      </c>
      <c r="J3561">
        <v>638</v>
      </c>
      <c r="K3561">
        <v>1995</v>
      </c>
      <c r="L3561" t="b">
        <v>0</v>
      </c>
      <c r="M3561" t="b">
        <v>0</v>
      </c>
      <c r="N3561" t="b">
        <v>0</v>
      </c>
      <c r="O3561">
        <v>1</v>
      </c>
      <c r="P3561">
        <v>1</v>
      </c>
      <c r="Q3561" s="2">
        <v>0</v>
      </c>
      <c r="R3561" s="2">
        <v>0</v>
      </c>
      <c r="S3561" s="2">
        <v>0</v>
      </c>
      <c r="T3561">
        <f t="shared" si="220"/>
        <v>0.4</v>
      </c>
      <c r="U3561">
        <f t="shared" si="221"/>
        <v>0.8</v>
      </c>
      <c r="V3561">
        <f t="shared" si="222"/>
        <v>0.236513</v>
      </c>
      <c r="W3561">
        <f t="shared" si="223"/>
        <v>0.44277955000000002</v>
      </c>
    </row>
    <row r="3562" spans="1:23" x14ac:dyDescent="0.25">
      <c r="A3562" t="s">
        <v>12060</v>
      </c>
      <c r="B3562" s="1">
        <v>43060</v>
      </c>
      <c r="C3562" t="s">
        <v>12061</v>
      </c>
      <c r="D3562" t="s">
        <v>12062</v>
      </c>
      <c r="E3562" t="s">
        <v>12063</v>
      </c>
      <c r="F3562" s="1">
        <v>43054</v>
      </c>
      <c r="G3562">
        <v>1</v>
      </c>
      <c r="H3562">
        <v>153341</v>
      </c>
      <c r="I3562">
        <v>477</v>
      </c>
      <c r="J3562">
        <v>200</v>
      </c>
      <c r="K3562">
        <v>92</v>
      </c>
      <c r="L3562" t="b">
        <v>0</v>
      </c>
      <c r="M3562" t="b">
        <v>0</v>
      </c>
      <c r="N3562" t="b">
        <v>0</v>
      </c>
      <c r="O3562">
        <v>6</v>
      </c>
      <c r="P3562">
        <v>6</v>
      </c>
      <c r="Q3562" s="2">
        <v>0</v>
      </c>
      <c r="R3562" s="2">
        <v>0</v>
      </c>
      <c r="S3562" s="2">
        <v>0</v>
      </c>
      <c r="T3562">
        <f t="shared" si="220"/>
        <v>0.4</v>
      </c>
      <c r="U3562">
        <f t="shared" si="221"/>
        <v>4.8000000000000007</v>
      </c>
      <c r="V3562">
        <f t="shared" si="222"/>
        <v>7.6670500000000003E-2</v>
      </c>
      <c r="W3562">
        <f t="shared" si="223"/>
        <v>1.3868346750000002</v>
      </c>
    </row>
    <row r="3563" spans="1:23" x14ac:dyDescent="0.25">
      <c r="A3563" t="s">
        <v>12064</v>
      </c>
      <c r="B3563" s="1">
        <v>43149</v>
      </c>
      <c r="C3563" t="s">
        <v>12065</v>
      </c>
      <c r="D3563" t="s">
        <v>12066</v>
      </c>
      <c r="E3563" t="s">
        <v>12067</v>
      </c>
      <c r="F3563" s="1">
        <v>43139</v>
      </c>
      <c r="G3563">
        <v>1</v>
      </c>
      <c r="H3563">
        <v>4719807</v>
      </c>
      <c r="I3563">
        <v>164227</v>
      </c>
      <c r="J3563">
        <v>1764</v>
      </c>
      <c r="K3563">
        <v>9044</v>
      </c>
      <c r="L3563" t="b">
        <v>0</v>
      </c>
      <c r="M3563" t="b">
        <v>0</v>
      </c>
      <c r="N3563" t="b">
        <v>0</v>
      </c>
      <c r="O3563">
        <v>10</v>
      </c>
      <c r="P3563">
        <v>9</v>
      </c>
      <c r="Q3563" s="2">
        <v>0.03</v>
      </c>
      <c r="R3563" s="2">
        <v>0</v>
      </c>
      <c r="S3563" s="2">
        <v>0</v>
      </c>
      <c r="T3563">
        <f t="shared" si="220"/>
        <v>0.4</v>
      </c>
      <c r="U3563">
        <f t="shared" si="221"/>
        <v>7</v>
      </c>
      <c r="V3563">
        <f t="shared" si="222"/>
        <v>2.6599034999999995</v>
      </c>
      <c r="W3563">
        <f t="shared" si="223"/>
        <v>2.8409662249999998</v>
      </c>
    </row>
    <row r="3564" spans="1:23" x14ac:dyDescent="0.25">
      <c r="A3564" t="s">
        <v>12068</v>
      </c>
      <c r="B3564" s="1">
        <v>43147</v>
      </c>
      <c r="C3564" t="s">
        <v>12069</v>
      </c>
      <c r="D3564" t="s">
        <v>1051</v>
      </c>
      <c r="E3564" t="s">
        <v>12070</v>
      </c>
      <c r="F3564" s="1">
        <v>43138</v>
      </c>
      <c r="G3564">
        <v>1</v>
      </c>
      <c r="H3564">
        <v>2226074</v>
      </c>
      <c r="I3564">
        <v>104563</v>
      </c>
      <c r="J3564">
        <v>2480</v>
      </c>
      <c r="K3564">
        <v>5595</v>
      </c>
      <c r="L3564" t="b">
        <v>0</v>
      </c>
      <c r="M3564" t="b">
        <v>0</v>
      </c>
      <c r="N3564" t="b">
        <v>0</v>
      </c>
      <c r="O3564">
        <v>9</v>
      </c>
      <c r="P3564">
        <v>9</v>
      </c>
      <c r="Q3564" s="2">
        <v>0.05</v>
      </c>
      <c r="R3564" s="2">
        <v>0</v>
      </c>
      <c r="S3564" s="2">
        <v>0</v>
      </c>
      <c r="T3564">
        <f t="shared" si="220"/>
        <v>0.4</v>
      </c>
      <c r="U3564">
        <f t="shared" si="221"/>
        <v>7.2</v>
      </c>
      <c r="V3564">
        <f t="shared" si="222"/>
        <v>1.6130370000000003</v>
      </c>
      <c r="W3564">
        <f t="shared" si="223"/>
        <v>2.52456295</v>
      </c>
    </row>
    <row r="3565" spans="1:23" x14ac:dyDescent="0.25">
      <c r="A3565" t="s">
        <v>12071</v>
      </c>
      <c r="B3565" s="1">
        <v>43053</v>
      </c>
      <c r="C3565" t="s">
        <v>12072</v>
      </c>
      <c r="D3565" t="s">
        <v>7912</v>
      </c>
      <c r="E3565" t="s">
        <v>12073</v>
      </c>
      <c r="F3565" s="1">
        <v>43047</v>
      </c>
      <c r="G3565">
        <v>1</v>
      </c>
      <c r="H3565">
        <v>560569</v>
      </c>
      <c r="I3565">
        <v>29990</v>
      </c>
      <c r="J3565">
        <v>341</v>
      </c>
      <c r="K3565">
        <v>1788</v>
      </c>
      <c r="L3565" t="b">
        <v>0</v>
      </c>
      <c r="M3565" t="b">
        <v>0</v>
      </c>
      <c r="N3565" t="b">
        <v>0</v>
      </c>
      <c r="O3565">
        <v>6</v>
      </c>
      <c r="P3565">
        <v>1</v>
      </c>
      <c r="Q3565" s="2">
        <v>0.05</v>
      </c>
      <c r="R3565" s="2">
        <v>0</v>
      </c>
      <c r="S3565" s="2">
        <v>0</v>
      </c>
      <c r="T3565">
        <f t="shared" si="220"/>
        <v>0.4</v>
      </c>
      <c r="U3565">
        <f t="shared" si="221"/>
        <v>-0.19999999999999996</v>
      </c>
      <c r="V3565">
        <f t="shared" si="222"/>
        <v>0.78028450000000005</v>
      </c>
      <c r="W3565">
        <f t="shared" si="223"/>
        <v>0.38309957500000003</v>
      </c>
    </row>
    <row r="3566" spans="1:23" x14ac:dyDescent="0.25">
      <c r="A3566" t="s">
        <v>12074</v>
      </c>
      <c r="B3566" s="1">
        <v>43144</v>
      </c>
      <c r="C3566" t="s">
        <v>12075</v>
      </c>
      <c r="D3566" t="s">
        <v>12076</v>
      </c>
      <c r="E3566" t="s">
        <v>12077</v>
      </c>
      <c r="F3566" s="1">
        <v>43136</v>
      </c>
      <c r="G3566">
        <v>1</v>
      </c>
      <c r="H3566">
        <v>472575</v>
      </c>
      <c r="I3566">
        <v>1625</v>
      </c>
      <c r="J3566">
        <v>164</v>
      </c>
      <c r="K3566">
        <v>659</v>
      </c>
      <c r="L3566" t="b">
        <v>0</v>
      </c>
      <c r="M3566" t="b">
        <v>0</v>
      </c>
      <c r="N3566" t="b">
        <v>0</v>
      </c>
      <c r="O3566">
        <v>8</v>
      </c>
      <c r="P3566">
        <v>7</v>
      </c>
      <c r="Q3566" s="2">
        <v>0</v>
      </c>
      <c r="R3566" s="2">
        <v>0</v>
      </c>
      <c r="S3566" s="2">
        <v>0</v>
      </c>
      <c r="T3566">
        <f t="shared" si="220"/>
        <v>0.4</v>
      </c>
      <c r="U3566">
        <f t="shared" si="221"/>
        <v>5.4</v>
      </c>
      <c r="V3566">
        <f t="shared" si="222"/>
        <v>0.23628749999999998</v>
      </c>
      <c r="W3566">
        <f t="shared" si="223"/>
        <v>1.5927006250000002</v>
      </c>
    </row>
    <row r="3567" spans="1:23" x14ac:dyDescent="0.25">
      <c r="A3567" t="s">
        <v>12078</v>
      </c>
      <c r="B3567" s="1">
        <v>43217</v>
      </c>
      <c r="C3567" t="s">
        <v>12079</v>
      </c>
      <c r="D3567" t="s">
        <v>1765</v>
      </c>
      <c r="E3567" t="s">
        <v>12080</v>
      </c>
      <c r="F3567" s="1">
        <v>43198</v>
      </c>
      <c r="G3567">
        <v>1</v>
      </c>
      <c r="H3567">
        <v>3948004</v>
      </c>
      <c r="I3567">
        <v>207197</v>
      </c>
      <c r="J3567">
        <v>3223</v>
      </c>
      <c r="K3567">
        <v>38569</v>
      </c>
      <c r="L3567" t="b">
        <v>0</v>
      </c>
      <c r="M3567" t="b">
        <v>0</v>
      </c>
      <c r="N3567" t="b">
        <v>0</v>
      </c>
      <c r="O3567">
        <v>19</v>
      </c>
      <c r="P3567">
        <v>14</v>
      </c>
      <c r="Q3567" s="2">
        <v>0.05</v>
      </c>
      <c r="R3567" s="2">
        <v>0</v>
      </c>
      <c r="S3567" s="2">
        <v>0.01</v>
      </c>
      <c r="T3567">
        <f t="shared" si="220"/>
        <v>0.4</v>
      </c>
      <c r="U3567">
        <f t="shared" si="221"/>
        <v>10.200000000000001</v>
      </c>
      <c r="V3567">
        <f t="shared" si="222"/>
        <v>2.724002</v>
      </c>
      <c r="W3567">
        <f t="shared" si="223"/>
        <v>3.6634007000000004</v>
      </c>
    </row>
    <row r="3568" spans="1:23" x14ac:dyDescent="0.25">
      <c r="A3568" t="s">
        <v>12081</v>
      </c>
      <c r="B3568" s="1">
        <v>43160</v>
      </c>
      <c r="C3568" t="s">
        <v>12082</v>
      </c>
      <c r="D3568" t="s">
        <v>12083</v>
      </c>
      <c r="E3568" t="s">
        <v>12084</v>
      </c>
      <c r="F3568" s="1">
        <v>43155</v>
      </c>
      <c r="G3568">
        <v>1</v>
      </c>
      <c r="H3568">
        <v>8659</v>
      </c>
      <c r="I3568">
        <v>72</v>
      </c>
      <c r="J3568">
        <v>4</v>
      </c>
      <c r="K3568">
        <v>8</v>
      </c>
      <c r="L3568" t="b">
        <v>0</v>
      </c>
      <c r="M3568" t="b">
        <v>0</v>
      </c>
      <c r="N3568" t="b">
        <v>0</v>
      </c>
      <c r="O3568">
        <v>5</v>
      </c>
      <c r="P3568">
        <v>3</v>
      </c>
      <c r="Q3568" s="2">
        <v>0.01</v>
      </c>
      <c r="R3568" s="2">
        <v>0</v>
      </c>
      <c r="S3568" s="2">
        <v>0</v>
      </c>
      <c r="T3568">
        <f t="shared" si="220"/>
        <v>0.4</v>
      </c>
      <c r="U3568">
        <f t="shared" si="221"/>
        <v>2.0000000000000004</v>
      </c>
      <c r="V3568">
        <f t="shared" si="222"/>
        <v>0.10432950000000001</v>
      </c>
      <c r="W3568">
        <f t="shared" si="223"/>
        <v>0.69651532500000013</v>
      </c>
    </row>
    <row r="3569" spans="1:23" x14ac:dyDescent="0.25">
      <c r="A3569" t="s">
        <v>12085</v>
      </c>
      <c r="B3569" s="1">
        <v>43108</v>
      </c>
      <c r="C3569" t="s">
        <v>12086</v>
      </c>
      <c r="D3569" t="s">
        <v>12087</v>
      </c>
      <c r="E3569" t="s">
        <v>12088</v>
      </c>
      <c r="F3569" s="1">
        <v>43101</v>
      </c>
      <c r="G3569">
        <v>1</v>
      </c>
      <c r="H3569">
        <v>28630</v>
      </c>
      <c r="I3569">
        <v>926</v>
      </c>
      <c r="J3569">
        <v>39</v>
      </c>
      <c r="K3569">
        <v>43</v>
      </c>
      <c r="L3569" t="b">
        <v>0</v>
      </c>
      <c r="M3569" t="b">
        <v>0</v>
      </c>
      <c r="N3569" t="b">
        <v>0</v>
      </c>
      <c r="O3569">
        <v>7</v>
      </c>
      <c r="P3569">
        <v>4</v>
      </c>
      <c r="Q3569" s="2">
        <v>0.03</v>
      </c>
      <c r="R3569" s="2">
        <v>0</v>
      </c>
      <c r="S3569" s="2">
        <v>0</v>
      </c>
      <c r="T3569">
        <f t="shared" si="220"/>
        <v>0.4</v>
      </c>
      <c r="U3569">
        <f t="shared" si="221"/>
        <v>2.6</v>
      </c>
      <c r="V3569">
        <f t="shared" si="222"/>
        <v>0.31431500000000001</v>
      </c>
      <c r="W3569">
        <f t="shared" si="223"/>
        <v>0.92001025000000003</v>
      </c>
    </row>
    <row r="3570" spans="1:23" x14ac:dyDescent="0.25">
      <c r="A3570" t="s">
        <v>12089</v>
      </c>
      <c r="B3570" s="1">
        <v>43150</v>
      </c>
      <c r="C3570" t="s">
        <v>12090</v>
      </c>
      <c r="D3570" t="s">
        <v>6603</v>
      </c>
      <c r="E3570" t="s">
        <v>12091</v>
      </c>
      <c r="F3570" s="1">
        <v>43140</v>
      </c>
      <c r="G3570">
        <v>1</v>
      </c>
      <c r="H3570">
        <v>5122352</v>
      </c>
      <c r="I3570">
        <v>204630</v>
      </c>
      <c r="J3570">
        <v>6097</v>
      </c>
      <c r="K3570">
        <v>8952</v>
      </c>
      <c r="L3570" t="b">
        <v>0</v>
      </c>
      <c r="M3570" t="b">
        <v>0</v>
      </c>
      <c r="N3570" t="b">
        <v>0</v>
      </c>
      <c r="O3570">
        <v>10</v>
      </c>
      <c r="P3570">
        <v>8</v>
      </c>
      <c r="Q3570" s="2">
        <v>0.04</v>
      </c>
      <c r="R3570" s="2">
        <v>0</v>
      </c>
      <c r="S3570" s="2">
        <v>0</v>
      </c>
      <c r="T3570">
        <f t="shared" si="220"/>
        <v>0.4</v>
      </c>
      <c r="U3570">
        <f t="shared" si="221"/>
        <v>6</v>
      </c>
      <c r="V3570">
        <f t="shared" si="222"/>
        <v>2.9611759999999996</v>
      </c>
      <c r="W3570">
        <f t="shared" si="223"/>
        <v>2.6964116000000002</v>
      </c>
    </row>
    <row r="3571" spans="1:23" x14ac:dyDescent="0.25">
      <c r="A3571" t="s">
        <v>12092</v>
      </c>
      <c r="B3571" s="1">
        <v>43144</v>
      </c>
      <c r="C3571" t="s">
        <v>12093</v>
      </c>
      <c r="D3571" t="s">
        <v>818</v>
      </c>
      <c r="E3571" t="s">
        <v>12094</v>
      </c>
      <c r="F3571" s="1">
        <v>43138</v>
      </c>
      <c r="G3571">
        <v>1</v>
      </c>
      <c r="H3571">
        <v>533815</v>
      </c>
      <c r="I3571">
        <v>6191</v>
      </c>
      <c r="J3571">
        <v>119</v>
      </c>
      <c r="K3571">
        <v>667</v>
      </c>
      <c r="L3571" t="b">
        <v>0</v>
      </c>
      <c r="M3571" t="b">
        <v>0</v>
      </c>
      <c r="N3571" t="b">
        <v>0</v>
      </c>
      <c r="O3571">
        <v>6</v>
      </c>
      <c r="P3571">
        <v>6</v>
      </c>
      <c r="Q3571" s="2">
        <v>0.01</v>
      </c>
      <c r="R3571" s="2">
        <v>0</v>
      </c>
      <c r="S3571" s="2">
        <v>0</v>
      </c>
      <c r="T3571">
        <f t="shared" si="220"/>
        <v>0.4</v>
      </c>
      <c r="U3571">
        <f t="shared" si="221"/>
        <v>4.8000000000000007</v>
      </c>
      <c r="V3571">
        <f t="shared" si="222"/>
        <v>0.36690749999999994</v>
      </c>
      <c r="W3571">
        <f t="shared" si="223"/>
        <v>1.4884176250000003</v>
      </c>
    </row>
    <row r="3572" spans="1:23" x14ac:dyDescent="0.25">
      <c r="A3572" t="s">
        <v>12095</v>
      </c>
      <c r="B3572" s="1">
        <v>43108</v>
      </c>
      <c r="C3572" t="s">
        <v>12096</v>
      </c>
      <c r="D3572" t="s">
        <v>12097</v>
      </c>
      <c r="E3572" t="s">
        <v>12098</v>
      </c>
      <c r="F3572" s="1">
        <v>43099</v>
      </c>
      <c r="G3572">
        <v>1</v>
      </c>
      <c r="H3572">
        <v>834551</v>
      </c>
      <c r="I3572">
        <v>15011</v>
      </c>
      <c r="J3572">
        <v>606</v>
      </c>
      <c r="K3572">
        <v>795</v>
      </c>
      <c r="L3572" t="b">
        <v>0</v>
      </c>
      <c r="M3572" t="b">
        <v>0</v>
      </c>
      <c r="N3572" t="b">
        <v>0</v>
      </c>
      <c r="O3572">
        <v>9</v>
      </c>
      <c r="P3572">
        <v>9</v>
      </c>
      <c r="Q3572" s="2">
        <v>0.02</v>
      </c>
      <c r="R3572" s="2">
        <v>0</v>
      </c>
      <c r="S3572" s="2">
        <v>0</v>
      </c>
      <c r="T3572">
        <f t="shared" si="220"/>
        <v>0.4</v>
      </c>
      <c r="U3572">
        <f t="shared" si="221"/>
        <v>7.2</v>
      </c>
      <c r="V3572">
        <f t="shared" si="222"/>
        <v>0.61727549999999998</v>
      </c>
      <c r="W3572">
        <f t="shared" si="223"/>
        <v>2.176046425</v>
      </c>
    </row>
    <row r="3573" spans="1:23" x14ac:dyDescent="0.25">
      <c r="A3573" t="s">
        <v>12099</v>
      </c>
      <c r="B3573" s="1">
        <v>43076</v>
      </c>
      <c r="C3573" t="s">
        <v>12100</v>
      </c>
      <c r="D3573" t="s">
        <v>9719</v>
      </c>
      <c r="E3573" t="s">
        <v>12101</v>
      </c>
      <c r="F3573" s="1">
        <v>43069</v>
      </c>
      <c r="G3573">
        <v>1</v>
      </c>
      <c r="H3573">
        <v>53415</v>
      </c>
      <c r="I3573">
        <v>222</v>
      </c>
      <c r="J3573">
        <v>10</v>
      </c>
      <c r="K3573">
        <v>83</v>
      </c>
      <c r="L3573" t="b">
        <v>0</v>
      </c>
      <c r="M3573" t="b">
        <v>0</v>
      </c>
      <c r="N3573" t="b">
        <v>0</v>
      </c>
      <c r="O3573">
        <v>7</v>
      </c>
      <c r="P3573">
        <v>2</v>
      </c>
      <c r="Q3573" s="2">
        <v>0</v>
      </c>
      <c r="R3573" s="2">
        <v>0</v>
      </c>
      <c r="S3573" s="2">
        <v>0</v>
      </c>
      <c r="T3573">
        <f t="shared" si="220"/>
        <v>0.4</v>
      </c>
      <c r="U3573">
        <f t="shared" si="221"/>
        <v>0.60000000000000009</v>
      </c>
      <c r="V3573">
        <f t="shared" si="222"/>
        <v>2.6707499999999999E-2</v>
      </c>
      <c r="W3573">
        <f t="shared" si="223"/>
        <v>0.31934762500000002</v>
      </c>
    </row>
    <row r="3574" spans="1:23" x14ac:dyDescent="0.25">
      <c r="A3574" t="s">
        <v>12102</v>
      </c>
      <c r="B3574" s="1">
        <v>43254</v>
      </c>
      <c r="C3574" t="s">
        <v>12103</v>
      </c>
      <c r="D3574" t="s">
        <v>1444</v>
      </c>
      <c r="E3574" t="s">
        <v>12104</v>
      </c>
      <c r="F3574" s="1">
        <v>43228</v>
      </c>
      <c r="G3574">
        <v>1</v>
      </c>
      <c r="H3574">
        <v>602362</v>
      </c>
      <c r="I3574">
        <v>12069</v>
      </c>
      <c r="J3574">
        <v>377</v>
      </c>
      <c r="K3574">
        <v>858</v>
      </c>
      <c r="L3574" t="b">
        <v>0</v>
      </c>
      <c r="M3574" t="b">
        <v>0</v>
      </c>
      <c r="N3574" t="b">
        <v>0</v>
      </c>
      <c r="O3574">
        <v>26</v>
      </c>
      <c r="P3574">
        <v>21</v>
      </c>
      <c r="Q3574" s="2">
        <v>0.02</v>
      </c>
      <c r="R3574" s="2">
        <v>0</v>
      </c>
      <c r="S3574" s="2">
        <v>0</v>
      </c>
      <c r="T3574">
        <f t="shared" si="220"/>
        <v>0.4</v>
      </c>
      <c r="U3574">
        <f t="shared" si="221"/>
        <v>15.8</v>
      </c>
      <c r="V3574">
        <f t="shared" si="222"/>
        <v>0.50118099999999999</v>
      </c>
      <c r="W3574">
        <f t="shared" si="223"/>
        <v>4.2854133500000007</v>
      </c>
    </row>
    <row r="3575" spans="1:23" x14ac:dyDescent="0.25">
      <c r="A3575" t="s">
        <v>12105</v>
      </c>
      <c r="B3575" s="1">
        <v>43260</v>
      </c>
      <c r="C3575" t="s">
        <v>12106</v>
      </c>
      <c r="D3575" t="s">
        <v>10886</v>
      </c>
      <c r="E3575" t="s">
        <v>12107</v>
      </c>
      <c r="F3575" s="1">
        <v>43231</v>
      </c>
      <c r="G3575">
        <v>1</v>
      </c>
      <c r="H3575">
        <v>21888660</v>
      </c>
      <c r="I3575">
        <v>347563</v>
      </c>
      <c r="J3575">
        <v>35874</v>
      </c>
      <c r="K3575">
        <v>29748</v>
      </c>
      <c r="L3575" t="b">
        <v>0</v>
      </c>
      <c r="M3575" t="b">
        <v>0</v>
      </c>
      <c r="N3575" t="b">
        <v>0</v>
      </c>
      <c r="O3575">
        <v>29</v>
      </c>
      <c r="P3575">
        <v>28</v>
      </c>
      <c r="Q3575" s="2">
        <v>0.02</v>
      </c>
      <c r="R3575" s="2">
        <v>0</v>
      </c>
      <c r="S3575" s="2">
        <v>0</v>
      </c>
      <c r="T3575">
        <f t="shared" si="220"/>
        <v>0.4</v>
      </c>
      <c r="U3575">
        <f t="shared" si="221"/>
        <v>22.200000000000003</v>
      </c>
      <c r="V3575">
        <f t="shared" si="222"/>
        <v>11.144329999999998</v>
      </c>
      <c r="W3575">
        <f t="shared" si="223"/>
        <v>9.6105155</v>
      </c>
    </row>
    <row r="3576" spans="1:23" x14ac:dyDescent="0.25">
      <c r="A3576" t="s">
        <v>12108</v>
      </c>
      <c r="B3576" s="1">
        <v>43130</v>
      </c>
      <c r="C3576" t="s">
        <v>12109</v>
      </c>
      <c r="D3576" t="s">
        <v>12110</v>
      </c>
      <c r="E3576" t="s">
        <v>12111</v>
      </c>
      <c r="F3576" s="1">
        <v>43129</v>
      </c>
      <c r="G3576">
        <v>1</v>
      </c>
      <c r="H3576">
        <v>853242</v>
      </c>
      <c r="I3576">
        <v>13993</v>
      </c>
      <c r="J3576">
        <v>2891</v>
      </c>
      <c r="K3576">
        <v>6115</v>
      </c>
      <c r="L3576" t="b">
        <v>0</v>
      </c>
      <c r="M3576" t="b">
        <v>0</v>
      </c>
      <c r="N3576" t="b">
        <v>0</v>
      </c>
      <c r="O3576">
        <v>1</v>
      </c>
      <c r="P3576">
        <v>2</v>
      </c>
      <c r="Q3576" s="2">
        <v>0.02</v>
      </c>
      <c r="R3576" s="2">
        <v>0</v>
      </c>
      <c r="S3576" s="2">
        <v>0.01</v>
      </c>
      <c r="T3576">
        <f t="shared" si="220"/>
        <v>0.4</v>
      </c>
      <c r="U3576">
        <f t="shared" si="221"/>
        <v>1.8</v>
      </c>
      <c r="V3576">
        <f t="shared" si="222"/>
        <v>0.87662099999999998</v>
      </c>
      <c r="W3576">
        <f t="shared" si="223"/>
        <v>0.91681735000000009</v>
      </c>
    </row>
    <row r="3577" spans="1:23" x14ac:dyDescent="0.25">
      <c r="A3577" t="s">
        <v>12112</v>
      </c>
      <c r="B3577" s="1">
        <v>43235</v>
      </c>
      <c r="C3577" t="s">
        <v>12113</v>
      </c>
      <c r="D3577" t="s">
        <v>1104</v>
      </c>
      <c r="E3577" t="s">
        <v>12114</v>
      </c>
      <c r="F3577" s="1">
        <v>43230</v>
      </c>
      <c r="G3577">
        <v>1</v>
      </c>
      <c r="H3577">
        <v>529088</v>
      </c>
      <c r="I3577">
        <v>3198</v>
      </c>
      <c r="J3577">
        <v>317</v>
      </c>
      <c r="K3577">
        <v>915</v>
      </c>
      <c r="L3577" t="b">
        <v>0</v>
      </c>
      <c r="M3577" t="b">
        <v>0</v>
      </c>
      <c r="N3577" t="b">
        <v>0</v>
      </c>
      <c r="O3577">
        <v>5</v>
      </c>
      <c r="P3577">
        <v>1</v>
      </c>
      <c r="Q3577" s="2">
        <v>0.01</v>
      </c>
      <c r="R3577" s="2">
        <v>0</v>
      </c>
      <c r="S3577" s="2">
        <v>0</v>
      </c>
      <c r="T3577">
        <f t="shared" si="220"/>
        <v>0.4</v>
      </c>
      <c r="U3577">
        <f t="shared" si="221"/>
        <v>0</v>
      </c>
      <c r="V3577">
        <f t="shared" si="222"/>
        <v>0.36454399999999998</v>
      </c>
      <c r="W3577">
        <f t="shared" si="223"/>
        <v>0.28759040000000002</v>
      </c>
    </row>
    <row r="3578" spans="1:23" x14ac:dyDescent="0.25">
      <c r="A3578" t="s">
        <v>12115</v>
      </c>
      <c r="B3578" s="1">
        <v>43192</v>
      </c>
      <c r="C3578" t="s">
        <v>12116</v>
      </c>
      <c r="D3578" t="s">
        <v>2400</v>
      </c>
      <c r="E3578" t="s">
        <v>12117</v>
      </c>
      <c r="F3578" s="1">
        <v>43186</v>
      </c>
      <c r="G3578">
        <v>1</v>
      </c>
      <c r="H3578">
        <v>184794</v>
      </c>
      <c r="I3578">
        <v>6353</v>
      </c>
      <c r="J3578">
        <v>189</v>
      </c>
      <c r="K3578">
        <v>1983</v>
      </c>
      <c r="L3578" t="b">
        <v>0</v>
      </c>
      <c r="M3578" t="b">
        <v>0</v>
      </c>
      <c r="N3578" t="b">
        <v>0</v>
      </c>
      <c r="O3578">
        <v>6</v>
      </c>
      <c r="P3578">
        <v>3</v>
      </c>
      <c r="Q3578" s="2">
        <v>0.03</v>
      </c>
      <c r="R3578" s="2">
        <v>0</v>
      </c>
      <c r="S3578" s="2">
        <v>0.01</v>
      </c>
      <c r="T3578">
        <f t="shared" si="220"/>
        <v>0.4</v>
      </c>
      <c r="U3578">
        <f t="shared" si="221"/>
        <v>1.8000000000000003</v>
      </c>
      <c r="V3578">
        <f t="shared" si="222"/>
        <v>0.642397</v>
      </c>
      <c r="W3578">
        <f t="shared" si="223"/>
        <v>0.83483895000000008</v>
      </c>
    </row>
    <row r="3579" spans="1:23" x14ac:dyDescent="0.25">
      <c r="A3579" t="s">
        <v>12118</v>
      </c>
      <c r="B3579" s="1">
        <v>43081</v>
      </c>
      <c r="C3579" t="s">
        <v>12119</v>
      </c>
      <c r="D3579" t="s">
        <v>12120</v>
      </c>
      <c r="E3579" t="s">
        <v>12121</v>
      </c>
      <c r="F3579" s="1">
        <v>43073</v>
      </c>
      <c r="G3579">
        <v>1</v>
      </c>
      <c r="H3579">
        <v>5952094</v>
      </c>
      <c r="I3579">
        <v>96880</v>
      </c>
      <c r="J3579">
        <v>4179</v>
      </c>
      <c r="K3579">
        <v>8159</v>
      </c>
      <c r="L3579" t="b">
        <v>0</v>
      </c>
      <c r="M3579" t="b">
        <v>0</v>
      </c>
      <c r="N3579" t="b">
        <v>0</v>
      </c>
      <c r="O3579">
        <v>8</v>
      </c>
      <c r="P3579">
        <v>8</v>
      </c>
      <c r="Q3579" s="2">
        <v>0.02</v>
      </c>
      <c r="R3579" s="2">
        <v>0</v>
      </c>
      <c r="S3579" s="2">
        <v>0</v>
      </c>
      <c r="T3579">
        <f t="shared" si="220"/>
        <v>0.4</v>
      </c>
      <c r="U3579">
        <f t="shared" si="221"/>
        <v>6.4</v>
      </c>
      <c r="V3579">
        <f t="shared" si="222"/>
        <v>3.1760470000000001</v>
      </c>
      <c r="W3579">
        <f t="shared" si="223"/>
        <v>2.8716164500000003</v>
      </c>
    </row>
    <row r="3580" spans="1:23" x14ac:dyDescent="0.25">
      <c r="A3580" t="s">
        <v>12122</v>
      </c>
      <c r="B3580" s="1">
        <v>43245</v>
      </c>
      <c r="C3580" t="s">
        <v>12123</v>
      </c>
      <c r="D3580" t="s">
        <v>61</v>
      </c>
      <c r="E3580" t="s">
        <v>12124</v>
      </c>
      <c r="F3580" s="1">
        <v>43235</v>
      </c>
      <c r="G3580">
        <v>1</v>
      </c>
      <c r="H3580">
        <v>1725355</v>
      </c>
      <c r="I3580">
        <v>28520</v>
      </c>
      <c r="J3580">
        <v>791</v>
      </c>
      <c r="K3580">
        <v>2572</v>
      </c>
      <c r="L3580" t="b">
        <v>0</v>
      </c>
      <c r="M3580" t="b">
        <v>0</v>
      </c>
      <c r="N3580" t="b">
        <v>0</v>
      </c>
      <c r="O3580">
        <v>10</v>
      </c>
      <c r="P3580">
        <v>9</v>
      </c>
      <c r="Q3580" s="2">
        <v>0.02</v>
      </c>
      <c r="R3580" s="2">
        <v>0</v>
      </c>
      <c r="S3580" s="2">
        <v>0</v>
      </c>
      <c r="T3580">
        <f t="shared" si="220"/>
        <v>0.4</v>
      </c>
      <c r="U3580">
        <f t="shared" si="221"/>
        <v>7</v>
      </c>
      <c r="V3580">
        <f t="shared" si="222"/>
        <v>1.0626774999999999</v>
      </c>
      <c r="W3580">
        <f t="shared" si="223"/>
        <v>2.2819371250000002</v>
      </c>
    </row>
    <row r="3581" spans="1:23" x14ac:dyDescent="0.25">
      <c r="A3581" t="s">
        <v>12125</v>
      </c>
      <c r="B3581" s="1">
        <v>43210</v>
      </c>
      <c r="C3581" t="s">
        <v>12126</v>
      </c>
      <c r="D3581" t="s">
        <v>12127</v>
      </c>
      <c r="E3581" t="s">
        <v>12128</v>
      </c>
      <c r="F3581" s="1">
        <v>43190</v>
      </c>
      <c r="G3581">
        <v>1</v>
      </c>
      <c r="H3581">
        <v>1656235</v>
      </c>
      <c r="I3581">
        <v>98896</v>
      </c>
      <c r="J3581">
        <v>8019</v>
      </c>
      <c r="K3581">
        <v>11137</v>
      </c>
      <c r="L3581" t="b">
        <v>0</v>
      </c>
      <c r="M3581" t="b">
        <v>0</v>
      </c>
      <c r="N3581" t="b">
        <v>0</v>
      </c>
      <c r="O3581">
        <v>20</v>
      </c>
      <c r="P3581">
        <v>13</v>
      </c>
      <c r="Q3581" s="2">
        <v>0.06</v>
      </c>
      <c r="R3581" s="2">
        <v>0</v>
      </c>
      <c r="S3581" s="2">
        <v>0.01</v>
      </c>
      <c r="T3581">
        <f t="shared" si="220"/>
        <v>0.4</v>
      </c>
      <c r="U3581">
        <f t="shared" si="221"/>
        <v>9</v>
      </c>
      <c r="V3581">
        <f t="shared" si="222"/>
        <v>1.6781174999999999</v>
      </c>
      <c r="W3581">
        <f t="shared" si="223"/>
        <v>2.9973411250000002</v>
      </c>
    </row>
    <row r="3582" spans="1:23" x14ac:dyDescent="0.25">
      <c r="A3582" t="s">
        <v>12129</v>
      </c>
      <c r="B3582" s="1">
        <v>43116</v>
      </c>
      <c r="C3582" t="s">
        <v>12130</v>
      </c>
      <c r="D3582" t="s">
        <v>6281</v>
      </c>
      <c r="E3582" t="s">
        <v>12131</v>
      </c>
      <c r="F3582" s="1">
        <v>43109</v>
      </c>
      <c r="G3582">
        <v>1</v>
      </c>
      <c r="H3582">
        <v>1381198</v>
      </c>
      <c r="I3582">
        <v>123524</v>
      </c>
      <c r="J3582">
        <v>1029</v>
      </c>
      <c r="K3582">
        <v>11970</v>
      </c>
      <c r="L3582" t="b">
        <v>0</v>
      </c>
      <c r="M3582" t="b">
        <v>0</v>
      </c>
      <c r="N3582" t="b">
        <v>0</v>
      </c>
      <c r="O3582">
        <v>7</v>
      </c>
      <c r="P3582">
        <v>5</v>
      </c>
      <c r="Q3582" s="2">
        <v>0.09</v>
      </c>
      <c r="R3582" s="2">
        <v>0</v>
      </c>
      <c r="S3582" s="2">
        <v>0.01</v>
      </c>
      <c r="T3582">
        <f t="shared" si="220"/>
        <v>0.4</v>
      </c>
      <c r="U3582">
        <f t="shared" si="221"/>
        <v>3.6</v>
      </c>
      <c r="V3582">
        <f t="shared" si="222"/>
        <v>1.8405989999999999</v>
      </c>
      <c r="W3582">
        <f t="shared" si="223"/>
        <v>1.7042096500000001</v>
      </c>
    </row>
    <row r="3583" spans="1:23" x14ac:dyDescent="0.25">
      <c r="A3583" t="s">
        <v>12132</v>
      </c>
      <c r="B3583" s="1">
        <v>43089</v>
      </c>
      <c r="C3583" t="s">
        <v>12133</v>
      </c>
      <c r="D3583" t="s">
        <v>730</v>
      </c>
      <c r="E3583" t="s">
        <v>12134</v>
      </c>
      <c r="F3583" s="1">
        <v>43088</v>
      </c>
      <c r="G3583">
        <v>1</v>
      </c>
      <c r="H3583">
        <v>498117</v>
      </c>
      <c r="I3583">
        <v>4293</v>
      </c>
      <c r="J3583">
        <v>222</v>
      </c>
      <c r="K3583">
        <v>1712</v>
      </c>
      <c r="L3583" t="b">
        <v>0</v>
      </c>
      <c r="M3583" t="b">
        <v>0</v>
      </c>
      <c r="N3583" t="b">
        <v>0</v>
      </c>
      <c r="O3583">
        <v>1</v>
      </c>
      <c r="P3583">
        <v>1</v>
      </c>
      <c r="Q3583" s="2">
        <v>0.01</v>
      </c>
      <c r="R3583" s="2">
        <v>0</v>
      </c>
      <c r="S3583" s="2">
        <v>0</v>
      </c>
      <c r="T3583">
        <f t="shared" si="220"/>
        <v>0.4</v>
      </c>
      <c r="U3583">
        <f t="shared" si="221"/>
        <v>0.8</v>
      </c>
      <c r="V3583">
        <f t="shared" si="222"/>
        <v>0.34905849999999999</v>
      </c>
      <c r="W3583">
        <f t="shared" si="223"/>
        <v>0.48217047500000004</v>
      </c>
    </row>
    <row r="3584" spans="1:23" x14ac:dyDescent="0.25">
      <c r="A3584" t="s">
        <v>12135</v>
      </c>
      <c r="B3584" s="1">
        <v>43082</v>
      </c>
      <c r="C3584" t="s">
        <v>12136</v>
      </c>
      <c r="D3584" t="s">
        <v>12137</v>
      </c>
      <c r="E3584" t="s">
        <v>12138</v>
      </c>
      <c r="F3584" s="1">
        <v>43075</v>
      </c>
      <c r="G3584">
        <v>1</v>
      </c>
      <c r="H3584">
        <v>543491</v>
      </c>
      <c r="I3584">
        <v>19818</v>
      </c>
      <c r="J3584">
        <v>704</v>
      </c>
      <c r="K3584">
        <v>2922</v>
      </c>
      <c r="L3584" t="b">
        <v>0</v>
      </c>
      <c r="M3584" t="b">
        <v>0</v>
      </c>
      <c r="N3584" t="b">
        <v>0</v>
      </c>
      <c r="O3584">
        <v>7</v>
      </c>
      <c r="P3584">
        <v>6</v>
      </c>
      <c r="Q3584" s="2">
        <v>0.04</v>
      </c>
      <c r="R3584" s="2">
        <v>0</v>
      </c>
      <c r="S3584" s="2">
        <v>0.01</v>
      </c>
      <c r="T3584">
        <f t="shared" si="220"/>
        <v>0.4</v>
      </c>
      <c r="U3584">
        <f t="shared" si="221"/>
        <v>4.6000000000000005</v>
      </c>
      <c r="V3584">
        <f t="shared" si="222"/>
        <v>0.9217455</v>
      </c>
      <c r="W3584">
        <f t="shared" si="223"/>
        <v>1.632610925</v>
      </c>
    </row>
    <row r="3585" spans="1:23" x14ac:dyDescent="0.25">
      <c r="A3585" t="s">
        <v>12139</v>
      </c>
      <c r="B3585" s="1">
        <v>43253</v>
      </c>
      <c r="C3585" t="s">
        <v>12140</v>
      </c>
      <c r="D3585" t="s">
        <v>9774</v>
      </c>
      <c r="E3585" t="s">
        <v>12141</v>
      </c>
      <c r="F3585" s="1">
        <v>43239</v>
      </c>
      <c r="G3585">
        <v>1</v>
      </c>
      <c r="H3585">
        <v>3558834</v>
      </c>
      <c r="I3585">
        <v>20263</v>
      </c>
      <c r="J3585">
        <v>2590</v>
      </c>
      <c r="K3585">
        <v>4233</v>
      </c>
      <c r="L3585" t="b">
        <v>0</v>
      </c>
      <c r="M3585" t="b">
        <v>0</v>
      </c>
      <c r="N3585" t="b">
        <v>0</v>
      </c>
      <c r="O3585">
        <v>14</v>
      </c>
      <c r="P3585">
        <v>13</v>
      </c>
      <c r="Q3585" s="2">
        <v>0.01</v>
      </c>
      <c r="R3585" s="2">
        <v>0</v>
      </c>
      <c r="S3585" s="2">
        <v>0</v>
      </c>
      <c r="T3585">
        <f t="shared" si="220"/>
        <v>0.4</v>
      </c>
      <c r="U3585">
        <f t="shared" si="221"/>
        <v>10.200000000000001</v>
      </c>
      <c r="V3585">
        <f t="shared" si="222"/>
        <v>1.8794170000000001</v>
      </c>
      <c r="W3585">
        <f t="shared" si="223"/>
        <v>3.3677959500000005</v>
      </c>
    </row>
    <row r="3586" spans="1:23" x14ac:dyDescent="0.25">
      <c r="A3586" t="s">
        <v>12142</v>
      </c>
      <c r="B3586" s="1">
        <v>43235</v>
      </c>
      <c r="C3586" t="s">
        <v>12143</v>
      </c>
      <c r="D3586" t="s">
        <v>2433</v>
      </c>
      <c r="E3586" t="s">
        <v>12144</v>
      </c>
      <c r="F3586" s="1">
        <v>43221</v>
      </c>
      <c r="G3586">
        <v>1</v>
      </c>
      <c r="H3586">
        <v>268035</v>
      </c>
      <c r="I3586">
        <v>2364</v>
      </c>
      <c r="J3586">
        <v>207</v>
      </c>
      <c r="K3586">
        <v>861</v>
      </c>
      <c r="L3586" t="b">
        <v>0</v>
      </c>
      <c r="M3586" t="b">
        <v>0</v>
      </c>
      <c r="N3586" t="b">
        <v>0</v>
      </c>
      <c r="O3586">
        <v>14</v>
      </c>
      <c r="P3586">
        <v>1</v>
      </c>
      <c r="Q3586" s="2">
        <v>0.01</v>
      </c>
      <c r="R3586" s="2">
        <v>0</v>
      </c>
      <c r="S3586" s="2">
        <v>0</v>
      </c>
      <c r="T3586">
        <f t="shared" ref="T3586:T3649" si="224">G3586*0.4</f>
        <v>0.4</v>
      </c>
      <c r="U3586">
        <f t="shared" ref="U3586:U3649" si="225">-0.2*(O3586-P3586)+0.8*P3586</f>
        <v>-1.8</v>
      </c>
      <c r="V3586">
        <f t="shared" ref="V3586:V3649" si="226">0.5*H3586*0.000001+0.1*Q3586*100+100*0.15*R3586+100*0.25*S3586</f>
        <v>0.23401749999999999</v>
      </c>
      <c r="W3586">
        <f t="shared" ref="W3586:W3649" si="227">0.4*T3586+0.25*U3586+0.35*V3586</f>
        <v>-0.20809387499999998</v>
      </c>
    </row>
    <row r="3587" spans="1:23" x14ac:dyDescent="0.25">
      <c r="A3587" t="s">
        <v>12145</v>
      </c>
      <c r="B3587" s="1">
        <v>43127</v>
      </c>
      <c r="C3587" t="s">
        <v>12146</v>
      </c>
      <c r="D3587" t="s">
        <v>12147</v>
      </c>
      <c r="E3587" t="s">
        <v>5280</v>
      </c>
      <c r="F3587" s="1">
        <v>43120</v>
      </c>
      <c r="G3587">
        <v>1</v>
      </c>
      <c r="H3587">
        <v>323471</v>
      </c>
      <c r="I3587">
        <v>6081</v>
      </c>
      <c r="J3587">
        <v>1425</v>
      </c>
      <c r="K3587">
        <v>1070</v>
      </c>
      <c r="L3587" t="b">
        <v>0</v>
      </c>
      <c r="M3587" t="b">
        <v>0</v>
      </c>
      <c r="N3587" t="b">
        <v>0</v>
      </c>
      <c r="O3587">
        <v>7</v>
      </c>
      <c r="P3587">
        <v>5</v>
      </c>
      <c r="Q3587" s="2">
        <v>0.02</v>
      </c>
      <c r="R3587" s="2">
        <v>0</v>
      </c>
      <c r="S3587" s="2">
        <v>0</v>
      </c>
      <c r="T3587">
        <f t="shared" si="224"/>
        <v>0.4</v>
      </c>
      <c r="U3587">
        <f t="shared" si="225"/>
        <v>3.6</v>
      </c>
      <c r="V3587">
        <f t="shared" si="226"/>
        <v>0.36173549999999999</v>
      </c>
      <c r="W3587">
        <f t="shared" si="227"/>
        <v>1.186607425</v>
      </c>
    </row>
    <row r="3588" spans="1:23" x14ac:dyDescent="0.25">
      <c r="A3588" t="s">
        <v>12148</v>
      </c>
      <c r="B3588" s="1">
        <v>43135</v>
      </c>
      <c r="C3588" t="s">
        <v>12149</v>
      </c>
      <c r="D3588" t="s">
        <v>7033</v>
      </c>
      <c r="E3588" t="s">
        <v>12150</v>
      </c>
      <c r="F3588" s="1">
        <v>43129</v>
      </c>
      <c r="G3588">
        <v>1</v>
      </c>
      <c r="H3588">
        <v>622235</v>
      </c>
      <c r="I3588">
        <v>9843</v>
      </c>
      <c r="J3588">
        <v>1023</v>
      </c>
      <c r="K3588">
        <v>1442</v>
      </c>
      <c r="L3588" t="b">
        <v>0</v>
      </c>
      <c r="M3588" t="b">
        <v>0</v>
      </c>
      <c r="N3588" t="b">
        <v>0</v>
      </c>
      <c r="O3588">
        <v>6</v>
      </c>
      <c r="P3588">
        <v>6</v>
      </c>
      <c r="Q3588" s="2">
        <v>0.02</v>
      </c>
      <c r="R3588" s="2">
        <v>0</v>
      </c>
      <c r="S3588" s="2">
        <v>0</v>
      </c>
      <c r="T3588">
        <f t="shared" si="224"/>
        <v>0.4</v>
      </c>
      <c r="U3588">
        <f t="shared" si="225"/>
        <v>4.8000000000000007</v>
      </c>
      <c r="V3588">
        <f t="shared" si="226"/>
        <v>0.5111175</v>
      </c>
      <c r="W3588">
        <f t="shared" si="227"/>
        <v>1.5388911250000004</v>
      </c>
    </row>
    <row r="3589" spans="1:23" x14ac:dyDescent="0.25">
      <c r="A3589" t="s">
        <v>12151</v>
      </c>
      <c r="B3589" s="1">
        <v>43175</v>
      </c>
      <c r="C3589" t="s">
        <v>12152</v>
      </c>
      <c r="D3589" t="s">
        <v>12153</v>
      </c>
      <c r="E3589" t="s">
        <v>12154</v>
      </c>
      <c r="F3589" s="1">
        <v>43162</v>
      </c>
      <c r="G3589">
        <v>1</v>
      </c>
      <c r="H3589">
        <v>1353109</v>
      </c>
      <c r="I3589">
        <v>16766</v>
      </c>
      <c r="J3589">
        <v>1370</v>
      </c>
      <c r="K3589">
        <v>5417</v>
      </c>
      <c r="L3589" t="b">
        <v>0</v>
      </c>
      <c r="M3589" t="b">
        <v>0</v>
      </c>
      <c r="N3589" t="b">
        <v>0</v>
      </c>
      <c r="O3589">
        <v>13</v>
      </c>
      <c r="P3589">
        <v>12</v>
      </c>
      <c r="Q3589" s="2">
        <v>0.01</v>
      </c>
      <c r="R3589" s="2">
        <v>0</v>
      </c>
      <c r="S3589" s="2">
        <v>0</v>
      </c>
      <c r="T3589">
        <f t="shared" si="224"/>
        <v>0.4</v>
      </c>
      <c r="U3589">
        <f t="shared" si="225"/>
        <v>9.4000000000000021</v>
      </c>
      <c r="V3589">
        <f t="shared" si="226"/>
        <v>0.77655449999999993</v>
      </c>
      <c r="W3589">
        <f t="shared" si="227"/>
        <v>2.7817940750000005</v>
      </c>
    </row>
    <row r="3590" spans="1:23" x14ac:dyDescent="0.25">
      <c r="A3590" t="s">
        <v>12155</v>
      </c>
      <c r="B3590" s="1">
        <v>43151</v>
      </c>
      <c r="C3590" t="s">
        <v>12156</v>
      </c>
      <c r="D3590" t="s">
        <v>757</v>
      </c>
      <c r="E3590" t="s">
        <v>12157</v>
      </c>
      <c r="F3590" s="1">
        <v>43144</v>
      </c>
      <c r="G3590">
        <v>1</v>
      </c>
      <c r="H3590">
        <v>922301</v>
      </c>
      <c r="I3590">
        <v>73725</v>
      </c>
      <c r="J3590">
        <v>1549</v>
      </c>
      <c r="K3590">
        <v>7013</v>
      </c>
      <c r="L3590" t="b">
        <v>0</v>
      </c>
      <c r="M3590" t="b">
        <v>0</v>
      </c>
      <c r="N3590" t="b">
        <v>0</v>
      </c>
      <c r="O3590">
        <v>7</v>
      </c>
      <c r="P3590">
        <v>7</v>
      </c>
      <c r="Q3590" s="2">
        <v>0.08</v>
      </c>
      <c r="R3590" s="2">
        <v>0</v>
      </c>
      <c r="S3590" s="2">
        <v>0.01</v>
      </c>
      <c r="T3590">
        <f t="shared" si="224"/>
        <v>0.4</v>
      </c>
      <c r="U3590">
        <f t="shared" si="225"/>
        <v>5.6000000000000005</v>
      </c>
      <c r="V3590">
        <f t="shared" si="226"/>
        <v>1.5111505000000001</v>
      </c>
      <c r="W3590">
        <f t="shared" si="227"/>
        <v>2.0889026749999999</v>
      </c>
    </row>
    <row r="3591" spans="1:23" x14ac:dyDescent="0.25">
      <c r="A3591" t="s">
        <v>12158</v>
      </c>
      <c r="B3591" s="1">
        <v>43063</v>
      </c>
      <c r="C3591" t="s">
        <v>12159</v>
      </c>
      <c r="D3591" t="s">
        <v>1162</v>
      </c>
      <c r="E3591" t="s">
        <v>12160</v>
      </c>
      <c r="F3591" s="1">
        <v>43061</v>
      </c>
      <c r="G3591">
        <v>1</v>
      </c>
      <c r="H3591">
        <v>1558898</v>
      </c>
      <c r="I3591">
        <v>17640</v>
      </c>
      <c r="J3591">
        <v>1173</v>
      </c>
      <c r="K3591">
        <v>2935</v>
      </c>
      <c r="L3591" t="b">
        <v>0</v>
      </c>
      <c r="M3591" t="b">
        <v>0</v>
      </c>
      <c r="N3591" t="b">
        <v>0</v>
      </c>
      <c r="O3591">
        <v>2</v>
      </c>
      <c r="P3591">
        <v>2</v>
      </c>
      <c r="Q3591" s="2">
        <v>0.01</v>
      </c>
      <c r="R3591" s="2">
        <v>0</v>
      </c>
      <c r="S3591" s="2">
        <v>0</v>
      </c>
      <c r="T3591">
        <f t="shared" si="224"/>
        <v>0.4</v>
      </c>
      <c r="U3591">
        <f t="shared" si="225"/>
        <v>1.6</v>
      </c>
      <c r="V3591">
        <f t="shared" si="226"/>
        <v>0.87944899999999993</v>
      </c>
      <c r="W3591">
        <f t="shared" si="227"/>
        <v>0.86780714999999997</v>
      </c>
    </row>
    <row r="3592" spans="1:23" x14ac:dyDescent="0.25">
      <c r="A3592" t="s">
        <v>12161</v>
      </c>
      <c r="B3592" s="1">
        <v>43164</v>
      </c>
      <c r="C3592" t="s">
        <v>12162</v>
      </c>
      <c r="D3592" t="s">
        <v>2235</v>
      </c>
      <c r="E3592" t="s">
        <v>12163</v>
      </c>
      <c r="F3592" s="1">
        <v>43162</v>
      </c>
      <c r="G3592">
        <v>1</v>
      </c>
      <c r="H3592">
        <v>1559583</v>
      </c>
      <c r="I3592">
        <v>52012</v>
      </c>
      <c r="J3592">
        <v>1593</v>
      </c>
      <c r="K3592">
        <v>2359</v>
      </c>
      <c r="L3592" t="b">
        <v>0</v>
      </c>
      <c r="M3592" t="b">
        <v>0</v>
      </c>
      <c r="N3592" t="b">
        <v>0</v>
      </c>
      <c r="O3592">
        <v>2</v>
      </c>
      <c r="P3592">
        <v>1</v>
      </c>
      <c r="Q3592" s="2">
        <v>0.03</v>
      </c>
      <c r="R3592" s="2">
        <v>0</v>
      </c>
      <c r="S3592" s="2">
        <v>0</v>
      </c>
      <c r="T3592">
        <f t="shared" si="224"/>
        <v>0.4</v>
      </c>
      <c r="U3592">
        <f t="shared" si="225"/>
        <v>0.60000000000000009</v>
      </c>
      <c r="V3592">
        <f t="shared" si="226"/>
        <v>1.0797915</v>
      </c>
      <c r="W3592">
        <f t="shared" si="227"/>
        <v>0.68792702500000003</v>
      </c>
    </row>
    <row r="3593" spans="1:23" x14ac:dyDescent="0.25">
      <c r="A3593" t="s">
        <v>12164</v>
      </c>
      <c r="B3593" s="1">
        <v>43170</v>
      </c>
      <c r="C3593" t="s">
        <v>12165</v>
      </c>
      <c r="D3593" t="s">
        <v>3191</v>
      </c>
      <c r="E3593" t="s">
        <v>12166</v>
      </c>
      <c r="F3593" s="1">
        <v>43166</v>
      </c>
      <c r="G3593">
        <v>1</v>
      </c>
      <c r="H3593">
        <v>317658</v>
      </c>
      <c r="I3593">
        <v>10840</v>
      </c>
      <c r="J3593">
        <v>349</v>
      </c>
      <c r="K3593">
        <v>1742</v>
      </c>
      <c r="L3593" t="b">
        <v>0</v>
      </c>
      <c r="M3593" t="b">
        <v>0</v>
      </c>
      <c r="N3593" t="b">
        <v>0</v>
      </c>
      <c r="O3593">
        <v>4</v>
      </c>
      <c r="P3593">
        <v>4</v>
      </c>
      <c r="Q3593" s="2">
        <v>0.03</v>
      </c>
      <c r="R3593" s="2">
        <v>0</v>
      </c>
      <c r="S3593" s="2">
        <v>0.01</v>
      </c>
      <c r="T3593">
        <f t="shared" si="224"/>
        <v>0.4</v>
      </c>
      <c r="U3593">
        <f t="shared" si="225"/>
        <v>3.2</v>
      </c>
      <c r="V3593">
        <f t="shared" si="226"/>
        <v>0.70882899999999993</v>
      </c>
      <c r="W3593">
        <f t="shared" si="227"/>
        <v>1.2080901500000001</v>
      </c>
    </row>
    <row r="3594" spans="1:23" x14ac:dyDescent="0.25">
      <c r="A3594" t="s">
        <v>12167</v>
      </c>
      <c r="B3594" s="1">
        <v>43109</v>
      </c>
      <c r="C3594" t="s">
        <v>12168</v>
      </c>
      <c r="D3594" t="s">
        <v>6547</v>
      </c>
      <c r="E3594" t="s">
        <v>12169</v>
      </c>
      <c r="F3594" s="1">
        <v>43102</v>
      </c>
      <c r="G3594">
        <v>1</v>
      </c>
      <c r="H3594">
        <v>88663</v>
      </c>
      <c r="I3594">
        <v>6177</v>
      </c>
      <c r="J3594">
        <v>36</v>
      </c>
      <c r="K3594">
        <v>509</v>
      </c>
      <c r="L3594" t="b">
        <v>0</v>
      </c>
      <c r="M3594" t="b">
        <v>0</v>
      </c>
      <c r="N3594" t="b">
        <v>0</v>
      </c>
      <c r="O3594">
        <v>7</v>
      </c>
      <c r="P3594">
        <v>6</v>
      </c>
      <c r="Q3594" s="2">
        <v>7.0000000000000007E-2</v>
      </c>
      <c r="R3594" s="2">
        <v>0</v>
      </c>
      <c r="S3594" s="2">
        <v>0.01</v>
      </c>
      <c r="T3594">
        <f t="shared" si="224"/>
        <v>0.4</v>
      </c>
      <c r="U3594">
        <f t="shared" si="225"/>
        <v>4.6000000000000005</v>
      </c>
      <c r="V3594">
        <f t="shared" si="226"/>
        <v>0.99433150000000003</v>
      </c>
      <c r="W3594">
        <f t="shared" si="227"/>
        <v>1.658016025</v>
      </c>
    </row>
    <row r="3595" spans="1:23" x14ac:dyDescent="0.25">
      <c r="A3595" t="s">
        <v>12170</v>
      </c>
      <c r="B3595" s="1">
        <v>43053</v>
      </c>
      <c r="C3595" t="s">
        <v>12171</v>
      </c>
      <c r="D3595" t="s">
        <v>12172</v>
      </c>
      <c r="E3595" t="s">
        <v>12173</v>
      </c>
      <c r="F3595" s="1">
        <v>43047</v>
      </c>
      <c r="G3595">
        <v>1</v>
      </c>
      <c r="H3595">
        <v>33768</v>
      </c>
      <c r="I3595">
        <v>426</v>
      </c>
      <c r="J3595">
        <v>88</v>
      </c>
      <c r="K3595">
        <v>550</v>
      </c>
      <c r="L3595" t="b">
        <v>0</v>
      </c>
      <c r="M3595" t="b">
        <v>0</v>
      </c>
      <c r="N3595" t="b">
        <v>0</v>
      </c>
      <c r="O3595">
        <v>6</v>
      </c>
      <c r="P3595">
        <v>1</v>
      </c>
      <c r="Q3595" s="2">
        <v>0.01</v>
      </c>
      <c r="R3595" s="2">
        <v>0</v>
      </c>
      <c r="S3595" s="2">
        <v>0.02</v>
      </c>
      <c r="T3595">
        <f t="shared" si="224"/>
        <v>0.4</v>
      </c>
      <c r="U3595">
        <f t="shared" si="225"/>
        <v>-0.19999999999999996</v>
      </c>
      <c r="V3595">
        <f t="shared" si="226"/>
        <v>0.61688399999999999</v>
      </c>
      <c r="W3595">
        <f t="shared" si="227"/>
        <v>0.32590940000000002</v>
      </c>
    </row>
    <row r="3596" spans="1:23" x14ac:dyDescent="0.25">
      <c r="A3596" t="s">
        <v>12174</v>
      </c>
      <c r="B3596" s="1">
        <v>43067</v>
      </c>
      <c r="C3596" t="s">
        <v>12175</v>
      </c>
      <c r="D3596" t="s">
        <v>4100</v>
      </c>
      <c r="E3596" t="s">
        <v>12176</v>
      </c>
      <c r="F3596" s="1">
        <v>43061</v>
      </c>
      <c r="G3596">
        <v>1</v>
      </c>
      <c r="H3596">
        <v>29725</v>
      </c>
      <c r="I3596">
        <v>872</v>
      </c>
      <c r="J3596">
        <v>34</v>
      </c>
      <c r="K3596">
        <v>47</v>
      </c>
      <c r="L3596" t="b">
        <v>0</v>
      </c>
      <c r="M3596" t="b">
        <v>0</v>
      </c>
      <c r="N3596" t="b">
        <v>0</v>
      </c>
      <c r="O3596">
        <v>6</v>
      </c>
      <c r="P3596">
        <v>4</v>
      </c>
      <c r="Q3596" s="2">
        <v>0.03</v>
      </c>
      <c r="R3596" s="2">
        <v>0</v>
      </c>
      <c r="S3596" s="2">
        <v>0</v>
      </c>
      <c r="T3596">
        <f t="shared" si="224"/>
        <v>0.4</v>
      </c>
      <c r="U3596">
        <f t="shared" si="225"/>
        <v>2.8000000000000003</v>
      </c>
      <c r="V3596">
        <f t="shared" si="226"/>
        <v>0.31486249999999999</v>
      </c>
      <c r="W3596">
        <f t="shared" si="227"/>
        <v>0.9702018750000001</v>
      </c>
    </row>
    <row r="3597" spans="1:23" x14ac:dyDescent="0.25">
      <c r="A3597" t="s">
        <v>12177</v>
      </c>
      <c r="B3597" s="1">
        <v>43222</v>
      </c>
      <c r="C3597" t="s">
        <v>12178</v>
      </c>
      <c r="D3597" t="s">
        <v>818</v>
      </c>
      <c r="E3597" t="s">
        <v>12179</v>
      </c>
      <c r="F3597" s="1">
        <v>43219</v>
      </c>
      <c r="G3597">
        <v>1</v>
      </c>
      <c r="H3597">
        <v>221906</v>
      </c>
      <c r="I3597">
        <v>2931</v>
      </c>
      <c r="J3597">
        <v>95</v>
      </c>
      <c r="K3597">
        <v>914</v>
      </c>
      <c r="L3597" t="b">
        <v>0</v>
      </c>
      <c r="M3597" t="b">
        <v>0</v>
      </c>
      <c r="N3597" t="b">
        <v>0</v>
      </c>
      <c r="O3597">
        <v>3</v>
      </c>
      <c r="P3597">
        <v>2</v>
      </c>
      <c r="Q3597" s="2">
        <v>0.01</v>
      </c>
      <c r="R3597" s="2">
        <v>0</v>
      </c>
      <c r="S3597" s="2">
        <v>0</v>
      </c>
      <c r="T3597">
        <f t="shared" si="224"/>
        <v>0.4</v>
      </c>
      <c r="U3597">
        <f t="shared" si="225"/>
        <v>1.4000000000000001</v>
      </c>
      <c r="V3597">
        <f t="shared" si="226"/>
        <v>0.210953</v>
      </c>
      <c r="W3597">
        <f t="shared" si="227"/>
        <v>0.58383355000000003</v>
      </c>
    </row>
    <row r="3598" spans="1:23" x14ac:dyDescent="0.25">
      <c r="A3598" t="s">
        <v>12180</v>
      </c>
      <c r="B3598" s="1">
        <v>43222</v>
      </c>
      <c r="C3598" t="s">
        <v>12181</v>
      </c>
      <c r="D3598" t="s">
        <v>12182</v>
      </c>
      <c r="E3598" t="s">
        <v>12183</v>
      </c>
      <c r="F3598" s="1">
        <v>43210</v>
      </c>
      <c r="G3598">
        <v>1</v>
      </c>
      <c r="H3598">
        <v>1477735</v>
      </c>
      <c r="I3598">
        <v>49801</v>
      </c>
      <c r="J3598">
        <v>1940</v>
      </c>
      <c r="K3598">
        <v>3862</v>
      </c>
      <c r="L3598" t="b">
        <v>0</v>
      </c>
      <c r="M3598" t="b">
        <v>0</v>
      </c>
      <c r="N3598" t="b">
        <v>0</v>
      </c>
      <c r="O3598">
        <v>12</v>
      </c>
      <c r="P3598">
        <v>11</v>
      </c>
      <c r="Q3598" s="2">
        <v>0.03</v>
      </c>
      <c r="R3598" s="2">
        <v>0</v>
      </c>
      <c r="S3598" s="2">
        <v>0</v>
      </c>
      <c r="T3598">
        <f t="shared" si="224"/>
        <v>0.4</v>
      </c>
      <c r="U3598">
        <f t="shared" si="225"/>
        <v>8.6000000000000014</v>
      </c>
      <c r="V3598">
        <f t="shared" si="226"/>
        <v>1.0388675000000001</v>
      </c>
      <c r="W3598">
        <f t="shared" si="227"/>
        <v>2.6736036250000006</v>
      </c>
    </row>
    <row r="3599" spans="1:23" x14ac:dyDescent="0.25">
      <c r="A3599" t="s">
        <v>12184</v>
      </c>
      <c r="B3599" s="1">
        <v>43095</v>
      </c>
      <c r="C3599" t="s">
        <v>12185</v>
      </c>
      <c r="D3599" t="s">
        <v>297</v>
      </c>
      <c r="E3599" t="s">
        <v>12186</v>
      </c>
      <c r="F3599" s="1">
        <v>43088</v>
      </c>
      <c r="G3599">
        <v>1</v>
      </c>
      <c r="H3599">
        <v>9039407</v>
      </c>
      <c r="I3599">
        <v>89974</v>
      </c>
      <c r="J3599">
        <v>46609</v>
      </c>
      <c r="K3599">
        <v>30516</v>
      </c>
      <c r="L3599" t="b">
        <v>0</v>
      </c>
      <c r="M3599" t="b">
        <v>0</v>
      </c>
      <c r="N3599" t="b">
        <v>0</v>
      </c>
      <c r="O3599">
        <v>7</v>
      </c>
      <c r="P3599">
        <v>7</v>
      </c>
      <c r="Q3599" s="2">
        <v>0.01</v>
      </c>
      <c r="R3599" s="2">
        <v>-0.01</v>
      </c>
      <c r="S3599" s="2">
        <v>0</v>
      </c>
      <c r="T3599">
        <f t="shared" si="224"/>
        <v>0.4</v>
      </c>
      <c r="U3599">
        <f t="shared" si="225"/>
        <v>5.6000000000000005</v>
      </c>
      <c r="V3599">
        <f t="shared" si="226"/>
        <v>4.4697034999999987</v>
      </c>
      <c r="W3599">
        <f t="shared" si="227"/>
        <v>3.1243962249999995</v>
      </c>
    </row>
    <row r="3600" spans="1:23" x14ac:dyDescent="0.25">
      <c r="A3600" t="s">
        <v>12187</v>
      </c>
      <c r="B3600" s="1">
        <v>43080</v>
      </c>
      <c r="C3600" t="s">
        <v>12188</v>
      </c>
      <c r="D3600" t="s">
        <v>12189</v>
      </c>
      <c r="E3600" t="s">
        <v>12190</v>
      </c>
      <c r="F3600" s="1">
        <v>43074</v>
      </c>
      <c r="G3600">
        <v>1</v>
      </c>
      <c r="H3600">
        <v>65197</v>
      </c>
      <c r="I3600">
        <v>193</v>
      </c>
      <c r="J3600">
        <v>40</v>
      </c>
      <c r="K3600">
        <v>31</v>
      </c>
      <c r="L3600" t="b">
        <v>0</v>
      </c>
      <c r="M3600" t="b">
        <v>0</v>
      </c>
      <c r="N3600" t="b">
        <v>0</v>
      </c>
      <c r="O3600">
        <v>6</v>
      </c>
      <c r="P3600">
        <v>5</v>
      </c>
      <c r="Q3600" s="2">
        <v>0</v>
      </c>
      <c r="R3600" s="2">
        <v>0</v>
      </c>
      <c r="S3600" s="2">
        <v>0</v>
      </c>
      <c r="T3600">
        <f t="shared" si="224"/>
        <v>0.4</v>
      </c>
      <c r="U3600">
        <f t="shared" si="225"/>
        <v>3.8</v>
      </c>
      <c r="V3600">
        <f t="shared" si="226"/>
        <v>3.2598499999999996E-2</v>
      </c>
      <c r="W3600">
        <f t="shared" si="227"/>
        <v>1.1214094749999999</v>
      </c>
    </row>
    <row r="3601" spans="1:23" x14ac:dyDescent="0.25">
      <c r="A3601" t="s">
        <v>12191</v>
      </c>
      <c r="B3601" s="1">
        <v>43075</v>
      </c>
      <c r="C3601" t="s">
        <v>12192</v>
      </c>
      <c r="D3601" t="s">
        <v>944</v>
      </c>
      <c r="E3601" t="s">
        <v>12193</v>
      </c>
      <c r="F3601" s="1">
        <v>43068</v>
      </c>
      <c r="G3601">
        <v>1</v>
      </c>
      <c r="H3601">
        <v>131240</v>
      </c>
      <c r="I3601">
        <v>4082</v>
      </c>
      <c r="J3601">
        <v>1693</v>
      </c>
      <c r="K3601">
        <v>1099</v>
      </c>
      <c r="L3601" t="b">
        <v>0</v>
      </c>
      <c r="M3601" t="b">
        <v>0</v>
      </c>
      <c r="N3601" t="b">
        <v>0</v>
      </c>
      <c r="O3601">
        <v>7</v>
      </c>
      <c r="P3601">
        <v>5</v>
      </c>
      <c r="Q3601" s="2">
        <v>0.03</v>
      </c>
      <c r="R3601" s="2">
        <v>-0.01</v>
      </c>
      <c r="S3601" s="2">
        <v>0.01</v>
      </c>
      <c r="T3601">
        <f t="shared" si="224"/>
        <v>0.4</v>
      </c>
      <c r="U3601">
        <f t="shared" si="225"/>
        <v>3.6</v>
      </c>
      <c r="V3601">
        <f t="shared" si="226"/>
        <v>0.46562000000000003</v>
      </c>
      <c r="W3601">
        <f t="shared" si="227"/>
        <v>1.2229670000000001</v>
      </c>
    </row>
    <row r="3602" spans="1:23" x14ac:dyDescent="0.25">
      <c r="A3602" t="s">
        <v>12194</v>
      </c>
      <c r="B3602" s="1">
        <v>43061</v>
      </c>
      <c r="C3602" t="s">
        <v>7650</v>
      </c>
      <c r="D3602" t="s">
        <v>6117</v>
      </c>
      <c r="E3602" t="s">
        <v>2687</v>
      </c>
      <c r="F3602" s="1">
        <v>43056</v>
      </c>
      <c r="G3602">
        <v>1</v>
      </c>
      <c r="H3602">
        <v>1046154</v>
      </c>
      <c r="I3602">
        <v>39200</v>
      </c>
      <c r="J3602">
        <v>629</v>
      </c>
      <c r="K3602">
        <v>1775</v>
      </c>
      <c r="L3602" t="b">
        <v>0</v>
      </c>
      <c r="M3602" t="b">
        <v>0</v>
      </c>
      <c r="N3602" t="b">
        <v>0</v>
      </c>
      <c r="O3602">
        <v>5</v>
      </c>
      <c r="P3602">
        <v>4</v>
      </c>
      <c r="Q3602" s="2">
        <v>0.04</v>
      </c>
      <c r="R3602" s="2">
        <v>0</v>
      </c>
      <c r="S3602" s="2">
        <v>0</v>
      </c>
      <c r="T3602">
        <f t="shared" si="224"/>
        <v>0.4</v>
      </c>
      <c r="U3602">
        <f t="shared" si="225"/>
        <v>3</v>
      </c>
      <c r="V3602">
        <f t="shared" si="226"/>
        <v>0.92307700000000004</v>
      </c>
      <c r="W3602">
        <f t="shared" si="227"/>
        <v>1.2330769500000001</v>
      </c>
    </row>
    <row r="3603" spans="1:23" x14ac:dyDescent="0.25">
      <c r="A3603" t="s">
        <v>12195</v>
      </c>
      <c r="B3603" s="1">
        <v>43119</v>
      </c>
      <c r="C3603" t="s">
        <v>12196</v>
      </c>
      <c r="D3603" t="s">
        <v>12197</v>
      </c>
      <c r="E3603" t="s">
        <v>12198</v>
      </c>
      <c r="F3603" s="1">
        <v>43112</v>
      </c>
      <c r="G3603">
        <v>1</v>
      </c>
      <c r="H3603">
        <v>27335197</v>
      </c>
      <c r="I3603">
        <v>1260110</v>
      </c>
      <c r="J3603">
        <v>32962</v>
      </c>
      <c r="K3603">
        <v>55385</v>
      </c>
      <c r="L3603" t="b">
        <v>0</v>
      </c>
      <c r="M3603" t="b">
        <v>0</v>
      </c>
      <c r="N3603" t="b">
        <v>0</v>
      </c>
      <c r="O3603">
        <v>7</v>
      </c>
      <c r="P3603">
        <v>7</v>
      </c>
      <c r="Q3603" s="2">
        <v>0.05</v>
      </c>
      <c r="R3603" s="2">
        <v>0</v>
      </c>
      <c r="S3603" s="2">
        <v>0</v>
      </c>
      <c r="T3603">
        <f t="shared" si="224"/>
        <v>0.4</v>
      </c>
      <c r="U3603">
        <f t="shared" si="225"/>
        <v>5.6000000000000005</v>
      </c>
      <c r="V3603">
        <f t="shared" si="226"/>
        <v>14.167598499999999</v>
      </c>
      <c r="W3603">
        <f t="shared" si="227"/>
        <v>6.5186594749999998</v>
      </c>
    </row>
    <row r="3604" spans="1:23" x14ac:dyDescent="0.25">
      <c r="A3604" t="s">
        <v>12199</v>
      </c>
      <c r="B3604" s="1">
        <v>43170</v>
      </c>
      <c r="C3604" t="s">
        <v>12200</v>
      </c>
      <c r="D3604" t="s">
        <v>5826</v>
      </c>
      <c r="E3604" t="s">
        <v>12201</v>
      </c>
      <c r="F3604" s="1">
        <v>43159</v>
      </c>
      <c r="G3604">
        <v>1</v>
      </c>
      <c r="H3604">
        <v>281689</v>
      </c>
      <c r="I3604">
        <v>10722</v>
      </c>
      <c r="J3604">
        <v>439</v>
      </c>
      <c r="K3604">
        <v>789</v>
      </c>
      <c r="L3604" t="b">
        <v>0</v>
      </c>
      <c r="M3604" t="b">
        <v>0</v>
      </c>
      <c r="N3604" t="b">
        <v>0</v>
      </c>
      <c r="O3604">
        <v>11</v>
      </c>
      <c r="P3604">
        <v>10</v>
      </c>
      <c r="Q3604" s="2">
        <v>0.04</v>
      </c>
      <c r="R3604" s="2">
        <v>0</v>
      </c>
      <c r="S3604" s="2">
        <v>0</v>
      </c>
      <c r="T3604">
        <f t="shared" si="224"/>
        <v>0.4</v>
      </c>
      <c r="U3604">
        <f t="shared" si="225"/>
        <v>7.8</v>
      </c>
      <c r="V3604">
        <f t="shared" si="226"/>
        <v>0.54084449999999995</v>
      </c>
      <c r="W3604">
        <f t="shared" si="227"/>
        <v>2.2992955749999999</v>
      </c>
    </row>
    <row r="3605" spans="1:23" x14ac:dyDescent="0.25">
      <c r="A3605" t="s">
        <v>12202</v>
      </c>
      <c r="B3605" s="1">
        <v>43135</v>
      </c>
      <c r="C3605" t="s">
        <v>12203</v>
      </c>
      <c r="D3605" t="s">
        <v>4569</v>
      </c>
      <c r="E3605" t="s">
        <v>12204</v>
      </c>
      <c r="F3605" s="1">
        <v>43131</v>
      </c>
      <c r="G3605">
        <v>1</v>
      </c>
      <c r="H3605">
        <v>474318</v>
      </c>
      <c r="I3605">
        <v>1193</v>
      </c>
      <c r="J3605">
        <v>51</v>
      </c>
      <c r="K3605">
        <v>142</v>
      </c>
      <c r="L3605" t="b">
        <v>0</v>
      </c>
      <c r="M3605" t="b">
        <v>0</v>
      </c>
      <c r="N3605" t="b">
        <v>0</v>
      </c>
      <c r="O3605">
        <v>4</v>
      </c>
      <c r="P3605">
        <v>3</v>
      </c>
      <c r="Q3605" s="2">
        <v>0</v>
      </c>
      <c r="R3605" s="2">
        <v>0</v>
      </c>
      <c r="S3605" s="2">
        <v>0</v>
      </c>
      <c r="T3605">
        <f t="shared" si="224"/>
        <v>0.4</v>
      </c>
      <c r="U3605">
        <f t="shared" si="225"/>
        <v>2.2000000000000002</v>
      </c>
      <c r="V3605">
        <f t="shared" si="226"/>
        <v>0.23715899999999998</v>
      </c>
      <c r="W3605">
        <f t="shared" si="227"/>
        <v>0.79300565000000001</v>
      </c>
    </row>
    <row r="3606" spans="1:23" x14ac:dyDescent="0.25">
      <c r="A3606" t="s">
        <v>12205</v>
      </c>
      <c r="B3606" s="1">
        <v>43058</v>
      </c>
      <c r="C3606" t="s">
        <v>12206</v>
      </c>
      <c r="D3606" t="s">
        <v>166</v>
      </c>
      <c r="E3606" t="s">
        <v>12207</v>
      </c>
      <c r="F3606" s="1">
        <v>43056</v>
      </c>
      <c r="G3606">
        <v>1</v>
      </c>
      <c r="H3606">
        <v>99495</v>
      </c>
      <c r="I3606">
        <v>2837</v>
      </c>
      <c r="J3606">
        <v>148</v>
      </c>
      <c r="K3606">
        <v>461</v>
      </c>
      <c r="L3606" t="b">
        <v>0</v>
      </c>
      <c r="M3606" t="b">
        <v>0</v>
      </c>
      <c r="N3606" t="b">
        <v>0</v>
      </c>
      <c r="O3606">
        <v>2</v>
      </c>
      <c r="P3606">
        <v>2</v>
      </c>
      <c r="Q3606" s="2">
        <v>0.03</v>
      </c>
      <c r="R3606" s="2">
        <v>0</v>
      </c>
      <c r="S3606" s="2">
        <v>0</v>
      </c>
      <c r="T3606">
        <f t="shared" si="224"/>
        <v>0.4</v>
      </c>
      <c r="U3606">
        <f t="shared" si="225"/>
        <v>1.6</v>
      </c>
      <c r="V3606">
        <f t="shared" si="226"/>
        <v>0.34974749999999999</v>
      </c>
      <c r="W3606">
        <f t="shared" si="227"/>
        <v>0.68241162500000008</v>
      </c>
    </row>
    <row r="3607" spans="1:23" x14ac:dyDescent="0.25">
      <c r="A3607" t="s">
        <v>12208</v>
      </c>
      <c r="B3607" s="1">
        <v>43264</v>
      </c>
      <c r="C3607" t="s">
        <v>12209</v>
      </c>
      <c r="D3607" t="s">
        <v>289</v>
      </c>
      <c r="E3607" t="s">
        <v>12210</v>
      </c>
      <c r="F3607" s="1">
        <v>43245</v>
      </c>
      <c r="G3607">
        <v>1</v>
      </c>
      <c r="H3607">
        <v>1009538</v>
      </c>
      <c r="I3607">
        <v>14059</v>
      </c>
      <c r="J3607">
        <v>663</v>
      </c>
      <c r="K3607">
        <v>1157</v>
      </c>
      <c r="L3607" t="b">
        <v>0</v>
      </c>
      <c r="M3607" t="b">
        <v>0</v>
      </c>
      <c r="N3607" t="b">
        <v>0</v>
      </c>
      <c r="O3607">
        <v>19</v>
      </c>
      <c r="P3607">
        <v>19</v>
      </c>
      <c r="Q3607" s="2">
        <v>0.01</v>
      </c>
      <c r="R3607" s="2">
        <v>0</v>
      </c>
      <c r="S3607" s="2">
        <v>0</v>
      </c>
      <c r="T3607">
        <f t="shared" si="224"/>
        <v>0.4</v>
      </c>
      <c r="U3607">
        <f t="shared" si="225"/>
        <v>15.200000000000001</v>
      </c>
      <c r="V3607">
        <f t="shared" si="226"/>
        <v>0.604769</v>
      </c>
      <c r="W3607">
        <f t="shared" si="227"/>
        <v>4.1716691500000005</v>
      </c>
    </row>
    <row r="3608" spans="1:23" x14ac:dyDescent="0.25">
      <c r="A3608" t="s">
        <v>12211</v>
      </c>
      <c r="B3608" s="1">
        <v>43265</v>
      </c>
      <c r="C3608" t="s">
        <v>12212</v>
      </c>
      <c r="D3608" t="s">
        <v>218</v>
      </c>
      <c r="E3608" t="s">
        <v>12213</v>
      </c>
      <c r="F3608" s="1">
        <v>43250</v>
      </c>
      <c r="G3608">
        <v>1</v>
      </c>
      <c r="H3608">
        <v>735189</v>
      </c>
      <c r="I3608">
        <v>13364</v>
      </c>
      <c r="J3608">
        <v>488</v>
      </c>
      <c r="K3608">
        <v>1064</v>
      </c>
      <c r="L3608" t="b">
        <v>0</v>
      </c>
      <c r="M3608" t="b">
        <v>0</v>
      </c>
      <c r="N3608" t="b">
        <v>0</v>
      </c>
      <c r="O3608">
        <v>15</v>
      </c>
      <c r="P3608">
        <v>11</v>
      </c>
      <c r="Q3608" s="2">
        <v>0.02</v>
      </c>
      <c r="R3608" s="2">
        <v>0</v>
      </c>
      <c r="S3608" s="2">
        <v>0</v>
      </c>
      <c r="T3608">
        <f t="shared" si="224"/>
        <v>0.4</v>
      </c>
      <c r="U3608">
        <f t="shared" si="225"/>
        <v>8</v>
      </c>
      <c r="V3608">
        <f t="shared" si="226"/>
        <v>0.5675945</v>
      </c>
      <c r="W3608">
        <f t="shared" si="227"/>
        <v>2.3586580750000001</v>
      </c>
    </row>
    <row r="3609" spans="1:23" x14ac:dyDescent="0.25">
      <c r="A3609" t="s">
        <v>12214</v>
      </c>
      <c r="B3609" s="1">
        <v>43161</v>
      </c>
      <c r="C3609" t="s">
        <v>12215</v>
      </c>
      <c r="D3609" t="s">
        <v>355</v>
      </c>
      <c r="E3609" t="s">
        <v>12216</v>
      </c>
      <c r="F3609" s="1">
        <v>43159</v>
      </c>
      <c r="G3609">
        <v>1</v>
      </c>
      <c r="H3609">
        <v>315148</v>
      </c>
      <c r="I3609">
        <v>3798</v>
      </c>
      <c r="J3609">
        <v>93</v>
      </c>
      <c r="K3609">
        <v>167</v>
      </c>
      <c r="L3609" t="b">
        <v>0</v>
      </c>
      <c r="M3609" t="b">
        <v>0</v>
      </c>
      <c r="N3609" t="b">
        <v>0</v>
      </c>
      <c r="O3609">
        <v>2</v>
      </c>
      <c r="P3609">
        <v>2</v>
      </c>
      <c r="Q3609" s="2">
        <v>0.01</v>
      </c>
      <c r="R3609" s="2">
        <v>0</v>
      </c>
      <c r="S3609" s="2">
        <v>0</v>
      </c>
      <c r="T3609">
        <f t="shared" si="224"/>
        <v>0.4</v>
      </c>
      <c r="U3609">
        <f t="shared" si="225"/>
        <v>1.6</v>
      </c>
      <c r="V3609">
        <f t="shared" si="226"/>
        <v>0.25757399999999997</v>
      </c>
      <c r="W3609">
        <f t="shared" si="227"/>
        <v>0.65015090000000009</v>
      </c>
    </row>
    <row r="3610" spans="1:23" x14ac:dyDescent="0.25">
      <c r="A3610" t="s">
        <v>12217</v>
      </c>
      <c r="B3610" s="1">
        <v>43192</v>
      </c>
      <c r="C3610" t="s">
        <v>12218</v>
      </c>
      <c r="D3610" t="s">
        <v>12219</v>
      </c>
      <c r="E3610" t="s">
        <v>12220</v>
      </c>
      <c r="F3610" s="1">
        <v>43178</v>
      </c>
      <c r="G3610">
        <v>1</v>
      </c>
      <c r="H3610">
        <v>689858</v>
      </c>
      <c r="I3610">
        <v>45040</v>
      </c>
      <c r="J3610">
        <v>906</v>
      </c>
      <c r="K3610">
        <v>4337</v>
      </c>
      <c r="L3610" t="b">
        <v>0</v>
      </c>
      <c r="M3610" t="b">
        <v>0</v>
      </c>
      <c r="N3610" t="b">
        <v>0</v>
      </c>
      <c r="O3610">
        <v>14</v>
      </c>
      <c r="P3610">
        <v>14</v>
      </c>
      <c r="Q3610" s="2">
        <v>7.0000000000000007E-2</v>
      </c>
      <c r="R3610" s="2">
        <v>0</v>
      </c>
      <c r="S3610" s="2">
        <v>0.01</v>
      </c>
      <c r="T3610">
        <f t="shared" si="224"/>
        <v>0.4</v>
      </c>
      <c r="U3610">
        <f t="shared" si="225"/>
        <v>11.200000000000001</v>
      </c>
      <c r="V3610">
        <f t="shared" si="226"/>
        <v>1.294929</v>
      </c>
      <c r="W3610">
        <f t="shared" si="227"/>
        <v>3.4132251500000006</v>
      </c>
    </row>
    <row r="3611" spans="1:23" x14ac:dyDescent="0.25">
      <c r="A3611" t="s">
        <v>12221</v>
      </c>
      <c r="B3611" s="1">
        <v>43069</v>
      </c>
      <c r="C3611" t="s">
        <v>12222</v>
      </c>
      <c r="D3611" t="s">
        <v>12223</v>
      </c>
      <c r="E3611" t="s">
        <v>12224</v>
      </c>
      <c r="F3611" s="1">
        <v>43063</v>
      </c>
      <c r="G3611">
        <v>1</v>
      </c>
      <c r="H3611">
        <v>25839</v>
      </c>
      <c r="I3611">
        <v>470</v>
      </c>
      <c r="J3611">
        <v>13</v>
      </c>
      <c r="K3611">
        <v>53</v>
      </c>
      <c r="L3611" t="b">
        <v>0</v>
      </c>
      <c r="M3611" t="b">
        <v>0</v>
      </c>
      <c r="N3611" t="b">
        <v>0</v>
      </c>
      <c r="O3611">
        <v>6</v>
      </c>
      <c r="P3611">
        <v>2</v>
      </c>
      <c r="Q3611" s="2">
        <v>0.02</v>
      </c>
      <c r="R3611" s="2">
        <v>0</v>
      </c>
      <c r="S3611" s="2">
        <v>0</v>
      </c>
      <c r="T3611">
        <f t="shared" si="224"/>
        <v>0.4</v>
      </c>
      <c r="U3611">
        <f t="shared" si="225"/>
        <v>0.8</v>
      </c>
      <c r="V3611">
        <f t="shared" si="226"/>
        <v>0.21291950000000001</v>
      </c>
      <c r="W3611">
        <f t="shared" si="227"/>
        <v>0.43452182500000003</v>
      </c>
    </row>
    <row r="3612" spans="1:23" x14ac:dyDescent="0.25">
      <c r="A3612" t="s">
        <v>12225</v>
      </c>
      <c r="B3612" s="1">
        <v>43197</v>
      </c>
      <c r="C3612" t="s">
        <v>12226</v>
      </c>
      <c r="D3612" t="s">
        <v>2597</v>
      </c>
      <c r="E3612" t="s">
        <v>12227</v>
      </c>
      <c r="F3612" s="1">
        <v>43181</v>
      </c>
      <c r="G3612">
        <v>1</v>
      </c>
      <c r="H3612">
        <v>1537417</v>
      </c>
      <c r="I3612">
        <v>64534</v>
      </c>
      <c r="J3612">
        <v>1877</v>
      </c>
      <c r="K3612">
        <v>4321</v>
      </c>
      <c r="L3612" t="b">
        <v>0</v>
      </c>
      <c r="M3612" t="b">
        <v>0</v>
      </c>
      <c r="N3612" t="b">
        <v>0</v>
      </c>
      <c r="O3612">
        <v>16</v>
      </c>
      <c r="P3612">
        <v>14</v>
      </c>
      <c r="Q3612" s="2">
        <v>0.04</v>
      </c>
      <c r="R3612" s="2">
        <v>0</v>
      </c>
      <c r="S3612" s="2">
        <v>0</v>
      </c>
      <c r="T3612">
        <f t="shared" si="224"/>
        <v>0.4</v>
      </c>
      <c r="U3612">
        <f t="shared" si="225"/>
        <v>10.8</v>
      </c>
      <c r="V3612">
        <f t="shared" si="226"/>
        <v>1.1687085000000002</v>
      </c>
      <c r="W3612">
        <f t="shared" si="227"/>
        <v>3.2690479750000003</v>
      </c>
    </row>
    <row r="3613" spans="1:23" x14ac:dyDescent="0.25">
      <c r="A3613" t="s">
        <v>12228</v>
      </c>
      <c r="B3613" s="1">
        <v>43063</v>
      </c>
      <c r="C3613" t="s">
        <v>12229</v>
      </c>
      <c r="D3613" t="s">
        <v>174</v>
      </c>
      <c r="E3613" t="s">
        <v>12230</v>
      </c>
      <c r="F3613" s="1">
        <v>43061</v>
      </c>
      <c r="G3613">
        <v>1</v>
      </c>
      <c r="H3613">
        <v>461918</v>
      </c>
      <c r="I3613">
        <v>14478</v>
      </c>
      <c r="J3613">
        <v>135</v>
      </c>
      <c r="K3613">
        <v>956</v>
      </c>
      <c r="L3613" t="b">
        <v>0</v>
      </c>
      <c r="M3613" t="b">
        <v>0</v>
      </c>
      <c r="N3613" t="b">
        <v>0</v>
      </c>
      <c r="O3613">
        <v>2</v>
      </c>
      <c r="P3613">
        <v>2</v>
      </c>
      <c r="Q3613" s="2">
        <v>0.03</v>
      </c>
      <c r="R3613" s="2">
        <v>0</v>
      </c>
      <c r="S3613" s="2">
        <v>0</v>
      </c>
      <c r="T3613">
        <f t="shared" si="224"/>
        <v>0.4</v>
      </c>
      <c r="U3613">
        <f t="shared" si="225"/>
        <v>1.6</v>
      </c>
      <c r="V3613">
        <f t="shared" si="226"/>
        <v>0.53095899999999996</v>
      </c>
      <c r="W3613">
        <f t="shared" si="227"/>
        <v>0.74583565000000007</v>
      </c>
    </row>
    <row r="3614" spans="1:23" x14ac:dyDescent="0.25">
      <c r="A3614" t="s">
        <v>12231</v>
      </c>
      <c r="B3614" s="1">
        <v>43131</v>
      </c>
      <c r="C3614" t="s">
        <v>12232</v>
      </c>
      <c r="D3614" t="s">
        <v>6637</v>
      </c>
      <c r="E3614" t="s">
        <v>12233</v>
      </c>
      <c r="F3614" s="1">
        <v>43124</v>
      </c>
      <c r="G3614">
        <v>1</v>
      </c>
      <c r="H3614">
        <v>3343908</v>
      </c>
      <c r="I3614">
        <v>99337</v>
      </c>
      <c r="J3614">
        <v>2915</v>
      </c>
      <c r="K3614">
        <v>8278</v>
      </c>
      <c r="L3614" t="b">
        <v>0</v>
      </c>
      <c r="M3614" t="b">
        <v>0</v>
      </c>
      <c r="N3614" t="b">
        <v>0</v>
      </c>
      <c r="O3614">
        <v>7</v>
      </c>
      <c r="P3614">
        <v>6</v>
      </c>
      <c r="Q3614" s="2">
        <v>0.03</v>
      </c>
      <c r="R3614" s="2">
        <v>0</v>
      </c>
      <c r="S3614" s="2">
        <v>0</v>
      </c>
      <c r="T3614">
        <f t="shared" si="224"/>
        <v>0.4</v>
      </c>
      <c r="U3614">
        <f t="shared" si="225"/>
        <v>4.6000000000000005</v>
      </c>
      <c r="V3614">
        <f t="shared" si="226"/>
        <v>1.971954</v>
      </c>
      <c r="W3614">
        <f t="shared" si="227"/>
        <v>2.0001839000000001</v>
      </c>
    </row>
    <row r="3615" spans="1:23" x14ac:dyDescent="0.25">
      <c r="A3615" t="s">
        <v>12234</v>
      </c>
      <c r="B3615" s="1">
        <v>43210</v>
      </c>
      <c r="C3615" t="s">
        <v>12235</v>
      </c>
      <c r="D3615" t="s">
        <v>3062</v>
      </c>
      <c r="E3615" t="s">
        <v>12236</v>
      </c>
      <c r="F3615" s="1">
        <v>43203</v>
      </c>
      <c r="G3615">
        <v>1</v>
      </c>
      <c r="H3615">
        <v>292087</v>
      </c>
      <c r="I3615">
        <v>3968</v>
      </c>
      <c r="J3615">
        <v>236</v>
      </c>
      <c r="K3615">
        <v>789</v>
      </c>
      <c r="L3615" t="b">
        <v>0</v>
      </c>
      <c r="M3615" t="b">
        <v>0</v>
      </c>
      <c r="N3615" t="b">
        <v>0</v>
      </c>
      <c r="O3615">
        <v>7</v>
      </c>
      <c r="P3615">
        <v>6</v>
      </c>
      <c r="Q3615" s="2">
        <v>0.01</v>
      </c>
      <c r="R3615" s="2">
        <v>0</v>
      </c>
      <c r="S3615" s="2">
        <v>0</v>
      </c>
      <c r="T3615">
        <f t="shared" si="224"/>
        <v>0.4</v>
      </c>
      <c r="U3615">
        <f t="shared" si="225"/>
        <v>4.6000000000000005</v>
      </c>
      <c r="V3615">
        <f t="shared" si="226"/>
        <v>0.2460435</v>
      </c>
      <c r="W3615">
        <f t="shared" si="227"/>
        <v>1.396115225</v>
      </c>
    </row>
    <row r="3616" spans="1:23" x14ac:dyDescent="0.25">
      <c r="A3616" t="s">
        <v>12237</v>
      </c>
      <c r="B3616" s="1">
        <v>43121</v>
      </c>
      <c r="C3616" t="s">
        <v>12238</v>
      </c>
      <c r="D3616" t="s">
        <v>7822</v>
      </c>
      <c r="E3616" t="s">
        <v>2174</v>
      </c>
      <c r="F3616" s="1">
        <v>43118</v>
      </c>
      <c r="G3616">
        <v>1</v>
      </c>
      <c r="H3616">
        <v>328687</v>
      </c>
      <c r="I3616">
        <v>12500</v>
      </c>
      <c r="J3616">
        <v>272</v>
      </c>
      <c r="K3616">
        <v>1657</v>
      </c>
      <c r="L3616" t="b">
        <v>0</v>
      </c>
      <c r="M3616" t="b">
        <v>0</v>
      </c>
      <c r="N3616" t="b">
        <v>0</v>
      </c>
      <c r="O3616">
        <v>3</v>
      </c>
      <c r="P3616">
        <v>3</v>
      </c>
      <c r="Q3616" s="2">
        <v>0.04</v>
      </c>
      <c r="R3616" s="2">
        <v>0</v>
      </c>
      <c r="S3616" s="2">
        <v>0.01</v>
      </c>
      <c r="T3616">
        <f t="shared" si="224"/>
        <v>0.4</v>
      </c>
      <c r="U3616">
        <f t="shared" si="225"/>
        <v>2.4000000000000004</v>
      </c>
      <c r="V3616">
        <f t="shared" si="226"/>
        <v>0.8143435</v>
      </c>
      <c r="W3616">
        <f t="shared" si="227"/>
        <v>1.045020225</v>
      </c>
    </row>
    <row r="3617" spans="1:23" x14ac:dyDescent="0.25">
      <c r="A3617" t="s">
        <v>12239</v>
      </c>
      <c r="B3617" s="1">
        <v>43262</v>
      </c>
      <c r="C3617" t="s">
        <v>12240</v>
      </c>
      <c r="D3617" t="s">
        <v>1158</v>
      </c>
      <c r="E3617" t="s">
        <v>12241</v>
      </c>
      <c r="F3617" s="1">
        <v>43255</v>
      </c>
      <c r="G3617">
        <v>1</v>
      </c>
      <c r="H3617">
        <v>1933415</v>
      </c>
      <c r="I3617">
        <v>43809</v>
      </c>
      <c r="J3617">
        <v>1500</v>
      </c>
      <c r="K3617">
        <v>6974</v>
      </c>
      <c r="L3617" t="b">
        <v>0</v>
      </c>
      <c r="M3617" t="b">
        <v>0</v>
      </c>
      <c r="N3617" t="b">
        <v>0</v>
      </c>
      <c r="O3617">
        <v>7</v>
      </c>
      <c r="P3617">
        <v>7</v>
      </c>
      <c r="Q3617" s="2">
        <v>0.02</v>
      </c>
      <c r="R3617" s="2">
        <v>0</v>
      </c>
      <c r="S3617" s="2">
        <v>0</v>
      </c>
      <c r="T3617">
        <f t="shared" si="224"/>
        <v>0.4</v>
      </c>
      <c r="U3617">
        <f t="shared" si="225"/>
        <v>5.6000000000000005</v>
      </c>
      <c r="V3617">
        <f t="shared" si="226"/>
        <v>1.1667075</v>
      </c>
      <c r="W3617">
        <f t="shared" si="227"/>
        <v>1.968347625</v>
      </c>
    </row>
    <row r="3618" spans="1:23" x14ac:dyDescent="0.25">
      <c r="A3618" t="s">
        <v>12242</v>
      </c>
      <c r="B3618" s="1">
        <v>43116</v>
      </c>
      <c r="C3618" t="s">
        <v>12243</v>
      </c>
      <c r="D3618" t="s">
        <v>4334</v>
      </c>
      <c r="E3618" t="s">
        <v>12244</v>
      </c>
      <c r="F3618" s="1">
        <v>43111</v>
      </c>
      <c r="G3618">
        <v>1</v>
      </c>
      <c r="H3618">
        <v>78783</v>
      </c>
      <c r="I3618">
        <v>246</v>
      </c>
      <c r="J3618">
        <v>51</v>
      </c>
      <c r="K3618">
        <v>347</v>
      </c>
      <c r="L3618" t="b">
        <v>0</v>
      </c>
      <c r="M3618" t="b">
        <v>0</v>
      </c>
      <c r="N3618" t="b">
        <v>0</v>
      </c>
      <c r="O3618">
        <v>5</v>
      </c>
      <c r="P3618">
        <v>4</v>
      </c>
      <c r="Q3618" s="2">
        <v>0</v>
      </c>
      <c r="R3618" s="2">
        <v>0</v>
      </c>
      <c r="S3618" s="2">
        <v>0</v>
      </c>
      <c r="T3618">
        <f t="shared" si="224"/>
        <v>0.4</v>
      </c>
      <c r="U3618">
        <f t="shared" si="225"/>
        <v>3</v>
      </c>
      <c r="V3618">
        <f t="shared" si="226"/>
        <v>3.9391499999999996E-2</v>
      </c>
      <c r="W3618">
        <f t="shared" si="227"/>
        <v>0.92378702499999998</v>
      </c>
    </row>
    <row r="3619" spans="1:23" x14ac:dyDescent="0.25">
      <c r="A3619" t="s">
        <v>12245</v>
      </c>
      <c r="B3619" s="1">
        <v>43197</v>
      </c>
      <c r="C3619" t="s">
        <v>12246</v>
      </c>
      <c r="D3619" t="s">
        <v>693</v>
      </c>
      <c r="E3619" t="s">
        <v>12247</v>
      </c>
      <c r="F3619" s="1">
        <v>43182</v>
      </c>
      <c r="G3619">
        <v>1</v>
      </c>
      <c r="H3619">
        <v>4218040</v>
      </c>
      <c r="I3619">
        <v>118478</v>
      </c>
      <c r="J3619">
        <v>1257</v>
      </c>
      <c r="K3619">
        <v>6892</v>
      </c>
      <c r="L3619" t="b">
        <v>0</v>
      </c>
      <c r="M3619" t="b">
        <v>0</v>
      </c>
      <c r="N3619" t="b">
        <v>0</v>
      </c>
      <c r="O3619">
        <v>15</v>
      </c>
      <c r="P3619">
        <v>12</v>
      </c>
      <c r="Q3619" s="2">
        <v>0.03</v>
      </c>
      <c r="R3619" s="2">
        <v>0</v>
      </c>
      <c r="S3619" s="2">
        <v>0</v>
      </c>
      <c r="T3619">
        <f t="shared" si="224"/>
        <v>0.4</v>
      </c>
      <c r="U3619">
        <f t="shared" si="225"/>
        <v>9.0000000000000018</v>
      </c>
      <c r="V3619">
        <f t="shared" si="226"/>
        <v>2.4090199999999999</v>
      </c>
      <c r="W3619">
        <f t="shared" si="227"/>
        <v>3.2531570000000007</v>
      </c>
    </row>
    <row r="3620" spans="1:23" x14ac:dyDescent="0.25">
      <c r="A3620" t="s">
        <v>12248</v>
      </c>
      <c r="B3620" s="1">
        <v>43080</v>
      </c>
      <c r="C3620" t="s">
        <v>12249</v>
      </c>
      <c r="D3620" t="s">
        <v>644</v>
      </c>
      <c r="E3620" t="s">
        <v>12250</v>
      </c>
      <c r="F3620" s="1">
        <v>43074</v>
      </c>
      <c r="G3620">
        <v>1</v>
      </c>
      <c r="H3620">
        <v>1352763</v>
      </c>
      <c r="I3620">
        <v>75000</v>
      </c>
      <c r="J3620">
        <v>955</v>
      </c>
      <c r="K3620">
        <v>5808</v>
      </c>
      <c r="L3620" t="b">
        <v>0</v>
      </c>
      <c r="M3620" t="b">
        <v>0</v>
      </c>
      <c r="N3620" t="b">
        <v>0</v>
      </c>
      <c r="O3620">
        <v>6</v>
      </c>
      <c r="P3620">
        <v>6</v>
      </c>
      <c r="Q3620" s="2">
        <v>0.06</v>
      </c>
      <c r="R3620" s="2">
        <v>0</v>
      </c>
      <c r="S3620" s="2">
        <v>0</v>
      </c>
      <c r="T3620">
        <f t="shared" si="224"/>
        <v>0.4</v>
      </c>
      <c r="U3620">
        <f t="shared" si="225"/>
        <v>4.8000000000000007</v>
      </c>
      <c r="V3620">
        <f t="shared" si="226"/>
        <v>1.2763814999999998</v>
      </c>
      <c r="W3620">
        <f t="shared" si="227"/>
        <v>1.8067335250000003</v>
      </c>
    </row>
    <row r="3621" spans="1:23" x14ac:dyDescent="0.25">
      <c r="A3621" t="s">
        <v>12251</v>
      </c>
      <c r="B3621" s="1">
        <v>43058</v>
      </c>
      <c r="C3621" t="s">
        <v>12252</v>
      </c>
      <c r="D3621" t="s">
        <v>6009</v>
      </c>
      <c r="E3621" t="s">
        <v>12253</v>
      </c>
      <c r="F3621" s="1">
        <v>43055</v>
      </c>
      <c r="G3621">
        <v>1</v>
      </c>
      <c r="H3621">
        <v>156892</v>
      </c>
      <c r="I3621">
        <v>5863</v>
      </c>
      <c r="J3621">
        <v>144</v>
      </c>
      <c r="K3621">
        <v>288</v>
      </c>
      <c r="L3621" t="b">
        <v>0</v>
      </c>
      <c r="M3621" t="b">
        <v>0</v>
      </c>
      <c r="N3621" t="b">
        <v>0</v>
      </c>
      <c r="O3621">
        <v>3</v>
      </c>
      <c r="P3621">
        <v>3</v>
      </c>
      <c r="Q3621" s="2">
        <v>0.04</v>
      </c>
      <c r="R3621" s="2">
        <v>0</v>
      </c>
      <c r="S3621" s="2">
        <v>0</v>
      </c>
      <c r="T3621">
        <f t="shared" si="224"/>
        <v>0.4</v>
      </c>
      <c r="U3621">
        <f t="shared" si="225"/>
        <v>2.4000000000000004</v>
      </c>
      <c r="V3621">
        <f t="shared" si="226"/>
        <v>0.47844600000000004</v>
      </c>
      <c r="W3621">
        <f t="shared" si="227"/>
        <v>0.92745610000000012</v>
      </c>
    </row>
    <row r="3622" spans="1:23" x14ac:dyDescent="0.25">
      <c r="A3622" t="s">
        <v>12254</v>
      </c>
      <c r="B3622" s="1">
        <v>43089</v>
      </c>
      <c r="C3622" t="s">
        <v>12255</v>
      </c>
      <c r="D3622" t="s">
        <v>403</v>
      </c>
      <c r="E3622" t="s">
        <v>12256</v>
      </c>
      <c r="F3622" s="1">
        <v>43088</v>
      </c>
      <c r="G3622">
        <v>1</v>
      </c>
      <c r="H3622">
        <v>141000</v>
      </c>
      <c r="I3622">
        <v>4625</v>
      </c>
      <c r="J3622">
        <v>81</v>
      </c>
      <c r="K3622">
        <v>546</v>
      </c>
      <c r="L3622" t="b">
        <v>0</v>
      </c>
      <c r="M3622" t="b">
        <v>0</v>
      </c>
      <c r="N3622" t="b">
        <v>0</v>
      </c>
      <c r="O3622">
        <v>1</v>
      </c>
      <c r="P3622">
        <v>1</v>
      </c>
      <c r="Q3622" s="2">
        <v>0.03</v>
      </c>
      <c r="R3622" s="2">
        <v>0</v>
      </c>
      <c r="S3622" s="2">
        <v>0</v>
      </c>
      <c r="T3622">
        <f t="shared" si="224"/>
        <v>0.4</v>
      </c>
      <c r="U3622">
        <f t="shared" si="225"/>
        <v>0.8</v>
      </c>
      <c r="V3622">
        <f t="shared" si="226"/>
        <v>0.3705</v>
      </c>
      <c r="W3622">
        <f t="shared" si="227"/>
        <v>0.48967500000000003</v>
      </c>
    </row>
    <row r="3623" spans="1:23" x14ac:dyDescent="0.25">
      <c r="A3623" t="s">
        <v>12257</v>
      </c>
      <c r="B3623" s="1">
        <v>43151</v>
      </c>
      <c r="C3623" t="s">
        <v>12258</v>
      </c>
      <c r="D3623" t="s">
        <v>2056</v>
      </c>
      <c r="E3623" t="s">
        <v>12259</v>
      </c>
      <c r="F3623" s="1">
        <v>43142</v>
      </c>
      <c r="G3623">
        <v>1</v>
      </c>
      <c r="H3623">
        <v>352667</v>
      </c>
      <c r="I3623">
        <v>8909</v>
      </c>
      <c r="J3623">
        <v>211</v>
      </c>
      <c r="K3623">
        <v>1013</v>
      </c>
      <c r="L3623" t="b">
        <v>0</v>
      </c>
      <c r="M3623" t="b">
        <v>0</v>
      </c>
      <c r="N3623" t="b">
        <v>0</v>
      </c>
      <c r="O3623">
        <v>9</v>
      </c>
      <c r="P3623">
        <v>6</v>
      </c>
      <c r="Q3623" s="2">
        <v>0.03</v>
      </c>
      <c r="R3623" s="2">
        <v>0</v>
      </c>
      <c r="S3623" s="2">
        <v>0</v>
      </c>
      <c r="T3623">
        <f t="shared" si="224"/>
        <v>0.4</v>
      </c>
      <c r="U3623">
        <f t="shared" si="225"/>
        <v>4.2000000000000011</v>
      </c>
      <c r="V3623">
        <f t="shared" si="226"/>
        <v>0.47633349999999997</v>
      </c>
      <c r="W3623">
        <f t="shared" si="227"/>
        <v>1.3767167250000003</v>
      </c>
    </row>
    <row r="3624" spans="1:23" x14ac:dyDescent="0.25">
      <c r="A3624" t="s">
        <v>12260</v>
      </c>
      <c r="B3624" s="1">
        <v>43126</v>
      </c>
      <c r="C3624" t="s">
        <v>12261</v>
      </c>
      <c r="D3624" t="s">
        <v>700</v>
      </c>
      <c r="E3624" t="s">
        <v>12262</v>
      </c>
      <c r="F3624" s="1">
        <v>43123</v>
      </c>
      <c r="G3624">
        <v>1</v>
      </c>
      <c r="H3624">
        <v>2664</v>
      </c>
      <c r="I3624">
        <v>16</v>
      </c>
      <c r="J3624">
        <v>5</v>
      </c>
      <c r="K3624">
        <v>4</v>
      </c>
      <c r="L3624" t="b">
        <v>0</v>
      </c>
      <c r="M3624" t="b">
        <v>0</v>
      </c>
      <c r="N3624" t="b">
        <v>0</v>
      </c>
      <c r="O3624">
        <v>3</v>
      </c>
      <c r="P3624">
        <v>2</v>
      </c>
      <c r="Q3624" s="2">
        <v>0.01</v>
      </c>
      <c r="R3624" s="2">
        <v>0</v>
      </c>
      <c r="S3624" s="2">
        <v>0</v>
      </c>
      <c r="T3624">
        <f t="shared" si="224"/>
        <v>0.4</v>
      </c>
      <c r="U3624">
        <f t="shared" si="225"/>
        <v>1.4000000000000001</v>
      </c>
      <c r="V3624">
        <f t="shared" si="226"/>
        <v>0.10133200000000001</v>
      </c>
      <c r="W3624">
        <f t="shared" si="227"/>
        <v>0.54546620000000001</v>
      </c>
    </row>
    <row r="3625" spans="1:23" x14ac:dyDescent="0.25">
      <c r="A3625" t="s">
        <v>12263</v>
      </c>
      <c r="B3625" s="1">
        <v>43109</v>
      </c>
      <c r="C3625" t="s">
        <v>12264</v>
      </c>
      <c r="D3625" t="s">
        <v>7562</v>
      </c>
      <c r="E3625" t="s">
        <v>12265</v>
      </c>
      <c r="F3625" s="1">
        <v>43104</v>
      </c>
      <c r="G3625">
        <v>1</v>
      </c>
      <c r="H3625">
        <v>38479</v>
      </c>
      <c r="I3625">
        <v>2656</v>
      </c>
      <c r="J3625">
        <v>22</v>
      </c>
      <c r="K3625">
        <v>305</v>
      </c>
      <c r="L3625" t="b">
        <v>0</v>
      </c>
      <c r="M3625" t="b">
        <v>0</v>
      </c>
      <c r="N3625" t="b">
        <v>0</v>
      </c>
      <c r="O3625">
        <v>5</v>
      </c>
      <c r="P3625">
        <v>5</v>
      </c>
      <c r="Q3625" s="2">
        <v>7.0000000000000007E-2</v>
      </c>
      <c r="R3625" s="2">
        <v>0</v>
      </c>
      <c r="S3625" s="2">
        <v>0.01</v>
      </c>
      <c r="T3625">
        <f t="shared" si="224"/>
        <v>0.4</v>
      </c>
      <c r="U3625">
        <f t="shared" si="225"/>
        <v>4</v>
      </c>
      <c r="V3625">
        <f t="shared" si="226"/>
        <v>0.96923950000000003</v>
      </c>
      <c r="W3625">
        <f t="shared" si="227"/>
        <v>1.4992338250000001</v>
      </c>
    </row>
    <row r="3626" spans="1:23" x14ac:dyDescent="0.25">
      <c r="A3626" t="s">
        <v>12266</v>
      </c>
      <c r="B3626" s="1">
        <v>43136</v>
      </c>
      <c r="C3626" t="s">
        <v>12267</v>
      </c>
      <c r="D3626" t="s">
        <v>12268</v>
      </c>
      <c r="E3626" t="s">
        <v>12269</v>
      </c>
      <c r="F3626" s="1">
        <v>38921</v>
      </c>
      <c r="G3626">
        <v>1</v>
      </c>
      <c r="H3626">
        <v>258506</v>
      </c>
      <c r="I3626">
        <v>459</v>
      </c>
      <c r="J3626">
        <v>152</v>
      </c>
      <c r="K3626">
        <v>82</v>
      </c>
      <c r="L3626" t="b">
        <v>0</v>
      </c>
      <c r="M3626" t="b">
        <v>0</v>
      </c>
      <c r="N3626" t="b">
        <v>0</v>
      </c>
      <c r="O3626">
        <v>4215</v>
      </c>
      <c r="P3626">
        <v>1</v>
      </c>
      <c r="Q3626" s="2">
        <v>0</v>
      </c>
      <c r="R3626" s="2">
        <v>0</v>
      </c>
      <c r="S3626" s="2">
        <v>0</v>
      </c>
      <c r="T3626">
        <f t="shared" si="224"/>
        <v>0.4</v>
      </c>
      <c r="U3626">
        <f t="shared" si="225"/>
        <v>-842.00000000000011</v>
      </c>
      <c r="V3626">
        <f t="shared" si="226"/>
        <v>0.12925300000000001</v>
      </c>
      <c r="W3626">
        <f t="shared" si="227"/>
        <v>-210.29476145000004</v>
      </c>
    </row>
    <row r="3627" spans="1:23" x14ac:dyDescent="0.25">
      <c r="A3627" t="s">
        <v>12270</v>
      </c>
      <c r="B3627" s="1">
        <v>43127</v>
      </c>
      <c r="C3627" t="s">
        <v>12271</v>
      </c>
      <c r="D3627" t="s">
        <v>601</v>
      </c>
      <c r="E3627" t="s">
        <v>12272</v>
      </c>
      <c r="F3627" s="1">
        <v>43126</v>
      </c>
      <c r="G3627">
        <v>1</v>
      </c>
      <c r="H3627">
        <v>458494</v>
      </c>
      <c r="I3627">
        <v>13227</v>
      </c>
      <c r="J3627">
        <v>484</v>
      </c>
      <c r="K3627">
        <v>777</v>
      </c>
      <c r="L3627" t="b">
        <v>0</v>
      </c>
      <c r="M3627" t="b">
        <v>0</v>
      </c>
      <c r="N3627" t="b">
        <v>0</v>
      </c>
      <c r="O3627">
        <v>1</v>
      </c>
      <c r="P3627">
        <v>1</v>
      </c>
      <c r="Q3627" s="2">
        <v>0.03</v>
      </c>
      <c r="R3627" s="2">
        <v>0</v>
      </c>
      <c r="S3627" s="2">
        <v>0</v>
      </c>
      <c r="T3627">
        <f t="shared" si="224"/>
        <v>0.4</v>
      </c>
      <c r="U3627">
        <f t="shared" si="225"/>
        <v>0.8</v>
      </c>
      <c r="V3627">
        <f t="shared" si="226"/>
        <v>0.52924700000000002</v>
      </c>
      <c r="W3627">
        <f t="shared" si="227"/>
        <v>0.54523644999999998</v>
      </c>
    </row>
    <row r="3628" spans="1:23" x14ac:dyDescent="0.25">
      <c r="A3628" t="s">
        <v>12273</v>
      </c>
      <c r="B3628" s="1">
        <v>43197</v>
      </c>
      <c r="C3628" t="s">
        <v>12274</v>
      </c>
      <c r="D3628" t="s">
        <v>355</v>
      </c>
      <c r="E3628" t="s">
        <v>12275</v>
      </c>
      <c r="F3628" s="1">
        <v>43194</v>
      </c>
      <c r="G3628">
        <v>1</v>
      </c>
      <c r="H3628">
        <v>720317</v>
      </c>
      <c r="I3628">
        <v>11776</v>
      </c>
      <c r="J3628">
        <v>323</v>
      </c>
      <c r="K3628">
        <v>503</v>
      </c>
      <c r="L3628" t="b">
        <v>0</v>
      </c>
      <c r="M3628" t="b">
        <v>0</v>
      </c>
      <c r="N3628" t="b">
        <v>0</v>
      </c>
      <c r="O3628">
        <v>3</v>
      </c>
      <c r="P3628">
        <v>2</v>
      </c>
      <c r="Q3628" s="2">
        <v>0.02</v>
      </c>
      <c r="R3628" s="2">
        <v>0</v>
      </c>
      <c r="S3628" s="2">
        <v>0</v>
      </c>
      <c r="T3628">
        <f t="shared" si="224"/>
        <v>0.4</v>
      </c>
      <c r="U3628">
        <f t="shared" si="225"/>
        <v>1.4000000000000001</v>
      </c>
      <c r="V3628">
        <f t="shared" si="226"/>
        <v>0.5601585</v>
      </c>
      <c r="W3628">
        <f t="shared" si="227"/>
        <v>0.70605547499999999</v>
      </c>
    </row>
    <row r="3629" spans="1:23" x14ac:dyDescent="0.25">
      <c r="A3629" t="s">
        <v>12276</v>
      </c>
      <c r="B3629" s="1">
        <v>43058</v>
      </c>
      <c r="C3629" t="s">
        <v>12277</v>
      </c>
      <c r="D3629" t="s">
        <v>12278</v>
      </c>
      <c r="E3629" t="s">
        <v>12279</v>
      </c>
      <c r="F3629" s="1">
        <v>43053</v>
      </c>
      <c r="G3629">
        <v>1</v>
      </c>
      <c r="H3629">
        <v>39720</v>
      </c>
      <c r="I3629">
        <v>2229</v>
      </c>
      <c r="J3629">
        <v>90</v>
      </c>
      <c r="K3629">
        <v>338</v>
      </c>
      <c r="L3629" t="b">
        <v>0</v>
      </c>
      <c r="M3629" t="b">
        <v>0</v>
      </c>
      <c r="N3629" t="b">
        <v>0</v>
      </c>
      <c r="O3629">
        <v>5</v>
      </c>
      <c r="P3629">
        <v>5</v>
      </c>
      <c r="Q3629" s="2">
        <v>0.06</v>
      </c>
      <c r="R3629" s="2">
        <v>0</v>
      </c>
      <c r="S3629" s="2">
        <v>0.01</v>
      </c>
      <c r="T3629">
        <f t="shared" si="224"/>
        <v>0.4</v>
      </c>
      <c r="U3629">
        <f t="shared" si="225"/>
        <v>4</v>
      </c>
      <c r="V3629">
        <f t="shared" si="226"/>
        <v>0.86985999999999997</v>
      </c>
      <c r="W3629">
        <f t="shared" si="227"/>
        <v>1.4644510000000002</v>
      </c>
    </row>
    <row r="3630" spans="1:23" x14ac:dyDescent="0.25">
      <c r="A3630" t="s">
        <v>12280</v>
      </c>
      <c r="B3630" s="1">
        <v>43082</v>
      </c>
      <c r="C3630" t="s">
        <v>12281</v>
      </c>
      <c r="D3630" t="s">
        <v>895</v>
      </c>
      <c r="E3630" t="s">
        <v>12282</v>
      </c>
      <c r="F3630" s="1">
        <v>43075</v>
      </c>
      <c r="G3630">
        <v>1</v>
      </c>
      <c r="H3630">
        <v>2426345</v>
      </c>
      <c r="I3630">
        <v>28926</v>
      </c>
      <c r="J3630">
        <v>697</v>
      </c>
      <c r="K3630">
        <v>4392</v>
      </c>
      <c r="L3630" t="b">
        <v>0</v>
      </c>
      <c r="M3630" t="b">
        <v>0</v>
      </c>
      <c r="N3630" t="b">
        <v>0</v>
      </c>
      <c r="O3630">
        <v>7</v>
      </c>
      <c r="P3630">
        <v>6</v>
      </c>
      <c r="Q3630" s="2">
        <v>0.01</v>
      </c>
      <c r="R3630" s="2">
        <v>0</v>
      </c>
      <c r="S3630" s="2">
        <v>0</v>
      </c>
      <c r="T3630">
        <f t="shared" si="224"/>
        <v>0.4</v>
      </c>
      <c r="U3630">
        <f t="shared" si="225"/>
        <v>4.6000000000000005</v>
      </c>
      <c r="V3630">
        <f t="shared" si="226"/>
        <v>1.3131725000000001</v>
      </c>
      <c r="W3630">
        <f t="shared" si="227"/>
        <v>1.7696103750000001</v>
      </c>
    </row>
    <row r="3631" spans="1:23" x14ac:dyDescent="0.25">
      <c r="A3631" t="s">
        <v>12283</v>
      </c>
      <c r="B3631" s="1">
        <v>43106</v>
      </c>
      <c r="C3631" t="s">
        <v>12284</v>
      </c>
      <c r="D3631" t="s">
        <v>12285</v>
      </c>
      <c r="E3631" t="s">
        <v>12286</v>
      </c>
      <c r="F3631" s="1">
        <v>43098</v>
      </c>
      <c r="G3631">
        <v>1</v>
      </c>
      <c r="H3631">
        <v>246944</v>
      </c>
      <c r="I3631">
        <v>19564</v>
      </c>
      <c r="J3631">
        <v>356</v>
      </c>
      <c r="K3631">
        <v>1230</v>
      </c>
      <c r="L3631" t="b">
        <v>0</v>
      </c>
      <c r="M3631" t="b">
        <v>0</v>
      </c>
      <c r="N3631" t="b">
        <v>0</v>
      </c>
      <c r="O3631">
        <v>8</v>
      </c>
      <c r="P3631">
        <v>7</v>
      </c>
      <c r="Q3631" s="2">
        <v>0.08</v>
      </c>
      <c r="R3631" s="2">
        <v>0</v>
      </c>
      <c r="S3631" s="2">
        <v>0</v>
      </c>
      <c r="T3631">
        <f t="shared" si="224"/>
        <v>0.4</v>
      </c>
      <c r="U3631">
        <f t="shared" si="225"/>
        <v>5.4</v>
      </c>
      <c r="V3631">
        <f t="shared" si="226"/>
        <v>0.92347200000000007</v>
      </c>
      <c r="W3631">
        <f t="shared" si="227"/>
        <v>1.8332152000000002</v>
      </c>
    </row>
    <row r="3632" spans="1:23" x14ac:dyDescent="0.25">
      <c r="A3632" t="s">
        <v>12287</v>
      </c>
      <c r="B3632" s="1">
        <v>43080</v>
      </c>
      <c r="C3632" t="s">
        <v>12288</v>
      </c>
      <c r="D3632" t="s">
        <v>936</v>
      </c>
      <c r="E3632" t="s">
        <v>12289</v>
      </c>
      <c r="F3632" s="1">
        <v>43075</v>
      </c>
      <c r="G3632">
        <v>1</v>
      </c>
      <c r="H3632">
        <v>88560</v>
      </c>
      <c r="I3632">
        <v>2035</v>
      </c>
      <c r="J3632">
        <v>273</v>
      </c>
      <c r="K3632">
        <v>625</v>
      </c>
      <c r="L3632" t="b">
        <v>0</v>
      </c>
      <c r="M3632" t="b">
        <v>0</v>
      </c>
      <c r="N3632" t="b">
        <v>0</v>
      </c>
      <c r="O3632">
        <v>5</v>
      </c>
      <c r="P3632">
        <v>3</v>
      </c>
      <c r="Q3632" s="2">
        <v>0.02</v>
      </c>
      <c r="R3632" s="2">
        <v>0</v>
      </c>
      <c r="S3632" s="2">
        <v>0.01</v>
      </c>
      <c r="T3632">
        <f t="shared" si="224"/>
        <v>0.4</v>
      </c>
      <c r="U3632">
        <f t="shared" si="225"/>
        <v>2.0000000000000004</v>
      </c>
      <c r="V3632">
        <f t="shared" si="226"/>
        <v>0.49428</v>
      </c>
      <c r="W3632">
        <f t="shared" si="227"/>
        <v>0.83299800000000013</v>
      </c>
    </row>
    <row r="3633" spans="1:23" x14ac:dyDescent="0.25">
      <c r="A3633" t="s">
        <v>12290</v>
      </c>
      <c r="B3633" s="1">
        <v>43236</v>
      </c>
      <c r="C3633" t="s">
        <v>12291</v>
      </c>
      <c r="D3633" t="s">
        <v>730</v>
      </c>
      <c r="E3633" t="s">
        <v>12292</v>
      </c>
      <c r="F3633" s="1">
        <v>43231</v>
      </c>
      <c r="G3633">
        <v>1</v>
      </c>
      <c r="H3633">
        <v>480552</v>
      </c>
      <c r="I3633">
        <v>3530</v>
      </c>
      <c r="J3633">
        <v>168</v>
      </c>
      <c r="K3633">
        <v>1527</v>
      </c>
      <c r="L3633" t="b">
        <v>0</v>
      </c>
      <c r="M3633" t="b">
        <v>0</v>
      </c>
      <c r="N3633" t="b">
        <v>0</v>
      </c>
      <c r="O3633">
        <v>5</v>
      </c>
      <c r="P3633">
        <v>3</v>
      </c>
      <c r="Q3633" s="2">
        <v>0.01</v>
      </c>
      <c r="R3633" s="2">
        <v>0</v>
      </c>
      <c r="S3633" s="2">
        <v>0</v>
      </c>
      <c r="T3633">
        <f t="shared" si="224"/>
        <v>0.4</v>
      </c>
      <c r="U3633">
        <f t="shared" si="225"/>
        <v>2.0000000000000004</v>
      </c>
      <c r="V3633">
        <f t="shared" si="226"/>
        <v>0.34027600000000002</v>
      </c>
      <c r="W3633">
        <f t="shared" si="227"/>
        <v>0.77909660000000014</v>
      </c>
    </row>
    <row r="3634" spans="1:23" x14ac:dyDescent="0.25">
      <c r="A3634" t="s">
        <v>12293</v>
      </c>
      <c r="B3634" s="1">
        <v>43208</v>
      </c>
      <c r="C3634" t="s">
        <v>12294</v>
      </c>
      <c r="D3634" t="s">
        <v>899</v>
      </c>
      <c r="E3634" t="s">
        <v>12295</v>
      </c>
      <c r="F3634" s="1">
        <v>43188</v>
      </c>
      <c r="G3634">
        <v>1</v>
      </c>
      <c r="H3634">
        <v>8734726</v>
      </c>
      <c r="I3634">
        <v>258964</v>
      </c>
      <c r="J3634">
        <v>6591</v>
      </c>
      <c r="K3634">
        <v>19905</v>
      </c>
      <c r="L3634" t="b">
        <v>0</v>
      </c>
      <c r="M3634" t="b">
        <v>0</v>
      </c>
      <c r="N3634" t="b">
        <v>0</v>
      </c>
      <c r="O3634">
        <v>20</v>
      </c>
      <c r="P3634">
        <v>14</v>
      </c>
      <c r="Q3634" s="2">
        <v>0.03</v>
      </c>
      <c r="R3634" s="2">
        <v>0</v>
      </c>
      <c r="S3634" s="2">
        <v>0</v>
      </c>
      <c r="T3634">
        <f t="shared" si="224"/>
        <v>0.4</v>
      </c>
      <c r="U3634">
        <f t="shared" si="225"/>
        <v>10</v>
      </c>
      <c r="V3634">
        <f t="shared" si="226"/>
        <v>4.6673629999999999</v>
      </c>
      <c r="W3634">
        <f t="shared" si="227"/>
        <v>4.2935770499999997</v>
      </c>
    </row>
    <row r="3635" spans="1:23" x14ac:dyDescent="0.25">
      <c r="A3635" t="s">
        <v>12296</v>
      </c>
      <c r="B3635" s="1">
        <v>43077</v>
      </c>
      <c r="C3635" t="s">
        <v>12297</v>
      </c>
      <c r="D3635" t="s">
        <v>12298</v>
      </c>
      <c r="E3635" t="s">
        <v>12299</v>
      </c>
      <c r="F3635" s="1">
        <v>43070</v>
      </c>
      <c r="G3635">
        <v>1</v>
      </c>
      <c r="H3635">
        <v>895352</v>
      </c>
      <c r="I3635">
        <v>141731</v>
      </c>
      <c r="J3635">
        <v>2413</v>
      </c>
      <c r="K3635">
        <v>11279</v>
      </c>
      <c r="L3635" t="b">
        <v>0</v>
      </c>
      <c r="M3635" t="b">
        <v>0</v>
      </c>
      <c r="N3635" t="b">
        <v>0</v>
      </c>
      <c r="O3635">
        <v>7</v>
      </c>
      <c r="P3635">
        <v>1</v>
      </c>
      <c r="Q3635" s="2">
        <v>0.16</v>
      </c>
      <c r="R3635" s="2">
        <v>0</v>
      </c>
      <c r="S3635" s="2">
        <v>0.01</v>
      </c>
      <c r="T3635">
        <f t="shared" si="224"/>
        <v>0.4</v>
      </c>
      <c r="U3635">
        <f t="shared" si="225"/>
        <v>-0.40000000000000013</v>
      </c>
      <c r="V3635">
        <f t="shared" si="226"/>
        <v>2.2976760000000001</v>
      </c>
      <c r="W3635">
        <f t="shared" si="227"/>
        <v>0.86418660000000003</v>
      </c>
    </row>
    <row r="3636" spans="1:23" x14ac:dyDescent="0.25">
      <c r="A3636" t="s">
        <v>12300</v>
      </c>
      <c r="B3636" s="1">
        <v>43173</v>
      </c>
      <c r="C3636" t="s">
        <v>12301</v>
      </c>
      <c r="D3636" t="s">
        <v>651</v>
      </c>
      <c r="E3636" t="s">
        <v>12302</v>
      </c>
      <c r="F3636" s="1">
        <v>43158</v>
      </c>
      <c r="G3636">
        <v>1</v>
      </c>
      <c r="H3636">
        <v>1553598</v>
      </c>
      <c r="I3636">
        <v>57186</v>
      </c>
      <c r="J3636">
        <v>1228</v>
      </c>
      <c r="K3636">
        <v>3887</v>
      </c>
      <c r="L3636" t="b">
        <v>0</v>
      </c>
      <c r="M3636" t="b">
        <v>0</v>
      </c>
      <c r="N3636" t="b">
        <v>0</v>
      </c>
      <c r="O3636">
        <v>15</v>
      </c>
      <c r="P3636">
        <v>14</v>
      </c>
      <c r="Q3636" s="2">
        <v>0.04</v>
      </c>
      <c r="R3636" s="2">
        <v>0</v>
      </c>
      <c r="S3636" s="2">
        <v>0</v>
      </c>
      <c r="T3636">
        <f t="shared" si="224"/>
        <v>0.4</v>
      </c>
      <c r="U3636">
        <f t="shared" si="225"/>
        <v>11.000000000000002</v>
      </c>
      <c r="V3636">
        <f t="shared" si="226"/>
        <v>1.1767989999999999</v>
      </c>
      <c r="W3636">
        <f t="shared" si="227"/>
        <v>3.3218796500000005</v>
      </c>
    </row>
    <row r="3637" spans="1:23" x14ac:dyDescent="0.25">
      <c r="A3637" t="s">
        <v>12303</v>
      </c>
      <c r="B3637" s="1">
        <v>43109</v>
      </c>
      <c r="C3637" t="s">
        <v>12304</v>
      </c>
      <c r="D3637" t="s">
        <v>12305</v>
      </c>
      <c r="E3637" t="s">
        <v>12306</v>
      </c>
      <c r="F3637" s="1">
        <v>43104</v>
      </c>
      <c r="G3637">
        <v>1</v>
      </c>
      <c r="H3637">
        <v>132029</v>
      </c>
      <c r="I3637">
        <v>5926</v>
      </c>
      <c r="J3637">
        <v>62</v>
      </c>
      <c r="K3637">
        <v>507</v>
      </c>
      <c r="L3637" t="b">
        <v>0</v>
      </c>
      <c r="M3637" t="b">
        <v>0</v>
      </c>
      <c r="N3637" t="b">
        <v>0</v>
      </c>
      <c r="O3637">
        <v>5</v>
      </c>
      <c r="P3637">
        <v>2</v>
      </c>
      <c r="Q3637" s="2">
        <v>0.04</v>
      </c>
      <c r="R3637" s="2">
        <v>0</v>
      </c>
      <c r="S3637" s="2">
        <v>0</v>
      </c>
      <c r="T3637">
        <f t="shared" si="224"/>
        <v>0.4</v>
      </c>
      <c r="U3637">
        <f t="shared" si="225"/>
        <v>1</v>
      </c>
      <c r="V3637">
        <f t="shared" si="226"/>
        <v>0.4660145</v>
      </c>
      <c r="W3637">
        <f t="shared" si="227"/>
        <v>0.57310507499999996</v>
      </c>
    </row>
    <row r="3638" spans="1:23" x14ac:dyDescent="0.25">
      <c r="A3638" t="s">
        <v>12307</v>
      </c>
      <c r="B3638" s="1">
        <v>43241</v>
      </c>
      <c r="C3638" t="s">
        <v>12308</v>
      </c>
      <c r="D3638" t="s">
        <v>1078</v>
      </c>
      <c r="E3638" t="s">
        <v>12309</v>
      </c>
      <c r="F3638" s="1">
        <v>43239</v>
      </c>
      <c r="G3638">
        <v>1</v>
      </c>
      <c r="H3638">
        <v>573028</v>
      </c>
      <c r="I3638">
        <v>3020</v>
      </c>
      <c r="J3638">
        <v>441</v>
      </c>
      <c r="K3638">
        <v>1142</v>
      </c>
      <c r="L3638" t="b">
        <v>0</v>
      </c>
      <c r="M3638" t="b">
        <v>0</v>
      </c>
      <c r="N3638" t="b">
        <v>0</v>
      </c>
      <c r="O3638">
        <v>2</v>
      </c>
      <c r="P3638">
        <v>1</v>
      </c>
      <c r="Q3638" s="2">
        <v>0.01</v>
      </c>
      <c r="R3638" s="2">
        <v>0</v>
      </c>
      <c r="S3638" s="2">
        <v>0</v>
      </c>
      <c r="T3638">
        <f t="shared" si="224"/>
        <v>0.4</v>
      </c>
      <c r="U3638">
        <f t="shared" si="225"/>
        <v>0.60000000000000009</v>
      </c>
      <c r="V3638">
        <f t="shared" si="226"/>
        <v>0.38651400000000002</v>
      </c>
      <c r="W3638">
        <f t="shared" si="227"/>
        <v>0.44527990000000006</v>
      </c>
    </row>
    <row r="3639" spans="1:23" x14ac:dyDescent="0.25">
      <c r="A3639" t="s">
        <v>12310</v>
      </c>
      <c r="B3639" s="1">
        <v>43058</v>
      </c>
      <c r="C3639" t="s">
        <v>12311</v>
      </c>
      <c r="D3639" t="s">
        <v>12312</v>
      </c>
      <c r="E3639" t="s">
        <v>12313</v>
      </c>
      <c r="F3639" s="1">
        <v>43053</v>
      </c>
      <c r="G3639">
        <v>1</v>
      </c>
      <c r="H3639">
        <v>207465</v>
      </c>
      <c r="I3639">
        <v>17136</v>
      </c>
      <c r="J3639">
        <v>152</v>
      </c>
      <c r="K3639">
        <v>2328</v>
      </c>
      <c r="L3639" t="b">
        <v>0</v>
      </c>
      <c r="M3639" t="b">
        <v>0</v>
      </c>
      <c r="N3639" t="b">
        <v>0</v>
      </c>
      <c r="O3639">
        <v>5</v>
      </c>
      <c r="P3639">
        <v>5</v>
      </c>
      <c r="Q3639" s="2">
        <v>0.08</v>
      </c>
      <c r="R3639" s="2">
        <v>0</v>
      </c>
      <c r="S3639" s="2">
        <v>0.01</v>
      </c>
      <c r="T3639">
        <f t="shared" si="224"/>
        <v>0.4</v>
      </c>
      <c r="U3639">
        <f t="shared" si="225"/>
        <v>4</v>
      </c>
      <c r="V3639">
        <f t="shared" si="226"/>
        <v>1.1537325</v>
      </c>
      <c r="W3639">
        <f t="shared" si="227"/>
        <v>1.5638063750000002</v>
      </c>
    </row>
    <row r="3640" spans="1:23" x14ac:dyDescent="0.25">
      <c r="A3640" t="s">
        <v>12314</v>
      </c>
      <c r="B3640" s="1">
        <v>43174</v>
      </c>
      <c r="C3640" t="s">
        <v>12315</v>
      </c>
      <c r="D3640" t="s">
        <v>4430</v>
      </c>
      <c r="E3640" t="s">
        <v>12316</v>
      </c>
      <c r="F3640" s="1">
        <v>43170</v>
      </c>
      <c r="G3640">
        <v>1</v>
      </c>
      <c r="H3640">
        <v>2337251</v>
      </c>
      <c r="I3640">
        <v>53095</v>
      </c>
      <c r="J3640">
        <v>2713</v>
      </c>
      <c r="K3640">
        <v>6810</v>
      </c>
      <c r="L3640" t="b">
        <v>0</v>
      </c>
      <c r="M3640" t="b">
        <v>0</v>
      </c>
      <c r="N3640" t="b">
        <v>0</v>
      </c>
      <c r="O3640">
        <v>4</v>
      </c>
      <c r="P3640">
        <v>1</v>
      </c>
      <c r="Q3640" s="2">
        <v>0.02</v>
      </c>
      <c r="R3640" s="2">
        <v>0</v>
      </c>
      <c r="S3640" s="2">
        <v>0</v>
      </c>
      <c r="T3640">
        <f t="shared" si="224"/>
        <v>0.4</v>
      </c>
      <c r="U3640">
        <f t="shared" si="225"/>
        <v>0.19999999999999996</v>
      </c>
      <c r="V3640">
        <f t="shared" si="226"/>
        <v>1.3686254999999998</v>
      </c>
      <c r="W3640">
        <f t="shared" si="227"/>
        <v>0.68901892499999995</v>
      </c>
    </row>
    <row r="3641" spans="1:23" x14ac:dyDescent="0.25">
      <c r="A3641" t="s">
        <v>12317</v>
      </c>
      <c r="B3641" s="1">
        <v>43197</v>
      </c>
      <c r="C3641" t="s">
        <v>12318</v>
      </c>
      <c r="D3641" t="s">
        <v>12319</v>
      </c>
      <c r="E3641" t="s">
        <v>12320</v>
      </c>
      <c r="F3641" s="1">
        <v>43185</v>
      </c>
      <c r="G3641">
        <v>1</v>
      </c>
      <c r="H3641">
        <v>260580</v>
      </c>
      <c r="I3641">
        <v>912</v>
      </c>
      <c r="J3641">
        <v>89</v>
      </c>
      <c r="K3641">
        <v>140</v>
      </c>
      <c r="L3641" t="b">
        <v>0</v>
      </c>
      <c r="M3641" t="b">
        <v>0</v>
      </c>
      <c r="N3641" t="b">
        <v>0</v>
      </c>
      <c r="O3641">
        <v>12</v>
      </c>
      <c r="P3641">
        <v>10</v>
      </c>
      <c r="Q3641" s="2">
        <v>0</v>
      </c>
      <c r="R3641" s="2">
        <v>0</v>
      </c>
      <c r="S3641" s="2">
        <v>0</v>
      </c>
      <c r="T3641">
        <f t="shared" si="224"/>
        <v>0.4</v>
      </c>
      <c r="U3641">
        <f t="shared" si="225"/>
        <v>7.6</v>
      </c>
      <c r="V3641">
        <f t="shared" si="226"/>
        <v>0.13028999999999999</v>
      </c>
      <c r="W3641">
        <f t="shared" si="227"/>
        <v>2.1056015000000001</v>
      </c>
    </row>
    <row r="3642" spans="1:23" x14ac:dyDescent="0.25">
      <c r="A3642" t="s">
        <v>12321</v>
      </c>
      <c r="B3642" s="1">
        <v>43126</v>
      </c>
      <c r="C3642" t="s">
        <v>12322</v>
      </c>
      <c r="D3642" t="s">
        <v>7373</v>
      </c>
      <c r="E3642" t="s">
        <v>12323</v>
      </c>
      <c r="F3642" s="1">
        <v>43119</v>
      </c>
      <c r="G3642">
        <v>1</v>
      </c>
      <c r="H3642">
        <v>7965486</v>
      </c>
      <c r="I3642">
        <v>207832</v>
      </c>
      <c r="J3642">
        <v>19422</v>
      </c>
      <c r="K3642">
        <v>12360</v>
      </c>
      <c r="L3642" t="b">
        <v>0</v>
      </c>
      <c r="M3642" t="b">
        <v>0</v>
      </c>
      <c r="N3642" t="b">
        <v>0</v>
      </c>
      <c r="O3642">
        <v>7</v>
      </c>
      <c r="P3642">
        <v>5</v>
      </c>
      <c r="Q3642" s="2">
        <v>0.03</v>
      </c>
      <c r="R3642" s="2">
        <v>0</v>
      </c>
      <c r="S3642" s="2">
        <v>0</v>
      </c>
      <c r="T3642">
        <f t="shared" si="224"/>
        <v>0.4</v>
      </c>
      <c r="U3642">
        <f t="shared" si="225"/>
        <v>3.6</v>
      </c>
      <c r="V3642">
        <f t="shared" si="226"/>
        <v>4.282743</v>
      </c>
      <c r="W3642">
        <f t="shared" si="227"/>
        <v>2.55896005</v>
      </c>
    </row>
    <row r="3643" spans="1:23" x14ac:dyDescent="0.25">
      <c r="A3643" t="s">
        <v>12324</v>
      </c>
      <c r="B3643" s="1">
        <v>43058</v>
      </c>
      <c r="C3643" t="s">
        <v>12325</v>
      </c>
      <c r="D3643" t="s">
        <v>242</v>
      </c>
      <c r="E3643" t="s">
        <v>12326</v>
      </c>
      <c r="F3643" s="1">
        <v>43054</v>
      </c>
      <c r="G3643">
        <v>1</v>
      </c>
      <c r="H3643">
        <v>2259888</v>
      </c>
      <c r="I3643">
        <v>99803</v>
      </c>
      <c r="J3643">
        <v>1074</v>
      </c>
      <c r="K3643">
        <v>15766</v>
      </c>
      <c r="L3643" t="b">
        <v>0</v>
      </c>
      <c r="M3643" t="b">
        <v>0</v>
      </c>
      <c r="N3643" t="b">
        <v>0</v>
      </c>
      <c r="O3643">
        <v>4</v>
      </c>
      <c r="P3643">
        <v>3</v>
      </c>
      <c r="Q3643" s="2">
        <v>0.04</v>
      </c>
      <c r="R3643" s="2">
        <v>0</v>
      </c>
      <c r="S3643" s="2">
        <v>0.01</v>
      </c>
      <c r="T3643">
        <f t="shared" si="224"/>
        <v>0.4</v>
      </c>
      <c r="U3643">
        <f t="shared" si="225"/>
        <v>2.2000000000000002</v>
      </c>
      <c r="V3643">
        <f t="shared" si="226"/>
        <v>1.779944</v>
      </c>
      <c r="W3643">
        <f t="shared" si="227"/>
        <v>1.3329804000000001</v>
      </c>
    </row>
    <row r="3644" spans="1:23" x14ac:dyDescent="0.25">
      <c r="A3644" t="s">
        <v>12327</v>
      </c>
      <c r="B3644" s="1">
        <v>43093</v>
      </c>
      <c r="C3644" t="s">
        <v>12328</v>
      </c>
      <c r="D3644" t="s">
        <v>2336</v>
      </c>
      <c r="E3644" t="s">
        <v>12329</v>
      </c>
      <c r="F3644" s="1">
        <v>43088</v>
      </c>
      <c r="G3644">
        <v>1</v>
      </c>
      <c r="H3644">
        <v>1593</v>
      </c>
      <c r="I3644">
        <v>6</v>
      </c>
      <c r="J3644">
        <v>1</v>
      </c>
      <c r="K3644">
        <v>3</v>
      </c>
      <c r="L3644" t="b">
        <v>0</v>
      </c>
      <c r="M3644" t="b">
        <v>0</v>
      </c>
      <c r="N3644" t="b">
        <v>0</v>
      </c>
      <c r="O3644">
        <v>5</v>
      </c>
      <c r="P3644">
        <v>3</v>
      </c>
      <c r="Q3644" s="2">
        <v>0</v>
      </c>
      <c r="R3644" s="2">
        <v>0</v>
      </c>
      <c r="S3644" s="2">
        <v>0</v>
      </c>
      <c r="T3644">
        <f t="shared" si="224"/>
        <v>0.4</v>
      </c>
      <c r="U3644">
        <f t="shared" si="225"/>
        <v>2.0000000000000004</v>
      </c>
      <c r="V3644">
        <f t="shared" si="226"/>
        <v>7.9650000000000001E-4</v>
      </c>
      <c r="W3644">
        <f t="shared" si="227"/>
        <v>0.6602787750000001</v>
      </c>
    </row>
    <row r="3645" spans="1:23" x14ac:dyDescent="0.25">
      <c r="A3645" t="s">
        <v>12330</v>
      </c>
      <c r="B3645" s="1">
        <v>43173</v>
      </c>
      <c r="C3645" t="s">
        <v>12331</v>
      </c>
      <c r="D3645" t="s">
        <v>12332</v>
      </c>
      <c r="E3645" t="s">
        <v>12333</v>
      </c>
      <c r="F3645" s="1">
        <v>43161</v>
      </c>
      <c r="G3645">
        <v>1</v>
      </c>
      <c r="H3645">
        <v>282348</v>
      </c>
      <c r="I3645">
        <v>20264</v>
      </c>
      <c r="J3645">
        <v>191</v>
      </c>
      <c r="K3645">
        <v>3872</v>
      </c>
      <c r="L3645" t="b">
        <v>0</v>
      </c>
      <c r="M3645" t="b">
        <v>0</v>
      </c>
      <c r="N3645" t="b">
        <v>0</v>
      </c>
      <c r="O3645">
        <v>12</v>
      </c>
      <c r="P3645">
        <v>7</v>
      </c>
      <c r="Q3645" s="2">
        <v>7.0000000000000007E-2</v>
      </c>
      <c r="R3645" s="2">
        <v>0</v>
      </c>
      <c r="S3645" s="2">
        <v>0.01</v>
      </c>
      <c r="T3645">
        <f t="shared" si="224"/>
        <v>0.4</v>
      </c>
      <c r="U3645">
        <f t="shared" si="225"/>
        <v>4.6000000000000005</v>
      </c>
      <c r="V3645">
        <f t="shared" si="226"/>
        <v>1.0911740000000001</v>
      </c>
      <c r="W3645">
        <f t="shared" si="227"/>
        <v>1.6919109000000001</v>
      </c>
    </row>
    <row r="3646" spans="1:23" x14ac:dyDescent="0.25">
      <c r="A3646" t="s">
        <v>12334</v>
      </c>
      <c r="B3646" s="1">
        <v>43060</v>
      </c>
      <c r="C3646" t="s">
        <v>12335</v>
      </c>
      <c r="D3646" t="s">
        <v>7787</v>
      </c>
      <c r="E3646" t="s">
        <v>12336</v>
      </c>
      <c r="F3646" s="1">
        <v>43055</v>
      </c>
      <c r="G3646">
        <v>1</v>
      </c>
      <c r="H3646">
        <v>105270</v>
      </c>
      <c r="I3646">
        <v>5186</v>
      </c>
      <c r="J3646">
        <v>83</v>
      </c>
      <c r="K3646">
        <v>387</v>
      </c>
      <c r="L3646" t="b">
        <v>0</v>
      </c>
      <c r="M3646" t="b">
        <v>0</v>
      </c>
      <c r="N3646" t="b">
        <v>0</v>
      </c>
      <c r="O3646">
        <v>5</v>
      </c>
      <c r="P3646">
        <v>5</v>
      </c>
      <c r="Q3646" s="2">
        <v>0.05</v>
      </c>
      <c r="R3646" s="2">
        <v>0</v>
      </c>
      <c r="S3646" s="2">
        <v>0</v>
      </c>
      <c r="T3646">
        <f t="shared" si="224"/>
        <v>0.4</v>
      </c>
      <c r="U3646">
        <f t="shared" si="225"/>
        <v>4</v>
      </c>
      <c r="V3646">
        <f t="shared" si="226"/>
        <v>0.5526350000000001</v>
      </c>
      <c r="W3646">
        <f t="shared" si="227"/>
        <v>1.3534222500000002</v>
      </c>
    </row>
    <row r="3647" spans="1:23" x14ac:dyDescent="0.25">
      <c r="A3647" t="s">
        <v>12337</v>
      </c>
      <c r="B3647" s="1">
        <v>43161</v>
      </c>
      <c r="C3647" t="s">
        <v>12338</v>
      </c>
      <c r="D3647" t="s">
        <v>8951</v>
      </c>
      <c r="E3647" t="s">
        <v>12339</v>
      </c>
      <c r="F3647" s="1">
        <v>43148</v>
      </c>
      <c r="G3647">
        <v>1</v>
      </c>
      <c r="H3647">
        <v>345371</v>
      </c>
      <c r="I3647">
        <v>6015</v>
      </c>
      <c r="J3647">
        <v>325</v>
      </c>
      <c r="K3647">
        <v>988</v>
      </c>
      <c r="L3647" t="b">
        <v>0</v>
      </c>
      <c r="M3647" t="b">
        <v>0</v>
      </c>
      <c r="N3647" t="b">
        <v>0</v>
      </c>
      <c r="O3647">
        <v>13</v>
      </c>
      <c r="P3647">
        <v>9</v>
      </c>
      <c r="Q3647" s="2">
        <v>0.02</v>
      </c>
      <c r="R3647" s="2">
        <v>0</v>
      </c>
      <c r="S3647" s="2">
        <v>0</v>
      </c>
      <c r="T3647">
        <f t="shared" si="224"/>
        <v>0.4</v>
      </c>
      <c r="U3647">
        <f t="shared" si="225"/>
        <v>6.4</v>
      </c>
      <c r="V3647">
        <f t="shared" si="226"/>
        <v>0.3726855</v>
      </c>
      <c r="W3647">
        <f t="shared" si="227"/>
        <v>1.8904399250000001</v>
      </c>
    </row>
    <row r="3648" spans="1:23" x14ac:dyDescent="0.25">
      <c r="A3648" t="s">
        <v>12340</v>
      </c>
      <c r="B3648" s="1">
        <v>43251</v>
      </c>
      <c r="C3648" t="s">
        <v>12341</v>
      </c>
      <c r="D3648" t="s">
        <v>850</v>
      </c>
      <c r="E3648" t="s">
        <v>12342</v>
      </c>
      <c r="F3648" s="1">
        <v>43228</v>
      </c>
      <c r="G3648">
        <v>1</v>
      </c>
      <c r="H3648">
        <v>460011</v>
      </c>
      <c r="I3648">
        <v>20216</v>
      </c>
      <c r="J3648">
        <v>269</v>
      </c>
      <c r="K3648">
        <v>957</v>
      </c>
      <c r="L3648" t="b">
        <v>0</v>
      </c>
      <c r="M3648" t="b">
        <v>0</v>
      </c>
      <c r="N3648" t="b">
        <v>0</v>
      </c>
      <c r="O3648">
        <v>23</v>
      </c>
      <c r="P3648">
        <v>20</v>
      </c>
      <c r="Q3648" s="2">
        <v>0.04</v>
      </c>
      <c r="R3648" s="2">
        <v>0</v>
      </c>
      <c r="S3648" s="2">
        <v>0</v>
      </c>
      <c r="T3648">
        <f t="shared" si="224"/>
        <v>0.4</v>
      </c>
      <c r="U3648">
        <f t="shared" si="225"/>
        <v>15.4</v>
      </c>
      <c r="V3648">
        <f t="shared" si="226"/>
        <v>0.6300055</v>
      </c>
      <c r="W3648">
        <f t="shared" si="227"/>
        <v>4.2305019249999996</v>
      </c>
    </row>
    <row r="3649" spans="1:23" x14ac:dyDescent="0.25">
      <c r="A3649" t="s">
        <v>12343</v>
      </c>
      <c r="B3649" s="1">
        <v>43174</v>
      </c>
      <c r="C3649" t="s">
        <v>12344</v>
      </c>
      <c r="D3649" t="s">
        <v>12345</v>
      </c>
      <c r="E3649" t="s">
        <v>12346</v>
      </c>
      <c r="F3649" s="1">
        <v>43159</v>
      </c>
      <c r="G3649">
        <v>1</v>
      </c>
      <c r="H3649">
        <v>3087952</v>
      </c>
      <c r="I3649">
        <v>90028</v>
      </c>
      <c r="J3649">
        <v>1958</v>
      </c>
      <c r="K3649">
        <v>3881</v>
      </c>
      <c r="L3649" t="b">
        <v>0</v>
      </c>
      <c r="M3649" t="b">
        <v>0</v>
      </c>
      <c r="N3649" t="b">
        <v>0</v>
      </c>
      <c r="O3649">
        <v>15</v>
      </c>
      <c r="P3649">
        <v>14</v>
      </c>
      <c r="Q3649" s="2">
        <v>0.03</v>
      </c>
      <c r="R3649" s="2">
        <v>0</v>
      </c>
      <c r="S3649" s="2">
        <v>0</v>
      </c>
      <c r="T3649">
        <f t="shared" si="224"/>
        <v>0.4</v>
      </c>
      <c r="U3649">
        <f t="shared" si="225"/>
        <v>11.000000000000002</v>
      </c>
      <c r="V3649">
        <f t="shared" si="226"/>
        <v>1.8439760000000001</v>
      </c>
      <c r="W3649">
        <f t="shared" si="227"/>
        <v>3.5553916000000005</v>
      </c>
    </row>
    <row r="3650" spans="1:23" x14ac:dyDescent="0.25">
      <c r="A3650" t="s">
        <v>12347</v>
      </c>
      <c r="B3650" s="1">
        <v>43107</v>
      </c>
      <c r="C3650" t="s">
        <v>12348</v>
      </c>
      <c r="D3650" t="s">
        <v>722</v>
      </c>
      <c r="E3650" t="s">
        <v>12349</v>
      </c>
      <c r="F3650" s="1">
        <v>43099</v>
      </c>
      <c r="G3650">
        <v>1</v>
      </c>
      <c r="H3650">
        <v>792979</v>
      </c>
      <c r="I3650">
        <v>24756</v>
      </c>
      <c r="J3650">
        <v>1634</v>
      </c>
      <c r="K3650">
        <v>1568</v>
      </c>
      <c r="L3650" t="b">
        <v>0</v>
      </c>
      <c r="M3650" t="b">
        <v>0</v>
      </c>
      <c r="N3650" t="b">
        <v>0</v>
      </c>
      <c r="O3650">
        <v>8</v>
      </c>
      <c r="P3650">
        <v>7</v>
      </c>
      <c r="Q3650" s="2">
        <v>0.03</v>
      </c>
      <c r="R3650" s="2">
        <v>0</v>
      </c>
      <c r="S3650" s="2">
        <v>0</v>
      </c>
      <c r="T3650">
        <f t="shared" ref="T3650:T3713" si="228">G3650*0.4</f>
        <v>0.4</v>
      </c>
      <c r="U3650">
        <f t="shared" ref="U3650:U3713" si="229">-0.2*(O3650-P3650)+0.8*P3650</f>
        <v>5.4</v>
      </c>
      <c r="V3650">
        <f t="shared" ref="V3650:V3713" si="230">0.5*H3650*0.000001+0.1*Q3650*100+100*0.15*R3650+100*0.25*S3650</f>
        <v>0.69648949999999998</v>
      </c>
      <c r="W3650">
        <f t="shared" ref="W3650:W3713" si="231">0.4*T3650+0.25*U3650+0.35*V3650</f>
        <v>1.7537713250000002</v>
      </c>
    </row>
    <row r="3651" spans="1:23" x14ac:dyDescent="0.25">
      <c r="A3651" t="s">
        <v>12350</v>
      </c>
      <c r="B3651" s="1">
        <v>43102</v>
      </c>
      <c r="C3651" t="s">
        <v>12351</v>
      </c>
      <c r="D3651" t="s">
        <v>792</v>
      </c>
      <c r="E3651" t="s">
        <v>12352</v>
      </c>
      <c r="F3651" s="1">
        <v>43090</v>
      </c>
      <c r="G3651">
        <v>1</v>
      </c>
      <c r="H3651">
        <v>1294681</v>
      </c>
      <c r="I3651">
        <v>19580</v>
      </c>
      <c r="J3651">
        <v>965</v>
      </c>
      <c r="K3651">
        <v>6619</v>
      </c>
      <c r="L3651" t="b">
        <v>0</v>
      </c>
      <c r="M3651" t="b">
        <v>0</v>
      </c>
      <c r="N3651" t="b">
        <v>0</v>
      </c>
      <c r="O3651">
        <v>12</v>
      </c>
      <c r="P3651">
        <v>12</v>
      </c>
      <c r="Q3651" s="2">
        <v>0.02</v>
      </c>
      <c r="R3651" s="2">
        <v>0</v>
      </c>
      <c r="S3651" s="2">
        <v>0.01</v>
      </c>
      <c r="T3651">
        <f t="shared" si="228"/>
        <v>0.4</v>
      </c>
      <c r="U3651">
        <f t="shared" si="229"/>
        <v>9.6000000000000014</v>
      </c>
      <c r="V3651">
        <f t="shared" si="230"/>
        <v>1.0973405000000001</v>
      </c>
      <c r="W3651">
        <f t="shared" si="231"/>
        <v>2.9440691750000005</v>
      </c>
    </row>
    <row r="3652" spans="1:23" x14ac:dyDescent="0.25">
      <c r="A3652" t="s">
        <v>12353</v>
      </c>
      <c r="B3652" s="1">
        <v>43060</v>
      </c>
      <c r="C3652" t="s">
        <v>12354</v>
      </c>
      <c r="D3652" t="s">
        <v>3198</v>
      </c>
      <c r="E3652" t="s">
        <v>12355</v>
      </c>
      <c r="F3652" s="1">
        <v>43054</v>
      </c>
      <c r="G3652">
        <v>1</v>
      </c>
      <c r="H3652">
        <v>146752</v>
      </c>
      <c r="I3652">
        <v>6988</v>
      </c>
      <c r="J3652">
        <v>543</v>
      </c>
      <c r="K3652">
        <v>1167</v>
      </c>
      <c r="L3652" t="b">
        <v>0</v>
      </c>
      <c r="M3652" t="b">
        <v>0</v>
      </c>
      <c r="N3652" t="b">
        <v>0</v>
      </c>
      <c r="O3652">
        <v>6</v>
      </c>
      <c r="P3652">
        <v>6</v>
      </c>
      <c r="Q3652" s="2">
        <v>0.05</v>
      </c>
      <c r="R3652" s="2">
        <v>0</v>
      </c>
      <c r="S3652" s="2">
        <v>0.01</v>
      </c>
      <c r="T3652">
        <f t="shared" si="228"/>
        <v>0.4</v>
      </c>
      <c r="U3652">
        <f t="shared" si="229"/>
        <v>4.8000000000000007</v>
      </c>
      <c r="V3652">
        <f t="shared" si="230"/>
        <v>0.82337600000000011</v>
      </c>
      <c r="W3652">
        <f t="shared" si="231"/>
        <v>1.6481816000000005</v>
      </c>
    </row>
    <row r="3653" spans="1:23" x14ac:dyDescent="0.25">
      <c r="A3653" t="s">
        <v>12356</v>
      </c>
      <c r="B3653" s="1">
        <v>43066</v>
      </c>
      <c r="C3653" t="s">
        <v>12357</v>
      </c>
      <c r="D3653" t="s">
        <v>12358</v>
      </c>
      <c r="E3653" t="s">
        <v>12359</v>
      </c>
      <c r="F3653" s="1">
        <v>43058</v>
      </c>
      <c r="G3653">
        <v>1</v>
      </c>
      <c r="H3653">
        <v>27571</v>
      </c>
      <c r="I3653">
        <v>286</v>
      </c>
      <c r="J3653">
        <v>6</v>
      </c>
      <c r="K3653">
        <v>41</v>
      </c>
      <c r="L3653" t="b">
        <v>0</v>
      </c>
      <c r="M3653" t="b">
        <v>0</v>
      </c>
      <c r="N3653" t="b">
        <v>0</v>
      </c>
      <c r="O3653">
        <v>8</v>
      </c>
      <c r="P3653">
        <v>5</v>
      </c>
      <c r="Q3653" s="2">
        <v>0.01</v>
      </c>
      <c r="R3653" s="2">
        <v>0</v>
      </c>
      <c r="S3653" s="2">
        <v>0</v>
      </c>
      <c r="T3653">
        <f t="shared" si="228"/>
        <v>0.4</v>
      </c>
      <c r="U3653">
        <f t="shared" si="229"/>
        <v>3.4</v>
      </c>
      <c r="V3653">
        <f t="shared" si="230"/>
        <v>0.11378550000000001</v>
      </c>
      <c r="W3653">
        <f t="shared" si="231"/>
        <v>1.049824925</v>
      </c>
    </row>
    <row r="3654" spans="1:23" x14ac:dyDescent="0.25">
      <c r="A3654" t="s">
        <v>12360</v>
      </c>
      <c r="B3654" s="1">
        <v>43060</v>
      </c>
      <c r="C3654" t="s">
        <v>12361</v>
      </c>
      <c r="D3654" t="s">
        <v>355</v>
      </c>
      <c r="E3654" t="s">
        <v>12362</v>
      </c>
      <c r="F3654" s="1">
        <v>43056</v>
      </c>
      <c r="G3654">
        <v>1</v>
      </c>
      <c r="H3654">
        <v>391853</v>
      </c>
      <c r="I3654">
        <v>11765</v>
      </c>
      <c r="J3654">
        <v>158</v>
      </c>
      <c r="K3654">
        <v>523</v>
      </c>
      <c r="L3654" t="b">
        <v>0</v>
      </c>
      <c r="M3654" t="b">
        <v>0</v>
      </c>
      <c r="N3654" t="b">
        <v>0</v>
      </c>
      <c r="O3654">
        <v>4</v>
      </c>
      <c r="P3654">
        <v>4</v>
      </c>
      <c r="Q3654" s="2">
        <v>0.03</v>
      </c>
      <c r="R3654" s="2">
        <v>0</v>
      </c>
      <c r="S3654" s="2">
        <v>0</v>
      </c>
      <c r="T3654">
        <f t="shared" si="228"/>
        <v>0.4</v>
      </c>
      <c r="U3654">
        <f t="shared" si="229"/>
        <v>3.2</v>
      </c>
      <c r="V3654">
        <f t="shared" si="230"/>
        <v>0.49592649999999999</v>
      </c>
      <c r="W3654">
        <f t="shared" si="231"/>
        <v>1.133574275</v>
      </c>
    </row>
    <row r="3655" spans="1:23" x14ac:dyDescent="0.25">
      <c r="A3655" t="s">
        <v>12363</v>
      </c>
      <c r="B3655" s="1">
        <v>43171</v>
      </c>
      <c r="C3655" t="s">
        <v>12364</v>
      </c>
      <c r="D3655" t="s">
        <v>3415</v>
      </c>
      <c r="E3655" t="s">
        <v>12365</v>
      </c>
      <c r="F3655" s="1">
        <v>43163</v>
      </c>
      <c r="G3655">
        <v>1</v>
      </c>
      <c r="H3655">
        <v>356012</v>
      </c>
      <c r="I3655">
        <v>9168</v>
      </c>
      <c r="J3655">
        <v>892</v>
      </c>
      <c r="K3655">
        <v>1571</v>
      </c>
      <c r="L3655" t="b">
        <v>0</v>
      </c>
      <c r="M3655" t="b">
        <v>0</v>
      </c>
      <c r="N3655" t="b">
        <v>0</v>
      </c>
      <c r="O3655">
        <v>8</v>
      </c>
      <c r="P3655">
        <v>8</v>
      </c>
      <c r="Q3655" s="2">
        <v>0.03</v>
      </c>
      <c r="R3655" s="2">
        <v>0</v>
      </c>
      <c r="S3655" s="2">
        <v>0</v>
      </c>
      <c r="T3655">
        <f t="shared" si="228"/>
        <v>0.4</v>
      </c>
      <c r="U3655">
        <f t="shared" si="229"/>
        <v>6.4</v>
      </c>
      <c r="V3655">
        <f t="shared" si="230"/>
        <v>0.47800599999999999</v>
      </c>
      <c r="W3655">
        <f t="shared" si="231"/>
        <v>1.9273021000000001</v>
      </c>
    </row>
    <row r="3656" spans="1:23" x14ac:dyDescent="0.25">
      <c r="A3656" t="s">
        <v>12366</v>
      </c>
      <c r="B3656" s="1">
        <v>43055</v>
      </c>
      <c r="C3656" t="s">
        <v>12367</v>
      </c>
      <c r="D3656" t="s">
        <v>1616</v>
      </c>
      <c r="E3656" t="s">
        <v>12368</v>
      </c>
      <c r="F3656" s="1">
        <v>43052</v>
      </c>
      <c r="G3656">
        <v>1</v>
      </c>
      <c r="H3656">
        <v>20529</v>
      </c>
      <c r="I3656">
        <v>318</v>
      </c>
      <c r="J3656">
        <v>11</v>
      </c>
      <c r="K3656">
        <v>41</v>
      </c>
      <c r="L3656" t="b">
        <v>0</v>
      </c>
      <c r="M3656" t="b">
        <v>0</v>
      </c>
      <c r="N3656" t="b">
        <v>0</v>
      </c>
      <c r="O3656">
        <v>3</v>
      </c>
      <c r="P3656">
        <v>3</v>
      </c>
      <c r="Q3656" s="2">
        <v>0.02</v>
      </c>
      <c r="R3656" s="2">
        <v>0</v>
      </c>
      <c r="S3656" s="2">
        <v>0</v>
      </c>
      <c r="T3656">
        <f t="shared" si="228"/>
        <v>0.4</v>
      </c>
      <c r="U3656">
        <f t="shared" si="229"/>
        <v>2.4000000000000004</v>
      </c>
      <c r="V3656">
        <f t="shared" si="230"/>
        <v>0.21026450000000002</v>
      </c>
      <c r="W3656">
        <f t="shared" si="231"/>
        <v>0.83359257500000017</v>
      </c>
    </row>
    <row r="3657" spans="1:23" x14ac:dyDescent="0.25">
      <c r="A3657" t="s">
        <v>12369</v>
      </c>
      <c r="B3657" s="1">
        <v>43080</v>
      </c>
      <c r="C3657" t="s">
        <v>12370</v>
      </c>
      <c r="D3657" t="s">
        <v>707</v>
      </c>
      <c r="E3657" t="s">
        <v>12371</v>
      </c>
      <c r="F3657" s="1">
        <v>43074</v>
      </c>
      <c r="G3657">
        <v>1</v>
      </c>
      <c r="H3657">
        <v>456543</v>
      </c>
      <c r="I3657">
        <v>8810</v>
      </c>
      <c r="J3657">
        <v>422</v>
      </c>
      <c r="K3657">
        <v>1291</v>
      </c>
      <c r="L3657" t="b">
        <v>0</v>
      </c>
      <c r="M3657" t="b">
        <v>0</v>
      </c>
      <c r="N3657" t="b">
        <v>0</v>
      </c>
      <c r="O3657">
        <v>6</v>
      </c>
      <c r="P3657">
        <v>6</v>
      </c>
      <c r="Q3657" s="2">
        <v>0.02</v>
      </c>
      <c r="R3657" s="2">
        <v>0</v>
      </c>
      <c r="S3657" s="2">
        <v>0</v>
      </c>
      <c r="T3657">
        <f t="shared" si="228"/>
        <v>0.4</v>
      </c>
      <c r="U3657">
        <f t="shared" si="229"/>
        <v>4.8000000000000007</v>
      </c>
      <c r="V3657">
        <f t="shared" si="230"/>
        <v>0.42827150000000003</v>
      </c>
      <c r="W3657">
        <f t="shared" si="231"/>
        <v>1.5098950250000003</v>
      </c>
    </row>
    <row r="3658" spans="1:23" x14ac:dyDescent="0.25">
      <c r="A3658" t="s">
        <v>12372</v>
      </c>
      <c r="B3658" s="1">
        <v>43099</v>
      </c>
      <c r="C3658" t="s">
        <v>12373</v>
      </c>
      <c r="D3658" t="s">
        <v>1425</v>
      </c>
      <c r="E3658" t="s">
        <v>12374</v>
      </c>
      <c r="F3658" s="1">
        <v>43089</v>
      </c>
      <c r="G3658">
        <v>1</v>
      </c>
      <c r="H3658">
        <v>107735</v>
      </c>
      <c r="I3658">
        <v>586</v>
      </c>
      <c r="J3658">
        <v>219</v>
      </c>
      <c r="K3658">
        <v>130</v>
      </c>
      <c r="L3658" t="b">
        <v>0</v>
      </c>
      <c r="M3658" t="b">
        <v>0</v>
      </c>
      <c r="N3658" t="b">
        <v>0</v>
      </c>
      <c r="O3658">
        <v>10</v>
      </c>
      <c r="P3658">
        <v>10</v>
      </c>
      <c r="Q3658" s="2">
        <v>0.01</v>
      </c>
      <c r="R3658" s="2">
        <v>0</v>
      </c>
      <c r="S3658" s="2">
        <v>0</v>
      </c>
      <c r="T3658">
        <f t="shared" si="228"/>
        <v>0.4</v>
      </c>
      <c r="U3658">
        <f t="shared" si="229"/>
        <v>8</v>
      </c>
      <c r="V3658">
        <f t="shared" si="230"/>
        <v>0.15386749999999999</v>
      </c>
      <c r="W3658">
        <f t="shared" si="231"/>
        <v>2.213853625</v>
      </c>
    </row>
    <row r="3659" spans="1:23" x14ac:dyDescent="0.25">
      <c r="A3659" t="s">
        <v>12375</v>
      </c>
      <c r="B3659" s="1">
        <v>43213</v>
      </c>
      <c r="C3659" t="s">
        <v>12376</v>
      </c>
      <c r="D3659" t="s">
        <v>5097</v>
      </c>
      <c r="E3659" t="s">
        <v>12377</v>
      </c>
      <c r="F3659" s="1">
        <v>43195</v>
      </c>
      <c r="G3659">
        <v>1</v>
      </c>
      <c r="H3659">
        <v>1372300</v>
      </c>
      <c r="I3659">
        <v>23179</v>
      </c>
      <c r="J3659">
        <v>1254</v>
      </c>
      <c r="K3659">
        <v>4249</v>
      </c>
      <c r="L3659" t="b">
        <v>0</v>
      </c>
      <c r="M3659" t="b">
        <v>0</v>
      </c>
      <c r="N3659" t="b">
        <v>0</v>
      </c>
      <c r="O3659">
        <v>18</v>
      </c>
      <c r="P3659">
        <v>11</v>
      </c>
      <c r="Q3659" s="2">
        <v>0.02</v>
      </c>
      <c r="R3659" s="2">
        <v>0</v>
      </c>
      <c r="S3659" s="2">
        <v>0</v>
      </c>
      <c r="T3659">
        <f t="shared" si="228"/>
        <v>0.4</v>
      </c>
      <c r="U3659">
        <f t="shared" si="229"/>
        <v>7.4</v>
      </c>
      <c r="V3659">
        <f t="shared" si="230"/>
        <v>0.88614999999999999</v>
      </c>
      <c r="W3659">
        <f t="shared" si="231"/>
        <v>2.3201525000000003</v>
      </c>
    </row>
    <row r="3660" spans="1:23" x14ac:dyDescent="0.25">
      <c r="A3660" t="s">
        <v>12378</v>
      </c>
      <c r="B3660" s="1">
        <v>43095</v>
      </c>
      <c r="C3660" t="s">
        <v>12379</v>
      </c>
      <c r="D3660" t="s">
        <v>12380</v>
      </c>
      <c r="E3660" t="s">
        <v>12381</v>
      </c>
      <c r="F3660" s="1">
        <v>43088</v>
      </c>
      <c r="G3660">
        <v>1</v>
      </c>
      <c r="H3660">
        <v>184982</v>
      </c>
      <c r="I3660">
        <v>10075</v>
      </c>
      <c r="J3660">
        <v>170</v>
      </c>
      <c r="K3660">
        <v>506</v>
      </c>
      <c r="L3660" t="b">
        <v>0</v>
      </c>
      <c r="M3660" t="b">
        <v>0</v>
      </c>
      <c r="N3660" t="b">
        <v>0</v>
      </c>
      <c r="O3660">
        <v>7</v>
      </c>
      <c r="P3660">
        <v>7</v>
      </c>
      <c r="Q3660" s="2">
        <v>0.05</v>
      </c>
      <c r="R3660" s="2">
        <v>0</v>
      </c>
      <c r="S3660" s="2">
        <v>0</v>
      </c>
      <c r="T3660">
        <f t="shared" si="228"/>
        <v>0.4</v>
      </c>
      <c r="U3660">
        <f t="shared" si="229"/>
        <v>5.6000000000000005</v>
      </c>
      <c r="V3660">
        <f t="shared" si="230"/>
        <v>0.5924910000000001</v>
      </c>
      <c r="W3660">
        <f t="shared" si="231"/>
        <v>1.76737185</v>
      </c>
    </row>
    <row r="3661" spans="1:23" x14ac:dyDescent="0.25">
      <c r="A3661" t="s">
        <v>12382</v>
      </c>
      <c r="B3661" s="1">
        <v>43105</v>
      </c>
      <c r="C3661" t="s">
        <v>12383</v>
      </c>
      <c r="D3661" t="s">
        <v>3215</v>
      </c>
      <c r="E3661" t="s">
        <v>12384</v>
      </c>
      <c r="F3661" s="1">
        <v>43095</v>
      </c>
      <c r="G3661">
        <v>1</v>
      </c>
      <c r="H3661">
        <v>1180413</v>
      </c>
      <c r="I3661">
        <v>29897</v>
      </c>
      <c r="J3661">
        <v>433</v>
      </c>
      <c r="K3661">
        <v>2197</v>
      </c>
      <c r="L3661" t="b">
        <v>0</v>
      </c>
      <c r="M3661" t="b">
        <v>0</v>
      </c>
      <c r="N3661" t="b">
        <v>0</v>
      </c>
      <c r="O3661">
        <v>10</v>
      </c>
      <c r="P3661">
        <v>9</v>
      </c>
      <c r="Q3661" s="2">
        <v>0.03</v>
      </c>
      <c r="R3661" s="2">
        <v>0</v>
      </c>
      <c r="S3661" s="2">
        <v>0</v>
      </c>
      <c r="T3661">
        <f t="shared" si="228"/>
        <v>0.4</v>
      </c>
      <c r="U3661">
        <f t="shared" si="229"/>
        <v>7</v>
      </c>
      <c r="V3661">
        <f t="shared" si="230"/>
        <v>0.8902064999999999</v>
      </c>
      <c r="W3661">
        <f t="shared" si="231"/>
        <v>2.2215722750000002</v>
      </c>
    </row>
    <row r="3662" spans="1:23" x14ac:dyDescent="0.25">
      <c r="A3662" t="s">
        <v>12385</v>
      </c>
      <c r="B3662" s="1">
        <v>43169</v>
      </c>
      <c r="C3662" t="s">
        <v>12386</v>
      </c>
      <c r="D3662" t="s">
        <v>4012</v>
      </c>
      <c r="E3662" t="s">
        <v>12387</v>
      </c>
      <c r="F3662" s="1">
        <v>43157</v>
      </c>
      <c r="G3662">
        <v>1</v>
      </c>
      <c r="H3662">
        <v>1322797</v>
      </c>
      <c r="I3662">
        <v>71645</v>
      </c>
      <c r="J3662">
        <v>611</v>
      </c>
      <c r="K3662">
        <v>3604</v>
      </c>
      <c r="L3662" t="b">
        <v>0</v>
      </c>
      <c r="M3662" t="b">
        <v>0</v>
      </c>
      <c r="N3662" t="b">
        <v>0</v>
      </c>
      <c r="O3662">
        <v>12</v>
      </c>
      <c r="P3662">
        <v>12</v>
      </c>
      <c r="Q3662" s="2">
        <v>0.05</v>
      </c>
      <c r="R3662" s="2">
        <v>0</v>
      </c>
      <c r="S3662" s="2">
        <v>0</v>
      </c>
      <c r="T3662">
        <f t="shared" si="228"/>
        <v>0.4</v>
      </c>
      <c r="U3662">
        <f t="shared" si="229"/>
        <v>9.6000000000000014</v>
      </c>
      <c r="V3662">
        <f t="shared" si="230"/>
        <v>1.1613985000000002</v>
      </c>
      <c r="W3662">
        <f t="shared" si="231"/>
        <v>2.9664894750000004</v>
      </c>
    </row>
    <row r="3663" spans="1:23" x14ac:dyDescent="0.25">
      <c r="A3663" t="s">
        <v>12388</v>
      </c>
      <c r="B3663" s="1">
        <v>43109</v>
      </c>
      <c r="C3663" t="s">
        <v>12389</v>
      </c>
      <c r="D3663" t="s">
        <v>3970</v>
      </c>
      <c r="E3663" t="s">
        <v>12390</v>
      </c>
      <c r="F3663" s="1">
        <v>43103</v>
      </c>
      <c r="G3663">
        <v>1</v>
      </c>
      <c r="H3663">
        <v>292015</v>
      </c>
      <c r="I3663">
        <v>5190</v>
      </c>
      <c r="J3663">
        <v>239</v>
      </c>
      <c r="K3663">
        <v>570</v>
      </c>
      <c r="L3663" t="b">
        <v>0</v>
      </c>
      <c r="M3663" t="b">
        <v>0</v>
      </c>
      <c r="N3663" t="b">
        <v>0</v>
      </c>
      <c r="O3663">
        <v>6</v>
      </c>
      <c r="P3663">
        <v>6</v>
      </c>
      <c r="Q3663" s="2">
        <v>0.02</v>
      </c>
      <c r="R3663" s="2">
        <v>0</v>
      </c>
      <c r="S3663" s="2">
        <v>0</v>
      </c>
      <c r="T3663">
        <f t="shared" si="228"/>
        <v>0.4</v>
      </c>
      <c r="U3663">
        <f t="shared" si="229"/>
        <v>4.8000000000000007</v>
      </c>
      <c r="V3663">
        <f t="shared" si="230"/>
        <v>0.34600750000000002</v>
      </c>
      <c r="W3663">
        <f t="shared" si="231"/>
        <v>1.4811026250000003</v>
      </c>
    </row>
    <row r="3664" spans="1:23" x14ac:dyDescent="0.25">
      <c r="A3664" t="s">
        <v>12391</v>
      </c>
      <c r="B3664" s="1">
        <v>43103</v>
      </c>
      <c r="C3664" t="s">
        <v>12392</v>
      </c>
      <c r="D3664" t="s">
        <v>490</v>
      </c>
      <c r="E3664" t="s">
        <v>12393</v>
      </c>
      <c r="F3664" s="1">
        <v>43096</v>
      </c>
      <c r="G3664">
        <v>1</v>
      </c>
      <c r="H3664">
        <v>876890</v>
      </c>
      <c r="I3664">
        <v>36083</v>
      </c>
      <c r="J3664">
        <v>485</v>
      </c>
      <c r="K3664">
        <v>4480</v>
      </c>
      <c r="L3664" t="b">
        <v>0</v>
      </c>
      <c r="M3664" t="b">
        <v>0</v>
      </c>
      <c r="N3664" t="b">
        <v>0</v>
      </c>
      <c r="O3664">
        <v>7</v>
      </c>
      <c r="P3664">
        <v>6</v>
      </c>
      <c r="Q3664" s="2">
        <v>0.04</v>
      </c>
      <c r="R3664" s="2">
        <v>0</v>
      </c>
      <c r="S3664" s="2">
        <v>0.01</v>
      </c>
      <c r="T3664">
        <f t="shared" si="228"/>
        <v>0.4</v>
      </c>
      <c r="U3664">
        <f t="shared" si="229"/>
        <v>4.6000000000000005</v>
      </c>
      <c r="V3664">
        <f t="shared" si="230"/>
        <v>1.0884450000000001</v>
      </c>
      <c r="W3664">
        <f t="shared" si="231"/>
        <v>1.6909557500000001</v>
      </c>
    </row>
    <row r="3665" spans="1:23" x14ac:dyDescent="0.25">
      <c r="A3665" t="s">
        <v>12394</v>
      </c>
      <c r="B3665" s="1">
        <v>43107</v>
      </c>
      <c r="C3665" t="s">
        <v>12395</v>
      </c>
      <c r="D3665" t="s">
        <v>500</v>
      </c>
      <c r="E3665" t="s">
        <v>12396</v>
      </c>
      <c r="F3665" s="1">
        <v>43104</v>
      </c>
      <c r="G3665">
        <v>1</v>
      </c>
      <c r="H3665">
        <v>379449</v>
      </c>
      <c r="I3665">
        <v>18411</v>
      </c>
      <c r="J3665">
        <v>890</v>
      </c>
      <c r="K3665">
        <v>1087</v>
      </c>
      <c r="L3665" t="b">
        <v>0</v>
      </c>
      <c r="M3665" t="b">
        <v>0</v>
      </c>
      <c r="N3665" t="b">
        <v>0</v>
      </c>
      <c r="O3665">
        <v>3</v>
      </c>
      <c r="P3665">
        <v>3</v>
      </c>
      <c r="Q3665" s="2">
        <v>0.05</v>
      </c>
      <c r="R3665" s="2">
        <v>0</v>
      </c>
      <c r="S3665" s="2">
        <v>0</v>
      </c>
      <c r="T3665">
        <f t="shared" si="228"/>
        <v>0.4</v>
      </c>
      <c r="U3665">
        <f t="shared" si="229"/>
        <v>2.4000000000000004</v>
      </c>
      <c r="V3665">
        <f t="shared" si="230"/>
        <v>0.68972450000000007</v>
      </c>
      <c r="W3665">
        <f t="shared" si="231"/>
        <v>1.0014035750000001</v>
      </c>
    </row>
    <row r="3666" spans="1:23" x14ac:dyDescent="0.25">
      <c r="A3666" t="s">
        <v>12397</v>
      </c>
      <c r="B3666" s="1">
        <v>43173</v>
      </c>
      <c r="C3666" t="s">
        <v>12398</v>
      </c>
      <c r="D3666" t="s">
        <v>5159</v>
      </c>
      <c r="E3666" t="s">
        <v>12399</v>
      </c>
      <c r="F3666" s="1">
        <v>43158</v>
      </c>
      <c r="G3666">
        <v>1</v>
      </c>
      <c r="H3666">
        <v>813414</v>
      </c>
      <c r="I3666">
        <v>46295</v>
      </c>
      <c r="J3666">
        <v>1078</v>
      </c>
      <c r="K3666">
        <v>6870</v>
      </c>
      <c r="L3666" t="b">
        <v>0</v>
      </c>
      <c r="M3666" t="b">
        <v>0</v>
      </c>
      <c r="N3666" t="b">
        <v>0</v>
      </c>
      <c r="O3666">
        <v>15</v>
      </c>
      <c r="P3666">
        <v>15</v>
      </c>
      <c r="Q3666" s="2">
        <v>0.06</v>
      </c>
      <c r="R3666" s="2">
        <v>0</v>
      </c>
      <c r="S3666" s="2">
        <v>0.01</v>
      </c>
      <c r="T3666">
        <f t="shared" si="228"/>
        <v>0.4</v>
      </c>
      <c r="U3666">
        <f t="shared" si="229"/>
        <v>12</v>
      </c>
      <c r="V3666">
        <f t="shared" si="230"/>
        <v>1.256707</v>
      </c>
      <c r="W3666">
        <f t="shared" si="231"/>
        <v>3.5998474499999999</v>
      </c>
    </row>
    <row r="3667" spans="1:23" x14ac:dyDescent="0.25">
      <c r="A3667" t="s">
        <v>12400</v>
      </c>
      <c r="B3667" s="1">
        <v>43265</v>
      </c>
      <c r="C3667" t="s">
        <v>12401</v>
      </c>
      <c r="D3667" t="s">
        <v>888</v>
      </c>
      <c r="E3667" t="s">
        <v>12402</v>
      </c>
      <c r="F3667" s="1">
        <v>43263</v>
      </c>
      <c r="G3667">
        <v>1</v>
      </c>
      <c r="H3667">
        <v>540149</v>
      </c>
      <c r="I3667">
        <v>14206</v>
      </c>
      <c r="J3667">
        <v>693</v>
      </c>
      <c r="K3667">
        <v>1211</v>
      </c>
      <c r="L3667" t="b">
        <v>0</v>
      </c>
      <c r="M3667" t="b">
        <v>0</v>
      </c>
      <c r="N3667" t="b">
        <v>0</v>
      </c>
      <c r="O3667">
        <v>2</v>
      </c>
      <c r="P3667">
        <v>1</v>
      </c>
      <c r="Q3667" s="2">
        <v>0.03</v>
      </c>
      <c r="R3667" s="2">
        <v>0</v>
      </c>
      <c r="S3667" s="2">
        <v>0</v>
      </c>
      <c r="T3667">
        <f t="shared" si="228"/>
        <v>0.4</v>
      </c>
      <c r="U3667">
        <f t="shared" si="229"/>
        <v>0.60000000000000009</v>
      </c>
      <c r="V3667">
        <f t="shared" si="230"/>
        <v>0.57007450000000004</v>
      </c>
      <c r="W3667">
        <f t="shared" si="231"/>
        <v>0.50952607500000002</v>
      </c>
    </row>
    <row r="3668" spans="1:23" x14ac:dyDescent="0.25">
      <c r="A3668" t="s">
        <v>12403</v>
      </c>
      <c r="B3668" s="1">
        <v>43265</v>
      </c>
      <c r="C3668" t="s">
        <v>12404</v>
      </c>
      <c r="D3668" t="s">
        <v>12405</v>
      </c>
      <c r="E3668" t="s">
        <v>12406</v>
      </c>
      <c r="F3668" s="1">
        <v>43244</v>
      </c>
      <c r="G3668">
        <v>1</v>
      </c>
      <c r="H3668">
        <v>5948415</v>
      </c>
      <c r="I3668">
        <v>181069</v>
      </c>
      <c r="J3668">
        <v>3711</v>
      </c>
      <c r="K3668">
        <v>14394</v>
      </c>
      <c r="L3668" t="b">
        <v>0</v>
      </c>
      <c r="M3668" t="b">
        <v>0</v>
      </c>
      <c r="N3668" t="b">
        <v>0</v>
      </c>
      <c r="O3668">
        <v>21</v>
      </c>
      <c r="P3668">
        <v>21</v>
      </c>
      <c r="Q3668" s="2">
        <v>0.03</v>
      </c>
      <c r="R3668" s="2">
        <v>0</v>
      </c>
      <c r="S3668" s="2">
        <v>0</v>
      </c>
      <c r="T3668">
        <f t="shared" si="228"/>
        <v>0.4</v>
      </c>
      <c r="U3668">
        <f t="shared" si="229"/>
        <v>16.8</v>
      </c>
      <c r="V3668">
        <f t="shared" si="230"/>
        <v>3.2742074999999997</v>
      </c>
      <c r="W3668">
        <f t="shared" si="231"/>
        <v>5.5059726250000001</v>
      </c>
    </row>
    <row r="3669" spans="1:23" x14ac:dyDescent="0.25">
      <c r="A3669" t="s">
        <v>12407</v>
      </c>
      <c r="B3669" s="1">
        <v>43083</v>
      </c>
      <c r="C3669" t="s">
        <v>12408</v>
      </c>
      <c r="D3669" t="s">
        <v>12409</v>
      </c>
      <c r="E3669" t="s">
        <v>12410</v>
      </c>
      <c r="F3669" s="1">
        <v>43077</v>
      </c>
      <c r="G3669">
        <v>1</v>
      </c>
      <c r="H3669">
        <v>100896</v>
      </c>
      <c r="I3669">
        <v>2618</v>
      </c>
      <c r="J3669">
        <v>82</v>
      </c>
      <c r="K3669">
        <v>161</v>
      </c>
      <c r="L3669" t="b">
        <v>0</v>
      </c>
      <c r="M3669" t="b">
        <v>0</v>
      </c>
      <c r="N3669" t="b">
        <v>0</v>
      </c>
      <c r="O3669">
        <v>6</v>
      </c>
      <c r="P3669">
        <v>5</v>
      </c>
      <c r="Q3669" s="2">
        <v>0.03</v>
      </c>
      <c r="R3669" s="2">
        <v>0</v>
      </c>
      <c r="S3669" s="2">
        <v>0</v>
      </c>
      <c r="T3669">
        <f t="shared" si="228"/>
        <v>0.4</v>
      </c>
      <c r="U3669">
        <f t="shared" si="229"/>
        <v>3.8</v>
      </c>
      <c r="V3669">
        <f t="shared" si="230"/>
        <v>0.35044799999999998</v>
      </c>
      <c r="W3669">
        <f t="shared" si="231"/>
        <v>1.2326567999999998</v>
      </c>
    </row>
    <row r="3670" spans="1:23" x14ac:dyDescent="0.25">
      <c r="A3670" t="s">
        <v>12411</v>
      </c>
      <c r="B3670" s="1">
        <v>43073</v>
      </c>
      <c r="C3670" t="s">
        <v>12412</v>
      </c>
      <c r="D3670" t="s">
        <v>117</v>
      </c>
      <c r="E3670" t="s">
        <v>12413</v>
      </c>
      <c r="F3670" s="1">
        <v>43070</v>
      </c>
      <c r="G3670">
        <v>1</v>
      </c>
      <c r="H3670">
        <v>554069</v>
      </c>
      <c r="I3670">
        <v>20165</v>
      </c>
      <c r="J3670">
        <v>327</v>
      </c>
      <c r="K3670">
        <v>794</v>
      </c>
      <c r="L3670" t="b">
        <v>0</v>
      </c>
      <c r="M3670" t="b">
        <v>0</v>
      </c>
      <c r="N3670" t="b">
        <v>0</v>
      </c>
      <c r="O3670">
        <v>3</v>
      </c>
      <c r="P3670">
        <v>2</v>
      </c>
      <c r="Q3670" s="2">
        <v>0.04</v>
      </c>
      <c r="R3670" s="2">
        <v>0</v>
      </c>
      <c r="S3670" s="2">
        <v>0</v>
      </c>
      <c r="T3670">
        <f t="shared" si="228"/>
        <v>0.4</v>
      </c>
      <c r="U3670">
        <f t="shared" si="229"/>
        <v>1.4000000000000001</v>
      </c>
      <c r="V3670">
        <f t="shared" si="230"/>
        <v>0.67703449999999998</v>
      </c>
      <c r="W3670">
        <f t="shared" si="231"/>
        <v>0.746962075</v>
      </c>
    </row>
    <row r="3671" spans="1:23" x14ac:dyDescent="0.25">
      <c r="A3671" t="s">
        <v>12414</v>
      </c>
      <c r="B3671" s="1">
        <v>43065</v>
      </c>
      <c r="C3671" t="s">
        <v>12415</v>
      </c>
      <c r="D3671" t="s">
        <v>12416</v>
      </c>
      <c r="E3671" t="s">
        <v>12417</v>
      </c>
      <c r="F3671" s="1">
        <v>43059</v>
      </c>
      <c r="G3671">
        <v>1</v>
      </c>
      <c r="H3671">
        <v>5169</v>
      </c>
      <c r="I3671">
        <v>27</v>
      </c>
      <c r="J3671">
        <v>0</v>
      </c>
      <c r="K3671">
        <v>4</v>
      </c>
      <c r="L3671" t="b">
        <v>0</v>
      </c>
      <c r="M3671" t="b">
        <v>0</v>
      </c>
      <c r="N3671" t="b">
        <v>0</v>
      </c>
      <c r="O3671">
        <v>6</v>
      </c>
      <c r="P3671">
        <v>3</v>
      </c>
      <c r="Q3671" s="2">
        <v>0.01</v>
      </c>
      <c r="R3671" s="2">
        <v>0</v>
      </c>
      <c r="S3671" s="2">
        <v>0</v>
      </c>
      <c r="T3671">
        <f t="shared" si="228"/>
        <v>0.4</v>
      </c>
      <c r="U3671">
        <f t="shared" si="229"/>
        <v>1.8000000000000003</v>
      </c>
      <c r="V3671">
        <f t="shared" si="230"/>
        <v>0.10258450000000001</v>
      </c>
      <c r="W3671">
        <f t="shared" si="231"/>
        <v>0.64590457500000009</v>
      </c>
    </row>
    <row r="3672" spans="1:23" x14ac:dyDescent="0.25">
      <c r="A3672" t="s">
        <v>12418</v>
      </c>
      <c r="B3672" s="1">
        <v>43116</v>
      </c>
      <c r="C3672" t="s">
        <v>12419</v>
      </c>
      <c r="D3672" t="s">
        <v>355</v>
      </c>
      <c r="E3672" t="s">
        <v>12420</v>
      </c>
      <c r="F3672" s="1">
        <v>43111</v>
      </c>
      <c r="G3672">
        <v>1</v>
      </c>
      <c r="H3672">
        <v>1266647</v>
      </c>
      <c r="I3672">
        <v>43096</v>
      </c>
      <c r="J3672">
        <v>615</v>
      </c>
      <c r="K3672">
        <v>2447</v>
      </c>
      <c r="L3672" t="b">
        <v>0</v>
      </c>
      <c r="M3672" t="b">
        <v>0</v>
      </c>
      <c r="N3672" t="b">
        <v>0</v>
      </c>
      <c r="O3672">
        <v>5</v>
      </c>
      <c r="P3672">
        <v>4</v>
      </c>
      <c r="Q3672" s="2">
        <v>0.03</v>
      </c>
      <c r="R3672" s="2">
        <v>0</v>
      </c>
      <c r="S3672" s="2">
        <v>0</v>
      </c>
      <c r="T3672">
        <f t="shared" si="228"/>
        <v>0.4</v>
      </c>
      <c r="U3672">
        <f t="shared" si="229"/>
        <v>3</v>
      </c>
      <c r="V3672">
        <f t="shared" si="230"/>
        <v>0.93332349999999997</v>
      </c>
      <c r="W3672">
        <f t="shared" si="231"/>
        <v>1.236663225</v>
      </c>
    </row>
    <row r="3673" spans="1:23" x14ac:dyDescent="0.25">
      <c r="A3673" t="s">
        <v>12421</v>
      </c>
      <c r="B3673" s="1">
        <v>43128</v>
      </c>
      <c r="C3673" t="s">
        <v>12422</v>
      </c>
      <c r="D3673" t="s">
        <v>12423</v>
      </c>
      <c r="E3673" t="s">
        <v>12424</v>
      </c>
      <c r="F3673" s="1">
        <v>43028</v>
      </c>
      <c r="G3673">
        <v>1</v>
      </c>
      <c r="H3673">
        <v>2078</v>
      </c>
      <c r="I3673">
        <v>4</v>
      </c>
      <c r="J3673">
        <v>0</v>
      </c>
      <c r="K3673">
        <v>0</v>
      </c>
      <c r="L3673" t="b">
        <v>0</v>
      </c>
      <c r="M3673" t="b">
        <v>0</v>
      </c>
      <c r="N3673" t="b">
        <v>0</v>
      </c>
      <c r="O3673">
        <v>100</v>
      </c>
      <c r="P3673">
        <v>3</v>
      </c>
      <c r="Q3673" s="2">
        <v>0</v>
      </c>
      <c r="R3673" s="2">
        <v>0</v>
      </c>
      <c r="S3673" s="2">
        <v>0</v>
      </c>
      <c r="T3673">
        <f t="shared" si="228"/>
        <v>0.4</v>
      </c>
      <c r="U3673">
        <f t="shared" si="229"/>
        <v>-17</v>
      </c>
      <c r="V3673">
        <f t="shared" si="230"/>
        <v>1.039E-3</v>
      </c>
      <c r="W3673">
        <f t="shared" si="231"/>
        <v>-4.0896363500000001</v>
      </c>
    </row>
    <row r="3674" spans="1:23" x14ac:dyDescent="0.25">
      <c r="A3674" t="s">
        <v>12425</v>
      </c>
      <c r="B3674" s="1">
        <v>43077</v>
      </c>
      <c r="C3674" t="s">
        <v>12426</v>
      </c>
      <c r="D3674" t="s">
        <v>12427</v>
      </c>
      <c r="E3674" t="s">
        <v>12428</v>
      </c>
      <c r="F3674" s="1">
        <v>43071</v>
      </c>
      <c r="G3674">
        <v>1</v>
      </c>
      <c r="H3674">
        <v>79736</v>
      </c>
      <c r="I3674">
        <v>1631</v>
      </c>
      <c r="J3674">
        <v>105</v>
      </c>
      <c r="K3674">
        <v>224</v>
      </c>
      <c r="L3674" t="b">
        <v>0</v>
      </c>
      <c r="M3674" t="b">
        <v>0</v>
      </c>
      <c r="N3674" t="b">
        <v>0</v>
      </c>
      <c r="O3674">
        <v>6</v>
      </c>
      <c r="P3674">
        <v>5</v>
      </c>
      <c r="Q3674" s="2">
        <v>0.02</v>
      </c>
      <c r="R3674" s="2">
        <v>0</v>
      </c>
      <c r="S3674" s="2">
        <v>0</v>
      </c>
      <c r="T3674">
        <f t="shared" si="228"/>
        <v>0.4</v>
      </c>
      <c r="U3674">
        <f t="shared" si="229"/>
        <v>3.8</v>
      </c>
      <c r="V3674">
        <f t="shared" si="230"/>
        <v>0.23986800000000003</v>
      </c>
      <c r="W3674">
        <f t="shared" si="231"/>
        <v>1.1939537999999998</v>
      </c>
    </row>
    <row r="3675" spans="1:23" x14ac:dyDescent="0.25">
      <c r="A3675" t="s">
        <v>12429</v>
      </c>
      <c r="B3675" s="1">
        <v>43213</v>
      </c>
      <c r="C3675" t="s">
        <v>12430</v>
      </c>
      <c r="D3675" t="s">
        <v>7033</v>
      </c>
      <c r="E3675" t="s">
        <v>12431</v>
      </c>
      <c r="F3675" s="1">
        <v>43195</v>
      </c>
      <c r="G3675">
        <v>1</v>
      </c>
      <c r="H3675">
        <v>438733</v>
      </c>
      <c r="I3675">
        <v>11622</v>
      </c>
      <c r="J3675">
        <v>333</v>
      </c>
      <c r="K3675">
        <v>704</v>
      </c>
      <c r="L3675" t="b">
        <v>0</v>
      </c>
      <c r="M3675" t="b">
        <v>0</v>
      </c>
      <c r="N3675" t="b">
        <v>0</v>
      </c>
      <c r="O3675">
        <v>18</v>
      </c>
      <c r="P3675">
        <v>11</v>
      </c>
      <c r="Q3675" s="2">
        <v>0.03</v>
      </c>
      <c r="R3675" s="2">
        <v>0</v>
      </c>
      <c r="S3675" s="2">
        <v>0</v>
      </c>
      <c r="T3675">
        <f t="shared" si="228"/>
        <v>0.4</v>
      </c>
      <c r="U3675">
        <f t="shared" si="229"/>
        <v>7.4</v>
      </c>
      <c r="V3675">
        <f t="shared" si="230"/>
        <v>0.51936649999999995</v>
      </c>
      <c r="W3675">
        <f t="shared" si="231"/>
        <v>2.1917782750000003</v>
      </c>
    </row>
    <row r="3676" spans="1:23" x14ac:dyDescent="0.25">
      <c r="A3676" t="s">
        <v>12432</v>
      </c>
      <c r="B3676" s="1">
        <v>43265</v>
      </c>
      <c r="C3676" t="s">
        <v>12433</v>
      </c>
      <c r="D3676" t="s">
        <v>2103</v>
      </c>
      <c r="E3676" t="s">
        <v>12434</v>
      </c>
      <c r="F3676" s="1">
        <v>43264</v>
      </c>
      <c r="G3676">
        <v>1</v>
      </c>
      <c r="H3676">
        <v>1473589</v>
      </c>
      <c r="I3676">
        <v>214511</v>
      </c>
      <c r="J3676">
        <v>2011</v>
      </c>
      <c r="K3676">
        <v>17455</v>
      </c>
      <c r="L3676" t="b">
        <v>0</v>
      </c>
      <c r="M3676" t="b">
        <v>0</v>
      </c>
      <c r="N3676" t="b">
        <v>0</v>
      </c>
      <c r="O3676">
        <v>1</v>
      </c>
      <c r="P3676">
        <v>1</v>
      </c>
      <c r="Q3676" s="2">
        <v>0.15</v>
      </c>
      <c r="R3676" s="2">
        <v>0</v>
      </c>
      <c r="S3676" s="2">
        <v>0.01</v>
      </c>
      <c r="T3676">
        <f t="shared" si="228"/>
        <v>0.4</v>
      </c>
      <c r="U3676">
        <f t="shared" si="229"/>
        <v>0.8</v>
      </c>
      <c r="V3676">
        <f t="shared" si="230"/>
        <v>2.4867945000000002</v>
      </c>
      <c r="W3676">
        <f t="shared" si="231"/>
        <v>1.2303780750000002</v>
      </c>
    </row>
    <row r="3677" spans="1:23" x14ac:dyDescent="0.25">
      <c r="A3677" t="s">
        <v>12435</v>
      </c>
      <c r="B3677" s="1">
        <v>43112</v>
      </c>
      <c r="C3677" t="s">
        <v>12436</v>
      </c>
      <c r="D3677" t="s">
        <v>601</v>
      </c>
      <c r="E3677" t="s">
        <v>12437</v>
      </c>
      <c r="F3677" s="1">
        <v>43111</v>
      </c>
      <c r="G3677">
        <v>1</v>
      </c>
      <c r="H3677">
        <v>953710</v>
      </c>
      <c r="I3677">
        <v>90462</v>
      </c>
      <c r="J3677">
        <v>1372</v>
      </c>
      <c r="K3677">
        <v>7389</v>
      </c>
      <c r="L3677" t="b">
        <v>0</v>
      </c>
      <c r="M3677" t="b">
        <v>0</v>
      </c>
      <c r="N3677" t="b">
        <v>0</v>
      </c>
      <c r="O3677">
        <v>1</v>
      </c>
      <c r="P3677">
        <v>1</v>
      </c>
      <c r="Q3677" s="2">
        <v>0.09</v>
      </c>
      <c r="R3677" s="2">
        <v>0</v>
      </c>
      <c r="S3677" s="2">
        <v>0.01</v>
      </c>
      <c r="T3677">
        <f t="shared" si="228"/>
        <v>0.4</v>
      </c>
      <c r="U3677">
        <f t="shared" si="229"/>
        <v>0.8</v>
      </c>
      <c r="V3677">
        <f t="shared" si="230"/>
        <v>1.6268549999999999</v>
      </c>
      <c r="W3677">
        <f t="shared" si="231"/>
        <v>0.9293992499999999</v>
      </c>
    </row>
    <row r="3678" spans="1:23" x14ac:dyDescent="0.25">
      <c r="A3678" t="s">
        <v>12438</v>
      </c>
      <c r="B3678" s="1">
        <v>43081</v>
      </c>
      <c r="C3678" t="s">
        <v>12439</v>
      </c>
      <c r="D3678" t="s">
        <v>7745</v>
      </c>
      <c r="E3678" t="s">
        <v>12440</v>
      </c>
      <c r="F3678" s="1">
        <v>43074</v>
      </c>
      <c r="G3678">
        <v>1</v>
      </c>
      <c r="H3678">
        <v>556347</v>
      </c>
      <c r="I3678">
        <v>19458</v>
      </c>
      <c r="J3678">
        <v>865</v>
      </c>
      <c r="K3678">
        <v>2395</v>
      </c>
      <c r="L3678" t="b">
        <v>0</v>
      </c>
      <c r="M3678" t="b">
        <v>0</v>
      </c>
      <c r="N3678" t="b">
        <v>0</v>
      </c>
      <c r="O3678">
        <v>7</v>
      </c>
      <c r="P3678">
        <v>7</v>
      </c>
      <c r="Q3678" s="2">
        <v>0.03</v>
      </c>
      <c r="R3678" s="2">
        <v>0</v>
      </c>
      <c r="S3678" s="2">
        <v>0</v>
      </c>
      <c r="T3678">
        <f t="shared" si="228"/>
        <v>0.4</v>
      </c>
      <c r="U3678">
        <f t="shared" si="229"/>
        <v>5.6000000000000005</v>
      </c>
      <c r="V3678">
        <f t="shared" si="230"/>
        <v>0.5781734999999999</v>
      </c>
      <c r="W3678">
        <f t="shared" si="231"/>
        <v>1.762360725</v>
      </c>
    </row>
    <row r="3679" spans="1:23" x14ac:dyDescent="0.25">
      <c r="A3679" t="s">
        <v>12441</v>
      </c>
      <c r="B3679" s="1">
        <v>43119</v>
      </c>
      <c r="C3679" t="s">
        <v>12442</v>
      </c>
      <c r="D3679" t="s">
        <v>1114</v>
      </c>
      <c r="E3679" t="s">
        <v>12443</v>
      </c>
      <c r="F3679" s="1">
        <v>43113</v>
      </c>
      <c r="G3679">
        <v>1</v>
      </c>
      <c r="H3679">
        <v>624237</v>
      </c>
      <c r="I3679">
        <v>5269</v>
      </c>
      <c r="J3679">
        <v>1612</v>
      </c>
      <c r="K3679">
        <v>6166</v>
      </c>
      <c r="L3679" t="b">
        <v>0</v>
      </c>
      <c r="M3679" t="b">
        <v>0</v>
      </c>
      <c r="N3679" t="b">
        <v>0</v>
      </c>
      <c r="O3679">
        <v>6</v>
      </c>
      <c r="P3679">
        <v>6</v>
      </c>
      <c r="Q3679" s="2">
        <v>0.01</v>
      </c>
      <c r="R3679" s="2">
        <v>0</v>
      </c>
      <c r="S3679" s="2">
        <v>0.01</v>
      </c>
      <c r="T3679">
        <f t="shared" si="228"/>
        <v>0.4</v>
      </c>
      <c r="U3679">
        <f t="shared" si="229"/>
        <v>4.8000000000000007</v>
      </c>
      <c r="V3679">
        <f t="shared" si="230"/>
        <v>0.66211849999999994</v>
      </c>
      <c r="W3679">
        <f t="shared" si="231"/>
        <v>1.5917414750000003</v>
      </c>
    </row>
    <row r="3680" spans="1:23" x14ac:dyDescent="0.25">
      <c r="A3680" t="s">
        <v>12444</v>
      </c>
      <c r="B3680" s="1">
        <v>43163</v>
      </c>
      <c r="C3680" t="s">
        <v>12445</v>
      </c>
      <c r="D3680" t="s">
        <v>12446</v>
      </c>
      <c r="E3680" t="s">
        <v>12447</v>
      </c>
      <c r="F3680" s="1">
        <v>43155</v>
      </c>
      <c r="G3680">
        <v>1</v>
      </c>
      <c r="H3680">
        <v>64294</v>
      </c>
      <c r="I3680">
        <v>2263</v>
      </c>
      <c r="J3680">
        <v>176</v>
      </c>
      <c r="K3680">
        <v>226</v>
      </c>
      <c r="L3680" t="b">
        <v>0</v>
      </c>
      <c r="M3680" t="b">
        <v>0</v>
      </c>
      <c r="N3680" t="b">
        <v>0</v>
      </c>
      <c r="O3680">
        <v>8</v>
      </c>
      <c r="P3680">
        <v>7</v>
      </c>
      <c r="Q3680" s="2">
        <v>0.04</v>
      </c>
      <c r="R3680" s="2">
        <v>0</v>
      </c>
      <c r="S3680" s="2">
        <v>0</v>
      </c>
      <c r="T3680">
        <f t="shared" si="228"/>
        <v>0.4</v>
      </c>
      <c r="U3680">
        <f t="shared" si="229"/>
        <v>5.4</v>
      </c>
      <c r="V3680">
        <f t="shared" si="230"/>
        <v>0.432147</v>
      </c>
      <c r="W3680">
        <f t="shared" si="231"/>
        <v>1.6612514500000002</v>
      </c>
    </row>
    <row r="3681" spans="1:23" x14ac:dyDescent="0.25">
      <c r="A3681" t="s">
        <v>12448</v>
      </c>
      <c r="B3681" s="1">
        <v>43095</v>
      </c>
      <c r="C3681" t="s">
        <v>12449</v>
      </c>
      <c r="D3681" t="s">
        <v>12450</v>
      </c>
      <c r="E3681" t="s">
        <v>12451</v>
      </c>
      <c r="F3681" s="1">
        <v>43087</v>
      </c>
      <c r="G3681">
        <v>1</v>
      </c>
      <c r="H3681">
        <v>246835</v>
      </c>
      <c r="I3681">
        <v>2946</v>
      </c>
      <c r="J3681">
        <v>277</v>
      </c>
      <c r="K3681">
        <v>1541</v>
      </c>
      <c r="L3681" t="b">
        <v>0</v>
      </c>
      <c r="M3681" t="b">
        <v>0</v>
      </c>
      <c r="N3681" t="b">
        <v>0</v>
      </c>
      <c r="O3681">
        <v>8</v>
      </c>
      <c r="P3681">
        <v>8</v>
      </c>
      <c r="Q3681" s="2">
        <v>0.01</v>
      </c>
      <c r="R3681" s="2">
        <v>0</v>
      </c>
      <c r="S3681" s="2">
        <v>0.01</v>
      </c>
      <c r="T3681">
        <f t="shared" si="228"/>
        <v>0.4</v>
      </c>
      <c r="U3681">
        <f t="shared" si="229"/>
        <v>6.4</v>
      </c>
      <c r="V3681">
        <f t="shared" si="230"/>
        <v>0.47341749999999999</v>
      </c>
      <c r="W3681">
        <f t="shared" si="231"/>
        <v>1.9256961250000002</v>
      </c>
    </row>
    <row r="3682" spans="1:23" x14ac:dyDescent="0.25">
      <c r="A3682" t="s">
        <v>12452</v>
      </c>
      <c r="B3682" s="1">
        <v>43087</v>
      </c>
      <c r="C3682" t="s">
        <v>12453</v>
      </c>
      <c r="D3682" t="s">
        <v>2766</v>
      </c>
      <c r="E3682" t="s">
        <v>12454</v>
      </c>
      <c r="F3682" s="1">
        <v>43081</v>
      </c>
      <c r="G3682">
        <v>1</v>
      </c>
      <c r="H3682">
        <v>56894</v>
      </c>
      <c r="I3682">
        <v>5440</v>
      </c>
      <c r="J3682">
        <v>42</v>
      </c>
      <c r="K3682">
        <v>1038</v>
      </c>
      <c r="L3682" t="b">
        <v>0</v>
      </c>
      <c r="M3682" t="b">
        <v>0</v>
      </c>
      <c r="N3682" t="b">
        <v>0</v>
      </c>
      <c r="O3682">
        <v>6</v>
      </c>
      <c r="P3682">
        <v>6</v>
      </c>
      <c r="Q3682" s="2">
        <v>0.1</v>
      </c>
      <c r="R3682" s="2">
        <v>0</v>
      </c>
      <c r="S3682" s="2">
        <v>0.02</v>
      </c>
      <c r="T3682">
        <f t="shared" si="228"/>
        <v>0.4</v>
      </c>
      <c r="U3682">
        <f t="shared" si="229"/>
        <v>4.8000000000000007</v>
      </c>
      <c r="V3682">
        <f t="shared" si="230"/>
        <v>1.5284470000000003</v>
      </c>
      <c r="W3682">
        <f t="shared" si="231"/>
        <v>1.8949564500000005</v>
      </c>
    </row>
    <row r="3683" spans="1:23" x14ac:dyDescent="0.25">
      <c r="A3683" t="s">
        <v>12455</v>
      </c>
      <c r="B3683" s="1">
        <v>43194</v>
      </c>
      <c r="C3683" t="s">
        <v>12456</v>
      </c>
      <c r="D3683" t="s">
        <v>12457</v>
      </c>
      <c r="E3683" t="s">
        <v>12458</v>
      </c>
      <c r="F3683" s="1">
        <v>43183</v>
      </c>
      <c r="G3683">
        <v>1</v>
      </c>
      <c r="H3683">
        <v>799878</v>
      </c>
      <c r="I3683">
        <v>20436</v>
      </c>
      <c r="J3683">
        <v>4523</v>
      </c>
      <c r="K3683">
        <v>1731</v>
      </c>
      <c r="L3683" t="b">
        <v>0</v>
      </c>
      <c r="M3683" t="b">
        <v>0</v>
      </c>
      <c r="N3683" t="b">
        <v>0</v>
      </c>
      <c r="O3683">
        <v>11</v>
      </c>
      <c r="P3683">
        <v>10</v>
      </c>
      <c r="Q3683" s="2">
        <v>0.03</v>
      </c>
      <c r="R3683" s="2">
        <v>-0.01</v>
      </c>
      <c r="S3683" s="2">
        <v>0</v>
      </c>
      <c r="T3683">
        <f t="shared" si="228"/>
        <v>0.4</v>
      </c>
      <c r="U3683">
        <f t="shared" si="229"/>
        <v>7.8</v>
      </c>
      <c r="V3683">
        <f t="shared" si="230"/>
        <v>0.54993899999999996</v>
      </c>
      <c r="W3683">
        <f t="shared" si="231"/>
        <v>2.3024786499999998</v>
      </c>
    </row>
    <row r="3684" spans="1:23" x14ac:dyDescent="0.25">
      <c r="A3684" t="s">
        <v>12459</v>
      </c>
      <c r="B3684" s="1">
        <v>43265</v>
      </c>
      <c r="C3684" t="s">
        <v>12460</v>
      </c>
      <c r="D3684" t="s">
        <v>3986</v>
      </c>
      <c r="E3684" t="s">
        <v>12461</v>
      </c>
      <c r="F3684" s="1">
        <v>43256</v>
      </c>
      <c r="G3684">
        <v>1</v>
      </c>
      <c r="H3684">
        <v>5420474</v>
      </c>
      <c r="I3684">
        <v>239789</v>
      </c>
      <c r="J3684">
        <v>10299</v>
      </c>
      <c r="K3684">
        <v>25161</v>
      </c>
      <c r="L3684" t="b">
        <v>0</v>
      </c>
      <c r="M3684" t="b">
        <v>0</v>
      </c>
      <c r="N3684" t="b">
        <v>0</v>
      </c>
      <c r="O3684">
        <v>9</v>
      </c>
      <c r="P3684">
        <v>8</v>
      </c>
      <c r="Q3684" s="2">
        <v>0.04</v>
      </c>
      <c r="R3684" s="2">
        <v>0</v>
      </c>
      <c r="S3684" s="2">
        <v>0</v>
      </c>
      <c r="T3684">
        <f t="shared" si="228"/>
        <v>0.4</v>
      </c>
      <c r="U3684">
        <f t="shared" si="229"/>
        <v>6.2</v>
      </c>
      <c r="V3684">
        <f t="shared" si="230"/>
        <v>3.1102369999999997</v>
      </c>
      <c r="W3684">
        <f t="shared" si="231"/>
        <v>2.7985829499999997</v>
      </c>
    </row>
    <row r="3685" spans="1:23" x14ac:dyDescent="0.25">
      <c r="A3685" t="s">
        <v>12462</v>
      </c>
      <c r="B3685" s="1">
        <v>43122</v>
      </c>
      <c r="C3685" t="s">
        <v>12463</v>
      </c>
      <c r="D3685" t="s">
        <v>1321</v>
      </c>
      <c r="E3685" t="s">
        <v>12464</v>
      </c>
      <c r="F3685" s="1">
        <v>43115</v>
      </c>
      <c r="G3685">
        <v>1</v>
      </c>
      <c r="H3685">
        <v>1037921</v>
      </c>
      <c r="I3685">
        <v>20911</v>
      </c>
      <c r="J3685">
        <v>539</v>
      </c>
      <c r="K3685">
        <v>4762</v>
      </c>
      <c r="L3685" t="b">
        <v>0</v>
      </c>
      <c r="M3685" t="b">
        <v>0</v>
      </c>
      <c r="N3685" t="b">
        <v>0</v>
      </c>
      <c r="O3685">
        <v>7</v>
      </c>
      <c r="P3685">
        <v>6</v>
      </c>
      <c r="Q3685" s="2">
        <v>0.02</v>
      </c>
      <c r="R3685" s="2">
        <v>0</v>
      </c>
      <c r="S3685" s="2">
        <v>0</v>
      </c>
      <c r="T3685">
        <f t="shared" si="228"/>
        <v>0.4</v>
      </c>
      <c r="U3685">
        <f t="shared" si="229"/>
        <v>4.6000000000000005</v>
      </c>
      <c r="V3685">
        <f t="shared" si="230"/>
        <v>0.71896049999999989</v>
      </c>
      <c r="W3685">
        <f t="shared" si="231"/>
        <v>1.5616361750000001</v>
      </c>
    </row>
    <row r="3686" spans="1:23" x14ac:dyDescent="0.25">
      <c r="A3686" t="s">
        <v>12465</v>
      </c>
      <c r="B3686" s="1">
        <v>43103</v>
      </c>
      <c r="C3686" t="s">
        <v>12466</v>
      </c>
      <c r="D3686" t="s">
        <v>125</v>
      </c>
      <c r="E3686" t="s">
        <v>12467</v>
      </c>
      <c r="F3686" s="1">
        <v>43090</v>
      </c>
      <c r="G3686">
        <v>1</v>
      </c>
      <c r="H3686">
        <v>1546967</v>
      </c>
      <c r="I3686">
        <v>17745</v>
      </c>
      <c r="J3686">
        <v>789</v>
      </c>
      <c r="K3686">
        <v>920</v>
      </c>
      <c r="L3686" t="b">
        <v>0</v>
      </c>
      <c r="M3686" t="b">
        <v>0</v>
      </c>
      <c r="N3686" t="b">
        <v>0</v>
      </c>
      <c r="O3686">
        <v>13</v>
      </c>
      <c r="P3686">
        <v>13</v>
      </c>
      <c r="Q3686" s="2">
        <v>0.01</v>
      </c>
      <c r="R3686" s="2">
        <v>0</v>
      </c>
      <c r="S3686" s="2">
        <v>0</v>
      </c>
      <c r="T3686">
        <f t="shared" si="228"/>
        <v>0.4</v>
      </c>
      <c r="U3686">
        <f t="shared" si="229"/>
        <v>10.4</v>
      </c>
      <c r="V3686">
        <f t="shared" si="230"/>
        <v>0.87348349999999997</v>
      </c>
      <c r="W3686">
        <f t="shared" si="231"/>
        <v>3.065719225</v>
      </c>
    </row>
    <row r="3687" spans="1:23" x14ac:dyDescent="0.25">
      <c r="A3687" t="s">
        <v>12468</v>
      </c>
      <c r="B3687" s="1">
        <v>43116</v>
      </c>
      <c r="C3687" t="s">
        <v>12469</v>
      </c>
      <c r="D3687" t="s">
        <v>12470</v>
      </c>
      <c r="E3687" t="s">
        <v>12471</v>
      </c>
      <c r="F3687" s="1">
        <v>43112</v>
      </c>
      <c r="G3687">
        <v>1</v>
      </c>
      <c r="H3687">
        <v>73649</v>
      </c>
      <c r="I3687">
        <v>2721</v>
      </c>
      <c r="J3687">
        <v>122</v>
      </c>
      <c r="K3687">
        <v>74</v>
      </c>
      <c r="L3687" t="b">
        <v>0</v>
      </c>
      <c r="M3687" t="b">
        <v>0</v>
      </c>
      <c r="N3687" t="b">
        <v>0</v>
      </c>
      <c r="O3687">
        <v>4</v>
      </c>
      <c r="P3687">
        <v>3</v>
      </c>
      <c r="Q3687" s="2">
        <v>0.04</v>
      </c>
      <c r="R3687" s="2">
        <v>0</v>
      </c>
      <c r="S3687" s="2">
        <v>0</v>
      </c>
      <c r="T3687">
        <f t="shared" si="228"/>
        <v>0.4</v>
      </c>
      <c r="U3687">
        <f t="shared" si="229"/>
        <v>2.2000000000000002</v>
      </c>
      <c r="V3687">
        <f t="shared" si="230"/>
        <v>0.4368245</v>
      </c>
      <c r="W3687">
        <f t="shared" si="231"/>
        <v>0.86288857500000005</v>
      </c>
    </row>
    <row r="3688" spans="1:23" x14ac:dyDescent="0.25">
      <c r="A3688" t="s">
        <v>12472</v>
      </c>
      <c r="B3688" s="1">
        <v>43237</v>
      </c>
      <c r="C3688" t="s">
        <v>12473</v>
      </c>
      <c r="D3688" t="s">
        <v>2408</v>
      </c>
      <c r="E3688" t="s">
        <v>12474</v>
      </c>
      <c r="F3688" s="1">
        <v>43233</v>
      </c>
      <c r="G3688">
        <v>1</v>
      </c>
      <c r="H3688">
        <v>1071848</v>
      </c>
      <c r="I3688">
        <v>26076</v>
      </c>
      <c r="J3688">
        <v>939</v>
      </c>
      <c r="K3688">
        <v>6192</v>
      </c>
      <c r="L3688" t="b">
        <v>0</v>
      </c>
      <c r="M3688" t="b">
        <v>0</v>
      </c>
      <c r="N3688" t="b">
        <v>0</v>
      </c>
      <c r="O3688">
        <v>4</v>
      </c>
      <c r="P3688">
        <v>5</v>
      </c>
      <c r="Q3688" s="2">
        <v>0.02</v>
      </c>
      <c r="R3688" s="2">
        <v>0</v>
      </c>
      <c r="S3688" s="2">
        <v>0.01</v>
      </c>
      <c r="T3688">
        <f t="shared" si="228"/>
        <v>0.4</v>
      </c>
      <c r="U3688">
        <f t="shared" si="229"/>
        <v>4.2</v>
      </c>
      <c r="V3688">
        <f t="shared" si="230"/>
        <v>0.98592400000000002</v>
      </c>
      <c r="W3688">
        <f t="shared" si="231"/>
        <v>1.5550733999999999</v>
      </c>
    </row>
    <row r="3689" spans="1:23" x14ac:dyDescent="0.25">
      <c r="A3689" t="s">
        <v>12475</v>
      </c>
      <c r="B3689" s="1">
        <v>43177</v>
      </c>
      <c r="C3689" t="s">
        <v>12476</v>
      </c>
      <c r="D3689" t="s">
        <v>1667</v>
      </c>
      <c r="E3689" t="s">
        <v>12477</v>
      </c>
      <c r="F3689" s="1">
        <v>43165</v>
      </c>
      <c r="G3689">
        <v>1</v>
      </c>
      <c r="H3689">
        <v>511315</v>
      </c>
      <c r="I3689">
        <v>14349</v>
      </c>
      <c r="J3689">
        <v>7047</v>
      </c>
      <c r="K3689">
        <v>3445</v>
      </c>
      <c r="L3689" t="b">
        <v>0</v>
      </c>
      <c r="M3689" t="b">
        <v>0</v>
      </c>
      <c r="N3689" t="b">
        <v>0</v>
      </c>
      <c r="O3689">
        <v>12</v>
      </c>
      <c r="P3689">
        <v>12</v>
      </c>
      <c r="Q3689" s="2">
        <v>0.03</v>
      </c>
      <c r="R3689" s="2">
        <v>-0.01</v>
      </c>
      <c r="S3689" s="2">
        <v>0.01</v>
      </c>
      <c r="T3689">
        <f t="shared" si="228"/>
        <v>0.4</v>
      </c>
      <c r="U3689">
        <f t="shared" si="229"/>
        <v>9.6000000000000014</v>
      </c>
      <c r="V3689">
        <f t="shared" si="230"/>
        <v>0.65565749999999989</v>
      </c>
      <c r="W3689">
        <f t="shared" si="231"/>
        <v>2.7894801250000003</v>
      </c>
    </row>
    <row r="3690" spans="1:23" x14ac:dyDescent="0.25">
      <c r="A3690" t="s">
        <v>12478</v>
      </c>
      <c r="B3690" s="1">
        <v>43083</v>
      </c>
      <c r="C3690" t="s">
        <v>12479</v>
      </c>
      <c r="D3690" t="s">
        <v>818</v>
      </c>
      <c r="E3690" t="s">
        <v>12480</v>
      </c>
      <c r="F3690" s="1">
        <v>43078</v>
      </c>
      <c r="G3690">
        <v>1</v>
      </c>
      <c r="H3690">
        <v>120078</v>
      </c>
      <c r="I3690">
        <v>1576</v>
      </c>
      <c r="J3690">
        <v>63</v>
      </c>
      <c r="K3690">
        <v>147</v>
      </c>
      <c r="L3690" t="b">
        <v>0</v>
      </c>
      <c r="M3690" t="b">
        <v>0</v>
      </c>
      <c r="N3690" t="b">
        <v>0</v>
      </c>
      <c r="O3690">
        <v>5</v>
      </c>
      <c r="P3690">
        <v>5</v>
      </c>
      <c r="Q3690" s="2">
        <v>0.01</v>
      </c>
      <c r="R3690" s="2">
        <v>0</v>
      </c>
      <c r="S3690" s="2">
        <v>0</v>
      </c>
      <c r="T3690">
        <f t="shared" si="228"/>
        <v>0.4</v>
      </c>
      <c r="U3690">
        <f t="shared" si="229"/>
        <v>4</v>
      </c>
      <c r="V3690">
        <f t="shared" si="230"/>
        <v>0.16003899999999999</v>
      </c>
      <c r="W3690">
        <f t="shared" si="231"/>
        <v>1.2160136500000001</v>
      </c>
    </row>
    <row r="3691" spans="1:23" x14ac:dyDescent="0.25">
      <c r="A3691" t="s">
        <v>12481</v>
      </c>
      <c r="B3691" s="1">
        <v>43119</v>
      </c>
      <c r="C3691" t="s">
        <v>12482</v>
      </c>
      <c r="D3691" t="s">
        <v>12483</v>
      </c>
      <c r="E3691" t="s">
        <v>12484</v>
      </c>
      <c r="F3691" s="1">
        <v>43113</v>
      </c>
      <c r="G3691">
        <v>1</v>
      </c>
      <c r="H3691">
        <v>1099145</v>
      </c>
      <c r="I3691">
        <v>56147</v>
      </c>
      <c r="J3691">
        <v>1434</v>
      </c>
      <c r="K3691">
        <v>6657</v>
      </c>
      <c r="L3691" t="b">
        <v>0</v>
      </c>
      <c r="M3691" t="b">
        <v>0</v>
      </c>
      <c r="N3691" t="b">
        <v>0</v>
      </c>
      <c r="O3691">
        <v>6</v>
      </c>
      <c r="P3691">
        <v>6</v>
      </c>
      <c r="Q3691" s="2">
        <v>0.05</v>
      </c>
      <c r="R3691" s="2">
        <v>0</v>
      </c>
      <c r="S3691" s="2">
        <v>0.01</v>
      </c>
      <c r="T3691">
        <f t="shared" si="228"/>
        <v>0.4</v>
      </c>
      <c r="U3691">
        <f t="shared" si="229"/>
        <v>4.8000000000000007</v>
      </c>
      <c r="V3691">
        <f t="shared" si="230"/>
        <v>1.2995725</v>
      </c>
      <c r="W3691">
        <f t="shared" si="231"/>
        <v>1.8148503750000002</v>
      </c>
    </row>
    <row r="3692" spans="1:23" x14ac:dyDescent="0.25">
      <c r="A3692" t="s">
        <v>12485</v>
      </c>
      <c r="B3692" s="1">
        <v>43133</v>
      </c>
      <c r="C3692" t="s">
        <v>12486</v>
      </c>
      <c r="D3692" t="s">
        <v>12487</v>
      </c>
      <c r="E3692" t="s">
        <v>12488</v>
      </c>
      <c r="F3692" s="1">
        <v>43127</v>
      </c>
      <c r="G3692">
        <v>1</v>
      </c>
      <c r="H3692">
        <v>411705</v>
      </c>
      <c r="I3692">
        <v>16819</v>
      </c>
      <c r="J3692">
        <v>1221</v>
      </c>
      <c r="K3692">
        <v>3648</v>
      </c>
      <c r="L3692" t="b">
        <v>0</v>
      </c>
      <c r="M3692" t="b">
        <v>0</v>
      </c>
      <c r="N3692" t="b">
        <v>0</v>
      </c>
      <c r="O3692">
        <v>6</v>
      </c>
      <c r="P3692">
        <v>6</v>
      </c>
      <c r="Q3692" s="2">
        <v>0.04</v>
      </c>
      <c r="R3692" s="2">
        <v>0</v>
      </c>
      <c r="S3692" s="2">
        <v>0.01</v>
      </c>
      <c r="T3692">
        <f t="shared" si="228"/>
        <v>0.4</v>
      </c>
      <c r="U3692">
        <f t="shared" si="229"/>
        <v>4.8000000000000007</v>
      </c>
      <c r="V3692">
        <f t="shared" si="230"/>
        <v>0.85585250000000002</v>
      </c>
      <c r="W3692">
        <f t="shared" si="231"/>
        <v>1.6595483750000004</v>
      </c>
    </row>
    <row r="3693" spans="1:23" x14ac:dyDescent="0.25">
      <c r="A3693" t="s">
        <v>12489</v>
      </c>
      <c r="B3693" s="1">
        <v>43105</v>
      </c>
      <c r="C3693" t="s">
        <v>12490</v>
      </c>
      <c r="D3693" t="s">
        <v>12491</v>
      </c>
      <c r="E3693" t="s">
        <v>12492</v>
      </c>
      <c r="F3693" s="1">
        <v>43095</v>
      </c>
      <c r="G3693">
        <v>1</v>
      </c>
      <c r="H3693">
        <v>1603502</v>
      </c>
      <c r="I3693">
        <v>6239</v>
      </c>
      <c r="J3693">
        <v>710</v>
      </c>
      <c r="K3693">
        <v>568</v>
      </c>
      <c r="L3693" t="b">
        <v>0</v>
      </c>
      <c r="M3693" t="b">
        <v>0</v>
      </c>
      <c r="N3693" t="b">
        <v>0</v>
      </c>
      <c r="O3693">
        <v>10</v>
      </c>
      <c r="P3693">
        <v>8</v>
      </c>
      <c r="Q3693" s="2">
        <v>0</v>
      </c>
      <c r="R3693" s="2">
        <v>0</v>
      </c>
      <c r="S3693" s="2">
        <v>0</v>
      </c>
      <c r="T3693">
        <f t="shared" si="228"/>
        <v>0.4</v>
      </c>
      <c r="U3693">
        <f t="shared" si="229"/>
        <v>6</v>
      </c>
      <c r="V3693">
        <f t="shared" si="230"/>
        <v>0.80175099999999999</v>
      </c>
      <c r="W3693">
        <f t="shared" si="231"/>
        <v>1.9406128500000002</v>
      </c>
    </row>
    <row r="3694" spans="1:23" x14ac:dyDescent="0.25">
      <c r="A3694" t="s">
        <v>12493</v>
      </c>
      <c r="B3694" s="1">
        <v>43151</v>
      </c>
      <c r="C3694" t="s">
        <v>12494</v>
      </c>
      <c r="D3694" t="s">
        <v>12495</v>
      </c>
      <c r="E3694" t="s">
        <v>12496</v>
      </c>
      <c r="F3694" s="1">
        <v>43145</v>
      </c>
      <c r="G3694">
        <v>1</v>
      </c>
      <c r="H3694">
        <v>37144</v>
      </c>
      <c r="I3694">
        <v>191</v>
      </c>
      <c r="J3694">
        <v>45</v>
      </c>
      <c r="K3694">
        <v>74</v>
      </c>
      <c r="L3694" t="b">
        <v>0</v>
      </c>
      <c r="M3694" t="b">
        <v>0</v>
      </c>
      <c r="N3694" t="b">
        <v>0</v>
      </c>
      <c r="O3694">
        <v>6</v>
      </c>
      <c r="P3694">
        <v>6</v>
      </c>
      <c r="Q3694" s="2">
        <v>0.01</v>
      </c>
      <c r="R3694" s="2">
        <v>0</v>
      </c>
      <c r="S3694" s="2">
        <v>0</v>
      </c>
      <c r="T3694">
        <f t="shared" si="228"/>
        <v>0.4</v>
      </c>
      <c r="U3694">
        <f t="shared" si="229"/>
        <v>4.8000000000000007</v>
      </c>
      <c r="V3694">
        <f t="shared" si="230"/>
        <v>0.11857200000000001</v>
      </c>
      <c r="W3694">
        <f t="shared" si="231"/>
        <v>1.4015002000000003</v>
      </c>
    </row>
    <row r="3695" spans="1:23" x14ac:dyDescent="0.25">
      <c r="A3695" t="s">
        <v>12497</v>
      </c>
      <c r="B3695" s="1">
        <v>43068</v>
      </c>
      <c r="C3695" t="s">
        <v>12498</v>
      </c>
      <c r="D3695" t="s">
        <v>12499</v>
      </c>
      <c r="E3695" t="s">
        <v>12500</v>
      </c>
      <c r="F3695" s="1">
        <v>43061</v>
      </c>
      <c r="G3695">
        <v>1</v>
      </c>
      <c r="H3695">
        <v>76351</v>
      </c>
      <c r="I3695">
        <v>5508</v>
      </c>
      <c r="J3695">
        <v>29</v>
      </c>
      <c r="K3695">
        <v>345</v>
      </c>
      <c r="L3695" t="b">
        <v>0</v>
      </c>
      <c r="M3695" t="b">
        <v>0</v>
      </c>
      <c r="N3695" t="b">
        <v>0</v>
      </c>
      <c r="O3695">
        <v>7</v>
      </c>
      <c r="P3695">
        <v>3</v>
      </c>
      <c r="Q3695" s="2">
        <v>7.0000000000000007E-2</v>
      </c>
      <c r="R3695" s="2">
        <v>0</v>
      </c>
      <c r="S3695" s="2">
        <v>0</v>
      </c>
      <c r="T3695">
        <f t="shared" si="228"/>
        <v>0.4</v>
      </c>
      <c r="U3695">
        <f t="shared" si="229"/>
        <v>1.6000000000000003</v>
      </c>
      <c r="V3695">
        <f t="shared" si="230"/>
        <v>0.7381755000000001</v>
      </c>
      <c r="W3695">
        <f t="shared" si="231"/>
        <v>0.81836142500000009</v>
      </c>
    </row>
    <row r="3696" spans="1:23" x14ac:dyDescent="0.25">
      <c r="A3696" t="s">
        <v>12501</v>
      </c>
      <c r="B3696" s="1">
        <v>43092</v>
      </c>
      <c r="C3696" t="s">
        <v>12502</v>
      </c>
      <c r="D3696" t="s">
        <v>12503</v>
      </c>
      <c r="E3696" t="s">
        <v>12504</v>
      </c>
      <c r="F3696" s="1">
        <v>43084</v>
      </c>
      <c r="G3696">
        <v>1</v>
      </c>
      <c r="H3696">
        <v>3044139</v>
      </c>
      <c r="I3696">
        <v>97030</v>
      </c>
      <c r="J3696">
        <v>928</v>
      </c>
      <c r="K3696">
        <v>10591</v>
      </c>
      <c r="L3696" t="b">
        <v>0</v>
      </c>
      <c r="M3696" t="b">
        <v>0</v>
      </c>
      <c r="N3696" t="b">
        <v>0</v>
      </c>
      <c r="O3696">
        <v>8</v>
      </c>
      <c r="P3696">
        <v>6</v>
      </c>
      <c r="Q3696" s="2">
        <v>0.03</v>
      </c>
      <c r="R3696" s="2">
        <v>0</v>
      </c>
      <c r="S3696" s="2">
        <v>0</v>
      </c>
      <c r="T3696">
        <f t="shared" si="228"/>
        <v>0.4</v>
      </c>
      <c r="U3696">
        <f t="shared" si="229"/>
        <v>4.4000000000000004</v>
      </c>
      <c r="V3696">
        <f t="shared" si="230"/>
        <v>1.8220695</v>
      </c>
      <c r="W3696">
        <f t="shared" si="231"/>
        <v>1.8977243250000002</v>
      </c>
    </row>
    <row r="3697" spans="1:23" x14ac:dyDescent="0.25">
      <c r="A3697" t="s">
        <v>12505</v>
      </c>
      <c r="B3697" s="1">
        <v>43083</v>
      </c>
      <c r="C3697" t="s">
        <v>12506</v>
      </c>
      <c r="D3697" t="s">
        <v>12507</v>
      </c>
      <c r="E3697" t="s">
        <v>12508</v>
      </c>
      <c r="F3697" s="1">
        <v>43077</v>
      </c>
      <c r="G3697">
        <v>1</v>
      </c>
      <c r="H3697">
        <v>56717</v>
      </c>
      <c r="I3697">
        <v>3804</v>
      </c>
      <c r="J3697">
        <v>160</v>
      </c>
      <c r="K3697">
        <v>289</v>
      </c>
      <c r="L3697" t="b">
        <v>0</v>
      </c>
      <c r="M3697" t="b">
        <v>0</v>
      </c>
      <c r="N3697" t="b">
        <v>0</v>
      </c>
      <c r="O3697">
        <v>6</v>
      </c>
      <c r="P3697">
        <v>6</v>
      </c>
      <c r="Q3697" s="2">
        <v>7.0000000000000007E-2</v>
      </c>
      <c r="R3697" s="2">
        <v>0</v>
      </c>
      <c r="S3697" s="2">
        <v>0.01</v>
      </c>
      <c r="T3697">
        <f t="shared" si="228"/>
        <v>0.4</v>
      </c>
      <c r="U3697">
        <f t="shared" si="229"/>
        <v>4.8000000000000007</v>
      </c>
      <c r="V3697">
        <f t="shared" si="230"/>
        <v>0.97835850000000002</v>
      </c>
      <c r="W3697">
        <f t="shared" si="231"/>
        <v>1.7024254750000003</v>
      </c>
    </row>
    <row r="3698" spans="1:23" x14ac:dyDescent="0.25">
      <c r="A3698" t="s">
        <v>12509</v>
      </c>
      <c r="B3698" s="1">
        <v>43070</v>
      </c>
      <c r="C3698" t="s">
        <v>12510</v>
      </c>
      <c r="D3698" t="s">
        <v>8794</v>
      </c>
      <c r="E3698" t="s">
        <v>12511</v>
      </c>
      <c r="F3698" s="1">
        <v>43065</v>
      </c>
      <c r="G3698">
        <v>1</v>
      </c>
      <c r="H3698">
        <v>79154</v>
      </c>
      <c r="I3698">
        <v>4936</v>
      </c>
      <c r="J3698">
        <v>45</v>
      </c>
      <c r="K3698">
        <v>550</v>
      </c>
      <c r="L3698" t="b">
        <v>0</v>
      </c>
      <c r="M3698" t="b">
        <v>0</v>
      </c>
      <c r="N3698" t="b">
        <v>0</v>
      </c>
      <c r="O3698">
        <v>5</v>
      </c>
      <c r="P3698">
        <v>3</v>
      </c>
      <c r="Q3698" s="2">
        <v>0.06</v>
      </c>
      <c r="R3698" s="2">
        <v>0</v>
      </c>
      <c r="S3698" s="2">
        <v>0.01</v>
      </c>
      <c r="T3698">
        <f t="shared" si="228"/>
        <v>0.4</v>
      </c>
      <c r="U3698">
        <f t="shared" si="229"/>
        <v>2.0000000000000004</v>
      </c>
      <c r="V3698">
        <f t="shared" si="230"/>
        <v>0.88957699999999995</v>
      </c>
      <c r="W3698">
        <f t="shared" si="231"/>
        <v>0.97135195000000008</v>
      </c>
    </row>
    <row r="3699" spans="1:23" x14ac:dyDescent="0.25">
      <c r="A3699" t="s">
        <v>12512</v>
      </c>
      <c r="B3699" s="1">
        <v>43173</v>
      </c>
      <c r="C3699" t="s">
        <v>12513</v>
      </c>
      <c r="D3699" t="s">
        <v>535</v>
      </c>
      <c r="E3699" t="s">
        <v>12514</v>
      </c>
      <c r="F3699" s="1">
        <v>43164</v>
      </c>
      <c r="G3699">
        <v>1</v>
      </c>
      <c r="H3699">
        <v>19412787</v>
      </c>
      <c r="I3699">
        <v>479898</v>
      </c>
      <c r="J3699">
        <v>22610</v>
      </c>
      <c r="K3699">
        <v>42478</v>
      </c>
      <c r="L3699" t="b">
        <v>0</v>
      </c>
      <c r="M3699" t="b">
        <v>0</v>
      </c>
      <c r="N3699" t="b">
        <v>0</v>
      </c>
      <c r="O3699">
        <v>9</v>
      </c>
      <c r="P3699">
        <v>7</v>
      </c>
      <c r="Q3699" s="2">
        <v>0.02</v>
      </c>
      <c r="R3699" s="2">
        <v>0</v>
      </c>
      <c r="S3699" s="2">
        <v>0</v>
      </c>
      <c r="T3699">
        <f t="shared" si="228"/>
        <v>0.4</v>
      </c>
      <c r="U3699">
        <f t="shared" si="229"/>
        <v>5.2</v>
      </c>
      <c r="V3699">
        <f t="shared" si="230"/>
        <v>9.9063934999999983</v>
      </c>
      <c r="W3699">
        <f t="shared" si="231"/>
        <v>4.9272377249999995</v>
      </c>
    </row>
    <row r="3700" spans="1:23" x14ac:dyDescent="0.25">
      <c r="A3700" t="s">
        <v>12515</v>
      </c>
      <c r="B3700" s="1">
        <v>43137</v>
      </c>
      <c r="C3700" t="s">
        <v>12516</v>
      </c>
      <c r="D3700" t="s">
        <v>10448</v>
      </c>
      <c r="E3700" t="s">
        <v>12517</v>
      </c>
      <c r="F3700" s="1">
        <v>43130</v>
      </c>
      <c r="G3700">
        <v>1</v>
      </c>
      <c r="H3700">
        <v>1279582</v>
      </c>
      <c r="I3700">
        <v>26242</v>
      </c>
      <c r="J3700">
        <v>1466</v>
      </c>
      <c r="K3700">
        <v>9559</v>
      </c>
      <c r="L3700" t="b">
        <v>0</v>
      </c>
      <c r="M3700" t="b">
        <v>0</v>
      </c>
      <c r="N3700" t="b">
        <v>0</v>
      </c>
      <c r="O3700">
        <v>7</v>
      </c>
      <c r="P3700">
        <v>6</v>
      </c>
      <c r="Q3700" s="2">
        <v>0.02</v>
      </c>
      <c r="R3700" s="2">
        <v>0</v>
      </c>
      <c r="S3700" s="2">
        <v>0.01</v>
      </c>
      <c r="T3700">
        <f t="shared" si="228"/>
        <v>0.4</v>
      </c>
      <c r="U3700">
        <f t="shared" si="229"/>
        <v>4.6000000000000005</v>
      </c>
      <c r="V3700">
        <f t="shared" si="230"/>
        <v>1.089791</v>
      </c>
      <c r="W3700">
        <f t="shared" si="231"/>
        <v>1.69142685</v>
      </c>
    </row>
    <row r="3701" spans="1:23" x14ac:dyDescent="0.25">
      <c r="A3701" t="s">
        <v>12518</v>
      </c>
      <c r="B3701" s="1">
        <v>43102</v>
      </c>
      <c r="C3701" t="s">
        <v>12519</v>
      </c>
      <c r="D3701" t="s">
        <v>1020</v>
      </c>
      <c r="E3701" t="s">
        <v>12520</v>
      </c>
      <c r="F3701" s="1">
        <v>43090</v>
      </c>
      <c r="G3701">
        <v>1</v>
      </c>
      <c r="H3701">
        <v>1984239</v>
      </c>
      <c r="I3701">
        <v>109450</v>
      </c>
      <c r="J3701">
        <v>1419</v>
      </c>
      <c r="K3701">
        <v>6875</v>
      </c>
      <c r="L3701" t="b">
        <v>0</v>
      </c>
      <c r="M3701" t="b">
        <v>0</v>
      </c>
      <c r="N3701" t="b">
        <v>0</v>
      </c>
      <c r="O3701">
        <v>12</v>
      </c>
      <c r="P3701">
        <v>12</v>
      </c>
      <c r="Q3701" s="2">
        <v>0.06</v>
      </c>
      <c r="R3701" s="2">
        <v>0</v>
      </c>
      <c r="S3701" s="2">
        <v>0</v>
      </c>
      <c r="T3701">
        <f t="shared" si="228"/>
        <v>0.4</v>
      </c>
      <c r="U3701">
        <f t="shared" si="229"/>
        <v>9.6000000000000014</v>
      </c>
      <c r="V3701">
        <f t="shared" si="230"/>
        <v>1.5921194999999999</v>
      </c>
      <c r="W3701">
        <f t="shared" si="231"/>
        <v>3.1172418250000007</v>
      </c>
    </row>
    <row r="3702" spans="1:23" x14ac:dyDescent="0.25">
      <c r="A3702" t="s">
        <v>12521</v>
      </c>
      <c r="B3702" s="1">
        <v>43265</v>
      </c>
      <c r="C3702" t="s">
        <v>12522</v>
      </c>
      <c r="D3702" t="s">
        <v>2418</v>
      </c>
      <c r="E3702" t="s">
        <v>12523</v>
      </c>
      <c r="F3702" s="1">
        <v>43260</v>
      </c>
      <c r="G3702">
        <v>1</v>
      </c>
      <c r="H3702">
        <v>5517903</v>
      </c>
      <c r="I3702">
        <v>243696</v>
      </c>
      <c r="J3702">
        <v>12874</v>
      </c>
      <c r="K3702">
        <v>16841</v>
      </c>
      <c r="L3702" t="b">
        <v>0</v>
      </c>
      <c r="M3702" t="b">
        <v>0</v>
      </c>
      <c r="N3702" t="b">
        <v>0</v>
      </c>
      <c r="O3702">
        <v>5</v>
      </c>
      <c r="P3702">
        <v>5</v>
      </c>
      <c r="Q3702" s="2">
        <v>0.04</v>
      </c>
      <c r="R3702" s="2">
        <v>0</v>
      </c>
      <c r="S3702" s="2">
        <v>0</v>
      </c>
      <c r="T3702">
        <f t="shared" si="228"/>
        <v>0.4</v>
      </c>
      <c r="U3702">
        <f t="shared" si="229"/>
        <v>4</v>
      </c>
      <c r="V3702">
        <f t="shared" si="230"/>
        <v>3.1589514999999997</v>
      </c>
      <c r="W3702">
        <f t="shared" si="231"/>
        <v>2.2656330249999996</v>
      </c>
    </row>
    <row r="3703" spans="1:23" x14ac:dyDescent="0.25">
      <c r="A3703" t="s">
        <v>12524</v>
      </c>
      <c r="B3703" s="1">
        <v>43077</v>
      </c>
      <c r="C3703" t="s">
        <v>12525</v>
      </c>
      <c r="D3703" t="s">
        <v>1162</v>
      </c>
      <c r="E3703" t="s">
        <v>12526</v>
      </c>
      <c r="F3703" s="1">
        <v>43076</v>
      </c>
      <c r="G3703">
        <v>1</v>
      </c>
      <c r="H3703">
        <v>83530</v>
      </c>
      <c r="I3703">
        <v>807</v>
      </c>
      <c r="J3703">
        <v>63</v>
      </c>
      <c r="K3703">
        <v>141</v>
      </c>
      <c r="L3703" t="b">
        <v>0</v>
      </c>
      <c r="M3703" t="b">
        <v>0</v>
      </c>
      <c r="N3703" t="b">
        <v>0</v>
      </c>
      <c r="O3703">
        <v>1</v>
      </c>
      <c r="P3703">
        <v>1</v>
      </c>
      <c r="Q3703" s="2">
        <v>0.01</v>
      </c>
      <c r="R3703" s="2">
        <v>0</v>
      </c>
      <c r="S3703" s="2">
        <v>0</v>
      </c>
      <c r="T3703">
        <f t="shared" si="228"/>
        <v>0.4</v>
      </c>
      <c r="U3703">
        <f t="shared" si="229"/>
        <v>0.8</v>
      </c>
      <c r="V3703">
        <f t="shared" si="230"/>
        <v>0.141765</v>
      </c>
      <c r="W3703">
        <f t="shared" si="231"/>
        <v>0.40961775000000006</v>
      </c>
    </row>
    <row r="3704" spans="1:23" x14ac:dyDescent="0.25">
      <c r="A3704" t="s">
        <v>12527</v>
      </c>
      <c r="B3704" s="1">
        <v>43067</v>
      </c>
      <c r="C3704" t="s">
        <v>12528</v>
      </c>
      <c r="D3704" t="s">
        <v>4244</v>
      </c>
      <c r="E3704" t="s">
        <v>12529</v>
      </c>
      <c r="F3704" s="1">
        <v>43059</v>
      </c>
      <c r="G3704">
        <v>1</v>
      </c>
      <c r="H3704">
        <v>210065</v>
      </c>
      <c r="I3704">
        <v>23366</v>
      </c>
      <c r="J3704">
        <v>338</v>
      </c>
      <c r="K3704">
        <v>1075</v>
      </c>
      <c r="L3704" t="b">
        <v>0</v>
      </c>
      <c r="M3704" t="b">
        <v>0</v>
      </c>
      <c r="N3704" t="b">
        <v>0</v>
      </c>
      <c r="O3704">
        <v>8</v>
      </c>
      <c r="P3704">
        <v>7</v>
      </c>
      <c r="Q3704" s="2">
        <v>0.11</v>
      </c>
      <c r="R3704" s="2">
        <v>0</v>
      </c>
      <c r="S3704" s="2">
        <v>0.01</v>
      </c>
      <c r="T3704">
        <f t="shared" si="228"/>
        <v>0.4</v>
      </c>
      <c r="U3704">
        <f t="shared" si="229"/>
        <v>5.4</v>
      </c>
      <c r="V3704">
        <f t="shared" si="230"/>
        <v>1.4550325000000002</v>
      </c>
      <c r="W3704">
        <f t="shared" si="231"/>
        <v>2.0192613750000001</v>
      </c>
    </row>
    <row r="3705" spans="1:23" x14ac:dyDescent="0.25">
      <c r="A3705" t="s">
        <v>20818</v>
      </c>
      <c r="B3705" s="1">
        <v>43125</v>
      </c>
      <c r="C3705" t="s">
        <v>20819</v>
      </c>
      <c r="D3705" t="s">
        <v>20820</v>
      </c>
      <c r="E3705" t="s">
        <v>20821</v>
      </c>
      <c r="F3705" s="1">
        <v>43117</v>
      </c>
      <c r="G3705">
        <v>1</v>
      </c>
      <c r="H3705">
        <v>5755949</v>
      </c>
      <c r="I3705">
        <v>43802</v>
      </c>
      <c r="J3705">
        <v>3771</v>
      </c>
      <c r="K3705">
        <v>0</v>
      </c>
      <c r="L3705" t="b">
        <v>1</v>
      </c>
      <c r="M3705" t="b">
        <v>0</v>
      </c>
      <c r="N3705" t="b">
        <v>0</v>
      </c>
      <c r="O3705">
        <v>8</v>
      </c>
      <c r="P3705">
        <v>9</v>
      </c>
      <c r="Q3705" s="2">
        <v>0.01</v>
      </c>
      <c r="R3705" s="2">
        <v>0</v>
      </c>
      <c r="S3705" s="2">
        <v>0</v>
      </c>
      <c r="T3705">
        <f t="shared" si="228"/>
        <v>0.4</v>
      </c>
      <c r="U3705">
        <f t="shared" si="229"/>
        <v>7.4</v>
      </c>
      <c r="V3705">
        <f t="shared" si="230"/>
        <v>2.9779744999999997</v>
      </c>
      <c r="W3705">
        <f t="shared" si="231"/>
        <v>3.0522910750000003</v>
      </c>
    </row>
    <row r="3706" spans="1:23" x14ac:dyDescent="0.25">
      <c r="A3706" t="s">
        <v>12530</v>
      </c>
      <c r="B3706" s="1">
        <v>43090</v>
      </c>
      <c r="C3706" t="s">
        <v>12531</v>
      </c>
      <c r="D3706" t="s">
        <v>6357</v>
      </c>
      <c r="E3706" t="s">
        <v>12532</v>
      </c>
      <c r="F3706" s="1">
        <v>43083</v>
      </c>
      <c r="G3706">
        <v>1</v>
      </c>
      <c r="H3706">
        <v>3256799</v>
      </c>
      <c r="I3706">
        <v>185999</v>
      </c>
      <c r="J3706">
        <v>5538</v>
      </c>
      <c r="K3706">
        <v>9857</v>
      </c>
      <c r="L3706" t="b">
        <v>0</v>
      </c>
      <c r="M3706" t="b">
        <v>0</v>
      </c>
      <c r="N3706" t="b">
        <v>0</v>
      </c>
      <c r="O3706">
        <v>7</v>
      </c>
      <c r="P3706">
        <v>7</v>
      </c>
      <c r="Q3706" s="2">
        <v>0.06</v>
      </c>
      <c r="R3706" s="2">
        <v>0</v>
      </c>
      <c r="S3706" s="2">
        <v>0</v>
      </c>
      <c r="T3706">
        <f t="shared" si="228"/>
        <v>0.4</v>
      </c>
      <c r="U3706">
        <f t="shared" si="229"/>
        <v>5.6000000000000005</v>
      </c>
      <c r="V3706">
        <f t="shared" si="230"/>
        <v>2.2283995000000001</v>
      </c>
      <c r="W3706">
        <f t="shared" si="231"/>
        <v>2.3399398250000001</v>
      </c>
    </row>
    <row r="3707" spans="1:23" x14ac:dyDescent="0.25">
      <c r="A3707" t="s">
        <v>12533</v>
      </c>
      <c r="B3707" s="1">
        <v>43184</v>
      </c>
      <c r="C3707" t="s">
        <v>12534</v>
      </c>
      <c r="D3707" t="s">
        <v>3359</v>
      </c>
      <c r="E3707" t="s">
        <v>12535</v>
      </c>
      <c r="F3707" s="1">
        <v>43177</v>
      </c>
      <c r="G3707">
        <v>1</v>
      </c>
      <c r="H3707">
        <v>618752</v>
      </c>
      <c r="I3707">
        <v>39137</v>
      </c>
      <c r="J3707">
        <v>279</v>
      </c>
      <c r="K3707">
        <v>3711</v>
      </c>
      <c r="L3707" t="b">
        <v>0</v>
      </c>
      <c r="M3707" t="b">
        <v>0</v>
      </c>
      <c r="N3707" t="b">
        <v>0</v>
      </c>
      <c r="O3707">
        <v>7</v>
      </c>
      <c r="P3707">
        <v>6</v>
      </c>
      <c r="Q3707" s="2">
        <v>0.06</v>
      </c>
      <c r="R3707" s="2">
        <v>0</v>
      </c>
      <c r="S3707" s="2">
        <v>0.01</v>
      </c>
      <c r="T3707">
        <f t="shared" si="228"/>
        <v>0.4</v>
      </c>
      <c r="U3707">
        <f t="shared" si="229"/>
        <v>4.6000000000000005</v>
      </c>
      <c r="V3707">
        <f t="shared" si="230"/>
        <v>1.159376</v>
      </c>
      <c r="W3707">
        <f t="shared" si="231"/>
        <v>1.7157816000000001</v>
      </c>
    </row>
    <row r="3708" spans="1:23" x14ac:dyDescent="0.25">
      <c r="A3708" t="s">
        <v>12536</v>
      </c>
      <c r="B3708" s="1">
        <v>43137</v>
      </c>
      <c r="C3708" t="s">
        <v>12537</v>
      </c>
      <c r="D3708" t="s">
        <v>12538</v>
      </c>
      <c r="E3708" t="s">
        <v>12539</v>
      </c>
      <c r="F3708" s="1">
        <v>43131</v>
      </c>
      <c r="G3708">
        <v>1</v>
      </c>
      <c r="H3708">
        <v>22034</v>
      </c>
      <c r="I3708">
        <v>49</v>
      </c>
      <c r="J3708">
        <v>7</v>
      </c>
      <c r="K3708">
        <v>2</v>
      </c>
      <c r="L3708" t="b">
        <v>0</v>
      </c>
      <c r="M3708" t="b">
        <v>0</v>
      </c>
      <c r="N3708" t="b">
        <v>0</v>
      </c>
      <c r="O3708">
        <v>6</v>
      </c>
      <c r="P3708">
        <v>1</v>
      </c>
      <c r="Q3708" s="2">
        <v>0</v>
      </c>
      <c r="R3708" s="2">
        <v>0</v>
      </c>
      <c r="S3708" s="2">
        <v>0</v>
      </c>
      <c r="T3708">
        <f t="shared" si="228"/>
        <v>0.4</v>
      </c>
      <c r="U3708">
        <f t="shared" si="229"/>
        <v>-0.19999999999999996</v>
      </c>
      <c r="V3708">
        <f t="shared" si="230"/>
        <v>1.1016999999999999E-2</v>
      </c>
      <c r="W3708">
        <f t="shared" si="231"/>
        <v>0.11385595000000004</v>
      </c>
    </row>
    <row r="3709" spans="1:23" x14ac:dyDescent="0.25">
      <c r="A3709" t="s">
        <v>12540</v>
      </c>
      <c r="B3709" s="1">
        <v>43241</v>
      </c>
      <c r="C3709" t="s">
        <v>12541</v>
      </c>
      <c r="D3709" t="s">
        <v>888</v>
      </c>
      <c r="E3709" t="s">
        <v>12542</v>
      </c>
      <c r="F3709" s="1">
        <v>43229</v>
      </c>
      <c r="G3709">
        <v>1</v>
      </c>
      <c r="H3709">
        <v>552697</v>
      </c>
      <c r="I3709">
        <v>14091</v>
      </c>
      <c r="J3709">
        <v>414</v>
      </c>
      <c r="K3709">
        <v>908</v>
      </c>
      <c r="L3709" t="b">
        <v>0</v>
      </c>
      <c r="M3709" t="b">
        <v>0</v>
      </c>
      <c r="N3709" t="b">
        <v>0</v>
      </c>
      <c r="O3709">
        <v>12</v>
      </c>
      <c r="P3709">
        <v>9</v>
      </c>
      <c r="Q3709" s="2">
        <v>0.03</v>
      </c>
      <c r="R3709" s="2">
        <v>0</v>
      </c>
      <c r="S3709" s="2">
        <v>0</v>
      </c>
      <c r="T3709">
        <f t="shared" si="228"/>
        <v>0.4</v>
      </c>
      <c r="U3709">
        <f t="shared" si="229"/>
        <v>6.6</v>
      </c>
      <c r="V3709">
        <f t="shared" si="230"/>
        <v>0.57634849999999993</v>
      </c>
      <c r="W3709">
        <f t="shared" si="231"/>
        <v>2.0117219749999999</v>
      </c>
    </row>
    <row r="3710" spans="1:23" x14ac:dyDescent="0.25">
      <c r="A3710" t="s">
        <v>12543</v>
      </c>
      <c r="B3710" s="1">
        <v>43129</v>
      </c>
      <c r="C3710" t="s">
        <v>12544</v>
      </c>
      <c r="D3710" t="s">
        <v>12545</v>
      </c>
      <c r="E3710" t="s">
        <v>12546</v>
      </c>
      <c r="F3710" s="1">
        <v>43124</v>
      </c>
      <c r="G3710">
        <v>1</v>
      </c>
      <c r="H3710">
        <v>1252</v>
      </c>
      <c r="I3710">
        <v>11</v>
      </c>
      <c r="J3710">
        <v>1</v>
      </c>
      <c r="K3710">
        <v>4</v>
      </c>
      <c r="L3710" t="b">
        <v>0</v>
      </c>
      <c r="M3710" t="b">
        <v>0</v>
      </c>
      <c r="N3710" t="b">
        <v>0</v>
      </c>
      <c r="O3710">
        <v>5</v>
      </c>
      <c r="P3710">
        <v>2</v>
      </c>
      <c r="Q3710" s="2">
        <v>0.01</v>
      </c>
      <c r="R3710" s="2">
        <v>0</v>
      </c>
      <c r="S3710" s="2">
        <v>0</v>
      </c>
      <c r="T3710">
        <f t="shared" si="228"/>
        <v>0.4</v>
      </c>
      <c r="U3710">
        <f t="shared" si="229"/>
        <v>1</v>
      </c>
      <c r="V3710">
        <f t="shared" si="230"/>
        <v>0.10062600000000001</v>
      </c>
      <c r="W3710">
        <f t="shared" si="231"/>
        <v>0.44521910000000003</v>
      </c>
    </row>
    <row r="3711" spans="1:23" x14ac:dyDescent="0.25">
      <c r="A3711" t="s">
        <v>12547</v>
      </c>
      <c r="B3711" s="1">
        <v>43247</v>
      </c>
      <c r="C3711" t="s">
        <v>12548</v>
      </c>
      <c r="D3711" t="s">
        <v>12549</v>
      </c>
      <c r="E3711" t="s">
        <v>12550</v>
      </c>
      <c r="F3711" s="1">
        <v>43237</v>
      </c>
      <c r="G3711">
        <v>1</v>
      </c>
      <c r="H3711">
        <v>1226948</v>
      </c>
      <c r="I3711">
        <v>97093</v>
      </c>
      <c r="J3711">
        <v>668</v>
      </c>
      <c r="K3711">
        <v>7586</v>
      </c>
      <c r="L3711" t="b">
        <v>0</v>
      </c>
      <c r="M3711" t="b">
        <v>0</v>
      </c>
      <c r="N3711" t="b">
        <v>0</v>
      </c>
      <c r="O3711">
        <v>10</v>
      </c>
      <c r="P3711">
        <v>9</v>
      </c>
      <c r="Q3711" s="2">
        <v>0.08</v>
      </c>
      <c r="R3711" s="2">
        <v>0</v>
      </c>
      <c r="S3711" s="2">
        <v>0.01</v>
      </c>
      <c r="T3711">
        <f t="shared" si="228"/>
        <v>0.4</v>
      </c>
      <c r="U3711">
        <f t="shared" si="229"/>
        <v>7</v>
      </c>
      <c r="V3711">
        <f t="shared" si="230"/>
        <v>1.6634739999999999</v>
      </c>
      <c r="W3711">
        <f t="shared" si="231"/>
        <v>2.4922159000000002</v>
      </c>
    </row>
    <row r="3712" spans="1:23" x14ac:dyDescent="0.25">
      <c r="A3712" t="s">
        <v>12551</v>
      </c>
      <c r="B3712" s="1">
        <v>43234</v>
      </c>
      <c r="C3712" t="s">
        <v>12552</v>
      </c>
      <c r="D3712" t="s">
        <v>1005</v>
      </c>
      <c r="E3712" t="s">
        <v>12553</v>
      </c>
      <c r="F3712" s="1">
        <v>43212</v>
      </c>
      <c r="G3712">
        <v>1</v>
      </c>
      <c r="H3712">
        <v>2977964</v>
      </c>
      <c r="I3712">
        <v>148945</v>
      </c>
      <c r="J3712">
        <v>4316</v>
      </c>
      <c r="K3712">
        <v>10715</v>
      </c>
      <c r="L3712" t="b">
        <v>0</v>
      </c>
      <c r="M3712" t="b">
        <v>0</v>
      </c>
      <c r="N3712" t="b">
        <v>0</v>
      </c>
      <c r="O3712">
        <v>22</v>
      </c>
      <c r="P3712">
        <v>16</v>
      </c>
      <c r="Q3712" s="2">
        <v>0.05</v>
      </c>
      <c r="R3712" s="2">
        <v>0</v>
      </c>
      <c r="S3712" s="2">
        <v>0</v>
      </c>
      <c r="T3712">
        <f t="shared" si="228"/>
        <v>0.4</v>
      </c>
      <c r="U3712">
        <f t="shared" si="229"/>
        <v>11.600000000000001</v>
      </c>
      <c r="V3712">
        <f t="shared" si="230"/>
        <v>1.988982</v>
      </c>
      <c r="W3712">
        <f t="shared" si="231"/>
        <v>3.7561437000000004</v>
      </c>
    </row>
    <row r="3713" spans="1:23" x14ac:dyDescent="0.25">
      <c r="A3713" t="s">
        <v>12554</v>
      </c>
      <c r="B3713" s="1">
        <v>43195</v>
      </c>
      <c r="C3713" t="s">
        <v>12555</v>
      </c>
      <c r="D3713" t="s">
        <v>12556</v>
      </c>
      <c r="E3713" t="s">
        <v>12557</v>
      </c>
      <c r="F3713" s="1">
        <v>43180</v>
      </c>
      <c r="G3713">
        <v>1</v>
      </c>
      <c r="H3713">
        <v>954635</v>
      </c>
      <c r="I3713">
        <v>13311</v>
      </c>
      <c r="J3713">
        <v>607</v>
      </c>
      <c r="K3713">
        <v>1069</v>
      </c>
      <c r="L3713" t="b">
        <v>0</v>
      </c>
      <c r="M3713" t="b">
        <v>0</v>
      </c>
      <c r="N3713" t="b">
        <v>0</v>
      </c>
      <c r="O3713">
        <v>15</v>
      </c>
      <c r="P3713">
        <v>14</v>
      </c>
      <c r="Q3713" s="2">
        <v>0.01</v>
      </c>
      <c r="R3713" s="2">
        <v>0</v>
      </c>
      <c r="S3713" s="2">
        <v>0</v>
      </c>
      <c r="T3713">
        <f t="shared" si="228"/>
        <v>0.4</v>
      </c>
      <c r="U3713">
        <f t="shared" si="229"/>
        <v>11.000000000000002</v>
      </c>
      <c r="V3713">
        <f t="shared" si="230"/>
        <v>0.57731750000000004</v>
      </c>
      <c r="W3713">
        <f t="shared" si="231"/>
        <v>3.1120611250000008</v>
      </c>
    </row>
    <row r="3714" spans="1:23" x14ac:dyDescent="0.25">
      <c r="A3714" t="s">
        <v>12558</v>
      </c>
      <c r="B3714" s="1">
        <v>43096</v>
      </c>
      <c r="C3714" t="s">
        <v>12559</v>
      </c>
      <c r="D3714" t="s">
        <v>1051</v>
      </c>
      <c r="E3714" t="s">
        <v>12560</v>
      </c>
      <c r="F3714" s="1">
        <v>43088</v>
      </c>
      <c r="G3714">
        <v>1</v>
      </c>
      <c r="H3714">
        <v>268077</v>
      </c>
      <c r="I3714">
        <v>12422</v>
      </c>
      <c r="J3714">
        <v>414</v>
      </c>
      <c r="K3714">
        <v>1091</v>
      </c>
      <c r="L3714" t="b">
        <v>0</v>
      </c>
      <c r="M3714" t="b">
        <v>0</v>
      </c>
      <c r="N3714" t="b">
        <v>0</v>
      </c>
      <c r="O3714">
        <v>8</v>
      </c>
      <c r="P3714">
        <v>8</v>
      </c>
      <c r="Q3714" s="2">
        <v>0.05</v>
      </c>
      <c r="R3714" s="2">
        <v>0</v>
      </c>
      <c r="S3714" s="2">
        <v>0</v>
      </c>
      <c r="T3714">
        <f t="shared" ref="T3714:T3777" si="232">G3714*0.4</f>
        <v>0.4</v>
      </c>
      <c r="U3714">
        <f t="shared" ref="U3714:U3777" si="233">-0.2*(O3714-P3714)+0.8*P3714</f>
        <v>6.4</v>
      </c>
      <c r="V3714">
        <f t="shared" ref="V3714:V3777" si="234">0.5*H3714*0.000001+0.1*Q3714*100+100*0.15*R3714+100*0.25*S3714</f>
        <v>0.63403850000000017</v>
      </c>
      <c r="W3714">
        <f t="shared" ref="W3714:W3777" si="235">0.4*T3714+0.25*U3714+0.35*V3714</f>
        <v>1.9819134750000003</v>
      </c>
    </row>
    <row r="3715" spans="1:23" x14ac:dyDescent="0.25">
      <c r="A3715" t="s">
        <v>12561</v>
      </c>
      <c r="B3715" s="1">
        <v>43053</v>
      </c>
      <c r="C3715" t="s">
        <v>12562</v>
      </c>
      <c r="D3715" t="s">
        <v>1228</v>
      </c>
      <c r="E3715" t="s">
        <v>12563</v>
      </c>
      <c r="F3715" s="1">
        <v>43048</v>
      </c>
      <c r="G3715">
        <v>1</v>
      </c>
      <c r="H3715">
        <v>359120</v>
      </c>
      <c r="I3715">
        <v>15130</v>
      </c>
      <c r="J3715">
        <v>223</v>
      </c>
      <c r="K3715">
        <v>1143</v>
      </c>
      <c r="L3715" t="b">
        <v>0</v>
      </c>
      <c r="M3715" t="b">
        <v>0</v>
      </c>
      <c r="N3715" t="b">
        <v>0</v>
      </c>
      <c r="O3715">
        <v>5</v>
      </c>
      <c r="P3715">
        <v>1</v>
      </c>
      <c r="Q3715" s="2">
        <v>0.04</v>
      </c>
      <c r="R3715" s="2">
        <v>0</v>
      </c>
      <c r="S3715" s="2">
        <v>0</v>
      </c>
      <c r="T3715">
        <f t="shared" si="232"/>
        <v>0.4</v>
      </c>
      <c r="U3715">
        <f t="shared" si="233"/>
        <v>0</v>
      </c>
      <c r="V3715">
        <f t="shared" si="234"/>
        <v>0.57956000000000008</v>
      </c>
      <c r="W3715">
        <f t="shared" si="235"/>
        <v>0.36284600000000006</v>
      </c>
    </row>
    <row r="3716" spans="1:23" x14ac:dyDescent="0.25">
      <c r="A3716" t="s">
        <v>12564</v>
      </c>
      <c r="B3716" s="1">
        <v>43120</v>
      </c>
      <c r="C3716" t="s">
        <v>12565</v>
      </c>
      <c r="D3716" t="s">
        <v>12566</v>
      </c>
      <c r="E3716" t="s">
        <v>12567</v>
      </c>
      <c r="F3716" s="1">
        <v>43114</v>
      </c>
      <c r="G3716">
        <v>1</v>
      </c>
      <c r="H3716">
        <v>296315</v>
      </c>
      <c r="I3716">
        <v>1322</v>
      </c>
      <c r="J3716">
        <v>46</v>
      </c>
      <c r="K3716">
        <v>129</v>
      </c>
      <c r="L3716" t="b">
        <v>0</v>
      </c>
      <c r="M3716" t="b">
        <v>0</v>
      </c>
      <c r="N3716" t="b">
        <v>0</v>
      </c>
      <c r="O3716">
        <v>6</v>
      </c>
      <c r="P3716">
        <v>2</v>
      </c>
      <c r="Q3716" s="2">
        <v>0</v>
      </c>
      <c r="R3716" s="2">
        <v>0</v>
      </c>
      <c r="S3716" s="2">
        <v>0</v>
      </c>
      <c r="T3716">
        <f t="shared" si="232"/>
        <v>0.4</v>
      </c>
      <c r="U3716">
        <f t="shared" si="233"/>
        <v>0.8</v>
      </c>
      <c r="V3716">
        <f t="shared" si="234"/>
        <v>0.1481575</v>
      </c>
      <c r="W3716">
        <f t="shared" si="235"/>
        <v>0.41185512500000004</v>
      </c>
    </row>
    <row r="3717" spans="1:23" x14ac:dyDescent="0.25">
      <c r="A3717" t="s">
        <v>12568</v>
      </c>
      <c r="B3717" s="1">
        <v>43092</v>
      </c>
      <c r="C3717" t="s">
        <v>12569</v>
      </c>
      <c r="D3717" t="s">
        <v>444</v>
      </c>
      <c r="E3717" t="s">
        <v>12570</v>
      </c>
      <c r="F3717" s="1">
        <v>43087</v>
      </c>
      <c r="G3717">
        <v>1</v>
      </c>
      <c r="H3717">
        <v>32825</v>
      </c>
      <c r="I3717">
        <v>442</v>
      </c>
      <c r="J3717">
        <v>433</v>
      </c>
      <c r="K3717">
        <v>521</v>
      </c>
      <c r="L3717" t="b">
        <v>0</v>
      </c>
      <c r="M3717" t="b">
        <v>0</v>
      </c>
      <c r="N3717" t="b">
        <v>0</v>
      </c>
      <c r="O3717">
        <v>5</v>
      </c>
      <c r="P3717">
        <v>5</v>
      </c>
      <c r="Q3717" s="2">
        <v>0.01</v>
      </c>
      <c r="R3717" s="2">
        <v>-0.01</v>
      </c>
      <c r="S3717" s="2">
        <v>0.02</v>
      </c>
      <c r="T3717">
        <f t="shared" si="232"/>
        <v>0.4</v>
      </c>
      <c r="U3717">
        <f t="shared" si="233"/>
        <v>4</v>
      </c>
      <c r="V3717">
        <f t="shared" si="234"/>
        <v>0.46641250000000001</v>
      </c>
      <c r="W3717">
        <f t="shared" si="235"/>
        <v>1.3232443750000003</v>
      </c>
    </row>
    <row r="3718" spans="1:23" x14ac:dyDescent="0.25">
      <c r="A3718" t="s">
        <v>12571</v>
      </c>
      <c r="B3718" s="1">
        <v>43155</v>
      </c>
      <c r="C3718" t="s">
        <v>12572</v>
      </c>
      <c r="D3718" t="s">
        <v>12573</v>
      </c>
      <c r="E3718" t="s">
        <v>12574</v>
      </c>
      <c r="F3718" s="1">
        <v>43146</v>
      </c>
      <c r="G3718">
        <v>1</v>
      </c>
      <c r="H3718">
        <v>2604392</v>
      </c>
      <c r="I3718">
        <v>92695</v>
      </c>
      <c r="J3718">
        <v>2404</v>
      </c>
      <c r="K3718">
        <v>4433</v>
      </c>
      <c r="L3718" t="b">
        <v>0</v>
      </c>
      <c r="M3718" t="b">
        <v>0</v>
      </c>
      <c r="N3718" t="b">
        <v>0</v>
      </c>
      <c r="O3718">
        <v>9</v>
      </c>
      <c r="P3718">
        <v>9</v>
      </c>
      <c r="Q3718" s="2">
        <v>0.04</v>
      </c>
      <c r="R3718" s="2">
        <v>0</v>
      </c>
      <c r="S3718" s="2">
        <v>0</v>
      </c>
      <c r="T3718">
        <f t="shared" si="232"/>
        <v>0.4</v>
      </c>
      <c r="U3718">
        <f t="shared" si="233"/>
        <v>7.2</v>
      </c>
      <c r="V3718">
        <f t="shared" si="234"/>
        <v>1.7021959999999998</v>
      </c>
      <c r="W3718">
        <f t="shared" si="235"/>
        <v>2.5557685999999999</v>
      </c>
    </row>
    <row r="3719" spans="1:23" x14ac:dyDescent="0.25">
      <c r="A3719" t="s">
        <v>12575</v>
      </c>
      <c r="B3719" s="1">
        <v>43140</v>
      </c>
      <c r="C3719" t="s">
        <v>12576</v>
      </c>
      <c r="D3719" t="s">
        <v>481</v>
      </c>
      <c r="E3719" t="s">
        <v>12577</v>
      </c>
      <c r="F3719" s="1">
        <v>43133</v>
      </c>
      <c r="G3719">
        <v>1</v>
      </c>
      <c r="H3719">
        <v>292715</v>
      </c>
      <c r="I3719">
        <v>6145</v>
      </c>
      <c r="J3719">
        <v>496</v>
      </c>
      <c r="K3719">
        <v>1544</v>
      </c>
      <c r="L3719" t="b">
        <v>0</v>
      </c>
      <c r="M3719" t="b">
        <v>0</v>
      </c>
      <c r="N3719" t="b">
        <v>0</v>
      </c>
      <c r="O3719">
        <v>7</v>
      </c>
      <c r="P3719">
        <v>7</v>
      </c>
      <c r="Q3719" s="2">
        <v>0.02</v>
      </c>
      <c r="R3719" s="2">
        <v>0</v>
      </c>
      <c r="S3719" s="2">
        <v>0.01</v>
      </c>
      <c r="T3719">
        <f t="shared" si="232"/>
        <v>0.4</v>
      </c>
      <c r="U3719">
        <f t="shared" si="233"/>
        <v>5.6000000000000005</v>
      </c>
      <c r="V3719">
        <f t="shared" si="234"/>
        <v>0.59635749999999998</v>
      </c>
      <c r="W3719">
        <f t="shared" si="235"/>
        <v>1.768725125</v>
      </c>
    </row>
    <row r="3720" spans="1:23" x14ac:dyDescent="0.25">
      <c r="A3720" t="s">
        <v>12578</v>
      </c>
      <c r="B3720" s="1">
        <v>43114</v>
      </c>
      <c r="C3720" t="s">
        <v>12579</v>
      </c>
      <c r="D3720" t="s">
        <v>202</v>
      </c>
      <c r="E3720" t="s">
        <v>12580</v>
      </c>
      <c r="F3720" s="1">
        <v>43108</v>
      </c>
      <c r="G3720">
        <v>1</v>
      </c>
      <c r="H3720">
        <v>2083564</v>
      </c>
      <c r="I3720">
        <v>77377</v>
      </c>
      <c r="J3720">
        <v>2292</v>
      </c>
      <c r="K3720">
        <v>7601</v>
      </c>
      <c r="L3720" t="b">
        <v>0</v>
      </c>
      <c r="M3720" t="b">
        <v>0</v>
      </c>
      <c r="N3720" t="b">
        <v>0</v>
      </c>
      <c r="O3720">
        <v>6</v>
      </c>
      <c r="P3720">
        <v>1</v>
      </c>
      <c r="Q3720" s="2">
        <v>0.04</v>
      </c>
      <c r="R3720" s="2">
        <v>0</v>
      </c>
      <c r="S3720" s="2">
        <v>0</v>
      </c>
      <c r="T3720">
        <f t="shared" si="232"/>
        <v>0.4</v>
      </c>
      <c r="U3720">
        <f t="shared" si="233"/>
        <v>-0.19999999999999996</v>
      </c>
      <c r="V3720">
        <f t="shared" si="234"/>
        <v>1.4417819999999999</v>
      </c>
      <c r="W3720">
        <f t="shared" si="235"/>
        <v>0.61462369999999988</v>
      </c>
    </row>
    <row r="3721" spans="1:23" x14ac:dyDescent="0.25">
      <c r="A3721" t="s">
        <v>12581</v>
      </c>
      <c r="B3721" s="1">
        <v>43076</v>
      </c>
      <c r="C3721" t="s">
        <v>12582</v>
      </c>
      <c r="D3721" t="s">
        <v>4924</v>
      </c>
      <c r="E3721" t="s">
        <v>12583</v>
      </c>
      <c r="F3721" s="1">
        <v>43067</v>
      </c>
      <c r="G3721">
        <v>1</v>
      </c>
      <c r="H3721">
        <v>10505035</v>
      </c>
      <c r="I3721">
        <v>238584</v>
      </c>
      <c r="J3721">
        <v>6316</v>
      </c>
      <c r="K3721">
        <v>13998</v>
      </c>
      <c r="L3721" t="b">
        <v>0</v>
      </c>
      <c r="M3721" t="b">
        <v>0</v>
      </c>
      <c r="N3721" t="b">
        <v>0</v>
      </c>
      <c r="O3721">
        <v>9</v>
      </c>
      <c r="P3721">
        <v>8</v>
      </c>
      <c r="Q3721" s="2">
        <v>0.02</v>
      </c>
      <c r="R3721" s="2">
        <v>0</v>
      </c>
      <c r="S3721" s="2">
        <v>0</v>
      </c>
      <c r="T3721">
        <f t="shared" si="232"/>
        <v>0.4</v>
      </c>
      <c r="U3721">
        <f t="shared" si="233"/>
        <v>6.2</v>
      </c>
      <c r="V3721">
        <f t="shared" si="234"/>
        <v>5.4525174999999999</v>
      </c>
      <c r="W3721">
        <f t="shared" si="235"/>
        <v>3.618381125</v>
      </c>
    </row>
    <row r="3722" spans="1:23" x14ac:dyDescent="0.25">
      <c r="A3722" t="s">
        <v>12584</v>
      </c>
      <c r="B3722" s="1">
        <v>43087</v>
      </c>
      <c r="C3722" t="s">
        <v>12585</v>
      </c>
      <c r="D3722" t="s">
        <v>1104</v>
      </c>
      <c r="E3722" t="s">
        <v>12586</v>
      </c>
      <c r="F3722" s="1">
        <v>43081</v>
      </c>
      <c r="G3722">
        <v>1</v>
      </c>
      <c r="H3722">
        <v>72365</v>
      </c>
      <c r="I3722">
        <v>464</v>
      </c>
      <c r="J3722">
        <v>891</v>
      </c>
      <c r="K3722">
        <v>522</v>
      </c>
      <c r="L3722" t="b">
        <v>0</v>
      </c>
      <c r="M3722" t="b">
        <v>0</v>
      </c>
      <c r="N3722" t="b">
        <v>0</v>
      </c>
      <c r="O3722">
        <v>6</v>
      </c>
      <c r="P3722">
        <v>6</v>
      </c>
      <c r="Q3722" s="2">
        <v>0.01</v>
      </c>
      <c r="R3722" s="2">
        <v>-0.01</v>
      </c>
      <c r="S3722" s="2">
        <v>0.01</v>
      </c>
      <c r="T3722">
        <f t="shared" si="232"/>
        <v>0.4</v>
      </c>
      <c r="U3722">
        <f t="shared" si="233"/>
        <v>4.8000000000000007</v>
      </c>
      <c r="V3722">
        <f t="shared" si="234"/>
        <v>0.23618250000000002</v>
      </c>
      <c r="W3722">
        <f t="shared" si="235"/>
        <v>1.4426638750000003</v>
      </c>
    </row>
    <row r="3723" spans="1:23" x14ac:dyDescent="0.25">
      <c r="A3723" t="s">
        <v>12587</v>
      </c>
      <c r="B3723" s="1">
        <v>43188</v>
      </c>
      <c r="C3723" t="s">
        <v>12588</v>
      </c>
      <c r="D3723" t="s">
        <v>363</v>
      </c>
      <c r="E3723" t="s">
        <v>12589</v>
      </c>
      <c r="F3723" s="1">
        <v>43175</v>
      </c>
      <c r="G3723">
        <v>1</v>
      </c>
      <c r="H3723">
        <v>1425308</v>
      </c>
      <c r="I3723">
        <v>33534</v>
      </c>
      <c r="J3723">
        <v>2668</v>
      </c>
      <c r="K3723">
        <v>3895</v>
      </c>
      <c r="L3723" t="b">
        <v>0</v>
      </c>
      <c r="M3723" t="b">
        <v>0</v>
      </c>
      <c r="N3723" t="b">
        <v>0</v>
      </c>
      <c r="O3723">
        <v>13</v>
      </c>
      <c r="P3723">
        <v>13</v>
      </c>
      <c r="Q3723" s="2">
        <v>0.02</v>
      </c>
      <c r="R3723" s="2">
        <v>0</v>
      </c>
      <c r="S3723" s="2">
        <v>0</v>
      </c>
      <c r="T3723">
        <f t="shared" si="232"/>
        <v>0.4</v>
      </c>
      <c r="U3723">
        <f t="shared" si="233"/>
        <v>10.4</v>
      </c>
      <c r="V3723">
        <f t="shared" si="234"/>
        <v>0.91265400000000008</v>
      </c>
      <c r="W3723">
        <f t="shared" si="235"/>
        <v>3.0794289000000004</v>
      </c>
    </row>
    <row r="3724" spans="1:23" x14ac:dyDescent="0.25">
      <c r="A3724" t="s">
        <v>12590</v>
      </c>
      <c r="B3724" s="1">
        <v>43159</v>
      </c>
      <c r="C3724" t="s">
        <v>12591</v>
      </c>
      <c r="D3724" t="s">
        <v>12592</v>
      </c>
      <c r="E3724" t="s">
        <v>12593</v>
      </c>
      <c r="F3724" s="1">
        <v>43153</v>
      </c>
      <c r="G3724">
        <v>1</v>
      </c>
      <c r="H3724">
        <v>167110</v>
      </c>
      <c r="I3724">
        <v>2883</v>
      </c>
      <c r="J3724">
        <v>90</v>
      </c>
      <c r="K3724">
        <v>203</v>
      </c>
      <c r="L3724" t="b">
        <v>0</v>
      </c>
      <c r="M3724" t="b">
        <v>0</v>
      </c>
      <c r="N3724" t="b">
        <v>0</v>
      </c>
      <c r="O3724">
        <v>6</v>
      </c>
      <c r="P3724">
        <v>4</v>
      </c>
      <c r="Q3724" s="2">
        <v>0.02</v>
      </c>
      <c r="R3724" s="2">
        <v>0</v>
      </c>
      <c r="S3724" s="2">
        <v>0</v>
      </c>
      <c r="T3724">
        <f t="shared" si="232"/>
        <v>0.4</v>
      </c>
      <c r="U3724">
        <f t="shared" si="233"/>
        <v>2.8000000000000003</v>
      </c>
      <c r="V3724">
        <f t="shared" si="234"/>
        <v>0.283555</v>
      </c>
      <c r="W3724">
        <f t="shared" si="235"/>
        <v>0.95924425000000013</v>
      </c>
    </row>
    <row r="3725" spans="1:23" x14ac:dyDescent="0.25">
      <c r="A3725" t="s">
        <v>12594</v>
      </c>
      <c r="B3725" s="1">
        <v>43055</v>
      </c>
      <c r="C3725" t="s">
        <v>12595</v>
      </c>
      <c r="D3725" t="s">
        <v>1784</v>
      </c>
      <c r="E3725" t="s">
        <v>12596</v>
      </c>
      <c r="F3725" s="1">
        <v>43049</v>
      </c>
      <c r="G3725">
        <v>1</v>
      </c>
      <c r="H3725">
        <v>390261</v>
      </c>
      <c r="I3725">
        <v>9474</v>
      </c>
      <c r="J3725">
        <v>3091</v>
      </c>
      <c r="K3725">
        <v>3207</v>
      </c>
      <c r="L3725" t="b">
        <v>0</v>
      </c>
      <c r="M3725" t="b">
        <v>0</v>
      </c>
      <c r="N3725" t="b">
        <v>0</v>
      </c>
      <c r="O3725">
        <v>6</v>
      </c>
      <c r="P3725">
        <v>3</v>
      </c>
      <c r="Q3725" s="2">
        <v>0.02</v>
      </c>
      <c r="R3725" s="2">
        <v>-0.01</v>
      </c>
      <c r="S3725" s="2">
        <v>0.01</v>
      </c>
      <c r="T3725">
        <f t="shared" si="232"/>
        <v>0.4</v>
      </c>
      <c r="U3725">
        <f t="shared" si="233"/>
        <v>1.8000000000000003</v>
      </c>
      <c r="V3725">
        <f t="shared" si="234"/>
        <v>0.49513050000000003</v>
      </c>
      <c r="W3725">
        <f t="shared" si="235"/>
        <v>0.78329567500000008</v>
      </c>
    </row>
    <row r="3726" spans="1:23" x14ac:dyDescent="0.25">
      <c r="A3726" t="s">
        <v>12597</v>
      </c>
      <c r="B3726" s="1">
        <v>43176</v>
      </c>
      <c r="C3726" t="s">
        <v>12598</v>
      </c>
      <c r="D3726" t="s">
        <v>730</v>
      </c>
      <c r="E3726" t="s">
        <v>12599</v>
      </c>
      <c r="F3726" s="1">
        <v>43174</v>
      </c>
      <c r="G3726">
        <v>1</v>
      </c>
      <c r="H3726">
        <v>763000</v>
      </c>
      <c r="I3726">
        <v>2187</v>
      </c>
      <c r="J3726">
        <v>261</v>
      </c>
      <c r="K3726">
        <v>1163</v>
      </c>
      <c r="L3726" t="b">
        <v>0</v>
      </c>
      <c r="M3726" t="b">
        <v>0</v>
      </c>
      <c r="N3726" t="b">
        <v>0</v>
      </c>
      <c r="O3726">
        <v>2</v>
      </c>
      <c r="P3726">
        <v>2</v>
      </c>
      <c r="Q3726" s="2">
        <v>0</v>
      </c>
      <c r="R3726" s="2">
        <v>0</v>
      </c>
      <c r="S3726" s="2">
        <v>0</v>
      </c>
      <c r="T3726">
        <f t="shared" si="232"/>
        <v>0.4</v>
      </c>
      <c r="U3726">
        <f t="shared" si="233"/>
        <v>1.6</v>
      </c>
      <c r="V3726">
        <f t="shared" si="234"/>
        <v>0.38150000000000001</v>
      </c>
      <c r="W3726">
        <f t="shared" si="235"/>
        <v>0.69352500000000006</v>
      </c>
    </row>
    <row r="3727" spans="1:23" x14ac:dyDescent="0.25">
      <c r="A3727" t="s">
        <v>12600</v>
      </c>
      <c r="B3727" s="1">
        <v>43086</v>
      </c>
      <c r="C3727" t="s">
        <v>12601</v>
      </c>
      <c r="D3727" t="s">
        <v>4496</v>
      </c>
      <c r="E3727" t="s">
        <v>12602</v>
      </c>
      <c r="F3727" s="1">
        <v>43080</v>
      </c>
      <c r="G3727">
        <v>1</v>
      </c>
      <c r="H3727">
        <v>1223851</v>
      </c>
      <c r="I3727">
        <v>130159</v>
      </c>
      <c r="J3727">
        <v>441</v>
      </c>
      <c r="K3727">
        <v>16570</v>
      </c>
      <c r="L3727" t="b">
        <v>0</v>
      </c>
      <c r="M3727" t="b">
        <v>0</v>
      </c>
      <c r="N3727" t="b">
        <v>0</v>
      </c>
      <c r="O3727">
        <v>6</v>
      </c>
      <c r="P3727">
        <v>2</v>
      </c>
      <c r="Q3727" s="2">
        <v>0.11</v>
      </c>
      <c r="R3727" s="2">
        <v>0</v>
      </c>
      <c r="S3727" s="2">
        <v>0.01</v>
      </c>
      <c r="T3727">
        <f t="shared" si="232"/>
        <v>0.4</v>
      </c>
      <c r="U3727">
        <f t="shared" si="233"/>
        <v>0.8</v>
      </c>
      <c r="V3727">
        <f t="shared" si="234"/>
        <v>1.9619255</v>
      </c>
      <c r="W3727">
        <f t="shared" si="235"/>
        <v>1.0466739249999999</v>
      </c>
    </row>
    <row r="3728" spans="1:23" x14ac:dyDescent="0.25">
      <c r="A3728" t="s">
        <v>12603</v>
      </c>
      <c r="B3728" s="1">
        <v>43173</v>
      </c>
      <c r="C3728" t="s">
        <v>12604</v>
      </c>
      <c r="D3728" t="s">
        <v>12605</v>
      </c>
      <c r="E3728" t="s">
        <v>12606</v>
      </c>
      <c r="F3728" s="1">
        <v>43162</v>
      </c>
      <c r="G3728">
        <v>1</v>
      </c>
      <c r="H3728">
        <v>178717</v>
      </c>
      <c r="I3728">
        <v>21476</v>
      </c>
      <c r="J3728">
        <v>177</v>
      </c>
      <c r="K3728">
        <v>2136</v>
      </c>
      <c r="L3728" t="b">
        <v>0</v>
      </c>
      <c r="M3728" t="b">
        <v>0</v>
      </c>
      <c r="N3728" t="b">
        <v>0</v>
      </c>
      <c r="O3728">
        <v>11</v>
      </c>
      <c r="P3728">
        <v>9</v>
      </c>
      <c r="Q3728" s="2">
        <v>0.12</v>
      </c>
      <c r="R3728" s="2">
        <v>0</v>
      </c>
      <c r="S3728" s="2">
        <v>0.01</v>
      </c>
      <c r="T3728">
        <f t="shared" si="232"/>
        <v>0.4</v>
      </c>
      <c r="U3728">
        <f t="shared" si="233"/>
        <v>6.8</v>
      </c>
      <c r="V3728">
        <f t="shared" si="234"/>
        <v>1.5393584999999999</v>
      </c>
      <c r="W3728">
        <f t="shared" si="235"/>
        <v>2.3987754749999999</v>
      </c>
    </row>
    <row r="3729" spans="1:23" x14ac:dyDescent="0.25">
      <c r="A3729" t="s">
        <v>12607</v>
      </c>
      <c r="B3729" s="1">
        <v>43165</v>
      </c>
      <c r="C3729" t="s">
        <v>12608</v>
      </c>
      <c r="D3729" t="s">
        <v>730</v>
      </c>
      <c r="E3729" t="s">
        <v>12609</v>
      </c>
      <c r="F3729" s="1">
        <v>43164</v>
      </c>
      <c r="G3729">
        <v>1</v>
      </c>
      <c r="H3729">
        <v>156774</v>
      </c>
      <c r="I3729">
        <v>1849</v>
      </c>
      <c r="J3729">
        <v>95</v>
      </c>
      <c r="K3729">
        <v>291</v>
      </c>
      <c r="L3729" t="b">
        <v>0</v>
      </c>
      <c r="M3729" t="b">
        <v>0</v>
      </c>
      <c r="N3729" t="b">
        <v>0</v>
      </c>
      <c r="O3729">
        <v>1</v>
      </c>
      <c r="P3729">
        <v>1</v>
      </c>
      <c r="Q3729" s="2">
        <v>0.01</v>
      </c>
      <c r="R3729" s="2">
        <v>0</v>
      </c>
      <c r="S3729" s="2">
        <v>0</v>
      </c>
      <c r="T3729">
        <f t="shared" si="232"/>
        <v>0.4</v>
      </c>
      <c r="U3729">
        <f t="shared" si="233"/>
        <v>0.8</v>
      </c>
      <c r="V3729">
        <f t="shared" si="234"/>
        <v>0.17838700000000002</v>
      </c>
      <c r="W3729">
        <f t="shared" si="235"/>
        <v>0.42243545000000005</v>
      </c>
    </row>
    <row r="3730" spans="1:23" x14ac:dyDescent="0.25">
      <c r="A3730" t="s">
        <v>12610</v>
      </c>
      <c r="B3730" s="1">
        <v>43058</v>
      </c>
      <c r="C3730" t="s">
        <v>12611</v>
      </c>
      <c r="D3730" t="s">
        <v>579</v>
      </c>
      <c r="E3730" t="s">
        <v>12612</v>
      </c>
      <c r="F3730" s="1">
        <v>43055</v>
      </c>
      <c r="G3730">
        <v>1</v>
      </c>
      <c r="H3730">
        <v>343860</v>
      </c>
      <c r="I3730">
        <v>6546</v>
      </c>
      <c r="J3730">
        <v>404</v>
      </c>
      <c r="K3730">
        <v>732</v>
      </c>
      <c r="L3730" t="b">
        <v>0</v>
      </c>
      <c r="M3730" t="b">
        <v>0</v>
      </c>
      <c r="N3730" t="b">
        <v>0</v>
      </c>
      <c r="O3730">
        <v>3</v>
      </c>
      <c r="P3730">
        <v>3</v>
      </c>
      <c r="Q3730" s="2">
        <v>0.02</v>
      </c>
      <c r="R3730" s="2">
        <v>0</v>
      </c>
      <c r="S3730" s="2">
        <v>0</v>
      </c>
      <c r="T3730">
        <f t="shared" si="232"/>
        <v>0.4</v>
      </c>
      <c r="U3730">
        <f t="shared" si="233"/>
        <v>2.4000000000000004</v>
      </c>
      <c r="V3730">
        <f t="shared" si="234"/>
        <v>0.37192999999999998</v>
      </c>
      <c r="W3730">
        <f t="shared" si="235"/>
        <v>0.89017550000000012</v>
      </c>
    </row>
    <row r="3731" spans="1:23" x14ac:dyDescent="0.25">
      <c r="A3731" t="s">
        <v>12613</v>
      </c>
      <c r="B3731" s="1">
        <v>43121</v>
      </c>
      <c r="C3731" t="s">
        <v>12614</v>
      </c>
      <c r="D3731" t="s">
        <v>7805</v>
      </c>
      <c r="E3731" t="s">
        <v>12615</v>
      </c>
      <c r="F3731" s="1">
        <v>43116</v>
      </c>
      <c r="G3731">
        <v>1</v>
      </c>
      <c r="H3731">
        <v>685619</v>
      </c>
      <c r="I3731">
        <v>14549</v>
      </c>
      <c r="J3731">
        <v>621</v>
      </c>
      <c r="K3731">
        <v>627</v>
      </c>
      <c r="L3731" t="b">
        <v>0</v>
      </c>
      <c r="M3731" t="b">
        <v>0</v>
      </c>
      <c r="N3731" t="b">
        <v>0</v>
      </c>
      <c r="O3731">
        <v>5</v>
      </c>
      <c r="P3731">
        <v>4</v>
      </c>
      <c r="Q3731" s="2">
        <v>0.02</v>
      </c>
      <c r="R3731" s="2">
        <v>0</v>
      </c>
      <c r="S3731" s="2">
        <v>0</v>
      </c>
      <c r="T3731">
        <f t="shared" si="232"/>
        <v>0.4</v>
      </c>
      <c r="U3731">
        <f t="shared" si="233"/>
        <v>3</v>
      </c>
      <c r="V3731">
        <f t="shared" si="234"/>
        <v>0.54280949999999994</v>
      </c>
      <c r="W3731">
        <f t="shared" si="235"/>
        <v>1.099983325</v>
      </c>
    </row>
    <row r="3732" spans="1:23" x14ac:dyDescent="0.25">
      <c r="A3732" t="s">
        <v>12616</v>
      </c>
      <c r="B3732" s="1">
        <v>43168</v>
      </c>
      <c r="C3732" t="s">
        <v>12617</v>
      </c>
      <c r="D3732" t="s">
        <v>12618</v>
      </c>
      <c r="E3732" t="s">
        <v>12619</v>
      </c>
      <c r="F3732" s="1">
        <v>43160</v>
      </c>
      <c r="G3732">
        <v>1</v>
      </c>
      <c r="H3732">
        <v>51588</v>
      </c>
      <c r="I3732">
        <v>2597</v>
      </c>
      <c r="J3732">
        <v>17</v>
      </c>
      <c r="K3732">
        <v>362</v>
      </c>
      <c r="L3732" t="b">
        <v>0</v>
      </c>
      <c r="M3732" t="b">
        <v>0</v>
      </c>
      <c r="N3732" t="b">
        <v>0</v>
      </c>
      <c r="O3732">
        <v>8</v>
      </c>
      <c r="P3732">
        <v>5</v>
      </c>
      <c r="Q3732" s="2">
        <v>0.05</v>
      </c>
      <c r="R3732" s="2">
        <v>0</v>
      </c>
      <c r="S3732" s="2">
        <v>0.01</v>
      </c>
      <c r="T3732">
        <f t="shared" si="232"/>
        <v>0.4</v>
      </c>
      <c r="U3732">
        <f t="shared" si="233"/>
        <v>3.4</v>
      </c>
      <c r="V3732">
        <f t="shared" si="234"/>
        <v>0.77579400000000009</v>
      </c>
      <c r="W3732">
        <f t="shared" si="235"/>
        <v>1.2815278999999999</v>
      </c>
    </row>
    <row r="3733" spans="1:23" x14ac:dyDescent="0.25">
      <c r="A3733" t="s">
        <v>12620</v>
      </c>
      <c r="B3733" s="1">
        <v>43265</v>
      </c>
      <c r="C3733" t="s">
        <v>12621</v>
      </c>
      <c r="D3733" t="s">
        <v>12622</v>
      </c>
      <c r="E3733" t="s">
        <v>12623</v>
      </c>
      <c r="F3733" s="1">
        <v>43238</v>
      </c>
      <c r="G3733">
        <v>1</v>
      </c>
      <c r="H3733">
        <v>41803845</v>
      </c>
      <c r="I3733">
        <v>628861</v>
      </c>
      <c r="J3733">
        <v>42833</v>
      </c>
      <c r="K3733">
        <v>39363</v>
      </c>
      <c r="L3733" t="b">
        <v>0</v>
      </c>
      <c r="M3733" t="b">
        <v>0</v>
      </c>
      <c r="N3733" t="b">
        <v>0</v>
      </c>
      <c r="O3733">
        <v>27</v>
      </c>
      <c r="P3733">
        <v>25</v>
      </c>
      <c r="Q3733" s="2">
        <v>0.02</v>
      </c>
      <c r="R3733" s="2">
        <v>0</v>
      </c>
      <c r="S3733" s="2">
        <v>0</v>
      </c>
      <c r="T3733">
        <f t="shared" si="232"/>
        <v>0.4</v>
      </c>
      <c r="U3733">
        <f t="shared" si="233"/>
        <v>19.600000000000001</v>
      </c>
      <c r="V3733">
        <f t="shared" si="234"/>
        <v>21.101922499999997</v>
      </c>
      <c r="W3733">
        <f t="shared" si="235"/>
        <v>12.445672875</v>
      </c>
    </row>
    <row r="3734" spans="1:23" x14ac:dyDescent="0.25">
      <c r="A3734" t="s">
        <v>12624</v>
      </c>
      <c r="B3734" s="1">
        <v>43142</v>
      </c>
      <c r="C3734" t="s">
        <v>12625</v>
      </c>
      <c r="D3734" t="s">
        <v>12626</v>
      </c>
      <c r="E3734" t="s">
        <v>12627</v>
      </c>
      <c r="F3734" s="1">
        <v>43139</v>
      </c>
      <c r="G3734">
        <v>1</v>
      </c>
      <c r="H3734">
        <v>34324</v>
      </c>
      <c r="I3734">
        <v>240</v>
      </c>
      <c r="J3734">
        <v>194</v>
      </c>
      <c r="K3734">
        <v>737</v>
      </c>
      <c r="L3734" t="b">
        <v>0</v>
      </c>
      <c r="M3734" t="b">
        <v>0</v>
      </c>
      <c r="N3734" t="b">
        <v>0</v>
      </c>
      <c r="O3734">
        <v>3</v>
      </c>
      <c r="P3734">
        <v>3</v>
      </c>
      <c r="Q3734" s="2">
        <v>0.01</v>
      </c>
      <c r="R3734" s="2">
        <v>-0.01</v>
      </c>
      <c r="S3734" s="2">
        <v>0.02</v>
      </c>
      <c r="T3734">
        <f t="shared" si="232"/>
        <v>0.4</v>
      </c>
      <c r="U3734">
        <f t="shared" si="233"/>
        <v>2.4000000000000004</v>
      </c>
      <c r="V3734">
        <f t="shared" si="234"/>
        <v>0.46716200000000002</v>
      </c>
      <c r="W3734">
        <f t="shared" si="235"/>
        <v>0.92350670000000012</v>
      </c>
    </row>
    <row r="3735" spans="1:23" x14ac:dyDescent="0.25">
      <c r="A3735" t="s">
        <v>12628</v>
      </c>
      <c r="B3735" s="1">
        <v>43123</v>
      </c>
      <c r="C3735" t="s">
        <v>12629</v>
      </c>
      <c r="D3735" t="s">
        <v>3198</v>
      </c>
      <c r="E3735" t="s">
        <v>12630</v>
      </c>
      <c r="F3735" s="1">
        <v>43117</v>
      </c>
      <c r="G3735">
        <v>1</v>
      </c>
      <c r="H3735">
        <v>155701</v>
      </c>
      <c r="I3735">
        <v>11043</v>
      </c>
      <c r="J3735">
        <v>375</v>
      </c>
      <c r="K3735">
        <v>2437</v>
      </c>
      <c r="L3735" t="b">
        <v>0</v>
      </c>
      <c r="M3735" t="b">
        <v>0</v>
      </c>
      <c r="N3735" t="b">
        <v>0</v>
      </c>
      <c r="O3735">
        <v>6</v>
      </c>
      <c r="P3735">
        <v>6</v>
      </c>
      <c r="Q3735" s="2">
        <v>7.0000000000000007E-2</v>
      </c>
      <c r="R3735" s="2">
        <v>0</v>
      </c>
      <c r="S3735" s="2">
        <v>0.02</v>
      </c>
      <c r="T3735">
        <f t="shared" si="232"/>
        <v>0.4</v>
      </c>
      <c r="U3735">
        <f t="shared" si="233"/>
        <v>4.8000000000000007</v>
      </c>
      <c r="V3735">
        <f t="shared" si="234"/>
        <v>1.2778505</v>
      </c>
      <c r="W3735">
        <f t="shared" si="235"/>
        <v>1.8072476750000002</v>
      </c>
    </row>
    <row r="3736" spans="1:23" x14ac:dyDescent="0.25">
      <c r="A3736" t="s">
        <v>12631</v>
      </c>
      <c r="B3736" s="1">
        <v>43189</v>
      </c>
      <c r="C3736" t="s">
        <v>12632</v>
      </c>
      <c r="D3736" t="s">
        <v>2900</v>
      </c>
      <c r="E3736" t="s">
        <v>12633</v>
      </c>
      <c r="F3736" s="1">
        <v>43185</v>
      </c>
      <c r="G3736">
        <v>1</v>
      </c>
      <c r="H3736">
        <v>538061</v>
      </c>
      <c r="I3736">
        <v>11496</v>
      </c>
      <c r="J3736">
        <v>380</v>
      </c>
      <c r="K3736">
        <v>633</v>
      </c>
      <c r="L3736" t="b">
        <v>0</v>
      </c>
      <c r="M3736" t="b">
        <v>0</v>
      </c>
      <c r="N3736" t="b">
        <v>0</v>
      </c>
      <c r="O3736">
        <v>4</v>
      </c>
      <c r="P3736">
        <v>4</v>
      </c>
      <c r="Q3736" s="2">
        <v>0.02</v>
      </c>
      <c r="R3736" s="2">
        <v>0</v>
      </c>
      <c r="S3736" s="2">
        <v>0</v>
      </c>
      <c r="T3736">
        <f t="shared" si="232"/>
        <v>0.4</v>
      </c>
      <c r="U3736">
        <f t="shared" si="233"/>
        <v>3.2</v>
      </c>
      <c r="V3736">
        <f t="shared" si="234"/>
        <v>0.46903050000000002</v>
      </c>
      <c r="W3736">
        <f t="shared" si="235"/>
        <v>1.1241606750000002</v>
      </c>
    </row>
    <row r="3737" spans="1:23" x14ac:dyDescent="0.25">
      <c r="A3737" t="s">
        <v>12634</v>
      </c>
      <c r="B3737" s="1">
        <v>43150</v>
      </c>
      <c r="C3737" t="s">
        <v>12635</v>
      </c>
      <c r="D3737" t="s">
        <v>12636</v>
      </c>
      <c r="E3737" t="s">
        <v>12637</v>
      </c>
      <c r="F3737" s="1">
        <v>43140</v>
      </c>
      <c r="G3737">
        <v>1</v>
      </c>
      <c r="H3737">
        <v>4307697</v>
      </c>
      <c r="I3737">
        <v>80332</v>
      </c>
      <c r="J3737">
        <v>5364</v>
      </c>
      <c r="K3737">
        <v>16573</v>
      </c>
      <c r="L3737" t="b">
        <v>0</v>
      </c>
      <c r="M3737" t="b">
        <v>0</v>
      </c>
      <c r="N3737" t="b">
        <v>0</v>
      </c>
      <c r="O3737">
        <v>10</v>
      </c>
      <c r="P3737">
        <v>9</v>
      </c>
      <c r="Q3737" s="2">
        <v>0.02</v>
      </c>
      <c r="R3737" s="2">
        <v>0</v>
      </c>
      <c r="S3737" s="2">
        <v>0</v>
      </c>
      <c r="T3737">
        <f t="shared" si="232"/>
        <v>0.4</v>
      </c>
      <c r="U3737">
        <f t="shared" si="233"/>
        <v>7</v>
      </c>
      <c r="V3737">
        <f t="shared" si="234"/>
        <v>2.3538485000000002</v>
      </c>
      <c r="W3737">
        <f t="shared" si="235"/>
        <v>2.7338469750000001</v>
      </c>
    </row>
    <row r="3738" spans="1:23" x14ac:dyDescent="0.25">
      <c r="A3738" t="s">
        <v>12638</v>
      </c>
      <c r="B3738" s="1">
        <v>43059</v>
      </c>
      <c r="C3738" t="s">
        <v>12639</v>
      </c>
      <c r="D3738" t="s">
        <v>4100</v>
      </c>
      <c r="E3738" t="s">
        <v>12640</v>
      </c>
      <c r="F3738" s="1">
        <v>43054</v>
      </c>
      <c r="G3738">
        <v>1</v>
      </c>
      <c r="H3738">
        <v>46025</v>
      </c>
      <c r="I3738">
        <v>2106</v>
      </c>
      <c r="J3738">
        <v>17</v>
      </c>
      <c r="K3738">
        <v>167</v>
      </c>
      <c r="L3738" t="b">
        <v>0</v>
      </c>
      <c r="M3738" t="b">
        <v>0</v>
      </c>
      <c r="N3738" t="b">
        <v>0</v>
      </c>
      <c r="O3738">
        <v>5</v>
      </c>
      <c r="P3738">
        <v>5</v>
      </c>
      <c r="Q3738" s="2">
        <v>0.05</v>
      </c>
      <c r="R3738" s="2">
        <v>0</v>
      </c>
      <c r="S3738" s="2">
        <v>0</v>
      </c>
      <c r="T3738">
        <f t="shared" si="232"/>
        <v>0.4</v>
      </c>
      <c r="U3738">
        <f t="shared" si="233"/>
        <v>4</v>
      </c>
      <c r="V3738">
        <f t="shared" si="234"/>
        <v>0.5230125000000001</v>
      </c>
      <c r="W3738">
        <f t="shared" si="235"/>
        <v>1.3430543750000001</v>
      </c>
    </row>
    <row r="3739" spans="1:23" x14ac:dyDescent="0.25">
      <c r="A3739" t="s">
        <v>12641</v>
      </c>
      <c r="B3739" s="1">
        <v>43077</v>
      </c>
      <c r="C3739" t="s">
        <v>12642</v>
      </c>
      <c r="D3739" t="s">
        <v>12643</v>
      </c>
      <c r="E3739" t="s">
        <v>12644</v>
      </c>
      <c r="F3739" s="1">
        <v>43073</v>
      </c>
      <c r="G3739">
        <v>1</v>
      </c>
      <c r="H3739">
        <v>6172</v>
      </c>
      <c r="I3739">
        <v>29</v>
      </c>
      <c r="J3739">
        <v>4</v>
      </c>
      <c r="K3739">
        <v>33</v>
      </c>
      <c r="L3739" t="b">
        <v>0</v>
      </c>
      <c r="M3739" t="b">
        <v>0</v>
      </c>
      <c r="N3739" t="b">
        <v>0</v>
      </c>
      <c r="O3739">
        <v>4</v>
      </c>
      <c r="P3739">
        <v>1</v>
      </c>
      <c r="Q3739" s="2">
        <v>0</v>
      </c>
      <c r="R3739" s="2">
        <v>0</v>
      </c>
      <c r="S3739" s="2">
        <v>0.01</v>
      </c>
      <c r="T3739">
        <f t="shared" si="232"/>
        <v>0.4</v>
      </c>
      <c r="U3739">
        <f t="shared" si="233"/>
        <v>0.19999999999999996</v>
      </c>
      <c r="V3739">
        <f t="shared" si="234"/>
        <v>0.25308599999999998</v>
      </c>
      <c r="W3739">
        <f t="shared" si="235"/>
        <v>0.29858010000000001</v>
      </c>
    </row>
    <row r="3740" spans="1:23" x14ac:dyDescent="0.25">
      <c r="A3740" t="s">
        <v>12645</v>
      </c>
      <c r="B3740" s="1">
        <v>43104</v>
      </c>
      <c r="C3740" t="s">
        <v>12646</v>
      </c>
      <c r="D3740" t="s">
        <v>355</v>
      </c>
      <c r="E3740" t="s">
        <v>12647</v>
      </c>
      <c r="F3740" s="1">
        <v>43103</v>
      </c>
      <c r="G3740">
        <v>1</v>
      </c>
      <c r="H3740">
        <v>186023</v>
      </c>
      <c r="I3740">
        <v>3442</v>
      </c>
      <c r="J3740">
        <v>106</v>
      </c>
      <c r="K3740">
        <v>159</v>
      </c>
      <c r="L3740" t="b">
        <v>0</v>
      </c>
      <c r="M3740" t="b">
        <v>0</v>
      </c>
      <c r="N3740" t="b">
        <v>0</v>
      </c>
      <c r="O3740">
        <v>1</v>
      </c>
      <c r="P3740">
        <v>1</v>
      </c>
      <c r="Q3740" s="2">
        <v>0.02</v>
      </c>
      <c r="R3740" s="2">
        <v>0</v>
      </c>
      <c r="S3740" s="2">
        <v>0</v>
      </c>
      <c r="T3740">
        <f t="shared" si="232"/>
        <v>0.4</v>
      </c>
      <c r="U3740">
        <f t="shared" si="233"/>
        <v>0.8</v>
      </c>
      <c r="V3740">
        <f t="shared" si="234"/>
        <v>0.29301149999999998</v>
      </c>
      <c r="W3740">
        <f t="shared" si="235"/>
        <v>0.46255402500000004</v>
      </c>
    </row>
    <row r="3741" spans="1:23" x14ac:dyDescent="0.25">
      <c r="A3741" t="s">
        <v>12648</v>
      </c>
      <c r="B3741" s="1">
        <v>43152</v>
      </c>
      <c r="C3741" t="s">
        <v>12649</v>
      </c>
      <c r="D3741" t="s">
        <v>12650</v>
      </c>
      <c r="E3741" t="s">
        <v>12651</v>
      </c>
      <c r="F3741" s="1">
        <v>43144</v>
      </c>
      <c r="G3741">
        <v>1</v>
      </c>
      <c r="H3741">
        <v>64262</v>
      </c>
      <c r="I3741">
        <v>1461</v>
      </c>
      <c r="J3741">
        <v>56</v>
      </c>
      <c r="K3741">
        <v>86</v>
      </c>
      <c r="L3741" t="b">
        <v>0</v>
      </c>
      <c r="M3741" t="b">
        <v>0</v>
      </c>
      <c r="N3741" t="b">
        <v>0</v>
      </c>
      <c r="O3741">
        <v>8</v>
      </c>
      <c r="P3741">
        <v>7</v>
      </c>
      <c r="Q3741" s="2">
        <v>0.02</v>
      </c>
      <c r="R3741" s="2">
        <v>0</v>
      </c>
      <c r="S3741" s="2">
        <v>0</v>
      </c>
      <c r="T3741">
        <f t="shared" si="232"/>
        <v>0.4</v>
      </c>
      <c r="U3741">
        <f t="shared" si="233"/>
        <v>5.4</v>
      </c>
      <c r="V3741">
        <f t="shared" si="234"/>
        <v>0.232131</v>
      </c>
      <c r="W3741">
        <f t="shared" si="235"/>
        <v>1.5912458500000002</v>
      </c>
    </row>
    <row r="3742" spans="1:23" x14ac:dyDescent="0.25">
      <c r="A3742" t="s">
        <v>12652</v>
      </c>
      <c r="B3742" s="1">
        <v>43151</v>
      </c>
      <c r="C3742" t="s">
        <v>12653</v>
      </c>
      <c r="D3742" t="s">
        <v>5750</v>
      </c>
      <c r="E3742" t="s">
        <v>12654</v>
      </c>
      <c r="F3742" s="1">
        <v>43143</v>
      </c>
      <c r="G3742">
        <v>1</v>
      </c>
      <c r="H3742">
        <v>762583</v>
      </c>
      <c r="I3742">
        <v>130986</v>
      </c>
      <c r="J3742">
        <v>951</v>
      </c>
      <c r="K3742">
        <v>10126</v>
      </c>
      <c r="L3742" t="b">
        <v>0</v>
      </c>
      <c r="M3742" t="b">
        <v>0</v>
      </c>
      <c r="N3742" t="b">
        <v>0</v>
      </c>
      <c r="O3742">
        <v>8</v>
      </c>
      <c r="P3742">
        <v>7</v>
      </c>
      <c r="Q3742" s="2">
        <v>0.17</v>
      </c>
      <c r="R3742" s="2">
        <v>0</v>
      </c>
      <c r="S3742" s="2">
        <v>0.01</v>
      </c>
      <c r="T3742">
        <f t="shared" si="232"/>
        <v>0.4</v>
      </c>
      <c r="U3742">
        <f t="shared" si="233"/>
        <v>5.4</v>
      </c>
      <c r="V3742">
        <f t="shared" si="234"/>
        <v>2.3312915000000003</v>
      </c>
      <c r="W3742">
        <f t="shared" si="235"/>
        <v>2.3259520250000003</v>
      </c>
    </row>
    <row r="3743" spans="1:23" x14ac:dyDescent="0.25">
      <c r="A3743" t="s">
        <v>12655</v>
      </c>
      <c r="B3743" s="1">
        <v>43114</v>
      </c>
      <c r="C3743" t="s">
        <v>12656</v>
      </c>
      <c r="D3743" t="s">
        <v>12657</v>
      </c>
      <c r="E3743" t="s">
        <v>12658</v>
      </c>
      <c r="F3743" s="1">
        <v>43107</v>
      </c>
      <c r="G3743">
        <v>1</v>
      </c>
      <c r="H3743">
        <v>2564760</v>
      </c>
      <c r="I3743">
        <v>4639</v>
      </c>
      <c r="J3743">
        <v>558</v>
      </c>
      <c r="K3743">
        <v>1208</v>
      </c>
      <c r="L3743" t="b">
        <v>0</v>
      </c>
      <c r="M3743" t="b">
        <v>0</v>
      </c>
      <c r="N3743" t="b">
        <v>0</v>
      </c>
      <c r="O3743">
        <v>7</v>
      </c>
      <c r="P3743">
        <v>3</v>
      </c>
      <c r="Q3743" s="2">
        <v>0</v>
      </c>
      <c r="R3743" s="2">
        <v>0</v>
      </c>
      <c r="S3743" s="2">
        <v>0</v>
      </c>
      <c r="T3743">
        <f t="shared" si="232"/>
        <v>0.4</v>
      </c>
      <c r="U3743">
        <f t="shared" si="233"/>
        <v>1.6000000000000003</v>
      </c>
      <c r="V3743">
        <f t="shared" si="234"/>
        <v>1.2823799999999999</v>
      </c>
      <c r="W3743">
        <f t="shared" si="235"/>
        <v>1.0088330000000001</v>
      </c>
    </row>
    <row r="3744" spans="1:23" x14ac:dyDescent="0.25">
      <c r="A3744" t="s">
        <v>12659</v>
      </c>
      <c r="B3744" s="1">
        <v>43057</v>
      </c>
      <c r="C3744" t="s">
        <v>12660</v>
      </c>
      <c r="D3744" t="s">
        <v>2512</v>
      </c>
      <c r="E3744" t="s">
        <v>12661</v>
      </c>
      <c r="F3744" s="1">
        <v>43049</v>
      </c>
      <c r="G3744">
        <v>1</v>
      </c>
      <c r="H3744">
        <v>26448434</v>
      </c>
      <c r="I3744">
        <v>911883</v>
      </c>
      <c r="J3744">
        <v>53873</v>
      </c>
      <c r="K3744">
        <v>127481</v>
      </c>
      <c r="L3744" t="b">
        <v>0</v>
      </c>
      <c r="M3744" t="b">
        <v>0</v>
      </c>
      <c r="N3744" t="b">
        <v>0</v>
      </c>
      <c r="O3744">
        <v>8</v>
      </c>
      <c r="P3744">
        <v>5</v>
      </c>
      <c r="Q3744" s="2">
        <v>0.03</v>
      </c>
      <c r="R3744" s="2">
        <v>0</v>
      </c>
      <c r="S3744" s="2">
        <v>0</v>
      </c>
      <c r="T3744">
        <f t="shared" si="232"/>
        <v>0.4</v>
      </c>
      <c r="U3744">
        <f t="shared" si="233"/>
        <v>3.4</v>
      </c>
      <c r="V3744">
        <f t="shared" si="234"/>
        <v>13.524217</v>
      </c>
      <c r="W3744">
        <f t="shared" si="235"/>
        <v>5.7434759499999997</v>
      </c>
    </row>
    <row r="3745" spans="1:23" x14ac:dyDescent="0.25">
      <c r="A3745" t="s">
        <v>12662</v>
      </c>
      <c r="B3745" s="1">
        <v>43265</v>
      </c>
      <c r="C3745" t="s">
        <v>12663</v>
      </c>
      <c r="D3745" t="s">
        <v>12664</v>
      </c>
      <c r="E3745" t="s">
        <v>12665</v>
      </c>
      <c r="F3745" s="1">
        <v>43259</v>
      </c>
      <c r="G3745">
        <v>1</v>
      </c>
      <c r="H3745">
        <v>1964287</v>
      </c>
      <c r="I3745">
        <v>88373</v>
      </c>
      <c r="J3745">
        <v>2423</v>
      </c>
      <c r="K3745">
        <v>3091</v>
      </c>
      <c r="L3745" t="b">
        <v>0</v>
      </c>
      <c r="M3745" t="b">
        <v>0</v>
      </c>
      <c r="N3745" t="b">
        <v>0</v>
      </c>
      <c r="O3745">
        <v>6</v>
      </c>
      <c r="P3745">
        <v>5</v>
      </c>
      <c r="Q3745" s="2">
        <v>0.04</v>
      </c>
      <c r="R3745" s="2">
        <v>0</v>
      </c>
      <c r="S3745" s="2">
        <v>0</v>
      </c>
      <c r="T3745">
        <f t="shared" si="232"/>
        <v>0.4</v>
      </c>
      <c r="U3745">
        <f t="shared" si="233"/>
        <v>3.8</v>
      </c>
      <c r="V3745">
        <f t="shared" si="234"/>
        <v>1.3821435</v>
      </c>
      <c r="W3745">
        <f t="shared" si="235"/>
        <v>1.593750225</v>
      </c>
    </row>
    <row r="3746" spans="1:23" x14ac:dyDescent="0.25">
      <c r="A3746" t="s">
        <v>12666</v>
      </c>
      <c r="B3746" s="1">
        <v>43056</v>
      </c>
      <c r="C3746" t="s">
        <v>12667</v>
      </c>
      <c r="D3746" t="s">
        <v>12668</v>
      </c>
      <c r="E3746" t="s">
        <v>12669</v>
      </c>
      <c r="F3746" s="1">
        <v>40692</v>
      </c>
      <c r="G3746">
        <v>1</v>
      </c>
      <c r="H3746">
        <v>58689</v>
      </c>
      <c r="I3746">
        <v>831</v>
      </c>
      <c r="J3746">
        <v>253</v>
      </c>
      <c r="K3746">
        <v>306</v>
      </c>
      <c r="L3746" t="b">
        <v>0</v>
      </c>
      <c r="M3746" t="b">
        <v>0</v>
      </c>
      <c r="N3746" t="b">
        <v>0</v>
      </c>
      <c r="O3746">
        <v>2364</v>
      </c>
      <c r="P3746">
        <v>4</v>
      </c>
      <c r="Q3746" s="2">
        <v>0.01</v>
      </c>
      <c r="R3746" s="2">
        <v>0</v>
      </c>
      <c r="S3746" s="2">
        <v>0.01</v>
      </c>
      <c r="T3746">
        <f t="shared" si="232"/>
        <v>0.4</v>
      </c>
      <c r="U3746">
        <f t="shared" si="233"/>
        <v>-468.8</v>
      </c>
      <c r="V3746">
        <f t="shared" si="234"/>
        <v>0.37934449999999997</v>
      </c>
      <c r="W3746">
        <f t="shared" si="235"/>
        <v>-116.90722942500001</v>
      </c>
    </row>
    <row r="3747" spans="1:23" x14ac:dyDescent="0.25">
      <c r="A3747" t="s">
        <v>12670</v>
      </c>
      <c r="B3747" s="1">
        <v>43265</v>
      </c>
      <c r="C3747" t="s">
        <v>12671</v>
      </c>
      <c r="D3747" t="s">
        <v>3874</v>
      </c>
      <c r="E3747" t="s">
        <v>12672</v>
      </c>
      <c r="F3747" s="1">
        <v>43251</v>
      </c>
      <c r="G3747">
        <v>1</v>
      </c>
      <c r="H3747">
        <v>6169981</v>
      </c>
      <c r="I3747">
        <v>164550</v>
      </c>
      <c r="J3747">
        <v>10730</v>
      </c>
      <c r="K3747">
        <v>9302</v>
      </c>
      <c r="L3747" t="b">
        <v>0</v>
      </c>
      <c r="M3747" t="b">
        <v>0</v>
      </c>
      <c r="N3747" t="b">
        <v>0</v>
      </c>
      <c r="O3747">
        <v>14</v>
      </c>
      <c r="P3747">
        <v>13</v>
      </c>
      <c r="Q3747" s="2">
        <v>0.03</v>
      </c>
      <c r="R3747" s="2">
        <v>0</v>
      </c>
      <c r="S3747" s="2">
        <v>0</v>
      </c>
      <c r="T3747">
        <f t="shared" si="232"/>
        <v>0.4</v>
      </c>
      <c r="U3747">
        <f t="shared" si="233"/>
        <v>10.200000000000001</v>
      </c>
      <c r="V3747">
        <f t="shared" si="234"/>
        <v>3.3849904999999998</v>
      </c>
      <c r="W3747">
        <f t="shared" si="235"/>
        <v>3.8947466750000004</v>
      </c>
    </row>
    <row r="3748" spans="1:23" x14ac:dyDescent="0.25">
      <c r="A3748" t="s">
        <v>12673</v>
      </c>
      <c r="B3748" s="1">
        <v>43090</v>
      </c>
      <c r="C3748" t="s">
        <v>12674</v>
      </c>
      <c r="D3748" t="s">
        <v>1162</v>
      </c>
      <c r="E3748" t="s">
        <v>12675</v>
      </c>
      <c r="F3748" s="1">
        <v>43089</v>
      </c>
      <c r="G3748">
        <v>1</v>
      </c>
      <c r="H3748">
        <v>230733</v>
      </c>
      <c r="I3748">
        <v>2682</v>
      </c>
      <c r="J3748">
        <v>214</v>
      </c>
      <c r="K3748">
        <v>350</v>
      </c>
      <c r="L3748" t="b">
        <v>0</v>
      </c>
      <c r="M3748" t="b">
        <v>0</v>
      </c>
      <c r="N3748" t="b">
        <v>0</v>
      </c>
      <c r="O3748">
        <v>1</v>
      </c>
      <c r="P3748">
        <v>1</v>
      </c>
      <c r="Q3748" s="2">
        <v>0.01</v>
      </c>
      <c r="R3748" s="2">
        <v>0</v>
      </c>
      <c r="S3748" s="2">
        <v>0</v>
      </c>
      <c r="T3748">
        <f t="shared" si="232"/>
        <v>0.4</v>
      </c>
      <c r="U3748">
        <f t="shared" si="233"/>
        <v>0.8</v>
      </c>
      <c r="V3748">
        <f t="shared" si="234"/>
        <v>0.21536650000000002</v>
      </c>
      <c r="W3748">
        <f t="shared" si="235"/>
        <v>0.43537827500000004</v>
      </c>
    </row>
    <row r="3749" spans="1:23" x14ac:dyDescent="0.25">
      <c r="A3749" t="s">
        <v>12676</v>
      </c>
      <c r="B3749" s="1">
        <v>43059</v>
      </c>
      <c r="C3749" t="s">
        <v>12677</v>
      </c>
      <c r="D3749" t="s">
        <v>5568</v>
      </c>
      <c r="E3749" t="s">
        <v>12678</v>
      </c>
      <c r="F3749" s="1">
        <v>43057</v>
      </c>
      <c r="G3749">
        <v>1</v>
      </c>
      <c r="H3749">
        <v>50934</v>
      </c>
      <c r="I3749">
        <v>1349</v>
      </c>
      <c r="J3749">
        <v>40</v>
      </c>
      <c r="K3749">
        <v>138</v>
      </c>
      <c r="L3749" t="b">
        <v>0</v>
      </c>
      <c r="M3749" t="b">
        <v>0</v>
      </c>
      <c r="N3749" t="b">
        <v>0</v>
      </c>
      <c r="O3749">
        <v>2</v>
      </c>
      <c r="P3749">
        <v>1</v>
      </c>
      <c r="Q3749" s="2">
        <v>0.03</v>
      </c>
      <c r="R3749" s="2">
        <v>0</v>
      </c>
      <c r="S3749" s="2">
        <v>0</v>
      </c>
      <c r="T3749">
        <f t="shared" si="232"/>
        <v>0.4</v>
      </c>
      <c r="U3749">
        <f t="shared" si="233"/>
        <v>0.60000000000000009</v>
      </c>
      <c r="V3749">
        <f t="shared" si="234"/>
        <v>0.32546700000000001</v>
      </c>
      <c r="W3749">
        <f t="shared" si="235"/>
        <v>0.42391345000000002</v>
      </c>
    </row>
    <row r="3750" spans="1:23" x14ac:dyDescent="0.25">
      <c r="A3750" t="s">
        <v>12679</v>
      </c>
      <c r="B3750" s="1">
        <v>43090</v>
      </c>
      <c r="C3750" t="s">
        <v>12680</v>
      </c>
      <c r="D3750" t="s">
        <v>1429</v>
      </c>
      <c r="E3750" t="s">
        <v>12681</v>
      </c>
      <c r="F3750" s="1">
        <v>43084</v>
      </c>
      <c r="G3750">
        <v>1</v>
      </c>
      <c r="H3750">
        <v>194689</v>
      </c>
      <c r="I3750">
        <v>25001</v>
      </c>
      <c r="J3750">
        <v>103</v>
      </c>
      <c r="K3750">
        <v>1578</v>
      </c>
      <c r="L3750" t="b">
        <v>0</v>
      </c>
      <c r="M3750" t="b">
        <v>0</v>
      </c>
      <c r="N3750" t="b">
        <v>0</v>
      </c>
      <c r="O3750">
        <v>6</v>
      </c>
      <c r="P3750">
        <v>6</v>
      </c>
      <c r="Q3750" s="2">
        <v>0.13</v>
      </c>
      <c r="R3750" s="2">
        <v>0</v>
      </c>
      <c r="S3750" s="2">
        <v>0.01</v>
      </c>
      <c r="T3750">
        <f t="shared" si="232"/>
        <v>0.4</v>
      </c>
      <c r="U3750">
        <f t="shared" si="233"/>
        <v>4.8000000000000007</v>
      </c>
      <c r="V3750">
        <f t="shared" si="234"/>
        <v>1.6473445</v>
      </c>
      <c r="W3750">
        <f t="shared" si="235"/>
        <v>1.9365705750000002</v>
      </c>
    </row>
    <row r="3751" spans="1:23" x14ac:dyDescent="0.25">
      <c r="A3751" t="s">
        <v>20822</v>
      </c>
      <c r="B3751" s="1">
        <v>43082</v>
      </c>
      <c r="C3751" t="s">
        <v>20823</v>
      </c>
      <c r="D3751" t="s">
        <v>3241</v>
      </c>
      <c r="E3751" t="s">
        <v>20824</v>
      </c>
      <c r="F3751" s="1">
        <v>43080</v>
      </c>
      <c r="G3751">
        <v>1</v>
      </c>
      <c r="H3751">
        <v>57770</v>
      </c>
      <c r="I3751">
        <v>817</v>
      </c>
      <c r="J3751">
        <v>1478</v>
      </c>
      <c r="K3751">
        <v>0</v>
      </c>
      <c r="L3751" t="b">
        <v>1</v>
      </c>
      <c r="M3751" t="b">
        <v>0</v>
      </c>
      <c r="N3751" t="b">
        <v>0</v>
      </c>
      <c r="O3751">
        <v>2</v>
      </c>
      <c r="P3751">
        <v>2</v>
      </c>
      <c r="Q3751" s="2">
        <v>0.01</v>
      </c>
      <c r="R3751" s="2">
        <v>-0.03</v>
      </c>
      <c r="S3751" s="2">
        <v>0</v>
      </c>
      <c r="T3751">
        <f t="shared" si="232"/>
        <v>0.4</v>
      </c>
      <c r="U3751">
        <f t="shared" si="233"/>
        <v>1.6</v>
      </c>
      <c r="V3751">
        <f t="shared" si="234"/>
        <v>-0.32111499999999993</v>
      </c>
      <c r="W3751">
        <f t="shared" si="235"/>
        <v>0.44760975000000008</v>
      </c>
    </row>
    <row r="3752" spans="1:23" x14ac:dyDescent="0.25">
      <c r="A3752" t="s">
        <v>12682</v>
      </c>
      <c r="B3752" s="1">
        <v>43235</v>
      </c>
      <c r="C3752" t="s">
        <v>12683</v>
      </c>
      <c r="D3752" t="s">
        <v>12684</v>
      </c>
      <c r="E3752" t="s">
        <v>12685</v>
      </c>
      <c r="F3752" s="1">
        <v>43213</v>
      </c>
      <c r="G3752">
        <v>1</v>
      </c>
      <c r="H3752">
        <v>899519</v>
      </c>
      <c r="I3752">
        <v>19956</v>
      </c>
      <c r="J3752">
        <v>1060</v>
      </c>
      <c r="K3752">
        <v>1921</v>
      </c>
      <c r="L3752" t="b">
        <v>0</v>
      </c>
      <c r="M3752" t="b">
        <v>0</v>
      </c>
      <c r="N3752" t="b">
        <v>0</v>
      </c>
      <c r="O3752">
        <v>22</v>
      </c>
      <c r="P3752">
        <v>10</v>
      </c>
      <c r="Q3752" s="2">
        <v>0.02</v>
      </c>
      <c r="R3752" s="2">
        <v>0</v>
      </c>
      <c r="S3752" s="2">
        <v>0</v>
      </c>
      <c r="T3752">
        <f t="shared" si="232"/>
        <v>0.4</v>
      </c>
      <c r="U3752">
        <f t="shared" si="233"/>
        <v>5.6</v>
      </c>
      <c r="V3752">
        <f t="shared" si="234"/>
        <v>0.64975950000000005</v>
      </c>
      <c r="W3752">
        <f t="shared" si="235"/>
        <v>1.7874158250000001</v>
      </c>
    </row>
    <row r="3753" spans="1:23" x14ac:dyDescent="0.25">
      <c r="A3753" t="s">
        <v>12686</v>
      </c>
      <c r="B3753" s="1">
        <v>43160</v>
      </c>
      <c r="C3753" t="s">
        <v>12687</v>
      </c>
      <c r="D3753" t="s">
        <v>12688</v>
      </c>
      <c r="E3753" t="s">
        <v>12689</v>
      </c>
      <c r="F3753" s="1">
        <v>43154</v>
      </c>
      <c r="G3753">
        <v>1</v>
      </c>
      <c r="H3753">
        <v>56032</v>
      </c>
      <c r="I3753">
        <v>2883</v>
      </c>
      <c r="J3753">
        <v>34</v>
      </c>
      <c r="K3753">
        <v>697</v>
      </c>
      <c r="L3753" t="b">
        <v>0</v>
      </c>
      <c r="M3753" t="b">
        <v>0</v>
      </c>
      <c r="N3753" t="b">
        <v>0</v>
      </c>
      <c r="O3753">
        <v>6</v>
      </c>
      <c r="P3753">
        <v>3</v>
      </c>
      <c r="Q3753" s="2">
        <v>0.05</v>
      </c>
      <c r="R3753" s="2">
        <v>0</v>
      </c>
      <c r="S3753" s="2">
        <v>0.01</v>
      </c>
      <c r="T3753">
        <f t="shared" si="232"/>
        <v>0.4</v>
      </c>
      <c r="U3753">
        <f t="shared" si="233"/>
        <v>1.8000000000000003</v>
      </c>
      <c r="V3753">
        <f t="shared" si="234"/>
        <v>0.77801600000000015</v>
      </c>
      <c r="W3753">
        <f t="shared" si="235"/>
        <v>0.88230560000000013</v>
      </c>
    </row>
    <row r="3754" spans="1:23" x14ac:dyDescent="0.25">
      <c r="A3754" t="s">
        <v>12690</v>
      </c>
      <c r="B3754" s="1">
        <v>43218</v>
      </c>
      <c r="C3754" t="s">
        <v>12691</v>
      </c>
      <c r="D3754" t="s">
        <v>8790</v>
      </c>
      <c r="E3754" t="s">
        <v>12692</v>
      </c>
      <c r="F3754" s="1">
        <v>43201</v>
      </c>
      <c r="G3754">
        <v>1</v>
      </c>
      <c r="H3754">
        <v>329873</v>
      </c>
      <c r="I3754">
        <v>10276</v>
      </c>
      <c r="J3754">
        <v>189</v>
      </c>
      <c r="K3754">
        <v>281</v>
      </c>
      <c r="L3754" t="b">
        <v>0</v>
      </c>
      <c r="M3754" t="b">
        <v>0</v>
      </c>
      <c r="N3754" t="b">
        <v>0</v>
      </c>
      <c r="O3754">
        <v>17</v>
      </c>
      <c r="P3754">
        <v>14</v>
      </c>
      <c r="Q3754" s="2">
        <v>0.03</v>
      </c>
      <c r="R3754" s="2">
        <v>0</v>
      </c>
      <c r="S3754" s="2">
        <v>0</v>
      </c>
      <c r="T3754">
        <f t="shared" si="232"/>
        <v>0.4</v>
      </c>
      <c r="U3754">
        <f t="shared" si="233"/>
        <v>10.600000000000001</v>
      </c>
      <c r="V3754">
        <f t="shared" si="234"/>
        <v>0.46493649999999997</v>
      </c>
      <c r="W3754">
        <f t="shared" si="235"/>
        <v>2.9727277750000005</v>
      </c>
    </row>
    <row r="3755" spans="1:23" x14ac:dyDescent="0.25">
      <c r="A3755" t="s">
        <v>12693</v>
      </c>
      <c r="B3755" s="1">
        <v>43213</v>
      </c>
      <c r="C3755" t="s">
        <v>12694</v>
      </c>
      <c r="D3755" t="s">
        <v>297</v>
      </c>
      <c r="E3755" t="s">
        <v>12695</v>
      </c>
      <c r="F3755" s="1">
        <v>43202</v>
      </c>
      <c r="G3755">
        <v>1</v>
      </c>
      <c r="H3755">
        <v>8837197</v>
      </c>
      <c r="I3755">
        <v>33724</v>
      </c>
      <c r="J3755">
        <v>17287</v>
      </c>
      <c r="K3755">
        <v>8041</v>
      </c>
      <c r="L3755" t="b">
        <v>0</v>
      </c>
      <c r="M3755" t="b">
        <v>0</v>
      </c>
      <c r="N3755" t="b">
        <v>0</v>
      </c>
      <c r="O3755">
        <v>11</v>
      </c>
      <c r="P3755">
        <v>10</v>
      </c>
      <c r="Q3755" s="2">
        <v>0</v>
      </c>
      <c r="R3755" s="2">
        <v>0</v>
      </c>
      <c r="S3755" s="2">
        <v>0</v>
      </c>
      <c r="T3755">
        <f t="shared" si="232"/>
        <v>0.4</v>
      </c>
      <c r="U3755">
        <f t="shared" si="233"/>
        <v>7.8</v>
      </c>
      <c r="V3755">
        <f t="shared" si="234"/>
        <v>4.4185984999999999</v>
      </c>
      <c r="W3755">
        <f t="shared" si="235"/>
        <v>3.656509475</v>
      </c>
    </row>
    <row r="3756" spans="1:23" x14ac:dyDescent="0.25">
      <c r="A3756" t="s">
        <v>12696</v>
      </c>
      <c r="B3756" s="1">
        <v>43136</v>
      </c>
      <c r="C3756" t="s">
        <v>12697</v>
      </c>
      <c r="D3756" t="s">
        <v>1254</v>
      </c>
      <c r="E3756" t="s">
        <v>12698</v>
      </c>
      <c r="F3756" s="1">
        <v>43130</v>
      </c>
      <c r="G3756">
        <v>1</v>
      </c>
      <c r="H3756">
        <v>76714</v>
      </c>
      <c r="I3756">
        <v>2166</v>
      </c>
      <c r="J3756">
        <v>116</v>
      </c>
      <c r="K3756">
        <v>359</v>
      </c>
      <c r="L3756" t="b">
        <v>0</v>
      </c>
      <c r="M3756" t="b">
        <v>0</v>
      </c>
      <c r="N3756" t="b">
        <v>0</v>
      </c>
      <c r="O3756">
        <v>6</v>
      </c>
      <c r="P3756">
        <v>4</v>
      </c>
      <c r="Q3756" s="2">
        <v>0.03</v>
      </c>
      <c r="R3756" s="2">
        <v>0</v>
      </c>
      <c r="S3756" s="2">
        <v>0</v>
      </c>
      <c r="T3756">
        <f t="shared" si="232"/>
        <v>0.4</v>
      </c>
      <c r="U3756">
        <f t="shared" si="233"/>
        <v>2.8000000000000003</v>
      </c>
      <c r="V3756">
        <f t="shared" si="234"/>
        <v>0.33835699999999996</v>
      </c>
      <c r="W3756">
        <f t="shared" si="235"/>
        <v>0.97842495000000007</v>
      </c>
    </row>
    <row r="3757" spans="1:23" x14ac:dyDescent="0.25">
      <c r="A3757" t="s">
        <v>12699</v>
      </c>
      <c r="B3757" s="1">
        <v>43059</v>
      </c>
      <c r="C3757" t="s">
        <v>12700</v>
      </c>
      <c r="D3757" t="s">
        <v>12701</v>
      </c>
      <c r="E3757" t="s">
        <v>12702</v>
      </c>
      <c r="F3757" s="1">
        <v>43059</v>
      </c>
      <c r="G3757">
        <v>1</v>
      </c>
      <c r="H3757">
        <v>18916</v>
      </c>
      <c r="I3757">
        <v>1425</v>
      </c>
      <c r="J3757">
        <v>28</v>
      </c>
      <c r="K3757">
        <v>180</v>
      </c>
      <c r="L3757" t="b">
        <v>0</v>
      </c>
      <c r="M3757" t="b">
        <v>0</v>
      </c>
      <c r="N3757" t="b">
        <v>0</v>
      </c>
      <c r="O3757">
        <v>0</v>
      </c>
      <c r="P3757">
        <v>1</v>
      </c>
      <c r="Q3757" s="2">
        <v>0.08</v>
      </c>
      <c r="R3757" s="2">
        <v>0</v>
      </c>
      <c r="S3757" s="2">
        <v>0.01</v>
      </c>
      <c r="T3757">
        <f t="shared" si="232"/>
        <v>0.4</v>
      </c>
      <c r="U3757">
        <f t="shared" si="233"/>
        <v>1</v>
      </c>
      <c r="V3757">
        <f t="shared" si="234"/>
        <v>1.059458</v>
      </c>
      <c r="W3757">
        <f t="shared" si="235"/>
        <v>0.78081029999999996</v>
      </c>
    </row>
    <row r="3758" spans="1:23" x14ac:dyDescent="0.25">
      <c r="A3758" t="s">
        <v>12703</v>
      </c>
      <c r="B3758" s="1">
        <v>43243</v>
      </c>
      <c r="C3758" t="s">
        <v>12704</v>
      </c>
      <c r="D3758" t="s">
        <v>722</v>
      </c>
      <c r="E3758" t="s">
        <v>12705</v>
      </c>
      <c r="F3758" s="1">
        <v>43235</v>
      </c>
      <c r="G3758">
        <v>1</v>
      </c>
      <c r="H3758">
        <v>1639968</v>
      </c>
      <c r="I3758">
        <v>74037</v>
      </c>
      <c r="J3758">
        <v>1221</v>
      </c>
      <c r="K3758">
        <v>3465</v>
      </c>
      <c r="L3758" t="b">
        <v>0</v>
      </c>
      <c r="M3758" t="b">
        <v>0</v>
      </c>
      <c r="N3758" t="b">
        <v>0</v>
      </c>
      <c r="O3758">
        <v>8</v>
      </c>
      <c r="P3758">
        <v>8</v>
      </c>
      <c r="Q3758" s="2">
        <v>0.05</v>
      </c>
      <c r="R3758" s="2">
        <v>0</v>
      </c>
      <c r="S3758" s="2">
        <v>0</v>
      </c>
      <c r="T3758">
        <f t="shared" si="232"/>
        <v>0.4</v>
      </c>
      <c r="U3758">
        <f t="shared" si="233"/>
        <v>6.4</v>
      </c>
      <c r="V3758">
        <f t="shared" si="234"/>
        <v>1.319984</v>
      </c>
      <c r="W3758">
        <f t="shared" si="235"/>
        <v>2.2219944000000003</v>
      </c>
    </row>
    <row r="3759" spans="1:23" x14ac:dyDescent="0.25">
      <c r="A3759" t="s">
        <v>12706</v>
      </c>
      <c r="B3759" s="1">
        <v>43129</v>
      </c>
      <c r="C3759" t="s">
        <v>12707</v>
      </c>
      <c r="D3759" t="s">
        <v>546</v>
      </c>
      <c r="E3759" t="s">
        <v>12708</v>
      </c>
      <c r="F3759" s="1">
        <v>43124</v>
      </c>
      <c r="G3759">
        <v>1</v>
      </c>
      <c r="H3759">
        <v>37095</v>
      </c>
      <c r="I3759">
        <v>240</v>
      </c>
      <c r="J3759">
        <v>9</v>
      </c>
      <c r="K3759">
        <v>33</v>
      </c>
      <c r="L3759" t="b">
        <v>0</v>
      </c>
      <c r="M3759" t="b">
        <v>0</v>
      </c>
      <c r="N3759" t="b">
        <v>0</v>
      </c>
      <c r="O3759">
        <v>5</v>
      </c>
      <c r="P3759">
        <v>3</v>
      </c>
      <c r="Q3759" s="2">
        <v>0.01</v>
      </c>
      <c r="R3759" s="2">
        <v>0</v>
      </c>
      <c r="S3759" s="2">
        <v>0</v>
      </c>
      <c r="T3759">
        <f t="shared" si="232"/>
        <v>0.4</v>
      </c>
      <c r="U3759">
        <f t="shared" si="233"/>
        <v>2.0000000000000004</v>
      </c>
      <c r="V3759">
        <f t="shared" si="234"/>
        <v>0.1185475</v>
      </c>
      <c r="W3759">
        <f t="shared" si="235"/>
        <v>0.70149162500000017</v>
      </c>
    </row>
    <row r="3760" spans="1:23" x14ac:dyDescent="0.25">
      <c r="A3760" t="s">
        <v>12709</v>
      </c>
      <c r="B3760" s="1">
        <v>43132</v>
      </c>
      <c r="C3760" t="s">
        <v>12710</v>
      </c>
      <c r="D3760" t="s">
        <v>12711</v>
      </c>
      <c r="E3760" t="s">
        <v>12712</v>
      </c>
      <c r="F3760" s="1">
        <v>43127</v>
      </c>
      <c r="G3760">
        <v>1</v>
      </c>
      <c r="H3760">
        <v>4541</v>
      </c>
      <c r="I3760">
        <v>144</v>
      </c>
      <c r="J3760">
        <v>1</v>
      </c>
      <c r="K3760">
        <v>29</v>
      </c>
      <c r="L3760" t="b">
        <v>0</v>
      </c>
      <c r="M3760" t="b">
        <v>0</v>
      </c>
      <c r="N3760" t="b">
        <v>0</v>
      </c>
      <c r="O3760">
        <v>5</v>
      </c>
      <c r="P3760">
        <v>1</v>
      </c>
      <c r="Q3760" s="2">
        <v>0.03</v>
      </c>
      <c r="R3760" s="2">
        <v>0</v>
      </c>
      <c r="S3760" s="2">
        <v>0.01</v>
      </c>
      <c r="T3760">
        <f t="shared" si="232"/>
        <v>0.4</v>
      </c>
      <c r="U3760">
        <f t="shared" si="233"/>
        <v>0</v>
      </c>
      <c r="V3760">
        <f t="shared" si="234"/>
        <v>0.5522705</v>
      </c>
      <c r="W3760">
        <f t="shared" si="235"/>
        <v>0.353294675</v>
      </c>
    </row>
    <row r="3761" spans="1:23" x14ac:dyDescent="0.25">
      <c r="A3761" t="s">
        <v>12713</v>
      </c>
      <c r="B3761" s="1">
        <v>43173</v>
      </c>
      <c r="C3761" t="s">
        <v>12714</v>
      </c>
      <c r="D3761" t="s">
        <v>3795</v>
      </c>
      <c r="E3761" t="s">
        <v>12715</v>
      </c>
      <c r="F3761" s="1">
        <v>43159</v>
      </c>
      <c r="G3761">
        <v>1</v>
      </c>
      <c r="H3761">
        <v>1646051</v>
      </c>
      <c r="I3761">
        <v>35793</v>
      </c>
      <c r="J3761">
        <v>759</v>
      </c>
      <c r="K3761">
        <v>4726</v>
      </c>
      <c r="L3761" t="b">
        <v>0</v>
      </c>
      <c r="M3761" t="b">
        <v>0</v>
      </c>
      <c r="N3761" t="b">
        <v>0</v>
      </c>
      <c r="O3761">
        <v>14</v>
      </c>
      <c r="P3761">
        <v>14</v>
      </c>
      <c r="Q3761" s="2">
        <v>0.02</v>
      </c>
      <c r="R3761" s="2">
        <v>0</v>
      </c>
      <c r="S3761" s="2">
        <v>0</v>
      </c>
      <c r="T3761">
        <f t="shared" si="232"/>
        <v>0.4</v>
      </c>
      <c r="U3761">
        <f t="shared" si="233"/>
        <v>11.200000000000001</v>
      </c>
      <c r="V3761">
        <f t="shared" si="234"/>
        <v>1.0230254999999999</v>
      </c>
      <c r="W3761">
        <f t="shared" si="235"/>
        <v>3.3180589250000003</v>
      </c>
    </row>
    <row r="3762" spans="1:23" x14ac:dyDescent="0.25">
      <c r="A3762" t="s">
        <v>12716</v>
      </c>
      <c r="B3762" s="1">
        <v>43089</v>
      </c>
      <c r="C3762" t="s">
        <v>12717</v>
      </c>
      <c r="D3762" t="s">
        <v>3978</v>
      </c>
      <c r="E3762" t="s">
        <v>12718</v>
      </c>
      <c r="F3762" s="1">
        <v>43082</v>
      </c>
      <c r="G3762">
        <v>1</v>
      </c>
      <c r="H3762">
        <v>915783</v>
      </c>
      <c r="I3762">
        <v>49491</v>
      </c>
      <c r="J3762">
        <v>734</v>
      </c>
      <c r="K3762">
        <v>2474</v>
      </c>
      <c r="L3762" t="b">
        <v>0</v>
      </c>
      <c r="M3762" t="b">
        <v>0</v>
      </c>
      <c r="N3762" t="b">
        <v>0</v>
      </c>
      <c r="O3762">
        <v>7</v>
      </c>
      <c r="P3762">
        <v>7</v>
      </c>
      <c r="Q3762" s="2">
        <v>0.05</v>
      </c>
      <c r="R3762" s="2">
        <v>0</v>
      </c>
      <c r="S3762" s="2">
        <v>0</v>
      </c>
      <c r="T3762">
        <f t="shared" si="232"/>
        <v>0.4</v>
      </c>
      <c r="U3762">
        <f t="shared" si="233"/>
        <v>5.6000000000000005</v>
      </c>
      <c r="V3762">
        <f t="shared" si="234"/>
        <v>0.95789150000000012</v>
      </c>
      <c r="W3762">
        <f t="shared" si="235"/>
        <v>1.8952620250000001</v>
      </c>
    </row>
    <row r="3763" spans="1:23" x14ac:dyDescent="0.25">
      <c r="A3763" t="s">
        <v>12719</v>
      </c>
      <c r="B3763" s="1">
        <v>43104</v>
      </c>
      <c r="C3763" t="s">
        <v>12720</v>
      </c>
      <c r="D3763" t="s">
        <v>6021</v>
      </c>
      <c r="E3763" t="s">
        <v>12721</v>
      </c>
      <c r="F3763" s="1">
        <v>43095</v>
      </c>
      <c r="G3763">
        <v>1</v>
      </c>
      <c r="H3763">
        <v>46054</v>
      </c>
      <c r="I3763">
        <v>2051</v>
      </c>
      <c r="J3763">
        <v>20</v>
      </c>
      <c r="K3763">
        <v>213</v>
      </c>
      <c r="L3763" t="b">
        <v>0</v>
      </c>
      <c r="M3763" t="b">
        <v>0</v>
      </c>
      <c r="N3763" t="b">
        <v>0</v>
      </c>
      <c r="O3763">
        <v>9</v>
      </c>
      <c r="P3763">
        <v>6</v>
      </c>
      <c r="Q3763" s="2">
        <v>0.04</v>
      </c>
      <c r="R3763" s="2">
        <v>0</v>
      </c>
      <c r="S3763" s="2">
        <v>0</v>
      </c>
      <c r="T3763">
        <f t="shared" si="232"/>
        <v>0.4</v>
      </c>
      <c r="U3763">
        <f t="shared" si="233"/>
        <v>4.2000000000000011</v>
      </c>
      <c r="V3763">
        <f t="shared" si="234"/>
        <v>0.42302700000000004</v>
      </c>
      <c r="W3763">
        <f t="shared" si="235"/>
        <v>1.3580594500000005</v>
      </c>
    </row>
    <row r="3764" spans="1:23" x14ac:dyDescent="0.25">
      <c r="A3764" t="s">
        <v>12722</v>
      </c>
      <c r="B3764" s="1">
        <v>43206</v>
      </c>
      <c r="C3764" t="s">
        <v>12723</v>
      </c>
      <c r="D3764" t="s">
        <v>97</v>
      </c>
      <c r="E3764" t="s">
        <v>12724</v>
      </c>
      <c r="F3764" s="1">
        <v>43199</v>
      </c>
      <c r="G3764">
        <v>1</v>
      </c>
      <c r="H3764">
        <v>336872</v>
      </c>
      <c r="I3764">
        <v>18263</v>
      </c>
      <c r="J3764">
        <v>189</v>
      </c>
      <c r="K3764">
        <v>1669</v>
      </c>
      <c r="L3764" t="b">
        <v>0</v>
      </c>
      <c r="M3764" t="b">
        <v>0</v>
      </c>
      <c r="N3764" t="b">
        <v>0</v>
      </c>
      <c r="O3764">
        <v>7</v>
      </c>
      <c r="P3764">
        <v>3</v>
      </c>
      <c r="Q3764" s="2">
        <v>0.05</v>
      </c>
      <c r="R3764" s="2">
        <v>0</v>
      </c>
      <c r="S3764" s="2">
        <v>0</v>
      </c>
      <c r="T3764">
        <f t="shared" si="232"/>
        <v>0.4</v>
      </c>
      <c r="U3764">
        <f t="shared" si="233"/>
        <v>1.6000000000000003</v>
      </c>
      <c r="V3764">
        <f t="shared" si="234"/>
        <v>0.66843600000000014</v>
      </c>
      <c r="W3764">
        <f t="shared" si="235"/>
        <v>0.79395260000000012</v>
      </c>
    </row>
    <row r="3765" spans="1:23" x14ac:dyDescent="0.25">
      <c r="A3765" t="s">
        <v>12725</v>
      </c>
      <c r="B3765" s="1">
        <v>43223</v>
      </c>
      <c r="C3765" t="s">
        <v>12726</v>
      </c>
      <c r="D3765" t="s">
        <v>601</v>
      </c>
      <c r="E3765" t="s">
        <v>12727</v>
      </c>
      <c r="F3765" s="1">
        <v>43222</v>
      </c>
      <c r="G3765">
        <v>1</v>
      </c>
      <c r="H3765">
        <v>7172963</v>
      </c>
      <c r="I3765">
        <v>265719</v>
      </c>
      <c r="J3765">
        <v>3950</v>
      </c>
      <c r="K3765">
        <v>14870</v>
      </c>
      <c r="L3765" t="b">
        <v>0</v>
      </c>
      <c r="M3765" t="b">
        <v>0</v>
      </c>
      <c r="N3765" t="b">
        <v>0</v>
      </c>
      <c r="O3765">
        <v>1</v>
      </c>
      <c r="P3765">
        <v>1</v>
      </c>
      <c r="Q3765" s="2">
        <v>0.04</v>
      </c>
      <c r="R3765" s="2">
        <v>0</v>
      </c>
      <c r="S3765" s="2">
        <v>0</v>
      </c>
      <c r="T3765">
        <f t="shared" si="232"/>
        <v>0.4</v>
      </c>
      <c r="U3765">
        <f t="shared" si="233"/>
        <v>0.8</v>
      </c>
      <c r="V3765">
        <f t="shared" si="234"/>
        <v>3.9864814999999996</v>
      </c>
      <c r="W3765">
        <f t="shared" si="235"/>
        <v>1.755268525</v>
      </c>
    </row>
    <row r="3766" spans="1:23" x14ac:dyDescent="0.25">
      <c r="A3766" t="s">
        <v>12728</v>
      </c>
      <c r="B3766" s="1">
        <v>43169</v>
      </c>
      <c r="C3766" t="s">
        <v>12729</v>
      </c>
      <c r="D3766" t="s">
        <v>1397</v>
      </c>
      <c r="E3766" t="s">
        <v>12730</v>
      </c>
      <c r="F3766" s="1">
        <v>43157</v>
      </c>
      <c r="G3766">
        <v>1</v>
      </c>
      <c r="H3766">
        <v>275380</v>
      </c>
      <c r="I3766">
        <v>16196</v>
      </c>
      <c r="J3766">
        <v>215</v>
      </c>
      <c r="K3766">
        <v>1128</v>
      </c>
      <c r="L3766" t="b">
        <v>0</v>
      </c>
      <c r="M3766" t="b">
        <v>0</v>
      </c>
      <c r="N3766" t="b">
        <v>0</v>
      </c>
      <c r="O3766">
        <v>12</v>
      </c>
      <c r="P3766">
        <v>11</v>
      </c>
      <c r="Q3766" s="2">
        <v>0.06</v>
      </c>
      <c r="R3766" s="2">
        <v>0</v>
      </c>
      <c r="S3766" s="2">
        <v>0</v>
      </c>
      <c r="T3766">
        <f t="shared" si="232"/>
        <v>0.4</v>
      </c>
      <c r="U3766">
        <f t="shared" si="233"/>
        <v>8.6000000000000014</v>
      </c>
      <c r="V3766">
        <f t="shared" si="234"/>
        <v>0.73768999999999996</v>
      </c>
      <c r="W3766">
        <f t="shared" si="235"/>
        <v>2.5681915000000006</v>
      </c>
    </row>
    <row r="3767" spans="1:23" x14ac:dyDescent="0.25">
      <c r="A3767" t="s">
        <v>12731</v>
      </c>
      <c r="B3767" s="1">
        <v>43265</v>
      </c>
      <c r="C3767" t="s">
        <v>12732</v>
      </c>
      <c r="D3767" t="s">
        <v>12733</v>
      </c>
      <c r="E3767" t="s">
        <v>12734</v>
      </c>
      <c r="F3767" s="1">
        <v>43257</v>
      </c>
      <c r="G3767">
        <v>1</v>
      </c>
      <c r="H3767">
        <v>1615678</v>
      </c>
      <c r="I3767">
        <v>92403</v>
      </c>
      <c r="J3767">
        <v>1856</v>
      </c>
      <c r="K3767">
        <v>4572</v>
      </c>
      <c r="L3767" t="b">
        <v>0</v>
      </c>
      <c r="M3767" t="b">
        <v>0</v>
      </c>
      <c r="N3767" t="b">
        <v>0</v>
      </c>
      <c r="O3767">
        <v>8</v>
      </c>
      <c r="P3767">
        <v>8</v>
      </c>
      <c r="Q3767" s="2">
        <v>0.06</v>
      </c>
      <c r="R3767" s="2">
        <v>0</v>
      </c>
      <c r="S3767" s="2">
        <v>0</v>
      </c>
      <c r="T3767">
        <f t="shared" si="232"/>
        <v>0.4</v>
      </c>
      <c r="U3767">
        <f t="shared" si="233"/>
        <v>6.4</v>
      </c>
      <c r="V3767">
        <f t="shared" si="234"/>
        <v>1.4078390000000001</v>
      </c>
      <c r="W3767">
        <f t="shared" si="235"/>
        <v>2.2527436500000002</v>
      </c>
    </row>
    <row r="3768" spans="1:23" x14ac:dyDescent="0.25">
      <c r="A3768" t="s">
        <v>12735</v>
      </c>
      <c r="B3768" s="1">
        <v>43133</v>
      </c>
      <c r="C3768" t="s">
        <v>12736</v>
      </c>
      <c r="D3768" t="s">
        <v>12737</v>
      </c>
      <c r="E3768" t="s">
        <v>12738</v>
      </c>
      <c r="F3768" s="1">
        <v>43128</v>
      </c>
      <c r="G3768">
        <v>1</v>
      </c>
      <c r="H3768">
        <v>35615</v>
      </c>
      <c r="I3768">
        <v>1217</v>
      </c>
      <c r="J3768">
        <v>12</v>
      </c>
      <c r="K3768">
        <v>182</v>
      </c>
      <c r="L3768" t="b">
        <v>0</v>
      </c>
      <c r="M3768" t="b">
        <v>0</v>
      </c>
      <c r="N3768" t="b">
        <v>0</v>
      </c>
      <c r="O3768">
        <v>5</v>
      </c>
      <c r="P3768">
        <v>4</v>
      </c>
      <c r="Q3768" s="2">
        <v>0.03</v>
      </c>
      <c r="R3768" s="2">
        <v>0</v>
      </c>
      <c r="S3768" s="2">
        <v>0.01</v>
      </c>
      <c r="T3768">
        <f t="shared" si="232"/>
        <v>0.4</v>
      </c>
      <c r="U3768">
        <f t="shared" si="233"/>
        <v>3</v>
      </c>
      <c r="V3768">
        <f t="shared" si="234"/>
        <v>0.56780750000000002</v>
      </c>
      <c r="W3768">
        <f t="shared" si="235"/>
        <v>1.108732625</v>
      </c>
    </row>
    <row r="3769" spans="1:23" x14ac:dyDescent="0.25">
      <c r="A3769" t="s">
        <v>12739</v>
      </c>
      <c r="B3769" s="1">
        <v>43135</v>
      </c>
      <c r="C3769" t="s">
        <v>12740</v>
      </c>
      <c r="D3769" t="s">
        <v>397</v>
      </c>
      <c r="E3769" t="s">
        <v>12741</v>
      </c>
      <c r="F3769" s="1">
        <v>43129</v>
      </c>
      <c r="G3769">
        <v>1</v>
      </c>
      <c r="H3769">
        <v>852554</v>
      </c>
      <c r="I3769">
        <v>17400</v>
      </c>
      <c r="J3769">
        <v>1186</v>
      </c>
      <c r="K3769">
        <v>2387</v>
      </c>
      <c r="L3769" t="b">
        <v>0</v>
      </c>
      <c r="M3769" t="b">
        <v>0</v>
      </c>
      <c r="N3769" t="b">
        <v>0</v>
      </c>
      <c r="O3769">
        <v>6</v>
      </c>
      <c r="P3769">
        <v>7</v>
      </c>
      <c r="Q3769" s="2">
        <v>0.02</v>
      </c>
      <c r="R3769" s="2">
        <v>0</v>
      </c>
      <c r="S3769" s="2">
        <v>0</v>
      </c>
      <c r="T3769">
        <f t="shared" si="232"/>
        <v>0.4</v>
      </c>
      <c r="U3769">
        <f t="shared" si="233"/>
        <v>5.8000000000000007</v>
      </c>
      <c r="V3769">
        <f t="shared" si="234"/>
        <v>0.62627699999999997</v>
      </c>
      <c r="W3769">
        <f t="shared" si="235"/>
        <v>1.8291969500000003</v>
      </c>
    </row>
    <row r="3770" spans="1:23" x14ac:dyDescent="0.25">
      <c r="A3770" t="s">
        <v>12742</v>
      </c>
      <c r="B3770" s="1">
        <v>43265</v>
      </c>
      <c r="C3770" t="s">
        <v>12743</v>
      </c>
      <c r="D3770" t="s">
        <v>4115</v>
      </c>
      <c r="E3770" t="s">
        <v>12744</v>
      </c>
      <c r="F3770" s="1">
        <v>43263</v>
      </c>
      <c r="G3770">
        <v>1</v>
      </c>
      <c r="H3770">
        <v>563721</v>
      </c>
      <c r="I3770">
        <v>30575</v>
      </c>
      <c r="J3770">
        <v>559</v>
      </c>
      <c r="K3770">
        <v>2036</v>
      </c>
      <c r="L3770" t="b">
        <v>0</v>
      </c>
      <c r="M3770" t="b">
        <v>0</v>
      </c>
      <c r="N3770" t="b">
        <v>0</v>
      </c>
      <c r="O3770">
        <v>2</v>
      </c>
      <c r="P3770">
        <v>2</v>
      </c>
      <c r="Q3770" s="2">
        <v>0.05</v>
      </c>
      <c r="R3770" s="2">
        <v>0</v>
      </c>
      <c r="S3770" s="2">
        <v>0</v>
      </c>
      <c r="T3770">
        <f t="shared" si="232"/>
        <v>0.4</v>
      </c>
      <c r="U3770">
        <f t="shared" si="233"/>
        <v>1.6</v>
      </c>
      <c r="V3770">
        <f t="shared" si="234"/>
        <v>0.78186050000000007</v>
      </c>
      <c r="W3770">
        <f t="shared" si="235"/>
        <v>0.83365117500000008</v>
      </c>
    </row>
    <row r="3771" spans="1:23" x14ac:dyDescent="0.25">
      <c r="A3771" t="s">
        <v>12745</v>
      </c>
      <c r="B3771" s="1">
        <v>43262</v>
      </c>
      <c r="C3771" t="s">
        <v>12746</v>
      </c>
      <c r="D3771" t="s">
        <v>5984</v>
      </c>
      <c r="E3771" t="s">
        <v>12747</v>
      </c>
      <c r="F3771" s="1">
        <v>43234</v>
      </c>
      <c r="G3771">
        <v>1</v>
      </c>
      <c r="H3771">
        <v>751768</v>
      </c>
      <c r="I3771">
        <v>25434</v>
      </c>
      <c r="J3771">
        <v>173</v>
      </c>
      <c r="K3771">
        <v>769</v>
      </c>
      <c r="L3771" t="b">
        <v>0</v>
      </c>
      <c r="M3771" t="b">
        <v>0</v>
      </c>
      <c r="N3771" t="b">
        <v>0</v>
      </c>
      <c r="O3771">
        <v>28</v>
      </c>
      <c r="P3771">
        <v>29</v>
      </c>
      <c r="Q3771" s="2">
        <v>0.03</v>
      </c>
      <c r="R3771" s="2">
        <v>0</v>
      </c>
      <c r="S3771" s="2">
        <v>0</v>
      </c>
      <c r="T3771">
        <f t="shared" si="232"/>
        <v>0.4</v>
      </c>
      <c r="U3771">
        <f t="shared" si="233"/>
        <v>23.400000000000002</v>
      </c>
      <c r="V3771">
        <f t="shared" si="234"/>
        <v>0.67588399999999993</v>
      </c>
      <c r="W3771">
        <f t="shared" si="235"/>
        <v>6.2465594000000007</v>
      </c>
    </row>
    <row r="3772" spans="1:23" x14ac:dyDescent="0.25">
      <c r="A3772" t="s">
        <v>12748</v>
      </c>
      <c r="B3772" s="1">
        <v>43265</v>
      </c>
      <c r="C3772" t="s">
        <v>12749</v>
      </c>
      <c r="D3772" t="s">
        <v>4676</v>
      </c>
      <c r="E3772" t="s">
        <v>12750</v>
      </c>
      <c r="F3772" s="1">
        <v>43261</v>
      </c>
      <c r="G3772">
        <v>1</v>
      </c>
      <c r="H3772">
        <v>1203227</v>
      </c>
      <c r="I3772">
        <v>72652</v>
      </c>
      <c r="J3772">
        <v>1145</v>
      </c>
      <c r="K3772">
        <v>9413</v>
      </c>
      <c r="L3772" t="b">
        <v>0</v>
      </c>
      <c r="M3772" t="b">
        <v>0</v>
      </c>
      <c r="N3772" t="b">
        <v>0</v>
      </c>
      <c r="O3772">
        <v>4</v>
      </c>
      <c r="P3772">
        <v>4</v>
      </c>
      <c r="Q3772" s="2">
        <v>0.06</v>
      </c>
      <c r="R3772" s="2">
        <v>0</v>
      </c>
      <c r="S3772" s="2">
        <v>0.01</v>
      </c>
      <c r="T3772">
        <f t="shared" si="232"/>
        <v>0.4</v>
      </c>
      <c r="U3772">
        <f t="shared" si="233"/>
        <v>3.2</v>
      </c>
      <c r="V3772">
        <f t="shared" si="234"/>
        <v>1.4516135000000001</v>
      </c>
      <c r="W3772">
        <f t="shared" si="235"/>
        <v>1.4680647250000001</v>
      </c>
    </row>
    <row r="3773" spans="1:23" x14ac:dyDescent="0.25">
      <c r="A3773" t="s">
        <v>12751</v>
      </c>
      <c r="B3773" s="1">
        <v>43081</v>
      </c>
      <c r="C3773" t="s">
        <v>12752</v>
      </c>
      <c r="D3773" t="s">
        <v>2873</v>
      </c>
      <c r="E3773" t="s">
        <v>12753</v>
      </c>
      <c r="F3773" s="1">
        <v>43075</v>
      </c>
      <c r="G3773">
        <v>1</v>
      </c>
      <c r="H3773">
        <v>73083</v>
      </c>
      <c r="I3773">
        <v>4616</v>
      </c>
      <c r="J3773">
        <v>226</v>
      </c>
      <c r="K3773">
        <v>567</v>
      </c>
      <c r="L3773" t="b">
        <v>0</v>
      </c>
      <c r="M3773" t="b">
        <v>0</v>
      </c>
      <c r="N3773" t="b">
        <v>0</v>
      </c>
      <c r="O3773">
        <v>6</v>
      </c>
      <c r="P3773">
        <v>5</v>
      </c>
      <c r="Q3773" s="2">
        <v>0.06</v>
      </c>
      <c r="R3773" s="2">
        <v>0</v>
      </c>
      <c r="S3773" s="2">
        <v>0.01</v>
      </c>
      <c r="T3773">
        <f t="shared" si="232"/>
        <v>0.4</v>
      </c>
      <c r="U3773">
        <f t="shared" si="233"/>
        <v>3.8</v>
      </c>
      <c r="V3773">
        <f t="shared" si="234"/>
        <v>0.88654149999999998</v>
      </c>
      <c r="W3773">
        <f t="shared" si="235"/>
        <v>1.4202895249999998</v>
      </c>
    </row>
    <row r="3774" spans="1:23" x14ac:dyDescent="0.25">
      <c r="A3774" t="s">
        <v>12754</v>
      </c>
      <c r="B3774" s="1">
        <v>43125</v>
      </c>
      <c r="C3774" t="s">
        <v>12755</v>
      </c>
      <c r="D3774" t="s">
        <v>3487</v>
      </c>
      <c r="E3774" t="s">
        <v>12756</v>
      </c>
      <c r="F3774" s="1">
        <v>43119</v>
      </c>
      <c r="G3774">
        <v>1</v>
      </c>
      <c r="H3774">
        <v>355279</v>
      </c>
      <c r="I3774">
        <v>11226</v>
      </c>
      <c r="J3774">
        <v>167</v>
      </c>
      <c r="K3774">
        <v>388</v>
      </c>
      <c r="L3774" t="b">
        <v>0</v>
      </c>
      <c r="M3774" t="b">
        <v>0</v>
      </c>
      <c r="N3774" t="b">
        <v>0</v>
      </c>
      <c r="O3774">
        <v>6</v>
      </c>
      <c r="P3774">
        <v>6</v>
      </c>
      <c r="Q3774" s="2">
        <v>0.03</v>
      </c>
      <c r="R3774" s="2">
        <v>0</v>
      </c>
      <c r="S3774" s="2">
        <v>0</v>
      </c>
      <c r="T3774">
        <f t="shared" si="232"/>
        <v>0.4</v>
      </c>
      <c r="U3774">
        <f t="shared" si="233"/>
        <v>4.8000000000000007</v>
      </c>
      <c r="V3774">
        <f t="shared" si="234"/>
        <v>0.47763949999999999</v>
      </c>
      <c r="W3774">
        <f t="shared" si="235"/>
        <v>1.5271738250000002</v>
      </c>
    </row>
    <row r="3775" spans="1:23" x14ac:dyDescent="0.25">
      <c r="A3775" t="s">
        <v>12757</v>
      </c>
      <c r="B3775" s="1">
        <v>43058</v>
      </c>
      <c r="C3775" t="s">
        <v>12758</v>
      </c>
      <c r="D3775" t="s">
        <v>1185</v>
      </c>
      <c r="E3775" t="s">
        <v>12759</v>
      </c>
      <c r="F3775" s="1">
        <v>43051</v>
      </c>
      <c r="G3775">
        <v>1</v>
      </c>
      <c r="H3775">
        <v>1251577</v>
      </c>
      <c r="I3775">
        <v>28951</v>
      </c>
      <c r="J3775">
        <v>1146</v>
      </c>
      <c r="K3775">
        <v>2606</v>
      </c>
      <c r="L3775" t="b">
        <v>0</v>
      </c>
      <c r="M3775" t="b">
        <v>0</v>
      </c>
      <c r="N3775" t="b">
        <v>0</v>
      </c>
      <c r="O3775">
        <v>7</v>
      </c>
      <c r="P3775">
        <v>6</v>
      </c>
      <c r="Q3775" s="2">
        <v>0.02</v>
      </c>
      <c r="R3775" s="2">
        <v>0</v>
      </c>
      <c r="S3775" s="2">
        <v>0</v>
      </c>
      <c r="T3775">
        <f t="shared" si="232"/>
        <v>0.4</v>
      </c>
      <c r="U3775">
        <f t="shared" si="233"/>
        <v>4.6000000000000005</v>
      </c>
      <c r="V3775">
        <f t="shared" si="234"/>
        <v>0.82578850000000004</v>
      </c>
      <c r="W3775">
        <f t="shared" si="235"/>
        <v>1.599025975</v>
      </c>
    </row>
    <row r="3776" spans="1:23" x14ac:dyDescent="0.25">
      <c r="A3776" t="s">
        <v>12760</v>
      </c>
      <c r="B3776" s="1">
        <v>43155</v>
      </c>
      <c r="C3776" t="s">
        <v>12761</v>
      </c>
      <c r="D3776" t="s">
        <v>888</v>
      </c>
      <c r="E3776" t="s">
        <v>12762</v>
      </c>
      <c r="F3776" s="1">
        <v>43146</v>
      </c>
      <c r="G3776">
        <v>1</v>
      </c>
      <c r="H3776">
        <v>448169</v>
      </c>
      <c r="I3776">
        <v>11239</v>
      </c>
      <c r="J3776">
        <v>156</v>
      </c>
      <c r="K3776">
        <v>1177</v>
      </c>
      <c r="L3776" t="b">
        <v>0</v>
      </c>
      <c r="M3776" t="b">
        <v>0</v>
      </c>
      <c r="N3776" t="b">
        <v>0</v>
      </c>
      <c r="O3776">
        <v>9</v>
      </c>
      <c r="P3776">
        <v>9</v>
      </c>
      <c r="Q3776" s="2">
        <v>0.03</v>
      </c>
      <c r="R3776" s="2">
        <v>0</v>
      </c>
      <c r="S3776" s="2">
        <v>0</v>
      </c>
      <c r="T3776">
        <f t="shared" si="232"/>
        <v>0.4</v>
      </c>
      <c r="U3776">
        <f t="shared" si="233"/>
        <v>7.2</v>
      </c>
      <c r="V3776">
        <f t="shared" si="234"/>
        <v>0.52408449999999995</v>
      </c>
      <c r="W3776">
        <f t="shared" si="235"/>
        <v>2.1434295749999999</v>
      </c>
    </row>
    <row r="3777" spans="1:23" x14ac:dyDescent="0.25">
      <c r="A3777" t="s">
        <v>12763</v>
      </c>
      <c r="B3777" s="1">
        <v>43123</v>
      </c>
      <c r="C3777" t="s">
        <v>12764</v>
      </c>
      <c r="D3777" t="s">
        <v>12765</v>
      </c>
      <c r="E3777" t="s">
        <v>12766</v>
      </c>
      <c r="F3777" s="1">
        <v>43121</v>
      </c>
      <c r="G3777">
        <v>1</v>
      </c>
      <c r="H3777">
        <v>1931851</v>
      </c>
      <c r="I3777">
        <v>116455</v>
      </c>
      <c r="J3777">
        <v>1235</v>
      </c>
      <c r="K3777">
        <v>12018</v>
      </c>
      <c r="L3777" t="b">
        <v>0</v>
      </c>
      <c r="M3777" t="b">
        <v>0</v>
      </c>
      <c r="N3777" t="b">
        <v>0</v>
      </c>
      <c r="O3777">
        <v>2</v>
      </c>
      <c r="P3777">
        <v>1</v>
      </c>
      <c r="Q3777" s="2">
        <v>0.06</v>
      </c>
      <c r="R3777" s="2">
        <v>0</v>
      </c>
      <c r="S3777" s="2">
        <v>0.01</v>
      </c>
      <c r="T3777">
        <f t="shared" si="232"/>
        <v>0.4</v>
      </c>
      <c r="U3777">
        <f t="shared" si="233"/>
        <v>0.60000000000000009</v>
      </c>
      <c r="V3777">
        <f t="shared" si="234"/>
        <v>1.8159255000000001</v>
      </c>
      <c r="W3777">
        <f t="shared" si="235"/>
        <v>0.94557392500000004</v>
      </c>
    </row>
    <row r="3778" spans="1:23" x14ac:dyDescent="0.25">
      <c r="A3778" t="s">
        <v>12767</v>
      </c>
      <c r="B3778" s="1">
        <v>43217</v>
      </c>
      <c r="C3778" t="s">
        <v>12768</v>
      </c>
      <c r="D3778" t="s">
        <v>6464</v>
      </c>
      <c r="E3778" t="s">
        <v>12769</v>
      </c>
      <c r="F3778" s="1">
        <v>43202</v>
      </c>
      <c r="G3778">
        <v>1</v>
      </c>
      <c r="H3778">
        <v>619376</v>
      </c>
      <c r="I3778">
        <v>17420</v>
      </c>
      <c r="J3778">
        <v>1513</v>
      </c>
      <c r="K3778">
        <v>4518</v>
      </c>
      <c r="L3778" t="b">
        <v>0</v>
      </c>
      <c r="M3778" t="b">
        <v>0</v>
      </c>
      <c r="N3778" t="b">
        <v>0</v>
      </c>
      <c r="O3778">
        <v>15</v>
      </c>
      <c r="P3778">
        <v>14</v>
      </c>
      <c r="Q3778" s="2">
        <v>0.03</v>
      </c>
      <c r="R3778" s="2">
        <v>0</v>
      </c>
      <c r="S3778" s="2">
        <v>0.01</v>
      </c>
      <c r="T3778">
        <f t="shared" ref="T3778:T3841" si="236">G3778*0.4</f>
        <v>0.4</v>
      </c>
      <c r="U3778">
        <f t="shared" ref="U3778:U3841" si="237">-0.2*(O3778-P3778)+0.8*P3778</f>
        <v>11.000000000000002</v>
      </c>
      <c r="V3778">
        <f t="shared" ref="V3778:V3841" si="238">0.5*H3778*0.000001+0.1*Q3778*100+100*0.15*R3778+100*0.25*S3778</f>
        <v>0.85968800000000001</v>
      </c>
      <c r="W3778">
        <f t="shared" ref="W3778:W3841" si="239">0.4*T3778+0.25*U3778+0.35*V3778</f>
        <v>3.2108908000000005</v>
      </c>
    </row>
    <row r="3779" spans="1:23" x14ac:dyDescent="0.25">
      <c r="A3779" t="s">
        <v>12770</v>
      </c>
      <c r="B3779" s="1">
        <v>43194</v>
      </c>
      <c r="C3779" t="s">
        <v>12771</v>
      </c>
      <c r="D3779" t="s">
        <v>1162</v>
      </c>
      <c r="E3779" t="s">
        <v>12772</v>
      </c>
      <c r="F3779" s="1">
        <v>43179</v>
      </c>
      <c r="G3779">
        <v>1</v>
      </c>
      <c r="H3779">
        <v>1441446</v>
      </c>
      <c r="I3779">
        <v>13468</v>
      </c>
      <c r="J3779">
        <v>335</v>
      </c>
      <c r="K3779">
        <v>310</v>
      </c>
      <c r="L3779" t="b">
        <v>0</v>
      </c>
      <c r="M3779" t="b">
        <v>0</v>
      </c>
      <c r="N3779" t="b">
        <v>0</v>
      </c>
      <c r="O3779">
        <v>15</v>
      </c>
      <c r="P3779">
        <v>14</v>
      </c>
      <c r="Q3779" s="2">
        <v>0.01</v>
      </c>
      <c r="R3779" s="2">
        <v>0</v>
      </c>
      <c r="S3779" s="2">
        <v>0</v>
      </c>
      <c r="T3779">
        <f t="shared" si="236"/>
        <v>0.4</v>
      </c>
      <c r="U3779">
        <f t="shared" si="237"/>
        <v>11.000000000000002</v>
      </c>
      <c r="V3779">
        <f t="shared" si="238"/>
        <v>0.82072299999999998</v>
      </c>
      <c r="W3779">
        <f t="shared" si="239"/>
        <v>3.1972530500000005</v>
      </c>
    </row>
    <row r="3780" spans="1:23" x14ac:dyDescent="0.25">
      <c r="A3780" t="s">
        <v>12773</v>
      </c>
      <c r="B3780" s="1">
        <v>43153</v>
      </c>
      <c r="C3780" t="s">
        <v>12774</v>
      </c>
      <c r="D3780" t="s">
        <v>33</v>
      </c>
      <c r="E3780" t="s">
        <v>12775</v>
      </c>
      <c r="F3780" s="1">
        <v>43144</v>
      </c>
      <c r="G3780">
        <v>1</v>
      </c>
      <c r="H3780">
        <v>2387617</v>
      </c>
      <c r="I3780">
        <v>70807</v>
      </c>
      <c r="J3780">
        <v>3746</v>
      </c>
      <c r="K3780">
        <v>2838</v>
      </c>
      <c r="L3780" t="b">
        <v>0</v>
      </c>
      <c r="M3780" t="b">
        <v>0</v>
      </c>
      <c r="N3780" t="b">
        <v>0</v>
      </c>
      <c r="O3780">
        <v>9</v>
      </c>
      <c r="P3780">
        <v>8</v>
      </c>
      <c r="Q3780" s="2">
        <v>0.03</v>
      </c>
      <c r="R3780" s="2">
        <v>0</v>
      </c>
      <c r="S3780" s="2">
        <v>0</v>
      </c>
      <c r="T3780">
        <f t="shared" si="236"/>
        <v>0.4</v>
      </c>
      <c r="U3780">
        <f t="shared" si="237"/>
        <v>6.2</v>
      </c>
      <c r="V3780">
        <f t="shared" si="238"/>
        <v>1.4938085000000001</v>
      </c>
      <c r="W3780">
        <f t="shared" si="239"/>
        <v>2.232832975</v>
      </c>
    </row>
    <row r="3781" spans="1:23" x14ac:dyDescent="0.25">
      <c r="A3781" t="s">
        <v>12776</v>
      </c>
      <c r="B3781" s="1">
        <v>43265</v>
      </c>
      <c r="C3781" t="s">
        <v>12777</v>
      </c>
      <c r="D3781" t="s">
        <v>117</v>
      </c>
      <c r="E3781" t="s">
        <v>12778</v>
      </c>
      <c r="F3781" s="1">
        <v>43258</v>
      </c>
      <c r="G3781">
        <v>1</v>
      </c>
      <c r="H3781">
        <v>799411</v>
      </c>
      <c r="I3781">
        <v>16092</v>
      </c>
      <c r="J3781">
        <v>652</v>
      </c>
      <c r="K3781">
        <v>1551</v>
      </c>
      <c r="L3781" t="b">
        <v>0</v>
      </c>
      <c r="M3781" t="b">
        <v>0</v>
      </c>
      <c r="N3781" t="b">
        <v>0</v>
      </c>
      <c r="O3781">
        <v>7</v>
      </c>
      <c r="P3781">
        <v>6</v>
      </c>
      <c r="Q3781" s="2">
        <v>0.02</v>
      </c>
      <c r="R3781" s="2">
        <v>0</v>
      </c>
      <c r="S3781" s="2">
        <v>0</v>
      </c>
      <c r="T3781">
        <f t="shared" si="236"/>
        <v>0.4</v>
      </c>
      <c r="U3781">
        <f t="shared" si="237"/>
        <v>4.6000000000000005</v>
      </c>
      <c r="V3781">
        <f t="shared" si="238"/>
        <v>0.5997055</v>
      </c>
      <c r="W3781">
        <f t="shared" si="239"/>
        <v>1.5198969250000001</v>
      </c>
    </row>
    <row r="3782" spans="1:23" x14ac:dyDescent="0.25">
      <c r="A3782" t="s">
        <v>12779</v>
      </c>
      <c r="B3782" s="1">
        <v>43252</v>
      </c>
      <c r="C3782" t="s">
        <v>12780</v>
      </c>
      <c r="D3782" t="s">
        <v>529</v>
      </c>
      <c r="E3782" t="s">
        <v>12781</v>
      </c>
      <c r="F3782" s="1">
        <v>43228</v>
      </c>
      <c r="G3782">
        <v>1</v>
      </c>
      <c r="H3782">
        <v>4604207</v>
      </c>
      <c r="I3782">
        <v>16409</v>
      </c>
      <c r="J3782">
        <v>867</v>
      </c>
      <c r="K3782">
        <v>866</v>
      </c>
      <c r="L3782" t="b">
        <v>0</v>
      </c>
      <c r="M3782" t="b">
        <v>0</v>
      </c>
      <c r="N3782" t="b">
        <v>0</v>
      </c>
      <c r="O3782">
        <v>24</v>
      </c>
      <c r="P3782">
        <v>21</v>
      </c>
      <c r="Q3782" s="2">
        <v>0</v>
      </c>
      <c r="R3782" s="2">
        <v>0</v>
      </c>
      <c r="S3782" s="2">
        <v>0</v>
      </c>
      <c r="T3782">
        <f t="shared" si="236"/>
        <v>0.4</v>
      </c>
      <c r="U3782">
        <f t="shared" si="237"/>
        <v>16.2</v>
      </c>
      <c r="V3782">
        <f t="shared" si="238"/>
        <v>2.3021034999999999</v>
      </c>
      <c r="W3782">
        <f t="shared" si="239"/>
        <v>5.0157362249999995</v>
      </c>
    </row>
    <row r="3783" spans="1:23" x14ac:dyDescent="0.25">
      <c r="A3783" t="s">
        <v>12782</v>
      </c>
      <c r="B3783" s="1">
        <v>43217</v>
      </c>
      <c r="C3783" t="s">
        <v>12783</v>
      </c>
      <c r="D3783" t="s">
        <v>1024</v>
      </c>
      <c r="E3783" t="s">
        <v>12784</v>
      </c>
      <c r="F3783" s="1">
        <v>43200</v>
      </c>
      <c r="G3783">
        <v>1</v>
      </c>
      <c r="H3783">
        <v>602180</v>
      </c>
      <c r="I3783">
        <v>16398</v>
      </c>
      <c r="J3783">
        <v>138</v>
      </c>
      <c r="K3783">
        <v>332</v>
      </c>
      <c r="L3783" t="b">
        <v>0</v>
      </c>
      <c r="M3783" t="b">
        <v>0</v>
      </c>
      <c r="N3783" t="b">
        <v>0</v>
      </c>
      <c r="O3783">
        <v>17</v>
      </c>
      <c r="P3783">
        <v>13</v>
      </c>
      <c r="Q3783" s="2">
        <v>0.03</v>
      </c>
      <c r="R3783" s="2">
        <v>0</v>
      </c>
      <c r="S3783" s="2">
        <v>0</v>
      </c>
      <c r="T3783">
        <f t="shared" si="236"/>
        <v>0.4</v>
      </c>
      <c r="U3783">
        <f t="shared" si="237"/>
        <v>9.6</v>
      </c>
      <c r="V3783">
        <f t="shared" si="238"/>
        <v>0.6010899999999999</v>
      </c>
      <c r="W3783">
        <f t="shared" si="239"/>
        <v>2.7703815000000001</v>
      </c>
    </row>
    <row r="3784" spans="1:23" x14ac:dyDescent="0.25">
      <c r="A3784" t="s">
        <v>12785</v>
      </c>
      <c r="B3784" s="1">
        <v>43068</v>
      </c>
      <c r="C3784" t="s">
        <v>12786</v>
      </c>
      <c r="D3784" t="s">
        <v>470</v>
      </c>
      <c r="E3784" t="s">
        <v>12787</v>
      </c>
      <c r="F3784" s="1">
        <v>43065</v>
      </c>
      <c r="G3784">
        <v>1</v>
      </c>
      <c r="H3784">
        <v>537443</v>
      </c>
      <c r="I3784">
        <v>10577</v>
      </c>
      <c r="J3784">
        <v>341</v>
      </c>
      <c r="K3784">
        <v>1971</v>
      </c>
      <c r="L3784" t="b">
        <v>0</v>
      </c>
      <c r="M3784" t="b">
        <v>0</v>
      </c>
      <c r="N3784" t="b">
        <v>0</v>
      </c>
      <c r="O3784">
        <v>3</v>
      </c>
      <c r="P3784">
        <v>3</v>
      </c>
      <c r="Q3784" s="2">
        <v>0.02</v>
      </c>
      <c r="R3784" s="2">
        <v>0</v>
      </c>
      <c r="S3784" s="2">
        <v>0</v>
      </c>
      <c r="T3784">
        <f t="shared" si="236"/>
        <v>0.4</v>
      </c>
      <c r="U3784">
        <f t="shared" si="237"/>
        <v>2.4000000000000004</v>
      </c>
      <c r="V3784">
        <f t="shared" si="238"/>
        <v>0.46872150000000001</v>
      </c>
      <c r="W3784">
        <f t="shared" si="239"/>
        <v>0.92405252500000012</v>
      </c>
    </row>
    <row r="3785" spans="1:23" x14ac:dyDescent="0.25">
      <c r="A3785" t="s">
        <v>12788</v>
      </c>
      <c r="B3785" s="1">
        <v>43133</v>
      </c>
      <c r="C3785" t="s">
        <v>12789</v>
      </c>
      <c r="D3785" t="s">
        <v>2049</v>
      </c>
      <c r="E3785" t="s">
        <v>12790</v>
      </c>
      <c r="F3785" s="1">
        <v>43127</v>
      </c>
      <c r="G3785">
        <v>1</v>
      </c>
      <c r="H3785">
        <v>904555</v>
      </c>
      <c r="I3785">
        <v>36647</v>
      </c>
      <c r="J3785">
        <v>1647</v>
      </c>
      <c r="K3785">
        <v>15710</v>
      </c>
      <c r="L3785" t="b">
        <v>0</v>
      </c>
      <c r="M3785" t="b">
        <v>0</v>
      </c>
      <c r="N3785" t="b">
        <v>0</v>
      </c>
      <c r="O3785">
        <v>6</v>
      </c>
      <c r="P3785">
        <v>6</v>
      </c>
      <c r="Q3785" s="2">
        <v>0.04</v>
      </c>
      <c r="R3785" s="2">
        <v>0</v>
      </c>
      <c r="S3785" s="2">
        <v>0.02</v>
      </c>
      <c r="T3785">
        <f t="shared" si="236"/>
        <v>0.4</v>
      </c>
      <c r="U3785">
        <f t="shared" si="237"/>
        <v>4.8000000000000007</v>
      </c>
      <c r="V3785">
        <f t="shared" si="238"/>
        <v>1.3522775</v>
      </c>
      <c r="W3785">
        <f t="shared" si="239"/>
        <v>1.8332971250000003</v>
      </c>
    </row>
    <row r="3786" spans="1:23" x14ac:dyDescent="0.25">
      <c r="A3786" t="s">
        <v>12791</v>
      </c>
      <c r="B3786" s="1">
        <v>43265</v>
      </c>
      <c r="C3786" t="s">
        <v>12792</v>
      </c>
      <c r="D3786" t="s">
        <v>749</v>
      </c>
      <c r="E3786" t="s">
        <v>12793</v>
      </c>
      <c r="F3786" s="1">
        <v>43253</v>
      </c>
      <c r="G3786">
        <v>1</v>
      </c>
      <c r="H3786">
        <v>4265963</v>
      </c>
      <c r="I3786">
        <v>99964</v>
      </c>
      <c r="J3786">
        <v>2231</v>
      </c>
      <c r="K3786">
        <v>7731</v>
      </c>
      <c r="L3786" t="b">
        <v>0</v>
      </c>
      <c r="M3786" t="b">
        <v>0</v>
      </c>
      <c r="N3786" t="b">
        <v>0</v>
      </c>
      <c r="O3786">
        <v>12</v>
      </c>
      <c r="P3786">
        <v>11</v>
      </c>
      <c r="Q3786" s="2">
        <v>0.02</v>
      </c>
      <c r="R3786" s="2">
        <v>0</v>
      </c>
      <c r="S3786" s="2">
        <v>0</v>
      </c>
      <c r="T3786">
        <f t="shared" si="236"/>
        <v>0.4</v>
      </c>
      <c r="U3786">
        <f t="shared" si="237"/>
        <v>8.6000000000000014</v>
      </c>
      <c r="V3786">
        <f t="shared" si="238"/>
        <v>2.3329815000000003</v>
      </c>
      <c r="W3786">
        <f t="shared" si="239"/>
        <v>3.1265435250000007</v>
      </c>
    </row>
    <row r="3787" spans="1:23" x14ac:dyDescent="0.25">
      <c r="A3787" t="s">
        <v>12794</v>
      </c>
      <c r="B3787" s="1">
        <v>43138</v>
      </c>
      <c r="C3787" t="s">
        <v>12795</v>
      </c>
      <c r="D3787" t="s">
        <v>601</v>
      </c>
      <c r="E3787" t="s">
        <v>12796</v>
      </c>
      <c r="F3787" s="1">
        <v>43136</v>
      </c>
      <c r="G3787">
        <v>1</v>
      </c>
      <c r="H3787">
        <v>2710968</v>
      </c>
      <c r="I3787">
        <v>28990</v>
      </c>
      <c r="J3787">
        <v>3841</v>
      </c>
      <c r="K3787">
        <v>4204</v>
      </c>
      <c r="L3787" t="b">
        <v>0</v>
      </c>
      <c r="M3787" t="b">
        <v>0</v>
      </c>
      <c r="N3787" t="b">
        <v>0</v>
      </c>
      <c r="O3787">
        <v>2</v>
      </c>
      <c r="P3787">
        <v>2</v>
      </c>
      <c r="Q3787" s="2">
        <v>0.01</v>
      </c>
      <c r="R3787" s="2">
        <v>0</v>
      </c>
      <c r="S3787" s="2">
        <v>0</v>
      </c>
      <c r="T3787">
        <f t="shared" si="236"/>
        <v>0.4</v>
      </c>
      <c r="U3787">
        <f t="shared" si="237"/>
        <v>1.6</v>
      </c>
      <c r="V3787">
        <f t="shared" si="238"/>
        <v>1.455484</v>
      </c>
      <c r="W3787">
        <f t="shared" si="239"/>
        <v>1.0694194000000001</v>
      </c>
    </row>
    <row r="3788" spans="1:23" x14ac:dyDescent="0.25">
      <c r="A3788" t="s">
        <v>12797</v>
      </c>
      <c r="B3788" s="1">
        <v>43084</v>
      </c>
      <c r="C3788" t="s">
        <v>12798</v>
      </c>
      <c r="D3788" t="s">
        <v>601</v>
      </c>
      <c r="E3788" t="s">
        <v>12799</v>
      </c>
      <c r="F3788" s="1">
        <v>43083</v>
      </c>
      <c r="G3788">
        <v>1</v>
      </c>
      <c r="H3788">
        <v>106288</v>
      </c>
      <c r="I3788">
        <v>1384</v>
      </c>
      <c r="J3788">
        <v>42</v>
      </c>
      <c r="K3788">
        <v>157</v>
      </c>
      <c r="L3788" t="b">
        <v>0</v>
      </c>
      <c r="M3788" t="b">
        <v>0</v>
      </c>
      <c r="N3788" t="b">
        <v>0</v>
      </c>
      <c r="O3788">
        <v>1</v>
      </c>
      <c r="P3788">
        <v>1</v>
      </c>
      <c r="Q3788" s="2">
        <v>0.01</v>
      </c>
      <c r="R3788" s="2">
        <v>0</v>
      </c>
      <c r="S3788" s="2">
        <v>0</v>
      </c>
      <c r="T3788">
        <f t="shared" si="236"/>
        <v>0.4</v>
      </c>
      <c r="U3788">
        <f t="shared" si="237"/>
        <v>0.8</v>
      </c>
      <c r="V3788">
        <f t="shared" si="238"/>
        <v>0.153144</v>
      </c>
      <c r="W3788">
        <f t="shared" si="239"/>
        <v>0.41360040000000003</v>
      </c>
    </row>
    <row r="3789" spans="1:23" x14ac:dyDescent="0.25">
      <c r="A3789" t="s">
        <v>12800</v>
      </c>
      <c r="B3789" s="1">
        <v>43132</v>
      </c>
      <c r="C3789" t="s">
        <v>12801</v>
      </c>
      <c r="D3789" t="s">
        <v>5152</v>
      </c>
      <c r="E3789" t="s">
        <v>12802</v>
      </c>
      <c r="F3789" s="1">
        <v>43124</v>
      </c>
      <c r="G3789">
        <v>1</v>
      </c>
      <c r="H3789">
        <v>483127</v>
      </c>
      <c r="I3789">
        <v>3924</v>
      </c>
      <c r="J3789">
        <v>362</v>
      </c>
      <c r="K3789">
        <v>506</v>
      </c>
      <c r="L3789" t="b">
        <v>0</v>
      </c>
      <c r="M3789" t="b">
        <v>0</v>
      </c>
      <c r="N3789" t="b">
        <v>0</v>
      </c>
      <c r="O3789">
        <v>8</v>
      </c>
      <c r="P3789">
        <v>6</v>
      </c>
      <c r="Q3789" s="2">
        <v>0.01</v>
      </c>
      <c r="R3789" s="2">
        <v>0</v>
      </c>
      <c r="S3789" s="2">
        <v>0</v>
      </c>
      <c r="T3789">
        <f t="shared" si="236"/>
        <v>0.4</v>
      </c>
      <c r="U3789">
        <f t="shared" si="237"/>
        <v>4.4000000000000004</v>
      </c>
      <c r="V3789">
        <f t="shared" si="238"/>
        <v>0.34156350000000002</v>
      </c>
      <c r="W3789">
        <f t="shared" si="239"/>
        <v>1.3795472250000003</v>
      </c>
    </row>
    <row r="3790" spans="1:23" x14ac:dyDescent="0.25">
      <c r="A3790" t="s">
        <v>12803</v>
      </c>
      <c r="B3790" s="1">
        <v>43060</v>
      </c>
      <c r="C3790" t="s">
        <v>12804</v>
      </c>
      <c r="D3790" t="s">
        <v>850</v>
      </c>
      <c r="E3790" t="s">
        <v>12805</v>
      </c>
      <c r="F3790" s="1">
        <v>43059</v>
      </c>
      <c r="G3790">
        <v>1</v>
      </c>
      <c r="H3790">
        <v>9454</v>
      </c>
      <c r="I3790">
        <v>267</v>
      </c>
      <c r="J3790">
        <v>36</v>
      </c>
      <c r="K3790">
        <v>43</v>
      </c>
      <c r="L3790" t="b">
        <v>0</v>
      </c>
      <c r="M3790" t="b">
        <v>0</v>
      </c>
      <c r="N3790" t="b">
        <v>0</v>
      </c>
      <c r="O3790">
        <v>1</v>
      </c>
      <c r="P3790">
        <v>1</v>
      </c>
      <c r="Q3790" s="2">
        <v>0.03</v>
      </c>
      <c r="R3790" s="2">
        <v>0</v>
      </c>
      <c r="S3790" s="2">
        <v>0</v>
      </c>
      <c r="T3790">
        <f t="shared" si="236"/>
        <v>0.4</v>
      </c>
      <c r="U3790">
        <f t="shared" si="237"/>
        <v>0.8</v>
      </c>
      <c r="V3790">
        <f t="shared" si="238"/>
        <v>0.30472699999999997</v>
      </c>
      <c r="W3790">
        <f t="shared" si="239"/>
        <v>0.46665445000000005</v>
      </c>
    </row>
    <row r="3791" spans="1:23" x14ac:dyDescent="0.25">
      <c r="A3791" t="s">
        <v>12806</v>
      </c>
      <c r="B3791" s="1">
        <v>43097</v>
      </c>
      <c r="C3791" t="s">
        <v>12807</v>
      </c>
      <c r="D3791" t="s">
        <v>12808</v>
      </c>
      <c r="E3791" t="s">
        <v>12809</v>
      </c>
      <c r="F3791" s="1">
        <v>43087</v>
      </c>
      <c r="G3791">
        <v>1</v>
      </c>
      <c r="H3791">
        <v>1069986</v>
      </c>
      <c r="I3791">
        <v>11867</v>
      </c>
      <c r="J3791">
        <v>9000</v>
      </c>
      <c r="K3791">
        <v>9762</v>
      </c>
      <c r="L3791" t="b">
        <v>0</v>
      </c>
      <c r="M3791" t="b">
        <v>0</v>
      </c>
      <c r="N3791" t="b">
        <v>0</v>
      </c>
      <c r="O3791">
        <v>10</v>
      </c>
      <c r="P3791">
        <v>10</v>
      </c>
      <c r="Q3791" s="2">
        <v>0.01</v>
      </c>
      <c r="R3791" s="2">
        <v>-0.01</v>
      </c>
      <c r="S3791" s="2">
        <v>0.01</v>
      </c>
      <c r="T3791">
        <f t="shared" si="236"/>
        <v>0.4</v>
      </c>
      <c r="U3791">
        <f t="shared" si="237"/>
        <v>8</v>
      </c>
      <c r="V3791">
        <f t="shared" si="238"/>
        <v>0.7349929999999999</v>
      </c>
      <c r="W3791">
        <f t="shared" si="239"/>
        <v>2.4172475499999999</v>
      </c>
    </row>
    <row r="3792" spans="1:23" x14ac:dyDescent="0.25">
      <c r="A3792" t="s">
        <v>12810</v>
      </c>
      <c r="B3792" s="1">
        <v>43065</v>
      </c>
      <c r="C3792" t="s">
        <v>12811</v>
      </c>
      <c r="D3792" t="s">
        <v>12812</v>
      </c>
      <c r="E3792" t="s">
        <v>12813</v>
      </c>
      <c r="F3792" s="1">
        <v>43056</v>
      </c>
      <c r="G3792">
        <v>1</v>
      </c>
      <c r="H3792">
        <v>816073</v>
      </c>
      <c r="I3792">
        <v>52579</v>
      </c>
      <c r="J3792">
        <v>1727</v>
      </c>
      <c r="K3792">
        <v>3586</v>
      </c>
      <c r="L3792" t="b">
        <v>0</v>
      </c>
      <c r="M3792" t="b">
        <v>0</v>
      </c>
      <c r="N3792" t="b">
        <v>0</v>
      </c>
      <c r="O3792">
        <v>9</v>
      </c>
      <c r="P3792">
        <v>8</v>
      </c>
      <c r="Q3792" s="2">
        <v>0.06</v>
      </c>
      <c r="R3792" s="2">
        <v>0</v>
      </c>
      <c r="S3792" s="2">
        <v>0</v>
      </c>
      <c r="T3792">
        <f t="shared" si="236"/>
        <v>0.4</v>
      </c>
      <c r="U3792">
        <f t="shared" si="237"/>
        <v>6.2</v>
      </c>
      <c r="V3792">
        <f t="shared" si="238"/>
        <v>1.0080365</v>
      </c>
      <c r="W3792">
        <f t="shared" si="239"/>
        <v>2.0628127749999998</v>
      </c>
    </row>
    <row r="3793" spans="1:23" x14ac:dyDescent="0.25">
      <c r="A3793" t="s">
        <v>12814</v>
      </c>
      <c r="B3793" s="1">
        <v>43059</v>
      </c>
      <c r="C3793" t="s">
        <v>12815</v>
      </c>
      <c r="D3793" t="s">
        <v>10940</v>
      </c>
      <c r="E3793" t="s">
        <v>12816</v>
      </c>
      <c r="F3793" s="1">
        <v>43053</v>
      </c>
      <c r="G3793">
        <v>1</v>
      </c>
      <c r="H3793">
        <v>215541</v>
      </c>
      <c r="I3793">
        <v>12465</v>
      </c>
      <c r="J3793">
        <v>46</v>
      </c>
      <c r="K3793">
        <v>537</v>
      </c>
      <c r="L3793" t="b">
        <v>0</v>
      </c>
      <c r="M3793" t="b">
        <v>0</v>
      </c>
      <c r="N3793" t="b">
        <v>0</v>
      </c>
      <c r="O3793">
        <v>6</v>
      </c>
      <c r="P3793">
        <v>6</v>
      </c>
      <c r="Q3793" s="2">
        <v>0.06</v>
      </c>
      <c r="R3793" s="2">
        <v>0</v>
      </c>
      <c r="S3793" s="2">
        <v>0</v>
      </c>
      <c r="T3793">
        <f t="shared" si="236"/>
        <v>0.4</v>
      </c>
      <c r="U3793">
        <f t="shared" si="237"/>
        <v>4.8000000000000007</v>
      </c>
      <c r="V3793">
        <f t="shared" si="238"/>
        <v>0.70777049999999997</v>
      </c>
      <c r="W3793">
        <f t="shared" si="239"/>
        <v>1.6077196750000002</v>
      </c>
    </row>
    <row r="3794" spans="1:23" x14ac:dyDescent="0.25">
      <c r="A3794" t="s">
        <v>12817</v>
      </c>
      <c r="B3794" s="1">
        <v>43159</v>
      </c>
      <c r="C3794" t="s">
        <v>12818</v>
      </c>
      <c r="D3794" t="s">
        <v>12819</v>
      </c>
      <c r="E3794" t="s">
        <v>12820</v>
      </c>
      <c r="F3794" s="1">
        <v>43150</v>
      </c>
      <c r="G3794">
        <v>1</v>
      </c>
      <c r="H3794">
        <v>1721076</v>
      </c>
      <c r="I3794">
        <v>8388</v>
      </c>
      <c r="J3794">
        <v>930</v>
      </c>
      <c r="K3794">
        <v>1382</v>
      </c>
      <c r="L3794" t="b">
        <v>0</v>
      </c>
      <c r="M3794" t="b">
        <v>0</v>
      </c>
      <c r="N3794" t="b">
        <v>0</v>
      </c>
      <c r="O3794">
        <v>9</v>
      </c>
      <c r="P3794">
        <v>9</v>
      </c>
      <c r="Q3794" s="2">
        <v>0</v>
      </c>
      <c r="R3794" s="2">
        <v>0</v>
      </c>
      <c r="S3794" s="2">
        <v>0</v>
      </c>
      <c r="T3794">
        <f t="shared" si="236"/>
        <v>0.4</v>
      </c>
      <c r="U3794">
        <f t="shared" si="237"/>
        <v>7.2</v>
      </c>
      <c r="V3794">
        <f t="shared" si="238"/>
        <v>0.86053799999999991</v>
      </c>
      <c r="W3794">
        <f t="shared" si="239"/>
        <v>2.2611882999999997</v>
      </c>
    </row>
    <row r="3795" spans="1:23" x14ac:dyDescent="0.25">
      <c r="A3795" t="s">
        <v>12821</v>
      </c>
      <c r="B3795" s="1">
        <v>43260</v>
      </c>
      <c r="C3795" t="s">
        <v>12822</v>
      </c>
      <c r="D3795" t="s">
        <v>2007</v>
      </c>
      <c r="E3795" t="s">
        <v>12823</v>
      </c>
      <c r="F3795" s="1">
        <v>43254</v>
      </c>
      <c r="G3795">
        <v>1</v>
      </c>
      <c r="H3795">
        <v>4551374</v>
      </c>
      <c r="I3795">
        <v>67414</v>
      </c>
      <c r="J3795">
        <v>6704</v>
      </c>
      <c r="K3795">
        <v>6523</v>
      </c>
      <c r="L3795" t="b">
        <v>0</v>
      </c>
      <c r="M3795" t="b">
        <v>0</v>
      </c>
      <c r="N3795" t="b">
        <v>0</v>
      </c>
      <c r="O3795">
        <v>6</v>
      </c>
      <c r="P3795">
        <v>5</v>
      </c>
      <c r="Q3795" s="2">
        <v>0.01</v>
      </c>
      <c r="R3795" s="2">
        <v>0</v>
      </c>
      <c r="S3795" s="2">
        <v>0</v>
      </c>
      <c r="T3795">
        <f t="shared" si="236"/>
        <v>0.4</v>
      </c>
      <c r="U3795">
        <f t="shared" si="237"/>
        <v>3.8</v>
      </c>
      <c r="V3795">
        <f t="shared" si="238"/>
        <v>2.3756870000000001</v>
      </c>
      <c r="W3795">
        <f t="shared" si="239"/>
        <v>1.9414904499999999</v>
      </c>
    </row>
    <row r="3796" spans="1:23" x14ac:dyDescent="0.25">
      <c r="A3796" t="s">
        <v>12824</v>
      </c>
      <c r="B3796" s="1">
        <v>43238</v>
      </c>
      <c r="C3796" t="s">
        <v>12825</v>
      </c>
      <c r="D3796" t="s">
        <v>3215</v>
      </c>
      <c r="E3796" t="s">
        <v>12826</v>
      </c>
      <c r="F3796" s="1">
        <v>43228</v>
      </c>
      <c r="G3796">
        <v>1</v>
      </c>
      <c r="H3796">
        <v>1572313</v>
      </c>
      <c r="I3796">
        <v>44804</v>
      </c>
      <c r="J3796">
        <v>888</v>
      </c>
      <c r="K3796">
        <v>3391</v>
      </c>
      <c r="L3796" t="b">
        <v>0</v>
      </c>
      <c r="M3796" t="b">
        <v>0</v>
      </c>
      <c r="N3796" t="b">
        <v>0</v>
      </c>
      <c r="O3796">
        <v>10</v>
      </c>
      <c r="P3796">
        <v>9</v>
      </c>
      <c r="Q3796" s="2">
        <v>0.03</v>
      </c>
      <c r="R3796" s="2">
        <v>0</v>
      </c>
      <c r="S3796" s="2">
        <v>0</v>
      </c>
      <c r="T3796">
        <f t="shared" si="236"/>
        <v>0.4</v>
      </c>
      <c r="U3796">
        <f t="shared" si="237"/>
        <v>7</v>
      </c>
      <c r="V3796">
        <f t="shared" si="238"/>
        <v>1.0861565</v>
      </c>
      <c r="W3796">
        <f t="shared" si="239"/>
        <v>2.290154775</v>
      </c>
    </row>
    <row r="3797" spans="1:23" x14ac:dyDescent="0.25">
      <c r="A3797" t="s">
        <v>12827</v>
      </c>
      <c r="B3797" s="1">
        <v>43069</v>
      </c>
      <c r="C3797" t="s">
        <v>12828</v>
      </c>
      <c r="D3797" t="s">
        <v>2865</v>
      </c>
      <c r="E3797" t="s">
        <v>12829</v>
      </c>
      <c r="F3797" s="1">
        <v>43067</v>
      </c>
      <c r="G3797">
        <v>1</v>
      </c>
      <c r="H3797">
        <v>32548</v>
      </c>
      <c r="I3797">
        <v>579</v>
      </c>
      <c r="J3797">
        <v>68</v>
      </c>
      <c r="K3797">
        <v>669</v>
      </c>
      <c r="L3797" t="b">
        <v>0</v>
      </c>
      <c r="M3797" t="b">
        <v>0</v>
      </c>
      <c r="N3797" t="b">
        <v>0</v>
      </c>
      <c r="O3797">
        <v>2</v>
      </c>
      <c r="P3797">
        <v>2</v>
      </c>
      <c r="Q3797" s="2">
        <v>0.02</v>
      </c>
      <c r="R3797" s="2">
        <v>0</v>
      </c>
      <c r="S3797" s="2">
        <v>0.02</v>
      </c>
      <c r="T3797">
        <f t="shared" si="236"/>
        <v>0.4</v>
      </c>
      <c r="U3797">
        <f t="shared" si="237"/>
        <v>1.6</v>
      </c>
      <c r="V3797">
        <f t="shared" si="238"/>
        <v>0.71627400000000008</v>
      </c>
      <c r="W3797">
        <f t="shared" si="239"/>
        <v>0.81069590000000002</v>
      </c>
    </row>
    <row r="3798" spans="1:23" x14ac:dyDescent="0.25">
      <c r="A3798" t="s">
        <v>12830</v>
      </c>
      <c r="B3798" s="1">
        <v>43070</v>
      </c>
      <c r="C3798" t="s">
        <v>12831</v>
      </c>
      <c r="D3798" t="s">
        <v>7798</v>
      </c>
      <c r="E3798" t="s">
        <v>12832</v>
      </c>
      <c r="F3798" s="1">
        <v>43064</v>
      </c>
      <c r="G3798">
        <v>1</v>
      </c>
      <c r="H3798">
        <v>402509</v>
      </c>
      <c r="I3798">
        <v>14694</v>
      </c>
      <c r="J3798">
        <v>812</v>
      </c>
      <c r="K3798">
        <v>1561</v>
      </c>
      <c r="L3798" t="b">
        <v>0</v>
      </c>
      <c r="M3798" t="b">
        <v>0</v>
      </c>
      <c r="N3798" t="b">
        <v>0</v>
      </c>
      <c r="O3798">
        <v>6</v>
      </c>
      <c r="P3798">
        <v>6</v>
      </c>
      <c r="Q3798" s="2">
        <v>0.04</v>
      </c>
      <c r="R3798" s="2">
        <v>0</v>
      </c>
      <c r="S3798" s="2">
        <v>0</v>
      </c>
      <c r="T3798">
        <f t="shared" si="236"/>
        <v>0.4</v>
      </c>
      <c r="U3798">
        <f t="shared" si="237"/>
        <v>4.8000000000000007</v>
      </c>
      <c r="V3798">
        <f t="shared" si="238"/>
        <v>0.60125450000000003</v>
      </c>
      <c r="W3798">
        <f t="shared" si="239"/>
        <v>1.5704390750000004</v>
      </c>
    </row>
    <row r="3799" spans="1:23" x14ac:dyDescent="0.25">
      <c r="A3799" t="s">
        <v>12833</v>
      </c>
      <c r="B3799" s="1">
        <v>43177</v>
      </c>
      <c r="C3799" t="s">
        <v>12834</v>
      </c>
      <c r="D3799" t="s">
        <v>621</v>
      </c>
      <c r="E3799" t="s">
        <v>12835</v>
      </c>
      <c r="F3799" s="1">
        <v>43163</v>
      </c>
      <c r="G3799">
        <v>1</v>
      </c>
      <c r="H3799">
        <v>1563582</v>
      </c>
      <c r="I3799">
        <v>20118</v>
      </c>
      <c r="J3799">
        <v>1591</v>
      </c>
      <c r="K3799">
        <v>6811</v>
      </c>
      <c r="L3799" t="b">
        <v>0</v>
      </c>
      <c r="M3799" t="b">
        <v>0</v>
      </c>
      <c r="N3799" t="b">
        <v>0</v>
      </c>
      <c r="O3799">
        <v>14</v>
      </c>
      <c r="P3799">
        <v>14</v>
      </c>
      <c r="Q3799" s="2">
        <v>0.01</v>
      </c>
      <c r="R3799" s="2">
        <v>0</v>
      </c>
      <c r="S3799" s="2">
        <v>0</v>
      </c>
      <c r="T3799">
        <f t="shared" si="236"/>
        <v>0.4</v>
      </c>
      <c r="U3799">
        <f t="shared" si="237"/>
        <v>11.200000000000001</v>
      </c>
      <c r="V3799">
        <f t="shared" si="238"/>
        <v>0.88179099999999999</v>
      </c>
      <c r="W3799">
        <f t="shared" si="239"/>
        <v>3.2686268500000004</v>
      </c>
    </row>
    <row r="3800" spans="1:23" x14ac:dyDescent="0.25">
      <c r="A3800" t="s">
        <v>12836</v>
      </c>
      <c r="B3800" s="1">
        <v>43098</v>
      </c>
      <c r="C3800" t="s">
        <v>12837</v>
      </c>
      <c r="D3800" t="s">
        <v>2207</v>
      </c>
      <c r="E3800" t="s">
        <v>12838</v>
      </c>
      <c r="F3800" s="1">
        <v>43088</v>
      </c>
      <c r="G3800">
        <v>1</v>
      </c>
      <c r="H3800">
        <v>492089</v>
      </c>
      <c r="I3800">
        <v>42661</v>
      </c>
      <c r="J3800">
        <v>559</v>
      </c>
      <c r="K3800">
        <v>4027</v>
      </c>
      <c r="L3800" t="b">
        <v>0</v>
      </c>
      <c r="M3800" t="b">
        <v>0</v>
      </c>
      <c r="N3800" t="b">
        <v>0</v>
      </c>
      <c r="O3800">
        <v>10</v>
      </c>
      <c r="P3800">
        <v>10</v>
      </c>
      <c r="Q3800" s="2">
        <v>0.09</v>
      </c>
      <c r="R3800" s="2">
        <v>0</v>
      </c>
      <c r="S3800" s="2">
        <v>0.01</v>
      </c>
      <c r="T3800">
        <f t="shared" si="236"/>
        <v>0.4</v>
      </c>
      <c r="U3800">
        <f t="shared" si="237"/>
        <v>8</v>
      </c>
      <c r="V3800">
        <f t="shared" si="238"/>
        <v>1.3960444999999999</v>
      </c>
      <c r="W3800">
        <f t="shared" si="239"/>
        <v>2.648615575</v>
      </c>
    </row>
    <row r="3801" spans="1:23" x14ac:dyDescent="0.25">
      <c r="A3801" t="s">
        <v>12839</v>
      </c>
      <c r="B3801" s="1">
        <v>43151</v>
      </c>
      <c r="C3801" t="s">
        <v>12840</v>
      </c>
      <c r="D3801" t="s">
        <v>749</v>
      </c>
      <c r="E3801" t="s">
        <v>12841</v>
      </c>
      <c r="F3801" s="1">
        <v>43146</v>
      </c>
      <c r="G3801">
        <v>1</v>
      </c>
      <c r="H3801">
        <v>1666780</v>
      </c>
      <c r="I3801">
        <v>45710</v>
      </c>
      <c r="J3801">
        <v>934</v>
      </c>
      <c r="K3801">
        <v>2955</v>
      </c>
      <c r="L3801" t="b">
        <v>0</v>
      </c>
      <c r="M3801" t="b">
        <v>0</v>
      </c>
      <c r="N3801" t="b">
        <v>0</v>
      </c>
      <c r="O3801">
        <v>5</v>
      </c>
      <c r="P3801">
        <v>2</v>
      </c>
      <c r="Q3801" s="2">
        <v>0.03</v>
      </c>
      <c r="R3801" s="2">
        <v>0</v>
      </c>
      <c r="S3801" s="2">
        <v>0</v>
      </c>
      <c r="T3801">
        <f t="shared" si="236"/>
        <v>0.4</v>
      </c>
      <c r="U3801">
        <f t="shared" si="237"/>
        <v>1</v>
      </c>
      <c r="V3801">
        <f t="shared" si="238"/>
        <v>1.1333899999999999</v>
      </c>
      <c r="W3801">
        <f t="shared" si="239"/>
        <v>0.80668649999999997</v>
      </c>
    </row>
    <row r="3802" spans="1:23" x14ac:dyDescent="0.25">
      <c r="A3802" t="s">
        <v>12842</v>
      </c>
      <c r="B3802" s="1">
        <v>43128</v>
      </c>
      <c r="C3802" t="s">
        <v>12843</v>
      </c>
      <c r="D3802" t="s">
        <v>12844</v>
      </c>
      <c r="E3802" t="s">
        <v>12845</v>
      </c>
      <c r="F3802" s="1">
        <v>43122</v>
      </c>
      <c r="G3802">
        <v>1</v>
      </c>
      <c r="H3802">
        <v>1597365</v>
      </c>
      <c r="I3802">
        <v>43308</v>
      </c>
      <c r="J3802">
        <v>474</v>
      </c>
      <c r="K3802">
        <v>2068</v>
      </c>
      <c r="L3802" t="b">
        <v>0</v>
      </c>
      <c r="M3802" t="b">
        <v>0</v>
      </c>
      <c r="N3802" t="b">
        <v>0</v>
      </c>
      <c r="O3802">
        <v>6</v>
      </c>
      <c r="P3802">
        <v>6</v>
      </c>
      <c r="Q3802" s="2">
        <v>0.03</v>
      </c>
      <c r="R3802" s="2">
        <v>0</v>
      </c>
      <c r="S3802" s="2">
        <v>0</v>
      </c>
      <c r="T3802">
        <f t="shared" si="236"/>
        <v>0.4</v>
      </c>
      <c r="U3802">
        <f t="shared" si="237"/>
        <v>4.8000000000000007</v>
      </c>
      <c r="V3802">
        <f t="shared" si="238"/>
        <v>1.0986825</v>
      </c>
      <c r="W3802">
        <f t="shared" si="239"/>
        <v>1.7445388750000004</v>
      </c>
    </row>
    <row r="3803" spans="1:23" x14ac:dyDescent="0.25">
      <c r="A3803" t="s">
        <v>12846</v>
      </c>
      <c r="B3803" s="1">
        <v>43235</v>
      </c>
      <c r="C3803" t="s">
        <v>12847</v>
      </c>
      <c r="D3803" t="s">
        <v>21</v>
      </c>
      <c r="E3803" t="s">
        <v>12848</v>
      </c>
      <c r="F3803" s="1">
        <v>43215</v>
      </c>
      <c r="G3803">
        <v>1</v>
      </c>
      <c r="H3803">
        <v>2476190</v>
      </c>
      <c r="I3803">
        <v>195545</v>
      </c>
      <c r="J3803">
        <v>2615</v>
      </c>
      <c r="K3803">
        <v>15919</v>
      </c>
      <c r="L3803" t="b">
        <v>0</v>
      </c>
      <c r="M3803" t="b">
        <v>0</v>
      </c>
      <c r="N3803" t="b">
        <v>0</v>
      </c>
      <c r="O3803">
        <v>20</v>
      </c>
      <c r="P3803">
        <v>18</v>
      </c>
      <c r="Q3803" s="2">
        <v>0.08</v>
      </c>
      <c r="R3803" s="2">
        <v>0</v>
      </c>
      <c r="S3803" s="2">
        <v>0.01</v>
      </c>
      <c r="T3803">
        <f t="shared" si="236"/>
        <v>0.4</v>
      </c>
      <c r="U3803">
        <f t="shared" si="237"/>
        <v>14</v>
      </c>
      <c r="V3803">
        <f t="shared" si="238"/>
        <v>2.2880950000000002</v>
      </c>
      <c r="W3803">
        <f t="shared" si="239"/>
        <v>4.4608332500000003</v>
      </c>
    </row>
    <row r="3804" spans="1:23" x14ac:dyDescent="0.25">
      <c r="A3804" t="s">
        <v>12849</v>
      </c>
      <c r="B3804" s="1">
        <v>43210</v>
      </c>
      <c r="C3804" t="s">
        <v>12850</v>
      </c>
      <c r="D3804" t="s">
        <v>9651</v>
      </c>
      <c r="E3804" t="s">
        <v>12851</v>
      </c>
      <c r="F3804" s="1">
        <v>43198</v>
      </c>
      <c r="G3804">
        <v>1</v>
      </c>
      <c r="H3804">
        <v>458231</v>
      </c>
      <c r="I3804">
        <v>22063</v>
      </c>
      <c r="J3804">
        <v>1158</v>
      </c>
      <c r="K3804">
        <v>2021</v>
      </c>
      <c r="L3804" t="b">
        <v>0</v>
      </c>
      <c r="M3804" t="b">
        <v>0</v>
      </c>
      <c r="N3804" t="b">
        <v>0</v>
      </c>
      <c r="O3804">
        <v>12</v>
      </c>
      <c r="P3804">
        <v>7</v>
      </c>
      <c r="Q3804" s="2">
        <v>0.05</v>
      </c>
      <c r="R3804" s="2">
        <v>0</v>
      </c>
      <c r="S3804" s="2">
        <v>0</v>
      </c>
      <c r="T3804">
        <f t="shared" si="236"/>
        <v>0.4</v>
      </c>
      <c r="U3804">
        <f t="shared" si="237"/>
        <v>4.6000000000000005</v>
      </c>
      <c r="V3804">
        <f t="shared" si="238"/>
        <v>0.72911550000000014</v>
      </c>
      <c r="W3804">
        <f t="shared" si="239"/>
        <v>1.5651904250000002</v>
      </c>
    </row>
    <row r="3805" spans="1:23" x14ac:dyDescent="0.25">
      <c r="A3805" t="s">
        <v>12852</v>
      </c>
      <c r="B3805" s="1">
        <v>43116</v>
      </c>
      <c r="C3805" t="s">
        <v>12853</v>
      </c>
      <c r="D3805" t="s">
        <v>7761</v>
      </c>
      <c r="E3805" t="s">
        <v>12854</v>
      </c>
      <c r="F3805" s="1">
        <v>43110</v>
      </c>
      <c r="G3805">
        <v>1</v>
      </c>
      <c r="H3805">
        <v>140011</v>
      </c>
      <c r="I3805">
        <v>4481</v>
      </c>
      <c r="J3805">
        <v>231</v>
      </c>
      <c r="K3805">
        <v>744</v>
      </c>
      <c r="L3805" t="b">
        <v>0</v>
      </c>
      <c r="M3805" t="b">
        <v>0</v>
      </c>
      <c r="N3805" t="b">
        <v>0</v>
      </c>
      <c r="O3805">
        <v>6</v>
      </c>
      <c r="P3805">
        <v>5</v>
      </c>
      <c r="Q3805" s="2">
        <v>0.03</v>
      </c>
      <c r="R3805" s="2">
        <v>0</v>
      </c>
      <c r="S3805" s="2">
        <v>0.01</v>
      </c>
      <c r="T3805">
        <f t="shared" si="236"/>
        <v>0.4</v>
      </c>
      <c r="U3805">
        <f t="shared" si="237"/>
        <v>3.8</v>
      </c>
      <c r="V3805">
        <f t="shared" si="238"/>
        <v>0.62000549999999999</v>
      </c>
      <c r="W3805">
        <f t="shared" si="239"/>
        <v>1.3270019249999998</v>
      </c>
    </row>
    <row r="3806" spans="1:23" x14ac:dyDescent="0.25">
      <c r="A3806" t="s">
        <v>12855</v>
      </c>
      <c r="B3806" s="1">
        <v>43109</v>
      </c>
      <c r="C3806" t="s">
        <v>12856</v>
      </c>
      <c r="D3806" t="s">
        <v>198</v>
      </c>
      <c r="E3806" t="s">
        <v>12857</v>
      </c>
      <c r="F3806" s="1">
        <v>43105</v>
      </c>
      <c r="G3806">
        <v>1</v>
      </c>
      <c r="H3806">
        <v>2985521</v>
      </c>
      <c r="I3806">
        <v>37345</v>
      </c>
      <c r="J3806">
        <v>2946</v>
      </c>
      <c r="K3806">
        <v>2451</v>
      </c>
      <c r="L3806" t="b">
        <v>0</v>
      </c>
      <c r="M3806" t="b">
        <v>0</v>
      </c>
      <c r="N3806" t="b">
        <v>0</v>
      </c>
      <c r="O3806">
        <v>4</v>
      </c>
      <c r="P3806">
        <v>4</v>
      </c>
      <c r="Q3806" s="2">
        <v>0.01</v>
      </c>
      <c r="R3806" s="2">
        <v>0</v>
      </c>
      <c r="S3806" s="2">
        <v>0</v>
      </c>
      <c r="T3806">
        <f t="shared" si="236"/>
        <v>0.4</v>
      </c>
      <c r="U3806">
        <f t="shared" si="237"/>
        <v>3.2</v>
      </c>
      <c r="V3806">
        <f t="shared" si="238"/>
        <v>1.5927605</v>
      </c>
      <c r="W3806">
        <f t="shared" si="239"/>
        <v>1.517466175</v>
      </c>
    </row>
    <row r="3807" spans="1:23" x14ac:dyDescent="0.25">
      <c r="A3807" t="s">
        <v>12858</v>
      </c>
      <c r="B3807" s="1">
        <v>43175</v>
      </c>
      <c r="C3807" t="s">
        <v>12859</v>
      </c>
      <c r="D3807" t="s">
        <v>8951</v>
      </c>
      <c r="E3807" t="s">
        <v>12860</v>
      </c>
      <c r="F3807" s="1">
        <v>43162</v>
      </c>
      <c r="G3807">
        <v>1</v>
      </c>
      <c r="H3807">
        <v>861822</v>
      </c>
      <c r="I3807">
        <v>19323</v>
      </c>
      <c r="J3807">
        <v>532</v>
      </c>
      <c r="K3807">
        <v>1904</v>
      </c>
      <c r="L3807" t="b">
        <v>0</v>
      </c>
      <c r="M3807" t="b">
        <v>0</v>
      </c>
      <c r="N3807" t="b">
        <v>0</v>
      </c>
      <c r="O3807">
        <v>13</v>
      </c>
      <c r="P3807">
        <v>8</v>
      </c>
      <c r="Q3807" s="2">
        <v>0.02</v>
      </c>
      <c r="R3807" s="2">
        <v>0</v>
      </c>
      <c r="S3807" s="2">
        <v>0</v>
      </c>
      <c r="T3807">
        <f t="shared" si="236"/>
        <v>0.4</v>
      </c>
      <c r="U3807">
        <f t="shared" si="237"/>
        <v>5.4</v>
      </c>
      <c r="V3807">
        <f t="shared" si="238"/>
        <v>0.630911</v>
      </c>
      <c r="W3807">
        <f t="shared" si="239"/>
        <v>1.7308188500000001</v>
      </c>
    </row>
    <row r="3808" spans="1:23" x14ac:dyDescent="0.25">
      <c r="A3808" t="s">
        <v>12861</v>
      </c>
      <c r="B3808" s="1">
        <v>43170</v>
      </c>
      <c r="C3808" t="s">
        <v>12862</v>
      </c>
      <c r="D3808" t="s">
        <v>12863</v>
      </c>
      <c r="E3808" t="s">
        <v>12864</v>
      </c>
      <c r="F3808" s="1">
        <v>43160</v>
      </c>
      <c r="G3808">
        <v>1</v>
      </c>
      <c r="H3808">
        <v>94403</v>
      </c>
      <c r="I3808">
        <v>3173</v>
      </c>
      <c r="J3808">
        <v>49</v>
      </c>
      <c r="K3808">
        <v>270</v>
      </c>
      <c r="L3808" t="b">
        <v>0</v>
      </c>
      <c r="M3808" t="b">
        <v>0</v>
      </c>
      <c r="N3808" t="b">
        <v>0</v>
      </c>
      <c r="O3808">
        <v>10</v>
      </c>
      <c r="P3808">
        <v>1</v>
      </c>
      <c r="Q3808" s="2">
        <v>0.03</v>
      </c>
      <c r="R3808" s="2">
        <v>0</v>
      </c>
      <c r="S3808" s="2">
        <v>0</v>
      </c>
      <c r="T3808">
        <f t="shared" si="236"/>
        <v>0.4</v>
      </c>
      <c r="U3808">
        <f t="shared" si="237"/>
        <v>-1</v>
      </c>
      <c r="V3808">
        <f t="shared" si="238"/>
        <v>0.3472015</v>
      </c>
      <c r="W3808">
        <f t="shared" si="239"/>
        <v>3.1520525000000021E-2</v>
      </c>
    </row>
    <row r="3809" spans="1:23" x14ac:dyDescent="0.25">
      <c r="A3809" t="s">
        <v>12865</v>
      </c>
      <c r="B3809" s="1">
        <v>43108</v>
      </c>
      <c r="C3809" t="s">
        <v>12866</v>
      </c>
      <c r="D3809" t="s">
        <v>2653</v>
      </c>
      <c r="E3809" t="s">
        <v>12867</v>
      </c>
      <c r="F3809" s="1">
        <v>43101</v>
      </c>
      <c r="G3809">
        <v>1</v>
      </c>
      <c r="H3809">
        <v>53006</v>
      </c>
      <c r="I3809">
        <v>3064</v>
      </c>
      <c r="J3809">
        <v>38</v>
      </c>
      <c r="K3809">
        <v>279</v>
      </c>
      <c r="L3809" t="b">
        <v>0</v>
      </c>
      <c r="M3809" t="b">
        <v>0</v>
      </c>
      <c r="N3809" t="b">
        <v>0</v>
      </c>
      <c r="O3809">
        <v>7</v>
      </c>
      <c r="P3809">
        <v>6</v>
      </c>
      <c r="Q3809" s="2">
        <v>0.06</v>
      </c>
      <c r="R3809" s="2">
        <v>0</v>
      </c>
      <c r="S3809" s="2">
        <v>0.01</v>
      </c>
      <c r="T3809">
        <f t="shared" si="236"/>
        <v>0.4</v>
      </c>
      <c r="U3809">
        <f t="shared" si="237"/>
        <v>4.6000000000000005</v>
      </c>
      <c r="V3809">
        <f t="shared" si="238"/>
        <v>0.87650300000000003</v>
      </c>
      <c r="W3809">
        <f t="shared" si="239"/>
        <v>1.6167760499999999</v>
      </c>
    </row>
    <row r="3810" spans="1:23" x14ac:dyDescent="0.25">
      <c r="A3810" t="s">
        <v>12868</v>
      </c>
      <c r="B3810" s="1">
        <v>43262</v>
      </c>
      <c r="C3810" t="s">
        <v>12869</v>
      </c>
      <c r="D3810" t="s">
        <v>1769</v>
      </c>
      <c r="E3810" t="s">
        <v>12870</v>
      </c>
      <c r="F3810" s="1">
        <v>43241</v>
      </c>
      <c r="G3810">
        <v>1</v>
      </c>
      <c r="H3810">
        <v>566069</v>
      </c>
      <c r="I3810">
        <v>25078</v>
      </c>
      <c r="J3810">
        <v>1078</v>
      </c>
      <c r="K3810">
        <v>879</v>
      </c>
      <c r="L3810" t="b">
        <v>0</v>
      </c>
      <c r="M3810" t="b">
        <v>0</v>
      </c>
      <c r="N3810" t="b">
        <v>0</v>
      </c>
      <c r="O3810">
        <v>21</v>
      </c>
      <c r="P3810">
        <v>19</v>
      </c>
      <c r="Q3810" s="2">
        <v>0.04</v>
      </c>
      <c r="R3810" s="2">
        <v>0</v>
      </c>
      <c r="S3810" s="2">
        <v>0</v>
      </c>
      <c r="T3810">
        <f t="shared" si="236"/>
        <v>0.4</v>
      </c>
      <c r="U3810">
        <f t="shared" si="237"/>
        <v>14.8</v>
      </c>
      <c r="V3810">
        <f t="shared" si="238"/>
        <v>0.68303449999999999</v>
      </c>
      <c r="W3810">
        <f t="shared" si="239"/>
        <v>4.099062075</v>
      </c>
    </row>
    <row r="3811" spans="1:23" x14ac:dyDescent="0.25">
      <c r="A3811" t="s">
        <v>12871</v>
      </c>
      <c r="B3811" s="1">
        <v>43241</v>
      </c>
      <c r="C3811" t="s">
        <v>12872</v>
      </c>
      <c r="D3811" t="s">
        <v>6688</v>
      </c>
      <c r="E3811" t="s">
        <v>12873</v>
      </c>
      <c r="F3811" s="1">
        <v>43229</v>
      </c>
      <c r="G3811">
        <v>1</v>
      </c>
      <c r="H3811">
        <v>197811</v>
      </c>
      <c r="I3811">
        <v>7427</v>
      </c>
      <c r="J3811">
        <v>240</v>
      </c>
      <c r="K3811">
        <v>525</v>
      </c>
      <c r="L3811" t="b">
        <v>0</v>
      </c>
      <c r="M3811" t="b">
        <v>0</v>
      </c>
      <c r="N3811" t="b">
        <v>0</v>
      </c>
      <c r="O3811">
        <v>12</v>
      </c>
      <c r="P3811">
        <v>9</v>
      </c>
      <c r="Q3811" s="2">
        <v>0.04</v>
      </c>
      <c r="R3811" s="2">
        <v>0</v>
      </c>
      <c r="S3811" s="2">
        <v>0</v>
      </c>
      <c r="T3811">
        <f t="shared" si="236"/>
        <v>0.4</v>
      </c>
      <c r="U3811">
        <f t="shared" si="237"/>
        <v>6.6</v>
      </c>
      <c r="V3811">
        <f t="shared" si="238"/>
        <v>0.4989055</v>
      </c>
      <c r="W3811">
        <f t="shared" si="239"/>
        <v>1.9846169250000001</v>
      </c>
    </row>
    <row r="3812" spans="1:23" x14ac:dyDescent="0.25">
      <c r="A3812" t="s">
        <v>12874</v>
      </c>
      <c r="B3812" s="1">
        <v>43107</v>
      </c>
      <c r="C3812" t="s">
        <v>12875</v>
      </c>
      <c r="D3812" t="s">
        <v>9068</v>
      </c>
      <c r="E3812" t="s">
        <v>12876</v>
      </c>
      <c r="F3812" s="1">
        <v>43100</v>
      </c>
      <c r="G3812">
        <v>1</v>
      </c>
      <c r="H3812">
        <v>436505</v>
      </c>
      <c r="I3812">
        <v>25146</v>
      </c>
      <c r="J3812">
        <v>630</v>
      </c>
      <c r="K3812">
        <v>5421</v>
      </c>
      <c r="L3812" t="b">
        <v>0</v>
      </c>
      <c r="M3812" t="b">
        <v>0</v>
      </c>
      <c r="N3812" t="b">
        <v>0</v>
      </c>
      <c r="O3812">
        <v>7</v>
      </c>
      <c r="P3812">
        <v>5</v>
      </c>
      <c r="Q3812" s="2">
        <v>0.06</v>
      </c>
      <c r="R3812" s="2">
        <v>0</v>
      </c>
      <c r="S3812" s="2">
        <v>0.01</v>
      </c>
      <c r="T3812">
        <f t="shared" si="236"/>
        <v>0.4</v>
      </c>
      <c r="U3812">
        <f t="shared" si="237"/>
        <v>3.6</v>
      </c>
      <c r="V3812">
        <f t="shared" si="238"/>
        <v>1.0682524999999998</v>
      </c>
      <c r="W3812">
        <f t="shared" si="239"/>
        <v>1.433888375</v>
      </c>
    </row>
    <row r="3813" spans="1:23" x14ac:dyDescent="0.25">
      <c r="A3813" t="s">
        <v>12877</v>
      </c>
      <c r="B3813" s="1">
        <v>43136</v>
      </c>
      <c r="C3813" t="s">
        <v>12878</v>
      </c>
      <c r="D3813" t="s">
        <v>4115</v>
      </c>
      <c r="E3813" t="s">
        <v>12879</v>
      </c>
      <c r="F3813" s="1">
        <v>43130</v>
      </c>
      <c r="G3813">
        <v>1</v>
      </c>
      <c r="H3813">
        <v>444370</v>
      </c>
      <c r="I3813">
        <v>24313</v>
      </c>
      <c r="J3813">
        <v>232</v>
      </c>
      <c r="K3813">
        <v>2559</v>
      </c>
      <c r="L3813" t="b">
        <v>0</v>
      </c>
      <c r="M3813" t="b">
        <v>0</v>
      </c>
      <c r="N3813" t="b">
        <v>0</v>
      </c>
      <c r="O3813">
        <v>6</v>
      </c>
      <c r="P3813">
        <v>5</v>
      </c>
      <c r="Q3813" s="2">
        <v>0.05</v>
      </c>
      <c r="R3813" s="2">
        <v>0</v>
      </c>
      <c r="S3813" s="2">
        <v>0.01</v>
      </c>
      <c r="T3813">
        <f t="shared" si="236"/>
        <v>0.4</v>
      </c>
      <c r="U3813">
        <f t="shared" si="237"/>
        <v>3.8</v>
      </c>
      <c r="V3813">
        <f t="shared" si="238"/>
        <v>0.97218500000000008</v>
      </c>
      <c r="W3813">
        <f t="shared" si="239"/>
        <v>1.4502647499999999</v>
      </c>
    </row>
    <row r="3814" spans="1:23" x14ac:dyDescent="0.25">
      <c r="A3814" t="s">
        <v>12880</v>
      </c>
      <c r="B3814" s="1">
        <v>43088</v>
      </c>
      <c r="C3814" t="s">
        <v>12881</v>
      </c>
      <c r="D3814" t="s">
        <v>1452</v>
      </c>
      <c r="E3814" t="s">
        <v>12882</v>
      </c>
      <c r="F3814" s="1">
        <v>43081</v>
      </c>
      <c r="G3814">
        <v>1</v>
      </c>
      <c r="H3814">
        <v>3096627</v>
      </c>
      <c r="I3814">
        <v>143831</v>
      </c>
      <c r="J3814">
        <v>3274</v>
      </c>
      <c r="K3814">
        <v>104113</v>
      </c>
      <c r="L3814" t="b">
        <v>0</v>
      </c>
      <c r="M3814" t="b">
        <v>0</v>
      </c>
      <c r="N3814" t="b">
        <v>0</v>
      </c>
      <c r="O3814">
        <v>7</v>
      </c>
      <c r="P3814">
        <v>1</v>
      </c>
      <c r="Q3814" s="2">
        <v>0.05</v>
      </c>
      <c r="R3814" s="2">
        <v>0</v>
      </c>
      <c r="S3814" s="2">
        <v>0.03</v>
      </c>
      <c r="T3814">
        <f t="shared" si="236"/>
        <v>0.4</v>
      </c>
      <c r="U3814">
        <f t="shared" si="237"/>
        <v>-0.40000000000000013</v>
      </c>
      <c r="V3814">
        <f t="shared" si="238"/>
        <v>2.7983134999999999</v>
      </c>
      <c r="W3814">
        <f t="shared" si="239"/>
        <v>1.0394097249999998</v>
      </c>
    </row>
    <row r="3815" spans="1:23" x14ac:dyDescent="0.25">
      <c r="A3815" t="s">
        <v>12883</v>
      </c>
      <c r="B3815" s="1">
        <v>43223</v>
      </c>
      <c r="C3815" t="s">
        <v>12884</v>
      </c>
      <c r="D3815" t="s">
        <v>532</v>
      </c>
      <c r="E3815" t="s">
        <v>12885</v>
      </c>
      <c r="F3815" s="1">
        <v>43209</v>
      </c>
      <c r="G3815">
        <v>1</v>
      </c>
      <c r="H3815">
        <v>183242</v>
      </c>
      <c r="I3815">
        <v>3130</v>
      </c>
      <c r="J3815">
        <v>67</v>
      </c>
      <c r="K3815">
        <v>163</v>
      </c>
      <c r="L3815" t="b">
        <v>0</v>
      </c>
      <c r="M3815" t="b">
        <v>0</v>
      </c>
      <c r="N3815" t="b">
        <v>0</v>
      </c>
      <c r="O3815">
        <v>14</v>
      </c>
      <c r="P3815">
        <v>8</v>
      </c>
      <c r="Q3815" s="2">
        <v>0.02</v>
      </c>
      <c r="R3815" s="2">
        <v>0</v>
      </c>
      <c r="S3815" s="2">
        <v>0</v>
      </c>
      <c r="T3815">
        <f t="shared" si="236"/>
        <v>0.4</v>
      </c>
      <c r="U3815">
        <f t="shared" si="237"/>
        <v>5.2</v>
      </c>
      <c r="V3815">
        <f t="shared" si="238"/>
        <v>0.29162100000000002</v>
      </c>
      <c r="W3815">
        <f t="shared" si="239"/>
        <v>1.56206735</v>
      </c>
    </row>
    <row r="3816" spans="1:23" x14ac:dyDescent="0.25">
      <c r="A3816" t="s">
        <v>12886</v>
      </c>
      <c r="B3816" s="1">
        <v>43124</v>
      </c>
      <c r="C3816" t="s">
        <v>12887</v>
      </c>
      <c r="D3816" t="s">
        <v>601</v>
      </c>
      <c r="E3816" t="s">
        <v>12888</v>
      </c>
      <c r="F3816" s="1">
        <v>43123</v>
      </c>
      <c r="G3816">
        <v>1</v>
      </c>
      <c r="H3816">
        <v>435057</v>
      </c>
      <c r="I3816">
        <v>7278</v>
      </c>
      <c r="J3816">
        <v>60</v>
      </c>
      <c r="K3816">
        <v>423</v>
      </c>
      <c r="L3816" t="b">
        <v>0</v>
      </c>
      <c r="M3816" t="b">
        <v>0</v>
      </c>
      <c r="N3816" t="b">
        <v>0</v>
      </c>
      <c r="O3816">
        <v>1</v>
      </c>
      <c r="P3816">
        <v>1</v>
      </c>
      <c r="Q3816" s="2">
        <v>0.02</v>
      </c>
      <c r="R3816" s="2">
        <v>0</v>
      </c>
      <c r="S3816" s="2">
        <v>0</v>
      </c>
      <c r="T3816">
        <f t="shared" si="236"/>
        <v>0.4</v>
      </c>
      <c r="U3816">
        <f t="shared" si="237"/>
        <v>0.8</v>
      </c>
      <c r="V3816">
        <f t="shared" si="238"/>
        <v>0.41752849999999997</v>
      </c>
      <c r="W3816">
        <f t="shared" si="239"/>
        <v>0.50613497500000004</v>
      </c>
    </row>
    <row r="3817" spans="1:23" x14ac:dyDescent="0.25">
      <c r="A3817" t="s">
        <v>12889</v>
      </c>
      <c r="B3817" s="1">
        <v>43073</v>
      </c>
      <c r="C3817" t="s">
        <v>12890</v>
      </c>
      <c r="D3817" t="s">
        <v>10448</v>
      </c>
      <c r="E3817" t="s">
        <v>12891</v>
      </c>
      <c r="F3817" s="1">
        <v>43066</v>
      </c>
      <c r="G3817">
        <v>1</v>
      </c>
      <c r="H3817">
        <v>1457307</v>
      </c>
      <c r="I3817">
        <v>29851</v>
      </c>
      <c r="J3817">
        <v>1032</v>
      </c>
      <c r="K3817">
        <v>7918</v>
      </c>
      <c r="L3817" t="b">
        <v>0</v>
      </c>
      <c r="M3817" t="b">
        <v>0</v>
      </c>
      <c r="N3817" t="b">
        <v>0</v>
      </c>
      <c r="O3817">
        <v>7</v>
      </c>
      <c r="P3817">
        <v>7</v>
      </c>
      <c r="Q3817" s="2">
        <v>0.02</v>
      </c>
      <c r="R3817" s="2">
        <v>0</v>
      </c>
      <c r="S3817" s="2">
        <v>0.01</v>
      </c>
      <c r="T3817">
        <f t="shared" si="236"/>
        <v>0.4</v>
      </c>
      <c r="U3817">
        <f t="shared" si="237"/>
        <v>5.6000000000000005</v>
      </c>
      <c r="V3817">
        <f t="shared" si="238"/>
        <v>1.1786535</v>
      </c>
      <c r="W3817">
        <f t="shared" si="239"/>
        <v>1.9725287250000001</v>
      </c>
    </row>
    <row r="3818" spans="1:23" x14ac:dyDescent="0.25">
      <c r="A3818" t="s">
        <v>12892</v>
      </c>
      <c r="B3818" s="1">
        <v>43190</v>
      </c>
      <c r="C3818" t="s">
        <v>12893</v>
      </c>
      <c r="D3818" t="s">
        <v>10302</v>
      </c>
      <c r="E3818" t="s">
        <v>12894</v>
      </c>
      <c r="F3818" s="1">
        <v>43175</v>
      </c>
      <c r="G3818">
        <v>1</v>
      </c>
      <c r="H3818">
        <v>788947</v>
      </c>
      <c r="I3818">
        <v>10702</v>
      </c>
      <c r="J3818">
        <v>363</v>
      </c>
      <c r="K3818">
        <v>375</v>
      </c>
      <c r="L3818" t="b">
        <v>0</v>
      </c>
      <c r="M3818" t="b">
        <v>0</v>
      </c>
      <c r="N3818" t="b">
        <v>0</v>
      </c>
      <c r="O3818">
        <v>15</v>
      </c>
      <c r="P3818">
        <v>12</v>
      </c>
      <c r="Q3818" s="2">
        <v>0.01</v>
      </c>
      <c r="R3818" s="2">
        <v>0</v>
      </c>
      <c r="S3818" s="2">
        <v>0</v>
      </c>
      <c r="T3818">
        <f t="shared" si="236"/>
        <v>0.4</v>
      </c>
      <c r="U3818">
        <f t="shared" si="237"/>
        <v>9.0000000000000018</v>
      </c>
      <c r="V3818">
        <f t="shared" si="238"/>
        <v>0.49447350000000001</v>
      </c>
      <c r="W3818">
        <f t="shared" si="239"/>
        <v>2.5830657250000004</v>
      </c>
    </row>
    <row r="3819" spans="1:23" x14ac:dyDescent="0.25">
      <c r="A3819" t="s">
        <v>12895</v>
      </c>
      <c r="B3819" s="1">
        <v>43224</v>
      </c>
      <c r="C3819" t="s">
        <v>12896</v>
      </c>
      <c r="D3819" t="s">
        <v>1062</v>
      </c>
      <c r="E3819" t="s">
        <v>12897</v>
      </c>
      <c r="F3819" s="1">
        <v>43213</v>
      </c>
      <c r="G3819">
        <v>1</v>
      </c>
      <c r="H3819">
        <v>1188777</v>
      </c>
      <c r="I3819">
        <v>38810</v>
      </c>
      <c r="J3819">
        <v>944</v>
      </c>
      <c r="K3819">
        <v>3104</v>
      </c>
      <c r="L3819" t="b">
        <v>0</v>
      </c>
      <c r="M3819" t="b">
        <v>0</v>
      </c>
      <c r="N3819" t="b">
        <v>0</v>
      </c>
      <c r="O3819">
        <v>11</v>
      </c>
      <c r="P3819">
        <v>11</v>
      </c>
      <c r="Q3819" s="2">
        <v>0.03</v>
      </c>
      <c r="R3819" s="2">
        <v>0</v>
      </c>
      <c r="S3819" s="2">
        <v>0</v>
      </c>
      <c r="T3819">
        <f t="shared" si="236"/>
        <v>0.4</v>
      </c>
      <c r="U3819">
        <f t="shared" si="237"/>
        <v>8.8000000000000007</v>
      </c>
      <c r="V3819">
        <f t="shared" si="238"/>
        <v>0.89438850000000003</v>
      </c>
      <c r="W3819">
        <f t="shared" si="239"/>
        <v>2.6730359750000003</v>
      </c>
    </row>
    <row r="3820" spans="1:23" x14ac:dyDescent="0.25">
      <c r="A3820" t="s">
        <v>12898</v>
      </c>
      <c r="B3820" s="1">
        <v>43067</v>
      </c>
      <c r="C3820" t="s">
        <v>12899</v>
      </c>
      <c r="D3820" t="s">
        <v>3943</v>
      </c>
      <c r="E3820" t="s">
        <v>12900</v>
      </c>
      <c r="F3820" s="1">
        <v>43062</v>
      </c>
      <c r="G3820">
        <v>1</v>
      </c>
      <c r="H3820">
        <v>1113089</v>
      </c>
      <c r="I3820">
        <v>33670</v>
      </c>
      <c r="J3820">
        <v>794</v>
      </c>
      <c r="K3820">
        <v>1422</v>
      </c>
      <c r="L3820" t="b">
        <v>0</v>
      </c>
      <c r="M3820" t="b">
        <v>0</v>
      </c>
      <c r="N3820" t="b">
        <v>0</v>
      </c>
      <c r="O3820">
        <v>5</v>
      </c>
      <c r="P3820">
        <v>5</v>
      </c>
      <c r="Q3820" s="2">
        <v>0.03</v>
      </c>
      <c r="R3820" s="2">
        <v>0</v>
      </c>
      <c r="S3820" s="2">
        <v>0</v>
      </c>
      <c r="T3820">
        <f t="shared" si="236"/>
        <v>0.4</v>
      </c>
      <c r="U3820">
        <f t="shared" si="237"/>
        <v>4</v>
      </c>
      <c r="V3820">
        <f t="shared" si="238"/>
        <v>0.85654450000000004</v>
      </c>
      <c r="W3820">
        <f t="shared" si="239"/>
        <v>1.4597905750000002</v>
      </c>
    </row>
    <row r="3821" spans="1:23" x14ac:dyDescent="0.25">
      <c r="A3821" t="s">
        <v>12901</v>
      </c>
      <c r="B3821" s="1">
        <v>43161</v>
      </c>
      <c r="C3821" t="s">
        <v>12902</v>
      </c>
      <c r="D3821" t="s">
        <v>532</v>
      </c>
      <c r="E3821" t="s">
        <v>12903</v>
      </c>
      <c r="F3821" s="1">
        <v>43151</v>
      </c>
      <c r="G3821">
        <v>1</v>
      </c>
      <c r="H3821">
        <v>186912</v>
      </c>
      <c r="I3821">
        <v>5463</v>
      </c>
      <c r="J3821">
        <v>84</v>
      </c>
      <c r="K3821">
        <v>321</v>
      </c>
      <c r="L3821" t="b">
        <v>0</v>
      </c>
      <c r="M3821" t="b">
        <v>0</v>
      </c>
      <c r="N3821" t="b">
        <v>0</v>
      </c>
      <c r="O3821">
        <v>10</v>
      </c>
      <c r="P3821">
        <v>5</v>
      </c>
      <c r="Q3821" s="2">
        <v>0.03</v>
      </c>
      <c r="R3821" s="2">
        <v>0</v>
      </c>
      <c r="S3821" s="2">
        <v>0</v>
      </c>
      <c r="T3821">
        <f t="shared" si="236"/>
        <v>0.4</v>
      </c>
      <c r="U3821">
        <f t="shared" si="237"/>
        <v>3</v>
      </c>
      <c r="V3821">
        <f t="shared" si="238"/>
        <v>0.39345599999999997</v>
      </c>
      <c r="W3821">
        <f t="shared" si="239"/>
        <v>1.0477096000000001</v>
      </c>
    </row>
    <row r="3822" spans="1:23" x14ac:dyDescent="0.25">
      <c r="A3822" t="s">
        <v>12904</v>
      </c>
      <c r="B3822" s="1">
        <v>43083</v>
      </c>
      <c r="C3822" t="s">
        <v>12905</v>
      </c>
      <c r="D3822" t="s">
        <v>6073</v>
      </c>
      <c r="E3822" t="s">
        <v>11120</v>
      </c>
      <c r="F3822" s="1">
        <v>43077</v>
      </c>
      <c r="G3822">
        <v>1</v>
      </c>
      <c r="H3822">
        <v>531393</v>
      </c>
      <c r="I3822">
        <v>12827</v>
      </c>
      <c r="J3822">
        <v>1560</v>
      </c>
      <c r="K3822">
        <v>1307</v>
      </c>
      <c r="L3822" t="b">
        <v>0</v>
      </c>
      <c r="M3822" t="b">
        <v>0</v>
      </c>
      <c r="N3822" t="b">
        <v>0</v>
      </c>
      <c r="O3822">
        <v>6</v>
      </c>
      <c r="P3822">
        <v>6</v>
      </c>
      <c r="Q3822" s="2">
        <v>0.02</v>
      </c>
      <c r="R3822" s="2">
        <v>0</v>
      </c>
      <c r="S3822" s="2">
        <v>0</v>
      </c>
      <c r="T3822">
        <f t="shared" si="236"/>
        <v>0.4</v>
      </c>
      <c r="U3822">
        <f t="shared" si="237"/>
        <v>4.8000000000000007</v>
      </c>
      <c r="V3822">
        <f t="shared" si="238"/>
        <v>0.46569650000000001</v>
      </c>
      <c r="W3822">
        <f t="shared" si="239"/>
        <v>1.5229937750000002</v>
      </c>
    </row>
    <row r="3823" spans="1:23" x14ac:dyDescent="0.25">
      <c r="A3823" t="s">
        <v>12906</v>
      </c>
      <c r="B3823" s="1">
        <v>43141</v>
      </c>
      <c r="C3823" t="s">
        <v>12907</v>
      </c>
      <c r="D3823" t="s">
        <v>605</v>
      </c>
      <c r="E3823" t="s">
        <v>12908</v>
      </c>
      <c r="F3823" s="1">
        <v>43140</v>
      </c>
      <c r="G3823">
        <v>1</v>
      </c>
      <c r="H3823">
        <v>178512</v>
      </c>
      <c r="I3823">
        <v>2967</v>
      </c>
      <c r="J3823">
        <v>343</v>
      </c>
      <c r="K3823">
        <v>494</v>
      </c>
      <c r="L3823" t="b">
        <v>0</v>
      </c>
      <c r="M3823" t="b">
        <v>0</v>
      </c>
      <c r="N3823" t="b">
        <v>0</v>
      </c>
      <c r="O3823">
        <v>1</v>
      </c>
      <c r="P3823">
        <v>1</v>
      </c>
      <c r="Q3823" s="2">
        <v>0.02</v>
      </c>
      <c r="R3823" s="2">
        <v>0</v>
      </c>
      <c r="S3823" s="2">
        <v>0</v>
      </c>
      <c r="T3823">
        <f t="shared" si="236"/>
        <v>0.4</v>
      </c>
      <c r="U3823">
        <f t="shared" si="237"/>
        <v>0.8</v>
      </c>
      <c r="V3823">
        <f t="shared" si="238"/>
        <v>0.28925600000000001</v>
      </c>
      <c r="W3823">
        <f t="shared" si="239"/>
        <v>0.46123960000000003</v>
      </c>
    </row>
    <row r="3824" spans="1:23" x14ac:dyDescent="0.25">
      <c r="A3824" t="s">
        <v>12909</v>
      </c>
      <c r="B3824" s="1">
        <v>43132</v>
      </c>
      <c r="C3824" t="s">
        <v>12910</v>
      </c>
      <c r="D3824" t="s">
        <v>12911</v>
      </c>
      <c r="E3824" t="s">
        <v>12912</v>
      </c>
      <c r="F3824" s="1">
        <v>43126</v>
      </c>
      <c r="G3824">
        <v>1</v>
      </c>
      <c r="H3824">
        <v>196571</v>
      </c>
      <c r="I3824">
        <v>8519</v>
      </c>
      <c r="J3824">
        <v>132</v>
      </c>
      <c r="K3824">
        <v>433</v>
      </c>
      <c r="L3824" t="b">
        <v>0</v>
      </c>
      <c r="M3824" t="b">
        <v>0</v>
      </c>
      <c r="N3824" t="b">
        <v>0</v>
      </c>
      <c r="O3824">
        <v>6</v>
      </c>
      <c r="P3824">
        <v>6</v>
      </c>
      <c r="Q3824" s="2">
        <v>0.04</v>
      </c>
      <c r="R3824" s="2">
        <v>0</v>
      </c>
      <c r="S3824" s="2">
        <v>0</v>
      </c>
      <c r="T3824">
        <f t="shared" si="236"/>
        <v>0.4</v>
      </c>
      <c r="U3824">
        <f t="shared" si="237"/>
        <v>4.8000000000000007</v>
      </c>
      <c r="V3824">
        <f t="shared" si="238"/>
        <v>0.49828550000000005</v>
      </c>
      <c r="W3824">
        <f t="shared" si="239"/>
        <v>1.5343999250000002</v>
      </c>
    </row>
    <row r="3825" spans="1:23" x14ac:dyDescent="0.25">
      <c r="A3825" t="s">
        <v>12913</v>
      </c>
      <c r="B3825" s="1">
        <v>43265</v>
      </c>
      <c r="C3825" t="s">
        <v>12914</v>
      </c>
      <c r="D3825" t="s">
        <v>1036</v>
      </c>
      <c r="E3825" t="s">
        <v>12915</v>
      </c>
      <c r="F3825" s="1">
        <v>43250</v>
      </c>
      <c r="G3825">
        <v>1</v>
      </c>
      <c r="H3825">
        <v>1071030</v>
      </c>
      <c r="I3825">
        <v>4619</v>
      </c>
      <c r="J3825">
        <v>1838</v>
      </c>
      <c r="K3825">
        <v>7387</v>
      </c>
      <c r="L3825" t="b">
        <v>0</v>
      </c>
      <c r="M3825" t="b">
        <v>0</v>
      </c>
      <c r="N3825" t="b">
        <v>0</v>
      </c>
      <c r="O3825">
        <v>15</v>
      </c>
      <c r="P3825">
        <v>15</v>
      </c>
      <c r="Q3825" s="2">
        <v>0</v>
      </c>
      <c r="R3825" s="2">
        <v>0</v>
      </c>
      <c r="S3825" s="2">
        <v>0.01</v>
      </c>
      <c r="T3825">
        <f t="shared" si="236"/>
        <v>0.4</v>
      </c>
      <c r="U3825">
        <f t="shared" si="237"/>
        <v>12</v>
      </c>
      <c r="V3825">
        <f t="shared" si="238"/>
        <v>0.78551499999999996</v>
      </c>
      <c r="W3825">
        <f t="shared" si="239"/>
        <v>3.4349302500000003</v>
      </c>
    </row>
    <row r="3826" spans="1:23" x14ac:dyDescent="0.25">
      <c r="A3826" t="s">
        <v>12916</v>
      </c>
      <c r="B3826" s="1">
        <v>43076</v>
      </c>
      <c r="C3826" t="s">
        <v>12917</v>
      </c>
      <c r="D3826" t="s">
        <v>651</v>
      </c>
      <c r="E3826" t="s">
        <v>12918</v>
      </c>
      <c r="F3826" s="1">
        <v>43068</v>
      </c>
      <c r="G3826">
        <v>1</v>
      </c>
      <c r="H3826">
        <v>1705668</v>
      </c>
      <c r="I3826">
        <v>59681</v>
      </c>
      <c r="J3826">
        <v>1074</v>
      </c>
      <c r="K3826">
        <v>3775</v>
      </c>
      <c r="L3826" t="b">
        <v>0</v>
      </c>
      <c r="M3826" t="b">
        <v>0</v>
      </c>
      <c r="N3826" t="b">
        <v>0</v>
      </c>
      <c r="O3826">
        <v>8</v>
      </c>
      <c r="P3826">
        <v>7</v>
      </c>
      <c r="Q3826" s="2">
        <v>0.03</v>
      </c>
      <c r="R3826" s="2">
        <v>0</v>
      </c>
      <c r="S3826" s="2">
        <v>0</v>
      </c>
      <c r="T3826">
        <f t="shared" si="236"/>
        <v>0.4</v>
      </c>
      <c r="U3826">
        <f t="shared" si="237"/>
        <v>5.4</v>
      </c>
      <c r="V3826">
        <f t="shared" si="238"/>
        <v>1.1528339999999999</v>
      </c>
      <c r="W3826">
        <f t="shared" si="239"/>
        <v>1.9134919000000001</v>
      </c>
    </row>
    <row r="3827" spans="1:23" x14ac:dyDescent="0.25">
      <c r="A3827" t="s">
        <v>12919</v>
      </c>
      <c r="B3827" s="1">
        <v>43175</v>
      </c>
      <c r="C3827" t="s">
        <v>12920</v>
      </c>
      <c r="D3827" t="s">
        <v>1062</v>
      </c>
      <c r="E3827" t="s">
        <v>12921</v>
      </c>
      <c r="F3827" s="1">
        <v>43164</v>
      </c>
      <c r="G3827">
        <v>1</v>
      </c>
      <c r="H3827">
        <v>739499</v>
      </c>
      <c r="I3827">
        <v>23190</v>
      </c>
      <c r="J3827">
        <v>412</v>
      </c>
      <c r="K3827">
        <v>1861</v>
      </c>
      <c r="L3827" t="b">
        <v>0</v>
      </c>
      <c r="M3827" t="b">
        <v>0</v>
      </c>
      <c r="N3827" t="b">
        <v>0</v>
      </c>
      <c r="O3827">
        <v>11</v>
      </c>
      <c r="P3827">
        <v>11</v>
      </c>
      <c r="Q3827" s="2">
        <v>0.03</v>
      </c>
      <c r="R3827" s="2">
        <v>0</v>
      </c>
      <c r="S3827" s="2">
        <v>0</v>
      </c>
      <c r="T3827">
        <f t="shared" si="236"/>
        <v>0.4</v>
      </c>
      <c r="U3827">
        <f t="shared" si="237"/>
        <v>8.8000000000000007</v>
      </c>
      <c r="V3827">
        <f t="shared" si="238"/>
        <v>0.6697495</v>
      </c>
      <c r="W3827">
        <f t="shared" si="239"/>
        <v>2.5944123250000004</v>
      </c>
    </row>
    <row r="3828" spans="1:23" x14ac:dyDescent="0.25">
      <c r="A3828" t="s">
        <v>12922</v>
      </c>
      <c r="B3828" s="1">
        <v>43177</v>
      </c>
      <c r="C3828" t="s">
        <v>12923</v>
      </c>
      <c r="D3828" t="s">
        <v>579</v>
      </c>
      <c r="E3828" t="s">
        <v>12924</v>
      </c>
      <c r="F3828" s="1">
        <v>43167</v>
      </c>
      <c r="G3828">
        <v>1</v>
      </c>
      <c r="H3828">
        <v>951655</v>
      </c>
      <c r="I3828">
        <v>15705</v>
      </c>
      <c r="J3828">
        <v>1363</v>
      </c>
      <c r="K3828">
        <v>4182</v>
      </c>
      <c r="L3828" t="b">
        <v>0</v>
      </c>
      <c r="M3828" t="b">
        <v>0</v>
      </c>
      <c r="N3828" t="b">
        <v>0</v>
      </c>
      <c r="O3828">
        <v>10</v>
      </c>
      <c r="P3828">
        <v>9</v>
      </c>
      <c r="Q3828" s="2">
        <v>0.02</v>
      </c>
      <c r="R3828" s="2">
        <v>0</v>
      </c>
      <c r="S3828" s="2">
        <v>0</v>
      </c>
      <c r="T3828">
        <f t="shared" si="236"/>
        <v>0.4</v>
      </c>
      <c r="U3828">
        <f t="shared" si="237"/>
        <v>7</v>
      </c>
      <c r="V3828">
        <f t="shared" si="238"/>
        <v>0.67582750000000003</v>
      </c>
      <c r="W3828">
        <f t="shared" si="239"/>
        <v>2.146539625</v>
      </c>
    </row>
    <row r="3829" spans="1:23" x14ac:dyDescent="0.25">
      <c r="A3829" t="s">
        <v>12925</v>
      </c>
      <c r="B3829" s="1">
        <v>43146</v>
      </c>
      <c r="C3829" t="s">
        <v>12926</v>
      </c>
      <c r="D3829" t="s">
        <v>12927</v>
      </c>
      <c r="E3829" t="s">
        <v>12928</v>
      </c>
      <c r="F3829" s="1">
        <v>43139</v>
      </c>
      <c r="G3829">
        <v>1</v>
      </c>
      <c r="H3829">
        <v>83393</v>
      </c>
      <c r="I3829">
        <v>5817</v>
      </c>
      <c r="J3829">
        <v>31</v>
      </c>
      <c r="K3829">
        <v>1663</v>
      </c>
      <c r="L3829" t="b">
        <v>0</v>
      </c>
      <c r="M3829" t="b">
        <v>0</v>
      </c>
      <c r="N3829" t="b">
        <v>0</v>
      </c>
      <c r="O3829">
        <v>7</v>
      </c>
      <c r="P3829">
        <v>7</v>
      </c>
      <c r="Q3829" s="2">
        <v>7.0000000000000007E-2</v>
      </c>
      <c r="R3829" s="2">
        <v>0</v>
      </c>
      <c r="S3829" s="2">
        <v>0.02</v>
      </c>
      <c r="T3829">
        <f t="shared" si="236"/>
        <v>0.4</v>
      </c>
      <c r="U3829">
        <f t="shared" si="237"/>
        <v>5.6000000000000005</v>
      </c>
      <c r="V3829">
        <f t="shared" si="238"/>
        <v>1.2416965000000002</v>
      </c>
      <c r="W3829">
        <f t="shared" si="239"/>
        <v>1.9945937750000002</v>
      </c>
    </row>
    <row r="3830" spans="1:23" x14ac:dyDescent="0.25">
      <c r="A3830" t="s">
        <v>12929</v>
      </c>
      <c r="B3830" s="1">
        <v>43065</v>
      </c>
      <c r="C3830" t="s">
        <v>12930</v>
      </c>
      <c r="D3830" t="s">
        <v>730</v>
      </c>
      <c r="E3830" t="s">
        <v>12931</v>
      </c>
      <c r="F3830" s="1">
        <v>43058</v>
      </c>
      <c r="G3830">
        <v>1</v>
      </c>
      <c r="H3830">
        <v>41824</v>
      </c>
      <c r="I3830">
        <v>212</v>
      </c>
      <c r="J3830">
        <v>42</v>
      </c>
      <c r="K3830">
        <v>116</v>
      </c>
      <c r="L3830" t="b">
        <v>0</v>
      </c>
      <c r="M3830" t="b">
        <v>0</v>
      </c>
      <c r="N3830" t="b">
        <v>0</v>
      </c>
      <c r="O3830">
        <v>7</v>
      </c>
      <c r="P3830">
        <v>7</v>
      </c>
      <c r="Q3830" s="2">
        <v>0.01</v>
      </c>
      <c r="R3830" s="2">
        <v>0</v>
      </c>
      <c r="S3830" s="2">
        <v>0</v>
      </c>
      <c r="T3830">
        <f t="shared" si="236"/>
        <v>0.4</v>
      </c>
      <c r="U3830">
        <f t="shared" si="237"/>
        <v>5.6000000000000005</v>
      </c>
      <c r="V3830">
        <f t="shared" si="238"/>
        <v>0.12091200000000001</v>
      </c>
      <c r="W3830">
        <f t="shared" si="239"/>
        <v>1.6023192000000002</v>
      </c>
    </row>
    <row r="3831" spans="1:23" x14ac:dyDescent="0.25">
      <c r="A3831" t="s">
        <v>12932</v>
      </c>
      <c r="B3831" s="1">
        <v>43255</v>
      </c>
      <c r="C3831" t="s">
        <v>12933</v>
      </c>
      <c r="D3831" t="s">
        <v>10053</v>
      </c>
      <c r="E3831" t="s">
        <v>12934</v>
      </c>
      <c r="F3831" s="1">
        <v>43230</v>
      </c>
      <c r="G3831">
        <v>1</v>
      </c>
      <c r="H3831">
        <v>2058483</v>
      </c>
      <c r="I3831">
        <v>40851</v>
      </c>
      <c r="J3831">
        <v>2422</v>
      </c>
      <c r="K3831">
        <v>2327</v>
      </c>
      <c r="L3831" t="b">
        <v>0</v>
      </c>
      <c r="M3831" t="b">
        <v>0</v>
      </c>
      <c r="N3831" t="b">
        <v>0</v>
      </c>
      <c r="O3831">
        <v>25</v>
      </c>
      <c r="P3831">
        <v>23</v>
      </c>
      <c r="Q3831" s="2">
        <v>0.02</v>
      </c>
      <c r="R3831" s="2">
        <v>0</v>
      </c>
      <c r="S3831" s="2">
        <v>0</v>
      </c>
      <c r="T3831">
        <f t="shared" si="236"/>
        <v>0.4</v>
      </c>
      <c r="U3831">
        <f t="shared" si="237"/>
        <v>18.000000000000004</v>
      </c>
      <c r="V3831">
        <f t="shared" si="238"/>
        <v>1.2292414999999999</v>
      </c>
      <c r="W3831">
        <f t="shared" si="239"/>
        <v>5.0902345250000014</v>
      </c>
    </row>
    <row r="3832" spans="1:23" x14ac:dyDescent="0.25">
      <c r="A3832" t="s">
        <v>12935</v>
      </c>
      <c r="B3832" s="1">
        <v>43127</v>
      </c>
      <c r="C3832" t="s">
        <v>12936</v>
      </c>
      <c r="D3832" t="s">
        <v>722</v>
      </c>
      <c r="E3832" t="s">
        <v>12937</v>
      </c>
      <c r="F3832" s="1">
        <v>43120</v>
      </c>
      <c r="G3832">
        <v>1</v>
      </c>
      <c r="H3832">
        <v>1629599</v>
      </c>
      <c r="I3832">
        <v>43060</v>
      </c>
      <c r="J3832">
        <v>3716</v>
      </c>
      <c r="K3832">
        <v>5722</v>
      </c>
      <c r="L3832" t="b">
        <v>0</v>
      </c>
      <c r="M3832" t="b">
        <v>0</v>
      </c>
      <c r="N3832" t="b">
        <v>0</v>
      </c>
      <c r="O3832">
        <v>7</v>
      </c>
      <c r="P3832">
        <v>7</v>
      </c>
      <c r="Q3832" s="2">
        <v>0.03</v>
      </c>
      <c r="R3832" s="2">
        <v>0</v>
      </c>
      <c r="S3832" s="2">
        <v>0</v>
      </c>
      <c r="T3832">
        <f t="shared" si="236"/>
        <v>0.4</v>
      </c>
      <c r="U3832">
        <f t="shared" si="237"/>
        <v>5.6000000000000005</v>
      </c>
      <c r="V3832">
        <f t="shared" si="238"/>
        <v>1.1147994999999999</v>
      </c>
      <c r="W3832">
        <f t="shared" si="239"/>
        <v>1.950179825</v>
      </c>
    </row>
    <row r="3833" spans="1:23" x14ac:dyDescent="0.25">
      <c r="A3833" t="s">
        <v>12938</v>
      </c>
      <c r="B3833" s="1">
        <v>43129</v>
      </c>
      <c r="C3833" t="s">
        <v>12939</v>
      </c>
      <c r="D3833" t="s">
        <v>944</v>
      </c>
      <c r="E3833" t="s">
        <v>12940</v>
      </c>
      <c r="F3833" s="1">
        <v>43123</v>
      </c>
      <c r="G3833">
        <v>1</v>
      </c>
      <c r="H3833">
        <v>390695</v>
      </c>
      <c r="I3833">
        <v>18203</v>
      </c>
      <c r="J3833">
        <v>137</v>
      </c>
      <c r="K3833">
        <v>1264</v>
      </c>
      <c r="L3833" t="b">
        <v>0</v>
      </c>
      <c r="M3833" t="b">
        <v>0</v>
      </c>
      <c r="N3833" t="b">
        <v>0</v>
      </c>
      <c r="O3833">
        <v>6</v>
      </c>
      <c r="P3833">
        <v>5</v>
      </c>
      <c r="Q3833" s="2">
        <v>0.05</v>
      </c>
      <c r="R3833" s="2">
        <v>0</v>
      </c>
      <c r="S3833" s="2">
        <v>0</v>
      </c>
      <c r="T3833">
        <f t="shared" si="236"/>
        <v>0.4</v>
      </c>
      <c r="U3833">
        <f t="shared" si="237"/>
        <v>3.8</v>
      </c>
      <c r="V3833">
        <f t="shared" si="238"/>
        <v>0.69534750000000012</v>
      </c>
      <c r="W3833">
        <f t="shared" si="239"/>
        <v>1.3533716249999999</v>
      </c>
    </row>
    <row r="3834" spans="1:23" x14ac:dyDescent="0.25">
      <c r="A3834" t="s">
        <v>12941</v>
      </c>
      <c r="B3834" s="1">
        <v>43145</v>
      </c>
      <c r="C3834" t="s">
        <v>12942</v>
      </c>
      <c r="D3834" t="s">
        <v>529</v>
      </c>
      <c r="E3834" t="s">
        <v>12943</v>
      </c>
      <c r="F3834" s="1">
        <v>43135</v>
      </c>
      <c r="G3834">
        <v>1</v>
      </c>
      <c r="H3834">
        <v>21113889</v>
      </c>
      <c r="I3834">
        <v>254342</v>
      </c>
      <c r="J3834">
        <v>7076</v>
      </c>
      <c r="K3834">
        <v>20099</v>
      </c>
      <c r="L3834" t="b">
        <v>0</v>
      </c>
      <c r="M3834" t="b">
        <v>0</v>
      </c>
      <c r="N3834" t="b">
        <v>0</v>
      </c>
      <c r="O3834">
        <v>10</v>
      </c>
      <c r="P3834">
        <v>10</v>
      </c>
      <c r="Q3834" s="2">
        <v>0.01</v>
      </c>
      <c r="R3834" s="2">
        <v>0</v>
      </c>
      <c r="S3834" s="2">
        <v>0</v>
      </c>
      <c r="T3834">
        <f t="shared" si="236"/>
        <v>0.4</v>
      </c>
      <c r="U3834">
        <f t="shared" si="237"/>
        <v>8</v>
      </c>
      <c r="V3834">
        <f t="shared" si="238"/>
        <v>10.6569445</v>
      </c>
      <c r="W3834">
        <f t="shared" si="239"/>
        <v>5.8899305749999993</v>
      </c>
    </row>
    <row r="3835" spans="1:23" x14ac:dyDescent="0.25">
      <c r="A3835" t="s">
        <v>12944</v>
      </c>
      <c r="B3835" s="1">
        <v>43089</v>
      </c>
      <c r="C3835" t="s">
        <v>12945</v>
      </c>
      <c r="D3835" t="s">
        <v>1162</v>
      </c>
      <c r="E3835" t="s">
        <v>12946</v>
      </c>
      <c r="F3835" s="1">
        <v>43084</v>
      </c>
      <c r="G3835">
        <v>1</v>
      </c>
      <c r="H3835">
        <v>2654222</v>
      </c>
      <c r="I3835">
        <v>29306</v>
      </c>
      <c r="J3835">
        <v>2643</v>
      </c>
      <c r="K3835">
        <v>3650</v>
      </c>
      <c r="L3835" t="b">
        <v>0</v>
      </c>
      <c r="M3835" t="b">
        <v>0</v>
      </c>
      <c r="N3835" t="b">
        <v>0</v>
      </c>
      <c r="O3835">
        <v>5</v>
      </c>
      <c r="P3835">
        <v>5</v>
      </c>
      <c r="Q3835" s="2">
        <v>0.01</v>
      </c>
      <c r="R3835" s="2">
        <v>0</v>
      </c>
      <c r="S3835" s="2">
        <v>0</v>
      </c>
      <c r="T3835">
        <f t="shared" si="236"/>
        <v>0.4</v>
      </c>
      <c r="U3835">
        <f t="shared" si="237"/>
        <v>4</v>
      </c>
      <c r="V3835">
        <f t="shared" si="238"/>
        <v>1.427111</v>
      </c>
      <c r="W3835">
        <f t="shared" si="239"/>
        <v>1.6594888500000002</v>
      </c>
    </row>
    <row r="3836" spans="1:23" x14ac:dyDescent="0.25">
      <c r="A3836" t="s">
        <v>12947</v>
      </c>
      <c r="B3836" s="1">
        <v>43131</v>
      </c>
      <c r="C3836" t="s">
        <v>12948</v>
      </c>
      <c r="D3836" t="s">
        <v>888</v>
      </c>
      <c r="E3836" t="s">
        <v>12949</v>
      </c>
      <c r="F3836" s="1">
        <v>43124</v>
      </c>
      <c r="G3836">
        <v>1</v>
      </c>
      <c r="H3836">
        <v>469539</v>
      </c>
      <c r="I3836">
        <v>9372</v>
      </c>
      <c r="J3836">
        <v>238</v>
      </c>
      <c r="K3836">
        <v>910</v>
      </c>
      <c r="L3836" t="b">
        <v>0</v>
      </c>
      <c r="M3836" t="b">
        <v>0</v>
      </c>
      <c r="N3836" t="b">
        <v>0</v>
      </c>
      <c r="O3836">
        <v>7</v>
      </c>
      <c r="P3836">
        <v>6</v>
      </c>
      <c r="Q3836" s="2">
        <v>0.02</v>
      </c>
      <c r="R3836" s="2">
        <v>0</v>
      </c>
      <c r="S3836" s="2">
        <v>0</v>
      </c>
      <c r="T3836">
        <f t="shared" si="236"/>
        <v>0.4</v>
      </c>
      <c r="U3836">
        <f t="shared" si="237"/>
        <v>4.6000000000000005</v>
      </c>
      <c r="V3836">
        <f t="shared" si="238"/>
        <v>0.43476950000000003</v>
      </c>
      <c r="W3836">
        <f t="shared" si="239"/>
        <v>1.4621693250000001</v>
      </c>
    </row>
    <row r="3837" spans="1:23" x14ac:dyDescent="0.25">
      <c r="A3837" t="s">
        <v>12950</v>
      </c>
      <c r="B3837" s="1">
        <v>43089</v>
      </c>
      <c r="C3837" t="s">
        <v>12951</v>
      </c>
      <c r="D3837" t="s">
        <v>12952</v>
      </c>
      <c r="E3837" t="s">
        <v>12953</v>
      </c>
      <c r="F3837" s="1">
        <v>43082</v>
      </c>
      <c r="G3837">
        <v>1</v>
      </c>
      <c r="H3837">
        <v>960177</v>
      </c>
      <c r="I3837">
        <v>8660</v>
      </c>
      <c r="J3837">
        <v>586</v>
      </c>
      <c r="K3837">
        <v>532</v>
      </c>
      <c r="L3837" t="b">
        <v>0</v>
      </c>
      <c r="M3837" t="b">
        <v>0</v>
      </c>
      <c r="N3837" t="b">
        <v>0</v>
      </c>
      <c r="O3837">
        <v>7</v>
      </c>
      <c r="P3837">
        <v>3</v>
      </c>
      <c r="Q3837" s="2">
        <v>0.01</v>
      </c>
      <c r="R3837" s="2">
        <v>0</v>
      </c>
      <c r="S3837" s="2">
        <v>0</v>
      </c>
      <c r="T3837">
        <f t="shared" si="236"/>
        <v>0.4</v>
      </c>
      <c r="U3837">
        <f t="shared" si="237"/>
        <v>1.6000000000000003</v>
      </c>
      <c r="V3837">
        <f t="shared" si="238"/>
        <v>0.58008850000000001</v>
      </c>
      <c r="W3837">
        <f t="shared" si="239"/>
        <v>0.76303097500000006</v>
      </c>
    </row>
    <row r="3838" spans="1:23" x14ac:dyDescent="0.25">
      <c r="A3838" t="s">
        <v>12954</v>
      </c>
      <c r="B3838" s="1">
        <v>43153</v>
      </c>
      <c r="C3838" t="s">
        <v>12955</v>
      </c>
      <c r="D3838" t="s">
        <v>5324</v>
      </c>
      <c r="E3838" t="s">
        <v>12956</v>
      </c>
      <c r="F3838" s="1">
        <v>43146</v>
      </c>
      <c r="G3838">
        <v>1</v>
      </c>
      <c r="H3838">
        <v>68828</v>
      </c>
      <c r="I3838">
        <v>2841</v>
      </c>
      <c r="J3838">
        <v>174</v>
      </c>
      <c r="K3838">
        <v>360</v>
      </c>
      <c r="L3838" t="b">
        <v>0</v>
      </c>
      <c r="M3838" t="b">
        <v>0</v>
      </c>
      <c r="N3838" t="b">
        <v>0</v>
      </c>
      <c r="O3838">
        <v>7</v>
      </c>
      <c r="P3838">
        <v>8</v>
      </c>
      <c r="Q3838" s="2">
        <v>0.04</v>
      </c>
      <c r="R3838" s="2">
        <v>0</v>
      </c>
      <c r="S3838" s="2">
        <v>0.01</v>
      </c>
      <c r="T3838">
        <f t="shared" si="236"/>
        <v>0.4</v>
      </c>
      <c r="U3838">
        <f t="shared" si="237"/>
        <v>6.6000000000000005</v>
      </c>
      <c r="V3838">
        <f t="shared" si="238"/>
        <v>0.68441400000000008</v>
      </c>
      <c r="W3838">
        <f t="shared" si="239"/>
        <v>2.0495448999999999</v>
      </c>
    </row>
    <row r="3839" spans="1:23" x14ac:dyDescent="0.25">
      <c r="A3839" t="s">
        <v>12957</v>
      </c>
      <c r="B3839" s="1">
        <v>43070</v>
      </c>
      <c r="C3839" t="s">
        <v>12958</v>
      </c>
      <c r="D3839" t="s">
        <v>9091</v>
      </c>
      <c r="E3839" t="s">
        <v>12959</v>
      </c>
      <c r="F3839" s="1">
        <v>43065</v>
      </c>
      <c r="G3839">
        <v>1</v>
      </c>
      <c r="H3839">
        <v>41869</v>
      </c>
      <c r="I3839">
        <v>2925</v>
      </c>
      <c r="J3839">
        <v>36</v>
      </c>
      <c r="K3839">
        <v>408</v>
      </c>
      <c r="L3839" t="b">
        <v>0</v>
      </c>
      <c r="M3839" t="b">
        <v>0</v>
      </c>
      <c r="N3839" t="b">
        <v>0</v>
      </c>
      <c r="O3839">
        <v>5</v>
      </c>
      <c r="P3839">
        <v>3</v>
      </c>
      <c r="Q3839" s="2">
        <v>7.0000000000000007E-2</v>
      </c>
      <c r="R3839" s="2">
        <v>0</v>
      </c>
      <c r="S3839" s="2">
        <v>0.01</v>
      </c>
      <c r="T3839">
        <f t="shared" si="236"/>
        <v>0.4</v>
      </c>
      <c r="U3839">
        <f t="shared" si="237"/>
        <v>2.0000000000000004</v>
      </c>
      <c r="V3839">
        <f t="shared" si="238"/>
        <v>0.97093450000000003</v>
      </c>
      <c r="W3839">
        <f t="shared" si="239"/>
        <v>0.99982707500000012</v>
      </c>
    </row>
    <row r="3840" spans="1:23" x14ac:dyDescent="0.25">
      <c r="A3840" t="s">
        <v>12960</v>
      </c>
      <c r="B3840" s="1">
        <v>43069</v>
      </c>
      <c r="C3840" t="s">
        <v>12961</v>
      </c>
      <c r="D3840" t="s">
        <v>12962</v>
      </c>
      <c r="E3840" t="s">
        <v>12963</v>
      </c>
      <c r="F3840" s="1">
        <v>43062</v>
      </c>
      <c r="G3840">
        <v>1</v>
      </c>
      <c r="H3840">
        <v>553734</v>
      </c>
      <c r="I3840">
        <v>6428</v>
      </c>
      <c r="J3840">
        <v>161</v>
      </c>
      <c r="K3840">
        <v>586</v>
      </c>
      <c r="L3840" t="b">
        <v>0</v>
      </c>
      <c r="M3840" t="b">
        <v>0</v>
      </c>
      <c r="N3840" t="b">
        <v>0</v>
      </c>
      <c r="O3840">
        <v>7</v>
      </c>
      <c r="P3840">
        <v>4</v>
      </c>
      <c r="Q3840" s="2">
        <v>0.01</v>
      </c>
      <c r="R3840" s="2">
        <v>0</v>
      </c>
      <c r="S3840" s="2">
        <v>0</v>
      </c>
      <c r="T3840">
        <f t="shared" si="236"/>
        <v>0.4</v>
      </c>
      <c r="U3840">
        <f t="shared" si="237"/>
        <v>2.6</v>
      </c>
      <c r="V3840">
        <f t="shared" si="238"/>
        <v>0.37686699999999995</v>
      </c>
      <c r="W3840">
        <f t="shared" si="239"/>
        <v>0.94190345000000009</v>
      </c>
    </row>
    <row r="3841" spans="1:23" x14ac:dyDescent="0.25">
      <c r="A3841" t="s">
        <v>12964</v>
      </c>
      <c r="B3841" s="1">
        <v>43130</v>
      </c>
      <c r="C3841" t="s">
        <v>12965</v>
      </c>
      <c r="D3841" t="s">
        <v>12966</v>
      </c>
      <c r="E3841" t="s">
        <v>12967</v>
      </c>
      <c r="F3841" s="1">
        <v>43129</v>
      </c>
      <c r="G3841">
        <v>1</v>
      </c>
      <c r="H3841">
        <v>845262</v>
      </c>
      <c r="I3841">
        <v>29699</v>
      </c>
      <c r="J3841">
        <v>444</v>
      </c>
      <c r="K3841">
        <v>1829</v>
      </c>
      <c r="L3841" t="b">
        <v>0</v>
      </c>
      <c r="M3841" t="b">
        <v>0</v>
      </c>
      <c r="N3841" t="b">
        <v>0</v>
      </c>
      <c r="O3841">
        <v>1</v>
      </c>
      <c r="P3841">
        <v>1</v>
      </c>
      <c r="Q3841" s="2">
        <v>0.04</v>
      </c>
      <c r="R3841" s="2">
        <v>0</v>
      </c>
      <c r="S3841" s="2">
        <v>0</v>
      </c>
      <c r="T3841">
        <f t="shared" si="236"/>
        <v>0.4</v>
      </c>
      <c r="U3841">
        <f t="shared" si="237"/>
        <v>0.8</v>
      </c>
      <c r="V3841">
        <f t="shared" si="238"/>
        <v>0.822631</v>
      </c>
      <c r="W3841">
        <f t="shared" si="239"/>
        <v>0.64792084999999999</v>
      </c>
    </row>
    <row r="3842" spans="1:23" x14ac:dyDescent="0.25">
      <c r="A3842" t="s">
        <v>12968</v>
      </c>
      <c r="B3842" s="1">
        <v>43087</v>
      </c>
      <c r="C3842" t="s">
        <v>12969</v>
      </c>
      <c r="D3842" t="s">
        <v>2235</v>
      </c>
      <c r="E3842" t="s">
        <v>12970</v>
      </c>
      <c r="F3842" s="1">
        <v>43083</v>
      </c>
      <c r="G3842">
        <v>1</v>
      </c>
      <c r="H3842">
        <v>373253</v>
      </c>
      <c r="I3842">
        <v>14688</v>
      </c>
      <c r="J3842">
        <v>117</v>
      </c>
      <c r="K3842">
        <v>455</v>
      </c>
      <c r="L3842" t="b">
        <v>0</v>
      </c>
      <c r="M3842" t="b">
        <v>0</v>
      </c>
      <c r="N3842" t="b">
        <v>0</v>
      </c>
      <c r="O3842">
        <v>4</v>
      </c>
      <c r="P3842">
        <v>1</v>
      </c>
      <c r="Q3842" s="2">
        <v>0.04</v>
      </c>
      <c r="R3842" s="2">
        <v>0</v>
      </c>
      <c r="S3842" s="2">
        <v>0</v>
      </c>
      <c r="T3842">
        <f t="shared" ref="T3842:T3905" si="240">G3842*0.4</f>
        <v>0.4</v>
      </c>
      <c r="U3842">
        <f t="shared" ref="U3842:U3905" si="241">-0.2*(O3842-P3842)+0.8*P3842</f>
        <v>0.19999999999999996</v>
      </c>
      <c r="V3842">
        <f t="shared" ref="V3842:V3905" si="242">0.5*H3842*0.000001+0.1*Q3842*100+100*0.15*R3842+100*0.25*S3842</f>
        <v>0.58662650000000005</v>
      </c>
      <c r="W3842">
        <f t="shared" ref="W3842:W3905" si="243">0.4*T3842+0.25*U3842+0.35*V3842</f>
        <v>0.41531927499999999</v>
      </c>
    </row>
    <row r="3843" spans="1:23" x14ac:dyDescent="0.25">
      <c r="A3843" t="s">
        <v>12971</v>
      </c>
      <c r="B3843" s="1">
        <v>43095</v>
      </c>
      <c r="C3843" t="s">
        <v>12972</v>
      </c>
      <c r="D3843" t="s">
        <v>12973</v>
      </c>
      <c r="E3843" t="s">
        <v>12974</v>
      </c>
      <c r="F3843" s="1">
        <v>43090</v>
      </c>
      <c r="G3843">
        <v>1</v>
      </c>
      <c r="H3843">
        <v>35233</v>
      </c>
      <c r="I3843">
        <v>77</v>
      </c>
      <c r="J3843">
        <v>47</v>
      </c>
      <c r="K3843">
        <v>51</v>
      </c>
      <c r="L3843" t="b">
        <v>0</v>
      </c>
      <c r="M3843" t="b">
        <v>0</v>
      </c>
      <c r="N3843" t="b">
        <v>0</v>
      </c>
      <c r="O3843">
        <v>5</v>
      </c>
      <c r="P3843">
        <v>4</v>
      </c>
      <c r="Q3843" s="2">
        <v>0</v>
      </c>
      <c r="R3843" s="2">
        <v>0</v>
      </c>
      <c r="S3843" s="2">
        <v>0</v>
      </c>
      <c r="T3843">
        <f t="shared" si="240"/>
        <v>0.4</v>
      </c>
      <c r="U3843">
        <f t="shared" si="241"/>
        <v>3</v>
      </c>
      <c r="V3843">
        <f t="shared" si="242"/>
        <v>1.76165E-2</v>
      </c>
      <c r="W3843">
        <f t="shared" si="243"/>
        <v>0.91616577500000007</v>
      </c>
    </row>
    <row r="3844" spans="1:23" x14ac:dyDescent="0.25">
      <c r="A3844" t="s">
        <v>12975</v>
      </c>
      <c r="B3844" s="1">
        <v>43142</v>
      </c>
      <c r="C3844" t="s">
        <v>12976</v>
      </c>
      <c r="D3844" t="s">
        <v>2675</v>
      </c>
      <c r="E3844" t="s">
        <v>12977</v>
      </c>
      <c r="F3844" s="1">
        <v>43136</v>
      </c>
      <c r="G3844">
        <v>1</v>
      </c>
      <c r="H3844">
        <v>27931</v>
      </c>
      <c r="I3844">
        <v>125</v>
      </c>
      <c r="J3844">
        <v>50</v>
      </c>
      <c r="K3844">
        <v>74</v>
      </c>
      <c r="L3844" t="b">
        <v>0</v>
      </c>
      <c r="M3844" t="b">
        <v>0</v>
      </c>
      <c r="N3844" t="b">
        <v>0</v>
      </c>
      <c r="O3844">
        <v>6</v>
      </c>
      <c r="P3844">
        <v>6</v>
      </c>
      <c r="Q3844" s="2">
        <v>0</v>
      </c>
      <c r="R3844" s="2">
        <v>0</v>
      </c>
      <c r="S3844" s="2">
        <v>0</v>
      </c>
      <c r="T3844">
        <f t="shared" si="240"/>
        <v>0.4</v>
      </c>
      <c r="U3844">
        <f t="shared" si="241"/>
        <v>4.8000000000000007</v>
      </c>
      <c r="V3844">
        <f t="shared" si="242"/>
        <v>1.3965499999999999E-2</v>
      </c>
      <c r="W3844">
        <f t="shared" si="243"/>
        <v>1.3648879250000003</v>
      </c>
    </row>
    <row r="3845" spans="1:23" x14ac:dyDescent="0.25">
      <c r="A3845" t="s">
        <v>12978</v>
      </c>
      <c r="B3845" s="1">
        <v>43074</v>
      </c>
      <c r="C3845" t="s">
        <v>12979</v>
      </c>
      <c r="D3845" t="s">
        <v>2200</v>
      </c>
      <c r="E3845" t="s">
        <v>12980</v>
      </c>
      <c r="F3845" s="1">
        <v>43067</v>
      </c>
      <c r="G3845">
        <v>1</v>
      </c>
      <c r="H3845">
        <v>657337</v>
      </c>
      <c r="I3845">
        <v>3014</v>
      </c>
      <c r="J3845">
        <v>7706</v>
      </c>
      <c r="K3845">
        <v>3313</v>
      </c>
      <c r="L3845" t="b">
        <v>0</v>
      </c>
      <c r="M3845" t="b">
        <v>0</v>
      </c>
      <c r="N3845" t="b">
        <v>0</v>
      </c>
      <c r="O3845">
        <v>7</v>
      </c>
      <c r="P3845">
        <v>7</v>
      </c>
      <c r="Q3845" s="2">
        <v>0</v>
      </c>
      <c r="R3845" s="2">
        <v>-0.01</v>
      </c>
      <c r="S3845" s="2">
        <v>0.01</v>
      </c>
      <c r="T3845">
        <f t="shared" si="240"/>
        <v>0.4</v>
      </c>
      <c r="U3845">
        <f t="shared" si="241"/>
        <v>5.6000000000000005</v>
      </c>
      <c r="V3845">
        <f t="shared" si="242"/>
        <v>0.42866850000000001</v>
      </c>
      <c r="W3845">
        <f t="shared" si="243"/>
        <v>1.710033975</v>
      </c>
    </row>
    <row r="3846" spans="1:23" x14ac:dyDescent="0.25">
      <c r="A3846" t="s">
        <v>12981</v>
      </c>
      <c r="B3846" s="1">
        <v>43150</v>
      </c>
      <c r="C3846" t="s">
        <v>12982</v>
      </c>
      <c r="D3846" t="s">
        <v>6390</v>
      </c>
      <c r="E3846" t="s">
        <v>12983</v>
      </c>
      <c r="F3846" s="1">
        <v>43140</v>
      </c>
      <c r="G3846">
        <v>1</v>
      </c>
      <c r="H3846">
        <v>3372271</v>
      </c>
      <c r="I3846">
        <v>74302</v>
      </c>
      <c r="J3846">
        <v>13520</v>
      </c>
      <c r="K3846">
        <v>9547</v>
      </c>
      <c r="L3846" t="b">
        <v>0</v>
      </c>
      <c r="M3846" t="b">
        <v>0</v>
      </c>
      <c r="N3846" t="b">
        <v>0</v>
      </c>
      <c r="O3846">
        <v>10</v>
      </c>
      <c r="P3846">
        <v>9</v>
      </c>
      <c r="Q3846" s="2">
        <v>0.02</v>
      </c>
      <c r="R3846" s="2">
        <v>0</v>
      </c>
      <c r="S3846" s="2">
        <v>0</v>
      </c>
      <c r="T3846">
        <f t="shared" si="240"/>
        <v>0.4</v>
      </c>
      <c r="U3846">
        <f t="shared" si="241"/>
        <v>7</v>
      </c>
      <c r="V3846">
        <f t="shared" si="242"/>
        <v>1.8861355</v>
      </c>
      <c r="W3846">
        <f t="shared" si="243"/>
        <v>2.570147425</v>
      </c>
    </row>
    <row r="3847" spans="1:23" x14ac:dyDescent="0.25">
      <c r="A3847" t="s">
        <v>12984</v>
      </c>
      <c r="B3847" s="1">
        <v>43154</v>
      </c>
      <c r="C3847" t="s">
        <v>12985</v>
      </c>
      <c r="D3847" t="s">
        <v>1213</v>
      </c>
      <c r="E3847" t="s">
        <v>12986</v>
      </c>
      <c r="F3847" s="1">
        <v>43146</v>
      </c>
      <c r="G3847">
        <v>1</v>
      </c>
      <c r="H3847">
        <v>409118</v>
      </c>
      <c r="I3847">
        <v>5296</v>
      </c>
      <c r="J3847">
        <v>135</v>
      </c>
      <c r="K3847">
        <v>939</v>
      </c>
      <c r="L3847" t="b">
        <v>0</v>
      </c>
      <c r="M3847" t="b">
        <v>0</v>
      </c>
      <c r="N3847" t="b">
        <v>0</v>
      </c>
      <c r="O3847">
        <v>8</v>
      </c>
      <c r="P3847">
        <v>6</v>
      </c>
      <c r="Q3847" s="2">
        <v>0.01</v>
      </c>
      <c r="R3847" s="2">
        <v>0</v>
      </c>
      <c r="S3847" s="2">
        <v>0</v>
      </c>
      <c r="T3847">
        <f t="shared" si="240"/>
        <v>0.4</v>
      </c>
      <c r="U3847">
        <f t="shared" si="241"/>
        <v>4.4000000000000004</v>
      </c>
      <c r="V3847">
        <f t="shared" si="242"/>
        <v>0.30455900000000002</v>
      </c>
      <c r="W3847">
        <f t="shared" si="243"/>
        <v>1.3665956500000003</v>
      </c>
    </row>
    <row r="3848" spans="1:23" x14ac:dyDescent="0.25">
      <c r="A3848" t="s">
        <v>12987</v>
      </c>
      <c r="B3848" s="1">
        <v>43265</v>
      </c>
      <c r="C3848" t="s">
        <v>12988</v>
      </c>
      <c r="D3848" t="s">
        <v>7791</v>
      </c>
      <c r="E3848" t="s">
        <v>12989</v>
      </c>
      <c r="F3848" s="1">
        <v>43247</v>
      </c>
      <c r="G3848">
        <v>1</v>
      </c>
      <c r="H3848">
        <v>11381059</v>
      </c>
      <c r="I3848">
        <v>1141726</v>
      </c>
      <c r="J3848">
        <v>4696</v>
      </c>
      <c r="K3848">
        <v>69934</v>
      </c>
      <c r="L3848" t="b">
        <v>0</v>
      </c>
      <c r="M3848" t="b">
        <v>0</v>
      </c>
      <c r="N3848" t="b">
        <v>0</v>
      </c>
      <c r="O3848">
        <v>18</v>
      </c>
      <c r="P3848">
        <v>18</v>
      </c>
      <c r="Q3848" s="2">
        <v>0.1</v>
      </c>
      <c r="R3848" s="2">
        <v>0</v>
      </c>
      <c r="S3848" s="2">
        <v>0.01</v>
      </c>
      <c r="T3848">
        <f t="shared" si="240"/>
        <v>0.4</v>
      </c>
      <c r="U3848">
        <f t="shared" si="241"/>
        <v>14.4</v>
      </c>
      <c r="V3848">
        <f t="shared" si="242"/>
        <v>6.9405294999999994</v>
      </c>
      <c r="W3848">
        <f t="shared" si="243"/>
        <v>6.1891853250000004</v>
      </c>
    </row>
    <row r="3849" spans="1:23" x14ac:dyDescent="0.25">
      <c r="A3849" t="s">
        <v>12990</v>
      </c>
      <c r="B3849" s="1">
        <v>43112</v>
      </c>
      <c r="C3849" t="s">
        <v>12991</v>
      </c>
      <c r="D3849" t="s">
        <v>722</v>
      </c>
      <c r="E3849" t="s">
        <v>12992</v>
      </c>
      <c r="F3849" s="1">
        <v>43106</v>
      </c>
      <c r="G3849">
        <v>1</v>
      </c>
      <c r="H3849">
        <v>666191</v>
      </c>
      <c r="I3849">
        <v>25215</v>
      </c>
      <c r="J3849">
        <v>1038</v>
      </c>
      <c r="K3849">
        <v>1782</v>
      </c>
      <c r="L3849" t="b">
        <v>0</v>
      </c>
      <c r="M3849" t="b">
        <v>0</v>
      </c>
      <c r="N3849" t="b">
        <v>0</v>
      </c>
      <c r="O3849">
        <v>6</v>
      </c>
      <c r="P3849">
        <v>3</v>
      </c>
      <c r="Q3849" s="2">
        <v>0.04</v>
      </c>
      <c r="R3849" s="2">
        <v>0</v>
      </c>
      <c r="S3849" s="2">
        <v>0</v>
      </c>
      <c r="T3849">
        <f t="shared" si="240"/>
        <v>0.4</v>
      </c>
      <c r="U3849">
        <f t="shared" si="241"/>
        <v>1.8000000000000003</v>
      </c>
      <c r="V3849">
        <f t="shared" si="242"/>
        <v>0.73309550000000001</v>
      </c>
      <c r="W3849">
        <f t="shared" si="243"/>
        <v>0.86658342500000007</v>
      </c>
    </row>
    <row r="3850" spans="1:23" x14ac:dyDescent="0.25">
      <c r="A3850" t="s">
        <v>12993</v>
      </c>
      <c r="B3850" s="1">
        <v>43160</v>
      </c>
      <c r="C3850" t="s">
        <v>12994</v>
      </c>
      <c r="D3850" t="s">
        <v>29</v>
      </c>
      <c r="E3850" t="s">
        <v>12995</v>
      </c>
      <c r="F3850" s="1">
        <v>43158</v>
      </c>
      <c r="G3850">
        <v>1</v>
      </c>
      <c r="H3850">
        <v>330477</v>
      </c>
      <c r="I3850">
        <v>9661</v>
      </c>
      <c r="J3850">
        <v>221</v>
      </c>
      <c r="K3850">
        <v>885</v>
      </c>
      <c r="L3850" t="b">
        <v>0</v>
      </c>
      <c r="M3850" t="b">
        <v>0</v>
      </c>
      <c r="N3850" t="b">
        <v>0</v>
      </c>
      <c r="O3850">
        <v>2</v>
      </c>
      <c r="P3850">
        <v>2</v>
      </c>
      <c r="Q3850" s="2">
        <v>0.03</v>
      </c>
      <c r="R3850" s="2">
        <v>0</v>
      </c>
      <c r="S3850" s="2">
        <v>0</v>
      </c>
      <c r="T3850">
        <f t="shared" si="240"/>
        <v>0.4</v>
      </c>
      <c r="U3850">
        <f t="shared" si="241"/>
        <v>1.6</v>
      </c>
      <c r="V3850">
        <f t="shared" si="242"/>
        <v>0.4652385</v>
      </c>
      <c r="W3850">
        <f t="shared" si="243"/>
        <v>0.72283347500000006</v>
      </c>
    </row>
    <row r="3851" spans="1:23" x14ac:dyDescent="0.25">
      <c r="A3851" t="s">
        <v>12996</v>
      </c>
      <c r="B3851" s="1">
        <v>43213</v>
      </c>
      <c r="C3851" t="s">
        <v>12997</v>
      </c>
      <c r="D3851" t="s">
        <v>12998</v>
      </c>
      <c r="E3851" t="s">
        <v>12999</v>
      </c>
      <c r="F3851" s="1">
        <v>43199</v>
      </c>
      <c r="G3851">
        <v>1</v>
      </c>
      <c r="H3851">
        <v>1780209</v>
      </c>
      <c r="I3851">
        <v>15081</v>
      </c>
      <c r="J3851">
        <v>585</v>
      </c>
      <c r="K3851">
        <v>1963</v>
      </c>
      <c r="L3851" t="b">
        <v>0</v>
      </c>
      <c r="M3851" t="b">
        <v>0</v>
      </c>
      <c r="N3851" t="b">
        <v>0</v>
      </c>
      <c r="O3851">
        <v>14</v>
      </c>
      <c r="P3851">
        <v>10</v>
      </c>
      <c r="Q3851" s="2">
        <v>0.01</v>
      </c>
      <c r="R3851" s="2">
        <v>0</v>
      </c>
      <c r="S3851" s="2">
        <v>0</v>
      </c>
      <c r="T3851">
        <f t="shared" si="240"/>
        <v>0.4</v>
      </c>
      <c r="U3851">
        <f t="shared" si="241"/>
        <v>7.2</v>
      </c>
      <c r="V3851">
        <f t="shared" si="242"/>
        <v>0.99010449999999994</v>
      </c>
      <c r="W3851">
        <f t="shared" si="243"/>
        <v>2.306536575</v>
      </c>
    </row>
    <row r="3852" spans="1:23" x14ac:dyDescent="0.25">
      <c r="A3852" t="s">
        <v>13000</v>
      </c>
      <c r="B3852" s="1">
        <v>43060</v>
      </c>
      <c r="C3852" t="s">
        <v>13001</v>
      </c>
      <c r="D3852" t="s">
        <v>385</v>
      </c>
      <c r="E3852" t="s">
        <v>13002</v>
      </c>
      <c r="F3852" s="1">
        <v>43055</v>
      </c>
      <c r="G3852">
        <v>1</v>
      </c>
      <c r="H3852">
        <v>6197393</v>
      </c>
      <c r="I3852">
        <v>476724</v>
      </c>
      <c r="J3852">
        <v>4853</v>
      </c>
      <c r="K3852">
        <v>23008</v>
      </c>
      <c r="L3852" t="b">
        <v>0</v>
      </c>
      <c r="M3852" t="b">
        <v>0</v>
      </c>
      <c r="N3852" t="b">
        <v>0</v>
      </c>
      <c r="O3852">
        <v>5</v>
      </c>
      <c r="P3852">
        <v>5</v>
      </c>
      <c r="Q3852" s="2">
        <v>0.08</v>
      </c>
      <c r="R3852" s="2">
        <v>0</v>
      </c>
      <c r="S3852" s="2">
        <v>0</v>
      </c>
      <c r="T3852">
        <f t="shared" si="240"/>
        <v>0.4</v>
      </c>
      <c r="U3852">
        <f t="shared" si="241"/>
        <v>4</v>
      </c>
      <c r="V3852">
        <f t="shared" si="242"/>
        <v>3.8986964999999998</v>
      </c>
      <c r="W3852">
        <f t="shared" si="243"/>
        <v>2.5245437749999997</v>
      </c>
    </row>
    <row r="3853" spans="1:23" x14ac:dyDescent="0.25">
      <c r="A3853" t="s">
        <v>13003</v>
      </c>
      <c r="B3853" s="1">
        <v>43106</v>
      </c>
      <c r="C3853" t="s">
        <v>13004</v>
      </c>
      <c r="D3853" t="s">
        <v>389</v>
      </c>
      <c r="E3853" t="s">
        <v>13005</v>
      </c>
      <c r="F3853" s="1">
        <v>43096</v>
      </c>
      <c r="G3853">
        <v>1</v>
      </c>
      <c r="H3853">
        <v>3999438</v>
      </c>
      <c r="I3853">
        <v>104009</v>
      </c>
      <c r="J3853">
        <v>6930</v>
      </c>
      <c r="K3853">
        <v>8495</v>
      </c>
      <c r="L3853" t="b">
        <v>0</v>
      </c>
      <c r="M3853" t="b">
        <v>0</v>
      </c>
      <c r="N3853" t="b">
        <v>0</v>
      </c>
      <c r="O3853">
        <v>10</v>
      </c>
      <c r="P3853">
        <v>10</v>
      </c>
      <c r="Q3853" s="2">
        <v>0.03</v>
      </c>
      <c r="R3853" s="2">
        <v>0</v>
      </c>
      <c r="S3853" s="2">
        <v>0</v>
      </c>
      <c r="T3853">
        <f t="shared" si="240"/>
        <v>0.4</v>
      </c>
      <c r="U3853">
        <f t="shared" si="241"/>
        <v>8</v>
      </c>
      <c r="V3853">
        <f t="shared" si="242"/>
        <v>2.2997189999999996</v>
      </c>
      <c r="W3853">
        <f t="shared" si="243"/>
        <v>2.9649016499999998</v>
      </c>
    </row>
    <row r="3854" spans="1:23" x14ac:dyDescent="0.25">
      <c r="A3854" t="s">
        <v>13006</v>
      </c>
      <c r="B3854" s="1">
        <v>43127</v>
      </c>
      <c r="C3854" t="s">
        <v>13007</v>
      </c>
      <c r="D3854" t="s">
        <v>13008</v>
      </c>
      <c r="E3854" t="s">
        <v>13009</v>
      </c>
      <c r="F3854" s="1">
        <v>43122</v>
      </c>
      <c r="G3854">
        <v>1</v>
      </c>
      <c r="H3854">
        <v>637942</v>
      </c>
      <c r="I3854">
        <v>793</v>
      </c>
      <c r="J3854">
        <v>38</v>
      </c>
      <c r="K3854">
        <v>137</v>
      </c>
      <c r="L3854" t="b">
        <v>0</v>
      </c>
      <c r="M3854" t="b">
        <v>0</v>
      </c>
      <c r="N3854" t="b">
        <v>0</v>
      </c>
      <c r="O3854">
        <v>5</v>
      </c>
      <c r="P3854">
        <v>1</v>
      </c>
      <c r="Q3854" s="2">
        <v>0</v>
      </c>
      <c r="R3854" s="2">
        <v>0</v>
      </c>
      <c r="S3854" s="2">
        <v>0</v>
      </c>
      <c r="T3854">
        <f t="shared" si="240"/>
        <v>0.4</v>
      </c>
      <c r="U3854">
        <f t="shared" si="241"/>
        <v>0</v>
      </c>
      <c r="V3854">
        <f t="shared" si="242"/>
        <v>0.318971</v>
      </c>
      <c r="W3854">
        <f t="shared" si="243"/>
        <v>0.27163985000000002</v>
      </c>
    </row>
    <row r="3855" spans="1:23" x14ac:dyDescent="0.25">
      <c r="A3855" t="s">
        <v>13010</v>
      </c>
      <c r="B3855" s="1">
        <v>43260</v>
      </c>
      <c r="C3855" t="s">
        <v>13011</v>
      </c>
      <c r="D3855" t="s">
        <v>13012</v>
      </c>
      <c r="E3855" t="s">
        <v>13013</v>
      </c>
      <c r="F3855" s="1">
        <v>43232</v>
      </c>
      <c r="G3855">
        <v>1</v>
      </c>
      <c r="H3855">
        <v>4867664</v>
      </c>
      <c r="I3855">
        <v>46608</v>
      </c>
      <c r="J3855">
        <v>2080</v>
      </c>
      <c r="K3855">
        <v>5805</v>
      </c>
      <c r="L3855" t="b">
        <v>0</v>
      </c>
      <c r="M3855" t="b">
        <v>0</v>
      </c>
      <c r="N3855" t="b">
        <v>0</v>
      </c>
      <c r="O3855">
        <v>28</v>
      </c>
      <c r="P3855">
        <v>27</v>
      </c>
      <c r="Q3855" s="2">
        <v>0.01</v>
      </c>
      <c r="R3855" s="2">
        <v>0</v>
      </c>
      <c r="S3855" s="2">
        <v>0</v>
      </c>
      <c r="T3855">
        <f t="shared" si="240"/>
        <v>0.4</v>
      </c>
      <c r="U3855">
        <f t="shared" si="241"/>
        <v>21.400000000000002</v>
      </c>
      <c r="V3855">
        <f t="shared" si="242"/>
        <v>2.5338319999999999</v>
      </c>
      <c r="W3855">
        <f t="shared" si="243"/>
        <v>6.3968412000000008</v>
      </c>
    </row>
    <row r="3856" spans="1:23" x14ac:dyDescent="0.25">
      <c r="A3856" t="s">
        <v>13014</v>
      </c>
      <c r="B3856" s="1">
        <v>43174</v>
      </c>
      <c r="C3856" t="s">
        <v>13015</v>
      </c>
      <c r="D3856" t="s">
        <v>324</v>
      </c>
      <c r="E3856" t="s">
        <v>13016</v>
      </c>
      <c r="F3856" s="1">
        <v>43165</v>
      </c>
      <c r="G3856">
        <v>1</v>
      </c>
      <c r="H3856">
        <v>2014354</v>
      </c>
      <c r="I3856">
        <v>20459</v>
      </c>
      <c r="J3856">
        <v>951</v>
      </c>
      <c r="K3856">
        <v>1487</v>
      </c>
      <c r="L3856" t="b">
        <v>0</v>
      </c>
      <c r="M3856" t="b">
        <v>0</v>
      </c>
      <c r="N3856" t="b">
        <v>0</v>
      </c>
      <c r="O3856">
        <v>9</v>
      </c>
      <c r="P3856">
        <v>9</v>
      </c>
      <c r="Q3856" s="2">
        <v>0.01</v>
      </c>
      <c r="R3856" s="2">
        <v>0</v>
      </c>
      <c r="S3856" s="2">
        <v>0</v>
      </c>
      <c r="T3856">
        <f t="shared" si="240"/>
        <v>0.4</v>
      </c>
      <c r="U3856">
        <f t="shared" si="241"/>
        <v>7.2</v>
      </c>
      <c r="V3856">
        <f t="shared" si="242"/>
        <v>1.1071770000000001</v>
      </c>
      <c r="W3856">
        <f t="shared" si="243"/>
        <v>2.3475119499999999</v>
      </c>
    </row>
    <row r="3857" spans="1:23" x14ac:dyDescent="0.25">
      <c r="A3857" t="s">
        <v>13017</v>
      </c>
      <c r="B3857" s="1">
        <v>43117</v>
      </c>
      <c r="C3857" t="s">
        <v>13018</v>
      </c>
      <c r="D3857" t="s">
        <v>1162</v>
      </c>
      <c r="E3857" t="s">
        <v>13019</v>
      </c>
      <c r="F3857" s="1">
        <v>43111</v>
      </c>
      <c r="G3857">
        <v>1</v>
      </c>
      <c r="H3857">
        <v>1176559</v>
      </c>
      <c r="I3857">
        <v>8338</v>
      </c>
      <c r="J3857">
        <v>1786</v>
      </c>
      <c r="K3857">
        <v>3867</v>
      </c>
      <c r="L3857" t="b">
        <v>0</v>
      </c>
      <c r="M3857" t="b">
        <v>0</v>
      </c>
      <c r="N3857" t="b">
        <v>0</v>
      </c>
      <c r="O3857">
        <v>6</v>
      </c>
      <c r="P3857">
        <v>6</v>
      </c>
      <c r="Q3857" s="2">
        <v>0.01</v>
      </c>
      <c r="R3857" s="2">
        <v>0</v>
      </c>
      <c r="S3857" s="2">
        <v>0</v>
      </c>
      <c r="T3857">
        <f t="shared" si="240"/>
        <v>0.4</v>
      </c>
      <c r="U3857">
        <f t="shared" si="241"/>
        <v>4.8000000000000007</v>
      </c>
      <c r="V3857">
        <f t="shared" si="242"/>
        <v>0.68827949999999993</v>
      </c>
      <c r="W3857">
        <f t="shared" si="243"/>
        <v>1.6008978250000003</v>
      </c>
    </row>
    <row r="3858" spans="1:23" x14ac:dyDescent="0.25">
      <c r="A3858" t="s">
        <v>13020</v>
      </c>
      <c r="B3858" s="1">
        <v>43090</v>
      </c>
      <c r="C3858" t="s">
        <v>13021</v>
      </c>
      <c r="D3858" t="s">
        <v>1125</v>
      </c>
      <c r="E3858" t="s">
        <v>13022</v>
      </c>
      <c r="F3858" s="1">
        <v>43086</v>
      </c>
      <c r="G3858">
        <v>1</v>
      </c>
      <c r="H3858">
        <v>7260</v>
      </c>
      <c r="I3858">
        <v>205</v>
      </c>
      <c r="J3858">
        <v>14</v>
      </c>
      <c r="K3858">
        <v>23</v>
      </c>
      <c r="L3858" t="b">
        <v>0</v>
      </c>
      <c r="M3858" t="b">
        <v>0</v>
      </c>
      <c r="N3858" t="b">
        <v>0</v>
      </c>
      <c r="O3858">
        <v>4</v>
      </c>
      <c r="P3858">
        <v>1</v>
      </c>
      <c r="Q3858" s="2">
        <v>0.03</v>
      </c>
      <c r="R3858" s="2">
        <v>0</v>
      </c>
      <c r="S3858" s="2">
        <v>0</v>
      </c>
      <c r="T3858">
        <f t="shared" si="240"/>
        <v>0.4</v>
      </c>
      <c r="U3858">
        <f t="shared" si="241"/>
        <v>0.19999999999999996</v>
      </c>
      <c r="V3858">
        <f t="shared" si="242"/>
        <v>0.30363000000000001</v>
      </c>
      <c r="W3858">
        <f t="shared" si="243"/>
        <v>0.31627050000000001</v>
      </c>
    </row>
    <row r="3859" spans="1:23" x14ac:dyDescent="0.25">
      <c r="A3859" t="s">
        <v>13023</v>
      </c>
      <c r="B3859" s="1">
        <v>43223</v>
      </c>
      <c r="C3859" t="s">
        <v>13024</v>
      </c>
      <c r="D3859" t="s">
        <v>13025</v>
      </c>
      <c r="E3859" t="s">
        <v>13026</v>
      </c>
      <c r="F3859" s="1">
        <v>43218</v>
      </c>
      <c r="G3859">
        <v>1</v>
      </c>
      <c r="H3859">
        <v>1016463</v>
      </c>
      <c r="I3859">
        <v>42679</v>
      </c>
      <c r="J3859">
        <v>1166</v>
      </c>
      <c r="K3859">
        <v>736</v>
      </c>
      <c r="L3859" t="b">
        <v>0</v>
      </c>
      <c r="M3859" t="b">
        <v>0</v>
      </c>
      <c r="N3859" t="b">
        <v>0</v>
      </c>
      <c r="O3859">
        <v>5</v>
      </c>
      <c r="P3859">
        <v>3</v>
      </c>
      <c r="Q3859" s="2">
        <v>0.04</v>
      </c>
      <c r="R3859" s="2">
        <v>0</v>
      </c>
      <c r="S3859" s="2">
        <v>0</v>
      </c>
      <c r="T3859">
        <f t="shared" si="240"/>
        <v>0.4</v>
      </c>
      <c r="U3859">
        <f t="shared" si="241"/>
        <v>2.0000000000000004</v>
      </c>
      <c r="V3859">
        <f t="shared" si="242"/>
        <v>0.90823149999999997</v>
      </c>
      <c r="W3859">
        <f t="shared" si="243"/>
        <v>0.97788102500000007</v>
      </c>
    </row>
    <row r="3860" spans="1:23" x14ac:dyDescent="0.25">
      <c r="A3860" t="s">
        <v>13027</v>
      </c>
      <c r="B3860" s="1">
        <v>43180</v>
      </c>
      <c r="C3860" t="s">
        <v>13028</v>
      </c>
      <c r="D3860" t="s">
        <v>305</v>
      </c>
      <c r="E3860" t="s">
        <v>13029</v>
      </c>
      <c r="F3860" s="1">
        <v>43167</v>
      </c>
      <c r="G3860">
        <v>1</v>
      </c>
      <c r="H3860">
        <v>477272</v>
      </c>
      <c r="I3860">
        <v>22515</v>
      </c>
      <c r="J3860">
        <v>738</v>
      </c>
      <c r="K3860">
        <v>1573</v>
      </c>
      <c r="L3860" t="b">
        <v>0</v>
      </c>
      <c r="M3860" t="b">
        <v>0</v>
      </c>
      <c r="N3860" t="b">
        <v>0</v>
      </c>
      <c r="O3860">
        <v>13</v>
      </c>
      <c r="P3860">
        <v>13</v>
      </c>
      <c r="Q3860" s="2">
        <v>0.05</v>
      </c>
      <c r="R3860" s="2">
        <v>0</v>
      </c>
      <c r="S3860" s="2">
        <v>0</v>
      </c>
      <c r="T3860">
        <f t="shared" si="240"/>
        <v>0.4</v>
      </c>
      <c r="U3860">
        <f t="shared" si="241"/>
        <v>10.4</v>
      </c>
      <c r="V3860">
        <f t="shared" si="242"/>
        <v>0.73863600000000007</v>
      </c>
      <c r="W3860">
        <f t="shared" si="243"/>
        <v>3.0185226000000003</v>
      </c>
    </row>
    <row r="3861" spans="1:23" x14ac:dyDescent="0.25">
      <c r="A3861" t="s">
        <v>13030</v>
      </c>
      <c r="B3861" s="1">
        <v>43264</v>
      </c>
      <c r="C3861" t="s">
        <v>13031</v>
      </c>
      <c r="D3861" t="s">
        <v>297</v>
      </c>
      <c r="E3861" t="s">
        <v>13032</v>
      </c>
      <c r="F3861" s="1">
        <v>43257</v>
      </c>
      <c r="G3861">
        <v>1</v>
      </c>
      <c r="H3861">
        <v>4570970</v>
      </c>
      <c r="I3861">
        <v>61664</v>
      </c>
      <c r="J3861">
        <v>1872</v>
      </c>
      <c r="K3861">
        <v>8155</v>
      </c>
      <c r="L3861" t="b">
        <v>0</v>
      </c>
      <c r="M3861" t="b">
        <v>0</v>
      </c>
      <c r="N3861" t="b">
        <v>0</v>
      </c>
      <c r="O3861">
        <v>7</v>
      </c>
      <c r="P3861">
        <v>7</v>
      </c>
      <c r="Q3861" s="2">
        <v>0.01</v>
      </c>
      <c r="R3861" s="2">
        <v>0</v>
      </c>
      <c r="S3861" s="2">
        <v>0</v>
      </c>
      <c r="T3861">
        <f t="shared" si="240"/>
        <v>0.4</v>
      </c>
      <c r="U3861">
        <f t="shared" si="241"/>
        <v>5.6000000000000005</v>
      </c>
      <c r="V3861">
        <f t="shared" si="242"/>
        <v>2.3854850000000001</v>
      </c>
      <c r="W3861">
        <f t="shared" si="243"/>
        <v>2.3949197500000001</v>
      </c>
    </row>
    <row r="3862" spans="1:23" x14ac:dyDescent="0.25">
      <c r="A3862" t="s">
        <v>13033</v>
      </c>
      <c r="B3862" s="1">
        <v>43178</v>
      </c>
      <c r="C3862" t="s">
        <v>13034</v>
      </c>
      <c r="D3862" t="s">
        <v>840</v>
      </c>
      <c r="E3862" t="s">
        <v>13035</v>
      </c>
      <c r="F3862" s="1">
        <v>43167</v>
      </c>
      <c r="G3862">
        <v>1</v>
      </c>
      <c r="H3862">
        <v>3319097</v>
      </c>
      <c r="I3862">
        <v>76051</v>
      </c>
      <c r="J3862">
        <v>3478</v>
      </c>
      <c r="K3862">
        <v>28133</v>
      </c>
      <c r="L3862" t="b">
        <v>0</v>
      </c>
      <c r="M3862" t="b">
        <v>0</v>
      </c>
      <c r="N3862" t="b">
        <v>0</v>
      </c>
      <c r="O3862">
        <v>11</v>
      </c>
      <c r="P3862">
        <v>8</v>
      </c>
      <c r="Q3862" s="2">
        <v>0.02</v>
      </c>
      <c r="R3862" s="2">
        <v>0</v>
      </c>
      <c r="S3862" s="2">
        <v>0.01</v>
      </c>
      <c r="T3862">
        <f t="shared" si="240"/>
        <v>0.4</v>
      </c>
      <c r="U3862">
        <f t="shared" si="241"/>
        <v>5.8000000000000007</v>
      </c>
      <c r="V3862">
        <f t="shared" si="242"/>
        <v>2.1095484999999998</v>
      </c>
      <c r="W3862">
        <f t="shared" si="243"/>
        <v>2.3483419750000003</v>
      </c>
    </row>
    <row r="3863" spans="1:23" x14ac:dyDescent="0.25">
      <c r="A3863" t="s">
        <v>13036</v>
      </c>
      <c r="B3863" s="1">
        <v>43125</v>
      </c>
      <c r="C3863" t="s">
        <v>13037</v>
      </c>
      <c r="D3863" t="s">
        <v>13038</v>
      </c>
      <c r="E3863" t="s">
        <v>13039</v>
      </c>
      <c r="F3863" s="1">
        <v>43118</v>
      </c>
      <c r="G3863">
        <v>1</v>
      </c>
      <c r="H3863">
        <v>334600</v>
      </c>
      <c r="I3863">
        <v>19941</v>
      </c>
      <c r="J3863">
        <v>209</v>
      </c>
      <c r="K3863">
        <v>1570</v>
      </c>
      <c r="L3863" t="b">
        <v>0</v>
      </c>
      <c r="M3863" t="b">
        <v>0</v>
      </c>
      <c r="N3863" t="b">
        <v>0</v>
      </c>
      <c r="O3863">
        <v>7</v>
      </c>
      <c r="P3863">
        <v>7</v>
      </c>
      <c r="Q3863" s="2">
        <v>0.06</v>
      </c>
      <c r="R3863" s="2">
        <v>0</v>
      </c>
      <c r="S3863" s="2">
        <v>0</v>
      </c>
      <c r="T3863">
        <f t="shared" si="240"/>
        <v>0.4</v>
      </c>
      <c r="U3863">
        <f t="shared" si="241"/>
        <v>5.6000000000000005</v>
      </c>
      <c r="V3863">
        <f t="shared" si="242"/>
        <v>0.76729999999999998</v>
      </c>
      <c r="W3863">
        <f t="shared" si="243"/>
        <v>1.8285550000000002</v>
      </c>
    </row>
    <row r="3864" spans="1:23" x14ac:dyDescent="0.25">
      <c r="A3864" t="s">
        <v>13040</v>
      </c>
      <c r="B3864" s="1">
        <v>43061</v>
      </c>
      <c r="C3864" t="s">
        <v>13041</v>
      </c>
      <c r="D3864" t="s">
        <v>13042</v>
      </c>
      <c r="E3864" t="s">
        <v>13043</v>
      </c>
      <c r="F3864" s="1">
        <v>43056</v>
      </c>
      <c r="G3864">
        <v>1</v>
      </c>
      <c r="H3864">
        <v>22607</v>
      </c>
      <c r="I3864">
        <v>1472</v>
      </c>
      <c r="J3864">
        <v>22</v>
      </c>
      <c r="K3864">
        <v>91</v>
      </c>
      <c r="L3864" t="b">
        <v>0</v>
      </c>
      <c r="M3864" t="b">
        <v>0</v>
      </c>
      <c r="N3864" t="b">
        <v>0</v>
      </c>
      <c r="O3864">
        <v>5</v>
      </c>
      <c r="P3864">
        <v>3</v>
      </c>
      <c r="Q3864" s="2">
        <v>7.0000000000000007E-2</v>
      </c>
      <c r="R3864" s="2">
        <v>0</v>
      </c>
      <c r="S3864" s="2">
        <v>0</v>
      </c>
      <c r="T3864">
        <f t="shared" si="240"/>
        <v>0.4</v>
      </c>
      <c r="U3864">
        <f t="shared" si="241"/>
        <v>2.0000000000000004</v>
      </c>
      <c r="V3864">
        <f t="shared" si="242"/>
        <v>0.71130350000000009</v>
      </c>
      <c r="W3864">
        <f t="shared" si="243"/>
        <v>0.90895622500000017</v>
      </c>
    </row>
    <row r="3865" spans="1:23" x14ac:dyDescent="0.25">
      <c r="A3865" t="s">
        <v>13044</v>
      </c>
      <c r="B3865" s="1">
        <v>43132</v>
      </c>
      <c r="C3865" t="s">
        <v>13045</v>
      </c>
      <c r="D3865" t="s">
        <v>3215</v>
      </c>
      <c r="E3865" t="s">
        <v>13046</v>
      </c>
      <c r="F3865" s="1">
        <v>43125</v>
      </c>
      <c r="G3865">
        <v>1</v>
      </c>
      <c r="H3865">
        <v>765391</v>
      </c>
      <c r="I3865">
        <v>24056</v>
      </c>
      <c r="J3865">
        <v>372</v>
      </c>
      <c r="K3865">
        <v>3505</v>
      </c>
      <c r="L3865" t="b">
        <v>0</v>
      </c>
      <c r="M3865" t="b">
        <v>0</v>
      </c>
      <c r="N3865" t="b">
        <v>0</v>
      </c>
      <c r="O3865">
        <v>7</v>
      </c>
      <c r="P3865">
        <v>7</v>
      </c>
      <c r="Q3865" s="2">
        <v>0.03</v>
      </c>
      <c r="R3865" s="2">
        <v>0</v>
      </c>
      <c r="S3865" s="2">
        <v>0</v>
      </c>
      <c r="T3865">
        <f t="shared" si="240"/>
        <v>0.4</v>
      </c>
      <c r="U3865">
        <f t="shared" si="241"/>
        <v>5.6000000000000005</v>
      </c>
      <c r="V3865">
        <f t="shared" si="242"/>
        <v>0.6826954999999999</v>
      </c>
      <c r="W3865">
        <f t="shared" si="243"/>
        <v>1.798943425</v>
      </c>
    </row>
    <row r="3866" spans="1:23" x14ac:dyDescent="0.25">
      <c r="A3866" t="s">
        <v>13047</v>
      </c>
      <c r="B3866" s="1">
        <v>43148</v>
      </c>
      <c r="C3866" t="s">
        <v>13048</v>
      </c>
      <c r="D3866" t="s">
        <v>10191</v>
      </c>
      <c r="E3866" t="s">
        <v>13049</v>
      </c>
      <c r="F3866" s="1">
        <v>43139</v>
      </c>
      <c r="G3866">
        <v>1</v>
      </c>
      <c r="H3866">
        <v>649180</v>
      </c>
      <c r="I3866">
        <v>19786</v>
      </c>
      <c r="J3866">
        <v>997</v>
      </c>
      <c r="K3866">
        <v>1436</v>
      </c>
      <c r="L3866" t="b">
        <v>0</v>
      </c>
      <c r="M3866" t="b">
        <v>0</v>
      </c>
      <c r="N3866" t="b">
        <v>0</v>
      </c>
      <c r="O3866">
        <v>9</v>
      </c>
      <c r="P3866">
        <v>9</v>
      </c>
      <c r="Q3866" s="2">
        <v>0.03</v>
      </c>
      <c r="R3866" s="2">
        <v>0</v>
      </c>
      <c r="S3866" s="2">
        <v>0</v>
      </c>
      <c r="T3866">
        <f t="shared" si="240"/>
        <v>0.4</v>
      </c>
      <c r="U3866">
        <f t="shared" si="241"/>
        <v>7.2</v>
      </c>
      <c r="V3866">
        <f t="shared" si="242"/>
        <v>0.62458999999999998</v>
      </c>
      <c r="W3866">
        <f t="shared" si="243"/>
        <v>2.1786064999999999</v>
      </c>
    </row>
    <row r="3867" spans="1:23" x14ac:dyDescent="0.25">
      <c r="A3867" t="s">
        <v>13050</v>
      </c>
      <c r="B3867" s="1">
        <v>43188</v>
      </c>
      <c r="C3867" t="s">
        <v>13051</v>
      </c>
      <c r="D3867" t="s">
        <v>899</v>
      </c>
      <c r="E3867" t="s">
        <v>13052</v>
      </c>
      <c r="F3867" s="1">
        <v>43182</v>
      </c>
      <c r="G3867">
        <v>1</v>
      </c>
      <c r="H3867">
        <v>1317400</v>
      </c>
      <c r="I3867">
        <v>74473</v>
      </c>
      <c r="J3867">
        <v>1123</v>
      </c>
      <c r="K3867">
        <v>4668</v>
      </c>
      <c r="L3867" t="b">
        <v>0</v>
      </c>
      <c r="M3867" t="b">
        <v>0</v>
      </c>
      <c r="N3867" t="b">
        <v>0</v>
      </c>
      <c r="O3867">
        <v>6</v>
      </c>
      <c r="P3867">
        <v>5</v>
      </c>
      <c r="Q3867" s="2">
        <v>0.06</v>
      </c>
      <c r="R3867" s="2">
        <v>0</v>
      </c>
      <c r="S3867" s="2">
        <v>0</v>
      </c>
      <c r="T3867">
        <f t="shared" si="240"/>
        <v>0.4</v>
      </c>
      <c r="U3867">
        <f t="shared" si="241"/>
        <v>3.8</v>
      </c>
      <c r="V3867">
        <f t="shared" si="242"/>
        <v>1.2586999999999999</v>
      </c>
      <c r="W3867">
        <f t="shared" si="243"/>
        <v>1.5505449999999998</v>
      </c>
    </row>
    <row r="3868" spans="1:23" x14ac:dyDescent="0.25">
      <c r="A3868" t="s">
        <v>13053</v>
      </c>
      <c r="B3868" s="1">
        <v>43146</v>
      </c>
      <c r="C3868" t="s">
        <v>13054</v>
      </c>
      <c r="D3868" t="s">
        <v>621</v>
      </c>
      <c r="E3868" t="s">
        <v>13055</v>
      </c>
      <c r="F3868" s="1">
        <v>43142</v>
      </c>
      <c r="G3868">
        <v>1</v>
      </c>
      <c r="H3868">
        <v>1285558</v>
      </c>
      <c r="I3868">
        <v>18981</v>
      </c>
      <c r="J3868">
        <v>3097</v>
      </c>
      <c r="K3868">
        <v>2750</v>
      </c>
      <c r="L3868" t="b">
        <v>0</v>
      </c>
      <c r="M3868" t="b">
        <v>0</v>
      </c>
      <c r="N3868" t="b">
        <v>0</v>
      </c>
      <c r="O3868">
        <v>4</v>
      </c>
      <c r="P3868">
        <v>4</v>
      </c>
      <c r="Q3868" s="2">
        <v>0.01</v>
      </c>
      <c r="R3868" s="2">
        <v>0</v>
      </c>
      <c r="S3868" s="2">
        <v>0</v>
      </c>
      <c r="T3868">
        <f t="shared" si="240"/>
        <v>0.4</v>
      </c>
      <c r="U3868">
        <f t="shared" si="241"/>
        <v>3.2</v>
      </c>
      <c r="V3868">
        <f t="shared" si="242"/>
        <v>0.74277899999999997</v>
      </c>
      <c r="W3868">
        <f t="shared" si="243"/>
        <v>1.2199726500000001</v>
      </c>
    </row>
    <row r="3869" spans="1:23" x14ac:dyDescent="0.25">
      <c r="A3869" t="s">
        <v>13056</v>
      </c>
      <c r="B3869" s="1">
        <v>43159</v>
      </c>
      <c r="C3869" t="s">
        <v>13057</v>
      </c>
      <c r="D3869" t="s">
        <v>4412</v>
      </c>
      <c r="E3869" t="s">
        <v>13058</v>
      </c>
      <c r="F3869" s="1">
        <v>43151</v>
      </c>
      <c r="G3869">
        <v>1</v>
      </c>
      <c r="H3869">
        <v>232904</v>
      </c>
      <c r="I3869">
        <v>968</v>
      </c>
      <c r="J3869">
        <v>168</v>
      </c>
      <c r="K3869">
        <v>1812</v>
      </c>
      <c r="L3869" t="b">
        <v>0</v>
      </c>
      <c r="M3869" t="b">
        <v>0</v>
      </c>
      <c r="N3869" t="b">
        <v>0</v>
      </c>
      <c r="O3869">
        <v>8</v>
      </c>
      <c r="P3869">
        <v>8</v>
      </c>
      <c r="Q3869" s="2">
        <v>0</v>
      </c>
      <c r="R3869" s="2">
        <v>0</v>
      </c>
      <c r="S3869" s="2">
        <v>0.01</v>
      </c>
      <c r="T3869">
        <f t="shared" si="240"/>
        <v>0.4</v>
      </c>
      <c r="U3869">
        <f t="shared" si="241"/>
        <v>6.4</v>
      </c>
      <c r="V3869">
        <f t="shared" si="242"/>
        <v>0.366452</v>
      </c>
      <c r="W3869">
        <f t="shared" si="243"/>
        <v>1.8882582000000001</v>
      </c>
    </row>
    <row r="3870" spans="1:23" x14ac:dyDescent="0.25">
      <c r="A3870" t="s">
        <v>13059</v>
      </c>
      <c r="B3870" s="1">
        <v>43089</v>
      </c>
      <c r="C3870" t="s">
        <v>13060</v>
      </c>
      <c r="D3870" t="s">
        <v>13061</v>
      </c>
      <c r="E3870" t="s">
        <v>13062</v>
      </c>
      <c r="F3870" s="1">
        <v>43082</v>
      </c>
      <c r="G3870">
        <v>1</v>
      </c>
      <c r="H3870">
        <v>515428</v>
      </c>
      <c r="I3870">
        <v>5514</v>
      </c>
      <c r="J3870">
        <v>529</v>
      </c>
      <c r="K3870">
        <v>1741</v>
      </c>
      <c r="L3870" t="b">
        <v>0</v>
      </c>
      <c r="M3870" t="b">
        <v>0</v>
      </c>
      <c r="N3870" t="b">
        <v>0</v>
      </c>
      <c r="O3870">
        <v>7</v>
      </c>
      <c r="P3870">
        <v>6</v>
      </c>
      <c r="Q3870" s="2">
        <v>0.01</v>
      </c>
      <c r="R3870" s="2">
        <v>0</v>
      </c>
      <c r="S3870" s="2">
        <v>0</v>
      </c>
      <c r="T3870">
        <f t="shared" si="240"/>
        <v>0.4</v>
      </c>
      <c r="U3870">
        <f t="shared" si="241"/>
        <v>4.6000000000000005</v>
      </c>
      <c r="V3870">
        <f t="shared" si="242"/>
        <v>0.35771399999999998</v>
      </c>
      <c r="W3870">
        <f t="shared" si="243"/>
        <v>1.4351999</v>
      </c>
    </row>
    <row r="3871" spans="1:23" x14ac:dyDescent="0.25">
      <c r="A3871" t="s">
        <v>13063</v>
      </c>
      <c r="B3871" s="1">
        <v>43212</v>
      </c>
      <c r="C3871" t="s">
        <v>13064</v>
      </c>
      <c r="D3871" t="s">
        <v>1916</v>
      </c>
      <c r="E3871" t="s">
        <v>13065</v>
      </c>
      <c r="F3871" s="1">
        <v>43194</v>
      </c>
      <c r="G3871">
        <v>1</v>
      </c>
      <c r="H3871">
        <v>6388743</v>
      </c>
      <c r="I3871">
        <v>272821</v>
      </c>
      <c r="J3871">
        <v>11577</v>
      </c>
      <c r="K3871">
        <v>27986</v>
      </c>
      <c r="L3871" t="b">
        <v>0</v>
      </c>
      <c r="M3871" t="b">
        <v>0</v>
      </c>
      <c r="N3871" t="b">
        <v>0</v>
      </c>
      <c r="O3871">
        <v>18</v>
      </c>
      <c r="P3871">
        <v>12</v>
      </c>
      <c r="Q3871" s="2">
        <v>0.04</v>
      </c>
      <c r="R3871" s="2">
        <v>0</v>
      </c>
      <c r="S3871" s="2">
        <v>0</v>
      </c>
      <c r="T3871">
        <f t="shared" si="240"/>
        <v>0.4</v>
      </c>
      <c r="U3871">
        <f t="shared" si="241"/>
        <v>8.4000000000000021</v>
      </c>
      <c r="V3871">
        <f t="shared" si="242"/>
        <v>3.5943714999999998</v>
      </c>
      <c r="W3871">
        <f t="shared" si="243"/>
        <v>3.5180300250000007</v>
      </c>
    </row>
    <row r="3872" spans="1:23" x14ac:dyDescent="0.25">
      <c r="A3872" t="s">
        <v>13066</v>
      </c>
      <c r="B3872" s="1">
        <v>43181</v>
      </c>
      <c r="C3872" t="s">
        <v>13067</v>
      </c>
      <c r="D3872" t="s">
        <v>13068</v>
      </c>
      <c r="E3872" t="s">
        <v>13069</v>
      </c>
      <c r="F3872" s="1">
        <v>43166</v>
      </c>
      <c r="G3872">
        <v>1</v>
      </c>
      <c r="H3872">
        <v>3916992</v>
      </c>
      <c r="I3872">
        <v>27409</v>
      </c>
      <c r="J3872">
        <v>500</v>
      </c>
      <c r="K3872">
        <v>1814</v>
      </c>
      <c r="L3872" t="b">
        <v>0</v>
      </c>
      <c r="M3872" t="b">
        <v>0</v>
      </c>
      <c r="N3872" t="b">
        <v>0</v>
      </c>
      <c r="O3872">
        <v>15</v>
      </c>
      <c r="P3872">
        <v>14</v>
      </c>
      <c r="Q3872" s="2">
        <v>0.01</v>
      </c>
      <c r="R3872" s="2">
        <v>0</v>
      </c>
      <c r="S3872" s="2">
        <v>0</v>
      </c>
      <c r="T3872">
        <f t="shared" si="240"/>
        <v>0.4</v>
      </c>
      <c r="U3872">
        <f t="shared" si="241"/>
        <v>11.000000000000002</v>
      </c>
      <c r="V3872">
        <f t="shared" si="242"/>
        <v>2.0584959999999999</v>
      </c>
      <c r="W3872">
        <f t="shared" si="243"/>
        <v>3.6304736000000006</v>
      </c>
    </row>
    <row r="3873" spans="1:23" x14ac:dyDescent="0.25">
      <c r="A3873" t="s">
        <v>13070</v>
      </c>
      <c r="B3873" s="1">
        <v>43184</v>
      </c>
      <c r="C3873" t="s">
        <v>13071</v>
      </c>
      <c r="D3873" t="s">
        <v>13072</v>
      </c>
      <c r="E3873" t="s">
        <v>13073</v>
      </c>
      <c r="F3873" s="1">
        <v>43171</v>
      </c>
      <c r="G3873">
        <v>1</v>
      </c>
      <c r="H3873">
        <v>219948</v>
      </c>
      <c r="I3873">
        <v>12175</v>
      </c>
      <c r="J3873">
        <v>284</v>
      </c>
      <c r="K3873">
        <v>2813</v>
      </c>
      <c r="L3873" t="b">
        <v>0</v>
      </c>
      <c r="M3873" t="b">
        <v>0</v>
      </c>
      <c r="N3873" t="b">
        <v>0</v>
      </c>
      <c r="O3873">
        <v>13</v>
      </c>
      <c r="P3873">
        <v>11</v>
      </c>
      <c r="Q3873" s="2">
        <v>0.06</v>
      </c>
      <c r="R3873" s="2">
        <v>0</v>
      </c>
      <c r="S3873" s="2">
        <v>0.01</v>
      </c>
      <c r="T3873">
        <f t="shared" si="240"/>
        <v>0.4</v>
      </c>
      <c r="U3873">
        <f t="shared" si="241"/>
        <v>8.4</v>
      </c>
      <c r="V3873">
        <f t="shared" si="242"/>
        <v>0.95997399999999999</v>
      </c>
      <c r="W3873">
        <f t="shared" si="243"/>
        <v>2.5959909000000003</v>
      </c>
    </row>
    <row r="3874" spans="1:23" x14ac:dyDescent="0.25">
      <c r="A3874" t="s">
        <v>13074</v>
      </c>
      <c r="B3874" s="1">
        <v>43133</v>
      </c>
      <c r="C3874" t="s">
        <v>13075</v>
      </c>
      <c r="D3874" t="s">
        <v>400</v>
      </c>
      <c r="E3874" t="s">
        <v>13076</v>
      </c>
      <c r="F3874" s="1">
        <v>43132</v>
      </c>
      <c r="G3874">
        <v>1</v>
      </c>
      <c r="H3874">
        <v>54247</v>
      </c>
      <c r="I3874">
        <v>221</v>
      </c>
      <c r="J3874">
        <v>19</v>
      </c>
      <c r="K3874">
        <v>103</v>
      </c>
      <c r="L3874" t="b">
        <v>0</v>
      </c>
      <c r="M3874" t="b">
        <v>0</v>
      </c>
      <c r="N3874" t="b">
        <v>0</v>
      </c>
      <c r="O3874">
        <v>1</v>
      </c>
      <c r="P3874">
        <v>1</v>
      </c>
      <c r="Q3874" s="2">
        <v>0</v>
      </c>
      <c r="R3874" s="2">
        <v>0</v>
      </c>
      <c r="S3874" s="2">
        <v>0</v>
      </c>
      <c r="T3874">
        <f t="shared" si="240"/>
        <v>0.4</v>
      </c>
      <c r="U3874">
        <f t="shared" si="241"/>
        <v>0.8</v>
      </c>
      <c r="V3874">
        <f t="shared" si="242"/>
        <v>2.7123499999999998E-2</v>
      </c>
      <c r="W3874">
        <f t="shared" si="243"/>
        <v>0.36949322500000004</v>
      </c>
    </row>
    <row r="3875" spans="1:23" x14ac:dyDescent="0.25">
      <c r="A3875" t="s">
        <v>13077</v>
      </c>
      <c r="B3875" s="1">
        <v>43067</v>
      </c>
      <c r="C3875" t="s">
        <v>13078</v>
      </c>
      <c r="D3875" t="s">
        <v>1247</v>
      </c>
      <c r="E3875" t="s">
        <v>13079</v>
      </c>
      <c r="F3875" s="1">
        <v>43060</v>
      </c>
      <c r="G3875">
        <v>1</v>
      </c>
      <c r="H3875">
        <v>139393</v>
      </c>
      <c r="I3875">
        <v>8735</v>
      </c>
      <c r="J3875">
        <v>181</v>
      </c>
      <c r="K3875">
        <v>1061</v>
      </c>
      <c r="L3875" t="b">
        <v>0</v>
      </c>
      <c r="M3875" t="b">
        <v>0</v>
      </c>
      <c r="N3875" t="b">
        <v>0</v>
      </c>
      <c r="O3875">
        <v>7</v>
      </c>
      <c r="P3875">
        <v>7</v>
      </c>
      <c r="Q3875" s="2">
        <v>0.06</v>
      </c>
      <c r="R3875" s="2">
        <v>0</v>
      </c>
      <c r="S3875" s="2">
        <v>0.01</v>
      </c>
      <c r="T3875">
        <f t="shared" si="240"/>
        <v>0.4</v>
      </c>
      <c r="U3875">
        <f t="shared" si="241"/>
        <v>5.6000000000000005</v>
      </c>
      <c r="V3875">
        <f t="shared" si="242"/>
        <v>0.91969649999999992</v>
      </c>
      <c r="W3875">
        <f t="shared" si="243"/>
        <v>1.881893775</v>
      </c>
    </row>
    <row r="3876" spans="1:23" x14ac:dyDescent="0.25">
      <c r="A3876" t="s">
        <v>13080</v>
      </c>
      <c r="B3876" s="1">
        <v>43151</v>
      </c>
      <c r="C3876" t="s">
        <v>13081</v>
      </c>
      <c r="D3876" t="s">
        <v>13082</v>
      </c>
      <c r="E3876" t="s">
        <v>13083</v>
      </c>
      <c r="F3876" s="1">
        <v>43142</v>
      </c>
      <c r="G3876">
        <v>1</v>
      </c>
      <c r="H3876">
        <v>166137</v>
      </c>
      <c r="I3876">
        <v>8651</v>
      </c>
      <c r="J3876">
        <v>43</v>
      </c>
      <c r="K3876">
        <v>722</v>
      </c>
      <c r="L3876" t="b">
        <v>0</v>
      </c>
      <c r="M3876" t="b">
        <v>0</v>
      </c>
      <c r="N3876" t="b">
        <v>0</v>
      </c>
      <c r="O3876">
        <v>9</v>
      </c>
      <c r="P3876">
        <v>6</v>
      </c>
      <c r="Q3876" s="2">
        <v>0.05</v>
      </c>
      <c r="R3876" s="2">
        <v>0</v>
      </c>
      <c r="S3876" s="2">
        <v>0</v>
      </c>
      <c r="T3876">
        <f t="shared" si="240"/>
        <v>0.4</v>
      </c>
      <c r="U3876">
        <f t="shared" si="241"/>
        <v>4.2000000000000011</v>
      </c>
      <c r="V3876">
        <f t="shared" si="242"/>
        <v>0.5830685000000001</v>
      </c>
      <c r="W3876">
        <f t="shared" si="243"/>
        <v>1.4140739750000004</v>
      </c>
    </row>
    <row r="3877" spans="1:23" x14ac:dyDescent="0.25">
      <c r="A3877" t="s">
        <v>13084</v>
      </c>
      <c r="B3877" s="1">
        <v>43147</v>
      </c>
      <c r="C3877" t="s">
        <v>13085</v>
      </c>
      <c r="D3877" t="s">
        <v>1213</v>
      </c>
      <c r="E3877" t="s">
        <v>13086</v>
      </c>
      <c r="F3877" s="1">
        <v>43141</v>
      </c>
      <c r="G3877">
        <v>1</v>
      </c>
      <c r="H3877">
        <v>445043</v>
      </c>
      <c r="I3877">
        <v>7141</v>
      </c>
      <c r="J3877">
        <v>473</v>
      </c>
      <c r="K3877">
        <v>2158</v>
      </c>
      <c r="L3877" t="b">
        <v>0</v>
      </c>
      <c r="M3877" t="b">
        <v>0</v>
      </c>
      <c r="N3877" t="b">
        <v>0</v>
      </c>
      <c r="O3877">
        <v>6</v>
      </c>
      <c r="P3877">
        <v>5</v>
      </c>
      <c r="Q3877" s="2">
        <v>0.02</v>
      </c>
      <c r="R3877" s="2">
        <v>0</v>
      </c>
      <c r="S3877" s="2">
        <v>0</v>
      </c>
      <c r="T3877">
        <f t="shared" si="240"/>
        <v>0.4</v>
      </c>
      <c r="U3877">
        <f t="shared" si="241"/>
        <v>3.8</v>
      </c>
      <c r="V3877">
        <f t="shared" si="242"/>
        <v>0.42252149999999999</v>
      </c>
      <c r="W3877">
        <f t="shared" si="243"/>
        <v>1.2578825249999999</v>
      </c>
    </row>
    <row r="3878" spans="1:23" x14ac:dyDescent="0.25">
      <c r="A3878" t="s">
        <v>13087</v>
      </c>
      <c r="B3878" s="1">
        <v>43219</v>
      </c>
      <c r="C3878" t="s">
        <v>13088</v>
      </c>
      <c r="D3878" t="s">
        <v>730</v>
      </c>
      <c r="E3878" t="s">
        <v>13089</v>
      </c>
      <c r="F3878" s="1">
        <v>43216</v>
      </c>
      <c r="G3878">
        <v>1</v>
      </c>
      <c r="H3878">
        <v>288663</v>
      </c>
      <c r="I3878">
        <v>2449</v>
      </c>
      <c r="J3878">
        <v>562</v>
      </c>
      <c r="K3878">
        <v>3855</v>
      </c>
      <c r="L3878" t="b">
        <v>0</v>
      </c>
      <c r="M3878" t="b">
        <v>0</v>
      </c>
      <c r="N3878" t="b">
        <v>0</v>
      </c>
      <c r="O3878">
        <v>3</v>
      </c>
      <c r="P3878">
        <v>2</v>
      </c>
      <c r="Q3878" s="2">
        <v>0.01</v>
      </c>
      <c r="R3878" s="2">
        <v>0</v>
      </c>
      <c r="S3878" s="2">
        <v>0.01</v>
      </c>
      <c r="T3878">
        <f t="shared" si="240"/>
        <v>0.4</v>
      </c>
      <c r="U3878">
        <f t="shared" si="241"/>
        <v>1.4000000000000001</v>
      </c>
      <c r="V3878">
        <f t="shared" si="242"/>
        <v>0.49433150000000003</v>
      </c>
      <c r="W3878">
        <f t="shared" si="243"/>
        <v>0.68301602500000003</v>
      </c>
    </row>
    <row r="3879" spans="1:23" x14ac:dyDescent="0.25">
      <c r="A3879" t="s">
        <v>13090</v>
      </c>
      <c r="B3879" s="1">
        <v>43247</v>
      </c>
      <c r="C3879" t="s">
        <v>13091</v>
      </c>
      <c r="D3879" t="s">
        <v>2235</v>
      </c>
      <c r="E3879" t="s">
        <v>13092</v>
      </c>
      <c r="F3879" s="1">
        <v>43246</v>
      </c>
      <c r="G3879">
        <v>1</v>
      </c>
      <c r="H3879">
        <v>369038</v>
      </c>
      <c r="I3879">
        <v>9034</v>
      </c>
      <c r="J3879">
        <v>744</v>
      </c>
      <c r="K3879">
        <v>1055</v>
      </c>
      <c r="L3879" t="b">
        <v>0</v>
      </c>
      <c r="M3879" t="b">
        <v>0</v>
      </c>
      <c r="N3879" t="b">
        <v>0</v>
      </c>
      <c r="O3879">
        <v>1</v>
      </c>
      <c r="P3879">
        <v>1</v>
      </c>
      <c r="Q3879" s="2">
        <v>0.02</v>
      </c>
      <c r="R3879" s="2">
        <v>0</v>
      </c>
      <c r="S3879" s="2">
        <v>0</v>
      </c>
      <c r="T3879">
        <f t="shared" si="240"/>
        <v>0.4</v>
      </c>
      <c r="U3879">
        <f t="shared" si="241"/>
        <v>0.8</v>
      </c>
      <c r="V3879">
        <f t="shared" si="242"/>
        <v>0.384519</v>
      </c>
      <c r="W3879">
        <f t="shared" si="243"/>
        <v>0.49458165000000004</v>
      </c>
    </row>
    <row r="3880" spans="1:23" x14ac:dyDescent="0.25">
      <c r="A3880" t="s">
        <v>13093</v>
      </c>
      <c r="B3880" s="1">
        <v>43193</v>
      </c>
      <c r="C3880" t="s">
        <v>13094</v>
      </c>
      <c r="D3880" t="s">
        <v>818</v>
      </c>
      <c r="E3880" t="s">
        <v>13095</v>
      </c>
      <c r="F3880" s="1">
        <v>43186</v>
      </c>
      <c r="G3880">
        <v>1</v>
      </c>
      <c r="H3880">
        <v>301674</v>
      </c>
      <c r="I3880">
        <v>6211</v>
      </c>
      <c r="J3880">
        <v>107</v>
      </c>
      <c r="K3880">
        <v>660</v>
      </c>
      <c r="L3880" t="b">
        <v>0</v>
      </c>
      <c r="M3880" t="b">
        <v>0</v>
      </c>
      <c r="N3880" t="b">
        <v>0</v>
      </c>
      <c r="O3880">
        <v>7</v>
      </c>
      <c r="P3880">
        <v>6</v>
      </c>
      <c r="Q3880" s="2">
        <v>0.02</v>
      </c>
      <c r="R3880" s="2">
        <v>0</v>
      </c>
      <c r="S3880" s="2">
        <v>0</v>
      </c>
      <c r="T3880">
        <f t="shared" si="240"/>
        <v>0.4</v>
      </c>
      <c r="U3880">
        <f t="shared" si="241"/>
        <v>4.6000000000000005</v>
      </c>
      <c r="V3880">
        <f t="shared" si="242"/>
        <v>0.35083700000000001</v>
      </c>
      <c r="W3880">
        <f t="shared" si="243"/>
        <v>1.4327929500000001</v>
      </c>
    </row>
    <row r="3881" spans="1:23" x14ac:dyDescent="0.25">
      <c r="A3881" t="s">
        <v>13096</v>
      </c>
      <c r="B3881" s="1">
        <v>43205</v>
      </c>
      <c r="C3881" t="s">
        <v>13097</v>
      </c>
      <c r="D3881" t="s">
        <v>198</v>
      </c>
      <c r="E3881" t="s">
        <v>13098</v>
      </c>
      <c r="F3881" s="1">
        <v>43201</v>
      </c>
      <c r="G3881">
        <v>1</v>
      </c>
      <c r="H3881">
        <v>343759</v>
      </c>
      <c r="I3881">
        <v>3079</v>
      </c>
      <c r="J3881">
        <v>142</v>
      </c>
      <c r="K3881">
        <v>292</v>
      </c>
      <c r="L3881" t="b">
        <v>0</v>
      </c>
      <c r="M3881" t="b">
        <v>0</v>
      </c>
      <c r="N3881" t="b">
        <v>0</v>
      </c>
      <c r="O3881">
        <v>4</v>
      </c>
      <c r="P3881">
        <v>2</v>
      </c>
      <c r="Q3881" s="2">
        <v>0.01</v>
      </c>
      <c r="R3881" s="2">
        <v>0</v>
      </c>
      <c r="S3881" s="2">
        <v>0</v>
      </c>
      <c r="T3881">
        <f t="shared" si="240"/>
        <v>0.4</v>
      </c>
      <c r="U3881">
        <f t="shared" si="241"/>
        <v>1.2000000000000002</v>
      </c>
      <c r="V3881">
        <f t="shared" si="242"/>
        <v>0.2718795</v>
      </c>
      <c r="W3881">
        <f t="shared" si="243"/>
        <v>0.5551578250000001</v>
      </c>
    </row>
    <row r="3882" spans="1:23" x14ac:dyDescent="0.25">
      <c r="A3882" t="s">
        <v>13099</v>
      </c>
      <c r="B3882" s="1">
        <v>43140</v>
      </c>
      <c r="C3882" t="s">
        <v>13100</v>
      </c>
      <c r="D3882" t="s">
        <v>1478</v>
      </c>
      <c r="E3882" t="s">
        <v>13101</v>
      </c>
      <c r="F3882" s="1">
        <v>43134</v>
      </c>
      <c r="G3882">
        <v>1</v>
      </c>
      <c r="H3882">
        <v>617910</v>
      </c>
      <c r="I3882">
        <v>36607</v>
      </c>
      <c r="J3882">
        <v>960</v>
      </c>
      <c r="K3882">
        <v>2356</v>
      </c>
      <c r="L3882" t="b">
        <v>0</v>
      </c>
      <c r="M3882" t="b">
        <v>0</v>
      </c>
      <c r="N3882" t="b">
        <v>0</v>
      </c>
      <c r="O3882">
        <v>6</v>
      </c>
      <c r="P3882">
        <v>6</v>
      </c>
      <c r="Q3882" s="2">
        <v>0.06</v>
      </c>
      <c r="R3882" s="2">
        <v>0</v>
      </c>
      <c r="S3882" s="2">
        <v>0</v>
      </c>
      <c r="T3882">
        <f t="shared" si="240"/>
        <v>0.4</v>
      </c>
      <c r="U3882">
        <f t="shared" si="241"/>
        <v>4.8000000000000007</v>
      </c>
      <c r="V3882">
        <f t="shared" si="242"/>
        <v>0.90895499999999996</v>
      </c>
      <c r="W3882">
        <f t="shared" si="243"/>
        <v>1.6781342500000003</v>
      </c>
    </row>
    <row r="3883" spans="1:23" x14ac:dyDescent="0.25">
      <c r="A3883" t="s">
        <v>13102</v>
      </c>
      <c r="B3883" s="1">
        <v>43134</v>
      </c>
      <c r="C3883" t="s">
        <v>13103</v>
      </c>
      <c r="D3883" t="s">
        <v>13104</v>
      </c>
      <c r="E3883" t="s">
        <v>13105</v>
      </c>
      <c r="F3883" s="1">
        <v>43127</v>
      </c>
      <c r="G3883">
        <v>1</v>
      </c>
      <c r="H3883">
        <v>298322</v>
      </c>
      <c r="I3883">
        <v>9817</v>
      </c>
      <c r="J3883">
        <v>310</v>
      </c>
      <c r="K3883">
        <v>1775</v>
      </c>
      <c r="L3883" t="b">
        <v>0</v>
      </c>
      <c r="M3883" t="b">
        <v>0</v>
      </c>
      <c r="N3883" t="b">
        <v>0</v>
      </c>
      <c r="O3883">
        <v>7</v>
      </c>
      <c r="P3883">
        <v>6</v>
      </c>
      <c r="Q3883" s="2">
        <v>0.03</v>
      </c>
      <c r="R3883" s="2">
        <v>0</v>
      </c>
      <c r="S3883" s="2">
        <v>0.01</v>
      </c>
      <c r="T3883">
        <f t="shared" si="240"/>
        <v>0.4</v>
      </c>
      <c r="U3883">
        <f t="shared" si="241"/>
        <v>4.6000000000000005</v>
      </c>
      <c r="V3883">
        <f t="shared" si="242"/>
        <v>0.69916099999999992</v>
      </c>
      <c r="W3883">
        <f t="shared" si="243"/>
        <v>1.55470635</v>
      </c>
    </row>
    <row r="3884" spans="1:23" x14ac:dyDescent="0.25">
      <c r="A3884" t="s">
        <v>13106</v>
      </c>
      <c r="B3884" s="1">
        <v>43128</v>
      </c>
      <c r="C3884" t="s">
        <v>13107</v>
      </c>
      <c r="D3884" t="s">
        <v>166</v>
      </c>
      <c r="E3884" t="s">
        <v>13108</v>
      </c>
      <c r="F3884" s="1">
        <v>43126</v>
      </c>
      <c r="G3884">
        <v>1</v>
      </c>
      <c r="H3884">
        <v>68965</v>
      </c>
      <c r="I3884">
        <v>1701</v>
      </c>
      <c r="J3884">
        <v>30</v>
      </c>
      <c r="K3884">
        <v>294</v>
      </c>
      <c r="L3884" t="b">
        <v>0</v>
      </c>
      <c r="M3884" t="b">
        <v>0</v>
      </c>
      <c r="N3884" t="b">
        <v>0</v>
      </c>
      <c r="O3884">
        <v>2</v>
      </c>
      <c r="P3884">
        <v>2</v>
      </c>
      <c r="Q3884" s="2">
        <v>0.02</v>
      </c>
      <c r="R3884" s="2">
        <v>0</v>
      </c>
      <c r="S3884" s="2">
        <v>0</v>
      </c>
      <c r="T3884">
        <f t="shared" si="240"/>
        <v>0.4</v>
      </c>
      <c r="U3884">
        <f t="shared" si="241"/>
        <v>1.6</v>
      </c>
      <c r="V3884">
        <f t="shared" si="242"/>
        <v>0.23448250000000001</v>
      </c>
      <c r="W3884">
        <f t="shared" si="243"/>
        <v>0.64206887500000009</v>
      </c>
    </row>
    <row r="3885" spans="1:23" x14ac:dyDescent="0.25">
      <c r="A3885" t="s">
        <v>13109</v>
      </c>
      <c r="B3885" s="1">
        <v>43116</v>
      </c>
      <c r="C3885" t="s">
        <v>13110</v>
      </c>
      <c r="D3885" t="s">
        <v>13111</v>
      </c>
      <c r="E3885" t="s">
        <v>13112</v>
      </c>
      <c r="F3885" s="1">
        <v>43110</v>
      </c>
      <c r="G3885">
        <v>1</v>
      </c>
      <c r="H3885">
        <v>410483</v>
      </c>
      <c r="I3885">
        <v>45662</v>
      </c>
      <c r="J3885">
        <v>491</v>
      </c>
      <c r="K3885">
        <v>4339</v>
      </c>
      <c r="L3885" t="b">
        <v>0</v>
      </c>
      <c r="M3885" t="b">
        <v>0</v>
      </c>
      <c r="N3885" t="b">
        <v>0</v>
      </c>
      <c r="O3885">
        <v>6</v>
      </c>
      <c r="P3885">
        <v>5</v>
      </c>
      <c r="Q3885" s="2">
        <v>0.11</v>
      </c>
      <c r="R3885" s="2">
        <v>0</v>
      </c>
      <c r="S3885" s="2">
        <v>0.01</v>
      </c>
      <c r="T3885">
        <f t="shared" si="240"/>
        <v>0.4</v>
      </c>
      <c r="U3885">
        <f t="shared" si="241"/>
        <v>3.8</v>
      </c>
      <c r="V3885">
        <f t="shared" si="242"/>
        <v>1.5552415000000002</v>
      </c>
      <c r="W3885">
        <f t="shared" si="243"/>
        <v>1.6543345249999999</v>
      </c>
    </row>
    <row r="3886" spans="1:23" x14ac:dyDescent="0.25">
      <c r="A3886" t="s">
        <v>13113</v>
      </c>
      <c r="B3886" s="1">
        <v>43234</v>
      </c>
      <c r="C3886" t="s">
        <v>13114</v>
      </c>
      <c r="D3886" t="s">
        <v>13115</v>
      </c>
      <c r="E3886" t="s">
        <v>13116</v>
      </c>
      <c r="F3886" s="1">
        <v>43217</v>
      </c>
      <c r="G3886">
        <v>1</v>
      </c>
      <c r="H3886">
        <v>12907907</v>
      </c>
      <c r="I3886">
        <v>490249</v>
      </c>
      <c r="J3886">
        <v>30218</v>
      </c>
      <c r="K3886">
        <v>50805</v>
      </c>
      <c r="L3886" t="b">
        <v>0</v>
      </c>
      <c r="M3886" t="b">
        <v>0</v>
      </c>
      <c r="N3886" t="b">
        <v>0</v>
      </c>
      <c r="O3886">
        <v>17</v>
      </c>
      <c r="P3886">
        <v>15</v>
      </c>
      <c r="Q3886" s="2">
        <v>0.04</v>
      </c>
      <c r="R3886" s="2">
        <v>0</v>
      </c>
      <c r="S3886" s="2">
        <v>0</v>
      </c>
      <c r="T3886">
        <f t="shared" si="240"/>
        <v>0.4</v>
      </c>
      <c r="U3886">
        <f t="shared" si="241"/>
        <v>11.6</v>
      </c>
      <c r="V3886">
        <f t="shared" si="242"/>
        <v>6.8539535000000003</v>
      </c>
      <c r="W3886">
        <f t="shared" si="243"/>
        <v>5.4588837249999997</v>
      </c>
    </row>
    <row r="3887" spans="1:23" x14ac:dyDescent="0.25">
      <c r="A3887" t="s">
        <v>13117</v>
      </c>
      <c r="B3887" s="1">
        <v>43208</v>
      </c>
      <c r="C3887" t="s">
        <v>13118</v>
      </c>
      <c r="D3887" t="s">
        <v>2235</v>
      </c>
      <c r="E3887" t="s">
        <v>13119</v>
      </c>
      <c r="F3887" s="1">
        <v>43203</v>
      </c>
      <c r="G3887">
        <v>1</v>
      </c>
      <c r="H3887">
        <v>1548378</v>
      </c>
      <c r="I3887">
        <v>32349</v>
      </c>
      <c r="J3887">
        <v>544</v>
      </c>
      <c r="K3887">
        <v>1439</v>
      </c>
      <c r="L3887" t="b">
        <v>0</v>
      </c>
      <c r="M3887" t="b">
        <v>0</v>
      </c>
      <c r="N3887" t="b">
        <v>0</v>
      </c>
      <c r="O3887">
        <v>5</v>
      </c>
      <c r="P3887">
        <v>4</v>
      </c>
      <c r="Q3887" s="2">
        <v>0.02</v>
      </c>
      <c r="R3887" s="2">
        <v>0</v>
      </c>
      <c r="S3887" s="2">
        <v>0</v>
      </c>
      <c r="T3887">
        <f t="shared" si="240"/>
        <v>0.4</v>
      </c>
      <c r="U3887">
        <f t="shared" si="241"/>
        <v>3</v>
      </c>
      <c r="V3887">
        <f t="shared" si="242"/>
        <v>0.97418899999999997</v>
      </c>
      <c r="W3887">
        <f t="shared" si="243"/>
        <v>1.25096615</v>
      </c>
    </row>
    <row r="3888" spans="1:23" x14ac:dyDescent="0.25">
      <c r="A3888" t="s">
        <v>13120</v>
      </c>
      <c r="B3888" s="1">
        <v>43158</v>
      </c>
      <c r="C3888" t="s">
        <v>13121</v>
      </c>
      <c r="D3888" t="s">
        <v>117</v>
      </c>
      <c r="E3888" t="s">
        <v>13122</v>
      </c>
      <c r="F3888" s="1">
        <v>43154</v>
      </c>
      <c r="G3888">
        <v>1</v>
      </c>
      <c r="H3888">
        <v>668826</v>
      </c>
      <c r="I3888">
        <v>40435</v>
      </c>
      <c r="J3888">
        <v>572</v>
      </c>
      <c r="K3888">
        <v>2146</v>
      </c>
      <c r="L3888" t="b">
        <v>0</v>
      </c>
      <c r="M3888" t="b">
        <v>0</v>
      </c>
      <c r="N3888" t="b">
        <v>0</v>
      </c>
      <c r="O3888">
        <v>4</v>
      </c>
      <c r="P3888">
        <v>2</v>
      </c>
      <c r="Q3888" s="2">
        <v>0.06</v>
      </c>
      <c r="R3888" s="2">
        <v>0</v>
      </c>
      <c r="S3888" s="2">
        <v>0</v>
      </c>
      <c r="T3888">
        <f t="shared" si="240"/>
        <v>0.4</v>
      </c>
      <c r="U3888">
        <f t="shared" si="241"/>
        <v>1.2000000000000002</v>
      </c>
      <c r="V3888">
        <f t="shared" si="242"/>
        <v>0.93441299999999994</v>
      </c>
      <c r="W3888">
        <f t="shared" si="243"/>
        <v>0.78704455000000006</v>
      </c>
    </row>
    <row r="3889" spans="1:23" x14ac:dyDescent="0.25">
      <c r="A3889" t="s">
        <v>13123</v>
      </c>
      <c r="B3889" s="1">
        <v>43112</v>
      </c>
      <c r="C3889" t="s">
        <v>13124</v>
      </c>
      <c r="D3889" t="s">
        <v>13125</v>
      </c>
      <c r="E3889" t="s">
        <v>13126</v>
      </c>
      <c r="F3889" s="1">
        <v>43105</v>
      </c>
      <c r="G3889">
        <v>1</v>
      </c>
      <c r="H3889">
        <v>615349</v>
      </c>
      <c r="I3889">
        <v>8495</v>
      </c>
      <c r="J3889">
        <v>393</v>
      </c>
      <c r="K3889">
        <v>1595</v>
      </c>
      <c r="L3889" t="b">
        <v>0</v>
      </c>
      <c r="M3889" t="b">
        <v>0</v>
      </c>
      <c r="N3889" t="b">
        <v>0</v>
      </c>
      <c r="O3889">
        <v>7</v>
      </c>
      <c r="P3889">
        <v>5</v>
      </c>
      <c r="Q3889" s="2">
        <v>0.01</v>
      </c>
      <c r="R3889" s="2">
        <v>0</v>
      </c>
      <c r="S3889" s="2">
        <v>0</v>
      </c>
      <c r="T3889">
        <f t="shared" si="240"/>
        <v>0.4</v>
      </c>
      <c r="U3889">
        <f t="shared" si="241"/>
        <v>3.6</v>
      </c>
      <c r="V3889">
        <f t="shared" si="242"/>
        <v>0.40767449999999994</v>
      </c>
      <c r="W3889">
        <f t="shared" si="243"/>
        <v>1.2026860749999999</v>
      </c>
    </row>
    <row r="3890" spans="1:23" x14ac:dyDescent="0.25">
      <c r="A3890" t="s">
        <v>13127</v>
      </c>
      <c r="B3890" s="1">
        <v>43084</v>
      </c>
      <c r="C3890" t="s">
        <v>13128</v>
      </c>
      <c r="D3890" t="s">
        <v>117</v>
      </c>
      <c r="E3890" t="s">
        <v>13129</v>
      </c>
      <c r="F3890" s="1">
        <v>43081</v>
      </c>
      <c r="G3890">
        <v>1</v>
      </c>
      <c r="H3890">
        <v>431944</v>
      </c>
      <c r="I3890">
        <v>23016</v>
      </c>
      <c r="J3890">
        <v>1277</v>
      </c>
      <c r="K3890">
        <v>3762</v>
      </c>
      <c r="L3890" t="b">
        <v>0</v>
      </c>
      <c r="M3890" t="b">
        <v>0</v>
      </c>
      <c r="N3890" t="b">
        <v>0</v>
      </c>
      <c r="O3890">
        <v>3</v>
      </c>
      <c r="P3890">
        <v>3</v>
      </c>
      <c r="Q3890" s="2">
        <v>0.05</v>
      </c>
      <c r="R3890" s="2">
        <v>0</v>
      </c>
      <c r="S3890" s="2">
        <v>0.01</v>
      </c>
      <c r="T3890">
        <f t="shared" si="240"/>
        <v>0.4</v>
      </c>
      <c r="U3890">
        <f t="shared" si="241"/>
        <v>2.4000000000000004</v>
      </c>
      <c r="V3890">
        <f t="shared" si="242"/>
        <v>0.96597200000000005</v>
      </c>
      <c r="W3890">
        <f t="shared" si="243"/>
        <v>1.0980902000000001</v>
      </c>
    </row>
    <row r="3891" spans="1:23" x14ac:dyDescent="0.25">
      <c r="A3891" t="s">
        <v>13130</v>
      </c>
      <c r="B3891" s="1">
        <v>43061</v>
      </c>
      <c r="C3891" t="s">
        <v>13131</v>
      </c>
      <c r="D3891" t="s">
        <v>13132</v>
      </c>
      <c r="E3891" t="s">
        <v>13133</v>
      </c>
      <c r="F3891" s="1">
        <v>43059</v>
      </c>
      <c r="G3891">
        <v>1</v>
      </c>
      <c r="H3891">
        <v>1819783</v>
      </c>
      <c r="I3891">
        <v>17552</v>
      </c>
      <c r="J3891">
        <v>6131</v>
      </c>
      <c r="K3891">
        <v>7955</v>
      </c>
      <c r="L3891" t="b">
        <v>0</v>
      </c>
      <c r="M3891" t="b">
        <v>0</v>
      </c>
      <c r="N3891" t="b">
        <v>0</v>
      </c>
      <c r="O3891">
        <v>2</v>
      </c>
      <c r="P3891">
        <v>2</v>
      </c>
      <c r="Q3891" s="2">
        <v>0.01</v>
      </c>
      <c r="R3891" s="2">
        <v>0</v>
      </c>
      <c r="S3891" s="2">
        <v>0</v>
      </c>
      <c r="T3891">
        <f t="shared" si="240"/>
        <v>0.4</v>
      </c>
      <c r="U3891">
        <f t="shared" si="241"/>
        <v>1.6</v>
      </c>
      <c r="V3891">
        <f t="shared" si="242"/>
        <v>1.0098914999999999</v>
      </c>
      <c r="W3891">
        <f t="shared" si="243"/>
        <v>0.91346202500000007</v>
      </c>
    </row>
    <row r="3892" spans="1:23" x14ac:dyDescent="0.25">
      <c r="A3892" t="s">
        <v>13134</v>
      </c>
      <c r="B3892" s="1">
        <v>43131</v>
      </c>
      <c r="C3892" t="s">
        <v>13135</v>
      </c>
      <c r="D3892" t="s">
        <v>13136</v>
      </c>
      <c r="E3892" t="s">
        <v>13137</v>
      </c>
      <c r="F3892" s="1">
        <v>43124</v>
      </c>
      <c r="G3892">
        <v>1</v>
      </c>
      <c r="H3892">
        <v>208865</v>
      </c>
      <c r="I3892">
        <v>1542</v>
      </c>
      <c r="J3892">
        <v>62</v>
      </c>
      <c r="K3892">
        <v>190</v>
      </c>
      <c r="L3892" t="b">
        <v>0</v>
      </c>
      <c r="M3892" t="b">
        <v>0</v>
      </c>
      <c r="N3892" t="b">
        <v>0</v>
      </c>
      <c r="O3892">
        <v>7</v>
      </c>
      <c r="P3892">
        <v>6</v>
      </c>
      <c r="Q3892" s="2">
        <v>0.01</v>
      </c>
      <c r="R3892" s="2">
        <v>0</v>
      </c>
      <c r="S3892" s="2">
        <v>0</v>
      </c>
      <c r="T3892">
        <f t="shared" si="240"/>
        <v>0.4</v>
      </c>
      <c r="U3892">
        <f t="shared" si="241"/>
        <v>4.6000000000000005</v>
      </c>
      <c r="V3892">
        <f t="shared" si="242"/>
        <v>0.20443250000000002</v>
      </c>
      <c r="W3892">
        <f t="shared" si="243"/>
        <v>1.3815513750000001</v>
      </c>
    </row>
    <row r="3893" spans="1:23" x14ac:dyDescent="0.25">
      <c r="A3893" t="s">
        <v>13138</v>
      </c>
      <c r="B3893" s="1">
        <v>43162</v>
      </c>
      <c r="C3893" t="s">
        <v>13139</v>
      </c>
      <c r="D3893" t="s">
        <v>936</v>
      </c>
      <c r="E3893" t="s">
        <v>13140</v>
      </c>
      <c r="F3893" s="1">
        <v>43154</v>
      </c>
      <c r="G3893">
        <v>1</v>
      </c>
      <c r="H3893">
        <v>26103</v>
      </c>
      <c r="I3893">
        <v>267</v>
      </c>
      <c r="J3893">
        <v>232</v>
      </c>
      <c r="K3893">
        <v>241</v>
      </c>
      <c r="L3893" t="b">
        <v>0</v>
      </c>
      <c r="M3893" t="b">
        <v>0</v>
      </c>
      <c r="N3893" t="b">
        <v>0</v>
      </c>
      <c r="O3893">
        <v>8</v>
      </c>
      <c r="P3893">
        <v>8</v>
      </c>
      <c r="Q3893" s="2">
        <v>0.01</v>
      </c>
      <c r="R3893" s="2">
        <v>-0.01</v>
      </c>
      <c r="S3893" s="2">
        <v>0.01</v>
      </c>
      <c r="T3893">
        <f t="shared" si="240"/>
        <v>0.4</v>
      </c>
      <c r="U3893">
        <f t="shared" si="241"/>
        <v>6.4</v>
      </c>
      <c r="V3893">
        <f t="shared" si="242"/>
        <v>0.2130515</v>
      </c>
      <c r="W3893">
        <f t="shared" si="243"/>
        <v>1.8345680250000003</v>
      </c>
    </row>
    <row r="3894" spans="1:23" x14ac:dyDescent="0.25">
      <c r="A3894" t="s">
        <v>13141</v>
      </c>
      <c r="B3894" s="1">
        <v>43086</v>
      </c>
      <c r="C3894" t="s">
        <v>13142</v>
      </c>
      <c r="D3894" t="s">
        <v>693</v>
      </c>
      <c r="E3894" t="s">
        <v>13143</v>
      </c>
      <c r="F3894" s="1">
        <v>43083</v>
      </c>
      <c r="G3894">
        <v>1</v>
      </c>
      <c r="H3894">
        <v>1088527</v>
      </c>
      <c r="I3894">
        <v>35224</v>
      </c>
      <c r="J3894">
        <v>304</v>
      </c>
      <c r="K3894">
        <v>3813</v>
      </c>
      <c r="L3894" t="b">
        <v>0</v>
      </c>
      <c r="M3894" t="b">
        <v>0</v>
      </c>
      <c r="N3894" t="b">
        <v>0</v>
      </c>
      <c r="O3894">
        <v>3</v>
      </c>
      <c r="P3894">
        <v>3</v>
      </c>
      <c r="Q3894" s="2">
        <v>0.03</v>
      </c>
      <c r="R3894" s="2">
        <v>0</v>
      </c>
      <c r="S3894" s="2">
        <v>0</v>
      </c>
      <c r="T3894">
        <f t="shared" si="240"/>
        <v>0.4</v>
      </c>
      <c r="U3894">
        <f t="shared" si="241"/>
        <v>2.4000000000000004</v>
      </c>
      <c r="V3894">
        <f t="shared" si="242"/>
        <v>0.84426350000000006</v>
      </c>
      <c r="W3894">
        <f t="shared" si="243"/>
        <v>1.0554922250000001</v>
      </c>
    </row>
    <row r="3895" spans="1:23" x14ac:dyDescent="0.25">
      <c r="A3895" t="s">
        <v>13144</v>
      </c>
      <c r="B3895" s="1">
        <v>43086</v>
      </c>
      <c r="C3895" t="s">
        <v>13145</v>
      </c>
      <c r="D3895" t="s">
        <v>1616</v>
      </c>
      <c r="E3895" t="s">
        <v>13146</v>
      </c>
      <c r="F3895" s="1">
        <v>43082</v>
      </c>
      <c r="G3895">
        <v>1</v>
      </c>
      <c r="H3895">
        <v>41265</v>
      </c>
      <c r="I3895">
        <v>881</v>
      </c>
      <c r="J3895">
        <v>25</v>
      </c>
      <c r="K3895">
        <v>81</v>
      </c>
      <c r="L3895" t="b">
        <v>0</v>
      </c>
      <c r="M3895" t="b">
        <v>0</v>
      </c>
      <c r="N3895" t="b">
        <v>0</v>
      </c>
      <c r="O3895">
        <v>4</v>
      </c>
      <c r="P3895">
        <v>4</v>
      </c>
      <c r="Q3895" s="2">
        <v>0.02</v>
      </c>
      <c r="R3895" s="2">
        <v>0</v>
      </c>
      <c r="S3895" s="2">
        <v>0</v>
      </c>
      <c r="T3895">
        <f t="shared" si="240"/>
        <v>0.4</v>
      </c>
      <c r="U3895">
        <f t="shared" si="241"/>
        <v>3.2</v>
      </c>
      <c r="V3895">
        <f t="shared" si="242"/>
        <v>0.22063250000000001</v>
      </c>
      <c r="W3895">
        <f t="shared" si="243"/>
        <v>1.0372213750000001</v>
      </c>
    </row>
    <row r="3896" spans="1:23" x14ac:dyDescent="0.25">
      <c r="A3896" t="s">
        <v>13147</v>
      </c>
      <c r="B3896" s="1">
        <v>43077</v>
      </c>
      <c r="C3896" t="s">
        <v>13148</v>
      </c>
      <c r="D3896" t="s">
        <v>1489</v>
      </c>
      <c r="E3896" t="s">
        <v>13149</v>
      </c>
      <c r="F3896" s="1">
        <v>43070</v>
      </c>
      <c r="G3896">
        <v>1</v>
      </c>
      <c r="H3896">
        <v>6041315</v>
      </c>
      <c r="I3896">
        <v>383140</v>
      </c>
      <c r="J3896">
        <v>5516</v>
      </c>
      <c r="K3896">
        <v>27230</v>
      </c>
      <c r="L3896" t="b">
        <v>0</v>
      </c>
      <c r="M3896" t="b">
        <v>0</v>
      </c>
      <c r="N3896" t="b">
        <v>0</v>
      </c>
      <c r="O3896">
        <v>7</v>
      </c>
      <c r="P3896">
        <v>3</v>
      </c>
      <c r="Q3896" s="2">
        <v>0.06</v>
      </c>
      <c r="R3896" s="2">
        <v>0</v>
      </c>
      <c r="S3896" s="2">
        <v>0</v>
      </c>
      <c r="T3896">
        <f t="shared" si="240"/>
        <v>0.4</v>
      </c>
      <c r="U3896">
        <f t="shared" si="241"/>
        <v>1.6000000000000003</v>
      </c>
      <c r="V3896">
        <f t="shared" si="242"/>
        <v>3.6206575000000001</v>
      </c>
      <c r="W3896">
        <f t="shared" si="243"/>
        <v>1.827230125</v>
      </c>
    </row>
    <row r="3897" spans="1:23" x14ac:dyDescent="0.25">
      <c r="A3897" t="s">
        <v>13150</v>
      </c>
      <c r="B3897" s="1">
        <v>43075</v>
      </c>
      <c r="C3897" t="s">
        <v>13151</v>
      </c>
      <c r="D3897" t="s">
        <v>2766</v>
      </c>
      <c r="E3897" t="s">
        <v>13152</v>
      </c>
      <c r="F3897" s="1">
        <v>43067</v>
      </c>
      <c r="G3897">
        <v>1</v>
      </c>
      <c r="H3897">
        <v>399330</v>
      </c>
      <c r="I3897">
        <v>28910</v>
      </c>
      <c r="J3897">
        <v>365</v>
      </c>
      <c r="K3897">
        <v>1517</v>
      </c>
      <c r="L3897" t="b">
        <v>0</v>
      </c>
      <c r="M3897" t="b">
        <v>0</v>
      </c>
      <c r="N3897" t="b">
        <v>0</v>
      </c>
      <c r="O3897">
        <v>8</v>
      </c>
      <c r="P3897">
        <v>8</v>
      </c>
      <c r="Q3897" s="2">
        <v>7.0000000000000007E-2</v>
      </c>
      <c r="R3897" s="2">
        <v>0</v>
      </c>
      <c r="S3897" s="2">
        <v>0</v>
      </c>
      <c r="T3897">
        <f t="shared" si="240"/>
        <v>0.4</v>
      </c>
      <c r="U3897">
        <f t="shared" si="241"/>
        <v>6.4</v>
      </c>
      <c r="V3897">
        <f t="shared" si="242"/>
        <v>0.89966500000000005</v>
      </c>
      <c r="W3897">
        <f t="shared" si="243"/>
        <v>2.0748827500000004</v>
      </c>
    </row>
    <row r="3898" spans="1:23" x14ac:dyDescent="0.25">
      <c r="A3898" t="s">
        <v>13153</v>
      </c>
      <c r="B3898" s="1">
        <v>43133</v>
      </c>
      <c r="C3898" t="s">
        <v>13154</v>
      </c>
      <c r="D3898" t="s">
        <v>13155</v>
      </c>
      <c r="E3898" t="s">
        <v>13156</v>
      </c>
      <c r="F3898" s="1">
        <v>43128</v>
      </c>
      <c r="G3898">
        <v>1</v>
      </c>
      <c r="H3898">
        <v>3788</v>
      </c>
      <c r="I3898">
        <v>37</v>
      </c>
      <c r="J3898">
        <v>1</v>
      </c>
      <c r="K3898">
        <v>5</v>
      </c>
      <c r="L3898" t="b">
        <v>0</v>
      </c>
      <c r="M3898" t="b">
        <v>0</v>
      </c>
      <c r="N3898" t="b">
        <v>0</v>
      </c>
      <c r="O3898">
        <v>5</v>
      </c>
      <c r="P3898">
        <v>1</v>
      </c>
      <c r="Q3898" s="2">
        <v>0.01</v>
      </c>
      <c r="R3898" s="2">
        <v>0</v>
      </c>
      <c r="S3898" s="2">
        <v>0</v>
      </c>
      <c r="T3898">
        <f t="shared" si="240"/>
        <v>0.4</v>
      </c>
      <c r="U3898">
        <f t="shared" si="241"/>
        <v>0</v>
      </c>
      <c r="V3898">
        <f t="shared" si="242"/>
        <v>0.10189400000000001</v>
      </c>
      <c r="W3898">
        <f t="shared" si="243"/>
        <v>0.19566290000000003</v>
      </c>
    </row>
    <row r="3899" spans="1:23" x14ac:dyDescent="0.25">
      <c r="A3899" t="s">
        <v>13157</v>
      </c>
      <c r="B3899" s="1">
        <v>43092</v>
      </c>
      <c r="C3899" t="s">
        <v>13158</v>
      </c>
      <c r="D3899" t="s">
        <v>3166</v>
      </c>
      <c r="E3899" t="s">
        <v>13159</v>
      </c>
      <c r="F3899" s="1">
        <v>43086</v>
      </c>
      <c r="G3899">
        <v>1</v>
      </c>
      <c r="H3899">
        <v>85183</v>
      </c>
      <c r="I3899">
        <v>2704</v>
      </c>
      <c r="J3899">
        <v>439</v>
      </c>
      <c r="K3899">
        <v>1778</v>
      </c>
      <c r="L3899" t="b">
        <v>0</v>
      </c>
      <c r="M3899" t="b">
        <v>0</v>
      </c>
      <c r="N3899" t="b">
        <v>0</v>
      </c>
      <c r="O3899">
        <v>6</v>
      </c>
      <c r="P3899">
        <v>5</v>
      </c>
      <c r="Q3899" s="2">
        <v>0.03</v>
      </c>
      <c r="R3899" s="2">
        <v>-0.01</v>
      </c>
      <c r="S3899" s="2">
        <v>0.02</v>
      </c>
      <c r="T3899">
        <f t="shared" si="240"/>
        <v>0.4</v>
      </c>
      <c r="U3899">
        <f t="shared" si="241"/>
        <v>3.8</v>
      </c>
      <c r="V3899">
        <f t="shared" si="242"/>
        <v>0.69259150000000003</v>
      </c>
      <c r="W3899">
        <f t="shared" si="243"/>
        <v>1.3524070249999998</v>
      </c>
    </row>
    <row r="3900" spans="1:23" x14ac:dyDescent="0.25">
      <c r="A3900" t="s">
        <v>13160</v>
      </c>
      <c r="B3900" s="1">
        <v>43210</v>
      </c>
      <c r="C3900" t="s">
        <v>13161</v>
      </c>
      <c r="D3900" t="s">
        <v>7956</v>
      </c>
      <c r="E3900" t="s">
        <v>13162</v>
      </c>
      <c r="F3900" s="1">
        <v>43200</v>
      </c>
      <c r="G3900">
        <v>1</v>
      </c>
      <c r="H3900">
        <v>169025</v>
      </c>
      <c r="I3900">
        <v>848</v>
      </c>
      <c r="J3900">
        <v>55</v>
      </c>
      <c r="K3900">
        <v>124</v>
      </c>
      <c r="L3900" t="b">
        <v>0</v>
      </c>
      <c r="M3900" t="b">
        <v>0</v>
      </c>
      <c r="N3900" t="b">
        <v>0</v>
      </c>
      <c r="O3900">
        <v>10</v>
      </c>
      <c r="P3900">
        <v>7</v>
      </c>
      <c r="Q3900" s="2">
        <v>0.01</v>
      </c>
      <c r="R3900" s="2">
        <v>0</v>
      </c>
      <c r="S3900" s="2">
        <v>0</v>
      </c>
      <c r="T3900">
        <f t="shared" si="240"/>
        <v>0.4</v>
      </c>
      <c r="U3900">
        <f t="shared" si="241"/>
        <v>5</v>
      </c>
      <c r="V3900">
        <f t="shared" si="242"/>
        <v>0.1845125</v>
      </c>
      <c r="W3900">
        <f t="shared" si="243"/>
        <v>1.4745793750000002</v>
      </c>
    </row>
    <row r="3901" spans="1:23" x14ac:dyDescent="0.25">
      <c r="A3901" t="s">
        <v>13163</v>
      </c>
      <c r="B3901" s="1">
        <v>43234</v>
      </c>
      <c r="C3901" t="s">
        <v>13164</v>
      </c>
      <c r="D3901" t="s">
        <v>2618</v>
      </c>
      <c r="E3901" t="s">
        <v>13165</v>
      </c>
      <c r="F3901" s="1">
        <v>43209</v>
      </c>
      <c r="G3901">
        <v>1</v>
      </c>
      <c r="H3901">
        <v>1596487</v>
      </c>
      <c r="I3901">
        <v>17105</v>
      </c>
      <c r="J3901">
        <v>13512</v>
      </c>
      <c r="K3901">
        <v>31931</v>
      </c>
      <c r="L3901" t="b">
        <v>0</v>
      </c>
      <c r="M3901" t="b">
        <v>0</v>
      </c>
      <c r="N3901" t="b">
        <v>0</v>
      </c>
      <c r="O3901">
        <v>25</v>
      </c>
      <c r="P3901">
        <v>18</v>
      </c>
      <c r="Q3901" s="2">
        <v>0.01</v>
      </c>
      <c r="R3901" s="2">
        <v>-0.01</v>
      </c>
      <c r="S3901" s="2">
        <v>0.02</v>
      </c>
      <c r="T3901">
        <f t="shared" si="240"/>
        <v>0.4</v>
      </c>
      <c r="U3901">
        <f t="shared" si="241"/>
        <v>13</v>
      </c>
      <c r="V3901">
        <f t="shared" si="242"/>
        <v>1.2482435000000001</v>
      </c>
      <c r="W3901">
        <f t="shared" si="243"/>
        <v>3.8468852250000003</v>
      </c>
    </row>
    <row r="3902" spans="1:23" x14ac:dyDescent="0.25">
      <c r="A3902" t="s">
        <v>13166</v>
      </c>
      <c r="B3902" s="1">
        <v>43069</v>
      </c>
      <c r="C3902" t="s">
        <v>13167</v>
      </c>
      <c r="D3902" t="s">
        <v>1982</v>
      </c>
      <c r="E3902" t="s">
        <v>13168</v>
      </c>
      <c r="F3902" s="1">
        <v>43061</v>
      </c>
      <c r="G3902">
        <v>1</v>
      </c>
      <c r="H3902">
        <v>177640</v>
      </c>
      <c r="I3902">
        <v>3250</v>
      </c>
      <c r="J3902">
        <v>926</v>
      </c>
      <c r="K3902">
        <v>1297</v>
      </c>
      <c r="L3902" t="b">
        <v>0</v>
      </c>
      <c r="M3902" t="b">
        <v>0</v>
      </c>
      <c r="N3902" t="b">
        <v>0</v>
      </c>
      <c r="O3902">
        <v>8</v>
      </c>
      <c r="P3902">
        <v>8</v>
      </c>
      <c r="Q3902" s="2">
        <v>0.02</v>
      </c>
      <c r="R3902" s="2">
        <v>-0.01</v>
      </c>
      <c r="S3902" s="2">
        <v>0.01</v>
      </c>
      <c r="T3902">
        <f t="shared" si="240"/>
        <v>0.4</v>
      </c>
      <c r="U3902">
        <f t="shared" si="241"/>
        <v>6.4</v>
      </c>
      <c r="V3902">
        <f t="shared" si="242"/>
        <v>0.38882000000000005</v>
      </c>
      <c r="W3902">
        <f t="shared" si="243"/>
        <v>1.8960870000000003</v>
      </c>
    </row>
    <row r="3903" spans="1:23" x14ac:dyDescent="0.25">
      <c r="A3903" t="s">
        <v>13169</v>
      </c>
      <c r="B3903" s="1">
        <v>43211</v>
      </c>
      <c r="C3903" t="s">
        <v>13170</v>
      </c>
      <c r="D3903" t="s">
        <v>12556</v>
      </c>
      <c r="E3903" t="s">
        <v>13171</v>
      </c>
      <c r="F3903" s="1">
        <v>43193</v>
      </c>
      <c r="G3903">
        <v>1</v>
      </c>
      <c r="H3903">
        <v>669004</v>
      </c>
      <c r="I3903">
        <v>12165</v>
      </c>
      <c r="J3903">
        <v>779</v>
      </c>
      <c r="K3903">
        <v>804</v>
      </c>
      <c r="L3903" t="b">
        <v>0</v>
      </c>
      <c r="M3903" t="b">
        <v>0</v>
      </c>
      <c r="N3903" t="b">
        <v>0</v>
      </c>
      <c r="O3903">
        <v>18</v>
      </c>
      <c r="P3903">
        <v>10</v>
      </c>
      <c r="Q3903" s="2">
        <v>0.02</v>
      </c>
      <c r="R3903" s="2">
        <v>0</v>
      </c>
      <c r="S3903" s="2">
        <v>0</v>
      </c>
      <c r="T3903">
        <f t="shared" si="240"/>
        <v>0.4</v>
      </c>
      <c r="U3903">
        <f t="shared" si="241"/>
        <v>6.4</v>
      </c>
      <c r="V3903">
        <f t="shared" si="242"/>
        <v>0.53450200000000003</v>
      </c>
      <c r="W3903">
        <f t="shared" si="243"/>
        <v>1.9470757000000003</v>
      </c>
    </row>
    <row r="3904" spans="1:23" x14ac:dyDescent="0.25">
      <c r="A3904" t="s">
        <v>13172</v>
      </c>
      <c r="B3904" s="1">
        <v>43097</v>
      </c>
      <c r="C3904" t="s">
        <v>13173</v>
      </c>
      <c r="D3904" t="s">
        <v>490</v>
      </c>
      <c r="E3904" t="s">
        <v>13174</v>
      </c>
      <c r="F3904" s="1">
        <v>43089</v>
      </c>
      <c r="G3904">
        <v>1</v>
      </c>
      <c r="H3904">
        <v>6187457</v>
      </c>
      <c r="I3904">
        <v>178243</v>
      </c>
      <c r="J3904">
        <v>3886</v>
      </c>
      <c r="K3904">
        <v>42681</v>
      </c>
      <c r="L3904" t="b">
        <v>0</v>
      </c>
      <c r="M3904" t="b">
        <v>0</v>
      </c>
      <c r="N3904" t="b">
        <v>0</v>
      </c>
      <c r="O3904">
        <v>8</v>
      </c>
      <c r="P3904">
        <v>8</v>
      </c>
      <c r="Q3904" s="2">
        <v>0.03</v>
      </c>
      <c r="R3904" s="2">
        <v>0</v>
      </c>
      <c r="S3904" s="2">
        <v>0.01</v>
      </c>
      <c r="T3904">
        <f t="shared" si="240"/>
        <v>0.4</v>
      </c>
      <c r="U3904">
        <f t="shared" si="241"/>
        <v>6.4</v>
      </c>
      <c r="V3904">
        <f t="shared" si="242"/>
        <v>3.6437284999999995</v>
      </c>
      <c r="W3904">
        <f t="shared" si="243"/>
        <v>3.0353049749999998</v>
      </c>
    </row>
    <row r="3905" spans="1:23" x14ac:dyDescent="0.25">
      <c r="A3905" t="s">
        <v>20973</v>
      </c>
      <c r="B3905" s="1">
        <v>43076</v>
      </c>
      <c r="C3905" t="s">
        <v>20974</v>
      </c>
      <c r="D3905" t="s">
        <v>20975</v>
      </c>
      <c r="E3905" t="s">
        <v>7483</v>
      </c>
      <c r="F3905" s="1">
        <v>43068</v>
      </c>
      <c r="G3905">
        <v>1</v>
      </c>
      <c r="H3905">
        <v>3511909</v>
      </c>
      <c r="I3905">
        <v>0</v>
      </c>
      <c r="J3905">
        <v>0</v>
      </c>
      <c r="K3905">
        <v>0</v>
      </c>
      <c r="L3905" t="b">
        <v>1</v>
      </c>
      <c r="M3905" t="b">
        <v>1</v>
      </c>
      <c r="N3905" t="b">
        <v>0</v>
      </c>
      <c r="O3905">
        <v>8</v>
      </c>
      <c r="P3905">
        <v>8</v>
      </c>
      <c r="Q3905" s="2">
        <v>0</v>
      </c>
      <c r="R3905" s="2">
        <v>0</v>
      </c>
      <c r="S3905" s="2">
        <v>0</v>
      </c>
      <c r="T3905">
        <f t="shared" si="240"/>
        <v>0.4</v>
      </c>
      <c r="U3905">
        <f t="shared" si="241"/>
        <v>6.4</v>
      </c>
      <c r="V3905">
        <f t="shared" si="242"/>
        <v>1.7559544999999999</v>
      </c>
      <c r="W3905">
        <f t="shared" si="243"/>
        <v>2.374584075</v>
      </c>
    </row>
    <row r="3906" spans="1:23" x14ac:dyDescent="0.25">
      <c r="A3906" t="s">
        <v>13175</v>
      </c>
      <c r="B3906" s="1">
        <v>43122</v>
      </c>
      <c r="C3906" t="s">
        <v>13176</v>
      </c>
      <c r="D3906" t="s">
        <v>12605</v>
      </c>
      <c r="E3906" t="s">
        <v>13177</v>
      </c>
      <c r="F3906" s="1">
        <v>43117</v>
      </c>
      <c r="G3906">
        <v>1</v>
      </c>
      <c r="H3906">
        <v>101737</v>
      </c>
      <c r="I3906">
        <v>9730</v>
      </c>
      <c r="J3906">
        <v>49</v>
      </c>
      <c r="K3906">
        <v>609</v>
      </c>
      <c r="L3906" t="b">
        <v>0</v>
      </c>
      <c r="M3906" t="b">
        <v>0</v>
      </c>
      <c r="N3906" t="b">
        <v>0</v>
      </c>
      <c r="O3906">
        <v>5</v>
      </c>
      <c r="P3906">
        <v>5</v>
      </c>
      <c r="Q3906" s="2">
        <v>0.1</v>
      </c>
      <c r="R3906" s="2">
        <v>0</v>
      </c>
      <c r="S3906" s="2">
        <v>0.01</v>
      </c>
      <c r="T3906">
        <f t="shared" ref="T3906:T3969" si="244">G3906*0.4</f>
        <v>0.4</v>
      </c>
      <c r="U3906">
        <f t="shared" ref="U3906:U3969" si="245">-0.2*(O3906-P3906)+0.8*P3906</f>
        <v>4</v>
      </c>
      <c r="V3906">
        <f t="shared" ref="V3906:V3969" si="246">0.5*H3906*0.000001+0.1*Q3906*100+100*0.15*R3906+100*0.25*S3906</f>
        <v>1.3008685000000002</v>
      </c>
      <c r="W3906">
        <f t="shared" ref="W3906:W3969" si="247">0.4*T3906+0.25*U3906+0.35*V3906</f>
        <v>1.6153039750000002</v>
      </c>
    </row>
    <row r="3907" spans="1:23" x14ac:dyDescent="0.25">
      <c r="A3907" t="s">
        <v>13178</v>
      </c>
      <c r="B3907" s="1">
        <v>43160</v>
      </c>
      <c r="C3907" t="s">
        <v>13179</v>
      </c>
      <c r="D3907" t="s">
        <v>13180</v>
      </c>
      <c r="E3907" t="s">
        <v>13181</v>
      </c>
      <c r="F3907" s="1">
        <v>43153</v>
      </c>
      <c r="G3907">
        <v>1</v>
      </c>
      <c r="H3907">
        <v>53399</v>
      </c>
      <c r="I3907">
        <v>1113</v>
      </c>
      <c r="J3907">
        <v>42</v>
      </c>
      <c r="K3907">
        <v>73</v>
      </c>
      <c r="L3907" t="b">
        <v>0</v>
      </c>
      <c r="M3907" t="b">
        <v>0</v>
      </c>
      <c r="N3907" t="b">
        <v>0</v>
      </c>
      <c r="O3907">
        <v>7</v>
      </c>
      <c r="P3907">
        <v>5</v>
      </c>
      <c r="Q3907" s="2">
        <v>0.02</v>
      </c>
      <c r="R3907" s="2">
        <v>0</v>
      </c>
      <c r="S3907" s="2">
        <v>0</v>
      </c>
      <c r="T3907">
        <f t="shared" si="244"/>
        <v>0.4</v>
      </c>
      <c r="U3907">
        <f t="shared" si="245"/>
        <v>3.6</v>
      </c>
      <c r="V3907">
        <f t="shared" si="246"/>
        <v>0.2266995</v>
      </c>
      <c r="W3907">
        <f t="shared" si="247"/>
        <v>1.139344825</v>
      </c>
    </row>
    <row r="3908" spans="1:23" x14ac:dyDescent="0.25">
      <c r="A3908" t="s">
        <v>13182</v>
      </c>
      <c r="B3908" s="1">
        <v>43149</v>
      </c>
      <c r="C3908" t="s">
        <v>13183</v>
      </c>
      <c r="D3908" t="s">
        <v>2923</v>
      </c>
      <c r="E3908" t="s">
        <v>13184</v>
      </c>
      <c r="F3908" s="1">
        <v>43140</v>
      </c>
      <c r="G3908">
        <v>1</v>
      </c>
      <c r="H3908">
        <v>299644</v>
      </c>
      <c r="I3908">
        <v>2864</v>
      </c>
      <c r="J3908">
        <v>337</v>
      </c>
      <c r="K3908">
        <v>916</v>
      </c>
      <c r="L3908" t="b">
        <v>0</v>
      </c>
      <c r="M3908" t="b">
        <v>0</v>
      </c>
      <c r="N3908" t="b">
        <v>0</v>
      </c>
      <c r="O3908">
        <v>9</v>
      </c>
      <c r="P3908">
        <v>8</v>
      </c>
      <c r="Q3908" s="2">
        <v>0.01</v>
      </c>
      <c r="R3908" s="2">
        <v>0</v>
      </c>
      <c r="S3908" s="2">
        <v>0</v>
      </c>
      <c r="T3908">
        <f t="shared" si="244"/>
        <v>0.4</v>
      </c>
      <c r="U3908">
        <f t="shared" si="245"/>
        <v>6.2</v>
      </c>
      <c r="V3908">
        <f t="shared" si="246"/>
        <v>0.24982199999999999</v>
      </c>
      <c r="W3908">
        <f t="shared" si="247"/>
        <v>1.7974376999999999</v>
      </c>
    </row>
    <row r="3909" spans="1:23" x14ac:dyDescent="0.25">
      <c r="A3909" t="s">
        <v>13185</v>
      </c>
      <c r="B3909" s="1">
        <v>43066</v>
      </c>
      <c r="C3909" t="s">
        <v>13186</v>
      </c>
      <c r="D3909" t="s">
        <v>4536</v>
      </c>
      <c r="E3909" t="s">
        <v>13187</v>
      </c>
      <c r="F3909" s="1">
        <v>43059</v>
      </c>
      <c r="G3909">
        <v>1</v>
      </c>
      <c r="H3909">
        <v>195525</v>
      </c>
      <c r="I3909">
        <v>2205</v>
      </c>
      <c r="J3909">
        <v>148</v>
      </c>
      <c r="K3909">
        <v>231</v>
      </c>
      <c r="L3909" t="b">
        <v>0</v>
      </c>
      <c r="M3909" t="b">
        <v>0</v>
      </c>
      <c r="N3909" t="b">
        <v>0</v>
      </c>
      <c r="O3909">
        <v>7</v>
      </c>
      <c r="P3909">
        <v>5</v>
      </c>
      <c r="Q3909" s="2">
        <v>0.01</v>
      </c>
      <c r="R3909" s="2">
        <v>0</v>
      </c>
      <c r="S3909" s="2">
        <v>0</v>
      </c>
      <c r="T3909">
        <f t="shared" si="244"/>
        <v>0.4</v>
      </c>
      <c r="U3909">
        <f t="shared" si="245"/>
        <v>3.6</v>
      </c>
      <c r="V3909">
        <f t="shared" si="246"/>
        <v>0.19776250000000001</v>
      </c>
      <c r="W3909">
        <f t="shared" si="247"/>
        <v>1.129216875</v>
      </c>
    </row>
    <row r="3910" spans="1:23" x14ac:dyDescent="0.25">
      <c r="A3910" t="s">
        <v>13188</v>
      </c>
      <c r="B3910" s="1">
        <v>43234</v>
      </c>
      <c r="C3910" t="s">
        <v>13189</v>
      </c>
      <c r="D3910" t="s">
        <v>11554</v>
      </c>
      <c r="E3910" t="s">
        <v>13190</v>
      </c>
      <c r="F3910" s="1">
        <v>43203</v>
      </c>
      <c r="G3910">
        <v>1</v>
      </c>
      <c r="H3910">
        <v>11415161</v>
      </c>
      <c r="I3910">
        <v>88781</v>
      </c>
      <c r="J3910">
        <v>3586</v>
      </c>
      <c r="K3910">
        <v>3091</v>
      </c>
      <c r="L3910" t="b">
        <v>0</v>
      </c>
      <c r="M3910" t="b">
        <v>0</v>
      </c>
      <c r="N3910" t="b">
        <v>0</v>
      </c>
      <c r="O3910">
        <v>31</v>
      </c>
      <c r="P3910">
        <v>11</v>
      </c>
      <c r="Q3910" s="2">
        <v>0.01</v>
      </c>
      <c r="R3910" s="2">
        <v>0</v>
      </c>
      <c r="S3910" s="2">
        <v>0</v>
      </c>
      <c r="T3910">
        <f t="shared" si="244"/>
        <v>0.4</v>
      </c>
      <c r="U3910">
        <f t="shared" si="245"/>
        <v>4.8000000000000007</v>
      </c>
      <c r="V3910">
        <f t="shared" si="246"/>
        <v>5.8075804999999994</v>
      </c>
      <c r="W3910">
        <f t="shared" si="247"/>
        <v>3.392653175</v>
      </c>
    </row>
    <row r="3911" spans="1:23" x14ac:dyDescent="0.25">
      <c r="A3911" t="s">
        <v>13191</v>
      </c>
      <c r="B3911" s="1">
        <v>43082</v>
      </c>
      <c r="C3911" t="s">
        <v>13192</v>
      </c>
      <c r="D3911" t="s">
        <v>1162</v>
      </c>
      <c r="E3911" t="s">
        <v>13193</v>
      </c>
      <c r="F3911" s="1">
        <v>43077</v>
      </c>
      <c r="G3911">
        <v>1</v>
      </c>
      <c r="H3911">
        <v>1882458</v>
      </c>
      <c r="I3911">
        <v>17991</v>
      </c>
      <c r="J3911">
        <v>1611</v>
      </c>
      <c r="K3911">
        <v>2414</v>
      </c>
      <c r="L3911" t="b">
        <v>0</v>
      </c>
      <c r="M3911" t="b">
        <v>0</v>
      </c>
      <c r="N3911" t="b">
        <v>0</v>
      </c>
      <c r="O3911">
        <v>5</v>
      </c>
      <c r="P3911">
        <v>5</v>
      </c>
      <c r="Q3911" s="2">
        <v>0.01</v>
      </c>
      <c r="R3911" s="2">
        <v>0</v>
      </c>
      <c r="S3911" s="2">
        <v>0</v>
      </c>
      <c r="T3911">
        <f t="shared" si="244"/>
        <v>0.4</v>
      </c>
      <c r="U3911">
        <f t="shared" si="245"/>
        <v>4</v>
      </c>
      <c r="V3911">
        <f t="shared" si="246"/>
        <v>1.041229</v>
      </c>
      <c r="W3911">
        <f t="shared" si="247"/>
        <v>1.5244301500000002</v>
      </c>
    </row>
    <row r="3912" spans="1:23" x14ac:dyDescent="0.25">
      <c r="A3912" t="s">
        <v>20825</v>
      </c>
      <c r="B3912" s="1">
        <v>43073</v>
      </c>
      <c r="C3912" t="s">
        <v>20826</v>
      </c>
      <c r="D3912" t="s">
        <v>20827</v>
      </c>
      <c r="E3912" t="s">
        <v>20828</v>
      </c>
      <c r="F3912" s="1">
        <v>43069</v>
      </c>
      <c r="G3912">
        <v>1</v>
      </c>
      <c r="H3912">
        <v>3052</v>
      </c>
      <c r="I3912">
        <v>7</v>
      </c>
      <c r="J3912">
        <v>39</v>
      </c>
      <c r="K3912">
        <v>0</v>
      </c>
      <c r="L3912" t="b">
        <v>1</v>
      </c>
      <c r="M3912" t="b">
        <v>0</v>
      </c>
      <c r="N3912" t="b">
        <v>0</v>
      </c>
      <c r="O3912">
        <v>4</v>
      </c>
      <c r="P3912">
        <v>2</v>
      </c>
      <c r="Q3912" s="2">
        <v>0</v>
      </c>
      <c r="R3912" s="2">
        <v>-0.01</v>
      </c>
      <c r="S3912" s="2">
        <v>0</v>
      </c>
      <c r="T3912">
        <f t="shared" si="244"/>
        <v>0.4</v>
      </c>
      <c r="U3912">
        <f t="shared" si="245"/>
        <v>1.2000000000000002</v>
      </c>
      <c r="V3912">
        <f t="shared" si="246"/>
        <v>-0.14847399999999999</v>
      </c>
      <c r="W3912">
        <f t="shared" si="247"/>
        <v>0.40803410000000007</v>
      </c>
    </row>
    <row r="3913" spans="1:23" x14ac:dyDescent="0.25">
      <c r="A3913" t="s">
        <v>13194</v>
      </c>
      <c r="B3913" s="1">
        <v>43132</v>
      </c>
      <c r="C3913" t="s">
        <v>13195</v>
      </c>
      <c r="D3913" t="s">
        <v>490</v>
      </c>
      <c r="E3913" t="s">
        <v>13196</v>
      </c>
      <c r="F3913" s="1">
        <v>43124</v>
      </c>
      <c r="G3913">
        <v>1</v>
      </c>
      <c r="H3913">
        <v>1417253</v>
      </c>
      <c r="I3913">
        <v>44358</v>
      </c>
      <c r="J3913">
        <v>893</v>
      </c>
      <c r="K3913">
        <v>6858</v>
      </c>
      <c r="L3913" t="b">
        <v>0</v>
      </c>
      <c r="M3913" t="b">
        <v>0</v>
      </c>
      <c r="N3913" t="b">
        <v>0</v>
      </c>
      <c r="O3913">
        <v>8</v>
      </c>
      <c r="P3913">
        <v>8</v>
      </c>
      <c r="Q3913" s="2">
        <v>0.03</v>
      </c>
      <c r="R3913" s="2">
        <v>0</v>
      </c>
      <c r="S3913" s="2">
        <v>0</v>
      </c>
      <c r="T3913">
        <f t="shared" si="244"/>
        <v>0.4</v>
      </c>
      <c r="U3913">
        <f t="shared" si="245"/>
        <v>6.4</v>
      </c>
      <c r="V3913">
        <f t="shared" si="246"/>
        <v>1.0086264999999999</v>
      </c>
      <c r="W3913">
        <f t="shared" si="247"/>
        <v>2.1130192750000001</v>
      </c>
    </row>
    <row r="3914" spans="1:23" x14ac:dyDescent="0.25">
      <c r="A3914" t="s">
        <v>13197</v>
      </c>
      <c r="B3914" s="1">
        <v>43061</v>
      </c>
      <c r="C3914" t="s">
        <v>13198</v>
      </c>
      <c r="D3914" t="s">
        <v>625</v>
      </c>
      <c r="E3914" t="s">
        <v>13199</v>
      </c>
      <c r="F3914" s="1">
        <v>43054</v>
      </c>
      <c r="G3914">
        <v>1</v>
      </c>
      <c r="H3914">
        <v>402199</v>
      </c>
      <c r="I3914">
        <v>2050</v>
      </c>
      <c r="J3914">
        <v>838</v>
      </c>
      <c r="K3914">
        <v>1643</v>
      </c>
      <c r="L3914" t="b">
        <v>0</v>
      </c>
      <c r="M3914" t="b">
        <v>0</v>
      </c>
      <c r="N3914" t="b">
        <v>0</v>
      </c>
      <c r="O3914">
        <v>7</v>
      </c>
      <c r="P3914">
        <v>6</v>
      </c>
      <c r="Q3914" s="2">
        <v>0.01</v>
      </c>
      <c r="R3914" s="2">
        <v>0</v>
      </c>
      <c r="S3914" s="2">
        <v>0</v>
      </c>
      <c r="T3914">
        <f t="shared" si="244"/>
        <v>0.4</v>
      </c>
      <c r="U3914">
        <f t="shared" si="245"/>
        <v>4.6000000000000005</v>
      </c>
      <c r="V3914">
        <f t="shared" si="246"/>
        <v>0.30109949999999996</v>
      </c>
      <c r="W3914">
        <f t="shared" si="247"/>
        <v>1.4153848250000001</v>
      </c>
    </row>
    <row r="3915" spans="1:23" x14ac:dyDescent="0.25">
      <c r="A3915" t="s">
        <v>13200</v>
      </c>
      <c r="B3915" s="1">
        <v>43211</v>
      </c>
      <c r="C3915" t="s">
        <v>13201</v>
      </c>
      <c r="D3915" t="s">
        <v>13202</v>
      </c>
      <c r="E3915" t="s">
        <v>13203</v>
      </c>
      <c r="F3915" s="1">
        <v>43195</v>
      </c>
      <c r="G3915">
        <v>1</v>
      </c>
      <c r="H3915">
        <v>1116365</v>
      </c>
      <c r="I3915">
        <v>52181</v>
      </c>
      <c r="J3915">
        <v>2195</v>
      </c>
      <c r="K3915">
        <v>6012</v>
      </c>
      <c r="L3915" t="b">
        <v>0</v>
      </c>
      <c r="M3915" t="b">
        <v>0</v>
      </c>
      <c r="N3915" t="b">
        <v>0</v>
      </c>
      <c r="O3915">
        <v>16</v>
      </c>
      <c r="P3915">
        <v>7</v>
      </c>
      <c r="Q3915" s="2">
        <v>0.05</v>
      </c>
      <c r="R3915" s="2">
        <v>0</v>
      </c>
      <c r="S3915" s="2">
        <v>0.01</v>
      </c>
      <c r="T3915">
        <f t="shared" si="244"/>
        <v>0.4</v>
      </c>
      <c r="U3915">
        <f t="shared" si="245"/>
        <v>3.8000000000000007</v>
      </c>
      <c r="V3915">
        <f t="shared" si="246"/>
        <v>1.3081825</v>
      </c>
      <c r="W3915">
        <f t="shared" si="247"/>
        <v>1.5678638750000002</v>
      </c>
    </row>
    <row r="3916" spans="1:23" x14ac:dyDescent="0.25">
      <c r="A3916" t="s">
        <v>13204</v>
      </c>
      <c r="B3916" s="1">
        <v>43134</v>
      </c>
      <c r="C3916" t="s">
        <v>13205</v>
      </c>
      <c r="D3916" t="s">
        <v>13206</v>
      </c>
      <c r="E3916" t="s">
        <v>13207</v>
      </c>
      <c r="F3916" s="1">
        <v>43085</v>
      </c>
      <c r="G3916">
        <v>1</v>
      </c>
      <c r="H3916">
        <v>2620</v>
      </c>
      <c r="I3916">
        <v>8</v>
      </c>
      <c r="J3916">
        <v>12</v>
      </c>
      <c r="K3916">
        <v>5</v>
      </c>
      <c r="L3916" t="b">
        <v>0</v>
      </c>
      <c r="M3916" t="b">
        <v>0</v>
      </c>
      <c r="N3916" t="b">
        <v>0</v>
      </c>
      <c r="O3916">
        <v>49</v>
      </c>
      <c r="P3916">
        <v>4</v>
      </c>
      <c r="Q3916" s="2">
        <v>0</v>
      </c>
      <c r="R3916" s="2">
        <v>0</v>
      </c>
      <c r="S3916" s="2">
        <v>0</v>
      </c>
      <c r="T3916">
        <f t="shared" si="244"/>
        <v>0.4</v>
      </c>
      <c r="U3916">
        <f t="shared" si="245"/>
        <v>-5.8</v>
      </c>
      <c r="V3916">
        <f t="shared" si="246"/>
        <v>1.31E-3</v>
      </c>
      <c r="W3916">
        <f t="shared" si="247"/>
        <v>-1.2895415000000001</v>
      </c>
    </row>
    <row r="3917" spans="1:23" x14ac:dyDescent="0.25">
      <c r="A3917" t="s">
        <v>13208</v>
      </c>
      <c r="B3917" s="1">
        <v>43057</v>
      </c>
      <c r="C3917" t="s">
        <v>13209</v>
      </c>
      <c r="D3917" t="s">
        <v>13210</v>
      </c>
      <c r="E3917" t="s">
        <v>13211</v>
      </c>
      <c r="F3917" s="1">
        <v>43052</v>
      </c>
      <c r="G3917">
        <v>1</v>
      </c>
      <c r="H3917">
        <v>22302</v>
      </c>
      <c r="I3917">
        <v>83</v>
      </c>
      <c r="J3917">
        <v>75</v>
      </c>
      <c r="K3917">
        <v>63</v>
      </c>
      <c r="L3917" t="b">
        <v>0</v>
      </c>
      <c r="M3917" t="b">
        <v>0</v>
      </c>
      <c r="N3917" t="b">
        <v>0</v>
      </c>
      <c r="O3917">
        <v>5</v>
      </c>
      <c r="P3917">
        <v>5</v>
      </c>
      <c r="Q3917" s="2">
        <v>0</v>
      </c>
      <c r="R3917" s="2">
        <v>0</v>
      </c>
      <c r="S3917" s="2">
        <v>0</v>
      </c>
      <c r="T3917">
        <f t="shared" si="244"/>
        <v>0.4</v>
      </c>
      <c r="U3917">
        <f t="shared" si="245"/>
        <v>4</v>
      </c>
      <c r="V3917">
        <f t="shared" si="246"/>
        <v>1.1150999999999999E-2</v>
      </c>
      <c r="W3917">
        <f t="shared" si="247"/>
        <v>1.1639028500000002</v>
      </c>
    </row>
    <row r="3918" spans="1:23" x14ac:dyDescent="0.25">
      <c r="A3918" t="s">
        <v>13212</v>
      </c>
      <c r="B3918" s="1">
        <v>43174</v>
      </c>
      <c r="C3918" t="s">
        <v>13213</v>
      </c>
      <c r="D3918" t="s">
        <v>2622</v>
      </c>
      <c r="E3918" t="s">
        <v>13214</v>
      </c>
      <c r="F3918" s="1">
        <v>43160</v>
      </c>
      <c r="G3918">
        <v>1</v>
      </c>
      <c r="H3918">
        <v>774012</v>
      </c>
      <c r="I3918">
        <v>39835</v>
      </c>
      <c r="J3918">
        <v>328</v>
      </c>
      <c r="K3918">
        <v>3535</v>
      </c>
      <c r="L3918" t="b">
        <v>0</v>
      </c>
      <c r="M3918" t="b">
        <v>0</v>
      </c>
      <c r="N3918" t="b">
        <v>0</v>
      </c>
      <c r="O3918">
        <v>14</v>
      </c>
      <c r="P3918">
        <v>12</v>
      </c>
      <c r="Q3918" s="2">
        <v>0.05</v>
      </c>
      <c r="R3918" s="2">
        <v>0</v>
      </c>
      <c r="S3918" s="2">
        <v>0</v>
      </c>
      <c r="T3918">
        <f t="shared" si="244"/>
        <v>0.4</v>
      </c>
      <c r="U3918">
        <f t="shared" si="245"/>
        <v>9.2000000000000011</v>
      </c>
      <c r="V3918">
        <f t="shared" si="246"/>
        <v>0.88700600000000007</v>
      </c>
      <c r="W3918">
        <f t="shared" si="247"/>
        <v>2.7704521000000004</v>
      </c>
    </row>
    <row r="3919" spans="1:23" x14ac:dyDescent="0.25">
      <c r="A3919" t="s">
        <v>13215</v>
      </c>
      <c r="B3919" s="1">
        <v>43124</v>
      </c>
      <c r="C3919" t="s">
        <v>13216</v>
      </c>
      <c r="D3919" t="s">
        <v>490</v>
      </c>
      <c r="E3919" t="s">
        <v>13217</v>
      </c>
      <c r="F3919" s="1">
        <v>43119</v>
      </c>
      <c r="G3919">
        <v>1</v>
      </c>
      <c r="H3919">
        <v>1631648</v>
      </c>
      <c r="I3919">
        <v>40981</v>
      </c>
      <c r="J3919">
        <v>646</v>
      </c>
      <c r="K3919">
        <v>10663</v>
      </c>
      <c r="L3919" t="b">
        <v>0</v>
      </c>
      <c r="M3919" t="b">
        <v>0</v>
      </c>
      <c r="N3919" t="b">
        <v>0</v>
      </c>
      <c r="O3919">
        <v>5</v>
      </c>
      <c r="P3919">
        <v>3</v>
      </c>
      <c r="Q3919" s="2">
        <v>0.03</v>
      </c>
      <c r="R3919" s="2">
        <v>0</v>
      </c>
      <c r="S3919" s="2">
        <v>0.01</v>
      </c>
      <c r="T3919">
        <f t="shared" si="244"/>
        <v>0.4</v>
      </c>
      <c r="U3919">
        <f t="shared" si="245"/>
        <v>2.0000000000000004</v>
      </c>
      <c r="V3919">
        <f t="shared" si="246"/>
        <v>1.3658239999999999</v>
      </c>
      <c r="W3919">
        <f t="shared" si="247"/>
        <v>1.1380384000000001</v>
      </c>
    </row>
    <row r="3920" spans="1:23" x14ac:dyDescent="0.25">
      <c r="A3920" t="s">
        <v>13218</v>
      </c>
      <c r="B3920" s="1">
        <v>43102</v>
      </c>
      <c r="C3920" t="s">
        <v>13219</v>
      </c>
      <c r="D3920" t="s">
        <v>867</v>
      </c>
      <c r="E3920" t="s">
        <v>13220</v>
      </c>
      <c r="F3920" s="1">
        <v>43090</v>
      </c>
      <c r="G3920">
        <v>1</v>
      </c>
      <c r="H3920">
        <v>448413</v>
      </c>
      <c r="I3920">
        <v>19857</v>
      </c>
      <c r="J3920">
        <v>448</v>
      </c>
      <c r="K3920">
        <v>2255</v>
      </c>
      <c r="L3920" t="b">
        <v>0</v>
      </c>
      <c r="M3920" t="b">
        <v>0</v>
      </c>
      <c r="N3920" t="b">
        <v>0</v>
      </c>
      <c r="O3920">
        <v>12</v>
      </c>
      <c r="P3920">
        <v>12</v>
      </c>
      <c r="Q3920" s="2">
        <v>0.04</v>
      </c>
      <c r="R3920" s="2">
        <v>0</v>
      </c>
      <c r="S3920" s="2">
        <v>0.01</v>
      </c>
      <c r="T3920">
        <f t="shared" si="244"/>
        <v>0.4</v>
      </c>
      <c r="U3920">
        <f t="shared" si="245"/>
        <v>9.6000000000000014</v>
      </c>
      <c r="V3920">
        <f t="shared" si="246"/>
        <v>0.8742065</v>
      </c>
      <c r="W3920">
        <f t="shared" si="247"/>
        <v>2.8659722750000003</v>
      </c>
    </row>
    <row r="3921" spans="1:23" x14ac:dyDescent="0.25">
      <c r="A3921" t="s">
        <v>13221</v>
      </c>
      <c r="B3921" s="1">
        <v>43197</v>
      </c>
      <c r="C3921" t="s">
        <v>13222</v>
      </c>
      <c r="D3921" t="s">
        <v>5901</v>
      </c>
      <c r="E3921" t="s">
        <v>13223</v>
      </c>
      <c r="F3921" s="1">
        <v>43185</v>
      </c>
      <c r="G3921">
        <v>1</v>
      </c>
      <c r="H3921">
        <v>871997</v>
      </c>
      <c r="I3921">
        <v>62012</v>
      </c>
      <c r="J3921">
        <v>1404</v>
      </c>
      <c r="K3921">
        <v>7004</v>
      </c>
      <c r="L3921" t="b">
        <v>0</v>
      </c>
      <c r="M3921" t="b">
        <v>0</v>
      </c>
      <c r="N3921" t="b">
        <v>0</v>
      </c>
      <c r="O3921">
        <v>12</v>
      </c>
      <c r="P3921">
        <v>11</v>
      </c>
      <c r="Q3921" s="2">
        <v>7.0000000000000007E-2</v>
      </c>
      <c r="R3921" s="2">
        <v>0</v>
      </c>
      <c r="S3921" s="2">
        <v>0.01</v>
      </c>
      <c r="T3921">
        <f t="shared" si="244"/>
        <v>0.4</v>
      </c>
      <c r="U3921">
        <f t="shared" si="245"/>
        <v>8.6000000000000014</v>
      </c>
      <c r="V3921">
        <f t="shared" si="246"/>
        <v>1.3859984999999999</v>
      </c>
      <c r="W3921">
        <f t="shared" si="247"/>
        <v>2.7950994750000007</v>
      </c>
    </row>
    <row r="3922" spans="1:23" x14ac:dyDescent="0.25">
      <c r="A3922" t="s">
        <v>13224</v>
      </c>
      <c r="B3922" s="1">
        <v>43098</v>
      </c>
      <c r="C3922" t="s">
        <v>13225</v>
      </c>
      <c r="D3922" t="s">
        <v>13226</v>
      </c>
      <c r="E3922" t="s">
        <v>13227</v>
      </c>
      <c r="F3922" s="1">
        <v>43089</v>
      </c>
      <c r="G3922">
        <v>1</v>
      </c>
      <c r="H3922">
        <v>143706</v>
      </c>
      <c r="I3922">
        <v>4196</v>
      </c>
      <c r="J3922">
        <v>72</v>
      </c>
      <c r="K3922">
        <v>277</v>
      </c>
      <c r="L3922" t="b">
        <v>0</v>
      </c>
      <c r="M3922" t="b">
        <v>0</v>
      </c>
      <c r="N3922" t="b">
        <v>0</v>
      </c>
      <c r="O3922">
        <v>9</v>
      </c>
      <c r="P3922">
        <v>7</v>
      </c>
      <c r="Q3922" s="2">
        <v>0.03</v>
      </c>
      <c r="R3922" s="2">
        <v>0</v>
      </c>
      <c r="S3922" s="2">
        <v>0</v>
      </c>
      <c r="T3922">
        <f t="shared" si="244"/>
        <v>0.4</v>
      </c>
      <c r="U3922">
        <f t="shared" si="245"/>
        <v>5.2</v>
      </c>
      <c r="V3922">
        <f t="shared" si="246"/>
        <v>0.37185299999999999</v>
      </c>
      <c r="W3922">
        <f t="shared" si="247"/>
        <v>1.5901485499999999</v>
      </c>
    </row>
    <row r="3923" spans="1:23" x14ac:dyDescent="0.25">
      <c r="A3923" t="s">
        <v>13228</v>
      </c>
      <c r="B3923" s="1">
        <v>43181</v>
      </c>
      <c r="C3923" t="s">
        <v>13229</v>
      </c>
      <c r="D3923" t="s">
        <v>605</v>
      </c>
      <c r="E3923" t="s">
        <v>13230</v>
      </c>
      <c r="F3923" s="1">
        <v>43173</v>
      </c>
      <c r="G3923">
        <v>1</v>
      </c>
      <c r="H3923">
        <v>322783</v>
      </c>
      <c r="I3923">
        <v>4357</v>
      </c>
      <c r="J3923">
        <v>178</v>
      </c>
      <c r="K3923">
        <v>728</v>
      </c>
      <c r="L3923" t="b">
        <v>0</v>
      </c>
      <c r="M3923" t="b">
        <v>0</v>
      </c>
      <c r="N3923" t="b">
        <v>0</v>
      </c>
      <c r="O3923">
        <v>8</v>
      </c>
      <c r="P3923">
        <v>7</v>
      </c>
      <c r="Q3923" s="2">
        <v>0.01</v>
      </c>
      <c r="R3923" s="2">
        <v>0</v>
      </c>
      <c r="S3923" s="2">
        <v>0</v>
      </c>
      <c r="T3923">
        <f t="shared" si="244"/>
        <v>0.4</v>
      </c>
      <c r="U3923">
        <f t="shared" si="245"/>
        <v>5.4</v>
      </c>
      <c r="V3923">
        <f t="shared" si="246"/>
        <v>0.2613915</v>
      </c>
      <c r="W3923">
        <f t="shared" si="247"/>
        <v>1.6014870250000002</v>
      </c>
    </row>
    <row r="3924" spans="1:23" x14ac:dyDescent="0.25">
      <c r="A3924" t="s">
        <v>13231</v>
      </c>
      <c r="B3924" s="1">
        <v>43187</v>
      </c>
      <c r="C3924" t="s">
        <v>13232</v>
      </c>
      <c r="D3924" t="s">
        <v>403</v>
      </c>
      <c r="E3924" t="s">
        <v>13233</v>
      </c>
      <c r="F3924" s="1">
        <v>43182</v>
      </c>
      <c r="G3924">
        <v>1</v>
      </c>
      <c r="H3924">
        <v>664762</v>
      </c>
      <c r="I3924">
        <v>5917</v>
      </c>
      <c r="J3924">
        <v>1786</v>
      </c>
      <c r="K3924">
        <v>1887</v>
      </c>
      <c r="L3924" t="b">
        <v>0</v>
      </c>
      <c r="M3924" t="b">
        <v>0</v>
      </c>
      <c r="N3924" t="b">
        <v>0</v>
      </c>
      <c r="O3924">
        <v>5</v>
      </c>
      <c r="P3924">
        <v>4</v>
      </c>
      <c r="Q3924" s="2">
        <v>0.01</v>
      </c>
      <c r="R3924" s="2">
        <v>0</v>
      </c>
      <c r="S3924" s="2">
        <v>0</v>
      </c>
      <c r="T3924">
        <f t="shared" si="244"/>
        <v>0.4</v>
      </c>
      <c r="U3924">
        <f t="shared" si="245"/>
        <v>3</v>
      </c>
      <c r="V3924">
        <f t="shared" si="246"/>
        <v>0.43238100000000002</v>
      </c>
      <c r="W3924">
        <f t="shared" si="247"/>
        <v>1.06133335</v>
      </c>
    </row>
    <row r="3925" spans="1:23" x14ac:dyDescent="0.25">
      <c r="A3925" t="s">
        <v>13234</v>
      </c>
      <c r="B3925" s="1">
        <v>43113</v>
      </c>
      <c r="C3925" t="s">
        <v>13235</v>
      </c>
      <c r="D3925" t="s">
        <v>12765</v>
      </c>
      <c r="E3925" t="s">
        <v>13236</v>
      </c>
      <c r="F3925" s="1">
        <v>43107</v>
      </c>
      <c r="G3925">
        <v>1</v>
      </c>
      <c r="H3925">
        <v>1162281</v>
      </c>
      <c r="I3925">
        <v>55435</v>
      </c>
      <c r="J3925">
        <v>2825</v>
      </c>
      <c r="K3925">
        <v>5847</v>
      </c>
      <c r="L3925" t="b">
        <v>0</v>
      </c>
      <c r="M3925" t="b">
        <v>0</v>
      </c>
      <c r="N3925" t="b">
        <v>0</v>
      </c>
      <c r="O3925">
        <v>6</v>
      </c>
      <c r="P3925">
        <v>4</v>
      </c>
      <c r="Q3925" s="2">
        <v>0.05</v>
      </c>
      <c r="R3925" s="2">
        <v>0</v>
      </c>
      <c r="S3925" s="2">
        <v>0.01</v>
      </c>
      <c r="T3925">
        <f t="shared" si="244"/>
        <v>0.4</v>
      </c>
      <c r="U3925">
        <f t="shared" si="245"/>
        <v>2.8000000000000003</v>
      </c>
      <c r="V3925">
        <f t="shared" si="246"/>
        <v>1.3311405000000001</v>
      </c>
      <c r="W3925">
        <f t="shared" si="247"/>
        <v>1.325899175</v>
      </c>
    </row>
    <row r="3926" spans="1:23" x14ac:dyDescent="0.25">
      <c r="A3926" t="s">
        <v>13237</v>
      </c>
      <c r="B3926" s="1">
        <v>43160</v>
      </c>
      <c r="C3926" t="s">
        <v>13238</v>
      </c>
      <c r="D3926" t="s">
        <v>3766</v>
      </c>
      <c r="E3926" t="s">
        <v>13239</v>
      </c>
      <c r="F3926" s="1">
        <v>43153</v>
      </c>
      <c r="G3926">
        <v>1</v>
      </c>
      <c r="H3926">
        <v>130626</v>
      </c>
      <c r="I3926">
        <v>832</v>
      </c>
      <c r="J3926">
        <v>533</v>
      </c>
      <c r="K3926">
        <v>172</v>
      </c>
      <c r="L3926" t="b">
        <v>0</v>
      </c>
      <c r="M3926" t="b">
        <v>0</v>
      </c>
      <c r="N3926" t="b">
        <v>0</v>
      </c>
      <c r="O3926">
        <v>7</v>
      </c>
      <c r="P3926">
        <v>7</v>
      </c>
      <c r="Q3926" s="2">
        <v>0.01</v>
      </c>
      <c r="R3926" s="2">
        <v>0</v>
      </c>
      <c r="S3926" s="2">
        <v>0</v>
      </c>
      <c r="T3926">
        <f t="shared" si="244"/>
        <v>0.4</v>
      </c>
      <c r="U3926">
        <f t="shared" si="245"/>
        <v>5.6000000000000005</v>
      </c>
      <c r="V3926">
        <f t="shared" si="246"/>
        <v>0.16531299999999999</v>
      </c>
      <c r="W3926">
        <f t="shared" si="247"/>
        <v>1.6178595500000001</v>
      </c>
    </row>
    <row r="3927" spans="1:23" x14ac:dyDescent="0.25">
      <c r="A3927" t="s">
        <v>13240</v>
      </c>
      <c r="B3927" s="1">
        <v>43166</v>
      </c>
      <c r="C3927" t="s">
        <v>13241</v>
      </c>
      <c r="D3927" t="s">
        <v>29</v>
      </c>
      <c r="E3927" t="s">
        <v>13242</v>
      </c>
      <c r="F3927" s="1">
        <v>43164</v>
      </c>
      <c r="G3927">
        <v>1</v>
      </c>
      <c r="H3927">
        <v>230966</v>
      </c>
      <c r="I3927">
        <v>4475</v>
      </c>
      <c r="J3927">
        <v>137</v>
      </c>
      <c r="K3927">
        <v>410</v>
      </c>
      <c r="L3927" t="b">
        <v>0</v>
      </c>
      <c r="M3927" t="b">
        <v>0</v>
      </c>
      <c r="N3927" t="b">
        <v>0</v>
      </c>
      <c r="O3927">
        <v>2</v>
      </c>
      <c r="P3927">
        <v>2</v>
      </c>
      <c r="Q3927" s="2">
        <v>0.02</v>
      </c>
      <c r="R3927" s="2">
        <v>0</v>
      </c>
      <c r="S3927" s="2">
        <v>0</v>
      </c>
      <c r="T3927">
        <f t="shared" si="244"/>
        <v>0.4</v>
      </c>
      <c r="U3927">
        <f t="shared" si="245"/>
        <v>1.6</v>
      </c>
      <c r="V3927">
        <f t="shared" si="246"/>
        <v>0.31548300000000001</v>
      </c>
      <c r="W3927">
        <f t="shared" si="247"/>
        <v>0.67041905000000002</v>
      </c>
    </row>
    <row r="3928" spans="1:23" x14ac:dyDescent="0.25">
      <c r="A3928" t="s">
        <v>13243</v>
      </c>
      <c r="B3928" s="1">
        <v>43152</v>
      </c>
      <c r="C3928" t="s">
        <v>13244</v>
      </c>
      <c r="D3928" t="s">
        <v>13245</v>
      </c>
      <c r="E3928" t="s">
        <v>13246</v>
      </c>
      <c r="F3928" s="1">
        <v>43143</v>
      </c>
      <c r="G3928">
        <v>1</v>
      </c>
      <c r="H3928">
        <v>32744</v>
      </c>
      <c r="I3928">
        <v>473</v>
      </c>
      <c r="J3928">
        <v>11</v>
      </c>
      <c r="K3928">
        <v>54</v>
      </c>
      <c r="L3928" t="b">
        <v>0</v>
      </c>
      <c r="M3928" t="b">
        <v>0</v>
      </c>
      <c r="N3928" t="b">
        <v>0</v>
      </c>
      <c r="O3928">
        <v>9</v>
      </c>
      <c r="P3928">
        <v>3</v>
      </c>
      <c r="Q3928" s="2">
        <v>0.01</v>
      </c>
      <c r="R3928" s="2">
        <v>0</v>
      </c>
      <c r="S3928" s="2">
        <v>0</v>
      </c>
      <c r="T3928">
        <f t="shared" si="244"/>
        <v>0.4</v>
      </c>
      <c r="U3928">
        <f t="shared" si="245"/>
        <v>1.2000000000000002</v>
      </c>
      <c r="V3928">
        <f t="shared" si="246"/>
        <v>0.116372</v>
      </c>
      <c r="W3928">
        <f t="shared" si="247"/>
        <v>0.50073020000000013</v>
      </c>
    </row>
    <row r="3929" spans="1:23" x14ac:dyDescent="0.25">
      <c r="A3929" t="s">
        <v>13247</v>
      </c>
      <c r="B3929" s="1">
        <v>43115</v>
      </c>
      <c r="C3929" t="s">
        <v>13248</v>
      </c>
      <c r="D3929" t="s">
        <v>1090</v>
      </c>
      <c r="E3929" t="s">
        <v>13249</v>
      </c>
      <c r="F3929" s="1">
        <v>43109</v>
      </c>
      <c r="G3929">
        <v>1</v>
      </c>
      <c r="H3929">
        <v>304485</v>
      </c>
      <c r="I3929">
        <v>4420</v>
      </c>
      <c r="J3929">
        <v>317</v>
      </c>
      <c r="K3929">
        <v>515</v>
      </c>
      <c r="L3929" t="b">
        <v>0</v>
      </c>
      <c r="M3929" t="b">
        <v>0</v>
      </c>
      <c r="N3929" t="b">
        <v>0</v>
      </c>
      <c r="O3929">
        <v>6</v>
      </c>
      <c r="P3929">
        <v>4</v>
      </c>
      <c r="Q3929" s="2">
        <v>0.01</v>
      </c>
      <c r="R3929" s="2">
        <v>0</v>
      </c>
      <c r="S3929" s="2">
        <v>0</v>
      </c>
      <c r="T3929">
        <f t="shared" si="244"/>
        <v>0.4</v>
      </c>
      <c r="U3929">
        <f t="shared" si="245"/>
        <v>2.8000000000000003</v>
      </c>
      <c r="V3929">
        <f t="shared" si="246"/>
        <v>0.25224250000000004</v>
      </c>
      <c r="W3929">
        <f t="shared" si="247"/>
        <v>0.94828487500000014</v>
      </c>
    </row>
    <row r="3930" spans="1:23" x14ac:dyDescent="0.25">
      <c r="A3930" t="s">
        <v>13250</v>
      </c>
      <c r="B3930" s="1">
        <v>43135</v>
      </c>
      <c r="C3930" t="s">
        <v>13251</v>
      </c>
      <c r="D3930" t="s">
        <v>742</v>
      </c>
      <c r="E3930" t="s">
        <v>13252</v>
      </c>
      <c r="F3930" s="1">
        <v>43130</v>
      </c>
      <c r="G3930">
        <v>1</v>
      </c>
      <c r="H3930">
        <v>5251</v>
      </c>
      <c r="I3930">
        <v>50</v>
      </c>
      <c r="J3930">
        <v>1</v>
      </c>
      <c r="K3930">
        <v>5</v>
      </c>
      <c r="L3930" t="b">
        <v>0</v>
      </c>
      <c r="M3930" t="b">
        <v>0</v>
      </c>
      <c r="N3930" t="b">
        <v>0</v>
      </c>
      <c r="O3930">
        <v>5</v>
      </c>
      <c r="P3930">
        <v>3</v>
      </c>
      <c r="Q3930" s="2">
        <v>0.01</v>
      </c>
      <c r="R3930" s="2">
        <v>0</v>
      </c>
      <c r="S3930" s="2">
        <v>0</v>
      </c>
      <c r="T3930">
        <f t="shared" si="244"/>
        <v>0.4</v>
      </c>
      <c r="U3930">
        <f t="shared" si="245"/>
        <v>2.0000000000000004</v>
      </c>
      <c r="V3930">
        <f t="shared" si="246"/>
        <v>0.10262550000000001</v>
      </c>
      <c r="W3930">
        <f t="shared" si="247"/>
        <v>0.69591892500000019</v>
      </c>
    </row>
    <row r="3931" spans="1:23" x14ac:dyDescent="0.25">
      <c r="A3931" t="s">
        <v>13253</v>
      </c>
      <c r="B3931" s="1">
        <v>43161</v>
      </c>
      <c r="C3931" t="s">
        <v>13254</v>
      </c>
      <c r="D3931" t="s">
        <v>5504</v>
      </c>
      <c r="E3931" t="s">
        <v>13255</v>
      </c>
      <c r="F3931" s="1">
        <v>43152</v>
      </c>
      <c r="G3931">
        <v>1</v>
      </c>
      <c r="H3931">
        <v>139263</v>
      </c>
      <c r="I3931">
        <v>5225</v>
      </c>
      <c r="J3931">
        <v>215</v>
      </c>
      <c r="K3931">
        <v>444</v>
      </c>
      <c r="L3931" t="b">
        <v>0</v>
      </c>
      <c r="M3931" t="b">
        <v>0</v>
      </c>
      <c r="N3931" t="b">
        <v>0</v>
      </c>
      <c r="O3931">
        <v>9</v>
      </c>
      <c r="P3931">
        <v>8</v>
      </c>
      <c r="Q3931" s="2">
        <v>0.04</v>
      </c>
      <c r="R3931" s="2">
        <v>0</v>
      </c>
      <c r="S3931" s="2">
        <v>0</v>
      </c>
      <c r="T3931">
        <f t="shared" si="244"/>
        <v>0.4</v>
      </c>
      <c r="U3931">
        <f t="shared" si="245"/>
        <v>6.2</v>
      </c>
      <c r="V3931">
        <f t="shared" si="246"/>
        <v>0.46963150000000004</v>
      </c>
      <c r="W3931">
        <f t="shared" si="247"/>
        <v>1.8743710249999999</v>
      </c>
    </row>
    <row r="3932" spans="1:23" x14ac:dyDescent="0.25">
      <c r="A3932" t="s">
        <v>13256</v>
      </c>
      <c r="B3932" s="1">
        <v>43082</v>
      </c>
      <c r="C3932" t="s">
        <v>13257</v>
      </c>
      <c r="D3932" t="s">
        <v>13258</v>
      </c>
      <c r="E3932" t="s">
        <v>13259</v>
      </c>
      <c r="F3932" s="1">
        <v>43077</v>
      </c>
      <c r="G3932">
        <v>1</v>
      </c>
      <c r="H3932">
        <v>37170</v>
      </c>
      <c r="I3932">
        <v>1933</v>
      </c>
      <c r="J3932">
        <v>30</v>
      </c>
      <c r="K3932">
        <v>143</v>
      </c>
      <c r="L3932" t="b">
        <v>0</v>
      </c>
      <c r="M3932" t="b">
        <v>0</v>
      </c>
      <c r="N3932" t="b">
        <v>0</v>
      </c>
      <c r="O3932">
        <v>5</v>
      </c>
      <c r="P3932">
        <v>4</v>
      </c>
      <c r="Q3932" s="2">
        <v>0.05</v>
      </c>
      <c r="R3932" s="2">
        <v>0</v>
      </c>
      <c r="S3932" s="2">
        <v>0</v>
      </c>
      <c r="T3932">
        <f t="shared" si="244"/>
        <v>0.4</v>
      </c>
      <c r="U3932">
        <f t="shared" si="245"/>
        <v>3</v>
      </c>
      <c r="V3932">
        <f t="shared" si="246"/>
        <v>0.51858500000000007</v>
      </c>
      <c r="W3932">
        <f t="shared" si="247"/>
        <v>1.0915047500000001</v>
      </c>
    </row>
    <row r="3933" spans="1:23" x14ac:dyDescent="0.25">
      <c r="A3933" t="s">
        <v>13260</v>
      </c>
      <c r="B3933" s="1">
        <v>43150</v>
      </c>
      <c r="C3933" t="s">
        <v>13261</v>
      </c>
      <c r="D3933" t="s">
        <v>7383</v>
      </c>
      <c r="E3933" t="s">
        <v>13262</v>
      </c>
      <c r="F3933" s="1">
        <v>43140</v>
      </c>
      <c r="G3933">
        <v>1</v>
      </c>
      <c r="H3933">
        <v>626684</v>
      </c>
      <c r="I3933">
        <v>21085</v>
      </c>
      <c r="J3933">
        <v>747</v>
      </c>
      <c r="K3933">
        <v>2919</v>
      </c>
      <c r="L3933" t="b">
        <v>0</v>
      </c>
      <c r="M3933" t="b">
        <v>0</v>
      </c>
      <c r="N3933" t="b">
        <v>0</v>
      </c>
      <c r="O3933">
        <v>10</v>
      </c>
      <c r="P3933">
        <v>7</v>
      </c>
      <c r="Q3933" s="2">
        <v>0.03</v>
      </c>
      <c r="R3933" s="2">
        <v>0</v>
      </c>
      <c r="S3933" s="2">
        <v>0</v>
      </c>
      <c r="T3933">
        <f t="shared" si="244"/>
        <v>0.4</v>
      </c>
      <c r="U3933">
        <f t="shared" si="245"/>
        <v>5</v>
      </c>
      <c r="V3933">
        <f t="shared" si="246"/>
        <v>0.61334200000000005</v>
      </c>
      <c r="W3933">
        <f t="shared" si="247"/>
        <v>1.6246697000000001</v>
      </c>
    </row>
    <row r="3934" spans="1:23" x14ac:dyDescent="0.25">
      <c r="A3934" t="s">
        <v>13263</v>
      </c>
      <c r="B3934" s="1">
        <v>43102</v>
      </c>
      <c r="C3934" t="s">
        <v>13264</v>
      </c>
      <c r="D3934" t="s">
        <v>1213</v>
      </c>
      <c r="E3934" t="s">
        <v>13265</v>
      </c>
      <c r="F3934" s="1">
        <v>43095</v>
      </c>
      <c r="G3934">
        <v>1</v>
      </c>
      <c r="H3934">
        <v>1145202</v>
      </c>
      <c r="I3934">
        <v>8821</v>
      </c>
      <c r="J3934">
        <v>619</v>
      </c>
      <c r="K3934">
        <v>2661</v>
      </c>
      <c r="L3934" t="b">
        <v>0</v>
      </c>
      <c r="M3934" t="b">
        <v>0</v>
      </c>
      <c r="N3934" t="b">
        <v>0</v>
      </c>
      <c r="O3934">
        <v>7</v>
      </c>
      <c r="P3934">
        <v>6</v>
      </c>
      <c r="Q3934" s="2">
        <v>0.01</v>
      </c>
      <c r="R3934" s="2">
        <v>0</v>
      </c>
      <c r="S3934" s="2">
        <v>0</v>
      </c>
      <c r="T3934">
        <f t="shared" si="244"/>
        <v>0.4</v>
      </c>
      <c r="U3934">
        <f t="shared" si="245"/>
        <v>4.6000000000000005</v>
      </c>
      <c r="V3934">
        <f t="shared" si="246"/>
        <v>0.672601</v>
      </c>
      <c r="W3934">
        <f t="shared" si="247"/>
        <v>1.54541035</v>
      </c>
    </row>
    <row r="3935" spans="1:23" x14ac:dyDescent="0.25">
      <c r="A3935" t="s">
        <v>13266</v>
      </c>
      <c r="B3935" s="1">
        <v>43233</v>
      </c>
      <c r="C3935" t="s">
        <v>13267</v>
      </c>
      <c r="D3935" t="s">
        <v>7629</v>
      </c>
      <c r="E3935" t="s">
        <v>13268</v>
      </c>
      <c r="F3935" s="1">
        <v>43225</v>
      </c>
      <c r="G3935">
        <v>1</v>
      </c>
      <c r="H3935">
        <v>269126</v>
      </c>
      <c r="I3935">
        <v>2513</v>
      </c>
      <c r="J3935">
        <v>198</v>
      </c>
      <c r="K3935">
        <v>806</v>
      </c>
      <c r="L3935" t="b">
        <v>0</v>
      </c>
      <c r="M3935" t="b">
        <v>0</v>
      </c>
      <c r="N3935" t="b">
        <v>0</v>
      </c>
      <c r="O3935">
        <v>8</v>
      </c>
      <c r="P3935">
        <v>8</v>
      </c>
      <c r="Q3935" s="2">
        <v>0.01</v>
      </c>
      <c r="R3935" s="2">
        <v>0</v>
      </c>
      <c r="S3935" s="2">
        <v>0</v>
      </c>
      <c r="T3935">
        <f t="shared" si="244"/>
        <v>0.4</v>
      </c>
      <c r="U3935">
        <f t="shared" si="245"/>
        <v>6.4</v>
      </c>
      <c r="V3935">
        <f t="shared" si="246"/>
        <v>0.23456299999999999</v>
      </c>
      <c r="W3935">
        <f t="shared" si="247"/>
        <v>1.8420970500000002</v>
      </c>
    </row>
    <row r="3936" spans="1:23" x14ac:dyDescent="0.25">
      <c r="A3936" t="s">
        <v>20829</v>
      </c>
      <c r="B3936" s="1">
        <v>43095</v>
      </c>
      <c r="C3936" t="s">
        <v>20830</v>
      </c>
      <c r="D3936" t="s">
        <v>2343</v>
      </c>
      <c r="E3936" t="s">
        <v>20831</v>
      </c>
      <c r="F3936" s="1">
        <v>43087</v>
      </c>
      <c r="G3936">
        <v>1</v>
      </c>
      <c r="H3936">
        <v>119784</v>
      </c>
      <c r="I3936">
        <v>393</v>
      </c>
      <c r="J3936">
        <v>88</v>
      </c>
      <c r="K3936">
        <v>0</v>
      </c>
      <c r="L3936" t="b">
        <v>1</v>
      </c>
      <c r="M3936" t="b">
        <v>0</v>
      </c>
      <c r="N3936" t="b">
        <v>0</v>
      </c>
      <c r="O3936">
        <v>8</v>
      </c>
      <c r="P3936">
        <v>7</v>
      </c>
      <c r="Q3936" s="2">
        <v>0</v>
      </c>
      <c r="R3936" s="2">
        <v>0</v>
      </c>
      <c r="S3936" s="2">
        <v>0</v>
      </c>
      <c r="T3936">
        <f t="shared" si="244"/>
        <v>0.4</v>
      </c>
      <c r="U3936">
        <f t="shared" si="245"/>
        <v>5.4</v>
      </c>
      <c r="V3936">
        <f t="shared" si="246"/>
        <v>5.9891999999999994E-2</v>
      </c>
      <c r="W3936">
        <f t="shared" si="247"/>
        <v>1.5309622000000003</v>
      </c>
    </row>
    <row r="3937" spans="1:23" x14ac:dyDescent="0.25">
      <c r="A3937" t="s">
        <v>13269</v>
      </c>
      <c r="B3937" s="1">
        <v>43146</v>
      </c>
      <c r="C3937" t="s">
        <v>13270</v>
      </c>
      <c r="D3937" t="s">
        <v>13271</v>
      </c>
      <c r="E3937" t="s">
        <v>13272</v>
      </c>
      <c r="F3937" s="1">
        <v>43139</v>
      </c>
      <c r="G3937">
        <v>1</v>
      </c>
      <c r="H3937">
        <v>132189</v>
      </c>
      <c r="I3937">
        <v>8215</v>
      </c>
      <c r="J3937">
        <v>103</v>
      </c>
      <c r="K3937">
        <v>508</v>
      </c>
      <c r="L3937" t="b">
        <v>0</v>
      </c>
      <c r="M3937" t="b">
        <v>0</v>
      </c>
      <c r="N3937" t="b">
        <v>0</v>
      </c>
      <c r="O3937">
        <v>7</v>
      </c>
      <c r="P3937">
        <v>6</v>
      </c>
      <c r="Q3937" s="2">
        <v>0.06</v>
      </c>
      <c r="R3937" s="2">
        <v>0</v>
      </c>
      <c r="S3937" s="2">
        <v>0</v>
      </c>
      <c r="T3937">
        <f t="shared" si="244"/>
        <v>0.4</v>
      </c>
      <c r="U3937">
        <f t="shared" si="245"/>
        <v>4.6000000000000005</v>
      </c>
      <c r="V3937">
        <f t="shared" si="246"/>
        <v>0.66609450000000003</v>
      </c>
      <c r="W3937">
        <f t="shared" si="247"/>
        <v>1.5431330750000001</v>
      </c>
    </row>
    <row r="3938" spans="1:23" x14ac:dyDescent="0.25">
      <c r="A3938" t="s">
        <v>13273</v>
      </c>
      <c r="B3938" s="1">
        <v>43156</v>
      </c>
      <c r="C3938" t="s">
        <v>13274</v>
      </c>
      <c r="D3938" t="s">
        <v>13275</v>
      </c>
      <c r="E3938" t="s">
        <v>13276</v>
      </c>
      <c r="F3938" s="1">
        <v>43148</v>
      </c>
      <c r="G3938">
        <v>1</v>
      </c>
      <c r="H3938">
        <v>370239</v>
      </c>
      <c r="I3938">
        <v>7141</v>
      </c>
      <c r="J3938">
        <v>478</v>
      </c>
      <c r="K3938">
        <v>1280</v>
      </c>
      <c r="L3938" t="b">
        <v>0</v>
      </c>
      <c r="M3938" t="b">
        <v>0</v>
      </c>
      <c r="N3938" t="b">
        <v>0</v>
      </c>
      <c r="O3938">
        <v>8</v>
      </c>
      <c r="P3938">
        <v>7</v>
      </c>
      <c r="Q3938" s="2">
        <v>0.02</v>
      </c>
      <c r="R3938" s="2">
        <v>0</v>
      </c>
      <c r="S3938" s="2">
        <v>0</v>
      </c>
      <c r="T3938">
        <f t="shared" si="244"/>
        <v>0.4</v>
      </c>
      <c r="U3938">
        <f t="shared" si="245"/>
        <v>5.4</v>
      </c>
      <c r="V3938">
        <f t="shared" si="246"/>
        <v>0.3851195</v>
      </c>
      <c r="W3938">
        <f t="shared" si="247"/>
        <v>1.6447918250000002</v>
      </c>
    </row>
    <row r="3939" spans="1:23" x14ac:dyDescent="0.25">
      <c r="A3939" t="s">
        <v>13277</v>
      </c>
      <c r="B3939" s="1">
        <v>43163</v>
      </c>
      <c r="C3939" t="s">
        <v>13278</v>
      </c>
      <c r="D3939" t="s">
        <v>13279</v>
      </c>
      <c r="E3939" t="s">
        <v>13280</v>
      </c>
      <c r="F3939" s="1">
        <v>43156</v>
      </c>
      <c r="G3939">
        <v>1</v>
      </c>
      <c r="H3939">
        <v>771612</v>
      </c>
      <c r="I3939">
        <v>20890</v>
      </c>
      <c r="J3939">
        <v>158</v>
      </c>
      <c r="K3939">
        <v>2406</v>
      </c>
      <c r="L3939" t="b">
        <v>0</v>
      </c>
      <c r="M3939" t="b">
        <v>0</v>
      </c>
      <c r="N3939" t="b">
        <v>0</v>
      </c>
      <c r="O3939">
        <v>7</v>
      </c>
      <c r="P3939">
        <v>6</v>
      </c>
      <c r="Q3939" s="2">
        <v>0.03</v>
      </c>
      <c r="R3939" s="2">
        <v>0</v>
      </c>
      <c r="S3939" s="2">
        <v>0</v>
      </c>
      <c r="T3939">
        <f t="shared" si="244"/>
        <v>0.4</v>
      </c>
      <c r="U3939">
        <f t="shared" si="245"/>
        <v>4.6000000000000005</v>
      </c>
      <c r="V3939">
        <f t="shared" si="246"/>
        <v>0.68580599999999992</v>
      </c>
      <c r="W3939">
        <f t="shared" si="247"/>
        <v>1.5500320999999999</v>
      </c>
    </row>
    <row r="3940" spans="1:23" x14ac:dyDescent="0.25">
      <c r="A3940" t="s">
        <v>13281</v>
      </c>
      <c r="B3940" s="1">
        <v>43098</v>
      </c>
      <c r="C3940" t="s">
        <v>13282</v>
      </c>
      <c r="D3940" t="s">
        <v>5536</v>
      </c>
      <c r="E3940" t="s">
        <v>13283</v>
      </c>
      <c r="F3940" s="1">
        <v>43097</v>
      </c>
      <c r="G3940">
        <v>1</v>
      </c>
      <c r="H3940">
        <v>45851</v>
      </c>
      <c r="I3940">
        <v>335</v>
      </c>
      <c r="J3940">
        <v>110</v>
      </c>
      <c r="K3940">
        <v>125</v>
      </c>
      <c r="L3940" t="b">
        <v>0</v>
      </c>
      <c r="M3940" t="b">
        <v>0</v>
      </c>
      <c r="N3940" t="b">
        <v>0</v>
      </c>
      <c r="O3940">
        <v>1</v>
      </c>
      <c r="P3940">
        <v>1</v>
      </c>
      <c r="Q3940" s="2">
        <v>0.01</v>
      </c>
      <c r="R3940" s="2">
        <v>0</v>
      </c>
      <c r="S3940" s="2">
        <v>0</v>
      </c>
      <c r="T3940">
        <f t="shared" si="244"/>
        <v>0.4</v>
      </c>
      <c r="U3940">
        <f t="shared" si="245"/>
        <v>0.8</v>
      </c>
      <c r="V3940">
        <f t="shared" si="246"/>
        <v>0.12292550000000001</v>
      </c>
      <c r="W3940">
        <f t="shared" si="247"/>
        <v>0.40302392500000006</v>
      </c>
    </row>
    <row r="3941" spans="1:23" x14ac:dyDescent="0.25">
      <c r="A3941" t="s">
        <v>13284</v>
      </c>
      <c r="B3941" s="1">
        <v>43214</v>
      </c>
      <c r="C3941" t="s">
        <v>13285</v>
      </c>
      <c r="D3941" t="s">
        <v>1185</v>
      </c>
      <c r="E3941" t="s">
        <v>13286</v>
      </c>
      <c r="F3941" s="1">
        <v>43205</v>
      </c>
      <c r="G3941">
        <v>1</v>
      </c>
      <c r="H3941">
        <v>1001146</v>
      </c>
      <c r="I3941">
        <v>18821</v>
      </c>
      <c r="J3941">
        <v>1176</v>
      </c>
      <c r="K3941">
        <v>2256</v>
      </c>
      <c r="L3941" t="b">
        <v>0</v>
      </c>
      <c r="M3941" t="b">
        <v>0</v>
      </c>
      <c r="N3941" t="b">
        <v>0</v>
      </c>
      <c r="O3941">
        <v>9</v>
      </c>
      <c r="P3941">
        <v>7</v>
      </c>
      <c r="Q3941" s="2">
        <v>0.02</v>
      </c>
      <c r="R3941" s="2">
        <v>0</v>
      </c>
      <c r="S3941" s="2">
        <v>0</v>
      </c>
      <c r="T3941">
        <f t="shared" si="244"/>
        <v>0.4</v>
      </c>
      <c r="U3941">
        <f t="shared" si="245"/>
        <v>5.2</v>
      </c>
      <c r="V3941">
        <f t="shared" si="246"/>
        <v>0.70057299999999989</v>
      </c>
      <c r="W3941">
        <f t="shared" si="247"/>
        <v>1.7052005499999998</v>
      </c>
    </row>
    <row r="3942" spans="1:23" x14ac:dyDescent="0.25">
      <c r="A3942" t="s">
        <v>13287</v>
      </c>
      <c r="B3942" s="1">
        <v>43136</v>
      </c>
      <c r="C3942" t="s">
        <v>13288</v>
      </c>
      <c r="D3942" t="s">
        <v>166</v>
      </c>
      <c r="E3942" t="s">
        <v>13289</v>
      </c>
      <c r="F3942" s="1">
        <v>43131</v>
      </c>
      <c r="G3942">
        <v>1</v>
      </c>
      <c r="H3942">
        <v>82692</v>
      </c>
      <c r="I3942">
        <v>1605</v>
      </c>
      <c r="J3942">
        <v>130</v>
      </c>
      <c r="K3942">
        <v>86</v>
      </c>
      <c r="L3942" t="b">
        <v>0</v>
      </c>
      <c r="M3942" t="b">
        <v>0</v>
      </c>
      <c r="N3942" t="b">
        <v>0</v>
      </c>
      <c r="O3942">
        <v>5</v>
      </c>
      <c r="P3942">
        <v>4</v>
      </c>
      <c r="Q3942" s="2">
        <v>0.02</v>
      </c>
      <c r="R3942" s="2">
        <v>0</v>
      </c>
      <c r="S3942" s="2">
        <v>0</v>
      </c>
      <c r="T3942">
        <f t="shared" si="244"/>
        <v>0.4</v>
      </c>
      <c r="U3942">
        <f t="shared" si="245"/>
        <v>3</v>
      </c>
      <c r="V3942">
        <f t="shared" si="246"/>
        <v>0.241346</v>
      </c>
      <c r="W3942">
        <f t="shared" si="247"/>
        <v>0.99447110000000005</v>
      </c>
    </row>
    <row r="3943" spans="1:23" x14ac:dyDescent="0.25">
      <c r="A3943" t="s">
        <v>13290</v>
      </c>
      <c r="B3943" s="1">
        <v>43103</v>
      </c>
      <c r="C3943" t="s">
        <v>13291</v>
      </c>
      <c r="D3943" t="s">
        <v>117</v>
      </c>
      <c r="E3943" t="s">
        <v>13292</v>
      </c>
      <c r="F3943" s="1">
        <v>43099</v>
      </c>
      <c r="G3943">
        <v>1</v>
      </c>
      <c r="H3943">
        <v>2398601</v>
      </c>
      <c r="I3943">
        <v>89696</v>
      </c>
      <c r="J3943">
        <v>18778</v>
      </c>
      <c r="K3943">
        <v>20315</v>
      </c>
      <c r="L3943" t="b">
        <v>0</v>
      </c>
      <c r="M3943" t="b">
        <v>0</v>
      </c>
      <c r="N3943" t="b">
        <v>0</v>
      </c>
      <c r="O3943">
        <v>4</v>
      </c>
      <c r="P3943">
        <v>4</v>
      </c>
      <c r="Q3943" s="2">
        <v>0.04</v>
      </c>
      <c r="R3943" s="2">
        <v>-0.01</v>
      </c>
      <c r="S3943" s="2">
        <v>0.01</v>
      </c>
      <c r="T3943">
        <f t="shared" si="244"/>
        <v>0.4</v>
      </c>
      <c r="U3943">
        <f t="shared" si="245"/>
        <v>3.2</v>
      </c>
      <c r="V3943">
        <f t="shared" si="246"/>
        <v>1.6993005000000001</v>
      </c>
      <c r="W3943">
        <f t="shared" si="247"/>
        <v>1.5547551749999999</v>
      </c>
    </row>
    <row r="3944" spans="1:23" x14ac:dyDescent="0.25">
      <c r="A3944" t="s">
        <v>13293</v>
      </c>
      <c r="B3944" s="1">
        <v>43265</v>
      </c>
      <c r="C3944" t="s">
        <v>13294</v>
      </c>
      <c r="D3944" t="s">
        <v>363</v>
      </c>
      <c r="E3944" t="s">
        <v>13295</v>
      </c>
      <c r="F3944" s="1">
        <v>43251</v>
      </c>
      <c r="G3944">
        <v>1</v>
      </c>
      <c r="H3944">
        <v>1020859</v>
      </c>
      <c r="I3944">
        <v>23219</v>
      </c>
      <c r="J3944">
        <v>1273</v>
      </c>
      <c r="K3944">
        <v>2527</v>
      </c>
      <c r="L3944" t="b">
        <v>0</v>
      </c>
      <c r="M3944" t="b">
        <v>0</v>
      </c>
      <c r="N3944" t="b">
        <v>0</v>
      </c>
      <c r="O3944">
        <v>14</v>
      </c>
      <c r="P3944">
        <v>13</v>
      </c>
      <c r="Q3944" s="2">
        <v>0.02</v>
      </c>
      <c r="R3944" s="2">
        <v>0</v>
      </c>
      <c r="S3944" s="2">
        <v>0</v>
      </c>
      <c r="T3944">
        <f t="shared" si="244"/>
        <v>0.4</v>
      </c>
      <c r="U3944">
        <f t="shared" si="245"/>
        <v>10.200000000000001</v>
      </c>
      <c r="V3944">
        <f t="shared" si="246"/>
        <v>0.71042950000000005</v>
      </c>
      <c r="W3944">
        <f t="shared" si="247"/>
        <v>2.9586503250000002</v>
      </c>
    </row>
    <row r="3945" spans="1:23" x14ac:dyDescent="0.25">
      <c r="A3945" t="s">
        <v>13296</v>
      </c>
      <c r="B3945" s="1">
        <v>43129</v>
      </c>
      <c r="C3945" t="s">
        <v>13297</v>
      </c>
      <c r="D3945" t="s">
        <v>13298</v>
      </c>
      <c r="E3945" t="s">
        <v>13299</v>
      </c>
      <c r="F3945" s="1">
        <v>43123</v>
      </c>
      <c r="G3945">
        <v>1</v>
      </c>
      <c r="H3945">
        <v>488695</v>
      </c>
      <c r="I3945">
        <v>9240</v>
      </c>
      <c r="J3945">
        <v>316</v>
      </c>
      <c r="K3945">
        <v>919</v>
      </c>
      <c r="L3945" t="b">
        <v>0</v>
      </c>
      <c r="M3945" t="b">
        <v>0</v>
      </c>
      <c r="N3945" t="b">
        <v>0</v>
      </c>
      <c r="O3945">
        <v>6</v>
      </c>
      <c r="P3945">
        <v>7</v>
      </c>
      <c r="Q3945" s="2">
        <v>0.02</v>
      </c>
      <c r="R3945" s="2">
        <v>0</v>
      </c>
      <c r="S3945" s="2">
        <v>0</v>
      </c>
      <c r="T3945">
        <f t="shared" si="244"/>
        <v>0.4</v>
      </c>
      <c r="U3945">
        <f t="shared" si="245"/>
        <v>5.8000000000000007</v>
      </c>
      <c r="V3945">
        <f t="shared" si="246"/>
        <v>0.44434750000000001</v>
      </c>
      <c r="W3945">
        <f t="shared" si="247"/>
        <v>1.7655216250000003</v>
      </c>
    </row>
    <row r="3946" spans="1:23" x14ac:dyDescent="0.25">
      <c r="A3946" t="s">
        <v>13300</v>
      </c>
      <c r="B3946" s="1">
        <v>43245</v>
      </c>
      <c r="C3946" t="s">
        <v>13301</v>
      </c>
      <c r="D3946" t="s">
        <v>144</v>
      </c>
      <c r="E3946" t="s">
        <v>13302</v>
      </c>
      <c r="F3946" s="1">
        <v>43222</v>
      </c>
      <c r="G3946">
        <v>1</v>
      </c>
      <c r="H3946">
        <v>645247</v>
      </c>
      <c r="I3946">
        <v>20247</v>
      </c>
      <c r="J3946">
        <v>278</v>
      </c>
      <c r="K3946">
        <v>987</v>
      </c>
      <c r="L3946" t="b">
        <v>0</v>
      </c>
      <c r="M3946" t="b">
        <v>0</v>
      </c>
      <c r="N3946" t="b">
        <v>0</v>
      </c>
      <c r="O3946">
        <v>23</v>
      </c>
      <c r="P3946">
        <v>7</v>
      </c>
      <c r="Q3946" s="2">
        <v>0.03</v>
      </c>
      <c r="R3946" s="2">
        <v>0</v>
      </c>
      <c r="S3946" s="2">
        <v>0</v>
      </c>
      <c r="T3946">
        <f t="shared" si="244"/>
        <v>0.4</v>
      </c>
      <c r="U3946">
        <f t="shared" si="245"/>
        <v>2.4000000000000004</v>
      </c>
      <c r="V3946">
        <f t="shared" si="246"/>
        <v>0.6226235</v>
      </c>
      <c r="W3946">
        <f t="shared" si="247"/>
        <v>0.97791822500000014</v>
      </c>
    </row>
    <row r="3947" spans="1:23" x14ac:dyDescent="0.25">
      <c r="A3947" t="s">
        <v>13303</v>
      </c>
      <c r="B3947" s="1">
        <v>43053</v>
      </c>
      <c r="C3947" t="s">
        <v>13304</v>
      </c>
      <c r="D3947" t="s">
        <v>5901</v>
      </c>
      <c r="E3947" t="s">
        <v>13305</v>
      </c>
      <c r="F3947" s="1">
        <v>43047</v>
      </c>
      <c r="G3947">
        <v>1</v>
      </c>
      <c r="H3947">
        <v>1277364</v>
      </c>
      <c r="I3947">
        <v>56867</v>
      </c>
      <c r="J3947">
        <v>2148</v>
      </c>
      <c r="K3947">
        <v>25326</v>
      </c>
      <c r="L3947" t="b">
        <v>0</v>
      </c>
      <c r="M3947" t="b">
        <v>0</v>
      </c>
      <c r="N3947" t="b">
        <v>0</v>
      </c>
      <c r="O3947">
        <v>6</v>
      </c>
      <c r="P3947">
        <v>1</v>
      </c>
      <c r="Q3947" s="2">
        <v>0.04</v>
      </c>
      <c r="R3947" s="2">
        <v>0</v>
      </c>
      <c r="S3947" s="2">
        <v>0.02</v>
      </c>
      <c r="T3947">
        <f t="shared" si="244"/>
        <v>0.4</v>
      </c>
      <c r="U3947">
        <f t="shared" si="245"/>
        <v>-0.19999999999999996</v>
      </c>
      <c r="V3947">
        <f t="shared" si="246"/>
        <v>1.5386820000000001</v>
      </c>
      <c r="W3947">
        <f t="shared" si="247"/>
        <v>0.64853870000000002</v>
      </c>
    </row>
    <row r="3948" spans="1:23" x14ac:dyDescent="0.25">
      <c r="A3948" t="s">
        <v>13306</v>
      </c>
      <c r="B3948" s="1">
        <v>43133</v>
      </c>
      <c r="C3948" t="s">
        <v>13307</v>
      </c>
      <c r="D3948" t="s">
        <v>2235</v>
      </c>
      <c r="E3948" t="s">
        <v>13308</v>
      </c>
      <c r="F3948" s="1">
        <v>43126</v>
      </c>
      <c r="G3948">
        <v>1</v>
      </c>
      <c r="H3948">
        <v>2734361</v>
      </c>
      <c r="I3948">
        <v>58264</v>
      </c>
      <c r="J3948">
        <v>1265</v>
      </c>
      <c r="K3948">
        <v>3625</v>
      </c>
      <c r="L3948" t="b">
        <v>0</v>
      </c>
      <c r="M3948" t="b">
        <v>0</v>
      </c>
      <c r="N3948" t="b">
        <v>0</v>
      </c>
      <c r="O3948">
        <v>7</v>
      </c>
      <c r="P3948">
        <v>1</v>
      </c>
      <c r="Q3948" s="2">
        <v>0.02</v>
      </c>
      <c r="R3948" s="2">
        <v>0</v>
      </c>
      <c r="S3948" s="2">
        <v>0</v>
      </c>
      <c r="T3948">
        <f t="shared" si="244"/>
        <v>0.4</v>
      </c>
      <c r="U3948">
        <f t="shared" si="245"/>
        <v>-0.40000000000000013</v>
      </c>
      <c r="V3948">
        <f t="shared" si="246"/>
        <v>1.5671804999999999</v>
      </c>
      <c r="W3948">
        <f t="shared" si="247"/>
        <v>0.60851317499999991</v>
      </c>
    </row>
    <row r="3949" spans="1:23" x14ac:dyDescent="0.25">
      <c r="A3949" t="s">
        <v>13309</v>
      </c>
      <c r="B3949" s="1">
        <v>43242</v>
      </c>
      <c r="C3949" t="s">
        <v>13310</v>
      </c>
      <c r="D3949" t="s">
        <v>456</v>
      </c>
      <c r="E3949" t="s">
        <v>13311</v>
      </c>
      <c r="F3949" s="1">
        <v>43240</v>
      </c>
      <c r="G3949">
        <v>1</v>
      </c>
      <c r="H3949">
        <v>427929</v>
      </c>
      <c r="I3949">
        <v>13067</v>
      </c>
      <c r="J3949">
        <v>342</v>
      </c>
      <c r="K3949">
        <v>1007</v>
      </c>
      <c r="L3949" t="b">
        <v>0</v>
      </c>
      <c r="M3949" t="b">
        <v>0</v>
      </c>
      <c r="N3949" t="b">
        <v>0</v>
      </c>
      <c r="O3949">
        <v>2</v>
      </c>
      <c r="P3949">
        <v>2</v>
      </c>
      <c r="Q3949" s="2">
        <v>0.03</v>
      </c>
      <c r="R3949" s="2">
        <v>0</v>
      </c>
      <c r="S3949" s="2">
        <v>0</v>
      </c>
      <c r="T3949">
        <f t="shared" si="244"/>
        <v>0.4</v>
      </c>
      <c r="U3949">
        <f t="shared" si="245"/>
        <v>1.6</v>
      </c>
      <c r="V3949">
        <f t="shared" si="246"/>
        <v>0.51396449999999994</v>
      </c>
      <c r="W3949">
        <f t="shared" si="247"/>
        <v>0.73988757500000002</v>
      </c>
    </row>
    <row r="3950" spans="1:23" x14ac:dyDescent="0.25">
      <c r="A3950" t="s">
        <v>13312</v>
      </c>
      <c r="B3950" s="1">
        <v>43077</v>
      </c>
      <c r="C3950" t="s">
        <v>13313</v>
      </c>
      <c r="D3950" t="s">
        <v>13314</v>
      </c>
      <c r="E3950" t="s">
        <v>13315</v>
      </c>
      <c r="F3950" s="1">
        <v>43070</v>
      </c>
      <c r="G3950">
        <v>1</v>
      </c>
      <c r="H3950">
        <v>6262956</v>
      </c>
      <c r="I3950">
        <v>266912</v>
      </c>
      <c r="J3950">
        <v>3486</v>
      </c>
      <c r="K3950">
        <v>13878</v>
      </c>
      <c r="L3950" t="b">
        <v>0</v>
      </c>
      <c r="M3950" t="b">
        <v>0</v>
      </c>
      <c r="N3950" t="b">
        <v>0</v>
      </c>
      <c r="O3950">
        <v>7</v>
      </c>
      <c r="P3950">
        <v>7</v>
      </c>
      <c r="Q3950" s="2">
        <v>0.04</v>
      </c>
      <c r="R3950" s="2">
        <v>0</v>
      </c>
      <c r="S3950" s="2">
        <v>0</v>
      </c>
      <c r="T3950">
        <f t="shared" si="244"/>
        <v>0.4</v>
      </c>
      <c r="U3950">
        <f t="shared" si="245"/>
        <v>5.6000000000000005</v>
      </c>
      <c r="V3950">
        <f t="shared" si="246"/>
        <v>3.5314779999999999</v>
      </c>
      <c r="W3950">
        <f t="shared" si="247"/>
        <v>2.7960172999999999</v>
      </c>
    </row>
    <row r="3951" spans="1:23" x14ac:dyDescent="0.25">
      <c r="A3951" t="s">
        <v>13316</v>
      </c>
      <c r="B3951" s="1">
        <v>43072</v>
      </c>
      <c r="C3951" t="s">
        <v>13317</v>
      </c>
      <c r="D3951" t="s">
        <v>214</v>
      </c>
      <c r="E3951" t="s">
        <v>13318</v>
      </c>
      <c r="F3951" s="1">
        <v>43066</v>
      </c>
      <c r="G3951">
        <v>1</v>
      </c>
      <c r="H3951">
        <v>302703</v>
      </c>
      <c r="I3951">
        <v>22861</v>
      </c>
      <c r="J3951">
        <v>447</v>
      </c>
      <c r="K3951">
        <v>1896</v>
      </c>
      <c r="L3951" t="b">
        <v>0</v>
      </c>
      <c r="M3951" t="b">
        <v>0</v>
      </c>
      <c r="N3951" t="b">
        <v>0</v>
      </c>
      <c r="O3951">
        <v>6</v>
      </c>
      <c r="P3951">
        <v>6</v>
      </c>
      <c r="Q3951" s="2">
        <v>0.08</v>
      </c>
      <c r="R3951" s="2">
        <v>0</v>
      </c>
      <c r="S3951" s="2">
        <v>0.01</v>
      </c>
      <c r="T3951">
        <f t="shared" si="244"/>
        <v>0.4</v>
      </c>
      <c r="U3951">
        <f t="shared" si="245"/>
        <v>4.8000000000000007</v>
      </c>
      <c r="V3951">
        <f t="shared" si="246"/>
        <v>1.2013514999999999</v>
      </c>
      <c r="W3951">
        <f t="shared" si="247"/>
        <v>1.7804730250000003</v>
      </c>
    </row>
    <row r="3952" spans="1:23" x14ac:dyDescent="0.25">
      <c r="A3952" t="s">
        <v>13319</v>
      </c>
      <c r="B3952" s="1">
        <v>43118</v>
      </c>
      <c r="C3952" t="s">
        <v>13320</v>
      </c>
      <c r="D3952" t="s">
        <v>293</v>
      </c>
      <c r="E3952" t="s">
        <v>13321</v>
      </c>
      <c r="F3952" s="1">
        <v>43112</v>
      </c>
      <c r="G3952">
        <v>1</v>
      </c>
      <c r="H3952">
        <v>3607347</v>
      </c>
      <c r="I3952">
        <v>150360</v>
      </c>
      <c r="J3952">
        <v>1708</v>
      </c>
      <c r="K3952">
        <v>8113</v>
      </c>
      <c r="L3952" t="b">
        <v>0</v>
      </c>
      <c r="M3952" t="b">
        <v>0</v>
      </c>
      <c r="N3952" t="b">
        <v>0</v>
      </c>
      <c r="O3952">
        <v>6</v>
      </c>
      <c r="P3952">
        <v>4</v>
      </c>
      <c r="Q3952" s="2">
        <v>0.04</v>
      </c>
      <c r="R3952" s="2">
        <v>0</v>
      </c>
      <c r="S3952" s="2">
        <v>0</v>
      </c>
      <c r="T3952">
        <f t="shared" si="244"/>
        <v>0.4</v>
      </c>
      <c r="U3952">
        <f t="shared" si="245"/>
        <v>2.8000000000000003</v>
      </c>
      <c r="V3952">
        <f t="shared" si="246"/>
        <v>2.2036734999999998</v>
      </c>
      <c r="W3952">
        <f t="shared" si="247"/>
        <v>1.6312857250000001</v>
      </c>
    </row>
    <row r="3953" spans="1:23" x14ac:dyDescent="0.25">
      <c r="A3953" t="s">
        <v>13322</v>
      </c>
      <c r="B3953" s="1">
        <v>43182</v>
      </c>
      <c r="C3953" t="s">
        <v>13323</v>
      </c>
      <c r="D3953" t="s">
        <v>8323</v>
      </c>
      <c r="E3953" t="s">
        <v>13324</v>
      </c>
      <c r="F3953" s="1">
        <v>43167</v>
      </c>
      <c r="G3953">
        <v>1</v>
      </c>
      <c r="H3953">
        <v>1759167</v>
      </c>
      <c r="I3953">
        <v>37479</v>
      </c>
      <c r="J3953">
        <v>825</v>
      </c>
      <c r="K3953">
        <v>1063</v>
      </c>
      <c r="L3953" t="b">
        <v>0</v>
      </c>
      <c r="M3953" t="b">
        <v>0</v>
      </c>
      <c r="N3953" t="b">
        <v>0</v>
      </c>
      <c r="O3953">
        <v>15</v>
      </c>
      <c r="P3953">
        <v>13</v>
      </c>
      <c r="Q3953" s="2">
        <v>0.02</v>
      </c>
      <c r="R3953" s="2">
        <v>0</v>
      </c>
      <c r="S3953" s="2">
        <v>0</v>
      </c>
      <c r="T3953">
        <f t="shared" si="244"/>
        <v>0.4</v>
      </c>
      <c r="U3953">
        <f t="shared" si="245"/>
        <v>10</v>
      </c>
      <c r="V3953">
        <f t="shared" si="246"/>
        <v>1.0795835</v>
      </c>
      <c r="W3953">
        <f t="shared" si="247"/>
        <v>3.0378542250000002</v>
      </c>
    </row>
    <row r="3954" spans="1:23" x14ac:dyDescent="0.25">
      <c r="A3954" t="s">
        <v>13325</v>
      </c>
      <c r="B3954" s="1">
        <v>43084</v>
      </c>
      <c r="C3954" t="s">
        <v>13326</v>
      </c>
      <c r="D3954" t="s">
        <v>13327</v>
      </c>
      <c r="E3954" t="s">
        <v>13328</v>
      </c>
      <c r="F3954" s="1">
        <v>43079</v>
      </c>
      <c r="G3954">
        <v>1</v>
      </c>
      <c r="H3954">
        <v>103901</v>
      </c>
      <c r="I3954">
        <v>3834</v>
      </c>
      <c r="J3954">
        <v>123</v>
      </c>
      <c r="K3954">
        <v>165</v>
      </c>
      <c r="L3954" t="b">
        <v>0</v>
      </c>
      <c r="M3954" t="b">
        <v>0</v>
      </c>
      <c r="N3954" t="b">
        <v>0</v>
      </c>
      <c r="O3954">
        <v>5</v>
      </c>
      <c r="P3954">
        <v>4</v>
      </c>
      <c r="Q3954" s="2">
        <v>0.04</v>
      </c>
      <c r="R3954" s="2">
        <v>0</v>
      </c>
      <c r="S3954" s="2">
        <v>0</v>
      </c>
      <c r="T3954">
        <f t="shared" si="244"/>
        <v>0.4</v>
      </c>
      <c r="U3954">
        <f t="shared" si="245"/>
        <v>3</v>
      </c>
      <c r="V3954">
        <f t="shared" si="246"/>
        <v>0.45195050000000003</v>
      </c>
      <c r="W3954">
        <f t="shared" si="247"/>
        <v>1.0681826750000001</v>
      </c>
    </row>
    <row r="3955" spans="1:23" x14ac:dyDescent="0.25">
      <c r="A3955" t="s">
        <v>13329</v>
      </c>
      <c r="B3955" s="1">
        <v>43197</v>
      </c>
      <c r="C3955" t="s">
        <v>13330</v>
      </c>
      <c r="D3955" t="s">
        <v>13331</v>
      </c>
      <c r="E3955" t="s">
        <v>13332</v>
      </c>
      <c r="F3955" s="1">
        <v>43192</v>
      </c>
      <c r="G3955">
        <v>1</v>
      </c>
      <c r="H3955">
        <v>141917</v>
      </c>
      <c r="I3955">
        <v>2081</v>
      </c>
      <c r="J3955">
        <v>56</v>
      </c>
      <c r="K3955">
        <v>474</v>
      </c>
      <c r="L3955" t="b">
        <v>0</v>
      </c>
      <c r="M3955" t="b">
        <v>0</v>
      </c>
      <c r="N3955" t="b">
        <v>0</v>
      </c>
      <c r="O3955">
        <v>5</v>
      </c>
      <c r="P3955">
        <v>2</v>
      </c>
      <c r="Q3955" s="2">
        <v>0.01</v>
      </c>
      <c r="R3955" s="2">
        <v>0</v>
      </c>
      <c r="S3955" s="2">
        <v>0</v>
      </c>
      <c r="T3955">
        <f t="shared" si="244"/>
        <v>0.4</v>
      </c>
      <c r="U3955">
        <f t="shared" si="245"/>
        <v>1</v>
      </c>
      <c r="V3955">
        <f t="shared" si="246"/>
        <v>0.17095850000000001</v>
      </c>
      <c r="W3955">
        <f t="shared" si="247"/>
        <v>0.469835475</v>
      </c>
    </row>
    <row r="3956" spans="1:23" x14ac:dyDescent="0.25">
      <c r="A3956" t="s">
        <v>13333</v>
      </c>
      <c r="B3956" s="1">
        <v>43222</v>
      </c>
      <c r="C3956" t="s">
        <v>13334</v>
      </c>
      <c r="D3956" t="s">
        <v>403</v>
      </c>
      <c r="E3956" t="s">
        <v>13335</v>
      </c>
      <c r="F3956" s="1">
        <v>43220</v>
      </c>
      <c r="G3956">
        <v>1</v>
      </c>
      <c r="H3956">
        <v>2670485</v>
      </c>
      <c r="I3956">
        <v>117768</v>
      </c>
      <c r="J3956">
        <v>4928</v>
      </c>
      <c r="K3956">
        <v>10920</v>
      </c>
      <c r="L3956" t="b">
        <v>0</v>
      </c>
      <c r="M3956" t="b">
        <v>0</v>
      </c>
      <c r="N3956" t="b">
        <v>0</v>
      </c>
      <c r="O3956">
        <v>2</v>
      </c>
      <c r="P3956">
        <v>2</v>
      </c>
      <c r="Q3956" s="2">
        <v>0.04</v>
      </c>
      <c r="R3956" s="2">
        <v>0</v>
      </c>
      <c r="S3956" s="2">
        <v>0</v>
      </c>
      <c r="T3956">
        <f t="shared" si="244"/>
        <v>0.4</v>
      </c>
      <c r="U3956">
        <f t="shared" si="245"/>
        <v>1.6</v>
      </c>
      <c r="V3956">
        <f t="shared" si="246"/>
        <v>1.7352425</v>
      </c>
      <c r="W3956">
        <f t="shared" si="247"/>
        <v>1.1673348749999999</v>
      </c>
    </row>
    <row r="3957" spans="1:23" x14ac:dyDescent="0.25">
      <c r="A3957" t="s">
        <v>13336</v>
      </c>
      <c r="B3957" s="1">
        <v>43075</v>
      </c>
      <c r="C3957" t="s">
        <v>13337</v>
      </c>
      <c r="D3957" t="s">
        <v>1393</v>
      </c>
      <c r="E3957" t="s">
        <v>13338</v>
      </c>
      <c r="F3957" s="1">
        <v>43068</v>
      </c>
      <c r="G3957">
        <v>1</v>
      </c>
      <c r="H3957">
        <v>736520</v>
      </c>
      <c r="I3957">
        <v>30170</v>
      </c>
      <c r="J3957">
        <v>393</v>
      </c>
      <c r="K3957">
        <v>1169</v>
      </c>
      <c r="L3957" t="b">
        <v>0</v>
      </c>
      <c r="M3957" t="b">
        <v>0</v>
      </c>
      <c r="N3957" t="b">
        <v>0</v>
      </c>
      <c r="O3957">
        <v>7</v>
      </c>
      <c r="P3957">
        <v>7</v>
      </c>
      <c r="Q3957" s="2">
        <v>0.04</v>
      </c>
      <c r="R3957" s="2">
        <v>0</v>
      </c>
      <c r="S3957" s="2">
        <v>0</v>
      </c>
      <c r="T3957">
        <f t="shared" si="244"/>
        <v>0.4</v>
      </c>
      <c r="U3957">
        <f t="shared" si="245"/>
        <v>5.6000000000000005</v>
      </c>
      <c r="V3957">
        <f t="shared" si="246"/>
        <v>0.76825999999999994</v>
      </c>
      <c r="W3957">
        <f t="shared" si="247"/>
        <v>1.828891</v>
      </c>
    </row>
    <row r="3958" spans="1:23" x14ac:dyDescent="0.25">
      <c r="A3958" t="s">
        <v>13339</v>
      </c>
      <c r="B3958" s="1">
        <v>43153</v>
      </c>
      <c r="C3958" t="s">
        <v>13340</v>
      </c>
      <c r="D3958" t="s">
        <v>605</v>
      </c>
      <c r="E3958" t="s">
        <v>13341</v>
      </c>
      <c r="F3958" s="1">
        <v>43152</v>
      </c>
      <c r="G3958">
        <v>1</v>
      </c>
      <c r="H3958">
        <v>1492918</v>
      </c>
      <c r="I3958">
        <v>42804</v>
      </c>
      <c r="J3958">
        <v>6216</v>
      </c>
      <c r="K3958">
        <v>12378</v>
      </c>
      <c r="L3958" t="b">
        <v>0</v>
      </c>
      <c r="M3958" t="b">
        <v>0</v>
      </c>
      <c r="N3958" t="b">
        <v>0</v>
      </c>
      <c r="O3958">
        <v>1</v>
      </c>
      <c r="P3958">
        <v>1</v>
      </c>
      <c r="Q3958" s="2">
        <v>0.03</v>
      </c>
      <c r="R3958" s="2">
        <v>0</v>
      </c>
      <c r="S3958" s="2">
        <v>0.01</v>
      </c>
      <c r="T3958">
        <f t="shared" si="244"/>
        <v>0.4</v>
      </c>
      <c r="U3958">
        <f t="shared" si="245"/>
        <v>0.8</v>
      </c>
      <c r="V3958">
        <f t="shared" si="246"/>
        <v>1.296459</v>
      </c>
      <c r="W3958">
        <f t="shared" si="247"/>
        <v>0.81376065000000009</v>
      </c>
    </row>
    <row r="3959" spans="1:23" x14ac:dyDescent="0.25">
      <c r="A3959" t="s">
        <v>13342</v>
      </c>
      <c r="B3959" s="1">
        <v>43245</v>
      </c>
      <c r="C3959" t="s">
        <v>13343</v>
      </c>
      <c r="D3959" t="s">
        <v>13344</v>
      </c>
      <c r="E3959" t="s">
        <v>13345</v>
      </c>
      <c r="F3959" s="1">
        <v>43221</v>
      </c>
      <c r="G3959">
        <v>1</v>
      </c>
      <c r="H3959">
        <v>3612568</v>
      </c>
      <c r="I3959">
        <v>107558</v>
      </c>
      <c r="J3959">
        <v>2775</v>
      </c>
      <c r="K3959">
        <v>9618</v>
      </c>
      <c r="L3959" t="b">
        <v>0</v>
      </c>
      <c r="M3959" t="b">
        <v>0</v>
      </c>
      <c r="N3959" t="b">
        <v>0</v>
      </c>
      <c r="O3959">
        <v>24</v>
      </c>
      <c r="P3959">
        <v>22</v>
      </c>
      <c r="Q3959" s="2">
        <v>0.03</v>
      </c>
      <c r="R3959" s="2">
        <v>0</v>
      </c>
      <c r="S3959" s="2">
        <v>0</v>
      </c>
      <c r="T3959">
        <f t="shared" si="244"/>
        <v>0.4</v>
      </c>
      <c r="U3959">
        <f t="shared" si="245"/>
        <v>17.200000000000003</v>
      </c>
      <c r="V3959">
        <f t="shared" si="246"/>
        <v>2.106284</v>
      </c>
      <c r="W3959">
        <f t="shared" si="247"/>
        <v>5.1971994000000006</v>
      </c>
    </row>
    <row r="3960" spans="1:23" x14ac:dyDescent="0.25">
      <c r="A3960" t="s">
        <v>13346</v>
      </c>
      <c r="B3960" s="1">
        <v>43091</v>
      </c>
      <c r="C3960" t="s">
        <v>13347</v>
      </c>
      <c r="D3960" t="s">
        <v>9972</v>
      </c>
      <c r="E3960" t="s">
        <v>13348</v>
      </c>
      <c r="F3960" s="1">
        <v>43083</v>
      </c>
      <c r="G3960">
        <v>1</v>
      </c>
      <c r="H3960">
        <v>2664218</v>
      </c>
      <c r="I3960">
        <v>119473</v>
      </c>
      <c r="J3960">
        <v>1524</v>
      </c>
      <c r="K3960">
        <v>5032</v>
      </c>
      <c r="L3960" t="b">
        <v>0</v>
      </c>
      <c r="M3960" t="b">
        <v>0</v>
      </c>
      <c r="N3960" t="b">
        <v>0</v>
      </c>
      <c r="O3960">
        <v>8</v>
      </c>
      <c r="P3960">
        <v>8</v>
      </c>
      <c r="Q3960" s="2">
        <v>0.04</v>
      </c>
      <c r="R3960" s="2">
        <v>0</v>
      </c>
      <c r="S3960" s="2">
        <v>0</v>
      </c>
      <c r="T3960">
        <f t="shared" si="244"/>
        <v>0.4</v>
      </c>
      <c r="U3960">
        <f t="shared" si="245"/>
        <v>6.4</v>
      </c>
      <c r="V3960">
        <f t="shared" si="246"/>
        <v>1.7321089999999999</v>
      </c>
      <c r="W3960">
        <f t="shared" si="247"/>
        <v>2.36623815</v>
      </c>
    </row>
    <row r="3961" spans="1:23" x14ac:dyDescent="0.25">
      <c r="A3961" t="s">
        <v>13349</v>
      </c>
      <c r="B3961" s="1">
        <v>43114</v>
      </c>
      <c r="C3961" t="s">
        <v>13350</v>
      </c>
      <c r="D3961" t="s">
        <v>2289</v>
      </c>
      <c r="E3961" t="s">
        <v>13351</v>
      </c>
      <c r="F3961" s="1">
        <v>43108</v>
      </c>
      <c r="G3961">
        <v>1</v>
      </c>
      <c r="H3961">
        <v>352641</v>
      </c>
      <c r="I3961">
        <v>22173</v>
      </c>
      <c r="J3961">
        <v>225</v>
      </c>
      <c r="K3961">
        <v>1895</v>
      </c>
      <c r="L3961" t="b">
        <v>0</v>
      </c>
      <c r="M3961" t="b">
        <v>0</v>
      </c>
      <c r="N3961" t="b">
        <v>0</v>
      </c>
      <c r="O3961">
        <v>6</v>
      </c>
      <c r="P3961">
        <v>3</v>
      </c>
      <c r="Q3961" s="2">
        <v>0.06</v>
      </c>
      <c r="R3961" s="2">
        <v>0</v>
      </c>
      <c r="S3961" s="2">
        <v>0.01</v>
      </c>
      <c r="T3961">
        <f t="shared" si="244"/>
        <v>0.4</v>
      </c>
      <c r="U3961">
        <f t="shared" si="245"/>
        <v>1.8000000000000003</v>
      </c>
      <c r="V3961">
        <f t="shared" si="246"/>
        <v>1.0263205</v>
      </c>
      <c r="W3961">
        <f t="shared" si="247"/>
        <v>0.96921217500000001</v>
      </c>
    </row>
    <row r="3962" spans="1:23" x14ac:dyDescent="0.25">
      <c r="A3962" t="s">
        <v>13352</v>
      </c>
      <c r="B3962" s="1">
        <v>43132</v>
      </c>
      <c r="C3962" t="s">
        <v>13353</v>
      </c>
      <c r="D3962" t="s">
        <v>174</v>
      </c>
      <c r="E3962" t="s">
        <v>13354</v>
      </c>
      <c r="F3962" s="1">
        <v>43131</v>
      </c>
      <c r="G3962">
        <v>1</v>
      </c>
      <c r="H3962">
        <v>409337</v>
      </c>
      <c r="I3962">
        <v>10183</v>
      </c>
      <c r="J3962">
        <v>305</v>
      </c>
      <c r="K3962">
        <v>654</v>
      </c>
      <c r="L3962" t="b">
        <v>0</v>
      </c>
      <c r="M3962" t="b">
        <v>0</v>
      </c>
      <c r="N3962" t="b">
        <v>0</v>
      </c>
      <c r="O3962">
        <v>1</v>
      </c>
      <c r="P3962">
        <v>1</v>
      </c>
      <c r="Q3962" s="2">
        <v>0.02</v>
      </c>
      <c r="R3962" s="2">
        <v>0</v>
      </c>
      <c r="S3962" s="2">
        <v>0</v>
      </c>
      <c r="T3962">
        <f t="shared" si="244"/>
        <v>0.4</v>
      </c>
      <c r="U3962">
        <f t="shared" si="245"/>
        <v>0.8</v>
      </c>
      <c r="V3962">
        <f t="shared" si="246"/>
        <v>0.40466849999999999</v>
      </c>
      <c r="W3962">
        <f t="shared" si="247"/>
        <v>0.50163397500000007</v>
      </c>
    </row>
    <row r="3963" spans="1:23" x14ac:dyDescent="0.25">
      <c r="A3963" t="s">
        <v>13355</v>
      </c>
      <c r="B3963" s="1">
        <v>43053</v>
      </c>
      <c r="C3963" t="s">
        <v>13356</v>
      </c>
      <c r="D3963" t="s">
        <v>13357</v>
      </c>
      <c r="E3963" t="s">
        <v>13358</v>
      </c>
      <c r="F3963" s="1">
        <v>43048</v>
      </c>
      <c r="G3963">
        <v>1</v>
      </c>
      <c r="H3963">
        <v>4850</v>
      </c>
      <c r="I3963">
        <v>22</v>
      </c>
      <c r="J3963">
        <v>1</v>
      </c>
      <c r="K3963">
        <v>1</v>
      </c>
      <c r="L3963" t="b">
        <v>0</v>
      </c>
      <c r="M3963" t="b">
        <v>0</v>
      </c>
      <c r="N3963" t="b">
        <v>0</v>
      </c>
      <c r="O3963">
        <v>5</v>
      </c>
      <c r="P3963">
        <v>1</v>
      </c>
      <c r="Q3963" s="2">
        <v>0</v>
      </c>
      <c r="R3963" s="2">
        <v>0</v>
      </c>
      <c r="S3963" s="2">
        <v>0</v>
      </c>
      <c r="T3963">
        <f t="shared" si="244"/>
        <v>0.4</v>
      </c>
      <c r="U3963">
        <f t="shared" si="245"/>
        <v>0</v>
      </c>
      <c r="V3963">
        <f t="shared" si="246"/>
        <v>2.4250000000000001E-3</v>
      </c>
      <c r="W3963">
        <f t="shared" si="247"/>
        <v>0.16084875000000004</v>
      </c>
    </row>
    <row r="3964" spans="1:23" x14ac:dyDescent="0.25">
      <c r="A3964" t="s">
        <v>20832</v>
      </c>
      <c r="B3964" s="1">
        <v>43159</v>
      </c>
      <c r="C3964" t="s">
        <v>20833</v>
      </c>
      <c r="D3964" t="s">
        <v>355</v>
      </c>
      <c r="E3964" t="s">
        <v>20834</v>
      </c>
      <c r="F3964" s="1">
        <v>43154</v>
      </c>
      <c r="G3964">
        <v>1</v>
      </c>
      <c r="H3964">
        <v>1159873</v>
      </c>
      <c r="I3964">
        <v>28883</v>
      </c>
      <c r="J3964">
        <v>10433</v>
      </c>
      <c r="K3964">
        <v>0</v>
      </c>
      <c r="L3964" t="b">
        <v>1</v>
      </c>
      <c r="M3964" t="b">
        <v>0</v>
      </c>
      <c r="N3964" t="b">
        <v>0</v>
      </c>
      <c r="O3964">
        <v>5</v>
      </c>
      <c r="P3964">
        <v>5</v>
      </c>
      <c r="Q3964" s="2">
        <v>0.02</v>
      </c>
      <c r="R3964" s="2">
        <v>-0.01</v>
      </c>
      <c r="S3964" s="2">
        <v>0</v>
      </c>
      <c r="T3964">
        <f t="shared" si="244"/>
        <v>0.4</v>
      </c>
      <c r="U3964">
        <f t="shared" si="245"/>
        <v>4</v>
      </c>
      <c r="V3964">
        <f t="shared" si="246"/>
        <v>0.62993650000000001</v>
      </c>
      <c r="W3964">
        <f t="shared" si="247"/>
        <v>1.3804777750000001</v>
      </c>
    </row>
    <row r="3965" spans="1:23" x14ac:dyDescent="0.25">
      <c r="A3965" t="s">
        <v>13359</v>
      </c>
      <c r="B3965" s="1">
        <v>43265</v>
      </c>
      <c r="C3965" t="s">
        <v>13360</v>
      </c>
      <c r="D3965" t="s">
        <v>9410</v>
      </c>
      <c r="E3965" t="s">
        <v>13361</v>
      </c>
      <c r="F3965" s="1">
        <v>43259</v>
      </c>
      <c r="G3965">
        <v>1</v>
      </c>
      <c r="H3965">
        <v>872277</v>
      </c>
      <c r="I3965">
        <v>55898</v>
      </c>
      <c r="J3965">
        <v>913</v>
      </c>
      <c r="K3965">
        <v>5105</v>
      </c>
      <c r="L3965" t="b">
        <v>0</v>
      </c>
      <c r="M3965" t="b">
        <v>0</v>
      </c>
      <c r="N3965" t="b">
        <v>0</v>
      </c>
      <c r="O3965">
        <v>6</v>
      </c>
      <c r="P3965">
        <v>6</v>
      </c>
      <c r="Q3965" s="2">
        <v>0.06</v>
      </c>
      <c r="R3965" s="2">
        <v>0</v>
      </c>
      <c r="S3965" s="2">
        <v>0.01</v>
      </c>
      <c r="T3965">
        <f t="shared" si="244"/>
        <v>0.4</v>
      </c>
      <c r="U3965">
        <f t="shared" si="245"/>
        <v>4.8000000000000007</v>
      </c>
      <c r="V3965">
        <f t="shared" si="246"/>
        <v>1.2861384999999999</v>
      </c>
      <c r="W3965">
        <f t="shared" si="247"/>
        <v>1.8101484750000003</v>
      </c>
    </row>
    <row r="3966" spans="1:23" x14ac:dyDescent="0.25">
      <c r="A3966" t="s">
        <v>13362</v>
      </c>
      <c r="B3966" s="1">
        <v>43056</v>
      </c>
      <c r="C3966" t="s">
        <v>13363</v>
      </c>
      <c r="D3966" t="s">
        <v>9833</v>
      </c>
      <c r="E3966" t="s">
        <v>13364</v>
      </c>
      <c r="F3966" s="1">
        <v>43049</v>
      </c>
      <c r="G3966">
        <v>1</v>
      </c>
      <c r="H3966">
        <v>2954882</v>
      </c>
      <c r="I3966">
        <v>52519</v>
      </c>
      <c r="J3966">
        <v>2453</v>
      </c>
      <c r="K3966">
        <v>1948</v>
      </c>
      <c r="L3966" t="b">
        <v>0</v>
      </c>
      <c r="M3966" t="b">
        <v>0</v>
      </c>
      <c r="N3966" t="b">
        <v>0</v>
      </c>
      <c r="O3966">
        <v>7</v>
      </c>
      <c r="P3966">
        <v>4</v>
      </c>
      <c r="Q3966" s="2">
        <v>0.02</v>
      </c>
      <c r="R3966" s="2">
        <v>0</v>
      </c>
      <c r="S3966" s="2">
        <v>0</v>
      </c>
      <c r="T3966">
        <f t="shared" si="244"/>
        <v>0.4</v>
      </c>
      <c r="U3966">
        <f t="shared" si="245"/>
        <v>2.6</v>
      </c>
      <c r="V3966">
        <f t="shared" si="246"/>
        <v>1.677441</v>
      </c>
      <c r="W3966">
        <f t="shared" si="247"/>
        <v>1.39710435</v>
      </c>
    </row>
    <row r="3967" spans="1:23" x14ac:dyDescent="0.25">
      <c r="A3967" t="s">
        <v>13365</v>
      </c>
      <c r="B3967" s="1">
        <v>43114</v>
      </c>
      <c r="C3967" t="s">
        <v>13366</v>
      </c>
      <c r="D3967" t="s">
        <v>13367</v>
      </c>
      <c r="E3967" t="s">
        <v>13368</v>
      </c>
      <c r="F3967" s="1">
        <v>43108</v>
      </c>
      <c r="G3967">
        <v>1</v>
      </c>
      <c r="H3967">
        <v>1198379</v>
      </c>
      <c r="I3967">
        <v>10795</v>
      </c>
      <c r="J3967">
        <v>287</v>
      </c>
      <c r="K3967">
        <v>796</v>
      </c>
      <c r="L3967" t="b">
        <v>0</v>
      </c>
      <c r="M3967" t="b">
        <v>0</v>
      </c>
      <c r="N3967" t="b">
        <v>0</v>
      </c>
      <c r="O3967">
        <v>6</v>
      </c>
      <c r="P3967">
        <v>3</v>
      </c>
      <c r="Q3967" s="2">
        <v>0.01</v>
      </c>
      <c r="R3967" s="2">
        <v>0</v>
      </c>
      <c r="S3967" s="2">
        <v>0</v>
      </c>
      <c r="T3967">
        <f t="shared" si="244"/>
        <v>0.4</v>
      </c>
      <c r="U3967">
        <f t="shared" si="245"/>
        <v>1.8000000000000003</v>
      </c>
      <c r="V3967">
        <f t="shared" si="246"/>
        <v>0.69918949999999991</v>
      </c>
      <c r="W3967">
        <f t="shared" si="247"/>
        <v>0.85471632500000005</v>
      </c>
    </row>
    <row r="3968" spans="1:23" x14ac:dyDescent="0.25">
      <c r="A3968" t="s">
        <v>13369</v>
      </c>
      <c r="B3968" s="1">
        <v>43140</v>
      </c>
      <c r="C3968" t="s">
        <v>13370</v>
      </c>
      <c r="D3968" t="s">
        <v>10815</v>
      </c>
      <c r="E3968" t="s">
        <v>13371</v>
      </c>
      <c r="F3968" s="1">
        <v>43133</v>
      </c>
      <c r="G3968">
        <v>1</v>
      </c>
      <c r="H3968">
        <v>124483</v>
      </c>
      <c r="I3968">
        <v>3036</v>
      </c>
      <c r="J3968">
        <v>64</v>
      </c>
      <c r="K3968">
        <v>474</v>
      </c>
      <c r="L3968" t="b">
        <v>0</v>
      </c>
      <c r="M3968" t="b">
        <v>0</v>
      </c>
      <c r="N3968" t="b">
        <v>0</v>
      </c>
      <c r="O3968">
        <v>7</v>
      </c>
      <c r="P3968">
        <v>3</v>
      </c>
      <c r="Q3968" s="2">
        <v>0.02</v>
      </c>
      <c r="R3968" s="2">
        <v>0</v>
      </c>
      <c r="S3968" s="2">
        <v>0</v>
      </c>
      <c r="T3968">
        <f t="shared" si="244"/>
        <v>0.4</v>
      </c>
      <c r="U3968">
        <f t="shared" si="245"/>
        <v>1.6000000000000003</v>
      </c>
      <c r="V3968">
        <f t="shared" si="246"/>
        <v>0.26224150000000002</v>
      </c>
      <c r="W3968">
        <f t="shared" si="247"/>
        <v>0.65178452500000006</v>
      </c>
    </row>
    <row r="3969" spans="1:23" x14ac:dyDescent="0.25">
      <c r="A3969" t="s">
        <v>13372</v>
      </c>
      <c r="B3969" s="1">
        <v>43135</v>
      </c>
      <c r="C3969" t="s">
        <v>13373</v>
      </c>
      <c r="D3969" t="s">
        <v>13374</v>
      </c>
      <c r="E3969" t="s">
        <v>13375</v>
      </c>
      <c r="F3969" s="1">
        <v>43130</v>
      </c>
      <c r="G3969">
        <v>1</v>
      </c>
      <c r="H3969">
        <v>1314567</v>
      </c>
      <c r="I3969">
        <v>230</v>
      </c>
      <c r="J3969">
        <v>34</v>
      </c>
      <c r="K3969">
        <v>40</v>
      </c>
      <c r="L3969" t="b">
        <v>0</v>
      </c>
      <c r="M3969" t="b">
        <v>0</v>
      </c>
      <c r="N3969" t="b">
        <v>0</v>
      </c>
      <c r="O3969">
        <v>5</v>
      </c>
      <c r="P3969">
        <v>3</v>
      </c>
      <c r="Q3969" s="2">
        <v>0</v>
      </c>
      <c r="R3969" s="2">
        <v>0</v>
      </c>
      <c r="S3969" s="2">
        <v>0</v>
      </c>
      <c r="T3969">
        <f t="shared" si="244"/>
        <v>0.4</v>
      </c>
      <c r="U3969">
        <f t="shared" si="245"/>
        <v>2.0000000000000004</v>
      </c>
      <c r="V3969">
        <f t="shared" si="246"/>
        <v>0.65728350000000002</v>
      </c>
      <c r="W3969">
        <f t="shared" si="247"/>
        <v>0.89004922500000017</v>
      </c>
    </row>
    <row r="3970" spans="1:23" x14ac:dyDescent="0.25">
      <c r="A3970" t="s">
        <v>13376</v>
      </c>
      <c r="B3970" s="1">
        <v>43205</v>
      </c>
      <c r="C3970" t="s">
        <v>13377</v>
      </c>
      <c r="D3970" t="s">
        <v>11010</v>
      </c>
      <c r="E3970" t="s">
        <v>13378</v>
      </c>
      <c r="F3970" s="1">
        <v>43188</v>
      </c>
      <c r="G3970">
        <v>1</v>
      </c>
      <c r="H3970">
        <v>2653797</v>
      </c>
      <c r="I3970">
        <v>73404</v>
      </c>
      <c r="J3970">
        <v>768</v>
      </c>
      <c r="K3970">
        <v>2432</v>
      </c>
      <c r="L3970" t="b">
        <v>0</v>
      </c>
      <c r="M3970" t="b">
        <v>0</v>
      </c>
      <c r="N3970" t="b">
        <v>0</v>
      </c>
      <c r="O3970">
        <v>17</v>
      </c>
      <c r="P3970">
        <v>11</v>
      </c>
      <c r="Q3970" s="2">
        <v>0.03</v>
      </c>
      <c r="R3970" s="2">
        <v>0</v>
      </c>
      <c r="S3970" s="2">
        <v>0</v>
      </c>
      <c r="T3970">
        <f t="shared" ref="T3970:T4033" si="248">G3970*0.4</f>
        <v>0.4</v>
      </c>
      <c r="U3970">
        <f t="shared" ref="U3970:U4033" si="249">-0.2*(O3970-P3970)+0.8*P3970</f>
        <v>7.6000000000000005</v>
      </c>
      <c r="V3970">
        <f t="shared" ref="V3970:V4033" si="250">0.5*H3970*0.000001+0.1*Q3970*100+100*0.15*R3970+100*0.25*S3970</f>
        <v>1.6268985</v>
      </c>
      <c r="W3970">
        <f t="shared" ref="W3970:W4033" si="251">0.4*T3970+0.25*U3970+0.35*V3970</f>
        <v>2.6294144749999999</v>
      </c>
    </row>
    <row r="3971" spans="1:23" x14ac:dyDescent="0.25">
      <c r="A3971" t="s">
        <v>13379</v>
      </c>
      <c r="B3971" s="1">
        <v>43181</v>
      </c>
      <c r="C3971" t="s">
        <v>13380</v>
      </c>
      <c r="D3971" t="s">
        <v>1158</v>
      </c>
      <c r="E3971" t="s">
        <v>13381</v>
      </c>
      <c r="F3971" s="1">
        <v>43166</v>
      </c>
      <c r="G3971">
        <v>1</v>
      </c>
      <c r="H3971">
        <v>2288043</v>
      </c>
      <c r="I3971">
        <v>39996</v>
      </c>
      <c r="J3971">
        <v>1591</v>
      </c>
      <c r="K3971">
        <v>4929</v>
      </c>
      <c r="L3971" t="b">
        <v>0</v>
      </c>
      <c r="M3971" t="b">
        <v>0</v>
      </c>
      <c r="N3971" t="b">
        <v>0</v>
      </c>
      <c r="O3971">
        <v>15</v>
      </c>
      <c r="P3971">
        <v>15</v>
      </c>
      <c r="Q3971" s="2">
        <v>0.02</v>
      </c>
      <c r="R3971" s="2">
        <v>0</v>
      </c>
      <c r="S3971" s="2">
        <v>0</v>
      </c>
      <c r="T3971">
        <f t="shared" si="248"/>
        <v>0.4</v>
      </c>
      <c r="U3971">
        <f t="shared" si="249"/>
        <v>12</v>
      </c>
      <c r="V3971">
        <f t="shared" si="250"/>
        <v>1.3440215</v>
      </c>
      <c r="W3971">
        <f t="shared" si="251"/>
        <v>3.6304075249999999</v>
      </c>
    </row>
    <row r="3972" spans="1:23" x14ac:dyDescent="0.25">
      <c r="A3972" t="s">
        <v>13382</v>
      </c>
      <c r="B3972" s="1">
        <v>43152</v>
      </c>
      <c r="C3972" t="s">
        <v>13383</v>
      </c>
      <c r="D3972" t="s">
        <v>13384</v>
      </c>
      <c r="E3972" t="s">
        <v>13385</v>
      </c>
      <c r="F3972" s="1">
        <v>43144</v>
      </c>
      <c r="G3972">
        <v>1</v>
      </c>
      <c r="H3972">
        <v>357429</v>
      </c>
      <c r="I3972">
        <v>13341</v>
      </c>
      <c r="J3972">
        <v>619</v>
      </c>
      <c r="K3972">
        <v>1984</v>
      </c>
      <c r="L3972" t="b">
        <v>0</v>
      </c>
      <c r="M3972" t="b">
        <v>0</v>
      </c>
      <c r="N3972" t="b">
        <v>0</v>
      </c>
      <c r="O3972">
        <v>8</v>
      </c>
      <c r="P3972">
        <v>6</v>
      </c>
      <c r="Q3972" s="2">
        <v>0.04</v>
      </c>
      <c r="R3972" s="2">
        <v>0</v>
      </c>
      <c r="S3972" s="2">
        <v>0.01</v>
      </c>
      <c r="T3972">
        <f t="shared" si="248"/>
        <v>0.4</v>
      </c>
      <c r="U3972">
        <f t="shared" si="249"/>
        <v>4.4000000000000004</v>
      </c>
      <c r="V3972">
        <f t="shared" si="250"/>
        <v>0.82871450000000002</v>
      </c>
      <c r="W3972">
        <f t="shared" si="251"/>
        <v>1.5500500750000001</v>
      </c>
    </row>
    <row r="3973" spans="1:23" x14ac:dyDescent="0.25">
      <c r="A3973" t="s">
        <v>13386</v>
      </c>
      <c r="B3973" s="1">
        <v>43072</v>
      </c>
      <c r="C3973" t="s">
        <v>13387</v>
      </c>
      <c r="D3973" t="s">
        <v>13388</v>
      </c>
      <c r="E3973" t="s">
        <v>13389</v>
      </c>
      <c r="F3973" s="1">
        <v>43067</v>
      </c>
      <c r="G3973">
        <v>1</v>
      </c>
      <c r="H3973">
        <v>24491</v>
      </c>
      <c r="I3973">
        <v>734</v>
      </c>
      <c r="J3973">
        <v>24</v>
      </c>
      <c r="K3973">
        <v>300</v>
      </c>
      <c r="L3973" t="b">
        <v>0</v>
      </c>
      <c r="M3973" t="b">
        <v>0</v>
      </c>
      <c r="N3973" t="b">
        <v>0</v>
      </c>
      <c r="O3973">
        <v>5</v>
      </c>
      <c r="P3973">
        <v>5</v>
      </c>
      <c r="Q3973" s="2">
        <v>0.03</v>
      </c>
      <c r="R3973" s="2">
        <v>0</v>
      </c>
      <c r="S3973" s="2">
        <v>0.01</v>
      </c>
      <c r="T3973">
        <f t="shared" si="248"/>
        <v>0.4</v>
      </c>
      <c r="U3973">
        <f t="shared" si="249"/>
        <v>4</v>
      </c>
      <c r="V3973">
        <f t="shared" si="250"/>
        <v>0.56224549999999995</v>
      </c>
      <c r="W3973">
        <f t="shared" si="251"/>
        <v>1.3567859250000001</v>
      </c>
    </row>
    <row r="3974" spans="1:23" x14ac:dyDescent="0.25">
      <c r="A3974" t="s">
        <v>13390</v>
      </c>
      <c r="B3974" s="1">
        <v>43164</v>
      </c>
      <c r="C3974" t="s">
        <v>13391</v>
      </c>
      <c r="D3974" t="s">
        <v>13392</v>
      </c>
      <c r="E3974" t="s">
        <v>13393</v>
      </c>
      <c r="F3974" s="1">
        <v>43151</v>
      </c>
      <c r="G3974">
        <v>1</v>
      </c>
      <c r="H3974">
        <v>1277833</v>
      </c>
      <c r="I3974">
        <v>6447</v>
      </c>
      <c r="J3974">
        <v>1167</v>
      </c>
      <c r="K3974">
        <v>9963</v>
      </c>
      <c r="L3974" t="b">
        <v>0</v>
      </c>
      <c r="M3974" t="b">
        <v>0</v>
      </c>
      <c r="N3974" t="b">
        <v>0</v>
      </c>
      <c r="O3974">
        <v>13</v>
      </c>
      <c r="P3974">
        <v>12</v>
      </c>
      <c r="Q3974" s="2">
        <v>0.01</v>
      </c>
      <c r="R3974" s="2">
        <v>0</v>
      </c>
      <c r="S3974" s="2">
        <v>0.01</v>
      </c>
      <c r="T3974">
        <f t="shared" si="248"/>
        <v>0.4</v>
      </c>
      <c r="U3974">
        <f t="shared" si="249"/>
        <v>9.4000000000000021</v>
      </c>
      <c r="V3974">
        <f t="shared" si="250"/>
        <v>0.98891649999999998</v>
      </c>
      <c r="W3974">
        <f t="shared" si="251"/>
        <v>2.8561207750000008</v>
      </c>
    </row>
    <row r="3975" spans="1:23" x14ac:dyDescent="0.25">
      <c r="A3975" t="s">
        <v>13394</v>
      </c>
      <c r="B3975" s="1">
        <v>43123</v>
      </c>
      <c r="C3975" t="s">
        <v>13395</v>
      </c>
      <c r="D3975" t="s">
        <v>6524</v>
      </c>
      <c r="E3975" t="s">
        <v>13396</v>
      </c>
      <c r="F3975" s="1">
        <v>43117</v>
      </c>
      <c r="G3975">
        <v>1</v>
      </c>
      <c r="H3975">
        <v>140445</v>
      </c>
      <c r="I3975">
        <v>9466</v>
      </c>
      <c r="J3975">
        <v>106</v>
      </c>
      <c r="K3975">
        <v>706</v>
      </c>
      <c r="L3975" t="b">
        <v>0</v>
      </c>
      <c r="M3975" t="b">
        <v>0</v>
      </c>
      <c r="N3975" t="b">
        <v>0</v>
      </c>
      <c r="O3975">
        <v>6</v>
      </c>
      <c r="P3975">
        <v>5</v>
      </c>
      <c r="Q3975" s="2">
        <v>7.0000000000000007E-2</v>
      </c>
      <c r="R3975" s="2">
        <v>0</v>
      </c>
      <c r="S3975" s="2">
        <v>0.01</v>
      </c>
      <c r="T3975">
        <f t="shared" si="248"/>
        <v>0.4</v>
      </c>
      <c r="U3975">
        <f t="shared" si="249"/>
        <v>3.8</v>
      </c>
      <c r="V3975">
        <f t="shared" si="250"/>
        <v>1.0202225</v>
      </c>
      <c r="W3975">
        <f t="shared" si="251"/>
        <v>1.4670778749999998</v>
      </c>
    </row>
    <row r="3976" spans="1:23" x14ac:dyDescent="0.25">
      <c r="A3976" t="s">
        <v>13397</v>
      </c>
      <c r="B3976" s="1">
        <v>43167</v>
      </c>
      <c r="C3976" t="s">
        <v>13398</v>
      </c>
      <c r="D3976" t="s">
        <v>5615</v>
      </c>
      <c r="E3976" t="s">
        <v>13399</v>
      </c>
      <c r="F3976" s="1">
        <v>43155</v>
      </c>
      <c r="G3976">
        <v>1</v>
      </c>
      <c r="H3976">
        <v>194283</v>
      </c>
      <c r="I3976">
        <v>10889</v>
      </c>
      <c r="J3976">
        <v>384</v>
      </c>
      <c r="K3976">
        <v>888</v>
      </c>
      <c r="L3976" t="b">
        <v>0</v>
      </c>
      <c r="M3976" t="b">
        <v>0</v>
      </c>
      <c r="N3976" t="b">
        <v>0</v>
      </c>
      <c r="O3976">
        <v>12</v>
      </c>
      <c r="P3976">
        <v>12</v>
      </c>
      <c r="Q3976" s="2">
        <v>0.06</v>
      </c>
      <c r="R3976" s="2">
        <v>0</v>
      </c>
      <c r="S3976" s="2">
        <v>0</v>
      </c>
      <c r="T3976">
        <f t="shared" si="248"/>
        <v>0.4</v>
      </c>
      <c r="U3976">
        <f t="shared" si="249"/>
        <v>9.6000000000000014</v>
      </c>
      <c r="V3976">
        <f t="shared" si="250"/>
        <v>0.69714149999999997</v>
      </c>
      <c r="W3976">
        <f t="shared" si="251"/>
        <v>2.8039995250000005</v>
      </c>
    </row>
    <row r="3977" spans="1:23" x14ac:dyDescent="0.25">
      <c r="A3977" t="s">
        <v>13400</v>
      </c>
      <c r="B3977" s="1">
        <v>43096</v>
      </c>
      <c r="C3977" t="s">
        <v>13401</v>
      </c>
      <c r="D3977" t="s">
        <v>730</v>
      </c>
      <c r="E3977" t="s">
        <v>13402</v>
      </c>
      <c r="F3977" s="1">
        <v>43091</v>
      </c>
      <c r="G3977">
        <v>1</v>
      </c>
      <c r="H3977">
        <v>47433</v>
      </c>
      <c r="I3977">
        <v>845</v>
      </c>
      <c r="J3977">
        <v>28</v>
      </c>
      <c r="K3977">
        <v>211</v>
      </c>
      <c r="L3977" t="b">
        <v>0</v>
      </c>
      <c r="M3977" t="b">
        <v>0</v>
      </c>
      <c r="N3977" t="b">
        <v>0</v>
      </c>
      <c r="O3977">
        <v>5</v>
      </c>
      <c r="P3977">
        <v>4</v>
      </c>
      <c r="Q3977" s="2">
        <v>0.02</v>
      </c>
      <c r="R3977" s="2">
        <v>0</v>
      </c>
      <c r="S3977" s="2">
        <v>0</v>
      </c>
      <c r="T3977">
        <f t="shared" si="248"/>
        <v>0.4</v>
      </c>
      <c r="U3977">
        <f t="shared" si="249"/>
        <v>3</v>
      </c>
      <c r="V3977">
        <f t="shared" si="250"/>
        <v>0.22371650000000001</v>
      </c>
      <c r="W3977">
        <f t="shared" si="251"/>
        <v>0.98830077500000002</v>
      </c>
    </row>
    <row r="3978" spans="1:23" x14ac:dyDescent="0.25">
      <c r="A3978" t="s">
        <v>13403</v>
      </c>
      <c r="B3978" s="1">
        <v>43144</v>
      </c>
      <c r="C3978" t="s">
        <v>13404</v>
      </c>
      <c r="D3978" t="s">
        <v>97</v>
      </c>
      <c r="E3978" t="s">
        <v>13405</v>
      </c>
      <c r="F3978" s="1">
        <v>43136</v>
      </c>
      <c r="G3978">
        <v>1</v>
      </c>
      <c r="H3978">
        <v>424293</v>
      </c>
      <c r="I3978">
        <v>24378</v>
      </c>
      <c r="J3978">
        <v>818</v>
      </c>
      <c r="K3978">
        <v>2128</v>
      </c>
      <c r="L3978" t="b">
        <v>0</v>
      </c>
      <c r="M3978" t="b">
        <v>0</v>
      </c>
      <c r="N3978" t="b">
        <v>0</v>
      </c>
      <c r="O3978">
        <v>8</v>
      </c>
      <c r="P3978">
        <v>8</v>
      </c>
      <c r="Q3978" s="2">
        <v>0.06</v>
      </c>
      <c r="R3978" s="2">
        <v>0</v>
      </c>
      <c r="S3978" s="2">
        <v>0.01</v>
      </c>
      <c r="T3978">
        <f t="shared" si="248"/>
        <v>0.4</v>
      </c>
      <c r="U3978">
        <f t="shared" si="249"/>
        <v>6.4</v>
      </c>
      <c r="V3978">
        <f t="shared" si="250"/>
        <v>1.0621464999999999</v>
      </c>
      <c r="W3978">
        <f t="shared" si="251"/>
        <v>2.1317512750000001</v>
      </c>
    </row>
    <row r="3979" spans="1:23" x14ac:dyDescent="0.25">
      <c r="A3979" t="s">
        <v>13406</v>
      </c>
      <c r="B3979" s="1">
        <v>43139</v>
      </c>
      <c r="C3979" t="s">
        <v>13407</v>
      </c>
      <c r="D3979" t="s">
        <v>13298</v>
      </c>
      <c r="E3979" t="s">
        <v>13408</v>
      </c>
      <c r="F3979" s="1">
        <v>43133</v>
      </c>
      <c r="G3979">
        <v>1</v>
      </c>
      <c r="H3979">
        <v>46701</v>
      </c>
      <c r="I3979">
        <v>250</v>
      </c>
      <c r="J3979">
        <v>12</v>
      </c>
      <c r="K3979">
        <v>26</v>
      </c>
      <c r="L3979" t="b">
        <v>0</v>
      </c>
      <c r="M3979" t="b">
        <v>0</v>
      </c>
      <c r="N3979" t="b">
        <v>0</v>
      </c>
      <c r="O3979">
        <v>6</v>
      </c>
      <c r="P3979">
        <v>4</v>
      </c>
      <c r="Q3979" s="2">
        <v>0.01</v>
      </c>
      <c r="R3979" s="2">
        <v>0</v>
      </c>
      <c r="S3979" s="2">
        <v>0</v>
      </c>
      <c r="T3979">
        <f t="shared" si="248"/>
        <v>0.4</v>
      </c>
      <c r="U3979">
        <f t="shared" si="249"/>
        <v>2.8000000000000003</v>
      </c>
      <c r="V3979">
        <f t="shared" si="250"/>
        <v>0.1233505</v>
      </c>
      <c r="W3979">
        <f t="shared" si="251"/>
        <v>0.90317267500000009</v>
      </c>
    </row>
    <row r="3980" spans="1:23" x14ac:dyDescent="0.25">
      <c r="A3980" t="s">
        <v>13409</v>
      </c>
      <c r="B3980" s="1">
        <v>43196</v>
      </c>
      <c r="C3980" t="s">
        <v>13410</v>
      </c>
      <c r="D3980" t="s">
        <v>2690</v>
      </c>
      <c r="E3980" t="s">
        <v>13411</v>
      </c>
      <c r="F3980" s="1">
        <v>43180</v>
      </c>
      <c r="G3980">
        <v>1</v>
      </c>
      <c r="H3980">
        <v>668491</v>
      </c>
      <c r="I3980">
        <v>40752</v>
      </c>
      <c r="J3980">
        <v>706</v>
      </c>
      <c r="K3980">
        <v>22279</v>
      </c>
      <c r="L3980" t="b">
        <v>0</v>
      </c>
      <c r="M3980" t="b">
        <v>0</v>
      </c>
      <c r="N3980" t="b">
        <v>0</v>
      </c>
      <c r="O3980">
        <v>16</v>
      </c>
      <c r="P3980">
        <v>15</v>
      </c>
      <c r="Q3980" s="2">
        <v>0.06</v>
      </c>
      <c r="R3980" s="2">
        <v>0</v>
      </c>
      <c r="S3980" s="2">
        <v>0.03</v>
      </c>
      <c r="T3980">
        <f t="shared" si="248"/>
        <v>0.4</v>
      </c>
      <c r="U3980">
        <f t="shared" si="249"/>
        <v>11.8</v>
      </c>
      <c r="V3980">
        <f t="shared" si="250"/>
        <v>1.6842454999999998</v>
      </c>
      <c r="W3980">
        <f t="shared" si="251"/>
        <v>3.6994859250000003</v>
      </c>
    </row>
    <row r="3981" spans="1:23" x14ac:dyDescent="0.25">
      <c r="A3981" t="s">
        <v>13412</v>
      </c>
      <c r="B3981" s="1">
        <v>43209</v>
      </c>
      <c r="C3981" t="s">
        <v>13413</v>
      </c>
      <c r="D3981" t="s">
        <v>2358</v>
      </c>
      <c r="E3981" t="s">
        <v>13414</v>
      </c>
      <c r="F3981" s="1">
        <v>43203</v>
      </c>
      <c r="G3981">
        <v>1</v>
      </c>
      <c r="H3981">
        <v>2920589</v>
      </c>
      <c r="I3981">
        <v>68517</v>
      </c>
      <c r="J3981">
        <v>5355</v>
      </c>
      <c r="K3981">
        <v>18079</v>
      </c>
      <c r="L3981" t="b">
        <v>0</v>
      </c>
      <c r="M3981" t="b">
        <v>0</v>
      </c>
      <c r="N3981" t="b">
        <v>0</v>
      </c>
      <c r="O3981">
        <v>6</v>
      </c>
      <c r="P3981">
        <v>6</v>
      </c>
      <c r="Q3981" s="2">
        <v>0.02</v>
      </c>
      <c r="R3981" s="2">
        <v>0</v>
      </c>
      <c r="S3981" s="2">
        <v>0.01</v>
      </c>
      <c r="T3981">
        <f t="shared" si="248"/>
        <v>0.4</v>
      </c>
      <c r="U3981">
        <f t="shared" si="249"/>
        <v>4.8000000000000007</v>
      </c>
      <c r="V3981">
        <f t="shared" si="250"/>
        <v>1.9102944999999998</v>
      </c>
      <c r="W3981">
        <f t="shared" si="251"/>
        <v>2.0286030750000004</v>
      </c>
    </row>
    <row r="3982" spans="1:23" x14ac:dyDescent="0.25">
      <c r="A3982" t="s">
        <v>13415</v>
      </c>
      <c r="B3982" s="1">
        <v>43089</v>
      </c>
      <c r="C3982" t="s">
        <v>13416</v>
      </c>
      <c r="D3982" t="s">
        <v>8868</v>
      </c>
      <c r="E3982" t="s">
        <v>13417</v>
      </c>
      <c r="F3982" s="1">
        <v>43082</v>
      </c>
      <c r="G3982">
        <v>1</v>
      </c>
      <c r="H3982">
        <v>983147</v>
      </c>
      <c r="I3982">
        <v>23112</v>
      </c>
      <c r="J3982">
        <v>962</v>
      </c>
      <c r="K3982">
        <v>5755</v>
      </c>
      <c r="L3982" t="b">
        <v>0</v>
      </c>
      <c r="M3982" t="b">
        <v>0</v>
      </c>
      <c r="N3982" t="b">
        <v>0</v>
      </c>
      <c r="O3982">
        <v>7</v>
      </c>
      <c r="P3982">
        <v>6</v>
      </c>
      <c r="Q3982" s="2">
        <v>0.02</v>
      </c>
      <c r="R3982" s="2">
        <v>0</v>
      </c>
      <c r="S3982" s="2">
        <v>0.01</v>
      </c>
      <c r="T3982">
        <f t="shared" si="248"/>
        <v>0.4</v>
      </c>
      <c r="U3982">
        <f t="shared" si="249"/>
        <v>4.6000000000000005</v>
      </c>
      <c r="V3982">
        <f t="shared" si="250"/>
        <v>0.94157350000000006</v>
      </c>
      <c r="W3982">
        <f t="shared" si="251"/>
        <v>1.6395507250000001</v>
      </c>
    </row>
    <row r="3983" spans="1:23" x14ac:dyDescent="0.25">
      <c r="A3983" t="s">
        <v>13418</v>
      </c>
      <c r="B3983" s="1">
        <v>43060</v>
      </c>
      <c r="C3983" t="s">
        <v>13419</v>
      </c>
      <c r="D3983" t="s">
        <v>7546</v>
      </c>
      <c r="E3983" t="s">
        <v>13420</v>
      </c>
      <c r="F3983" s="1">
        <v>43055</v>
      </c>
      <c r="G3983">
        <v>1</v>
      </c>
      <c r="H3983">
        <v>1508950</v>
      </c>
      <c r="I3983">
        <v>181682</v>
      </c>
      <c r="J3983">
        <v>2062</v>
      </c>
      <c r="K3983">
        <v>9854</v>
      </c>
      <c r="L3983" t="b">
        <v>0</v>
      </c>
      <c r="M3983" t="b">
        <v>0</v>
      </c>
      <c r="N3983" t="b">
        <v>0</v>
      </c>
      <c r="O3983">
        <v>5</v>
      </c>
      <c r="P3983">
        <v>3</v>
      </c>
      <c r="Q3983" s="2">
        <v>0.12</v>
      </c>
      <c r="R3983" s="2">
        <v>0</v>
      </c>
      <c r="S3983" s="2">
        <v>0.01</v>
      </c>
      <c r="T3983">
        <f t="shared" si="248"/>
        <v>0.4</v>
      </c>
      <c r="U3983">
        <f t="shared" si="249"/>
        <v>2.0000000000000004</v>
      </c>
      <c r="V3983">
        <f t="shared" si="250"/>
        <v>2.204475</v>
      </c>
      <c r="W3983">
        <f t="shared" si="251"/>
        <v>1.4315662499999999</v>
      </c>
    </row>
    <row r="3984" spans="1:23" x14ac:dyDescent="0.25">
      <c r="A3984" t="s">
        <v>13421</v>
      </c>
      <c r="B3984" s="1">
        <v>43142</v>
      </c>
      <c r="C3984" t="s">
        <v>13422</v>
      </c>
      <c r="D3984" t="s">
        <v>13423</v>
      </c>
      <c r="E3984" t="s">
        <v>13424</v>
      </c>
      <c r="F3984" s="1">
        <v>43135</v>
      </c>
      <c r="G3984">
        <v>1</v>
      </c>
      <c r="H3984">
        <v>505444</v>
      </c>
      <c r="I3984">
        <v>8218</v>
      </c>
      <c r="J3984">
        <v>220</v>
      </c>
      <c r="K3984">
        <v>515</v>
      </c>
      <c r="L3984" t="b">
        <v>0</v>
      </c>
      <c r="M3984" t="b">
        <v>0</v>
      </c>
      <c r="N3984" t="b">
        <v>0</v>
      </c>
      <c r="O3984">
        <v>7</v>
      </c>
      <c r="P3984">
        <v>6</v>
      </c>
      <c r="Q3984" s="2">
        <v>0.02</v>
      </c>
      <c r="R3984" s="2">
        <v>0</v>
      </c>
      <c r="S3984" s="2">
        <v>0</v>
      </c>
      <c r="T3984">
        <f t="shared" si="248"/>
        <v>0.4</v>
      </c>
      <c r="U3984">
        <f t="shared" si="249"/>
        <v>4.6000000000000005</v>
      </c>
      <c r="V3984">
        <f t="shared" si="250"/>
        <v>0.45272200000000001</v>
      </c>
      <c r="W3984">
        <f t="shared" si="251"/>
        <v>1.4684527000000001</v>
      </c>
    </row>
    <row r="3985" spans="1:23" x14ac:dyDescent="0.25">
      <c r="A3985" t="s">
        <v>13425</v>
      </c>
      <c r="B3985" s="1">
        <v>43087</v>
      </c>
      <c r="C3985" t="s">
        <v>13426</v>
      </c>
      <c r="D3985" t="s">
        <v>6955</v>
      </c>
      <c r="E3985" t="s">
        <v>13427</v>
      </c>
      <c r="F3985" s="1">
        <v>43081</v>
      </c>
      <c r="G3985">
        <v>1</v>
      </c>
      <c r="H3985">
        <v>285672</v>
      </c>
      <c r="I3985">
        <v>2370</v>
      </c>
      <c r="J3985">
        <v>521</v>
      </c>
      <c r="K3985">
        <v>2877</v>
      </c>
      <c r="L3985" t="b">
        <v>0</v>
      </c>
      <c r="M3985" t="b">
        <v>0</v>
      </c>
      <c r="N3985" t="b">
        <v>0</v>
      </c>
      <c r="O3985">
        <v>6</v>
      </c>
      <c r="P3985">
        <v>3</v>
      </c>
      <c r="Q3985" s="2">
        <v>0.01</v>
      </c>
      <c r="R3985" s="2">
        <v>0</v>
      </c>
      <c r="S3985" s="2">
        <v>0.01</v>
      </c>
      <c r="T3985">
        <f t="shared" si="248"/>
        <v>0.4</v>
      </c>
      <c r="U3985">
        <f t="shared" si="249"/>
        <v>1.8000000000000003</v>
      </c>
      <c r="V3985">
        <f t="shared" si="250"/>
        <v>0.492836</v>
      </c>
      <c r="W3985">
        <f t="shared" si="251"/>
        <v>0.78249260000000009</v>
      </c>
    </row>
    <row r="3986" spans="1:23" x14ac:dyDescent="0.25">
      <c r="A3986" t="s">
        <v>13428</v>
      </c>
      <c r="B3986" s="1">
        <v>43091</v>
      </c>
      <c r="C3986" t="s">
        <v>13429</v>
      </c>
      <c r="D3986" t="s">
        <v>4536</v>
      </c>
      <c r="E3986" t="s">
        <v>13430</v>
      </c>
      <c r="F3986" s="1">
        <v>43086</v>
      </c>
      <c r="G3986">
        <v>1</v>
      </c>
      <c r="H3986">
        <v>26214</v>
      </c>
      <c r="I3986">
        <v>726</v>
      </c>
      <c r="J3986">
        <v>22</v>
      </c>
      <c r="K3986">
        <v>65</v>
      </c>
      <c r="L3986" t="b">
        <v>0</v>
      </c>
      <c r="M3986" t="b">
        <v>0</v>
      </c>
      <c r="N3986" t="b">
        <v>0</v>
      </c>
      <c r="O3986">
        <v>5</v>
      </c>
      <c r="P3986">
        <v>5</v>
      </c>
      <c r="Q3986" s="2">
        <v>0.03</v>
      </c>
      <c r="R3986" s="2">
        <v>0</v>
      </c>
      <c r="S3986" s="2">
        <v>0</v>
      </c>
      <c r="T3986">
        <f t="shared" si="248"/>
        <v>0.4</v>
      </c>
      <c r="U3986">
        <f t="shared" si="249"/>
        <v>4</v>
      </c>
      <c r="V3986">
        <f t="shared" si="250"/>
        <v>0.31310699999999997</v>
      </c>
      <c r="W3986">
        <f t="shared" si="251"/>
        <v>1.2695874500000002</v>
      </c>
    </row>
    <row r="3987" spans="1:23" x14ac:dyDescent="0.25">
      <c r="A3987" t="s">
        <v>13431</v>
      </c>
      <c r="B3987" s="1">
        <v>43145</v>
      </c>
      <c r="C3987" t="s">
        <v>13432</v>
      </c>
      <c r="D3987" t="s">
        <v>2508</v>
      </c>
      <c r="E3987" t="s">
        <v>13433</v>
      </c>
      <c r="F3987" s="1">
        <v>43136</v>
      </c>
      <c r="G3987">
        <v>1</v>
      </c>
      <c r="H3987">
        <v>1446055</v>
      </c>
      <c r="I3987">
        <v>86667</v>
      </c>
      <c r="J3987">
        <v>566</v>
      </c>
      <c r="K3987">
        <v>5705</v>
      </c>
      <c r="L3987" t="b">
        <v>0</v>
      </c>
      <c r="M3987" t="b">
        <v>0</v>
      </c>
      <c r="N3987" t="b">
        <v>0</v>
      </c>
      <c r="O3987">
        <v>9</v>
      </c>
      <c r="P3987">
        <v>9</v>
      </c>
      <c r="Q3987" s="2">
        <v>0.06</v>
      </c>
      <c r="R3987" s="2">
        <v>0</v>
      </c>
      <c r="S3987" s="2">
        <v>0</v>
      </c>
      <c r="T3987">
        <f t="shared" si="248"/>
        <v>0.4</v>
      </c>
      <c r="U3987">
        <f t="shared" si="249"/>
        <v>7.2</v>
      </c>
      <c r="V3987">
        <f t="shared" si="250"/>
        <v>1.3230274999999998</v>
      </c>
      <c r="W3987">
        <f t="shared" si="251"/>
        <v>2.4230596250000001</v>
      </c>
    </row>
    <row r="3988" spans="1:23" x14ac:dyDescent="0.25">
      <c r="A3988" t="s">
        <v>13434</v>
      </c>
      <c r="B3988" s="1">
        <v>43077</v>
      </c>
      <c r="C3988" t="s">
        <v>13435</v>
      </c>
      <c r="D3988" t="s">
        <v>242</v>
      </c>
      <c r="E3988" t="s">
        <v>13436</v>
      </c>
      <c r="F3988" s="1">
        <v>43071</v>
      </c>
      <c r="G3988">
        <v>1</v>
      </c>
      <c r="H3988">
        <v>3336924</v>
      </c>
      <c r="I3988">
        <v>117732</v>
      </c>
      <c r="J3988">
        <v>1654</v>
      </c>
      <c r="K3988">
        <v>12125</v>
      </c>
      <c r="L3988" t="b">
        <v>0</v>
      </c>
      <c r="M3988" t="b">
        <v>0</v>
      </c>
      <c r="N3988" t="b">
        <v>0</v>
      </c>
      <c r="O3988">
        <v>6</v>
      </c>
      <c r="P3988">
        <v>4</v>
      </c>
      <c r="Q3988" s="2">
        <v>0.04</v>
      </c>
      <c r="R3988" s="2">
        <v>0</v>
      </c>
      <c r="S3988" s="2">
        <v>0</v>
      </c>
      <c r="T3988">
        <f t="shared" si="248"/>
        <v>0.4</v>
      </c>
      <c r="U3988">
        <f t="shared" si="249"/>
        <v>2.8000000000000003</v>
      </c>
      <c r="V3988">
        <f t="shared" si="250"/>
        <v>2.0684619999999998</v>
      </c>
      <c r="W3988">
        <f t="shared" si="251"/>
        <v>1.5839617000000001</v>
      </c>
    </row>
    <row r="3989" spans="1:23" x14ac:dyDescent="0.25">
      <c r="A3989" t="s">
        <v>13437</v>
      </c>
      <c r="B3989" s="1">
        <v>43127</v>
      </c>
      <c r="C3989" t="s">
        <v>13438</v>
      </c>
      <c r="D3989" t="s">
        <v>7822</v>
      </c>
      <c r="E3989" t="s">
        <v>13439</v>
      </c>
      <c r="F3989" s="1">
        <v>43120</v>
      </c>
      <c r="G3989">
        <v>1</v>
      </c>
      <c r="H3989">
        <v>1270778</v>
      </c>
      <c r="I3989">
        <v>30068</v>
      </c>
      <c r="J3989">
        <v>1237</v>
      </c>
      <c r="K3989">
        <v>2351</v>
      </c>
      <c r="L3989" t="b">
        <v>0</v>
      </c>
      <c r="M3989" t="b">
        <v>0</v>
      </c>
      <c r="N3989" t="b">
        <v>0</v>
      </c>
      <c r="O3989">
        <v>7</v>
      </c>
      <c r="P3989">
        <v>6</v>
      </c>
      <c r="Q3989" s="2">
        <v>0.02</v>
      </c>
      <c r="R3989" s="2">
        <v>0</v>
      </c>
      <c r="S3989" s="2">
        <v>0</v>
      </c>
      <c r="T3989">
        <f t="shared" si="248"/>
        <v>0.4</v>
      </c>
      <c r="U3989">
        <f t="shared" si="249"/>
        <v>4.6000000000000005</v>
      </c>
      <c r="V3989">
        <f t="shared" si="250"/>
        <v>0.83538899999999994</v>
      </c>
      <c r="W3989">
        <f t="shared" si="251"/>
        <v>1.6023861500000001</v>
      </c>
    </row>
    <row r="3990" spans="1:23" x14ac:dyDescent="0.25">
      <c r="A3990" t="s">
        <v>13440</v>
      </c>
      <c r="B3990" s="1">
        <v>43146</v>
      </c>
      <c r="C3990" t="s">
        <v>13441</v>
      </c>
      <c r="D3990" t="s">
        <v>1158</v>
      </c>
      <c r="E3990" t="s">
        <v>13442</v>
      </c>
      <c r="F3990" s="1">
        <v>43137</v>
      </c>
      <c r="G3990">
        <v>1</v>
      </c>
      <c r="H3990">
        <v>661818</v>
      </c>
      <c r="I3990">
        <v>14979</v>
      </c>
      <c r="J3990">
        <v>3752</v>
      </c>
      <c r="K3990">
        <v>2695</v>
      </c>
      <c r="L3990" t="b">
        <v>0</v>
      </c>
      <c r="M3990" t="b">
        <v>0</v>
      </c>
      <c r="N3990" t="b">
        <v>0</v>
      </c>
      <c r="O3990">
        <v>9</v>
      </c>
      <c r="P3990">
        <v>8</v>
      </c>
      <c r="Q3990" s="2">
        <v>0.02</v>
      </c>
      <c r="R3990" s="2">
        <v>-0.01</v>
      </c>
      <c r="S3990" s="2">
        <v>0</v>
      </c>
      <c r="T3990">
        <f t="shared" si="248"/>
        <v>0.4</v>
      </c>
      <c r="U3990">
        <f t="shared" si="249"/>
        <v>6.2</v>
      </c>
      <c r="V3990">
        <f t="shared" si="250"/>
        <v>0.38090900000000005</v>
      </c>
      <c r="W3990">
        <f t="shared" si="251"/>
        <v>1.84331815</v>
      </c>
    </row>
    <row r="3991" spans="1:23" x14ac:dyDescent="0.25">
      <c r="A3991" t="s">
        <v>13443</v>
      </c>
      <c r="B3991" s="1">
        <v>43075</v>
      </c>
      <c r="C3991" t="s">
        <v>13444</v>
      </c>
      <c r="D3991" t="s">
        <v>1028</v>
      </c>
      <c r="E3991" t="s">
        <v>13445</v>
      </c>
      <c r="F3991" s="1">
        <v>43067</v>
      </c>
      <c r="G3991">
        <v>1</v>
      </c>
      <c r="H3991">
        <v>1104595</v>
      </c>
      <c r="I3991">
        <v>21830</v>
      </c>
      <c r="J3991">
        <v>234</v>
      </c>
      <c r="K3991">
        <v>1287</v>
      </c>
      <c r="L3991" t="b">
        <v>0</v>
      </c>
      <c r="M3991" t="b">
        <v>0</v>
      </c>
      <c r="N3991" t="b">
        <v>0</v>
      </c>
      <c r="O3991">
        <v>8</v>
      </c>
      <c r="P3991">
        <v>5</v>
      </c>
      <c r="Q3991" s="2">
        <v>0.02</v>
      </c>
      <c r="R3991" s="2">
        <v>0</v>
      </c>
      <c r="S3991" s="2">
        <v>0</v>
      </c>
      <c r="T3991">
        <f t="shared" si="248"/>
        <v>0.4</v>
      </c>
      <c r="U3991">
        <f t="shared" si="249"/>
        <v>3.4</v>
      </c>
      <c r="V3991">
        <f t="shared" si="250"/>
        <v>0.75229750000000006</v>
      </c>
      <c r="W3991">
        <f t="shared" si="251"/>
        <v>1.2733041250000001</v>
      </c>
    </row>
    <row r="3992" spans="1:23" x14ac:dyDescent="0.25">
      <c r="A3992" t="s">
        <v>13446</v>
      </c>
      <c r="B3992" s="1">
        <v>43126</v>
      </c>
      <c r="C3992" t="s">
        <v>13447</v>
      </c>
      <c r="D3992" t="s">
        <v>1587</v>
      </c>
      <c r="E3992" t="s">
        <v>13448</v>
      </c>
      <c r="F3992" s="1">
        <v>43120</v>
      </c>
      <c r="G3992">
        <v>1</v>
      </c>
      <c r="H3992">
        <v>187425</v>
      </c>
      <c r="I3992">
        <v>28177</v>
      </c>
      <c r="J3992">
        <v>157</v>
      </c>
      <c r="K3992">
        <v>2440</v>
      </c>
      <c r="L3992" t="b">
        <v>0</v>
      </c>
      <c r="M3992" t="b">
        <v>0</v>
      </c>
      <c r="N3992" t="b">
        <v>0</v>
      </c>
      <c r="O3992">
        <v>6</v>
      </c>
      <c r="P3992">
        <v>4</v>
      </c>
      <c r="Q3992" s="2">
        <v>0.15</v>
      </c>
      <c r="R3992" s="2">
        <v>0</v>
      </c>
      <c r="S3992" s="2">
        <v>0.01</v>
      </c>
      <c r="T3992">
        <f t="shared" si="248"/>
        <v>0.4</v>
      </c>
      <c r="U3992">
        <f t="shared" si="249"/>
        <v>2.8000000000000003</v>
      </c>
      <c r="V3992">
        <f t="shared" si="250"/>
        <v>1.8437125000000001</v>
      </c>
      <c r="W3992">
        <f t="shared" si="251"/>
        <v>1.5052993750000001</v>
      </c>
    </row>
    <row r="3993" spans="1:23" x14ac:dyDescent="0.25">
      <c r="A3993" t="s">
        <v>13449</v>
      </c>
      <c r="B3993" s="1">
        <v>43250</v>
      </c>
      <c r="C3993" t="s">
        <v>13450</v>
      </c>
      <c r="D3993" t="s">
        <v>5342</v>
      </c>
      <c r="E3993" t="s">
        <v>13451</v>
      </c>
      <c r="F3993" s="1">
        <v>43226</v>
      </c>
      <c r="G3993">
        <v>1</v>
      </c>
      <c r="H3993">
        <v>2703619</v>
      </c>
      <c r="I3993">
        <v>131994</v>
      </c>
      <c r="J3993">
        <v>5149</v>
      </c>
      <c r="K3993">
        <v>9120</v>
      </c>
      <c r="L3993" t="b">
        <v>0</v>
      </c>
      <c r="M3993" t="b">
        <v>0</v>
      </c>
      <c r="N3993" t="b">
        <v>0</v>
      </c>
      <c r="O3993">
        <v>24</v>
      </c>
      <c r="P3993">
        <v>22</v>
      </c>
      <c r="Q3993" s="2">
        <v>0.05</v>
      </c>
      <c r="R3993" s="2">
        <v>0</v>
      </c>
      <c r="S3993" s="2">
        <v>0</v>
      </c>
      <c r="T3993">
        <f t="shared" si="248"/>
        <v>0.4</v>
      </c>
      <c r="U3993">
        <f t="shared" si="249"/>
        <v>17.200000000000003</v>
      </c>
      <c r="V3993">
        <f t="shared" si="250"/>
        <v>1.8518094999999999</v>
      </c>
      <c r="W3993">
        <f t="shared" si="251"/>
        <v>5.1081333250000007</v>
      </c>
    </row>
    <row r="3994" spans="1:23" x14ac:dyDescent="0.25">
      <c r="A3994" t="s">
        <v>13452</v>
      </c>
      <c r="B3994" s="1">
        <v>43074</v>
      </c>
      <c r="C3994" t="s">
        <v>13453</v>
      </c>
      <c r="D3994" t="s">
        <v>198</v>
      </c>
      <c r="E3994" t="s">
        <v>13454</v>
      </c>
      <c r="F3994" s="1">
        <v>43071</v>
      </c>
      <c r="G3994">
        <v>1</v>
      </c>
      <c r="H3994">
        <v>1127924</v>
      </c>
      <c r="I3994">
        <v>18949</v>
      </c>
      <c r="J3994">
        <v>437</v>
      </c>
      <c r="K3994">
        <v>1648</v>
      </c>
      <c r="L3994" t="b">
        <v>0</v>
      </c>
      <c r="M3994" t="b">
        <v>0</v>
      </c>
      <c r="N3994" t="b">
        <v>0</v>
      </c>
      <c r="O3994">
        <v>3</v>
      </c>
      <c r="P3994">
        <v>2</v>
      </c>
      <c r="Q3994" s="2">
        <v>0.02</v>
      </c>
      <c r="R3994" s="2">
        <v>0</v>
      </c>
      <c r="S3994" s="2">
        <v>0</v>
      </c>
      <c r="T3994">
        <f t="shared" si="248"/>
        <v>0.4</v>
      </c>
      <c r="U3994">
        <f t="shared" si="249"/>
        <v>1.4000000000000001</v>
      </c>
      <c r="V3994">
        <f t="shared" si="250"/>
        <v>0.76396200000000003</v>
      </c>
      <c r="W3994">
        <f t="shared" si="251"/>
        <v>0.77738669999999999</v>
      </c>
    </row>
    <row r="3995" spans="1:23" x14ac:dyDescent="0.25">
      <c r="A3995" t="s">
        <v>13455</v>
      </c>
      <c r="B3995" s="1">
        <v>43109</v>
      </c>
      <c r="C3995" t="s">
        <v>13456</v>
      </c>
      <c r="D3995" t="s">
        <v>13457</v>
      </c>
      <c r="E3995" t="s">
        <v>13458</v>
      </c>
      <c r="F3995" s="1">
        <v>43101</v>
      </c>
      <c r="G3995">
        <v>1</v>
      </c>
      <c r="H3995">
        <v>1896045</v>
      </c>
      <c r="I3995">
        <v>75614</v>
      </c>
      <c r="J3995">
        <v>1356</v>
      </c>
      <c r="K3995">
        <v>5115</v>
      </c>
      <c r="L3995" t="b">
        <v>0</v>
      </c>
      <c r="M3995" t="b">
        <v>0</v>
      </c>
      <c r="N3995" t="b">
        <v>0</v>
      </c>
      <c r="O3995">
        <v>8</v>
      </c>
      <c r="P3995">
        <v>8</v>
      </c>
      <c r="Q3995" s="2">
        <v>0.04</v>
      </c>
      <c r="R3995" s="2">
        <v>0</v>
      </c>
      <c r="S3995" s="2">
        <v>0</v>
      </c>
      <c r="T3995">
        <f t="shared" si="248"/>
        <v>0.4</v>
      </c>
      <c r="U3995">
        <f t="shared" si="249"/>
        <v>6.4</v>
      </c>
      <c r="V3995">
        <f t="shared" si="250"/>
        <v>1.3480224999999999</v>
      </c>
      <c r="W3995">
        <f t="shared" si="251"/>
        <v>2.2318078750000003</v>
      </c>
    </row>
    <row r="3996" spans="1:23" x14ac:dyDescent="0.25">
      <c r="A3996" t="s">
        <v>13459</v>
      </c>
      <c r="B3996" s="1">
        <v>43143</v>
      </c>
      <c r="C3996" t="s">
        <v>13460</v>
      </c>
      <c r="D3996" t="s">
        <v>742</v>
      </c>
      <c r="E3996" t="s">
        <v>13461</v>
      </c>
      <c r="F3996" s="1">
        <v>43141</v>
      </c>
      <c r="G3996">
        <v>1</v>
      </c>
      <c r="H3996">
        <v>465283</v>
      </c>
      <c r="I3996">
        <v>1623</v>
      </c>
      <c r="J3996">
        <v>289</v>
      </c>
      <c r="K3996">
        <v>343</v>
      </c>
      <c r="L3996" t="b">
        <v>0</v>
      </c>
      <c r="M3996" t="b">
        <v>0</v>
      </c>
      <c r="N3996" t="b">
        <v>0</v>
      </c>
      <c r="O3996">
        <v>2</v>
      </c>
      <c r="P3996">
        <v>1</v>
      </c>
      <c r="Q3996" s="2">
        <v>0</v>
      </c>
      <c r="R3996" s="2">
        <v>0</v>
      </c>
      <c r="S3996" s="2">
        <v>0</v>
      </c>
      <c r="T3996">
        <f t="shared" si="248"/>
        <v>0.4</v>
      </c>
      <c r="U3996">
        <f t="shared" si="249"/>
        <v>0.60000000000000009</v>
      </c>
      <c r="V3996">
        <f t="shared" si="250"/>
        <v>0.2326415</v>
      </c>
      <c r="W3996">
        <f t="shared" si="251"/>
        <v>0.39142452500000002</v>
      </c>
    </row>
    <row r="3997" spans="1:23" x14ac:dyDescent="0.25">
      <c r="A3997" t="s">
        <v>13462</v>
      </c>
      <c r="B3997" s="1">
        <v>43087</v>
      </c>
      <c r="C3997" t="s">
        <v>13463</v>
      </c>
      <c r="D3997" t="s">
        <v>3073</v>
      </c>
      <c r="E3997" t="s">
        <v>13464</v>
      </c>
      <c r="F3997" s="1">
        <v>43081</v>
      </c>
      <c r="G3997">
        <v>1</v>
      </c>
      <c r="H3997">
        <v>71452</v>
      </c>
      <c r="I3997">
        <v>5197</v>
      </c>
      <c r="J3997">
        <v>48</v>
      </c>
      <c r="K3997">
        <v>301</v>
      </c>
      <c r="L3997" t="b">
        <v>0</v>
      </c>
      <c r="M3997" t="b">
        <v>0</v>
      </c>
      <c r="N3997" t="b">
        <v>0</v>
      </c>
      <c r="O3997">
        <v>6</v>
      </c>
      <c r="P3997">
        <v>6</v>
      </c>
      <c r="Q3997" s="2">
        <v>7.0000000000000007E-2</v>
      </c>
      <c r="R3997" s="2">
        <v>0</v>
      </c>
      <c r="S3997" s="2">
        <v>0</v>
      </c>
      <c r="T3997">
        <f t="shared" si="248"/>
        <v>0.4</v>
      </c>
      <c r="U3997">
        <f t="shared" si="249"/>
        <v>4.8000000000000007</v>
      </c>
      <c r="V3997">
        <f t="shared" si="250"/>
        <v>0.7357260000000001</v>
      </c>
      <c r="W3997">
        <f t="shared" si="251"/>
        <v>1.6175041000000003</v>
      </c>
    </row>
    <row r="3998" spans="1:23" x14ac:dyDescent="0.25">
      <c r="A3998" t="s">
        <v>13465</v>
      </c>
      <c r="B3998" s="1">
        <v>43144</v>
      </c>
      <c r="C3998" t="s">
        <v>13466</v>
      </c>
      <c r="D3998" t="s">
        <v>1114</v>
      </c>
      <c r="E3998" t="s">
        <v>13467</v>
      </c>
      <c r="F3998" s="1">
        <v>43142</v>
      </c>
      <c r="G3998">
        <v>1</v>
      </c>
      <c r="H3998">
        <v>142590</v>
      </c>
      <c r="I3998">
        <v>682</v>
      </c>
      <c r="J3998">
        <v>389</v>
      </c>
      <c r="K3998">
        <v>1450</v>
      </c>
      <c r="L3998" t="b">
        <v>0</v>
      </c>
      <c r="M3998" t="b">
        <v>0</v>
      </c>
      <c r="N3998" t="b">
        <v>0</v>
      </c>
      <c r="O3998">
        <v>2</v>
      </c>
      <c r="P3998">
        <v>2</v>
      </c>
      <c r="Q3998" s="2">
        <v>0</v>
      </c>
      <c r="R3998" s="2">
        <v>0</v>
      </c>
      <c r="S3998" s="2">
        <v>0.01</v>
      </c>
      <c r="T3998">
        <f t="shared" si="248"/>
        <v>0.4</v>
      </c>
      <c r="U3998">
        <f t="shared" si="249"/>
        <v>1.6</v>
      </c>
      <c r="V3998">
        <f t="shared" si="250"/>
        <v>0.321295</v>
      </c>
      <c r="W3998">
        <f t="shared" si="251"/>
        <v>0.67245325</v>
      </c>
    </row>
    <row r="3999" spans="1:23" x14ac:dyDescent="0.25">
      <c r="A3999" t="s">
        <v>13468</v>
      </c>
      <c r="B3999" s="1">
        <v>43131</v>
      </c>
      <c r="C3999" t="s">
        <v>13469</v>
      </c>
      <c r="D3999" t="s">
        <v>13470</v>
      </c>
      <c r="E3999" t="s">
        <v>13471</v>
      </c>
      <c r="F3999" s="1">
        <v>42186</v>
      </c>
      <c r="G3999">
        <v>1</v>
      </c>
      <c r="H3999">
        <v>4734</v>
      </c>
      <c r="I3999">
        <v>11</v>
      </c>
      <c r="J3999">
        <v>3</v>
      </c>
      <c r="K3999">
        <v>2</v>
      </c>
      <c r="L3999" t="b">
        <v>0</v>
      </c>
      <c r="M3999" t="b">
        <v>0</v>
      </c>
      <c r="N3999" t="b">
        <v>0</v>
      </c>
      <c r="O3999">
        <v>945</v>
      </c>
      <c r="P3999">
        <v>3</v>
      </c>
      <c r="Q3999" s="2">
        <v>0</v>
      </c>
      <c r="R3999" s="2">
        <v>0</v>
      </c>
      <c r="S3999" s="2">
        <v>0</v>
      </c>
      <c r="T3999">
        <f t="shared" si="248"/>
        <v>0.4</v>
      </c>
      <c r="U3999">
        <f t="shared" si="249"/>
        <v>-186</v>
      </c>
      <c r="V3999">
        <f t="shared" si="250"/>
        <v>2.3669999999999997E-3</v>
      </c>
      <c r="W3999">
        <f t="shared" si="251"/>
        <v>-46.339171550000003</v>
      </c>
    </row>
    <row r="4000" spans="1:23" x14ac:dyDescent="0.25">
      <c r="A4000" t="s">
        <v>13472</v>
      </c>
      <c r="B4000" s="1">
        <v>43224</v>
      </c>
      <c r="C4000" t="s">
        <v>13473</v>
      </c>
      <c r="D4000" t="s">
        <v>651</v>
      </c>
      <c r="E4000" t="s">
        <v>13474</v>
      </c>
      <c r="F4000" s="1">
        <v>43210</v>
      </c>
      <c r="G4000">
        <v>1</v>
      </c>
      <c r="H4000">
        <v>1460170</v>
      </c>
      <c r="I4000">
        <v>56065</v>
      </c>
      <c r="J4000">
        <v>2463</v>
      </c>
      <c r="K4000">
        <v>6610</v>
      </c>
      <c r="L4000" t="b">
        <v>0</v>
      </c>
      <c r="M4000" t="b">
        <v>0</v>
      </c>
      <c r="N4000" t="b">
        <v>0</v>
      </c>
      <c r="O4000">
        <v>14</v>
      </c>
      <c r="P4000">
        <v>14</v>
      </c>
      <c r="Q4000" s="2">
        <v>0.04</v>
      </c>
      <c r="R4000" s="2">
        <v>0</v>
      </c>
      <c r="S4000" s="2">
        <v>0</v>
      </c>
      <c r="T4000">
        <f t="shared" si="248"/>
        <v>0.4</v>
      </c>
      <c r="U4000">
        <f t="shared" si="249"/>
        <v>11.200000000000001</v>
      </c>
      <c r="V4000">
        <f t="shared" si="250"/>
        <v>1.130085</v>
      </c>
      <c r="W4000">
        <f t="shared" si="251"/>
        <v>3.3555297500000005</v>
      </c>
    </row>
    <row r="4001" spans="1:23" x14ac:dyDescent="0.25">
      <c r="A4001" t="s">
        <v>13475</v>
      </c>
      <c r="B4001" s="1">
        <v>43173</v>
      </c>
      <c r="C4001" t="s">
        <v>13476</v>
      </c>
      <c r="D4001" t="s">
        <v>1162</v>
      </c>
      <c r="E4001" t="s">
        <v>13477</v>
      </c>
      <c r="F4001" s="1">
        <v>43159</v>
      </c>
      <c r="G4001">
        <v>1</v>
      </c>
      <c r="H4001">
        <v>141696</v>
      </c>
      <c r="I4001">
        <v>1460</v>
      </c>
      <c r="J4001">
        <v>123</v>
      </c>
      <c r="K4001">
        <v>201</v>
      </c>
      <c r="L4001" t="b">
        <v>0</v>
      </c>
      <c r="M4001" t="b">
        <v>0</v>
      </c>
      <c r="N4001" t="b">
        <v>0</v>
      </c>
      <c r="O4001">
        <v>14</v>
      </c>
      <c r="P4001">
        <v>14</v>
      </c>
      <c r="Q4001" s="2">
        <v>0.01</v>
      </c>
      <c r="R4001" s="2">
        <v>0</v>
      </c>
      <c r="S4001" s="2">
        <v>0</v>
      </c>
      <c r="T4001">
        <f t="shared" si="248"/>
        <v>0.4</v>
      </c>
      <c r="U4001">
        <f t="shared" si="249"/>
        <v>11.200000000000001</v>
      </c>
      <c r="V4001">
        <f t="shared" si="250"/>
        <v>0.170848</v>
      </c>
      <c r="W4001">
        <f t="shared" si="251"/>
        <v>3.0197968000000004</v>
      </c>
    </row>
    <row r="4002" spans="1:23" x14ac:dyDescent="0.25">
      <c r="A4002" t="s">
        <v>13478</v>
      </c>
      <c r="B4002" s="1">
        <v>43161</v>
      </c>
      <c r="C4002" t="s">
        <v>13479</v>
      </c>
      <c r="D4002" t="s">
        <v>13480</v>
      </c>
      <c r="E4002" t="s">
        <v>13481</v>
      </c>
      <c r="F4002" s="1">
        <v>43149</v>
      </c>
      <c r="G4002">
        <v>1</v>
      </c>
      <c r="H4002">
        <v>207648</v>
      </c>
      <c r="I4002">
        <v>7048</v>
      </c>
      <c r="J4002">
        <v>265</v>
      </c>
      <c r="K4002">
        <v>521</v>
      </c>
      <c r="L4002" t="b">
        <v>0</v>
      </c>
      <c r="M4002" t="b">
        <v>0</v>
      </c>
      <c r="N4002" t="b">
        <v>0</v>
      </c>
      <c r="O4002">
        <v>12</v>
      </c>
      <c r="P4002">
        <v>7</v>
      </c>
      <c r="Q4002" s="2">
        <v>0.03</v>
      </c>
      <c r="R4002" s="2">
        <v>0</v>
      </c>
      <c r="S4002" s="2">
        <v>0</v>
      </c>
      <c r="T4002">
        <f t="shared" si="248"/>
        <v>0.4</v>
      </c>
      <c r="U4002">
        <f t="shared" si="249"/>
        <v>4.6000000000000005</v>
      </c>
      <c r="V4002">
        <f t="shared" si="250"/>
        <v>0.40382399999999996</v>
      </c>
      <c r="W4002">
        <f t="shared" si="251"/>
        <v>1.4513384</v>
      </c>
    </row>
    <row r="4003" spans="1:23" x14ac:dyDescent="0.25">
      <c r="A4003" t="s">
        <v>13482</v>
      </c>
      <c r="B4003" s="1">
        <v>43089</v>
      </c>
      <c r="C4003" t="s">
        <v>13483</v>
      </c>
      <c r="D4003" t="s">
        <v>9095</v>
      </c>
      <c r="E4003" t="s">
        <v>13484</v>
      </c>
      <c r="F4003" s="1">
        <v>43083</v>
      </c>
      <c r="G4003">
        <v>1</v>
      </c>
      <c r="H4003">
        <v>26800</v>
      </c>
      <c r="I4003">
        <v>1932</v>
      </c>
      <c r="J4003">
        <v>15</v>
      </c>
      <c r="K4003">
        <v>99</v>
      </c>
      <c r="L4003" t="b">
        <v>0</v>
      </c>
      <c r="M4003" t="b">
        <v>0</v>
      </c>
      <c r="N4003" t="b">
        <v>0</v>
      </c>
      <c r="O4003">
        <v>6</v>
      </c>
      <c r="P4003">
        <v>3</v>
      </c>
      <c r="Q4003" s="2">
        <v>7.0000000000000007E-2</v>
      </c>
      <c r="R4003" s="2">
        <v>0</v>
      </c>
      <c r="S4003" s="2">
        <v>0</v>
      </c>
      <c r="T4003">
        <f t="shared" si="248"/>
        <v>0.4</v>
      </c>
      <c r="U4003">
        <f t="shared" si="249"/>
        <v>1.8000000000000003</v>
      </c>
      <c r="V4003">
        <f t="shared" si="250"/>
        <v>0.71340000000000003</v>
      </c>
      <c r="W4003">
        <f t="shared" si="251"/>
        <v>0.85969000000000007</v>
      </c>
    </row>
    <row r="4004" spans="1:23" x14ac:dyDescent="0.25">
      <c r="A4004" t="s">
        <v>20835</v>
      </c>
      <c r="B4004" s="1">
        <v>43243</v>
      </c>
      <c r="C4004" t="s">
        <v>20836</v>
      </c>
      <c r="D4004" t="s">
        <v>20764</v>
      </c>
      <c r="E4004" t="s">
        <v>20837</v>
      </c>
      <c r="F4004" s="1">
        <v>43230</v>
      </c>
      <c r="G4004">
        <v>1</v>
      </c>
      <c r="H4004">
        <v>3680550</v>
      </c>
      <c r="I4004">
        <v>33273</v>
      </c>
      <c r="J4004">
        <v>4110</v>
      </c>
      <c r="K4004">
        <v>0</v>
      </c>
      <c r="L4004" t="b">
        <v>1</v>
      </c>
      <c r="M4004" t="b">
        <v>0</v>
      </c>
      <c r="N4004" t="b">
        <v>0</v>
      </c>
      <c r="O4004">
        <v>13</v>
      </c>
      <c r="P4004">
        <v>14</v>
      </c>
      <c r="Q4004" s="2">
        <v>0.01</v>
      </c>
      <c r="R4004" s="2">
        <v>0</v>
      </c>
      <c r="S4004" s="2">
        <v>0</v>
      </c>
      <c r="T4004">
        <f t="shared" si="248"/>
        <v>0.4</v>
      </c>
      <c r="U4004">
        <f t="shared" si="249"/>
        <v>11.4</v>
      </c>
      <c r="V4004">
        <f t="shared" si="250"/>
        <v>1.940275</v>
      </c>
      <c r="W4004">
        <f t="shared" si="251"/>
        <v>3.6890962500000004</v>
      </c>
    </row>
    <row r="4005" spans="1:23" x14ac:dyDescent="0.25">
      <c r="A4005" t="s">
        <v>13485</v>
      </c>
      <c r="B4005" s="1">
        <v>43130</v>
      </c>
      <c r="C4005" t="s">
        <v>13486</v>
      </c>
      <c r="D4005" t="s">
        <v>13487</v>
      </c>
      <c r="E4005" t="s">
        <v>13488</v>
      </c>
      <c r="F4005" s="1">
        <v>43123</v>
      </c>
      <c r="G4005">
        <v>1</v>
      </c>
      <c r="H4005">
        <v>790865</v>
      </c>
      <c r="I4005">
        <v>39472</v>
      </c>
      <c r="J4005">
        <v>231</v>
      </c>
      <c r="K4005">
        <v>760</v>
      </c>
      <c r="L4005" t="b">
        <v>0</v>
      </c>
      <c r="M4005" t="b">
        <v>0</v>
      </c>
      <c r="N4005" t="b">
        <v>0</v>
      </c>
      <c r="O4005">
        <v>7</v>
      </c>
      <c r="P4005">
        <v>5</v>
      </c>
      <c r="Q4005" s="2">
        <v>0.05</v>
      </c>
      <c r="R4005" s="2">
        <v>0</v>
      </c>
      <c r="S4005" s="2">
        <v>0</v>
      </c>
      <c r="T4005">
        <f t="shared" si="248"/>
        <v>0.4</v>
      </c>
      <c r="U4005">
        <f t="shared" si="249"/>
        <v>3.6</v>
      </c>
      <c r="V4005">
        <f t="shared" si="250"/>
        <v>0.89543250000000008</v>
      </c>
      <c r="W4005">
        <f t="shared" si="251"/>
        <v>1.373401375</v>
      </c>
    </row>
    <row r="4006" spans="1:23" x14ac:dyDescent="0.25">
      <c r="A4006" t="s">
        <v>13489</v>
      </c>
      <c r="B4006" s="1">
        <v>43204</v>
      </c>
      <c r="C4006" t="s">
        <v>13490</v>
      </c>
      <c r="D4006" t="s">
        <v>4408</v>
      </c>
      <c r="E4006" t="s">
        <v>13491</v>
      </c>
      <c r="F4006" s="1">
        <v>43186</v>
      </c>
      <c r="G4006">
        <v>1</v>
      </c>
      <c r="H4006">
        <v>1633109</v>
      </c>
      <c r="I4006">
        <v>70409</v>
      </c>
      <c r="J4006">
        <v>1295</v>
      </c>
      <c r="K4006">
        <v>4145</v>
      </c>
      <c r="L4006" t="b">
        <v>0</v>
      </c>
      <c r="M4006" t="b">
        <v>0</v>
      </c>
      <c r="N4006" t="b">
        <v>0</v>
      </c>
      <c r="O4006">
        <v>18</v>
      </c>
      <c r="P4006">
        <v>7</v>
      </c>
      <c r="Q4006" s="2">
        <v>0.04</v>
      </c>
      <c r="R4006" s="2">
        <v>0</v>
      </c>
      <c r="S4006" s="2">
        <v>0</v>
      </c>
      <c r="T4006">
        <f t="shared" si="248"/>
        <v>0.4</v>
      </c>
      <c r="U4006">
        <f t="shared" si="249"/>
        <v>3.4000000000000004</v>
      </c>
      <c r="V4006">
        <f t="shared" si="250"/>
        <v>1.2165545</v>
      </c>
      <c r="W4006">
        <f t="shared" si="251"/>
        <v>1.4357940750000002</v>
      </c>
    </row>
    <row r="4007" spans="1:23" x14ac:dyDescent="0.25">
      <c r="A4007" t="s">
        <v>13492</v>
      </c>
      <c r="B4007" s="1">
        <v>43130</v>
      </c>
      <c r="C4007" t="s">
        <v>13493</v>
      </c>
      <c r="D4007" t="s">
        <v>49</v>
      </c>
      <c r="E4007" t="s">
        <v>13494</v>
      </c>
      <c r="F4007" s="1">
        <v>43124</v>
      </c>
      <c r="G4007">
        <v>1</v>
      </c>
      <c r="H4007">
        <v>2326176</v>
      </c>
      <c r="I4007">
        <v>172597</v>
      </c>
      <c r="J4007">
        <v>1286</v>
      </c>
      <c r="K4007">
        <v>47828</v>
      </c>
      <c r="L4007" t="b">
        <v>0</v>
      </c>
      <c r="M4007" t="b">
        <v>0</v>
      </c>
      <c r="N4007" t="b">
        <v>0</v>
      </c>
      <c r="O4007">
        <v>6</v>
      </c>
      <c r="P4007">
        <v>6</v>
      </c>
      <c r="Q4007" s="2">
        <v>7.0000000000000007E-2</v>
      </c>
      <c r="R4007" s="2">
        <v>0</v>
      </c>
      <c r="S4007" s="2">
        <v>0.02</v>
      </c>
      <c r="T4007">
        <f t="shared" si="248"/>
        <v>0.4</v>
      </c>
      <c r="U4007">
        <f t="shared" si="249"/>
        <v>4.8000000000000007</v>
      </c>
      <c r="V4007">
        <f t="shared" si="250"/>
        <v>2.3630879999999999</v>
      </c>
      <c r="W4007">
        <f t="shared" si="251"/>
        <v>2.1870808000000004</v>
      </c>
    </row>
    <row r="4008" spans="1:23" x14ac:dyDescent="0.25">
      <c r="A4008" t="s">
        <v>13495</v>
      </c>
      <c r="B4008" s="1">
        <v>43057</v>
      </c>
      <c r="C4008" t="s">
        <v>13496</v>
      </c>
      <c r="D4008" t="s">
        <v>1349</v>
      </c>
      <c r="E4008" t="s">
        <v>13497</v>
      </c>
      <c r="F4008" s="1">
        <v>43052</v>
      </c>
      <c r="G4008">
        <v>1</v>
      </c>
      <c r="H4008">
        <v>195143</v>
      </c>
      <c r="I4008">
        <v>5171</v>
      </c>
      <c r="J4008">
        <v>69</v>
      </c>
      <c r="K4008">
        <v>239</v>
      </c>
      <c r="L4008" t="b">
        <v>0</v>
      </c>
      <c r="M4008" t="b">
        <v>0</v>
      </c>
      <c r="N4008" t="b">
        <v>0</v>
      </c>
      <c r="O4008">
        <v>5</v>
      </c>
      <c r="P4008">
        <v>5</v>
      </c>
      <c r="Q4008" s="2">
        <v>0.03</v>
      </c>
      <c r="R4008" s="2">
        <v>0</v>
      </c>
      <c r="S4008" s="2">
        <v>0</v>
      </c>
      <c r="T4008">
        <f t="shared" si="248"/>
        <v>0.4</v>
      </c>
      <c r="U4008">
        <f t="shared" si="249"/>
        <v>4</v>
      </c>
      <c r="V4008">
        <f t="shared" si="250"/>
        <v>0.39757149999999997</v>
      </c>
      <c r="W4008">
        <f t="shared" si="251"/>
        <v>1.2991500250000001</v>
      </c>
    </row>
    <row r="4009" spans="1:23" x14ac:dyDescent="0.25">
      <c r="A4009" t="s">
        <v>13498</v>
      </c>
      <c r="B4009" s="1">
        <v>43209</v>
      </c>
      <c r="C4009" t="s">
        <v>13499</v>
      </c>
      <c r="D4009" t="s">
        <v>1051</v>
      </c>
      <c r="E4009" t="s">
        <v>13500</v>
      </c>
      <c r="F4009" s="1">
        <v>43203</v>
      </c>
      <c r="G4009">
        <v>1</v>
      </c>
      <c r="H4009">
        <v>2236472</v>
      </c>
      <c r="I4009">
        <v>58137</v>
      </c>
      <c r="J4009">
        <v>1070</v>
      </c>
      <c r="K4009">
        <v>2644</v>
      </c>
      <c r="L4009" t="b">
        <v>0</v>
      </c>
      <c r="M4009" t="b">
        <v>0</v>
      </c>
      <c r="N4009" t="b">
        <v>0</v>
      </c>
      <c r="O4009">
        <v>6</v>
      </c>
      <c r="P4009">
        <v>5</v>
      </c>
      <c r="Q4009" s="2">
        <v>0.03</v>
      </c>
      <c r="R4009" s="2">
        <v>0</v>
      </c>
      <c r="S4009" s="2">
        <v>0</v>
      </c>
      <c r="T4009">
        <f t="shared" si="248"/>
        <v>0.4</v>
      </c>
      <c r="U4009">
        <f t="shared" si="249"/>
        <v>3.8</v>
      </c>
      <c r="V4009">
        <f t="shared" si="250"/>
        <v>1.4182360000000001</v>
      </c>
      <c r="W4009">
        <f t="shared" si="251"/>
        <v>1.6063825999999999</v>
      </c>
    </row>
    <row r="4010" spans="1:23" x14ac:dyDescent="0.25">
      <c r="A4010" t="s">
        <v>13501</v>
      </c>
      <c r="B4010" s="1">
        <v>43069</v>
      </c>
      <c r="C4010" t="s">
        <v>13502</v>
      </c>
      <c r="D4010" t="s">
        <v>1169</v>
      </c>
      <c r="E4010" t="s">
        <v>13503</v>
      </c>
      <c r="F4010" s="1">
        <v>43060</v>
      </c>
      <c r="G4010">
        <v>1</v>
      </c>
      <c r="H4010">
        <v>1998883</v>
      </c>
      <c r="I4010">
        <v>94430</v>
      </c>
      <c r="J4010">
        <v>2841</v>
      </c>
      <c r="K4010">
        <v>16939</v>
      </c>
      <c r="L4010" t="b">
        <v>0</v>
      </c>
      <c r="M4010" t="b">
        <v>0</v>
      </c>
      <c r="N4010" t="b">
        <v>0</v>
      </c>
      <c r="O4010">
        <v>9</v>
      </c>
      <c r="P4010">
        <v>8</v>
      </c>
      <c r="Q4010" s="2">
        <v>0.05</v>
      </c>
      <c r="R4010" s="2">
        <v>0</v>
      </c>
      <c r="S4010" s="2">
        <v>0.01</v>
      </c>
      <c r="T4010">
        <f t="shared" si="248"/>
        <v>0.4</v>
      </c>
      <c r="U4010">
        <f t="shared" si="249"/>
        <v>6.2</v>
      </c>
      <c r="V4010">
        <f t="shared" si="250"/>
        <v>1.7494415000000001</v>
      </c>
      <c r="W4010">
        <f t="shared" si="251"/>
        <v>2.3223045249999998</v>
      </c>
    </row>
    <row r="4011" spans="1:23" x14ac:dyDescent="0.25">
      <c r="A4011" t="s">
        <v>13504</v>
      </c>
      <c r="B4011" s="1">
        <v>43145</v>
      </c>
      <c r="C4011" t="s">
        <v>13505</v>
      </c>
      <c r="D4011" t="s">
        <v>1464</v>
      </c>
      <c r="E4011" t="s">
        <v>13506</v>
      </c>
      <c r="F4011" s="1">
        <v>43137</v>
      </c>
      <c r="G4011">
        <v>1</v>
      </c>
      <c r="H4011">
        <v>2594869</v>
      </c>
      <c r="I4011">
        <v>78956</v>
      </c>
      <c r="J4011">
        <v>1568</v>
      </c>
      <c r="K4011">
        <v>3099</v>
      </c>
      <c r="L4011" t="b">
        <v>0</v>
      </c>
      <c r="M4011" t="b">
        <v>0</v>
      </c>
      <c r="N4011" t="b">
        <v>0</v>
      </c>
      <c r="O4011">
        <v>8</v>
      </c>
      <c r="P4011">
        <v>8</v>
      </c>
      <c r="Q4011" s="2">
        <v>0.03</v>
      </c>
      <c r="R4011" s="2">
        <v>0</v>
      </c>
      <c r="S4011" s="2">
        <v>0</v>
      </c>
      <c r="T4011">
        <f t="shared" si="248"/>
        <v>0.4</v>
      </c>
      <c r="U4011">
        <f t="shared" si="249"/>
        <v>6.4</v>
      </c>
      <c r="V4011">
        <f t="shared" si="250"/>
        <v>1.5974345000000001</v>
      </c>
      <c r="W4011">
        <f t="shared" si="251"/>
        <v>2.319102075</v>
      </c>
    </row>
    <row r="4012" spans="1:23" x14ac:dyDescent="0.25">
      <c r="A4012" t="s">
        <v>13507</v>
      </c>
      <c r="B4012" s="1">
        <v>43090</v>
      </c>
      <c r="C4012" t="s">
        <v>13508</v>
      </c>
      <c r="D4012" t="s">
        <v>2939</v>
      </c>
      <c r="E4012" t="s">
        <v>13509</v>
      </c>
      <c r="F4012" s="1">
        <v>43084</v>
      </c>
      <c r="G4012">
        <v>1</v>
      </c>
      <c r="H4012">
        <v>182113</v>
      </c>
      <c r="I4012">
        <v>14843</v>
      </c>
      <c r="J4012">
        <v>81</v>
      </c>
      <c r="K4012">
        <v>576</v>
      </c>
      <c r="L4012" t="b">
        <v>0</v>
      </c>
      <c r="M4012" t="b">
        <v>0</v>
      </c>
      <c r="N4012" t="b">
        <v>0</v>
      </c>
      <c r="O4012">
        <v>6</v>
      </c>
      <c r="P4012">
        <v>6</v>
      </c>
      <c r="Q4012" s="2">
        <v>0.08</v>
      </c>
      <c r="R4012" s="2">
        <v>0</v>
      </c>
      <c r="S4012" s="2">
        <v>0</v>
      </c>
      <c r="T4012">
        <f t="shared" si="248"/>
        <v>0.4</v>
      </c>
      <c r="U4012">
        <f t="shared" si="249"/>
        <v>4.8000000000000007</v>
      </c>
      <c r="V4012">
        <f t="shared" si="250"/>
        <v>0.89105650000000003</v>
      </c>
      <c r="W4012">
        <f t="shared" si="251"/>
        <v>1.6718697750000002</v>
      </c>
    </row>
    <row r="4013" spans="1:23" x14ac:dyDescent="0.25">
      <c r="A4013" t="s">
        <v>13510</v>
      </c>
      <c r="B4013" s="1">
        <v>43082</v>
      </c>
      <c r="C4013" t="s">
        <v>13511</v>
      </c>
      <c r="D4013" t="s">
        <v>478</v>
      </c>
      <c r="E4013" t="s">
        <v>13512</v>
      </c>
      <c r="F4013" s="1">
        <v>43078</v>
      </c>
      <c r="G4013">
        <v>1</v>
      </c>
      <c r="H4013">
        <v>1328518</v>
      </c>
      <c r="I4013">
        <v>8472</v>
      </c>
      <c r="J4013">
        <v>3657</v>
      </c>
      <c r="K4013">
        <v>6865</v>
      </c>
      <c r="L4013" t="b">
        <v>0</v>
      </c>
      <c r="M4013" t="b">
        <v>0</v>
      </c>
      <c r="N4013" t="b">
        <v>0</v>
      </c>
      <c r="O4013">
        <v>4</v>
      </c>
      <c r="P4013">
        <v>3</v>
      </c>
      <c r="Q4013" s="2">
        <v>0.01</v>
      </c>
      <c r="R4013" s="2">
        <v>0</v>
      </c>
      <c r="S4013" s="2">
        <v>0.01</v>
      </c>
      <c r="T4013">
        <f t="shared" si="248"/>
        <v>0.4</v>
      </c>
      <c r="U4013">
        <f t="shared" si="249"/>
        <v>2.2000000000000002</v>
      </c>
      <c r="V4013">
        <f t="shared" si="250"/>
        <v>1.014259</v>
      </c>
      <c r="W4013">
        <f t="shared" si="251"/>
        <v>1.0649906499999999</v>
      </c>
    </row>
    <row r="4014" spans="1:23" x14ac:dyDescent="0.25">
      <c r="A4014" t="s">
        <v>13513</v>
      </c>
      <c r="B4014" s="1">
        <v>43181</v>
      </c>
      <c r="C4014" t="s">
        <v>13514</v>
      </c>
      <c r="D4014" t="s">
        <v>888</v>
      </c>
      <c r="E4014" t="s">
        <v>13515</v>
      </c>
      <c r="F4014" s="1">
        <v>43174</v>
      </c>
      <c r="G4014">
        <v>1</v>
      </c>
      <c r="H4014">
        <v>433320</v>
      </c>
      <c r="I4014">
        <v>12507</v>
      </c>
      <c r="J4014">
        <v>219</v>
      </c>
      <c r="K4014">
        <v>1415</v>
      </c>
      <c r="L4014" t="b">
        <v>0</v>
      </c>
      <c r="M4014" t="b">
        <v>0</v>
      </c>
      <c r="N4014" t="b">
        <v>0</v>
      </c>
      <c r="O4014">
        <v>7</v>
      </c>
      <c r="P4014">
        <v>4</v>
      </c>
      <c r="Q4014" s="2">
        <v>0.03</v>
      </c>
      <c r="R4014" s="2">
        <v>0</v>
      </c>
      <c r="S4014" s="2">
        <v>0</v>
      </c>
      <c r="T4014">
        <f t="shared" si="248"/>
        <v>0.4</v>
      </c>
      <c r="U4014">
        <f t="shared" si="249"/>
        <v>2.6</v>
      </c>
      <c r="V4014">
        <f t="shared" si="250"/>
        <v>0.51666000000000001</v>
      </c>
      <c r="W4014">
        <f t="shared" si="251"/>
        <v>0.99083100000000002</v>
      </c>
    </row>
    <row r="4015" spans="1:23" x14ac:dyDescent="0.25">
      <c r="A4015" t="s">
        <v>13516</v>
      </c>
      <c r="B4015" s="1">
        <v>43080</v>
      </c>
      <c r="C4015" t="s">
        <v>13517</v>
      </c>
      <c r="D4015" t="s">
        <v>13518</v>
      </c>
      <c r="E4015" t="s">
        <v>13519</v>
      </c>
      <c r="F4015" s="1">
        <v>43074</v>
      </c>
      <c r="G4015">
        <v>1</v>
      </c>
      <c r="H4015">
        <v>11744</v>
      </c>
      <c r="I4015">
        <v>129</v>
      </c>
      <c r="J4015">
        <v>92</v>
      </c>
      <c r="K4015">
        <v>212</v>
      </c>
      <c r="L4015" t="b">
        <v>0</v>
      </c>
      <c r="M4015" t="b">
        <v>0</v>
      </c>
      <c r="N4015" t="b">
        <v>0</v>
      </c>
      <c r="O4015">
        <v>6</v>
      </c>
      <c r="P4015">
        <v>6</v>
      </c>
      <c r="Q4015" s="2">
        <v>0.01</v>
      </c>
      <c r="R4015" s="2">
        <v>-0.01</v>
      </c>
      <c r="S4015" s="2">
        <v>0.02</v>
      </c>
      <c r="T4015">
        <f t="shared" si="248"/>
        <v>0.4</v>
      </c>
      <c r="U4015">
        <f t="shared" si="249"/>
        <v>4.8000000000000007</v>
      </c>
      <c r="V4015">
        <f t="shared" si="250"/>
        <v>0.455872</v>
      </c>
      <c r="W4015">
        <f t="shared" si="251"/>
        <v>1.5195552000000003</v>
      </c>
    </row>
    <row r="4016" spans="1:23" x14ac:dyDescent="0.25">
      <c r="A4016" t="s">
        <v>13520</v>
      </c>
      <c r="B4016" s="1">
        <v>43204</v>
      </c>
      <c r="C4016" t="s">
        <v>13521</v>
      </c>
      <c r="D4016" t="s">
        <v>2235</v>
      </c>
      <c r="E4016" t="s">
        <v>13522</v>
      </c>
      <c r="F4016" s="1">
        <v>43198</v>
      </c>
      <c r="G4016">
        <v>1</v>
      </c>
      <c r="H4016">
        <v>4520175</v>
      </c>
      <c r="I4016">
        <v>102881</v>
      </c>
      <c r="J4016">
        <v>2353</v>
      </c>
      <c r="K4016">
        <v>8239</v>
      </c>
      <c r="L4016" t="b">
        <v>0</v>
      </c>
      <c r="M4016" t="b">
        <v>0</v>
      </c>
      <c r="N4016" t="b">
        <v>0</v>
      </c>
      <c r="O4016">
        <v>6</v>
      </c>
      <c r="P4016">
        <v>1</v>
      </c>
      <c r="Q4016" s="2">
        <v>0.02</v>
      </c>
      <c r="R4016" s="2">
        <v>0</v>
      </c>
      <c r="S4016" s="2">
        <v>0</v>
      </c>
      <c r="T4016">
        <f t="shared" si="248"/>
        <v>0.4</v>
      </c>
      <c r="U4016">
        <f t="shared" si="249"/>
        <v>-0.19999999999999996</v>
      </c>
      <c r="V4016">
        <f t="shared" si="250"/>
        <v>2.4600875000000002</v>
      </c>
      <c r="W4016">
        <f t="shared" si="251"/>
        <v>0.97103062500000004</v>
      </c>
    </row>
    <row r="4017" spans="1:23" x14ac:dyDescent="0.25">
      <c r="A4017" t="s">
        <v>13523</v>
      </c>
      <c r="B4017" s="1">
        <v>43135</v>
      </c>
      <c r="C4017" t="s">
        <v>13524</v>
      </c>
      <c r="D4017" t="s">
        <v>1571</v>
      </c>
      <c r="E4017" t="s">
        <v>13525</v>
      </c>
      <c r="F4017" s="1">
        <v>43130</v>
      </c>
      <c r="G4017">
        <v>1</v>
      </c>
      <c r="H4017">
        <v>13189</v>
      </c>
      <c r="I4017">
        <v>103</v>
      </c>
      <c r="J4017">
        <v>61</v>
      </c>
      <c r="K4017">
        <v>50</v>
      </c>
      <c r="L4017" t="b">
        <v>0</v>
      </c>
      <c r="M4017" t="b">
        <v>0</v>
      </c>
      <c r="N4017" t="b">
        <v>0</v>
      </c>
      <c r="O4017">
        <v>5</v>
      </c>
      <c r="P4017">
        <v>4</v>
      </c>
      <c r="Q4017" s="2">
        <v>0.01</v>
      </c>
      <c r="R4017" s="2">
        <v>0</v>
      </c>
      <c r="S4017" s="2">
        <v>0</v>
      </c>
      <c r="T4017">
        <f t="shared" si="248"/>
        <v>0.4</v>
      </c>
      <c r="U4017">
        <f t="shared" si="249"/>
        <v>3</v>
      </c>
      <c r="V4017">
        <f t="shared" si="250"/>
        <v>0.10659450000000001</v>
      </c>
      <c r="W4017">
        <f t="shared" si="251"/>
        <v>0.94730807500000003</v>
      </c>
    </row>
    <row r="4018" spans="1:23" x14ac:dyDescent="0.25">
      <c r="A4018" t="s">
        <v>13526</v>
      </c>
      <c r="B4018" s="1">
        <v>43235</v>
      </c>
      <c r="C4018" t="s">
        <v>13527</v>
      </c>
      <c r="D4018" t="s">
        <v>7209</v>
      </c>
      <c r="E4018" t="s">
        <v>13528</v>
      </c>
      <c r="F4018" s="1">
        <v>43200</v>
      </c>
      <c r="G4018">
        <v>1</v>
      </c>
      <c r="H4018">
        <v>18726265</v>
      </c>
      <c r="I4018">
        <v>167255</v>
      </c>
      <c r="J4018">
        <v>27944</v>
      </c>
      <c r="K4018">
        <v>12883</v>
      </c>
      <c r="L4018" t="b">
        <v>0</v>
      </c>
      <c r="M4018" t="b">
        <v>0</v>
      </c>
      <c r="N4018" t="b">
        <v>0</v>
      </c>
      <c r="O4018">
        <v>35</v>
      </c>
      <c r="P4018">
        <v>17</v>
      </c>
      <c r="Q4018" s="2">
        <v>0.01</v>
      </c>
      <c r="R4018" s="2">
        <v>0</v>
      </c>
      <c r="S4018" s="2">
        <v>0</v>
      </c>
      <c r="T4018">
        <f t="shared" si="248"/>
        <v>0.4</v>
      </c>
      <c r="U4018">
        <f t="shared" si="249"/>
        <v>10.000000000000002</v>
      </c>
      <c r="V4018">
        <f t="shared" si="250"/>
        <v>9.4631324999999986</v>
      </c>
      <c r="W4018">
        <f t="shared" si="251"/>
        <v>5.9720963749999996</v>
      </c>
    </row>
    <row r="4019" spans="1:23" x14ac:dyDescent="0.25">
      <c r="A4019" t="s">
        <v>13529</v>
      </c>
      <c r="B4019" s="1">
        <v>43160</v>
      </c>
      <c r="C4019" t="s">
        <v>13530</v>
      </c>
      <c r="D4019" t="s">
        <v>13531</v>
      </c>
      <c r="E4019" t="s">
        <v>13532</v>
      </c>
      <c r="F4019" s="1">
        <v>43154</v>
      </c>
      <c r="G4019">
        <v>1</v>
      </c>
      <c r="H4019">
        <v>50371</v>
      </c>
      <c r="I4019">
        <v>1633</v>
      </c>
      <c r="J4019">
        <v>44</v>
      </c>
      <c r="K4019">
        <v>117</v>
      </c>
      <c r="L4019" t="b">
        <v>0</v>
      </c>
      <c r="M4019" t="b">
        <v>0</v>
      </c>
      <c r="N4019" t="b">
        <v>0</v>
      </c>
      <c r="O4019">
        <v>6</v>
      </c>
      <c r="P4019">
        <v>3</v>
      </c>
      <c r="Q4019" s="2">
        <v>0.03</v>
      </c>
      <c r="R4019" s="2">
        <v>0</v>
      </c>
      <c r="S4019" s="2">
        <v>0</v>
      </c>
      <c r="T4019">
        <f t="shared" si="248"/>
        <v>0.4</v>
      </c>
      <c r="U4019">
        <f t="shared" si="249"/>
        <v>1.8000000000000003</v>
      </c>
      <c r="V4019">
        <f t="shared" si="250"/>
        <v>0.32518550000000002</v>
      </c>
      <c r="W4019">
        <f t="shared" si="251"/>
        <v>0.72381492500000011</v>
      </c>
    </row>
    <row r="4020" spans="1:23" x14ac:dyDescent="0.25">
      <c r="A4020" t="s">
        <v>13533</v>
      </c>
      <c r="B4020" s="1">
        <v>43179</v>
      </c>
      <c r="C4020" t="s">
        <v>13534</v>
      </c>
      <c r="D4020" t="s">
        <v>4226</v>
      </c>
      <c r="E4020" t="s">
        <v>13535</v>
      </c>
      <c r="F4020" s="1">
        <v>43168</v>
      </c>
      <c r="G4020">
        <v>1</v>
      </c>
      <c r="H4020">
        <v>329150</v>
      </c>
      <c r="I4020">
        <v>9243</v>
      </c>
      <c r="J4020">
        <v>286</v>
      </c>
      <c r="K4020">
        <v>1049</v>
      </c>
      <c r="L4020" t="b">
        <v>0</v>
      </c>
      <c r="M4020" t="b">
        <v>0</v>
      </c>
      <c r="N4020" t="b">
        <v>0</v>
      </c>
      <c r="O4020">
        <v>11</v>
      </c>
      <c r="P4020">
        <v>10</v>
      </c>
      <c r="Q4020" s="2">
        <v>0.03</v>
      </c>
      <c r="R4020" s="2">
        <v>0</v>
      </c>
      <c r="S4020" s="2">
        <v>0</v>
      </c>
      <c r="T4020">
        <f t="shared" si="248"/>
        <v>0.4</v>
      </c>
      <c r="U4020">
        <f t="shared" si="249"/>
        <v>7.8</v>
      </c>
      <c r="V4020">
        <f t="shared" si="250"/>
        <v>0.46457499999999996</v>
      </c>
      <c r="W4020">
        <f t="shared" si="251"/>
        <v>2.2726012499999997</v>
      </c>
    </row>
    <row r="4021" spans="1:23" x14ac:dyDescent="0.25">
      <c r="A4021" t="s">
        <v>13536</v>
      </c>
      <c r="B4021" s="1">
        <v>43120</v>
      </c>
      <c r="C4021" t="s">
        <v>13537</v>
      </c>
      <c r="D4021" t="s">
        <v>1213</v>
      </c>
      <c r="E4021" t="s">
        <v>13538</v>
      </c>
      <c r="F4021" s="1">
        <v>43115</v>
      </c>
      <c r="G4021">
        <v>1</v>
      </c>
      <c r="H4021">
        <v>3112787</v>
      </c>
      <c r="I4021">
        <v>32579</v>
      </c>
      <c r="J4021">
        <v>2079</v>
      </c>
      <c r="K4021">
        <v>11543</v>
      </c>
      <c r="L4021" t="b">
        <v>0</v>
      </c>
      <c r="M4021" t="b">
        <v>0</v>
      </c>
      <c r="N4021" t="b">
        <v>0</v>
      </c>
      <c r="O4021">
        <v>5</v>
      </c>
      <c r="P4021">
        <v>5</v>
      </c>
      <c r="Q4021" s="2">
        <v>0.01</v>
      </c>
      <c r="R4021" s="2">
        <v>0</v>
      </c>
      <c r="S4021" s="2">
        <v>0</v>
      </c>
      <c r="T4021">
        <f t="shared" si="248"/>
        <v>0.4</v>
      </c>
      <c r="U4021">
        <f t="shared" si="249"/>
        <v>4</v>
      </c>
      <c r="V4021">
        <f t="shared" si="250"/>
        <v>1.6563935000000001</v>
      </c>
      <c r="W4021">
        <f t="shared" si="251"/>
        <v>1.7397377250000001</v>
      </c>
    </row>
    <row r="4022" spans="1:23" x14ac:dyDescent="0.25">
      <c r="A4022" t="s">
        <v>13539</v>
      </c>
      <c r="B4022" s="1">
        <v>43162</v>
      </c>
      <c r="C4022" t="s">
        <v>13540</v>
      </c>
      <c r="D4022" t="s">
        <v>3982</v>
      </c>
      <c r="E4022" t="s">
        <v>13541</v>
      </c>
      <c r="F4022" s="1">
        <v>43160</v>
      </c>
      <c r="G4022">
        <v>1</v>
      </c>
      <c r="H4022">
        <v>554157</v>
      </c>
      <c r="I4022">
        <v>29216</v>
      </c>
      <c r="J4022">
        <v>388</v>
      </c>
      <c r="K4022">
        <v>2100</v>
      </c>
      <c r="L4022" t="b">
        <v>0</v>
      </c>
      <c r="M4022" t="b">
        <v>0</v>
      </c>
      <c r="N4022" t="b">
        <v>0</v>
      </c>
      <c r="O4022">
        <v>2</v>
      </c>
      <c r="P4022">
        <v>2</v>
      </c>
      <c r="Q4022" s="2">
        <v>0.05</v>
      </c>
      <c r="R4022" s="2">
        <v>0</v>
      </c>
      <c r="S4022" s="2">
        <v>0</v>
      </c>
      <c r="T4022">
        <f t="shared" si="248"/>
        <v>0.4</v>
      </c>
      <c r="U4022">
        <f t="shared" si="249"/>
        <v>1.6</v>
      </c>
      <c r="V4022">
        <f t="shared" si="250"/>
        <v>0.77707850000000012</v>
      </c>
      <c r="W4022">
        <f t="shared" si="251"/>
        <v>0.83197747500000008</v>
      </c>
    </row>
    <row r="4023" spans="1:23" x14ac:dyDescent="0.25">
      <c r="A4023" t="s">
        <v>13542</v>
      </c>
      <c r="B4023" s="1">
        <v>43165</v>
      </c>
      <c r="C4023" t="s">
        <v>13543</v>
      </c>
      <c r="D4023" t="s">
        <v>1612</v>
      </c>
      <c r="E4023" t="s">
        <v>13544</v>
      </c>
      <c r="F4023" s="1">
        <v>43160</v>
      </c>
      <c r="G4023">
        <v>1</v>
      </c>
      <c r="H4023">
        <v>23416810</v>
      </c>
      <c r="I4023">
        <v>2672431</v>
      </c>
      <c r="J4023">
        <v>29088</v>
      </c>
      <c r="K4023">
        <v>477233</v>
      </c>
      <c r="L4023" t="b">
        <v>0</v>
      </c>
      <c r="M4023" t="b">
        <v>0</v>
      </c>
      <c r="N4023" t="b">
        <v>0</v>
      </c>
      <c r="O4023">
        <v>5</v>
      </c>
      <c r="P4023">
        <v>5</v>
      </c>
      <c r="Q4023" s="2">
        <v>0.11</v>
      </c>
      <c r="R4023" s="2">
        <v>0</v>
      </c>
      <c r="S4023" s="2">
        <v>0.02</v>
      </c>
      <c r="T4023">
        <f t="shared" si="248"/>
        <v>0.4</v>
      </c>
      <c r="U4023">
        <f t="shared" si="249"/>
        <v>4</v>
      </c>
      <c r="V4023">
        <f t="shared" si="250"/>
        <v>13.308404999999999</v>
      </c>
      <c r="W4023">
        <f t="shared" si="251"/>
        <v>5.8179417499999992</v>
      </c>
    </row>
    <row r="4024" spans="1:23" x14ac:dyDescent="0.25">
      <c r="A4024" t="s">
        <v>13545</v>
      </c>
      <c r="B4024" s="1">
        <v>43082</v>
      </c>
      <c r="C4024" t="s">
        <v>13546</v>
      </c>
      <c r="D4024" t="s">
        <v>6492</v>
      </c>
      <c r="E4024" t="s">
        <v>13547</v>
      </c>
      <c r="F4024" s="1">
        <v>43077</v>
      </c>
      <c r="G4024">
        <v>1</v>
      </c>
      <c r="H4024">
        <v>66117</v>
      </c>
      <c r="I4024">
        <v>3298</v>
      </c>
      <c r="J4024">
        <v>23</v>
      </c>
      <c r="K4024">
        <v>333</v>
      </c>
      <c r="L4024" t="b">
        <v>0</v>
      </c>
      <c r="M4024" t="b">
        <v>0</v>
      </c>
      <c r="N4024" t="b">
        <v>0</v>
      </c>
      <c r="O4024">
        <v>5</v>
      </c>
      <c r="P4024">
        <v>5</v>
      </c>
      <c r="Q4024" s="2">
        <v>0.05</v>
      </c>
      <c r="R4024" s="2">
        <v>0</v>
      </c>
      <c r="S4024" s="2">
        <v>0.01</v>
      </c>
      <c r="T4024">
        <f t="shared" si="248"/>
        <v>0.4</v>
      </c>
      <c r="U4024">
        <f t="shared" si="249"/>
        <v>4</v>
      </c>
      <c r="V4024">
        <f t="shared" si="250"/>
        <v>0.7830585000000001</v>
      </c>
      <c r="W4024">
        <f t="shared" si="251"/>
        <v>1.4340704750000002</v>
      </c>
    </row>
    <row r="4025" spans="1:23" x14ac:dyDescent="0.25">
      <c r="A4025" t="s">
        <v>13548</v>
      </c>
      <c r="B4025" s="1">
        <v>43265</v>
      </c>
      <c r="C4025" t="s">
        <v>13549</v>
      </c>
      <c r="D4025" t="s">
        <v>13550</v>
      </c>
      <c r="E4025" t="s">
        <v>13551</v>
      </c>
      <c r="F4025" s="1">
        <v>43262</v>
      </c>
      <c r="G4025">
        <v>1</v>
      </c>
      <c r="H4025">
        <v>5254340</v>
      </c>
      <c r="I4025">
        <v>153440</v>
      </c>
      <c r="J4025">
        <v>2266</v>
      </c>
      <c r="K4025">
        <v>25862</v>
      </c>
      <c r="L4025" t="b">
        <v>0</v>
      </c>
      <c r="M4025" t="b">
        <v>0</v>
      </c>
      <c r="N4025" t="b">
        <v>0</v>
      </c>
      <c r="O4025">
        <v>3</v>
      </c>
      <c r="P4025">
        <v>3</v>
      </c>
      <c r="Q4025" s="2">
        <v>0.03</v>
      </c>
      <c r="R4025" s="2">
        <v>0</v>
      </c>
      <c r="S4025" s="2">
        <v>0</v>
      </c>
      <c r="T4025">
        <f t="shared" si="248"/>
        <v>0.4</v>
      </c>
      <c r="U4025">
        <f t="shared" si="249"/>
        <v>2.4000000000000004</v>
      </c>
      <c r="V4025">
        <f t="shared" si="250"/>
        <v>2.9271699999999998</v>
      </c>
      <c r="W4025">
        <f t="shared" si="251"/>
        <v>1.7845095</v>
      </c>
    </row>
    <row r="4026" spans="1:23" x14ac:dyDescent="0.25">
      <c r="A4026" t="s">
        <v>13552</v>
      </c>
      <c r="B4026" s="1">
        <v>43122</v>
      </c>
      <c r="C4026" t="s">
        <v>13553</v>
      </c>
      <c r="D4026" t="s">
        <v>10042</v>
      </c>
      <c r="E4026" t="s">
        <v>13554</v>
      </c>
      <c r="F4026" s="1">
        <v>43115</v>
      </c>
      <c r="G4026">
        <v>1</v>
      </c>
      <c r="H4026">
        <v>2288090</v>
      </c>
      <c r="I4026">
        <v>32769</v>
      </c>
      <c r="J4026">
        <v>2517</v>
      </c>
      <c r="K4026">
        <v>4393</v>
      </c>
      <c r="L4026" t="b">
        <v>0</v>
      </c>
      <c r="M4026" t="b">
        <v>0</v>
      </c>
      <c r="N4026" t="b">
        <v>0</v>
      </c>
      <c r="O4026">
        <v>7</v>
      </c>
      <c r="P4026">
        <v>8</v>
      </c>
      <c r="Q4026" s="2">
        <v>0.01</v>
      </c>
      <c r="R4026" s="2">
        <v>0</v>
      </c>
      <c r="S4026" s="2">
        <v>0</v>
      </c>
      <c r="T4026">
        <f t="shared" si="248"/>
        <v>0.4</v>
      </c>
      <c r="U4026">
        <f t="shared" si="249"/>
        <v>6.6000000000000005</v>
      </c>
      <c r="V4026">
        <f t="shared" si="250"/>
        <v>1.2440450000000001</v>
      </c>
      <c r="W4026">
        <f t="shared" si="251"/>
        <v>2.2454157500000003</v>
      </c>
    </row>
    <row r="4027" spans="1:23" x14ac:dyDescent="0.25">
      <c r="A4027" t="s">
        <v>13555</v>
      </c>
      <c r="B4027" s="1">
        <v>43055</v>
      </c>
      <c r="C4027" t="s">
        <v>13556</v>
      </c>
      <c r="D4027" t="s">
        <v>13557</v>
      </c>
      <c r="E4027" t="s">
        <v>13558</v>
      </c>
      <c r="F4027" s="1">
        <v>43050</v>
      </c>
      <c r="G4027">
        <v>1</v>
      </c>
      <c r="H4027">
        <v>122772</v>
      </c>
      <c r="I4027">
        <v>3912</v>
      </c>
      <c r="J4027">
        <v>298</v>
      </c>
      <c r="K4027">
        <v>403</v>
      </c>
      <c r="L4027" t="b">
        <v>0</v>
      </c>
      <c r="M4027" t="b">
        <v>0</v>
      </c>
      <c r="N4027" t="b">
        <v>0</v>
      </c>
      <c r="O4027">
        <v>5</v>
      </c>
      <c r="P4027">
        <v>3</v>
      </c>
      <c r="Q4027" s="2">
        <v>0.03</v>
      </c>
      <c r="R4027" s="2">
        <v>0</v>
      </c>
      <c r="S4027" s="2">
        <v>0</v>
      </c>
      <c r="T4027">
        <f t="shared" si="248"/>
        <v>0.4</v>
      </c>
      <c r="U4027">
        <f t="shared" si="249"/>
        <v>2.0000000000000004</v>
      </c>
      <c r="V4027">
        <f t="shared" si="250"/>
        <v>0.36138599999999999</v>
      </c>
      <c r="W4027">
        <f t="shared" si="251"/>
        <v>0.78648510000000016</v>
      </c>
    </row>
    <row r="4028" spans="1:23" x14ac:dyDescent="0.25">
      <c r="A4028" t="s">
        <v>13559</v>
      </c>
      <c r="B4028" s="1">
        <v>43083</v>
      </c>
      <c r="C4028" t="s">
        <v>13560</v>
      </c>
      <c r="D4028" t="s">
        <v>1503</v>
      </c>
      <c r="E4028" t="s">
        <v>13561</v>
      </c>
      <c r="F4028" s="1">
        <v>43080</v>
      </c>
      <c r="G4028">
        <v>1</v>
      </c>
      <c r="H4028">
        <v>131860</v>
      </c>
      <c r="I4028">
        <v>2061</v>
      </c>
      <c r="J4028">
        <v>65</v>
      </c>
      <c r="K4028">
        <v>83</v>
      </c>
      <c r="L4028" t="b">
        <v>0</v>
      </c>
      <c r="M4028" t="b">
        <v>0</v>
      </c>
      <c r="N4028" t="b">
        <v>0</v>
      </c>
      <c r="O4028">
        <v>3</v>
      </c>
      <c r="P4028">
        <v>3</v>
      </c>
      <c r="Q4028" s="2">
        <v>0.02</v>
      </c>
      <c r="R4028" s="2">
        <v>0</v>
      </c>
      <c r="S4028" s="2">
        <v>0</v>
      </c>
      <c r="T4028">
        <f t="shared" si="248"/>
        <v>0.4</v>
      </c>
      <c r="U4028">
        <f t="shared" si="249"/>
        <v>2.4000000000000004</v>
      </c>
      <c r="V4028">
        <f t="shared" si="250"/>
        <v>0.26593</v>
      </c>
      <c r="W4028">
        <f t="shared" si="251"/>
        <v>0.8530755000000001</v>
      </c>
    </row>
    <row r="4029" spans="1:23" x14ac:dyDescent="0.25">
      <c r="A4029" t="s">
        <v>13562</v>
      </c>
      <c r="B4029" s="1">
        <v>43088</v>
      </c>
      <c r="C4029" t="s">
        <v>13563</v>
      </c>
      <c r="D4029" t="s">
        <v>1943</v>
      </c>
      <c r="E4029" t="s">
        <v>13564</v>
      </c>
      <c r="F4029" s="1">
        <v>43083</v>
      </c>
      <c r="G4029">
        <v>1</v>
      </c>
      <c r="H4029">
        <v>15066</v>
      </c>
      <c r="I4029">
        <v>526</v>
      </c>
      <c r="J4029">
        <v>61</v>
      </c>
      <c r="K4029">
        <v>338</v>
      </c>
      <c r="L4029" t="b">
        <v>0</v>
      </c>
      <c r="M4029" t="b">
        <v>0</v>
      </c>
      <c r="N4029" t="b">
        <v>0</v>
      </c>
      <c r="O4029">
        <v>5</v>
      </c>
      <c r="P4029">
        <v>5</v>
      </c>
      <c r="Q4029" s="2">
        <v>0.03</v>
      </c>
      <c r="R4029" s="2">
        <v>0</v>
      </c>
      <c r="S4029" s="2">
        <v>0.02</v>
      </c>
      <c r="T4029">
        <f t="shared" si="248"/>
        <v>0.4</v>
      </c>
      <c r="U4029">
        <f t="shared" si="249"/>
        <v>4</v>
      </c>
      <c r="V4029">
        <f t="shared" si="250"/>
        <v>0.80753300000000006</v>
      </c>
      <c r="W4029">
        <f t="shared" si="251"/>
        <v>1.44263655</v>
      </c>
    </row>
    <row r="4030" spans="1:23" x14ac:dyDescent="0.25">
      <c r="A4030" t="s">
        <v>13565</v>
      </c>
      <c r="B4030" s="1">
        <v>43162</v>
      </c>
      <c r="C4030" t="s">
        <v>13566</v>
      </c>
      <c r="D4030" t="s">
        <v>424</v>
      </c>
      <c r="E4030" t="s">
        <v>13567</v>
      </c>
      <c r="F4030" s="1">
        <v>43150</v>
      </c>
      <c r="G4030">
        <v>1</v>
      </c>
      <c r="H4030">
        <v>924479</v>
      </c>
      <c r="I4030">
        <v>35408</v>
      </c>
      <c r="J4030">
        <v>980</v>
      </c>
      <c r="K4030">
        <v>2505</v>
      </c>
      <c r="L4030" t="b">
        <v>0</v>
      </c>
      <c r="M4030" t="b">
        <v>0</v>
      </c>
      <c r="N4030" t="b">
        <v>0</v>
      </c>
      <c r="O4030">
        <v>12</v>
      </c>
      <c r="P4030">
        <v>7</v>
      </c>
      <c r="Q4030" s="2">
        <v>0.04</v>
      </c>
      <c r="R4030" s="2">
        <v>0</v>
      </c>
      <c r="S4030" s="2">
        <v>0</v>
      </c>
      <c r="T4030">
        <f t="shared" si="248"/>
        <v>0.4</v>
      </c>
      <c r="U4030">
        <f t="shared" si="249"/>
        <v>4.6000000000000005</v>
      </c>
      <c r="V4030">
        <f t="shared" si="250"/>
        <v>0.86223950000000005</v>
      </c>
      <c r="W4030">
        <f t="shared" si="251"/>
        <v>1.6117838250000001</v>
      </c>
    </row>
    <row r="4031" spans="1:23" x14ac:dyDescent="0.25">
      <c r="A4031" t="s">
        <v>13568</v>
      </c>
      <c r="B4031" s="1">
        <v>43137</v>
      </c>
      <c r="C4031" t="s">
        <v>13569</v>
      </c>
      <c r="D4031" t="s">
        <v>659</v>
      </c>
      <c r="E4031" t="s">
        <v>13570</v>
      </c>
      <c r="F4031" s="1">
        <v>43129</v>
      </c>
      <c r="G4031">
        <v>1</v>
      </c>
      <c r="H4031">
        <v>3509938</v>
      </c>
      <c r="I4031">
        <v>123947</v>
      </c>
      <c r="J4031">
        <v>1945</v>
      </c>
      <c r="K4031">
        <v>4436</v>
      </c>
      <c r="L4031" t="b">
        <v>0</v>
      </c>
      <c r="M4031" t="b">
        <v>0</v>
      </c>
      <c r="N4031" t="b">
        <v>0</v>
      </c>
      <c r="O4031">
        <v>8</v>
      </c>
      <c r="P4031">
        <v>8</v>
      </c>
      <c r="Q4031" s="2">
        <v>0.04</v>
      </c>
      <c r="R4031" s="2">
        <v>0</v>
      </c>
      <c r="S4031" s="2">
        <v>0</v>
      </c>
      <c r="T4031">
        <f t="shared" si="248"/>
        <v>0.4</v>
      </c>
      <c r="U4031">
        <f t="shared" si="249"/>
        <v>6.4</v>
      </c>
      <c r="V4031">
        <f t="shared" si="250"/>
        <v>2.1549689999999999</v>
      </c>
      <c r="W4031">
        <f t="shared" si="251"/>
        <v>2.5142391500000003</v>
      </c>
    </row>
    <row r="4032" spans="1:23" x14ac:dyDescent="0.25">
      <c r="A4032" t="s">
        <v>13571</v>
      </c>
      <c r="B4032" s="1">
        <v>43265</v>
      </c>
      <c r="C4032" t="s">
        <v>13572</v>
      </c>
      <c r="D4032" t="s">
        <v>1916</v>
      </c>
      <c r="E4032" t="s">
        <v>13573</v>
      </c>
      <c r="F4032" s="1">
        <v>43241</v>
      </c>
      <c r="G4032">
        <v>1</v>
      </c>
      <c r="H4032">
        <v>3825440</v>
      </c>
      <c r="I4032">
        <v>196635</v>
      </c>
      <c r="J4032">
        <v>4514</v>
      </c>
      <c r="K4032">
        <v>11203</v>
      </c>
      <c r="L4032" t="b">
        <v>0</v>
      </c>
      <c r="M4032" t="b">
        <v>0</v>
      </c>
      <c r="N4032" t="b">
        <v>0</v>
      </c>
      <c r="O4032">
        <v>24</v>
      </c>
      <c r="P4032">
        <v>23</v>
      </c>
      <c r="Q4032" s="2">
        <v>0.05</v>
      </c>
      <c r="R4032" s="2">
        <v>0</v>
      </c>
      <c r="S4032" s="2">
        <v>0</v>
      </c>
      <c r="T4032">
        <f t="shared" si="248"/>
        <v>0.4</v>
      </c>
      <c r="U4032">
        <f t="shared" si="249"/>
        <v>18.200000000000003</v>
      </c>
      <c r="V4032">
        <f t="shared" si="250"/>
        <v>2.4127200000000002</v>
      </c>
      <c r="W4032">
        <f t="shared" si="251"/>
        <v>5.5544520000000013</v>
      </c>
    </row>
    <row r="4033" spans="1:23" x14ac:dyDescent="0.25">
      <c r="A4033" t="s">
        <v>13574</v>
      </c>
      <c r="B4033" s="1">
        <v>43097</v>
      </c>
      <c r="C4033" t="s">
        <v>13575</v>
      </c>
      <c r="D4033" t="s">
        <v>403</v>
      </c>
      <c r="E4033" t="s">
        <v>13576</v>
      </c>
      <c r="F4033" s="1">
        <v>43090</v>
      </c>
      <c r="G4033">
        <v>1</v>
      </c>
      <c r="H4033">
        <v>482225</v>
      </c>
      <c r="I4033">
        <v>3790</v>
      </c>
      <c r="J4033">
        <v>330</v>
      </c>
      <c r="K4033">
        <v>547</v>
      </c>
      <c r="L4033" t="b">
        <v>0</v>
      </c>
      <c r="M4033" t="b">
        <v>0</v>
      </c>
      <c r="N4033" t="b">
        <v>0</v>
      </c>
      <c r="O4033">
        <v>7</v>
      </c>
      <c r="P4033">
        <v>7</v>
      </c>
      <c r="Q4033" s="2">
        <v>0.01</v>
      </c>
      <c r="R4033" s="2">
        <v>0</v>
      </c>
      <c r="S4033" s="2">
        <v>0</v>
      </c>
      <c r="T4033">
        <f t="shared" si="248"/>
        <v>0.4</v>
      </c>
      <c r="U4033">
        <f t="shared" si="249"/>
        <v>5.6000000000000005</v>
      </c>
      <c r="V4033">
        <f t="shared" si="250"/>
        <v>0.34111249999999999</v>
      </c>
      <c r="W4033">
        <f t="shared" si="251"/>
        <v>1.679389375</v>
      </c>
    </row>
    <row r="4034" spans="1:23" x14ac:dyDescent="0.25">
      <c r="A4034" t="s">
        <v>13577</v>
      </c>
      <c r="B4034" s="1">
        <v>43060</v>
      </c>
      <c r="C4034" t="s">
        <v>13578</v>
      </c>
      <c r="D4034" t="s">
        <v>5885</v>
      </c>
      <c r="E4034" t="s">
        <v>13579</v>
      </c>
      <c r="F4034" s="1">
        <v>43055</v>
      </c>
      <c r="G4034">
        <v>1</v>
      </c>
      <c r="H4034">
        <v>83038</v>
      </c>
      <c r="I4034">
        <v>4116</v>
      </c>
      <c r="J4034">
        <v>35</v>
      </c>
      <c r="K4034">
        <v>103</v>
      </c>
      <c r="L4034" t="b">
        <v>0</v>
      </c>
      <c r="M4034" t="b">
        <v>0</v>
      </c>
      <c r="N4034" t="b">
        <v>0</v>
      </c>
      <c r="O4034">
        <v>5</v>
      </c>
      <c r="P4034">
        <v>4</v>
      </c>
      <c r="Q4034" s="2">
        <v>0.05</v>
      </c>
      <c r="R4034" s="2">
        <v>0</v>
      </c>
      <c r="S4034" s="2">
        <v>0</v>
      </c>
      <c r="T4034">
        <f t="shared" ref="T4034:T4097" si="252">G4034*0.4</f>
        <v>0.4</v>
      </c>
      <c r="U4034">
        <f t="shared" ref="U4034:U4097" si="253">-0.2*(O4034-P4034)+0.8*P4034</f>
        <v>3</v>
      </c>
      <c r="V4034">
        <f t="shared" ref="V4034:V4097" si="254">0.5*H4034*0.000001+0.1*Q4034*100+100*0.15*R4034+100*0.25*S4034</f>
        <v>0.54151900000000008</v>
      </c>
      <c r="W4034">
        <f t="shared" ref="W4034:W4097" si="255">0.4*T4034+0.25*U4034+0.35*V4034</f>
        <v>1.0995316500000001</v>
      </c>
    </row>
    <row r="4035" spans="1:23" x14ac:dyDescent="0.25">
      <c r="A4035" t="s">
        <v>13580</v>
      </c>
      <c r="B4035" s="1">
        <v>43078</v>
      </c>
      <c r="C4035" t="s">
        <v>13581</v>
      </c>
      <c r="D4035" t="s">
        <v>129</v>
      </c>
      <c r="E4035" t="s">
        <v>13582</v>
      </c>
      <c r="F4035" s="1">
        <v>43071</v>
      </c>
      <c r="G4035">
        <v>1</v>
      </c>
      <c r="H4035">
        <v>218006</v>
      </c>
      <c r="I4035">
        <v>5864</v>
      </c>
      <c r="J4035">
        <v>208</v>
      </c>
      <c r="K4035">
        <v>1052</v>
      </c>
      <c r="L4035" t="b">
        <v>0</v>
      </c>
      <c r="M4035" t="b">
        <v>0</v>
      </c>
      <c r="N4035" t="b">
        <v>0</v>
      </c>
      <c r="O4035">
        <v>7</v>
      </c>
      <c r="P4035">
        <v>6</v>
      </c>
      <c r="Q4035" s="2">
        <v>0.03</v>
      </c>
      <c r="R4035" s="2">
        <v>0</v>
      </c>
      <c r="S4035" s="2">
        <v>0</v>
      </c>
      <c r="T4035">
        <f t="shared" si="252"/>
        <v>0.4</v>
      </c>
      <c r="U4035">
        <f t="shared" si="253"/>
        <v>4.6000000000000005</v>
      </c>
      <c r="V4035">
        <f t="shared" si="254"/>
        <v>0.40900300000000001</v>
      </c>
      <c r="W4035">
        <f t="shared" si="255"/>
        <v>1.45315105</v>
      </c>
    </row>
    <row r="4036" spans="1:23" x14ac:dyDescent="0.25">
      <c r="A4036" t="s">
        <v>13583</v>
      </c>
      <c r="B4036" s="1">
        <v>43197</v>
      </c>
      <c r="C4036" t="s">
        <v>13584</v>
      </c>
      <c r="D4036" t="s">
        <v>5878</v>
      </c>
      <c r="E4036" t="s">
        <v>13585</v>
      </c>
      <c r="F4036" s="1">
        <v>43182</v>
      </c>
      <c r="G4036">
        <v>1</v>
      </c>
      <c r="H4036">
        <v>866371</v>
      </c>
      <c r="I4036">
        <v>8159</v>
      </c>
      <c r="J4036">
        <v>605</v>
      </c>
      <c r="K4036">
        <v>694</v>
      </c>
      <c r="L4036" t="b">
        <v>0</v>
      </c>
      <c r="M4036" t="b">
        <v>0</v>
      </c>
      <c r="N4036" t="b">
        <v>0</v>
      </c>
      <c r="O4036">
        <v>15</v>
      </c>
      <c r="P4036">
        <v>14</v>
      </c>
      <c r="Q4036" s="2">
        <v>0.01</v>
      </c>
      <c r="R4036" s="2">
        <v>0</v>
      </c>
      <c r="S4036" s="2">
        <v>0</v>
      </c>
      <c r="T4036">
        <f t="shared" si="252"/>
        <v>0.4</v>
      </c>
      <c r="U4036">
        <f t="shared" si="253"/>
        <v>11.000000000000002</v>
      </c>
      <c r="V4036">
        <f t="shared" si="254"/>
        <v>0.53318549999999998</v>
      </c>
      <c r="W4036">
        <f t="shared" si="255"/>
        <v>3.0966149250000008</v>
      </c>
    </row>
    <row r="4037" spans="1:23" x14ac:dyDescent="0.25">
      <c r="A4037" t="s">
        <v>13586</v>
      </c>
      <c r="B4037" s="1">
        <v>43053</v>
      </c>
      <c r="C4037" t="s">
        <v>13587</v>
      </c>
      <c r="D4037" t="s">
        <v>246</v>
      </c>
      <c r="E4037" t="s">
        <v>13588</v>
      </c>
      <c r="F4037" s="1">
        <v>43051</v>
      </c>
      <c r="G4037">
        <v>1</v>
      </c>
      <c r="H4037">
        <v>288922</v>
      </c>
      <c r="I4037">
        <v>7515</v>
      </c>
      <c r="J4037">
        <v>792</v>
      </c>
      <c r="K4037">
        <v>2111</v>
      </c>
      <c r="L4037" t="b">
        <v>0</v>
      </c>
      <c r="M4037" t="b">
        <v>0</v>
      </c>
      <c r="N4037" t="b">
        <v>0</v>
      </c>
      <c r="O4037">
        <v>2</v>
      </c>
      <c r="P4037">
        <v>1</v>
      </c>
      <c r="Q4037" s="2">
        <v>0.03</v>
      </c>
      <c r="R4037" s="2">
        <v>0</v>
      </c>
      <c r="S4037" s="2">
        <v>0.01</v>
      </c>
      <c r="T4037">
        <f t="shared" si="252"/>
        <v>0.4</v>
      </c>
      <c r="U4037">
        <f t="shared" si="253"/>
        <v>0.60000000000000009</v>
      </c>
      <c r="V4037">
        <f t="shared" si="254"/>
        <v>0.69446099999999999</v>
      </c>
      <c r="W4037">
        <f t="shared" si="255"/>
        <v>0.55306135000000001</v>
      </c>
    </row>
    <row r="4038" spans="1:23" x14ac:dyDescent="0.25">
      <c r="A4038" t="s">
        <v>13589</v>
      </c>
      <c r="B4038" s="1">
        <v>43260</v>
      </c>
      <c r="C4038" t="s">
        <v>13590</v>
      </c>
      <c r="D4038" t="s">
        <v>4489</v>
      </c>
      <c r="E4038" t="s">
        <v>13591</v>
      </c>
      <c r="F4038" s="1">
        <v>43232</v>
      </c>
      <c r="G4038">
        <v>1</v>
      </c>
      <c r="H4038">
        <v>7547432</v>
      </c>
      <c r="I4038">
        <v>444203</v>
      </c>
      <c r="J4038">
        <v>3959</v>
      </c>
      <c r="K4038">
        <v>40677</v>
      </c>
      <c r="L4038" t="b">
        <v>0</v>
      </c>
      <c r="M4038" t="b">
        <v>0</v>
      </c>
      <c r="N4038" t="b">
        <v>0</v>
      </c>
      <c r="O4038">
        <v>28</v>
      </c>
      <c r="P4038">
        <v>4</v>
      </c>
      <c r="Q4038" s="2">
        <v>0.06</v>
      </c>
      <c r="R4038" s="2">
        <v>0</v>
      </c>
      <c r="S4038" s="2">
        <v>0.01</v>
      </c>
      <c r="T4038">
        <f t="shared" si="252"/>
        <v>0.4</v>
      </c>
      <c r="U4038">
        <f t="shared" si="253"/>
        <v>-1.6000000000000005</v>
      </c>
      <c r="V4038">
        <f t="shared" si="254"/>
        <v>4.6237159999999999</v>
      </c>
      <c r="W4038">
        <f t="shared" si="255"/>
        <v>1.3783005999999998</v>
      </c>
    </row>
    <row r="4039" spans="1:23" x14ac:dyDescent="0.25">
      <c r="A4039" t="s">
        <v>13592</v>
      </c>
      <c r="B4039" s="1">
        <v>43103</v>
      </c>
      <c r="C4039" t="s">
        <v>13593</v>
      </c>
      <c r="D4039" t="s">
        <v>730</v>
      </c>
      <c r="E4039" t="s">
        <v>13594</v>
      </c>
      <c r="F4039" s="1">
        <v>43096</v>
      </c>
      <c r="G4039">
        <v>1</v>
      </c>
      <c r="H4039">
        <v>687873</v>
      </c>
      <c r="I4039">
        <v>6025</v>
      </c>
      <c r="J4039">
        <v>531</v>
      </c>
      <c r="K4039">
        <v>3508</v>
      </c>
      <c r="L4039" t="b">
        <v>0</v>
      </c>
      <c r="M4039" t="b">
        <v>0</v>
      </c>
      <c r="N4039" t="b">
        <v>0</v>
      </c>
      <c r="O4039">
        <v>7</v>
      </c>
      <c r="P4039">
        <v>7</v>
      </c>
      <c r="Q4039" s="2">
        <v>0.01</v>
      </c>
      <c r="R4039" s="2">
        <v>0</v>
      </c>
      <c r="S4039" s="2">
        <v>0.01</v>
      </c>
      <c r="T4039">
        <f t="shared" si="252"/>
        <v>0.4</v>
      </c>
      <c r="U4039">
        <f t="shared" si="253"/>
        <v>5.6000000000000005</v>
      </c>
      <c r="V4039">
        <f t="shared" si="254"/>
        <v>0.69393649999999996</v>
      </c>
      <c r="W4039">
        <f t="shared" si="255"/>
        <v>1.802877775</v>
      </c>
    </row>
    <row r="4040" spans="1:23" x14ac:dyDescent="0.25">
      <c r="A4040" t="s">
        <v>13595</v>
      </c>
      <c r="B4040" s="1">
        <v>43085</v>
      </c>
      <c r="C4040" t="s">
        <v>13596</v>
      </c>
      <c r="D4040" t="s">
        <v>1957</v>
      </c>
      <c r="E4040" t="s">
        <v>13597</v>
      </c>
      <c r="F4040" s="1">
        <v>43081</v>
      </c>
      <c r="G4040">
        <v>1</v>
      </c>
      <c r="H4040">
        <v>1402</v>
      </c>
      <c r="I4040">
        <v>20</v>
      </c>
      <c r="J4040">
        <v>0</v>
      </c>
      <c r="K4040">
        <v>0</v>
      </c>
      <c r="L4040" t="b">
        <v>0</v>
      </c>
      <c r="M4040" t="b">
        <v>0</v>
      </c>
      <c r="N4040" t="b">
        <v>0</v>
      </c>
      <c r="O4040">
        <v>4</v>
      </c>
      <c r="P4040">
        <v>1</v>
      </c>
      <c r="Q4040" s="2">
        <v>0.01</v>
      </c>
      <c r="R4040" s="2">
        <v>0</v>
      </c>
      <c r="S4040" s="2">
        <v>0</v>
      </c>
      <c r="T4040">
        <f t="shared" si="252"/>
        <v>0.4</v>
      </c>
      <c r="U4040">
        <f t="shared" si="253"/>
        <v>0.19999999999999996</v>
      </c>
      <c r="V4040">
        <f t="shared" si="254"/>
        <v>0.100701</v>
      </c>
      <c r="W4040">
        <f t="shared" si="255"/>
        <v>0.24524535000000003</v>
      </c>
    </row>
    <row r="4041" spans="1:23" x14ac:dyDescent="0.25">
      <c r="A4041" t="s">
        <v>13598</v>
      </c>
      <c r="B4041" s="1">
        <v>43144</v>
      </c>
      <c r="C4041" t="s">
        <v>13599</v>
      </c>
      <c r="D4041" t="s">
        <v>13600</v>
      </c>
      <c r="E4041" t="s">
        <v>13601</v>
      </c>
      <c r="F4041" s="1">
        <v>43136</v>
      </c>
      <c r="G4041">
        <v>1</v>
      </c>
      <c r="H4041">
        <v>11135294</v>
      </c>
      <c r="I4041">
        <v>15412</v>
      </c>
      <c r="J4041">
        <v>608</v>
      </c>
      <c r="K4041">
        <v>1309</v>
      </c>
      <c r="L4041" t="b">
        <v>0</v>
      </c>
      <c r="M4041" t="b">
        <v>0</v>
      </c>
      <c r="N4041" t="b">
        <v>0</v>
      </c>
      <c r="O4041">
        <v>8</v>
      </c>
      <c r="P4041">
        <v>9</v>
      </c>
      <c r="Q4041" s="2">
        <v>0</v>
      </c>
      <c r="R4041" s="2">
        <v>0</v>
      </c>
      <c r="S4041" s="2">
        <v>0</v>
      </c>
      <c r="T4041">
        <f t="shared" si="252"/>
        <v>0.4</v>
      </c>
      <c r="U4041">
        <f t="shared" si="253"/>
        <v>7.4</v>
      </c>
      <c r="V4041">
        <f t="shared" si="254"/>
        <v>5.567647</v>
      </c>
      <c r="W4041">
        <f t="shared" si="255"/>
        <v>3.95867645</v>
      </c>
    </row>
    <row r="4042" spans="1:23" x14ac:dyDescent="0.25">
      <c r="A4042" t="s">
        <v>13602</v>
      </c>
      <c r="B4042" s="1">
        <v>43056</v>
      </c>
      <c r="C4042" t="s">
        <v>13603</v>
      </c>
      <c r="D4042" t="s">
        <v>198</v>
      </c>
      <c r="E4042" t="s">
        <v>13604</v>
      </c>
      <c r="F4042" s="1">
        <v>43054</v>
      </c>
      <c r="G4042">
        <v>1</v>
      </c>
      <c r="H4042">
        <v>769769</v>
      </c>
      <c r="I4042">
        <v>6133</v>
      </c>
      <c r="J4042">
        <v>1124</v>
      </c>
      <c r="K4042">
        <v>2837</v>
      </c>
      <c r="L4042" t="b">
        <v>0</v>
      </c>
      <c r="M4042" t="b">
        <v>0</v>
      </c>
      <c r="N4042" t="b">
        <v>0</v>
      </c>
      <c r="O4042">
        <v>2</v>
      </c>
      <c r="P4042">
        <v>1</v>
      </c>
      <c r="Q4042" s="2">
        <v>0.01</v>
      </c>
      <c r="R4042" s="2">
        <v>0</v>
      </c>
      <c r="S4042" s="2">
        <v>0</v>
      </c>
      <c r="T4042">
        <f t="shared" si="252"/>
        <v>0.4</v>
      </c>
      <c r="U4042">
        <f t="shared" si="253"/>
        <v>0.60000000000000009</v>
      </c>
      <c r="V4042">
        <f t="shared" si="254"/>
        <v>0.48488449999999994</v>
      </c>
      <c r="W4042">
        <f t="shared" si="255"/>
        <v>0.479709575</v>
      </c>
    </row>
    <row r="4043" spans="1:23" x14ac:dyDescent="0.25">
      <c r="A4043" t="s">
        <v>13605</v>
      </c>
      <c r="B4043" s="1">
        <v>43240</v>
      </c>
      <c r="C4043" t="s">
        <v>13606</v>
      </c>
      <c r="D4043" t="s">
        <v>1114</v>
      </c>
      <c r="E4043" t="s">
        <v>13607</v>
      </c>
      <c r="F4043" s="1">
        <v>43237</v>
      </c>
      <c r="G4043">
        <v>1</v>
      </c>
      <c r="H4043">
        <v>1300551</v>
      </c>
      <c r="I4043">
        <v>7346</v>
      </c>
      <c r="J4043">
        <v>1753</v>
      </c>
      <c r="K4043">
        <v>3485</v>
      </c>
      <c r="L4043" t="b">
        <v>0</v>
      </c>
      <c r="M4043" t="b">
        <v>0</v>
      </c>
      <c r="N4043" t="b">
        <v>0</v>
      </c>
      <c r="O4043">
        <v>3</v>
      </c>
      <c r="P4043">
        <v>3</v>
      </c>
      <c r="Q4043" s="2">
        <v>0.01</v>
      </c>
      <c r="R4043" s="2">
        <v>0</v>
      </c>
      <c r="S4043" s="2">
        <v>0</v>
      </c>
      <c r="T4043">
        <f t="shared" si="252"/>
        <v>0.4</v>
      </c>
      <c r="U4043">
        <f t="shared" si="253"/>
        <v>2.4000000000000004</v>
      </c>
      <c r="V4043">
        <f t="shared" si="254"/>
        <v>0.75027549999999998</v>
      </c>
      <c r="W4043">
        <f t="shared" si="255"/>
        <v>1.0225964250000001</v>
      </c>
    </row>
    <row r="4044" spans="1:23" x14ac:dyDescent="0.25">
      <c r="A4044" t="s">
        <v>13608</v>
      </c>
      <c r="B4044" s="1">
        <v>43117</v>
      </c>
      <c r="C4044" t="s">
        <v>13609</v>
      </c>
      <c r="D4044" t="s">
        <v>13610</v>
      </c>
      <c r="E4044" t="s">
        <v>13611</v>
      </c>
      <c r="F4044" s="1">
        <v>43112</v>
      </c>
      <c r="G4044">
        <v>1</v>
      </c>
      <c r="H4044">
        <v>180546</v>
      </c>
      <c r="I4044">
        <v>29537</v>
      </c>
      <c r="J4044">
        <v>48</v>
      </c>
      <c r="K4044">
        <v>2409</v>
      </c>
      <c r="L4044" t="b">
        <v>0</v>
      </c>
      <c r="M4044" t="b">
        <v>0</v>
      </c>
      <c r="N4044" t="b">
        <v>0</v>
      </c>
      <c r="O4044">
        <v>5</v>
      </c>
      <c r="P4044">
        <v>5</v>
      </c>
      <c r="Q4044" s="2">
        <v>0.16</v>
      </c>
      <c r="R4044" s="2">
        <v>0</v>
      </c>
      <c r="S4044" s="2">
        <v>0.01</v>
      </c>
      <c r="T4044">
        <f t="shared" si="252"/>
        <v>0.4</v>
      </c>
      <c r="U4044">
        <f t="shared" si="253"/>
        <v>4</v>
      </c>
      <c r="V4044">
        <f t="shared" si="254"/>
        <v>1.9402730000000001</v>
      </c>
      <c r="W4044">
        <f t="shared" si="255"/>
        <v>1.8390955500000001</v>
      </c>
    </row>
    <row r="4045" spans="1:23" x14ac:dyDescent="0.25">
      <c r="A4045" t="s">
        <v>13612</v>
      </c>
      <c r="B4045" s="1">
        <v>43212</v>
      </c>
      <c r="C4045" t="s">
        <v>13613</v>
      </c>
      <c r="D4045" t="s">
        <v>1125</v>
      </c>
      <c r="E4045" t="s">
        <v>13614</v>
      </c>
      <c r="F4045" s="1">
        <v>43194</v>
      </c>
      <c r="G4045">
        <v>1</v>
      </c>
      <c r="H4045">
        <v>1822026</v>
      </c>
      <c r="I4045">
        <v>9202</v>
      </c>
      <c r="J4045">
        <v>5573</v>
      </c>
      <c r="K4045">
        <v>11096</v>
      </c>
      <c r="L4045" t="b">
        <v>0</v>
      </c>
      <c r="M4045" t="b">
        <v>0</v>
      </c>
      <c r="N4045" t="b">
        <v>0</v>
      </c>
      <c r="O4045">
        <v>18</v>
      </c>
      <c r="P4045">
        <v>11</v>
      </c>
      <c r="Q4045" s="2">
        <v>0.01</v>
      </c>
      <c r="R4045" s="2">
        <v>0</v>
      </c>
      <c r="S4045" s="2">
        <v>0.01</v>
      </c>
      <c r="T4045">
        <f t="shared" si="252"/>
        <v>0.4</v>
      </c>
      <c r="U4045">
        <f t="shared" si="253"/>
        <v>7.4</v>
      </c>
      <c r="V4045">
        <f t="shared" si="254"/>
        <v>1.2610129999999999</v>
      </c>
      <c r="W4045">
        <f t="shared" si="255"/>
        <v>2.45135455</v>
      </c>
    </row>
    <row r="4046" spans="1:23" x14ac:dyDescent="0.25">
      <c r="A4046" t="s">
        <v>13615</v>
      </c>
      <c r="B4046" s="1">
        <v>43176</v>
      </c>
      <c r="C4046" t="s">
        <v>13616</v>
      </c>
      <c r="D4046" t="s">
        <v>722</v>
      </c>
      <c r="E4046" t="s">
        <v>13617</v>
      </c>
      <c r="F4046" s="1">
        <v>43162</v>
      </c>
      <c r="G4046">
        <v>1</v>
      </c>
      <c r="H4046">
        <v>825458</v>
      </c>
      <c r="I4046">
        <v>36455</v>
      </c>
      <c r="J4046">
        <v>946</v>
      </c>
      <c r="K4046">
        <v>2192</v>
      </c>
      <c r="L4046" t="b">
        <v>0</v>
      </c>
      <c r="M4046" t="b">
        <v>0</v>
      </c>
      <c r="N4046" t="b">
        <v>0</v>
      </c>
      <c r="O4046">
        <v>14</v>
      </c>
      <c r="P4046">
        <v>13</v>
      </c>
      <c r="Q4046" s="2">
        <v>0.04</v>
      </c>
      <c r="R4046" s="2">
        <v>0</v>
      </c>
      <c r="S4046" s="2">
        <v>0</v>
      </c>
      <c r="T4046">
        <f t="shared" si="252"/>
        <v>0.4</v>
      </c>
      <c r="U4046">
        <f t="shared" si="253"/>
        <v>10.200000000000001</v>
      </c>
      <c r="V4046">
        <f t="shared" si="254"/>
        <v>0.81272900000000003</v>
      </c>
      <c r="W4046">
        <f t="shared" si="255"/>
        <v>2.9944551500000003</v>
      </c>
    </row>
    <row r="4047" spans="1:23" x14ac:dyDescent="0.25">
      <c r="A4047" t="s">
        <v>13618</v>
      </c>
      <c r="B4047" s="1">
        <v>43166</v>
      </c>
      <c r="C4047" t="s">
        <v>13619</v>
      </c>
      <c r="D4047" t="s">
        <v>1051</v>
      </c>
      <c r="E4047" t="s">
        <v>13620</v>
      </c>
      <c r="F4047" s="1">
        <v>43162</v>
      </c>
      <c r="G4047">
        <v>1</v>
      </c>
      <c r="H4047">
        <v>813475</v>
      </c>
      <c r="I4047">
        <v>25855</v>
      </c>
      <c r="J4047">
        <v>418</v>
      </c>
      <c r="K4047">
        <v>1039</v>
      </c>
      <c r="L4047" t="b">
        <v>0</v>
      </c>
      <c r="M4047" t="b">
        <v>0</v>
      </c>
      <c r="N4047" t="b">
        <v>0</v>
      </c>
      <c r="O4047">
        <v>4</v>
      </c>
      <c r="P4047">
        <v>4</v>
      </c>
      <c r="Q4047" s="2">
        <v>0.03</v>
      </c>
      <c r="R4047" s="2">
        <v>0</v>
      </c>
      <c r="S4047" s="2">
        <v>0</v>
      </c>
      <c r="T4047">
        <f t="shared" si="252"/>
        <v>0.4</v>
      </c>
      <c r="U4047">
        <f t="shared" si="253"/>
        <v>3.2</v>
      </c>
      <c r="V4047">
        <f t="shared" si="254"/>
        <v>0.70673750000000002</v>
      </c>
      <c r="W4047">
        <f t="shared" si="255"/>
        <v>1.2073581250000001</v>
      </c>
    </row>
    <row r="4048" spans="1:23" x14ac:dyDescent="0.25">
      <c r="A4048" t="s">
        <v>13621</v>
      </c>
      <c r="B4048" s="1">
        <v>43127</v>
      </c>
      <c r="C4048" t="s">
        <v>13622</v>
      </c>
      <c r="D4048" t="s">
        <v>13623</v>
      </c>
      <c r="E4048" t="s">
        <v>13624</v>
      </c>
      <c r="F4048" s="1">
        <v>43121</v>
      </c>
      <c r="G4048">
        <v>1</v>
      </c>
      <c r="H4048">
        <v>60731</v>
      </c>
      <c r="I4048">
        <v>422</v>
      </c>
      <c r="J4048">
        <v>2030</v>
      </c>
      <c r="K4048">
        <v>949</v>
      </c>
      <c r="L4048" t="b">
        <v>0</v>
      </c>
      <c r="M4048" t="b">
        <v>0</v>
      </c>
      <c r="N4048" t="b">
        <v>0</v>
      </c>
      <c r="O4048">
        <v>6</v>
      </c>
      <c r="P4048">
        <v>6</v>
      </c>
      <c r="Q4048" s="2">
        <v>0.01</v>
      </c>
      <c r="R4048" s="2">
        <v>-0.03</v>
      </c>
      <c r="S4048" s="2">
        <v>0.02</v>
      </c>
      <c r="T4048">
        <f t="shared" si="252"/>
        <v>0.4</v>
      </c>
      <c r="U4048">
        <f t="shared" si="253"/>
        <v>4.8000000000000007</v>
      </c>
      <c r="V4048">
        <f t="shared" si="254"/>
        <v>0.18036550000000007</v>
      </c>
      <c r="W4048">
        <f t="shared" si="255"/>
        <v>1.4231279250000004</v>
      </c>
    </row>
    <row r="4049" spans="1:23" x14ac:dyDescent="0.25">
      <c r="A4049" t="s">
        <v>13625</v>
      </c>
      <c r="B4049" s="1">
        <v>43104</v>
      </c>
      <c r="C4049" t="s">
        <v>13626</v>
      </c>
      <c r="D4049" t="s">
        <v>13627</v>
      </c>
      <c r="E4049" t="s">
        <v>13628</v>
      </c>
      <c r="F4049" s="1">
        <v>43094</v>
      </c>
      <c r="G4049">
        <v>1</v>
      </c>
      <c r="H4049">
        <v>776332</v>
      </c>
      <c r="I4049">
        <v>56657</v>
      </c>
      <c r="J4049">
        <v>1225</v>
      </c>
      <c r="K4049">
        <v>3476</v>
      </c>
      <c r="L4049" t="b">
        <v>0</v>
      </c>
      <c r="M4049" t="b">
        <v>0</v>
      </c>
      <c r="N4049" t="b">
        <v>0</v>
      </c>
      <c r="O4049">
        <v>10</v>
      </c>
      <c r="P4049">
        <v>7</v>
      </c>
      <c r="Q4049" s="2">
        <v>7.0000000000000007E-2</v>
      </c>
      <c r="R4049" s="2">
        <v>0</v>
      </c>
      <c r="S4049" s="2">
        <v>0</v>
      </c>
      <c r="T4049">
        <f t="shared" si="252"/>
        <v>0.4</v>
      </c>
      <c r="U4049">
        <f t="shared" si="253"/>
        <v>5</v>
      </c>
      <c r="V4049">
        <f t="shared" si="254"/>
        <v>1.088166</v>
      </c>
      <c r="W4049">
        <f t="shared" si="255"/>
        <v>1.7908581000000001</v>
      </c>
    </row>
    <row r="4050" spans="1:23" x14ac:dyDescent="0.25">
      <c r="A4050" t="s">
        <v>13629</v>
      </c>
      <c r="B4050" s="1">
        <v>43083</v>
      </c>
      <c r="C4050" t="s">
        <v>13630</v>
      </c>
      <c r="D4050" t="s">
        <v>1429</v>
      </c>
      <c r="E4050" t="s">
        <v>13631</v>
      </c>
      <c r="F4050" s="1">
        <v>43077</v>
      </c>
      <c r="G4050">
        <v>1</v>
      </c>
      <c r="H4050">
        <v>299465</v>
      </c>
      <c r="I4050">
        <v>24317</v>
      </c>
      <c r="J4050">
        <v>332</v>
      </c>
      <c r="K4050">
        <v>969</v>
      </c>
      <c r="L4050" t="b">
        <v>0</v>
      </c>
      <c r="M4050" t="b">
        <v>0</v>
      </c>
      <c r="N4050" t="b">
        <v>0</v>
      </c>
      <c r="O4050">
        <v>6</v>
      </c>
      <c r="P4050">
        <v>6</v>
      </c>
      <c r="Q4050" s="2">
        <v>0.08</v>
      </c>
      <c r="R4050" s="2">
        <v>0</v>
      </c>
      <c r="S4050" s="2">
        <v>0</v>
      </c>
      <c r="T4050">
        <f t="shared" si="252"/>
        <v>0.4</v>
      </c>
      <c r="U4050">
        <f t="shared" si="253"/>
        <v>4.8000000000000007</v>
      </c>
      <c r="V4050">
        <f t="shared" si="254"/>
        <v>0.94973250000000009</v>
      </c>
      <c r="W4050">
        <f t="shared" si="255"/>
        <v>1.6924063750000005</v>
      </c>
    </row>
    <row r="4051" spans="1:23" x14ac:dyDescent="0.25">
      <c r="A4051" t="s">
        <v>13632</v>
      </c>
      <c r="B4051" s="1">
        <v>43121</v>
      </c>
      <c r="C4051" t="s">
        <v>13633</v>
      </c>
      <c r="D4051" t="s">
        <v>125</v>
      </c>
      <c r="E4051" t="s">
        <v>13634</v>
      </c>
      <c r="F4051" s="1">
        <v>43121</v>
      </c>
      <c r="G4051">
        <v>1</v>
      </c>
      <c r="H4051">
        <v>23484</v>
      </c>
      <c r="I4051">
        <v>858</v>
      </c>
      <c r="J4051">
        <v>80</v>
      </c>
      <c r="K4051">
        <v>136</v>
      </c>
      <c r="L4051" t="b">
        <v>0</v>
      </c>
      <c r="M4051" t="b">
        <v>0</v>
      </c>
      <c r="N4051" t="b">
        <v>0</v>
      </c>
      <c r="O4051">
        <v>0</v>
      </c>
      <c r="P4051">
        <v>1</v>
      </c>
      <c r="Q4051" s="2">
        <v>0.04</v>
      </c>
      <c r="R4051" s="2">
        <v>0</v>
      </c>
      <c r="S4051" s="2">
        <v>0.01</v>
      </c>
      <c r="T4051">
        <f t="shared" si="252"/>
        <v>0.4</v>
      </c>
      <c r="U4051">
        <f t="shared" si="253"/>
        <v>1</v>
      </c>
      <c r="V4051">
        <f t="shared" si="254"/>
        <v>0.66174200000000005</v>
      </c>
      <c r="W4051">
        <f t="shared" si="255"/>
        <v>0.64160970000000006</v>
      </c>
    </row>
    <row r="4052" spans="1:23" x14ac:dyDescent="0.25">
      <c r="A4052" t="s">
        <v>13635</v>
      </c>
      <c r="B4052" s="1">
        <v>43106</v>
      </c>
      <c r="C4052" t="s">
        <v>13636</v>
      </c>
      <c r="D4052" t="s">
        <v>13637</v>
      </c>
      <c r="E4052" t="s">
        <v>13638</v>
      </c>
      <c r="F4052" s="1">
        <v>43096</v>
      </c>
      <c r="G4052">
        <v>1</v>
      </c>
      <c r="H4052">
        <v>1397713</v>
      </c>
      <c r="I4052">
        <v>16471</v>
      </c>
      <c r="J4052">
        <v>3259</v>
      </c>
      <c r="K4052">
        <v>2221</v>
      </c>
      <c r="L4052" t="b">
        <v>0</v>
      </c>
      <c r="M4052" t="b">
        <v>0</v>
      </c>
      <c r="N4052" t="b">
        <v>0</v>
      </c>
      <c r="O4052">
        <v>10</v>
      </c>
      <c r="P4052">
        <v>10</v>
      </c>
      <c r="Q4052" s="2">
        <v>0.01</v>
      </c>
      <c r="R4052" s="2">
        <v>0</v>
      </c>
      <c r="S4052" s="2">
        <v>0</v>
      </c>
      <c r="T4052">
        <f t="shared" si="252"/>
        <v>0.4</v>
      </c>
      <c r="U4052">
        <f t="shared" si="253"/>
        <v>8</v>
      </c>
      <c r="V4052">
        <f t="shared" si="254"/>
        <v>0.79885649999999997</v>
      </c>
      <c r="W4052">
        <f t="shared" si="255"/>
        <v>2.439599775</v>
      </c>
    </row>
    <row r="4053" spans="1:23" x14ac:dyDescent="0.25">
      <c r="A4053" t="s">
        <v>13639</v>
      </c>
      <c r="B4053" s="1">
        <v>43265</v>
      </c>
      <c r="C4053" t="s">
        <v>13640</v>
      </c>
      <c r="D4053" t="s">
        <v>13641</v>
      </c>
      <c r="E4053" t="s">
        <v>13642</v>
      </c>
      <c r="F4053" s="1">
        <v>43237</v>
      </c>
      <c r="G4053">
        <v>1</v>
      </c>
      <c r="H4053">
        <v>10306119</v>
      </c>
      <c r="I4053">
        <v>357079</v>
      </c>
      <c r="J4053">
        <v>212976</v>
      </c>
      <c r="K4053">
        <v>144795</v>
      </c>
      <c r="L4053" t="b">
        <v>0</v>
      </c>
      <c r="M4053" t="b">
        <v>0</v>
      </c>
      <c r="N4053" t="b">
        <v>0</v>
      </c>
      <c r="O4053">
        <v>28</v>
      </c>
      <c r="P4053">
        <v>26</v>
      </c>
      <c r="Q4053" s="2">
        <v>0.03</v>
      </c>
      <c r="R4053" s="2">
        <v>-0.02</v>
      </c>
      <c r="S4053" s="2">
        <v>0.01</v>
      </c>
      <c r="T4053">
        <f t="shared" si="252"/>
        <v>0.4</v>
      </c>
      <c r="U4053">
        <f t="shared" si="253"/>
        <v>20.400000000000002</v>
      </c>
      <c r="V4053">
        <f t="shared" si="254"/>
        <v>5.4030594999999995</v>
      </c>
      <c r="W4053">
        <f t="shared" si="255"/>
        <v>7.1510708250000006</v>
      </c>
    </row>
    <row r="4054" spans="1:23" x14ac:dyDescent="0.25">
      <c r="A4054" t="s">
        <v>13643</v>
      </c>
      <c r="B4054" s="1">
        <v>43164</v>
      </c>
      <c r="C4054" t="s">
        <v>13644</v>
      </c>
      <c r="D4054" t="s">
        <v>10448</v>
      </c>
      <c r="E4054" t="s">
        <v>13645</v>
      </c>
      <c r="F4054" s="1">
        <v>43151</v>
      </c>
      <c r="G4054">
        <v>1</v>
      </c>
      <c r="H4054">
        <v>1110127</v>
      </c>
      <c r="I4054">
        <v>21698</v>
      </c>
      <c r="J4054">
        <v>1193</v>
      </c>
      <c r="K4054">
        <v>7503</v>
      </c>
      <c r="L4054" t="b">
        <v>0</v>
      </c>
      <c r="M4054" t="b">
        <v>0</v>
      </c>
      <c r="N4054" t="b">
        <v>0</v>
      </c>
      <c r="O4054">
        <v>13</v>
      </c>
      <c r="P4054">
        <v>11</v>
      </c>
      <c r="Q4054" s="2">
        <v>0.02</v>
      </c>
      <c r="R4054" s="2">
        <v>0</v>
      </c>
      <c r="S4054" s="2">
        <v>0.01</v>
      </c>
      <c r="T4054">
        <f t="shared" si="252"/>
        <v>0.4</v>
      </c>
      <c r="U4054">
        <f t="shared" si="253"/>
        <v>8.4</v>
      </c>
      <c r="V4054">
        <f t="shared" si="254"/>
        <v>1.0050634999999999</v>
      </c>
      <c r="W4054">
        <f t="shared" si="255"/>
        <v>2.6117722250000002</v>
      </c>
    </row>
    <row r="4055" spans="1:23" x14ac:dyDescent="0.25">
      <c r="A4055" t="s">
        <v>13646</v>
      </c>
      <c r="B4055" s="1">
        <v>43067</v>
      </c>
      <c r="C4055" t="s">
        <v>13647</v>
      </c>
      <c r="D4055" t="s">
        <v>186</v>
      </c>
      <c r="E4055" t="s">
        <v>6080</v>
      </c>
      <c r="F4055" s="1">
        <v>43060</v>
      </c>
      <c r="G4055">
        <v>1</v>
      </c>
      <c r="H4055">
        <v>1152064</v>
      </c>
      <c r="I4055">
        <v>41379</v>
      </c>
      <c r="J4055">
        <v>920</v>
      </c>
      <c r="K4055">
        <v>1323</v>
      </c>
      <c r="L4055" t="b">
        <v>0</v>
      </c>
      <c r="M4055" t="b">
        <v>0</v>
      </c>
      <c r="N4055" t="b">
        <v>0</v>
      </c>
      <c r="O4055">
        <v>7</v>
      </c>
      <c r="P4055">
        <v>7</v>
      </c>
      <c r="Q4055" s="2">
        <v>0.04</v>
      </c>
      <c r="R4055" s="2">
        <v>0</v>
      </c>
      <c r="S4055" s="2">
        <v>0</v>
      </c>
      <c r="T4055">
        <f t="shared" si="252"/>
        <v>0.4</v>
      </c>
      <c r="U4055">
        <f t="shared" si="253"/>
        <v>5.6000000000000005</v>
      </c>
      <c r="V4055">
        <f t="shared" si="254"/>
        <v>0.97603200000000001</v>
      </c>
      <c r="W4055">
        <f t="shared" si="255"/>
        <v>1.9016112000000001</v>
      </c>
    </row>
    <row r="4056" spans="1:23" x14ac:dyDescent="0.25">
      <c r="A4056" t="s">
        <v>13648</v>
      </c>
      <c r="B4056" s="1">
        <v>43083</v>
      </c>
      <c r="C4056" t="s">
        <v>13649</v>
      </c>
      <c r="D4056" t="s">
        <v>218</v>
      </c>
      <c r="E4056" t="s">
        <v>13650</v>
      </c>
      <c r="F4056" s="1">
        <v>43076</v>
      </c>
      <c r="G4056">
        <v>1</v>
      </c>
      <c r="H4056">
        <v>458354</v>
      </c>
      <c r="I4056">
        <v>10399</v>
      </c>
      <c r="J4056">
        <v>129</v>
      </c>
      <c r="K4056">
        <v>840</v>
      </c>
      <c r="L4056" t="b">
        <v>0</v>
      </c>
      <c r="M4056" t="b">
        <v>0</v>
      </c>
      <c r="N4056" t="b">
        <v>0</v>
      </c>
      <c r="O4056">
        <v>7</v>
      </c>
      <c r="P4056">
        <v>4</v>
      </c>
      <c r="Q4056" s="2">
        <v>0.02</v>
      </c>
      <c r="R4056" s="2">
        <v>0</v>
      </c>
      <c r="S4056" s="2">
        <v>0</v>
      </c>
      <c r="T4056">
        <f t="shared" si="252"/>
        <v>0.4</v>
      </c>
      <c r="U4056">
        <f t="shared" si="253"/>
        <v>2.6</v>
      </c>
      <c r="V4056">
        <f t="shared" si="254"/>
        <v>0.42917700000000003</v>
      </c>
      <c r="W4056">
        <f t="shared" si="255"/>
        <v>0.96021195000000004</v>
      </c>
    </row>
    <row r="4057" spans="1:23" x14ac:dyDescent="0.25">
      <c r="A4057" t="s">
        <v>13651</v>
      </c>
      <c r="B4057" s="1">
        <v>43194</v>
      </c>
      <c r="C4057" t="s">
        <v>13652</v>
      </c>
      <c r="D4057" t="s">
        <v>400</v>
      </c>
      <c r="E4057" t="s">
        <v>13653</v>
      </c>
      <c r="F4057" s="1">
        <v>43182</v>
      </c>
      <c r="G4057">
        <v>1</v>
      </c>
      <c r="H4057">
        <v>670565</v>
      </c>
      <c r="I4057">
        <v>1994</v>
      </c>
      <c r="J4057">
        <v>352</v>
      </c>
      <c r="K4057">
        <v>240</v>
      </c>
      <c r="L4057" t="b">
        <v>0</v>
      </c>
      <c r="M4057" t="b">
        <v>0</v>
      </c>
      <c r="N4057" t="b">
        <v>0</v>
      </c>
      <c r="O4057">
        <v>12</v>
      </c>
      <c r="P4057">
        <v>10</v>
      </c>
      <c r="Q4057" s="2">
        <v>0</v>
      </c>
      <c r="R4057" s="2">
        <v>0</v>
      </c>
      <c r="S4057" s="2">
        <v>0</v>
      </c>
      <c r="T4057">
        <f t="shared" si="252"/>
        <v>0.4</v>
      </c>
      <c r="U4057">
        <f t="shared" si="253"/>
        <v>7.6</v>
      </c>
      <c r="V4057">
        <f t="shared" si="254"/>
        <v>0.33528249999999998</v>
      </c>
      <c r="W4057">
        <f t="shared" si="255"/>
        <v>2.1773488749999999</v>
      </c>
    </row>
    <row r="4058" spans="1:23" x14ac:dyDescent="0.25">
      <c r="A4058" t="s">
        <v>13654</v>
      </c>
      <c r="B4058" s="1">
        <v>43091</v>
      </c>
      <c r="C4058" t="s">
        <v>13655</v>
      </c>
      <c r="D4058" t="s">
        <v>515</v>
      </c>
      <c r="E4058" t="s">
        <v>13656</v>
      </c>
      <c r="F4058" s="1">
        <v>43084</v>
      </c>
      <c r="G4058">
        <v>1</v>
      </c>
      <c r="H4058">
        <v>1031489</v>
      </c>
      <c r="I4058">
        <v>20752</v>
      </c>
      <c r="J4058">
        <v>891</v>
      </c>
      <c r="K4058">
        <v>3099</v>
      </c>
      <c r="L4058" t="b">
        <v>0</v>
      </c>
      <c r="M4058" t="b">
        <v>0</v>
      </c>
      <c r="N4058" t="b">
        <v>0</v>
      </c>
      <c r="O4058">
        <v>7</v>
      </c>
      <c r="P4058">
        <v>7</v>
      </c>
      <c r="Q4058" s="2">
        <v>0.02</v>
      </c>
      <c r="R4058" s="2">
        <v>0</v>
      </c>
      <c r="S4058" s="2">
        <v>0</v>
      </c>
      <c r="T4058">
        <f t="shared" si="252"/>
        <v>0.4</v>
      </c>
      <c r="U4058">
        <f t="shared" si="253"/>
        <v>5.6000000000000005</v>
      </c>
      <c r="V4058">
        <f t="shared" si="254"/>
        <v>0.71574450000000001</v>
      </c>
      <c r="W4058">
        <f t="shared" si="255"/>
        <v>1.8105105750000001</v>
      </c>
    </row>
    <row r="4059" spans="1:23" x14ac:dyDescent="0.25">
      <c r="A4059" t="s">
        <v>13657</v>
      </c>
      <c r="B4059" s="1">
        <v>43139</v>
      </c>
      <c r="C4059" t="s">
        <v>13658</v>
      </c>
      <c r="D4059" t="s">
        <v>13659</v>
      </c>
      <c r="E4059" t="s">
        <v>13660</v>
      </c>
      <c r="F4059" s="1">
        <v>43132</v>
      </c>
      <c r="G4059">
        <v>1</v>
      </c>
      <c r="H4059">
        <v>746745</v>
      </c>
      <c r="I4059">
        <v>1400</v>
      </c>
      <c r="J4059">
        <v>836</v>
      </c>
      <c r="K4059">
        <v>385</v>
      </c>
      <c r="L4059" t="b">
        <v>0</v>
      </c>
      <c r="M4059" t="b">
        <v>0</v>
      </c>
      <c r="N4059" t="b">
        <v>0</v>
      </c>
      <c r="O4059">
        <v>7</v>
      </c>
      <c r="P4059">
        <v>4</v>
      </c>
      <c r="Q4059" s="2">
        <v>0</v>
      </c>
      <c r="R4059" s="2">
        <v>0</v>
      </c>
      <c r="S4059" s="2">
        <v>0</v>
      </c>
      <c r="T4059">
        <f t="shared" si="252"/>
        <v>0.4</v>
      </c>
      <c r="U4059">
        <f t="shared" si="253"/>
        <v>2.6</v>
      </c>
      <c r="V4059">
        <f t="shared" si="254"/>
        <v>0.3733725</v>
      </c>
      <c r="W4059">
        <f t="shared" si="255"/>
        <v>0.94068037500000001</v>
      </c>
    </row>
    <row r="4060" spans="1:23" x14ac:dyDescent="0.25">
      <c r="A4060" t="s">
        <v>13661</v>
      </c>
      <c r="B4060" s="1">
        <v>43088</v>
      </c>
      <c r="C4060" t="s">
        <v>13662</v>
      </c>
      <c r="D4060" t="s">
        <v>13663</v>
      </c>
      <c r="E4060" t="s">
        <v>13664</v>
      </c>
      <c r="F4060" s="1">
        <v>43081</v>
      </c>
      <c r="G4060">
        <v>1</v>
      </c>
      <c r="H4060">
        <v>506547</v>
      </c>
      <c r="I4060">
        <v>17801</v>
      </c>
      <c r="J4060">
        <v>531</v>
      </c>
      <c r="K4060">
        <v>1182</v>
      </c>
      <c r="L4060" t="b">
        <v>0</v>
      </c>
      <c r="M4060" t="b">
        <v>0</v>
      </c>
      <c r="N4060" t="b">
        <v>0</v>
      </c>
      <c r="O4060">
        <v>7</v>
      </c>
      <c r="P4060">
        <v>7</v>
      </c>
      <c r="Q4060" s="2">
        <v>0.04</v>
      </c>
      <c r="R4060" s="2">
        <v>0</v>
      </c>
      <c r="S4060" s="2">
        <v>0</v>
      </c>
      <c r="T4060">
        <f t="shared" si="252"/>
        <v>0.4</v>
      </c>
      <c r="U4060">
        <f t="shared" si="253"/>
        <v>5.6000000000000005</v>
      </c>
      <c r="V4060">
        <f t="shared" si="254"/>
        <v>0.65327350000000006</v>
      </c>
      <c r="W4060">
        <f t="shared" si="255"/>
        <v>1.7886457250000001</v>
      </c>
    </row>
    <row r="4061" spans="1:23" x14ac:dyDescent="0.25">
      <c r="A4061" t="s">
        <v>13665</v>
      </c>
      <c r="B4061" s="1">
        <v>43159</v>
      </c>
      <c r="C4061" t="s">
        <v>13666</v>
      </c>
      <c r="D4061" t="s">
        <v>2618</v>
      </c>
      <c r="E4061" t="s">
        <v>13667</v>
      </c>
      <c r="F4061" s="1">
        <v>43151</v>
      </c>
      <c r="G4061">
        <v>1</v>
      </c>
      <c r="H4061">
        <v>689798</v>
      </c>
      <c r="I4061">
        <v>3377</v>
      </c>
      <c r="J4061">
        <v>1341</v>
      </c>
      <c r="K4061">
        <v>2044</v>
      </c>
      <c r="L4061" t="b">
        <v>0</v>
      </c>
      <c r="M4061" t="b">
        <v>0</v>
      </c>
      <c r="N4061" t="b">
        <v>0</v>
      </c>
      <c r="O4061">
        <v>8</v>
      </c>
      <c r="P4061">
        <v>8</v>
      </c>
      <c r="Q4061" s="2">
        <v>0</v>
      </c>
      <c r="R4061" s="2">
        <v>0</v>
      </c>
      <c r="S4061" s="2">
        <v>0</v>
      </c>
      <c r="T4061">
        <f t="shared" si="252"/>
        <v>0.4</v>
      </c>
      <c r="U4061">
        <f t="shared" si="253"/>
        <v>6.4</v>
      </c>
      <c r="V4061">
        <f t="shared" si="254"/>
        <v>0.34489900000000001</v>
      </c>
      <c r="W4061">
        <f t="shared" si="255"/>
        <v>1.8807146500000003</v>
      </c>
    </row>
    <row r="4062" spans="1:23" x14ac:dyDescent="0.25">
      <c r="A4062" t="s">
        <v>13668</v>
      </c>
      <c r="B4062" s="1">
        <v>43112</v>
      </c>
      <c r="C4062" t="s">
        <v>13669</v>
      </c>
      <c r="D4062" t="s">
        <v>1935</v>
      </c>
      <c r="E4062" t="s">
        <v>13670</v>
      </c>
      <c r="F4062" s="1">
        <v>43105</v>
      </c>
      <c r="G4062">
        <v>1</v>
      </c>
      <c r="H4062">
        <v>460082</v>
      </c>
      <c r="I4062">
        <v>20268</v>
      </c>
      <c r="J4062">
        <v>309</v>
      </c>
      <c r="K4062">
        <v>1667</v>
      </c>
      <c r="L4062" t="b">
        <v>0</v>
      </c>
      <c r="M4062" t="b">
        <v>0</v>
      </c>
      <c r="N4062" t="b">
        <v>0</v>
      </c>
      <c r="O4062">
        <v>7</v>
      </c>
      <c r="P4062">
        <v>3</v>
      </c>
      <c r="Q4062" s="2">
        <v>0.04</v>
      </c>
      <c r="R4062" s="2">
        <v>0</v>
      </c>
      <c r="S4062" s="2">
        <v>0</v>
      </c>
      <c r="T4062">
        <f t="shared" si="252"/>
        <v>0.4</v>
      </c>
      <c r="U4062">
        <f t="shared" si="253"/>
        <v>1.6000000000000003</v>
      </c>
      <c r="V4062">
        <f t="shared" si="254"/>
        <v>0.63004100000000007</v>
      </c>
      <c r="W4062">
        <f t="shared" si="255"/>
        <v>0.78051435000000002</v>
      </c>
    </row>
    <row r="4063" spans="1:23" x14ac:dyDescent="0.25">
      <c r="A4063" t="s">
        <v>13671</v>
      </c>
      <c r="B4063" s="1">
        <v>43146</v>
      </c>
      <c r="C4063" t="s">
        <v>13672</v>
      </c>
      <c r="D4063" t="s">
        <v>689</v>
      </c>
      <c r="E4063" t="s">
        <v>13673</v>
      </c>
      <c r="F4063" s="1">
        <v>43138</v>
      </c>
      <c r="G4063">
        <v>1</v>
      </c>
      <c r="H4063">
        <v>88954</v>
      </c>
      <c r="I4063">
        <v>641</v>
      </c>
      <c r="J4063">
        <v>64</v>
      </c>
      <c r="K4063">
        <v>248</v>
      </c>
      <c r="L4063" t="b">
        <v>0</v>
      </c>
      <c r="M4063" t="b">
        <v>0</v>
      </c>
      <c r="N4063" t="b">
        <v>0</v>
      </c>
      <c r="O4063">
        <v>8</v>
      </c>
      <c r="P4063">
        <v>6</v>
      </c>
      <c r="Q4063" s="2">
        <v>0.01</v>
      </c>
      <c r="R4063" s="2">
        <v>0</v>
      </c>
      <c r="S4063" s="2">
        <v>0</v>
      </c>
      <c r="T4063">
        <f t="shared" si="252"/>
        <v>0.4</v>
      </c>
      <c r="U4063">
        <f t="shared" si="253"/>
        <v>4.4000000000000004</v>
      </c>
      <c r="V4063">
        <f t="shared" si="254"/>
        <v>0.14447699999999999</v>
      </c>
      <c r="W4063">
        <f t="shared" si="255"/>
        <v>1.3105669500000001</v>
      </c>
    </row>
    <row r="4064" spans="1:23" x14ac:dyDescent="0.25">
      <c r="A4064" t="s">
        <v>13674</v>
      </c>
      <c r="B4064" s="1">
        <v>43118</v>
      </c>
      <c r="C4064" t="s">
        <v>13675</v>
      </c>
      <c r="D4064" t="s">
        <v>456</v>
      </c>
      <c r="E4064" t="s">
        <v>13676</v>
      </c>
      <c r="F4064" s="1">
        <v>43112</v>
      </c>
      <c r="G4064">
        <v>1</v>
      </c>
      <c r="H4064">
        <v>4089878</v>
      </c>
      <c r="I4064">
        <v>63682</v>
      </c>
      <c r="J4064">
        <v>20515</v>
      </c>
      <c r="K4064">
        <v>33355</v>
      </c>
      <c r="L4064" t="b">
        <v>0</v>
      </c>
      <c r="M4064" t="b">
        <v>0</v>
      </c>
      <c r="N4064" t="b">
        <v>0</v>
      </c>
      <c r="O4064">
        <v>6</v>
      </c>
      <c r="P4064">
        <v>6</v>
      </c>
      <c r="Q4064" s="2">
        <v>0.02</v>
      </c>
      <c r="R4064" s="2">
        <v>-0.01</v>
      </c>
      <c r="S4064" s="2">
        <v>0.01</v>
      </c>
      <c r="T4064">
        <f t="shared" si="252"/>
        <v>0.4</v>
      </c>
      <c r="U4064">
        <f t="shared" si="253"/>
        <v>4.8000000000000007</v>
      </c>
      <c r="V4064">
        <f t="shared" si="254"/>
        <v>2.3449390000000001</v>
      </c>
      <c r="W4064">
        <f t="shared" si="255"/>
        <v>2.1807286500000003</v>
      </c>
    </row>
    <row r="4065" spans="1:23" x14ac:dyDescent="0.25">
      <c r="A4065" t="s">
        <v>13677</v>
      </c>
      <c r="B4065" s="1">
        <v>43089</v>
      </c>
      <c r="C4065" t="s">
        <v>13678</v>
      </c>
      <c r="D4065" t="s">
        <v>13679</v>
      </c>
      <c r="E4065" t="s">
        <v>13680</v>
      </c>
      <c r="F4065" s="1">
        <v>43082</v>
      </c>
      <c r="G4065">
        <v>1</v>
      </c>
      <c r="H4065">
        <v>621513</v>
      </c>
      <c r="I4065">
        <v>19267</v>
      </c>
      <c r="J4065">
        <v>2205</v>
      </c>
      <c r="K4065">
        <v>2687</v>
      </c>
      <c r="L4065" t="b">
        <v>0</v>
      </c>
      <c r="M4065" t="b">
        <v>0</v>
      </c>
      <c r="N4065" t="b">
        <v>0</v>
      </c>
      <c r="O4065">
        <v>7</v>
      </c>
      <c r="P4065">
        <v>7</v>
      </c>
      <c r="Q4065" s="2">
        <v>0.03</v>
      </c>
      <c r="R4065" s="2">
        <v>0</v>
      </c>
      <c r="S4065" s="2">
        <v>0</v>
      </c>
      <c r="T4065">
        <f t="shared" si="252"/>
        <v>0.4</v>
      </c>
      <c r="U4065">
        <f t="shared" si="253"/>
        <v>5.6000000000000005</v>
      </c>
      <c r="V4065">
        <f t="shared" si="254"/>
        <v>0.61075649999999992</v>
      </c>
      <c r="W4065">
        <f t="shared" si="255"/>
        <v>1.7737647750000001</v>
      </c>
    </row>
    <row r="4066" spans="1:23" x14ac:dyDescent="0.25">
      <c r="A4066" t="s">
        <v>13681</v>
      </c>
      <c r="B4066" s="1">
        <v>43265</v>
      </c>
      <c r="C4066" t="s">
        <v>13682</v>
      </c>
      <c r="D4066" t="s">
        <v>12483</v>
      </c>
      <c r="E4066" t="s">
        <v>13683</v>
      </c>
      <c r="F4066" s="1">
        <v>43252</v>
      </c>
      <c r="G4066">
        <v>1</v>
      </c>
      <c r="H4066">
        <v>1180893</v>
      </c>
      <c r="I4066">
        <v>57488</v>
      </c>
      <c r="J4066">
        <v>3639</v>
      </c>
      <c r="K4066">
        <v>7639</v>
      </c>
      <c r="L4066" t="b">
        <v>0</v>
      </c>
      <c r="M4066" t="b">
        <v>0</v>
      </c>
      <c r="N4066" t="b">
        <v>0</v>
      </c>
      <c r="O4066">
        <v>13</v>
      </c>
      <c r="P4066">
        <v>12</v>
      </c>
      <c r="Q4066" s="2">
        <v>0.05</v>
      </c>
      <c r="R4066" s="2">
        <v>0</v>
      </c>
      <c r="S4066" s="2">
        <v>0.01</v>
      </c>
      <c r="T4066">
        <f t="shared" si="252"/>
        <v>0.4</v>
      </c>
      <c r="U4066">
        <f t="shared" si="253"/>
        <v>9.4000000000000021</v>
      </c>
      <c r="V4066">
        <f t="shared" si="254"/>
        <v>1.3404465000000001</v>
      </c>
      <c r="W4066">
        <f t="shared" si="255"/>
        <v>2.9791562750000007</v>
      </c>
    </row>
    <row r="4067" spans="1:23" x14ac:dyDescent="0.25">
      <c r="A4067" t="s">
        <v>13684</v>
      </c>
      <c r="B4067" s="1">
        <v>43183</v>
      </c>
      <c r="C4067" t="s">
        <v>13685</v>
      </c>
      <c r="D4067" t="s">
        <v>1602</v>
      </c>
      <c r="E4067" t="s">
        <v>13686</v>
      </c>
      <c r="F4067" s="1">
        <v>43168</v>
      </c>
      <c r="G4067">
        <v>1</v>
      </c>
      <c r="H4067">
        <v>14211432</v>
      </c>
      <c r="I4067">
        <v>368697</v>
      </c>
      <c r="J4067">
        <v>11325</v>
      </c>
      <c r="K4067">
        <v>41083</v>
      </c>
      <c r="L4067" t="b">
        <v>0</v>
      </c>
      <c r="M4067" t="b">
        <v>0</v>
      </c>
      <c r="N4067" t="b">
        <v>0</v>
      </c>
      <c r="O4067">
        <v>15</v>
      </c>
      <c r="P4067">
        <v>15</v>
      </c>
      <c r="Q4067" s="2">
        <v>0.03</v>
      </c>
      <c r="R4067" s="2">
        <v>0</v>
      </c>
      <c r="S4067" s="2">
        <v>0</v>
      </c>
      <c r="T4067">
        <f t="shared" si="252"/>
        <v>0.4</v>
      </c>
      <c r="U4067">
        <f t="shared" si="253"/>
        <v>12</v>
      </c>
      <c r="V4067">
        <f t="shared" si="254"/>
        <v>7.4057159999999991</v>
      </c>
      <c r="W4067">
        <f t="shared" si="255"/>
        <v>5.7520005999999997</v>
      </c>
    </row>
    <row r="4068" spans="1:23" x14ac:dyDescent="0.25">
      <c r="A4068" t="s">
        <v>13687</v>
      </c>
      <c r="B4068" s="1">
        <v>43121</v>
      </c>
      <c r="C4068" t="s">
        <v>13688</v>
      </c>
      <c r="D4068" t="s">
        <v>13689</v>
      </c>
      <c r="E4068" t="s">
        <v>13690</v>
      </c>
      <c r="F4068" s="1">
        <v>43115</v>
      </c>
      <c r="G4068">
        <v>1</v>
      </c>
      <c r="H4068">
        <v>227767</v>
      </c>
      <c r="I4068">
        <v>1899</v>
      </c>
      <c r="J4068">
        <v>168</v>
      </c>
      <c r="K4068">
        <v>611</v>
      </c>
      <c r="L4068" t="b">
        <v>0</v>
      </c>
      <c r="M4068" t="b">
        <v>0</v>
      </c>
      <c r="N4068" t="b">
        <v>0</v>
      </c>
      <c r="O4068">
        <v>6</v>
      </c>
      <c r="P4068">
        <v>6</v>
      </c>
      <c r="Q4068" s="2">
        <v>0.01</v>
      </c>
      <c r="R4068" s="2">
        <v>0</v>
      </c>
      <c r="S4068" s="2">
        <v>0</v>
      </c>
      <c r="T4068">
        <f t="shared" si="252"/>
        <v>0.4</v>
      </c>
      <c r="U4068">
        <f t="shared" si="253"/>
        <v>4.8000000000000007</v>
      </c>
      <c r="V4068">
        <f t="shared" si="254"/>
        <v>0.2138835</v>
      </c>
      <c r="W4068">
        <f t="shared" si="255"/>
        <v>1.4348592250000003</v>
      </c>
    </row>
    <row r="4069" spans="1:23" x14ac:dyDescent="0.25">
      <c r="A4069" t="s">
        <v>13691</v>
      </c>
      <c r="B4069" s="1">
        <v>43249</v>
      </c>
      <c r="C4069" t="s">
        <v>13692</v>
      </c>
      <c r="D4069" t="s">
        <v>636</v>
      </c>
      <c r="E4069" t="s">
        <v>13693</v>
      </c>
      <c r="F4069" s="1">
        <v>43233</v>
      </c>
      <c r="G4069">
        <v>1</v>
      </c>
      <c r="H4069">
        <v>1315533</v>
      </c>
      <c r="I4069">
        <v>24569</v>
      </c>
      <c r="J4069">
        <v>1627</v>
      </c>
      <c r="K4069">
        <v>4040</v>
      </c>
      <c r="L4069" t="b">
        <v>0</v>
      </c>
      <c r="M4069" t="b">
        <v>0</v>
      </c>
      <c r="N4069" t="b">
        <v>0</v>
      </c>
      <c r="O4069">
        <v>16</v>
      </c>
      <c r="P4069">
        <v>13</v>
      </c>
      <c r="Q4069" s="2">
        <v>0.02</v>
      </c>
      <c r="R4069" s="2">
        <v>0</v>
      </c>
      <c r="S4069" s="2">
        <v>0</v>
      </c>
      <c r="T4069">
        <f t="shared" si="252"/>
        <v>0.4</v>
      </c>
      <c r="U4069">
        <f t="shared" si="253"/>
        <v>9.8000000000000007</v>
      </c>
      <c r="V4069">
        <f t="shared" si="254"/>
        <v>0.85776649999999988</v>
      </c>
      <c r="W4069">
        <f t="shared" si="255"/>
        <v>2.9102182750000001</v>
      </c>
    </row>
    <row r="4070" spans="1:23" x14ac:dyDescent="0.25">
      <c r="A4070" t="s">
        <v>13694</v>
      </c>
      <c r="B4070" s="1">
        <v>43055</v>
      </c>
      <c r="C4070" t="s">
        <v>13695</v>
      </c>
      <c r="D4070" t="s">
        <v>632</v>
      </c>
      <c r="E4070" t="s">
        <v>13696</v>
      </c>
      <c r="F4070" s="1">
        <v>43054</v>
      </c>
      <c r="G4070">
        <v>1</v>
      </c>
      <c r="H4070">
        <v>845763</v>
      </c>
      <c r="I4070">
        <v>17929</v>
      </c>
      <c r="J4070">
        <v>502</v>
      </c>
      <c r="K4070">
        <v>2325</v>
      </c>
      <c r="L4070" t="b">
        <v>0</v>
      </c>
      <c r="M4070" t="b">
        <v>0</v>
      </c>
      <c r="N4070" t="b">
        <v>0</v>
      </c>
      <c r="O4070">
        <v>1</v>
      </c>
      <c r="P4070">
        <v>1</v>
      </c>
      <c r="Q4070" s="2">
        <v>0.02</v>
      </c>
      <c r="R4070" s="2">
        <v>0</v>
      </c>
      <c r="S4070" s="2">
        <v>0</v>
      </c>
      <c r="T4070">
        <f t="shared" si="252"/>
        <v>0.4</v>
      </c>
      <c r="U4070">
        <f t="shared" si="253"/>
        <v>0.8</v>
      </c>
      <c r="V4070">
        <f t="shared" si="254"/>
        <v>0.62288149999999998</v>
      </c>
      <c r="W4070">
        <f t="shared" si="255"/>
        <v>0.578008525</v>
      </c>
    </row>
    <row r="4071" spans="1:23" x14ac:dyDescent="0.25">
      <c r="A4071" t="s">
        <v>13697</v>
      </c>
      <c r="B4071" s="1">
        <v>43139</v>
      </c>
      <c r="C4071" t="s">
        <v>13698</v>
      </c>
      <c r="D4071" t="s">
        <v>532</v>
      </c>
      <c r="E4071" t="s">
        <v>13699</v>
      </c>
      <c r="F4071" s="1">
        <v>43136</v>
      </c>
      <c r="G4071">
        <v>1</v>
      </c>
      <c r="H4071">
        <v>88189</v>
      </c>
      <c r="I4071">
        <v>2318</v>
      </c>
      <c r="J4071">
        <v>82</v>
      </c>
      <c r="K4071">
        <v>286</v>
      </c>
      <c r="L4071" t="b">
        <v>0</v>
      </c>
      <c r="M4071" t="b">
        <v>0</v>
      </c>
      <c r="N4071" t="b">
        <v>0</v>
      </c>
      <c r="O4071">
        <v>3</v>
      </c>
      <c r="P4071">
        <v>3</v>
      </c>
      <c r="Q4071" s="2">
        <v>0.03</v>
      </c>
      <c r="R4071" s="2">
        <v>0</v>
      </c>
      <c r="S4071" s="2">
        <v>0</v>
      </c>
      <c r="T4071">
        <f t="shared" si="252"/>
        <v>0.4</v>
      </c>
      <c r="U4071">
        <f t="shared" si="253"/>
        <v>2.4000000000000004</v>
      </c>
      <c r="V4071">
        <f t="shared" si="254"/>
        <v>0.34409449999999997</v>
      </c>
      <c r="W4071">
        <f t="shared" si="255"/>
        <v>0.88043307500000012</v>
      </c>
    </row>
    <row r="4072" spans="1:23" x14ac:dyDescent="0.25">
      <c r="A4072" t="s">
        <v>13700</v>
      </c>
      <c r="B4072" s="1">
        <v>43223</v>
      </c>
      <c r="C4072" t="s">
        <v>13701</v>
      </c>
      <c r="D4072" t="s">
        <v>198</v>
      </c>
      <c r="E4072" t="s">
        <v>13702</v>
      </c>
      <c r="F4072" s="1">
        <v>43221</v>
      </c>
      <c r="G4072">
        <v>1</v>
      </c>
      <c r="H4072">
        <v>8751813</v>
      </c>
      <c r="I4072">
        <v>215764</v>
      </c>
      <c r="J4072">
        <v>6265</v>
      </c>
      <c r="K4072">
        <v>15989</v>
      </c>
      <c r="L4072" t="b">
        <v>0</v>
      </c>
      <c r="M4072" t="b">
        <v>0</v>
      </c>
      <c r="N4072" t="b">
        <v>0</v>
      </c>
      <c r="O4072">
        <v>2</v>
      </c>
      <c r="P4072">
        <v>2</v>
      </c>
      <c r="Q4072" s="2">
        <v>0.02</v>
      </c>
      <c r="R4072" s="2">
        <v>0</v>
      </c>
      <c r="S4072" s="2">
        <v>0</v>
      </c>
      <c r="T4072">
        <f t="shared" si="252"/>
        <v>0.4</v>
      </c>
      <c r="U4072">
        <f t="shared" si="253"/>
        <v>1.6</v>
      </c>
      <c r="V4072">
        <f t="shared" si="254"/>
        <v>4.5759065000000003</v>
      </c>
      <c r="W4072">
        <f t="shared" si="255"/>
        <v>2.1615672750000003</v>
      </c>
    </row>
    <row r="4073" spans="1:23" x14ac:dyDescent="0.25">
      <c r="A4073" t="s">
        <v>13703</v>
      </c>
      <c r="B4073" s="1">
        <v>43152</v>
      </c>
      <c r="C4073" t="s">
        <v>13704</v>
      </c>
      <c r="D4073" t="s">
        <v>312</v>
      </c>
      <c r="E4073" t="s">
        <v>13705</v>
      </c>
      <c r="F4073" s="1">
        <v>43144</v>
      </c>
      <c r="G4073">
        <v>1</v>
      </c>
      <c r="H4073">
        <v>390379</v>
      </c>
      <c r="I4073">
        <v>9839</v>
      </c>
      <c r="J4073">
        <v>263</v>
      </c>
      <c r="K4073">
        <v>736</v>
      </c>
      <c r="L4073" t="b">
        <v>0</v>
      </c>
      <c r="M4073" t="b">
        <v>0</v>
      </c>
      <c r="N4073" t="b">
        <v>0</v>
      </c>
      <c r="O4073">
        <v>8</v>
      </c>
      <c r="P4073">
        <v>8</v>
      </c>
      <c r="Q4073" s="2">
        <v>0.03</v>
      </c>
      <c r="R4073" s="2">
        <v>0</v>
      </c>
      <c r="S4073" s="2">
        <v>0</v>
      </c>
      <c r="T4073">
        <f t="shared" si="252"/>
        <v>0.4</v>
      </c>
      <c r="U4073">
        <f t="shared" si="253"/>
        <v>6.4</v>
      </c>
      <c r="V4073">
        <f t="shared" si="254"/>
        <v>0.49518949999999995</v>
      </c>
      <c r="W4073">
        <f t="shared" si="255"/>
        <v>1.9333163250000003</v>
      </c>
    </row>
    <row r="4074" spans="1:23" x14ac:dyDescent="0.25">
      <c r="A4074" t="s">
        <v>13706</v>
      </c>
      <c r="B4074" s="1">
        <v>43234</v>
      </c>
      <c r="C4074" t="s">
        <v>13707</v>
      </c>
      <c r="D4074" t="s">
        <v>1835</v>
      </c>
      <c r="E4074" t="s">
        <v>13708</v>
      </c>
      <c r="F4074" s="1">
        <v>43221</v>
      </c>
      <c r="G4074">
        <v>1</v>
      </c>
      <c r="H4074">
        <v>3009019</v>
      </c>
      <c r="I4074">
        <v>89995</v>
      </c>
      <c r="J4074">
        <v>2868</v>
      </c>
      <c r="K4074">
        <v>11680</v>
      </c>
      <c r="L4074" t="b">
        <v>0</v>
      </c>
      <c r="M4074" t="b">
        <v>0</v>
      </c>
      <c r="N4074" t="b">
        <v>0</v>
      </c>
      <c r="O4074">
        <v>13</v>
      </c>
      <c r="P4074">
        <v>9</v>
      </c>
      <c r="Q4074" s="2">
        <v>0.03</v>
      </c>
      <c r="R4074" s="2">
        <v>0</v>
      </c>
      <c r="S4074" s="2">
        <v>0</v>
      </c>
      <c r="T4074">
        <f t="shared" si="252"/>
        <v>0.4</v>
      </c>
      <c r="U4074">
        <f t="shared" si="253"/>
        <v>6.4</v>
      </c>
      <c r="V4074">
        <f t="shared" si="254"/>
        <v>1.8045095</v>
      </c>
      <c r="W4074">
        <f t="shared" si="255"/>
        <v>2.3915783250000002</v>
      </c>
    </row>
    <row r="4075" spans="1:23" x14ac:dyDescent="0.25">
      <c r="A4075" t="s">
        <v>13709</v>
      </c>
      <c r="B4075" s="1">
        <v>43124</v>
      </c>
      <c r="C4075" t="s">
        <v>13710</v>
      </c>
      <c r="D4075" t="s">
        <v>250</v>
      </c>
      <c r="E4075" t="s">
        <v>13711</v>
      </c>
      <c r="F4075" s="1">
        <v>43119</v>
      </c>
      <c r="G4075">
        <v>1</v>
      </c>
      <c r="H4075">
        <v>1381523</v>
      </c>
      <c r="I4075">
        <v>158372</v>
      </c>
      <c r="J4075">
        <v>623</v>
      </c>
      <c r="K4075">
        <v>14289</v>
      </c>
      <c r="L4075" t="b">
        <v>0</v>
      </c>
      <c r="M4075" t="b">
        <v>0</v>
      </c>
      <c r="N4075" t="b">
        <v>0</v>
      </c>
      <c r="O4075">
        <v>5</v>
      </c>
      <c r="P4075">
        <v>5</v>
      </c>
      <c r="Q4075" s="2">
        <v>0.11</v>
      </c>
      <c r="R4075" s="2">
        <v>0</v>
      </c>
      <c r="S4075" s="2">
        <v>0.01</v>
      </c>
      <c r="T4075">
        <f t="shared" si="252"/>
        <v>0.4</v>
      </c>
      <c r="U4075">
        <f t="shared" si="253"/>
        <v>4</v>
      </c>
      <c r="V4075">
        <f t="shared" si="254"/>
        <v>2.0407614999999999</v>
      </c>
      <c r="W4075">
        <f t="shared" si="255"/>
        <v>1.8742665249999999</v>
      </c>
    </row>
    <row r="4076" spans="1:23" x14ac:dyDescent="0.25">
      <c r="A4076" t="s">
        <v>13712</v>
      </c>
      <c r="B4076" s="1">
        <v>43072</v>
      </c>
      <c r="C4076" t="s">
        <v>13713</v>
      </c>
      <c r="D4076" t="s">
        <v>13714</v>
      </c>
      <c r="E4076" t="s">
        <v>13715</v>
      </c>
      <c r="F4076" s="1">
        <v>43066</v>
      </c>
      <c r="G4076">
        <v>1</v>
      </c>
      <c r="H4076">
        <v>38600</v>
      </c>
      <c r="I4076">
        <v>140</v>
      </c>
      <c r="J4076">
        <v>90</v>
      </c>
      <c r="K4076">
        <v>519</v>
      </c>
      <c r="L4076" t="b">
        <v>0</v>
      </c>
      <c r="M4076" t="b">
        <v>0</v>
      </c>
      <c r="N4076" t="b">
        <v>0</v>
      </c>
      <c r="O4076">
        <v>6</v>
      </c>
      <c r="P4076">
        <v>6</v>
      </c>
      <c r="Q4076" s="2">
        <v>0</v>
      </c>
      <c r="R4076" s="2">
        <v>0</v>
      </c>
      <c r="S4076" s="2">
        <v>0.01</v>
      </c>
      <c r="T4076">
        <f t="shared" si="252"/>
        <v>0.4</v>
      </c>
      <c r="U4076">
        <f t="shared" si="253"/>
        <v>4.8000000000000007</v>
      </c>
      <c r="V4076">
        <f t="shared" si="254"/>
        <v>0.26929999999999998</v>
      </c>
      <c r="W4076">
        <f t="shared" si="255"/>
        <v>1.4542550000000003</v>
      </c>
    </row>
    <row r="4077" spans="1:23" x14ac:dyDescent="0.25">
      <c r="A4077" t="s">
        <v>13716</v>
      </c>
      <c r="B4077" s="1">
        <v>43076</v>
      </c>
      <c r="C4077" t="s">
        <v>13717</v>
      </c>
      <c r="D4077" t="s">
        <v>532</v>
      </c>
      <c r="E4077" t="s">
        <v>13718</v>
      </c>
      <c r="F4077" s="1">
        <v>43070</v>
      </c>
      <c r="G4077">
        <v>1</v>
      </c>
      <c r="H4077">
        <v>849814</v>
      </c>
      <c r="I4077">
        <v>13150</v>
      </c>
      <c r="J4077">
        <v>154</v>
      </c>
      <c r="K4077">
        <v>797</v>
      </c>
      <c r="L4077" t="b">
        <v>0</v>
      </c>
      <c r="M4077" t="b">
        <v>0</v>
      </c>
      <c r="N4077" t="b">
        <v>0</v>
      </c>
      <c r="O4077">
        <v>6</v>
      </c>
      <c r="P4077">
        <v>6</v>
      </c>
      <c r="Q4077" s="2">
        <v>0.02</v>
      </c>
      <c r="R4077" s="2">
        <v>0</v>
      </c>
      <c r="S4077" s="2">
        <v>0</v>
      </c>
      <c r="T4077">
        <f t="shared" si="252"/>
        <v>0.4</v>
      </c>
      <c r="U4077">
        <f t="shared" si="253"/>
        <v>4.8000000000000007</v>
      </c>
      <c r="V4077">
        <f t="shared" si="254"/>
        <v>0.62490699999999999</v>
      </c>
      <c r="W4077">
        <f t="shared" si="255"/>
        <v>1.5787174500000003</v>
      </c>
    </row>
    <row r="4078" spans="1:23" x14ac:dyDescent="0.25">
      <c r="A4078" t="s">
        <v>13719</v>
      </c>
      <c r="B4078" s="1">
        <v>43152</v>
      </c>
      <c r="C4078" t="s">
        <v>13720</v>
      </c>
      <c r="D4078" t="s">
        <v>13721</v>
      </c>
      <c r="E4078" t="s">
        <v>13722</v>
      </c>
      <c r="F4078" s="1">
        <v>43143</v>
      </c>
      <c r="G4078">
        <v>1</v>
      </c>
      <c r="H4078">
        <v>1666465</v>
      </c>
      <c r="I4078">
        <v>62357</v>
      </c>
      <c r="J4078">
        <v>1043</v>
      </c>
      <c r="K4078">
        <v>2631</v>
      </c>
      <c r="L4078" t="b">
        <v>0</v>
      </c>
      <c r="M4078" t="b">
        <v>0</v>
      </c>
      <c r="N4078" t="b">
        <v>0</v>
      </c>
      <c r="O4078">
        <v>9</v>
      </c>
      <c r="P4078">
        <v>8</v>
      </c>
      <c r="Q4078" s="2">
        <v>0.04</v>
      </c>
      <c r="R4078" s="2">
        <v>0</v>
      </c>
      <c r="S4078" s="2">
        <v>0</v>
      </c>
      <c r="T4078">
        <f t="shared" si="252"/>
        <v>0.4</v>
      </c>
      <c r="U4078">
        <f t="shared" si="253"/>
        <v>6.2</v>
      </c>
      <c r="V4078">
        <f t="shared" si="254"/>
        <v>1.2332325</v>
      </c>
      <c r="W4078">
        <f t="shared" si="255"/>
        <v>2.1416313749999998</v>
      </c>
    </row>
    <row r="4079" spans="1:23" x14ac:dyDescent="0.25">
      <c r="A4079" t="s">
        <v>13723</v>
      </c>
      <c r="B4079" s="1">
        <v>43102</v>
      </c>
      <c r="C4079" t="s">
        <v>13724</v>
      </c>
      <c r="D4079" t="s">
        <v>1185</v>
      </c>
      <c r="E4079" t="s">
        <v>13725</v>
      </c>
      <c r="F4079" s="1">
        <v>43096</v>
      </c>
      <c r="G4079">
        <v>1</v>
      </c>
      <c r="H4079">
        <v>1063356</v>
      </c>
      <c r="I4079">
        <v>20974</v>
      </c>
      <c r="J4079">
        <v>3382</v>
      </c>
      <c r="K4079">
        <v>2775</v>
      </c>
      <c r="L4079" t="b">
        <v>0</v>
      </c>
      <c r="M4079" t="b">
        <v>0</v>
      </c>
      <c r="N4079" t="b">
        <v>0</v>
      </c>
      <c r="O4079">
        <v>6</v>
      </c>
      <c r="P4079">
        <v>5</v>
      </c>
      <c r="Q4079" s="2">
        <v>0.02</v>
      </c>
      <c r="R4079" s="2">
        <v>0</v>
      </c>
      <c r="S4079" s="2">
        <v>0</v>
      </c>
      <c r="T4079">
        <f t="shared" si="252"/>
        <v>0.4</v>
      </c>
      <c r="U4079">
        <f t="shared" si="253"/>
        <v>3.8</v>
      </c>
      <c r="V4079">
        <f t="shared" si="254"/>
        <v>0.73167800000000005</v>
      </c>
      <c r="W4079">
        <f t="shared" si="255"/>
        <v>1.3660872999999998</v>
      </c>
    </row>
    <row r="4080" spans="1:23" x14ac:dyDescent="0.25">
      <c r="A4080" t="s">
        <v>13726</v>
      </c>
      <c r="B4080" s="1">
        <v>43195</v>
      </c>
      <c r="C4080" t="s">
        <v>13727</v>
      </c>
      <c r="D4080" t="s">
        <v>730</v>
      </c>
      <c r="E4080" t="s">
        <v>13728</v>
      </c>
      <c r="F4080" s="1">
        <v>43192</v>
      </c>
      <c r="G4080">
        <v>1</v>
      </c>
      <c r="H4080">
        <v>439956</v>
      </c>
      <c r="I4080">
        <v>3814</v>
      </c>
      <c r="J4080">
        <v>253</v>
      </c>
      <c r="K4080">
        <v>1409</v>
      </c>
      <c r="L4080" t="b">
        <v>0</v>
      </c>
      <c r="M4080" t="b">
        <v>0</v>
      </c>
      <c r="N4080" t="b">
        <v>0</v>
      </c>
      <c r="O4080">
        <v>3</v>
      </c>
      <c r="P4080">
        <v>3</v>
      </c>
      <c r="Q4080" s="2">
        <v>0.01</v>
      </c>
      <c r="R4080" s="2">
        <v>0</v>
      </c>
      <c r="S4080" s="2">
        <v>0</v>
      </c>
      <c r="T4080">
        <f t="shared" si="252"/>
        <v>0.4</v>
      </c>
      <c r="U4080">
        <f t="shared" si="253"/>
        <v>2.4000000000000004</v>
      </c>
      <c r="V4080">
        <f t="shared" si="254"/>
        <v>0.31997799999999998</v>
      </c>
      <c r="W4080">
        <f t="shared" si="255"/>
        <v>0.87199230000000005</v>
      </c>
    </row>
    <row r="4081" spans="1:23" x14ac:dyDescent="0.25">
      <c r="A4081" t="s">
        <v>13729</v>
      </c>
      <c r="B4081" s="1">
        <v>43077</v>
      </c>
      <c r="C4081" t="s">
        <v>13730</v>
      </c>
      <c r="D4081" t="s">
        <v>3723</v>
      </c>
      <c r="E4081" t="s">
        <v>13731</v>
      </c>
      <c r="F4081" s="1">
        <v>43070</v>
      </c>
      <c r="G4081">
        <v>1</v>
      </c>
      <c r="H4081">
        <v>271722</v>
      </c>
      <c r="I4081">
        <v>3642</v>
      </c>
      <c r="J4081">
        <v>178</v>
      </c>
      <c r="K4081">
        <v>162</v>
      </c>
      <c r="L4081" t="b">
        <v>0</v>
      </c>
      <c r="M4081" t="b">
        <v>0</v>
      </c>
      <c r="N4081" t="b">
        <v>0</v>
      </c>
      <c r="O4081">
        <v>7</v>
      </c>
      <c r="P4081">
        <v>7</v>
      </c>
      <c r="Q4081" s="2">
        <v>0.01</v>
      </c>
      <c r="R4081" s="2">
        <v>0</v>
      </c>
      <c r="S4081" s="2">
        <v>0</v>
      </c>
      <c r="T4081">
        <f t="shared" si="252"/>
        <v>0.4</v>
      </c>
      <c r="U4081">
        <f t="shared" si="253"/>
        <v>5.6000000000000005</v>
      </c>
      <c r="V4081">
        <f t="shared" si="254"/>
        <v>0.23586099999999999</v>
      </c>
      <c r="W4081">
        <f t="shared" si="255"/>
        <v>1.64255135</v>
      </c>
    </row>
    <row r="4082" spans="1:23" x14ac:dyDescent="0.25">
      <c r="A4082" t="s">
        <v>13732</v>
      </c>
      <c r="B4082" s="1">
        <v>43070</v>
      </c>
      <c r="C4082" t="s">
        <v>13733</v>
      </c>
      <c r="D4082" t="s">
        <v>532</v>
      </c>
      <c r="E4082" t="s">
        <v>13734</v>
      </c>
      <c r="F4082" s="1">
        <v>43066</v>
      </c>
      <c r="G4082">
        <v>1</v>
      </c>
      <c r="H4082">
        <v>182650</v>
      </c>
      <c r="I4082">
        <v>5994</v>
      </c>
      <c r="J4082">
        <v>76</v>
      </c>
      <c r="K4082">
        <v>725</v>
      </c>
      <c r="L4082" t="b">
        <v>0</v>
      </c>
      <c r="M4082" t="b">
        <v>0</v>
      </c>
      <c r="N4082" t="b">
        <v>0</v>
      </c>
      <c r="O4082">
        <v>4</v>
      </c>
      <c r="P4082">
        <v>3</v>
      </c>
      <c r="Q4082" s="2">
        <v>0.03</v>
      </c>
      <c r="R4082" s="2">
        <v>0</v>
      </c>
      <c r="S4082" s="2">
        <v>0</v>
      </c>
      <c r="T4082">
        <f t="shared" si="252"/>
        <v>0.4</v>
      </c>
      <c r="U4082">
        <f t="shared" si="253"/>
        <v>2.2000000000000002</v>
      </c>
      <c r="V4082">
        <f t="shared" si="254"/>
        <v>0.39132499999999998</v>
      </c>
      <c r="W4082">
        <f t="shared" si="255"/>
        <v>0.84696375000000002</v>
      </c>
    </row>
    <row r="4083" spans="1:23" x14ac:dyDescent="0.25">
      <c r="A4083" t="s">
        <v>13735</v>
      </c>
      <c r="B4083" s="1">
        <v>43252</v>
      </c>
      <c r="C4083" t="s">
        <v>13736</v>
      </c>
      <c r="D4083" t="s">
        <v>13737</v>
      </c>
      <c r="E4083" t="s">
        <v>13738</v>
      </c>
      <c r="F4083" s="1">
        <v>43230</v>
      </c>
      <c r="G4083">
        <v>1</v>
      </c>
      <c r="H4083">
        <v>15000691</v>
      </c>
      <c r="I4083">
        <v>267429</v>
      </c>
      <c r="J4083">
        <v>23973</v>
      </c>
      <c r="K4083">
        <v>20343</v>
      </c>
      <c r="L4083" t="b">
        <v>0</v>
      </c>
      <c r="M4083" t="b">
        <v>0</v>
      </c>
      <c r="N4083" t="b">
        <v>0</v>
      </c>
      <c r="O4083">
        <v>22</v>
      </c>
      <c r="P4083">
        <v>22</v>
      </c>
      <c r="Q4083" s="2">
        <v>0.02</v>
      </c>
      <c r="R4083" s="2">
        <v>0</v>
      </c>
      <c r="S4083" s="2">
        <v>0</v>
      </c>
      <c r="T4083">
        <f t="shared" si="252"/>
        <v>0.4</v>
      </c>
      <c r="U4083">
        <f t="shared" si="253"/>
        <v>17.600000000000001</v>
      </c>
      <c r="V4083">
        <f t="shared" si="254"/>
        <v>7.7003455000000001</v>
      </c>
      <c r="W4083">
        <f t="shared" si="255"/>
        <v>7.2551209249999999</v>
      </c>
    </row>
    <row r="4084" spans="1:23" x14ac:dyDescent="0.25">
      <c r="A4084" t="s">
        <v>13739</v>
      </c>
      <c r="B4084" s="1">
        <v>43232</v>
      </c>
      <c r="C4084" t="s">
        <v>13740</v>
      </c>
      <c r="D4084" t="s">
        <v>198</v>
      </c>
      <c r="E4084" t="s">
        <v>13741</v>
      </c>
      <c r="F4084" s="1">
        <v>43229</v>
      </c>
      <c r="G4084">
        <v>1</v>
      </c>
      <c r="H4084">
        <v>1586426</v>
      </c>
      <c r="I4084">
        <v>17072</v>
      </c>
      <c r="J4084">
        <v>2293</v>
      </c>
      <c r="K4084">
        <v>2204</v>
      </c>
      <c r="L4084" t="b">
        <v>0</v>
      </c>
      <c r="M4084" t="b">
        <v>0</v>
      </c>
      <c r="N4084" t="b">
        <v>0</v>
      </c>
      <c r="O4084">
        <v>3</v>
      </c>
      <c r="P4084">
        <v>3</v>
      </c>
      <c r="Q4084" s="2">
        <v>0.01</v>
      </c>
      <c r="R4084" s="2">
        <v>0</v>
      </c>
      <c r="S4084" s="2">
        <v>0</v>
      </c>
      <c r="T4084">
        <f t="shared" si="252"/>
        <v>0.4</v>
      </c>
      <c r="U4084">
        <f t="shared" si="253"/>
        <v>2.4000000000000004</v>
      </c>
      <c r="V4084">
        <f t="shared" si="254"/>
        <v>0.89321299999999992</v>
      </c>
      <c r="W4084">
        <f t="shared" si="255"/>
        <v>1.07262455</v>
      </c>
    </row>
    <row r="4085" spans="1:23" x14ac:dyDescent="0.25">
      <c r="A4085" t="s">
        <v>13742</v>
      </c>
      <c r="B4085" s="1">
        <v>43091</v>
      </c>
      <c r="C4085" t="s">
        <v>13743</v>
      </c>
      <c r="D4085" t="s">
        <v>289</v>
      </c>
      <c r="E4085" t="s">
        <v>13744</v>
      </c>
      <c r="F4085" s="1">
        <v>43084</v>
      </c>
      <c r="G4085">
        <v>1</v>
      </c>
      <c r="H4085">
        <v>1791867</v>
      </c>
      <c r="I4085">
        <v>30209</v>
      </c>
      <c r="J4085">
        <v>339</v>
      </c>
      <c r="K4085">
        <v>848</v>
      </c>
      <c r="L4085" t="b">
        <v>0</v>
      </c>
      <c r="M4085" t="b">
        <v>0</v>
      </c>
      <c r="N4085" t="b">
        <v>0</v>
      </c>
      <c r="O4085">
        <v>7</v>
      </c>
      <c r="P4085">
        <v>5</v>
      </c>
      <c r="Q4085" s="2">
        <v>0.02</v>
      </c>
      <c r="R4085" s="2">
        <v>0</v>
      </c>
      <c r="S4085" s="2">
        <v>0</v>
      </c>
      <c r="T4085">
        <f t="shared" si="252"/>
        <v>0.4</v>
      </c>
      <c r="U4085">
        <f t="shared" si="253"/>
        <v>3.6</v>
      </c>
      <c r="V4085">
        <f t="shared" si="254"/>
        <v>1.0959334999999999</v>
      </c>
      <c r="W4085">
        <f t="shared" si="255"/>
        <v>1.443576725</v>
      </c>
    </row>
    <row r="4086" spans="1:23" x14ac:dyDescent="0.25">
      <c r="A4086" t="s">
        <v>13745</v>
      </c>
      <c r="B4086" s="1">
        <v>43181</v>
      </c>
      <c r="C4086" t="s">
        <v>13746</v>
      </c>
      <c r="D4086" t="s">
        <v>9557</v>
      </c>
      <c r="E4086" t="s">
        <v>13747</v>
      </c>
      <c r="F4086" s="1">
        <v>43167</v>
      </c>
      <c r="G4086">
        <v>1</v>
      </c>
      <c r="H4086">
        <v>1107915</v>
      </c>
      <c r="I4086">
        <v>32876</v>
      </c>
      <c r="J4086">
        <v>1269</v>
      </c>
      <c r="K4086">
        <v>1986</v>
      </c>
      <c r="L4086" t="b">
        <v>0</v>
      </c>
      <c r="M4086" t="b">
        <v>0</v>
      </c>
      <c r="N4086" t="b">
        <v>0</v>
      </c>
      <c r="O4086">
        <v>14</v>
      </c>
      <c r="P4086">
        <v>14</v>
      </c>
      <c r="Q4086" s="2">
        <v>0.03</v>
      </c>
      <c r="R4086" s="2">
        <v>0</v>
      </c>
      <c r="S4086" s="2">
        <v>0</v>
      </c>
      <c r="T4086">
        <f t="shared" si="252"/>
        <v>0.4</v>
      </c>
      <c r="U4086">
        <f t="shared" si="253"/>
        <v>11.200000000000001</v>
      </c>
      <c r="V4086">
        <f t="shared" si="254"/>
        <v>0.85395749999999992</v>
      </c>
      <c r="W4086">
        <f t="shared" si="255"/>
        <v>3.2588851250000004</v>
      </c>
    </row>
    <row r="4087" spans="1:23" x14ac:dyDescent="0.25">
      <c r="A4087" t="s">
        <v>13748</v>
      </c>
      <c r="B4087" s="1">
        <v>43197</v>
      </c>
      <c r="C4087" t="s">
        <v>13749</v>
      </c>
      <c r="D4087" t="s">
        <v>13750</v>
      </c>
      <c r="E4087" t="s">
        <v>13751</v>
      </c>
      <c r="F4087" s="1">
        <v>43186</v>
      </c>
      <c r="G4087">
        <v>1</v>
      </c>
      <c r="H4087">
        <v>244540</v>
      </c>
      <c r="I4087">
        <v>8454</v>
      </c>
      <c r="J4087">
        <v>176</v>
      </c>
      <c r="K4087">
        <v>1363</v>
      </c>
      <c r="L4087" t="b">
        <v>0</v>
      </c>
      <c r="M4087" t="b">
        <v>0</v>
      </c>
      <c r="N4087" t="b">
        <v>0</v>
      </c>
      <c r="O4087">
        <v>11</v>
      </c>
      <c r="P4087">
        <v>5</v>
      </c>
      <c r="Q4087" s="2">
        <v>0.03</v>
      </c>
      <c r="R4087" s="2">
        <v>0</v>
      </c>
      <c r="S4087" s="2">
        <v>0.01</v>
      </c>
      <c r="T4087">
        <f t="shared" si="252"/>
        <v>0.4</v>
      </c>
      <c r="U4087">
        <f t="shared" si="253"/>
        <v>2.8</v>
      </c>
      <c r="V4087">
        <f t="shared" si="254"/>
        <v>0.67226999999999992</v>
      </c>
      <c r="W4087">
        <f t="shared" si="255"/>
        <v>1.0952945000000001</v>
      </c>
    </row>
    <row r="4088" spans="1:23" x14ac:dyDescent="0.25">
      <c r="A4088" t="s">
        <v>13752</v>
      </c>
      <c r="B4088" s="1">
        <v>43147</v>
      </c>
      <c r="C4088" t="s">
        <v>13753</v>
      </c>
      <c r="D4088" t="s">
        <v>13754</v>
      </c>
      <c r="E4088" t="s">
        <v>13755</v>
      </c>
      <c r="F4088" s="1">
        <v>43138</v>
      </c>
      <c r="G4088">
        <v>1</v>
      </c>
      <c r="H4088">
        <v>827093</v>
      </c>
      <c r="I4088">
        <v>25503</v>
      </c>
      <c r="J4088">
        <v>707</v>
      </c>
      <c r="K4088">
        <v>2466</v>
      </c>
      <c r="L4088" t="b">
        <v>0</v>
      </c>
      <c r="M4088" t="b">
        <v>0</v>
      </c>
      <c r="N4088" t="b">
        <v>0</v>
      </c>
      <c r="O4088">
        <v>9</v>
      </c>
      <c r="P4088">
        <v>7</v>
      </c>
      <c r="Q4088" s="2">
        <v>0.03</v>
      </c>
      <c r="R4088" s="2">
        <v>0</v>
      </c>
      <c r="S4088" s="2">
        <v>0</v>
      </c>
      <c r="T4088">
        <f t="shared" si="252"/>
        <v>0.4</v>
      </c>
      <c r="U4088">
        <f t="shared" si="253"/>
        <v>5.2</v>
      </c>
      <c r="V4088">
        <f t="shared" si="254"/>
        <v>0.71354649999999997</v>
      </c>
      <c r="W4088">
        <f t="shared" si="255"/>
        <v>1.7097412749999998</v>
      </c>
    </row>
    <row r="4089" spans="1:23" x14ac:dyDescent="0.25">
      <c r="A4089" t="s">
        <v>13756</v>
      </c>
      <c r="B4089" s="1">
        <v>43153</v>
      </c>
      <c r="C4089" t="s">
        <v>13757</v>
      </c>
      <c r="D4089" t="s">
        <v>13758</v>
      </c>
      <c r="E4089" t="s">
        <v>13759</v>
      </c>
      <c r="F4089" s="1">
        <v>43145</v>
      </c>
      <c r="G4089">
        <v>1</v>
      </c>
      <c r="H4089">
        <v>51640</v>
      </c>
      <c r="I4089">
        <v>811</v>
      </c>
      <c r="J4089">
        <v>492</v>
      </c>
      <c r="K4089">
        <v>1117</v>
      </c>
      <c r="L4089" t="b">
        <v>0</v>
      </c>
      <c r="M4089" t="b">
        <v>0</v>
      </c>
      <c r="N4089" t="b">
        <v>0</v>
      </c>
      <c r="O4089">
        <v>8</v>
      </c>
      <c r="P4089">
        <v>8</v>
      </c>
      <c r="Q4089" s="2">
        <v>0.02</v>
      </c>
      <c r="R4089" s="2">
        <v>-0.01</v>
      </c>
      <c r="S4089" s="2">
        <v>0.02</v>
      </c>
      <c r="T4089">
        <f t="shared" si="252"/>
        <v>0.4</v>
      </c>
      <c r="U4089">
        <f t="shared" si="253"/>
        <v>6.4</v>
      </c>
      <c r="V4089">
        <f t="shared" si="254"/>
        <v>0.57582</v>
      </c>
      <c r="W4089">
        <f t="shared" si="255"/>
        <v>1.9615370000000003</v>
      </c>
    </row>
    <row r="4090" spans="1:23" x14ac:dyDescent="0.25">
      <c r="A4090" t="s">
        <v>13760</v>
      </c>
      <c r="B4090" s="1">
        <v>43160</v>
      </c>
      <c r="C4090" t="s">
        <v>13761</v>
      </c>
      <c r="D4090" t="s">
        <v>13637</v>
      </c>
      <c r="E4090" t="s">
        <v>13762</v>
      </c>
      <c r="F4090" s="1">
        <v>43154</v>
      </c>
      <c r="G4090">
        <v>1</v>
      </c>
      <c r="H4090">
        <v>25512</v>
      </c>
      <c r="I4090">
        <v>474</v>
      </c>
      <c r="J4090">
        <v>64</v>
      </c>
      <c r="K4090">
        <v>96</v>
      </c>
      <c r="L4090" t="b">
        <v>0</v>
      </c>
      <c r="M4090" t="b">
        <v>0</v>
      </c>
      <c r="N4090" t="b">
        <v>0</v>
      </c>
      <c r="O4090">
        <v>6</v>
      </c>
      <c r="P4090">
        <v>2</v>
      </c>
      <c r="Q4090" s="2">
        <v>0.02</v>
      </c>
      <c r="R4090" s="2">
        <v>0</v>
      </c>
      <c r="S4090" s="2">
        <v>0</v>
      </c>
      <c r="T4090">
        <f t="shared" si="252"/>
        <v>0.4</v>
      </c>
      <c r="U4090">
        <f t="shared" si="253"/>
        <v>0.8</v>
      </c>
      <c r="V4090">
        <f t="shared" si="254"/>
        <v>0.212756</v>
      </c>
      <c r="W4090">
        <f t="shared" si="255"/>
        <v>0.43446460000000003</v>
      </c>
    </row>
    <row r="4091" spans="1:23" x14ac:dyDescent="0.25">
      <c r="A4091" t="s">
        <v>13763</v>
      </c>
      <c r="B4091" s="1">
        <v>43058</v>
      </c>
      <c r="C4091" t="s">
        <v>13764</v>
      </c>
      <c r="D4091" t="s">
        <v>936</v>
      </c>
      <c r="E4091" t="s">
        <v>13765</v>
      </c>
      <c r="F4091" s="1">
        <v>43052</v>
      </c>
      <c r="G4091">
        <v>1</v>
      </c>
      <c r="H4091">
        <v>33761</v>
      </c>
      <c r="I4091">
        <v>149</v>
      </c>
      <c r="J4091">
        <v>45</v>
      </c>
      <c r="K4091">
        <v>222</v>
      </c>
      <c r="L4091" t="b">
        <v>0</v>
      </c>
      <c r="M4091" t="b">
        <v>0</v>
      </c>
      <c r="N4091" t="b">
        <v>0</v>
      </c>
      <c r="O4091">
        <v>6</v>
      </c>
      <c r="P4091">
        <v>6</v>
      </c>
      <c r="Q4091" s="2">
        <v>0</v>
      </c>
      <c r="R4091" s="2">
        <v>0</v>
      </c>
      <c r="S4091" s="2">
        <v>0.01</v>
      </c>
      <c r="T4091">
        <f t="shared" si="252"/>
        <v>0.4</v>
      </c>
      <c r="U4091">
        <f t="shared" si="253"/>
        <v>4.8000000000000007</v>
      </c>
      <c r="V4091">
        <f t="shared" si="254"/>
        <v>0.26688050000000002</v>
      </c>
      <c r="W4091">
        <f t="shared" si="255"/>
        <v>1.4534081750000003</v>
      </c>
    </row>
    <row r="4092" spans="1:23" x14ac:dyDescent="0.25">
      <c r="A4092" t="s">
        <v>13766</v>
      </c>
      <c r="B4092" s="1">
        <v>43244</v>
      </c>
      <c r="C4092" t="s">
        <v>13767</v>
      </c>
      <c r="D4092" t="s">
        <v>456</v>
      </c>
      <c r="E4092" t="s">
        <v>13768</v>
      </c>
      <c r="F4092" s="1">
        <v>43241</v>
      </c>
      <c r="G4092">
        <v>1</v>
      </c>
      <c r="H4092">
        <v>999619</v>
      </c>
      <c r="I4092">
        <v>35839</v>
      </c>
      <c r="J4092">
        <v>686</v>
      </c>
      <c r="K4092">
        <v>2188</v>
      </c>
      <c r="L4092" t="b">
        <v>0</v>
      </c>
      <c r="M4092" t="b">
        <v>0</v>
      </c>
      <c r="N4092" t="b">
        <v>0</v>
      </c>
      <c r="O4092">
        <v>3</v>
      </c>
      <c r="P4092">
        <v>2</v>
      </c>
      <c r="Q4092" s="2">
        <v>0.04</v>
      </c>
      <c r="R4092" s="2">
        <v>0</v>
      </c>
      <c r="S4092" s="2">
        <v>0</v>
      </c>
      <c r="T4092">
        <f t="shared" si="252"/>
        <v>0.4</v>
      </c>
      <c r="U4092">
        <f t="shared" si="253"/>
        <v>1.4000000000000001</v>
      </c>
      <c r="V4092">
        <f t="shared" si="254"/>
        <v>0.89980949999999993</v>
      </c>
      <c r="W4092">
        <f t="shared" si="255"/>
        <v>0.82493332499999994</v>
      </c>
    </row>
    <row r="4093" spans="1:23" x14ac:dyDescent="0.25">
      <c r="A4093" t="s">
        <v>13769</v>
      </c>
      <c r="B4093" s="1">
        <v>43061</v>
      </c>
      <c r="C4093" t="s">
        <v>13770</v>
      </c>
      <c r="D4093" t="s">
        <v>632</v>
      </c>
      <c r="E4093" t="s">
        <v>13771</v>
      </c>
      <c r="F4093" s="1">
        <v>43060</v>
      </c>
      <c r="G4093">
        <v>1</v>
      </c>
      <c r="H4093">
        <v>680569</v>
      </c>
      <c r="I4093">
        <v>13802</v>
      </c>
      <c r="J4093">
        <v>458</v>
      </c>
      <c r="K4093">
        <v>1351</v>
      </c>
      <c r="L4093" t="b">
        <v>0</v>
      </c>
      <c r="M4093" t="b">
        <v>0</v>
      </c>
      <c r="N4093" t="b">
        <v>0</v>
      </c>
      <c r="O4093">
        <v>1</v>
      </c>
      <c r="P4093">
        <v>1</v>
      </c>
      <c r="Q4093" s="2">
        <v>0.02</v>
      </c>
      <c r="R4093" s="2">
        <v>0</v>
      </c>
      <c r="S4093" s="2">
        <v>0</v>
      </c>
      <c r="T4093">
        <f t="shared" si="252"/>
        <v>0.4</v>
      </c>
      <c r="U4093">
        <f t="shared" si="253"/>
        <v>0.8</v>
      </c>
      <c r="V4093">
        <f t="shared" si="254"/>
        <v>0.54028450000000006</v>
      </c>
      <c r="W4093">
        <f t="shared" si="255"/>
        <v>0.54909957500000006</v>
      </c>
    </row>
    <row r="4094" spans="1:23" x14ac:dyDescent="0.25">
      <c r="A4094" t="s">
        <v>13772</v>
      </c>
      <c r="B4094" s="1">
        <v>43247</v>
      </c>
      <c r="C4094" t="s">
        <v>13773</v>
      </c>
      <c r="D4094" t="s">
        <v>13774</v>
      </c>
      <c r="E4094" t="s">
        <v>13775</v>
      </c>
      <c r="F4094" s="1">
        <v>43233</v>
      </c>
      <c r="G4094">
        <v>1</v>
      </c>
      <c r="H4094">
        <v>1119772</v>
      </c>
      <c r="I4094">
        <v>3603</v>
      </c>
      <c r="J4094">
        <v>913</v>
      </c>
      <c r="K4094">
        <v>1468</v>
      </c>
      <c r="L4094" t="b">
        <v>0</v>
      </c>
      <c r="M4094" t="b">
        <v>0</v>
      </c>
      <c r="N4094" t="b">
        <v>0</v>
      </c>
      <c r="O4094">
        <v>14</v>
      </c>
      <c r="P4094">
        <v>14</v>
      </c>
      <c r="Q4094" s="2">
        <v>0</v>
      </c>
      <c r="R4094" s="2">
        <v>0</v>
      </c>
      <c r="S4094" s="2">
        <v>0</v>
      </c>
      <c r="T4094">
        <f t="shared" si="252"/>
        <v>0.4</v>
      </c>
      <c r="U4094">
        <f t="shared" si="253"/>
        <v>11.200000000000001</v>
      </c>
      <c r="V4094">
        <f t="shared" si="254"/>
        <v>0.55988599999999999</v>
      </c>
      <c r="W4094">
        <f t="shared" si="255"/>
        <v>3.1559601000000006</v>
      </c>
    </row>
    <row r="4095" spans="1:23" x14ac:dyDescent="0.25">
      <c r="A4095" t="s">
        <v>13776</v>
      </c>
      <c r="B4095" s="1">
        <v>43255</v>
      </c>
      <c r="C4095" t="s">
        <v>13777</v>
      </c>
      <c r="D4095" t="s">
        <v>840</v>
      </c>
      <c r="E4095" t="s">
        <v>13778</v>
      </c>
      <c r="F4095" s="1">
        <v>43229</v>
      </c>
      <c r="G4095">
        <v>1</v>
      </c>
      <c r="H4095">
        <v>1482174</v>
      </c>
      <c r="I4095">
        <v>40468</v>
      </c>
      <c r="J4095">
        <v>2645</v>
      </c>
      <c r="K4095">
        <v>10669</v>
      </c>
      <c r="L4095" t="b">
        <v>0</v>
      </c>
      <c r="M4095" t="b">
        <v>0</v>
      </c>
      <c r="N4095" t="b">
        <v>0</v>
      </c>
      <c r="O4095">
        <v>26</v>
      </c>
      <c r="P4095">
        <v>20</v>
      </c>
      <c r="Q4095" s="2">
        <v>0.03</v>
      </c>
      <c r="R4095" s="2">
        <v>0</v>
      </c>
      <c r="S4095" s="2">
        <v>0.01</v>
      </c>
      <c r="T4095">
        <f t="shared" si="252"/>
        <v>0.4</v>
      </c>
      <c r="U4095">
        <f t="shared" si="253"/>
        <v>14.8</v>
      </c>
      <c r="V4095">
        <f t="shared" si="254"/>
        <v>1.2910869999999999</v>
      </c>
      <c r="W4095">
        <f t="shared" si="255"/>
        <v>4.3118804500000003</v>
      </c>
    </row>
    <row r="4096" spans="1:23" x14ac:dyDescent="0.25">
      <c r="A4096" t="s">
        <v>13779</v>
      </c>
      <c r="B4096" s="1">
        <v>43265</v>
      </c>
      <c r="C4096" t="s">
        <v>13780</v>
      </c>
      <c r="D4096" t="s">
        <v>13781</v>
      </c>
      <c r="E4096" t="s">
        <v>13782</v>
      </c>
      <c r="F4096" s="1">
        <v>43237</v>
      </c>
      <c r="G4096">
        <v>1</v>
      </c>
      <c r="H4096">
        <v>5660813</v>
      </c>
      <c r="I4096">
        <v>192957</v>
      </c>
      <c r="J4096">
        <v>2846</v>
      </c>
      <c r="K4096">
        <v>13088</v>
      </c>
      <c r="L4096" t="b">
        <v>0</v>
      </c>
      <c r="M4096" t="b">
        <v>0</v>
      </c>
      <c r="N4096" t="b">
        <v>0</v>
      </c>
      <c r="O4096">
        <v>28</v>
      </c>
      <c r="P4096">
        <v>3</v>
      </c>
      <c r="Q4096" s="2">
        <v>0.03</v>
      </c>
      <c r="R4096" s="2">
        <v>0</v>
      </c>
      <c r="S4096" s="2">
        <v>0</v>
      </c>
      <c r="T4096">
        <f t="shared" si="252"/>
        <v>0.4</v>
      </c>
      <c r="U4096">
        <f t="shared" si="253"/>
        <v>-2.5999999999999996</v>
      </c>
      <c r="V4096">
        <f t="shared" si="254"/>
        <v>3.1304064999999999</v>
      </c>
      <c r="W4096">
        <f t="shared" si="255"/>
        <v>0.60564227500000001</v>
      </c>
    </row>
    <row r="4097" spans="1:23" x14ac:dyDescent="0.25">
      <c r="A4097" t="s">
        <v>13783</v>
      </c>
      <c r="B4097" s="1">
        <v>43080</v>
      </c>
      <c r="C4097" t="s">
        <v>13784</v>
      </c>
      <c r="D4097" t="s">
        <v>351</v>
      </c>
      <c r="E4097" t="s">
        <v>13785</v>
      </c>
      <c r="F4097" s="1">
        <v>43077</v>
      </c>
      <c r="G4097">
        <v>1</v>
      </c>
      <c r="H4097">
        <v>115629</v>
      </c>
      <c r="I4097">
        <v>6043</v>
      </c>
      <c r="J4097">
        <v>303</v>
      </c>
      <c r="K4097">
        <v>1914</v>
      </c>
      <c r="L4097" t="b">
        <v>0</v>
      </c>
      <c r="M4097" t="b">
        <v>0</v>
      </c>
      <c r="N4097" t="b">
        <v>0</v>
      </c>
      <c r="O4097">
        <v>3</v>
      </c>
      <c r="P4097">
        <v>3</v>
      </c>
      <c r="Q4097" s="2">
        <v>0.05</v>
      </c>
      <c r="R4097" s="2">
        <v>0</v>
      </c>
      <c r="S4097" s="2">
        <v>0.02</v>
      </c>
      <c r="T4097">
        <f t="shared" si="252"/>
        <v>0.4</v>
      </c>
      <c r="U4097">
        <f t="shared" si="253"/>
        <v>2.4000000000000004</v>
      </c>
      <c r="V4097">
        <f t="shared" si="254"/>
        <v>1.0578145000000001</v>
      </c>
      <c r="W4097">
        <f t="shared" si="255"/>
        <v>1.1302350750000001</v>
      </c>
    </row>
    <row r="4098" spans="1:23" x14ac:dyDescent="0.25">
      <c r="A4098" t="s">
        <v>13786</v>
      </c>
      <c r="B4098" s="1">
        <v>43117</v>
      </c>
      <c r="C4098" t="s">
        <v>13787</v>
      </c>
      <c r="D4098" t="s">
        <v>2422</v>
      </c>
      <c r="E4098" t="s">
        <v>13788</v>
      </c>
      <c r="F4098" s="1">
        <v>43111</v>
      </c>
      <c r="G4098">
        <v>1</v>
      </c>
      <c r="H4098">
        <v>230165</v>
      </c>
      <c r="I4098">
        <v>3265</v>
      </c>
      <c r="J4098">
        <v>123</v>
      </c>
      <c r="K4098">
        <v>425</v>
      </c>
      <c r="L4098" t="b">
        <v>0</v>
      </c>
      <c r="M4098" t="b">
        <v>0</v>
      </c>
      <c r="N4098" t="b">
        <v>0</v>
      </c>
      <c r="O4098">
        <v>6</v>
      </c>
      <c r="P4098">
        <v>6</v>
      </c>
      <c r="Q4098" s="2">
        <v>0.01</v>
      </c>
      <c r="R4098" s="2">
        <v>0</v>
      </c>
      <c r="S4098" s="2">
        <v>0</v>
      </c>
      <c r="T4098">
        <f t="shared" ref="T4098:T4161" si="256">G4098*0.4</f>
        <v>0.4</v>
      </c>
      <c r="U4098">
        <f t="shared" ref="U4098:U4161" si="257">-0.2*(O4098-P4098)+0.8*P4098</f>
        <v>4.8000000000000007</v>
      </c>
      <c r="V4098">
        <f t="shared" ref="V4098:V4161" si="258">0.5*H4098*0.000001+0.1*Q4098*100+100*0.15*R4098+100*0.25*S4098</f>
        <v>0.21508250000000001</v>
      </c>
      <c r="W4098">
        <f t="shared" ref="W4098:W4161" si="259">0.4*T4098+0.25*U4098+0.35*V4098</f>
        <v>1.4352788750000003</v>
      </c>
    </row>
    <row r="4099" spans="1:23" x14ac:dyDescent="0.25">
      <c r="A4099" t="s">
        <v>20838</v>
      </c>
      <c r="B4099" s="1">
        <v>43249</v>
      </c>
      <c r="C4099" t="s">
        <v>20839</v>
      </c>
      <c r="D4099" t="s">
        <v>20682</v>
      </c>
      <c r="E4099" t="s">
        <v>20840</v>
      </c>
      <c r="F4099" s="1">
        <v>43246</v>
      </c>
      <c r="G4099">
        <v>1</v>
      </c>
      <c r="H4099">
        <v>1213994</v>
      </c>
      <c r="I4099">
        <v>15014</v>
      </c>
      <c r="J4099">
        <v>960</v>
      </c>
      <c r="K4099">
        <v>0</v>
      </c>
      <c r="L4099" t="b">
        <v>1</v>
      </c>
      <c r="M4099" t="b">
        <v>0</v>
      </c>
      <c r="N4099" t="b">
        <v>0</v>
      </c>
      <c r="O4099">
        <v>3</v>
      </c>
      <c r="P4099">
        <v>2</v>
      </c>
      <c r="Q4099" s="2">
        <v>0.01</v>
      </c>
      <c r="R4099" s="2">
        <v>0</v>
      </c>
      <c r="S4099" s="2">
        <v>0</v>
      </c>
      <c r="T4099">
        <f t="shared" si="256"/>
        <v>0.4</v>
      </c>
      <c r="U4099">
        <f t="shared" si="257"/>
        <v>1.4000000000000001</v>
      </c>
      <c r="V4099">
        <f t="shared" si="258"/>
        <v>0.70699699999999999</v>
      </c>
      <c r="W4099">
        <f t="shared" si="259"/>
        <v>0.75744895000000001</v>
      </c>
    </row>
    <row r="4100" spans="1:23" x14ac:dyDescent="0.25">
      <c r="A4100" t="s">
        <v>13789</v>
      </c>
      <c r="B4100" s="1">
        <v>43165</v>
      </c>
      <c r="C4100" t="s">
        <v>13790</v>
      </c>
      <c r="D4100" t="s">
        <v>13791</v>
      </c>
      <c r="E4100" t="s">
        <v>13792</v>
      </c>
      <c r="F4100" s="1">
        <v>43155</v>
      </c>
      <c r="G4100">
        <v>1</v>
      </c>
      <c r="H4100">
        <v>139039</v>
      </c>
      <c r="I4100">
        <v>3206</v>
      </c>
      <c r="J4100">
        <v>259</v>
      </c>
      <c r="K4100">
        <v>596</v>
      </c>
      <c r="L4100" t="b">
        <v>0</v>
      </c>
      <c r="M4100" t="b">
        <v>0</v>
      </c>
      <c r="N4100" t="b">
        <v>0</v>
      </c>
      <c r="O4100">
        <v>10</v>
      </c>
      <c r="P4100">
        <v>10</v>
      </c>
      <c r="Q4100" s="2">
        <v>0.02</v>
      </c>
      <c r="R4100" s="2">
        <v>0</v>
      </c>
      <c r="S4100" s="2">
        <v>0</v>
      </c>
      <c r="T4100">
        <f t="shared" si="256"/>
        <v>0.4</v>
      </c>
      <c r="U4100">
        <f t="shared" si="257"/>
        <v>8</v>
      </c>
      <c r="V4100">
        <f t="shared" si="258"/>
        <v>0.26951950000000002</v>
      </c>
      <c r="W4100">
        <f t="shared" si="259"/>
        <v>2.254331825</v>
      </c>
    </row>
    <row r="4101" spans="1:23" x14ac:dyDescent="0.25">
      <c r="A4101" t="s">
        <v>13793</v>
      </c>
      <c r="B4101" s="1">
        <v>43132</v>
      </c>
      <c r="C4101" t="s">
        <v>13794</v>
      </c>
      <c r="D4101" t="s">
        <v>840</v>
      </c>
      <c r="E4101" t="s">
        <v>13795</v>
      </c>
      <c r="F4101" s="1">
        <v>43125</v>
      </c>
      <c r="G4101">
        <v>1</v>
      </c>
      <c r="H4101">
        <v>434156</v>
      </c>
      <c r="I4101">
        <v>14685</v>
      </c>
      <c r="J4101">
        <v>411</v>
      </c>
      <c r="K4101">
        <v>2277</v>
      </c>
      <c r="L4101" t="b">
        <v>0</v>
      </c>
      <c r="M4101" t="b">
        <v>0</v>
      </c>
      <c r="N4101" t="b">
        <v>0</v>
      </c>
      <c r="O4101">
        <v>7</v>
      </c>
      <c r="P4101">
        <v>6</v>
      </c>
      <c r="Q4101" s="2">
        <v>0.03</v>
      </c>
      <c r="R4101" s="2">
        <v>0</v>
      </c>
      <c r="S4101" s="2">
        <v>0.01</v>
      </c>
      <c r="T4101">
        <f t="shared" si="256"/>
        <v>0.4</v>
      </c>
      <c r="U4101">
        <f t="shared" si="257"/>
        <v>4.6000000000000005</v>
      </c>
      <c r="V4101">
        <f t="shared" si="258"/>
        <v>0.76707799999999993</v>
      </c>
      <c r="W4101">
        <f t="shared" si="259"/>
        <v>1.5784773000000001</v>
      </c>
    </row>
    <row r="4102" spans="1:23" x14ac:dyDescent="0.25">
      <c r="A4102" t="s">
        <v>13796</v>
      </c>
      <c r="B4102" s="1">
        <v>43159</v>
      </c>
      <c r="C4102" t="s">
        <v>13797</v>
      </c>
      <c r="D4102" t="s">
        <v>5101</v>
      </c>
      <c r="E4102" t="s">
        <v>13798</v>
      </c>
      <c r="F4102" s="1">
        <v>43151</v>
      </c>
      <c r="G4102">
        <v>1</v>
      </c>
      <c r="H4102">
        <v>118151</v>
      </c>
      <c r="I4102">
        <v>257</v>
      </c>
      <c r="J4102">
        <v>400</v>
      </c>
      <c r="K4102">
        <v>343</v>
      </c>
      <c r="L4102" t="b">
        <v>0</v>
      </c>
      <c r="M4102" t="b">
        <v>0</v>
      </c>
      <c r="N4102" t="b">
        <v>0</v>
      </c>
      <c r="O4102">
        <v>8</v>
      </c>
      <c r="P4102">
        <v>8</v>
      </c>
      <c r="Q4102" s="2">
        <v>0</v>
      </c>
      <c r="R4102" s="2">
        <v>0</v>
      </c>
      <c r="S4102" s="2">
        <v>0</v>
      </c>
      <c r="T4102">
        <f t="shared" si="256"/>
        <v>0.4</v>
      </c>
      <c r="U4102">
        <f t="shared" si="257"/>
        <v>6.4</v>
      </c>
      <c r="V4102">
        <f t="shared" si="258"/>
        <v>5.9075499999999996E-2</v>
      </c>
      <c r="W4102">
        <f t="shared" si="259"/>
        <v>1.7806764250000002</v>
      </c>
    </row>
    <row r="4103" spans="1:23" x14ac:dyDescent="0.25">
      <c r="A4103" t="s">
        <v>13799</v>
      </c>
      <c r="B4103" s="1">
        <v>43068</v>
      </c>
      <c r="C4103" t="s">
        <v>13800</v>
      </c>
      <c r="D4103" t="s">
        <v>13801</v>
      </c>
      <c r="E4103" t="s">
        <v>13802</v>
      </c>
      <c r="F4103" s="1">
        <v>43061</v>
      </c>
      <c r="G4103">
        <v>1</v>
      </c>
      <c r="H4103">
        <v>2152261</v>
      </c>
      <c r="I4103">
        <v>7824</v>
      </c>
      <c r="J4103">
        <v>158</v>
      </c>
      <c r="K4103">
        <v>324</v>
      </c>
      <c r="L4103" t="b">
        <v>0</v>
      </c>
      <c r="M4103" t="b">
        <v>0</v>
      </c>
      <c r="N4103" t="b">
        <v>0</v>
      </c>
      <c r="O4103">
        <v>7</v>
      </c>
      <c r="P4103">
        <v>1</v>
      </c>
      <c r="Q4103" s="2">
        <v>0</v>
      </c>
      <c r="R4103" s="2">
        <v>0</v>
      </c>
      <c r="S4103" s="2">
        <v>0</v>
      </c>
      <c r="T4103">
        <f t="shared" si="256"/>
        <v>0.4</v>
      </c>
      <c r="U4103">
        <f t="shared" si="257"/>
        <v>-0.40000000000000013</v>
      </c>
      <c r="V4103">
        <f t="shared" si="258"/>
        <v>1.0761304999999999</v>
      </c>
      <c r="W4103">
        <f t="shared" si="259"/>
        <v>0.43664567499999996</v>
      </c>
    </row>
    <row r="4104" spans="1:23" x14ac:dyDescent="0.25">
      <c r="A4104" t="s">
        <v>13803</v>
      </c>
      <c r="B4104" s="1">
        <v>43132</v>
      </c>
      <c r="C4104" t="s">
        <v>13804</v>
      </c>
      <c r="D4104" t="s">
        <v>65</v>
      </c>
      <c r="E4104" t="s">
        <v>13805</v>
      </c>
      <c r="F4104" s="1">
        <v>43124</v>
      </c>
      <c r="G4104">
        <v>1</v>
      </c>
      <c r="H4104">
        <v>24286474</v>
      </c>
      <c r="I4104">
        <v>1988746</v>
      </c>
      <c r="J4104">
        <v>497847</v>
      </c>
      <c r="K4104">
        <v>658130</v>
      </c>
      <c r="L4104" t="b">
        <v>0</v>
      </c>
      <c r="M4104" t="b">
        <v>0</v>
      </c>
      <c r="N4104" t="b">
        <v>0</v>
      </c>
      <c r="O4104">
        <v>8</v>
      </c>
      <c r="P4104">
        <v>8</v>
      </c>
      <c r="Q4104" s="2">
        <v>0.08</v>
      </c>
      <c r="R4104" s="2">
        <v>-0.02</v>
      </c>
      <c r="S4104" s="2">
        <v>0.03</v>
      </c>
      <c r="T4104">
        <f t="shared" si="256"/>
        <v>0.4</v>
      </c>
      <c r="U4104">
        <f t="shared" si="257"/>
        <v>6.4</v>
      </c>
      <c r="V4104">
        <f t="shared" si="258"/>
        <v>13.393236999999999</v>
      </c>
      <c r="W4104">
        <f t="shared" si="259"/>
        <v>6.4476329499999991</v>
      </c>
    </row>
    <row r="4105" spans="1:23" x14ac:dyDescent="0.25">
      <c r="A4105" t="s">
        <v>13806</v>
      </c>
      <c r="B4105" s="1">
        <v>43122</v>
      </c>
      <c r="C4105" t="s">
        <v>13807</v>
      </c>
      <c r="D4105" t="s">
        <v>1284</v>
      </c>
      <c r="E4105" t="s">
        <v>13808</v>
      </c>
      <c r="F4105" s="1">
        <v>43116</v>
      </c>
      <c r="G4105">
        <v>1</v>
      </c>
      <c r="H4105">
        <v>191712</v>
      </c>
      <c r="I4105">
        <v>8842</v>
      </c>
      <c r="J4105">
        <v>61</v>
      </c>
      <c r="K4105">
        <v>438</v>
      </c>
      <c r="L4105" t="b">
        <v>0</v>
      </c>
      <c r="M4105" t="b">
        <v>0</v>
      </c>
      <c r="N4105" t="b">
        <v>0</v>
      </c>
      <c r="O4105">
        <v>6</v>
      </c>
      <c r="P4105">
        <v>5</v>
      </c>
      <c r="Q4105" s="2">
        <v>0.05</v>
      </c>
      <c r="R4105" s="2">
        <v>0</v>
      </c>
      <c r="S4105" s="2">
        <v>0</v>
      </c>
      <c r="T4105">
        <f t="shared" si="256"/>
        <v>0.4</v>
      </c>
      <c r="U4105">
        <f t="shared" si="257"/>
        <v>3.8</v>
      </c>
      <c r="V4105">
        <f t="shared" si="258"/>
        <v>0.59585600000000016</v>
      </c>
      <c r="W4105">
        <f t="shared" si="259"/>
        <v>1.3185495999999999</v>
      </c>
    </row>
    <row r="4106" spans="1:23" x14ac:dyDescent="0.25">
      <c r="A4106" t="s">
        <v>13809</v>
      </c>
      <c r="B4106" s="1">
        <v>43125</v>
      </c>
      <c r="C4106" t="s">
        <v>13810</v>
      </c>
      <c r="D4106" t="s">
        <v>13811</v>
      </c>
      <c r="E4106" t="s">
        <v>13812</v>
      </c>
      <c r="F4106" s="1">
        <v>42503</v>
      </c>
      <c r="G4106">
        <v>1</v>
      </c>
      <c r="H4106">
        <v>3362</v>
      </c>
      <c r="I4106">
        <v>4</v>
      </c>
      <c r="J4106">
        <v>4</v>
      </c>
      <c r="K4106">
        <v>4</v>
      </c>
      <c r="L4106" t="b">
        <v>0</v>
      </c>
      <c r="M4106" t="b">
        <v>0</v>
      </c>
      <c r="N4106" t="b">
        <v>0</v>
      </c>
      <c r="O4106">
        <v>622</v>
      </c>
      <c r="P4106">
        <v>4</v>
      </c>
      <c r="Q4106" s="2">
        <v>0</v>
      </c>
      <c r="R4106" s="2">
        <v>0</v>
      </c>
      <c r="S4106" s="2">
        <v>0</v>
      </c>
      <c r="T4106">
        <f t="shared" si="256"/>
        <v>0.4</v>
      </c>
      <c r="U4106">
        <f t="shared" si="257"/>
        <v>-120.4</v>
      </c>
      <c r="V4106">
        <f t="shared" si="258"/>
        <v>1.681E-3</v>
      </c>
      <c r="W4106">
        <f t="shared" si="259"/>
        <v>-29.93941165</v>
      </c>
    </row>
    <row r="4107" spans="1:23" x14ac:dyDescent="0.25">
      <c r="A4107" t="s">
        <v>13813</v>
      </c>
      <c r="B4107" s="1">
        <v>43163</v>
      </c>
      <c r="C4107" t="s">
        <v>13814</v>
      </c>
      <c r="D4107" t="s">
        <v>509</v>
      </c>
      <c r="E4107" t="s">
        <v>13815</v>
      </c>
      <c r="F4107" s="1">
        <v>43152</v>
      </c>
      <c r="G4107">
        <v>1</v>
      </c>
      <c r="H4107">
        <v>249243</v>
      </c>
      <c r="I4107">
        <v>9590</v>
      </c>
      <c r="J4107">
        <v>1267</v>
      </c>
      <c r="K4107">
        <v>3116</v>
      </c>
      <c r="L4107" t="b">
        <v>0</v>
      </c>
      <c r="M4107" t="b">
        <v>0</v>
      </c>
      <c r="N4107" t="b">
        <v>0</v>
      </c>
      <c r="O4107">
        <v>11</v>
      </c>
      <c r="P4107">
        <v>7</v>
      </c>
      <c r="Q4107" s="2">
        <v>0.04</v>
      </c>
      <c r="R4107" s="2">
        <v>-0.01</v>
      </c>
      <c r="S4107" s="2">
        <v>0.01</v>
      </c>
      <c r="T4107">
        <f t="shared" si="256"/>
        <v>0.4</v>
      </c>
      <c r="U4107">
        <f t="shared" si="257"/>
        <v>4.8000000000000007</v>
      </c>
      <c r="V4107">
        <f t="shared" si="258"/>
        <v>0.62462150000000005</v>
      </c>
      <c r="W4107">
        <f t="shared" si="259"/>
        <v>1.5786175250000003</v>
      </c>
    </row>
    <row r="4108" spans="1:23" x14ac:dyDescent="0.25">
      <c r="A4108" t="s">
        <v>13816</v>
      </c>
      <c r="B4108" s="1">
        <v>43249</v>
      </c>
      <c r="C4108" t="s">
        <v>13817</v>
      </c>
      <c r="D4108" t="s">
        <v>13818</v>
      </c>
      <c r="E4108" t="s">
        <v>13819</v>
      </c>
      <c r="F4108" s="1">
        <v>43224</v>
      </c>
      <c r="G4108">
        <v>1</v>
      </c>
      <c r="H4108">
        <v>42390420</v>
      </c>
      <c r="I4108">
        <v>554509</v>
      </c>
      <c r="J4108">
        <v>18381</v>
      </c>
      <c r="K4108">
        <v>21650</v>
      </c>
      <c r="L4108" t="b">
        <v>0</v>
      </c>
      <c r="M4108" t="b">
        <v>0</v>
      </c>
      <c r="N4108" t="b">
        <v>0</v>
      </c>
      <c r="O4108">
        <v>25</v>
      </c>
      <c r="P4108">
        <v>20</v>
      </c>
      <c r="Q4108" s="2">
        <v>0.01</v>
      </c>
      <c r="R4108" s="2">
        <v>0</v>
      </c>
      <c r="S4108" s="2">
        <v>0</v>
      </c>
      <c r="T4108">
        <f t="shared" si="256"/>
        <v>0.4</v>
      </c>
      <c r="U4108">
        <f t="shared" si="257"/>
        <v>15</v>
      </c>
      <c r="V4108">
        <f t="shared" si="258"/>
        <v>21.295210000000001</v>
      </c>
      <c r="W4108">
        <f t="shared" si="259"/>
        <v>11.3633235</v>
      </c>
    </row>
    <row r="4109" spans="1:23" x14ac:dyDescent="0.25">
      <c r="A4109" t="s">
        <v>20841</v>
      </c>
      <c r="B4109" s="1">
        <v>43141</v>
      </c>
      <c r="C4109" t="s">
        <v>20842</v>
      </c>
      <c r="D4109" t="s">
        <v>20785</v>
      </c>
      <c r="E4109" t="s">
        <v>20843</v>
      </c>
      <c r="F4109" s="1">
        <v>43136</v>
      </c>
      <c r="G4109">
        <v>1</v>
      </c>
      <c r="H4109">
        <v>118269</v>
      </c>
      <c r="I4109">
        <v>436</v>
      </c>
      <c r="J4109">
        <v>12</v>
      </c>
      <c r="K4109">
        <v>0</v>
      </c>
      <c r="L4109" t="b">
        <v>1</v>
      </c>
      <c r="M4109" t="b">
        <v>0</v>
      </c>
      <c r="N4109" t="b">
        <v>0</v>
      </c>
      <c r="O4109">
        <v>5</v>
      </c>
      <c r="P4109">
        <v>4</v>
      </c>
      <c r="Q4109" s="2">
        <v>0</v>
      </c>
      <c r="R4109" s="2">
        <v>0</v>
      </c>
      <c r="S4109" s="2">
        <v>0</v>
      </c>
      <c r="T4109">
        <f t="shared" si="256"/>
        <v>0.4</v>
      </c>
      <c r="U4109">
        <f t="shared" si="257"/>
        <v>3</v>
      </c>
      <c r="V4109">
        <f t="shared" si="258"/>
        <v>5.91345E-2</v>
      </c>
      <c r="W4109">
        <f t="shared" si="259"/>
        <v>0.93069707499999998</v>
      </c>
    </row>
    <row r="4110" spans="1:23" x14ac:dyDescent="0.25">
      <c r="A4110" t="s">
        <v>13820</v>
      </c>
      <c r="B4110" s="1">
        <v>43102</v>
      </c>
      <c r="C4110" t="s">
        <v>13821</v>
      </c>
      <c r="D4110" t="s">
        <v>258</v>
      </c>
      <c r="E4110" t="s">
        <v>13822</v>
      </c>
      <c r="F4110" s="1">
        <v>43091</v>
      </c>
      <c r="G4110">
        <v>1</v>
      </c>
      <c r="H4110">
        <v>207749</v>
      </c>
      <c r="I4110">
        <v>5660</v>
      </c>
      <c r="J4110">
        <v>131</v>
      </c>
      <c r="K4110">
        <v>502</v>
      </c>
      <c r="L4110" t="b">
        <v>0</v>
      </c>
      <c r="M4110" t="b">
        <v>0</v>
      </c>
      <c r="N4110" t="b">
        <v>0</v>
      </c>
      <c r="O4110">
        <v>11</v>
      </c>
      <c r="P4110">
        <v>11</v>
      </c>
      <c r="Q4110" s="2">
        <v>0.03</v>
      </c>
      <c r="R4110" s="2">
        <v>0</v>
      </c>
      <c r="S4110" s="2">
        <v>0</v>
      </c>
      <c r="T4110">
        <f t="shared" si="256"/>
        <v>0.4</v>
      </c>
      <c r="U4110">
        <f t="shared" si="257"/>
        <v>8.8000000000000007</v>
      </c>
      <c r="V4110">
        <f t="shared" si="258"/>
        <v>0.40387449999999997</v>
      </c>
      <c r="W4110">
        <f t="shared" si="259"/>
        <v>2.5013560750000003</v>
      </c>
    </row>
    <row r="4111" spans="1:23" x14ac:dyDescent="0.25">
      <c r="A4111" t="s">
        <v>13823</v>
      </c>
      <c r="B4111" s="1">
        <v>43153</v>
      </c>
      <c r="C4111" t="s">
        <v>13824</v>
      </c>
      <c r="D4111" t="s">
        <v>10472</v>
      </c>
      <c r="E4111" t="s">
        <v>13825</v>
      </c>
      <c r="F4111" s="1">
        <v>43145</v>
      </c>
      <c r="G4111">
        <v>1</v>
      </c>
      <c r="H4111">
        <v>356113</v>
      </c>
      <c r="I4111">
        <v>30534</v>
      </c>
      <c r="J4111">
        <v>200</v>
      </c>
      <c r="K4111">
        <v>3325</v>
      </c>
      <c r="L4111" t="b">
        <v>0</v>
      </c>
      <c r="M4111" t="b">
        <v>0</v>
      </c>
      <c r="N4111" t="b">
        <v>0</v>
      </c>
      <c r="O4111">
        <v>8</v>
      </c>
      <c r="P4111">
        <v>8</v>
      </c>
      <c r="Q4111" s="2">
        <v>0.09</v>
      </c>
      <c r="R4111" s="2">
        <v>0</v>
      </c>
      <c r="S4111" s="2">
        <v>0.01</v>
      </c>
      <c r="T4111">
        <f t="shared" si="256"/>
        <v>0.4</v>
      </c>
      <c r="U4111">
        <f t="shared" si="257"/>
        <v>6.4</v>
      </c>
      <c r="V4111">
        <f t="shared" si="258"/>
        <v>1.3280565</v>
      </c>
      <c r="W4111">
        <f t="shared" si="259"/>
        <v>2.2248197750000003</v>
      </c>
    </row>
    <row r="4112" spans="1:23" x14ac:dyDescent="0.25">
      <c r="A4112" t="s">
        <v>13826</v>
      </c>
      <c r="B4112" s="1">
        <v>43123</v>
      </c>
      <c r="C4112" t="s">
        <v>13827</v>
      </c>
      <c r="D4112" t="s">
        <v>13828</v>
      </c>
      <c r="E4112" t="s">
        <v>13829</v>
      </c>
      <c r="F4112" s="1">
        <v>43117</v>
      </c>
      <c r="G4112">
        <v>1</v>
      </c>
      <c r="H4112">
        <v>527093</v>
      </c>
      <c r="I4112">
        <v>103</v>
      </c>
      <c r="J4112">
        <v>43</v>
      </c>
      <c r="K4112">
        <v>13</v>
      </c>
      <c r="L4112" t="b">
        <v>0</v>
      </c>
      <c r="M4112" t="b">
        <v>0</v>
      </c>
      <c r="N4112" t="b">
        <v>0</v>
      </c>
      <c r="O4112">
        <v>6</v>
      </c>
      <c r="P4112">
        <v>6</v>
      </c>
      <c r="Q4112" s="2">
        <v>0</v>
      </c>
      <c r="R4112" s="2">
        <v>0</v>
      </c>
      <c r="S4112" s="2">
        <v>0</v>
      </c>
      <c r="T4112">
        <f t="shared" si="256"/>
        <v>0.4</v>
      </c>
      <c r="U4112">
        <f t="shared" si="257"/>
        <v>4.8000000000000007</v>
      </c>
      <c r="V4112">
        <f t="shared" si="258"/>
        <v>0.26354649999999996</v>
      </c>
      <c r="W4112">
        <f t="shared" si="259"/>
        <v>1.4522412750000002</v>
      </c>
    </row>
    <row r="4113" spans="1:23" x14ac:dyDescent="0.25">
      <c r="A4113" t="s">
        <v>13830</v>
      </c>
      <c r="B4113" s="1">
        <v>43078</v>
      </c>
      <c r="C4113" t="s">
        <v>13831</v>
      </c>
      <c r="D4113" t="s">
        <v>13832</v>
      </c>
      <c r="E4113" t="s">
        <v>13833</v>
      </c>
      <c r="F4113" s="1">
        <v>43071</v>
      </c>
      <c r="G4113">
        <v>1</v>
      </c>
      <c r="H4113">
        <v>2392206</v>
      </c>
      <c r="I4113">
        <v>66588</v>
      </c>
      <c r="J4113">
        <v>6110</v>
      </c>
      <c r="K4113">
        <v>13576</v>
      </c>
      <c r="L4113" t="b">
        <v>0</v>
      </c>
      <c r="M4113" t="b">
        <v>0</v>
      </c>
      <c r="N4113" t="b">
        <v>0</v>
      </c>
      <c r="O4113">
        <v>7</v>
      </c>
      <c r="P4113">
        <v>7</v>
      </c>
      <c r="Q4113" s="2">
        <v>0.03</v>
      </c>
      <c r="R4113" s="2">
        <v>0</v>
      </c>
      <c r="S4113" s="2">
        <v>0.01</v>
      </c>
      <c r="T4113">
        <f t="shared" si="256"/>
        <v>0.4</v>
      </c>
      <c r="U4113">
        <f t="shared" si="257"/>
        <v>5.6000000000000005</v>
      </c>
      <c r="V4113">
        <f t="shared" si="258"/>
        <v>1.746103</v>
      </c>
      <c r="W4113">
        <f t="shared" si="259"/>
        <v>2.1711360499999999</v>
      </c>
    </row>
    <row r="4114" spans="1:23" x14ac:dyDescent="0.25">
      <c r="A4114" t="s">
        <v>13834</v>
      </c>
      <c r="B4114" s="1">
        <v>43096</v>
      </c>
      <c r="C4114" t="s">
        <v>13835</v>
      </c>
      <c r="D4114" t="s">
        <v>8309</v>
      </c>
      <c r="E4114" t="s">
        <v>13836</v>
      </c>
      <c r="F4114" s="1">
        <v>43091</v>
      </c>
      <c r="G4114">
        <v>1</v>
      </c>
      <c r="H4114">
        <v>12730630</v>
      </c>
      <c r="I4114">
        <v>577712</v>
      </c>
      <c r="J4114">
        <v>10568</v>
      </c>
      <c r="K4114">
        <v>34480</v>
      </c>
      <c r="L4114" t="b">
        <v>0</v>
      </c>
      <c r="M4114" t="b">
        <v>0</v>
      </c>
      <c r="N4114" t="b">
        <v>0</v>
      </c>
      <c r="O4114">
        <v>5</v>
      </c>
      <c r="P4114">
        <v>5</v>
      </c>
      <c r="Q4114" s="2">
        <v>0.05</v>
      </c>
      <c r="R4114" s="2">
        <v>0</v>
      </c>
      <c r="S4114" s="2">
        <v>0</v>
      </c>
      <c r="T4114">
        <f t="shared" si="256"/>
        <v>0.4</v>
      </c>
      <c r="U4114">
        <f t="shared" si="257"/>
        <v>4</v>
      </c>
      <c r="V4114">
        <f t="shared" si="258"/>
        <v>6.8653149999999998</v>
      </c>
      <c r="W4114">
        <f t="shared" si="259"/>
        <v>3.56286025</v>
      </c>
    </row>
    <row r="4115" spans="1:23" x14ac:dyDescent="0.25">
      <c r="A4115" t="s">
        <v>13837</v>
      </c>
      <c r="B4115" s="1">
        <v>43107</v>
      </c>
      <c r="C4115" t="s">
        <v>13838</v>
      </c>
      <c r="D4115" t="s">
        <v>13839</v>
      </c>
      <c r="E4115" t="s">
        <v>13840</v>
      </c>
      <c r="F4115" s="1">
        <v>43098</v>
      </c>
      <c r="G4115">
        <v>1</v>
      </c>
      <c r="H4115">
        <v>628368</v>
      </c>
      <c r="I4115">
        <v>12979</v>
      </c>
      <c r="J4115">
        <v>544</v>
      </c>
      <c r="K4115">
        <v>1162</v>
      </c>
      <c r="L4115" t="b">
        <v>0</v>
      </c>
      <c r="M4115" t="b">
        <v>0</v>
      </c>
      <c r="N4115" t="b">
        <v>0</v>
      </c>
      <c r="O4115">
        <v>9</v>
      </c>
      <c r="P4115">
        <v>9</v>
      </c>
      <c r="Q4115" s="2">
        <v>0.02</v>
      </c>
      <c r="R4115" s="2">
        <v>0</v>
      </c>
      <c r="S4115" s="2">
        <v>0</v>
      </c>
      <c r="T4115">
        <f t="shared" si="256"/>
        <v>0.4</v>
      </c>
      <c r="U4115">
        <f t="shared" si="257"/>
        <v>7.2</v>
      </c>
      <c r="V4115">
        <f t="shared" si="258"/>
        <v>0.51418399999999997</v>
      </c>
      <c r="W4115">
        <f t="shared" si="259"/>
        <v>2.1399643999999998</v>
      </c>
    </row>
    <row r="4116" spans="1:23" x14ac:dyDescent="0.25">
      <c r="A4116" t="s">
        <v>13841</v>
      </c>
      <c r="B4116" s="1">
        <v>43091</v>
      </c>
      <c r="C4116" t="s">
        <v>13842</v>
      </c>
      <c r="D4116" t="s">
        <v>6206</v>
      </c>
      <c r="E4116" t="s">
        <v>13843</v>
      </c>
      <c r="F4116" s="1">
        <v>43084</v>
      </c>
      <c r="G4116">
        <v>1</v>
      </c>
      <c r="H4116">
        <v>393488</v>
      </c>
      <c r="I4116">
        <v>9370</v>
      </c>
      <c r="J4116">
        <v>316</v>
      </c>
      <c r="K4116">
        <v>310</v>
      </c>
      <c r="L4116" t="b">
        <v>0</v>
      </c>
      <c r="M4116" t="b">
        <v>0</v>
      </c>
      <c r="N4116" t="b">
        <v>0</v>
      </c>
      <c r="O4116">
        <v>7</v>
      </c>
      <c r="P4116">
        <v>7</v>
      </c>
      <c r="Q4116" s="2">
        <v>0.02</v>
      </c>
      <c r="R4116" s="2">
        <v>0</v>
      </c>
      <c r="S4116" s="2">
        <v>0</v>
      </c>
      <c r="T4116">
        <f t="shared" si="256"/>
        <v>0.4</v>
      </c>
      <c r="U4116">
        <f t="shared" si="257"/>
        <v>5.6000000000000005</v>
      </c>
      <c r="V4116">
        <f t="shared" si="258"/>
        <v>0.39674399999999999</v>
      </c>
      <c r="W4116">
        <f t="shared" si="259"/>
        <v>1.6988604</v>
      </c>
    </row>
    <row r="4117" spans="1:23" x14ac:dyDescent="0.25">
      <c r="A4117" t="s">
        <v>13844</v>
      </c>
      <c r="B4117" s="1">
        <v>43154</v>
      </c>
      <c r="C4117" t="s">
        <v>13845</v>
      </c>
      <c r="D4117" t="s">
        <v>601</v>
      </c>
      <c r="E4117" t="s">
        <v>13846</v>
      </c>
      <c r="F4117" s="1">
        <v>43153</v>
      </c>
      <c r="G4117">
        <v>1</v>
      </c>
      <c r="H4117">
        <v>283899</v>
      </c>
      <c r="I4117">
        <v>4995</v>
      </c>
      <c r="J4117">
        <v>98</v>
      </c>
      <c r="K4117">
        <v>344</v>
      </c>
      <c r="L4117" t="b">
        <v>0</v>
      </c>
      <c r="M4117" t="b">
        <v>0</v>
      </c>
      <c r="N4117" t="b">
        <v>0</v>
      </c>
      <c r="O4117">
        <v>1</v>
      </c>
      <c r="P4117">
        <v>1</v>
      </c>
      <c r="Q4117" s="2">
        <v>0.02</v>
      </c>
      <c r="R4117" s="2">
        <v>0</v>
      </c>
      <c r="S4117" s="2">
        <v>0</v>
      </c>
      <c r="T4117">
        <f t="shared" si="256"/>
        <v>0.4</v>
      </c>
      <c r="U4117">
        <f t="shared" si="257"/>
        <v>0.8</v>
      </c>
      <c r="V4117">
        <f t="shared" si="258"/>
        <v>0.34194950000000002</v>
      </c>
      <c r="W4117">
        <f t="shared" si="259"/>
        <v>0.47968232500000002</v>
      </c>
    </row>
    <row r="4118" spans="1:23" x14ac:dyDescent="0.25">
      <c r="A4118" t="s">
        <v>13847</v>
      </c>
      <c r="B4118" s="1">
        <v>43083</v>
      </c>
      <c r="C4118" t="s">
        <v>13848</v>
      </c>
      <c r="D4118" t="s">
        <v>13849</v>
      </c>
      <c r="E4118" t="s">
        <v>13850</v>
      </c>
      <c r="F4118" s="1">
        <v>43077</v>
      </c>
      <c r="G4118">
        <v>1</v>
      </c>
      <c r="H4118">
        <v>1120115</v>
      </c>
      <c r="I4118">
        <v>61553</v>
      </c>
      <c r="J4118">
        <v>622</v>
      </c>
      <c r="K4118">
        <v>259</v>
      </c>
      <c r="L4118" t="b">
        <v>0</v>
      </c>
      <c r="M4118" t="b">
        <v>0</v>
      </c>
      <c r="N4118" t="b">
        <v>0</v>
      </c>
      <c r="O4118">
        <v>6</v>
      </c>
      <c r="P4118">
        <v>6</v>
      </c>
      <c r="Q4118" s="2">
        <v>0.05</v>
      </c>
      <c r="R4118" s="2">
        <v>0</v>
      </c>
      <c r="S4118" s="2">
        <v>0</v>
      </c>
      <c r="T4118">
        <f t="shared" si="256"/>
        <v>0.4</v>
      </c>
      <c r="U4118">
        <f t="shared" si="257"/>
        <v>4.8000000000000007</v>
      </c>
      <c r="V4118">
        <f t="shared" si="258"/>
        <v>1.0600575000000001</v>
      </c>
      <c r="W4118">
        <f t="shared" si="259"/>
        <v>1.7310201250000004</v>
      </c>
    </row>
    <row r="4119" spans="1:23" x14ac:dyDescent="0.25">
      <c r="A4119" t="s">
        <v>13851</v>
      </c>
      <c r="B4119" s="1">
        <v>43075</v>
      </c>
      <c r="C4119" t="s">
        <v>2099</v>
      </c>
      <c r="D4119" t="s">
        <v>818</v>
      </c>
      <c r="E4119" t="s">
        <v>13852</v>
      </c>
      <c r="F4119" s="1">
        <v>43074</v>
      </c>
      <c r="G4119">
        <v>1</v>
      </c>
      <c r="H4119">
        <v>128551</v>
      </c>
      <c r="I4119">
        <v>2328</v>
      </c>
      <c r="J4119">
        <v>34</v>
      </c>
      <c r="K4119">
        <v>50</v>
      </c>
      <c r="L4119" t="b">
        <v>0</v>
      </c>
      <c r="M4119" t="b">
        <v>0</v>
      </c>
      <c r="N4119" t="b">
        <v>0</v>
      </c>
      <c r="O4119">
        <v>1</v>
      </c>
      <c r="P4119">
        <v>1</v>
      </c>
      <c r="Q4119" s="2">
        <v>0.02</v>
      </c>
      <c r="R4119" s="2">
        <v>0</v>
      </c>
      <c r="S4119" s="2">
        <v>0</v>
      </c>
      <c r="T4119">
        <f t="shared" si="256"/>
        <v>0.4</v>
      </c>
      <c r="U4119">
        <f t="shared" si="257"/>
        <v>0.8</v>
      </c>
      <c r="V4119">
        <f t="shared" si="258"/>
        <v>0.2642755</v>
      </c>
      <c r="W4119">
        <f t="shared" si="259"/>
        <v>0.45249642500000004</v>
      </c>
    </row>
    <row r="4120" spans="1:23" x14ac:dyDescent="0.25">
      <c r="A4120" t="s">
        <v>13853</v>
      </c>
      <c r="B4120" s="1">
        <v>43253</v>
      </c>
      <c r="C4120" t="s">
        <v>13854</v>
      </c>
      <c r="D4120" t="s">
        <v>12483</v>
      </c>
      <c r="E4120" t="s">
        <v>13855</v>
      </c>
      <c r="F4120" s="1">
        <v>43231</v>
      </c>
      <c r="G4120">
        <v>1</v>
      </c>
      <c r="H4120">
        <v>2955872</v>
      </c>
      <c r="I4120">
        <v>115014</v>
      </c>
      <c r="J4120">
        <v>6974</v>
      </c>
      <c r="K4120">
        <v>14075</v>
      </c>
      <c r="L4120" t="b">
        <v>0</v>
      </c>
      <c r="M4120" t="b">
        <v>0</v>
      </c>
      <c r="N4120" t="b">
        <v>0</v>
      </c>
      <c r="O4120">
        <v>22</v>
      </c>
      <c r="P4120">
        <v>22</v>
      </c>
      <c r="Q4120" s="2">
        <v>0.04</v>
      </c>
      <c r="R4120" s="2">
        <v>0</v>
      </c>
      <c r="S4120" s="2">
        <v>0</v>
      </c>
      <c r="T4120">
        <f t="shared" si="256"/>
        <v>0.4</v>
      </c>
      <c r="U4120">
        <f t="shared" si="257"/>
        <v>17.600000000000001</v>
      </c>
      <c r="V4120">
        <f t="shared" si="258"/>
        <v>1.877936</v>
      </c>
      <c r="W4120">
        <f t="shared" si="259"/>
        <v>5.217277600000001</v>
      </c>
    </row>
    <row r="4121" spans="1:23" x14ac:dyDescent="0.25">
      <c r="A4121" t="s">
        <v>13856</v>
      </c>
      <c r="B4121" s="1">
        <v>43234</v>
      </c>
      <c r="C4121" t="s">
        <v>13857</v>
      </c>
      <c r="D4121" t="s">
        <v>13858</v>
      </c>
      <c r="E4121" t="s">
        <v>13859</v>
      </c>
      <c r="F4121" s="1">
        <v>43216</v>
      </c>
      <c r="G4121">
        <v>1</v>
      </c>
      <c r="H4121">
        <v>2297986</v>
      </c>
      <c r="I4121">
        <v>112989</v>
      </c>
      <c r="J4121">
        <v>1516</v>
      </c>
      <c r="K4121">
        <v>2848</v>
      </c>
      <c r="L4121" t="b">
        <v>0</v>
      </c>
      <c r="M4121" t="b">
        <v>0</v>
      </c>
      <c r="N4121" t="b">
        <v>0</v>
      </c>
      <c r="O4121">
        <v>18</v>
      </c>
      <c r="P4121">
        <v>17</v>
      </c>
      <c r="Q4121" s="2">
        <v>0.05</v>
      </c>
      <c r="R4121" s="2">
        <v>0</v>
      </c>
      <c r="S4121" s="2">
        <v>0</v>
      </c>
      <c r="T4121">
        <f t="shared" si="256"/>
        <v>0.4</v>
      </c>
      <c r="U4121">
        <f t="shared" si="257"/>
        <v>13.400000000000002</v>
      </c>
      <c r="V4121">
        <f t="shared" si="258"/>
        <v>1.6489929999999999</v>
      </c>
      <c r="W4121">
        <f t="shared" si="259"/>
        <v>4.087147550000001</v>
      </c>
    </row>
    <row r="4122" spans="1:23" x14ac:dyDescent="0.25">
      <c r="A4122" t="s">
        <v>13860</v>
      </c>
      <c r="B4122" s="1">
        <v>43083</v>
      </c>
      <c r="C4122" t="s">
        <v>13861</v>
      </c>
      <c r="D4122" t="s">
        <v>605</v>
      </c>
      <c r="E4122" t="s">
        <v>13862</v>
      </c>
      <c r="F4122" s="1">
        <v>43082</v>
      </c>
      <c r="G4122">
        <v>1</v>
      </c>
      <c r="H4122">
        <v>580342</v>
      </c>
      <c r="I4122">
        <v>6370</v>
      </c>
      <c r="J4122">
        <v>288</v>
      </c>
      <c r="K4122">
        <v>663</v>
      </c>
      <c r="L4122" t="b">
        <v>0</v>
      </c>
      <c r="M4122" t="b">
        <v>0</v>
      </c>
      <c r="N4122" t="b">
        <v>0</v>
      </c>
      <c r="O4122">
        <v>1</v>
      </c>
      <c r="P4122">
        <v>1</v>
      </c>
      <c r="Q4122" s="2">
        <v>0.01</v>
      </c>
      <c r="R4122" s="2">
        <v>0</v>
      </c>
      <c r="S4122" s="2">
        <v>0</v>
      </c>
      <c r="T4122">
        <f t="shared" si="256"/>
        <v>0.4</v>
      </c>
      <c r="U4122">
        <f t="shared" si="257"/>
        <v>0.8</v>
      </c>
      <c r="V4122">
        <f t="shared" si="258"/>
        <v>0.39017100000000005</v>
      </c>
      <c r="W4122">
        <f t="shared" si="259"/>
        <v>0.49655985000000002</v>
      </c>
    </row>
    <row r="4123" spans="1:23" x14ac:dyDescent="0.25">
      <c r="A4123" t="s">
        <v>13863</v>
      </c>
      <c r="B4123" s="1">
        <v>43121</v>
      </c>
      <c r="C4123" t="s">
        <v>13864</v>
      </c>
      <c r="D4123" t="s">
        <v>97</v>
      </c>
      <c r="E4123" t="s">
        <v>13865</v>
      </c>
      <c r="F4123" s="1">
        <v>43115</v>
      </c>
      <c r="G4123">
        <v>1</v>
      </c>
      <c r="H4123">
        <v>280619</v>
      </c>
      <c r="I4123">
        <v>12462</v>
      </c>
      <c r="J4123">
        <v>404</v>
      </c>
      <c r="K4123">
        <v>790</v>
      </c>
      <c r="L4123" t="b">
        <v>0</v>
      </c>
      <c r="M4123" t="b">
        <v>0</v>
      </c>
      <c r="N4123" t="b">
        <v>0</v>
      </c>
      <c r="O4123">
        <v>6</v>
      </c>
      <c r="P4123">
        <v>6</v>
      </c>
      <c r="Q4123" s="2">
        <v>0.04</v>
      </c>
      <c r="R4123" s="2">
        <v>0</v>
      </c>
      <c r="S4123" s="2">
        <v>0</v>
      </c>
      <c r="T4123">
        <f t="shared" si="256"/>
        <v>0.4</v>
      </c>
      <c r="U4123">
        <f t="shared" si="257"/>
        <v>4.8000000000000007</v>
      </c>
      <c r="V4123">
        <f t="shared" si="258"/>
        <v>0.5403095</v>
      </c>
      <c r="W4123">
        <f t="shared" si="259"/>
        <v>1.5491083250000004</v>
      </c>
    </row>
    <row r="4124" spans="1:23" x14ac:dyDescent="0.25">
      <c r="A4124" t="s">
        <v>13866</v>
      </c>
      <c r="B4124" s="1">
        <v>43197</v>
      </c>
      <c r="C4124" t="s">
        <v>13867</v>
      </c>
      <c r="D4124" t="s">
        <v>4643</v>
      </c>
      <c r="E4124" t="s">
        <v>13868</v>
      </c>
      <c r="F4124" s="1">
        <v>43191</v>
      </c>
      <c r="G4124">
        <v>1</v>
      </c>
      <c r="H4124">
        <v>611341</v>
      </c>
      <c r="I4124">
        <v>13654</v>
      </c>
      <c r="J4124">
        <v>2291</v>
      </c>
      <c r="K4124">
        <v>2463</v>
      </c>
      <c r="L4124" t="b">
        <v>0</v>
      </c>
      <c r="M4124" t="b">
        <v>0</v>
      </c>
      <c r="N4124" t="b">
        <v>0</v>
      </c>
      <c r="O4124">
        <v>6</v>
      </c>
      <c r="P4124">
        <v>6</v>
      </c>
      <c r="Q4124" s="2">
        <v>0.02</v>
      </c>
      <c r="R4124" s="2">
        <v>0</v>
      </c>
      <c r="S4124" s="2">
        <v>0</v>
      </c>
      <c r="T4124">
        <f t="shared" si="256"/>
        <v>0.4</v>
      </c>
      <c r="U4124">
        <f t="shared" si="257"/>
        <v>4.8000000000000007</v>
      </c>
      <c r="V4124">
        <f t="shared" si="258"/>
        <v>0.50567050000000002</v>
      </c>
      <c r="W4124">
        <f t="shared" si="259"/>
        <v>1.5369846750000002</v>
      </c>
    </row>
    <row r="4125" spans="1:23" x14ac:dyDescent="0.25">
      <c r="A4125" t="s">
        <v>13869</v>
      </c>
      <c r="B4125" s="1">
        <v>43191</v>
      </c>
      <c r="C4125" t="s">
        <v>13870</v>
      </c>
      <c r="D4125" t="s">
        <v>8671</v>
      </c>
      <c r="E4125" t="s">
        <v>13871</v>
      </c>
      <c r="F4125" s="1">
        <v>43177</v>
      </c>
      <c r="G4125">
        <v>1</v>
      </c>
      <c r="H4125">
        <v>770953</v>
      </c>
      <c r="I4125">
        <v>51169</v>
      </c>
      <c r="J4125">
        <v>491</v>
      </c>
      <c r="K4125">
        <v>5511</v>
      </c>
      <c r="L4125" t="b">
        <v>0</v>
      </c>
      <c r="M4125" t="b">
        <v>0</v>
      </c>
      <c r="N4125" t="b">
        <v>0</v>
      </c>
      <c r="O4125">
        <v>14</v>
      </c>
      <c r="P4125">
        <v>13</v>
      </c>
      <c r="Q4125" s="2">
        <v>7.0000000000000007E-2</v>
      </c>
      <c r="R4125" s="2">
        <v>0</v>
      </c>
      <c r="S4125" s="2">
        <v>0.01</v>
      </c>
      <c r="T4125">
        <f t="shared" si="256"/>
        <v>0.4</v>
      </c>
      <c r="U4125">
        <f t="shared" si="257"/>
        <v>10.200000000000001</v>
      </c>
      <c r="V4125">
        <f t="shared" si="258"/>
        <v>1.3354765</v>
      </c>
      <c r="W4125">
        <f t="shared" si="259"/>
        <v>3.1774167750000002</v>
      </c>
    </row>
    <row r="4126" spans="1:23" x14ac:dyDescent="0.25">
      <c r="A4126" t="s">
        <v>13872</v>
      </c>
      <c r="B4126" s="1">
        <v>43082</v>
      </c>
      <c r="C4126" t="s">
        <v>13873</v>
      </c>
      <c r="D4126" t="s">
        <v>13874</v>
      </c>
      <c r="E4126" t="s">
        <v>13875</v>
      </c>
      <c r="F4126" s="1">
        <v>43076</v>
      </c>
      <c r="G4126">
        <v>1</v>
      </c>
      <c r="H4126">
        <v>507524</v>
      </c>
      <c r="I4126">
        <v>26592</v>
      </c>
      <c r="J4126">
        <v>904</v>
      </c>
      <c r="K4126">
        <v>2892</v>
      </c>
      <c r="L4126" t="b">
        <v>0</v>
      </c>
      <c r="M4126" t="b">
        <v>0</v>
      </c>
      <c r="N4126" t="b">
        <v>0</v>
      </c>
      <c r="O4126">
        <v>6</v>
      </c>
      <c r="P4126">
        <v>6</v>
      </c>
      <c r="Q4126" s="2">
        <v>0.05</v>
      </c>
      <c r="R4126" s="2">
        <v>0</v>
      </c>
      <c r="S4126" s="2">
        <v>0.01</v>
      </c>
      <c r="T4126">
        <f t="shared" si="256"/>
        <v>0.4</v>
      </c>
      <c r="U4126">
        <f t="shared" si="257"/>
        <v>4.8000000000000007</v>
      </c>
      <c r="V4126">
        <f t="shared" si="258"/>
        <v>1.003762</v>
      </c>
      <c r="W4126">
        <f t="shared" si="259"/>
        <v>1.7113167000000002</v>
      </c>
    </row>
    <row r="4127" spans="1:23" x14ac:dyDescent="0.25">
      <c r="A4127" t="s">
        <v>13876</v>
      </c>
      <c r="B4127" s="1">
        <v>43183</v>
      </c>
      <c r="C4127" t="s">
        <v>13877</v>
      </c>
      <c r="D4127" t="s">
        <v>973</v>
      </c>
      <c r="E4127" t="s">
        <v>13878</v>
      </c>
      <c r="F4127" s="1">
        <v>43169</v>
      </c>
      <c r="G4127">
        <v>1</v>
      </c>
      <c r="H4127">
        <v>3266039</v>
      </c>
      <c r="I4127">
        <v>203349</v>
      </c>
      <c r="J4127">
        <v>4370</v>
      </c>
      <c r="K4127">
        <v>10389</v>
      </c>
      <c r="L4127" t="b">
        <v>0</v>
      </c>
      <c r="M4127" t="b">
        <v>0</v>
      </c>
      <c r="N4127" t="b">
        <v>0</v>
      </c>
      <c r="O4127">
        <v>14</v>
      </c>
      <c r="P4127">
        <v>14</v>
      </c>
      <c r="Q4127" s="2">
        <v>0.06</v>
      </c>
      <c r="R4127" s="2">
        <v>0</v>
      </c>
      <c r="S4127" s="2">
        <v>0</v>
      </c>
      <c r="T4127">
        <f t="shared" si="256"/>
        <v>0.4</v>
      </c>
      <c r="U4127">
        <f t="shared" si="257"/>
        <v>11.200000000000001</v>
      </c>
      <c r="V4127">
        <f t="shared" si="258"/>
        <v>2.2330194999999997</v>
      </c>
      <c r="W4127">
        <f t="shared" si="259"/>
        <v>3.7415568250000004</v>
      </c>
    </row>
    <row r="4128" spans="1:23" x14ac:dyDescent="0.25">
      <c r="A4128" t="s">
        <v>13879</v>
      </c>
      <c r="B4128" s="1">
        <v>43175</v>
      </c>
      <c r="C4128" t="s">
        <v>13880</v>
      </c>
      <c r="D4128" t="s">
        <v>4845</v>
      </c>
      <c r="E4128" t="s">
        <v>13881</v>
      </c>
      <c r="F4128" s="1">
        <v>43166</v>
      </c>
      <c r="G4128">
        <v>1</v>
      </c>
      <c r="H4128">
        <v>764217</v>
      </c>
      <c r="I4128">
        <v>15757</v>
      </c>
      <c r="J4128">
        <v>223</v>
      </c>
      <c r="K4128">
        <v>467</v>
      </c>
      <c r="L4128" t="b">
        <v>0</v>
      </c>
      <c r="M4128" t="b">
        <v>0</v>
      </c>
      <c r="N4128" t="b">
        <v>0</v>
      </c>
      <c r="O4128">
        <v>9</v>
      </c>
      <c r="P4128">
        <v>5</v>
      </c>
      <c r="Q4128" s="2">
        <v>0.02</v>
      </c>
      <c r="R4128" s="2">
        <v>0</v>
      </c>
      <c r="S4128" s="2">
        <v>0</v>
      </c>
      <c r="T4128">
        <f t="shared" si="256"/>
        <v>0.4</v>
      </c>
      <c r="U4128">
        <f t="shared" si="257"/>
        <v>3.2</v>
      </c>
      <c r="V4128">
        <f t="shared" si="258"/>
        <v>0.58210849999999992</v>
      </c>
      <c r="W4128">
        <f t="shared" si="259"/>
        <v>1.1637379750000001</v>
      </c>
    </row>
    <row r="4129" spans="1:23" x14ac:dyDescent="0.25">
      <c r="A4129" t="s">
        <v>13882</v>
      </c>
      <c r="B4129" s="1">
        <v>43158</v>
      </c>
      <c r="C4129" t="s">
        <v>13883</v>
      </c>
      <c r="D4129" t="s">
        <v>621</v>
      </c>
      <c r="E4129" t="s">
        <v>13884</v>
      </c>
      <c r="F4129" s="1">
        <v>43149</v>
      </c>
      <c r="G4129">
        <v>1</v>
      </c>
      <c r="H4129">
        <v>1133408</v>
      </c>
      <c r="I4129">
        <v>17097</v>
      </c>
      <c r="J4129">
        <v>1750</v>
      </c>
      <c r="K4129">
        <v>3286</v>
      </c>
      <c r="L4129" t="b">
        <v>0</v>
      </c>
      <c r="M4129" t="b">
        <v>0</v>
      </c>
      <c r="N4129" t="b">
        <v>0</v>
      </c>
      <c r="O4129">
        <v>9</v>
      </c>
      <c r="P4129">
        <v>9</v>
      </c>
      <c r="Q4129" s="2">
        <v>0.02</v>
      </c>
      <c r="R4129" s="2">
        <v>0</v>
      </c>
      <c r="S4129" s="2">
        <v>0</v>
      </c>
      <c r="T4129">
        <f t="shared" si="256"/>
        <v>0.4</v>
      </c>
      <c r="U4129">
        <f t="shared" si="257"/>
        <v>7.2</v>
      </c>
      <c r="V4129">
        <f t="shared" si="258"/>
        <v>0.76670400000000005</v>
      </c>
      <c r="W4129">
        <f t="shared" si="259"/>
        <v>2.2283463999999999</v>
      </c>
    </row>
    <row r="4130" spans="1:23" x14ac:dyDescent="0.25">
      <c r="A4130" t="s">
        <v>13885</v>
      </c>
      <c r="B4130" s="1">
        <v>43088</v>
      </c>
      <c r="C4130" t="s">
        <v>13886</v>
      </c>
      <c r="D4130" t="s">
        <v>1136</v>
      </c>
      <c r="E4130" t="s">
        <v>13887</v>
      </c>
      <c r="F4130" s="1">
        <v>43087</v>
      </c>
      <c r="G4130">
        <v>1</v>
      </c>
      <c r="H4130">
        <v>1629871</v>
      </c>
      <c r="I4130">
        <v>159941</v>
      </c>
      <c r="J4130">
        <v>2175</v>
      </c>
      <c r="K4130">
        <v>12628</v>
      </c>
      <c r="L4130" t="b">
        <v>0</v>
      </c>
      <c r="M4130" t="b">
        <v>0</v>
      </c>
      <c r="N4130" t="b">
        <v>0</v>
      </c>
      <c r="O4130">
        <v>1</v>
      </c>
      <c r="P4130">
        <v>1</v>
      </c>
      <c r="Q4130" s="2">
        <v>0.1</v>
      </c>
      <c r="R4130" s="2">
        <v>0</v>
      </c>
      <c r="S4130" s="2">
        <v>0.01</v>
      </c>
      <c r="T4130">
        <f t="shared" si="256"/>
        <v>0.4</v>
      </c>
      <c r="U4130">
        <f t="shared" si="257"/>
        <v>0.8</v>
      </c>
      <c r="V4130">
        <f t="shared" si="258"/>
        <v>2.0649355000000003</v>
      </c>
      <c r="W4130">
        <f t="shared" si="259"/>
        <v>1.0827274250000001</v>
      </c>
    </row>
    <row r="4131" spans="1:23" x14ac:dyDescent="0.25">
      <c r="A4131" t="s">
        <v>13888</v>
      </c>
      <c r="B4131" s="1">
        <v>43086</v>
      </c>
      <c r="C4131" t="s">
        <v>13889</v>
      </c>
      <c r="D4131" t="s">
        <v>2107</v>
      </c>
      <c r="E4131" t="s">
        <v>13890</v>
      </c>
      <c r="F4131" s="1">
        <v>43081</v>
      </c>
      <c r="G4131">
        <v>1</v>
      </c>
      <c r="H4131">
        <v>16990</v>
      </c>
      <c r="I4131">
        <v>111</v>
      </c>
      <c r="J4131">
        <v>71</v>
      </c>
      <c r="K4131">
        <v>203</v>
      </c>
      <c r="L4131" t="b">
        <v>0</v>
      </c>
      <c r="M4131" t="b">
        <v>0</v>
      </c>
      <c r="N4131" t="b">
        <v>0</v>
      </c>
      <c r="O4131">
        <v>5</v>
      </c>
      <c r="P4131">
        <v>5</v>
      </c>
      <c r="Q4131" s="2">
        <v>0.01</v>
      </c>
      <c r="R4131" s="2">
        <v>0</v>
      </c>
      <c r="S4131" s="2">
        <v>0.01</v>
      </c>
      <c r="T4131">
        <f t="shared" si="256"/>
        <v>0.4</v>
      </c>
      <c r="U4131">
        <f t="shared" si="257"/>
        <v>4</v>
      </c>
      <c r="V4131">
        <f t="shared" si="258"/>
        <v>0.35849500000000001</v>
      </c>
      <c r="W4131">
        <f t="shared" si="259"/>
        <v>1.2854732500000001</v>
      </c>
    </row>
    <row r="4132" spans="1:23" x14ac:dyDescent="0.25">
      <c r="A4132" t="s">
        <v>13891</v>
      </c>
      <c r="B4132" s="1">
        <v>43101</v>
      </c>
      <c r="C4132" t="s">
        <v>13892</v>
      </c>
      <c r="D4132" t="s">
        <v>13893</v>
      </c>
      <c r="E4132" t="s">
        <v>13894</v>
      </c>
      <c r="F4132" s="1">
        <v>43090</v>
      </c>
      <c r="G4132">
        <v>1</v>
      </c>
      <c r="H4132">
        <v>756379</v>
      </c>
      <c r="I4132">
        <v>5599</v>
      </c>
      <c r="J4132">
        <v>650</v>
      </c>
      <c r="K4132">
        <v>779</v>
      </c>
      <c r="L4132" t="b">
        <v>0</v>
      </c>
      <c r="M4132" t="b">
        <v>0</v>
      </c>
      <c r="N4132" t="b">
        <v>0</v>
      </c>
      <c r="O4132">
        <v>11</v>
      </c>
      <c r="P4132">
        <v>11</v>
      </c>
      <c r="Q4132" s="2">
        <v>0.01</v>
      </c>
      <c r="R4132" s="2">
        <v>0</v>
      </c>
      <c r="S4132" s="2">
        <v>0</v>
      </c>
      <c r="T4132">
        <f t="shared" si="256"/>
        <v>0.4</v>
      </c>
      <c r="U4132">
        <f t="shared" si="257"/>
        <v>8.8000000000000007</v>
      </c>
      <c r="V4132">
        <f t="shared" si="258"/>
        <v>0.47818949999999993</v>
      </c>
      <c r="W4132">
        <f t="shared" si="259"/>
        <v>2.5273663250000005</v>
      </c>
    </row>
    <row r="4133" spans="1:23" x14ac:dyDescent="0.25">
      <c r="A4133" t="s">
        <v>13895</v>
      </c>
      <c r="B4133" s="1">
        <v>43170</v>
      </c>
      <c r="C4133" t="s">
        <v>13896</v>
      </c>
      <c r="D4133" t="s">
        <v>162</v>
      </c>
      <c r="E4133" t="s">
        <v>13897</v>
      </c>
      <c r="F4133" s="1">
        <v>43157</v>
      </c>
      <c r="G4133">
        <v>1</v>
      </c>
      <c r="H4133">
        <v>192417</v>
      </c>
      <c r="I4133">
        <v>512</v>
      </c>
      <c r="J4133">
        <v>716</v>
      </c>
      <c r="K4133">
        <v>1206</v>
      </c>
      <c r="L4133" t="b">
        <v>0</v>
      </c>
      <c r="M4133" t="b">
        <v>0</v>
      </c>
      <c r="N4133" t="b">
        <v>0</v>
      </c>
      <c r="O4133">
        <v>13</v>
      </c>
      <c r="P4133">
        <v>13</v>
      </c>
      <c r="Q4133" s="2">
        <v>0</v>
      </c>
      <c r="R4133" s="2">
        <v>0</v>
      </c>
      <c r="S4133" s="2">
        <v>0.01</v>
      </c>
      <c r="T4133">
        <f t="shared" si="256"/>
        <v>0.4</v>
      </c>
      <c r="U4133">
        <f t="shared" si="257"/>
        <v>10.4</v>
      </c>
      <c r="V4133">
        <f t="shared" si="258"/>
        <v>0.34620850000000003</v>
      </c>
      <c r="W4133">
        <f t="shared" si="259"/>
        <v>2.8811729750000001</v>
      </c>
    </row>
    <row r="4134" spans="1:23" x14ac:dyDescent="0.25">
      <c r="A4134" t="s">
        <v>13898</v>
      </c>
      <c r="B4134" s="1">
        <v>43054</v>
      </c>
      <c r="C4134" t="s">
        <v>13899</v>
      </c>
      <c r="D4134" t="s">
        <v>13900</v>
      </c>
      <c r="E4134" t="s">
        <v>13901</v>
      </c>
      <c r="F4134" s="1">
        <v>43049</v>
      </c>
      <c r="G4134">
        <v>1</v>
      </c>
      <c r="H4134">
        <v>226317</v>
      </c>
      <c r="I4134">
        <v>11702</v>
      </c>
      <c r="J4134">
        <v>125</v>
      </c>
      <c r="K4134">
        <v>471</v>
      </c>
      <c r="L4134" t="b">
        <v>0</v>
      </c>
      <c r="M4134" t="b">
        <v>0</v>
      </c>
      <c r="N4134" t="b">
        <v>0</v>
      </c>
      <c r="O4134">
        <v>5</v>
      </c>
      <c r="P4134">
        <v>2</v>
      </c>
      <c r="Q4134" s="2">
        <v>0.05</v>
      </c>
      <c r="R4134" s="2">
        <v>0</v>
      </c>
      <c r="S4134" s="2">
        <v>0</v>
      </c>
      <c r="T4134">
        <f t="shared" si="256"/>
        <v>0.4</v>
      </c>
      <c r="U4134">
        <f t="shared" si="257"/>
        <v>1</v>
      </c>
      <c r="V4134">
        <f t="shared" si="258"/>
        <v>0.61315850000000016</v>
      </c>
      <c r="W4134">
        <f t="shared" si="259"/>
        <v>0.62460547500000008</v>
      </c>
    </row>
    <row r="4135" spans="1:23" x14ac:dyDescent="0.25">
      <c r="A4135" t="s">
        <v>13902</v>
      </c>
      <c r="B4135" s="1">
        <v>43129</v>
      </c>
      <c r="C4135" t="s">
        <v>13903</v>
      </c>
      <c r="D4135" t="s">
        <v>13904</v>
      </c>
      <c r="E4135" t="s">
        <v>13905</v>
      </c>
      <c r="F4135" s="1">
        <v>43120</v>
      </c>
      <c r="G4135">
        <v>1</v>
      </c>
      <c r="H4135">
        <v>707170</v>
      </c>
      <c r="I4135">
        <v>9867</v>
      </c>
      <c r="J4135">
        <v>277</v>
      </c>
      <c r="K4135">
        <v>183</v>
      </c>
      <c r="L4135" t="b">
        <v>0</v>
      </c>
      <c r="M4135" t="b">
        <v>0</v>
      </c>
      <c r="N4135" t="b">
        <v>0</v>
      </c>
      <c r="O4135">
        <v>9</v>
      </c>
      <c r="P4135">
        <v>5</v>
      </c>
      <c r="Q4135" s="2">
        <v>0.01</v>
      </c>
      <c r="R4135" s="2">
        <v>0</v>
      </c>
      <c r="S4135" s="2">
        <v>0</v>
      </c>
      <c r="T4135">
        <f t="shared" si="256"/>
        <v>0.4</v>
      </c>
      <c r="U4135">
        <f t="shared" si="257"/>
        <v>3.2</v>
      </c>
      <c r="V4135">
        <f t="shared" si="258"/>
        <v>0.45358500000000002</v>
      </c>
      <c r="W4135">
        <f t="shared" si="259"/>
        <v>1.1187547500000001</v>
      </c>
    </row>
    <row r="4136" spans="1:23" x14ac:dyDescent="0.25">
      <c r="A4136" t="s">
        <v>13906</v>
      </c>
      <c r="B4136" s="1">
        <v>43073</v>
      </c>
      <c r="C4136" t="s">
        <v>13907</v>
      </c>
      <c r="D4136" t="s">
        <v>355</v>
      </c>
      <c r="E4136" t="s">
        <v>13908</v>
      </c>
      <c r="F4136" s="1">
        <v>43070</v>
      </c>
      <c r="G4136">
        <v>1</v>
      </c>
      <c r="H4136">
        <v>1388010</v>
      </c>
      <c r="I4136">
        <v>31247</v>
      </c>
      <c r="J4136">
        <v>540</v>
      </c>
      <c r="K4136">
        <v>956</v>
      </c>
      <c r="L4136" t="b">
        <v>0</v>
      </c>
      <c r="M4136" t="b">
        <v>0</v>
      </c>
      <c r="N4136" t="b">
        <v>0</v>
      </c>
      <c r="O4136">
        <v>3</v>
      </c>
      <c r="P4136">
        <v>3</v>
      </c>
      <c r="Q4136" s="2">
        <v>0.02</v>
      </c>
      <c r="R4136" s="2">
        <v>0</v>
      </c>
      <c r="S4136" s="2">
        <v>0</v>
      </c>
      <c r="T4136">
        <f t="shared" si="256"/>
        <v>0.4</v>
      </c>
      <c r="U4136">
        <f t="shared" si="257"/>
        <v>2.4000000000000004</v>
      </c>
      <c r="V4136">
        <f t="shared" si="258"/>
        <v>0.89400499999999994</v>
      </c>
      <c r="W4136">
        <f t="shared" si="259"/>
        <v>1.0729017500000002</v>
      </c>
    </row>
    <row r="4137" spans="1:23" x14ac:dyDescent="0.25">
      <c r="A4137" t="s">
        <v>13909</v>
      </c>
      <c r="B4137" s="1">
        <v>43196</v>
      </c>
      <c r="C4137" t="s">
        <v>13910</v>
      </c>
      <c r="D4137" t="s">
        <v>3870</v>
      </c>
      <c r="E4137" t="s">
        <v>13911</v>
      </c>
      <c r="F4137" s="1">
        <v>43180</v>
      </c>
      <c r="G4137">
        <v>1</v>
      </c>
      <c r="H4137">
        <v>5229704</v>
      </c>
      <c r="I4137">
        <v>12469</v>
      </c>
      <c r="J4137">
        <v>2764</v>
      </c>
      <c r="K4137">
        <v>1689</v>
      </c>
      <c r="L4137" t="b">
        <v>0</v>
      </c>
      <c r="M4137" t="b">
        <v>0</v>
      </c>
      <c r="N4137" t="b">
        <v>0</v>
      </c>
      <c r="O4137">
        <v>16</v>
      </c>
      <c r="P4137">
        <v>15</v>
      </c>
      <c r="Q4137" s="2">
        <v>0</v>
      </c>
      <c r="R4137" s="2">
        <v>0</v>
      </c>
      <c r="S4137" s="2">
        <v>0</v>
      </c>
      <c r="T4137">
        <f t="shared" si="256"/>
        <v>0.4</v>
      </c>
      <c r="U4137">
        <f t="shared" si="257"/>
        <v>11.8</v>
      </c>
      <c r="V4137">
        <f t="shared" si="258"/>
        <v>2.614852</v>
      </c>
      <c r="W4137">
        <f t="shared" si="259"/>
        <v>4.0251982000000002</v>
      </c>
    </row>
    <row r="4138" spans="1:23" x14ac:dyDescent="0.25">
      <c r="A4138" t="s">
        <v>13912</v>
      </c>
      <c r="B4138" s="1">
        <v>43223</v>
      </c>
      <c r="C4138" t="s">
        <v>13913</v>
      </c>
      <c r="D4138" t="s">
        <v>1302</v>
      </c>
      <c r="E4138" t="s">
        <v>13914</v>
      </c>
      <c r="F4138" s="1">
        <v>43211</v>
      </c>
      <c r="G4138">
        <v>1</v>
      </c>
      <c r="H4138">
        <v>369565</v>
      </c>
      <c r="I4138">
        <v>24977</v>
      </c>
      <c r="J4138">
        <v>182</v>
      </c>
      <c r="K4138">
        <v>3109</v>
      </c>
      <c r="L4138" t="b">
        <v>0</v>
      </c>
      <c r="M4138" t="b">
        <v>0</v>
      </c>
      <c r="N4138" t="b">
        <v>0</v>
      </c>
      <c r="O4138">
        <v>12</v>
      </c>
      <c r="P4138">
        <v>11</v>
      </c>
      <c r="Q4138" s="2">
        <v>7.0000000000000007E-2</v>
      </c>
      <c r="R4138" s="2">
        <v>0</v>
      </c>
      <c r="S4138" s="2">
        <v>0.01</v>
      </c>
      <c r="T4138">
        <f t="shared" si="256"/>
        <v>0.4</v>
      </c>
      <c r="U4138">
        <f t="shared" si="257"/>
        <v>8.6000000000000014</v>
      </c>
      <c r="V4138">
        <f t="shared" si="258"/>
        <v>1.1347825</v>
      </c>
      <c r="W4138">
        <f t="shared" si="259"/>
        <v>2.7071738750000005</v>
      </c>
    </row>
    <row r="4139" spans="1:23" x14ac:dyDescent="0.25">
      <c r="A4139" t="s">
        <v>13915</v>
      </c>
      <c r="B4139" s="1">
        <v>43197</v>
      </c>
      <c r="C4139" t="s">
        <v>13916</v>
      </c>
      <c r="D4139" t="s">
        <v>359</v>
      </c>
      <c r="E4139" t="s">
        <v>13917</v>
      </c>
      <c r="F4139" s="1">
        <v>43186</v>
      </c>
      <c r="G4139">
        <v>1</v>
      </c>
      <c r="H4139">
        <v>259179</v>
      </c>
      <c r="I4139">
        <v>11033</v>
      </c>
      <c r="J4139">
        <v>218</v>
      </c>
      <c r="K4139">
        <v>2454</v>
      </c>
      <c r="L4139" t="b">
        <v>0</v>
      </c>
      <c r="M4139" t="b">
        <v>0</v>
      </c>
      <c r="N4139" t="b">
        <v>0</v>
      </c>
      <c r="O4139">
        <v>11</v>
      </c>
      <c r="P4139">
        <v>9</v>
      </c>
      <c r="Q4139" s="2">
        <v>0.04</v>
      </c>
      <c r="R4139" s="2">
        <v>0</v>
      </c>
      <c r="S4139" s="2">
        <v>0.01</v>
      </c>
      <c r="T4139">
        <f t="shared" si="256"/>
        <v>0.4</v>
      </c>
      <c r="U4139">
        <f t="shared" si="257"/>
        <v>6.8</v>
      </c>
      <c r="V4139">
        <f t="shared" si="258"/>
        <v>0.77958950000000005</v>
      </c>
      <c r="W4139">
        <f t="shared" si="259"/>
        <v>2.1328563249999997</v>
      </c>
    </row>
    <row r="4140" spans="1:23" x14ac:dyDescent="0.25">
      <c r="A4140" t="s">
        <v>13918</v>
      </c>
      <c r="B4140" s="1">
        <v>43183</v>
      </c>
      <c r="C4140" t="s">
        <v>13919</v>
      </c>
      <c r="D4140" t="s">
        <v>707</v>
      </c>
      <c r="E4140" t="s">
        <v>13920</v>
      </c>
      <c r="F4140" s="1">
        <v>43168</v>
      </c>
      <c r="G4140">
        <v>1</v>
      </c>
      <c r="H4140">
        <v>3281144</v>
      </c>
      <c r="I4140">
        <v>36898</v>
      </c>
      <c r="J4140">
        <v>1207</v>
      </c>
      <c r="K4140">
        <v>1888</v>
      </c>
      <c r="L4140" t="b">
        <v>0</v>
      </c>
      <c r="M4140" t="b">
        <v>0</v>
      </c>
      <c r="N4140" t="b">
        <v>0</v>
      </c>
      <c r="O4140">
        <v>15</v>
      </c>
      <c r="P4140">
        <v>13</v>
      </c>
      <c r="Q4140" s="2">
        <v>0.01</v>
      </c>
      <c r="R4140" s="2">
        <v>0</v>
      </c>
      <c r="S4140" s="2">
        <v>0</v>
      </c>
      <c r="T4140">
        <f t="shared" si="256"/>
        <v>0.4</v>
      </c>
      <c r="U4140">
        <f t="shared" si="257"/>
        <v>10</v>
      </c>
      <c r="V4140">
        <f t="shared" si="258"/>
        <v>1.740572</v>
      </c>
      <c r="W4140">
        <f t="shared" si="259"/>
        <v>3.2692002000000002</v>
      </c>
    </row>
    <row r="4141" spans="1:23" x14ac:dyDescent="0.25">
      <c r="A4141" t="s">
        <v>13921</v>
      </c>
      <c r="B4141" s="1">
        <v>43098</v>
      </c>
      <c r="C4141" t="s">
        <v>13922</v>
      </c>
      <c r="D4141" t="s">
        <v>13923</v>
      </c>
      <c r="E4141" t="s">
        <v>13924</v>
      </c>
      <c r="F4141" s="1">
        <v>43087</v>
      </c>
      <c r="G4141">
        <v>1</v>
      </c>
      <c r="H4141">
        <v>7987051</v>
      </c>
      <c r="I4141">
        <v>105719</v>
      </c>
      <c r="J4141">
        <v>4049</v>
      </c>
      <c r="K4141">
        <v>3813</v>
      </c>
      <c r="L4141" t="b">
        <v>0</v>
      </c>
      <c r="M4141" t="b">
        <v>0</v>
      </c>
      <c r="N4141" t="b">
        <v>0</v>
      </c>
      <c r="O4141">
        <v>11</v>
      </c>
      <c r="P4141">
        <v>11</v>
      </c>
      <c r="Q4141" s="2">
        <v>0.01</v>
      </c>
      <c r="R4141" s="2">
        <v>0</v>
      </c>
      <c r="S4141" s="2">
        <v>0</v>
      </c>
      <c r="T4141">
        <f t="shared" si="256"/>
        <v>0.4</v>
      </c>
      <c r="U4141">
        <f t="shared" si="257"/>
        <v>8.8000000000000007</v>
      </c>
      <c r="V4141">
        <f t="shared" si="258"/>
        <v>4.0935254999999993</v>
      </c>
      <c r="W4141">
        <f t="shared" si="259"/>
        <v>3.7927339250000003</v>
      </c>
    </row>
    <row r="4142" spans="1:23" x14ac:dyDescent="0.25">
      <c r="A4142" t="s">
        <v>13925</v>
      </c>
      <c r="B4142" s="1">
        <v>43135</v>
      </c>
      <c r="C4142" t="s">
        <v>13926</v>
      </c>
      <c r="D4142" t="s">
        <v>850</v>
      </c>
      <c r="E4142" t="s">
        <v>13927</v>
      </c>
      <c r="F4142" s="1">
        <v>43131</v>
      </c>
      <c r="G4142">
        <v>1</v>
      </c>
      <c r="H4142">
        <v>176835</v>
      </c>
      <c r="I4142">
        <v>4889</v>
      </c>
      <c r="J4142">
        <v>100</v>
      </c>
      <c r="K4142">
        <v>252</v>
      </c>
      <c r="L4142" t="b">
        <v>0</v>
      </c>
      <c r="M4142" t="b">
        <v>0</v>
      </c>
      <c r="N4142" t="b">
        <v>0</v>
      </c>
      <c r="O4142">
        <v>4</v>
      </c>
      <c r="P4142">
        <v>3</v>
      </c>
      <c r="Q4142" s="2">
        <v>0.03</v>
      </c>
      <c r="R4142" s="2">
        <v>0</v>
      </c>
      <c r="S4142" s="2">
        <v>0</v>
      </c>
      <c r="T4142">
        <f t="shared" si="256"/>
        <v>0.4</v>
      </c>
      <c r="U4142">
        <f t="shared" si="257"/>
        <v>2.2000000000000002</v>
      </c>
      <c r="V4142">
        <f t="shared" si="258"/>
        <v>0.38841749999999997</v>
      </c>
      <c r="W4142">
        <f t="shared" si="259"/>
        <v>0.84594612499999999</v>
      </c>
    </row>
    <row r="4143" spans="1:23" x14ac:dyDescent="0.25">
      <c r="A4143" t="s">
        <v>13928</v>
      </c>
      <c r="B4143" s="1">
        <v>43097</v>
      </c>
      <c r="C4143" t="s">
        <v>13929</v>
      </c>
      <c r="D4143" t="s">
        <v>13930</v>
      </c>
      <c r="E4143" t="s">
        <v>13931</v>
      </c>
      <c r="F4143" s="1">
        <v>43089</v>
      </c>
      <c r="G4143">
        <v>1</v>
      </c>
      <c r="H4143">
        <v>43597</v>
      </c>
      <c r="I4143">
        <v>5975</v>
      </c>
      <c r="J4143">
        <v>4</v>
      </c>
      <c r="K4143">
        <v>436</v>
      </c>
      <c r="L4143" t="b">
        <v>0</v>
      </c>
      <c r="M4143" t="b">
        <v>0</v>
      </c>
      <c r="N4143" t="b">
        <v>0</v>
      </c>
      <c r="O4143">
        <v>8</v>
      </c>
      <c r="P4143">
        <v>6</v>
      </c>
      <c r="Q4143" s="2">
        <v>0.14000000000000001</v>
      </c>
      <c r="R4143" s="2">
        <v>0</v>
      </c>
      <c r="S4143" s="2">
        <v>0.01</v>
      </c>
      <c r="T4143">
        <f t="shared" si="256"/>
        <v>0.4</v>
      </c>
      <c r="U4143">
        <f t="shared" si="257"/>
        <v>4.4000000000000004</v>
      </c>
      <c r="V4143">
        <f t="shared" si="258"/>
        <v>1.6717985000000002</v>
      </c>
      <c r="W4143">
        <f t="shared" si="259"/>
        <v>1.8451294750000002</v>
      </c>
    </row>
    <row r="4144" spans="1:23" x14ac:dyDescent="0.25">
      <c r="A4144" t="s">
        <v>13932</v>
      </c>
      <c r="B4144" s="1">
        <v>43265</v>
      </c>
      <c r="C4144" t="s">
        <v>13933</v>
      </c>
      <c r="D4144" t="s">
        <v>1162</v>
      </c>
      <c r="E4144" t="s">
        <v>13934</v>
      </c>
      <c r="F4144" s="1">
        <v>43245</v>
      </c>
      <c r="G4144">
        <v>1</v>
      </c>
      <c r="H4144">
        <v>661572</v>
      </c>
      <c r="I4144">
        <v>6374</v>
      </c>
      <c r="J4144">
        <v>477</v>
      </c>
      <c r="K4144">
        <v>502</v>
      </c>
      <c r="L4144" t="b">
        <v>0</v>
      </c>
      <c r="M4144" t="b">
        <v>0</v>
      </c>
      <c r="N4144" t="b">
        <v>0</v>
      </c>
      <c r="O4144">
        <v>20</v>
      </c>
      <c r="P4144">
        <v>19</v>
      </c>
      <c r="Q4144" s="2">
        <v>0.01</v>
      </c>
      <c r="R4144" s="2">
        <v>0</v>
      </c>
      <c r="S4144" s="2">
        <v>0</v>
      </c>
      <c r="T4144">
        <f t="shared" si="256"/>
        <v>0.4</v>
      </c>
      <c r="U4144">
        <f t="shared" si="257"/>
        <v>15.000000000000002</v>
      </c>
      <c r="V4144">
        <f t="shared" si="258"/>
        <v>0.430786</v>
      </c>
      <c r="W4144">
        <f t="shared" si="259"/>
        <v>4.0607751000000007</v>
      </c>
    </row>
    <row r="4145" spans="1:23" x14ac:dyDescent="0.25">
      <c r="A4145" t="s">
        <v>13935</v>
      </c>
      <c r="B4145" s="1">
        <v>43150</v>
      </c>
      <c r="C4145" t="s">
        <v>13936</v>
      </c>
      <c r="D4145" t="s">
        <v>289</v>
      </c>
      <c r="E4145" t="s">
        <v>13937</v>
      </c>
      <c r="F4145" s="1">
        <v>43147</v>
      </c>
      <c r="G4145">
        <v>1</v>
      </c>
      <c r="H4145">
        <v>333553</v>
      </c>
      <c r="I4145">
        <v>4948</v>
      </c>
      <c r="J4145">
        <v>186</v>
      </c>
      <c r="K4145">
        <v>404</v>
      </c>
      <c r="L4145" t="b">
        <v>0</v>
      </c>
      <c r="M4145" t="b">
        <v>0</v>
      </c>
      <c r="N4145" t="b">
        <v>0</v>
      </c>
      <c r="O4145">
        <v>3</v>
      </c>
      <c r="P4145">
        <v>3</v>
      </c>
      <c r="Q4145" s="2">
        <v>0.01</v>
      </c>
      <c r="R4145" s="2">
        <v>0</v>
      </c>
      <c r="S4145" s="2">
        <v>0</v>
      </c>
      <c r="T4145">
        <f t="shared" si="256"/>
        <v>0.4</v>
      </c>
      <c r="U4145">
        <f t="shared" si="257"/>
        <v>2.4000000000000004</v>
      </c>
      <c r="V4145">
        <f t="shared" si="258"/>
        <v>0.26677649999999997</v>
      </c>
      <c r="W4145">
        <f t="shared" si="259"/>
        <v>0.85337177500000005</v>
      </c>
    </row>
    <row r="4146" spans="1:23" x14ac:dyDescent="0.25">
      <c r="A4146" t="s">
        <v>13938</v>
      </c>
      <c r="B4146" s="1">
        <v>43061</v>
      </c>
      <c r="C4146" t="s">
        <v>13939</v>
      </c>
      <c r="D4146" t="s">
        <v>1317</v>
      </c>
      <c r="E4146" t="s">
        <v>13940</v>
      </c>
      <c r="F4146" s="1">
        <v>43056</v>
      </c>
      <c r="G4146">
        <v>1</v>
      </c>
      <c r="H4146">
        <v>68625</v>
      </c>
      <c r="I4146">
        <v>3269</v>
      </c>
      <c r="J4146">
        <v>60</v>
      </c>
      <c r="K4146">
        <v>376</v>
      </c>
      <c r="L4146" t="b">
        <v>0</v>
      </c>
      <c r="M4146" t="b">
        <v>0</v>
      </c>
      <c r="N4146" t="b">
        <v>0</v>
      </c>
      <c r="O4146">
        <v>5</v>
      </c>
      <c r="P4146">
        <v>2</v>
      </c>
      <c r="Q4146" s="2">
        <v>0.05</v>
      </c>
      <c r="R4146" s="2">
        <v>0</v>
      </c>
      <c r="S4146" s="2">
        <v>0.01</v>
      </c>
      <c r="T4146">
        <f t="shared" si="256"/>
        <v>0.4</v>
      </c>
      <c r="U4146">
        <f t="shared" si="257"/>
        <v>1</v>
      </c>
      <c r="V4146">
        <f t="shared" si="258"/>
        <v>0.78431250000000008</v>
      </c>
      <c r="W4146">
        <f t="shared" si="259"/>
        <v>0.68450937499999998</v>
      </c>
    </row>
    <row r="4147" spans="1:23" x14ac:dyDescent="0.25">
      <c r="A4147" t="s">
        <v>13941</v>
      </c>
      <c r="B4147" s="1">
        <v>43255</v>
      </c>
      <c r="C4147" t="s">
        <v>13942</v>
      </c>
      <c r="D4147" t="s">
        <v>1062</v>
      </c>
      <c r="E4147" t="s">
        <v>13943</v>
      </c>
      <c r="F4147" s="1">
        <v>43244</v>
      </c>
      <c r="G4147">
        <v>1</v>
      </c>
      <c r="H4147">
        <v>395675</v>
      </c>
      <c r="I4147">
        <v>11469</v>
      </c>
      <c r="J4147">
        <v>190</v>
      </c>
      <c r="K4147">
        <v>773</v>
      </c>
      <c r="L4147" t="b">
        <v>0</v>
      </c>
      <c r="M4147" t="b">
        <v>0</v>
      </c>
      <c r="N4147" t="b">
        <v>0</v>
      </c>
      <c r="O4147">
        <v>11</v>
      </c>
      <c r="P4147">
        <v>10</v>
      </c>
      <c r="Q4147" s="2">
        <v>0.03</v>
      </c>
      <c r="R4147" s="2">
        <v>0</v>
      </c>
      <c r="S4147" s="2">
        <v>0</v>
      </c>
      <c r="T4147">
        <f t="shared" si="256"/>
        <v>0.4</v>
      </c>
      <c r="U4147">
        <f t="shared" si="257"/>
        <v>7.8</v>
      </c>
      <c r="V4147">
        <f t="shared" si="258"/>
        <v>0.49783749999999999</v>
      </c>
      <c r="W4147">
        <f t="shared" si="259"/>
        <v>2.2842431249999997</v>
      </c>
    </row>
    <row r="4148" spans="1:23" x14ac:dyDescent="0.25">
      <c r="A4148" t="s">
        <v>13944</v>
      </c>
      <c r="B4148" s="1">
        <v>43059</v>
      </c>
      <c r="C4148" t="s">
        <v>13945</v>
      </c>
      <c r="D4148" t="s">
        <v>2207</v>
      </c>
      <c r="E4148" t="s">
        <v>13946</v>
      </c>
      <c r="F4148" s="1">
        <v>43053</v>
      </c>
      <c r="G4148">
        <v>1</v>
      </c>
      <c r="H4148">
        <v>370461</v>
      </c>
      <c r="I4148">
        <v>27945</v>
      </c>
      <c r="J4148">
        <v>588</v>
      </c>
      <c r="K4148">
        <v>2235</v>
      </c>
      <c r="L4148" t="b">
        <v>0</v>
      </c>
      <c r="M4148" t="b">
        <v>0</v>
      </c>
      <c r="N4148" t="b">
        <v>0</v>
      </c>
      <c r="O4148">
        <v>6</v>
      </c>
      <c r="P4148">
        <v>6</v>
      </c>
      <c r="Q4148" s="2">
        <v>0.08</v>
      </c>
      <c r="R4148" s="2">
        <v>0</v>
      </c>
      <c r="S4148" s="2">
        <v>0.01</v>
      </c>
      <c r="T4148">
        <f t="shared" si="256"/>
        <v>0.4</v>
      </c>
      <c r="U4148">
        <f t="shared" si="257"/>
        <v>4.8000000000000007</v>
      </c>
      <c r="V4148">
        <f t="shared" si="258"/>
        <v>1.2352305000000001</v>
      </c>
      <c r="W4148">
        <f t="shared" si="259"/>
        <v>1.7923306750000003</v>
      </c>
    </row>
    <row r="4149" spans="1:23" x14ac:dyDescent="0.25">
      <c r="A4149" t="s">
        <v>13947</v>
      </c>
      <c r="B4149" s="1">
        <v>43057</v>
      </c>
      <c r="C4149" t="s">
        <v>13948</v>
      </c>
      <c r="D4149" t="s">
        <v>13949</v>
      </c>
      <c r="E4149" t="s">
        <v>13950</v>
      </c>
      <c r="F4149" s="1">
        <v>43051</v>
      </c>
      <c r="G4149">
        <v>1</v>
      </c>
      <c r="H4149">
        <v>472936</v>
      </c>
      <c r="I4149">
        <v>2867</v>
      </c>
      <c r="J4149">
        <v>185</v>
      </c>
      <c r="K4149">
        <v>467</v>
      </c>
      <c r="L4149" t="b">
        <v>0</v>
      </c>
      <c r="M4149" t="b">
        <v>0</v>
      </c>
      <c r="N4149" t="b">
        <v>0</v>
      </c>
      <c r="O4149">
        <v>6</v>
      </c>
      <c r="P4149">
        <v>5</v>
      </c>
      <c r="Q4149" s="2">
        <v>0.01</v>
      </c>
      <c r="R4149" s="2">
        <v>0</v>
      </c>
      <c r="S4149" s="2">
        <v>0</v>
      </c>
      <c r="T4149">
        <f t="shared" si="256"/>
        <v>0.4</v>
      </c>
      <c r="U4149">
        <f t="shared" si="257"/>
        <v>3.8</v>
      </c>
      <c r="V4149">
        <f t="shared" si="258"/>
        <v>0.33646799999999999</v>
      </c>
      <c r="W4149">
        <f t="shared" si="259"/>
        <v>1.2277638</v>
      </c>
    </row>
    <row r="4150" spans="1:23" x14ac:dyDescent="0.25">
      <c r="A4150" t="s">
        <v>13951</v>
      </c>
      <c r="B4150" s="1">
        <v>43119</v>
      </c>
      <c r="C4150" t="s">
        <v>13952</v>
      </c>
      <c r="D4150" t="s">
        <v>13953</v>
      </c>
      <c r="E4150" t="s">
        <v>13954</v>
      </c>
      <c r="F4150" s="1">
        <v>40629</v>
      </c>
      <c r="G4150">
        <v>1</v>
      </c>
      <c r="H4150">
        <v>2944</v>
      </c>
      <c r="I4150">
        <v>32</v>
      </c>
      <c r="J4150">
        <v>0</v>
      </c>
      <c r="K4150">
        <v>3</v>
      </c>
      <c r="L4150" t="b">
        <v>0</v>
      </c>
      <c r="M4150" t="b">
        <v>0</v>
      </c>
      <c r="N4150" t="b">
        <v>0</v>
      </c>
      <c r="O4150">
        <v>2490</v>
      </c>
      <c r="P4150">
        <v>2</v>
      </c>
      <c r="Q4150" s="2">
        <v>0.01</v>
      </c>
      <c r="R4150" s="2">
        <v>0</v>
      </c>
      <c r="S4150" s="2">
        <v>0</v>
      </c>
      <c r="T4150">
        <f t="shared" si="256"/>
        <v>0.4</v>
      </c>
      <c r="U4150">
        <f t="shared" si="257"/>
        <v>-496</v>
      </c>
      <c r="V4150">
        <f t="shared" si="258"/>
        <v>0.10147200000000001</v>
      </c>
      <c r="W4150">
        <f t="shared" si="259"/>
        <v>-123.8044848</v>
      </c>
    </row>
    <row r="4151" spans="1:23" x14ac:dyDescent="0.25">
      <c r="A4151" t="s">
        <v>13955</v>
      </c>
      <c r="B4151" s="1">
        <v>43150</v>
      </c>
      <c r="C4151" t="s">
        <v>13956</v>
      </c>
      <c r="D4151" t="s">
        <v>509</v>
      </c>
      <c r="E4151" t="s">
        <v>13957</v>
      </c>
      <c r="F4151" s="1">
        <v>43141</v>
      </c>
      <c r="G4151">
        <v>1</v>
      </c>
      <c r="H4151">
        <v>175566</v>
      </c>
      <c r="I4151">
        <v>4900</v>
      </c>
      <c r="J4151">
        <v>617</v>
      </c>
      <c r="K4151">
        <v>398</v>
      </c>
      <c r="L4151" t="b">
        <v>0</v>
      </c>
      <c r="M4151" t="b">
        <v>0</v>
      </c>
      <c r="N4151" t="b">
        <v>0</v>
      </c>
      <c r="O4151">
        <v>9</v>
      </c>
      <c r="P4151">
        <v>8</v>
      </c>
      <c r="Q4151" s="2">
        <v>0.03</v>
      </c>
      <c r="R4151" s="2">
        <v>0</v>
      </c>
      <c r="S4151" s="2">
        <v>0</v>
      </c>
      <c r="T4151">
        <f t="shared" si="256"/>
        <v>0.4</v>
      </c>
      <c r="U4151">
        <f t="shared" si="257"/>
        <v>6.2</v>
      </c>
      <c r="V4151">
        <f t="shared" si="258"/>
        <v>0.38778299999999999</v>
      </c>
      <c r="W4151">
        <f t="shared" si="259"/>
        <v>1.8457240499999998</v>
      </c>
    </row>
    <row r="4152" spans="1:23" x14ac:dyDescent="0.25">
      <c r="A4152" t="s">
        <v>13958</v>
      </c>
      <c r="B4152" s="1">
        <v>43148</v>
      </c>
      <c r="C4152" t="s">
        <v>13959</v>
      </c>
      <c r="D4152" t="s">
        <v>355</v>
      </c>
      <c r="E4152" t="s">
        <v>13960</v>
      </c>
      <c r="F4152" s="1">
        <v>43147</v>
      </c>
      <c r="G4152">
        <v>1</v>
      </c>
      <c r="H4152">
        <v>94139</v>
      </c>
      <c r="I4152">
        <v>2748</v>
      </c>
      <c r="J4152">
        <v>105</v>
      </c>
      <c r="K4152">
        <v>137</v>
      </c>
      <c r="L4152" t="b">
        <v>0</v>
      </c>
      <c r="M4152" t="b">
        <v>0</v>
      </c>
      <c r="N4152" t="b">
        <v>0</v>
      </c>
      <c r="O4152">
        <v>1</v>
      </c>
      <c r="P4152">
        <v>1</v>
      </c>
      <c r="Q4152" s="2">
        <v>0.03</v>
      </c>
      <c r="R4152" s="2">
        <v>0</v>
      </c>
      <c r="S4152" s="2">
        <v>0</v>
      </c>
      <c r="T4152">
        <f t="shared" si="256"/>
        <v>0.4</v>
      </c>
      <c r="U4152">
        <f t="shared" si="257"/>
        <v>0.8</v>
      </c>
      <c r="V4152">
        <f t="shared" si="258"/>
        <v>0.34706949999999998</v>
      </c>
      <c r="W4152">
        <f t="shared" si="259"/>
        <v>0.48147432500000004</v>
      </c>
    </row>
    <row r="4153" spans="1:23" x14ac:dyDescent="0.25">
      <c r="A4153" t="s">
        <v>13961</v>
      </c>
      <c r="B4153" s="1">
        <v>43086</v>
      </c>
      <c r="C4153" t="s">
        <v>13962</v>
      </c>
      <c r="D4153" t="s">
        <v>730</v>
      </c>
      <c r="E4153" t="s">
        <v>13963</v>
      </c>
      <c r="F4153" s="1">
        <v>43084</v>
      </c>
      <c r="G4153">
        <v>1</v>
      </c>
      <c r="H4153">
        <v>625807</v>
      </c>
      <c r="I4153">
        <v>5416</v>
      </c>
      <c r="J4153">
        <v>424</v>
      </c>
      <c r="K4153">
        <v>1217</v>
      </c>
      <c r="L4153" t="b">
        <v>0</v>
      </c>
      <c r="M4153" t="b">
        <v>0</v>
      </c>
      <c r="N4153" t="b">
        <v>0</v>
      </c>
      <c r="O4153">
        <v>2</v>
      </c>
      <c r="P4153">
        <v>2</v>
      </c>
      <c r="Q4153" s="2">
        <v>0.01</v>
      </c>
      <c r="R4153" s="2">
        <v>0</v>
      </c>
      <c r="S4153" s="2">
        <v>0</v>
      </c>
      <c r="T4153">
        <f t="shared" si="256"/>
        <v>0.4</v>
      </c>
      <c r="U4153">
        <f t="shared" si="257"/>
        <v>1.6</v>
      </c>
      <c r="V4153">
        <f t="shared" si="258"/>
        <v>0.41290349999999998</v>
      </c>
      <c r="W4153">
        <f t="shared" si="259"/>
        <v>0.704516225</v>
      </c>
    </row>
    <row r="4154" spans="1:23" x14ac:dyDescent="0.25">
      <c r="A4154" t="s">
        <v>13964</v>
      </c>
      <c r="B4154" s="1">
        <v>43092</v>
      </c>
      <c r="C4154" t="s">
        <v>13965</v>
      </c>
      <c r="D4154" t="s">
        <v>1136</v>
      </c>
      <c r="E4154" t="s">
        <v>13966</v>
      </c>
      <c r="F4154" s="1">
        <v>43089</v>
      </c>
      <c r="G4154">
        <v>1</v>
      </c>
      <c r="H4154">
        <v>1747480</v>
      </c>
      <c r="I4154">
        <v>131130</v>
      </c>
      <c r="J4154">
        <v>2896</v>
      </c>
      <c r="K4154">
        <v>10232</v>
      </c>
      <c r="L4154" t="b">
        <v>0</v>
      </c>
      <c r="M4154" t="b">
        <v>0</v>
      </c>
      <c r="N4154" t="b">
        <v>0</v>
      </c>
      <c r="O4154">
        <v>3</v>
      </c>
      <c r="P4154">
        <v>4</v>
      </c>
      <c r="Q4154" s="2">
        <v>0.08</v>
      </c>
      <c r="R4154" s="2">
        <v>0</v>
      </c>
      <c r="S4154" s="2">
        <v>0.01</v>
      </c>
      <c r="T4154">
        <f t="shared" si="256"/>
        <v>0.4</v>
      </c>
      <c r="U4154">
        <f t="shared" si="257"/>
        <v>3.4000000000000004</v>
      </c>
      <c r="V4154">
        <f t="shared" si="258"/>
        <v>1.92374</v>
      </c>
      <c r="W4154">
        <f t="shared" si="259"/>
        <v>1.6833090000000002</v>
      </c>
    </row>
    <row r="4155" spans="1:23" x14ac:dyDescent="0.25">
      <c r="A4155" t="s">
        <v>13967</v>
      </c>
      <c r="B4155" s="1">
        <v>43173</v>
      </c>
      <c r="C4155" t="s">
        <v>13968</v>
      </c>
      <c r="D4155" t="s">
        <v>13331</v>
      </c>
      <c r="E4155" t="s">
        <v>13969</v>
      </c>
      <c r="F4155" s="1">
        <v>43163</v>
      </c>
      <c r="G4155">
        <v>1</v>
      </c>
      <c r="H4155">
        <v>561970</v>
      </c>
      <c r="I4155">
        <v>5091</v>
      </c>
      <c r="J4155">
        <v>246</v>
      </c>
      <c r="K4155">
        <v>2007</v>
      </c>
      <c r="L4155" t="b">
        <v>0</v>
      </c>
      <c r="M4155" t="b">
        <v>0</v>
      </c>
      <c r="N4155" t="b">
        <v>0</v>
      </c>
      <c r="O4155">
        <v>10</v>
      </c>
      <c r="P4155">
        <v>10</v>
      </c>
      <c r="Q4155" s="2">
        <v>0.01</v>
      </c>
      <c r="R4155" s="2">
        <v>0</v>
      </c>
      <c r="S4155" s="2">
        <v>0</v>
      </c>
      <c r="T4155">
        <f t="shared" si="256"/>
        <v>0.4</v>
      </c>
      <c r="U4155">
        <f t="shared" si="257"/>
        <v>8</v>
      </c>
      <c r="V4155">
        <f t="shared" si="258"/>
        <v>0.38098500000000002</v>
      </c>
      <c r="W4155">
        <f t="shared" si="259"/>
        <v>2.2933447500000002</v>
      </c>
    </row>
    <row r="4156" spans="1:23" x14ac:dyDescent="0.25">
      <c r="A4156" t="s">
        <v>13970</v>
      </c>
      <c r="B4156" s="1">
        <v>43125</v>
      </c>
      <c r="C4156" t="s">
        <v>13971</v>
      </c>
      <c r="D4156" t="s">
        <v>840</v>
      </c>
      <c r="E4156" t="s">
        <v>13972</v>
      </c>
      <c r="F4156" s="1">
        <v>43117</v>
      </c>
      <c r="G4156">
        <v>1</v>
      </c>
      <c r="H4156">
        <v>10256746</v>
      </c>
      <c r="I4156">
        <v>268212</v>
      </c>
      <c r="J4156">
        <v>34441</v>
      </c>
      <c r="K4156">
        <v>60028</v>
      </c>
      <c r="L4156" t="b">
        <v>0</v>
      </c>
      <c r="M4156" t="b">
        <v>0</v>
      </c>
      <c r="N4156" t="b">
        <v>0</v>
      </c>
      <c r="O4156">
        <v>8</v>
      </c>
      <c r="P4156">
        <v>8</v>
      </c>
      <c r="Q4156" s="2">
        <v>0.03</v>
      </c>
      <c r="R4156" s="2">
        <v>0</v>
      </c>
      <c r="S4156" s="2">
        <v>0.01</v>
      </c>
      <c r="T4156">
        <f t="shared" si="256"/>
        <v>0.4</v>
      </c>
      <c r="U4156">
        <f t="shared" si="257"/>
        <v>6.4</v>
      </c>
      <c r="V4156">
        <f t="shared" si="258"/>
        <v>5.6783729999999997</v>
      </c>
      <c r="W4156">
        <f t="shared" si="259"/>
        <v>3.7474305499999998</v>
      </c>
    </row>
    <row r="4157" spans="1:23" x14ac:dyDescent="0.25">
      <c r="A4157" t="s">
        <v>13973</v>
      </c>
      <c r="B4157" s="1">
        <v>43061</v>
      </c>
      <c r="C4157" t="s">
        <v>13974</v>
      </c>
      <c r="D4157" t="s">
        <v>13975</v>
      </c>
      <c r="E4157" t="s">
        <v>13976</v>
      </c>
      <c r="F4157" s="1">
        <v>43055</v>
      </c>
      <c r="G4157">
        <v>1</v>
      </c>
      <c r="H4157">
        <v>156243</v>
      </c>
      <c r="I4157">
        <v>7399</v>
      </c>
      <c r="J4157">
        <v>92</v>
      </c>
      <c r="K4157">
        <v>761</v>
      </c>
      <c r="L4157" t="b">
        <v>0</v>
      </c>
      <c r="M4157" t="b">
        <v>0</v>
      </c>
      <c r="N4157" t="b">
        <v>0</v>
      </c>
      <c r="O4157">
        <v>6</v>
      </c>
      <c r="P4157">
        <v>2</v>
      </c>
      <c r="Q4157" s="2">
        <v>0.05</v>
      </c>
      <c r="R4157" s="2">
        <v>0</v>
      </c>
      <c r="S4157" s="2">
        <v>0</v>
      </c>
      <c r="T4157">
        <f t="shared" si="256"/>
        <v>0.4</v>
      </c>
      <c r="U4157">
        <f t="shared" si="257"/>
        <v>0.8</v>
      </c>
      <c r="V4157">
        <f t="shared" si="258"/>
        <v>0.57812150000000007</v>
      </c>
      <c r="W4157">
        <f t="shared" si="259"/>
        <v>0.56234252500000004</v>
      </c>
    </row>
    <row r="4158" spans="1:23" x14ac:dyDescent="0.25">
      <c r="A4158" t="s">
        <v>13977</v>
      </c>
      <c r="B4158" s="1">
        <v>43145</v>
      </c>
      <c r="C4158" t="s">
        <v>13978</v>
      </c>
      <c r="D4158" t="s">
        <v>1284</v>
      </c>
      <c r="E4158" t="s">
        <v>13979</v>
      </c>
      <c r="F4158" s="1">
        <v>43137</v>
      </c>
      <c r="G4158">
        <v>1</v>
      </c>
      <c r="H4158">
        <v>210223</v>
      </c>
      <c r="I4158">
        <v>7708</v>
      </c>
      <c r="J4158">
        <v>113</v>
      </c>
      <c r="K4158">
        <v>574</v>
      </c>
      <c r="L4158" t="b">
        <v>0</v>
      </c>
      <c r="M4158" t="b">
        <v>0</v>
      </c>
      <c r="N4158" t="b">
        <v>0</v>
      </c>
      <c r="O4158">
        <v>8</v>
      </c>
      <c r="P4158">
        <v>8</v>
      </c>
      <c r="Q4158" s="2">
        <v>0.04</v>
      </c>
      <c r="R4158" s="2">
        <v>0</v>
      </c>
      <c r="S4158" s="2">
        <v>0</v>
      </c>
      <c r="T4158">
        <f t="shared" si="256"/>
        <v>0.4</v>
      </c>
      <c r="U4158">
        <f t="shared" si="257"/>
        <v>6.4</v>
      </c>
      <c r="V4158">
        <f t="shared" si="258"/>
        <v>0.50511150000000005</v>
      </c>
      <c r="W4158">
        <f t="shared" si="259"/>
        <v>1.9367890250000002</v>
      </c>
    </row>
    <row r="4159" spans="1:23" x14ac:dyDescent="0.25">
      <c r="A4159" t="s">
        <v>13980</v>
      </c>
      <c r="B4159" s="1">
        <v>43078</v>
      </c>
      <c r="C4159" t="s">
        <v>13981</v>
      </c>
      <c r="D4159" t="s">
        <v>444</v>
      </c>
      <c r="E4159" t="s">
        <v>13982</v>
      </c>
      <c r="F4159" s="1">
        <v>43076</v>
      </c>
      <c r="G4159">
        <v>1</v>
      </c>
      <c r="H4159">
        <v>16445</v>
      </c>
      <c r="I4159">
        <v>71</v>
      </c>
      <c r="J4159">
        <v>63</v>
      </c>
      <c r="K4159">
        <v>127</v>
      </c>
      <c r="L4159" t="b">
        <v>0</v>
      </c>
      <c r="M4159" t="b">
        <v>0</v>
      </c>
      <c r="N4159" t="b">
        <v>0</v>
      </c>
      <c r="O4159">
        <v>2</v>
      </c>
      <c r="P4159">
        <v>1</v>
      </c>
      <c r="Q4159" s="2">
        <v>0</v>
      </c>
      <c r="R4159" s="2">
        <v>0</v>
      </c>
      <c r="S4159" s="2">
        <v>0.01</v>
      </c>
      <c r="T4159">
        <f t="shared" si="256"/>
        <v>0.4</v>
      </c>
      <c r="U4159">
        <f t="shared" si="257"/>
        <v>0.60000000000000009</v>
      </c>
      <c r="V4159">
        <f t="shared" si="258"/>
        <v>0.25822250000000002</v>
      </c>
      <c r="W4159">
        <f t="shared" si="259"/>
        <v>0.40037787500000005</v>
      </c>
    </row>
    <row r="4160" spans="1:23" x14ac:dyDescent="0.25">
      <c r="A4160" t="s">
        <v>13983</v>
      </c>
      <c r="B4160" s="1">
        <v>43088</v>
      </c>
      <c r="C4160" t="s">
        <v>13984</v>
      </c>
      <c r="D4160" t="s">
        <v>13985</v>
      </c>
      <c r="E4160" t="s">
        <v>13986</v>
      </c>
      <c r="F4160" s="1">
        <v>43075</v>
      </c>
      <c r="G4160">
        <v>1</v>
      </c>
      <c r="H4160">
        <v>1893</v>
      </c>
      <c r="I4160">
        <v>8</v>
      </c>
      <c r="J4160">
        <v>0</v>
      </c>
      <c r="K4160">
        <v>0</v>
      </c>
      <c r="L4160" t="b">
        <v>0</v>
      </c>
      <c r="M4160" t="b">
        <v>0</v>
      </c>
      <c r="N4160" t="b">
        <v>0</v>
      </c>
      <c r="O4160">
        <v>13</v>
      </c>
      <c r="P4160">
        <v>4</v>
      </c>
      <c r="Q4160" s="2">
        <v>0</v>
      </c>
      <c r="R4160" s="2">
        <v>0</v>
      </c>
      <c r="S4160" s="2">
        <v>0</v>
      </c>
      <c r="T4160">
        <f t="shared" si="256"/>
        <v>0.4</v>
      </c>
      <c r="U4160">
        <f t="shared" si="257"/>
        <v>1.4000000000000001</v>
      </c>
      <c r="V4160">
        <f t="shared" si="258"/>
        <v>9.4649999999999997E-4</v>
      </c>
      <c r="W4160">
        <f t="shared" si="259"/>
        <v>0.51033127499999997</v>
      </c>
    </row>
    <row r="4161" spans="1:23" x14ac:dyDescent="0.25">
      <c r="A4161" t="s">
        <v>13987</v>
      </c>
      <c r="B4161" s="1">
        <v>43053</v>
      </c>
      <c r="C4161" t="s">
        <v>13988</v>
      </c>
      <c r="D4161" t="s">
        <v>12345</v>
      </c>
      <c r="E4161" t="s">
        <v>13989</v>
      </c>
      <c r="F4161" s="1">
        <v>43048</v>
      </c>
      <c r="G4161">
        <v>1</v>
      </c>
      <c r="H4161">
        <v>691229</v>
      </c>
      <c r="I4161">
        <v>31892</v>
      </c>
      <c r="J4161">
        <v>197</v>
      </c>
      <c r="K4161">
        <v>1404</v>
      </c>
      <c r="L4161" t="b">
        <v>0</v>
      </c>
      <c r="M4161" t="b">
        <v>0</v>
      </c>
      <c r="N4161" t="b">
        <v>0</v>
      </c>
      <c r="O4161">
        <v>5</v>
      </c>
      <c r="P4161">
        <v>1</v>
      </c>
      <c r="Q4161" s="2">
        <v>0.05</v>
      </c>
      <c r="R4161" s="2">
        <v>0</v>
      </c>
      <c r="S4161" s="2">
        <v>0</v>
      </c>
      <c r="T4161">
        <f t="shared" si="256"/>
        <v>0.4</v>
      </c>
      <c r="U4161">
        <f t="shared" si="257"/>
        <v>0</v>
      </c>
      <c r="V4161">
        <f t="shared" si="258"/>
        <v>0.84561450000000016</v>
      </c>
      <c r="W4161">
        <f t="shared" si="259"/>
        <v>0.45596507500000005</v>
      </c>
    </row>
    <row r="4162" spans="1:23" x14ac:dyDescent="0.25">
      <c r="A4162" t="s">
        <v>13990</v>
      </c>
      <c r="B4162" s="1">
        <v>43130</v>
      </c>
      <c r="C4162" t="s">
        <v>13991</v>
      </c>
      <c r="D4162" t="s">
        <v>13992</v>
      </c>
      <c r="E4162" t="s">
        <v>13993</v>
      </c>
      <c r="F4162" s="1">
        <v>43123</v>
      </c>
      <c r="G4162">
        <v>1</v>
      </c>
      <c r="H4162">
        <v>437271</v>
      </c>
      <c r="I4162">
        <v>6959</v>
      </c>
      <c r="J4162">
        <v>88</v>
      </c>
      <c r="K4162">
        <v>635</v>
      </c>
      <c r="L4162" t="b">
        <v>0</v>
      </c>
      <c r="M4162" t="b">
        <v>0</v>
      </c>
      <c r="N4162" t="b">
        <v>0</v>
      </c>
      <c r="O4162">
        <v>7</v>
      </c>
      <c r="P4162">
        <v>6</v>
      </c>
      <c r="Q4162" s="2">
        <v>0.02</v>
      </c>
      <c r="R4162" s="2">
        <v>0</v>
      </c>
      <c r="S4162" s="2">
        <v>0</v>
      </c>
      <c r="T4162">
        <f t="shared" ref="T4162:T4225" si="260">G4162*0.4</f>
        <v>0.4</v>
      </c>
      <c r="U4162">
        <f t="shared" ref="U4162:U4225" si="261">-0.2*(O4162-P4162)+0.8*P4162</f>
        <v>4.6000000000000005</v>
      </c>
      <c r="V4162">
        <f t="shared" ref="V4162:V4225" si="262">0.5*H4162*0.000001+0.1*Q4162*100+100*0.15*R4162+100*0.25*S4162</f>
        <v>0.41863549999999999</v>
      </c>
      <c r="W4162">
        <f t="shared" ref="W4162:W4225" si="263">0.4*T4162+0.25*U4162+0.35*V4162</f>
        <v>1.456522425</v>
      </c>
    </row>
    <row r="4163" spans="1:23" x14ac:dyDescent="0.25">
      <c r="A4163" t="s">
        <v>13994</v>
      </c>
      <c r="B4163" s="1">
        <v>43223</v>
      </c>
      <c r="C4163" t="s">
        <v>13995</v>
      </c>
      <c r="D4163" t="s">
        <v>7534</v>
      </c>
      <c r="E4163" t="s">
        <v>13996</v>
      </c>
      <c r="F4163" s="1">
        <v>43208</v>
      </c>
      <c r="G4163">
        <v>1</v>
      </c>
      <c r="H4163">
        <v>178163</v>
      </c>
      <c r="I4163">
        <v>11982</v>
      </c>
      <c r="J4163">
        <v>227</v>
      </c>
      <c r="K4163">
        <v>997</v>
      </c>
      <c r="L4163" t="b">
        <v>0</v>
      </c>
      <c r="M4163" t="b">
        <v>0</v>
      </c>
      <c r="N4163" t="b">
        <v>0</v>
      </c>
      <c r="O4163">
        <v>15</v>
      </c>
      <c r="P4163">
        <v>10</v>
      </c>
      <c r="Q4163" s="2">
        <v>7.0000000000000007E-2</v>
      </c>
      <c r="R4163" s="2">
        <v>0</v>
      </c>
      <c r="S4163" s="2">
        <v>0.01</v>
      </c>
      <c r="T4163">
        <f t="shared" si="260"/>
        <v>0.4</v>
      </c>
      <c r="U4163">
        <f t="shared" si="261"/>
        <v>7</v>
      </c>
      <c r="V4163">
        <f t="shared" si="262"/>
        <v>1.0390815</v>
      </c>
      <c r="W4163">
        <f t="shared" si="263"/>
        <v>2.2736785250000002</v>
      </c>
    </row>
    <row r="4164" spans="1:23" x14ac:dyDescent="0.25">
      <c r="A4164" t="s">
        <v>13997</v>
      </c>
      <c r="B4164" s="1">
        <v>43219</v>
      </c>
      <c r="C4164" t="s">
        <v>13998</v>
      </c>
      <c r="D4164" t="s">
        <v>9833</v>
      </c>
      <c r="E4164" t="s">
        <v>13999</v>
      </c>
      <c r="F4164" s="1">
        <v>43201</v>
      </c>
      <c r="G4164">
        <v>1</v>
      </c>
      <c r="H4164">
        <v>14487632</v>
      </c>
      <c r="I4164">
        <v>281374</v>
      </c>
      <c r="J4164">
        <v>17117</v>
      </c>
      <c r="K4164">
        <v>37412</v>
      </c>
      <c r="L4164" t="b">
        <v>0</v>
      </c>
      <c r="M4164" t="b">
        <v>0</v>
      </c>
      <c r="N4164" t="b">
        <v>0</v>
      </c>
      <c r="O4164">
        <v>18</v>
      </c>
      <c r="P4164">
        <v>16</v>
      </c>
      <c r="Q4164" s="2">
        <v>0.02</v>
      </c>
      <c r="R4164" s="2">
        <v>0</v>
      </c>
      <c r="S4164" s="2">
        <v>0</v>
      </c>
      <c r="T4164">
        <f t="shared" si="260"/>
        <v>0.4</v>
      </c>
      <c r="U4164">
        <f t="shared" si="261"/>
        <v>12.4</v>
      </c>
      <c r="V4164">
        <f t="shared" si="262"/>
        <v>7.443816</v>
      </c>
      <c r="W4164">
        <f t="shared" si="263"/>
        <v>5.8653355999999999</v>
      </c>
    </row>
    <row r="4165" spans="1:23" x14ac:dyDescent="0.25">
      <c r="A4165" t="s">
        <v>14000</v>
      </c>
      <c r="B4165" s="1">
        <v>43119</v>
      </c>
      <c r="C4165" t="s">
        <v>14001</v>
      </c>
      <c r="D4165" t="s">
        <v>601</v>
      </c>
      <c r="E4165" t="s">
        <v>14002</v>
      </c>
      <c r="F4165" s="1">
        <v>43118</v>
      </c>
      <c r="G4165">
        <v>1</v>
      </c>
      <c r="H4165">
        <v>784803</v>
      </c>
      <c r="I4165">
        <v>50079</v>
      </c>
      <c r="J4165">
        <v>463</v>
      </c>
      <c r="K4165">
        <v>1389</v>
      </c>
      <c r="L4165" t="b">
        <v>0</v>
      </c>
      <c r="M4165" t="b">
        <v>0</v>
      </c>
      <c r="N4165" t="b">
        <v>0</v>
      </c>
      <c r="O4165">
        <v>1</v>
      </c>
      <c r="P4165">
        <v>1</v>
      </c>
      <c r="Q4165" s="2">
        <v>0.06</v>
      </c>
      <c r="R4165" s="2">
        <v>0</v>
      </c>
      <c r="S4165" s="2">
        <v>0</v>
      </c>
      <c r="T4165">
        <f t="shared" si="260"/>
        <v>0.4</v>
      </c>
      <c r="U4165">
        <f t="shared" si="261"/>
        <v>0.8</v>
      </c>
      <c r="V4165">
        <f t="shared" si="262"/>
        <v>0.99240149999999994</v>
      </c>
      <c r="W4165">
        <f t="shared" si="263"/>
        <v>0.707340525</v>
      </c>
    </row>
    <row r="4166" spans="1:23" x14ac:dyDescent="0.25">
      <c r="A4166" t="s">
        <v>14003</v>
      </c>
      <c r="B4166" s="1">
        <v>43117</v>
      </c>
      <c r="C4166" t="s">
        <v>14004</v>
      </c>
      <c r="D4166" t="s">
        <v>5342</v>
      </c>
      <c r="E4166" t="s">
        <v>14005</v>
      </c>
      <c r="F4166" s="1">
        <v>43109</v>
      </c>
      <c r="G4166">
        <v>1</v>
      </c>
      <c r="H4166">
        <v>4377973</v>
      </c>
      <c r="I4166">
        <v>203944</v>
      </c>
      <c r="J4166">
        <v>3406</v>
      </c>
      <c r="K4166">
        <v>12713</v>
      </c>
      <c r="L4166" t="b">
        <v>0</v>
      </c>
      <c r="M4166" t="b">
        <v>0</v>
      </c>
      <c r="N4166" t="b">
        <v>0</v>
      </c>
      <c r="O4166">
        <v>8</v>
      </c>
      <c r="P4166">
        <v>6</v>
      </c>
      <c r="Q4166" s="2">
        <v>0.05</v>
      </c>
      <c r="R4166" s="2">
        <v>0</v>
      </c>
      <c r="S4166" s="2">
        <v>0</v>
      </c>
      <c r="T4166">
        <f t="shared" si="260"/>
        <v>0.4</v>
      </c>
      <c r="U4166">
        <f t="shared" si="261"/>
        <v>4.4000000000000004</v>
      </c>
      <c r="V4166">
        <f t="shared" si="262"/>
        <v>2.6889864999999999</v>
      </c>
      <c r="W4166">
        <f t="shared" si="263"/>
        <v>2.201145275</v>
      </c>
    </row>
    <row r="4167" spans="1:23" x14ac:dyDescent="0.25">
      <c r="A4167" t="s">
        <v>20611</v>
      </c>
      <c r="B4167" s="1">
        <v>43138</v>
      </c>
      <c r="C4167" t="s">
        <v>20612</v>
      </c>
      <c r="D4167" t="s">
        <v>10905</v>
      </c>
      <c r="E4167" t="s">
        <v>20613</v>
      </c>
      <c r="F4167" s="1">
        <v>43131</v>
      </c>
      <c r="G4167">
        <v>1</v>
      </c>
      <c r="H4167">
        <v>1016225</v>
      </c>
      <c r="I4167">
        <v>0</v>
      </c>
      <c r="J4167">
        <v>0</v>
      </c>
      <c r="K4167">
        <v>19</v>
      </c>
      <c r="L4167" t="b">
        <v>0</v>
      </c>
      <c r="M4167" t="b">
        <v>1</v>
      </c>
      <c r="N4167" t="b">
        <v>0</v>
      </c>
      <c r="O4167">
        <v>7</v>
      </c>
      <c r="P4167">
        <v>3</v>
      </c>
      <c r="Q4167" s="2">
        <v>0</v>
      </c>
      <c r="R4167" s="2">
        <v>0</v>
      </c>
      <c r="S4167" s="2">
        <v>0</v>
      </c>
      <c r="T4167">
        <f t="shared" si="260"/>
        <v>0.4</v>
      </c>
      <c r="U4167">
        <f t="shared" si="261"/>
        <v>1.6000000000000003</v>
      </c>
      <c r="V4167">
        <f t="shared" si="262"/>
        <v>0.50811249999999997</v>
      </c>
      <c r="W4167">
        <f t="shared" si="263"/>
        <v>0.73783937500000008</v>
      </c>
    </row>
    <row r="4168" spans="1:23" x14ac:dyDescent="0.25">
      <c r="A4168" t="s">
        <v>14006</v>
      </c>
      <c r="B4168" s="1">
        <v>43074</v>
      </c>
      <c r="C4168" t="s">
        <v>14007</v>
      </c>
      <c r="D4168" t="s">
        <v>689</v>
      </c>
      <c r="E4168" t="s">
        <v>14008</v>
      </c>
      <c r="F4168" s="1">
        <v>43069</v>
      </c>
      <c r="G4168">
        <v>1</v>
      </c>
      <c r="H4168">
        <v>3912</v>
      </c>
      <c r="I4168">
        <v>67</v>
      </c>
      <c r="J4168">
        <v>11</v>
      </c>
      <c r="K4168">
        <v>3</v>
      </c>
      <c r="L4168" t="b">
        <v>0</v>
      </c>
      <c r="M4168" t="b">
        <v>0</v>
      </c>
      <c r="N4168" t="b">
        <v>0</v>
      </c>
      <c r="O4168">
        <v>5</v>
      </c>
      <c r="P4168">
        <v>3</v>
      </c>
      <c r="Q4168" s="2">
        <v>0.02</v>
      </c>
      <c r="R4168" s="2">
        <v>0</v>
      </c>
      <c r="S4168" s="2">
        <v>0</v>
      </c>
      <c r="T4168">
        <f t="shared" si="260"/>
        <v>0.4</v>
      </c>
      <c r="U4168">
        <f t="shared" si="261"/>
        <v>2.0000000000000004</v>
      </c>
      <c r="V4168">
        <f t="shared" si="262"/>
        <v>0.20195600000000002</v>
      </c>
      <c r="W4168">
        <f t="shared" si="263"/>
        <v>0.73068460000000013</v>
      </c>
    </row>
    <row r="4169" spans="1:23" x14ac:dyDescent="0.25">
      <c r="A4169" t="s">
        <v>14009</v>
      </c>
      <c r="B4169" s="1">
        <v>43060</v>
      </c>
      <c r="C4169" t="s">
        <v>14010</v>
      </c>
      <c r="D4169" t="s">
        <v>14011</v>
      </c>
      <c r="E4169" t="s">
        <v>14012</v>
      </c>
      <c r="F4169" s="1">
        <v>43055</v>
      </c>
      <c r="G4169">
        <v>1</v>
      </c>
      <c r="H4169">
        <v>4351</v>
      </c>
      <c r="I4169">
        <v>10</v>
      </c>
      <c r="J4169">
        <v>0</v>
      </c>
      <c r="K4169">
        <v>0</v>
      </c>
      <c r="L4169" t="b">
        <v>0</v>
      </c>
      <c r="M4169" t="b">
        <v>0</v>
      </c>
      <c r="N4169" t="b">
        <v>0</v>
      </c>
      <c r="O4169">
        <v>5</v>
      </c>
      <c r="P4169">
        <v>3</v>
      </c>
      <c r="Q4169" s="2">
        <v>0</v>
      </c>
      <c r="R4169" s="2">
        <v>0</v>
      </c>
      <c r="S4169" s="2">
        <v>0</v>
      </c>
      <c r="T4169">
        <f t="shared" si="260"/>
        <v>0.4</v>
      </c>
      <c r="U4169">
        <f t="shared" si="261"/>
        <v>2.0000000000000004</v>
      </c>
      <c r="V4169">
        <f t="shared" si="262"/>
        <v>2.1754999999999999E-3</v>
      </c>
      <c r="W4169">
        <f t="shared" si="263"/>
        <v>0.66076142500000012</v>
      </c>
    </row>
    <row r="4170" spans="1:23" x14ac:dyDescent="0.25">
      <c r="A4170" t="s">
        <v>14013</v>
      </c>
      <c r="B4170" s="1">
        <v>43173</v>
      </c>
      <c r="C4170" t="s">
        <v>14014</v>
      </c>
      <c r="D4170" t="s">
        <v>2200</v>
      </c>
      <c r="E4170" t="s">
        <v>14015</v>
      </c>
      <c r="F4170" s="1">
        <v>43164</v>
      </c>
      <c r="G4170">
        <v>1</v>
      </c>
      <c r="H4170">
        <v>372037</v>
      </c>
      <c r="I4170">
        <v>2518</v>
      </c>
      <c r="J4170">
        <v>424</v>
      </c>
      <c r="K4170">
        <v>1061</v>
      </c>
      <c r="L4170" t="b">
        <v>0</v>
      </c>
      <c r="M4170" t="b">
        <v>0</v>
      </c>
      <c r="N4170" t="b">
        <v>0</v>
      </c>
      <c r="O4170">
        <v>9</v>
      </c>
      <c r="P4170">
        <v>9</v>
      </c>
      <c r="Q4170" s="2">
        <v>0.01</v>
      </c>
      <c r="R4170" s="2">
        <v>0</v>
      </c>
      <c r="S4170" s="2">
        <v>0</v>
      </c>
      <c r="T4170">
        <f t="shared" si="260"/>
        <v>0.4</v>
      </c>
      <c r="U4170">
        <f t="shared" si="261"/>
        <v>7.2</v>
      </c>
      <c r="V4170">
        <f t="shared" si="262"/>
        <v>0.28601850000000001</v>
      </c>
      <c r="W4170">
        <f t="shared" si="263"/>
        <v>2.060106475</v>
      </c>
    </row>
    <row r="4171" spans="1:23" x14ac:dyDescent="0.25">
      <c r="A4171" t="s">
        <v>14016</v>
      </c>
      <c r="B4171" s="1">
        <v>43059</v>
      </c>
      <c r="C4171" t="s">
        <v>14017</v>
      </c>
      <c r="D4171" t="s">
        <v>2536</v>
      </c>
      <c r="E4171" t="s">
        <v>14018</v>
      </c>
      <c r="F4171" s="1">
        <v>43054</v>
      </c>
      <c r="G4171">
        <v>1</v>
      </c>
      <c r="H4171">
        <v>2087</v>
      </c>
      <c r="I4171">
        <v>4</v>
      </c>
      <c r="J4171">
        <v>0</v>
      </c>
      <c r="K4171">
        <v>0</v>
      </c>
      <c r="L4171" t="b">
        <v>0</v>
      </c>
      <c r="M4171" t="b">
        <v>0</v>
      </c>
      <c r="N4171" t="b">
        <v>0</v>
      </c>
      <c r="O4171">
        <v>5</v>
      </c>
      <c r="P4171">
        <v>3</v>
      </c>
      <c r="Q4171" s="2">
        <v>0</v>
      </c>
      <c r="R4171" s="2">
        <v>0</v>
      </c>
      <c r="S4171" s="2">
        <v>0</v>
      </c>
      <c r="T4171">
        <f t="shared" si="260"/>
        <v>0.4</v>
      </c>
      <c r="U4171">
        <f t="shared" si="261"/>
        <v>2.0000000000000004</v>
      </c>
      <c r="V4171">
        <f t="shared" si="262"/>
        <v>1.0434999999999999E-3</v>
      </c>
      <c r="W4171">
        <f t="shared" si="263"/>
        <v>0.66036522500000017</v>
      </c>
    </row>
    <row r="4172" spans="1:23" x14ac:dyDescent="0.25">
      <c r="A4172" t="s">
        <v>14019</v>
      </c>
      <c r="B4172" s="1">
        <v>43138</v>
      </c>
      <c r="C4172" t="s">
        <v>14020</v>
      </c>
      <c r="D4172" t="s">
        <v>818</v>
      </c>
      <c r="E4172" t="s">
        <v>14021</v>
      </c>
      <c r="F4172" s="1">
        <v>43135</v>
      </c>
      <c r="G4172">
        <v>1</v>
      </c>
      <c r="H4172">
        <v>405789</v>
      </c>
      <c r="I4172">
        <v>5046</v>
      </c>
      <c r="J4172">
        <v>169</v>
      </c>
      <c r="K4172">
        <v>375</v>
      </c>
      <c r="L4172" t="b">
        <v>0</v>
      </c>
      <c r="M4172" t="b">
        <v>0</v>
      </c>
      <c r="N4172" t="b">
        <v>0</v>
      </c>
      <c r="O4172">
        <v>3</v>
      </c>
      <c r="P4172">
        <v>3</v>
      </c>
      <c r="Q4172" s="2">
        <v>0.01</v>
      </c>
      <c r="R4172" s="2">
        <v>0</v>
      </c>
      <c r="S4172" s="2">
        <v>0</v>
      </c>
      <c r="T4172">
        <f t="shared" si="260"/>
        <v>0.4</v>
      </c>
      <c r="U4172">
        <f t="shared" si="261"/>
        <v>2.4000000000000004</v>
      </c>
      <c r="V4172">
        <f t="shared" si="262"/>
        <v>0.30289449999999996</v>
      </c>
      <c r="W4172">
        <f t="shared" si="263"/>
        <v>0.86601307500000013</v>
      </c>
    </row>
    <row r="4173" spans="1:23" x14ac:dyDescent="0.25">
      <c r="A4173" t="s">
        <v>14022</v>
      </c>
      <c r="B4173" s="1">
        <v>43152</v>
      </c>
      <c r="C4173" t="s">
        <v>14023</v>
      </c>
      <c r="D4173" t="s">
        <v>14024</v>
      </c>
      <c r="E4173" t="s">
        <v>14025</v>
      </c>
      <c r="F4173" s="1">
        <v>43144</v>
      </c>
      <c r="G4173">
        <v>1</v>
      </c>
      <c r="H4173">
        <v>62888</v>
      </c>
      <c r="I4173">
        <v>1510</v>
      </c>
      <c r="J4173">
        <v>62</v>
      </c>
      <c r="K4173">
        <v>177</v>
      </c>
      <c r="L4173" t="b">
        <v>0</v>
      </c>
      <c r="M4173" t="b">
        <v>0</v>
      </c>
      <c r="N4173" t="b">
        <v>0</v>
      </c>
      <c r="O4173">
        <v>8</v>
      </c>
      <c r="P4173">
        <v>7</v>
      </c>
      <c r="Q4173" s="2">
        <v>0.02</v>
      </c>
      <c r="R4173" s="2">
        <v>0</v>
      </c>
      <c r="S4173" s="2">
        <v>0</v>
      </c>
      <c r="T4173">
        <f t="shared" si="260"/>
        <v>0.4</v>
      </c>
      <c r="U4173">
        <f t="shared" si="261"/>
        <v>5.4</v>
      </c>
      <c r="V4173">
        <f t="shared" si="262"/>
        <v>0.23144400000000001</v>
      </c>
      <c r="W4173">
        <f t="shared" si="263"/>
        <v>1.5910054000000002</v>
      </c>
    </row>
    <row r="4174" spans="1:23" x14ac:dyDescent="0.25">
      <c r="A4174" t="s">
        <v>14026</v>
      </c>
      <c r="B4174" s="1">
        <v>43236</v>
      </c>
      <c r="C4174" t="s">
        <v>14027</v>
      </c>
      <c r="D4174" t="s">
        <v>1612</v>
      </c>
      <c r="E4174" t="s">
        <v>14028</v>
      </c>
      <c r="F4174" s="1">
        <v>43226</v>
      </c>
      <c r="G4174">
        <v>1</v>
      </c>
      <c r="H4174">
        <v>29741771</v>
      </c>
      <c r="I4174">
        <v>2700800</v>
      </c>
      <c r="J4174">
        <v>29341</v>
      </c>
      <c r="K4174">
        <v>371864</v>
      </c>
      <c r="L4174" t="b">
        <v>0</v>
      </c>
      <c r="M4174" t="b">
        <v>0</v>
      </c>
      <c r="N4174" t="b">
        <v>0</v>
      </c>
      <c r="O4174">
        <v>10</v>
      </c>
      <c r="P4174">
        <v>9</v>
      </c>
      <c r="Q4174" s="2">
        <v>0.09</v>
      </c>
      <c r="R4174" s="2">
        <v>0</v>
      </c>
      <c r="S4174" s="2">
        <v>0.01</v>
      </c>
      <c r="T4174">
        <f t="shared" si="260"/>
        <v>0.4</v>
      </c>
      <c r="U4174">
        <f t="shared" si="261"/>
        <v>7</v>
      </c>
      <c r="V4174">
        <f t="shared" si="262"/>
        <v>16.020885499999999</v>
      </c>
      <c r="W4174">
        <f t="shared" si="263"/>
        <v>7.5173099249999993</v>
      </c>
    </row>
    <row r="4175" spans="1:23" x14ac:dyDescent="0.25">
      <c r="A4175" t="s">
        <v>14029</v>
      </c>
      <c r="B4175" s="1">
        <v>43220</v>
      </c>
      <c r="C4175" t="s">
        <v>14030</v>
      </c>
      <c r="D4175" t="s">
        <v>2140</v>
      </c>
      <c r="E4175" t="s">
        <v>14031</v>
      </c>
      <c r="F4175" s="1">
        <v>43214</v>
      </c>
      <c r="G4175">
        <v>1</v>
      </c>
      <c r="H4175">
        <v>1591562</v>
      </c>
      <c r="I4175">
        <v>37894</v>
      </c>
      <c r="J4175">
        <v>1401</v>
      </c>
      <c r="K4175">
        <v>2296</v>
      </c>
      <c r="L4175" t="b">
        <v>0</v>
      </c>
      <c r="M4175" t="b">
        <v>0</v>
      </c>
      <c r="N4175" t="b">
        <v>0</v>
      </c>
      <c r="O4175">
        <v>6</v>
      </c>
      <c r="P4175">
        <v>5</v>
      </c>
      <c r="Q4175" s="2">
        <v>0.02</v>
      </c>
      <c r="R4175" s="2">
        <v>0</v>
      </c>
      <c r="S4175" s="2">
        <v>0</v>
      </c>
      <c r="T4175">
        <f t="shared" si="260"/>
        <v>0.4</v>
      </c>
      <c r="U4175">
        <f t="shared" si="261"/>
        <v>3.8</v>
      </c>
      <c r="V4175">
        <f t="shared" si="262"/>
        <v>0.99578100000000003</v>
      </c>
      <c r="W4175">
        <f t="shared" si="263"/>
        <v>1.4585233499999999</v>
      </c>
    </row>
    <row r="4176" spans="1:23" x14ac:dyDescent="0.25">
      <c r="A4176" t="s">
        <v>14032</v>
      </c>
      <c r="B4176" s="1">
        <v>43060</v>
      </c>
      <c r="C4176" t="s">
        <v>14033</v>
      </c>
      <c r="D4176" t="s">
        <v>174</v>
      </c>
      <c r="E4176" t="s">
        <v>14034</v>
      </c>
      <c r="F4176" s="1">
        <v>43055</v>
      </c>
      <c r="G4176">
        <v>1</v>
      </c>
      <c r="H4176">
        <v>11217517</v>
      </c>
      <c r="I4176">
        <v>216489</v>
      </c>
      <c r="J4176">
        <v>8821</v>
      </c>
      <c r="K4176">
        <v>11975</v>
      </c>
      <c r="L4176" t="b">
        <v>0</v>
      </c>
      <c r="M4176" t="b">
        <v>0</v>
      </c>
      <c r="N4176" t="b">
        <v>0</v>
      </c>
      <c r="O4176">
        <v>5</v>
      </c>
      <c r="P4176">
        <v>5</v>
      </c>
      <c r="Q4176" s="2">
        <v>0.02</v>
      </c>
      <c r="R4176" s="2">
        <v>0</v>
      </c>
      <c r="S4176" s="2">
        <v>0</v>
      </c>
      <c r="T4176">
        <f t="shared" si="260"/>
        <v>0.4</v>
      </c>
      <c r="U4176">
        <f t="shared" si="261"/>
        <v>4</v>
      </c>
      <c r="V4176">
        <f t="shared" si="262"/>
        <v>5.8087584999999997</v>
      </c>
      <c r="W4176">
        <f t="shared" si="263"/>
        <v>3.193065475</v>
      </c>
    </row>
    <row r="4177" spans="1:23" x14ac:dyDescent="0.25">
      <c r="A4177" t="s">
        <v>14035</v>
      </c>
      <c r="B4177" s="1">
        <v>43116</v>
      </c>
      <c r="C4177" t="s">
        <v>14036</v>
      </c>
      <c r="D4177" t="s">
        <v>14037</v>
      </c>
      <c r="E4177" t="s">
        <v>14038</v>
      </c>
      <c r="F4177" s="1">
        <v>43110</v>
      </c>
      <c r="G4177">
        <v>1</v>
      </c>
      <c r="H4177">
        <v>72294</v>
      </c>
      <c r="I4177">
        <v>4785</v>
      </c>
      <c r="J4177">
        <v>256</v>
      </c>
      <c r="K4177">
        <v>611</v>
      </c>
      <c r="L4177" t="b">
        <v>0</v>
      </c>
      <c r="M4177" t="b">
        <v>0</v>
      </c>
      <c r="N4177" t="b">
        <v>0</v>
      </c>
      <c r="O4177">
        <v>6</v>
      </c>
      <c r="P4177">
        <v>5</v>
      </c>
      <c r="Q4177" s="2">
        <v>7.0000000000000007E-2</v>
      </c>
      <c r="R4177" s="2">
        <v>0</v>
      </c>
      <c r="S4177" s="2">
        <v>0.01</v>
      </c>
      <c r="T4177">
        <f t="shared" si="260"/>
        <v>0.4</v>
      </c>
      <c r="U4177">
        <f t="shared" si="261"/>
        <v>3.8</v>
      </c>
      <c r="V4177">
        <f t="shared" si="262"/>
        <v>0.98614700000000011</v>
      </c>
      <c r="W4177">
        <f t="shared" si="263"/>
        <v>1.4551514499999998</v>
      </c>
    </row>
    <row r="4178" spans="1:23" x14ac:dyDescent="0.25">
      <c r="A4178" t="s">
        <v>14039</v>
      </c>
      <c r="B4178" s="1">
        <v>43064</v>
      </c>
      <c r="C4178" t="s">
        <v>14040</v>
      </c>
      <c r="D4178" t="s">
        <v>2829</v>
      </c>
      <c r="E4178" t="s">
        <v>14041</v>
      </c>
      <c r="F4178" s="1">
        <v>43055</v>
      </c>
      <c r="G4178">
        <v>1</v>
      </c>
      <c r="H4178">
        <v>4499836</v>
      </c>
      <c r="I4178">
        <v>16135</v>
      </c>
      <c r="J4178">
        <v>432</v>
      </c>
      <c r="K4178">
        <v>2809</v>
      </c>
      <c r="L4178" t="b">
        <v>0</v>
      </c>
      <c r="M4178" t="b">
        <v>0</v>
      </c>
      <c r="N4178" t="b">
        <v>0</v>
      </c>
      <c r="O4178">
        <v>9</v>
      </c>
      <c r="P4178">
        <v>9</v>
      </c>
      <c r="Q4178" s="2">
        <v>0</v>
      </c>
      <c r="R4178" s="2">
        <v>0</v>
      </c>
      <c r="S4178" s="2">
        <v>0</v>
      </c>
      <c r="T4178">
        <f t="shared" si="260"/>
        <v>0.4</v>
      </c>
      <c r="U4178">
        <f t="shared" si="261"/>
        <v>7.2</v>
      </c>
      <c r="V4178">
        <f t="shared" si="262"/>
        <v>2.2499180000000001</v>
      </c>
      <c r="W4178">
        <f t="shared" si="263"/>
        <v>2.7474712999999999</v>
      </c>
    </row>
    <row r="4179" spans="1:23" x14ac:dyDescent="0.25">
      <c r="A4179" t="s">
        <v>14042</v>
      </c>
      <c r="B4179" s="1">
        <v>43055</v>
      </c>
      <c r="C4179" t="s">
        <v>14043</v>
      </c>
      <c r="D4179" t="s">
        <v>1201</v>
      </c>
      <c r="E4179" t="s">
        <v>14044</v>
      </c>
      <c r="F4179" s="1">
        <v>43050</v>
      </c>
      <c r="G4179">
        <v>1</v>
      </c>
      <c r="H4179">
        <v>243412</v>
      </c>
      <c r="I4179">
        <v>7782</v>
      </c>
      <c r="J4179">
        <v>104</v>
      </c>
      <c r="K4179">
        <v>340</v>
      </c>
      <c r="L4179" t="b">
        <v>0</v>
      </c>
      <c r="M4179" t="b">
        <v>0</v>
      </c>
      <c r="N4179" t="b">
        <v>0</v>
      </c>
      <c r="O4179">
        <v>5</v>
      </c>
      <c r="P4179">
        <v>3</v>
      </c>
      <c r="Q4179" s="2">
        <v>0.03</v>
      </c>
      <c r="R4179" s="2">
        <v>0</v>
      </c>
      <c r="S4179" s="2">
        <v>0</v>
      </c>
      <c r="T4179">
        <f t="shared" si="260"/>
        <v>0.4</v>
      </c>
      <c r="U4179">
        <f t="shared" si="261"/>
        <v>2.0000000000000004</v>
      </c>
      <c r="V4179">
        <f t="shared" si="262"/>
        <v>0.42170599999999997</v>
      </c>
      <c r="W4179">
        <f t="shared" si="263"/>
        <v>0.80759710000000018</v>
      </c>
    </row>
    <row r="4180" spans="1:23" x14ac:dyDescent="0.25">
      <c r="A4180" t="s">
        <v>14045</v>
      </c>
      <c r="B4180" s="1">
        <v>43176</v>
      </c>
      <c r="C4180" t="s">
        <v>14046</v>
      </c>
      <c r="D4180" t="s">
        <v>888</v>
      </c>
      <c r="E4180" t="s">
        <v>14047</v>
      </c>
      <c r="F4180" s="1">
        <v>43165</v>
      </c>
      <c r="G4180">
        <v>1</v>
      </c>
      <c r="H4180">
        <v>147863</v>
      </c>
      <c r="I4180">
        <v>4030</v>
      </c>
      <c r="J4180">
        <v>115</v>
      </c>
      <c r="K4180">
        <v>374</v>
      </c>
      <c r="L4180" t="b">
        <v>0</v>
      </c>
      <c r="M4180" t="b">
        <v>0</v>
      </c>
      <c r="N4180" t="b">
        <v>0</v>
      </c>
      <c r="O4180">
        <v>11</v>
      </c>
      <c r="P4180">
        <v>9</v>
      </c>
      <c r="Q4180" s="2">
        <v>0.03</v>
      </c>
      <c r="R4180" s="2">
        <v>0</v>
      </c>
      <c r="S4180" s="2">
        <v>0</v>
      </c>
      <c r="T4180">
        <f t="shared" si="260"/>
        <v>0.4</v>
      </c>
      <c r="U4180">
        <f t="shared" si="261"/>
        <v>6.8</v>
      </c>
      <c r="V4180">
        <f t="shared" si="262"/>
        <v>0.37393149999999997</v>
      </c>
      <c r="W4180">
        <f t="shared" si="263"/>
        <v>1.9908760249999999</v>
      </c>
    </row>
    <row r="4181" spans="1:23" x14ac:dyDescent="0.25">
      <c r="A4181" t="s">
        <v>14048</v>
      </c>
      <c r="B4181" s="1">
        <v>43083</v>
      </c>
      <c r="C4181" t="s">
        <v>14049</v>
      </c>
      <c r="D4181" t="s">
        <v>57</v>
      </c>
      <c r="E4181" t="s">
        <v>14050</v>
      </c>
      <c r="F4181" s="1">
        <v>43082</v>
      </c>
      <c r="G4181">
        <v>1</v>
      </c>
      <c r="H4181">
        <v>764775</v>
      </c>
      <c r="I4181">
        <v>20132</v>
      </c>
      <c r="J4181">
        <v>1600</v>
      </c>
      <c r="K4181">
        <v>7991</v>
      </c>
      <c r="L4181" t="b">
        <v>0</v>
      </c>
      <c r="M4181" t="b">
        <v>0</v>
      </c>
      <c r="N4181" t="b">
        <v>0</v>
      </c>
      <c r="O4181">
        <v>1</v>
      </c>
      <c r="P4181">
        <v>1</v>
      </c>
      <c r="Q4181" s="2">
        <v>0.03</v>
      </c>
      <c r="R4181" s="2">
        <v>0</v>
      </c>
      <c r="S4181" s="2">
        <v>0.01</v>
      </c>
      <c r="T4181">
        <f t="shared" si="260"/>
        <v>0.4</v>
      </c>
      <c r="U4181">
        <f t="shared" si="261"/>
        <v>0.8</v>
      </c>
      <c r="V4181">
        <f t="shared" si="262"/>
        <v>0.93238749999999992</v>
      </c>
      <c r="W4181">
        <f t="shared" si="263"/>
        <v>0.686335625</v>
      </c>
    </row>
    <row r="4182" spans="1:23" x14ac:dyDescent="0.25">
      <c r="A4182" t="s">
        <v>14051</v>
      </c>
      <c r="B4182" s="1">
        <v>43056</v>
      </c>
      <c r="C4182" t="s">
        <v>14052</v>
      </c>
      <c r="D4182" t="s">
        <v>14053</v>
      </c>
      <c r="E4182" t="s">
        <v>14054</v>
      </c>
      <c r="F4182" s="1">
        <v>43051</v>
      </c>
      <c r="G4182">
        <v>1</v>
      </c>
      <c r="H4182">
        <v>256760</v>
      </c>
      <c r="I4182">
        <v>782</v>
      </c>
      <c r="J4182">
        <v>98</v>
      </c>
      <c r="K4182">
        <v>793</v>
      </c>
      <c r="L4182" t="b">
        <v>0</v>
      </c>
      <c r="M4182" t="b">
        <v>0</v>
      </c>
      <c r="N4182" t="b">
        <v>0</v>
      </c>
      <c r="O4182">
        <v>5</v>
      </c>
      <c r="P4182">
        <v>4</v>
      </c>
      <c r="Q4182" s="2">
        <v>0</v>
      </c>
      <c r="R4182" s="2">
        <v>0</v>
      </c>
      <c r="S4182" s="2">
        <v>0</v>
      </c>
      <c r="T4182">
        <f t="shared" si="260"/>
        <v>0.4</v>
      </c>
      <c r="U4182">
        <f t="shared" si="261"/>
        <v>3</v>
      </c>
      <c r="V4182">
        <f t="shared" si="262"/>
        <v>0.12837999999999999</v>
      </c>
      <c r="W4182">
        <f t="shared" si="263"/>
        <v>0.95493300000000003</v>
      </c>
    </row>
    <row r="4183" spans="1:23" x14ac:dyDescent="0.25">
      <c r="A4183" t="s">
        <v>14055</v>
      </c>
      <c r="B4183" s="1">
        <v>43164</v>
      </c>
      <c r="C4183" t="s">
        <v>14056</v>
      </c>
      <c r="D4183" t="s">
        <v>29</v>
      </c>
      <c r="E4183" t="s">
        <v>14057</v>
      </c>
      <c r="F4183" s="1">
        <v>43160</v>
      </c>
      <c r="G4183">
        <v>1</v>
      </c>
      <c r="H4183">
        <v>1635960</v>
      </c>
      <c r="I4183">
        <v>43860</v>
      </c>
      <c r="J4183">
        <v>1153</v>
      </c>
      <c r="K4183">
        <v>3795</v>
      </c>
      <c r="L4183" t="b">
        <v>0</v>
      </c>
      <c r="M4183" t="b">
        <v>0</v>
      </c>
      <c r="N4183" t="b">
        <v>0</v>
      </c>
      <c r="O4183">
        <v>4</v>
      </c>
      <c r="P4183">
        <v>4</v>
      </c>
      <c r="Q4183" s="2">
        <v>0.03</v>
      </c>
      <c r="R4183" s="2">
        <v>0</v>
      </c>
      <c r="S4183" s="2">
        <v>0</v>
      </c>
      <c r="T4183">
        <f t="shared" si="260"/>
        <v>0.4</v>
      </c>
      <c r="U4183">
        <f t="shared" si="261"/>
        <v>3.2</v>
      </c>
      <c r="V4183">
        <f t="shared" si="262"/>
        <v>1.11798</v>
      </c>
      <c r="W4183">
        <f t="shared" si="263"/>
        <v>1.3512930000000001</v>
      </c>
    </row>
    <row r="4184" spans="1:23" x14ac:dyDescent="0.25">
      <c r="A4184" t="s">
        <v>14058</v>
      </c>
      <c r="B4184" s="1">
        <v>43139</v>
      </c>
      <c r="C4184" t="s">
        <v>14059</v>
      </c>
      <c r="D4184" t="s">
        <v>3552</v>
      </c>
      <c r="E4184" t="s">
        <v>14060</v>
      </c>
      <c r="F4184" s="1">
        <v>43132</v>
      </c>
      <c r="G4184">
        <v>1</v>
      </c>
      <c r="H4184">
        <v>75770</v>
      </c>
      <c r="I4184">
        <v>1247</v>
      </c>
      <c r="J4184">
        <v>16</v>
      </c>
      <c r="K4184">
        <v>53</v>
      </c>
      <c r="L4184" t="b">
        <v>0</v>
      </c>
      <c r="M4184" t="b">
        <v>0</v>
      </c>
      <c r="N4184" t="b">
        <v>0</v>
      </c>
      <c r="O4184">
        <v>7</v>
      </c>
      <c r="P4184">
        <v>2</v>
      </c>
      <c r="Q4184" s="2">
        <v>0.02</v>
      </c>
      <c r="R4184" s="2">
        <v>0</v>
      </c>
      <c r="S4184" s="2">
        <v>0</v>
      </c>
      <c r="T4184">
        <f t="shared" si="260"/>
        <v>0.4</v>
      </c>
      <c r="U4184">
        <f t="shared" si="261"/>
        <v>0.60000000000000009</v>
      </c>
      <c r="V4184">
        <f t="shared" si="262"/>
        <v>0.23788500000000001</v>
      </c>
      <c r="W4184">
        <f t="shared" si="263"/>
        <v>0.39325975000000002</v>
      </c>
    </row>
    <row r="4185" spans="1:23" x14ac:dyDescent="0.25">
      <c r="A4185" t="s">
        <v>14061</v>
      </c>
      <c r="B4185" s="1">
        <v>43234</v>
      </c>
      <c r="C4185" t="s">
        <v>14062</v>
      </c>
      <c r="D4185" t="s">
        <v>2900</v>
      </c>
      <c r="E4185" t="s">
        <v>14063</v>
      </c>
      <c r="F4185" s="1">
        <v>43216</v>
      </c>
      <c r="G4185">
        <v>1</v>
      </c>
      <c r="H4185">
        <v>1724379</v>
      </c>
      <c r="I4185">
        <v>26040</v>
      </c>
      <c r="J4185">
        <v>1436</v>
      </c>
      <c r="K4185">
        <v>1570</v>
      </c>
      <c r="L4185" t="b">
        <v>0</v>
      </c>
      <c r="M4185" t="b">
        <v>0</v>
      </c>
      <c r="N4185" t="b">
        <v>0</v>
      </c>
      <c r="O4185">
        <v>18</v>
      </c>
      <c r="P4185">
        <v>17</v>
      </c>
      <c r="Q4185" s="2">
        <v>0.02</v>
      </c>
      <c r="R4185" s="2">
        <v>0</v>
      </c>
      <c r="S4185" s="2">
        <v>0</v>
      </c>
      <c r="T4185">
        <f t="shared" si="260"/>
        <v>0.4</v>
      </c>
      <c r="U4185">
        <f t="shared" si="261"/>
        <v>13.400000000000002</v>
      </c>
      <c r="V4185">
        <f t="shared" si="262"/>
        <v>1.0621894999999999</v>
      </c>
      <c r="W4185">
        <f t="shared" si="263"/>
        <v>3.8817663250000005</v>
      </c>
    </row>
    <row r="4186" spans="1:23" x14ac:dyDescent="0.25">
      <c r="A4186" t="s">
        <v>14064</v>
      </c>
      <c r="B4186" s="1">
        <v>43059</v>
      </c>
      <c r="C4186" t="s">
        <v>14065</v>
      </c>
      <c r="D4186" t="s">
        <v>397</v>
      </c>
      <c r="E4186" t="s">
        <v>14066</v>
      </c>
      <c r="F4186" s="1">
        <v>43052</v>
      </c>
      <c r="G4186">
        <v>1</v>
      </c>
      <c r="H4186">
        <v>441712</v>
      </c>
      <c r="I4186">
        <v>12162</v>
      </c>
      <c r="J4186">
        <v>482</v>
      </c>
      <c r="K4186">
        <v>6058</v>
      </c>
      <c r="L4186" t="b">
        <v>0</v>
      </c>
      <c r="M4186" t="b">
        <v>0</v>
      </c>
      <c r="N4186" t="b">
        <v>0</v>
      </c>
      <c r="O4186">
        <v>7</v>
      </c>
      <c r="P4186">
        <v>7</v>
      </c>
      <c r="Q4186" s="2">
        <v>0.03</v>
      </c>
      <c r="R4186" s="2">
        <v>0</v>
      </c>
      <c r="S4186" s="2">
        <v>0.01</v>
      </c>
      <c r="T4186">
        <f t="shared" si="260"/>
        <v>0.4</v>
      </c>
      <c r="U4186">
        <f t="shared" si="261"/>
        <v>5.6000000000000005</v>
      </c>
      <c r="V4186">
        <f t="shared" si="262"/>
        <v>0.77085599999999999</v>
      </c>
      <c r="W4186">
        <f t="shared" si="263"/>
        <v>1.8297996000000001</v>
      </c>
    </row>
    <row r="4187" spans="1:23" x14ac:dyDescent="0.25">
      <c r="A4187" t="s">
        <v>14067</v>
      </c>
      <c r="B4187" s="1">
        <v>43139</v>
      </c>
      <c r="C4187" t="s">
        <v>14068</v>
      </c>
      <c r="D4187" t="s">
        <v>2343</v>
      </c>
      <c r="E4187" t="s">
        <v>14069</v>
      </c>
      <c r="F4187" s="1">
        <v>43135</v>
      </c>
      <c r="G4187">
        <v>1</v>
      </c>
      <c r="H4187">
        <v>166627</v>
      </c>
      <c r="I4187">
        <v>539</v>
      </c>
      <c r="J4187">
        <v>144</v>
      </c>
      <c r="K4187">
        <v>510</v>
      </c>
      <c r="L4187" t="b">
        <v>0</v>
      </c>
      <c r="M4187" t="b">
        <v>0</v>
      </c>
      <c r="N4187" t="b">
        <v>0</v>
      </c>
      <c r="O4187">
        <v>4</v>
      </c>
      <c r="P4187">
        <v>4</v>
      </c>
      <c r="Q4187" s="2">
        <v>0</v>
      </c>
      <c r="R4187" s="2">
        <v>0</v>
      </c>
      <c r="S4187" s="2">
        <v>0</v>
      </c>
      <c r="T4187">
        <f t="shared" si="260"/>
        <v>0.4</v>
      </c>
      <c r="U4187">
        <f t="shared" si="261"/>
        <v>3.2</v>
      </c>
      <c r="V4187">
        <f t="shared" si="262"/>
        <v>8.3313499999999999E-2</v>
      </c>
      <c r="W4187">
        <f t="shared" si="263"/>
        <v>0.98915972500000005</v>
      </c>
    </row>
    <row r="4188" spans="1:23" x14ac:dyDescent="0.25">
      <c r="A4188" t="s">
        <v>14070</v>
      </c>
      <c r="B4188" s="1">
        <v>43182</v>
      </c>
      <c r="C4188" t="s">
        <v>14071</v>
      </c>
      <c r="D4188" t="s">
        <v>14072</v>
      </c>
      <c r="E4188" t="s">
        <v>14073</v>
      </c>
      <c r="F4188" s="1">
        <v>43168</v>
      </c>
      <c r="G4188">
        <v>1</v>
      </c>
      <c r="H4188">
        <v>1321814</v>
      </c>
      <c r="I4188">
        <v>40178</v>
      </c>
      <c r="J4188">
        <v>558</v>
      </c>
      <c r="K4188">
        <v>1522</v>
      </c>
      <c r="L4188" t="b">
        <v>0</v>
      </c>
      <c r="M4188" t="b">
        <v>0</v>
      </c>
      <c r="N4188" t="b">
        <v>0</v>
      </c>
      <c r="O4188">
        <v>14</v>
      </c>
      <c r="P4188">
        <v>12</v>
      </c>
      <c r="Q4188" s="2">
        <v>0.03</v>
      </c>
      <c r="R4188" s="2">
        <v>0</v>
      </c>
      <c r="S4188" s="2">
        <v>0</v>
      </c>
      <c r="T4188">
        <f t="shared" si="260"/>
        <v>0.4</v>
      </c>
      <c r="U4188">
        <f t="shared" si="261"/>
        <v>9.2000000000000011</v>
      </c>
      <c r="V4188">
        <f t="shared" si="262"/>
        <v>0.96090699999999996</v>
      </c>
      <c r="W4188">
        <f t="shared" si="263"/>
        <v>2.7963174500000005</v>
      </c>
    </row>
    <row r="4189" spans="1:23" x14ac:dyDescent="0.25">
      <c r="A4189" t="s">
        <v>14074</v>
      </c>
      <c r="B4189" s="1">
        <v>43194</v>
      </c>
      <c r="C4189" t="s">
        <v>14075</v>
      </c>
      <c r="D4189" t="s">
        <v>246</v>
      </c>
      <c r="E4189" t="s">
        <v>14076</v>
      </c>
      <c r="F4189" s="1">
        <v>43186</v>
      </c>
      <c r="G4189">
        <v>1</v>
      </c>
      <c r="H4189">
        <v>3085206</v>
      </c>
      <c r="I4189">
        <v>78801</v>
      </c>
      <c r="J4189">
        <v>5938</v>
      </c>
      <c r="K4189">
        <v>18457</v>
      </c>
      <c r="L4189" t="b">
        <v>0</v>
      </c>
      <c r="M4189" t="b">
        <v>0</v>
      </c>
      <c r="N4189" t="b">
        <v>0</v>
      </c>
      <c r="O4189">
        <v>8</v>
      </c>
      <c r="P4189">
        <v>7</v>
      </c>
      <c r="Q4189" s="2">
        <v>0.03</v>
      </c>
      <c r="R4189" s="2">
        <v>0</v>
      </c>
      <c r="S4189" s="2">
        <v>0.01</v>
      </c>
      <c r="T4189">
        <f t="shared" si="260"/>
        <v>0.4</v>
      </c>
      <c r="U4189">
        <f t="shared" si="261"/>
        <v>5.4</v>
      </c>
      <c r="V4189">
        <f t="shared" si="262"/>
        <v>2.092603</v>
      </c>
      <c r="W4189">
        <f t="shared" si="263"/>
        <v>2.2424110500000003</v>
      </c>
    </row>
    <row r="4190" spans="1:23" x14ac:dyDescent="0.25">
      <c r="A4190" t="s">
        <v>14077</v>
      </c>
      <c r="B4190" s="1">
        <v>43207</v>
      </c>
      <c r="C4190" t="s">
        <v>14078</v>
      </c>
      <c r="D4190" t="s">
        <v>584</v>
      </c>
      <c r="E4190" t="s">
        <v>14079</v>
      </c>
      <c r="F4190" s="1">
        <v>43200</v>
      </c>
      <c r="G4190">
        <v>1</v>
      </c>
      <c r="H4190">
        <v>4290878</v>
      </c>
      <c r="I4190">
        <v>107641</v>
      </c>
      <c r="J4190">
        <v>11990</v>
      </c>
      <c r="K4190">
        <v>12003</v>
      </c>
      <c r="L4190" t="b">
        <v>0</v>
      </c>
      <c r="M4190" t="b">
        <v>0</v>
      </c>
      <c r="N4190" t="b">
        <v>0</v>
      </c>
      <c r="O4190">
        <v>7</v>
      </c>
      <c r="P4190">
        <v>4</v>
      </c>
      <c r="Q4190" s="2">
        <v>0.03</v>
      </c>
      <c r="R4190" s="2">
        <v>0</v>
      </c>
      <c r="S4190" s="2">
        <v>0</v>
      </c>
      <c r="T4190">
        <f t="shared" si="260"/>
        <v>0.4</v>
      </c>
      <c r="U4190">
        <f t="shared" si="261"/>
        <v>2.6</v>
      </c>
      <c r="V4190">
        <f t="shared" si="262"/>
        <v>2.4454389999999999</v>
      </c>
      <c r="W4190">
        <f t="shared" si="263"/>
        <v>1.66590365</v>
      </c>
    </row>
    <row r="4191" spans="1:23" x14ac:dyDescent="0.25">
      <c r="A4191" t="s">
        <v>14080</v>
      </c>
      <c r="B4191" s="1">
        <v>43151</v>
      </c>
      <c r="C4191" t="s">
        <v>14081</v>
      </c>
      <c r="D4191" t="s">
        <v>14082</v>
      </c>
      <c r="E4191" t="s">
        <v>14083</v>
      </c>
      <c r="F4191" s="1">
        <v>43143</v>
      </c>
      <c r="G4191">
        <v>1</v>
      </c>
      <c r="H4191">
        <v>173700</v>
      </c>
      <c r="I4191">
        <v>2874</v>
      </c>
      <c r="J4191">
        <v>109</v>
      </c>
      <c r="K4191">
        <v>395</v>
      </c>
      <c r="L4191" t="b">
        <v>0</v>
      </c>
      <c r="M4191" t="b">
        <v>0</v>
      </c>
      <c r="N4191" t="b">
        <v>0</v>
      </c>
      <c r="O4191">
        <v>8</v>
      </c>
      <c r="P4191">
        <v>7</v>
      </c>
      <c r="Q4191" s="2">
        <v>0.02</v>
      </c>
      <c r="R4191" s="2">
        <v>0</v>
      </c>
      <c r="S4191" s="2">
        <v>0</v>
      </c>
      <c r="T4191">
        <f t="shared" si="260"/>
        <v>0.4</v>
      </c>
      <c r="U4191">
        <f t="shared" si="261"/>
        <v>5.4</v>
      </c>
      <c r="V4191">
        <f t="shared" si="262"/>
        <v>0.28684999999999999</v>
      </c>
      <c r="W4191">
        <f t="shared" si="263"/>
        <v>1.6103975000000001</v>
      </c>
    </row>
    <row r="4192" spans="1:23" x14ac:dyDescent="0.25">
      <c r="A4192" t="s">
        <v>14084</v>
      </c>
      <c r="B4192" s="1">
        <v>43164</v>
      </c>
      <c r="C4192" t="s">
        <v>14085</v>
      </c>
      <c r="D4192" t="s">
        <v>403</v>
      </c>
      <c r="E4192" t="s">
        <v>14086</v>
      </c>
      <c r="F4192" s="1">
        <v>43152</v>
      </c>
      <c r="G4192">
        <v>1</v>
      </c>
      <c r="H4192">
        <v>114012</v>
      </c>
      <c r="I4192">
        <v>1191</v>
      </c>
      <c r="J4192">
        <v>125</v>
      </c>
      <c r="K4192">
        <v>139</v>
      </c>
      <c r="L4192" t="b">
        <v>0</v>
      </c>
      <c r="M4192" t="b">
        <v>0</v>
      </c>
      <c r="N4192" t="b">
        <v>0</v>
      </c>
      <c r="O4192">
        <v>12</v>
      </c>
      <c r="P4192">
        <v>4</v>
      </c>
      <c r="Q4192" s="2">
        <v>0.01</v>
      </c>
      <c r="R4192" s="2">
        <v>0</v>
      </c>
      <c r="S4192" s="2">
        <v>0</v>
      </c>
      <c r="T4192">
        <f t="shared" si="260"/>
        <v>0.4</v>
      </c>
      <c r="U4192">
        <f t="shared" si="261"/>
        <v>1.6</v>
      </c>
      <c r="V4192">
        <f t="shared" si="262"/>
        <v>0.15700600000000001</v>
      </c>
      <c r="W4192">
        <f t="shared" si="263"/>
        <v>0.6149521</v>
      </c>
    </row>
    <row r="4193" spans="1:23" x14ac:dyDescent="0.25">
      <c r="A4193" t="s">
        <v>14087</v>
      </c>
      <c r="B4193" s="1">
        <v>43197</v>
      </c>
      <c r="C4193" t="s">
        <v>14088</v>
      </c>
      <c r="D4193" t="s">
        <v>1158</v>
      </c>
      <c r="E4193" t="s">
        <v>14089</v>
      </c>
      <c r="F4193" s="1">
        <v>43192</v>
      </c>
      <c r="G4193">
        <v>1</v>
      </c>
      <c r="H4193">
        <v>860169</v>
      </c>
      <c r="I4193">
        <v>17557</v>
      </c>
      <c r="J4193">
        <v>796</v>
      </c>
      <c r="K4193">
        <v>1594</v>
      </c>
      <c r="L4193" t="b">
        <v>0</v>
      </c>
      <c r="M4193" t="b">
        <v>0</v>
      </c>
      <c r="N4193" t="b">
        <v>0</v>
      </c>
      <c r="O4193">
        <v>5</v>
      </c>
      <c r="P4193">
        <v>5</v>
      </c>
      <c r="Q4193" s="2">
        <v>0.02</v>
      </c>
      <c r="R4193" s="2">
        <v>0</v>
      </c>
      <c r="S4193" s="2">
        <v>0</v>
      </c>
      <c r="T4193">
        <f t="shared" si="260"/>
        <v>0.4</v>
      </c>
      <c r="U4193">
        <f t="shared" si="261"/>
        <v>4</v>
      </c>
      <c r="V4193">
        <f t="shared" si="262"/>
        <v>0.63008449999999994</v>
      </c>
      <c r="W4193">
        <f t="shared" si="263"/>
        <v>1.3805295750000002</v>
      </c>
    </row>
    <row r="4194" spans="1:23" x14ac:dyDescent="0.25">
      <c r="A4194" t="s">
        <v>14090</v>
      </c>
      <c r="B4194" s="1">
        <v>43194</v>
      </c>
      <c r="C4194" t="s">
        <v>14091</v>
      </c>
      <c r="D4194" t="s">
        <v>14092</v>
      </c>
      <c r="E4194" t="s">
        <v>14093</v>
      </c>
      <c r="F4194" s="1">
        <v>43182</v>
      </c>
      <c r="G4194">
        <v>1</v>
      </c>
      <c r="H4194">
        <v>813310</v>
      </c>
      <c r="I4194">
        <v>11768</v>
      </c>
      <c r="J4194">
        <v>237</v>
      </c>
      <c r="K4194">
        <v>712</v>
      </c>
      <c r="L4194" t="b">
        <v>0</v>
      </c>
      <c r="M4194" t="b">
        <v>0</v>
      </c>
      <c r="N4194" t="b">
        <v>0</v>
      </c>
      <c r="O4194">
        <v>12</v>
      </c>
      <c r="P4194">
        <v>9</v>
      </c>
      <c r="Q4194" s="2">
        <v>0.01</v>
      </c>
      <c r="R4194" s="2">
        <v>0</v>
      </c>
      <c r="S4194" s="2">
        <v>0</v>
      </c>
      <c r="T4194">
        <f t="shared" si="260"/>
        <v>0.4</v>
      </c>
      <c r="U4194">
        <f t="shared" si="261"/>
        <v>6.6</v>
      </c>
      <c r="V4194">
        <f t="shared" si="262"/>
        <v>0.50665499999999997</v>
      </c>
      <c r="W4194">
        <f t="shared" si="263"/>
        <v>1.9873292499999999</v>
      </c>
    </row>
    <row r="4195" spans="1:23" x14ac:dyDescent="0.25">
      <c r="A4195" t="s">
        <v>14094</v>
      </c>
      <c r="B4195" s="1">
        <v>43208</v>
      </c>
      <c r="C4195" t="s">
        <v>14095</v>
      </c>
      <c r="D4195" t="s">
        <v>470</v>
      </c>
      <c r="E4195" t="s">
        <v>14096</v>
      </c>
      <c r="F4195" s="1">
        <v>43201</v>
      </c>
      <c r="G4195">
        <v>1</v>
      </c>
      <c r="H4195">
        <v>2315502</v>
      </c>
      <c r="I4195">
        <v>97325</v>
      </c>
      <c r="J4195">
        <v>436</v>
      </c>
      <c r="K4195">
        <v>5342</v>
      </c>
      <c r="L4195" t="b">
        <v>0</v>
      </c>
      <c r="M4195" t="b">
        <v>0</v>
      </c>
      <c r="N4195" t="b">
        <v>0</v>
      </c>
      <c r="O4195">
        <v>7</v>
      </c>
      <c r="P4195">
        <v>5</v>
      </c>
      <c r="Q4195" s="2">
        <v>0.04</v>
      </c>
      <c r="R4195" s="2">
        <v>0</v>
      </c>
      <c r="S4195" s="2">
        <v>0</v>
      </c>
      <c r="T4195">
        <f t="shared" si="260"/>
        <v>0.4</v>
      </c>
      <c r="U4195">
        <f t="shared" si="261"/>
        <v>3.6</v>
      </c>
      <c r="V4195">
        <f t="shared" si="262"/>
        <v>1.5577510000000001</v>
      </c>
      <c r="W4195">
        <f t="shared" si="263"/>
        <v>1.60521285</v>
      </c>
    </row>
    <row r="4196" spans="1:23" x14ac:dyDescent="0.25">
      <c r="A4196" t="s">
        <v>14097</v>
      </c>
      <c r="B4196" s="1">
        <v>43109</v>
      </c>
      <c r="C4196" t="s">
        <v>14098</v>
      </c>
      <c r="D4196" t="s">
        <v>14099</v>
      </c>
      <c r="E4196" t="s">
        <v>14100</v>
      </c>
      <c r="F4196" s="1">
        <v>43105</v>
      </c>
      <c r="G4196">
        <v>1</v>
      </c>
      <c r="H4196">
        <v>382791</v>
      </c>
      <c r="I4196">
        <v>22881</v>
      </c>
      <c r="J4196">
        <v>680</v>
      </c>
      <c r="K4196">
        <v>3359</v>
      </c>
      <c r="L4196" t="b">
        <v>0</v>
      </c>
      <c r="M4196" t="b">
        <v>0</v>
      </c>
      <c r="N4196" t="b">
        <v>0</v>
      </c>
      <c r="O4196">
        <v>4</v>
      </c>
      <c r="P4196">
        <v>3</v>
      </c>
      <c r="Q4196" s="2">
        <v>0.06</v>
      </c>
      <c r="R4196" s="2">
        <v>0</v>
      </c>
      <c r="S4196" s="2">
        <v>0.01</v>
      </c>
      <c r="T4196">
        <f t="shared" si="260"/>
        <v>0.4</v>
      </c>
      <c r="U4196">
        <f t="shared" si="261"/>
        <v>2.2000000000000002</v>
      </c>
      <c r="V4196">
        <f t="shared" si="262"/>
        <v>1.0413954999999999</v>
      </c>
      <c r="W4196">
        <f t="shared" si="263"/>
        <v>1.074488425</v>
      </c>
    </row>
    <row r="4197" spans="1:23" x14ac:dyDescent="0.25">
      <c r="A4197" t="s">
        <v>14101</v>
      </c>
      <c r="B4197" s="1">
        <v>43109</v>
      </c>
      <c r="C4197" t="s">
        <v>14102</v>
      </c>
      <c r="D4197" t="s">
        <v>14103</v>
      </c>
      <c r="E4197" t="s">
        <v>14104</v>
      </c>
      <c r="F4197" s="1">
        <v>43103</v>
      </c>
      <c r="G4197">
        <v>1</v>
      </c>
      <c r="H4197">
        <v>8493</v>
      </c>
      <c r="I4197">
        <v>31</v>
      </c>
      <c r="J4197">
        <v>1</v>
      </c>
      <c r="K4197">
        <v>3</v>
      </c>
      <c r="L4197" t="b">
        <v>0</v>
      </c>
      <c r="M4197" t="b">
        <v>0</v>
      </c>
      <c r="N4197" t="b">
        <v>0</v>
      </c>
      <c r="O4197">
        <v>6</v>
      </c>
      <c r="P4197">
        <v>5</v>
      </c>
      <c r="Q4197" s="2">
        <v>0</v>
      </c>
      <c r="R4197" s="2">
        <v>0</v>
      </c>
      <c r="S4197" s="2">
        <v>0</v>
      </c>
      <c r="T4197">
        <f t="shared" si="260"/>
        <v>0.4</v>
      </c>
      <c r="U4197">
        <f t="shared" si="261"/>
        <v>3.8</v>
      </c>
      <c r="V4197">
        <f t="shared" si="262"/>
        <v>4.2464999999999994E-3</v>
      </c>
      <c r="W4197">
        <f t="shared" si="263"/>
        <v>1.1114862749999999</v>
      </c>
    </row>
    <row r="4198" spans="1:23" x14ac:dyDescent="0.25">
      <c r="A4198" t="s">
        <v>14105</v>
      </c>
      <c r="B4198" s="1">
        <v>43122</v>
      </c>
      <c r="C4198" t="s">
        <v>14106</v>
      </c>
      <c r="D4198" t="s">
        <v>14107</v>
      </c>
      <c r="E4198" t="s">
        <v>14108</v>
      </c>
      <c r="F4198" s="1">
        <v>43117</v>
      </c>
      <c r="G4198">
        <v>1</v>
      </c>
      <c r="H4198">
        <v>53227</v>
      </c>
      <c r="I4198">
        <v>2157</v>
      </c>
      <c r="J4198">
        <v>134</v>
      </c>
      <c r="K4198">
        <v>624</v>
      </c>
      <c r="L4198" t="b">
        <v>0</v>
      </c>
      <c r="M4198" t="b">
        <v>0</v>
      </c>
      <c r="N4198" t="b">
        <v>0</v>
      </c>
      <c r="O4198">
        <v>5</v>
      </c>
      <c r="P4198">
        <v>5</v>
      </c>
      <c r="Q4198" s="2">
        <v>0.04</v>
      </c>
      <c r="R4198" s="2">
        <v>0</v>
      </c>
      <c r="S4198" s="2">
        <v>0.01</v>
      </c>
      <c r="T4198">
        <f t="shared" si="260"/>
        <v>0.4</v>
      </c>
      <c r="U4198">
        <f t="shared" si="261"/>
        <v>4</v>
      </c>
      <c r="V4198">
        <f t="shared" si="262"/>
        <v>0.67661349999999998</v>
      </c>
      <c r="W4198">
        <f t="shared" si="263"/>
        <v>1.396814725</v>
      </c>
    </row>
    <row r="4199" spans="1:23" x14ac:dyDescent="0.25">
      <c r="A4199" t="s">
        <v>14109</v>
      </c>
      <c r="B4199" s="1">
        <v>43116</v>
      </c>
      <c r="C4199" t="s">
        <v>14110</v>
      </c>
      <c r="D4199" t="s">
        <v>532</v>
      </c>
      <c r="E4199" t="s">
        <v>14111</v>
      </c>
      <c r="F4199" s="1">
        <v>43110</v>
      </c>
      <c r="G4199">
        <v>1</v>
      </c>
      <c r="H4199">
        <v>245641</v>
      </c>
      <c r="I4199">
        <v>7805</v>
      </c>
      <c r="J4199">
        <v>84</v>
      </c>
      <c r="K4199">
        <v>583</v>
      </c>
      <c r="L4199" t="b">
        <v>0</v>
      </c>
      <c r="M4199" t="b">
        <v>0</v>
      </c>
      <c r="N4199" t="b">
        <v>0</v>
      </c>
      <c r="O4199">
        <v>6</v>
      </c>
      <c r="P4199">
        <v>5</v>
      </c>
      <c r="Q4199" s="2">
        <v>0.03</v>
      </c>
      <c r="R4199" s="2">
        <v>0</v>
      </c>
      <c r="S4199" s="2">
        <v>0</v>
      </c>
      <c r="T4199">
        <f t="shared" si="260"/>
        <v>0.4</v>
      </c>
      <c r="U4199">
        <f t="shared" si="261"/>
        <v>3.8</v>
      </c>
      <c r="V4199">
        <f t="shared" si="262"/>
        <v>0.42282049999999999</v>
      </c>
      <c r="W4199">
        <f t="shared" si="263"/>
        <v>1.2579871749999998</v>
      </c>
    </row>
    <row r="4200" spans="1:23" x14ac:dyDescent="0.25">
      <c r="A4200" t="s">
        <v>14112</v>
      </c>
      <c r="B4200" s="1">
        <v>43075</v>
      </c>
      <c r="C4200" t="s">
        <v>14113</v>
      </c>
      <c r="D4200" t="s">
        <v>2636</v>
      </c>
      <c r="E4200" t="s">
        <v>14114</v>
      </c>
      <c r="F4200" s="1">
        <v>43069</v>
      </c>
      <c r="G4200">
        <v>1</v>
      </c>
      <c r="H4200">
        <v>271180</v>
      </c>
      <c r="I4200">
        <v>21369</v>
      </c>
      <c r="J4200">
        <v>435</v>
      </c>
      <c r="K4200">
        <v>1123</v>
      </c>
      <c r="L4200" t="b">
        <v>0</v>
      </c>
      <c r="M4200" t="b">
        <v>0</v>
      </c>
      <c r="N4200" t="b">
        <v>0</v>
      </c>
      <c r="O4200">
        <v>6</v>
      </c>
      <c r="P4200">
        <v>6</v>
      </c>
      <c r="Q4200" s="2">
        <v>0.08</v>
      </c>
      <c r="R4200" s="2">
        <v>0</v>
      </c>
      <c r="S4200" s="2">
        <v>0</v>
      </c>
      <c r="T4200">
        <f t="shared" si="260"/>
        <v>0.4</v>
      </c>
      <c r="U4200">
        <f t="shared" si="261"/>
        <v>4.8000000000000007</v>
      </c>
      <c r="V4200">
        <f t="shared" si="262"/>
        <v>0.93559000000000003</v>
      </c>
      <c r="W4200">
        <f t="shared" si="263"/>
        <v>1.6874565000000004</v>
      </c>
    </row>
    <row r="4201" spans="1:23" x14ac:dyDescent="0.25">
      <c r="A4201" t="s">
        <v>14115</v>
      </c>
      <c r="B4201" s="1">
        <v>43265</v>
      </c>
      <c r="C4201" t="s">
        <v>14116</v>
      </c>
      <c r="D4201" t="s">
        <v>5448</v>
      </c>
      <c r="E4201" t="s">
        <v>12623</v>
      </c>
      <c r="F4201" s="1">
        <v>43238</v>
      </c>
      <c r="G4201">
        <v>1</v>
      </c>
      <c r="H4201">
        <v>6004782</v>
      </c>
      <c r="I4201">
        <v>210802</v>
      </c>
      <c r="J4201">
        <v>4166</v>
      </c>
      <c r="K4201">
        <v>15169</v>
      </c>
      <c r="L4201" t="b">
        <v>0</v>
      </c>
      <c r="M4201" t="b">
        <v>0</v>
      </c>
      <c r="N4201" t="b">
        <v>0</v>
      </c>
      <c r="O4201">
        <v>27</v>
      </c>
      <c r="P4201">
        <v>25</v>
      </c>
      <c r="Q4201" s="2">
        <v>0.04</v>
      </c>
      <c r="R4201" s="2">
        <v>0</v>
      </c>
      <c r="S4201" s="2">
        <v>0</v>
      </c>
      <c r="T4201">
        <f t="shared" si="260"/>
        <v>0.4</v>
      </c>
      <c r="U4201">
        <f t="shared" si="261"/>
        <v>19.600000000000001</v>
      </c>
      <c r="V4201">
        <f t="shared" si="262"/>
        <v>3.4023909999999997</v>
      </c>
      <c r="W4201">
        <f t="shared" si="263"/>
        <v>6.2508368500000007</v>
      </c>
    </row>
    <row r="4202" spans="1:23" x14ac:dyDescent="0.25">
      <c r="A4202" t="s">
        <v>14117</v>
      </c>
      <c r="B4202" s="1">
        <v>43157</v>
      </c>
      <c r="C4202" t="s">
        <v>14118</v>
      </c>
      <c r="D4202" t="s">
        <v>1197</v>
      </c>
      <c r="E4202" t="s">
        <v>14119</v>
      </c>
      <c r="F4202" s="1">
        <v>43149</v>
      </c>
      <c r="G4202">
        <v>1</v>
      </c>
      <c r="H4202">
        <v>164241</v>
      </c>
      <c r="I4202">
        <v>429</v>
      </c>
      <c r="J4202">
        <v>35</v>
      </c>
      <c r="K4202">
        <v>343</v>
      </c>
      <c r="L4202" t="b">
        <v>0</v>
      </c>
      <c r="M4202" t="b">
        <v>0</v>
      </c>
      <c r="N4202" t="b">
        <v>0</v>
      </c>
      <c r="O4202">
        <v>8</v>
      </c>
      <c r="P4202">
        <v>5</v>
      </c>
      <c r="Q4202" s="2">
        <v>0</v>
      </c>
      <c r="R4202" s="2">
        <v>0</v>
      </c>
      <c r="S4202" s="2">
        <v>0</v>
      </c>
      <c r="T4202">
        <f t="shared" si="260"/>
        <v>0.4</v>
      </c>
      <c r="U4202">
        <f t="shared" si="261"/>
        <v>3.4</v>
      </c>
      <c r="V4202">
        <f t="shared" si="262"/>
        <v>8.2120499999999999E-2</v>
      </c>
      <c r="W4202">
        <f t="shared" si="263"/>
        <v>1.0387421750000001</v>
      </c>
    </row>
    <row r="4203" spans="1:23" x14ac:dyDescent="0.25">
      <c r="A4203" t="s">
        <v>14120</v>
      </c>
      <c r="B4203" s="1">
        <v>43167</v>
      </c>
      <c r="C4203" t="s">
        <v>14121</v>
      </c>
      <c r="D4203" t="s">
        <v>305</v>
      </c>
      <c r="E4203" t="s">
        <v>14122</v>
      </c>
      <c r="F4203" s="1">
        <v>43160</v>
      </c>
      <c r="G4203">
        <v>1</v>
      </c>
      <c r="H4203">
        <v>383330</v>
      </c>
      <c r="I4203">
        <v>23420</v>
      </c>
      <c r="J4203">
        <v>438</v>
      </c>
      <c r="K4203">
        <v>1534</v>
      </c>
      <c r="L4203" t="b">
        <v>0</v>
      </c>
      <c r="M4203" t="b">
        <v>0</v>
      </c>
      <c r="N4203" t="b">
        <v>0</v>
      </c>
      <c r="O4203">
        <v>7</v>
      </c>
      <c r="P4203">
        <v>7</v>
      </c>
      <c r="Q4203" s="2">
        <v>0.06</v>
      </c>
      <c r="R4203" s="2">
        <v>0</v>
      </c>
      <c r="S4203" s="2">
        <v>0</v>
      </c>
      <c r="T4203">
        <f t="shared" si="260"/>
        <v>0.4</v>
      </c>
      <c r="U4203">
        <f t="shared" si="261"/>
        <v>5.6000000000000005</v>
      </c>
      <c r="V4203">
        <f t="shared" si="262"/>
        <v>0.79166499999999995</v>
      </c>
      <c r="W4203">
        <f t="shared" si="263"/>
        <v>1.83708275</v>
      </c>
    </row>
    <row r="4204" spans="1:23" x14ac:dyDescent="0.25">
      <c r="A4204" t="s">
        <v>14123</v>
      </c>
      <c r="B4204" s="1">
        <v>43188</v>
      </c>
      <c r="C4204" t="s">
        <v>14124</v>
      </c>
      <c r="D4204" t="s">
        <v>14125</v>
      </c>
      <c r="E4204" t="s">
        <v>14126</v>
      </c>
      <c r="F4204" s="1">
        <v>43173</v>
      </c>
      <c r="G4204">
        <v>1</v>
      </c>
      <c r="H4204">
        <v>1618812</v>
      </c>
      <c r="I4204">
        <v>26729</v>
      </c>
      <c r="J4204">
        <v>615</v>
      </c>
      <c r="K4204">
        <v>2439</v>
      </c>
      <c r="L4204" t="b">
        <v>0</v>
      </c>
      <c r="M4204" t="b">
        <v>0</v>
      </c>
      <c r="N4204" t="b">
        <v>0</v>
      </c>
      <c r="O4204">
        <v>15</v>
      </c>
      <c r="P4204">
        <v>13</v>
      </c>
      <c r="Q4204" s="2">
        <v>0.02</v>
      </c>
      <c r="R4204" s="2">
        <v>0</v>
      </c>
      <c r="S4204" s="2">
        <v>0</v>
      </c>
      <c r="T4204">
        <f t="shared" si="260"/>
        <v>0.4</v>
      </c>
      <c r="U4204">
        <f t="shared" si="261"/>
        <v>10</v>
      </c>
      <c r="V4204">
        <f t="shared" si="262"/>
        <v>1.009406</v>
      </c>
      <c r="W4204">
        <f t="shared" si="263"/>
        <v>3.0132921000000001</v>
      </c>
    </row>
    <row r="4205" spans="1:23" x14ac:dyDescent="0.25">
      <c r="A4205" t="s">
        <v>14127</v>
      </c>
      <c r="B4205" s="1">
        <v>43152</v>
      </c>
      <c r="C4205" t="s">
        <v>14128</v>
      </c>
      <c r="D4205" t="s">
        <v>6464</v>
      </c>
      <c r="E4205" t="s">
        <v>14129</v>
      </c>
      <c r="F4205" s="1">
        <v>43145</v>
      </c>
      <c r="G4205">
        <v>1</v>
      </c>
      <c r="H4205">
        <v>216165</v>
      </c>
      <c r="I4205">
        <v>9378</v>
      </c>
      <c r="J4205">
        <v>342</v>
      </c>
      <c r="K4205">
        <v>841</v>
      </c>
      <c r="L4205" t="b">
        <v>0</v>
      </c>
      <c r="M4205" t="b">
        <v>0</v>
      </c>
      <c r="N4205" t="b">
        <v>0</v>
      </c>
      <c r="O4205">
        <v>7</v>
      </c>
      <c r="P4205">
        <v>7</v>
      </c>
      <c r="Q4205" s="2">
        <v>0.04</v>
      </c>
      <c r="R4205" s="2">
        <v>0</v>
      </c>
      <c r="S4205" s="2">
        <v>0</v>
      </c>
      <c r="T4205">
        <f t="shared" si="260"/>
        <v>0.4</v>
      </c>
      <c r="U4205">
        <f t="shared" si="261"/>
        <v>5.6000000000000005</v>
      </c>
      <c r="V4205">
        <f t="shared" si="262"/>
        <v>0.50808249999999999</v>
      </c>
      <c r="W4205">
        <f t="shared" si="263"/>
        <v>1.7378288749999999</v>
      </c>
    </row>
    <row r="4206" spans="1:23" x14ac:dyDescent="0.25">
      <c r="A4206" t="s">
        <v>14130</v>
      </c>
      <c r="B4206" s="1">
        <v>43142</v>
      </c>
      <c r="C4206" t="s">
        <v>14131</v>
      </c>
      <c r="D4206" t="s">
        <v>129</v>
      </c>
      <c r="E4206" t="s">
        <v>14132</v>
      </c>
      <c r="F4206" s="1">
        <v>43137</v>
      </c>
      <c r="G4206">
        <v>1</v>
      </c>
      <c r="H4206">
        <v>1695390</v>
      </c>
      <c r="I4206">
        <v>20802</v>
      </c>
      <c r="J4206">
        <v>1058</v>
      </c>
      <c r="K4206">
        <v>3842</v>
      </c>
      <c r="L4206" t="b">
        <v>0</v>
      </c>
      <c r="M4206" t="b">
        <v>0</v>
      </c>
      <c r="N4206" t="b">
        <v>0</v>
      </c>
      <c r="O4206">
        <v>5</v>
      </c>
      <c r="P4206">
        <v>5</v>
      </c>
      <c r="Q4206" s="2">
        <v>0.01</v>
      </c>
      <c r="R4206" s="2">
        <v>0</v>
      </c>
      <c r="S4206" s="2">
        <v>0</v>
      </c>
      <c r="T4206">
        <f t="shared" si="260"/>
        <v>0.4</v>
      </c>
      <c r="U4206">
        <f t="shared" si="261"/>
        <v>4</v>
      </c>
      <c r="V4206">
        <f t="shared" si="262"/>
        <v>0.94769499999999995</v>
      </c>
      <c r="W4206">
        <f t="shared" si="263"/>
        <v>1.49169325</v>
      </c>
    </row>
    <row r="4207" spans="1:23" x14ac:dyDescent="0.25">
      <c r="A4207" t="s">
        <v>14133</v>
      </c>
      <c r="B4207" s="1">
        <v>43060</v>
      </c>
      <c r="C4207" t="s">
        <v>14134</v>
      </c>
      <c r="D4207" t="s">
        <v>289</v>
      </c>
      <c r="E4207" t="s">
        <v>14135</v>
      </c>
      <c r="F4207" s="1">
        <v>43053</v>
      </c>
      <c r="G4207">
        <v>1</v>
      </c>
      <c r="H4207">
        <v>792184</v>
      </c>
      <c r="I4207">
        <v>9174</v>
      </c>
      <c r="J4207">
        <v>189</v>
      </c>
      <c r="K4207">
        <v>486</v>
      </c>
      <c r="L4207" t="b">
        <v>0</v>
      </c>
      <c r="M4207" t="b">
        <v>0</v>
      </c>
      <c r="N4207" t="b">
        <v>0</v>
      </c>
      <c r="O4207">
        <v>7</v>
      </c>
      <c r="P4207">
        <v>7</v>
      </c>
      <c r="Q4207" s="2">
        <v>0.01</v>
      </c>
      <c r="R4207" s="2">
        <v>0</v>
      </c>
      <c r="S4207" s="2">
        <v>0</v>
      </c>
      <c r="T4207">
        <f t="shared" si="260"/>
        <v>0.4</v>
      </c>
      <c r="U4207">
        <f t="shared" si="261"/>
        <v>5.6000000000000005</v>
      </c>
      <c r="V4207">
        <f t="shared" si="262"/>
        <v>0.49609199999999998</v>
      </c>
      <c r="W4207">
        <f t="shared" si="263"/>
        <v>1.7336322</v>
      </c>
    </row>
    <row r="4208" spans="1:23" x14ac:dyDescent="0.25">
      <c r="A4208" t="s">
        <v>14136</v>
      </c>
      <c r="B4208" s="1">
        <v>43069</v>
      </c>
      <c r="C4208" t="s">
        <v>14137</v>
      </c>
      <c r="D4208" t="s">
        <v>780</v>
      </c>
      <c r="E4208" t="s">
        <v>14138</v>
      </c>
      <c r="F4208" s="1">
        <v>43067</v>
      </c>
      <c r="G4208">
        <v>1</v>
      </c>
      <c r="H4208">
        <v>52336</v>
      </c>
      <c r="I4208">
        <v>493</v>
      </c>
      <c r="J4208">
        <v>16</v>
      </c>
      <c r="K4208">
        <v>154</v>
      </c>
      <c r="L4208" t="b">
        <v>0</v>
      </c>
      <c r="M4208" t="b">
        <v>0</v>
      </c>
      <c r="N4208" t="b">
        <v>0</v>
      </c>
      <c r="O4208">
        <v>2</v>
      </c>
      <c r="P4208">
        <v>1</v>
      </c>
      <c r="Q4208" s="2">
        <v>0.01</v>
      </c>
      <c r="R4208" s="2">
        <v>0</v>
      </c>
      <c r="S4208" s="2">
        <v>0</v>
      </c>
      <c r="T4208">
        <f t="shared" si="260"/>
        <v>0.4</v>
      </c>
      <c r="U4208">
        <f t="shared" si="261"/>
        <v>0.60000000000000009</v>
      </c>
      <c r="V4208">
        <f t="shared" si="262"/>
        <v>0.126168</v>
      </c>
      <c r="W4208">
        <f t="shared" si="263"/>
        <v>0.35415880000000005</v>
      </c>
    </row>
    <row r="4209" spans="1:23" x14ac:dyDescent="0.25">
      <c r="A4209" t="s">
        <v>14139</v>
      </c>
      <c r="B4209" s="1">
        <v>43192</v>
      </c>
      <c r="C4209" t="s">
        <v>14140</v>
      </c>
      <c r="D4209" t="s">
        <v>202</v>
      </c>
      <c r="E4209" t="s">
        <v>14141</v>
      </c>
      <c r="F4209" s="1">
        <v>43185</v>
      </c>
      <c r="G4209">
        <v>1</v>
      </c>
      <c r="H4209">
        <v>1125153</v>
      </c>
      <c r="I4209">
        <v>28277</v>
      </c>
      <c r="J4209">
        <v>526</v>
      </c>
      <c r="K4209">
        <v>2923</v>
      </c>
      <c r="L4209" t="b">
        <v>0</v>
      </c>
      <c r="M4209" t="b">
        <v>0</v>
      </c>
      <c r="N4209" t="b">
        <v>0</v>
      </c>
      <c r="O4209">
        <v>7</v>
      </c>
      <c r="P4209">
        <v>7</v>
      </c>
      <c r="Q4209" s="2">
        <v>0.03</v>
      </c>
      <c r="R4209" s="2">
        <v>0</v>
      </c>
      <c r="S4209" s="2">
        <v>0</v>
      </c>
      <c r="T4209">
        <f t="shared" si="260"/>
        <v>0.4</v>
      </c>
      <c r="U4209">
        <f t="shared" si="261"/>
        <v>5.6000000000000005</v>
      </c>
      <c r="V4209">
        <f t="shared" si="262"/>
        <v>0.86257649999999986</v>
      </c>
      <c r="W4209">
        <f t="shared" si="263"/>
        <v>1.861901775</v>
      </c>
    </row>
    <row r="4210" spans="1:23" x14ac:dyDescent="0.25">
      <c r="A4210" t="s">
        <v>14142</v>
      </c>
      <c r="B4210" s="1">
        <v>43062</v>
      </c>
      <c r="C4210" t="s">
        <v>14143</v>
      </c>
      <c r="D4210" t="s">
        <v>632</v>
      </c>
      <c r="E4210" t="s">
        <v>14144</v>
      </c>
      <c r="F4210" s="1">
        <v>43061</v>
      </c>
      <c r="G4210">
        <v>1</v>
      </c>
      <c r="H4210">
        <v>707164</v>
      </c>
      <c r="I4210">
        <v>11709</v>
      </c>
      <c r="J4210">
        <v>1044</v>
      </c>
      <c r="K4210">
        <v>3676</v>
      </c>
      <c r="L4210" t="b">
        <v>0</v>
      </c>
      <c r="M4210" t="b">
        <v>0</v>
      </c>
      <c r="N4210" t="b">
        <v>0</v>
      </c>
      <c r="O4210">
        <v>1</v>
      </c>
      <c r="P4210">
        <v>1</v>
      </c>
      <c r="Q4210" s="2">
        <v>0.02</v>
      </c>
      <c r="R4210" s="2">
        <v>0</v>
      </c>
      <c r="S4210" s="2">
        <v>0.01</v>
      </c>
      <c r="T4210">
        <f t="shared" si="260"/>
        <v>0.4</v>
      </c>
      <c r="U4210">
        <f t="shared" si="261"/>
        <v>0.8</v>
      </c>
      <c r="V4210">
        <f t="shared" si="262"/>
        <v>0.80358200000000002</v>
      </c>
      <c r="W4210">
        <f t="shared" si="263"/>
        <v>0.64125370000000004</v>
      </c>
    </row>
    <row r="4211" spans="1:23" x14ac:dyDescent="0.25">
      <c r="A4211" t="s">
        <v>14145</v>
      </c>
      <c r="B4211" s="1">
        <v>43074</v>
      </c>
      <c r="C4211" t="s">
        <v>14146</v>
      </c>
      <c r="D4211" t="s">
        <v>13627</v>
      </c>
      <c r="E4211" t="s">
        <v>14147</v>
      </c>
      <c r="F4211" s="1">
        <v>43066</v>
      </c>
      <c r="G4211">
        <v>1</v>
      </c>
      <c r="H4211">
        <v>1275330</v>
      </c>
      <c r="I4211">
        <v>168189</v>
      </c>
      <c r="J4211">
        <v>3107</v>
      </c>
      <c r="K4211">
        <v>22931</v>
      </c>
      <c r="L4211" t="b">
        <v>0</v>
      </c>
      <c r="M4211" t="b">
        <v>0</v>
      </c>
      <c r="N4211" t="b">
        <v>0</v>
      </c>
      <c r="O4211">
        <v>8</v>
      </c>
      <c r="P4211">
        <v>7</v>
      </c>
      <c r="Q4211" s="2">
        <v>0.13</v>
      </c>
      <c r="R4211" s="2">
        <v>0</v>
      </c>
      <c r="S4211" s="2">
        <v>0.02</v>
      </c>
      <c r="T4211">
        <f t="shared" si="260"/>
        <v>0.4</v>
      </c>
      <c r="U4211">
        <f t="shared" si="261"/>
        <v>5.4</v>
      </c>
      <c r="V4211">
        <f t="shared" si="262"/>
        <v>2.437665</v>
      </c>
      <c r="W4211">
        <f t="shared" si="263"/>
        <v>2.36318275</v>
      </c>
    </row>
    <row r="4212" spans="1:23" x14ac:dyDescent="0.25">
      <c r="A4212" t="s">
        <v>14148</v>
      </c>
      <c r="B4212" s="1">
        <v>43162</v>
      </c>
      <c r="C4212" t="s">
        <v>14149</v>
      </c>
      <c r="D4212" t="s">
        <v>601</v>
      </c>
      <c r="E4212" t="s">
        <v>14150</v>
      </c>
      <c r="F4212" s="1">
        <v>43161</v>
      </c>
      <c r="G4212">
        <v>1</v>
      </c>
      <c r="H4212">
        <v>312740</v>
      </c>
      <c r="I4212">
        <v>6155</v>
      </c>
      <c r="J4212">
        <v>131</v>
      </c>
      <c r="K4212">
        <v>341</v>
      </c>
      <c r="L4212" t="b">
        <v>0</v>
      </c>
      <c r="M4212" t="b">
        <v>0</v>
      </c>
      <c r="N4212" t="b">
        <v>0</v>
      </c>
      <c r="O4212">
        <v>1</v>
      </c>
      <c r="P4212">
        <v>1</v>
      </c>
      <c r="Q4212" s="2">
        <v>0.02</v>
      </c>
      <c r="R4212" s="2">
        <v>0</v>
      </c>
      <c r="S4212" s="2">
        <v>0</v>
      </c>
      <c r="T4212">
        <f t="shared" si="260"/>
        <v>0.4</v>
      </c>
      <c r="U4212">
        <f t="shared" si="261"/>
        <v>0.8</v>
      </c>
      <c r="V4212">
        <f t="shared" si="262"/>
        <v>0.35636999999999996</v>
      </c>
      <c r="W4212">
        <f t="shared" si="263"/>
        <v>0.48472950000000004</v>
      </c>
    </row>
    <row r="4213" spans="1:23" x14ac:dyDescent="0.25">
      <c r="A4213" t="s">
        <v>14151</v>
      </c>
      <c r="B4213" s="1">
        <v>43140</v>
      </c>
      <c r="C4213" t="s">
        <v>14152</v>
      </c>
      <c r="D4213" t="s">
        <v>14153</v>
      </c>
      <c r="E4213" t="s">
        <v>14154</v>
      </c>
      <c r="F4213" s="1">
        <v>43133</v>
      </c>
      <c r="G4213">
        <v>1</v>
      </c>
      <c r="H4213">
        <v>237171</v>
      </c>
      <c r="I4213">
        <v>3424</v>
      </c>
      <c r="J4213">
        <v>268</v>
      </c>
      <c r="K4213">
        <v>180</v>
      </c>
      <c r="L4213" t="b">
        <v>0</v>
      </c>
      <c r="M4213" t="b">
        <v>0</v>
      </c>
      <c r="N4213" t="b">
        <v>0</v>
      </c>
      <c r="O4213">
        <v>7</v>
      </c>
      <c r="P4213">
        <v>7</v>
      </c>
      <c r="Q4213" s="2">
        <v>0.01</v>
      </c>
      <c r="R4213" s="2">
        <v>0</v>
      </c>
      <c r="S4213" s="2">
        <v>0</v>
      </c>
      <c r="T4213">
        <f t="shared" si="260"/>
        <v>0.4</v>
      </c>
      <c r="U4213">
        <f t="shared" si="261"/>
        <v>5.6000000000000005</v>
      </c>
      <c r="V4213">
        <f t="shared" si="262"/>
        <v>0.21858549999999999</v>
      </c>
      <c r="W4213">
        <f t="shared" si="263"/>
        <v>1.6365049250000001</v>
      </c>
    </row>
    <row r="4214" spans="1:23" x14ac:dyDescent="0.25">
      <c r="A4214" t="s">
        <v>14155</v>
      </c>
      <c r="B4214" s="1">
        <v>43109</v>
      </c>
      <c r="C4214" t="s">
        <v>14156</v>
      </c>
      <c r="D4214" t="s">
        <v>1641</v>
      </c>
      <c r="E4214" t="s">
        <v>14157</v>
      </c>
      <c r="F4214" s="1">
        <v>43102</v>
      </c>
      <c r="G4214">
        <v>1</v>
      </c>
      <c r="H4214">
        <v>141520</v>
      </c>
      <c r="I4214">
        <v>2611</v>
      </c>
      <c r="J4214">
        <v>925</v>
      </c>
      <c r="K4214">
        <v>546</v>
      </c>
      <c r="L4214" t="b">
        <v>0</v>
      </c>
      <c r="M4214" t="b">
        <v>0</v>
      </c>
      <c r="N4214" t="b">
        <v>0</v>
      </c>
      <c r="O4214">
        <v>7</v>
      </c>
      <c r="P4214">
        <v>7</v>
      </c>
      <c r="Q4214" s="2">
        <v>0.02</v>
      </c>
      <c r="R4214" s="2">
        <v>-0.01</v>
      </c>
      <c r="S4214" s="2">
        <v>0</v>
      </c>
      <c r="T4214">
        <f t="shared" si="260"/>
        <v>0.4</v>
      </c>
      <c r="U4214">
        <f t="shared" si="261"/>
        <v>5.6000000000000005</v>
      </c>
      <c r="V4214">
        <f t="shared" si="262"/>
        <v>0.12076000000000001</v>
      </c>
      <c r="W4214">
        <f t="shared" si="263"/>
        <v>1.602266</v>
      </c>
    </row>
    <row r="4215" spans="1:23" x14ac:dyDescent="0.25">
      <c r="A4215" t="s">
        <v>14158</v>
      </c>
      <c r="B4215" s="1">
        <v>43066</v>
      </c>
      <c r="C4215" t="s">
        <v>14159</v>
      </c>
      <c r="D4215" t="s">
        <v>2653</v>
      </c>
      <c r="E4215" t="s">
        <v>14160</v>
      </c>
      <c r="F4215" s="1">
        <v>43061</v>
      </c>
      <c r="G4215">
        <v>1</v>
      </c>
      <c r="H4215">
        <v>22786</v>
      </c>
      <c r="I4215">
        <v>1349</v>
      </c>
      <c r="J4215">
        <v>25</v>
      </c>
      <c r="K4215">
        <v>221</v>
      </c>
      <c r="L4215" t="b">
        <v>0</v>
      </c>
      <c r="M4215" t="b">
        <v>0</v>
      </c>
      <c r="N4215" t="b">
        <v>0</v>
      </c>
      <c r="O4215">
        <v>5</v>
      </c>
      <c r="P4215">
        <v>3</v>
      </c>
      <c r="Q4215" s="2">
        <v>0.06</v>
      </c>
      <c r="R4215" s="2">
        <v>0</v>
      </c>
      <c r="S4215" s="2">
        <v>0.01</v>
      </c>
      <c r="T4215">
        <f t="shared" si="260"/>
        <v>0.4</v>
      </c>
      <c r="U4215">
        <f t="shared" si="261"/>
        <v>2.0000000000000004</v>
      </c>
      <c r="V4215">
        <f t="shared" si="262"/>
        <v>0.86139299999999996</v>
      </c>
      <c r="W4215">
        <f t="shared" si="263"/>
        <v>0.96148755000000019</v>
      </c>
    </row>
    <row r="4216" spans="1:23" x14ac:dyDescent="0.25">
      <c r="A4216" t="s">
        <v>14161</v>
      </c>
      <c r="B4216" s="1">
        <v>43105</v>
      </c>
      <c r="C4216" t="s">
        <v>14162</v>
      </c>
      <c r="D4216" t="s">
        <v>693</v>
      </c>
      <c r="E4216" t="s">
        <v>14163</v>
      </c>
      <c r="F4216" s="1">
        <v>43096</v>
      </c>
      <c r="G4216">
        <v>1</v>
      </c>
      <c r="H4216">
        <v>975327</v>
      </c>
      <c r="I4216">
        <v>7745</v>
      </c>
      <c r="J4216">
        <v>431</v>
      </c>
      <c r="K4216">
        <v>796</v>
      </c>
      <c r="L4216" t="b">
        <v>0</v>
      </c>
      <c r="M4216" t="b">
        <v>0</v>
      </c>
      <c r="N4216" t="b">
        <v>0</v>
      </c>
      <c r="O4216">
        <v>9</v>
      </c>
      <c r="P4216">
        <v>8</v>
      </c>
      <c r="Q4216" s="2">
        <v>0.01</v>
      </c>
      <c r="R4216" s="2">
        <v>0</v>
      </c>
      <c r="S4216" s="2">
        <v>0</v>
      </c>
      <c r="T4216">
        <f t="shared" si="260"/>
        <v>0.4</v>
      </c>
      <c r="U4216">
        <f t="shared" si="261"/>
        <v>6.2</v>
      </c>
      <c r="V4216">
        <f t="shared" si="262"/>
        <v>0.58766350000000001</v>
      </c>
      <c r="W4216">
        <f t="shared" si="263"/>
        <v>1.9156822249999998</v>
      </c>
    </row>
    <row r="4217" spans="1:23" x14ac:dyDescent="0.25">
      <c r="A4217" t="s">
        <v>14164</v>
      </c>
      <c r="B4217" s="1">
        <v>43119</v>
      </c>
      <c r="C4217" t="s">
        <v>14165</v>
      </c>
      <c r="D4217" t="s">
        <v>5159</v>
      </c>
      <c r="E4217" t="s">
        <v>14166</v>
      </c>
      <c r="F4217" s="1">
        <v>43112</v>
      </c>
      <c r="G4217">
        <v>1</v>
      </c>
      <c r="H4217">
        <v>1632401</v>
      </c>
      <c r="I4217">
        <v>34809</v>
      </c>
      <c r="J4217">
        <v>3526</v>
      </c>
      <c r="K4217">
        <v>8235</v>
      </c>
      <c r="L4217" t="b">
        <v>0</v>
      </c>
      <c r="M4217" t="b">
        <v>0</v>
      </c>
      <c r="N4217" t="b">
        <v>0</v>
      </c>
      <c r="O4217">
        <v>7</v>
      </c>
      <c r="P4217">
        <v>7</v>
      </c>
      <c r="Q4217" s="2">
        <v>0.02</v>
      </c>
      <c r="R4217" s="2">
        <v>0</v>
      </c>
      <c r="S4217" s="2">
        <v>0.01</v>
      </c>
      <c r="T4217">
        <f t="shared" si="260"/>
        <v>0.4</v>
      </c>
      <c r="U4217">
        <f t="shared" si="261"/>
        <v>5.6000000000000005</v>
      </c>
      <c r="V4217">
        <f t="shared" si="262"/>
        <v>1.2662005000000001</v>
      </c>
      <c r="W4217">
        <f t="shared" si="263"/>
        <v>2.0031701750000002</v>
      </c>
    </row>
    <row r="4218" spans="1:23" x14ac:dyDescent="0.25">
      <c r="A4218" t="s">
        <v>14167</v>
      </c>
      <c r="B4218" s="1">
        <v>43108</v>
      </c>
      <c r="C4218" t="s">
        <v>14168</v>
      </c>
      <c r="D4218" t="s">
        <v>14169</v>
      </c>
      <c r="E4218" t="s">
        <v>14170</v>
      </c>
      <c r="F4218" s="1">
        <v>43101</v>
      </c>
      <c r="G4218">
        <v>1</v>
      </c>
      <c r="H4218">
        <v>181739</v>
      </c>
      <c r="I4218">
        <v>5600</v>
      </c>
      <c r="J4218">
        <v>230</v>
      </c>
      <c r="K4218">
        <v>711</v>
      </c>
      <c r="L4218" t="b">
        <v>0</v>
      </c>
      <c r="M4218" t="b">
        <v>0</v>
      </c>
      <c r="N4218" t="b">
        <v>0</v>
      </c>
      <c r="O4218">
        <v>7</v>
      </c>
      <c r="P4218">
        <v>6</v>
      </c>
      <c r="Q4218" s="2">
        <v>0.03</v>
      </c>
      <c r="R4218" s="2">
        <v>0</v>
      </c>
      <c r="S4218" s="2">
        <v>0</v>
      </c>
      <c r="T4218">
        <f t="shared" si="260"/>
        <v>0.4</v>
      </c>
      <c r="U4218">
        <f t="shared" si="261"/>
        <v>4.6000000000000005</v>
      </c>
      <c r="V4218">
        <f t="shared" si="262"/>
        <v>0.39086949999999998</v>
      </c>
      <c r="W4218">
        <f t="shared" si="263"/>
        <v>1.446804325</v>
      </c>
    </row>
    <row r="4219" spans="1:23" x14ac:dyDescent="0.25">
      <c r="A4219" t="s">
        <v>14171</v>
      </c>
      <c r="B4219" s="1">
        <v>43262</v>
      </c>
      <c r="C4219" t="s">
        <v>14172</v>
      </c>
      <c r="D4219" t="s">
        <v>674</v>
      </c>
      <c r="E4219" t="s">
        <v>14173</v>
      </c>
      <c r="F4219" s="1">
        <v>43234</v>
      </c>
      <c r="G4219">
        <v>1</v>
      </c>
      <c r="H4219">
        <v>5249452</v>
      </c>
      <c r="I4219">
        <v>35844</v>
      </c>
      <c r="J4219">
        <v>3229</v>
      </c>
      <c r="K4219">
        <v>7219</v>
      </c>
      <c r="L4219" t="b">
        <v>0</v>
      </c>
      <c r="M4219" t="b">
        <v>0</v>
      </c>
      <c r="N4219" t="b">
        <v>0</v>
      </c>
      <c r="O4219">
        <v>28</v>
      </c>
      <c r="P4219">
        <v>27</v>
      </c>
      <c r="Q4219" s="2">
        <v>0.01</v>
      </c>
      <c r="R4219" s="2">
        <v>0</v>
      </c>
      <c r="S4219" s="2">
        <v>0</v>
      </c>
      <c r="T4219">
        <f t="shared" si="260"/>
        <v>0.4</v>
      </c>
      <c r="U4219">
        <f t="shared" si="261"/>
        <v>21.400000000000002</v>
      </c>
      <c r="V4219">
        <f t="shared" si="262"/>
        <v>2.724726</v>
      </c>
      <c r="W4219">
        <f t="shared" si="263"/>
        <v>6.4636541000000003</v>
      </c>
    </row>
    <row r="4220" spans="1:23" x14ac:dyDescent="0.25">
      <c r="A4220" t="s">
        <v>14174</v>
      </c>
      <c r="B4220" s="1">
        <v>43197</v>
      </c>
      <c r="C4220" t="s">
        <v>14175</v>
      </c>
      <c r="D4220" t="s">
        <v>11445</v>
      </c>
      <c r="E4220" t="s">
        <v>14176</v>
      </c>
      <c r="F4220" s="1">
        <v>43181</v>
      </c>
      <c r="G4220">
        <v>1</v>
      </c>
      <c r="H4220">
        <v>1641394</v>
      </c>
      <c r="I4220">
        <v>18448</v>
      </c>
      <c r="J4220">
        <v>2171</v>
      </c>
      <c r="K4220">
        <v>1949</v>
      </c>
      <c r="L4220" t="b">
        <v>0</v>
      </c>
      <c r="M4220" t="b">
        <v>0</v>
      </c>
      <c r="N4220" t="b">
        <v>0</v>
      </c>
      <c r="O4220">
        <v>16</v>
      </c>
      <c r="P4220">
        <v>15</v>
      </c>
      <c r="Q4220" s="2">
        <v>0.01</v>
      </c>
      <c r="R4220" s="2">
        <v>0</v>
      </c>
      <c r="S4220" s="2">
        <v>0</v>
      </c>
      <c r="T4220">
        <f t="shared" si="260"/>
        <v>0.4</v>
      </c>
      <c r="U4220">
        <f t="shared" si="261"/>
        <v>11.8</v>
      </c>
      <c r="V4220">
        <f t="shared" si="262"/>
        <v>0.92069699999999999</v>
      </c>
      <c r="W4220">
        <f t="shared" si="263"/>
        <v>3.4322439500000002</v>
      </c>
    </row>
    <row r="4221" spans="1:23" x14ac:dyDescent="0.25">
      <c r="A4221" t="s">
        <v>14177</v>
      </c>
      <c r="B4221" s="1">
        <v>43204</v>
      </c>
      <c r="C4221" t="s">
        <v>14178</v>
      </c>
      <c r="D4221" t="s">
        <v>7022</v>
      </c>
      <c r="E4221" t="s">
        <v>14179</v>
      </c>
      <c r="F4221" s="1">
        <v>43186</v>
      </c>
      <c r="G4221">
        <v>1</v>
      </c>
      <c r="H4221">
        <v>2296556</v>
      </c>
      <c r="I4221">
        <v>56795</v>
      </c>
      <c r="J4221">
        <v>1234</v>
      </c>
      <c r="K4221">
        <v>23354</v>
      </c>
      <c r="L4221" t="b">
        <v>0</v>
      </c>
      <c r="M4221" t="b">
        <v>0</v>
      </c>
      <c r="N4221" t="b">
        <v>0</v>
      </c>
      <c r="O4221">
        <v>18</v>
      </c>
      <c r="P4221">
        <v>11</v>
      </c>
      <c r="Q4221" s="2">
        <v>0.02</v>
      </c>
      <c r="R4221" s="2">
        <v>0</v>
      </c>
      <c r="S4221" s="2">
        <v>0.01</v>
      </c>
      <c r="T4221">
        <f t="shared" si="260"/>
        <v>0.4</v>
      </c>
      <c r="U4221">
        <f t="shared" si="261"/>
        <v>7.4</v>
      </c>
      <c r="V4221">
        <f t="shared" si="262"/>
        <v>1.5982779999999999</v>
      </c>
      <c r="W4221">
        <f t="shared" si="263"/>
        <v>2.5693973000000003</v>
      </c>
    </row>
    <row r="4222" spans="1:23" x14ac:dyDescent="0.25">
      <c r="A4222" t="s">
        <v>14180</v>
      </c>
      <c r="B4222" s="1">
        <v>43135</v>
      </c>
      <c r="C4222" t="s">
        <v>14181</v>
      </c>
      <c r="D4222" t="s">
        <v>14182</v>
      </c>
      <c r="E4222" t="s">
        <v>14183</v>
      </c>
      <c r="F4222" s="1">
        <v>43129</v>
      </c>
      <c r="G4222">
        <v>1</v>
      </c>
      <c r="H4222">
        <v>198533</v>
      </c>
      <c r="I4222">
        <v>2266</v>
      </c>
      <c r="J4222">
        <v>50</v>
      </c>
      <c r="K4222">
        <v>97</v>
      </c>
      <c r="L4222" t="b">
        <v>0</v>
      </c>
      <c r="M4222" t="b">
        <v>0</v>
      </c>
      <c r="N4222" t="b">
        <v>0</v>
      </c>
      <c r="O4222">
        <v>6</v>
      </c>
      <c r="P4222">
        <v>3</v>
      </c>
      <c r="Q4222" s="2">
        <v>0.01</v>
      </c>
      <c r="R4222" s="2">
        <v>0</v>
      </c>
      <c r="S4222" s="2">
        <v>0</v>
      </c>
      <c r="T4222">
        <f t="shared" si="260"/>
        <v>0.4</v>
      </c>
      <c r="U4222">
        <f t="shared" si="261"/>
        <v>1.8000000000000003</v>
      </c>
      <c r="V4222">
        <f t="shared" si="262"/>
        <v>0.19926650000000001</v>
      </c>
      <c r="W4222">
        <f t="shared" si="263"/>
        <v>0.67974327500000009</v>
      </c>
    </row>
    <row r="4223" spans="1:23" x14ac:dyDescent="0.25">
      <c r="A4223" t="s">
        <v>14184</v>
      </c>
      <c r="B4223" s="1">
        <v>43124</v>
      </c>
      <c r="C4223" t="s">
        <v>14185</v>
      </c>
      <c r="D4223" t="s">
        <v>9291</v>
      </c>
      <c r="E4223" t="s">
        <v>14186</v>
      </c>
      <c r="F4223" s="1">
        <v>43118</v>
      </c>
      <c r="G4223">
        <v>1</v>
      </c>
      <c r="H4223">
        <v>18096</v>
      </c>
      <c r="I4223">
        <v>1370</v>
      </c>
      <c r="J4223">
        <v>6</v>
      </c>
      <c r="K4223">
        <v>149</v>
      </c>
      <c r="L4223" t="b">
        <v>0</v>
      </c>
      <c r="M4223" t="b">
        <v>0</v>
      </c>
      <c r="N4223" t="b">
        <v>0</v>
      </c>
      <c r="O4223">
        <v>6</v>
      </c>
      <c r="P4223">
        <v>3</v>
      </c>
      <c r="Q4223" s="2">
        <v>0.08</v>
      </c>
      <c r="R4223" s="2">
        <v>0</v>
      </c>
      <c r="S4223" s="2">
        <v>0.01</v>
      </c>
      <c r="T4223">
        <f t="shared" si="260"/>
        <v>0.4</v>
      </c>
      <c r="U4223">
        <f t="shared" si="261"/>
        <v>1.8000000000000003</v>
      </c>
      <c r="V4223">
        <f t="shared" si="262"/>
        <v>1.059048</v>
      </c>
      <c r="W4223">
        <f t="shared" si="263"/>
        <v>0.98066680000000006</v>
      </c>
    </row>
    <row r="4224" spans="1:23" x14ac:dyDescent="0.25">
      <c r="A4224" t="s">
        <v>14187</v>
      </c>
      <c r="B4224" s="1">
        <v>43133</v>
      </c>
      <c r="C4224" t="s">
        <v>14188</v>
      </c>
      <c r="D4224" t="s">
        <v>198</v>
      </c>
      <c r="E4224" t="s">
        <v>14189</v>
      </c>
      <c r="F4224" s="1">
        <v>43132</v>
      </c>
      <c r="G4224">
        <v>1</v>
      </c>
      <c r="H4224">
        <v>541149</v>
      </c>
      <c r="I4224">
        <v>8220</v>
      </c>
      <c r="J4224">
        <v>180</v>
      </c>
      <c r="K4224">
        <v>358</v>
      </c>
      <c r="L4224" t="b">
        <v>0</v>
      </c>
      <c r="M4224" t="b">
        <v>0</v>
      </c>
      <c r="N4224" t="b">
        <v>0</v>
      </c>
      <c r="O4224">
        <v>1</v>
      </c>
      <c r="P4224">
        <v>1</v>
      </c>
      <c r="Q4224" s="2">
        <v>0.02</v>
      </c>
      <c r="R4224" s="2">
        <v>0</v>
      </c>
      <c r="S4224" s="2">
        <v>0</v>
      </c>
      <c r="T4224">
        <f t="shared" si="260"/>
        <v>0.4</v>
      </c>
      <c r="U4224">
        <f t="shared" si="261"/>
        <v>0.8</v>
      </c>
      <c r="V4224">
        <f t="shared" si="262"/>
        <v>0.47057450000000001</v>
      </c>
      <c r="W4224">
        <f t="shared" si="263"/>
        <v>0.52470107500000007</v>
      </c>
    </row>
    <row r="4225" spans="1:23" x14ac:dyDescent="0.25">
      <c r="A4225" t="s">
        <v>14190</v>
      </c>
      <c r="B4225" s="1">
        <v>43118</v>
      </c>
      <c r="C4225" t="s">
        <v>14191</v>
      </c>
      <c r="D4225" t="s">
        <v>715</v>
      </c>
      <c r="E4225" t="s">
        <v>14192</v>
      </c>
      <c r="F4225" s="1">
        <v>43112</v>
      </c>
      <c r="G4225">
        <v>1</v>
      </c>
      <c r="H4225">
        <v>150617</v>
      </c>
      <c r="I4225">
        <v>1315</v>
      </c>
      <c r="J4225">
        <v>395</v>
      </c>
      <c r="K4225">
        <v>247</v>
      </c>
      <c r="L4225" t="b">
        <v>0</v>
      </c>
      <c r="M4225" t="b">
        <v>0</v>
      </c>
      <c r="N4225" t="b">
        <v>0</v>
      </c>
      <c r="O4225">
        <v>6</v>
      </c>
      <c r="P4225">
        <v>6</v>
      </c>
      <c r="Q4225" s="2">
        <v>0.01</v>
      </c>
      <c r="R4225" s="2">
        <v>0</v>
      </c>
      <c r="S4225" s="2">
        <v>0</v>
      </c>
      <c r="T4225">
        <f t="shared" si="260"/>
        <v>0.4</v>
      </c>
      <c r="U4225">
        <f t="shared" si="261"/>
        <v>4.8000000000000007</v>
      </c>
      <c r="V4225">
        <f t="shared" si="262"/>
        <v>0.17530850000000001</v>
      </c>
      <c r="W4225">
        <f t="shared" si="263"/>
        <v>1.4213579750000003</v>
      </c>
    </row>
    <row r="4226" spans="1:23" x14ac:dyDescent="0.25">
      <c r="A4226" t="s">
        <v>14193</v>
      </c>
      <c r="B4226" s="1">
        <v>43061</v>
      </c>
      <c r="C4226" t="s">
        <v>3606</v>
      </c>
      <c r="D4226" t="s">
        <v>4084</v>
      </c>
      <c r="E4226" t="s">
        <v>14194</v>
      </c>
      <c r="F4226" s="1">
        <v>43054</v>
      </c>
      <c r="G4226">
        <v>1</v>
      </c>
      <c r="H4226">
        <v>968868</v>
      </c>
      <c r="I4226">
        <v>32181</v>
      </c>
      <c r="J4226">
        <v>1279</v>
      </c>
      <c r="K4226">
        <v>7720</v>
      </c>
      <c r="L4226" t="b">
        <v>0</v>
      </c>
      <c r="M4226" t="b">
        <v>0</v>
      </c>
      <c r="N4226" t="b">
        <v>0</v>
      </c>
      <c r="O4226">
        <v>7</v>
      </c>
      <c r="P4226">
        <v>2</v>
      </c>
      <c r="Q4226" s="2">
        <v>0.03</v>
      </c>
      <c r="R4226" s="2">
        <v>0</v>
      </c>
      <c r="S4226" s="2">
        <v>0.01</v>
      </c>
      <c r="T4226">
        <f t="shared" ref="T4226:T4289" si="264">G4226*0.4</f>
        <v>0.4</v>
      </c>
      <c r="U4226">
        <f t="shared" ref="U4226:U4289" si="265">-0.2*(O4226-P4226)+0.8*P4226</f>
        <v>0.60000000000000009</v>
      </c>
      <c r="V4226">
        <f t="shared" ref="V4226:V4289" si="266">0.5*H4226*0.000001+0.1*Q4226*100+100*0.15*R4226+100*0.25*S4226</f>
        <v>1.0344340000000001</v>
      </c>
      <c r="W4226">
        <f t="shared" ref="W4226:W4289" si="267">0.4*T4226+0.25*U4226+0.35*V4226</f>
        <v>0.67205190000000004</v>
      </c>
    </row>
    <row r="4227" spans="1:23" x14ac:dyDescent="0.25">
      <c r="A4227" t="s">
        <v>14195</v>
      </c>
      <c r="B4227" s="1">
        <v>43140</v>
      </c>
      <c r="C4227" t="s">
        <v>14196</v>
      </c>
      <c r="D4227" t="s">
        <v>601</v>
      </c>
      <c r="E4227" t="s">
        <v>14197</v>
      </c>
      <c r="F4227" s="1">
        <v>43138</v>
      </c>
      <c r="G4227">
        <v>1</v>
      </c>
      <c r="H4227">
        <v>361646</v>
      </c>
      <c r="I4227">
        <v>6514</v>
      </c>
      <c r="J4227">
        <v>162</v>
      </c>
      <c r="K4227">
        <v>251</v>
      </c>
      <c r="L4227" t="b">
        <v>0</v>
      </c>
      <c r="M4227" t="b">
        <v>0</v>
      </c>
      <c r="N4227" t="b">
        <v>0</v>
      </c>
      <c r="O4227">
        <v>2</v>
      </c>
      <c r="P4227">
        <v>2</v>
      </c>
      <c r="Q4227" s="2">
        <v>0.02</v>
      </c>
      <c r="R4227" s="2">
        <v>0</v>
      </c>
      <c r="S4227" s="2">
        <v>0</v>
      </c>
      <c r="T4227">
        <f t="shared" si="264"/>
        <v>0.4</v>
      </c>
      <c r="U4227">
        <f t="shared" si="265"/>
        <v>1.6</v>
      </c>
      <c r="V4227">
        <f t="shared" si="266"/>
        <v>0.38082300000000002</v>
      </c>
      <c r="W4227">
        <f t="shared" si="267"/>
        <v>0.69328805000000004</v>
      </c>
    </row>
    <row r="4228" spans="1:23" x14ac:dyDescent="0.25">
      <c r="A4228" t="s">
        <v>14198</v>
      </c>
      <c r="B4228" s="1">
        <v>43183</v>
      </c>
      <c r="C4228" t="s">
        <v>14199</v>
      </c>
      <c r="D4228" t="s">
        <v>810</v>
      </c>
      <c r="E4228" t="s">
        <v>14200</v>
      </c>
      <c r="F4228" s="1">
        <v>43169</v>
      </c>
      <c r="G4228">
        <v>1</v>
      </c>
      <c r="H4228">
        <v>4216618</v>
      </c>
      <c r="I4228">
        <v>122986</v>
      </c>
      <c r="J4228">
        <v>8580</v>
      </c>
      <c r="K4228">
        <v>17759</v>
      </c>
      <c r="L4228" t="b">
        <v>0</v>
      </c>
      <c r="M4228" t="b">
        <v>0</v>
      </c>
      <c r="N4228" t="b">
        <v>0</v>
      </c>
      <c r="O4228">
        <v>14</v>
      </c>
      <c r="P4228">
        <v>14</v>
      </c>
      <c r="Q4228" s="2">
        <v>0.03</v>
      </c>
      <c r="R4228" s="2">
        <v>0</v>
      </c>
      <c r="S4228" s="2">
        <v>0</v>
      </c>
      <c r="T4228">
        <f t="shared" si="264"/>
        <v>0.4</v>
      </c>
      <c r="U4228">
        <f t="shared" si="265"/>
        <v>11.200000000000001</v>
      </c>
      <c r="V4228">
        <f t="shared" si="266"/>
        <v>2.4083089999999996</v>
      </c>
      <c r="W4228">
        <f t="shared" si="267"/>
        <v>3.8029081500000004</v>
      </c>
    </row>
    <row r="4229" spans="1:23" x14ac:dyDescent="0.25">
      <c r="A4229" t="s">
        <v>14201</v>
      </c>
      <c r="B4229" s="1">
        <v>43211</v>
      </c>
      <c r="C4229" t="s">
        <v>14202</v>
      </c>
      <c r="D4229" t="s">
        <v>3603</v>
      </c>
      <c r="E4229" t="s">
        <v>14203</v>
      </c>
      <c r="F4229" s="1">
        <v>43200</v>
      </c>
      <c r="G4229">
        <v>1</v>
      </c>
      <c r="H4229">
        <v>1072916</v>
      </c>
      <c r="I4229">
        <v>27096</v>
      </c>
      <c r="J4229">
        <v>483</v>
      </c>
      <c r="K4229">
        <v>3529</v>
      </c>
      <c r="L4229" t="b">
        <v>0</v>
      </c>
      <c r="M4229" t="b">
        <v>0</v>
      </c>
      <c r="N4229" t="b">
        <v>0</v>
      </c>
      <c r="O4229">
        <v>11</v>
      </c>
      <c r="P4229">
        <v>8</v>
      </c>
      <c r="Q4229" s="2">
        <v>0.03</v>
      </c>
      <c r="R4229" s="2">
        <v>0</v>
      </c>
      <c r="S4229" s="2">
        <v>0</v>
      </c>
      <c r="T4229">
        <f t="shared" si="264"/>
        <v>0.4</v>
      </c>
      <c r="U4229">
        <f t="shared" si="265"/>
        <v>5.8000000000000007</v>
      </c>
      <c r="V4229">
        <f t="shared" si="266"/>
        <v>0.83645799999999992</v>
      </c>
      <c r="W4229">
        <f t="shared" si="267"/>
        <v>1.9027603000000002</v>
      </c>
    </row>
    <row r="4230" spans="1:23" x14ac:dyDescent="0.25">
      <c r="A4230" t="s">
        <v>14204</v>
      </c>
      <c r="B4230" s="1">
        <v>43079</v>
      </c>
      <c r="C4230" t="s">
        <v>14205</v>
      </c>
      <c r="D4230" t="s">
        <v>1736</v>
      </c>
      <c r="E4230" t="s">
        <v>14206</v>
      </c>
      <c r="F4230" s="1">
        <v>43074</v>
      </c>
      <c r="G4230">
        <v>1</v>
      </c>
      <c r="H4230">
        <v>11339</v>
      </c>
      <c r="I4230">
        <v>246</v>
      </c>
      <c r="J4230">
        <v>1</v>
      </c>
      <c r="K4230">
        <v>26</v>
      </c>
      <c r="L4230" t="b">
        <v>0</v>
      </c>
      <c r="M4230" t="b">
        <v>0</v>
      </c>
      <c r="N4230" t="b">
        <v>0</v>
      </c>
      <c r="O4230">
        <v>5</v>
      </c>
      <c r="P4230">
        <v>4</v>
      </c>
      <c r="Q4230" s="2">
        <v>0.02</v>
      </c>
      <c r="R4230" s="2">
        <v>0</v>
      </c>
      <c r="S4230" s="2">
        <v>0</v>
      </c>
      <c r="T4230">
        <f t="shared" si="264"/>
        <v>0.4</v>
      </c>
      <c r="U4230">
        <f t="shared" si="265"/>
        <v>3</v>
      </c>
      <c r="V4230">
        <f t="shared" si="266"/>
        <v>0.20566950000000001</v>
      </c>
      <c r="W4230">
        <f t="shared" si="267"/>
        <v>0.98198432499999999</v>
      </c>
    </row>
    <row r="4231" spans="1:23" x14ac:dyDescent="0.25">
      <c r="A4231" t="s">
        <v>14207</v>
      </c>
      <c r="B4231" s="1">
        <v>43234</v>
      </c>
      <c r="C4231" t="s">
        <v>14208</v>
      </c>
      <c r="D4231" t="s">
        <v>14209</v>
      </c>
      <c r="E4231" t="s">
        <v>14210</v>
      </c>
      <c r="F4231" s="1">
        <v>43205</v>
      </c>
      <c r="G4231">
        <v>1</v>
      </c>
      <c r="H4231">
        <v>6415756</v>
      </c>
      <c r="I4231">
        <v>111486</v>
      </c>
      <c r="J4231">
        <v>16133</v>
      </c>
      <c r="K4231">
        <v>15504</v>
      </c>
      <c r="L4231" t="b">
        <v>0</v>
      </c>
      <c r="M4231" t="b">
        <v>0</v>
      </c>
      <c r="N4231" t="b">
        <v>0</v>
      </c>
      <c r="O4231">
        <v>29</v>
      </c>
      <c r="P4231">
        <v>15</v>
      </c>
      <c r="Q4231" s="2">
        <v>0.02</v>
      </c>
      <c r="R4231" s="2">
        <v>0</v>
      </c>
      <c r="S4231" s="2">
        <v>0</v>
      </c>
      <c r="T4231">
        <f t="shared" si="264"/>
        <v>0.4</v>
      </c>
      <c r="U4231">
        <f t="shared" si="265"/>
        <v>9.1999999999999993</v>
      </c>
      <c r="V4231">
        <f t="shared" si="266"/>
        <v>3.4078780000000002</v>
      </c>
      <c r="W4231">
        <f t="shared" si="267"/>
        <v>3.6527573000000002</v>
      </c>
    </row>
    <row r="4232" spans="1:23" x14ac:dyDescent="0.25">
      <c r="A4232" t="s">
        <v>14211</v>
      </c>
      <c r="B4232" s="1">
        <v>43060</v>
      </c>
      <c r="C4232" t="s">
        <v>14212</v>
      </c>
      <c r="D4232" t="s">
        <v>1254</v>
      </c>
      <c r="E4232" t="s">
        <v>14213</v>
      </c>
      <c r="F4232" s="1">
        <v>43054</v>
      </c>
      <c r="G4232">
        <v>1</v>
      </c>
      <c r="H4232">
        <v>66021</v>
      </c>
      <c r="I4232">
        <v>2136</v>
      </c>
      <c r="J4232">
        <v>94</v>
      </c>
      <c r="K4232">
        <v>542</v>
      </c>
      <c r="L4232" t="b">
        <v>0</v>
      </c>
      <c r="M4232" t="b">
        <v>0</v>
      </c>
      <c r="N4232" t="b">
        <v>0</v>
      </c>
      <c r="O4232">
        <v>6</v>
      </c>
      <c r="P4232">
        <v>5</v>
      </c>
      <c r="Q4232" s="2">
        <v>0.03</v>
      </c>
      <c r="R4232" s="2">
        <v>0</v>
      </c>
      <c r="S4232" s="2">
        <v>0.01</v>
      </c>
      <c r="T4232">
        <f t="shared" si="264"/>
        <v>0.4</v>
      </c>
      <c r="U4232">
        <f t="shared" si="265"/>
        <v>3.8</v>
      </c>
      <c r="V4232">
        <f t="shared" si="266"/>
        <v>0.58301049999999999</v>
      </c>
      <c r="W4232">
        <f t="shared" si="267"/>
        <v>1.3140536749999998</v>
      </c>
    </row>
    <row r="4233" spans="1:23" x14ac:dyDescent="0.25">
      <c r="A4233" t="s">
        <v>14214</v>
      </c>
      <c r="B4233" s="1">
        <v>43190</v>
      </c>
      <c r="C4233" t="s">
        <v>14215</v>
      </c>
      <c r="D4233" t="s">
        <v>605</v>
      </c>
      <c r="E4233" t="s">
        <v>14216</v>
      </c>
      <c r="F4233" s="1">
        <v>43187</v>
      </c>
      <c r="G4233">
        <v>1</v>
      </c>
      <c r="H4233">
        <v>141586</v>
      </c>
      <c r="I4233">
        <v>1754</v>
      </c>
      <c r="J4233">
        <v>99</v>
      </c>
      <c r="K4233">
        <v>187</v>
      </c>
      <c r="L4233" t="b">
        <v>0</v>
      </c>
      <c r="M4233" t="b">
        <v>0</v>
      </c>
      <c r="N4233" t="b">
        <v>0</v>
      </c>
      <c r="O4233">
        <v>3</v>
      </c>
      <c r="P4233">
        <v>2</v>
      </c>
      <c r="Q4233" s="2">
        <v>0.01</v>
      </c>
      <c r="R4233" s="2">
        <v>0</v>
      </c>
      <c r="S4233" s="2">
        <v>0</v>
      </c>
      <c r="T4233">
        <f t="shared" si="264"/>
        <v>0.4</v>
      </c>
      <c r="U4233">
        <f t="shared" si="265"/>
        <v>1.4000000000000001</v>
      </c>
      <c r="V4233">
        <f t="shared" si="266"/>
        <v>0.170793</v>
      </c>
      <c r="W4233">
        <f t="shared" si="267"/>
        <v>0.56977754999999997</v>
      </c>
    </row>
    <row r="4234" spans="1:23" x14ac:dyDescent="0.25">
      <c r="A4234" t="s">
        <v>14217</v>
      </c>
      <c r="B4234" s="1">
        <v>43183</v>
      </c>
      <c r="C4234" t="s">
        <v>14218</v>
      </c>
      <c r="D4234" t="s">
        <v>3645</v>
      </c>
      <c r="E4234" t="s">
        <v>1975</v>
      </c>
      <c r="F4234" s="1">
        <v>43167</v>
      </c>
      <c r="G4234">
        <v>1</v>
      </c>
      <c r="H4234">
        <v>27784769</v>
      </c>
      <c r="I4234">
        <v>797015</v>
      </c>
      <c r="J4234">
        <v>27154</v>
      </c>
      <c r="K4234">
        <v>51147</v>
      </c>
      <c r="L4234" t="b">
        <v>0</v>
      </c>
      <c r="M4234" t="b">
        <v>0</v>
      </c>
      <c r="N4234" t="b">
        <v>0</v>
      </c>
      <c r="O4234">
        <v>16</v>
      </c>
      <c r="P4234">
        <v>15</v>
      </c>
      <c r="Q4234" s="2">
        <v>0.03</v>
      </c>
      <c r="R4234" s="2">
        <v>0</v>
      </c>
      <c r="S4234" s="2">
        <v>0</v>
      </c>
      <c r="T4234">
        <f t="shared" si="264"/>
        <v>0.4</v>
      </c>
      <c r="U4234">
        <f t="shared" si="265"/>
        <v>11.8</v>
      </c>
      <c r="V4234">
        <f t="shared" si="266"/>
        <v>14.192384499999999</v>
      </c>
      <c r="W4234">
        <f t="shared" si="267"/>
        <v>8.0773345750000001</v>
      </c>
    </row>
    <row r="4235" spans="1:23" x14ac:dyDescent="0.25">
      <c r="A4235" t="s">
        <v>14219</v>
      </c>
      <c r="B4235" s="1">
        <v>43173</v>
      </c>
      <c r="C4235" t="s">
        <v>14220</v>
      </c>
      <c r="D4235" t="s">
        <v>14221</v>
      </c>
      <c r="E4235" t="s">
        <v>14222</v>
      </c>
      <c r="F4235" s="1">
        <v>43158</v>
      </c>
      <c r="G4235">
        <v>1</v>
      </c>
      <c r="H4235">
        <v>477956</v>
      </c>
      <c r="I4235">
        <v>15182</v>
      </c>
      <c r="J4235">
        <v>300</v>
      </c>
      <c r="K4235">
        <v>823</v>
      </c>
      <c r="L4235" t="b">
        <v>0</v>
      </c>
      <c r="M4235" t="b">
        <v>0</v>
      </c>
      <c r="N4235" t="b">
        <v>0</v>
      </c>
      <c r="O4235">
        <v>15</v>
      </c>
      <c r="P4235">
        <v>15</v>
      </c>
      <c r="Q4235" s="2">
        <v>0.03</v>
      </c>
      <c r="R4235" s="2">
        <v>0</v>
      </c>
      <c r="S4235" s="2">
        <v>0</v>
      </c>
      <c r="T4235">
        <f t="shared" si="264"/>
        <v>0.4</v>
      </c>
      <c r="U4235">
        <f t="shared" si="265"/>
        <v>12</v>
      </c>
      <c r="V4235">
        <f t="shared" si="266"/>
        <v>0.53897799999999996</v>
      </c>
      <c r="W4235">
        <f t="shared" si="267"/>
        <v>3.3486423000000003</v>
      </c>
    </row>
    <row r="4236" spans="1:23" x14ac:dyDescent="0.25">
      <c r="A4236" t="s">
        <v>14223</v>
      </c>
      <c r="B4236" s="1">
        <v>43129</v>
      </c>
      <c r="C4236" t="s">
        <v>14224</v>
      </c>
      <c r="D4236" t="s">
        <v>632</v>
      </c>
      <c r="E4236" t="s">
        <v>14225</v>
      </c>
      <c r="F4236" s="1">
        <v>43123</v>
      </c>
      <c r="G4236">
        <v>1</v>
      </c>
      <c r="H4236">
        <v>2739574</v>
      </c>
      <c r="I4236">
        <v>48259</v>
      </c>
      <c r="J4236">
        <v>1668</v>
      </c>
      <c r="K4236">
        <v>4927</v>
      </c>
      <c r="L4236" t="b">
        <v>0</v>
      </c>
      <c r="M4236" t="b">
        <v>0</v>
      </c>
      <c r="N4236" t="b">
        <v>0</v>
      </c>
      <c r="O4236">
        <v>6</v>
      </c>
      <c r="P4236">
        <v>4</v>
      </c>
      <c r="Q4236" s="2">
        <v>0.02</v>
      </c>
      <c r="R4236" s="2">
        <v>0</v>
      </c>
      <c r="S4236" s="2">
        <v>0</v>
      </c>
      <c r="T4236">
        <f t="shared" si="264"/>
        <v>0.4</v>
      </c>
      <c r="U4236">
        <f t="shared" si="265"/>
        <v>2.8000000000000003</v>
      </c>
      <c r="V4236">
        <f t="shared" si="266"/>
        <v>1.5697869999999998</v>
      </c>
      <c r="W4236">
        <f t="shared" si="267"/>
        <v>1.4094254500000001</v>
      </c>
    </row>
    <row r="4237" spans="1:23" x14ac:dyDescent="0.25">
      <c r="A4237" t="s">
        <v>14226</v>
      </c>
      <c r="B4237" s="1">
        <v>43104</v>
      </c>
      <c r="C4237" t="s">
        <v>14227</v>
      </c>
      <c r="D4237" t="s">
        <v>14228</v>
      </c>
      <c r="E4237" t="s">
        <v>14229</v>
      </c>
      <c r="F4237" s="1">
        <v>40446</v>
      </c>
      <c r="G4237">
        <v>1</v>
      </c>
      <c r="H4237">
        <v>18015</v>
      </c>
      <c r="I4237">
        <v>56</v>
      </c>
      <c r="J4237">
        <v>4</v>
      </c>
      <c r="K4237">
        <v>7</v>
      </c>
      <c r="L4237" t="b">
        <v>0</v>
      </c>
      <c r="M4237" t="b">
        <v>0</v>
      </c>
      <c r="N4237" t="b">
        <v>0</v>
      </c>
      <c r="O4237">
        <v>2658</v>
      </c>
      <c r="P4237">
        <v>6</v>
      </c>
      <c r="Q4237" s="2">
        <v>0</v>
      </c>
      <c r="R4237" s="2">
        <v>0</v>
      </c>
      <c r="S4237" s="2">
        <v>0</v>
      </c>
      <c r="T4237">
        <f t="shared" si="264"/>
        <v>0.4</v>
      </c>
      <c r="U4237">
        <f t="shared" si="265"/>
        <v>-525.6</v>
      </c>
      <c r="V4237">
        <f t="shared" si="266"/>
        <v>9.0074999999999999E-3</v>
      </c>
      <c r="W4237">
        <f t="shared" si="267"/>
        <v>-131.236847375</v>
      </c>
    </row>
    <row r="4238" spans="1:23" x14ac:dyDescent="0.25">
      <c r="A4238" t="s">
        <v>14230</v>
      </c>
      <c r="B4238" s="1">
        <v>43150</v>
      </c>
      <c r="C4238" t="s">
        <v>14231</v>
      </c>
      <c r="D4238" t="s">
        <v>109</v>
      </c>
      <c r="E4238" t="s">
        <v>14232</v>
      </c>
      <c r="F4238" s="1">
        <v>43146</v>
      </c>
      <c r="G4238">
        <v>1</v>
      </c>
      <c r="H4238">
        <v>444303</v>
      </c>
      <c r="I4238">
        <v>12911</v>
      </c>
      <c r="J4238">
        <v>682</v>
      </c>
      <c r="K4238">
        <v>4828</v>
      </c>
      <c r="L4238" t="b">
        <v>0</v>
      </c>
      <c r="M4238" t="b">
        <v>0</v>
      </c>
      <c r="N4238" t="b">
        <v>0</v>
      </c>
      <c r="O4238">
        <v>4</v>
      </c>
      <c r="P4238">
        <v>4</v>
      </c>
      <c r="Q4238" s="2">
        <v>0.03</v>
      </c>
      <c r="R4238" s="2">
        <v>0</v>
      </c>
      <c r="S4238" s="2">
        <v>0.01</v>
      </c>
      <c r="T4238">
        <f t="shared" si="264"/>
        <v>0.4</v>
      </c>
      <c r="U4238">
        <f t="shared" si="265"/>
        <v>3.2</v>
      </c>
      <c r="V4238">
        <f t="shared" si="266"/>
        <v>0.77215149999999999</v>
      </c>
      <c r="W4238">
        <f t="shared" si="267"/>
        <v>1.2302530250000001</v>
      </c>
    </row>
    <row r="4239" spans="1:23" x14ac:dyDescent="0.25">
      <c r="A4239" t="s">
        <v>14233</v>
      </c>
      <c r="B4239" s="1">
        <v>43194</v>
      </c>
      <c r="C4239" t="s">
        <v>14234</v>
      </c>
      <c r="D4239" t="s">
        <v>293</v>
      </c>
      <c r="E4239" t="s">
        <v>14235</v>
      </c>
      <c r="F4239" s="1">
        <v>43180</v>
      </c>
      <c r="G4239">
        <v>1</v>
      </c>
      <c r="H4239">
        <v>3371618</v>
      </c>
      <c r="I4239">
        <v>150052</v>
      </c>
      <c r="J4239">
        <v>2252</v>
      </c>
      <c r="K4239">
        <v>9738</v>
      </c>
      <c r="L4239" t="b">
        <v>0</v>
      </c>
      <c r="M4239" t="b">
        <v>0</v>
      </c>
      <c r="N4239" t="b">
        <v>0</v>
      </c>
      <c r="O4239">
        <v>14</v>
      </c>
      <c r="P4239">
        <v>14</v>
      </c>
      <c r="Q4239" s="2">
        <v>0.04</v>
      </c>
      <c r="R4239" s="2">
        <v>0</v>
      </c>
      <c r="S4239" s="2">
        <v>0</v>
      </c>
      <c r="T4239">
        <f t="shared" si="264"/>
        <v>0.4</v>
      </c>
      <c r="U4239">
        <f t="shared" si="265"/>
        <v>11.200000000000001</v>
      </c>
      <c r="V4239">
        <f t="shared" si="266"/>
        <v>2.0858089999999998</v>
      </c>
      <c r="W4239">
        <f t="shared" si="267"/>
        <v>3.6900331500000005</v>
      </c>
    </row>
    <row r="4240" spans="1:23" x14ac:dyDescent="0.25">
      <c r="A4240" t="s">
        <v>14236</v>
      </c>
      <c r="B4240" s="1">
        <v>43061</v>
      </c>
      <c r="C4240" t="s">
        <v>14237</v>
      </c>
      <c r="D4240" t="s">
        <v>3073</v>
      </c>
      <c r="E4240" t="s">
        <v>14238</v>
      </c>
      <c r="F4240" s="1">
        <v>43055</v>
      </c>
      <c r="G4240">
        <v>1</v>
      </c>
      <c r="H4240">
        <v>360539</v>
      </c>
      <c r="I4240">
        <v>16470</v>
      </c>
      <c r="J4240">
        <v>640</v>
      </c>
      <c r="K4240">
        <v>1515</v>
      </c>
      <c r="L4240" t="b">
        <v>0</v>
      </c>
      <c r="M4240" t="b">
        <v>0</v>
      </c>
      <c r="N4240" t="b">
        <v>0</v>
      </c>
      <c r="O4240">
        <v>6</v>
      </c>
      <c r="P4240">
        <v>6</v>
      </c>
      <c r="Q4240" s="2">
        <v>0.05</v>
      </c>
      <c r="R4240" s="2">
        <v>0</v>
      </c>
      <c r="S4240" s="2">
        <v>0</v>
      </c>
      <c r="T4240">
        <f t="shared" si="264"/>
        <v>0.4</v>
      </c>
      <c r="U4240">
        <f t="shared" si="265"/>
        <v>4.8000000000000007</v>
      </c>
      <c r="V4240">
        <f t="shared" si="266"/>
        <v>0.68026950000000008</v>
      </c>
      <c r="W4240">
        <f t="shared" si="267"/>
        <v>1.5980943250000004</v>
      </c>
    </row>
    <row r="4241" spans="1:23" x14ac:dyDescent="0.25">
      <c r="A4241" t="s">
        <v>14239</v>
      </c>
      <c r="B4241" s="1">
        <v>43164</v>
      </c>
      <c r="C4241" t="s">
        <v>14240</v>
      </c>
      <c r="D4241" t="s">
        <v>9277</v>
      </c>
      <c r="E4241" t="s">
        <v>14241</v>
      </c>
      <c r="F4241" s="1">
        <v>43152</v>
      </c>
      <c r="G4241">
        <v>1</v>
      </c>
      <c r="H4241">
        <v>253615</v>
      </c>
      <c r="I4241">
        <v>6119</v>
      </c>
      <c r="J4241">
        <v>729</v>
      </c>
      <c r="K4241">
        <v>609</v>
      </c>
      <c r="L4241" t="b">
        <v>0</v>
      </c>
      <c r="M4241" t="b">
        <v>0</v>
      </c>
      <c r="N4241" t="b">
        <v>0</v>
      </c>
      <c r="O4241">
        <v>12</v>
      </c>
      <c r="P4241">
        <v>10</v>
      </c>
      <c r="Q4241" s="2">
        <v>0.02</v>
      </c>
      <c r="R4241" s="2">
        <v>0</v>
      </c>
      <c r="S4241" s="2">
        <v>0</v>
      </c>
      <c r="T4241">
        <f t="shared" si="264"/>
        <v>0.4</v>
      </c>
      <c r="U4241">
        <f t="shared" si="265"/>
        <v>7.6</v>
      </c>
      <c r="V4241">
        <f t="shared" si="266"/>
        <v>0.32680750000000003</v>
      </c>
      <c r="W4241">
        <f t="shared" si="267"/>
        <v>2.1743826250000002</v>
      </c>
    </row>
    <row r="4242" spans="1:23" x14ac:dyDescent="0.25">
      <c r="A4242" t="s">
        <v>14242</v>
      </c>
      <c r="B4242" s="1">
        <v>43061</v>
      </c>
      <c r="C4242" t="s">
        <v>14243</v>
      </c>
      <c r="D4242" t="s">
        <v>101</v>
      </c>
      <c r="E4242" t="s">
        <v>14244</v>
      </c>
      <c r="F4242" s="1">
        <v>43055</v>
      </c>
      <c r="G4242">
        <v>1</v>
      </c>
      <c r="H4242">
        <v>451381</v>
      </c>
      <c r="I4242">
        <v>3110</v>
      </c>
      <c r="J4242">
        <v>14575</v>
      </c>
      <c r="K4242">
        <v>3095</v>
      </c>
      <c r="L4242" t="b">
        <v>0</v>
      </c>
      <c r="M4242" t="b">
        <v>0</v>
      </c>
      <c r="N4242" t="b">
        <v>0</v>
      </c>
      <c r="O4242">
        <v>6</v>
      </c>
      <c r="P4242">
        <v>1</v>
      </c>
      <c r="Q4242" s="2">
        <v>0.01</v>
      </c>
      <c r="R4242" s="2">
        <v>-0.03</v>
      </c>
      <c r="S4242" s="2">
        <v>0.01</v>
      </c>
      <c r="T4242">
        <f t="shared" si="264"/>
        <v>0.4</v>
      </c>
      <c r="U4242">
        <f t="shared" si="265"/>
        <v>-0.19999999999999996</v>
      </c>
      <c r="V4242">
        <f t="shared" si="266"/>
        <v>0.12569050000000004</v>
      </c>
      <c r="W4242">
        <f t="shared" si="267"/>
        <v>0.15399167500000005</v>
      </c>
    </row>
    <row r="4243" spans="1:23" x14ac:dyDescent="0.25">
      <c r="A4243" t="s">
        <v>14245</v>
      </c>
      <c r="B4243" s="1">
        <v>43158</v>
      </c>
      <c r="C4243" t="s">
        <v>14246</v>
      </c>
      <c r="D4243" t="s">
        <v>1667</v>
      </c>
      <c r="E4243" t="s">
        <v>14247</v>
      </c>
      <c r="F4243" s="1">
        <v>43149</v>
      </c>
      <c r="G4243">
        <v>1</v>
      </c>
      <c r="H4243">
        <v>720795</v>
      </c>
      <c r="I4243">
        <v>17477</v>
      </c>
      <c r="J4243">
        <v>1292</v>
      </c>
      <c r="K4243">
        <v>3454</v>
      </c>
      <c r="L4243" t="b">
        <v>0</v>
      </c>
      <c r="M4243" t="b">
        <v>0</v>
      </c>
      <c r="N4243" t="b">
        <v>0</v>
      </c>
      <c r="O4243">
        <v>9</v>
      </c>
      <c r="P4243">
        <v>9</v>
      </c>
      <c r="Q4243" s="2">
        <v>0.02</v>
      </c>
      <c r="R4243" s="2">
        <v>0</v>
      </c>
      <c r="S4243" s="2">
        <v>0</v>
      </c>
      <c r="T4243">
        <f t="shared" si="264"/>
        <v>0.4</v>
      </c>
      <c r="U4243">
        <f t="shared" si="265"/>
        <v>7.2</v>
      </c>
      <c r="V4243">
        <f t="shared" si="266"/>
        <v>0.56039749999999999</v>
      </c>
      <c r="W4243">
        <f t="shared" si="267"/>
        <v>2.1561391250000002</v>
      </c>
    </row>
    <row r="4244" spans="1:23" x14ac:dyDescent="0.25">
      <c r="A4244" t="s">
        <v>14248</v>
      </c>
      <c r="B4244" s="1">
        <v>43103</v>
      </c>
      <c r="C4244" t="s">
        <v>14249</v>
      </c>
      <c r="D4244" t="s">
        <v>6509</v>
      </c>
      <c r="E4244" t="s">
        <v>14250</v>
      </c>
      <c r="F4244" s="1">
        <v>43091</v>
      </c>
      <c r="G4244">
        <v>1</v>
      </c>
      <c r="H4244">
        <v>327786</v>
      </c>
      <c r="I4244">
        <v>8674</v>
      </c>
      <c r="J4244">
        <v>273</v>
      </c>
      <c r="K4244">
        <v>349</v>
      </c>
      <c r="L4244" t="b">
        <v>0</v>
      </c>
      <c r="M4244" t="b">
        <v>0</v>
      </c>
      <c r="N4244" t="b">
        <v>0</v>
      </c>
      <c r="O4244">
        <v>12</v>
      </c>
      <c r="P4244">
        <v>12</v>
      </c>
      <c r="Q4244" s="2">
        <v>0.03</v>
      </c>
      <c r="R4244" s="2">
        <v>0</v>
      </c>
      <c r="S4244" s="2">
        <v>0</v>
      </c>
      <c r="T4244">
        <f t="shared" si="264"/>
        <v>0.4</v>
      </c>
      <c r="U4244">
        <f t="shared" si="265"/>
        <v>9.6000000000000014</v>
      </c>
      <c r="V4244">
        <f t="shared" si="266"/>
        <v>0.463893</v>
      </c>
      <c r="W4244">
        <f t="shared" si="267"/>
        <v>2.7223625500000006</v>
      </c>
    </row>
    <row r="4245" spans="1:23" x14ac:dyDescent="0.25">
      <c r="A4245" t="s">
        <v>14251</v>
      </c>
      <c r="B4245" s="1">
        <v>43141</v>
      </c>
      <c r="C4245" t="s">
        <v>14252</v>
      </c>
      <c r="D4245" t="s">
        <v>881</v>
      </c>
      <c r="E4245" t="s">
        <v>14253</v>
      </c>
      <c r="F4245" s="1">
        <v>43133</v>
      </c>
      <c r="G4245">
        <v>1</v>
      </c>
      <c r="H4245">
        <v>3933195</v>
      </c>
      <c r="I4245">
        <v>138687</v>
      </c>
      <c r="J4245">
        <v>5589</v>
      </c>
      <c r="K4245">
        <v>8736</v>
      </c>
      <c r="L4245" t="b">
        <v>0</v>
      </c>
      <c r="M4245" t="b">
        <v>0</v>
      </c>
      <c r="N4245" t="b">
        <v>0</v>
      </c>
      <c r="O4245">
        <v>8</v>
      </c>
      <c r="P4245">
        <v>7</v>
      </c>
      <c r="Q4245" s="2">
        <v>0.04</v>
      </c>
      <c r="R4245" s="2">
        <v>0</v>
      </c>
      <c r="S4245" s="2">
        <v>0</v>
      </c>
      <c r="T4245">
        <f t="shared" si="264"/>
        <v>0.4</v>
      </c>
      <c r="U4245">
        <f t="shared" si="265"/>
        <v>5.4</v>
      </c>
      <c r="V4245">
        <f t="shared" si="266"/>
        <v>2.3665975000000001</v>
      </c>
      <c r="W4245">
        <f t="shared" si="267"/>
        <v>2.3383091250000003</v>
      </c>
    </row>
    <row r="4246" spans="1:23" x14ac:dyDescent="0.25">
      <c r="A4246" t="s">
        <v>14254</v>
      </c>
      <c r="B4246" s="1">
        <v>43086</v>
      </c>
      <c r="C4246" t="s">
        <v>14255</v>
      </c>
      <c r="D4246" t="s">
        <v>818</v>
      </c>
      <c r="E4246" t="s">
        <v>14256</v>
      </c>
      <c r="F4246" s="1">
        <v>43085</v>
      </c>
      <c r="G4246">
        <v>1</v>
      </c>
      <c r="H4246">
        <v>42046</v>
      </c>
      <c r="I4246">
        <v>590</v>
      </c>
      <c r="J4246">
        <v>23</v>
      </c>
      <c r="K4246">
        <v>210</v>
      </c>
      <c r="L4246" t="b">
        <v>0</v>
      </c>
      <c r="M4246" t="b">
        <v>0</v>
      </c>
      <c r="N4246" t="b">
        <v>0</v>
      </c>
      <c r="O4246">
        <v>1</v>
      </c>
      <c r="P4246">
        <v>1</v>
      </c>
      <c r="Q4246" s="2">
        <v>0.01</v>
      </c>
      <c r="R4246" s="2">
        <v>0</v>
      </c>
      <c r="S4246" s="2">
        <v>0</v>
      </c>
      <c r="T4246">
        <f t="shared" si="264"/>
        <v>0.4</v>
      </c>
      <c r="U4246">
        <f t="shared" si="265"/>
        <v>0.8</v>
      </c>
      <c r="V4246">
        <f t="shared" si="266"/>
        <v>0.12102300000000001</v>
      </c>
      <c r="W4246">
        <f t="shared" si="267"/>
        <v>0.40235805000000002</v>
      </c>
    </row>
    <row r="4247" spans="1:23" x14ac:dyDescent="0.25">
      <c r="A4247" t="s">
        <v>14257</v>
      </c>
      <c r="B4247" s="1">
        <v>43092</v>
      </c>
      <c r="C4247" t="s">
        <v>14258</v>
      </c>
      <c r="D4247" t="s">
        <v>730</v>
      </c>
      <c r="E4247" t="s">
        <v>14259</v>
      </c>
      <c r="F4247" s="1">
        <v>43091</v>
      </c>
      <c r="G4247">
        <v>1</v>
      </c>
      <c r="H4247">
        <v>11917</v>
      </c>
      <c r="I4247">
        <v>128</v>
      </c>
      <c r="J4247">
        <v>12</v>
      </c>
      <c r="K4247">
        <v>43</v>
      </c>
      <c r="L4247" t="b">
        <v>0</v>
      </c>
      <c r="M4247" t="b">
        <v>0</v>
      </c>
      <c r="N4247" t="b">
        <v>0</v>
      </c>
      <c r="O4247">
        <v>1</v>
      </c>
      <c r="P4247">
        <v>1</v>
      </c>
      <c r="Q4247" s="2">
        <v>0.01</v>
      </c>
      <c r="R4247" s="2">
        <v>0</v>
      </c>
      <c r="S4247" s="2">
        <v>0</v>
      </c>
      <c r="T4247">
        <f t="shared" si="264"/>
        <v>0.4</v>
      </c>
      <c r="U4247">
        <f t="shared" si="265"/>
        <v>0.8</v>
      </c>
      <c r="V4247">
        <f t="shared" si="266"/>
        <v>0.10595850000000001</v>
      </c>
      <c r="W4247">
        <f t="shared" si="267"/>
        <v>0.39708547500000002</v>
      </c>
    </row>
    <row r="4248" spans="1:23" x14ac:dyDescent="0.25">
      <c r="A4248" t="s">
        <v>14260</v>
      </c>
      <c r="B4248" s="1">
        <v>43073</v>
      </c>
      <c r="C4248" t="s">
        <v>14261</v>
      </c>
      <c r="D4248" t="s">
        <v>14262</v>
      </c>
      <c r="E4248" t="s">
        <v>14263</v>
      </c>
      <c r="F4248" s="1">
        <v>42822</v>
      </c>
      <c r="G4248">
        <v>1</v>
      </c>
      <c r="H4248">
        <v>19976</v>
      </c>
      <c r="I4248">
        <v>174</v>
      </c>
      <c r="J4248">
        <v>4</v>
      </c>
      <c r="K4248">
        <v>8</v>
      </c>
      <c r="L4248" t="b">
        <v>0</v>
      </c>
      <c r="M4248" t="b">
        <v>0</v>
      </c>
      <c r="N4248" t="b">
        <v>0</v>
      </c>
      <c r="O4248">
        <v>251</v>
      </c>
      <c r="P4248">
        <v>5</v>
      </c>
      <c r="Q4248" s="2">
        <v>0.01</v>
      </c>
      <c r="R4248" s="2">
        <v>0</v>
      </c>
      <c r="S4248" s="2">
        <v>0</v>
      </c>
      <c r="T4248">
        <f t="shared" si="264"/>
        <v>0.4</v>
      </c>
      <c r="U4248">
        <f t="shared" si="265"/>
        <v>-45.2</v>
      </c>
      <c r="V4248">
        <f t="shared" si="266"/>
        <v>0.109988</v>
      </c>
      <c r="W4248">
        <f t="shared" si="267"/>
        <v>-11.101504200000001</v>
      </c>
    </row>
    <row r="4249" spans="1:23" x14ac:dyDescent="0.25">
      <c r="A4249" t="s">
        <v>14264</v>
      </c>
      <c r="B4249" s="1">
        <v>43137</v>
      </c>
      <c r="C4249" t="s">
        <v>14265</v>
      </c>
      <c r="D4249" t="s">
        <v>14266</v>
      </c>
      <c r="E4249" t="s">
        <v>14267</v>
      </c>
      <c r="F4249" s="1">
        <v>43131</v>
      </c>
      <c r="G4249">
        <v>1</v>
      </c>
      <c r="H4249">
        <v>4165797</v>
      </c>
      <c r="I4249">
        <v>153380</v>
      </c>
      <c r="J4249">
        <v>1719</v>
      </c>
      <c r="K4249">
        <v>5206</v>
      </c>
      <c r="L4249" t="b">
        <v>0</v>
      </c>
      <c r="M4249" t="b">
        <v>0</v>
      </c>
      <c r="N4249" t="b">
        <v>0</v>
      </c>
      <c r="O4249">
        <v>6</v>
      </c>
      <c r="P4249">
        <v>5</v>
      </c>
      <c r="Q4249" s="2">
        <v>0.04</v>
      </c>
      <c r="R4249" s="2">
        <v>0</v>
      </c>
      <c r="S4249" s="2">
        <v>0</v>
      </c>
      <c r="T4249">
        <f t="shared" si="264"/>
        <v>0.4</v>
      </c>
      <c r="U4249">
        <f t="shared" si="265"/>
        <v>3.8</v>
      </c>
      <c r="V4249">
        <f t="shared" si="266"/>
        <v>2.4828984999999997</v>
      </c>
      <c r="W4249">
        <f t="shared" si="267"/>
        <v>1.9790144749999996</v>
      </c>
    </row>
    <row r="4250" spans="1:23" x14ac:dyDescent="0.25">
      <c r="A4250" t="s">
        <v>14268</v>
      </c>
      <c r="B4250" s="1">
        <v>43074</v>
      </c>
      <c r="C4250" t="s">
        <v>14269</v>
      </c>
      <c r="D4250" t="s">
        <v>707</v>
      </c>
      <c r="E4250" t="s">
        <v>14270</v>
      </c>
      <c r="F4250" s="1">
        <v>43068</v>
      </c>
      <c r="G4250">
        <v>1</v>
      </c>
      <c r="H4250">
        <v>1212650</v>
      </c>
      <c r="I4250">
        <v>22522</v>
      </c>
      <c r="J4250">
        <v>920</v>
      </c>
      <c r="K4250">
        <v>1447</v>
      </c>
      <c r="L4250" t="b">
        <v>0</v>
      </c>
      <c r="M4250" t="b">
        <v>0</v>
      </c>
      <c r="N4250" t="b">
        <v>0</v>
      </c>
      <c r="O4250">
        <v>6</v>
      </c>
      <c r="P4250">
        <v>7</v>
      </c>
      <c r="Q4250" s="2">
        <v>0.02</v>
      </c>
      <c r="R4250" s="2">
        <v>0</v>
      </c>
      <c r="S4250" s="2">
        <v>0</v>
      </c>
      <c r="T4250">
        <f t="shared" si="264"/>
        <v>0.4</v>
      </c>
      <c r="U4250">
        <f t="shared" si="265"/>
        <v>5.8000000000000007</v>
      </c>
      <c r="V4250">
        <f t="shared" si="266"/>
        <v>0.80632499999999996</v>
      </c>
      <c r="W4250">
        <f t="shared" si="267"/>
        <v>1.8922137500000002</v>
      </c>
    </row>
    <row r="4251" spans="1:23" x14ac:dyDescent="0.25">
      <c r="A4251" t="s">
        <v>14271</v>
      </c>
      <c r="B4251" s="1">
        <v>43117</v>
      </c>
      <c r="C4251" t="s">
        <v>14272</v>
      </c>
      <c r="D4251" t="s">
        <v>3818</v>
      </c>
      <c r="E4251" t="s">
        <v>14273</v>
      </c>
      <c r="F4251" s="1">
        <v>43111</v>
      </c>
      <c r="G4251">
        <v>1</v>
      </c>
      <c r="H4251">
        <v>433450</v>
      </c>
      <c r="I4251">
        <v>2157</v>
      </c>
      <c r="J4251">
        <v>33</v>
      </c>
      <c r="K4251">
        <v>148</v>
      </c>
      <c r="L4251" t="b">
        <v>0</v>
      </c>
      <c r="M4251" t="b">
        <v>0</v>
      </c>
      <c r="N4251" t="b">
        <v>0</v>
      </c>
      <c r="O4251">
        <v>6</v>
      </c>
      <c r="P4251">
        <v>2</v>
      </c>
      <c r="Q4251" s="2">
        <v>0</v>
      </c>
      <c r="R4251" s="2">
        <v>0</v>
      </c>
      <c r="S4251" s="2">
        <v>0</v>
      </c>
      <c r="T4251">
        <f t="shared" si="264"/>
        <v>0.4</v>
      </c>
      <c r="U4251">
        <f t="shared" si="265"/>
        <v>0.8</v>
      </c>
      <c r="V4251">
        <f t="shared" si="266"/>
        <v>0.216725</v>
      </c>
      <c r="W4251">
        <f t="shared" si="267"/>
        <v>0.43585375000000004</v>
      </c>
    </row>
    <row r="4252" spans="1:23" x14ac:dyDescent="0.25">
      <c r="A4252" t="s">
        <v>14274</v>
      </c>
      <c r="B4252" s="1">
        <v>43125</v>
      </c>
      <c r="C4252" t="s">
        <v>14275</v>
      </c>
      <c r="D4252" t="s">
        <v>1235</v>
      </c>
      <c r="E4252" t="s">
        <v>14276</v>
      </c>
      <c r="F4252" s="1">
        <v>43120</v>
      </c>
      <c r="G4252">
        <v>1</v>
      </c>
      <c r="H4252">
        <v>4864</v>
      </c>
      <c r="I4252">
        <v>31</v>
      </c>
      <c r="J4252">
        <v>8</v>
      </c>
      <c r="K4252">
        <v>51</v>
      </c>
      <c r="L4252" t="b">
        <v>0</v>
      </c>
      <c r="M4252" t="b">
        <v>0</v>
      </c>
      <c r="N4252" t="b">
        <v>0</v>
      </c>
      <c r="O4252">
        <v>5</v>
      </c>
      <c r="P4252">
        <v>5</v>
      </c>
      <c r="Q4252" s="2">
        <v>0.01</v>
      </c>
      <c r="R4252" s="2">
        <v>0</v>
      </c>
      <c r="S4252" s="2">
        <v>0.01</v>
      </c>
      <c r="T4252">
        <f t="shared" si="264"/>
        <v>0.4</v>
      </c>
      <c r="U4252">
        <f t="shared" si="265"/>
        <v>4</v>
      </c>
      <c r="V4252">
        <f t="shared" si="266"/>
        <v>0.35243200000000002</v>
      </c>
      <c r="W4252">
        <f t="shared" si="267"/>
        <v>1.2833512000000002</v>
      </c>
    </row>
    <row r="4253" spans="1:23" x14ac:dyDescent="0.25">
      <c r="A4253" t="s">
        <v>14277</v>
      </c>
      <c r="B4253" s="1">
        <v>43112</v>
      </c>
      <c r="C4253" t="s">
        <v>14278</v>
      </c>
      <c r="D4253" t="s">
        <v>470</v>
      </c>
      <c r="E4253" t="s">
        <v>14279</v>
      </c>
      <c r="F4253" s="1">
        <v>43109</v>
      </c>
      <c r="G4253">
        <v>1</v>
      </c>
      <c r="H4253">
        <v>1881659</v>
      </c>
      <c r="I4253">
        <v>43112</v>
      </c>
      <c r="J4253">
        <v>1163</v>
      </c>
      <c r="K4253">
        <v>5676</v>
      </c>
      <c r="L4253" t="b">
        <v>0</v>
      </c>
      <c r="M4253" t="b">
        <v>0</v>
      </c>
      <c r="N4253" t="b">
        <v>0</v>
      </c>
      <c r="O4253">
        <v>3</v>
      </c>
      <c r="P4253">
        <v>2</v>
      </c>
      <c r="Q4253" s="2">
        <v>0.02</v>
      </c>
      <c r="R4253" s="2">
        <v>0</v>
      </c>
      <c r="S4253" s="2">
        <v>0</v>
      </c>
      <c r="T4253">
        <f t="shared" si="264"/>
        <v>0.4</v>
      </c>
      <c r="U4253">
        <f t="shared" si="265"/>
        <v>1.4000000000000001</v>
      </c>
      <c r="V4253">
        <f t="shared" si="266"/>
        <v>1.1408294999999999</v>
      </c>
      <c r="W4253">
        <f t="shared" si="267"/>
        <v>0.90929032499999995</v>
      </c>
    </row>
    <row r="4254" spans="1:23" x14ac:dyDescent="0.25">
      <c r="A4254" t="s">
        <v>14280</v>
      </c>
      <c r="B4254" s="1">
        <v>43216</v>
      </c>
      <c r="C4254" t="s">
        <v>14281</v>
      </c>
      <c r="D4254" t="s">
        <v>125</v>
      </c>
      <c r="E4254" t="s">
        <v>14282</v>
      </c>
      <c r="F4254" s="1">
        <v>43205</v>
      </c>
      <c r="G4254">
        <v>1</v>
      </c>
      <c r="H4254">
        <v>2387566</v>
      </c>
      <c r="I4254">
        <v>40188</v>
      </c>
      <c r="J4254">
        <v>1218</v>
      </c>
      <c r="K4254">
        <v>2202</v>
      </c>
      <c r="L4254" t="b">
        <v>0</v>
      </c>
      <c r="M4254" t="b">
        <v>0</v>
      </c>
      <c r="N4254" t="b">
        <v>0</v>
      </c>
      <c r="O4254">
        <v>11</v>
      </c>
      <c r="P4254">
        <v>8</v>
      </c>
      <c r="Q4254" s="2">
        <v>0.02</v>
      </c>
      <c r="R4254" s="2">
        <v>0</v>
      </c>
      <c r="S4254" s="2">
        <v>0</v>
      </c>
      <c r="T4254">
        <f t="shared" si="264"/>
        <v>0.4</v>
      </c>
      <c r="U4254">
        <f t="shared" si="265"/>
        <v>5.8000000000000007</v>
      </c>
      <c r="V4254">
        <f t="shared" si="266"/>
        <v>1.393783</v>
      </c>
      <c r="W4254">
        <f t="shared" si="267"/>
        <v>2.0978240500000003</v>
      </c>
    </row>
    <row r="4255" spans="1:23" x14ac:dyDescent="0.25">
      <c r="A4255" t="s">
        <v>14283</v>
      </c>
      <c r="B4255" s="1">
        <v>43108</v>
      </c>
      <c r="C4255" t="s">
        <v>14284</v>
      </c>
      <c r="D4255" t="s">
        <v>14285</v>
      </c>
      <c r="E4255" t="s">
        <v>14286</v>
      </c>
      <c r="F4255" s="1">
        <v>43098</v>
      </c>
      <c r="G4255">
        <v>1</v>
      </c>
      <c r="H4255">
        <v>6579609</v>
      </c>
      <c r="I4255">
        <v>133903</v>
      </c>
      <c r="J4255">
        <v>7395</v>
      </c>
      <c r="K4255">
        <v>16639</v>
      </c>
      <c r="L4255" t="b">
        <v>0</v>
      </c>
      <c r="M4255" t="b">
        <v>0</v>
      </c>
      <c r="N4255" t="b">
        <v>0</v>
      </c>
      <c r="O4255">
        <v>10</v>
      </c>
      <c r="P4255">
        <v>9</v>
      </c>
      <c r="Q4255" s="2">
        <v>0.02</v>
      </c>
      <c r="R4255" s="2">
        <v>0</v>
      </c>
      <c r="S4255" s="2">
        <v>0</v>
      </c>
      <c r="T4255">
        <f t="shared" si="264"/>
        <v>0.4</v>
      </c>
      <c r="U4255">
        <f t="shared" si="265"/>
        <v>7</v>
      </c>
      <c r="V4255">
        <f t="shared" si="266"/>
        <v>3.4898045</v>
      </c>
      <c r="W4255">
        <f t="shared" si="267"/>
        <v>3.1314315750000001</v>
      </c>
    </row>
    <row r="4256" spans="1:23" x14ac:dyDescent="0.25">
      <c r="A4256" t="s">
        <v>14287</v>
      </c>
      <c r="B4256" s="1">
        <v>43132</v>
      </c>
      <c r="C4256" t="s">
        <v>14288</v>
      </c>
      <c r="D4256" t="s">
        <v>7274</v>
      </c>
      <c r="E4256" t="s">
        <v>14289</v>
      </c>
      <c r="F4256" s="1">
        <v>43125</v>
      </c>
      <c r="G4256">
        <v>1</v>
      </c>
      <c r="H4256">
        <v>4011561</v>
      </c>
      <c r="I4256">
        <v>97791</v>
      </c>
      <c r="J4256">
        <v>1292</v>
      </c>
      <c r="K4256">
        <v>1761</v>
      </c>
      <c r="L4256" t="b">
        <v>0</v>
      </c>
      <c r="M4256" t="b">
        <v>0</v>
      </c>
      <c r="N4256" t="b">
        <v>0</v>
      </c>
      <c r="O4256">
        <v>7</v>
      </c>
      <c r="P4256">
        <v>7</v>
      </c>
      <c r="Q4256" s="2">
        <v>0.02</v>
      </c>
      <c r="R4256" s="2">
        <v>0</v>
      </c>
      <c r="S4256" s="2">
        <v>0</v>
      </c>
      <c r="T4256">
        <f t="shared" si="264"/>
        <v>0.4</v>
      </c>
      <c r="U4256">
        <f t="shared" si="265"/>
        <v>5.6000000000000005</v>
      </c>
      <c r="V4256">
        <f t="shared" si="266"/>
        <v>2.2057804999999999</v>
      </c>
      <c r="W4256">
        <f t="shared" si="267"/>
        <v>2.3320231749999998</v>
      </c>
    </row>
    <row r="4257" spans="1:23" x14ac:dyDescent="0.25">
      <c r="A4257" t="s">
        <v>14290</v>
      </c>
      <c r="B4257" s="1">
        <v>43055</v>
      </c>
      <c r="C4257" t="s">
        <v>14291</v>
      </c>
      <c r="D4257" t="s">
        <v>41</v>
      </c>
      <c r="E4257" t="s">
        <v>14292</v>
      </c>
      <c r="F4257" s="1">
        <v>43052</v>
      </c>
      <c r="G4257">
        <v>1</v>
      </c>
      <c r="H4257">
        <v>100120</v>
      </c>
      <c r="I4257">
        <v>154</v>
      </c>
      <c r="J4257">
        <v>15</v>
      </c>
      <c r="K4257">
        <v>48</v>
      </c>
      <c r="L4257" t="b">
        <v>0</v>
      </c>
      <c r="M4257" t="b">
        <v>0</v>
      </c>
      <c r="N4257" t="b">
        <v>0</v>
      </c>
      <c r="O4257">
        <v>3</v>
      </c>
      <c r="P4257">
        <v>3</v>
      </c>
      <c r="Q4257" s="2">
        <v>0</v>
      </c>
      <c r="R4257" s="2">
        <v>0</v>
      </c>
      <c r="S4257" s="2">
        <v>0</v>
      </c>
      <c r="T4257">
        <f t="shared" si="264"/>
        <v>0.4</v>
      </c>
      <c r="U4257">
        <f t="shared" si="265"/>
        <v>2.4000000000000004</v>
      </c>
      <c r="V4257">
        <f t="shared" si="266"/>
        <v>5.006E-2</v>
      </c>
      <c r="W4257">
        <f t="shared" si="267"/>
        <v>0.77752100000000013</v>
      </c>
    </row>
    <row r="4258" spans="1:23" x14ac:dyDescent="0.25">
      <c r="A4258" t="s">
        <v>14293</v>
      </c>
      <c r="B4258" s="1">
        <v>43092</v>
      </c>
      <c r="C4258" t="s">
        <v>14294</v>
      </c>
      <c r="D4258" t="s">
        <v>632</v>
      </c>
      <c r="E4258" t="s">
        <v>14295</v>
      </c>
      <c r="F4258" s="1">
        <v>43090</v>
      </c>
      <c r="G4258">
        <v>1</v>
      </c>
      <c r="H4258">
        <v>540919</v>
      </c>
      <c r="I4258">
        <v>25181</v>
      </c>
      <c r="J4258">
        <v>682</v>
      </c>
      <c r="K4258">
        <v>2745</v>
      </c>
      <c r="L4258" t="b">
        <v>0</v>
      </c>
      <c r="M4258" t="b">
        <v>0</v>
      </c>
      <c r="N4258" t="b">
        <v>0</v>
      </c>
      <c r="O4258">
        <v>2</v>
      </c>
      <c r="P4258">
        <v>2</v>
      </c>
      <c r="Q4258" s="2">
        <v>0.05</v>
      </c>
      <c r="R4258" s="2">
        <v>0</v>
      </c>
      <c r="S4258" s="2">
        <v>0.01</v>
      </c>
      <c r="T4258">
        <f t="shared" si="264"/>
        <v>0.4</v>
      </c>
      <c r="U4258">
        <f t="shared" si="265"/>
        <v>1.6</v>
      </c>
      <c r="V4258">
        <f t="shared" si="266"/>
        <v>1.0204595000000001</v>
      </c>
      <c r="W4258">
        <f t="shared" si="267"/>
        <v>0.91716082500000007</v>
      </c>
    </row>
    <row r="4259" spans="1:23" x14ac:dyDescent="0.25">
      <c r="A4259" t="s">
        <v>20844</v>
      </c>
      <c r="B4259" s="1">
        <v>43087</v>
      </c>
      <c r="C4259" t="s">
        <v>20845</v>
      </c>
      <c r="D4259" t="s">
        <v>3241</v>
      </c>
      <c r="E4259" t="s">
        <v>20846</v>
      </c>
      <c r="F4259" s="1">
        <v>43082</v>
      </c>
      <c r="G4259">
        <v>1</v>
      </c>
      <c r="H4259">
        <v>38447</v>
      </c>
      <c r="I4259">
        <v>819</v>
      </c>
      <c r="J4259">
        <v>173</v>
      </c>
      <c r="K4259">
        <v>0</v>
      </c>
      <c r="L4259" t="b">
        <v>1</v>
      </c>
      <c r="M4259" t="b">
        <v>0</v>
      </c>
      <c r="N4259" t="b">
        <v>0</v>
      </c>
      <c r="O4259">
        <v>5</v>
      </c>
      <c r="P4259">
        <v>5</v>
      </c>
      <c r="Q4259" s="2">
        <v>0.02</v>
      </c>
      <c r="R4259" s="2">
        <v>0</v>
      </c>
      <c r="S4259" s="2">
        <v>0</v>
      </c>
      <c r="T4259">
        <f t="shared" si="264"/>
        <v>0.4</v>
      </c>
      <c r="U4259">
        <f t="shared" si="265"/>
        <v>4</v>
      </c>
      <c r="V4259">
        <f t="shared" si="266"/>
        <v>0.21922350000000002</v>
      </c>
      <c r="W4259">
        <f t="shared" si="267"/>
        <v>1.2367282250000002</v>
      </c>
    </row>
    <row r="4260" spans="1:23" x14ac:dyDescent="0.25">
      <c r="A4260" t="s">
        <v>14296</v>
      </c>
      <c r="B4260" s="1">
        <v>43171</v>
      </c>
      <c r="C4260" t="s">
        <v>14297</v>
      </c>
      <c r="D4260" t="s">
        <v>730</v>
      </c>
      <c r="E4260" t="s">
        <v>14298</v>
      </c>
      <c r="F4260" s="1">
        <v>43169</v>
      </c>
      <c r="G4260">
        <v>1</v>
      </c>
      <c r="H4260">
        <v>335691</v>
      </c>
      <c r="I4260">
        <v>1841</v>
      </c>
      <c r="J4260">
        <v>1239</v>
      </c>
      <c r="K4260">
        <v>713</v>
      </c>
      <c r="L4260" t="b">
        <v>0</v>
      </c>
      <c r="M4260" t="b">
        <v>0</v>
      </c>
      <c r="N4260" t="b">
        <v>0</v>
      </c>
      <c r="O4260">
        <v>2</v>
      </c>
      <c r="P4260">
        <v>1</v>
      </c>
      <c r="Q4260" s="2">
        <v>0.01</v>
      </c>
      <c r="R4260" s="2">
        <v>0</v>
      </c>
      <c r="S4260" s="2">
        <v>0</v>
      </c>
      <c r="T4260">
        <f t="shared" si="264"/>
        <v>0.4</v>
      </c>
      <c r="U4260">
        <f t="shared" si="265"/>
        <v>0.60000000000000009</v>
      </c>
      <c r="V4260">
        <f t="shared" si="266"/>
        <v>0.26784549999999996</v>
      </c>
      <c r="W4260">
        <f t="shared" si="267"/>
        <v>0.40374592500000006</v>
      </c>
    </row>
    <row r="4261" spans="1:23" x14ac:dyDescent="0.25">
      <c r="A4261" t="s">
        <v>14299</v>
      </c>
      <c r="B4261" s="1">
        <v>43106</v>
      </c>
      <c r="C4261" t="s">
        <v>14300</v>
      </c>
      <c r="D4261" t="s">
        <v>3986</v>
      </c>
      <c r="E4261" t="s">
        <v>14301</v>
      </c>
      <c r="F4261" s="1">
        <v>43097</v>
      </c>
      <c r="G4261">
        <v>1</v>
      </c>
      <c r="H4261">
        <v>2525116</v>
      </c>
      <c r="I4261">
        <v>227103</v>
      </c>
      <c r="J4261">
        <v>4866</v>
      </c>
      <c r="K4261">
        <v>16754</v>
      </c>
      <c r="L4261" t="b">
        <v>0</v>
      </c>
      <c r="M4261" t="b">
        <v>0</v>
      </c>
      <c r="N4261" t="b">
        <v>0</v>
      </c>
      <c r="O4261">
        <v>9</v>
      </c>
      <c r="P4261">
        <v>7</v>
      </c>
      <c r="Q4261" s="2">
        <v>0.09</v>
      </c>
      <c r="R4261" s="2">
        <v>0</v>
      </c>
      <c r="S4261" s="2">
        <v>0.01</v>
      </c>
      <c r="T4261">
        <f t="shared" si="264"/>
        <v>0.4</v>
      </c>
      <c r="U4261">
        <f t="shared" si="265"/>
        <v>5.2</v>
      </c>
      <c r="V4261">
        <f t="shared" si="266"/>
        <v>2.4125579999999998</v>
      </c>
      <c r="W4261">
        <f t="shared" si="267"/>
        <v>2.3043952999999999</v>
      </c>
    </row>
    <row r="4262" spans="1:23" x14ac:dyDescent="0.25">
      <c r="A4262" t="s">
        <v>14302</v>
      </c>
      <c r="B4262" s="1">
        <v>43258</v>
      </c>
      <c r="C4262" t="s">
        <v>14303</v>
      </c>
      <c r="D4262" t="s">
        <v>7161</v>
      </c>
      <c r="E4262" t="s">
        <v>14304</v>
      </c>
      <c r="F4262" s="1">
        <v>43239</v>
      </c>
      <c r="G4262">
        <v>1</v>
      </c>
      <c r="H4262">
        <v>10187747</v>
      </c>
      <c r="I4262">
        <v>47517</v>
      </c>
      <c r="J4262">
        <v>3982</v>
      </c>
      <c r="K4262">
        <v>6353</v>
      </c>
      <c r="L4262" t="b">
        <v>0</v>
      </c>
      <c r="M4262" t="b">
        <v>0</v>
      </c>
      <c r="N4262" t="b">
        <v>0</v>
      </c>
      <c r="O4262">
        <v>19</v>
      </c>
      <c r="P4262">
        <v>18</v>
      </c>
      <c r="Q4262" s="2">
        <v>0</v>
      </c>
      <c r="R4262" s="2">
        <v>0</v>
      </c>
      <c r="S4262" s="2">
        <v>0</v>
      </c>
      <c r="T4262">
        <f t="shared" si="264"/>
        <v>0.4</v>
      </c>
      <c r="U4262">
        <f t="shared" si="265"/>
        <v>14.200000000000001</v>
      </c>
      <c r="V4262">
        <f t="shared" si="266"/>
        <v>5.0938734999999999</v>
      </c>
      <c r="W4262">
        <f t="shared" si="267"/>
        <v>5.4928557250000001</v>
      </c>
    </row>
    <row r="4263" spans="1:23" x14ac:dyDescent="0.25">
      <c r="A4263" t="s">
        <v>14305</v>
      </c>
      <c r="B4263" s="1">
        <v>43076</v>
      </c>
      <c r="C4263" t="s">
        <v>14306</v>
      </c>
      <c r="D4263" t="s">
        <v>266</v>
      </c>
      <c r="E4263" t="s">
        <v>14307</v>
      </c>
      <c r="F4263" s="1">
        <v>43074</v>
      </c>
      <c r="G4263">
        <v>1</v>
      </c>
      <c r="H4263">
        <v>2626520</v>
      </c>
      <c r="I4263">
        <v>69894</v>
      </c>
      <c r="J4263">
        <v>4546</v>
      </c>
      <c r="K4263">
        <v>11647</v>
      </c>
      <c r="L4263" t="b">
        <v>0</v>
      </c>
      <c r="M4263" t="b">
        <v>0</v>
      </c>
      <c r="N4263" t="b">
        <v>0</v>
      </c>
      <c r="O4263">
        <v>2</v>
      </c>
      <c r="P4263">
        <v>2</v>
      </c>
      <c r="Q4263" s="2">
        <v>0.03</v>
      </c>
      <c r="R4263" s="2">
        <v>0</v>
      </c>
      <c r="S4263" s="2">
        <v>0</v>
      </c>
      <c r="T4263">
        <f t="shared" si="264"/>
        <v>0.4</v>
      </c>
      <c r="U4263">
        <f t="shared" si="265"/>
        <v>1.6</v>
      </c>
      <c r="V4263">
        <f t="shared" si="266"/>
        <v>1.6132599999999999</v>
      </c>
      <c r="W4263">
        <f t="shared" si="267"/>
        <v>1.124641</v>
      </c>
    </row>
    <row r="4264" spans="1:23" x14ac:dyDescent="0.25">
      <c r="A4264" t="s">
        <v>14308</v>
      </c>
      <c r="B4264" s="1">
        <v>43128</v>
      </c>
      <c r="C4264" t="s">
        <v>14309</v>
      </c>
      <c r="D4264" t="s">
        <v>3174</v>
      </c>
      <c r="E4264" t="s">
        <v>14310</v>
      </c>
      <c r="F4264" s="1">
        <v>43122</v>
      </c>
      <c r="G4264">
        <v>1</v>
      </c>
      <c r="H4264">
        <v>108402</v>
      </c>
      <c r="I4264">
        <v>630</v>
      </c>
      <c r="J4264">
        <v>232</v>
      </c>
      <c r="K4264">
        <v>237</v>
      </c>
      <c r="L4264" t="b">
        <v>0</v>
      </c>
      <c r="M4264" t="b">
        <v>0</v>
      </c>
      <c r="N4264" t="b">
        <v>0</v>
      </c>
      <c r="O4264">
        <v>6</v>
      </c>
      <c r="P4264">
        <v>6</v>
      </c>
      <c r="Q4264" s="2">
        <v>0.01</v>
      </c>
      <c r="R4264" s="2">
        <v>0</v>
      </c>
      <c r="S4264" s="2">
        <v>0</v>
      </c>
      <c r="T4264">
        <f t="shared" si="264"/>
        <v>0.4</v>
      </c>
      <c r="U4264">
        <f t="shared" si="265"/>
        <v>4.8000000000000007</v>
      </c>
      <c r="V4264">
        <f t="shared" si="266"/>
        <v>0.154201</v>
      </c>
      <c r="W4264">
        <f t="shared" si="267"/>
        <v>1.4139703500000003</v>
      </c>
    </row>
    <row r="4265" spans="1:23" x14ac:dyDescent="0.25">
      <c r="A4265" t="s">
        <v>14311</v>
      </c>
      <c r="B4265" s="1">
        <v>43054</v>
      </c>
      <c r="C4265" t="s">
        <v>14312</v>
      </c>
      <c r="D4265" t="s">
        <v>689</v>
      </c>
      <c r="E4265" t="s">
        <v>14313</v>
      </c>
      <c r="F4265" s="1">
        <v>43049</v>
      </c>
      <c r="G4265">
        <v>1</v>
      </c>
      <c r="H4265">
        <v>144694</v>
      </c>
      <c r="I4265">
        <v>1012</v>
      </c>
      <c r="J4265">
        <v>588</v>
      </c>
      <c r="K4265">
        <v>288</v>
      </c>
      <c r="L4265" t="b">
        <v>0</v>
      </c>
      <c r="M4265" t="b">
        <v>0</v>
      </c>
      <c r="N4265" t="b">
        <v>0</v>
      </c>
      <c r="O4265">
        <v>5</v>
      </c>
      <c r="P4265">
        <v>2</v>
      </c>
      <c r="Q4265" s="2">
        <v>0.01</v>
      </c>
      <c r="R4265" s="2">
        <v>0</v>
      </c>
      <c r="S4265" s="2">
        <v>0</v>
      </c>
      <c r="T4265">
        <f t="shared" si="264"/>
        <v>0.4</v>
      </c>
      <c r="U4265">
        <f t="shared" si="265"/>
        <v>1</v>
      </c>
      <c r="V4265">
        <f t="shared" si="266"/>
        <v>0.172347</v>
      </c>
      <c r="W4265">
        <f t="shared" si="267"/>
        <v>0.47032145000000003</v>
      </c>
    </row>
    <row r="4266" spans="1:23" x14ac:dyDescent="0.25">
      <c r="A4266" t="s">
        <v>14314</v>
      </c>
      <c r="B4266" s="1">
        <v>43126</v>
      </c>
      <c r="C4266" t="s">
        <v>14315</v>
      </c>
      <c r="D4266" t="s">
        <v>14316</v>
      </c>
      <c r="E4266" t="s">
        <v>14317</v>
      </c>
      <c r="F4266" s="1">
        <v>43115</v>
      </c>
      <c r="G4266">
        <v>1</v>
      </c>
      <c r="H4266">
        <v>4253</v>
      </c>
      <c r="I4266">
        <v>29</v>
      </c>
      <c r="J4266">
        <v>0</v>
      </c>
      <c r="K4266">
        <v>4</v>
      </c>
      <c r="L4266" t="b">
        <v>0</v>
      </c>
      <c r="M4266" t="b">
        <v>0</v>
      </c>
      <c r="N4266" t="b">
        <v>0</v>
      </c>
      <c r="O4266">
        <v>11</v>
      </c>
      <c r="P4266">
        <v>1</v>
      </c>
      <c r="Q4266" s="2">
        <v>0.01</v>
      </c>
      <c r="R4266" s="2">
        <v>0</v>
      </c>
      <c r="S4266" s="2">
        <v>0</v>
      </c>
      <c r="T4266">
        <f t="shared" si="264"/>
        <v>0.4</v>
      </c>
      <c r="U4266">
        <f t="shared" si="265"/>
        <v>-1.2</v>
      </c>
      <c r="V4266">
        <f t="shared" si="266"/>
        <v>0.10212650000000001</v>
      </c>
      <c r="W4266">
        <f t="shared" si="267"/>
        <v>-0.10425572499999997</v>
      </c>
    </row>
    <row r="4267" spans="1:23" x14ac:dyDescent="0.25">
      <c r="A4267" t="s">
        <v>14318</v>
      </c>
      <c r="B4267" s="1">
        <v>43145</v>
      </c>
      <c r="C4267" t="s">
        <v>14319</v>
      </c>
      <c r="D4267" t="s">
        <v>14320</v>
      </c>
      <c r="E4267" t="s">
        <v>14321</v>
      </c>
      <c r="F4267" s="1">
        <v>43136</v>
      </c>
      <c r="G4267">
        <v>1</v>
      </c>
      <c r="H4267">
        <v>742552</v>
      </c>
      <c r="I4267">
        <v>46508</v>
      </c>
      <c r="J4267">
        <v>939</v>
      </c>
      <c r="K4267">
        <v>5192</v>
      </c>
      <c r="L4267" t="b">
        <v>0</v>
      </c>
      <c r="M4267" t="b">
        <v>0</v>
      </c>
      <c r="N4267" t="b">
        <v>0</v>
      </c>
      <c r="O4267">
        <v>9</v>
      </c>
      <c r="P4267">
        <v>8</v>
      </c>
      <c r="Q4267" s="2">
        <v>0.06</v>
      </c>
      <c r="R4267" s="2">
        <v>0</v>
      </c>
      <c r="S4267" s="2">
        <v>0.01</v>
      </c>
      <c r="T4267">
        <f t="shared" si="264"/>
        <v>0.4</v>
      </c>
      <c r="U4267">
        <f t="shared" si="265"/>
        <v>6.2</v>
      </c>
      <c r="V4267">
        <f t="shared" si="266"/>
        <v>1.221276</v>
      </c>
      <c r="W4267">
        <f t="shared" si="267"/>
        <v>2.1374466000000001</v>
      </c>
    </row>
    <row r="4268" spans="1:23" x14ac:dyDescent="0.25">
      <c r="A4268" t="s">
        <v>14322</v>
      </c>
      <c r="B4268" s="1">
        <v>43102</v>
      </c>
      <c r="C4268" t="s">
        <v>14323</v>
      </c>
      <c r="D4268" t="s">
        <v>14324</v>
      </c>
      <c r="E4268" t="s">
        <v>14325</v>
      </c>
      <c r="F4268" s="1">
        <v>43090</v>
      </c>
      <c r="G4268">
        <v>1</v>
      </c>
      <c r="H4268">
        <v>241678</v>
      </c>
      <c r="I4268">
        <v>6950</v>
      </c>
      <c r="J4268">
        <v>259</v>
      </c>
      <c r="K4268">
        <v>846</v>
      </c>
      <c r="L4268" t="b">
        <v>0</v>
      </c>
      <c r="M4268" t="b">
        <v>0</v>
      </c>
      <c r="N4268" t="b">
        <v>0</v>
      </c>
      <c r="O4268">
        <v>12</v>
      </c>
      <c r="P4268">
        <v>12</v>
      </c>
      <c r="Q4268" s="2">
        <v>0.03</v>
      </c>
      <c r="R4268" s="2">
        <v>0</v>
      </c>
      <c r="S4268" s="2">
        <v>0</v>
      </c>
      <c r="T4268">
        <f t="shared" si="264"/>
        <v>0.4</v>
      </c>
      <c r="U4268">
        <f t="shared" si="265"/>
        <v>9.6000000000000014</v>
      </c>
      <c r="V4268">
        <f t="shared" si="266"/>
        <v>0.42083899999999996</v>
      </c>
      <c r="W4268">
        <f t="shared" si="267"/>
        <v>2.7072936500000004</v>
      </c>
    </row>
    <row r="4269" spans="1:23" x14ac:dyDescent="0.25">
      <c r="A4269" t="s">
        <v>14326</v>
      </c>
      <c r="B4269" s="1">
        <v>43250</v>
      </c>
      <c r="C4269" t="s">
        <v>14327</v>
      </c>
      <c r="D4269" t="s">
        <v>1429</v>
      </c>
      <c r="E4269" t="s">
        <v>14328</v>
      </c>
      <c r="F4269" s="1">
        <v>43225</v>
      </c>
      <c r="G4269">
        <v>1</v>
      </c>
      <c r="H4269">
        <v>4884193</v>
      </c>
      <c r="I4269">
        <v>431977</v>
      </c>
      <c r="J4269">
        <v>4851</v>
      </c>
      <c r="K4269">
        <v>37666</v>
      </c>
      <c r="L4269" t="b">
        <v>0</v>
      </c>
      <c r="M4269" t="b">
        <v>0</v>
      </c>
      <c r="N4269" t="b">
        <v>0</v>
      </c>
      <c r="O4269">
        <v>25</v>
      </c>
      <c r="P4269">
        <v>24</v>
      </c>
      <c r="Q4269" s="2">
        <v>0.09</v>
      </c>
      <c r="R4269" s="2">
        <v>0</v>
      </c>
      <c r="S4269" s="2">
        <v>0.01</v>
      </c>
      <c r="T4269">
        <f t="shared" si="264"/>
        <v>0.4</v>
      </c>
      <c r="U4269">
        <f t="shared" si="265"/>
        <v>19.000000000000004</v>
      </c>
      <c r="V4269">
        <f t="shared" si="266"/>
        <v>3.5920964999999998</v>
      </c>
      <c r="W4269">
        <f t="shared" si="267"/>
        <v>6.1672337750000006</v>
      </c>
    </row>
    <row r="4270" spans="1:23" x14ac:dyDescent="0.25">
      <c r="A4270" t="s">
        <v>14329</v>
      </c>
      <c r="B4270" s="1">
        <v>43065</v>
      </c>
      <c r="C4270" t="s">
        <v>14330</v>
      </c>
      <c r="D4270" t="s">
        <v>242</v>
      </c>
      <c r="E4270" t="s">
        <v>14331</v>
      </c>
      <c r="F4270" s="1">
        <v>43057</v>
      </c>
      <c r="G4270">
        <v>1</v>
      </c>
      <c r="H4270">
        <v>2316153</v>
      </c>
      <c r="I4270">
        <v>96546</v>
      </c>
      <c r="J4270">
        <v>1087</v>
      </c>
      <c r="K4270">
        <v>10106</v>
      </c>
      <c r="L4270" t="b">
        <v>0</v>
      </c>
      <c r="M4270" t="b">
        <v>0</v>
      </c>
      <c r="N4270" t="b">
        <v>0</v>
      </c>
      <c r="O4270">
        <v>8</v>
      </c>
      <c r="P4270">
        <v>7</v>
      </c>
      <c r="Q4270" s="2">
        <v>0.04</v>
      </c>
      <c r="R4270" s="2">
        <v>0</v>
      </c>
      <c r="S4270" s="2">
        <v>0</v>
      </c>
      <c r="T4270">
        <f t="shared" si="264"/>
        <v>0.4</v>
      </c>
      <c r="U4270">
        <f t="shared" si="265"/>
        <v>5.4</v>
      </c>
      <c r="V4270">
        <f t="shared" si="266"/>
        <v>1.5580764999999999</v>
      </c>
      <c r="W4270">
        <f t="shared" si="267"/>
        <v>2.0553267750000002</v>
      </c>
    </row>
    <row r="4271" spans="1:23" x14ac:dyDescent="0.25">
      <c r="A4271" t="s">
        <v>14332</v>
      </c>
      <c r="B4271" s="1">
        <v>43089</v>
      </c>
      <c r="C4271" t="s">
        <v>14333</v>
      </c>
      <c r="D4271" t="s">
        <v>990</v>
      </c>
      <c r="E4271" t="s">
        <v>14334</v>
      </c>
      <c r="F4271" s="1">
        <v>43087</v>
      </c>
      <c r="G4271">
        <v>1</v>
      </c>
      <c r="H4271">
        <v>62264</v>
      </c>
      <c r="I4271">
        <v>511</v>
      </c>
      <c r="J4271">
        <v>463</v>
      </c>
      <c r="K4271">
        <v>239</v>
      </c>
      <c r="L4271" t="b">
        <v>0</v>
      </c>
      <c r="M4271" t="b">
        <v>0</v>
      </c>
      <c r="N4271" t="b">
        <v>0</v>
      </c>
      <c r="O4271">
        <v>2</v>
      </c>
      <c r="P4271">
        <v>3</v>
      </c>
      <c r="Q4271" s="2">
        <v>0.01</v>
      </c>
      <c r="R4271" s="2">
        <v>-0.01</v>
      </c>
      <c r="S4271" s="2">
        <v>0</v>
      </c>
      <c r="T4271">
        <f t="shared" si="264"/>
        <v>0.4</v>
      </c>
      <c r="U4271">
        <f t="shared" si="265"/>
        <v>2.6000000000000005</v>
      </c>
      <c r="V4271">
        <f t="shared" si="266"/>
        <v>-1.8867999999999996E-2</v>
      </c>
      <c r="W4271">
        <f t="shared" si="267"/>
        <v>0.80339620000000012</v>
      </c>
    </row>
    <row r="4272" spans="1:23" x14ac:dyDescent="0.25">
      <c r="A4272" t="s">
        <v>14335</v>
      </c>
      <c r="B4272" s="1">
        <v>43109</v>
      </c>
      <c r="C4272" t="s">
        <v>14336</v>
      </c>
      <c r="D4272" t="s">
        <v>1104</v>
      </c>
      <c r="E4272" t="s">
        <v>14337</v>
      </c>
      <c r="F4272" s="1">
        <v>43102</v>
      </c>
      <c r="G4272">
        <v>1</v>
      </c>
      <c r="H4272">
        <v>142825</v>
      </c>
      <c r="I4272">
        <v>1437</v>
      </c>
      <c r="J4272">
        <v>726</v>
      </c>
      <c r="K4272">
        <v>486</v>
      </c>
      <c r="L4272" t="b">
        <v>0</v>
      </c>
      <c r="M4272" t="b">
        <v>0</v>
      </c>
      <c r="N4272" t="b">
        <v>0</v>
      </c>
      <c r="O4272">
        <v>7</v>
      </c>
      <c r="P4272">
        <v>7</v>
      </c>
      <c r="Q4272" s="2">
        <v>0.01</v>
      </c>
      <c r="R4272" s="2">
        <v>-0.01</v>
      </c>
      <c r="S4272" s="2">
        <v>0</v>
      </c>
      <c r="T4272">
        <f t="shared" si="264"/>
        <v>0.4</v>
      </c>
      <c r="U4272">
        <f t="shared" si="265"/>
        <v>5.6000000000000005</v>
      </c>
      <c r="V4272">
        <f t="shared" si="266"/>
        <v>2.1412500000000001E-2</v>
      </c>
      <c r="W4272">
        <f t="shared" si="267"/>
        <v>1.5674943750000001</v>
      </c>
    </row>
    <row r="4273" spans="1:23" x14ac:dyDescent="0.25">
      <c r="A4273" t="s">
        <v>14338</v>
      </c>
      <c r="B4273" s="1">
        <v>43158</v>
      </c>
      <c r="C4273" t="s">
        <v>14339</v>
      </c>
      <c r="D4273" t="s">
        <v>11622</v>
      </c>
      <c r="E4273" t="s">
        <v>14340</v>
      </c>
      <c r="F4273" s="1">
        <v>43149</v>
      </c>
      <c r="G4273">
        <v>1</v>
      </c>
      <c r="H4273">
        <v>97945</v>
      </c>
      <c r="I4273">
        <v>372</v>
      </c>
      <c r="J4273">
        <v>58</v>
      </c>
      <c r="K4273">
        <v>83</v>
      </c>
      <c r="L4273" t="b">
        <v>0</v>
      </c>
      <c r="M4273" t="b">
        <v>0</v>
      </c>
      <c r="N4273" t="b">
        <v>0</v>
      </c>
      <c r="O4273">
        <v>9</v>
      </c>
      <c r="P4273">
        <v>7</v>
      </c>
      <c r="Q4273" s="2">
        <v>0</v>
      </c>
      <c r="R4273" s="2">
        <v>0</v>
      </c>
      <c r="S4273" s="2">
        <v>0</v>
      </c>
      <c r="T4273">
        <f t="shared" si="264"/>
        <v>0.4</v>
      </c>
      <c r="U4273">
        <f t="shared" si="265"/>
        <v>5.2</v>
      </c>
      <c r="V4273">
        <f t="shared" si="266"/>
        <v>4.8972499999999995E-2</v>
      </c>
      <c r="W4273">
        <f t="shared" si="267"/>
        <v>1.4771403750000001</v>
      </c>
    </row>
    <row r="4274" spans="1:23" x14ac:dyDescent="0.25">
      <c r="A4274" t="s">
        <v>14341</v>
      </c>
      <c r="B4274" s="1">
        <v>43099</v>
      </c>
      <c r="C4274" t="s">
        <v>14342</v>
      </c>
      <c r="D4274" t="s">
        <v>1335</v>
      </c>
      <c r="E4274" t="s">
        <v>14343</v>
      </c>
      <c r="F4274" s="1">
        <v>43088</v>
      </c>
      <c r="G4274">
        <v>1</v>
      </c>
      <c r="H4274">
        <v>910966</v>
      </c>
      <c r="I4274">
        <v>17406</v>
      </c>
      <c r="J4274">
        <v>147</v>
      </c>
      <c r="K4274">
        <v>930</v>
      </c>
      <c r="L4274" t="b">
        <v>0</v>
      </c>
      <c r="M4274" t="b">
        <v>0</v>
      </c>
      <c r="N4274" t="b">
        <v>0</v>
      </c>
      <c r="O4274">
        <v>11</v>
      </c>
      <c r="P4274">
        <v>10</v>
      </c>
      <c r="Q4274" s="2">
        <v>0.02</v>
      </c>
      <c r="R4274" s="2">
        <v>0</v>
      </c>
      <c r="S4274" s="2">
        <v>0</v>
      </c>
      <c r="T4274">
        <f t="shared" si="264"/>
        <v>0.4</v>
      </c>
      <c r="U4274">
        <f t="shared" si="265"/>
        <v>7.8</v>
      </c>
      <c r="V4274">
        <f t="shared" si="266"/>
        <v>0.65548300000000004</v>
      </c>
      <c r="W4274">
        <f t="shared" si="267"/>
        <v>2.3394190500000001</v>
      </c>
    </row>
    <row r="4275" spans="1:23" x14ac:dyDescent="0.25">
      <c r="A4275" t="s">
        <v>14344</v>
      </c>
      <c r="B4275" s="1">
        <v>43067</v>
      </c>
      <c r="C4275" t="s">
        <v>14345</v>
      </c>
      <c r="D4275" t="s">
        <v>9158</v>
      </c>
      <c r="E4275" t="s">
        <v>14346</v>
      </c>
      <c r="F4275" s="1">
        <v>43060</v>
      </c>
      <c r="G4275">
        <v>1</v>
      </c>
      <c r="H4275">
        <v>94892</v>
      </c>
      <c r="I4275">
        <v>1503</v>
      </c>
      <c r="J4275">
        <v>16</v>
      </c>
      <c r="K4275">
        <v>288</v>
      </c>
      <c r="L4275" t="b">
        <v>0</v>
      </c>
      <c r="M4275" t="b">
        <v>0</v>
      </c>
      <c r="N4275" t="b">
        <v>0</v>
      </c>
      <c r="O4275">
        <v>7</v>
      </c>
      <c r="P4275">
        <v>6</v>
      </c>
      <c r="Q4275" s="2">
        <v>0.02</v>
      </c>
      <c r="R4275" s="2">
        <v>0</v>
      </c>
      <c r="S4275" s="2">
        <v>0</v>
      </c>
      <c r="T4275">
        <f t="shared" si="264"/>
        <v>0.4</v>
      </c>
      <c r="U4275">
        <f t="shared" si="265"/>
        <v>4.6000000000000005</v>
      </c>
      <c r="V4275">
        <f t="shared" si="266"/>
        <v>0.247446</v>
      </c>
      <c r="W4275">
        <f t="shared" si="267"/>
        <v>1.3966061000000001</v>
      </c>
    </row>
    <row r="4276" spans="1:23" x14ac:dyDescent="0.25">
      <c r="A4276" t="s">
        <v>14347</v>
      </c>
      <c r="B4276" s="1">
        <v>43191</v>
      </c>
      <c r="C4276" t="s">
        <v>14348</v>
      </c>
      <c r="D4276" t="s">
        <v>14349</v>
      </c>
      <c r="E4276" t="s">
        <v>14350</v>
      </c>
      <c r="F4276" s="1">
        <v>43178</v>
      </c>
      <c r="G4276">
        <v>1</v>
      </c>
      <c r="H4276">
        <v>12529936</v>
      </c>
      <c r="I4276">
        <v>615429</v>
      </c>
      <c r="J4276">
        <v>22366</v>
      </c>
      <c r="K4276">
        <v>80024</v>
      </c>
      <c r="L4276" t="b">
        <v>0</v>
      </c>
      <c r="M4276" t="b">
        <v>0</v>
      </c>
      <c r="N4276" t="b">
        <v>0</v>
      </c>
      <c r="O4276">
        <v>13</v>
      </c>
      <c r="P4276">
        <v>11</v>
      </c>
      <c r="Q4276" s="2">
        <v>0.05</v>
      </c>
      <c r="R4276" s="2">
        <v>0</v>
      </c>
      <c r="S4276" s="2">
        <v>0.01</v>
      </c>
      <c r="T4276">
        <f t="shared" si="264"/>
        <v>0.4</v>
      </c>
      <c r="U4276">
        <f t="shared" si="265"/>
        <v>8.4</v>
      </c>
      <c r="V4276">
        <f t="shared" si="266"/>
        <v>7.0149679999999996</v>
      </c>
      <c r="W4276">
        <f t="shared" si="267"/>
        <v>4.7152387999999998</v>
      </c>
    </row>
    <row r="4277" spans="1:23" x14ac:dyDescent="0.25">
      <c r="A4277" t="s">
        <v>14351</v>
      </c>
      <c r="B4277" s="1">
        <v>43104</v>
      </c>
      <c r="C4277" t="s">
        <v>14352</v>
      </c>
      <c r="D4277" t="s">
        <v>1136</v>
      </c>
      <c r="E4277" t="s">
        <v>14353</v>
      </c>
      <c r="F4277" s="1">
        <v>43092</v>
      </c>
      <c r="G4277">
        <v>1</v>
      </c>
      <c r="H4277">
        <v>4147252</v>
      </c>
      <c r="I4277">
        <v>243307</v>
      </c>
      <c r="J4277">
        <v>10333</v>
      </c>
      <c r="K4277">
        <v>22917</v>
      </c>
      <c r="L4277" t="b">
        <v>0</v>
      </c>
      <c r="M4277" t="b">
        <v>0</v>
      </c>
      <c r="N4277" t="b">
        <v>0</v>
      </c>
      <c r="O4277">
        <v>12</v>
      </c>
      <c r="P4277">
        <v>12</v>
      </c>
      <c r="Q4277" s="2">
        <v>0.06</v>
      </c>
      <c r="R4277" s="2">
        <v>0</v>
      </c>
      <c r="S4277" s="2">
        <v>0.01</v>
      </c>
      <c r="T4277">
        <f t="shared" si="264"/>
        <v>0.4</v>
      </c>
      <c r="U4277">
        <f t="shared" si="265"/>
        <v>9.6000000000000014</v>
      </c>
      <c r="V4277">
        <f t="shared" si="266"/>
        <v>2.9236260000000001</v>
      </c>
      <c r="W4277">
        <f t="shared" si="267"/>
        <v>3.5832691000000008</v>
      </c>
    </row>
    <row r="4278" spans="1:23" x14ac:dyDescent="0.25">
      <c r="A4278" t="s">
        <v>14354</v>
      </c>
      <c r="B4278" s="1">
        <v>43130</v>
      </c>
      <c r="C4278" t="s">
        <v>14355</v>
      </c>
      <c r="D4278" t="s">
        <v>14356</v>
      </c>
      <c r="E4278" t="s">
        <v>14357</v>
      </c>
      <c r="F4278" s="1">
        <v>43123</v>
      </c>
      <c r="G4278">
        <v>1</v>
      </c>
      <c r="H4278">
        <v>71075</v>
      </c>
      <c r="I4278">
        <v>602</v>
      </c>
      <c r="J4278">
        <v>211</v>
      </c>
      <c r="K4278">
        <v>59</v>
      </c>
      <c r="L4278" t="b">
        <v>0</v>
      </c>
      <c r="M4278" t="b">
        <v>0</v>
      </c>
      <c r="N4278" t="b">
        <v>0</v>
      </c>
      <c r="O4278">
        <v>7</v>
      </c>
      <c r="P4278">
        <v>6</v>
      </c>
      <c r="Q4278" s="2">
        <v>0.01</v>
      </c>
      <c r="R4278" s="2">
        <v>0</v>
      </c>
      <c r="S4278" s="2">
        <v>0</v>
      </c>
      <c r="T4278">
        <f t="shared" si="264"/>
        <v>0.4</v>
      </c>
      <c r="U4278">
        <f t="shared" si="265"/>
        <v>4.6000000000000005</v>
      </c>
      <c r="V4278">
        <f t="shared" si="266"/>
        <v>0.13553750000000001</v>
      </c>
      <c r="W4278">
        <f t="shared" si="267"/>
        <v>1.3574381250000001</v>
      </c>
    </row>
    <row r="4279" spans="1:23" x14ac:dyDescent="0.25">
      <c r="A4279" t="s">
        <v>14358</v>
      </c>
      <c r="B4279" s="1">
        <v>43067</v>
      </c>
      <c r="C4279" t="s">
        <v>14359</v>
      </c>
      <c r="D4279" t="s">
        <v>5423</v>
      </c>
      <c r="E4279" t="s">
        <v>14360</v>
      </c>
      <c r="F4279" s="1">
        <v>43064</v>
      </c>
      <c r="G4279">
        <v>1</v>
      </c>
      <c r="H4279">
        <v>116336</v>
      </c>
      <c r="I4279">
        <v>441</v>
      </c>
      <c r="J4279">
        <v>233</v>
      </c>
      <c r="K4279">
        <v>229</v>
      </c>
      <c r="L4279" t="b">
        <v>0</v>
      </c>
      <c r="M4279" t="b">
        <v>0</v>
      </c>
      <c r="N4279" t="b">
        <v>0</v>
      </c>
      <c r="O4279">
        <v>3</v>
      </c>
      <c r="P4279">
        <v>2</v>
      </c>
      <c r="Q4279" s="2">
        <v>0</v>
      </c>
      <c r="R4279" s="2">
        <v>0</v>
      </c>
      <c r="S4279" s="2">
        <v>0</v>
      </c>
      <c r="T4279">
        <f t="shared" si="264"/>
        <v>0.4</v>
      </c>
      <c r="U4279">
        <f t="shared" si="265"/>
        <v>1.4000000000000001</v>
      </c>
      <c r="V4279">
        <f t="shared" si="266"/>
        <v>5.8167999999999997E-2</v>
      </c>
      <c r="W4279">
        <f t="shared" si="267"/>
        <v>0.53035880000000002</v>
      </c>
    </row>
    <row r="4280" spans="1:23" x14ac:dyDescent="0.25">
      <c r="A4280" t="s">
        <v>14361</v>
      </c>
      <c r="B4280" s="1">
        <v>43109</v>
      </c>
      <c r="C4280" t="s">
        <v>14362</v>
      </c>
      <c r="D4280" t="s">
        <v>1335</v>
      </c>
      <c r="E4280" t="s">
        <v>14363</v>
      </c>
      <c r="F4280" s="1">
        <v>43108</v>
      </c>
      <c r="G4280">
        <v>1</v>
      </c>
      <c r="H4280">
        <v>1711525</v>
      </c>
      <c r="I4280">
        <v>7716</v>
      </c>
      <c r="J4280">
        <v>728</v>
      </c>
      <c r="K4280">
        <v>1155</v>
      </c>
      <c r="L4280" t="b">
        <v>0</v>
      </c>
      <c r="M4280" t="b">
        <v>0</v>
      </c>
      <c r="N4280" t="b">
        <v>0</v>
      </c>
      <c r="O4280">
        <v>1</v>
      </c>
      <c r="P4280">
        <v>1</v>
      </c>
      <c r="Q4280" s="2">
        <v>0</v>
      </c>
      <c r="R4280" s="2">
        <v>0</v>
      </c>
      <c r="S4280" s="2">
        <v>0</v>
      </c>
      <c r="T4280">
        <f t="shared" si="264"/>
        <v>0.4</v>
      </c>
      <c r="U4280">
        <f t="shared" si="265"/>
        <v>0.8</v>
      </c>
      <c r="V4280">
        <f t="shared" si="266"/>
        <v>0.85576249999999998</v>
      </c>
      <c r="W4280">
        <f t="shared" si="267"/>
        <v>0.659516875</v>
      </c>
    </row>
    <row r="4281" spans="1:23" x14ac:dyDescent="0.25">
      <c r="A4281" t="s">
        <v>14364</v>
      </c>
      <c r="B4281" s="1">
        <v>43126</v>
      </c>
      <c r="C4281" t="s">
        <v>14365</v>
      </c>
      <c r="D4281" t="s">
        <v>14366</v>
      </c>
      <c r="E4281" t="s">
        <v>14367</v>
      </c>
      <c r="F4281" s="1">
        <v>43120</v>
      </c>
      <c r="G4281">
        <v>1</v>
      </c>
      <c r="H4281">
        <v>805722</v>
      </c>
      <c r="I4281">
        <v>29064</v>
      </c>
      <c r="J4281">
        <v>1666</v>
      </c>
      <c r="K4281">
        <v>1425</v>
      </c>
      <c r="L4281" t="b">
        <v>0</v>
      </c>
      <c r="M4281" t="b">
        <v>0</v>
      </c>
      <c r="N4281" t="b">
        <v>0</v>
      </c>
      <c r="O4281">
        <v>6</v>
      </c>
      <c r="P4281">
        <v>5</v>
      </c>
      <c r="Q4281" s="2">
        <v>0.04</v>
      </c>
      <c r="R4281" s="2">
        <v>0</v>
      </c>
      <c r="S4281" s="2">
        <v>0</v>
      </c>
      <c r="T4281">
        <f t="shared" si="264"/>
        <v>0.4</v>
      </c>
      <c r="U4281">
        <f t="shared" si="265"/>
        <v>3.8</v>
      </c>
      <c r="V4281">
        <f t="shared" si="266"/>
        <v>0.80286100000000005</v>
      </c>
      <c r="W4281">
        <f t="shared" si="267"/>
        <v>1.3910013499999998</v>
      </c>
    </row>
    <row r="4282" spans="1:23" x14ac:dyDescent="0.25">
      <c r="A4282" t="s">
        <v>14368</v>
      </c>
      <c r="B4282" s="1">
        <v>43192</v>
      </c>
      <c r="C4282" t="s">
        <v>14369</v>
      </c>
      <c r="D4282" t="s">
        <v>4115</v>
      </c>
      <c r="E4282" t="s">
        <v>14370</v>
      </c>
      <c r="F4282" s="1">
        <v>43187</v>
      </c>
      <c r="G4282">
        <v>1</v>
      </c>
      <c r="H4282">
        <v>845894</v>
      </c>
      <c r="I4282">
        <v>33319</v>
      </c>
      <c r="J4282">
        <v>792</v>
      </c>
      <c r="K4282">
        <v>2411</v>
      </c>
      <c r="L4282" t="b">
        <v>0</v>
      </c>
      <c r="M4282" t="b">
        <v>0</v>
      </c>
      <c r="N4282" t="b">
        <v>0</v>
      </c>
      <c r="O4282">
        <v>5</v>
      </c>
      <c r="P4282">
        <v>5</v>
      </c>
      <c r="Q4282" s="2">
        <v>0.04</v>
      </c>
      <c r="R4282" s="2">
        <v>0</v>
      </c>
      <c r="S4282" s="2">
        <v>0</v>
      </c>
      <c r="T4282">
        <f t="shared" si="264"/>
        <v>0.4</v>
      </c>
      <c r="U4282">
        <f t="shared" si="265"/>
        <v>4</v>
      </c>
      <c r="V4282">
        <f t="shared" si="266"/>
        <v>0.82294699999999998</v>
      </c>
      <c r="W4282">
        <f t="shared" si="267"/>
        <v>1.4480314500000002</v>
      </c>
    </row>
    <row r="4283" spans="1:23" x14ac:dyDescent="0.25">
      <c r="A4283" t="s">
        <v>14371</v>
      </c>
      <c r="B4283" s="1">
        <v>43234</v>
      </c>
      <c r="C4283" t="s">
        <v>14372</v>
      </c>
      <c r="D4283" t="s">
        <v>7209</v>
      </c>
      <c r="E4283" t="s">
        <v>14373</v>
      </c>
      <c r="F4283" s="1">
        <v>43218</v>
      </c>
      <c r="G4283">
        <v>1</v>
      </c>
      <c r="H4283">
        <v>3754719</v>
      </c>
      <c r="I4283">
        <v>67582</v>
      </c>
      <c r="J4283">
        <v>13207</v>
      </c>
      <c r="K4283">
        <v>10055</v>
      </c>
      <c r="L4283" t="b">
        <v>0</v>
      </c>
      <c r="M4283" t="b">
        <v>0</v>
      </c>
      <c r="N4283" t="b">
        <v>0</v>
      </c>
      <c r="O4283">
        <v>16</v>
      </c>
      <c r="P4283">
        <v>13</v>
      </c>
      <c r="Q4283" s="2">
        <v>0.02</v>
      </c>
      <c r="R4283" s="2">
        <v>0</v>
      </c>
      <c r="S4283" s="2">
        <v>0</v>
      </c>
      <c r="T4283">
        <f t="shared" si="264"/>
        <v>0.4</v>
      </c>
      <c r="U4283">
        <f t="shared" si="265"/>
        <v>9.8000000000000007</v>
      </c>
      <c r="V4283">
        <f t="shared" si="266"/>
        <v>2.0773595</v>
      </c>
      <c r="W4283">
        <f t="shared" si="267"/>
        <v>3.3370758250000003</v>
      </c>
    </row>
    <row r="4284" spans="1:23" x14ac:dyDescent="0.25">
      <c r="A4284" t="s">
        <v>14374</v>
      </c>
      <c r="B4284" s="1">
        <v>43086</v>
      </c>
      <c r="C4284" t="s">
        <v>14375</v>
      </c>
      <c r="D4284" t="s">
        <v>1213</v>
      </c>
      <c r="E4284" t="s">
        <v>14376</v>
      </c>
      <c r="F4284" s="1">
        <v>43083</v>
      </c>
      <c r="G4284">
        <v>1</v>
      </c>
      <c r="H4284">
        <v>101289</v>
      </c>
      <c r="I4284">
        <v>1767</v>
      </c>
      <c r="J4284">
        <v>33</v>
      </c>
      <c r="K4284">
        <v>224</v>
      </c>
      <c r="L4284" t="b">
        <v>0</v>
      </c>
      <c r="M4284" t="b">
        <v>0</v>
      </c>
      <c r="N4284" t="b">
        <v>0</v>
      </c>
      <c r="O4284">
        <v>3</v>
      </c>
      <c r="P4284">
        <v>3</v>
      </c>
      <c r="Q4284" s="2">
        <v>0.02</v>
      </c>
      <c r="R4284" s="2">
        <v>0</v>
      </c>
      <c r="S4284" s="2">
        <v>0</v>
      </c>
      <c r="T4284">
        <f t="shared" si="264"/>
        <v>0.4</v>
      </c>
      <c r="U4284">
        <f t="shared" si="265"/>
        <v>2.4000000000000004</v>
      </c>
      <c r="V4284">
        <f t="shared" si="266"/>
        <v>0.25064449999999999</v>
      </c>
      <c r="W4284">
        <f t="shared" si="267"/>
        <v>0.84772557500000012</v>
      </c>
    </row>
    <row r="4285" spans="1:23" x14ac:dyDescent="0.25">
      <c r="A4285" t="s">
        <v>14377</v>
      </c>
      <c r="B4285" s="1">
        <v>43063</v>
      </c>
      <c r="C4285" t="s">
        <v>14378</v>
      </c>
      <c r="D4285" t="s">
        <v>190</v>
      </c>
      <c r="E4285" t="s">
        <v>14379</v>
      </c>
      <c r="F4285" s="1">
        <v>43055</v>
      </c>
      <c r="G4285">
        <v>1</v>
      </c>
      <c r="H4285">
        <v>3930664</v>
      </c>
      <c r="I4285">
        <v>104641</v>
      </c>
      <c r="J4285">
        <v>19448</v>
      </c>
      <c r="K4285">
        <v>24078</v>
      </c>
      <c r="L4285" t="b">
        <v>0</v>
      </c>
      <c r="M4285" t="b">
        <v>0</v>
      </c>
      <c r="N4285" t="b">
        <v>0</v>
      </c>
      <c r="O4285">
        <v>8</v>
      </c>
      <c r="P4285">
        <v>8</v>
      </c>
      <c r="Q4285" s="2">
        <v>0.03</v>
      </c>
      <c r="R4285" s="2">
        <v>0</v>
      </c>
      <c r="S4285" s="2">
        <v>0.01</v>
      </c>
      <c r="T4285">
        <f t="shared" si="264"/>
        <v>0.4</v>
      </c>
      <c r="U4285">
        <f t="shared" si="265"/>
        <v>6.4</v>
      </c>
      <c r="V4285">
        <f t="shared" si="266"/>
        <v>2.5153319999999999</v>
      </c>
      <c r="W4285">
        <f t="shared" si="267"/>
        <v>2.6403661999999999</v>
      </c>
    </row>
    <row r="4286" spans="1:23" x14ac:dyDescent="0.25">
      <c r="A4286" t="s">
        <v>20847</v>
      </c>
      <c r="B4286" s="1">
        <v>43255</v>
      </c>
      <c r="C4286" t="s">
        <v>20848</v>
      </c>
      <c r="D4286" t="s">
        <v>20849</v>
      </c>
      <c r="E4286" t="s">
        <v>20850</v>
      </c>
      <c r="F4286" s="1">
        <v>43231</v>
      </c>
      <c r="G4286">
        <v>1</v>
      </c>
      <c r="H4286">
        <v>354451</v>
      </c>
      <c r="I4286">
        <v>4639</v>
      </c>
      <c r="J4286">
        <v>474</v>
      </c>
      <c r="K4286">
        <v>0</v>
      </c>
      <c r="L4286" t="b">
        <v>1</v>
      </c>
      <c r="M4286" t="b">
        <v>0</v>
      </c>
      <c r="N4286" t="b">
        <v>0</v>
      </c>
      <c r="O4286">
        <v>24</v>
      </c>
      <c r="P4286">
        <v>10</v>
      </c>
      <c r="Q4286" s="2">
        <v>0.01</v>
      </c>
      <c r="R4286" s="2">
        <v>0</v>
      </c>
      <c r="S4286" s="2">
        <v>0</v>
      </c>
      <c r="T4286">
        <f t="shared" si="264"/>
        <v>0.4</v>
      </c>
      <c r="U4286">
        <f t="shared" si="265"/>
        <v>5.1999999999999993</v>
      </c>
      <c r="V4286">
        <f t="shared" si="266"/>
        <v>0.27722550000000001</v>
      </c>
      <c r="W4286">
        <f t="shared" si="267"/>
        <v>1.557028925</v>
      </c>
    </row>
    <row r="4287" spans="1:23" x14ac:dyDescent="0.25">
      <c r="A4287" t="s">
        <v>14380</v>
      </c>
      <c r="B4287" s="1">
        <v>43053</v>
      </c>
      <c r="C4287" t="s">
        <v>14381</v>
      </c>
      <c r="D4287" t="s">
        <v>61</v>
      </c>
      <c r="E4287" t="s">
        <v>14382</v>
      </c>
      <c r="F4287" s="1">
        <v>43047</v>
      </c>
      <c r="G4287">
        <v>1</v>
      </c>
      <c r="H4287">
        <v>704363</v>
      </c>
      <c r="I4287">
        <v>16352</v>
      </c>
      <c r="J4287">
        <v>224</v>
      </c>
      <c r="K4287">
        <v>841</v>
      </c>
      <c r="L4287" t="b">
        <v>0</v>
      </c>
      <c r="M4287" t="b">
        <v>0</v>
      </c>
      <c r="N4287" t="b">
        <v>0</v>
      </c>
      <c r="O4287">
        <v>6</v>
      </c>
      <c r="P4287">
        <v>1</v>
      </c>
      <c r="Q4287" s="2">
        <v>0.02</v>
      </c>
      <c r="R4287" s="2">
        <v>0</v>
      </c>
      <c r="S4287" s="2">
        <v>0</v>
      </c>
      <c r="T4287">
        <f t="shared" si="264"/>
        <v>0.4</v>
      </c>
      <c r="U4287">
        <f t="shared" si="265"/>
        <v>-0.19999999999999996</v>
      </c>
      <c r="V4287">
        <f t="shared" si="266"/>
        <v>0.55218149999999999</v>
      </c>
      <c r="W4287">
        <f t="shared" si="267"/>
        <v>0.30326352500000003</v>
      </c>
    </row>
    <row r="4288" spans="1:23" x14ac:dyDescent="0.25">
      <c r="A4288" t="s">
        <v>14383</v>
      </c>
      <c r="B4288" s="1">
        <v>43136</v>
      </c>
      <c r="C4288" t="s">
        <v>14384</v>
      </c>
      <c r="D4288" t="s">
        <v>14385</v>
      </c>
      <c r="E4288" t="s">
        <v>14386</v>
      </c>
      <c r="F4288" s="1">
        <v>43133</v>
      </c>
      <c r="G4288">
        <v>1</v>
      </c>
      <c r="H4288">
        <v>7036</v>
      </c>
      <c r="I4288">
        <v>55</v>
      </c>
      <c r="J4288">
        <v>1</v>
      </c>
      <c r="K4288">
        <v>11</v>
      </c>
      <c r="L4288" t="b">
        <v>0</v>
      </c>
      <c r="M4288" t="b">
        <v>0</v>
      </c>
      <c r="N4288" t="b">
        <v>0</v>
      </c>
      <c r="O4288">
        <v>3</v>
      </c>
      <c r="P4288">
        <v>1</v>
      </c>
      <c r="Q4288" s="2">
        <v>0.01</v>
      </c>
      <c r="R4288" s="2">
        <v>0</v>
      </c>
      <c r="S4288" s="2">
        <v>0</v>
      </c>
      <c r="T4288">
        <f t="shared" si="264"/>
        <v>0.4</v>
      </c>
      <c r="U4288">
        <f t="shared" si="265"/>
        <v>0.4</v>
      </c>
      <c r="V4288">
        <f t="shared" si="266"/>
        <v>0.103518</v>
      </c>
      <c r="W4288">
        <f t="shared" si="267"/>
        <v>0.29623129999999998</v>
      </c>
    </row>
    <row r="4289" spans="1:23" x14ac:dyDescent="0.25">
      <c r="A4289" t="s">
        <v>14387</v>
      </c>
      <c r="B4289" s="1">
        <v>43192</v>
      </c>
      <c r="C4289" t="s">
        <v>14388</v>
      </c>
      <c r="D4289" t="s">
        <v>1158</v>
      </c>
      <c r="E4289" t="s">
        <v>14389</v>
      </c>
      <c r="F4289" s="1">
        <v>43185</v>
      </c>
      <c r="G4289">
        <v>1</v>
      </c>
      <c r="H4289">
        <v>1446252</v>
      </c>
      <c r="I4289">
        <v>23963</v>
      </c>
      <c r="J4289">
        <v>1240</v>
      </c>
      <c r="K4289">
        <v>1849</v>
      </c>
      <c r="L4289" t="b">
        <v>0</v>
      </c>
      <c r="M4289" t="b">
        <v>0</v>
      </c>
      <c r="N4289" t="b">
        <v>0</v>
      </c>
      <c r="O4289">
        <v>7</v>
      </c>
      <c r="P4289">
        <v>7</v>
      </c>
      <c r="Q4289" s="2">
        <v>0.02</v>
      </c>
      <c r="R4289" s="2">
        <v>0</v>
      </c>
      <c r="S4289" s="2">
        <v>0</v>
      </c>
      <c r="T4289">
        <f t="shared" si="264"/>
        <v>0.4</v>
      </c>
      <c r="U4289">
        <f t="shared" si="265"/>
        <v>5.6000000000000005</v>
      </c>
      <c r="V4289">
        <f t="shared" si="266"/>
        <v>0.92312599999999989</v>
      </c>
      <c r="W4289">
        <f t="shared" si="267"/>
        <v>1.8830941000000001</v>
      </c>
    </row>
    <row r="4290" spans="1:23" x14ac:dyDescent="0.25">
      <c r="A4290" t="s">
        <v>14390</v>
      </c>
      <c r="B4290" s="1">
        <v>43132</v>
      </c>
      <c r="C4290" t="s">
        <v>14391</v>
      </c>
      <c r="D4290" t="s">
        <v>1429</v>
      </c>
      <c r="E4290" t="s">
        <v>14392</v>
      </c>
      <c r="F4290" s="1">
        <v>43125</v>
      </c>
      <c r="G4290">
        <v>1</v>
      </c>
      <c r="H4290">
        <v>590393</v>
      </c>
      <c r="I4290">
        <v>34034</v>
      </c>
      <c r="J4290">
        <v>432</v>
      </c>
      <c r="K4290">
        <v>3730</v>
      </c>
      <c r="L4290" t="b">
        <v>0</v>
      </c>
      <c r="M4290" t="b">
        <v>0</v>
      </c>
      <c r="N4290" t="b">
        <v>0</v>
      </c>
      <c r="O4290">
        <v>7</v>
      </c>
      <c r="P4290">
        <v>7</v>
      </c>
      <c r="Q4290" s="2">
        <v>0.06</v>
      </c>
      <c r="R4290" s="2">
        <v>0</v>
      </c>
      <c r="S4290" s="2">
        <v>0.01</v>
      </c>
      <c r="T4290">
        <f t="shared" ref="T4290:T4353" si="268">G4290*0.4</f>
        <v>0.4</v>
      </c>
      <c r="U4290">
        <f t="shared" ref="U4290:U4353" si="269">-0.2*(O4290-P4290)+0.8*P4290</f>
        <v>5.6000000000000005</v>
      </c>
      <c r="V4290">
        <f t="shared" ref="V4290:V4353" si="270">0.5*H4290*0.000001+0.1*Q4290*100+100*0.15*R4290+100*0.25*S4290</f>
        <v>1.1451965</v>
      </c>
      <c r="W4290">
        <f t="shared" ref="W4290:W4353" si="271">0.4*T4290+0.25*U4290+0.35*V4290</f>
        <v>1.9608187749999999</v>
      </c>
    </row>
    <row r="4291" spans="1:23" x14ac:dyDescent="0.25">
      <c r="A4291" t="s">
        <v>14393</v>
      </c>
      <c r="B4291" s="1">
        <v>43265</v>
      </c>
      <c r="C4291" t="s">
        <v>14394</v>
      </c>
      <c r="D4291" t="s">
        <v>14395</v>
      </c>
      <c r="E4291" t="s">
        <v>14396</v>
      </c>
      <c r="F4291" s="1">
        <v>43263</v>
      </c>
      <c r="G4291">
        <v>1</v>
      </c>
      <c r="H4291">
        <v>4326949</v>
      </c>
      <c r="I4291">
        <v>28978</v>
      </c>
      <c r="J4291">
        <v>4931</v>
      </c>
      <c r="K4291">
        <v>1157</v>
      </c>
      <c r="L4291" t="b">
        <v>0</v>
      </c>
      <c r="M4291" t="b">
        <v>0</v>
      </c>
      <c r="N4291" t="b">
        <v>0</v>
      </c>
      <c r="O4291">
        <v>2</v>
      </c>
      <c r="P4291">
        <v>3</v>
      </c>
      <c r="Q4291" s="2">
        <v>0.01</v>
      </c>
      <c r="R4291" s="2">
        <v>0</v>
      </c>
      <c r="S4291" s="2">
        <v>0</v>
      </c>
      <c r="T4291">
        <f t="shared" si="268"/>
        <v>0.4</v>
      </c>
      <c r="U4291">
        <f t="shared" si="269"/>
        <v>2.6000000000000005</v>
      </c>
      <c r="V4291">
        <f t="shared" si="270"/>
        <v>2.2634745000000001</v>
      </c>
      <c r="W4291">
        <f t="shared" si="271"/>
        <v>1.6022160750000003</v>
      </c>
    </row>
    <row r="4292" spans="1:23" x14ac:dyDescent="0.25">
      <c r="A4292" t="s">
        <v>14397</v>
      </c>
      <c r="B4292" s="1">
        <v>43179</v>
      </c>
      <c r="C4292" t="s">
        <v>14398</v>
      </c>
      <c r="D4292" t="s">
        <v>450</v>
      </c>
      <c r="E4292" t="s">
        <v>14399</v>
      </c>
      <c r="F4292" s="1">
        <v>43168</v>
      </c>
      <c r="G4292">
        <v>1</v>
      </c>
      <c r="H4292">
        <v>1154894</v>
      </c>
      <c r="I4292">
        <v>80859</v>
      </c>
      <c r="J4292">
        <v>2312</v>
      </c>
      <c r="K4292">
        <v>7414</v>
      </c>
      <c r="L4292" t="b">
        <v>0</v>
      </c>
      <c r="M4292" t="b">
        <v>0</v>
      </c>
      <c r="N4292" t="b">
        <v>0</v>
      </c>
      <c r="O4292">
        <v>11</v>
      </c>
      <c r="P4292">
        <v>9</v>
      </c>
      <c r="Q4292" s="2">
        <v>7.0000000000000007E-2</v>
      </c>
      <c r="R4292" s="2">
        <v>0</v>
      </c>
      <c r="S4292" s="2">
        <v>0.01</v>
      </c>
      <c r="T4292">
        <f t="shared" si="268"/>
        <v>0.4</v>
      </c>
      <c r="U4292">
        <f t="shared" si="269"/>
        <v>6.8</v>
      </c>
      <c r="V4292">
        <f t="shared" si="270"/>
        <v>1.527447</v>
      </c>
      <c r="W4292">
        <f t="shared" si="271"/>
        <v>2.3946064499999999</v>
      </c>
    </row>
    <row r="4293" spans="1:23" x14ac:dyDescent="0.25">
      <c r="A4293" t="s">
        <v>14400</v>
      </c>
      <c r="B4293" s="1">
        <v>43057</v>
      </c>
      <c r="C4293" t="s">
        <v>14401</v>
      </c>
      <c r="D4293" t="s">
        <v>198</v>
      </c>
      <c r="E4293" t="s">
        <v>14402</v>
      </c>
      <c r="F4293" s="1">
        <v>43056</v>
      </c>
      <c r="G4293">
        <v>1</v>
      </c>
      <c r="H4293">
        <v>21007</v>
      </c>
      <c r="I4293">
        <v>433</v>
      </c>
      <c r="J4293">
        <v>11</v>
      </c>
      <c r="K4293">
        <v>35</v>
      </c>
      <c r="L4293" t="b">
        <v>0</v>
      </c>
      <c r="M4293" t="b">
        <v>0</v>
      </c>
      <c r="N4293" t="b">
        <v>0</v>
      </c>
      <c r="O4293">
        <v>1</v>
      </c>
      <c r="P4293">
        <v>1</v>
      </c>
      <c r="Q4293" s="2">
        <v>0.02</v>
      </c>
      <c r="R4293" s="2">
        <v>0</v>
      </c>
      <c r="S4293" s="2">
        <v>0</v>
      </c>
      <c r="T4293">
        <f t="shared" si="268"/>
        <v>0.4</v>
      </c>
      <c r="U4293">
        <f t="shared" si="269"/>
        <v>0.8</v>
      </c>
      <c r="V4293">
        <f t="shared" si="270"/>
        <v>0.21050350000000001</v>
      </c>
      <c r="W4293">
        <f t="shared" si="271"/>
        <v>0.43367622500000003</v>
      </c>
    </row>
    <row r="4294" spans="1:23" x14ac:dyDescent="0.25">
      <c r="A4294" t="s">
        <v>14403</v>
      </c>
      <c r="B4294" s="1">
        <v>43122</v>
      </c>
      <c r="C4294" t="s">
        <v>14404</v>
      </c>
      <c r="D4294" t="s">
        <v>41</v>
      </c>
      <c r="E4294" t="s">
        <v>14405</v>
      </c>
      <c r="F4294" s="1">
        <v>43115</v>
      </c>
      <c r="G4294">
        <v>1</v>
      </c>
      <c r="H4294">
        <v>433420</v>
      </c>
      <c r="I4294">
        <v>2096</v>
      </c>
      <c r="J4294">
        <v>166</v>
      </c>
      <c r="K4294">
        <v>347</v>
      </c>
      <c r="L4294" t="b">
        <v>0</v>
      </c>
      <c r="M4294" t="b">
        <v>0</v>
      </c>
      <c r="N4294" t="b">
        <v>0</v>
      </c>
      <c r="O4294">
        <v>7</v>
      </c>
      <c r="P4294">
        <v>6</v>
      </c>
      <c r="Q4294" s="2">
        <v>0</v>
      </c>
      <c r="R4294" s="2">
        <v>0</v>
      </c>
      <c r="S4294" s="2">
        <v>0</v>
      </c>
      <c r="T4294">
        <f t="shared" si="268"/>
        <v>0.4</v>
      </c>
      <c r="U4294">
        <f t="shared" si="269"/>
        <v>4.6000000000000005</v>
      </c>
      <c r="V4294">
        <f t="shared" si="270"/>
        <v>0.21670999999999999</v>
      </c>
      <c r="W4294">
        <f t="shared" si="271"/>
        <v>1.3858485</v>
      </c>
    </row>
    <row r="4295" spans="1:23" x14ac:dyDescent="0.25">
      <c r="A4295" t="s">
        <v>14406</v>
      </c>
      <c r="B4295" s="1">
        <v>43152</v>
      </c>
      <c r="C4295" t="s">
        <v>14407</v>
      </c>
      <c r="D4295" t="s">
        <v>2640</v>
      </c>
      <c r="E4295" t="s">
        <v>14408</v>
      </c>
      <c r="F4295" s="1">
        <v>43143</v>
      </c>
      <c r="G4295">
        <v>1</v>
      </c>
      <c r="H4295">
        <v>239107</v>
      </c>
      <c r="I4295">
        <v>1674</v>
      </c>
      <c r="J4295">
        <v>156</v>
      </c>
      <c r="K4295">
        <v>574</v>
      </c>
      <c r="L4295" t="b">
        <v>0</v>
      </c>
      <c r="M4295" t="b">
        <v>0</v>
      </c>
      <c r="N4295" t="b">
        <v>0</v>
      </c>
      <c r="O4295">
        <v>9</v>
      </c>
      <c r="P4295">
        <v>3</v>
      </c>
      <c r="Q4295" s="2">
        <v>0.01</v>
      </c>
      <c r="R4295" s="2">
        <v>0</v>
      </c>
      <c r="S4295" s="2">
        <v>0</v>
      </c>
      <c r="T4295">
        <f t="shared" si="268"/>
        <v>0.4</v>
      </c>
      <c r="U4295">
        <f t="shared" si="269"/>
        <v>1.2000000000000002</v>
      </c>
      <c r="V4295">
        <f t="shared" si="270"/>
        <v>0.21955350000000001</v>
      </c>
      <c r="W4295">
        <f t="shared" si="271"/>
        <v>0.5368437250000001</v>
      </c>
    </row>
    <row r="4296" spans="1:23" x14ac:dyDescent="0.25">
      <c r="A4296" t="s">
        <v>20976</v>
      </c>
      <c r="B4296" s="1">
        <v>43083</v>
      </c>
      <c r="C4296" t="s">
        <v>20977</v>
      </c>
      <c r="D4296" t="s">
        <v>20978</v>
      </c>
      <c r="E4296" t="s">
        <v>20979</v>
      </c>
      <c r="F4296" s="1">
        <v>43080</v>
      </c>
      <c r="G4296">
        <v>1</v>
      </c>
      <c r="H4296">
        <v>22690</v>
      </c>
      <c r="I4296">
        <v>0</v>
      </c>
      <c r="J4296">
        <v>0</v>
      </c>
      <c r="K4296">
        <v>0</v>
      </c>
      <c r="L4296" t="b">
        <v>1</v>
      </c>
      <c r="M4296" t="b">
        <v>1</v>
      </c>
      <c r="N4296" t="b">
        <v>0</v>
      </c>
      <c r="O4296">
        <v>3</v>
      </c>
      <c r="P4296">
        <v>1</v>
      </c>
      <c r="Q4296" s="2">
        <v>0</v>
      </c>
      <c r="R4296" s="2">
        <v>0</v>
      </c>
      <c r="S4296" s="2">
        <v>0</v>
      </c>
      <c r="T4296">
        <f t="shared" si="268"/>
        <v>0.4</v>
      </c>
      <c r="U4296">
        <f t="shared" si="269"/>
        <v>0.4</v>
      </c>
      <c r="V4296">
        <f t="shared" si="270"/>
        <v>1.1344999999999999E-2</v>
      </c>
      <c r="W4296">
        <f t="shared" si="271"/>
        <v>0.26397075000000003</v>
      </c>
    </row>
    <row r="4297" spans="1:23" x14ac:dyDescent="0.25">
      <c r="A4297" t="s">
        <v>14409</v>
      </c>
      <c r="B4297" s="1">
        <v>43090</v>
      </c>
      <c r="C4297" t="s">
        <v>14410</v>
      </c>
      <c r="D4297" t="s">
        <v>14411</v>
      </c>
      <c r="E4297" t="s">
        <v>14412</v>
      </c>
      <c r="F4297" s="1">
        <v>43083</v>
      </c>
      <c r="G4297">
        <v>1</v>
      </c>
      <c r="H4297">
        <v>1695280</v>
      </c>
      <c r="I4297">
        <v>66687</v>
      </c>
      <c r="J4297">
        <v>605</v>
      </c>
      <c r="K4297">
        <v>11415</v>
      </c>
      <c r="L4297" t="b">
        <v>0</v>
      </c>
      <c r="M4297" t="b">
        <v>0</v>
      </c>
      <c r="N4297" t="b">
        <v>0</v>
      </c>
      <c r="O4297">
        <v>7</v>
      </c>
      <c r="P4297">
        <v>6</v>
      </c>
      <c r="Q4297" s="2">
        <v>0.04</v>
      </c>
      <c r="R4297" s="2">
        <v>0</v>
      </c>
      <c r="S4297" s="2">
        <v>0.01</v>
      </c>
      <c r="T4297">
        <f t="shared" si="268"/>
        <v>0.4</v>
      </c>
      <c r="U4297">
        <f t="shared" si="269"/>
        <v>4.6000000000000005</v>
      </c>
      <c r="V4297">
        <f t="shared" si="270"/>
        <v>1.4976400000000001</v>
      </c>
      <c r="W4297">
        <f t="shared" si="271"/>
        <v>1.834174</v>
      </c>
    </row>
    <row r="4298" spans="1:23" x14ac:dyDescent="0.25">
      <c r="A4298" t="s">
        <v>14413</v>
      </c>
      <c r="B4298" s="1">
        <v>43165</v>
      </c>
      <c r="C4298" t="s">
        <v>14414</v>
      </c>
      <c r="D4298" t="s">
        <v>1254</v>
      </c>
      <c r="E4298" t="s">
        <v>14415</v>
      </c>
      <c r="F4298" s="1">
        <v>43157</v>
      </c>
      <c r="G4298">
        <v>1</v>
      </c>
      <c r="H4298">
        <v>84137</v>
      </c>
      <c r="I4298">
        <v>2303</v>
      </c>
      <c r="J4298">
        <v>132</v>
      </c>
      <c r="K4298">
        <v>617</v>
      </c>
      <c r="L4298" t="b">
        <v>0</v>
      </c>
      <c r="M4298" t="b">
        <v>0</v>
      </c>
      <c r="N4298" t="b">
        <v>0</v>
      </c>
      <c r="O4298">
        <v>8</v>
      </c>
      <c r="P4298">
        <v>7</v>
      </c>
      <c r="Q4298" s="2">
        <v>0.03</v>
      </c>
      <c r="R4298" s="2">
        <v>0</v>
      </c>
      <c r="S4298" s="2">
        <v>0.01</v>
      </c>
      <c r="T4298">
        <f t="shared" si="268"/>
        <v>0.4</v>
      </c>
      <c r="U4298">
        <f t="shared" si="269"/>
        <v>5.4</v>
      </c>
      <c r="V4298">
        <f t="shared" si="270"/>
        <v>0.5920685</v>
      </c>
      <c r="W4298">
        <f t="shared" si="271"/>
        <v>1.7172239750000002</v>
      </c>
    </row>
    <row r="4299" spans="1:23" x14ac:dyDescent="0.25">
      <c r="A4299" t="s">
        <v>14416</v>
      </c>
      <c r="B4299" s="1">
        <v>43197</v>
      </c>
      <c r="C4299" t="s">
        <v>14417</v>
      </c>
      <c r="D4299" t="s">
        <v>8777</v>
      </c>
      <c r="E4299" t="s">
        <v>14418</v>
      </c>
      <c r="F4299" s="1">
        <v>43186</v>
      </c>
      <c r="G4299">
        <v>1</v>
      </c>
      <c r="H4299">
        <v>222653</v>
      </c>
      <c r="I4299">
        <v>9880</v>
      </c>
      <c r="J4299">
        <v>563</v>
      </c>
      <c r="K4299">
        <v>988</v>
      </c>
      <c r="L4299" t="b">
        <v>0</v>
      </c>
      <c r="M4299" t="b">
        <v>0</v>
      </c>
      <c r="N4299" t="b">
        <v>0</v>
      </c>
      <c r="O4299">
        <v>11</v>
      </c>
      <c r="P4299">
        <v>10</v>
      </c>
      <c r="Q4299" s="2">
        <v>0.04</v>
      </c>
      <c r="R4299" s="2">
        <v>0</v>
      </c>
      <c r="S4299" s="2">
        <v>0</v>
      </c>
      <c r="T4299">
        <f t="shared" si="268"/>
        <v>0.4</v>
      </c>
      <c r="U4299">
        <f t="shared" si="269"/>
        <v>7.8</v>
      </c>
      <c r="V4299">
        <f t="shared" si="270"/>
        <v>0.51132650000000002</v>
      </c>
      <c r="W4299">
        <f t="shared" si="271"/>
        <v>2.2889642749999997</v>
      </c>
    </row>
    <row r="4300" spans="1:23" x14ac:dyDescent="0.25">
      <c r="A4300" t="s">
        <v>14419</v>
      </c>
      <c r="B4300" s="1">
        <v>43128</v>
      </c>
      <c r="C4300" t="s">
        <v>14420</v>
      </c>
      <c r="D4300" t="s">
        <v>655</v>
      </c>
      <c r="E4300" t="s">
        <v>14421</v>
      </c>
      <c r="F4300" s="1">
        <v>43124</v>
      </c>
      <c r="G4300">
        <v>1</v>
      </c>
      <c r="H4300">
        <v>53635</v>
      </c>
      <c r="I4300">
        <v>1083</v>
      </c>
      <c r="J4300">
        <v>27</v>
      </c>
      <c r="K4300">
        <v>299</v>
      </c>
      <c r="L4300" t="b">
        <v>0</v>
      </c>
      <c r="M4300" t="b">
        <v>0</v>
      </c>
      <c r="N4300" t="b">
        <v>0</v>
      </c>
      <c r="O4300">
        <v>4</v>
      </c>
      <c r="P4300">
        <v>3</v>
      </c>
      <c r="Q4300" s="2">
        <v>0.02</v>
      </c>
      <c r="R4300" s="2">
        <v>0</v>
      </c>
      <c r="S4300" s="2">
        <v>0.01</v>
      </c>
      <c r="T4300">
        <f t="shared" si="268"/>
        <v>0.4</v>
      </c>
      <c r="U4300">
        <f t="shared" si="269"/>
        <v>2.2000000000000002</v>
      </c>
      <c r="V4300">
        <f t="shared" si="270"/>
        <v>0.47681750000000001</v>
      </c>
      <c r="W4300">
        <f t="shared" si="271"/>
        <v>0.87688612500000007</v>
      </c>
    </row>
    <row r="4301" spans="1:23" x14ac:dyDescent="0.25">
      <c r="A4301" t="s">
        <v>14422</v>
      </c>
      <c r="B4301" s="1">
        <v>43159</v>
      </c>
      <c r="C4301" t="s">
        <v>14423</v>
      </c>
      <c r="D4301" t="s">
        <v>109</v>
      </c>
      <c r="E4301" t="s">
        <v>14424</v>
      </c>
      <c r="F4301" s="1">
        <v>43150</v>
      </c>
      <c r="G4301">
        <v>1</v>
      </c>
      <c r="H4301">
        <v>536398</v>
      </c>
      <c r="I4301">
        <v>14139</v>
      </c>
      <c r="J4301">
        <v>599</v>
      </c>
      <c r="K4301">
        <v>3092</v>
      </c>
      <c r="L4301" t="b">
        <v>0</v>
      </c>
      <c r="M4301" t="b">
        <v>0</v>
      </c>
      <c r="N4301" t="b">
        <v>0</v>
      </c>
      <c r="O4301">
        <v>9</v>
      </c>
      <c r="P4301">
        <v>9</v>
      </c>
      <c r="Q4301" s="2">
        <v>0.03</v>
      </c>
      <c r="R4301" s="2">
        <v>0</v>
      </c>
      <c r="S4301" s="2">
        <v>0.01</v>
      </c>
      <c r="T4301">
        <f t="shared" si="268"/>
        <v>0.4</v>
      </c>
      <c r="U4301">
        <f t="shared" si="269"/>
        <v>7.2</v>
      </c>
      <c r="V4301">
        <f t="shared" si="270"/>
        <v>0.8181989999999999</v>
      </c>
      <c r="W4301">
        <f t="shared" si="271"/>
        <v>2.2463696500000001</v>
      </c>
    </row>
    <row r="4302" spans="1:23" x14ac:dyDescent="0.25">
      <c r="A4302" t="s">
        <v>14425</v>
      </c>
      <c r="B4302" s="1">
        <v>43125</v>
      </c>
      <c r="C4302" t="s">
        <v>14426</v>
      </c>
      <c r="D4302" t="s">
        <v>730</v>
      </c>
      <c r="E4302" t="s">
        <v>14427</v>
      </c>
      <c r="F4302" s="1">
        <v>43119</v>
      </c>
      <c r="G4302">
        <v>1</v>
      </c>
      <c r="H4302">
        <v>343957</v>
      </c>
      <c r="I4302">
        <v>2532</v>
      </c>
      <c r="J4302">
        <v>99</v>
      </c>
      <c r="K4302">
        <v>1030</v>
      </c>
      <c r="L4302" t="b">
        <v>0</v>
      </c>
      <c r="M4302" t="b">
        <v>0</v>
      </c>
      <c r="N4302" t="b">
        <v>0</v>
      </c>
      <c r="O4302">
        <v>6</v>
      </c>
      <c r="P4302">
        <v>5</v>
      </c>
      <c r="Q4302" s="2">
        <v>0.01</v>
      </c>
      <c r="R4302" s="2">
        <v>0</v>
      </c>
      <c r="S4302" s="2">
        <v>0</v>
      </c>
      <c r="T4302">
        <f t="shared" si="268"/>
        <v>0.4</v>
      </c>
      <c r="U4302">
        <f t="shared" si="269"/>
        <v>3.8</v>
      </c>
      <c r="V4302">
        <f t="shared" si="270"/>
        <v>0.27197850000000001</v>
      </c>
      <c r="W4302">
        <f t="shared" si="271"/>
        <v>1.2051924749999998</v>
      </c>
    </row>
    <row r="4303" spans="1:23" x14ac:dyDescent="0.25">
      <c r="A4303" t="s">
        <v>14428</v>
      </c>
      <c r="B4303" s="1">
        <v>43151</v>
      </c>
      <c r="C4303" t="s">
        <v>14429</v>
      </c>
      <c r="D4303" t="s">
        <v>403</v>
      </c>
      <c r="E4303" t="s">
        <v>14430</v>
      </c>
      <c r="F4303" s="1">
        <v>43143</v>
      </c>
      <c r="G4303">
        <v>1</v>
      </c>
      <c r="H4303">
        <v>633241</v>
      </c>
      <c r="I4303">
        <v>18196</v>
      </c>
      <c r="J4303">
        <v>349</v>
      </c>
      <c r="K4303">
        <v>1599</v>
      </c>
      <c r="L4303" t="b">
        <v>0</v>
      </c>
      <c r="M4303" t="b">
        <v>0</v>
      </c>
      <c r="N4303" t="b">
        <v>0</v>
      </c>
      <c r="O4303">
        <v>8</v>
      </c>
      <c r="P4303">
        <v>7</v>
      </c>
      <c r="Q4303" s="2">
        <v>0.03</v>
      </c>
      <c r="R4303" s="2">
        <v>0</v>
      </c>
      <c r="S4303" s="2">
        <v>0</v>
      </c>
      <c r="T4303">
        <f t="shared" si="268"/>
        <v>0.4</v>
      </c>
      <c r="U4303">
        <f t="shared" si="269"/>
        <v>5.4</v>
      </c>
      <c r="V4303">
        <f t="shared" si="270"/>
        <v>0.61662050000000002</v>
      </c>
      <c r="W4303">
        <f t="shared" si="271"/>
        <v>1.7258171750000002</v>
      </c>
    </row>
    <row r="4304" spans="1:23" x14ac:dyDescent="0.25">
      <c r="A4304" t="s">
        <v>14431</v>
      </c>
      <c r="B4304" s="1">
        <v>43190</v>
      </c>
      <c r="C4304" t="s">
        <v>14432</v>
      </c>
      <c r="D4304" t="s">
        <v>6603</v>
      </c>
      <c r="E4304" t="s">
        <v>14433</v>
      </c>
      <c r="F4304" s="1">
        <v>43182</v>
      </c>
      <c r="G4304">
        <v>1</v>
      </c>
      <c r="H4304">
        <v>4030247</v>
      </c>
      <c r="I4304">
        <v>151414</v>
      </c>
      <c r="J4304">
        <v>11225</v>
      </c>
      <c r="K4304">
        <v>8236</v>
      </c>
      <c r="L4304" t="b">
        <v>0</v>
      </c>
      <c r="M4304" t="b">
        <v>0</v>
      </c>
      <c r="N4304" t="b">
        <v>0</v>
      </c>
      <c r="O4304">
        <v>8</v>
      </c>
      <c r="P4304">
        <v>7</v>
      </c>
      <c r="Q4304" s="2">
        <v>0.04</v>
      </c>
      <c r="R4304" s="2">
        <v>0</v>
      </c>
      <c r="S4304" s="2">
        <v>0</v>
      </c>
      <c r="T4304">
        <f t="shared" si="268"/>
        <v>0.4</v>
      </c>
      <c r="U4304">
        <f t="shared" si="269"/>
        <v>5.4</v>
      </c>
      <c r="V4304">
        <f t="shared" si="270"/>
        <v>2.4151235</v>
      </c>
      <c r="W4304">
        <f t="shared" si="271"/>
        <v>2.355293225</v>
      </c>
    </row>
    <row r="4305" spans="1:23" x14ac:dyDescent="0.25">
      <c r="A4305" t="s">
        <v>14434</v>
      </c>
      <c r="B4305" s="1">
        <v>43077</v>
      </c>
      <c r="C4305" t="s">
        <v>14435</v>
      </c>
      <c r="D4305" t="s">
        <v>174</v>
      </c>
      <c r="E4305" t="s">
        <v>14436</v>
      </c>
      <c r="F4305" s="1">
        <v>43076</v>
      </c>
      <c r="G4305">
        <v>1</v>
      </c>
      <c r="H4305">
        <v>342865</v>
      </c>
      <c r="I4305">
        <v>7820</v>
      </c>
      <c r="J4305">
        <v>369</v>
      </c>
      <c r="K4305">
        <v>439</v>
      </c>
      <c r="L4305" t="b">
        <v>0</v>
      </c>
      <c r="M4305" t="b">
        <v>0</v>
      </c>
      <c r="N4305" t="b">
        <v>0</v>
      </c>
      <c r="O4305">
        <v>1</v>
      </c>
      <c r="P4305">
        <v>1</v>
      </c>
      <c r="Q4305" s="2">
        <v>0.02</v>
      </c>
      <c r="R4305" s="2">
        <v>0</v>
      </c>
      <c r="S4305" s="2">
        <v>0</v>
      </c>
      <c r="T4305">
        <f t="shared" si="268"/>
        <v>0.4</v>
      </c>
      <c r="U4305">
        <f t="shared" si="269"/>
        <v>0.8</v>
      </c>
      <c r="V4305">
        <f t="shared" si="270"/>
        <v>0.3714325</v>
      </c>
      <c r="W4305">
        <f t="shared" si="271"/>
        <v>0.49000137500000007</v>
      </c>
    </row>
    <row r="4306" spans="1:23" x14ac:dyDescent="0.25">
      <c r="A4306" t="s">
        <v>14437</v>
      </c>
      <c r="B4306" s="1">
        <v>43184</v>
      </c>
      <c r="C4306" t="s">
        <v>14438</v>
      </c>
      <c r="D4306" t="s">
        <v>5463</v>
      </c>
      <c r="E4306" t="s">
        <v>14439</v>
      </c>
      <c r="F4306" s="1">
        <v>43169</v>
      </c>
      <c r="G4306">
        <v>1</v>
      </c>
      <c r="H4306">
        <v>541990</v>
      </c>
      <c r="I4306">
        <v>14625</v>
      </c>
      <c r="J4306">
        <v>567</v>
      </c>
      <c r="K4306">
        <v>1067</v>
      </c>
      <c r="L4306" t="b">
        <v>0</v>
      </c>
      <c r="M4306" t="b">
        <v>0</v>
      </c>
      <c r="N4306" t="b">
        <v>0</v>
      </c>
      <c r="O4306">
        <v>15</v>
      </c>
      <c r="P4306">
        <v>14</v>
      </c>
      <c r="Q4306" s="2">
        <v>0.03</v>
      </c>
      <c r="R4306" s="2">
        <v>0</v>
      </c>
      <c r="S4306" s="2">
        <v>0</v>
      </c>
      <c r="T4306">
        <f t="shared" si="268"/>
        <v>0.4</v>
      </c>
      <c r="U4306">
        <f t="shared" si="269"/>
        <v>11.000000000000002</v>
      </c>
      <c r="V4306">
        <f t="shared" si="270"/>
        <v>0.57099499999999992</v>
      </c>
      <c r="W4306">
        <f t="shared" si="271"/>
        <v>3.1098482500000006</v>
      </c>
    </row>
    <row r="4307" spans="1:23" x14ac:dyDescent="0.25">
      <c r="A4307" t="s">
        <v>14440</v>
      </c>
      <c r="B4307" s="1">
        <v>43114</v>
      </c>
      <c r="C4307" t="s">
        <v>14441</v>
      </c>
      <c r="D4307" t="s">
        <v>1062</v>
      </c>
      <c r="E4307" t="s">
        <v>14442</v>
      </c>
      <c r="F4307" s="1">
        <v>43108</v>
      </c>
      <c r="G4307">
        <v>1</v>
      </c>
      <c r="H4307">
        <v>266155</v>
      </c>
      <c r="I4307">
        <v>9422</v>
      </c>
      <c r="J4307">
        <v>184</v>
      </c>
      <c r="K4307">
        <v>491</v>
      </c>
      <c r="L4307" t="b">
        <v>0</v>
      </c>
      <c r="M4307" t="b">
        <v>0</v>
      </c>
      <c r="N4307" t="b">
        <v>0</v>
      </c>
      <c r="O4307">
        <v>6</v>
      </c>
      <c r="P4307">
        <v>3</v>
      </c>
      <c r="Q4307" s="2">
        <v>0.04</v>
      </c>
      <c r="R4307" s="2">
        <v>0</v>
      </c>
      <c r="S4307" s="2">
        <v>0</v>
      </c>
      <c r="T4307">
        <f t="shared" si="268"/>
        <v>0.4</v>
      </c>
      <c r="U4307">
        <f t="shared" si="269"/>
        <v>1.8000000000000003</v>
      </c>
      <c r="V4307">
        <f t="shared" si="270"/>
        <v>0.53307749999999998</v>
      </c>
      <c r="W4307">
        <f t="shared" si="271"/>
        <v>0.79657712500000011</v>
      </c>
    </row>
    <row r="4308" spans="1:23" x14ac:dyDescent="0.25">
      <c r="A4308" t="s">
        <v>14443</v>
      </c>
      <c r="B4308" s="1">
        <v>43208</v>
      </c>
      <c r="C4308" t="s">
        <v>14444</v>
      </c>
      <c r="D4308" t="s">
        <v>198</v>
      </c>
      <c r="E4308" t="s">
        <v>14445</v>
      </c>
      <c r="F4308" s="1">
        <v>43203</v>
      </c>
      <c r="G4308">
        <v>1</v>
      </c>
      <c r="H4308">
        <v>359438</v>
      </c>
      <c r="I4308">
        <v>5238</v>
      </c>
      <c r="J4308">
        <v>460</v>
      </c>
      <c r="K4308">
        <v>1028</v>
      </c>
      <c r="L4308" t="b">
        <v>0</v>
      </c>
      <c r="M4308" t="b">
        <v>0</v>
      </c>
      <c r="N4308" t="b">
        <v>0</v>
      </c>
      <c r="O4308">
        <v>5</v>
      </c>
      <c r="P4308">
        <v>3</v>
      </c>
      <c r="Q4308" s="2">
        <v>0.01</v>
      </c>
      <c r="R4308" s="2">
        <v>0</v>
      </c>
      <c r="S4308" s="2">
        <v>0</v>
      </c>
      <c r="T4308">
        <f t="shared" si="268"/>
        <v>0.4</v>
      </c>
      <c r="U4308">
        <f t="shared" si="269"/>
        <v>2.0000000000000004</v>
      </c>
      <c r="V4308">
        <f t="shared" si="270"/>
        <v>0.279719</v>
      </c>
      <c r="W4308">
        <f t="shared" si="271"/>
        <v>0.75790165000000009</v>
      </c>
    </row>
    <row r="4309" spans="1:23" x14ac:dyDescent="0.25">
      <c r="A4309" t="s">
        <v>14446</v>
      </c>
      <c r="B4309" s="1">
        <v>43112</v>
      </c>
      <c r="C4309" t="s">
        <v>14447</v>
      </c>
      <c r="D4309" t="s">
        <v>1136</v>
      </c>
      <c r="E4309" t="s">
        <v>14448</v>
      </c>
      <c r="F4309" s="1">
        <v>43109</v>
      </c>
      <c r="G4309">
        <v>1</v>
      </c>
      <c r="H4309">
        <v>1459033</v>
      </c>
      <c r="I4309">
        <v>152431</v>
      </c>
      <c r="J4309">
        <v>1511</v>
      </c>
      <c r="K4309">
        <v>12032</v>
      </c>
      <c r="L4309" t="b">
        <v>0</v>
      </c>
      <c r="M4309" t="b">
        <v>0</v>
      </c>
      <c r="N4309" t="b">
        <v>0</v>
      </c>
      <c r="O4309">
        <v>3</v>
      </c>
      <c r="P4309">
        <v>1</v>
      </c>
      <c r="Q4309" s="2">
        <v>0.1</v>
      </c>
      <c r="R4309" s="2">
        <v>0</v>
      </c>
      <c r="S4309" s="2">
        <v>0.01</v>
      </c>
      <c r="T4309">
        <f t="shared" si="268"/>
        <v>0.4</v>
      </c>
      <c r="U4309">
        <f t="shared" si="269"/>
        <v>0.4</v>
      </c>
      <c r="V4309">
        <f t="shared" si="270"/>
        <v>1.9795165000000003</v>
      </c>
      <c r="W4309">
        <f t="shared" si="271"/>
        <v>0.95283077500000013</v>
      </c>
    </row>
    <row r="4310" spans="1:23" x14ac:dyDescent="0.25">
      <c r="A4310" t="s">
        <v>14449</v>
      </c>
      <c r="B4310" s="1">
        <v>43069</v>
      </c>
      <c r="C4310" t="s">
        <v>14450</v>
      </c>
      <c r="D4310" t="s">
        <v>14451</v>
      </c>
      <c r="E4310" t="s">
        <v>14452</v>
      </c>
      <c r="F4310" s="1">
        <v>43063</v>
      </c>
      <c r="G4310">
        <v>1</v>
      </c>
      <c r="H4310">
        <v>18897</v>
      </c>
      <c r="I4310">
        <v>314</v>
      </c>
      <c r="J4310">
        <v>48</v>
      </c>
      <c r="K4310">
        <v>34</v>
      </c>
      <c r="L4310" t="b">
        <v>0</v>
      </c>
      <c r="M4310" t="b">
        <v>0</v>
      </c>
      <c r="N4310" t="b">
        <v>0</v>
      </c>
      <c r="O4310">
        <v>6</v>
      </c>
      <c r="P4310">
        <v>4</v>
      </c>
      <c r="Q4310" s="2">
        <v>0.02</v>
      </c>
      <c r="R4310" s="2">
        <v>0</v>
      </c>
      <c r="S4310" s="2">
        <v>0</v>
      </c>
      <c r="T4310">
        <f t="shared" si="268"/>
        <v>0.4</v>
      </c>
      <c r="U4310">
        <f t="shared" si="269"/>
        <v>2.8000000000000003</v>
      </c>
      <c r="V4310">
        <f t="shared" si="270"/>
        <v>0.20944850000000001</v>
      </c>
      <c r="W4310">
        <f t="shared" si="271"/>
        <v>0.93330697500000004</v>
      </c>
    </row>
    <row r="4311" spans="1:23" x14ac:dyDescent="0.25">
      <c r="A4311" t="s">
        <v>14453</v>
      </c>
      <c r="B4311" s="1">
        <v>43121</v>
      </c>
      <c r="C4311" t="s">
        <v>14454</v>
      </c>
      <c r="D4311" t="s">
        <v>3805</v>
      </c>
      <c r="E4311" t="s">
        <v>14455</v>
      </c>
      <c r="F4311" s="1">
        <v>43115</v>
      </c>
      <c r="G4311">
        <v>1</v>
      </c>
      <c r="H4311">
        <v>92161</v>
      </c>
      <c r="I4311">
        <v>2113</v>
      </c>
      <c r="J4311">
        <v>119</v>
      </c>
      <c r="K4311">
        <v>350</v>
      </c>
      <c r="L4311" t="b">
        <v>0</v>
      </c>
      <c r="M4311" t="b">
        <v>0</v>
      </c>
      <c r="N4311" t="b">
        <v>0</v>
      </c>
      <c r="O4311">
        <v>6</v>
      </c>
      <c r="P4311">
        <v>5</v>
      </c>
      <c r="Q4311" s="2">
        <v>0.02</v>
      </c>
      <c r="R4311" s="2">
        <v>0</v>
      </c>
      <c r="S4311" s="2">
        <v>0</v>
      </c>
      <c r="T4311">
        <f t="shared" si="268"/>
        <v>0.4</v>
      </c>
      <c r="U4311">
        <f t="shared" si="269"/>
        <v>3.8</v>
      </c>
      <c r="V4311">
        <f t="shared" si="270"/>
        <v>0.24608050000000001</v>
      </c>
      <c r="W4311">
        <f t="shared" si="271"/>
        <v>1.1961281749999999</v>
      </c>
    </row>
    <row r="4312" spans="1:23" x14ac:dyDescent="0.25">
      <c r="A4312" t="s">
        <v>20851</v>
      </c>
      <c r="B4312" s="1">
        <v>43247</v>
      </c>
      <c r="C4312" t="s">
        <v>20852</v>
      </c>
      <c r="D4312" t="s">
        <v>20682</v>
      </c>
      <c r="E4312" t="s">
        <v>20853</v>
      </c>
      <c r="F4312" s="1">
        <v>43239</v>
      </c>
      <c r="G4312">
        <v>1</v>
      </c>
      <c r="H4312">
        <v>3648476</v>
      </c>
      <c r="I4312">
        <v>47712</v>
      </c>
      <c r="J4312">
        <v>2976</v>
      </c>
      <c r="K4312">
        <v>0</v>
      </c>
      <c r="L4312" t="b">
        <v>1</v>
      </c>
      <c r="M4312" t="b">
        <v>0</v>
      </c>
      <c r="N4312" t="b">
        <v>0</v>
      </c>
      <c r="O4312">
        <v>8</v>
      </c>
      <c r="P4312">
        <v>7</v>
      </c>
      <c r="Q4312" s="2">
        <v>0.01</v>
      </c>
      <c r="R4312" s="2">
        <v>0</v>
      </c>
      <c r="S4312" s="2">
        <v>0</v>
      </c>
      <c r="T4312">
        <f t="shared" si="268"/>
        <v>0.4</v>
      </c>
      <c r="U4312">
        <f t="shared" si="269"/>
        <v>5.4</v>
      </c>
      <c r="V4312">
        <f t="shared" si="270"/>
        <v>1.9242380000000001</v>
      </c>
      <c r="W4312">
        <f t="shared" si="271"/>
        <v>2.1834833000000002</v>
      </c>
    </row>
    <row r="4313" spans="1:23" x14ac:dyDescent="0.25">
      <c r="A4313" t="s">
        <v>14456</v>
      </c>
      <c r="B4313" s="1">
        <v>43069</v>
      </c>
      <c r="C4313" t="s">
        <v>14457</v>
      </c>
      <c r="D4313" t="s">
        <v>29</v>
      </c>
      <c r="E4313" t="s">
        <v>14458</v>
      </c>
      <c r="F4313" s="1">
        <v>43062</v>
      </c>
      <c r="G4313">
        <v>1</v>
      </c>
      <c r="H4313">
        <v>869068</v>
      </c>
      <c r="I4313">
        <v>23221</v>
      </c>
      <c r="J4313">
        <v>1215</v>
      </c>
      <c r="K4313">
        <v>4102</v>
      </c>
      <c r="L4313" t="b">
        <v>0</v>
      </c>
      <c r="M4313" t="b">
        <v>0</v>
      </c>
      <c r="N4313" t="b">
        <v>0</v>
      </c>
      <c r="O4313">
        <v>7</v>
      </c>
      <c r="P4313">
        <v>1</v>
      </c>
      <c r="Q4313" s="2">
        <v>0.03</v>
      </c>
      <c r="R4313" s="2">
        <v>0</v>
      </c>
      <c r="S4313" s="2">
        <v>0</v>
      </c>
      <c r="T4313">
        <f t="shared" si="268"/>
        <v>0.4</v>
      </c>
      <c r="U4313">
        <f t="shared" si="269"/>
        <v>-0.40000000000000013</v>
      </c>
      <c r="V4313">
        <f t="shared" si="270"/>
        <v>0.73453400000000002</v>
      </c>
      <c r="W4313">
        <f t="shared" si="271"/>
        <v>0.3170869</v>
      </c>
    </row>
    <row r="4314" spans="1:23" x14ac:dyDescent="0.25">
      <c r="A4314" t="s">
        <v>14459</v>
      </c>
      <c r="B4314" s="1">
        <v>43252</v>
      </c>
      <c r="C4314" t="s">
        <v>14460</v>
      </c>
      <c r="D4314" t="s">
        <v>293</v>
      </c>
      <c r="E4314" t="s">
        <v>14461</v>
      </c>
      <c r="F4314" s="1">
        <v>43238</v>
      </c>
      <c r="G4314">
        <v>1</v>
      </c>
      <c r="H4314">
        <v>6303293</v>
      </c>
      <c r="I4314">
        <v>313926</v>
      </c>
      <c r="J4314">
        <v>3106</v>
      </c>
      <c r="K4314">
        <v>29134</v>
      </c>
      <c r="L4314" t="b">
        <v>0</v>
      </c>
      <c r="M4314" t="b">
        <v>0</v>
      </c>
      <c r="N4314" t="b">
        <v>0</v>
      </c>
      <c r="O4314">
        <v>14</v>
      </c>
      <c r="P4314">
        <v>12</v>
      </c>
      <c r="Q4314" s="2">
        <v>0.05</v>
      </c>
      <c r="R4314" s="2">
        <v>0</v>
      </c>
      <c r="S4314" s="2">
        <v>0</v>
      </c>
      <c r="T4314">
        <f t="shared" si="268"/>
        <v>0.4</v>
      </c>
      <c r="U4314">
        <f t="shared" si="269"/>
        <v>9.2000000000000011</v>
      </c>
      <c r="V4314">
        <f t="shared" si="270"/>
        <v>3.6516465</v>
      </c>
      <c r="W4314">
        <f t="shared" si="271"/>
        <v>3.7380762750000001</v>
      </c>
    </row>
    <row r="4315" spans="1:23" x14ac:dyDescent="0.25">
      <c r="A4315" t="s">
        <v>14462</v>
      </c>
      <c r="B4315" s="1">
        <v>43061</v>
      </c>
      <c r="C4315" t="s">
        <v>14463</v>
      </c>
      <c r="D4315" t="s">
        <v>14464</v>
      </c>
      <c r="E4315" t="s">
        <v>14465</v>
      </c>
      <c r="F4315" s="1">
        <v>43056</v>
      </c>
      <c r="G4315">
        <v>1</v>
      </c>
      <c r="H4315">
        <v>76536</v>
      </c>
      <c r="I4315">
        <v>3536</v>
      </c>
      <c r="J4315">
        <v>199</v>
      </c>
      <c r="K4315">
        <v>123</v>
      </c>
      <c r="L4315" t="b">
        <v>0</v>
      </c>
      <c r="M4315" t="b">
        <v>0</v>
      </c>
      <c r="N4315" t="b">
        <v>0</v>
      </c>
      <c r="O4315">
        <v>5</v>
      </c>
      <c r="P4315">
        <v>5</v>
      </c>
      <c r="Q4315" s="2">
        <v>0.05</v>
      </c>
      <c r="R4315" s="2">
        <v>0</v>
      </c>
      <c r="S4315" s="2">
        <v>0</v>
      </c>
      <c r="T4315">
        <f t="shared" si="268"/>
        <v>0.4</v>
      </c>
      <c r="U4315">
        <f t="shared" si="269"/>
        <v>4</v>
      </c>
      <c r="V4315">
        <f t="shared" si="270"/>
        <v>0.53826800000000008</v>
      </c>
      <c r="W4315">
        <f t="shared" si="271"/>
        <v>1.3483938000000002</v>
      </c>
    </row>
    <row r="4316" spans="1:23" x14ac:dyDescent="0.25">
      <c r="A4316" t="s">
        <v>14466</v>
      </c>
      <c r="B4316" s="1">
        <v>43128</v>
      </c>
      <c r="C4316" t="s">
        <v>14467</v>
      </c>
      <c r="D4316" t="s">
        <v>8313</v>
      </c>
      <c r="E4316" t="s">
        <v>14468</v>
      </c>
      <c r="F4316" s="1">
        <v>43121</v>
      </c>
      <c r="G4316">
        <v>1</v>
      </c>
      <c r="H4316">
        <v>1143472</v>
      </c>
      <c r="I4316">
        <v>52424</v>
      </c>
      <c r="J4316">
        <v>564</v>
      </c>
      <c r="K4316">
        <v>4696</v>
      </c>
      <c r="L4316" t="b">
        <v>0</v>
      </c>
      <c r="M4316" t="b">
        <v>0</v>
      </c>
      <c r="N4316" t="b">
        <v>0</v>
      </c>
      <c r="O4316">
        <v>7</v>
      </c>
      <c r="P4316">
        <v>6</v>
      </c>
      <c r="Q4316" s="2">
        <v>0.05</v>
      </c>
      <c r="R4316" s="2">
        <v>0</v>
      </c>
      <c r="S4316" s="2">
        <v>0</v>
      </c>
      <c r="T4316">
        <f t="shared" si="268"/>
        <v>0.4</v>
      </c>
      <c r="U4316">
        <f t="shared" si="269"/>
        <v>4.6000000000000005</v>
      </c>
      <c r="V4316">
        <f t="shared" si="270"/>
        <v>1.071736</v>
      </c>
      <c r="W4316">
        <f t="shared" si="271"/>
        <v>1.6851076</v>
      </c>
    </row>
    <row r="4317" spans="1:23" x14ac:dyDescent="0.25">
      <c r="A4317" t="s">
        <v>14469</v>
      </c>
      <c r="B4317" s="1">
        <v>43059</v>
      </c>
      <c r="C4317" t="s">
        <v>14470</v>
      </c>
      <c r="D4317" t="s">
        <v>1158</v>
      </c>
      <c r="E4317" t="s">
        <v>14471</v>
      </c>
      <c r="F4317" s="1">
        <v>43052</v>
      </c>
      <c r="G4317">
        <v>1</v>
      </c>
      <c r="H4317">
        <v>913268</v>
      </c>
      <c r="I4317">
        <v>16729</v>
      </c>
      <c r="J4317">
        <v>1386</v>
      </c>
      <c r="K4317">
        <v>2988</v>
      </c>
      <c r="L4317" t="b">
        <v>0</v>
      </c>
      <c r="M4317" t="b">
        <v>0</v>
      </c>
      <c r="N4317" t="b">
        <v>0</v>
      </c>
      <c r="O4317">
        <v>7</v>
      </c>
      <c r="P4317">
        <v>7</v>
      </c>
      <c r="Q4317" s="2">
        <v>0.02</v>
      </c>
      <c r="R4317" s="2">
        <v>0</v>
      </c>
      <c r="S4317" s="2">
        <v>0</v>
      </c>
      <c r="T4317">
        <f t="shared" si="268"/>
        <v>0.4</v>
      </c>
      <c r="U4317">
        <f t="shared" si="269"/>
        <v>5.6000000000000005</v>
      </c>
      <c r="V4317">
        <f t="shared" si="270"/>
        <v>0.65663399999999994</v>
      </c>
      <c r="W4317">
        <f t="shared" si="271"/>
        <v>1.7898219</v>
      </c>
    </row>
    <row r="4318" spans="1:23" x14ac:dyDescent="0.25">
      <c r="A4318" t="s">
        <v>14472</v>
      </c>
      <c r="B4318" s="1">
        <v>43069</v>
      </c>
      <c r="C4318" t="s">
        <v>14473</v>
      </c>
      <c r="D4318" t="s">
        <v>2668</v>
      </c>
      <c r="E4318" t="s">
        <v>14474</v>
      </c>
      <c r="F4318" s="1">
        <v>43061</v>
      </c>
      <c r="G4318">
        <v>1</v>
      </c>
      <c r="H4318">
        <v>224381</v>
      </c>
      <c r="I4318">
        <v>12946</v>
      </c>
      <c r="J4318">
        <v>1013</v>
      </c>
      <c r="K4318">
        <v>1841</v>
      </c>
      <c r="L4318" t="b">
        <v>0</v>
      </c>
      <c r="M4318" t="b">
        <v>0</v>
      </c>
      <c r="N4318" t="b">
        <v>0</v>
      </c>
      <c r="O4318">
        <v>8</v>
      </c>
      <c r="P4318">
        <v>8</v>
      </c>
      <c r="Q4318" s="2">
        <v>0.06</v>
      </c>
      <c r="R4318" s="2">
        <v>0</v>
      </c>
      <c r="S4318" s="2">
        <v>0.01</v>
      </c>
      <c r="T4318">
        <f t="shared" si="268"/>
        <v>0.4</v>
      </c>
      <c r="U4318">
        <f t="shared" si="269"/>
        <v>6.4</v>
      </c>
      <c r="V4318">
        <f t="shared" si="270"/>
        <v>0.96219049999999995</v>
      </c>
      <c r="W4318">
        <f t="shared" si="271"/>
        <v>2.096766675</v>
      </c>
    </row>
    <row r="4319" spans="1:23" x14ac:dyDescent="0.25">
      <c r="A4319" t="s">
        <v>14475</v>
      </c>
      <c r="B4319" s="1">
        <v>43082</v>
      </c>
      <c r="C4319" t="s">
        <v>14476</v>
      </c>
      <c r="D4319" t="s">
        <v>14477</v>
      </c>
      <c r="E4319" t="s">
        <v>14478</v>
      </c>
      <c r="F4319" s="1">
        <v>43075</v>
      </c>
      <c r="G4319">
        <v>1</v>
      </c>
      <c r="H4319">
        <v>380586</v>
      </c>
      <c r="I4319">
        <v>5585</v>
      </c>
      <c r="J4319">
        <v>230</v>
      </c>
      <c r="K4319">
        <v>523</v>
      </c>
      <c r="L4319" t="b">
        <v>0</v>
      </c>
      <c r="M4319" t="b">
        <v>0</v>
      </c>
      <c r="N4319" t="b">
        <v>0</v>
      </c>
      <c r="O4319">
        <v>7</v>
      </c>
      <c r="P4319">
        <v>6</v>
      </c>
      <c r="Q4319" s="2">
        <v>0.01</v>
      </c>
      <c r="R4319" s="2">
        <v>0</v>
      </c>
      <c r="S4319" s="2">
        <v>0</v>
      </c>
      <c r="T4319">
        <f t="shared" si="268"/>
        <v>0.4</v>
      </c>
      <c r="U4319">
        <f t="shared" si="269"/>
        <v>4.6000000000000005</v>
      </c>
      <c r="V4319">
        <f t="shared" si="270"/>
        <v>0.29029300000000002</v>
      </c>
      <c r="W4319">
        <f t="shared" si="271"/>
        <v>1.41160255</v>
      </c>
    </row>
    <row r="4320" spans="1:23" x14ac:dyDescent="0.25">
      <c r="A4320" t="s">
        <v>14479</v>
      </c>
      <c r="B4320" s="1">
        <v>43265</v>
      </c>
      <c r="C4320" t="s">
        <v>14480</v>
      </c>
      <c r="D4320" t="s">
        <v>2622</v>
      </c>
      <c r="E4320" t="s">
        <v>14481</v>
      </c>
      <c r="F4320" s="1">
        <v>43244</v>
      </c>
      <c r="G4320">
        <v>1</v>
      </c>
      <c r="H4320">
        <v>1498679</v>
      </c>
      <c r="I4320">
        <v>75642</v>
      </c>
      <c r="J4320">
        <v>685</v>
      </c>
      <c r="K4320">
        <v>6089</v>
      </c>
      <c r="L4320" t="b">
        <v>0</v>
      </c>
      <c r="M4320" t="b">
        <v>0</v>
      </c>
      <c r="N4320" t="b">
        <v>0</v>
      </c>
      <c r="O4320">
        <v>21</v>
      </c>
      <c r="P4320">
        <v>16</v>
      </c>
      <c r="Q4320" s="2">
        <v>0.05</v>
      </c>
      <c r="R4320" s="2">
        <v>0</v>
      </c>
      <c r="S4320" s="2">
        <v>0</v>
      </c>
      <c r="T4320">
        <f t="shared" si="268"/>
        <v>0.4</v>
      </c>
      <c r="U4320">
        <f t="shared" si="269"/>
        <v>11.8</v>
      </c>
      <c r="V4320">
        <f t="shared" si="270"/>
        <v>1.2493395</v>
      </c>
      <c r="W4320">
        <f t="shared" si="271"/>
        <v>3.5472688250000002</v>
      </c>
    </row>
    <row r="4321" spans="1:23" x14ac:dyDescent="0.25">
      <c r="A4321" t="s">
        <v>14482</v>
      </c>
      <c r="B4321" s="1">
        <v>43063</v>
      </c>
      <c r="C4321" t="s">
        <v>14483</v>
      </c>
      <c r="D4321" t="s">
        <v>3322</v>
      </c>
      <c r="E4321" t="s">
        <v>14484</v>
      </c>
      <c r="F4321" s="1">
        <v>43056</v>
      </c>
      <c r="G4321">
        <v>1</v>
      </c>
      <c r="H4321">
        <v>183509</v>
      </c>
      <c r="I4321">
        <v>4702</v>
      </c>
      <c r="J4321">
        <v>185</v>
      </c>
      <c r="K4321">
        <v>265</v>
      </c>
      <c r="L4321" t="b">
        <v>0</v>
      </c>
      <c r="M4321" t="b">
        <v>0</v>
      </c>
      <c r="N4321" t="b">
        <v>0</v>
      </c>
      <c r="O4321">
        <v>7</v>
      </c>
      <c r="P4321">
        <v>7</v>
      </c>
      <c r="Q4321" s="2">
        <v>0.03</v>
      </c>
      <c r="R4321" s="2">
        <v>0</v>
      </c>
      <c r="S4321" s="2">
        <v>0</v>
      </c>
      <c r="T4321">
        <f t="shared" si="268"/>
        <v>0.4</v>
      </c>
      <c r="U4321">
        <f t="shared" si="269"/>
        <v>5.6000000000000005</v>
      </c>
      <c r="V4321">
        <f t="shared" si="270"/>
        <v>0.39175450000000001</v>
      </c>
      <c r="W4321">
        <f t="shared" si="271"/>
        <v>1.697114075</v>
      </c>
    </row>
    <row r="4322" spans="1:23" x14ac:dyDescent="0.25">
      <c r="A4322" t="s">
        <v>14485</v>
      </c>
      <c r="B4322" s="1">
        <v>43152</v>
      </c>
      <c r="C4322" t="s">
        <v>14486</v>
      </c>
      <c r="D4322" t="s">
        <v>250</v>
      </c>
      <c r="E4322" t="s">
        <v>14487</v>
      </c>
      <c r="F4322" s="1">
        <v>43150</v>
      </c>
      <c r="G4322">
        <v>1</v>
      </c>
      <c r="H4322">
        <v>254444</v>
      </c>
      <c r="I4322">
        <v>7119</v>
      </c>
      <c r="J4322">
        <v>195</v>
      </c>
      <c r="K4322">
        <v>863</v>
      </c>
      <c r="L4322" t="b">
        <v>0</v>
      </c>
      <c r="M4322" t="b">
        <v>0</v>
      </c>
      <c r="N4322" t="b">
        <v>0</v>
      </c>
      <c r="O4322">
        <v>2</v>
      </c>
      <c r="P4322">
        <v>1</v>
      </c>
      <c r="Q4322" s="2">
        <v>0.03</v>
      </c>
      <c r="R4322" s="2">
        <v>0</v>
      </c>
      <c r="S4322" s="2">
        <v>0</v>
      </c>
      <c r="T4322">
        <f t="shared" si="268"/>
        <v>0.4</v>
      </c>
      <c r="U4322">
        <f t="shared" si="269"/>
        <v>0.60000000000000009</v>
      </c>
      <c r="V4322">
        <f t="shared" si="270"/>
        <v>0.42722199999999999</v>
      </c>
      <c r="W4322">
        <f t="shared" si="271"/>
        <v>0.45952770000000004</v>
      </c>
    </row>
    <row r="4323" spans="1:23" x14ac:dyDescent="0.25">
      <c r="A4323" t="s">
        <v>14488</v>
      </c>
      <c r="B4323" s="1">
        <v>43105</v>
      </c>
      <c r="C4323" t="s">
        <v>14489</v>
      </c>
      <c r="D4323" t="s">
        <v>2235</v>
      </c>
      <c r="E4323" t="s">
        <v>14490</v>
      </c>
      <c r="F4323" s="1">
        <v>43096</v>
      </c>
      <c r="G4323">
        <v>1</v>
      </c>
      <c r="H4323">
        <v>802092</v>
      </c>
      <c r="I4323">
        <v>19983</v>
      </c>
      <c r="J4323">
        <v>1058</v>
      </c>
      <c r="K4323">
        <v>1071</v>
      </c>
      <c r="L4323" t="b">
        <v>0</v>
      </c>
      <c r="M4323" t="b">
        <v>0</v>
      </c>
      <c r="N4323" t="b">
        <v>0</v>
      </c>
      <c r="O4323">
        <v>9</v>
      </c>
      <c r="P4323">
        <v>9</v>
      </c>
      <c r="Q4323" s="2">
        <v>0.02</v>
      </c>
      <c r="R4323" s="2">
        <v>0</v>
      </c>
      <c r="S4323" s="2">
        <v>0</v>
      </c>
      <c r="T4323">
        <f t="shared" si="268"/>
        <v>0.4</v>
      </c>
      <c r="U4323">
        <f t="shared" si="269"/>
        <v>7.2</v>
      </c>
      <c r="V4323">
        <f t="shared" si="270"/>
        <v>0.60104599999999997</v>
      </c>
      <c r="W4323">
        <f t="shared" si="271"/>
        <v>2.1703660999999999</v>
      </c>
    </row>
    <row r="4324" spans="1:23" x14ac:dyDescent="0.25">
      <c r="A4324" t="s">
        <v>14491</v>
      </c>
      <c r="B4324" s="1">
        <v>43139</v>
      </c>
      <c r="C4324" t="s">
        <v>14492</v>
      </c>
      <c r="D4324" t="s">
        <v>470</v>
      </c>
      <c r="E4324" t="s">
        <v>14493</v>
      </c>
      <c r="F4324" s="1">
        <v>43136</v>
      </c>
      <c r="G4324">
        <v>1</v>
      </c>
      <c r="H4324">
        <v>16141230</v>
      </c>
      <c r="I4324">
        <v>309556</v>
      </c>
      <c r="J4324">
        <v>7190</v>
      </c>
      <c r="K4324">
        <v>27714</v>
      </c>
      <c r="L4324" t="b">
        <v>0</v>
      </c>
      <c r="M4324" t="b">
        <v>0</v>
      </c>
      <c r="N4324" t="b">
        <v>0</v>
      </c>
      <c r="O4324">
        <v>3</v>
      </c>
      <c r="P4324">
        <v>4</v>
      </c>
      <c r="Q4324" s="2">
        <v>0.02</v>
      </c>
      <c r="R4324" s="2">
        <v>0</v>
      </c>
      <c r="S4324" s="2">
        <v>0</v>
      </c>
      <c r="T4324">
        <f t="shared" si="268"/>
        <v>0.4</v>
      </c>
      <c r="U4324">
        <f t="shared" si="269"/>
        <v>3.4000000000000004</v>
      </c>
      <c r="V4324">
        <f t="shared" si="270"/>
        <v>8.2706149999999994</v>
      </c>
      <c r="W4324">
        <f t="shared" si="271"/>
        <v>3.9047152499999997</v>
      </c>
    </row>
    <row r="4325" spans="1:23" x14ac:dyDescent="0.25">
      <c r="A4325" t="s">
        <v>14494</v>
      </c>
      <c r="B4325" s="1">
        <v>43059</v>
      </c>
      <c r="C4325" t="s">
        <v>14495</v>
      </c>
      <c r="D4325" t="s">
        <v>5097</v>
      </c>
      <c r="E4325" t="s">
        <v>14496</v>
      </c>
      <c r="F4325" s="1">
        <v>43058</v>
      </c>
      <c r="G4325">
        <v>1</v>
      </c>
      <c r="H4325">
        <v>214150</v>
      </c>
      <c r="I4325">
        <v>4262</v>
      </c>
      <c r="J4325">
        <v>535</v>
      </c>
      <c r="K4325">
        <v>753</v>
      </c>
      <c r="L4325" t="b">
        <v>0</v>
      </c>
      <c r="M4325" t="b">
        <v>0</v>
      </c>
      <c r="N4325" t="b">
        <v>0</v>
      </c>
      <c r="O4325">
        <v>1</v>
      </c>
      <c r="P4325">
        <v>1</v>
      </c>
      <c r="Q4325" s="2">
        <v>0.02</v>
      </c>
      <c r="R4325" s="2">
        <v>0</v>
      </c>
      <c r="S4325" s="2">
        <v>0</v>
      </c>
      <c r="T4325">
        <f t="shared" si="268"/>
        <v>0.4</v>
      </c>
      <c r="U4325">
        <f t="shared" si="269"/>
        <v>0.8</v>
      </c>
      <c r="V4325">
        <f t="shared" si="270"/>
        <v>0.30707499999999999</v>
      </c>
      <c r="W4325">
        <f t="shared" si="271"/>
        <v>0.46747625000000004</v>
      </c>
    </row>
    <row r="4326" spans="1:23" x14ac:dyDescent="0.25">
      <c r="A4326" t="s">
        <v>14497</v>
      </c>
      <c r="B4326" s="1">
        <v>43234</v>
      </c>
      <c r="C4326" t="s">
        <v>14498</v>
      </c>
      <c r="D4326" t="s">
        <v>730</v>
      </c>
      <c r="E4326" t="s">
        <v>14499</v>
      </c>
      <c r="F4326" s="1">
        <v>43227</v>
      </c>
      <c r="G4326">
        <v>1</v>
      </c>
      <c r="H4326">
        <v>531125</v>
      </c>
      <c r="I4326">
        <v>3325</v>
      </c>
      <c r="J4326">
        <v>212</v>
      </c>
      <c r="K4326">
        <v>1263</v>
      </c>
      <c r="L4326" t="b">
        <v>0</v>
      </c>
      <c r="M4326" t="b">
        <v>0</v>
      </c>
      <c r="N4326" t="b">
        <v>0</v>
      </c>
      <c r="O4326">
        <v>7</v>
      </c>
      <c r="P4326">
        <v>2</v>
      </c>
      <c r="Q4326" s="2">
        <v>0.01</v>
      </c>
      <c r="R4326" s="2">
        <v>0</v>
      </c>
      <c r="S4326" s="2">
        <v>0</v>
      </c>
      <c r="T4326">
        <f t="shared" si="268"/>
        <v>0.4</v>
      </c>
      <c r="U4326">
        <f t="shared" si="269"/>
        <v>0.60000000000000009</v>
      </c>
      <c r="V4326">
        <f t="shared" si="270"/>
        <v>0.36556250000000001</v>
      </c>
      <c r="W4326">
        <f t="shared" si="271"/>
        <v>0.43794687500000007</v>
      </c>
    </row>
    <row r="4327" spans="1:23" x14ac:dyDescent="0.25">
      <c r="A4327" t="s">
        <v>14500</v>
      </c>
      <c r="B4327" s="1">
        <v>43255</v>
      </c>
      <c r="C4327" t="s">
        <v>14501</v>
      </c>
      <c r="D4327" t="s">
        <v>13384</v>
      </c>
      <c r="E4327" t="s">
        <v>14502</v>
      </c>
      <c r="F4327" s="1">
        <v>43241</v>
      </c>
      <c r="G4327">
        <v>1</v>
      </c>
      <c r="H4327">
        <v>333587</v>
      </c>
      <c r="I4327">
        <v>10918</v>
      </c>
      <c r="J4327">
        <v>161</v>
      </c>
      <c r="K4327">
        <v>613</v>
      </c>
      <c r="L4327" t="b">
        <v>0</v>
      </c>
      <c r="M4327" t="b">
        <v>0</v>
      </c>
      <c r="N4327" t="b">
        <v>0</v>
      </c>
      <c r="O4327">
        <v>14</v>
      </c>
      <c r="P4327">
        <v>9</v>
      </c>
      <c r="Q4327" s="2">
        <v>0.03</v>
      </c>
      <c r="R4327" s="2">
        <v>0</v>
      </c>
      <c r="S4327" s="2">
        <v>0</v>
      </c>
      <c r="T4327">
        <f t="shared" si="268"/>
        <v>0.4</v>
      </c>
      <c r="U4327">
        <f t="shared" si="269"/>
        <v>6.2</v>
      </c>
      <c r="V4327">
        <f t="shared" si="270"/>
        <v>0.46679349999999997</v>
      </c>
      <c r="W4327">
        <f t="shared" si="271"/>
        <v>1.8733777249999999</v>
      </c>
    </row>
    <row r="4328" spans="1:23" x14ac:dyDescent="0.25">
      <c r="A4328" t="s">
        <v>14503</v>
      </c>
      <c r="B4328" s="1">
        <v>43139</v>
      </c>
      <c r="C4328" t="s">
        <v>14504</v>
      </c>
      <c r="D4328" t="s">
        <v>109</v>
      </c>
      <c r="E4328" t="s">
        <v>14505</v>
      </c>
      <c r="F4328" s="1">
        <v>43136</v>
      </c>
      <c r="G4328">
        <v>1</v>
      </c>
      <c r="H4328">
        <v>440265</v>
      </c>
      <c r="I4328">
        <v>21629</v>
      </c>
      <c r="J4328">
        <v>268</v>
      </c>
      <c r="K4328">
        <v>4817</v>
      </c>
      <c r="L4328" t="b">
        <v>0</v>
      </c>
      <c r="M4328" t="b">
        <v>0</v>
      </c>
      <c r="N4328" t="b">
        <v>0</v>
      </c>
      <c r="O4328">
        <v>3</v>
      </c>
      <c r="P4328">
        <v>3</v>
      </c>
      <c r="Q4328" s="2">
        <v>0.05</v>
      </c>
      <c r="R4328" s="2">
        <v>0</v>
      </c>
      <c r="S4328" s="2">
        <v>0.01</v>
      </c>
      <c r="T4328">
        <f t="shared" si="268"/>
        <v>0.4</v>
      </c>
      <c r="U4328">
        <f t="shared" si="269"/>
        <v>2.4000000000000004</v>
      </c>
      <c r="V4328">
        <f t="shared" si="270"/>
        <v>0.97013250000000006</v>
      </c>
      <c r="W4328">
        <f t="shared" si="271"/>
        <v>1.0995463750000001</v>
      </c>
    </row>
    <row r="4329" spans="1:23" x14ac:dyDescent="0.25">
      <c r="A4329" t="s">
        <v>14506</v>
      </c>
      <c r="B4329" s="1">
        <v>43088</v>
      </c>
      <c r="C4329" t="s">
        <v>14507</v>
      </c>
      <c r="D4329" t="s">
        <v>14508</v>
      </c>
      <c r="E4329" t="s">
        <v>14509</v>
      </c>
      <c r="F4329" s="1">
        <v>43081</v>
      </c>
      <c r="G4329">
        <v>1</v>
      </c>
      <c r="H4329">
        <v>2984785</v>
      </c>
      <c r="I4329">
        <v>306711</v>
      </c>
      <c r="J4329">
        <v>1836</v>
      </c>
      <c r="K4329">
        <v>63948</v>
      </c>
      <c r="L4329" t="b">
        <v>0</v>
      </c>
      <c r="M4329" t="b">
        <v>0</v>
      </c>
      <c r="N4329" t="b">
        <v>0</v>
      </c>
      <c r="O4329">
        <v>7</v>
      </c>
      <c r="P4329">
        <v>2</v>
      </c>
      <c r="Q4329" s="2">
        <v>0.1</v>
      </c>
      <c r="R4329" s="2">
        <v>0</v>
      </c>
      <c r="S4329" s="2">
        <v>0.02</v>
      </c>
      <c r="T4329">
        <f t="shared" si="268"/>
        <v>0.4</v>
      </c>
      <c r="U4329">
        <f t="shared" si="269"/>
        <v>0.60000000000000009</v>
      </c>
      <c r="V4329">
        <f t="shared" si="270"/>
        <v>2.9923925000000002</v>
      </c>
      <c r="W4329">
        <f t="shared" si="271"/>
        <v>1.3573373750000002</v>
      </c>
    </row>
    <row r="4330" spans="1:23" x14ac:dyDescent="0.25">
      <c r="A4330" t="s">
        <v>14510</v>
      </c>
      <c r="B4330" s="1">
        <v>43118</v>
      </c>
      <c r="C4330" t="s">
        <v>14511</v>
      </c>
      <c r="D4330" t="s">
        <v>5097</v>
      </c>
      <c r="E4330" t="s">
        <v>14512</v>
      </c>
      <c r="F4330" s="1">
        <v>43112</v>
      </c>
      <c r="G4330">
        <v>1</v>
      </c>
      <c r="H4330">
        <v>84443</v>
      </c>
      <c r="I4330">
        <v>991</v>
      </c>
      <c r="J4330">
        <v>452</v>
      </c>
      <c r="K4330">
        <v>266</v>
      </c>
      <c r="L4330" t="b">
        <v>0</v>
      </c>
      <c r="M4330" t="b">
        <v>0</v>
      </c>
      <c r="N4330" t="b">
        <v>0</v>
      </c>
      <c r="O4330">
        <v>6</v>
      </c>
      <c r="P4330">
        <v>4</v>
      </c>
      <c r="Q4330" s="2">
        <v>0.01</v>
      </c>
      <c r="R4330" s="2">
        <v>-0.01</v>
      </c>
      <c r="S4330" s="2">
        <v>0</v>
      </c>
      <c r="T4330">
        <f t="shared" si="268"/>
        <v>0.4</v>
      </c>
      <c r="U4330">
        <f t="shared" si="269"/>
        <v>2.8000000000000003</v>
      </c>
      <c r="V4330">
        <f t="shared" si="270"/>
        <v>-7.7784999999999938E-3</v>
      </c>
      <c r="W4330">
        <f t="shared" si="271"/>
        <v>0.8572775250000001</v>
      </c>
    </row>
    <row r="4331" spans="1:23" x14ac:dyDescent="0.25">
      <c r="A4331" t="s">
        <v>14513</v>
      </c>
      <c r="B4331" s="1">
        <v>43073</v>
      </c>
      <c r="C4331" t="s">
        <v>14514</v>
      </c>
      <c r="D4331" t="s">
        <v>3166</v>
      </c>
      <c r="E4331" t="s">
        <v>14515</v>
      </c>
      <c r="F4331" s="1">
        <v>43071</v>
      </c>
      <c r="G4331">
        <v>1</v>
      </c>
      <c r="H4331">
        <v>30469</v>
      </c>
      <c r="I4331">
        <v>1024</v>
      </c>
      <c r="J4331">
        <v>69</v>
      </c>
      <c r="K4331">
        <v>586</v>
      </c>
      <c r="L4331" t="b">
        <v>0</v>
      </c>
      <c r="M4331" t="b">
        <v>0</v>
      </c>
      <c r="N4331" t="b">
        <v>0</v>
      </c>
      <c r="O4331">
        <v>2</v>
      </c>
      <c r="P4331">
        <v>1</v>
      </c>
      <c r="Q4331" s="2">
        <v>0.03</v>
      </c>
      <c r="R4331" s="2">
        <v>0</v>
      </c>
      <c r="S4331" s="2">
        <v>0.02</v>
      </c>
      <c r="T4331">
        <f t="shared" si="268"/>
        <v>0.4</v>
      </c>
      <c r="U4331">
        <f t="shared" si="269"/>
        <v>0.60000000000000009</v>
      </c>
      <c r="V4331">
        <f t="shared" si="270"/>
        <v>0.81523449999999997</v>
      </c>
      <c r="W4331">
        <f t="shared" si="271"/>
        <v>0.59533207499999996</v>
      </c>
    </row>
    <row r="4332" spans="1:23" x14ac:dyDescent="0.25">
      <c r="A4332" t="s">
        <v>14516</v>
      </c>
      <c r="B4332" s="1">
        <v>43109</v>
      </c>
      <c r="C4332" t="s">
        <v>14517</v>
      </c>
      <c r="D4332" t="s">
        <v>14518</v>
      </c>
      <c r="E4332" t="s">
        <v>14519</v>
      </c>
      <c r="F4332" s="1">
        <v>43106</v>
      </c>
      <c r="G4332">
        <v>1</v>
      </c>
      <c r="H4332">
        <v>285897</v>
      </c>
      <c r="I4332">
        <v>14443</v>
      </c>
      <c r="J4332">
        <v>400</v>
      </c>
      <c r="K4332">
        <v>1273</v>
      </c>
      <c r="L4332" t="b">
        <v>0</v>
      </c>
      <c r="M4332" t="b">
        <v>0</v>
      </c>
      <c r="N4332" t="b">
        <v>0</v>
      </c>
      <c r="O4332">
        <v>3</v>
      </c>
      <c r="P4332">
        <v>3</v>
      </c>
      <c r="Q4332" s="2">
        <v>0.05</v>
      </c>
      <c r="R4332" s="2">
        <v>0</v>
      </c>
      <c r="S4332" s="2">
        <v>0</v>
      </c>
      <c r="T4332">
        <f t="shared" si="268"/>
        <v>0.4</v>
      </c>
      <c r="U4332">
        <f t="shared" si="269"/>
        <v>2.4000000000000004</v>
      </c>
      <c r="V4332">
        <f t="shared" si="270"/>
        <v>0.64294850000000014</v>
      </c>
      <c r="W4332">
        <f t="shared" si="271"/>
        <v>0.98503197500000017</v>
      </c>
    </row>
    <row r="4333" spans="1:23" x14ac:dyDescent="0.25">
      <c r="A4333" t="s">
        <v>14520</v>
      </c>
      <c r="B4333" s="1">
        <v>43170</v>
      </c>
      <c r="C4333" t="s">
        <v>14521</v>
      </c>
      <c r="D4333" t="s">
        <v>7040</v>
      </c>
      <c r="E4333" t="s">
        <v>14522</v>
      </c>
      <c r="F4333" s="1">
        <v>43164</v>
      </c>
      <c r="G4333">
        <v>1</v>
      </c>
      <c r="H4333">
        <v>3187327</v>
      </c>
      <c r="I4333">
        <v>238566</v>
      </c>
      <c r="J4333">
        <v>2019</v>
      </c>
      <c r="K4333">
        <v>8814</v>
      </c>
      <c r="L4333" t="b">
        <v>0</v>
      </c>
      <c r="M4333" t="b">
        <v>0</v>
      </c>
      <c r="N4333" t="b">
        <v>0</v>
      </c>
      <c r="O4333">
        <v>6</v>
      </c>
      <c r="P4333">
        <v>6</v>
      </c>
      <c r="Q4333" s="2">
        <v>7.0000000000000007E-2</v>
      </c>
      <c r="R4333" s="2">
        <v>0</v>
      </c>
      <c r="S4333" s="2">
        <v>0</v>
      </c>
      <c r="T4333">
        <f t="shared" si="268"/>
        <v>0.4</v>
      </c>
      <c r="U4333">
        <f t="shared" si="269"/>
        <v>4.8000000000000007</v>
      </c>
      <c r="V4333">
        <f t="shared" si="270"/>
        <v>2.2936635000000001</v>
      </c>
      <c r="W4333">
        <f t="shared" si="271"/>
        <v>2.1627822250000004</v>
      </c>
    </row>
    <row r="4334" spans="1:23" x14ac:dyDescent="0.25">
      <c r="A4334" t="s">
        <v>14523</v>
      </c>
      <c r="B4334" s="1">
        <v>43207</v>
      </c>
      <c r="C4334" t="s">
        <v>14524</v>
      </c>
      <c r="D4334" t="s">
        <v>7054</v>
      </c>
      <c r="E4334" t="s">
        <v>14525</v>
      </c>
      <c r="F4334" s="1">
        <v>43188</v>
      </c>
      <c r="G4334">
        <v>1</v>
      </c>
      <c r="H4334">
        <v>466288</v>
      </c>
      <c r="I4334">
        <v>22476</v>
      </c>
      <c r="J4334">
        <v>430</v>
      </c>
      <c r="K4334">
        <v>5693</v>
      </c>
      <c r="L4334" t="b">
        <v>0</v>
      </c>
      <c r="M4334" t="b">
        <v>0</v>
      </c>
      <c r="N4334" t="b">
        <v>0</v>
      </c>
      <c r="O4334">
        <v>19</v>
      </c>
      <c r="P4334">
        <v>11</v>
      </c>
      <c r="Q4334" s="2">
        <v>0.05</v>
      </c>
      <c r="R4334" s="2">
        <v>0</v>
      </c>
      <c r="S4334" s="2">
        <v>0.01</v>
      </c>
      <c r="T4334">
        <f t="shared" si="268"/>
        <v>0.4</v>
      </c>
      <c r="U4334">
        <f t="shared" si="269"/>
        <v>7.2000000000000011</v>
      </c>
      <c r="V4334">
        <f t="shared" si="270"/>
        <v>0.98314400000000013</v>
      </c>
      <c r="W4334">
        <f t="shared" si="271"/>
        <v>2.3041004000000003</v>
      </c>
    </row>
    <row r="4335" spans="1:23" x14ac:dyDescent="0.25">
      <c r="A4335" t="s">
        <v>14526</v>
      </c>
      <c r="B4335" s="1">
        <v>43076</v>
      </c>
      <c r="C4335" t="s">
        <v>14527</v>
      </c>
      <c r="D4335" t="s">
        <v>14528</v>
      </c>
      <c r="E4335" t="s">
        <v>14529</v>
      </c>
      <c r="F4335" s="1">
        <v>43068</v>
      </c>
      <c r="G4335">
        <v>1</v>
      </c>
      <c r="H4335">
        <v>136109</v>
      </c>
      <c r="I4335">
        <v>2479</v>
      </c>
      <c r="J4335">
        <v>573</v>
      </c>
      <c r="K4335">
        <v>1243</v>
      </c>
      <c r="L4335" t="b">
        <v>0</v>
      </c>
      <c r="M4335" t="b">
        <v>0</v>
      </c>
      <c r="N4335" t="b">
        <v>0</v>
      </c>
      <c r="O4335">
        <v>8</v>
      </c>
      <c r="P4335">
        <v>7</v>
      </c>
      <c r="Q4335" s="2">
        <v>0.02</v>
      </c>
      <c r="R4335" s="2">
        <v>0</v>
      </c>
      <c r="S4335" s="2">
        <v>0.01</v>
      </c>
      <c r="T4335">
        <f t="shared" si="268"/>
        <v>0.4</v>
      </c>
      <c r="U4335">
        <f t="shared" si="269"/>
        <v>5.4</v>
      </c>
      <c r="V4335">
        <f t="shared" si="270"/>
        <v>0.51805449999999997</v>
      </c>
      <c r="W4335">
        <f t="shared" si="271"/>
        <v>1.6913190750000002</v>
      </c>
    </row>
    <row r="4336" spans="1:23" x14ac:dyDescent="0.25">
      <c r="A4336" t="s">
        <v>14530</v>
      </c>
      <c r="B4336" s="1">
        <v>43180</v>
      </c>
      <c r="C4336" t="s">
        <v>14531</v>
      </c>
      <c r="D4336" t="s">
        <v>12863</v>
      </c>
      <c r="E4336" t="s">
        <v>14532</v>
      </c>
      <c r="F4336" s="1">
        <v>43167</v>
      </c>
      <c r="G4336">
        <v>1</v>
      </c>
      <c r="H4336">
        <v>338651</v>
      </c>
      <c r="I4336">
        <v>16038</v>
      </c>
      <c r="J4336">
        <v>354</v>
      </c>
      <c r="K4336">
        <v>533</v>
      </c>
      <c r="L4336" t="b">
        <v>0</v>
      </c>
      <c r="M4336" t="b">
        <v>0</v>
      </c>
      <c r="N4336" t="b">
        <v>0</v>
      </c>
      <c r="O4336">
        <v>13</v>
      </c>
      <c r="P4336">
        <v>10</v>
      </c>
      <c r="Q4336" s="2">
        <v>0.05</v>
      </c>
      <c r="R4336" s="2">
        <v>0</v>
      </c>
      <c r="S4336" s="2">
        <v>0</v>
      </c>
      <c r="T4336">
        <f t="shared" si="268"/>
        <v>0.4</v>
      </c>
      <c r="U4336">
        <f t="shared" si="269"/>
        <v>7.4</v>
      </c>
      <c r="V4336">
        <f t="shared" si="270"/>
        <v>0.66932550000000013</v>
      </c>
      <c r="W4336">
        <f t="shared" si="271"/>
        <v>2.2442639250000003</v>
      </c>
    </row>
    <row r="4337" spans="1:23" x14ac:dyDescent="0.25">
      <c r="A4337" t="s">
        <v>14533</v>
      </c>
      <c r="B4337" s="1">
        <v>43120</v>
      </c>
      <c r="C4337" t="s">
        <v>14534</v>
      </c>
      <c r="D4337" t="s">
        <v>14535</v>
      </c>
      <c r="E4337" t="s">
        <v>14536</v>
      </c>
      <c r="F4337" s="1">
        <v>43114</v>
      </c>
      <c r="G4337">
        <v>1</v>
      </c>
      <c r="H4337">
        <v>119271</v>
      </c>
      <c r="I4337">
        <v>8535</v>
      </c>
      <c r="J4337">
        <v>76</v>
      </c>
      <c r="K4337">
        <v>673</v>
      </c>
      <c r="L4337" t="b">
        <v>0</v>
      </c>
      <c r="M4337" t="b">
        <v>0</v>
      </c>
      <c r="N4337" t="b">
        <v>0</v>
      </c>
      <c r="O4337">
        <v>6</v>
      </c>
      <c r="P4337">
        <v>4</v>
      </c>
      <c r="Q4337" s="2">
        <v>7.0000000000000007E-2</v>
      </c>
      <c r="R4337" s="2">
        <v>0</v>
      </c>
      <c r="S4337" s="2">
        <v>0.01</v>
      </c>
      <c r="T4337">
        <f t="shared" si="268"/>
        <v>0.4</v>
      </c>
      <c r="U4337">
        <f t="shared" si="269"/>
        <v>2.8000000000000003</v>
      </c>
      <c r="V4337">
        <f t="shared" si="270"/>
        <v>1.0096354999999999</v>
      </c>
      <c r="W4337">
        <f t="shared" si="271"/>
        <v>1.213372425</v>
      </c>
    </row>
    <row r="4338" spans="1:23" x14ac:dyDescent="0.25">
      <c r="A4338" t="s">
        <v>14537</v>
      </c>
      <c r="B4338" s="1">
        <v>43112</v>
      </c>
      <c r="C4338" t="s">
        <v>14538</v>
      </c>
      <c r="D4338" t="s">
        <v>911</v>
      </c>
      <c r="E4338" t="s">
        <v>14539</v>
      </c>
      <c r="F4338" s="1">
        <v>43109</v>
      </c>
      <c r="G4338">
        <v>1</v>
      </c>
      <c r="H4338">
        <v>2691</v>
      </c>
      <c r="I4338">
        <v>20</v>
      </c>
      <c r="J4338">
        <v>5</v>
      </c>
      <c r="K4338">
        <v>20</v>
      </c>
      <c r="L4338" t="b">
        <v>0</v>
      </c>
      <c r="M4338" t="b">
        <v>0</v>
      </c>
      <c r="N4338" t="b">
        <v>0</v>
      </c>
      <c r="O4338">
        <v>3</v>
      </c>
      <c r="P4338">
        <v>1</v>
      </c>
      <c r="Q4338" s="2">
        <v>0.01</v>
      </c>
      <c r="R4338" s="2">
        <v>0</v>
      </c>
      <c r="S4338" s="2">
        <v>0.01</v>
      </c>
      <c r="T4338">
        <f t="shared" si="268"/>
        <v>0.4</v>
      </c>
      <c r="U4338">
        <f t="shared" si="269"/>
        <v>0.4</v>
      </c>
      <c r="V4338">
        <f t="shared" si="270"/>
        <v>0.35134549999999998</v>
      </c>
      <c r="W4338">
        <f t="shared" si="271"/>
        <v>0.38297092499999996</v>
      </c>
    </row>
    <row r="4339" spans="1:23" x14ac:dyDescent="0.25">
      <c r="A4339" t="s">
        <v>14540</v>
      </c>
      <c r="B4339" s="1">
        <v>43234</v>
      </c>
      <c r="C4339" t="s">
        <v>14541</v>
      </c>
      <c r="D4339" t="s">
        <v>1986</v>
      </c>
      <c r="E4339" t="s">
        <v>14542</v>
      </c>
      <c r="F4339" s="1">
        <v>43220</v>
      </c>
      <c r="G4339">
        <v>1</v>
      </c>
      <c r="H4339">
        <v>1172628</v>
      </c>
      <c r="I4339">
        <v>55991</v>
      </c>
      <c r="J4339">
        <v>1203</v>
      </c>
      <c r="K4339">
        <v>35504</v>
      </c>
      <c r="L4339" t="b">
        <v>0</v>
      </c>
      <c r="M4339" t="b">
        <v>0</v>
      </c>
      <c r="N4339" t="b">
        <v>0</v>
      </c>
      <c r="O4339">
        <v>14</v>
      </c>
      <c r="P4339">
        <v>13</v>
      </c>
      <c r="Q4339" s="2">
        <v>0.05</v>
      </c>
      <c r="R4339" s="2">
        <v>0</v>
      </c>
      <c r="S4339" s="2">
        <v>0.03</v>
      </c>
      <c r="T4339">
        <f t="shared" si="268"/>
        <v>0.4</v>
      </c>
      <c r="U4339">
        <f t="shared" si="269"/>
        <v>10.200000000000001</v>
      </c>
      <c r="V4339">
        <f t="shared" si="270"/>
        <v>1.8363140000000002</v>
      </c>
      <c r="W4339">
        <f t="shared" si="271"/>
        <v>3.3527099000000007</v>
      </c>
    </row>
    <row r="4340" spans="1:23" x14ac:dyDescent="0.25">
      <c r="A4340" t="s">
        <v>14543</v>
      </c>
      <c r="B4340" s="1">
        <v>43078</v>
      </c>
      <c r="C4340" t="s">
        <v>14544</v>
      </c>
      <c r="D4340" t="s">
        <v>14545</v>
      </c>
      <c r="E4340" t="s">
        <v>14546</v>
      </c>
      <c r="F4340" s="1">
        <v>43057</v>
      </c>
      <c r="G4340">
        <v>1</v>
      </c>
      <c r="H4340">
        <v>3114</v>
      </c>
      <c r="I4340">
        <v>14</v>
      </c>
      <c r="J4340">
        <v>0</v>
      </c>
      <c r="K4340">
        <v>4</v>
      </c>
      <c r="L4340" t="b">
        <v>0</v>
      </c>
      <c r="M4340" t="b">
        <v>0</v>
      </c>
      <c r="N4340" t="b">
        <v>0</v>
      </c>
      <c r="O4340">
        <v>21</v>
      </c>
      <c r="P4340">
        <v>1</v>
      </c>
      <c r="Q4340" s="2">
        <v>0</v>
      </c>
      <c r="R4340" s="2">
        <v>0</v>
      </c>
      <c r="S4340" s="2">
        <v>0</v>
      </c>
      <c r="T4340">
        <f t="shared" si="268"/>
        <v>0.4</v>
      </c>
      <c r="U4340">
        <f t="shared" si="269"/>
        <v>-3.2</v>
      </c>
      <c r="V4340">
        <f t="shared" si="270"/>
        <v>1.557E-3</v>
      </c>
      <c r="W4340">
        <f t="shared" si="271"/>
        <v>-0.63945505000000002</v>
      </c>
    </row>
    <row r="4341" spans="1:23" x14ac:dyDescent="0.25">
      <c r="A4341" t="s">
        <v>14547</v>
      </c>
      <c r="B4341" s="1">
        <v>43140</v>
      </c>
      <c r="C4341" t="s">
        <v>14548</v>
      </c>
      <c r="D4341" t="s">
        <v>867</v>
      </c>
      <c r="E4341" t="s">
        <v>14549</v>
      </c>
      <c r="F4341" s="1">
        <v>43134</v>
      </c>
      <c r="G4341">
        <v>1</v>
      </c>
      <c r="H4341">
        <v>270421</v>
      </c>
      <c r="I4341">
        <v>14422</v>
      </c>
      <c r="J4341">
        <v>145</v>
      </c>
      <c r="K4341">
        <v>1073</v>
      </c>
      <c r="L4341" t="b">
        <v>0</v>
      </c>
      <c r="M4341" t="b">
        <v>0</v>
      </c>
      <c r="N4341" t="b">
        <v>0</v>
      </c>
      <c r="O4341">
        <v>6</v>
      </c>
      <c r="P4341">
        <v>5</v>
      </c>
      <c r="Q4341" s="2">
        <v>0.05</v>
      </c>
      <c r="R4341" s="2">
        <v>0</v>
      </c>
      <c r="S4341" s="2">
        <v>0</v>
      </c>
      <c r="T4341">
        <f t="shared" si="268"/>
        <v>0.4</v>
      </c>
      <c r="U4341">
        <f t="shared" si="269"/>
        <v>3.8</v>
      </c>
      <c r="V4341">
        <f t="shared" si="270"/>
        <v>0.63521050000000012</v>
      </c>
      <c r="W4341">
        <f t="shared" si="271"/>
        <v>1.3323236749999998</v>
      </c>
    </row>
    <row r="4342" spans="1:23" x14ac:dyDescent="0.25">
      <c r="A4342" t="s">
        <v>14550</v>
      </c>
      <c r="B4342" s="1">
        <v>43245</v>
      </c>
      <c r="C4342" t="s">
        <v>14551</v>
      </c>
      <c r="D4342" t="s">
        <v>7725</v>
      </c>
      <c r="E4342" t="s">
        <v>14552</v>
      </c>
      <c r="F4342" s="1">
        <v>43241</v>
      </c>
      <c r="G4342">
        <v>1</v>
      </c>
      <c r="H4342">
        <v>1217931</v>
      </c>
      <c r="I4342">
        <v>59458</v>
      </c>
      <c r="J4342">
        <v>5035</v>
      </c>
      <c r="K4342">
        <v>4727</v>
      </c>
      <c r="L4342" t="b">
        <v>0</v>
      </c>
      <c r="M4342" t="b">
        <v>0</v>
      </c>
      <c r="N4342" t="b">
        <v>0</v>
      </c>
      <c r="O4342">
        <v>4</v>
      </c>
      <c r="P4342">
        <v>3</v>
      </c>
      <c r="Q4342" s="2">
        <v>0.05</v>
      </c>
      <c r="R4342" s="2">
        <v>0</v>
      </c>
      <c r="S4342" s="2">
        <v>0</v>
      </c>
      <c r="T4342">
        <f t="shared" si="268"/>
        <v>0.4</v>
      </c>
      <c r="U4342">
        <f t="shared" si="269"/>
        <v>2.2000000000000002</v>
      </c>
      <c r="V4342">
        <f t="shared" si="270"/>
        <v>1.1089655</v>
      </c>
      <c r="W4342">
        <f t="shared" si="271"/>
        <v>1.0981379250000001</v>
      </c>
    </row>
    <row r="4343" spans="1:23" x14ac:dyDescent="0.25">
      <c r="A4343" t="s">
        <v>14553</v>
      </c>
      <c r="B4343" s="1">
        <v>43128</v>
      </c>
      <c r="C4343" t="s">
        <v>14554</v>
      </c>
      <c r="D4343" t="s">
        <v>818</v>
      </c>
      <c r="E4343" t="s">
        <v>14555</v>
      </c>
      <c r="F4343" s="1">
        <v>43126</v>
      </c>
      <c r="G4343">
        <v>1</v>
      </c>
      <c r="H4343">
        <v>462906</v>
      </c>
      <c r="I4343">
        <v>4598</v>
      </c>
      <c r="J4343">
        <v>162</v>
      </c>
      <c r="K4343">
        <v>506</v>
      </c>
      <c r="L4343" t="b">
        <v>0</v>
      </c>
      <c r="M4343" t="b">
        <v>0</v>
      </c>
      <c r="N4343" t="b">
        <v>0</v>
      </c>
      <c r="O4343">
        <v>2</v>
      </c>
      <c r="P4343">
        <v>2</v>
      </c>
      <c r="Q4343" s="2">
        <v>0.01</v>
      </c>
      <c r="R4343" s="2">
        <v>0</v>
      </c>
      <c r="S4343" s="2">
        <v>0</v>
      </c>
      <c r="T4343">
        <f t="shared" si="268"/>
        <v>0.4</v>
      </c>
      <c r="U4343">
        <f t="shared" si="269"/>
        <v>1.6</v>
      </c>
      <c r="V4343">
        <f t="shared" si="270"/>
        <v>0.331453</v>
      </c>
      <c r="W4343">
        <f t="shared" si="271"/>
        <v>0.67600855000000004</v>
      </c>
    </row>
    <row r="4344" spans="1:23" x14ac:dyDescent="0.25">
      <c r="A4344" t="s">
        <v>14556</v>
      </c>
      <c r="B4344" s="1">
        <v>43098</v>
      </c>
      <c r="C4344" t="s">
        <v>14557</v>
      </c>
      <c r="D4344" t="s">
        <v>4580</v>
      </c>
      <c r="E4344" t="s">
        <v>14558</v>
      </c>
      <c r="F4344" s="1">
        <v>43088</v>
      </c>
      <c r="G4344">
        <v>1</v>
      </c>
      <c r="H4344">
        <v>3337851</v>
      </c>
      <c r="I4344">
        <v>31538</v>
      </c>
      <c r="J4344">
        <v>844</v>
      </c>
      <c r="K4344">
        <v>3995</v>
      </c>
      <c r="L4344" t="b">
        <v>0</v>
      </c>
      <c r="M4344" t="b">
        <v>0</v>
      </c>
      <c r="N4344" t="b">
        <v>0</v>
      </c>
      <c r="O4344">
        <v>10</v>
      </c>
      <c r="P4344">
        <v>10</v>
      </c>
      <c r="Q4344" s="2">
        <v>0.01</v>
      </c>
      <c r="R4344" s="2">
        <v>0</v>
      </c>
      <c r="S4344" s="2">
        <v>0</v>
      </c>
      <c r="T4344">
        <f t="shared" si="268"/>
        <v>0.4</v>
      </c>
      <c r="U4344">
        <f t="shared" si="269"/>
        <v>8</v>
      </c>
      <c r="V4344">
        <f t="shared" si="270"/>
        <v>1.7689254999999999</v>
      </c>
      <c r="W4344">
        <f t="shared" si="271"/>
        <v>2.7791239249999999</v>
      </c>
    </row>
    <row r="4345" spans="1:23" x14ac:dyDescent="0.25">
      <c r="A4345" t="s">
        <v>14559</v>
      </c>
      <c r="B4345" s="1">
        <v>43145</v>
      </c>
      <c r="C4345" t="s">
        <v>14560</v>
      </c>
      <c r="D4345" t="s">
        <v>14561</v>
      </c>
      <c r="E4345" t="s">
        <v>14562</v>
      </c>
      <c r="F4345" s="1">
        <v>43137</v>
      </c>
      <c r="G4345">
        <v>1</v>
      </c>
      <c r="H4345">
        <v>564897</v>
      </c>
      <c r="I4345">
        <v>10833</v>
      </c>
      <c r="J4345">
        <v>257</v>
      </c>
      <c r="K4345">
        <v>1337</v>
      </c>
      <c r="L4345" t="b">
        <v>0</v>
      </c>
      <c r="M4345" t="b">
        <v>0</v>
      </c>
      <c r="N4345" t="b">
        <v>0</v>
      </c>
      <c r="O4345">
        <v>8</v>
      </c>
      <c r="P4345">
        <v>8</v>
      </c>
      <c r="Q4345" s="2">
        <v>0.02</v>
      </c>
      <c r="R4345" s="2">
        <v>0</v>
      </c>
      <c r="S4345" s="2">
        <v>0</v>
      </c>
      <c r="T4345">
        <f t="shared" si="268"/>
        <v>0.4</v>
      </c>
      <c r="U4345">
        <f t="shared" si="269"/>
        <v>6.4</v>
      </c>
      <c r="V4345">
        <f t="shared" si="270"/>
        <v>0.4824485</v>
      </c>
      <c r="W4345">
        <f t="shared" si="271"/>
        <v>1.9288569750000002</v>
      </c>
    </row>
    <row r="4346" spans="1:23" x14ac:dyDescent="0.25">
      <c r="A4346" t="s">
        <v>14563</v>
      </c>
      <c r="B4346" s="1">
        <v>43053</v>
      </c>
      <c r="C4346" t="s">
        <v>14564</v>
      </c>
      <c r="D4346" t="s">
        <v>3645</v>
      </c>
      <c r="E4346" t="s">
        <v>14565</v>
      </c>
      <c r="F4346" s="1">
        <v>43049</v>
      </c>
      <c r="G4346">
        <v>1</v>
      </c>
      <c r="H4346">
        <v>5476737</v>
      </c>
      <c r="I4346">
        <v>286268</v>
      </c>
      <c r="J4346">
        <v>4083</v>
      </c>
      <c r="K4346">
        <v>12254</v>
      </c>
      <c r="L4346" t="b">
        <v>0</v>
      </c>
      <c r="M4346" t="b">
        <v>0</v>
      </c>
      <c r="N4346" t="b">
        <v>0</v>
      </c>
      <c r="O4346">
        <v>4</v>
      </c>
      <c r="P4346">
        <v>1</v>
      </c>
      <c r="Q4346" s="2">
        <v>0.05</v>
      </c>
      <c r="R4346" s="2">
        <v>0</v>
      </c>
      <c r="S4346" s="2">
        <v>0</v>
      </c>
      <c r="T4346">
        <f t="shared" si="268"/>
        <v>0.4</v>
      </c>
      <c r="U4346">
        <f t="shared" si="269"/>
        <v>0.19999999999999996</v>
      </c>
      <c r="V4346">
        <f t="shared" si="270"/>
        <v>3.2383685</v>
      </c>
      <c r="W4346">
        <f t="shared" si="271"/>
        <v>1.3434289749999999</v>
      </c>
    </row>
    <row r="4347" spans="1:23" x14ac:dyDescent="0.25">
      <c r="A4347" t="s">
        <v>14566</v>
      </c>
      <c r="B4347" s="1">
        <v>43165</v>
      </c>
      <c r="C4347" t="s">
        <v>14567</v>
      </c>
      <c r="D4347" t="s">
        <v>523</v>
      </c>
      <c r="E4347" t="s">
        <v>14568</v>
      </c>
      <c r="F4347" s="1">
        <v>43164</v>
      </c>
      <c r="G4347">
        <v>1</v>
      </c>
      <c r="H4347">
        <v>3141764</v>
      </c>
      <c r="I4347">
        <v>57674</v>
      </c>
      <c r="J4347">
        <v>3729</v>
      </c>
      <c r="K4347">
        <v>9991</v>
      </c>
      <c r="L4347" t="b">
        <v>0</v>
      </c>
      <c r="M4347" t="b">
        <v>0</v>
      </c>
      <c r="N4347" t="b">
        <v>0</v>
      </c>
      <c r="O4347">
        <v>1</v>
      </c>
      <c r="P4347">
        <v>1</v>
      </c>
      <c r="Q4347" s="2">
        <v>0.02</v>
      </c>
      <c r="R4347" s="2">
        <v>0</v>
      </c>
      <c r="S4347" s="2">
        <v>0</v>
      </c>
      <c r="T4347">
        <f t="shared" si="268"/>
        <v>0.4</v>
      </c>
      <c r="U4347">
        <f t="shared" si="269"/>
        <v>0.8</v>
      </c>
      <c r="V4347">
        <f t="shared" si="270"/>
        <v>1.7708819999999998</v>
      </c>
      <c r="W4347">
        <f t="shared" si="271"/>
        <v>0.97980869999999998</v>
      </c>
    </row>
    <row r="4348" spans="1:23" x14ac:dyDescent="0.25">
      <c r="A4348" t="s">
        <v>14569</v>
      </c>
      <c r="B4348" s="1">
        <v>43265</v>
      </c>
      <c r="C4348" t="s">
        <v>14570</v>
      </c>
      <c r="D4348" t="s">
        <v>297</v>
      </c>
      <c r="E4348" t="s">
        <v>14571</v>
      </c>
      <c r="F4348" s="1">
        <v>43264</v>
      </c>
      <c r="G4348">
        <v>1</v>
      </c>
      <c r="H4348">
        <v>2072162</v>
      </c>
      <c r="I4348">
        <v>61948</v>
      </c>
      <c r="J4348">
        <v>1263</v>
      </c>
      <c r="K4348">
        <v>6143</v>
      </c>
      <c r="L4348" t="b">
        <v>0</v>
      </c>
      <c r="M4348" t="b">
        <v>0</v>
      </c>
      <c r="N4348" t="b">
        <v>0</v>
      </c>
      <c r="O4348">
        <v>1</v>
      </c>
      <c r="P4348">
        <v>1</v>
      </c>
      <c r="Q4348" s="2">
        <v>0.03</v>
      </c>
      <c r="R4348" s="2">
        <v>0</v>
      </c>
      <c r="S4348" s="2">
        <v>0</v>
      </c>
      <c r="T4348">
        <f t="shared" si="268"/>
        <v>0.4</v>
      </c>
      <c r="U4348">
        <f t="shared" si="269"/>
        <v>0.8</v>
      </c>
      <c r="V4348">
        <f t="shared" si="270"/>
        <v>1.3360810000000001</v>
      </c>
      <c r="W4348">
        <f t="shared" si="271"/>
        <v>0.82762835000000001</v>
      </c>
    </row>
    <row r="4349" spans="1:23" x14ac:dyDescent="0.25">
      <c r="A4349" t="s">
        <v>14572</v>
      </c>
      <c r="B4349" s="1">
        <v>43129</v>
      </c>
      <c r="C4349" t="s">
        <v>14573</v>
      </c>
      <c r="D4349" t="s">
        <v>1114</v>
      </c>
      <c r="E4349" t="s">
        <v>14574</v>
      </c>
      <c r="F4349" s="1">
        <v>43128</v>
      </c>
      <c r="G4349">
        <v>1</v>
      </c>
      <c r="H4349">
        <v>402244</v>
      </c>
      <c r="I4349">
        <v>5140</v>
      </c>
      <c r="J4349">
        <v>2998</v>
      </c>
      <c r="K4349">
        <v>4175</v>
      </c>
      <c r="L4349" t="b">
        <v>0</v>
      </c>
      <c r="M4349" t="b">
        <v>0</v>
      </c>
      <c r="N4349" t="b">
        <v>0</v>
      </c>
      <c r="O4349">
        <v>1</v>
      </c>
      <c r="P4349">
        <v>1</v>
      </c>
      <c r="Q4349" s="2">
        <v>0.01</v>
      </c>
      <c r="R4349" s="2">
        <v>-0.01</v>
      </c>
      <c r="S4349" s="2">
        <v>0.01</v>
      </c>
      <c r="T4349">
        <f t="shared" si="268"/>
        <v>0.4</v>
      </c>
      <c r="U4349">
        <f t="shared" si="269"/>
        <v>0.8</v>
      </c>
      <c r="V4349">
        <f t="shared" si="270"/>
        <v>0.40112199999999998</v>
      </c>
      <c r="W4349">
        <f t="shared" si="271"/>
        <v>0.50039270000000002</v>
      </c>
    </row>
    <row r="4350" spans="1:23" x14ac:dyDescent="0.25">
      <c r="A4350" t="s">
        <v>14575</v>
      </c>
      <c r="B4350" s="1">
        <v>43234</v>
      </c>
      <c r="C4350" t="s">
        <v>14576</v>
      </c>
      <c r="D4350" t="s">
        <v>14577</v>
      </c>
      <c r="E4350" t="s">
        <v>14578</v>
      </c>
      <c r="F4350" s="1">
        <v>43216</v>
      </c>
      <c r="G4350">
        <v>1</v>
      </c>
      <c r="H4350">
        <v>1652804</v>
      </c>
      <c r="I4350">
        <v>59604</v>
      </c>
      <c r="J4350">
        <v>842</v>
      </c>
      <c r="K4350">
        <v>1063</v>
      </c>
      <c r="L4350" t="b">
        <v>0</v>
      </c>
      <c r="M4350" t="b">
        <v>0</v>
      </c>
      <c r="N4350" t="b">
        <v>0</v>
      </c>
      <c r="O4350">
        <v>18</v>
      </c>
      <c r="P4350">
        <v>16</v>
      </c>
      <c r="Q4350" s="2">
        <v>0.04</v>
      </c>
      <c r="R4350" s="2">
        <v>0</v>
      </c>
      <c r="S4350" s="2">
        <v>0</v>
      </c>
      <c r="T4350">
        <f t="shared" si="268"/>
        <v>0.4</v>
      </c>
      <c r="U4350">
        <f t="shared" si="269"/>
        <v>12.4</v>
      </c>
      <c r="V4350">
        <f t="shared" si="270"/>
        <v>1.226402</v>
      </c>
      <c r="W4350">
        <f t="shared" si="271"/>
        <v>3.6892407</v>
      </c>
    </row>
    <row r="4351" spans="1:23" x14ac:dyDescent="0.25">
      <c r="A4351" t="s">
        <v>14579</v>
      </c>
      <c r="B4351" s="1">
        <v>43219</v>
      </c>
      <c r="C4351" t="s">
        <v>14580</v>
      </c>
      <c r="D4351" t="s">
        <v>818</v>
      </c>
      <c r="E4351" t="s">
        <v>14581</v>
      </c>
      <c r="F4351" s="1">
        <v>43216</v>
      </c>
      <c r="G4351">
        <v>1</v>
      </c>
      <c r="H4351">
        <v>314175</v>
      </c>
      <c r="I4351">
        <v>5009</v>
      </c>
      <c r="J4351">
        <v>151</v>
      </c>
      <c r="K4351">
        <v>684</v>
      </c>
      <c r="L4351" t="b">
        <v>0</v>
      </c>
      <c r="M4351" t="b">
        <v>0</v>
      </c>
      <c r="N4351" t="b">
        <v>0</v>
      </c>
      <c r="O4351">
        <v>3</v>
      </c>
      <c r="P4351">
        <v>3</v>
      </c>
      <c r="Q4351" s="2">
        <v>0.02</v>
      </c>
      <c r="R4351" s="2">
        <v>0</v>
      </c>
      <c r="S4351" s="2">
        <v>0</v>
      </c>
      <c r="T4351">
        <f t="shared" si="268"/>
        <v>0.4</v>
      </c>
      <c r="U4351">
        <f t="shared" si="269"/>
        <v>2.4000000000000004</v>
      </c>
      <c r="V4351">
        <f t="shared" si="270"/>
        <v>0.3570875</v>
      </c>
      <c r="W4351">
        <f t="shared" si="271"/>
        <v>0.88498062500000008</v>
      </c>
    </row>
    <row r="4352" spans="1:23" x14ac:dyDescent="0.25">
      <c r="A4352" t="s">
        <v>14582</v>
      </c>
      <c r="B4352" s="1">
        <v>43106</v>
      </c>
      <c r="C4352" t="s">
        <v>14583</v>
      </c>
      <c r="D4352" t="s">
        <v>10476</v>
      </c>
      <c r="E4352" t="s">
        <v>14584</v>
      </c>
      <c r="F4352" s="1">
        <v>43098</v>
      </c>
      <c r="G4352">
        <v>1</v>
      </c>
      <c r="H4352">
        <v>654210</v>
      </c>
      <c r="I4352">
        <v>19555</v>
      </c>
      <c r="J4352">
        <v>1766</v>
      </c>
      <c r="K4352">
        <v>1365</v>
      </c>
      <c r="L4352" t="b">
        <v>0</v>
      </c>
      <c r="M4352" t="b">
        <v>0</v>
      </c>
      <c r="N4352" t="b">
        <v>0</v>
      </c>
      <c r="O4352">
        <v>8</v>
      </c>
      <c r="P4352">
        <v>8</v>
      </c>
      <c r="Q4352" s="2">
        <v>0.03</v>
      </c>
      <c r="R4352" s="2">
        <v>0</v>
      </c>
      <c r="S4352" s="2">
        <v>0</v>
      </c>
      <c r="T4352">
        <f t="shared" si="268"/>
        <v>0.4</v>
      </c>
      <c r="U4352">
        <f t="shared" si="269"/>
        <v>6.4</v>
      </c>
      <c r="V4352">
        <f t="shared" si="270"/>
        <v>0.62710500000000002</v>
      </c>
      <c r="W4352">
        <f t="shared" si="271"/>
        <v>1.9794867500000002</v>
      </c>
    </row>
    <row r="4353" spans="1:23" x14ac:dyDescent="0.25">
      <c r="A4353" t="s">
        <v>14585</v>
      </c>
      <c r="B4353" s="1">
        <v>43075</v>
      </c>
      <c r="C4353" t="s">
        <v>14586</v>
      </c>
      <c r="D4353" t="s">
        <v>14587</v>
      </c>
      <c r="E4353" t="s">
        <v>10473</v>
      </c>
      <c r="F4353" s="1">
        <v>43070</v>
      </c>
      <c r="G4353">
        <v>1</v>
      </c>
      <c r="H4353">
        <v>122462</v>
      </c>
      <c r="I4353">
        <v>6794</v>
      </c>
      <c r="J4353">
        <v>114</v>
      </c>
      <c r="K4353">
        <v>330</v>
      </c>
      <c r="L4353" t="b">
        <v>0</v>
      </c>
      <c r="M4353" t="b">
        <v>0</v>
      </c>
      <c r="N4353" t="b">
        <v>0</v>
      </c>
      <c r="O4353">
        <v>5</v>
      </c>
      <c r="P4353">
        <v>2</v>
      </c>
      <c r="Q4353" s="2">
        <v>0.06</v>
      </c>
      <c r="R4353" s="2">
        <v>0</v>
      </c>
      <c r="S4353" s="2">
        <v>0</v>
      </c>
      <c r="T4353">
        <f t="shared" si="268"/>
        <v>0.4</v>
      </c>
      <c r="U4353">
        <f t="shared" si="269"/>
        <v>1</v>
      </c>
      <c r="V4353">
        <f t="shared" si="270"/>
        <v>0.66123100000000001</v>
      </c>
      <c r="W4353">
        <f t="shared" si="271"/>
        <v>0.64143085</v>
      </c>
    </row>
    <row r="4354" spans="1:23" x14ac:dyDescent="0.25">
      <c r="A4354" t="s">
        <v>14588</v>
      </c>
      <c r="B4354" s="1">
        <v>43134</v>
      </c>
      <c r="C4354" t="s">
        <v>14589</v>
      </c>
      <c r="D4354" t="s">
        <v>14590</v>
      </c>
      <c r="E4354" t="s">
        <v>14591</v>
      </c>
      <c r="F4354" s="1">
        <v>43129</v>
      </c>
      <c r="G4354">
        <v>1</v>
      </c>
      <c r="H4354">
        <v>2606</v>
      </c>
      <c r="I4354">
        <v>7</v>
      </c>
      <c r="J4354">
        <v>0</v>
      </c>
      <c r="K4354">
        <v>0</v>
      </c>
      <c r="L4354" t="b">
        <v>0</v>
      </c>
      <c r="M4354" t="b">
        <v>0</v>
      </c>
      <c r="N4354" t="b">
        <v>0</v>
      </c>
      <c r="O4354">
        <v>5</v>
      </c>
      <c r="P4354">
        <v>3</v>
      </c>
      <c r="Q4354" s="2">
        <v>0</v>
      </c>
      <c r="R4354" s="2">
        <v>0</v>
      </c>
      <c r="S4354" s="2">
        <v>0</v>
      </c>
      <c r="T4354">
        <f t="shared" ref="T4354:T4417" si="272">G4354*0.4</f>
        <v>0.4</v>
      </c>
      <c r="U4354">
        <f t="shared" ref="U4354:U4417" si="273">-0.2*(O4354-P4354)+0.8*P4354</f>
        <v>2.0000000000000004</v>
      </c>
      <c r="V4354">
        <f t="shared" ref="V4354:V4417" si="274">0.5*H4354*0.000001+0.1*Q4354*100+100*0.15*R4354+100*0.25*S4354</f>
        <v>1.3029999999999999E-3</v>
      </c>
      <c r="W4354">
        <f t="shared" ref="W4354:W4417" si="275">0.4*T4354+0.25*U4354+0.35*V4354</f>
        <v>0.66045605000000018</v>
      </c>
    </row>
    <row r="4355" spans="1:23" x14ac:dyDescent="0.25">
      <c r="A4355" t="s">
        <v>14592</v>
      </c>
      <c r="B4355" s="1">
        <v>43186</v>
      </c>
      <c r="C4355" t="s">
        <v>14593</v>
      </c>
      <c r="D4355" t="s">
        <v>1070</v>
      </c>
      <c r="E4355" t="s">
        <v>14594</v>
      </c>
      <c r="F4355" s="1">
        <v>43172</v>
      </c>
      <c r="G4355">
        <v>1</v>
      </c>
      <c r="H4355">
        <v>798810</v>
      </c>
      <c r="I4355">
        <v>58027</v>
      </c>
      <c r="J4355">
        <v>383</v>
      </c>
      <c r="K4355">
        <v>11075</v>
      </c>
      <c r="L4355" t="b">
        <v>0</v>
      </c>
      <c r="M4355" t="b">
        <v>0</v>
      </c>
      <c r="N4355" t="b">
        <v>0</v>
      </c>
      <c r="O4355">
        <v>14</v>
      </c>
      <c r="P4355">
        <v>13</v>
      </c>
      <c r="Q4355" s="2">
        <v>7.0000000000000007E-2</v>
      </c>
      <c r="R4355" s="2">
        <v>0</v>
      </c>
      <c r="S4355" s="2">
        <v>0.01</v>
      </c>
      <c r="T4355">
        <f t="shared" si="272"/>
        <v>0.4</v>
      </c>
      <c r="U4355">
        <f t="shared" si="273"/>
        <v>10.200000000000001</v>
      </c>
      <c r="V4355">
        <f t="shared" si="274"/>
        <v>1.349405</v>
      </c>
      <c r="W4355">
        <f t="shared" si="275"/>
        <v>3.1822917500000005</v>
      </c>
    </row>
    <row r="4356" spans="1:23" x14ac:dyDescent="0.25">
      <c r="A4356" t="s">
        <v>14595</v>
      </c>
      <c r="B4356" s="1">
        <v>43060</v>
      </c>
      <c r="C4356" t="s">
        <v>14596</v>
      </c>
      <c r="D4356" t="s">
        <v>1078</v>
      </c>
      <c r="E4356" t="s">
        <v>14597</v>
      </c>
      <c r="F4356" s="1">
        <v>43058</v>
      </c>
      <c r="G4356">
        <v>1</v>
      </c>
      <c r="H4356">
        <v>111349</v>
      </c>
      <c r="I4356">
        <v>662</v>
      </c>
      <c r="J4356">
        <v>72</v>
      </c>
      <c r="K4356">
        <v>611</v>
      </c>
      <c r="L4356" t="b">
        <v>0</v>
      </c>
      <c r="M4356" t="b">
        <v>0</v>
      </c>
      <c r="N4356" t="b">
        <v>0</v>
      </c>
      <c r="O4356">
        <v>2</v>
      </c>
      <c r="P4356">
        <v>2</v>
      </c>
      <c r="Q4356" s="2">
        <v>0.01</v>
      </c>
      <c r="R4356" s="2">
        <v>0</v>
      </c>
      <c r="S4356" s="2">
        <v>0.01</v>
      </c>
      <c r="T4356">
        <f t="shared" si="272"/>
        <v>0.4</v>
      </c>
      <c r="U4356">
        <f t="shared" si="273"/>
        <v>1.6</v>
      </c>
      <c r="V4356">
        <f t="shared" si="274"/>
        <v>0.40567449999999999</v>
      </c>
      <c r="W4356">
        <f t="shared" si="275"/>
        <v>0.70198607499999999</v>
      </c>
    </row>
    <row r="4357" spans="1:23" x14ac:dyDescent="0.25">
      <c r="A4357" t="s">
        <v>14598</v>
      </c>
      <c r="B4357" s="1">
        <v>43131</v>
      </c>
      <c r="C4357" t="s">
        <v>14599</v>
      </c>
      <c r="D4357" t="s">
        <v>605</v>
      </c>
      <c r="E4357" t="s">
        <v>14600</v>
      </c>
      <c r="F4357" s="1">
        <v>43126</v>
      </c>
      <c r="G4357">
        <v>1</v>
      </c>
      <c r="H4357">
        <v>591650</v>
      </c>
      <c r="I4357">
        <v>6078</v>
      </c>
      <c r="J4357">
        <v>1666</v>
      </c>
      <c r="K4357">
        <v>1689</v>
      </c>
      <c r="L4357" t="b">
        <v>0</v>
      </c>
      <c r="M4357" t="b">
        <v>0</v>
      </c>
      <c r="N4357" t="b">
        <v>0</v>
      </c>
      <c r="O4357">
        <v>5</v>
      </c>
      <c r="P4357">
        <v>5</v>
      </c>
      <c r="Q4357" s="2">
        <v>0.01</v>
      </c>
      <c r="R4357" s="2">
        <v>0</v>
      </c>
      <c r="S4357" s="2">
        <v>0</v>
      </c>
      <c r="T4357">
        <f t="shared" si="272"/>
        <v>0.4</v>
      </c>
      <c r="U4357">
        <f t="shared" si="273"/>
        <v>4</v>
      </c>
      <c r="V4357">
        <f t="shared" si="274"/>
        <v>0.39582499999999998</v>
      </c>
      <c r="W4357">
        <f t="shared" si="275"/>
        <v>1.2985387500000001</v>
      </c>
    </row>
    <row r="4358" spans="1:23" x14ac:dyDescent="0.25">
      <c r="A4358" t="s">
        <v>14601</v>
      </c>
      <c r="B4358" s="1">
        <v>43130</v>
      </c>
      <c r="C4358" t="s">
        <v>14602</v>
      </c>
      <c r="D4358" t="s">
        <v>1544</v>
      </c>
      <c r="E4358" t="s">
        <v>14603</v>
      </c>
      <c r="F4358" s="1">
        <v>43124</v>
      </c>
      <c r="G4358">
        <v>1</v>
      </c>
      <c r="H4358">
        <v>72607</v>
      </c>
      <c r="I4358">
        <v>1130</v>
      </c>
      <c r="J4358">
        <v>113</v>
      </c>
      <c r="K4358">
        <v>264</v>
      </c>
      <c r="L4358" t="b">
        <v>0</v>
      </c>
      <c r="M4358" t="b">
        <v>0</v>
      </c>
      <c r="N4358" t="b">
        <v>0</v>
      </c>
      <c r="O4358">
        <v>6</v>
      </c>
      <c r="P4358">
        <v>5</v>
      </c>
      <c r="Q4358" s="2">
        <v>0.02</v>
      </c>
      <c r="R4358" s="2">
        <v>0</v>
      </c>
      <c r="S4358" s="2">
        <v>0</v>
      </c>
      <c r="T4358">
        <f t="shared" si="272"/>
        <v>0.4</v>
      </c>
      <c r="U4358">
        <f t="shared" si="273"/>
        <v>3.8</v>
      </c>
      <c r="V4358">
        <f t="shared" si="274"/>
        <v>0.2363035</v>
      </c>
      <c r="W4358">
        <f t="shared" si="275"/>
        <v>1.1927062249999998</v>
      </c>
    </row>
    <row r="4359" spans="1:23" x14ac:dyDescent="0.25">
      <c r="A4359" t="s">
        <v>14604</v>
      </c>
      <c r="B4359" s="1">
        <v>43065</v>
      </c>
      <c r="C4359" t="s">
        <v>14605</v>
      </c>
      <c r="D4359" t="s">
        <v>4636</v>
      </c>
      <c r="E4359" t="s">
        <v>14606</v>
      </c>
      <c r="F4359" s="1">
        <v>43058</v>
      </c>
      <c r="G4359">
        <v>1</v>
      </c>
      <c r="H4359">
        <v>178433</v>
      </c>
      <c r="I4359">
        <v>7481</v>
      </c>
      <c r="J4359">
        <v>249</v>
      </c>
      <c r="K4359">
        <v>342</v>
      </c>
      <c r="L4359" t="b">
        <v>0</v>
      </c>
      <c r="M4359" t="b">
        <v>0</v>
      </c>
      <c r="N4359" t="b">
        <v>0</v>
      </c>
      <c r="O4359">
        <v>7</v>
      </c>
      <c r="P4359">
        <v>6</v>
      </c>
      <c r="Q4359" s="2">
        <v>0.04</v>
      </c>
      <c r="R4359" s="2">
        <v>0</v>
      </c>
      <c r="S4359" s="2">
        <v>0</v>
      </c>
      <c r="T4359">
        <f t="shared" si="272"/>
        <v>0.4</v>
      </c>
      <c r="U4359">
        <f t="shared" si="273"/>
        <v>4.6000000000000005</v>
      </c>
      <c r="V4359">
        <f t="shared" si="274"/>
        <v>0.4892165</v>
      </c>
      <c r="W4359">
        <f t="shared" si="275"/>
        <v>1.481225775</v>
      </c>
    </row>
    <row r="4360" spans="1:23" x14ac:dyDescent="0.25">
      <c r="A4360" t="s">
        <v>14607</v>
      </c>
      <c r="B4360" s="1">
        <v>43109</v>
      </c>
      <c r="C4360" t="s">
        <v>14608</v>
      </c>
      <c r="D4360" t="s">
        <v>14609</v>
      </c>
      <c r="E4360" t="s">
        <v>14610</v>
      </c>
      <c r="F4360" s="1">
        <v>43102</v>
      </c>
      <c r="G4360">
        <v>1</v>
      </c>
      <c r="H4360">
        <v>236036</v>
      </c>
      <c r="I4360">
        <v>9351</v>
      </c>
      <c r="J4360">
        <v>317</v>
      </c>
      <c r="K4360">
        <v>1153</v>
      </c>
      <c r="L4360" t="b">
        <v>0</v>
      </c>
      <c r="M4360" t="b">
        <v>0</v>
      </c>
      <c r="N4360" t="b">
        <v>0</v>
      </c>
      <c r="O4360">
        <v>7</v>
      </c>
      <c r="P4360">
        <v>5</v>
      </c>
      <c r="Q4360" s="2">
        <v>0.04</v>
      </c>
      <c r="R4360" s="2">
        <v>0</v>
      </c>
      <c r="S4360" s="2">
        <v>0</v>
      </c>
      <c r="T4360">
        <f t="shared" si="272"/>
        <v>0.4</v>
      </c>
      <c r="U4360">
        <f t="shared" si="273"/>
        <v>3.6</v>
      </c>
      <c r="V4360">
        <f t="shared" si="274"/>
        <v>0.51801799999999998</v>
      </c>
      <c r="W4360">
        <f t="shared" si="275"/>
        <v>1.2413063</v>
      </c>
    </row>
    <row r="4361" spans="1:23" x14ac:dyDescent="0.25">
      <c r="A4361" t="s">
        <v>14611</v>
      </c>
      <c r="B4361" s="1">
        <v>43236</v>
      </c>
      <c r="C4361" t="s">
        <v>14612</v>
      </c>
      <c r="D4361" t="s">
        <v>1982</v>
      </c>
      <c r="E4361" t="s">
        <v>14613</v>
      </c>
      <c r="F4361" s="1">
        <v>43231</v>
      </c>
      <c r="G4361">
        <v>1</v>
      </c>
      <c r="H4361">
        <v>2064683</v>
      </c>
      <c r="I4361">
        <v>66563</v>
      </c>
      <c r="J4361">
        <v>1991</v>
      </c>
      <c r="K4361">
        <v>6077</v>
      </c>
      <c r="L4361" t="b">
        <v>0</v>
      </c>
      <c r="M4361" t="b">
        <v>0</v>
      </c>
      <c r="N4361" t="b">
        <v>0</v>
      </c>
      <c r="O4361">
        <v>5</v>
      </c>
      <c r="P4361">
        <v>5</v>
      </c>
      <c r="Q4361" s="2">
        <v>0.03</v>
      </c>
      <c r="R4361" s="2">
        <v>0</v>
      </c>
      <c r="S4361" s="2">
        <v>0</v>
      </c>
      <c r="T4361">
        <f t="shared" si="272"/>
        <v>0.4</v>
      </c>
      <c r="U4361">
        <f t="shared" si="273"/>
        <v>4</v>
      </c>
      <c r="V4361">
        <f t="shared" si="274"/>
        <v>1.3323415000000001</v>
      </c>
      <c r="W4361">
        <f t="shared" si="275"/>
        <v>1.6263195250000002</v>
      </c>
    </row>
    <row r="4362" spans="1:23" x14ac:dyDescent="0.25">
      <c r="A4362" t="s">
        <v>14614</v>
      </c>
      <c r="B4362" s="1">
        <v>43152</v>
      </c>
      <c r="C4362" t="s">
        <v>14615</v>
      </c>
      <c r="D4362" t="s">
        <v>5463</v>
      </c>
      <c r="E4362" t="s">
        <v>14616</v>
      </c>
      <c r="F4362" s="1">
        <v>43144</v>
      </c>
      <c r="G4362">
        <v>1</v>
      </c>
      <c r="H4362">
        <v>199662</v>
      </c>
      <c r="I4362">
        <v>7663</v>
      </c>
      <c r="J4362">
        <v>206</v>
      </c>
      <c r="K4362">
        <v>701</v>
      </c>
      <c r="L4362" t="b">
        <v>0</v>
      </c>
      <c r="M4362" t="b">
        <v>0</v>
      </c>
      <c r="N4362" t="b">
        <v>0</v>
      </c>
      <c r="O4362">
        <v>8</v>
      </c>
      <c r="P4362">
        <v>8</v>
      </c>
      <c r="Q4362" s="2">
        <v>0.04</v>
      </c>
      <c r="R4362" s="2">
        <v>0</v>
      </c>
      <c r="S4362" s="2">
        <v>0</v>
      </c>
      <c r="T4362">
        <f t="shared" si="272"/>
        <v>0.4</v>
      </c>
      <c r="U4362">
        <f t="shared" si="273"/>
        <v>6.4</v>
      </c>
      <c r="V4362">
        <f t="shared" si="274"/>
        <v>0.49983100000000003</v>
      </c>
      <c r="W4362">
        <f t="shared" si="275"/>
        <v>1.9349408500000003</v>
      </c>
    </row>
    <row r="4363" spans="1:23" x14ac:dyDescent="0.25">
      <c r="A4363" t="s">
        <v>14617</v>
      </c>
      <c r="B4363" s="1">
        <v>43210</v>
      </c>
      <c r="C4363" t="s">
        <v>14618</v>
      </c>
      <c r="D4363" t="s">
        <v>198</v>
      </c>
      <c r="E4363" t="s">
        <v>14619</v>
      </c>
      <c r="F4363" s="1">
        <v>43208</v>
      </c>
      <c r="G4363">
        <v>1</v>
      </c>
      <c r="H4363">
        <v>5432414</v>
      </c>
      <c r="I4363">
        <v>149111</v>
      </c>
      <c r="J4363">
        <v>3183</v>
      </c>
      <c r="K4363">
        <v>15905</v>
      </c>
      <c r="L4363" t="b">
        <v>0</v>
      </c>
      <c r="M4363" t="b">
        <v>0</v>
      </c>
      <c r="N4363" t="b">
        <v>0</v>
      </c>
      <c r="O4363">
        <v>2</v>
      </c>
      <c r="P4363">
        <v>2</v>
      </c>
      <c r="Q4363" s="2">
        <v>0.03</v>
      </c>
      <c r="R4363" s="2">
        <v>0</v>
      </c>
      <c r="S4363" s="2">
        <v>0</v>
      </c>
      <c r="T4363">
        <f t="shared" si="272"/>
        <v>0.4</v>
      </c>
      <c r="U4363">
        <f t="shared" si="273"/>
        <v>1.6</v>
      </c>
      <c r="V4363">
        <f t="shared" si="274"/>
        <v>3.0162069999999996</v>
      </c>
      <c r="W4363">
        <f t="shared" si="275"/>
        <v>1.6156724499999999</v>
      </c>
    </row>
    <row r="4364" spans="1:23" x14ac:dyDescent="0.25">
      <c r="A4364" t="s">
        <v>14620</v>
      </c>
      <c r="B4364" s="1">
        <v>43139</v>
      </c>
      <c r="C4364" t="s">
        <v>14621</v>
      </c>
      <c r="D4364" t="s">
        <v>13457</v>
      </c>
      <c r="E4364" t="s">
        <v>14622</v>
      </c>
      <c r="F4364" s="1">
        <v>43133</v>
      </c>
      <c r="G4364">
        <v>1</v>
      </c>
      <c r="H4364">
        <v>235853</v>
      </c>
      <c r="I4364">
        <v>11372</v>
      </c>
      <c r="J4364">
        <v>178</v>
      </c>
      <c r="K4364">
        <v>987</v>
      </c>
      <c r="L4364" t="b">
        <v>0</v>
      </c>
      <c r="M4364" t="b">
        <v>0</v>
      </c>
      <c r="N4364" t="b">
        <v>0</v>
      </c>
      <c r="O4364">
        <v>6</v>
      </c>
      <c r="P4364">
        <v>6</v>
      </c>
      <c r="Q4364" s="2">
        <v>0.05</v>
      </c>
      <c r="R4364" s="2">
        <v>0</v>
      </c>
      <c r="S4364" s="2">
        <v>0</v>
      </c>
      <c r="T4364">
        <f t="shared" si="272"/>
        <v>0.4</v>
      </c>
      <c r="U4364">
        <f t="shared" si="273"/>
        <v>4.8000000000000007</v>
      </c>
      <c r="V4364">
        <f t="shared" si="274"/>
        <v>0.61792650000000005</v>
      </c>
      <c r="W4364">
        <f t="shared" si="275"/>
        <v>1.5762742750000003</v>
      </c>
    </row>
    <row r="4365" spans="1:23" x14ac:dyDescent="0.25">
      <c r="A4365" t="s">
        <v>14623</v>
      </c>
      <c r="B4365" s="1">
        <v>43127</v>
      </c>
      <c r="C4365" t="s">
        <v>14624</v>
      </c>
      <c r="D4365" t="s">
        <v>14625</v>
      </c>
      <c r="E4365" t="s">
        <v>14626</v>
      </c>
      <c r="F4365" s="1">
        <v>43120</v>
      </c>
      <c r="G4365">
        <v>1</v>
      </c>
      <c r="H4365">
        <v>344951</v>
      </c>
      <c r="I4365">
        <v>15728</v>
      </c>
      <c r="J4365">
        <v>145</v>
      </c>
      <c r="K4365">
        <v>1004</v>
      </c>
      <c r="L4365" t="b">
        <v>0</v>
      </c>
      <c r="M4365" t="b">
        <v>0</v>
      </c>
      <c r="N4365" t="b">
        <v>0</v>
      </c>
      <c r="O4365">
        <v>7</v>
      </c>
      <c r="P4365">
        <v>7</v>
      </c>
      <c r="Q4365" s="2">
        <v>0.05</v>
      </c>
      <c r="R4365" s="2">
        <v>0</v>
      </c>
      <c r="S4365" s="2">
        <v>0</v>
      </c>
      <c r="T4365">
        <f t="shared" si="272"/>
        <v>0.4</v>
      </c>
      <c r="U4365">
        <f t="shared" si="273"/>
        <v>5.6000000000000005</v>
      </c>
      <c r="V4365">
        <f t="shared" si="274"/>
        <v>0.67247550000000011</v>
      </c>
      <c r="W4365">
        <f t="shared" si="275"/>
        <v>1.7953664250000001</v>
      </c>
    </row>
    <row r="4366" spans="1:23" x14ac:dyDescent="0.25">
      <c r="A4366" t="s">
        <v>14627</v>
      </c>
      <c r="B4366" s="1">
        <v>43258</v>
      </c>
      <c r="C4366" t="s">
        <v>14628</v>
      </c>
      <c r="D4366" t="s">
        <v>836</v>
      </c>
      <c r="E4366" t="s">
        <v>14629</v>
      </c>
      <c r="F4366" s="1">
        <v>43230</v>
      </c>
      <c r="G4366">
        <v>1</v>
      </c>
      <c r="H4366">
        <v>608823</v>
      </c>
      <c r="I4366">
        <v>3725</v>
      </c>
      <c r="J4366">
        <v>402</v>
      </c>
      <c r="K4366">
        <v>1714</v>
      </c>
      <c r="L4366" t="b">
        <v>0</v>
      </c>
      <c r="M4366" t="b">
        <v>0</v>
      </c>
      <c r="N4366" t="b">
        <v>0</v>
      </c>
      <c r="O4366">
        <v>28</v>
      </c>
      <c r="P4366">
        <v>7</v>
      </c>
      <c r="Q4366" s="2">
        <v>0.01</v>
      </c>
      <c r="R4366" s="2">
        <v>0</v>
      </c>
      <c r="S4366" s="2">
        <v>0</v>
      </c>
      <c r="T4366">
        <f t="shared" si="272"/>
        <v>0.4</v>
      </c>
      <c r="U4366">
        <f t="shared" si="273"/>
        <v>1.4000000000000004</v>
      </c>
      <c r="V4366">
        <f t="shared" si="274"/>
        <v>0.40441150000000003</v>
      </c>
      <c r="W4366">
        <f t="shared" si="275"/>
        <v>0.65154402500000008</v>
      </c>
    </row>
    <row r="4367" spans="1:23" x14ac:dyDescent="0.25">
      <c r="A4367" t="s">
        <v>14630</v>
      </c>
      <c r="B4367" s="1">
        <v>43120</v>
      </c>
      <c r="C4367" t="s">
        <v>14631</v>
      </c>
      <c r="D4367" t="s">
        <v>14632</v>
      </c>
      <c r="E4367" t="s">
        <v>14633</v>
      </c>
      <c r="F4367" s="1">
        <v>43113</v>
      </c>
      <c r="G4367">
        <v>1</v>
      </c>
      <c r="H4367">
        <v>395883</v>
      </c>
      <c r="I4367">
        <v>4500</v>
      </c>
      <c r="J4367">
        <v>128</v>
      </c>
      <c r="K4367">
        <v>442</v>
      </c>
      <c r="L4367" t="b">
        <v>0</v>
      </c>
      <c r="M4367" t="b">
        <v>0</v>
      </c>
      <c r="N4367" t="b">
        <v>0</v>
      </c>
      <c r="O4367">
        <v>7</v>
      </c>
      <c r="P4367">
        <v>4</v>
      </c>
      <c r="Q4367" s="2">
        <v>0.01</v>
      </c>
      <c r="R4367" s="2">
        <v>0</v>
      </c>
      <c r="S4367" s="2">
        <v>0</v>
      </c>
      <c r="T4367">
        <f t="shared" si="272"/>
        <v>0.4</v>
      </c>
      <c r="U4367">
        <f t="shared" si="273"/>
        <v>2.6</v>
      </c>
      <c r="V4367">
        <f t="shared" si="274"/>
        <v>0.29794149999999997</v>
      </c>
      <c r="W4367">
        <f t="shared" si="275"/>
        <v>0.91427952499999998</v>
      </c>
    </row>
    <row r="4368" spans="1:23" x14ac:dyDescent="0.25">
      <c r="A4368" t="s">
        <v>14634</v>
      </c>
      <c r="B4368" s="1">
        <v>43147</v>
      </c>
      <c r="C4368" t="s">
        <v>14635</v>
      </c>
      <c r="D4368" t="s">
        <v>1036</v>
      </c>
      <c r="E4368" t="s">
        <v>14636</v>
      </c>
      <c r="F4368" s="1">
        <v>43140</v>
      </c>
      <c r="G4368">
        <v>1</v>
      </c>
      <c r="H4368">
        <v>14768</v>
      </c>
      <c r="I4368">
        <v>93</v>
      </c>
      <c r="J4368">
        <v>16</v>
      </c>
      <c r="K4368">
        <v>27</v>
      </c>
      <c r="L4368" t="b">
        <v>0</v>
      </c>
      <c r="M4368" t="b">
        <v>0</v>
      </c>
      <c r="N4368" t="b">
        <v>0</v>
      </c>
      <c r="O4368">
        <v>7</v>
      </c>
      <c r="P4368">
        <v>3</v>
      </c>
      <c r="Q4368" s="2">
        <v>0.01</v>
      </c>
      <c r="R4368" s="2">
        <v>0</v>
      </c>
      <c r="S4368" s="2">
        <v>0</v>
      </c>
      <c r="T4368">
        <f t="shared" si="272"/>
        <v>0.4</v>
      </c>
      <c r="U4368">
        <f t="shared" si="273"/>
        <v>1.6000000000000003</v>
      </c>
      <c r="V4368">
        <f t="shared" si="274"/>
        <v>0.10738400000000001</v>
      </c>
      <c r="W4368">
        <f t="shared" si="275"/>
        <v>0.59758440000000002</v>
      </c>
    </row>
    <row r="4369" spans="1:23" x14ac:dyDescent="0.25">
      <c r="A4369" t="s">
        <v>14637</v>
      </c>
      <c r="B4369" s="1">
        <v>43138</v>
      </c>
      <c r="C4369" t="s">
        <v>14638</v>
      </c>
      <c r="D4369" t="s">
        <v>14639</v>
      </c>
      <c r="E4369" t="s">
        <v>14640</v>
      </c>
      <c r="F4369" s="1">
        <v>43131</v>
      </c>
      <c r="G4369">
        <v>1</v>
      </c>
      <c r="H4369">
        <v>398937</v>
      </c>
      <c r="I4369">
        <v>6792</v>
      </c>
      <c r="J4369">
        <v>433</v>
      </c>
      <c r="K4369">
        <v>444</v>
      </c>
      <c r="L4369" t="b">
        <v>0</v>
      </c>
      <c r="M4369" t="b">
        <v>0</v>
      </c>
      <c r="N4369" t="b">
        <v>0</v>
      </c>
      <c r="O4369">
        <v>7</v>
      </c>
      <c r="P4369">
        <v>6</v>
      </c>
      <c r="Q4369" s="2">
        <v>0.02</v>
      </c>
      <c r="R4369" s="2">
        <v>0</v>
      </c>
      <c r="S4369" s="2">
        <v>0</v>
      </c>
      <c r="T4369">
        <f t="shared" si="272"/>
        <v>0.4</v>
      </c>
      <c r="U4369">
        <f t="shared" si="273"/>
        <v>4.6000000000000005</v>
      </c>
      <c r="V4369">
        <f t="shared" si="274"/>
        <v>0.3994685</v>
      </c>
      <c r="W4369">
        <f t="shared" si="275"/>
        <v>1.4498139750000001</v>
      </c>
    </row>
    <row r="4370" spans="1:23" x14ac:dyDescent="0.25">
      <c r="A4370" t="s">
        <v>20854</v>
      </c>
      <c r="B4370" s="1">
        <v>43212</v>
      </c>
      <c r="C4370" t="s">
        <v>20855</v>
      </c>
      <c r="D4370" t="s">
        <v>20682</v>
      </c>
      <c r="E4370" t="s">
        <v>20856</v>
      </c>
      <c r="F4370" s="1">
        <v>43204</v>
      </c>
      <c r="G4370">
        <v>1</v>
      </c>
      <c r="H4370">
        <v>10216106</v>
      </c>
      <c r="I4370">
        <v>233312</v>
      </c>
      <c r="J4370">
        <v>6132</v>
      </c>
      <c r="K4370">
        <v>0</v>
      </c>
      <c r="L4370" t="b">
        <v>1</v>
      </c>
      <c r="M4370" t="b">
        <v>0</v>
      </c>
      <c r="N4370" t="b">
        <v>0</v>
      </c>
      <c r="O4370">
        <v>8</v>
      </c>
      <c r="P4370">
        <v>7</v>
      </c>
      <c r="Q4370" s="2">
        <v>0.02</v>
      </c>
      <c r="R4370" s="2">
        <v>0</v>
      </c>
      <c r="S4370" s="2">
        <v>0</v>
      </c>
      <c r="T4370">
        <f t="shared" si="272"/>
        <v>0.4</v>
      </c>
      <c r="U4370">
        <f t="shared" si="273"/>
        <v>5.4</v>
      </c>
      <c r="V4370">
        <f t="shared" si="274"/>
        <v>5.3080530000000001</v>
      </c>
      <c r="W4370">
        <f t="shared" si="275"/>
        <v>3.36781855</v>
      </c>
    </row>
    <row r="4371" spans="1:23" x14ac:dyDescent="0.25">
      <c r="A4371" t="s">
        <v>14641</v>
      </c>
      <c r="B4371" s="1">
        <v>43099</v>
      </c>
      <c r="C4371" t="s">
        <v>14642</v>
      </c>
      <c r="D4371" t="s">
        <v>14643</v>
      </c>
      <c r="E4371" t="s">
        <v>14644</v>
      </c>
      <c r="F4371" s="1">
        <v>43091</v>
      </c>
      <c r="G4371">
        <v>1</v>
      </c>
      <c r="H4371">
        <v>34032</v>
      </c>
      <c r="I4371">
        <v>1930</v>
      </c>
      <c r="J4371">
        <v>14</v>
      </c>
      <c r="K4371">
        <v>182</v>
      </c>
      <c r="L4371" t="b">
        <v>0</v>
      </c>
      <c r="M4371" t="b">
        <v>0</v>
      </c>
      <c r="N4371" t="b">
        <v>0</v>
      </c>
      <c r="O4371">
        <v>8</v>
      </c>
      <c r="P4371">
        <v>8</v>
      </c>
      <c r="Q4371" s="2">
        <v>0.06</v>
      </c>
      <c r="R4371" s="2">
        <v>0</v>
      </c>
      <c r="S4371" s="2">
        <v>0.01</v>
      </c>
      <c r="T4371">
        <f t="shared" si="272"/>
        <v>0.4</v>
      </c>
      <c r="U4371">
        <f t="shared" si="273"/>
        <v>6.4</v>
      </c>
      <c r="V4371">
        <f t="shared" si="274"/>
        <v>0.86701600000000001</v>
      </c>
      <c r="W4371">
        <f t="shared" si="275"/>
        <v>2.0634556000000002</v>
      </c>
    </row>
    <row r="4372" spans="1:23" x14ac:dyDescent="0.25">
      <c r="A4372" t="s">
        <v>14645</v>
      </c>
      <c r="B4372" s="1">
        <v>43105</v>
      </c>
      <c r="C4372" t="s">
        <v>14646</v>
      </c>
      <c r="D4372" t="s">
        <v>3021</v>
      </c>
      <c r="E4372" t="s">
        <v>14647</v>
      </c>
      <c r="F4372" s="1">
        <v>43098</v>
      </c>
      <c r="G4372">
        <v>1</v>
      </c>
      <c r="H4372">
        <v>2997335</v>
      </c>
      <c r="I4372">
        <v>381809</v>
      </c>
      <c r="J4372">
        <v>963</v>
      </c>
      <c r="K4372">
        <v>23925</v>
      </c>
      <c r="L4372" t="b">
        <v>0</v>
      </c>
      <c r="M4372" t="b">
        <v>0</v>
      </c>
      <c r="N4372" t="b">
        <v>0</v>
      </c>
      <c r="O4372">
        <v>7</v>
      </c>
      <c r="P4372">
        <v>7</v>
      </c>
      <c r="Q4372" s="2">
        <v>0.13</v>
      </c>
      <c r="R4372" s="2">
        <v>0</v>
      </c>
      <c r="S4372" s="2">
        <v>0.01</v>
      </c>
      <c r="T4372">
        <f t="shared" si="272"/>
        <v>0.4</v>
      </c>
      <c r="U4372">
        <f t="shared" si="273"/>
        <v>5.6000000000000005</v>
      </c>
      <c r="V4372">
        <f t="shared" si="274"/>
        <v>3.0486675000000001</v>
      </c>
      <c r="W4372">
        <f t="shared" si="275"/>
        <v>2.6270336250000001</v>
      </c>
    </row>
    <row r="4373" spans="1:23" x14ac:dyDescent="0.25">
      <c r="A4373" t="s">
        <v>14648</v>
      </c>
      <c r="B4373" s="1">
        <v>43137</v>
      </c>
      <c r="C4373" t="s">
        <v>14649</v>
      </c>
      <c r="D4373" t="s">
        <v>840</v>
      </c>
      <c r="E4373" t="s">
        <v>14650</v>
      </c>
      <c r="F4373" s="1">
        <v>43131</v>
      </c>
      <c r="G4373">
        <v>1</v>
      </c>
      <c r="H4373">
        <v>185604</v>
      </c>
      <c r="I4373">
        <v>7938</v>
      </c>
      <c r="J4373">
        <v>120</v>
      </c>
      <c r="K4373">
        <v>1421</v>
      </c>
      <c r="L4373" t="b">
        <v>0</v>
      </c>
      <c r="M4373" t="b">
        <v>0</v>
      </c>
      <c r="N4373" t="b">
        <v>0</v>
      </c>
      <c r="O4373">
        <v>6</v>
      </c>
      <c r="P4373">
        <v>5</v>
      </c>
      <c r="Q4373" s="2">
        <v>0.04</v>
      </c>
      <c r="R4373" s="2">
        <v>0</v>
      </c>
      <c r="S4373" s="2">
        <v>0.01</v>
      </c>
      <c r="T4373">
        <f t="shared" si="272"/>
        <v>0.4</v>
      </c>
      <c r="U4373">
        <f t="shared" si="273"/>
        <v>3.8</v>
      </c>
      <c r="V4373">
        <f t="shared" si="274"/>
        <v>0.74280199999999996</v>
      </c>
      <c r="W4373">
        <f t="shared" si="275"/>
        <v>1.3699806999999997</v>
      </c>
    </row>
    <row r="4374" spans="1:23" x14ac:dyDescent="0.25">
      <c r="A4374" t="s">
        <v>14651</v>
      </c>
      <c r="B4374" s="1">
        <v>43264</v>
      </c>
      <c r="C4374" t="s">
        <v>14652</v>
      </c>
      <c r="D4374" t="s">
        <v>14653</v>
      </c>
      <c r="E4374" t="s">
        <v>14654</v>
      </c>
      <c r="F4374" s="1">
        <v>43235</v>
      </c>
      <c r="G4374">
        <v>1</v>
      </c>
      <c r="H4374">
        <v>7839668</v>
      </c>
      <c r="I4374">
        <v>352352</v>
      </c>
      <c r="J4374">
        <v>5871</v>
      </c>
      <c r="K4374">
        <v>46624</v>
      </c>
      <c r="L4374" t="b">
        <v>0</v>
      </c>
      <c r="M4374" t="b">
        <v>0</v>
      </c>
      <c r="N4374" t="b">
        <v>0</v>
      </c>
      <c r="O4374">
        <v>29</v>
      </c>
      <c r="P4374">
        <v>24</v>
      </c>
      <c r="Q4374" s="2">
        <v>0.04</v>
      </c>
      <c r="R4374" s="2">
        <v>0</v>
      </c>
      <c r="S4374" s="2">
        <v>0.01</v>
      </c>
      <c r="T4374">
        <f t="shared" si="272"/>
        <v>0.4</v>
      </c>
      <c r="U4374">
        <f t="shared" si="273"/>
        <v>18.200000000000003</v>
      </c>
      <c r="V4374">
        <f t="shared" si="274"/>
        <v>4.5698340000000002</v>
      </c>
      <c r="W4374">
        <f t="shared" si="275"/>
        <v>6.3094419000000013</v>
      </c>
    </row>
    <row r="4375" spans="1:23" x14ac:dyDescent="0.25">
      <c r="A4375" t="s">
        <v>14655</v>
      </c>
      <c r="B4375" s="1">
        <v>43053</v>
      </c>
      <c r="C4375" t="s">
        <v>14656</v>
      </c>
      <c r="D4375" t="s">
        <v>14657</v>
      </c>
      <c r="E4375" t="s">
        <v>14658</v>
      </c>
      <c r="F4375" s="1">
        <v>43049</v>
      </c>
      <c r="G4375">
        <v>1</v>
      </c>
      <c r="H4375">
        <v>5149</v>
      </c>
      <c r="I4375">
        <v>242</v>
      </c>
      <c r="J4375">
        <v>0</v>
      </c>
      <c r="K4375">
        <v>54</v>
      </c>
      <c r="L4375" t="b">
        <v>0</v>
      </c>
      <c r="M4375" t="b">
        <v>0</v>
      </c>
      <c r="N4375" t="b">
        <v>0</v>
      </c>
      <c r="O4375">
        <v>4</v>
      </c>
      <c r="P4375">
        <v>1</v>
      </c>
      <c r="Q4375" s="2">
        <v>0.05</v>
      </c>
      <c r="R4375" s="2">
        <v>0</v>
      </c>
      <c r="S4375" s="2">
        <v>0.01</v>
      </c>
      <c r="T4375">
        <f t="shared" si="272"/>
        <v>0.4</v>
      </c>
      <c r="U4375">
        <f t="shared" si="273"/>
        <v>0.19999999999999996</v>
      </c>
      <c r="V4375">
        <f t="shared" si="274"/>
        <v>0.75257450000000015</v>
      </c>
      <c r="W4375">
        <f t="shared" si="275"/>
        <v>0.47340107500000006</v>
      </c>
    </row>
    <row r="4376" spans="1:23" x14ac:dyDescent="0.25">
      <c r="A4376" t="s">
        <v>14659</v>
      </c>
      <c r="B4376" s="1">
        <v>43158</v>
      </c>
      <c r="C4376" t="s">
        <v>14660</v>
      </c>
      <c r="D4376" t="s">
        <v>700</v>
      </c>
      <c r="E4376" t="s">
        <v>14661</v>
      </c>
      <c r="F4376" s="1">
        <v>43151</v>
      </c>
      <c r="G4376">
        <v>1</v>
      </c>
      <c r="H4376">
        <v>34284</v>
      </c>
      <c r="I4376">
        <v>144</v>
      </c>
      <c r="J4376">
        <v>212</v>
      </c>
      <c r="K4376">
        <v>278</v>
      </c>
      <c r="L4376" t="b">
        <v>0</v>
      </c>
      <c r="M4376" t="b">
        <v>0</v>
      </c>
      <c r="N4376" t="b">
        <v>0</v>
      </c>
      <c r="O4376">
        <v>7</v>
      </c>
      <c r="P4376">
        <v>4</v>
      </c>
      <c r="Q4376" s="2">
        <v>0</v>
      </c>
      <c r="R4376" s="2">
        <v>-0.01</v>
      </c>
      <c r="S4376" s="2">
        <v>0.01</v>
      </c>
      <c r="T4376">
        <f t="shared" si="272"/>
        <v>0.4</v>
      </c>
      <c r="U4376">
        <f t="shared" si="273"/>
        <v>2.6</v>
      </c>
      <c r="V4376">
        <f t="shared" si="274"/>
        <v>0.117142</v>
      </c>
      <c r="W4376">
        <f t="shared" si="275"/>
        <v>0.85099970000000003</v>
      </c>
    </row>
    <row r="4377" spans="1:23" x14ac:dyDescent="0.25">
      <c r="A4377" t="s">
        <v>14662</v>
      </c>
      <c r="B4377" s="1">
        <v>43079</v>
      </c>
      <c r="C4377" t="s">
        <v>14663</v>
      </c>
      <c r="D4377" t="s">
        <v>14664</v>
      </c>
      <c r="E4377" t="s">
        <v>14665</v>
      </c>
      <c r="F4377" s="1">
        <v>43072</v>
      </c>
      <c r="G4377">
        <v>1</v>
      </c>
      <c r="H4377">
        <v>159248</v>
      </c>
      <c r="I4377">
        <v>21842</v>
      </c>
      <c r="J4377">
        <v>168</v>
      </c>
      <c r="K4377">
        <v>829</v>
      </c>
      <c r="L4377" t="b">
        <v>0</v>
      </c>
      <c r="M4377" t="b">
        <v>0</v>
      </c>
      <c r="N4377" t="b">
        <v>0</v>
      </c>
      <c r="O4377">
        <v>7</v>
      </c>
      <c r="P4377">
        <v>5</v>
      </c>
      <c r="Q4377" s="2">
        <v>0.14000000000000001</v>
      </c>
      <c r="R4377" s="2">
        <v>0</v>
      </c>
      <c r="S4377" s="2">
        <v>0.01</v>
      </c>
      <c r="T4377">
        <f t="shared" si="272"/>
        <v>0.4</v>
      </c>
      <c r="U4377">
        <f t="shared" si="273"/>
        <v>3.6</v>
      </c>
      <c r="V4377">
        <f t="shared" si="274"/>
        <v>1.7296240000000001</v>
      </c>
      <c r="W4377">
        <f t="shared" si="275"/>
        <v>1.6653684000000002</v>
      </c>
    </row>
    <row r="4378" spans="1:23" x14ac:dyDescent="0.25">
      <c r="A4378" t="s">
        <v>14666</v>
      </c>
      <c r="B4378" s="1">
        <v>43080</v>
      </c>
      <c r="C4378" t="s">
        <v>14667</v>
      </c>
      <c r="D4378" t="s">
        <v>14668</v>
      </c>
      <c r="E4378" t="s">
        <v>14669</v>
      </c>
      <c r="F4378" s="1">
        <v>43074</v>
      </c>
      <c r="G4378">
        <v>1</v>
      </c>
      <c r="H4378">
        <v>127940</v>
      </c>
      <c r="I4378">
        <v>11839</v>
      </c>
      <c r="J4378">
        <v>150</v>
      </c>
      <c r="K4378">
        <v>1358</v>
      </c>
      <c r="L4378" t="b">
        <v>0</v>
      </c>
      <c r="M4378" t="b">
        <v>0</v>
      </c>
      <c r="N4378" t="b">
        <v>0</v>
      </c>
      <c r="O4378">
        <v>6</v>
      </c>
      <c r="P4378">
        <v>2</v>
      </c>
      <c r="Q4378" s="2">
        <v>0.09</v>
      </c>
      <c r="R4378" s="2">
        <v>0</v>
      </c>
      <c r="S4378" s="2">
        <v>0.01</v>
      </c>
      <c r="T4378">
        <f t="shared" si="272"/>
        <v>0.4</v>
      </c>
      <c r="U4378">
        <f t="shared" si="273"/>
        <v>0.8</v>
      </c>
      <c r="V4378">
        <f t="shared" si="274"/>
        <v>1.2139699999999998</v>
      </c>
      <c r="W4378">
        <f t="shared" si="275"/>
        <v>0.78488950000000002</v>
      </c>
    </row>
    <row r="4379" spans="1:23" x14ac:dyDescent="0.25">
      <c r="A4379" t="s">
        <v>14670</v>
      </c>
      <c r="B4379" s="1">
        <v>43251</v>
      </c>
      <c r="C4379" t="s">
        <v>14671</v>
      </c>
      <c r="D4379" t="s">
        <v>730</v>
      </c>
      <c r="E4379" t="s">
        <v>14672</v>
      </c>
      <c r="F4379" s="1">
        <v>43249</v>
      </c>
      <c r="G4379">
        <v>1</v>
      </c>
      <c r="H4379">
        <v>998227</v>
      </c>
      <c r="I4379">
        <v>7743</v>
      </c>
      <c r="J4379">
        <v>1278</v>
      </c>
      <c r="K4379">
        <v>6247</v>
      </c>
      <c r="L4379" t="b">
        <v>0</v>
      </c>
      <c r="M4379" t="b">
        <v>0</v>
      </c>
      <c r="N4379" t="b">
        <v>0</v>
      </c>
      <c r="O4379">
        <v>2</v>
      </c>
      <c r="P4379">
        <v>2</v>
      </c>
      <c r="Q4379" s="2">
        <v>0.01</v>
      </c>
      <c r="R4379" s="2">
        <v>0</v>
      </c>
      <c r="S4379" s="2">
        <v>0.01</v>
      </c>
      <c r="T4379">
        <f t="shared" si="272"/>
        <v>0.4</v>
      </c>
      <c r="U4379">
        <f t="shared" si="273"/>
        <v>1.6</v>
      </c>
      <c r="V4379">
        <f t="shared" si="274"/>
        <v>0.84911349999999997</v>
      </c>
      <c r="W4379">
        <f t="shared" si="275"/>
        <v>0.85718972500000001</v>
      </c>
    </row>
    <row r="4380" spans="1:23" x14ac:dyDescent="0.25">
      <c r="A4380" t="s">
        <v>14673</v>
      </c>
      <c r="B4380" s="1">
        <v>43104</v>
      </c>
      <c r="C4380" t="s">
        <v>14674</v>
      </c>
      <c r="D4380" t="s">
        <v>2107</v>
      </c>
      <c r="E4380" t="s">
        <v>14675</v>
      </c>
      <c r="F4380" s="1">
        <v>43092</v>
      </c>
      <c r="G4380">
        <v>1</v>
      </c>
      <c r="H4380">
        <v>148054</v>
      </c>
      <c r="I4380">
        <v>725</v>
      </c>
      <c r="J4380">
        <v>135</v>
      </c>
      <c r="K4380">
        <v>469</v>
      </c>
      <c r="L4380" t="b">
        <v>0</v>
      </c>
      <c r="M4380" t="b">
        <v>0</v>
      </c>
      <c r="N4380" t="b">
        <v>0</v>
      </c>
      <c r="O4380">
        <v>12</v>
      </c>
      <c r="P4380">
        <v>12</v>
      </c>
      <c r="Q4380" s="2">
        <v>0</v>
      </c>
      <c r="R4380" s="2">
        <v>0</v>
      </c>
      <c r="S4380" s="2">
        <v>0</v>
      </c>
      <c r="T4380">
        <f t="shared" si="272"/>
        <v>0.4</v>
      </c>
      <c r="U4380">
        <f t="shared" si="273"/>
        <v>9.6000000000000014</v>
      </c>
      <c r="V4380">
        <f t="shared" si="274"/>
        <v>7.4026999999999996E-2</v>
      </c>
      <c r="W4380">
        <f t="shared" si="275"/>
        <v>2.5859094500000004</v>
      </c>
    </row>
    <row r="4381" spans="1:23" x14ac:dyDescent="0.25">
      <c r="A4381" t="s">
        <v>14676</v>
      </c>
      <c r="B4381" s="1">
        <v>43174</v>
      </c>
      <c r="C4381" t="s">
        <v>14677</v>
      </c>
      <c r="D4381" t="s">
        <v>903</v>
      </c>
      <c r="E4381" t="s">
        <v>14678</v>
      </c>
      <c r="F4381" s="1">
        <v>43159</v>
      </c>
      <c r="G4381">
        <v>1</v>
      </c>
      <c r="H4381">
        <v>563514</v>
      </c>
      <c r="I4381">
        <v>14935</v>
      </c>
      <c r="J4381">
        <v>878</v>
      </c>
      <c r="K4381">
        <v>1278</v>
      </c>
      <c r="L4381" t="b">
        <v>0</v>
      </c>
      <c r="M4381" t="b">
        <v>0</v>
      </c>
      <c r="N4381" t="b">
        <v>0</v>
      </c>
      <c r="O4381">
        <v>15</v>
      </c>
      <c r="P4381">
        <v>14</v>
      </c>
      <c r="Q4381" s="2">
        <v>0.03</v>
      </c>
      <c r="R4381" s="2">
        <v>0</v>
      </c>
      <c r="S4381" s="2">
        <v>0</v>
      </c>
      <c r="T4381">
        <f t="shared" si="272"/>
        <v>0.4</v>
      </c>
      <c r="U4381">
        <f t="shared" si="273"/>
        <v>11.000000000000002</v>
      </c>
      <c r="V4381">
        <f t="shared" si="274"/>
        <v>0.58175699999999997</v>
      </c>
      <c r="W4381">
        <f t="shared" si="275"/>
        <v>3.1136149500000005</v>
      </c>
    </row>
    <row r="4382" spans="1:23" x14ac:dyDescent="0.25">
      <c r="A4382" t="s">
        <v>20997</v>
      </c>
      <c r="B4382" s="1">
        <v>43224</v>
      </c>
      <c r="C4382" t="s">
        <v>20998</v>
      </c>
      <c r="D4382" t="s">
        <v>20999</v>
      </c>
      <c r="E4382" t="s">
        <v>21000</v>
      </c>
      <c r="F4382" s="1">
        <v>43211</v>
      </c>
      <c r="G4382">
        <v>0</v>
      </c>
      <c r="H4382">
        <v>1233955</v>
      </c>
      <c r="I4382">
        <v>48690</v>
      </c>
      <c r="J4382">
        <v>1716</v>
      </c>
      <c r="K4382">
        <v>2453</v>
      </c>
      <c r="L4382" t="b">
        <v>0</v>
      </c>
      <c r="M4382" t="b">
        <v>0</v>
      </c>
      <c r="N4382" t="b">
        <v>1</v>
      </c>
      <c r="O4382">
        <v>13</v>
      </c>
      <c r="P4382">
        <v>12</v>
      </c>
      <c r="Q4382" s="2">
        <v>0.04</v>
      </c>
      <c r="R4382" s="2">
        <v>0</v>
      </c>
      <c r="S4382" s="2">
        <v>0</v>
      </c>
      <c r="T4382">
        <f t="shared" si="272"/>
        <v>0</v>
      </c>
      <c r="U4382">
        <f t="shared" si="273"/>
        <v>9.4000000000000021</v>
      </c>
      <c r="V4382">
        <f t="shared" si="274"/>
        <v>1.0169774999999999</v>
      </c>
      <c r="W4382">
        <f t="shared" si="275"/>
        <v>2.7059421250000004</v>
      </c>
    </row>
    <row r="4383" spans="1:23" x14ac:dyDescent="0.25">
      <c r="A4383" t="s">
        <v>14679</v>
      </c>
      <c r="B4383" s="1">
        <v>43075</v>
      </c>
      <c r="C4383" t="s">
        <v>14680</v>
      </c>
      <c r="D4383" t="s">
        <v>2640</v>
      </c>
      <c r="E4383" t="s">
        <v>14681</v>
      </c>
      <c r="F4383" s="1">
        <v>43069</v>
      </c>
      <c r="G4383">
        <v>1</v>
      </c>
      <c r="H4383">
        <v>5019</v>
      </c>
      <c r="I4383">
        <v>46</v>
      </c>
      <c r="J4383">
        <v>1</v>
      </c>
      <c r="K4383">
        <v>64</v>
      </c>
      <c r="L4383" t="b">
        <v>0</v>
      </c>
      <c r="M4383" t="b">
        <v>0</v>
      </c>
      <c r="N4383" t="b">
        <v>0</v>
      </c>
      <c r="O4383">
        <v>6</v>
      </c>
      <c r="P4383">
        <v>6</v>
      </c>
      <c r="Q4383" s="2">
        <v>0.01</v>
      </c>
      <c r="R4383" s="2">
        <v>0</v>
      </c>
      <c r="S4383" s="2">
        <v>0.01</v>
      </c>
      <c r="T4383">
        <f t="shared" si="272"/>
        <v>0.4</v>
      </c>
      <c r="U4383">
        <f t="shared" si="273"/>
        <v>4.8000000000000007</v>
      </c>
      <c r="V4383">
        <f t="shared" si="274"/>
        <v>0.35250950000000003</v>
      </c>
      <c r="W4383">
        <f t="shared" si="275"/>
        <v>1.4833783250000003</v>
      </c>
    </row>
    <row r="4384" spans="1:23" x14ac:dyDescent="0.25">
      <c r="A4384" t="s">
        <v>14682</v>
      </c>
      <c r="B4384" s="1">
        <v>43075</v>
      </c>
      <c r="C4384" t="s">
        <v>14683</v>
      </c>
      <c r="D4384" t="s">
        <v>6547</v>
      </c>
      <c r="E4384" t="s">
        <v>14684</v>
      </c>
      <c r="F4384" s="1">
        <v>43067</v>
      </c>
      <c r="G4384">
        <v>1</v>
      </c>
      <c r="H4384">
        <v>135565</v>
      </c>
      <c r="I4384">
        <v>6425</v>
      </c>
      <c r="J4384">
        <v>245</v>
      </c>
      <c r="K4384">
        <v>498</v>
      </c>
      <c r="L4384" t="b">
        <v>0</v>
      </c>
      <c r="M4384" t="b">
        <v>0</v>
      </c>
      <c r="N4384" t="b">
        <v>0</v>
      </c>
      <c r="O4384">
        <v>8</v>
      </c>
      <c r="P4384">
        <v>8</v>
      </c>
      <c r="Q4384" s="2">
        <v>0.05</v>
      </c>
      <c r="R4384" s="2">
        <v>0</v>
      </c>
      <c r="S4384" s="2">
        <v>0</v>
      </c>
      <c r="T4384">
        <f t="shared" si="272"/>
        <v>0.4</v>
      </c>
      <c r="U4384">
        <f t="shared" si="273"/>
        <v>6.4</v>
      </c>
      <c r="V4384">
        <f t="shared" si="274"/>
        <v>0.56778250000000008</v>
      </c>
      <c r="W4384">
        <f t="shared" si="275"/>
        <v>1.9587238750000002</v>
      </c>
    </row>
    <row r="4385" spans="1:23" x14ac:dyDescent="0.25">
      <c r="A4385" t="s">
        <v>14685</v>
      </c>
      <c r="B4385" s="1">
        <v>43196</v>
      </c>
      <c r="C4385" t="s">
        <v>14686</v>
      </c>
      <c r="D4385" t="s">
        <v>4326</v>
      </c>
      <c r="E4385" t="s">
        <v>14687</v>
      </c>
      <c r="F4385" s="1">
        <v>43181</v>
      </c>
      <c r="G4385">
        <v>1</v>
      </c>
      <c r="H4385">
        <v>10384060</v>
      </c>
      <c r="I4385">
        <v>165263</v>
      </c>
      <c r="J4385">
        <v>5139</v>
      </c>
      <c r="K4385">
        <v>5330</v>
      </c>
      <c r="L4385" t="b">
        <v>0</v>
      </c>
      <c r="M4385" t="b">
        <v>0</v>
      </c>
      <c r="N4385" t="b">
        <v>0</v>
      </c>
      <c r="O4385">
        <v>15</v>
      </c>
      <c r="P4385">
        <v>15</v>
      </c>
      <c r="Q4385" s="2">
        <v>0.02</v>
      </c>
      <c r="R4385" s="2">
        <v>0</v>
      </c>
      <c r="S4385" s="2">
        <v>0</v>
      </c>
      <c r="T4385">
        <f t="shared" si="272"/>
        <v>0.4</v>
      </c>
      <c r="U4385">
        <f t="shared" si="273"/>
        <v>12</v>
      </c>
      <c r="V4385">
        <f t="shared" si="274"/>
        <v>5.3920300000000001</v>
      </c>
      <c r="W4385">
        <f t="shared" si="275"/>
        <v>5.0472105000000003</v>
      </c>
    </row>
    <row r="4386" spans="1:23" x14ac:dyDescent="0.25">
      <c r="A4386" t="s">
        <v>14688</v>
      </c>
      <c r="B4386" s="1">
        <v>43080</v>
      </c>
      <c r="C4386" t="s">
        <v>14689</v>
      </c>
      <c r="D4386" t="s">
        <v>4100</v>
      </c>
      <c r="E4386" t="s">
        <v>14690</v>
      </c>
      <c r="F4386" s="1">
        <v>43074</v>
      </c>
      <c r="G4386">
        <v>1</v>
      </c>
      <c r="H4386">
        <v>62735</v>
      </c>
      <c r="I4386">
        <v>2169</v>
      </c>
      <c r="J4386">
        <v>35</v>
      </c>
      <c r="K4386">
        <v>172</v>
      </c>
      <c r="L4386" t="b">
        <v>0</v>
      </c>
      <c r="M4386" t="b">
        <v>0</v>
      </c>
      <c r="N4386" t="b">
        <v>0</v>
      </c>
      <c r="O4386">
        <v>6</v>
      </c>
      <c r="P4386">
        <v>5</v>
      </c>
      <c r="Q4386" s="2">
        <v>0.03</v>
      </c>
      <c r="R4386" s="2">
        <v>0</v>
      </c>
      <c r="S4386" s="2">
        <v>0</v>
      </c>
      <c r="T4386">
        <f t="shared" si="272"/>
        <v>0.4</v>
      </c>
      <c r="U4386">
        <f t="shared" si="273"/>
        <v>3.8</v>
      </c>
      <c r="V4386">
        <f t="shared" si="274"/>
        <v>0.33136749999999998</v>
      </c>
      <c r="W4386">
        <f t="shared" si="275"/>
        <v>1.2259786249999998</v>
      </c>
    </row>
    <row r="4387" spans="1:23" x14ac:dyDescent="0.25">
      <c r="A4387" t="s">
        <v>14691</v>
      </c>
      <c r="B4387" s="1">
        <v>43059</v>
      </c>
      <c r="C4387" t="s">
        <v>14692</v>
      </c>
      <c r="D4387" t="s">
        <v>14693</v>
      </c>
      <c r="E4387" t="s">
        <v>14694</v>
      </c>
      <c r="F4387" s="1">
        <v>43055</v>
      </c>
      <c r="G4387">
        <v>1</v>
      </c>
      <c r="H4387">
        <v>3699</v>
      </c>
      <c r="I4387">
        <v>19</v>
      </c>
      <c r="J4387">
        <v>3</v>
      </c>
      <c r="K4387">
        <v>1</v>
      </c>
      <c r="L4387" t="b">
        <v>0</v>
      </c>
      <c r="M4387" t="b">
        <v>0</v>
      </c>
      <c r="N4387" t="b">
        <v>0</v>
      </c>
      <c r="O4387">
        <v>4</v>
      </c>
      <c r="P4387">
        <v>2</v>
      </c>
      <c r="Q4387" s="2">
        <v>0.01</v>
      </c>
      <c r="R4387" s="2">
        <v>0</v>
      </c>
      <c r="S4387" s="2">
        <v>0</v>
      </c>
      <c r="T4387">
        <f t="shared" si="272"/>
        <v>0.4</v>
      </c>
      <c r="U4387">
        <f t="shared" si="273"/>
        <v>1.2000000000000002</v>
      </c>
      <c r="V4387">
        <f t="shared" si="274"/>
        <v>0.10184950000000001</v>
      </c>
      <c r="W4387">
        <f t="shared" si="275"/>
        <v>0.49564732500000008</v>
      </c>
    </row>
    <row r="4388" spans="1:23" x14ac:dyDescent="0.25">
      <c r="A4388" t="s">
        <v>14695</v>
      </c>
      <c r="B4388" s="1">
        <v>43091</v>
      </c>
      <c r="C4388" t="s">
        <v>14696</v>
      </c>
      <c r="D4388" t="s">
        <v>14697</v>
      </c>
      <c r="E4388" t="s">
        <v>14698</v>
      </c>
      <c r="F4388" s="1">
        <v>43085</v>
      </c>
      <c r="G4388">
        <v>1</v>
      </c>
      <c r="H4388">
        <v>204311</v>
      </c>
      <c r="I4388">
        <v>8544</v>
      </c>
      <c r="J4388">
        <v>170</v>
      </c>
      <c r="K4388">
        <v>388</v>
      </c>
      <c r="L4388" t="b">
        <v>0</v>
      </c>
      <c r="M4388" t="b">
        <v>0</v>
      </c>
      <c r="N4388" t="b">
        <v>0</v>
      </c>
      <c r="O4388">
        <v>6</v>
      </c>
      <c r="P4388">
        <v>4</v>
      </c>
      <c r="Q4388" s="2">
        <v>0.04</v>
      </c>
      <c r="R4388" s="2">
        <v>0</v>
      </c>
      <c r="S4388" s="2">
        <v>0</v>
      </c>
      <c r="T4388">
        <f t="shared" si="272"/>
        <v>0.4</v>
      </c>
      <c r="U4388">
        <f t="shared" si="273"/>
        <v>2.8000000000000003</v>
      </c>
      <c r="V4388">
        <f t="shared" si="274"/>
        <v>0.50215549999999998</v>
      </c>
      <c r="W4388">
        <f t="shared" si="275"/>
        <v>1.0357544250000001</v>
      </c>
    </row>
    <row r="4389" spans="1:23" x14ac:dyDescent="0.25">
      <c r="A4389" t="s">
        <v>14699</v>
      </c>
      <c r="B4389" s="1">
        <v>43137</v>
      </c>
      <c r="C4389" t="s">
        <v>14700</v>
      </c>
      <c r="D4389" t="s">
        <v>14701</v>
      </c>
      <c r="E4389" t="s">
        <v>14702</v>
      </c>
      <c r="F4389" s="1">
        <v>43131</v>
      </c>
      <c r="G4389">
        <v>1</v>
      </c>
      <c r="H4389">
        <v>46966</v>
      </c>
      <c r="I4389">
        <v>497</v>
      </c>
      <c r="J4389">
        <v>37</v>
      </c>
      <c r="K4389">
        <v>196</v>
      </c>
      <c r="L4389" t="b">
        <v>0</v>
      </c>
      <c r="M4389" t="b">
        <v>0</v>
      </c>
      <c r="N4389" t="b">
        <v>0</v>
      </c>
      <c r="O4389">
        <v>6</v>
      </c>
      <c r="P4389">
        <v>5</v>
      </c>
      <c r="Q4389" s="2">
        <v>0.01</v>
      </c>
      <c r="R4389" s="2">
        <v>0</v>
      </c>
      <c r="S4389" s="2">
        <v>0</v>
      </c>
      <c r="T4389">
        <f t="shared" si="272"/>
        <v>0.4</v>
      </c>
      <c r="U4389">
        <f t="shared" si="273"/>
        <v>3.8</v>
      </c>
      <c r="V4389">
        <f t="shared" si="274"/>
        <v>0.12348300000000001</v>
      </c>
      <c r="W4389">
        <f t="shared" si="275"/>
        <v>1.1532190499999999</v>
      </c>
    </row>
    <row r="4390" spans="1:23" x14ac:dyDescent="0.25">
      <c r="A4390" t="s">
        <v>20857</v>
      </c>
      <c r="B4390" s="1">
        <v>43077</v>
      </c>
      <c r="C4390" t="s">
        <v>20858</v>
      </c>
      <c r="D4390" t="s">
        <v>20859</v>
      </c>
      <c r="E4390" t="s">
        <v>20860</v>
      </c>
      <c r="F4390" s="1">
        <v>43070</v>
      </c>
      <c r="G4390">
        <v>1</v>
      </c>
      <c r="H4390">
        <v>229871</v>
      </c>
      <c r="I4390">
        <v>1678</v>
      </c>
      <c r="J4390">
        <v>271</v>
      </c>
      <c r="K4390">
        <v>0</v>
      </c>
      <c r="L4390" t="b">
        <v>1</v>
      </c>
      <c r="M4390" t="b">
        <v>0</v>
      </c>
      <c r="N4390" t="b">
        <v>0</v>
      </c>
      <c r="O4390">
        <v>7</v>
      </c>
      <c r="P4390">
        <v>5</v>
      </c>
      <c r="Q4390" s="2">
        <v>0.01</v>
      </c>
      <c r="R4390" s="2">
        <v>0</v>
      </c>
      <c r="S4390" s="2">
        <v>0</v>
      </c>
      <c r="T4390">
        <f t="shared" si="272"/>
        <v>0.4</v>
      </c>
      <c r="U4390">
        <f t="shared" si="273"/>
        <v>3.6</v>
      </c>
      <c r="V4390">
        <f t="shared" si="274"/>
        <v>0.2149355</v>
      </c>
      <c r="W4390">
        <f t="shared" si="275"/>
        <v>1.1352274250000001</v>
      </c>
    </row>
    <row r="4391" spans="1:23" x14ac:dyDescent="0.25">
      <c r="A4391" t="s">
        <v>14703</v>
      </c>
      <c r="B4391" s="1">
        <v>43155</v>
      </c>
      <c r="C4391" t="s">
        <v>14704</v>
      </c>
      <c r="D4391" t="s">
        <v>3445</v>
      </c>
      <c r="E4391" t="s">
        <v>14705</v>
      </c>
      <c r="F4391" s="1">
        <v>43147</v>
      </c>
      <c r="G4391">
        <v>1</v>
      </c>
      <c r="H4391">
        <v>435859</v>
      </c>
      <c r="I4391">
        <v>16174</v>
      </c>
      <c r="J4391">
        <v>547</v>
      </c>
      <c r="K4391">
        <v>1704</v>
      </c>
      <c r="L4391" t="b">
        <v>0</v>
      </c>
      <c r="M4391" t="b">
        <v>0</v>
      </c>
      <c r="N4391" t="b">
        <v>0</v>
      </c>
      <c r="O4391">
        <v>8</v>
      </c>
      <c r="P4391">
        <v>6</v>
      </c>
      <c r="Q4391" s="2">
        <v>0.04</v>
      </c>
      <c r="R4391" s="2">
        <v>0</v>
      </c>
      <c r="S4391" s="2">
        <v>0</v>
      </c>
      <c r="T4391">
        <f t="shared" si="272"/>
        <v>0.4</v>
      </c>
      <c r="U4391">
        <f t="shared" si="273"/>
        <v>4.4000000000000004</v>
      </c>
      <c r="V4391">
        <f t="shared" si="274"/>
        <v>0.61792950000000002</v>
      </c>
      <c r="W4391">
        <f t="shared" si="275"/>
        <v>1.4762753250000002</v>
      </c>
    </row>
    <row r="4392" spans="1:23" x14ac:dyDescent="0.25">
      <c r="A4392" t="s">
        <v>14706</v>
      </c>
      <c r="B4392" s="1">
        <v>43138</v>
      </c>
      <c r="C4392" t="s">
        <v>14707</v>
      </c>
      <c r="D4392" t="s">
        <v>484</v>
      </c>
      <c r="E4392" t="s">
        <v>14708</v>
      </c>
      <c r="F4392" s="1">
        <v>43131</v>
      </c>
      <c r="G4392">
        <v>1</v>
      </c>
      <c r="H4392">
        <v>556504</v>
      </c>
      <c r="I4392">
        <v>25398</v>
      </c>
      <c r="J4392">
        <v>310</v>
      </c>
      <c r="K4392">
        <v>1877</v>
      </c>
      <c r="L4392" t="b">
        <v>0</v>
      </c>
      <c r="M4392" t="b">
        <v>0</v>
      </c>
      <c r="N4392" t="b">
        <v>0</v>
      </c>
      <c r="O4392">
        <v>7</v>
      </c>
      <c r="P4392">
        <v>6</v>
      </c>
      <c r="Q4392" s="2">
        <v>0.05</v>
      </c>
      <c r="R4392" s="2">
        <v>0</v>
      </c>
      <c r="S4392" s="2">
        <v>0</v>
      </c>
      <c r="T4392">
        <f t="shared" si="272"/>
        <v>0.4</v>
      </c>
      <c r="U4392">
        <f t="shared" si="273"/>
        <v>4.6000000000000005</v>
      </c>
      <c r="V4392">
        <f t="shared" si="274"/>
        <v>0.77825200000000017</v>
      </c>
      <c r="W4392">
        <f t="shared" si="275"/>
        <v>1.5823882</v>
      </c>
    </row>
    <row r="4393" spans="1:23" x14ac:dyDescent="0.25">
      <c r="A4393" t="s">
        <v>14709</v>
      </c>
      <c r="B4393" s="1">
        <v>43125</v>
      </c>
      <c r="C4393" t="s">
        <v>14710</v>
      </c>
      <c r="D4393" t="s">
        <v>7805</v>
      </c>
      <c r="E4393" t="s">
        <v>14711</v>
      </c>
      <c r="F4393" s="1">
        <v>43119</v>
      </c>
      <c r="G4393">
        <v>1</v>
      </c>
      <c r="H4393">
        <v>797798</v>
      </c>
      <c r="I4393">
        <v>20083</v>
      </c>
      <c r="J4393">
        <v>345</v>
      </c>
      <c r="K4393">
        <v>956</v>
      </c>
      <c r="L4393" t="b">
        <v>0</v>
      </c>
      <c r="M4393" t="b">
        <v>0</v>
      </c>
      <c r="N4393" t="b">
        <v>0</v>
      </c>
      <c r="O4393">
        <v>6</v>
      </c>
      <c r="P4393">
        <v>4</v>
      </c>
      <c r="Q4393" s="2">
        <v>0.03</v>
      </c>
      <c r="R4393" s="2">
        <v>0</v>
      </c>
      <c r="S4393" s="2">
        <v>0</v>
      </c>
      <c r="T4393">
        <f t="shared" si="272"/>
        <v>0.4</v>
      </c>
      <c r="U4393">
        <f t="shared" si="273"/>
        <v>2.8000000000000003</v>
      </c>
      <c r="V4393">
        <f t="shared" si="274"/>
        <v>0.69889899999999994</v>
      </c>
      <c r="W4393">
        <f t="shared" si="275"/>
        <v>1.10461465</v>
      </c>
    </row>
    <row r="4394" spans="1:23" x14ac:dyDescent="0.25">
      <c r="A4394" t="s">
        <v>14712</v>
      </c>
      <c r="B4394" s="1">
        <v>43220</v>
      </c>
      <c r="C4394" t="s">
        <v>14713</v>
      </c>
      <c r="D4394" t="s">
        <v>5901</v>
      </c>
      <c r="E4394" t="s">
        <v>14714</v>
      </c>
      <c r="F4394" s="1">
        <v>43213</v>
      </c>
      <c r="G4394">
        <v>1</v>
      </c>
      <c r="H4394">
        <v>951177</v>
      </c>
      <c r="I4394">
        <v>50807</v>
      </c>
      <c r="J4394">
        <v>1037</v>
      </c>
      <c r="K4394">
        <v>3739</v>
      </c>
      <c r="L4394" t="b">
        <v>0</v>
      </c>
      <c r="M4394" t="b">
        <v>0</v>
      </c>
      <c r="N4394" t="b">
        <v>0</v>
      </c>
      <c r="O4394">
        <v>7</v>
      </c>
      <c r="P4394">
        <v>6</v>
      </c>
      <c r="Q4394" s="2">
        <v>0.05</v>
      </c>
      <c r="R4394" s="2">
        <v>0</v>
      </c>
      <c r="S4394" s="2">
        <v>0</v>
      </c>
      <c r="T4394">
        <f t="shared" si="272"/>
        <v>0.4</v>
      </c>
      <c r="U4394">
        <f t="shared" si="273"/>
        <v>4.6000000000000005</v>
      </c>
      <c r="V4394">
        <f t="shared" si="274"/>
        <v>0.97558850000000008</v>
      </c>
      <c r="W4394">
        <f t="shared" si="275"/>
        <v>1.6514559750000002</v>
      </c>
    </row>
    <row r="4395" spans="1:23" x14ac:dyDescent="0.25">
      <c r="A4395" t="s">
        <v>14715</v>
      </c>
      <c r="B4395" s="1">
        <v>43109</v>
      </c>
      <c r="C4395" t="s">
        <v>14716</v>
      </c>
      <c r="D4395" t="s">
        <v>14717</v>
      </c>
      <c r="E4395" t="s">
        <v>14718</v>
      </c>
      <c r="F4395" s="1">
        <v>43058</v>
      </c>
      <c r="G4395">
        <v>1</v>
      </c>
      <c r="H4395">
        <v>107531</v>
      </c>
      <c r="I4395">
        <v>1705</v>
      </c>
      <c r="J4395">
        <v>55</v>
      </c>
      <c r="K4395">
        <v>248</v>
      </c>
      <c r="L4395" t="b">
        <v>0</v>
      </c>
      <c r="M4395" t="b">
        <v>0</v>
      </c>
      <c r="N4395" t="b">
        <v>0</v>
      </c>
      <c r="O4395">
        <v>51</v>
      </c>
      <c r="P4395">
        <v>4</v>
      </c>
      <c r="Q4395" s="2">
        <v>0.02</v>
      </c>
      <c r="R4395" s="2">
        <v>0</v>
      </c>
      <c r="S4395" s="2">
        <v>0</v>
      </c>
      <c r="T4395">
        <f t="shared" si="272"/>
        <v>0.4</v>
      </c>
      <c r="U4395">
        <f t="shared" si="273"/>
        <v>-6.2</v>
      </c>
      <c r="V4395">
        <f t="shared" si="274"/>
        <v>0.25376550000000003</v>
      </c>
      <c r="W4395">
        <f t="shared" si="275"/>
        <v>-1.301182075</v>
      </c>
    </row>
    <row r="4396" spans="1:23" x14ac:dyDescent="0.25">
      <c r="A4396" t="s">
        <v>14719</v>
      </c>
      <c r="B4396" s="1">
        <v>43081</v>
      </c>
      <c r="C4396" t="s">
        <v>14720</v>
      </c>
      <c r="D4396" t="s">
        <v>867</v>
      </c>
      <c r="E4396" t="s">
        <v>14721</v>
      </c>
      <c r="F4396" s="1">
        <v>43075</v>
      </c>
      <c r="G4396">
        <v>1</v>
      </c>
      <c r="H4396">
        <v>1087385</v>
      </c>
      <c r="I4396">
        <v>78398</v>
      </c>
      <c r="J4396">
        <v>1257</v>
      </c>
      <c r="K4396">
        <v>16646</v>
      </c>
      <c r="L4396" t="b">
        <v>0</v>
      </c>
      <c r="M4396" t="b">
        <v>0</v>
      </c>
      <c r="N4396" t="b">
        <v>0</v>
      </c>
      <c r="O4396">
        <v>6</v>
      </c>
      <c r="P4396">
        <v>6</v>
      </c>
      <c r="Q4396" s="2">
        <v>7.0000000000000007E-2</v>
      </c>
      <c r="R4396" s="2">
        <v>0</v>
      </c>
      <c r="S4396" s="2">
        <v>0.02</v>
      </c>
      <c r="T4396">
        <f t="shared" si="272"/>
        <v>0.4</v>
      </c>
      <c r="U4396">
        <f t="shared" si="273"/>
        <v>4.8000000000000007</v>
      </c>
      <c r="V4396">
        <f t="shared" si="274"/>
        <v>1.7436925000000001</v>
      </c>
      <c r="W4396">
        <f t="shared" si="275"/>
        <v>1.9702923750000003</v>
      </c>
    </row>
    <row r="4397" spans="1:23" x14ac:dyDescent="0.25">
      <c r="A4397" t="s">
        <v>14722</v>
      </c>
      <c r="B4397" s="1">
        <v>43139</v>
      </c>
      <c r="C4397" t="s">
        <v>14723</v>
      </c>
      <c r="D4397" t="s">
        <v>14724</v>
      </c>
      <c r="E4397" t="s">
        <v>14725</v>
      </c>
      <c r="F4397" s="1">
        <v>43133</v>
      </c>
      <c r="G4397">
        <v>1</v>
      </c>
      <c r="H4397">
        <v>336117</v>
      </c>
      <c r="I4397">
        <v>9594</v>
      </c>
      <c r="J4397">
        <v>5430</v>
      </c>
      <c r="K4397">
        <v>2399</v>
      </c>
      <c r="L4397" t="b">
        <v>0</v>
      </c>
      <c r="M4397" t="b">
        <v>0</v>
      </c>
      <c r="N4397" t="b">
        <v>0</v>
      </c>
      <c r="O4397">
        <v>6</v>
      </c>
      <c r="P4397">
        <v>6</v>
      </c>
      <c r="Q4397" s="2">
        <v>0.03</v>
      </c>
      <c r="R4397" s="2">
        <v>-0.02</v>
      </c>
      <c r="S4397" s="2">
        <v>0.01</v>
      </c>
      <c r="T4397">
        <f t="shared" si="272"/>
        <v>0.4</v>
      </c>
      <c r="U4397">
        <f t="shared" si="273"/>
        <v>4.8000000000000007</v>
      </c>
      <c r="V4397">
        <f t="shared" si="274"/>
        <v>0.4180585</v>
      </c>
      <c r="W4397">
        <f t="shared" si="275"/>
        <v>1.5063204750000003</v>
      </c>
    </row>
    <row r="4398" spans="1:23" x14ac:dyDescent="0.25">
      <c r="A4398" t="s">
        <v>14726</v>
      </c>
      <c r="B4398" s="1">
        <v>43262</v>
      </c>
      <c r="C4398" t="s">
        <v>14727</v>
      </c>
      <c r="D4398" t="s">
        <v>7798</v>
      </c>
      <c r="E4398" t="s">
        <v>14728</v>
      </c>
      <c r="F4398" s="1">
        <v>43234</v>
      </c>
      <c r="G4398">
        <v>1</v>
      </c>
      <c r="H4398">
        <v>3811648</v>
      </c>
      <c r="I4398">
        <v>306473</v>
      </c>
      <c r="J4398">
        <v>13441</v>
      </c>
      <c r="K4398">
        <v>52719</v>
      </c>
      <c r="L4398" t="b">
        <v>0</v>
      </c>
      <c r="M4398" t="b">
        <v>0</v>
      </c>
      <c r="N4398" t="b">
        <v>0</v>
      </c>
      <c r="O4398">
        <v>28</v>
      </c>
      <c r="P4398">
        <v>29</v>
      </c>
      <c r="Q4398" s="2">
        <v>0.08</v>
      </c>
      <c r="R4398" s="2">
        <v>0</v>
      </c>
      <c r="S4398" s="2">
        <v>0.01</v>
      </c>
      <c r="T4398">
        <f t="shared" si="272"/>
        <v>0.4</v>
      </c>
      <c r="U4398">
        <f t="shared" si="273"/>
        <v>23.400000000000002</v>
      </c>
      <c r="V4398">
        <f t="shared" si="274"/>
        <v>2.9558239999999998</v>
      </c>
      <c r="W4398">
        <f t="shared" si="275"/>
        <v>7.0445384000000004</v>
      </c>
    </row>
    <row r="4399" spans="1:23" x14ac:dyDescent="0.25">
      <c r="A4399" t="s">
        <v>14729</v>
      </c>
      <c r="B4399" s="1">
        <v>43147</v>
      </c>
      <c r="C4399" t="s">
        <v>14730</v>
      </c>
      <c r="D4399" t="s">
        <v>9158</v>
      </c>
      <c r="E4399" t="s">
        <v>14731</v>
      </c>
      <c r="F4399" s="1">
        <v>43138</v>
      </c>
      <c r="G4399">
        <v>1</v>
      </c>
      <c r="H4399">
        <v>274030</v>
      </c>
      <c r="I4399">
        <v>4905</v>
      </c>
      <c r="J4399">
        <v>287</v>
      </c>
      <c r="K4399">
        <v>1285</v>
      </c>
      <c r="L4399" t="b">
        <v>0</v>
      </c>
      <c r="M4399" t="b">
        <v>0</v>
      </c>
      <c r="N4399" t="b">
        <v>0</v>
      </c>
      <c r="O4399">
        <v>9</v>
      </c>
      <c r="P4399">
        <v>7</v>
      </c>
      <c r="Q4399" s="2">
        <v>0.02</v>
      </c>
      <c r="R4399" s="2">
        <v>0</v>
      </c>
      <c r="S4399" s="2">
        <v>0</v>
      </c>
      <c r="T4399">
        <f t="shared" si="272"/>
        <v>0.4</v>
      </c>
      <c r="U4399">
        <f t="shared" si="273"/>
        <v>5.2</v>
      </c>
      <c r="V4399">
        <f t="shared" si="274"/>
        <v>0.33701500000000001</v>
      </c>
      <c r="W4399">
        <f t="shared" si="275"/>
        <v>1.57795525</v>
      </c>
    </row>
    <row r="4400" spans="1:23" x14ac:dyDescent="0.25">
      <c r="A4400" t="s">
        <v>14732</v>
      </c>
      <c r="B4400" s="1">
        <v>43210</v>
      </c>
      <c r="C4400" t="s">
        <v>14733</v>
      </c>
      <c r="D4400" t="s">
        <v>174</v>
      </c>
      <c r="E4400" t="s">
        <v>14734</v>
      </c>
      <c r="F4400" s="1">
        <v>43203</v>
      </c>
      <c r="G4400">
        <v>1</v>
      </c>
      <c r="H4400">
        <v>806795</v>
      </c>
      <c r="I4400">
        <v>9293</v>
      </c>
      <c r="J4400">
        <v>281</v>
      </c>
      <c r="K4400">
        <v>444</v>
      </c>
      <c r="L4400" t="b">
        <v>0</v>
      </c>
      <c r="M4400" t="b">
        <v>0</v>
      </c>
      <c r="N4400" t="b">
        <v>0</v>
      </c>
      <c r="O4400">
        <v>7</v>
      </c>
      <c r="P4400">
        <v>7</v>
      </c>
      <c r="Q4400" s="2">
        <v>0.01</v>
      </c>
      <c r="R4400" s="2">
        <v>0</v>
      </c>
      <c r="S4400" s="2">
        <v>0</v>
      </c>
      <c r="T4400">
        <f t="shared" si="272"/>
        <v>0.4</v>
      </c>
      <c r="U4400">
        <f t="shared" si="273"/>
        <v>5.6000000000000005</v>
      </c>
      <c r="V4400">
        <f t="shared" si="274"/>
        <v>0.50339749999999994</v>
      </c>
      <c r="W4400">
        <f t="shared" si="275"/>
        <v>1.7361891250000001</v>
      </c>
    </row>
    <row r="4401" spans="1:23" x14ac:dyDescent="0.25">
      <c r="A4401" t="s">
        <v>14735</v>
      </c>
      <c r="B4401" s="1">
        <v>43055</v>
      </c>
      <c r="C4401" t="s">
        <v>14736</v>
      </c>
      <c r="D4401" t="s">
        <v>14737</v>
      </c>
      <c r="E4401" t="s">
        <v>14738</v>
      </c>
      <c r="F4401" s="1">
        <v>40192</v>
      </c>
      <c r="G4401">
        <v>1</v>
      </c>
      <c r="H4401">
        <v>99999</v>
      </c>
      <c r="I4401">
        <v>143</v>
      </c>
      <c r="J4401">
        <v>12</v>
      </c>
      <c r="K4401">
        <v>32</v>
      </c>
      <c r="L4401" t="b">
        <v>0</v>
      </c>
      <c r="M4401" t="b">
        <v>0</v>
      </c>
      <c r="N4401" t="b">
        <v>0</v>
      </c>
      <c r="O4401">
        <v>2863</v>
      </c>
      <c r="P4401">
        <v>2</v>
      </c>
      <c r="Q4401" s="2">
        <v>0</v>
      </c>
      <c r="R4401" s="2">
        <v>0</v>
      </c>
      <c r="S4401" s="2">
        <v>0</v>
      </c>
      <c r="T4401">
        <f t="shared" si="272"/>
        <v>0.4</v>
      </c>
      <c r="U4401">
        <f t="shared" si="273"/>
        <v>-570.6</v>
      </c>
      <c r="V4401">
        <f t="shared" si="274"/>
        <v>4.9999499999999995E-2</v>
      </c>
      <c r="W4401">
        <f t="shared" si="275"/>
        <v>-142.47250017500002</v>
      </c>
    </row>
    <row r="4402" spans="1:23" x14ac:dyDescent="0.25">
      <c r="A4402" t="s">
        <v>14739</v>
      </c>
      <c r="B4402" s="1">
        <v>43118</v>
      </c>
      <c r="C4402" t="s">
        <v>14740</v>
      </c>
      <c r="D4402" t="s">
        <v>922</v>
      </c>
      <c r="E4402" t="s">
        <v>14741</v>
      </c>
      <c r="F4402" s="1">
        <v>43112</v>
      </c>
      <c r="G4402">
        <v>1</v>
      </c>
      <c r="H4402">
        <v>330659</v>
      </c>
      <c r="I4402">
        <v>26222</v>
      </c>
      <c r="J4402">
        <v>152</v>
      </c>
      <c r="K4402">
        <v>2003</v>
      </c>
      <c r="L4402" t="b">
        <v>0</v>
      </c>
      <c r="M4402" t="b">
        <v>0</v>
      </c>
      <c r="N4402" t="b">
        <v>0</v>
      </c>
      <c r="O4402">
        <v>6</v>
      </c>
      <c r="P4402">
        <v>6</v>
      </c>
      <c r="Q4402" s="2">
        <v>0.08</v>
      </c>
      <c r="R4402" s="2">
        <v>0</v>
      </c>
      <c r="S4402" s="2">
        <v>0.01</v>
      </c>
      <c r="T4402">
        <f t="shared" si="272"/>
        <v>0.4</v>
      </c>
      <c r="U4402">
        <f t="shared" si="273"/>
        <v>4.8000000000000007</v>
      </c>
      <c r="V4402">
        <f t="shared" si="274"/>
        <v>1.2153295000000002</v>
      </c>
      <c r="W4402">
        <f t="shared" si="275"/>
        <v>1.7853653250000003</v>
      </c>
    </row>
    <row r="4403" spans="1:23" x14ac:dyDescent="0.25">
      <c r="A4403" t="s">
        <v>14742</v>
      </c>
      <c r="B4403" s="1">
        <v>43265</v>
      </c>
      <c r="C4403" t="s">
        <v>14743</v>
      </c>
      <c r="D4403" t="s">
        <v>125</v>
      </c>
      <c r="E4403" t="s">
        <v>14744</v>
      </c>
      <c r="F4403" s="1">
        <v>43240</v>
      </c>
      <c r="G4403">
        <v>1</v>
      </c>
      <c r="H4403">
        <v>8607264</v>
      </c>
      <c r="I4403">
        <v>66559</v>
      </c>
      <c r="J4403">
        <v>14179</v>
      </c>
      <c r="K4403">
        <v>8382</v>
      </c>
      <c r="L4403" t="b">
        <v>0</v>
      </c>
      <c r="M4403" t="b">
        <v>0</v>
      </c>
      <c r="N4403" t="b">
        <v>0</v>
      </c>
      <c r="O4403">
        <v>25</v>
      </c>
      <c r="P4403">
        <v>25</v>
      </c>
      <c r="Q4403" s="2">
        <v>0.01</v>
      </c>
      <c r="R4403" s="2">
        <v>0</v>
      </c>
      <c r="S4403" s="2">
        <v>0</v>
      </c>
      <c r="T4403">
        <f t="shared" si="272"/>
        <v>0.4</v>
      </c>
      <c r="U4403">
        <f t="shared" si="273"/>
        <v>20</v>
      </c>
      <c r="V4403">
        <f t="shared" si="274"/>
        <v>4.4036319999999991</v>
      </c>
      <c r="W4403">
        <f t="shared" si="275"/>
        <v>6.7012711999999999</v>
      </c>
    </row>
    <row r="4404" spans="1:23" x14ac:dyDescent="0.25">
      <c r="A4404" t="s">
        <v>14745</v>
      </c>
      <c r="B4404" s="1">
        <v>43158</v>
      </c>
      <c r="C4404" t="s">
        <v>14746</v>
      </c>
      <c r="D4404" t="s">
        <v>1306</v>
      </c>
      <c r="E4404" t="s">
        <v>14747</v>
      </c>
      <c r="F4404" s="1">
        <v>43150</v>
      </c>
      <c r="G4404">
        <v>1</v>
      </c>
      <c r="H4404">
        <v>6705850</v>
      </c>
      <c r="I4404">
        <v>171122</v>
      </c>
      <c r="J4404">
        <v>13855</v>
      </c>
      <c r="K4404">
        <v>26323</v>
      </c>
      <c r="L4404" t="b">
        <v>0</v>
      </c>
      <c r="M4404" t="b">
        <v>0</v>
      </c>
      <c r="N4404" t="b">
        <v>0</v>
      </c>
      <c r="O4404">
        <v>8</v>
      </c>
      <c r="P4404">
        <v>8</v>
      </c>
      <c r="Q4404" s="2">
        <v>0.03</v>
      </c>
      <c r="R4404" s="2">
        <v>0</v>
      </c>
      <c r="S4404" s="2">
        <v>0</v>
      </c>
      <c r="T4404">
        <f t="shared" si="272"/>
        <v>0.4</v>
      </c>
      <c r="U4404">
        <f t="shared" si="273"/>
        <v>6.4</v>
      </c>
      <c r="V4404">
        <f t="shared" si="274"/>
        <v>3.6529249999999998</v>
      </c>
      <c r="W4404">
        <f t="shared" si="275"/>
        <v>3.03852375</v>
      </c>
    </row>
    <row r="4405" spans="1:23" x14ac:dyDescent="0.25">
      <c r="A4405" t="s">
        <v>14748</v>
      </c>
      <c r="B4405" s="1">
        <v>43167</v>
      </c>
      <c r="C4405" t="s">
        <v>14749</v>
      </c>
      <c r="D4405" t="s">
        <v>2314</v>
      </c>
      <c r="E4405" t="s">
        <v>14750</v>
      </c>
      <c r="F4405" s="1">
        <v>43157</v>
      </c>
      <c r="G4405">
        <v>1</v>
      </c>
      <c r="H4405">
        <v>314140</v>
      </c>
      <c r="I4405">
        <v>12600</v>
      </c>
      <c r="J4405">
        <v>331</v>
      </c>
      <c r="K4405">
        <v>1532</v>
      </c>
      <c r="L4405" t="b">
        <v>0</v>
      </c>
      <c r="M4405" t="b">
        <v>0</v>
      </c>
      <c r="N4405" t="b">
        <v>0</v>
      </c>
      <c r="O4405">
        <v>10</v>
      </c>
      <c r="P4405">
        <v>10</v>
      </c>
      <c r="Q4405" s="2">
        <v>0.04</v>
      </c>
      <c r="R4405" s="2">
        <v>0</v>
      </c>
      <c r="S4405" s="2">
        <v>0</v>
      </c>
      <c r="T4405">
        <f t="shared" si="272"/>
        <v>0.4</v>
      </c>
      <c r="U4405">
        <f t="shared" si="273"/>
        <v>8</v>
      </c>
      <c r="V4405">
        <f t="shared" si="274"/>
        <v>0.55706999999999995</v>
      </c>
      <c r="W4405">
        <f t="shared" si="275"/>
        <v>2.3549745</v>
      </c>
    </row>
    <row r="4406" spans="1:23" x14ac:dyDescent="0.25">
      <c r="A4406" t="s">
        <v>14751</v>
      </c>
      <c r="B4406" s="1">
        <v>43240</v>
      </c>
      <c r="C4406" t="s">
        <v>14752</v>
      </c>
      <c r="D4406" t="s">
        <v>1162</v>
      </c>
      <c r="E4406" t="s">
        <v>14753</v>
      </c>
      <c r="F4406" s="1">
        <v>43223</v>
      </c>
      <c r="G4406">
        <v>1</v>
      </c>
      <c r="H4406">
        <v>2207257</v>
      </c>
      <c r="I4406">
        <v>26807</v>
      </c>
      <c r="J4406">
        <v>1769</v>
      </c>
      <c r="K4406">
        <v>3138</v>
      </c>
      <c r="L4406" t="b">
        <v>0</v>
      </c>
      <c r="M4406" t="b">
        <v>0</v>
      </c>
      <c r="N4406" t="b">
        <v>0</v>
      </c>
      <c r="O4406">
        <v>17</v>
      </c>
      <c r="P4406">
        <v>14</v>
      </c>
      <c r="Q4406" s="2">
        <v>0.01</v>
      </c>
      <c r="R4406" s="2">
        <v>0</v>
      </c>
      <c r="S4406" s="2">
        <v>0</v>
      </c>
      <c r="T4406">
        <f t="shared" si="272"/>
        <v>0.4</v>
      </c>
      <c r="U4406">
        <f t="shared" si="273"/>
        <v>10.600000000000001</v>
      </c>
      <c r="V4406">
        <f t="shared" si="274"/>
        <v>1.2036285</v>
      </c>
      <c r="W4406">
        <f t="shared" si="275"/>
        <v>3.2312699750000005</v>
      </c>
    </row>
    <row r="4407" spans="1:23" x14ac:dyDescent="0.25">
      <c r="A4407" t="s">
        <v>14754</v>
      </c>
      <c r="B4407" s="1">
        <v>43233</v>
      </c>
      <c r="C4407" t="s">
        <v>14755</v>
      </c>
      <c r="D4407" t="s">
        <v>2408</v>
      </c>
      <c r="E4407" t="s">
        <v>14756</v>
      </c>
      <c r="F4407" s="1">
        <v>43224</v>
      </c>
      <c r="G4407">
        <v>1</v>
      </c>
      <c r="H4407">
        <v>1731533</v>
      </c>
      <c r="I4407">
        <v>34956</v>
      </c>
      <c r="J4407">
        <v>7355</v>
      </c>
      <c r="K4407">
        <v>3573</v>
      </c>
      <c r="L4407" t="b">
        <v>0</v>
      </c>
      <c r="M4407" t="b">
        <v>0</v>
      </c>
      <c r="N4407" t="b">
        <v>0</v>
      </c>
      <c r="O4407">
        <v>9</v>
      </c>
      <c r="P4407">
        <v>9</v>
      </c>
      <c r="Q4407" s="2">
        <v>0.02</v>
      </c>
      <c r="R4407" s="2">
        <v>0</v>
      </c>
      <c r="S4407" s="2">
        <v>0</v>
      </c>
      <c r="T4407">
        <f t="shared" si="272"/>
        <v>0.4</v>
      </c>
      <c r="U4407">
        <f t="shared" si="273"/>
        <v>7.2</v>
      </c>
      <c r="V4407">
        <f t="shared" si="274"/>
        <v>1.0657665000000001</v>
      </c>
      <c r="W4407">
        <f t="shared" si="275"/>
        <v>2.3330182750000001</v>
      </c>
    </row>
    <row r="4408" spans="1:23" x14ac:dyDescent="0.25">
      <c r="A4408" t="s">
        <v>14757</v>
      </c>
      <c r="B4408" s="1">
        <v>43059</v>
      </c>
      <c r="C4408" t="s">
        <v>14758</v>
      </c>
      <c r="D4408" t="s">
        <v>9243</v>
      </c>
      <c r="E4408" t="s">
        <v>14759</v>
      </c>
      <c r="F4408" s="1">
        <v>43053</v>
      </c>
      <c r="G4408">
        <v>1</v>
      </c>
      <c r="H4408">
        <v>302837</v>
      </c>
      <c r="I4408">
        <v>11337</v>
      </c>
      <c r="J4408">
        <v>825</v>
      </c>
      <c r="K4408">
        <v>2660</v>
      </c>
      <c r="L4408" t="b">
        <v>0</v>
      </c>
      <c r="M4408" t="b">
        <v>0</v>
      </c>
      <c r="N4408" t="b">
        <v>0</v>
      </c>
      <c r="O4408">
        <v>6</v>
      </c>
      <c r="P4408">
        <v>6</v>
      </c>
      <c r="Q4408" s="2">
        <v>0.04</v>
      </c>
      <c r="R4408" s="2">
        <v>0</v>
      </c>
      <c r="S4408" s="2">
        <v>0.01</v>
      </c>
      <c r="T4408">
        <f t="shared" si="272"/>
        <v>0.4</v>
      </c>
      <c r="U4408">
        <f t="shared" si="273"/>
        <v>4.8000000000000007</v>
      </c>
      <c r="V4408">
        <f t="shared" si="274"/>
        <v>0.80141850000000003</v>
      </c>
      <c r="W4408">
        <f t="shared" si="275"/>
        <v>1.6404964750000004</v>
      </c>
    </row>
    <row r="4409" spans="1:23" x14ac:dyDescent="0.25">
      <c r="A4409" t="s">
        <v>14760</v>
      </c>
      <c r="B4409" s="1">
        <v>43158</v>
      </c>
      <c r="C4409" t="s">
        <v>14761</v>
      </c>
      <c r="D4409" t="s">
        <v>1254</v>
      </c>
      <c r="E4409" t="s">
        <v>14762</v>
      </c>
      <c r="F4409" s="1">
        <v>43151</v>
      </c>
      <c r="G4409">
        <v>1</v>
      </c>
      <c r="H4409">
        <v>84173</v>
      </c>
      <c r="I4409">
        <v>2424</v>
      </c>
      <c r="J4409">
        <v>147</v>
      </c>
      <c r="K4409">
        <v>683</v>
      </c>
      <c r="L4409" t="b">
        <v>0</v>
      </c>
      <c r="M4409" t="b">
        <v>0</v>
      </c>
      <c r="N4409" t="b">
        <v>0</v>
      </c>
      <c r="O4409">
        <v>7</v>
      </c>
      <c r="P4409">
        <v>6</v>
      </c>
      <c r="Q4409" s="2">
        <v>0.03</v>
      </c>
      <c r="R4409" s="2">
        <v>0</v>
      </c>
      <c r="S4409" s="2">
        <v>0.01</v>
      </c>
      <c r="T4409">
        <f t="shared" si="272"/>
        <v>0.4</v>
      </c>
      <c r="U4409">
        <f t="shared" si="273"/>
        <v>4.6000000000000005</v>
      </c>
      <c r="V4409">
        <f t="shared" si="274"/>
        <v>0.59208649999999996</v>
      </c>
      <c r="W4409">
        <f t="shared" si="275"/>
        <v>1.517230275</v>
      </c>
    </row>
    <row r="4410" spans="1:23" x14ac:dyDescent="0.25">
      <c r="A4410" t="s">
        <v>14763</v>
      </c>
      <c r="B4410" s="1">
        <v>43085</v>
      </c>
      <c r="C4410" t="s">
        <v>14764</v>
      </c>
      <c r="D4410" t="s">
        <v>250</v>
      </c>
      <c r="E4410" t="s">
        <v>14765</v>
      </c>
      <c r="F4410" s="1">
        <v>43083</v>
      </c>
      <c r="G4410">
        <v>1</v>
      </c>
      <c r="H4410">
        <v>82972</v>
      </c>
      <c r="I4410">
        <v>3484</v>
      </c>
      <c r="J4410">
        <v>78</v>
      </c>
      <c r="K4410">
        <v>198</v>
      </c>
      <c r="L4410" t="b">
        <v>0</v>
      </c>
      <c r="M4410" t="b">
        <v>0</v>
      </c>
      <c r="N4410" t="b">
        <v>0</v>
      </c>
      <c r="O4410">
        <v>2</v>
      </c>
      <c r="P4410">
        <v>1</v>
      </c>
      <c r="Q4410" s="2">
        <v>0.04</v>
      </c>
      <c r="R4410" s="2">
        <v>0</v>
      </c>
      <c r="S4410" s="2">
        <v>0</v>
      </c>
      <c r="T4410">
        <f t="shared" si="272"/>
        <v>0.4</v>
      </c>
      <c r="U4410">
        <f t="shared" si="273"/>
        <v>0.60000000000000009</v>
      </c>
      <c r="V4410">
        <f t="shared" si="274"/>
        <v>0.44148600000000005</v>
      </c>
      <c r="W4410">
        <f t="shared" si="275"/>
        <v>0.46452010000000005</v>
      </c>
    </row>
    <row r="4411" spans="1:23" x14ac:dyDescent="0.25">
      <c r="A4411" t="s">
        <v>14766</v>
      </c>
      <c r="B4411" s="1">
        <v>43128</v>
      </c>
      <c r="C4411" t="s">
        <v>14767</v>
      </c>
      <c r="D4411" t="s">
        <v>14768</v>
      </c>
      <c r="E4411" t="s">
        <v>14769</v>
      </c>
      <c r="F4411" s="1">
        <v>42096</v>
      </c>
      <c r="G4411">
        <v>1</v>
      </c>
      <c r="H4411">
        <v>4880</v>
      </c>
      <c r="I4411">
        <v>2</v>
      </c>
      <c r="J4411">
        <v>4</v>
      </c>
      <c r="K4411">
        <v>1</v>
      </c>
      <c r="L4411" t="b">
        <v>0</v>
      </c>
      <c r="M4411" t="b">
        <v>0</v>
      </c>
      <c r="N4411" t="b">
        <v>0</v>
      </c>
      <c r="O4411">
        <v>1032</v>
      </c>
      <c r="P4411">
        <v>3</v>
      </c>
      <c r="Q4411" s="2">
        <v>0</v>
      </c>
      <c r="R4411" s="2">
        <v>0</v>
      </c>
      <c r="S4411" s="2">
        <v>0</v>
      </c>
      <c r="T4411">
        <f t="shared" si="272"/>
        <v>0.4</v>
      </c>
      <c r="U4411">
        <f t="shared" si="273"/>
        <v>-203.4</v>
      </c>
      <c r="V4411">
        <f t="shared" si="274"/>
        <v>2.4399999999999999E-3</v>
      </c>
      <c r="W4411">
        <f t="shared" si="275"/>
        <v>-50.689146000000008</v>
      </c>
    </row>
    <row r="4412" spans="1:23" x14ac:dyDescent="0.25">
      <c r="A4412" t="s">
        <v>14770</v>
      </c>
      <c r="B4412" s="1">
        <v>43256</v>
      </c>
      <c r="C4412" t="s">
        <v>14771</v>
      </c>
      <c r="D4412" t="s">
        <v>555</v>
      </c>
      <c r="E4412" t="s">
        <v>14772</v>
      </c>
      <c r="F4412" s="1">
        <v>43231</v>
      </c>
      <c r="G4412">
        <v>1</v>
      </c>
      <c r="H4412">
        <v>212335</v>
      </c>
      <c r="I4412">
        <v>8715</v>
      </c>
      <c r="J4412">
        <v>183</v>
      </c>
      <c r="K4412">
        <v>1671</v>
      </c>
      <c r="L4412" t="b">
        <v>0</v>
      </c>
      <c r="M4412" t="b">
        <v>0</v>
      </c>
      <c r="N4412" t="b">
        <v>0</v>
      </c>
      <c r="O4412">
        <v>25</v>
      </c>
      <c r="P4412">
        <v>21</v>
      </c>
      <c r="Q4412" s="2">
        <v>0.04</v>
      </c>
      <c r="R4412" s="2">
        <v>0</v>
      </c>
      <c r="S4412" s="2">
        <v>0.01</v>
      </c>
      <c r="T4412">
        <f t="shared" si="272"/>
        <v>0.4</v>
      </c>
      <c r="U4412">
        <f t="shared" si="273"/>
        <v>16</v>
      </c>
      <c r="V4412">
        <f t="shared" si="274"/>
        <v>0.75616749999999999</v>
      </c>
      <c r="W4412">
        <f t="shared" si="275"/>
        <v>4.4246586250000002</v>
      </c>
    </row>
    <row r="4413" spans="1:23" x14ac:dyDescent="0.25">
      <c r="A4413" t="s">
        <v>14773</v>
      </c>
      <c r="B4413" s="1">
        <v>43109</v>
      </c>
      <c r="C4413" t="s">
        <v>14774</v>
      </c>
      <c r="D4413" t="s">
        <v>14775</v>
      </c>
      <c r="E4413" t="s">
        <v>14776</v>
      </c>
      <c r="F4413" s="1">
        <v>43104</v>
      </c>
      <c r="G4413">
        <v>1</v>
      </c>
      <c r="H4413">
        <v>29968</v>
      </c>
      <c r="I4413">
        <v>93</v>
      </c>
      <c r="J4413">
        <v>17</v>
      </c>
      <c r="K4413">
        <v>21</v>
      </c>
      <c r="L4413" t="b">
        <v>0</v>
      </c>
      <c r="M4413" t="b">
        <v>0</v>
      </c>
      <c r="N4413" t="b">
        <v>0</v>
      </c>
      <c r="O4413">
        <v>5</v>
      </c>
      <c r="P4413">
        <v>3</v>
      </c>
      <c r="Q4413" s="2">
        <v>0</v>
      </c>
      <c r="R4413" s="2">
        <v>0</v>
      </c>
      <c r="S4413" s="2">
        <v>0</v>
      </c>
      <c r="T4413">
        <f t="shared" si="272"/>
        <v>0.4</v>
      </c>
      <c r="U4413">
        <f t="shared" si="273"/>
        <v>2.0000000000000004</v>
      </c>
      <c r="V4413">
        <f t="shared" si="274"/>
        <v>1.4983999999999999E-2</v>
      </c>
      <c r="W4413">
        <f t="shared" si="275"/>
        <v>0.66524440000000018</v>
      </c>
    </row>
    <row r="4414" spans="1:23" x14ac:dyDescent="0.25">
      <c r="A4414" t="s">
        <v>14777</v>
      </c>
      <c r="B4414" s="1">
        <v>43265</v>
      </c>
      <c r="C4414" t="s">
        <v>14778</v>
      </c>
      <c r="D4414" t="s">
        <v>14779</v>
      </c>
      <c r="E4414" t="s">
        <v>14780</v>
      </c>
      <c r="F4414" s="1">
        <v>43258</v>
      </c>
      <c r="G4414">
        <v>1</v>
      </c>
      <c r="H4414">
        <v>1732015</v>
      </c>
      <c r="I4414">
        <v>80125</v>
      </c>
      <c r="J4414">
        <v>2041</v>
      </c>
      <c r="K4414">
        <v>14909</v>
      </c>
      <c r="L4414" t="b">
        <v>0</v>
      </c>
      <c r="M4414" t="b">
        <v>0</v>
      </c>
      <c r="N4414" t="b">
        <v>0</v>
      </c>
      <c r="O4414">
        <v>7</v>
      </c>
      <c r="P4414">
        <v>7</v>
      </c>
      <c r="Q4414" s="2">
        <v>0.05</v>
      </c>
      <c r="R4414" s="2">
        <v>0</v>
      </c>
      <c r="S4414" s="2">
        <v>0.01</v>
      </c>
      <c r="T4414">
        <f t="shared" si="272"/>
        <v>0.4</v>
      </c>
      <c r="U4414">
        <f t="shared" si="273"/>
        <v>5.6000000000000005</v>
      </c>
      <c r="V4414">
        <f t="shared" si="274"/>
        <v>1.6160075</v>
      </c>
      <c r="W4414">
        <f t="shared" si="275"/>
        <v>2.125602625</v>
      </c>
    </row>
    <row r="4415" spans="1:23" x14ac:dyDescent="0.25">
      <c r="A4415" t="s">
        <v>14781</v>
      </c>
      <c r="B4415" s="1">
        <v>43156</v>
      </c>
      <c r="C4415" t="s">
        <v>14782</v>
      </c>
      <c r="D4415" t="s">
        <v>3638</v>
      </c>
      <c r="E4415" t="s">
        <v>4214</v>
      </c>
      <c r="F4415" s="1">
        <v>43147</v>
      </c>
      <c r="G4415">
        <v>1</v>
      </c>
      <c r="H4415">
        <v>275276</v>
      </c>
      <c r="I4415">
        <v>8788</v>
      </c>
      <c r="J4415">
        <v>288</v>
      </c>
      <c r="K4415">
        <v>748</v>
      </c>
      <c r="L4415" t="b">
        <v>0</v>
      </c>
      <c r="M4415" t="b">
        <v>0</v>
      </c>
      <c r="N4415" t="b">
        <v>0</v>
      </c>
      <c r="O4415">
        <v>9</v>
      </c>
      <c r="P4415">
        <v>8</v>
      </c>
      <c r="Q4415" s="2">
        <v>0.03</v>
      </c>
      <c r="R4415" s="2">
        <v>0</v>
      </c>
      <c r="S4415" s="2">
        <v>0</v>
      </c>
      <c r="T4415">
        <f t="shared" si="272"/>
        <v>0.4</v>
      </c>
      <c r="U4415">
        <f t="shared" si="273"/>
        <v>6.2</v>
      </c>
      <c r="V4415">
        <f t="shared" si="274"/>
        <v>0.43763799999999997</v>
      </c>
      <c r="W4415">
        <f t="shared" si="275"/>
        <v>1.8631732999999999</v>
      </c>
    </row>
    <row r="4416" spans="1:23" x14ac:dyDescent="0.25">
      <c r="A4416" t="s">
        <v>14783</v>
      </c>
      <c r="B4416" s="1">
        <v>43083</v>
      </c>
      <c r="C4416" t="s">
        <v>14784</v>
      </c>
      <c r="D4416" t="s">
        <v>1005</v>
      </c>
      <c r="E4416" t="s">
        <v>14785</v>
      </c>
      <c r="F4416" s="1">
        <v>43079</v>
      </c>
      <c r="G4416">
        <v>1</v>
      </c>
      <c r="H4416">
        <v>538180</v>
      </c>
      <c r="I4416">
        <v>31342</v>
      </c>
      <c r="J4416">
        <v>414</v>
      </c>
      <c r="K4416">
        <v>2527</v>
      </c>
      <c r="L4416" t="b">
        <v>0</v>
      </c>
      <c r="M4416" t="b">
        <v>0</v>
      </c>
      <c r="N4416" t="b">
        <v>0</v>
      </c>
      <c r="O4416">
        <v>4</v>
      </c>
      <c r="P4416">
        <v>3</v>
      </c>
      <c r="Q4416" s="2">
        <v>0.06</v>
      </c>
      <c r="R4416" s="2">
        <v>0</v>
      </c>
      <c r="S4416" s="2">
        <v>0</v>
      </c>
      <c r="T4416">
        <f t="shared" si="272"/>
        <v>0.4</v>
      </c>
      <c r="U4416">
        <f t="shared" si="273"/>
        <v>2.2000000000000002</v>
      </c>
      <c r="V4416">
        <f t="shared" si="274"/>
        <v>0.86908999999999992</v>
      </c>
      <c r="W4416">
        <f t="shared" si="275"/>
        <v>1.0141815000000001</v>
      </c>
    </row>
    <row r="4417" spans="1:23" x14ac:dyDescent="0.25">
      <c r="A4417" t="s">
        <v>14786</v>
      </c>
      <c r="B4417" s="1">
        <v>43054</v>
      </c>
      <c r="C4417" t="s">
        <v>14787</v>
      </c>
      <c r="D4417" t="s">
        <v>3943</v>
      </c>
      <c r="E4417" t="s">
        <v>14788</v>
      </c>
      <c r="F4417" s="1">
        <v>43048</v>
      </c>
      <c r="G4417">
        <v>1</v>
      </c>
      <c r="H4417">
        <v>467804</v>
      </c>
      <c r="I4417">
        <v>19962</v>
      </c>
      <c r="J4417">
        <v>268</v>
      </c>
      <c r="K4417">
        <v>953</v>
      </c>
      <c r="L4417" t="b">
        <v>0</v>
      </c>
      <c r="M4417" t="b">
        <v>0</v>
      </c>
      <c r="N4417" t="b">
        <v>0</v>
      </c>
      <c r="O4417">
        <v>6</v>
      </c>
      <c r="P4417">
        <v>2</v>
      </c>
      <c r="Q4417" s="2">
        <v>0.04</v>
      </c>
      <c r="R4417" s="2">
        <v>0</v>
      </c>
      <c r="S4417" s="2">
        <v>0</v>
      </c>
      <c r="T4417">
        <f t="shared" si="272"/>
        <v>0.4</v>
      </c>
      <c r="U4417">
        <f t="shared" si="273"/>
        <v>0.8</v>
      </c>
      <c r="V4417">
        <f t="shared" si="274"/>
        <v>0.63390199999999997</v>
      </c>
      <c r="W4417">
        <f t="shared" si="275"/>
        <v>0.58186570000000004</v>
      </c>
    </row>
    <row r="4418" spans="1:23" x14ac:dyDescent="0.25">
      <c r="A4418" t="s">
        <v>14789</v>
      </c>
      <c r="B4418" s="1">
        <v>43137</v>
      </c>
      <c r="C4418" t="s">
        <v>14790</v>
      </c>
      <c r="D4418" t="s">
        <v>8309</v>
      </c>
      <c r="E4418" t="s">
        <v>14791</v>
      </c>
      <c r="F4418" s="1">
        <v>43135</v>
      </c>
      <c r="G4418">
        <v>1</v>
      </c>
      <c r="H4418">
        <v>1899190</v>
      </c>
      <c r="I4418">
        <v>104625</v>
      </c>
      <c r="J4418">
        <v>1603</v>
      </c>
      <c r="K4418">
        <v>6319</v>
      </c>
      <c r="L4418" t="b">
        <v>0</v>
      </c>
      <c r="M4418" t="b">
        <v>0</v>
      </c>
      <c r="N4418" t="b">
        <v>0</v>
      </c>
      <c r="O4418">
        <v>2</v>
      </c>
      <c r="P4418">
        <v>1</v>
      </c>
      <c r="Q4418" s="2">
        <v>0.06</v>
      </c>
      <c r="R4418" s="2">
        <v>0</v>
      </c>
      <c r="S4418" s="2">
        <v>0</v>
      </c>
      <c r="T4418">
        <f t="shared" ref="T4418:T4481" si="276">G4418*0.4</f>
        <v>0.4</v>
      </c>
      <c r="U4418">
        <f t="shared" ref="U4418:U4481" si="277">-0.2*(O4418-P4418)+0.8*P4418</f>
        <v>0.60000000000000009</v>
      </c>
      <c r="V4418">
        <f t="shared" ref="V4418:V4481" si="278">0.5*H4418*0.000001+0.1*Q4418*100+100*0.15*R4418+100*0.25*S4418</f>
        <v>1.5495950000000001</v>
      </c>
      <c r="W4418">
        <f t="shared" ref="W4418:W4481" si="279">0.4*T4418+0.25*U4418+0.35*V4418</f>
        <v>0.85235824999999998</v>
      </c>
    </row>
    <row r="4419" spans="1:23" x14ac:dyDescent="0.25">
      <c r="A4419" t="s">
        <v>14792</v>
      </c>
      <c r="B4419" s="1">
        <v>43076</v>
      </c>
      <c r="C4419" t="s">
        <v>14793</v>
      </c>
      <c r="D4419" t="s">
        <v>1957</v>
      </c>
      <c r="E4419" t="s">
        <v>14794</v>
      </c>
      <c r="F4419" s="1">
        <v>43068</v>
      </c>
      <c r="G4419">
        <v>1</v>
      </c>
      <c r="H4419">
        <v>100235</v>
      </c>
      <c r="I4419">
        <v>2992</v>
      </c>
      <c r="J4419">
        <v>30</v>
      </c>
      <c r="K4419">
        <v>299</v>
      </c>
      <c r="L4419" t="b">
        <v>0</v>
      </c>
      <c r="M4419" t="b">
        <v>0</v>
      </c>
      <c r="N4419" t="b">
        <v>0</v>
      </c>
      <c r="O4419">
        <v>8</v>
      </c>
      <c r="P4419">
        <v>8</v>
      </c>
      <c r="Q4419" s="2">
        <v>0.03</v>
      </c>
      <c r="R4419" s="2">
        <v>0</v>
      </c>
      <c r="S4419" s="2">
        <v>0</v>
      </c>
      <c r="T4419">
        <f t="shared" si="276"/>
        <v>0.4</v>
      </c>
      <c r="U4419">
        <f t="shared" si="277"/>
        <v>6.4</v>
      </c>
      <c r="V4419">
        <f t="shared" si="278"/>
        <v>0.35011749999999997</v>
      </c>
      <c r="W4419">
        <f t="shared" si="279"/>
        <v>1.8825411250000001</v>
      </c>
    </row>
    <row r="4420" spans="1:23" x14ac:dyDescent="0.25">
      <c r="A4420" t="s">
        <v>14795</v>
      </c>
      <c r="B4420" s="1">
        <v>43088</v>
      </c>
      <c r="C4420" t="s">
        <v>14796</v>
      </c>
      <c r="D4420" t="s">
        <v>297</v>
      </c>
      <c r="E4420" t="s">
        <v>14797</v>
      </c>
      <c r="F4420" s="1">
        <v>43087</v>
      </c>
      <c r="G4420">
        <v>1</v>
      </c>
      <c r="H4420">
        <v>632993</v>
      </c>
      <c r="I4420">
        <v>7802</v>
      </c>
      <c r="J4420">
        <v>5669</v>
      </c>
      <c r="K4420">
        <v>2930</v>
      </c>
      <c r="L4420" t="b">
        <v>0</v>
      </c>
      <c r="M4420" t="b">
        <v>0</v>
      </c>
      <c r="N4420" t="b">
        <v>0</v>
      </c>
      <c r="O4420">
        <v>1</v>
      </c>
      <c r="P4420">
        <v>1</v>
      </c>
      <c r="Q4420" s="2">
        <v>0.01</v>
      </c>
      <c r="R4420" s="2">
        <v>-0.01</v>
      </c>
      <c r="S4420" s="2">
        <v>0</v>
      </c>
      <c r="T4420">
        <f t="shared" si="276"/>
        <v>0.4</v>
      </c>
      <c r="U4420">
        <f t="shared" si="277"/>
        <v>0.8</v>
      </c>
      <c r="V4420">
        <f t="shared" si="278"/>
        <v>0.26649649999999991</v>
      </c>
      <c r="W4420">
        <f t="shared" si="279"/>
        <v>0.45327377499999999</v>
      </c>
    </row>
    <row r="4421" spans="1:23" x14ac:dyDescent="0.25">
      <c r="A4421" t="s">
        <v>14798</v>
      </c>
      <c r="B4421" s="1">
        <v>43255</v>
      </c>
      <c r="C4421" t="s">
        <v>14799</v>
      </c>
      <c r="D4421" t="s">
        <v>198</v>
      </c>
      <c r="E4421" t="s">
        <v>14800</v>
      </c>
      <c r="F4421" s="1">
        <v>43252</v>
      </c>
      <c r="G4421">
        <v>1</v>
      </c>
      <c r="H4421">
        <v>1007891</v>
      </c>
      <c r="I4421">
        <v>13592</v>
      </c>
      <c r="J4421">
        <v>553</v>
      </c>
      <c r="K4421">
        <v>1117</v>
      </c>
      <c r="L4421" t="b">
        <v>0</v>
      </c>
      <c r="M4421" t="b">
        <v>0</v>
      </c>
      <c r="N4421" t="b">
        <v>0</v>
      </c>
      <c r="O4421">
        <v>3</v>
      </c>
      <c r="P4421">
        <v>2</v>
      </c>
      <c r="Q4421" s="2">
        <v>0.01</v>
      </c>
      <c r="R4421" s="2">
        <v>0</v>
      </c>
      <c r="S4421" s="2">
        <v>0</v>
      </c>
      <c r="T4421">
        <f t="shared" si="276"/>
        <v>0.4</v>
      </c>
      <c r="U4421">
        <f t="shared" si="277"/>
        <v>1.4000000000000001</v>
      </c>
      <c r="V4421">
        <f t="shared" si="278"/>
        <v>0.60394549999999991</v>
      </c>
      <c r="W4421">
        <f t="shared" si="279"/>
        <v>0.72138092499999995</v>
      </c>
    </row>
    <row r="4422" spans="1:23" x14ac:dyDescent="0.25">
      <c r="A4422" t="s">
        <v>14801</v>
      </c>
      <c r="B4422" s="1">
        <v>43117</v>
      </c>
      <c r="C4422" t="s">
        <v>14802</v>
      </c>
      <c r="D4422" t="s">
        <v>6618</v>
      </c>
      <c r="E4422" t="s">
        <v>14803</v>
      </c>
      <c r="F4422" s="1">
        <v>43110</v>
      </c>
      <c r="G4422">
        <v>1</v>
      </c>
      <c r="H4422">
        <v>419510</v>
      </c>
      <c r="I4422">
        <v>18555</v>
      </c>
      <c r="J4422">
        <v>160</v>
      </c>
      <c r="K4422">
        <v>627</v>
      </c>
      <c r="L4422" t="b">
        <v>0</v>
      </c>
      <c r="M4422" t="b">
        <v>0</v>
      </c>
      <c r="N4422" t="b">
        <v>0</v>
      </c>
      <c r="O4422">
        <v>7</v>
      </c>
      <c r="P4422">
        <v>6</v>
      </c>
      <c r="Q4422" s="2">
        <v>0.04</v>
      </c>
      <c r="R4422" s="2">
        <v>0</v>
      </c>
      <c r="S4422" s="2">
        <v>0</v>
      </c>
      <c r="T4422">
        <f t="shared" si="276"/>
        <v>0.4</v>
      </c>
      <c r="U4422">
        <f t="shared" si="277"/>
        <v>4.6000000000000005</v>
      </c>
      <c r="V4422">
        <f t="shared" si="278"/>
        <v>0.60975500000000005</v>
      </c>
      <c r="W4422">
        <f t="shared" si="279"/>
        <v>1.5234142500000001</v>
      </c>
    </row>
    <row r="4423" spans="1:23" x14ac:dyDescent="0.25">
      <c r="A4423" t="s">
        <v>14804</v>
      </c>
      <c r="B4423" s="1">
        <v>43057</v>
      </c>
      <c r="C4423" t="s">
        <v>14805</v>
      </c>
      <c r="D4423" t="s">
        <v>1471</v>
      </c>
      <c r="E4423" t="s">
        <v>98</v>
      </c>
      <c r="F4423" s="1">
        <v>43052</v>
      </c>
      <c r="G4423">
        <v>1</v>
      </c>
      <c r="H4423">
        <v>265799</v>
      </c>
      <c r="I4423">
        <v>14179</v>
      </c>
      <c r="J4423">
        <v>384</v>
      </c>
      <c r="K4423">
        <v>1727</v>
      </c>
      <c r="L4423" t="b">
        <v>0</v>
      </c>
      <c r="M4423" t="b">
        <v>0</v>
      </c>
      <c r="N4423" t="b">
        <v>0</v>
      </c>
      <c r="O4423">
        <v>5</v>
      </c>
      <c r="P4423">
        <v>5</v>
      </c>
      <c r="Q4423" s="2">
        <v>0.05</v>
      </c>
      <c r="R4423" s="2">
        <v>0</v>
      </c>
      <c r="S4423" s="2">
        <v>0.01</v>
      </c>
      <c r="T4423">
        <f t="shared" si="276"/>
        <v>0.4</v>
      </c>
      <c r="U4423">
        <f t="shared" si="277"/>
        <v>4</v>
      </c>
      <c r="V4423">
        <f t="shared" si="278"/>
        <v>0.88289950000000017</v>
      </c>
      <c r="W4423">
        <f t="shared" si="279"/>
        <v>1.4690148250000001</v>
      </c>
    </row>
    <row r="4424" spans="1:23" x14ac:dyDescent="0.25">
      <c r="A4424" t="s">
        <v>14806</v>
      </c>
      <c r="B4424" s="1">
        <v>43189</v>
      </c>
      <c r="C4424" t="s">
        <v>14807</v>
      </c>
      <c r="D4424" t="s">
        <v>109</v>
      </c>
      <c r="E4424" t="s">
        <v>14808</v>
      </c>
      <c r="F4424" s="1">
        <v>43185</v>
      </c>
      <c r="G4424">
        <v>1</v>
      </c>
      <c r="H4424">
        <v>276381</v>
      </c>
      <c r="I4424">
        <v>10885</v>
      </c>
      <c r="J4424">
        <v>220</v>
      </c>
      <c r="K4424">
        <v>1683</v>
      </c>
      <c r="L4424" t="b">
        <v>0</v>
      </c>
      <c r="M4424" t="b">
        <v>0</v>
      </c>
      <c r="N4424" t="b">
        <v>0</v>
      </c>
      <c r="O4424">
        <v>4</v>
      </c>
      <c r="P4424">
        <v>3</v>
      </c>
      <c r="Q4424" s="2">
        <v>0.04</v>
      </c>
      <c r="R4424" s="2">
        <v>0</v>
      </c>
      <c r="S4424" s="2">
        <v>0.01</v>
      </c>
      <c r="T4424">
        <f t="shared" si="276"/>
        <v>0.4</v>
      </c>
      <c r="U4424">
        <f t="shared" si="277"/>
        <v>2.2000000000000002</v>
      </c>
      <c r="V4424">
        <f t="shared" si="278"/>
        <v>0.78819050000000002</v>
      </c>
      <c r="W4424">
        <f t="shared" si="279"/>
        <v>0.98586667500000003</v>
      </c>
    </row>
    <row r="4425" spans="1:23" x14ac:dyDescent="0.25">
      <c r="A4425" t="s">
        <v>14809</v>
      </c>
      <c r="B4425" s="1">
        <v>43060</v>
      </c>
      <c r="C4425" t="s">
        <v>14810</v>
      </c>
      <c r="D4425" t="s">
        <v>2177</v>
      </c>
      <c r="E4425" t="s">
        <v>14811</v>
      </c>
      <c r="F4425" s="1">
        <v>43056</v>
      </c>
      <c r="G4425">
        <v>1</v>
      </c>
      <c r="H4425">
        <v>180713</v>
      </c>
      <c r="I4425">
        <v>9225</v>
      </c>
      <c r="J4425">
        <v>352</v>
      </c>
      <c r="K4425">
        <v>1180</v>
      </c>
      <c r="L4425" t="b">
        <v>0</v>
      </c>
      <c r="M4425" t="b">
        <v>0</v>
      </c>
      <c r="N4425" t="b">
        <v>0</v>
      </c>
      <c r="O4425">
        <v>4</v>
      </c>
      <c r="P4425">
        <v>4</v>
      </c>
      <c r="Q4425" s="2">
        <v>0.05</v>
      </c>
      <c r="R4425" s="2">
        <v>0</v>
      </c>
      <c r="S4425" s="2">
        <v>0.01</v>
      </c>
      <c r="T4425">
        <f t="shared" si="276"/>
        <v>0.4</v>
      </c>
      <c r="U4425">
        <f t="shared" si="277"/>
        <v>3.2</v>
      </c>
      <c r="V4425">
        <f t="shared" si="278"/>
        <v>0.84035650000000006</v>
      </c>
      <c r="W4425">
        <f t="shared" si="279"/>
        <v>1.2541247750000002</v>
      </c>
    </row>
    <row r="4426" spans="1:23" x14ac:dyDescent="0.25">
      <c r="A4426" t="s">
        <v>14812</v>
      </c>
      <c r="B4426" s="1">
        <v>43132</v>
      </c>
      <c r="C4426" t="s">
        <v>14813</v>
      </c>
      <c r="D4426" t="s">
        <v>944</v>
      </c>
      <c r="E4426" t="s">
        <v>14814</v>
      </c>
      <c r="F4426" s="1">
        <v>43126</v>
      </c>
      <c r="G4426">
        <v>1</v>
      </c>
      <c r="H4426">
        <v>205770</v>
      </c>
      <c r="I4426">
        <v>16055</v>
      </c>
      <c r="J4426">
        <v>200</v>
      </c>
      <c r="K4426">
        <v>900</v>
      </c>
      <c r="L4426" t="b">
        <v>0</v>
      </c>
      <c r="M4426" t="b">
        <v>0</v>
      </c>
      <c r="N4426" t="b">
        <v>0</v>
      </c>
      <c r="O4426">
        <v>6</v>
      </c>
      <c r="P4426">
        <v>1</v>
      </c>
      <c r="Q4426" s="2">
        <v>0.08</v>
      </c>
      <c r="R4426" s="2">
        <v>0</v>
      </c>
      <c r="S4426" s="2">
        <v>0</v>
      </c>
      <c r="T4426">
        <f t="shared" si="276"/>
        <v>0.4</v>
      </c>
      <c r="U4426">
        <f t="shared" si="277"/>
        <v>-0.19999999999999996</v>
      </c>
      <c r="V4426">
        <f t="shared" si="278"/>
        <v>0.90288500000000005</v>
      </c>
      <c r="W4426">
        <f t="shared" si="279"/>
        <v>0.42600975000000002</v>
      </c>
    </row>
    <row r="4427" spans="1:23" x14ac:dyDescent="0.25">
      <c r="A4427" t="s">
        <v>14815</v>
      </c>
      <c r="B4427" s="1">
        <v>43265</v>
      </c>
      <c r="C4427" t="s">
        <v>14816</v>
      </c>
      <c r="D4427" t="s">
        <v>1114</v>
      </c>
      <c r="E4427" t="s">
        <v>14817</v>
      </c>
      <c r="F4427" s="1">
        <v>43260</v>
      </c>
      <c r="G4427">
        <v>1</v>
      </c>
      <c r="H4427">
        <v>2849993</v>
      </c>
      <c r="I4427">
        <v>37374</v>
      </c>
      <c r="J4427">
        <v>2762</v>
      </c>
      <c r="K4427">
        <v>9559</v>
      </c>
      <c r="L4427" t="b">
        <v>0</v>
      </c>
      <c r="M4427" t="b">
        <v>0</v>
      </c>
      <c r="N4427" t="b">
        <v>0</v>
      </c>
      <c r="O4427">
        <v>5</v>
      </c>
      <c r="P4427">
        <v>5</v>
      </c>
      <c r="Q4427" s="2">
        <v>0.01</v>
      </c>
      <c r="R4427" s="2">
        <v>0</v>
      </c>
      <c r="S4427" s="2">
        <v>0</v>
      </c>
      <c r="T4427">
        <f t="shared" si="276"/>
        <v>0.4</v>
      </c>
      <c r="U4427">
        <f t="shared" si="277"/>
        <v>4</v>
      </c>
      <c r="V4427">
        <f t="shared" si="278"/>
        <v>1.5249965000000001</v>
      </c>
      <c r="W4427">
        <f t="shared" si="279"/>
        <v>1.693748775</v>
      </c>
    </row>
    <row r="4428" spans="1:23" x14ac:dyDescent="0.25">
      <c r="A4428" t="s">
        <v>14818</v>
      </c>
      <c r="B4428" s="1">
        <v>43055</v>
      </c>
      <c r="C4428" t="s">
        <v>14819</v>
      </c>
      <c r="D4428" t="s">
        <v>5750</v>
      </c>
      <c r="E4428" t="s">
        <v>11885</v>
      </c>
      <c r="F4428" s="1">
        <v>43049</v>
      </c>
      <c r="G4428">
        <v>1</v>
      </c>
      <c r="H4428">
        <v>505794</v>
      </c>
      <c r="I4428">
        <v>55628</v>
      </c>
      <c r="J4428">
        <v>192</v>
      </c>
      <c r="K4428">
        <v>3033</v>
      </c>
      <c r="L4428" t="b">
        <v>0</v>
      </c>
      <c r="M4428" t="b">
        <v>0</v>
      </c>
      <c r="N4428" t="b">
        <v>0</v>
      </c>
      <c r="O4428">
        <v>6</v>
      </c>
      <c r="P4428">
        <v>3</v>
      </c>
      <c r="Q4428" s="2">
        <v>0.11</v>
      </c>
      <c r="R4428" s="2">
        <v>0</v>
      </c>
      <c r="S4428" s="2">
        <v>0.01</v>
      </c>
      <c r="T4428">
        <f t="shared" si="276"/>
        <v>0.4</v>
      </c>
      <c r="U4428">
        <f t="shared" si="277"/>
        <v>1.8000000000000003</v>
      </c>
      <c r="V4428">
        <f t="shared" si="278"/>
        <v>1.602897</v>
      </c>
      <c r="W4428">
        <f t="shared" si="279"/>
        <v>1.1710139500000001</v>
      </c>
    </row>
    <row r="4429" spans="1:23" x14ac:dyDescent="0.25">
      <c r="A4429" t="s">
        <v>14820</v>
      </c>
      <c r="B4429" s="1">
        <v>43205</v>
      </c>
      <c r="C4429" t="s">
        <v>14821</v>
      </c>
      <c r="D4429" t="s">
        <v>632</v>
      </c>
      <c r="E4429" t="s">
        <v>14822</v>
      </c>
      <c r="F4429" s="1">
        <v>43200</v>
      </c>
      <c r="G4429">
        <v>1</v>
      </c>
      <c r="H4429">
        <v>2097854</v>
      </c>
      <c r="I4429">
        <v>41417</v>
      </c>
      <c r="J4429">
        <v>1524</v>
      </c>
      <c r="K4429">
        <v>9812</v>
      </c>
      <c r="L4429" t="b">
        <v>0</v>
      </c>
      <c r="M4429" t="b">
        <v>0</v>
      </c>
      <c r="N4429" t="b">
        <v>0</v>
      </c>
      <c r="O4429">
        <v>5</v>
      </c>
      <c r="P4429">
        <v>2</v>
      </c>
      <c r="Q4429" s="2">
        <v>0.02</v>
      </c>
      <c r="R4429" s="2">
        <v>0</v>
      </c>
      <c r="S4429" s="2">
        <v>0</v>
      </c>
      <c r="T4429">
        <f t="shared" si="276"/>
        <v>0.4</v>
      </c>
      <c r="U4429">
        <f t="shared" si="277"/>
        <v>1</v>
      </c>
      <c r="V4429">
        <f t="shared" si="278"/>
        <v>1.2489269999999999</v>
      </c>
      <c r="W4429">
        <f t="shared" si="279"/>
        <v>0.84712444999999992</v>
      </c>
    </row>
    <row r="4430" spans="1:23" x14ac:dyDescent="0.25">
      <c r="A4430" t="s">
        <v>14823</v>
      </c>
      <c r="B4430" s="1">
        <v>43255</v>
      </c>
      <c r="C4430" t="s">
        <v>14824</v>
      </c>
      <c r="D4430" t="s">
        <v>444</v>
      </c>
      <c r="E4430" t="s">
        <v>14825</v>
      </c>
      <c r="F4430" s="1">
        <v>43227</v>
      </c>
      <c r="G4430">
        <v>1</v>
      </c>
      <c r="H4430">
        <v>8304593</v>
      </c>
      <c r="I4430">
        <v>70922</v>
      </c>
      <c r="J4430">
        <v>11172</v>
      </c>
      <c r="K4430">
        <v>7952</v>
      </c>
      <c r="L4430" t="b">
        <v>0</v>
      </c>
      <c r="M4430" t="b">
        <v>0</v>
      </c>
      <c r="N4430" t="b">
        <v>0</v>
      </c>
      <c r="O4430">
        <v>28</v>
      </c>
      <c r="P4430">
        <v>22</v>
      </c>
      <c r="Q4430" s="2">
        <v>0.01</v>
      </c>
      <c r="R4430" s="2">
        <v>0</v>
      </c>
      <c r="S4430" s="2">
        <v>0</v>
      </c>
      <c r="T4430">
        <f t="shared" si="276"/>
        <v>0.4</v>
      </c>
      <c r="U4430">
        <f t="shared" si="277"/>
        <v>16.400000000000002</v>
      </c>
      <c r="V4430">
        <f t="shared" si="278"/>
        <v>4.252296499999999</v>
      </c>
      <c r="W4430">
        <f t="shared" si="279"/>
        <v>5.7483037750000001</v>
      </c>
    </row>
    <row r="4431" spans="1:23" x14ac:dyDescent="0.25">
      <c r="A4431" t="s">
        <v>14826</v>
      </c>
      <c r="B4431" s="1">
        <v>43264</v>
      </c>
      <c r="C4431" t="s">
        <v>14827</v>
      </c>
      <c r="D4431" t="s">
        <v>7118</v>
      </c>
      <c r="E4431" t="s">
        <v>14828</v>
      </c>
      <c r="F4431" s="1">
        <v>43257</v>
      </c>
      <c r="G4431">
        <v>1</v>
      </c>
      <c r="H4431">
        <v>4492197</v>
      </c>
      <c r="I4431">
        <v>81523</v>
      </c>
      <c r="J4431">
        <v>1854</v>
      </c>
      <c r="K4431">
        <v>6598</v>
      </c>
      <c r="L4431" t="b">
        <v>0</v>
      </c>
      <c r="M4431" t="b">
        <v>0</v>
      </c>
      <c r="N4431" t="b">
        <v>0</v>
      </c>
      <c r="O4431">
        <v>7</v>
      </c>
      <c r="P4431">
        <v>8</v>
      </c>
      <c r="Q4431" s="2">
        <v>0.02</v>
      </c>
      <c r="R4431" s="2">
        <v>0</v>
      </c>
      <c r="S4431" s="2">
        <v>0</v>
      </c>
      <c r="T4431">
        <f t="shared" si="276"/>
        <v>0.4</v>
      </c>
      <c r="U4431">
        <f t="shared" si="277"/>
        <v>6.6000000000000005</v>
      </c>
      <c r="V4431">
        <f t="shared" si="278"/>
        <v>2.4460985000000002</v>
      </c>
      <c r="W4431">
        <f t="shared" si="279"/>
        <v>2.6661344750000002</v>
      </c>
    </row>
    <row r="4432" spans="1:23" x14ac:dyDescent="0.25">
      <c r="A4432" t="s">
        <v>14829</v>
      </c>
      <c r="B4432" s="1">
        <v>43125</v>
      </c>
      <c r="C4432" t="s">
        <v>14830</v>
      </c>
      <c r="D4432" t="s">
        <v>14831</v>
      </c>
      <c r="E4432" t="s">
        <v>14832</v>
      </c>
      <c r="F4432" s="1">
        <v>43119</v>
      </c>
      <c r="G4432">
        <v>1</v>
      </c>
      <c r="H4432">
        <v>240282</v>
      </c>
      <c r="I4432">
        <v>14884</v>
      </c>
      <c r="J4432">
        <v>342</v>
      </c>
      <c r="K4432">
        <v>1918</v>
      </c>
      <c r="L4432" t="b">
        <v>0</v>
      </c>
      <c r="M4432" t="b">
        <v>0</v>
      </c>
      <c r="N4432" t="b">
        <v>0</v>
      </c>
      <c r="O4432">
        <v>6</v>
      </c>
      <c r="P4432">
        <v>6</v>
      </c>
      <c r="Q4432" s="2">
        <v>0.06</v>
      </c>
      <c r="R4432" s="2">
        <v>0</v>
      </c>
      <c r="S4432" s="2">
        <v>0.01</v>
      </c>
      <c r="T4432">
        <f t="shared" si="276"/>
        <v>0.4</v>
      </c>
      <c r="U4432">
        <f t="shared" si="277"/>
        <v>4.8000000000000007</v>
      </c>
      <c r="V4432">
        <f t="shared" si="278"/>
        <v>0.97014099999999992</v>
      </c>
      <c r="W4432">
        <f t="shared" si="279"/>
        <v>1.6995493500000003</v>
      </c>
    </row>
    <row r="4433" spans="1:23" x14ac:dyDescent="0.25">
      <c r="A4433" t="s">
        <v>14833</v>
      </c>
      <c r="B4433" s="1">
        <v>43135</v>
      </c>
      <c r="C4433" t="s">
        <v>14834</v>
      </c>
      <c r="D4433" t="s">
        <v>13298</v>
      </c>
      <c r="E4433" t="s">
        <v>14835</v>
      </c>
      <c r="F4433" s="1">
        <v>43129</v>
      </c>
      <c r="G4433">
        <v>1</v>
      </c>
      <c r="H4433">
        <v>1152451</v>
      </c>
      <c r="I4433">
        <v>3397</v>
      </c>
      <c r="J4433">
        <v>127</v>
      </c>
      <c r="K4433">
        <v>333</v>
      </c>
      <c r="L4433" t="b">
        <v>0</v>
      </c>
      <c r="M4433" t="b">
        <v>0</v>
      </c>
      <c r="N4433" t="b">
        <v>0</v>
      </c>
      <c r="O4433">
        <v>6</v>
      </c>
      <c r="P4433">
        <v>4</v>
      </c>
      <c r="Q4433" s="2">
        <v>0</v>
      </c>
      <c r="R4433" s="2">
        <v>0</v>
      </c>
      <c r="S4433" s="2">
        <v>0</v>
      </c>
      <c r="T4433">
        <f t="shared" si="276"/>
        <v>0.4</v>
      </c>
      <c r="U4433">
        <f t="shared" si="277"/>
        <v>2.8000000000000003</v>
      </c>
      <c r="V4433">
        <f t="shared" si="278"/>
        <v>0.57622549999999995</v>
      </c>
      <c r="W4433">
        <f t="shared" si="279"/>
        <v>1.0616789250000001</v>
      </c>
    </row>
    <row r="4434" spans="1:23" x14ac:dyDescent="0.25">
      <c r="A4434" t="s">
        <v>14836</v>
      </c>
      <c r="B4434" s="1">
        <v>43053</v>
      </c>
      <c r="C4434" t="s">
        <v>14837</v>
      </c>
      <c r="D4434" t="s">
        <v>14838</v>
      </c>
      <c r="E4434" t="s">
        <v>14839</v>
      </c>
      <c r="F4434" s="1">
        <v>42825</v>
      </c>
      <c r="G4434">
        <v>1</v>
      </c>
      <c r="H4434">
        <v>773</v>
      </c>
      <c r="I4434">
        <v>2</v>
      </c>
      <c r="J4434">
        <v>0</v>
      </c>
      <c r="K4434">
        <v>0</v>
      </c>
      <c r="L4434" t="b">
        <v>0</v>
      </c>
      <c r="M4434" t="b">
        <v>0</v>
      </c>
      <c r="N4434" t="b">
        <v>0</v>
      </c>
      <c r="O4434">
        <v>228</v>
      </c>
      <c r="P4434">
        <v>1</v>
      </c>
      <c r="Q4434" s="2">
        <v>0</v>
      </c>
      <c r="R4434" s="2">
        <v>0</v>
      </c>
      <c r="S4434" s="2">
        <v>0</v>
      </c>
      <c r="T4434">
        <f t="shared" si="276"/>
        <v>0.4</v>
      </c>
      <c r="U4434">
        <f t="shared" si="277"/>
        <v>-44.600000000000009</v>
      </c>
      <c r="V4434">
        <f t="shared" si="278"/>
        <v>3.8649999999999996E-4</v>
      </c>
      <c r="W4434">
        <f t="shared" si="279"/>
        <v>-10.989864725000002</v>
      </c>
    </row>
    <row r="4435" spans="1:23" x14ac:dyDescent="0.25">
      <c r="A4435" t="s">
        <v>14840</v>
      </c>
      <c r="B4435" s="1">
        <v>43074</v>
      </c>
      <c r="C4435" t="s">
        <v>14841</v>
      </c>
      <c r="D4435" t="s">
        <v>2904</v>
      </c>
      <c r="E4435" t="s">
        <v>14842</v>
      </c>
      <c r="F4435" s="1">
        <v>43067</v>
      </c>
      <c r="G4435">
        <v>1</v>
      </c>
      <c r="H4435">
        <v>640849</v>
      </c>
      <c r="I4435">
        <v>25613</v>
      </c>
      <c r="J4435">
        <v>310</v>
      </c>
      <c r="K4435">
        <v>2609</v>
      </c>
      <c r="L4435" t="b">
        <v>0</v>
      </c>
      <c r="M4435" t="b">
        <v>0</v>
      </c>
      <c r="N4435" t="b">
        <v>0</v>
      </c>
      <c r="O4435">
        <v>7</v>
      </c>
      <c r="P4435">
        <v>7</v>
      </c>
      <c r="Q4435" s="2">
        <v>0.04</v>
      </c>
      <c r="R4435" s="2">
        <v>0</v>
      </c>
      <c r="S4435" s="2">
        <v>0</v>
      </c>
      <c r="T4435">
        <f t="shared" si="276"/>
        <v>0.4</v>
      </c>
      <c r="U4435">
        <f t="shared" si="277"/>
        <v>5.6000000000000005</v>
      </c>
      <c r="V4435">
        <f t="shared" si="278"/>
        <v>0.72042450000000002</v>
      </c>
      <c r="W4435">
        <f t="shared" si="279"/>
        <v>1.8121485750000002</v>
      </c>
    </row>
    <row r="4436" spans="1:23" x14ac:dyDescent="0.25">
      <c r="A4436" t="s">
        <v>14843</v>
      </c>
      <c r="B4436" s="1">
        <v>43068</v>
      </c>
      <c r="C4436" t="s">
        <v>14844</v>
      </c>
      <c r="D4436" t="s">
        <v>2560</v>
      </c>
      <c r="E4436" t="s">
        <v>14845</v>
      </c>
      <c r="F4436" s="1">
        <v>43061</v>
      </c>
      <c r="G4436">
        <v>1</v>
      </c>
      <c r="H4436">
        <v>651268</v>
      </c>
      <c r="I4436">
        <v>52910</v>
      </c>
      <c r="J4436">
        <v>245</v>
      </c>
      <c r="K4436">
        <v>2615</v>
      </c>
      <c r="L4436" t="b">
        <v>0</v>
      </c>
      <c r="M4436" t="b">
        <v>0</v>
      </c>
      <c r="N4436" t="b">
        <v>0</v>
      </c>
      <c r="O4436">
        <v>7</v>
      </c>
      <c r="P4436">
        <v>2</v>
      </c>
      <c r="Q4436" s="2">
        <v>0.08</v>
      </c>
      <c r="R4436" s="2">
        <v>0</v>
      </c>
      <c r="S4436" s="2">
        <v>0</v>
      </c>
      <c r="T4436">
        <f t="shared" si="276"/>
        <v>0.4</v>
      </c>
      <c r="U4436">
        <f t="shared" si="277"/>
        <v>0.60000000000000009</v>
      </c>
      <c r="V4436">
        <f t="shared" si="278"/>
        <v>1.125634</v>
      </c>
      <c r="W4436">
        <f t="shared" si="279"/>
        <v>0.70397189999999998</v>
      </c>
    </row>
    <row r="4437" spans="1:23" x14ac:dyDescent="0.25">
      <c r="A4437" t="s">
        <v>14846</v>
      </c>
      <c r="B4437" s="1">
        <v>43130</v>
      </c>
      <c r="C4437" t="s">
        <v>14847</v>
      </c>
      <c r="D4437" t="s">
        <v>14848</v>
      </c>
      <c r="E4437" t="s">
        <v>14849</v>
      </c>
      <c r="F4437" s="1">
        <v>43129</v>
      </c>
      <c r="G4437">
        <v>1</v>
      </c>
      <c r="H4437">
        <v>10754</v>
      </c>
      <c r="I4437">
        <v>163</v>
      </c>
      <c r="J4437">
        <v>30</v>
      </c>
      <c r="K4437">
        <v>50</v>
      </c>
      <c r="L4437" t="b">
        <v>0</v>
      </c>
      <c r="M4437" t="b">
        <v>0</v>
      </c>
      <c r="N4437" t="b">
        <v>0</v>
      </c>
      <c r="O4437">
        <v>1</v>
      </c>
      <c r="P4437">
        <v>1</v>
      </c>
      <c r="Q4437" s="2">
        <v>0.02</v>
      </c>
      <c r="R4437" s="2">
        <v>0</v>
      </c>
      <c r="S4437" s="2">
        <v>0</v>
      </c>
      <c r="T4437">
        <f t="shared" si="276"/>
        <v>0.4</v>
      </c>
      <c r="U4437">
        <f t="shared" si="277"/>
        <v>0.8</v>
      </c>
      <c r="V4437">
        <f t="shared" si="278"/>
        <v>0.205377</v>
      </c>
      <c r="W4437">
        <f t="shared" si="279"/>
        <v>0.43188195000000007</v>
      </c>
    </row>
    <row r="4438" spans="1:23" x14ac:dyDescent="0.25">
      <c r="A4438" t="s">
        <v>14850</v>
      </c>
      <c r="B4438" s="1">
        <v>43265</v>
      </c>
      <c r="C4438" t="s">
        <v>14851</v>
      </c>
      <c r="D4438" t="s">
        <v>3483</v>
      </c>
      <c r="E4438" t="s">
        <v>14852</v>
      </c>
      <c r="F4438" s="1">
        <v>43241</v>
      </c>
      <c r="G4438">
        <v>1</v>
      </c>
      <c r="H4438">
        <v>40087764</v>
      </c>
      <c r="I4438">
        <v>835657</v>
      </c>
      <c r="J4438">
        <v>25283</v>
      </c>
      <c r="K4438">
        <v>38305</v>
      </c>
      <c r="L4438" t="b">
        <v>0</v>
      </c>
      <c r="M4438" t="b">
        <v>0</v>
      </c>
      <c r="N4438" t="b">
        <v>0</v>
      </c>
      <c r="O4438">
        <v>24</v>
      </c>
      <c r="P4438">
        <v>23</v>
      </c>
      <c r="Q4438" s="2">
        <v>0.02</v>
      </c>
      <c r="R4438" s="2">
        <v>0</v>
      </c>
      <c r="S4438" s="2">
        <v>0</v>
      </c>
      <c r="T4438">
        <f t="shared" si="276"/>
        <v>0.4</v>
      </c>
      <c r="U4438">
        <f t="shared" si="277"/>
        <v>18.200000000000003</v>
      </c>
      <c r="V4438">
        <f t="shared" si="278"/>
        <v>20.243881999999999</v>
      </c>
      <c r="W4438">
        <f t="shared" si="279"/>
        <v>11.795358700000001</v>
      </c>
    </row>
    <row r="4439" spans="1:23" x14ac:dyDescent="0.25">
      <c r="A4439" t="s">
        <v>14853</v>
      </c>
      <c r="B4439" s="1">
        <v>43075</v>
      </c>
      <c r="C4439" t="s">
        <v>14854</v>
      </c>
      <c r="D4439" t="s">
        <v>403</v>
      </c>
      <c r="E4439" t="s">
        <v>14855</v>
      </c>
      <c r="F4439" s="1">
        <v>43074</v>
      </c>
      <c r="G4439">
        <v>1</v>
      </c>
      <c r="H4439">
        <v>239087</v>
      </c>
      <c r="I4439">
        <v>4299</v>
      </c>
      <c r="J4439">
        <v>178</v>
      </c>
      <c r="K4439">
        <v>990</v>
      </c>
      <c r="L4439" t="b">
        <v>0</v>
      </c>
      <c r="M4439" t="b">
        <v>0</v>
      </c>
      <c r="N4439" t="b">
        <v>0</v>
      </c>
      <c r="O4439">
        <v>1</v>
      </c>
      <c r="P4439">
        <v>1</v>
      </c>
      <c r="Q4439" s="2">
        <v>0.02</v>
      </c>
      <c r="R4439" s="2">
        <v>0</v>
      </c>
      <c r="S4439" s="2">
        <v>0</v>
      </c>
      <c r="T4439">
        <f t="shared" si="276"/>
        <v>0.4</v>
      </c>
      <c r="U4439">
        <f t="shared" si="277"/>
        <v>0.8</v>
      </c>
      <c r="V4439">
        <f t="shared" si="278"/>
        <v>0.31954349999999998</v>
      </c>
      <c r="W4439">
        <f t="shared" si="279"/>
        <v>0.471840225</v>
      </c>
    </row>
    <row r="4440" spans="1:23" x14ac:dyDescent="0.25">
      <c r="A4440" t="s">
        <v>14856</v>
      </c>
      <c r="B4440" s="1">
        <v>43265</v>
      </c>
      <c r="C4440" t="s">
        <v>14857</v>
      </c>
      <c r="D4440" t="s">
        <v>663</v>
      </c>
      <c r="E4440" t="s">
        <v>14858</v>
      </c>
      <c r="F4440" s="1">
        <v>43258</v>
      </c>
      <c r="G4440">
        <v>1</v>
      </c>
      <c r="H4440">
        <v>3682671</v>
      </c>
      <c r="I4440">
        <v>293664</v>
      </c>
      <c r="J4440">
        <v>5160</v>
      </c>
      <c r="K4440">
        <v>17355</v>
      </c>
      <c r="L4440" t="b">
        <v>0</v>
      </c>
      <c r="M4440" t="b">
        <v>0</v>
      </c>
      <c r="N4440" t="b">
        <v>0</v>
      </c>
      <c r="O4440">
        <v>7</v>
      </c>
      <c r="P4440">
        <v>5</v>
      </c>
      <c r="Q4440" s="2">
        <v>0.08</v>
      </c>
      <c r="R4440" s="2">
        <v>0</v>
      </c>
      <c r="S4440" s="2">
        <v>0</v>
      </c>
      <c r="T4440">
        <f t="shared" si="276"/>
        <v>0.4</v>
      </c>
      <c r="U4440">
        <f t="shared" si="277"/>
        <v>3.6</v>
      </c>
      <c r="V4440">
        <f t="shared" si="278"/>
        <v>2.6413355000000003</v>
      </c>
      <c r="W4440">
        <f t="shared" si="279"/>
        <v>1.9844674250000001</v>
      </c>
    </row>
    <row r="4441" spans="1:23" x14ac:dyDescent="0.25">
      <c r="A4441" t="s">
        <v>14859</v>
      </c>
      <c r="B4441" s="1">
        <v>43079</v>
      </c>
      <c r="C4441" t="s">
        <v>14860</v>
      </c>
      <c r="D4441" t="s">
        <v>10940</v>
      </c>
      <c r="E4441" t="s">
        <v>14861</v>
      </c>
      <c r="F4441" s="1">
        <v>43074</v>
      </c>
      <c r="G4441">
        <v>1</v>
      </c>
      <c r="H4441">
        <v>72200</v>
      </c>
      <c r="I4441">
        <v>3694</v>
      </c>
      <c r="J4441">
        <v>27</v>
      </c>
      <c r="K4441">
        <v>136</v>
      </c>
      <c r="L4441" t="b">
        <v>0</v>
      </c>
      <c r="M4441" t="b">
        <v>0</v>
      </c>
      <c r="N4441" t="b">
        <v>0</v>
      </c>
      <c r="O4441">
        <v>5</v>
      </c>
      <c r="P4441">
        <v>5</v>
      </c>
      <c r="Q4441" s="2">
        <v>0.05</v>
      </c>
      <c r="R4441" s="2">
        <v>0</v>
      </c>
      <c r="S4441" s="2">
        <v>0</v>
      </c>
      <c r="T4441">
        <f t="shared" si="276"/>
        <v>0.4</v>
      </c>
      <c r="U4441">
        <f t="shared" si="277"/>
        <v>4</v>
      </c>
      <c r="V4441">
        <f t="shared" si="278"/>
        <v>0.53610000000000013</v>
      </c>
      <c r="W4441">
        <f t="shared" si="279"/>
        <v>1.3476350000000001</v>
      </c>
    </row>
    <row r="4442" spans="1:23" x14ac:dyDescent="0.25">
      <c r="A4442" t="s">
        <v>14862</v>
      </c>
      <c r="B4442" s="1">
        <v>43265</v>
      </c>
      <c r="C4442" t="s">
        <v>14863</v>
      </c>
      <c r="D4442" t="s">
        <v>1641</v>
      </c>
      <c r="E4442" t="s">
        <v>14864</v>
      </c>
      <c r="F4442" s="1">
        <v>43255</v>
      </c>
      <c r="G4442">
        <v>1</v>
      </c>
      <c r="H4442">
        <v>377788</v>
      </c>
      <c r="I4442">
        <v>19222</v>
      </c>
      <c r="J4442">
        <v>392</v>
      </c>
      <c r="K4442">
        <v>1639</v>
      </c>
      <c r="L4442" t="b">
        <v>0</v>
      </c>
      <c r="M4442" t="b">
        <v>0</v>
      </c>
      <c r="N4442" t="b">
        <v>0</v>
      </c>
      <c r="O4442">
        <v>10</v>
      </c>
      <c r="P4442">
        <v>8</v>
      </c>
      <c r="Q4442" s="2">
        <v>0.05</v>
      </c>
      <c r="R4442" s="2">
        <v>0</v>
      </c>
      <c r="S4442" s="2">
        <v>0</v>
      </c>
      <c r="T4442">
        <f t="shared" si="276"/>
        <v>0.4</v>
      </c>
      <c r="U4442">
        <f t="shared" si="277"/>
        <v>6</v>
      </c>
      <c r="V4442">
        <f t="shared" si="278"/>
        <v>0.68889400000000012</v>
      </c>
      <c r="W4442">
        <f t="shared" si="279"/>
        <v>1.9011129000000002</v>
      </c>
    </row>
    <row r="4443" spans="1:23" x14ac:dyDescent="0.25">
      <c r="A4443" t="s">
        <v>14865</v>
      </c>
      <c r="B4443" s="1">
        <v>43057</v>
      </c>
      <c r="C4443" t="s">
        <v>14866</v>
      </c>
      <c r="D4443" t="s">
        <v>8983</v>
      </c>
      <c r="E4443" t="s">
        <v>14867</v>
      </c>
      <c r="F4443" s="1">
        <v>43051</v>
      </c>
      <c r="G4443">
        <v>1</v>
      </c>
      <c r="H4443">
        <v>48130</v>
      </c>
      <c r="I4443">
        <v>271</v>
      </c>
      <c r="J4443">
        <v>10</v>
      </c>
      <c r="K4443">
        <v>71</v>
      </c>
      <c r="L4443" t="b">
        <v>0</v>
      </c>
      <c r="M4443" t="b">
        <v>0</v>
      </c>
      <c r="N4443" t="b">
        <v>0</v>
      </c>
      <c r="O4443">
        <v>6</v>
      </c>
      <c r="P4443">
        <v>2</v>
      </c>
      <c r="Q4443" s="2">
        <v>0.01</v>
      </c>
      <c r="R4443" s="2">
        <v>0</v>
      </c>
      <c r="S4443" s="2">
        <v>0</v>
      </c>
      <c r="T4443">
        <f t="shared" si="276"/>
        <v>0.4</v>
      </c>
      <c r="U4443">
        <f t="shared" si="277"/>
        <v>0.8</v>
      </c>
      <c r="V4443">
        <f t="shared" si="278"/>
        <v>0.12406500000000001</v>
      </c>
      <c r="W4443">
        <f t="shared" si="279"/>
        <v>0.40342275000000005</v>
      </c>
    </row>
    <row r="4444" spans="1:23" x14ac:dyDescent="0.25">
      <c r="A4444" t="s">
        <v>14868</v>
      </c>
      <c r="B4444" s="1">
        <v>43181</v>
      </c>
      <c r="C4444" t="s">
        <v>14869</v>
      </c>
      <c r="D4444" t="s">
        <v>14870</v>
      </c>
      <c r="E4444" t="s">
        <v>14871</v>
      </c>
      <c r="F4444" s="1">
        <v>43167</v>
      </c>
      <c r="G4444">
        <v>1</v>
      </c>
      <c r="H4444">
        <v>719556</v>
      </c>
      <c r="I4444">
        <v>25426</v>
      </c>
      <c r="J4444">
        <v>551</v>
      </c>
      <c r="K4444">
        <v>1907</v>
      </c>
      <c r="L4444" t="b">
        <v>0</v>
      </c>
      <c r="M4444" t="b">
        <v>0</v>
      </c>
      <c r="N4444" t="b">
        <v>0</v>
      </c>
      <c r="O4444">
        <v>14</v>
      </c>
      <c r="P4444">
        <v>12</v>
      </c>
      <c r="Q4444" s="2">
        <v>0.04</v>
      </c>
      <c r="R4444" s="2">
        <v>0</v>
      </c>
      <c r="S4444" s="2">
        <v>0</v>
      </c>
      <c r="T4444">
        <f t="shared" si="276"/>
        <v>0.4</v>
      </c>
      <c r="U4444">
        <f t="shared" si="277"/>
        <v>9.2000000000000011</v>
      </c>
      <c r="V4444">
        <f t="shared" si="278"/>
        <v>0.75977800000000006</v>
      </c>
      <c r="W4444">
        <f t="shared" si="279"/>
        <v>2.7259223000000006</v>
      </c>
    </row>
    <row r="4445" spans="1:23" x14ac:dyDescent="0.25">
      <c r="A4445" t="s">
        <v>14872</v>
      </c>
      <c r="B4445" s="1">
        <v>43114</v>
      </c>
      <c r="C4445" t="s">
        <v>14873</v>
      </c>
      <c r="D4445" t="s">
        <v>7546</v>
      </c>
      <c r="E4445" t="s">
        <v>14874</v>
      </c>
      <c r="F4445" s="1">
        <v>43109</v>
      </c>
      <c r="G4445">
        <v>1</v>
      </c>
      <c r="H4445">
        <v>1342821</v>
      </c>
      <c r="I4445">
        <v>66776</v>
      </c>
      <c r="J4445">
        <v>1254</v>
      </c>
      <c r="K4445">
        <v>7820</v>
      </c>
      <c r="L4445" t="b">
        <v>0</v>
      </c>
      <c r="M4445" t="b">
        <v>0</v>
      </c>
      <c r="N4445" t="b">
        <v>0</v>
      </c>
      <c r="O4445">
        <v>5</v>
      </c>
      <c r="P4445">
        <v>3</v>
      </c>
      <c r="Q4445" s="2">
        <v>0.05</v>
      </c>
      <c r="R4445" s="2">
        <v>0</v>
      </c>
      <c r="S4445" s="2">
        <v>0.01</v>
      </c>
      <c r="T4445">
        <f t="shared" si="276"/>
        <v>0.4</v>
      </c>
      <c r="U4445">
        <f t="shared" si="277"/>
        <v>2.0000000000000004</v>
      </c>
      <c r="V4445">
        <f t="shared" si="278"/>
        <v>1.4214105000000001</v>
      </c>
      <c r="W4445">
        <f t="shared" si="279"/>
        <v>1.1574936750000002</v>
      </c>
    </row>
    <row r="4446" spans="1:23" x14ac:dyDescent="0.25">
      <c r="A4446" t="s">
        <v>14875</v>
      </c>
      <c r="B4446" s="1">
        <v>43181</v>
      </c>
      <c r="C4446" t="s">
        <v>14876</v>
      </c>
      <c r="D4446" t="s">
        <v>4871</v>
      </c>
      <c r="E4446" t="s">
        <v>14877</v>
      </c>
      <c r="F4446" s="1">
        <v>43168</v>
      </c>
      <c r="G4446">
        <v>1</v>
      </c>
      <c r="H4446">
        <v>386159</v>
      </c>
      <c r="I4446">
        <v>19104</v>
      </c>
      <c r="J4446">
        <v>962</v>
      </c>
      <c r="K4446">
        <v>1701</v>
      </c>
      <c r="L4446" t="b">
        <v>0</v>
      </c>
      <c r="M4446" t="b">
        <v>0</v>
      </c>
      <c r="N4446" t="b">
        <v>0</v>
      </c>
      <c r="O4446">
        <v>13</v>
      </c>
      <c r="P4446">
        <v>10</v>
      </c>
      <c r="Q4446" s="2">
        <v>0.05</v>
      </c>
      <c r="R4446" s="2">
        <v>0</v>
      </c>
      <c r="S4446" s="2">
        <v>0</v>
      </c>
      <c r="T4446">
        <f t="shared" si="276"/>
        <v>0.4</v>
      </c>
      <c r="U4446">
        <f t="shared" si="277"/>
        <v>7.4</v>
      </c>
      <c r="V4446">
        <f t="shared" si="278"/>
        <v>0.69307950000000007</v>
      </c>
      <c r="W4446">
        <f t="shared" si="279"/>
        <v>2.2525778250000004</v>
      </c>
    </row>
    <row r="4447" spans="1:23" x14ac:dyDescent="0.25">
      <c r="A4447" t="s">
        <v>14878</v>
      </c>
      <c r="B4447" s="1">
        <v>43060</v>
      </c>
      <c r="C4447" t="s">
        <v>14879</v>
      </c>
      <c r="D4447" t="s">
        <v>14880</v>
      </c>
      <c r="E4447" t="s">
        <v>14881</v>
      </c>
      <c r="F4447" s="1">
        <v>43054</v>
      </c>
      <c r="G4447">
        <v>1</v>
      </c>
      <c r="H4447">
        <v>114923</v>
      </c>
      <c r="I4447">
        <v>6490</v>
      </c>
      <c r="J4447">
        <v>78</v>
      </c>
      <c r="K4447">
        <v>4216</v>
      </c>
      <c r="L4447" t="b">
        <v>0</v>
      </c>
      <c r="M4447" t="b">
        <v>0</v>
      </c>
      <c r="N4447" t="b">
        <v>0</v>
      </c>
      <c r="O4447">
        <v>6</v>
      </c>
      <c r="P4447">
        <v>5</v>
      </c>
      <c r="Q4447" s="2">
        <v>0.06</v>
      </c>
      <c r="R4447" s="2">
        <v>0</v>
      </c>
      <c r="S4447" s="2">
        <v>0.04</v>
      </c>
      <c r="T4447">
        <f t="shared" si="276"/>
        <v>0.4</v>
      </c>
      <c r="U4447">
        <f t="shared" si="277"/>
        <v>3.8</v>
      </c>
      <c r="V4447">
        <f t="shared" si="278"/>
        <v>1.6574614999999999</v>
      </c>
      <c r="W4447">
        <f t="shared" si="279"/>
        <v>1.6901115249999998</v>
      </c>
    </row>
    <row r="4448" spans="1:23" x14ac:dyDescent="0.25">
      <c r="A4448" t="s">
        <v>14882</v>
      </c>
      <c r="B4448" s="1">
        <v>43057</v>
      </c>
      <c r="C4448" t="s">
        <v>14883</v>
      </c>
      <c r="D4448" t="s">
        <v>14884</v>
      </c>
      <c r="E4448" t="s">
        <v>14885</v>
      </c>
      <c r="F4448" s="1">
        <v>43054</v>
      </c>
      <c r="G4448">
        <v>1</v>
      </c>
      <c r="H4448">
        <v>13676</v>
      </c>
      <c r="I4448">
        <v>1172</v>
      </c>
      <c r="J4448">
        <v>18</v>
      </c>
      <c r="K4448">
        <v>169</v>
      </c>
      <c r="L4448" t="b">
        <v>0</v>
      </c>
      <c r="M4448" t="b">
        <v>0</v>
      </c>
      <c r="N4448" t="b">
        <v>0</v>
      </c>
      <c r="O4448">
        <v>3</v>
      </c>
      <c r="P4448">
        <v>1</v>
      </c>
      <c r="Q4448" s="2">
        <v>0.09</v>
      </c>
      <c r="R4448" s="2">
        <v>0</v>
      </c>
      <c r="S4448" s="2">
        <v>0.01</v>
      </c>
      <c r="T4448">
        <f t="shared" si="276"/>
        <v>0.4</v>
      </c>
      <c r="U4448">
        <f t="shared" si="277"/>
        <v>0.4</v>
      </c>
      <c r="V4448">
        <f t="shared" si="278"/>
        <v>1.156838</v>
      </c>
      <c r="W4448">
        <f t="shared" si="279"/>
        <v>0.66489330000000002</v>
      </c>
    </row>
    <row r="4449" spans="1:23" x14ac:dyDescent="0.25">
      <c r="A4449" t="s">
        <v>14886</v>
      </c>
      <c r="B4449" s="1">
        <v>43112</v>
      </c>
      <c r="C4449" t="s">
        <v>14887</v>
      </c>
      <c r="D4449" t="s">
        <v>166</v>
      </c>
      <c r="E4449" t="s">
        <v>14888</v>
      </c>
      <c r="F4449" s="1">
        <v>43110</v>
      </c>
      <c r="G4449">
        <v>1</v>
      </c>
      <c r="H4449">
        <v>12820</v>
      </c>
      <c r="I4449">
        <v>356</v>
      </c>
      <c r="J4449">
        <v>34</v>
      </c>
      <c r="K4449">
        <v>42</v>
      </c>
      <c r="L4449" t="b">
        <v>0</v>
      </c>
      <c r="M4449" t="b">
        <v>0</v>
      </c>
      <c r="N4449" t="b">
        <v>0</v>
      </c>
      <c r="O4449">
        <v>2</v>
      </c>
      <c r="P4449">
        <v>1</v>
      </c>
      <c r="Q4449" s="2">
        <v>0.03</v>
      </c>
      <c r="R4449" s="2">
        <v>0</v>
      </c>
      <c r="S4449" s="2">
        <v>0</v>
      </c>
      <c r="T4449">
        <f t="shared" si="276"/>
        <v>0.4</v>
      </c>
      <c r="U4449">
        <f t="shared" si="277"/>
        <v>0.60000000000000009</v>
      </c>
      <c r="V4449">
        <f t="shared" si="278"/>
        <v>0.30641000000000002</v>
      </c>
      <c r="W4449">
        <f t="shared" si="279"/>
        <v>0.41724350000000004</v>
      </c>
    </row>
    <row r="4450" spans="1:23" x14ac:dyDescent="0.25">
      <c r="A4450" t="s">
        <v>14889</v>
      </c>
      <c r="B4450" s="1">
        <v>43090</v>
      </c>
      <c r="C4450" t="s">
        <v>14890</v>
      </c>
      <c r="D4450" t="s">
        <v>632</v>
      </c>
      <c r="E4450" t="s">
        <v>14891</v>
      </c>
      <c r="F4450" s="1">
        <v>43088</v>
      </c>
      <c r="G4450">
        <v>1</v>
      </c>
      <c r="H4450">
        <v>1354133</v>
      </c>
      <c r="I4450">
        <v>25721</v>
      </c>
      <c r="J4450">
        <v>1772</v>
      </c>
      <c r="K4450">
        <v>5663</v>
      </c>
      <c r="L4450" t="b">
        <v>0</v>
      </c>
      <c r="M4450" t="b">
        <v>0</v>
      </c>
      <c r="N4450" t="b">
        <v>0</v>
      </c>
      <c r="O4450">
        <v>2</v>
      </c>
      <c r="P4450">
        <v>2</v>
      </c>
      <c r="Q4450" s="2">
        <v>0.02</v>
      </c>
      <c r="R4450" s="2">
        <v>0</v>
      </c>
      <c r="S4450" s="2">
        <v>0</v>
      </c>
      <c r="T4450">
        <f t="shared" si="276"/>
        <v>0.4</v>
      </c>
      <c r="U4450">
        <f t="shared" si="277"/>
        <v>1.6</v>
      </c>
      <c r="V4450">
        <f t="shared" si="278"/>
        <v>0.87706649999999997</v>
      </c>
      <c r="W4450">
        <f t="shared" si="279"/>
        <v>0.8669732750000001</v>
      </c>
    </row>
    <row r="4451" spans="1:23" x14ac:dyDescent="0.25">
      <c r="A4451" t="s">
        <v>14892</v>
      </c>
      <c r="B4451" s="1">
        <v>43080</v>
      </c>
      <c r="C4451" t="s">
        <v>14893</v>
      </c>
      <c r="D4451" t="s">
        <v>403</v>
      </c>
      <c r="E4451" t="s">
        <v>14894</v>
      </c>
      <c r="F4451" s="1">
        <v>43078</v>
      </c>
      <c r="G4451">
        <v>1</v>
      </c>
      <c r="H4451">
        <v>678272</v>
      </c>
      <c r="I4451">
        <v>19605</v>
      </c>
      <c r="J4451">
        <v>539</v>
      </c>
      <c r="K4451">
        <v>2560</v>
      </c>
      <c r="L4451" t="b">
        <v>0</v>
      </c>
      <c r="M4451" t="b">
        <v>0</v>
      </c>
      <c r="N4451" t="b">
        <v>0</v>
      </c>
      <c r="O4451">
        <v>2</v>
      </c>
      <c r="P4451">
        <v>2</v>
      </c>
      <c r="Q4451" s="2">
        <v>0.03</v>
      </c>
      <c r="R4451" s="2">
        <v>0</v>
      </c>
      <c r="S4451" s="2">
        <v>0</v>
      </c>
      <c r="T4451">
        <f t="shared" si="276"/>
        <v>0.4</v>
      </c>
      <c r="U4451">
        <f t="shared" si="277"/>
        <v>1.6</v>
      </c>
      <c r="V4451">
        <f t="shared" si="278"/>
        <v>0.63913599999999993</v>
      </c>
      <c r="W4451">
        <f t="shared" si="279"/>
        <v>0.78369759999999999</v>
      </c>
    </row>
    <row r="4452" spans="1:23" x14ac:dyDescent="0.25">
      <c r="A4452" t="s">
        <v>14895</v>
      </c>
      <c r="B4452" s="1">
        <v>43088</v>
      </c>
      <c r="C4452" t="s">
        <v>14896</v>
      </c>
      <c r="D4452" t="s">
        <v>772</v>
      </c>
      <c r="E4452" t="s">
        <v>14897</v>
      </c>
      <c r="F4452" s="1">
        <v>43082</v>
      </c>
      <c r="G4452">
        <v>1</v>
      </c>
      <c r="H4452">
        <v>637045</v>
      </c>
      <c r="I4452">
        <v>26635</v>
      </c>
      <c r="J4452">
        <v>972</v>
      </c>
      <c r="K4452">
        <v>1734</v>
      </c>
      <c r="L4452" t="b">
        <v>0</v>
      </c>
      <c r="M4452" t="b">
        <v>0</v>
      </c>
      <c r="N4452" t="b">
        <v>0</v>
      </c>
      <c r="O4452">
        <v>6</v>
      </c>
      <c r="P4452">
        <v>6</v>
      </c>
      <c r="Q4452" s="2">
        <v>0.04</v>
      </c>
      <c r="R4452" s="2">
        <v>0</v>
      </c>
      <c r="S4452" s="2">
        <v>0</v>
      </c>
      <c r="T4452">
        <f t="shared" si="276"/>
        <v>0.4</v>
      </c>
      <c r="U4452">
        <f t="shared" si="277"/>
        <v>4.8000000000000007</v>
      </c>
      <c r="V4452">
        <f t="shared" si="278"/>
        <v>0.71852249999999995</v>
      </c>
      <c r="W4452">
        <f t="shared" si="279"/>
        <v>1.6114828750000003</v>
      </c>
    </row>
    <row r="4453" spans="1:23" x14ac:dyDescent="0.25">
      <c r="A4453" t="s">
        <v>14898</v>
      </c>
      <c r="B4453" s="1">
        <v>43136</v>
      </c>
      <c r="C4453" t="s">
        <v>14899</v>
      </c>
      <c r="D4453" t="s">
        <v>730</v>
      </c>
      <c r="E4453" t="s">
        <v>14900</v>
      </c>
      <c r="F4453" s="1">
        <v>43133</v>
      </c>
      <c r="G4453">
        <v>1</v>
      </c>
      <c r="H4453">
        <v>657818</v>
      </c>
      <c r="I4453">
        <v>2412</v>
      </c>
      <c r="J4453">
        <v>227</v>
      </c>
      <c r="K4453">
        <v>1243</v>
      </c>
      <c r="L4453" t="b">
        <v>0</v>
      </c>
      <c r="M4453" t="b">
        <v>0</v>
      </c>
      <c r="N4453" t="b">
        <v>0</v>
      </c>
      <c r="O4453">
        <v>3</v>
      </c>
      <c r="P4453">
        <v>2</v>
      </c>
      <c r="Q4453" s="2">
        <v>0</v>
      </c>
      <c r="R4453" s="2">
        <v>0</v>
      </c>
      <c r="S4453" s="2">
        <v>0</v>
      </c>
      <c r="T4453">
        <f t="shared" si="276"/>
        <v>0.4</v>
      </c>
      <c r="U4453">
        <f t="shared" si="277"/>
        <v>1.4000000000000001</v>
      </c>
      <c r="V4453">
        <f t="shared" si="278"/>
        <v>0.32890900000000001</v>
      </c>
      <c r="W4453">
        <f t="shared" si="279"/>
        <v>0.62511815000000004</v>
      </c>
    </row>
    <row r="4454" spans="1:23" x14ac:dyDescent="0.25">
      <c r="A4454" t="s">
        <v>14901</v>
      </c>
      <c r="B4454" s="1">
        <v>43057</v>
      </c>
      <c r="C4454" t="s">
        <v>14902</v>
      </c>
      <c r="D4454" t="s">
        <v>14903</v>
      </c>
      <c r="E4454" t="s">
        <v>14904</v>
      </c>
      <c r="F4454" s="1">
        <v>43052</v>
      </c>
      <c r="G4454">
        <v>1</v>
      </c>
      <c r="H4454">
        <v>67471</v>
      </c>
      <c r="I4454">
        <v>40</v>
      </c>
      <c r="J4454">
        <v>15</v>
      </c>
      <c r="K4454">
        <v>29</v>
      </c>
      <c r="L4454" t="b">
        <v>0</v>
      </c>
      <c r="M4454" t="b">
        <v>0</v>
      </c>
      <c r="N4454" t="b">
        <v>0</v>
      </c>
      <c r="O4454">
        <v>5</v>
      </c>
      <c r="P4454">
        <v>3</v>
      </c>
      <c r="Q4454" s="2">
        <v>0</v>
      </c>
      <c r="R4454" s="2">
        <v>0</v>
      </c>
      <c r="S4454" s="2">
        <v>0</v>
      </c>
      <c r="T4454">
        <f t="shared" si="276"/>
        <v>0.4</v>
      </c>
      <c r="U4454">
        <f t="shared" si="277"/>
        <v>2.0000000000000004</v>
      </c>
      <c r="V4454">
        <f t="shared" si="278"/>
        <v>3.3735500000000002E-2</v>
      </c>
      <c r="W4454">
        <f t="shared" si="279"/>
        <v>0.67180742500000012</v>
      </c>
    </row>
    <row r="4455" spans="1:23" x14ac:dyDescent="0.25">
      <c r="A4455" t="s">
        <v>14905</v>
      </c>
      <c r="B4455" s="1">
        <v>43070</v>
      </c>
      <c r="C4455" t="s">
        <v>14906</v>
      </c>
      <c r="D4455" t="s">
        <v>4889</v>
      </c>
      <c r="E4455" t="s">
        <v>14907</v>
      </c>
      <c r="F4455" s="1">
        <v>43064</v>
      </c>
      <c r="G4455">
        <v>1</v>
      </c>
      <c r="H4455">
        <v>294007</v>
      </c>
      <c r="I4455">
        <v>29017</v>
      </c>
      <c r="J4455">
        <v>251</v>
      </c>
      <c r="K4455">
        <v>6890</v>
      </c>
      <c r="L4455" t="b">
        <v>0</v>
      </c>
      <c r="M4455" t="b">
        <v>0</v>
      </c>
      <c r="N4455" t="b">
        <v>0</v>
      </c>
      <c r="O4455">
        <v>6</v>
      </c>
      <c r="P4455">
        <v>6</v>
      </c>
      <c r="Q4455" s="2">
        <v>0.1</v>
      </c>
      <c r="R4455" s="2">
        <v>0</v>
      </c>
      <c r="S4455" s="2">
        <v>0.02</v>
      </c>
      <c r="T4455">
        <f t="shared" si="276"/>
        <v>0.4</v>
      </c>
      <c r="U4455">
        <f t="shared" si="277"/>
        <v>4.8000000000000007</v>
      </c>
      <c r="V4455">
        <f t="shared" si="278"/>
        <v>1.6470035000000003</v>
      </c>
      <c r="W4455">
        <f t="shared" si="279"/>
        <v>1.9364512250000003</v>
      </c>
    </row>
    <row r="4456" spans="1:23" x14ac:dyDescent="0.25">
      <c r="A4456" t="s">
        <v>14908</v>
      </c>
      <c r="B4456" s="1">
        <v>43056</v>
      </c>
      <c r="C4456" t="s">
        <v>14909</v>
      </c>
      <c r="D4456" t="s">
        <v>14910</v>
      </c>
      <c r="E4456" t="s">
        <v>14911</v>
      </c>
      <c r="F4456" s="1">
        <v>43029</v>
      </c>
      <c r="G4456">
        <v>1</v>
      </c>
      <c r="H4456">
        <v>1204</v>
      </c>
      <c r="I4456">
        <v>7</v>
      </c>
      <c r="J4456">
        <v>0</v>
      </c>
      <c r="K4456">
        <v>2</v>
      </c>
      <c r="L4456" t="b">
        <v>0</v>
      </c>
      <c r="M4456" t="b">
        <v>0</v>
      </c>
      <c r="N4456" t="b">
        <v>0</v>
      </c>
      <c r="O4456">
        <v>27</v>
      </c>
      <c r="P4456">
        <v>2</v>
      </c>
      <c r="Q4456" s="2">
        <v>0.01</v>
      </c>
      <c r="R4456" s="2">
        <v>0</v>
      </c>
      <c r="S4456" s="2">
        <v>0</v>
      </c>
      <c r="T4456">
        <f t="shared" si="276"/>
        <v>0.4</v>
      </c>
      <c r="U4456">
        <f t="shared" si="277"/>
        <v>-3.4</v>
      </c>
      <c r="V4456">
        <f t="shared" si="278"/>
        <v>0.10060200000000001</v>
      </c>
      <c r="W4456">
        <f t="shared" si="279"/>
        <v>-0.65478929999999991</v>
      </c>
    </row>
    <row r="4457" spans="1:23" x14ac:dyDescent="0.25">
      <c r="A4457" t="s">
        <v>14912</v>
      </c>
      <c r="B4457" s="1">
        <v>43214</v>
      </c>
      <c r="C4457" t="s">
        <v>14913</v>
      </c>
      <c r="D4457" t="s">
        <v>8951</v>
      </c>
      <c r="E4457" t="s">
        <v>14914</v>
      </c>
      <c r="F4457" s="1">
        <v>43197</v>
      </c>
      <c r="G4457">
        <v>1</v>
      </c>
      <c r="H4457">
        <v>769460</v>
      </c>
      <c r="I4457">
        <v>8469</v>
      </c>
      <c r="J4457">
        <v>887</v>
      </c>
      <c r="K4457">
        <v>1465</v>
      </c>
      <c r="L4457" t="b">
        <v>0</v>
      </c>
      <c r="M4457" t="b">
        <v>0</v>
      </c>
      <c r="N4457" t="b">
        <v>0</v>
      </c>
      <c r="O4457">
        <v>17</v>
      </c>
      <c r="P4457">
        <v>11</v>
      </c>
      <c r="Q4457" s="2">
        <v>0.01</v>
      </c>
      <c r="R4457" s="2">
        <v>0</v>
      </c>
      <c r="S4457" s="2">
        <v>0</v>
      </c>
      <c r="T4457">
        <f t="shared" si="276"/>
        <v>0.4</v>
      </c>
      <c r="U4457">
        <f t="shared" si="277"/>
        <v>7.6000000000000005</v>
      </c>
      <c r="V4457">
        <f t="shared" si="278"/>
        <v>0.48472999999999999</v>
      </c>
      <c r="W4457">
        <f t="shared" si="279"/>
        <v>2.2296555000000002</v>
      </c>
    </row>
    <row r="4458" spans="1:23" x14ac:dyDescent="0.25">
      <c r="A4458" t="s">
        <v>14915</v>
      </c>
      <c r="B4458" s="1">
        <v>43133</v>
      </c>
      <c r="C4458" t="s">
        <v>14916</v>
      </c>
      <c r="D4458" t="s">
        <v>289</v>
      </c>
      <c r="E4458" t="s">
        <v>14917</v>
      </c>
      <c r="F4458" s="1">
        <v>43126</v>
      </c>
      <c r="G4458">
        <v>1</v>
      </c>
      <c r="H4458">
        <v>3089155</v>
      </c>
      <c r="I4458">
        <v>31203</v>
      </c>
      <c r="J4458">
        <v>806</v>
      </c>
      <c r="K4458">
        <v>2554</v>
      </c>
      <c r="L4458" t="b">
        <v>0</v>
      </c>
      <c r="M4458" t="b">
        <v>0</v>
      </c>
      <c r="N4458" t="b">
        <v>0</v>
      </c>
      <c r="O4458">
        <v>7</v>
      </c>
      <c r="P4458">
        <v>5</v>
      </c>
      <c r="Q4458" s="2">
        <v>0.01</v>
      </c>
      <c r="R4458" s="2">
        <v>0</v>
      </c>
      <c r="S4458" s="2">
        <v>0</v>
      </c>
      <c r="T4458">
        <f t="shared" si="276"/>
        <v>0.4</v>
      </c>
      <c r="U4458">
        <f t="shared" si="277"/>
        <v>3.6</v>
      </c>
      <c r="V4458">
        <f t="shared" si="278"/>
        <v>1.6445775</v>
      </c>
      <c r="W4458">
        <f t="shared" si="279"/>
        <v>1.6356021250000001</v>
      </c>
    </row>
    <row r="4459" spans="1:23" x14ac:dyDescent="0.25">
      <c r="A4459" t="s">
        <v>14918</v>
      </c>
      <c r="B4459" s="1">
        <v>43071</v>
      </c>
      <c r="C4459" t="s">
        <v>14919</v>
      </c>
      <c r="D4459" t="s">
        <v>14920</v>
      </c>
      <c r="E4459" t="s">
        <v>14921</v>
      </c>
      <c r="F4459" s="1">
        <v>42815</v>
      </c>
      <c r="G4459">
        <v>1</v>
      </c>
      <c r="H4459">
        <v>12515</v>
      </c>
      <c r="I4459">
        <v>30</v>
      </c>
      <c r="J4459">
        <v>7</v>
      </c>
      <c r="K4459">
        <v>4</v>
      </c>
      <c r="L4459" t="b">
        <v>0</v>
      </c>
      <c r="M4459" t="b">
        <v>0</v>
      </c>
      <c r="N4459" t="b">
        <v>0</v>
      </c>
      <c r="O4459">
        <v>256</v>
      </c>
      <c r="P4459">
        <v>1</v>
      </c>
      <c r="Q4459" s="2">
        <v>0</v>
      </c>
      <c r="R4459" s="2">
        <v>0</v>
      </c>
      <c r="S4459" s="2">
        <v>0</v>
      </c>
      <c r="T4459">
        <f t="shared" si="276"/>
        <v>0.4</v>
      </c>
      <c r="U4459">
        <f t="shared" si="277"/>
        <v>-50.2</v>
      </c>
      <c r="V4459">
        <f t="shared" si="278"/>
        <v>6.2575E-3</v>
      </c>
      <c r="W4459">
        <f t="shared" si="279"/>
        <v>-12.387809875</v>
      </c>
    </row>
    <row r="4460" spans="1:23" x14ac:dyDescent="0.25">
      <c r="A4460" t="s">
        <v>14922</v>
      </c>
      <c r="B4460" s="1">
        <v>43076</v>
      </c>
      <c r="C4460" t="s">
        <v>14923</v>
      </c>
      <c r="D4460" t="s">
        <v>400</v>
      </c>
      <c r="E4460" t="s">
        <v>14924</v>
      </c>
      <c r="F4460" s="1">
        <v>43075</v>
      </c>
      <c r="G4460">
        <v>1</v>
      </c>
      <c r="H4460">
        <v>99577</v>
      </c>
      <c r="I4460">
        <v>969</v>
      </c>
      <c r="J4460">
        <v>197</v>
      </c>
      <c r="K4460">
        <v>223</v>
      </c>
      <c r="L4460" t="b">
        <v>0</v>
      </c>
      <c r="M4460" t="b">
        <v>0</v>
      </c>
      <c r="N4460" t="b">
        <v>0</v>
      </c>
      <c r="O4460">
        <v>1</v>
      </c>
      <c r="P4460">
        <v>1</v>
      </c>
      <c r="Q4460" s="2">
        <v>0.01</v>
      </c>
      <c r="R4460" s="2">
        <v>0</v>
      </c>
      <c r="S4460" s="2">
        <v>0</v>
      </c>
      <c r="T4460">
        <f t="shared" si="276"/>
        <v>0.4</v>
      </c>
      <c r="U4460">
        <f t="shared" si="277"/>
        <v>0.8</v>
      </c>
      <c r="V4460">
        <f t="shared" si="278"/>
        <v>0.14978849999999999</v>
      </c>
      <c r="W4460">
        <f t="shared" si="279"/>
        <v>0.41242597500000006</v>
      </c>
    </row>
    <row r="4461" spans="1:23" x14ac:dyDescent="0.25">
      <c r="A4461" t="s">
        <v>14925</v>
      </c>
      <c r="B4461" s="1">
        <v>43126</v>
      </c>
      <c r="C4461" t="s">
        <v>14926</v>
      </c>
      <c r="D4461" t="s">
        <v>14927</v>
      </c>
      <c r="E4461" t="s">
        <v>14928</v>
      </c>
      <c r="F4461" s="1">
        <v>43120</v>
      </c>
      <c r="G4461">
        <v>1</v>
      </c>
      <c r="H4461">
        <v>78957</v>
      </c>
      <c r="I4461">
        <v>3212</v>
      </c>
      <c r="J4461">
        <v>36</v>
      </c>
      <c r="K4461">
        <v>356</v>
      </c>
      <c r="L4461" t="b">
        <v>0</v>
      </c>
      <c r="M4461" t="b">
        <v>0</v>
      </c>
      <c r="N4461" t="b">
        <v>0</v>
      </c>
      <c r="O4461">
        <v>6</v>
      </c>
      <c r="P4461">
        <v>4</v>
      </c>
      <c r="Q4461" s="2">
        <v>0.04</v>
      </c>
      <c r="R4461" s="2">
        <v>0</v>
      </c>
      <c r="S4461" s="2">
        <v>0</v>
      </c>
      <c r="T4461">
        <f t="shared" si="276"/>
        <v>0.4</v>
      </c>
      <c r="U4461">
        <f t="shared" si="277"/>
        <v>2.8000000000000003</v>
      </c>
      <c r="V4461">
        <f t="shared" si="278"/>
        <v>0.43947849999999999</v>
      </c>
      <c r="W4461">
        <f t="shared" si="279"/>
        <v>1.0138174750000002</v>
      </c>
    </row>
    <row r="4462" spans="1:23" x14ac:dyDescent="0.25">
      <c r="A4462" t="s">
        <v>14929</v>
      </c>
      <c r="B4462" s="1">
        <v>43109</v>
      </c>
      <c r="C4462" t="s">
        <v>14930</v>
      </c>
      <c r="D4462" t="s">
        <v>14931</v>
      </c>
      <c r="E4462" t="s">
        <v>14932</v>
      </c>
      <c r="F4462" s="1">
        <v>43097</v>
      </c>
      <c r="G4462">
        <v>1</v>
      </c>
      <c r="H4462">
        <v>4035</v>
      </c>
      <c r="I4462">
        <v>2</v>
      </c>
      <c r="J4462">
        <v>0</v>
      </c>
      <c r="K4462">
        <v>0</v>
      </c>
      <c r="L4462" t="b">
        <v>0</v>
      </c>
      <c r="M4462" t="b">
        <v>0</v>
      </c>
      <c r="N4462" t="b">
        <v>0</v>
      </c>
      <c r="O4462">
        <v>12</v>
      </c>
      <c r="P4462">
        <v>4</v>
      </c>
      <c r="Q4462" s="2">
        <v>0</v>
      </c>
      <c r="R4462" s="2">
        <v>0</v>
      </c>
      <c r="S4462" s="2">
        <v>0</v>
      </c>
      <c r="T4462">
        <f t="shared" si="276"/>
        <v>0.4</v>
      </c>
      <c r="U4462">
        <f t="shared" si="277"/>
        <v>1.6</v>
      </c>
      <c r="V4462">
        <f t="shared" si="278"/>
        <v>2.0174999999999998E-3</v>
      </c>
      <c r="W4462">
        <f t="shared" si="279"/>
        <v>0.56070612500000006</v>
      </c>
    </row>
    <row r="4463" spans="1:23" x14ac:dyDescent="0.25">
      <c r="A4463" t="s">
        <v>14933</v>
      </c>
      <c r="B4463" s="1">
        <v>43253</v>
      </c>
      <c r="C4463" t="s">
        <v>14934</v>
      </c>
      <c r="D4463" t="s">
        <v>730</v>
      </c>
      <c r="E4463" t="s">
        <v>14935</v>
      </c>
      <c r="F4463" s="1">
        <v>43252</v>
      </c>
      <c r="G4463">
        <v>1</v>
      </c>
      <c r="H4463">
        <v>593120</v>
      </c>
      <c r="I4463">
        <v>2286</v>
      </c>
      <c r="J4463">
        <v>259</v>
      </c>
      <c r="K4463">
        <v>3250</v>
      </c>
      <c r="L4463" t="b">
        <v>0</v>
      </c>
      <c r="M4463" t="b">
        <v>0</v>
      </c>
      <c r="N4463" t="b">
        <v>0</v>
      </c>
      <c r="O4463">
        <v>1</v>
      </c>
      <c r="P4463">
        <v>1</v>
      </c>
      <c r="Q4463" s="2">
        <v>0</v>
      </c>
      <c r="R4463" s="2">
        <v>0</v>
      </c>
      <c r="S4463" s="2">
        <v>0.01</v>
      </c>
      <c r="T4463">
        <f t="shared" si="276"/>
        <v>0.4</v>
      </c>
      <c r="U4463">
        <f t="shared" si="277"/>
        <v>0.8</v>
      </c>
      <c r="V4463">
        <f t="shared" si="278"/>
        <v>0.54655999999999993</v>
      </c>
      <c r="W4463">
        <f t="shared" si="279"/>
        <v>0.55129600000000001</v>
      </c>
    </row>
    <row r="4464" spans="1:23" x14ac:dyDescent="0.25">
      <c r="A4464" t="s">
        <v>14936</v>
      </c>
      <c r="B4464" s="1">
        <v>43066</v>
      </c>
      <c r="C4464" t="s">
        <v>14937</v>
      </c>
      <c r="D4464" t="s">
        <v>8790</v>
      </c>
      <c r="E4464" t="s">
        <v>14938</v>
      </c>
      <c r="F4464" s="1">
        <v>43060</v>
      </c>
      <c r="G4464">
        <v>1</v>
      </c>
      <c r="H4464">
        <v>327739</v>
      </c>
      <c r="I4464">
        <v>6231</v>
      </c>
      <c r="J4464">
        <v>52</v>
      </c>
      <c r="K4464">
        <v>160</v>
      </c>
      <c r="L4464" t="b">
        <v>0</v>
      </c>
      <c r="M4464" t="b">
        <v>0</v>
      </c>
      <c r="N4464" t="b">
        <v>0</v>
      </c>
      <c r="O4464">
        <v>6</v>
      </c>
      <c r="P4464">
        <v>3</v>
      </c>
      <c r="Q4464" s="2">
        <v>0.02</v>
      </c>
      <c r="R4464" s="2">
        <v>0</v>
      </c>
      <c r="S4464" s="2">
        <v>0</v>
      </c>
      <c r="T4464">
        <f t="shared" si="276"/>
        <v>0.4</v>
      </c>
      <c r="U4464">
        <f t="shared" si="277"/>
        <v>1.8000000000000003</v>
      </c>
      <c r="V4464">
        <f t="shared" si="278"/>
        <v>0.36386950000000001</v>
      </c>
      <c r="W4464">
        <f t="shared" si="279"/>
        <v>0.73735432500000009</v>
      </c>
    </row>
    <row r="4465" spans="1:23" x14ac:dyDescent="0.25">
      <c r="A4465" t="s">
        <v>14939</v>
      </c>
      <c r="B4465" s="1">
        <v>43109</v>
      </c>
      <c r="C4465" t="s">
        <v>14940</v>
      </c>
      <c r="D4465" t="s">
        <v>14941</v>
      </c>
      <c r="E4465" t="s">
        <v>14942</v>
      </c>
      <c r="F4465" s="1">
        <v>43103</v>
      </c>
      <c r="G4465">
        <v>1</v>
      </c>
      <c r="H4465">
        <v>74990</v>
      </c>
      <c r="I4465">
        <v>3428</v>
      </c>
      <c r="J4465">
        <v>353</v>
      </c>
      <c r="K4465">
        <v>685</v>
      </c>
      <c r="L4465" t="b">
        <v>0</v>
      </c>
      <c r="M4465" t="b">
        <v>0</v>
      </c>
      <c r="N4465" t="b">
        <v>0</v>
      </c>
      <c r="O4465">
        <v>6</v>
      </c>
      <c r="P4465">
        <v>5</v>
      </c>
      <c r="Q4465" s="2">
        <v>0.05</v>
      </c>
      <c r="R4465" s="2">
        <v>0</v>
      </c>
      <c r="S4465" s="2">
        <v>0.01</v>
      </c>
      <c r="T4465">
        <f t="shared" si="276"/>
        <v>0.4</v>
      </c>
      <c r="U4465">
        <f t="shared" si="277"/>
        <v>3.8</v>
      </c>
      <c r="V4465">
        <f t="shared" si="278"/>
        <v>0.78749500000000006</v>
      </c>
      <c r="W4465">
        <f t="shared" si="279"/>
        <v>1.3856232499999999</v>
      </c>
    </row>
    <row r="4466" spans="1:23" x14ac:dyDescent="0.25">
      <c r="A4466" t="s">
        <v>14943</v>
      </c>
      <c r="B4466" s="1">
        <v>43120</v>
      </c>
      <c r="C4466" t="s">
        <v>14944</v>
      </c>
      <c r="D4466" t="s">
        <v>1051</v>
      </c>
      <c r="E4466" t="s">
        <v>14945</v>
      </c>
      <c r="F4466" s="1">
        <v>43114</v>
      </c>
      <c r="G4466">
        <v>1</v>
      </c>
      <c r="H4466">
        <v>648890</v>
      </c>
      <c r="I4466">
        <v>14061</v>
      </c>
      <c r="J4466">
        <v>699</v>
      </c>
      <c r="K4466">
        <v>818</v>
      </c>
      <c r="L4466" t="b">
        <v>0</v>
      </c>
      <c r="M4466" t="b">
        <v>0</v>
      </c>
      <c r="N4466" t="b">
        <v>0</v>
      </c>
      <c r="O4466">
        <v>6</v>
      </c>
      <c r="P4466">
        <v>3</v>
      </c>
      <c r="Q4466" s="2">
        <v>0.02</v>
      </c>
      <c r="R4466" s="2">
        <v>0</v>
      </c>
      <c r="S4466" s="2">
        <v>0</v>
      </c>
      <c r="T4466">
        <f t="shared" si="276"/>
        <v>0.4</v>
      </c>
      <c r="U4466">
        <f t="shared" si="277"/>
        <v>1.8000000000000003</v>
      </c>
      <c r="V4466">
        <f t="shared" si="278"/>
        <v>0.52444500000000005</v>
      </c>
      <c r="W4466">
        <f t="shared" si="279"/>
        <v>0.79355575000000012</v>
      </c>
    </row>
    <row r="4467" spans="1:23" x14ac:dyDescent="0.25">
      <c r="A4467" t="s">
        <v>14946</v>
      </c>
      <c r="B4467" s="1">
        <v>43256</v>
      </c>
      <c r="C4467" t="s">
        <v>14947</v>
      </c>
      <c r="D4467" t="s">
        <v>605</v>
      </c>
      <c r="E4467" t="s">
        <v>14948</v>
      </c>
      <c r="F4467" s="1">
        <v>43245</v>
      </c>
      <c r="G4467">
        <v>1</v>
      </c>
      <c r="H4467">
        <v>1517477</v>
      </c>
      <c r="I4467">
        <v>15808</v>
      </c>
      <c r="J4467">
        <v>865</v>
      </c>
      <c r="K4467">
        <v>1354</v>
      </c>
      <c r="L4467" t="b">
        <v>0</v>
      </c>
      <c r="M4467" t="b">
        <v>0</v>
      </c>
      <c r="N4467" t="b">
        <v>0</v>
      </c>
      <c r="O4467">
        <v>11</v>
      </c>
      <c r="P4467">
        <v>11</v>
      </c>
      <c r="Q4467" s="2">
        <v>0.01</v>
      </c>
      <c r="R4467" s="2">
        <v>0</v>
      </c>
      <c r="S4467" s="2">
        <v>0</v>
      </c>
      <c r="T4467">
        <f t="shared" si="276"/>
        <v>0.4</v>
      </c>
      <c r="U4467">
        <f t="shared" si="277"/>
        <v>8.8000000000000007</v>
      </c>
      <c r="V4467">
        <f t="shared" si="278"/>
        <v>0.85873849999999996</v>
      </c>
      <c r="W4467">
        <f t="shared" si="279"/>
        <v>2.6605584750000002</v>
      </c>
    </row>
    <row r="4468" spans="1:23" x14ac:dyDescent="0.25">
      <c r="A4468" t="s">
        <v>14949</v>
      </c>
      <c r="B4468" s="1">
        <v>43137</v>
      </c>
      <c r="C4468" t="s">
        <v>14950</v>
      </c>
      <c r="D4468" t="s">
        <v>297</v>
      </c>
      <c r="E4468" t="s">
        <v>14951</v>
      </c>
      <c r="F4468" s="1">
        <v>43132</v>
      </c>
      <c r="G4468">
        <v>1</v>
      </c>
      <c r="H4468">
        <v>2178547</v>
      </c>
      <c r="I4468">
        <v>3354</v>
      </c>
      <c r="J4468">
        <v>118</v>
      </c>
      <c r="K4468">
        <v>305</v>
      </c>
      <c r="L4468" t="b">
        <v>0</v>
      </c>
      <c r="M4468" t="b">
        <v>0</v>
      </c>
      <c r="N4468" t="b">
        <v>0</v>
      </c>
      <c r="O4468">
        <v>5</v>
      </c>
      <c r="P4468">
        <v>3</v>
      </c>
      <c r="Q4468" s="2">
        <v>0</v>
      </c>
      <c r="R4468" s="2">
        <v>0</v>
      </c>
      <c r="S4468" s="2">
        <v>0</v>
      </c>
      <c r="T4468">
        <f t="shared" si="276"/>
        <v>0.4</v>
      </c>
      <c r="U4468">
        <f t="shared" si="277"/>
        <v>2.0000000000000004</v>
      </c>
      <c r="V4468">
        <f t="shared" si="278"/>
        <v>1.0892735</v>
      </c>
      <c r="W4468">
        <f t="shared" si="279"/>
        <v>1.041245725</v>
      </c>
    </row>
    <row r="4469" spans="1:23" x14ac:dyDescent="0.25">
      <c r="A4469" t="s">
        <v>14952</v>
      </c>
      <c r="B4469" s="1">
        <v>43117</v>
      </c>
      <c r="C4469" t="s">
        <v>14953</v>
      </c>
      <c r="D4469" t="s">
        <v>2947</v>
      </c>
      <c r="E4469" t="s">
        <v>14954</v>
      </c>
      <c r="F4469" s="1">
        <v>43110</v>
      </c>
      <c r="G4469">
        <v>1</v>
      </c>
      <c r="H4469">
        <v>100812</v>
      </c>
      <c r="I4469">
        <v>791</v>
      </c>
      <c r="J4469">
        <v>115</v>
      </c>
      <c r="K4469">
        <v>66</v>
      </c>
      <c r="L4469" t="b">
        <v>0</v>
      </c>
      <c r="M4469" t="b">
        <v>0</v>
      </c>
      <c r="N4469" t="b">
        <v>0</v>
      </c>
      <c r="O4469">
        <v>7</v>
      </c>
      <c r="P4469">
        <v>6</v>
      </c>
      <c r="Q4469" s="2">
        <v>0.01</v>
      </c>
      <c r="R4469" s="2">
        <v>0</v>
      </c>
      <c r="S4469" s="2">
        <v>0</v>
      </c>
      <c r="T4469">
        <f t="shared" si="276"/>
        <v>0.4</v>
      </c>
      <c r="U4469">
        <f t="shared" si="277"/>
        <v>4.6000000000000005</v>
      </c>
      <c r="V4469">
        <f t="shared" si="278"/>
        <v>0.15040600000000001</v>
      </c>
      <c r="W4469">
        <f t="shared" si="279"/>
        <v>1.3626421</v>
      </c>
    </row>
    <row r="4470" spans="1:23" x14ac:dyDescent="0.25">
      <c r="A4470" t="s">
        <v>14955</v>
      </c>
      <c r="B4470" s="1">
        <v>43126</v>
      </c>
      <c r="C4470" t="s">
        <v>14956</v>
      </c>
      <c r="D4470" t="s">
        <v>1114</v>
      </c>
      <c r="E4470" t="s">
        <v>14957</v>
      </c>
      <c r="F4470" s="1">
        <v>43125</v>
      </c>
      <c r="G4470">
        <v>1</v>
      </c>
      <c r="H4470">
        <v>41282</v>
      </c>
      <c r="I4470">
        <v>642</v>
      </c>
      <c r="J4470">
        <v>243</v>
      </c>
      <c r="K4470">
        <v>812</v>
      </c>
      <c r="L4470" t="b">
        <v>0</v>
      </c>
      <c r="M4470" t="b">
        <v>0</v>
      </c>
      <c r="N4470" t="b">
        <v>0</v>
      </c>
      <c r="O4470">
        <v>1</v>
      </c>
      <c r="P4470">
        <v>1</v>
      </c>
      <c r="Q4470" s="2">
        <v>0.02</v>
      </c>
      <c r="R4470" s="2">
        <v>-0.01</v>
      </c>
      <c r="S4470" s="2">
        <v>0.02</v>
      </c>
      <c r="T4470">
        <f t="shared" si="276"/>
        <v>0.4</v>
      </c>
      <c r="U4470">
        <f t="shared" si="277"/>
        <v>0.8</v>
      </c>
      <c r="V4470">
        <f t="shared" si="278"/>
        <v>0.57064099999999995</v>
      </c>
      <c r="W4470">
        <f t="shared" si="279"/>
        <v>0.55972434999999998</v>
      </c>
    </row>
    <row r="4471" spans="1:23" x14ac:dyDescent="0.25">
      <c r="A4471" t="s">
        <v>14958</v>
      </c>
      <c r="B4471" s="1">
        <v>43159</v>
      </c>
      <c r="C4471" t="s">
        <v>14959</v>
      </c>
      <c r="D4471" t="s">
        <v>403</v>
      </c>
      <c r="E4471" t="s">
        <v>14960</v>
      </c>
      <c r="F4471" s="1">
        <v>43153</v>
      </c>
      <c r="G4471">
        <v>1</v>
      </c>
      <c r="H4471">
        <v>872261</v>
      </c>
      <c r="I4471">
        <v>13850</v>
      </c>
      <c r="J4471">
        <v>856</v>
      </c>
      <c r="K4471">
        <v>1948</v>
      </c>
      <c r="L4471" t="b">
        <v>0</v>
      </c>
      <c r="M4471" t="b">
        <v>0</v>
      </c>
      <c r="N4471" t="b">
        <v>0</v>
      </c>
      <c r="O4471">
        <v>6</v>
      </c>
      <c r="P4471">
        <v>6</v>
      </c>
      <c r="Q4471" s="2">
        <v>0.02</v>
      </c>
      <c r="R4471" s="2">
        <v>0</v>
      </c>
      <c r="S4471" s="2">
        <v>0</v>
      </c>
      <c r="T4471">
        <f t="shared" si="276"/>
        <v>0.4</v>
      </c>
      <c r="U4471">
        <f t="shared" si="277"/>
        <v>4.8000000000000007</v>
      </c>
      <c r="V4471">
        <f t="shared" si="278"/>
        <v>0.63613049999999993</v>
      </c>
      <c r="W4471">
        <f t="shared" si="279"/>
        <v>1.5826456750000002</v>
      </c>
    </row>
    <row r="4472" spans="1:23" x14ac:dyDescent="0.25">
      <c r="A4472" t="s">
        <v>14961</v>
      </c>
      <c r="B4472" s="1">
        <v>43170</v>
      </c>
      <c r="C4472" t="s">
        <v>14962</v>
      </c>
      <c r="D4472" t="s">
        <v>707</v>
      </c>
      <c r="E4472" t="s">
        <v>14963</v>
      </c>
      <c r="F4472" s="1">
        <v>43166</v>
      </c>
      <c r="G4472">
        <v>1</v>
      </c>
      <c r="H4472">
        <v>2101562</v>
      </c>
      <c r="I4472">
        <v>33303</v>
      </c>
      <c r="J4472">
        <v>1230</v>
      </c>
      <c r="K4472">
        <v>2467</v>
      </c>
      <c r="L4472" t="b">
        <v>0</v>
      </c>
      <c r="M4472" t="b">
        <v>0</v>
      </c>
      <c r="N4472" t="b">
        <v>0</v>
      </c>
      <c r="O4472">
        <v>4</v>
      </c>
      <c r="P4472">
        <v>4</v>
      </c>
      <c r="Q4472" s="2">
        <v>0.02</v>
      </c>
      <c r="R4472" s="2">
        <v>0</v>
      </c>
      <c r="S4472" s="2">
        <v>0</v>
      </c>
      <c r="T4472">
        <f t="shared" si="276"/>
        <v>0.4</v>
      </c>
      <c r="U4472">
        <f t="shared" si="277"/>
        <v>3.2</v>
      </c>
      <c r="V4472">
        <f t="shared" si="278"/>
        <v>1.2507809999999999</v>
      </c>
      <c r="W4472">
        <f t="shared" si="279"/>
        <v>1.39777335</v>
      </c>
    </row>
    <row r="4473" spans="1:23" x14ac:dyDescent="0.25">
      <c r="A4473" t="s">
        <v>14964</v>
      </c>
      <c r="B4473" s="1">
        <v>43210</v>
      </c>
      <c r="C4473" t="s">
        <v>14965</v>
      </c>
      <c r="D4473" t="s">
        <v>14966</v>
      </c>
      <c r="E4473" t="s">
        <v>14967</v>
      </c>
      <c r="F4473" s="1">
        <v>43196</v>
      </c>
      <c r="G4473">
        <v>1</v>
      </c>
      <c r="H4473">
        <v>288977</v>
      </c>
      <c r="I4473">
        <v>3273</v>
      </c>
      <c r="J4473">
        <v>38</v>
      </c>
      <c r="K4473">
        <v>83</v>
      </c>
      <c r="L4473" t="b">
        <v>0</v>
      </c>
      <c r="M4473" t="b">
        <v>0</v>
      </c>
      <c r="N4473" t="b">
        <v>0</v>
      </c>
      <c r="O4473">
        <v>14</v>
      </c>
      <c r="P4473">
        <v>7</v>
      </c>
      <c r="Q4473" s="2">
        <v>0.01</v>
      </c>
      <c r="R4473" s="2">
        <v>0</v>
      </c>
      <c r="S4473" s="2">
        <v>0</v>
      </c>
      <c r="T4473">
        <f t="shared" si="276"/>
        <v>0.4</v>
      </c>
      <c r="U4473">
        <f t="shared" si="277"/>
        <v>4.2</v>
      </c>
      <c r="V4473">
        <f t="shared" si="278"/>
        <v>0.2444885</v>
      </c>
      <c r="W4473">
        <f t="shared" si="279"/>
        <v>1.295570975</v>
      </c>
    </row>
    <row r="4474" spans="1:23" x14ac:dyDescent="0.25">
      <c r="A4474" t="s">
        <v>14968</v>
      </c>
      <c r="B4474" s="1">
        <v>43134</v>
      </c>
      <c r="C4474" t="s">
        <v>2230</v>
      </c>
      <c r="D4474" t="s">
        <v>14969</v>
      </c>
      <c r="E4474" t="s">
        <v>14970</v>
      </c>
      <c r="F4474" s="1">
        <v>43130</v>
      </c>
      <c r="G4474">
        <v>1</v>
      </c>
      <c r="H4474">
        <v>1034024</v>
      </c>
      <c r="I4474">
        <v>17370</v>
      </c>
      <c r="J4474">
        <v>518</v>
      </c>
      <c r="K4474">
        <v>1033</v>
      </c>
      <c r="L4474" t="b">
        <v>0</v>
      </c>
      <c r="M4474" t="b">
        <v>0</v>
      </c>
      <c r="N4474" t="b">
        <v>0</v>
      </c>
      <c r="O4474">
        <v>4</v>
      </c>
      <c r="P4474">
        <v>2</v>
      </c>
      <c r="Q4474" s="2">
        <v>0.02</v>
      </c>
      <c r="R4474" s="2">
        <v>0</v>
      </c>
      <c r="S4474" s="2">
        <v>0</v>
      </c>
      <c r="T4474">
        <f t="shared" si="276"/>
        <v>0.4</v>
      </c>
      <c r="U4474">
        <f t="shared" si="277"/>
        <v>1.2000000000000002</v>
      </c>
      <c r="V4474">
        <f t="shared" si="278"/>
        <v>0.71701199999999998</v>
      </c>
      <c r="W4474">
        <f t="shared" si="279"/>
        <v>0.71095419999999998</v>
      </c>
    </row>
    <row r="4475" spans="1:23" x14ac:dyDescent="0.25">
      <c r="A4475" t="s">
        <v>14971</v>
      </c>
      <c r="B4475" s="1">
        <v>43151</v>
      </c>
      <c r="C4475" t="s">
        <v>14972</v>
      </c>
      <c r="D4475" t="s">
        <v>61</v>
      </c>
      <c r="E4475" t="s">
        <v>14973</v>
      </c>
      <c r="F4475" s="1">
        <v>43147</v>
      </c>
      <c r="G4475">
        <v>1</v>
      </c>
      <c r="H4475">
        <v>65707</v>
      </c>
      <c r="I4475">
        <v>1960</v>
      </c>
      <c r="J4475">
        <v>91</v>
      </c>
      <c r="K4475">
        <v>482</v>
      </c>
      <c r="L4475" t="b">
        <v>0</v>
      </c>
      <c r="M4475" t="b">
        <v>0</v>
      </c>
      <c r="N4475" t="b">
        <v>0</v>
      </c>
      <c r="O4475">
        <v>4</v>
      </c>
      <c r="P4475">
        <v>1</v>
      </c>
      <c r="Q4475" s="2">
        <v>0.03</v>
      </c>
      <c r="R4475" s="2">
        <v>0</v>
      </c>
      <c r="S4475" s="2">
        <v>0.01</v>
      </c>
      <c r="T4475">
        <f t="shared" si="276"/>
        <v>0.4</v>
      </c>
      <c r="U4475">
        <f t="shared" si="277"/>
        <v>0.19999999999999996</v>
      </c>
      <c r="V4475">
        <f t="shared" si="278"/>
        <v>0.58285349999999991</v>
      </c>
      <c r="W4475">
        <f t="shared" si="279"/>
        <v>0.41399872500000001</v>
      </c>
    </row>
    <row r="4476" spans="1:23" x14ac:dyDescent="0.25">
      <c r="A4476" t="s">
        <v>14974</v>
      </c>
      <c r="B4476" s="1">
        <v>43081</v>
      </c>
      <c r="C4476" t="s">
        <v>14975</v>
      </c>
      <c r="D4476" t="s">
        <v>14976</v>
      </c>
      <c r="E4476" t="s">
        <v>14977</v>
      </c>
      <c r="F4476" s="1">
        <v>43076</v>
      </c>
      <c r="G4476">
        <v>1</v>
      </c>
      <c r="H4476">
        <v>3479</v>
      </c>
      <c r="I4476">
        <v>34</v>
      </c>
      <c r="J4476">
        <v>0</v>
      </c>
      <c r="K4476">
        <v>4</v>
      </c>
      <c r="L4476" t="b">
        <v>0</v>
      </c>
      <c r="M4476" t="b">
        <v>0</v>
      </c>
      <c r="N4476" t="b">
        <v>0</v>
      </c>
      <c r="O4476">
        <v>5</v>
      </c>
      <c r="P4476">
        <v>2</v>
      </c>
      <c r="Q4476" s="2">
        <v>0.01</v>
      </c>
      <c r="R4476" s="2">
        <v>0</v>
      </c>
      <c r="S4476" s="2">
        <v>0</v>
      </c>
      <c r="T4476">
        <f t="shared" si="276"/>
        <v>0.4</v>
      </c>
      <c r="U4476">
        <f t="shared" si="277"/>
        <v>1</v>
      </c>
      <c r="V4476">
        <f t="shared" si="278"/>
        <v>0.10173950000000001</v>
      </c>
      <c r="W4476">
        <f t="shared" si="279"/>
        <v>0.44560882500000004</v>
      </c>
    </row>
    <row r="4477" spans="1:23" x14ac:dyDescent="0.25">
      <c r="A4477" t="s">
        <v>14978</v>
      </c>
      <c r="B4477" s="1">
        <v>43265</v>
      </c>
      <c r="C4477" t="s">
        <v>14979</v>
      </c>
      <c r="D4477" t="s">
        <v>715</v>
      </c>
      <c r="E4477" t="s">
        <v>14980</v>
      </c>
      <c r="F4477" s="1">
        <v>43251</v>
      </c>
      <c r="G4477">
        <v>1</v>
      </c>
      <c r="H4477">
        <v>708014</v>
      </c>
      <c r="I4477">
        <v>10664</v>
      </c>
      <c r="J4477">
        <v>575</v>
      </c>
      <c r="K4477">
        <v>1012</v>
      </c>
      <c r="L4477" t="b">
        <v>0</v>
      </c>
      <c r="M4477" t="b">
        <v>0</v>
      </c>
      <c r="N4477" t="b">
        <v>0</v>
      </c>
      <c r="O4477">
        <v>14</v>
      </c>
      <c r="P4477">
        <v>13</v>
      </c>
      <c r="Q4477" s="2">
        <v>0.02</v>
      </c>
      <c r="R4477" s="2">
        <v>0</v>
      </c>
      <c r="S4477" s="2">
        <v>0</v>
      </c>
      <c r="T4477">
        <f t="shared" si="276"/>
        <v>0.4</v>
      </c>
      <c r="U4477">
        <f t="shared" si="277"/>
        <v>10.200000000000001</v>
      </c>
      <c r="V4477">
        <f t="shared" si="278"/>
        <v>0.55400699999999992</v>
      </c>
      <c r="W4477">
        <f t="shared" si="279"/>
        <v>2.9039024500000004</v>
      </c>
    </row>
    <row r="4478" spans="1:23" x14ac:dyDescent="0.25">
      <c r="A4478" t="s">
        <v>14981</v>
      </c>
      <c r="B4478" s="1">
        <v>43238</v>
      </c>
      <c r="C4478" t="s">
        <v>14982</v>
      </c>
      <c r="D4478" t="s">
        <v>2433</v>
      </c>
      <c r="E4478" t="s">
        <v>12144</v>
      </c>
      <c r="F4478" s="1">
        <v>43221</v>
      </c>
      <c r="G4478">
        <v>1</v>
      </c>
      <c r="H4478">
        <v>1128733</v>
      </c>
      <c r="I4478">
        <v>12919</v>
      </c>
      <c r="J4478">
        <v>634</v>
      </c>
      <c r="K4478">
        <v>1000</v>
      </c>
      <c r="L4478" t="b">
        <v>0</v>
      </c>
      <c r="M4478" t="b">
        <v>0</v>
      </c>
      <c r="N4478" t="b">
        <v>0</v>
      </c>
      <c r="O4478">
        <v>17</v>
      </c>
      <c r="P4478">
        <v>16</v>
      </c>
      <c r="Q4478" s="2">
        <v>0.01</v>
      </c>
      <c r="R4478" s="2">
        <v>0</v>
      </c>
      <c r="S4478" s="2">
        <v>0</v>
      </c>
      <c r="T4478">
        <f t="shared" si="276"/>
        <v>0.4</v>
      </c>
      <c r="U4478">
        <f t="shared" si="277"/>
        <v>12.600000000000001</v>
      </c>
      <c r="V4478">
        <f t="shared" si="278"/>
        <v>0.66436649999999997</v>
      </c>
      <c r="W4478">
        <f t="shared" si="279"/>
        <v>3.5425282750000004</v>
      </c>
    </row>
    <row r="4479" spans="1:23" x14ac:dyDescent="0.25">
      <c r="A4479" t="s">
        <v>14983</v>
      </c>
      <c r="B4479" s="1">
        <v>43054</v>
      </c>
      <c r="C4479" t="s">
        <v>14984</v>
      </c>
      <c r="D4479" t="s">
        <v>1393</v>
      </c>
      <c r="E4479" t="s">
        <v>14985</v>
      </c>
      <c r="F4479" s="1">
        <v>43048</v>
      </c>
      <c r="G4479">
        <v>1</v>
      </c>
      <c r="H4479">
        <v>797436</v>
      </c>
      <c r="I4479">
        <v>29425</v>
      </c>
      <c r="J4479">
        <v>585</v>
      </c>
      <c r="K4479">
        <v>1497</v>
      </c>
      <c r="L4479" t="b">
        <v>0</v>
      </c>
      <c r="M4479" t="b">
        <v>0</v>
      </c>
      <c r="N4479" t="b">
        <v>0</v>
      </c>
      <c r="O4479">
        <v>6</v>
      </c>
      <c r="P4479">
        <v>2</v>
      </c>
      <c r="Q4479" s="2">
        <v>0.04</v>
      </c>
      <c r="R4479" s="2">
        <v>0</v>
      </c>
      <c r="S4479" s="2">
        <v>0</v>
      </c>
      <c r="T4479">
        <f t="shared" si="276"/>
        <v>0.4</v>
      </c>
      <c r="U4479">
        <f t="shared" si="277"/>
        <v>0.8</v>
      </c>
      <c r="V4479">
        <f t="shared" si="278"/>
        <v>0.79871800000000004</v>
      </c>
      <c r="W4479">
        <f t="shared" si="279"/>
        <v>0.63955130000000004</v>
      </c>
    </row>
    <row r="4480" spans="1:23" x14ac:dyDescent="0.25">
      <c r="A4480" t="s">
        <v>14986</v>
      </c>
      <c r="B4480" s="1">
        <v>43118</v>
      </c>
      <c r="C4480" t="s">
        <v>14987</v>
      </c>
      <c r="D4480" t="s">
        <v>14988</v>
      </c>
      <c r="E4480" t="s">
        <v>9240</v>
      </c>
      <c r="F4480" s="1">
        <v>43112</v>
      </c>
      <c r="G4480">
        <v>1</v>
      </c>
      <c r="H4480">
        <v>2034980</v>
      </c>
      <c r="I4480">
        <v>148529</v>
      </c>
      <c r="J4480">
        <v>1844</v>
      </c>
      <c r="K4480">
        <v>7272</v>
      </c>
      <c r="L4480" t="b">
        <v>0</v>
      </c>
      <c r="M4480" t="b">
        <v>0</v>
      </c>
      <c r="N4480" t="b">
        <v>0</v>
      </c>
      <c r="O4480">
        <v>6</v>
      </c>
      <c r="P4480">
        <v>6</v>
      </c>
      <c r="Q4480" s="2">
        <v>7.0000000000000007E-2</v>
      </c>
      <c r="R4480" s="2">
        <v>0</v>
      </c>
      <c r="S4480" s="2">
        <v>0</v>
      </c>
      <c r="T4480">
        <f t="shared" si="276"/>
        <v>0.4</v>
      </c>
      <c r="U4480">
        <f t="shared" si="277"/>
        <v>4.8000000000000007</v>
      </c>
      <c r="V4480">
        <f t="shared" si="278"/>
        <v>1.7174900000000002</v>
      </c>
      <c r="W4480">
        <f t="shared" si="279"/>
        <v>1.9611215000000004</v>
      </c>
    </row>
    <row r="4481" spans="1:23" x14ac:dyDescent="0.25">
      <c r="A4481" t="s">
        <v>14989</v>
      </c>
      <c r="B4481" s="1">
        <v>43056</v>
      </c>
      <c r="C4481" t="s">
        <v>14990</v>
      </c>
      <c r="D4481" t="s">
        <v>3645</v>
      </c>
      <c r="E4481" t="s">
        <v>14991</v>
      </c>
      <c r="F4481" s="1">
        <v>43051</v>
      </c>
      <c r="G4481">
        <v>1</v>
      </c>
      <c r="H4481">
        <v>7095077</v>
      </c>
      <c r="I4481">
        <v>438470</v>
      </c>
      <c r="J4481">
        <v>6754</v>
      </c>
      <c r="K4481">
        <v>29178</v>
      </c>
      <c r="L4481" t="b">
        <v>0</v>
      </c>
      <c r="M4481" t="b">
        <v>0</v>
      </c>
      <c r="N4481" t="b">
        <v>0</v>
      </c>
      <c r="O4481">
        <v>5</v>
      </c>
      <c r="P4481">
        <v>3</v>
      </c>
      <c r="Q4481" s="2">
        <v>0.06</v>
      </c>
      <c r="R4481" s="2">
        <v>0</v>
      </c>
      <c r="S4481" s="2">
        <v>0</v>
      </c>
      <c r="T4481">
        <f t="shared" si="276"/>
        <v>0.4</v>
      </c>
      <c r="U4481">
        <f t="shared" si="277"/>
        <v>2.0000000000000004</v>
      </c>
      <c r="V4481">
        <f t="shared" si="278"/>
        <v>4.1475384999999996</v>
      </c>
      <c r="W4481">
        <f t="shared" si="279"/>
        <v>2.1116384749999999</v>
      </c>
    </row>
    <row r="4482" spans="1:23" x14ac:dyDescent="0.25">
      <c r="A4482" t="s">
        <v>14992</v>
      </c>
      <c r="B4482" s="1">
        <v>43082</v>
      </c>
      <c r="C4482" t="s">
        <v>14993</v>
      </c>
      <c r="D4482" t="s">
        <v>655</v>
      </c>
      <c r="E4482" t="s">
        <v>14994</v>
      </c>
      <c r="F4482" s="1">
        <v>43074</v>
      </c>
      <c r="G4482">
        <v>1</v>
      </c>
      <c r="H4482">
        <v>1529545</v>
      </c>
      <c r="I4482">
        <v>20063</v>
      </c>
      <c r="J4482">
        <v>1044</v>
      </c>
      <c r="K4482">
        <v>1229</v>
      </c>
      <c r="L4482" t="b">
        <v>0</v>
      </c>
      <c r="M4482" t="b">
        <v>0</v>
      </c>
      <c r="N4482" t="b">
        <v>0</v>
      </c>
      <c r="O4482">
        <v>8</v>
      </c>
      <c r="P4482">
        <v>6</v>
      </c>
      <c r="Q4482" s="2">
        <v>0.01</v>
      </c>
      <c r="R4482" s="2">
        <v>0</v>
      </c>
      <c r="S4482" s="2">
        <v>0</v>
      </c>
      <c r="T4482">
        <f t="shared" ref="T4482:T4545" si="280">G4482*0.4</f>
        <v>0.4</v>
      </c>
      <c r="U4482">
        <f t="shared" ref="U4482:U4545" si="281">-0.2*(O4482-P4482)+0.8*P4482</f>
        <v>4.4000000000000004</v>
      </c>
      <c r="V4482">
        <f t="shared" ref="V4482:V4545" si="282">0.5*H4482*0.000001+0.1*Q4482*100+100*0.15*R4482+100*0.25*S4482</f>
        <v>0.86477249999999994</v>
      </c>
      <c r="W4482">
        <f t="shared" ref="W4482:W4545" si="283">0.4*T4482+0.25*U4482+0.35*V4482</f>
        <v>1.5626703750000002</v>
      </c>
    </row>
    <row r="4483" spans="1:23" x14ac:dyDescent="0.25">
      <c r="A4483" t="s">
        <v>14995</v>
      </c>
      <c r="B4483" s="1">
        <v>43102</v>
      </c>
      <c r="C4483" t="s">
        <v>14996</v>
      </c>
      <c r="D4483" t="s">
        <v>14169</v>
      </c>
      <c r="E4483" t="s">
        <v>14997</v>
      </c>
      <c r="F4483" s="1">
        <v>43091</v>
      </c>
      <c r="G4483">
        <v>1</v>
      </c>
      <c r="H4483">
        <v>474698</v>
      </c>
      <c r="I4483">
        <v>11434</v>
      </c>
      <c r="J4483">
        <v>336</v>
      </c>
      <c r="K4483">
        <v>1537</v>
      </c>
      <c r="L4483" t="b">
        <v>0</v>
      </c>
      <c r="M4483" t="b">
        <v>0</v>
      </c>
      <c r="N4483" t="b">
        <v>0</v>
      </c>
      <c r="O4483">
        <v>11</v>
      </c>
      <c r="P4483">
        <v>11</v>
      </c>
      <c r="Q4483" s="2">
        <v>0.02</v>
      </c>
      <c r="R4483" s="2">
        <v>0</v>
      </c>
      <c r="S4483" s="2">
        <v>0</v>
      </c>
      <c r="T4483">
        <f t="shared" si="280"/>
        <v>0.4</v>
      </c>
      <c r="U4483">
        <f t="shared" si="281"/>
        <v>8.8000000000000007</v>
      </c>
      <c r="V4483">
        <f t="shared" si="282"/>
        <v>0.43734899999999999</v>
      </c>
      <c r="W4483">
        <f t="shared" si="283"/>
        <v>2.5130721500000002</v>
      </c>
    </row>
    <row r="4484" spans="1:23" x14ac:dyDescent="0.25">
      <c r="A4484" t="s">
        <v>14998</v>
      </c>
      <c r="B4484" s="1">
        <v>43146</v>
      </c>
      <c r="C4484" t="s">
        <v>14999</v>
      </c>
      <c r="D4484" t="s">
        <v>3191</v>
      </c>
      <c r="E4484" t="s">
        <v>15000</v>
      </c>
      <c r="F4484" s="1">
        <v>43141</v>
      </c>
      <c r="G4484">
        <v>1</v>
      </c>
      <c r="H4484">
        <v>165205</v>
      </c>
      <c r="I4484">
        <v>5665</v>
      </c>
      <c r="J4484">
        <v>112</v>
      </c>
      <c r="K4484">
        <v>442</v>
      </c>
      <c r="L4484" t="b">
        <v>0</v>
      </c>
      <c r="M4484" t="b">
        <v>0</v>
      </c>
      <c r="N4484" t="b">
        <v>0</v>
      </c>
      <c r="O4484">
        <v>5</v>
      </c>
      <c r="P4484">
        <v>4</v>
      </c>
      <c r="Q4484" s="2">
        <v>0.03</v>
      </c>
      <c r="R4484" s="2">
        <v>0</v>
      </c>
      <c r="S4484" s="2">
        <v>0</v>
      </c>
      <c r="T4484">
        <f t="shared" si="280"/>
        <v>0.4</v>
      </c>
      <c r="U4484">
        <f t="shared" si="281"/>
        <v>3</v>
      </c>
      <c r="V4484">
        <f t="shared" si="282"/>
        <v>0.38260249999999996</v>
      </c>
      <c r="W4484">
        <f t="shared" si="283"/>
        <v>1.0439108749999999</v>
      </c>
    </row>
    <row r="4485" spans="1:23" x14ac:dyDescent="0.25">
      <c r="A4485" t="s">
        <v>15001</v>
      </c>
      <c r="B4485" s="1">
        <v>43126</v>
      </c>
      <c r="C4485" t="s">
        <v>15002</v>
      </c>
      <c r="D4485" t="s">
        <v>15003</v>
      </c>
      <c r="E4485" t="s">
        <v>15004</v>
      </c>
      <c r="F4485" s="1">
        <v>43118</v>
      </c>
      <c r="G4485">
        <v>1</v>
      </c>
      <c r="H4485">
        <v>1258994</v>
      </c>
      <c r="I4485">
        <v>15235</v>
      </c>
      <c r="J4485">
        <v>1023</v>
      </c>
      <c r="K4485">
        <v>1617</v>
      </c>
      <c r="L4485" t="b">
        <v>0</v>
      </c>
      <c r="M4485" t="b">
        <v>0</v>
      </c>
      <c r="N4485" t="b">
        <v>0</v>
      </c>
      <c r="O4485">
        <v>8</v>
      </c>
      <c r="P4485">
        <v>8</v>
      </c>
      <c r="Q4485" s="2">
        <v>0.01</v>
      </c>
      <c r="R4485" s="2">
        <v>0</v>
      </c>
      <c r="S4485" s="2">
        <v>0</v>
      </c>
      <c r="T4485">
        <f t="shared" si="280"/>
        <v>0.4</v>
      </c>
      <c r="U4485">
        <f t="shared" si="281"/>
        <v>6.4</v>
      </c>
      <c r="V4485">
        <f t="shared" si="282"/>
        <v>0.72949699999999995</v>
      </c>
      <c r="W4485">
        <f t="shared" si="283"/>
        <v>2.01532395</v>
      </c>
    </row>
    <row r="4486" spans="1:23" x14ac:dyDescent="0.25">
      <c r="A4486" t="s">
        <v>15005</v>
      </c>
      <c r="B4486" s="1">
        <v>43265</v>
      </c>
      <c r="C4486" t="s">
        <v>15006</v>
      </c>
      <c r="D4486" t="s">
        <v>7662</v>
      </c>
      <c r="E4486" t="s">
        <v>15007</v>
      </c>
      <c r="F4486" s="1">
        <v>43264</v>
      </c>
      <c r="G4486">
        <v>1</v>
      </c>
      <c r="H4486">
        <v>2183462</v>
      </c>
      <c r="I4486">
        <v>79677</v>
      </c>
      <c r="J4486">
        <v>2034</v>
      </c>
      <c r="K4486">
        <v>3464</v>
      </c>
      <c r="L4486" t="b">
        <v>0</v>
      </c>
      <c r="M4486" t="b">
        <v>0</v>
      </c>
      <c r="N4486" t="b">
        <v>0</v>
      </c>
      <c r="O4486">
        <v>1</v>
      </c>
      <c r="P4486">
        <v>1</v>
      </c>
      <c r="Q4486" s="2">
        <v>0.04</v>
      </c>
      <c r="R4486" s="2">
        <v>0</v>
      </c>
      <c r="S4486" s="2">
        <v>0</v>
      </c>
      <c r="T4486">
        <f t="shared" si="280"/>
        <v>0.4</v>
      </c>
      <c r="U4486">
        <f t="shared" si="281"/>
        <v>0.8</v>
      </c>
      <c r="V4486">
        <f t="shared" si="282"/>
        <v>1.4917310000000001</v>
      </c>
      <c r="W4486">
        <f t="shared" si="283"/>
        <v>0.88210585000000008</v>
      </c>
    </row>
    <row r="4487" spans="1:23" x14ac:dyDescent="0.25">
      <c r="A4487" t="s">
        <v>15008</v>
      </c>
      <c r="B4487" s="1">
        <v>43220</v>
      </c>
      <c r="C4487" t="s">
        <v>15009</v>
      </c>
      <c r="D4487" t="s">
        <v>512</v>
      </c>
      <c r="E4487" t="s">
        <v>15010</v>
      </c>
      <c r="F4487" s="1">
        <v>43203</v>
      </c>
      <c r="G4487">
        <v>1</v>
      </c>
      <c r="H4487">
        <v>1953661</v>
      </c>
      <c r="I4487">
        <v>16054</v>
      </c>
      <c r="J4487">
        <v>1006</v>
      </c>
      <c r="K4487">
        <v>1621</v>
      </c>
      <c r="L4487" t="b">
        <v>0</v>
      </c>
      <c r="M4487" t="b">
        <v>0</v>
      </c>
      <c r="N4487" t="b">
        <v>0</v>
      </c>
      <c r="O4487">
        <v>17</v>
      </c>
      <c r="P4487">
        <v>14</v>
      </c>
      <c r="Q4487" s="2">
        <v>0.01</v>
      </c>
      <c r="R4487" s="2">
        <v>0</v>
      </c>
      <c r="S4487" s="2">
        <v>0</v>
      </c>
      <c r="T4487">
        <f t="shared" si="280"/>
        <v>0.4</v>
      </c>
      <c r="U4487">
        <f t="shared" si="281"/>
        <v>10.600000000000001</v>
      </c>
      <c r="V4487">
        <f t="shared" si="282"/>
        <v>1.0768305</v>
      </c>
      <c r="W4487">
        <f t="shared" si="283"/>
        <v>3.1868906750000003</v>
      </c>
    </row>
    <row r="4488" spans="1:23" x14ac:dyDescent="0.25">
      <c r="A4488" t="s">
        <v>15011</v>
      </c>
      <c r="B4488" s="1">
        <v>43216</v>
      </c>
      <c r="C4488" t="s">
        <v>15012</v>
      </c>
      <c r="D4488" t="s">
        <v>2235</v>
      </c>
      <c r="E4488" t="s">
        <v>15013</v>
      </c>
      <c r="F4488" s="1">
        <v>43212</v>
      </c>
      <c r="G4488">
        <v>1</v>
      </c>
      <c r="H4488">
        <v>4203581</v>
      </c>
      <c r="I4488">
        <v>91331</v>
      </c>
      <c r="J4488">
        <v>2802</v>
      </c>
      <c r="K4488">
        <v>10125</v>
      </c>
      <c r="L4488" t="b">
        <v>0</v>
      </c>
      <c r="M4488" t="b">
        <v>0</v>
      </c>
      <c r="N4488" t="b">
        <v>0</v>
      </c>
      <c r="O4488">
        <v>4</v>
      </c>
      <c r="P4488">
        <v>4</v>
      </c>
      <c r="Q4488" s="2">
        <v>0.02</v>
      </c>
      <c r="R4488" s="2">
        <v>0</v>
      </c>
      <c r="S4488" s="2">
        <v>0</v>
      </c>
      <c r="T4488">
        <f t="shared" si="280"/>
        <v>0.4</v>
      </c>
      <c r="U4488">
        <f t="shared" si="281"/>
        <v>3.2</v>
      </c>
      <c r="V4488">
        <f t="shared" si="282"/>
        <v>2.3017905000000001</v>
      </c>
      <c r="W4488">
        <f t="shared" si="283"/>
        <v>1.765626675</v>
      </c>
    </row>
    <row r="4489" spans="1:23" x14ac:dyDescent="0.25">
      <c r="A4489" t="s">
        <v>15014</v>
      </c>
      <c r="B4489" s="1">
        <v>43185</v>
      </c>
      <c r="C4489" t="s">
        <v>15015</v>
      </c>
      <c r="D4489" t="s">
        <v>1158</v>
      </c>
      <c r="E4489" t="s">
        <v>15016</v>
      </c>
      <c r="F4489" s="1">
        <v>43181</v>
      </c>
      <c r="G4489">
        <v>1</v>
      </c>
      <c r="H4489">
        <v>507760</v>
      </c>
      <c r="I4489">
        <v>8960</v>
      </c>
      <c r="J4489">
        <v>606</v>
      </c>
      <c r="K4489">
        <v>951</v>
      </c>
      <c r="L4489" t="b">
        <v>0</v>
      </c>
      <c r="M4489" t="b">
        <v>0</v>
      </c>
      <c r="N4489" t="b">
        <v>0</v>
      </c>
      <c r="O4489">
        <v>4</v>
      </c>
      <c r="P4489">
        <v>4</v>
      </c>
      <c r="Q4489" s="2">
        <v>0.02</v>
      </c>
      <c r="R4489" s="2">
        <v>0</v>
      </c>
      <c r="S4489" s="2">
        <v>0</v>
      </c>
      <c r="T4489">
        <f t="shared" si="280"/>
        <v>0.4</v>
      </c>
      <c r="U4489">
        <f t="shared" si="281"/>
        <v>3.2</v>
      </c>
      <c r="V4489">
        <f t="shared" si="282"/>
        <v>0.45388000000000001</v>
      </c>
      <c r="W4489">
        <f t="shared" si="283"/>
        <v>1.1188580000000001</v>
      </c>
    </row>
    <row r="4490" spans="1:23" x14ac:dyDescent="0.25">
      <c r="A4490" t="s">
        <v>15017</v>
      </c>
      <c r="B4490" s="1">
        <v>43155</v>
      </c>
      <c r="C4490" t="s">
        <v>15018</v>
      </c>
      <c r="D4490" t="s">
        <v>15019</v>
      </c>
      <c r="E4490" t="s">
        <v>15020</v>
      </c>
      <c r="F4490" s="1">
        <v>43146</v>
      </c>
      <c r="G4490">
        <v>1</v>
      </c>
      <c r="H4490">
        <v>3430385</v>
      </c>
      <c r="I4490">
        <v>103188</v>
      </c>
      <c r="J4490">
        <v>5643</v>
      </c>
      <c r="K4490">
        <v>10594</v>
      </c>
      <c r="L4490" t="b">
        <v>0</v>
      </c>
      <c r="M4490" t="b">
        <v>0</v>
      </c>
      <c r="N4490" t="b">
        <v>0</v>
      </c>
      <c r="O4490">
        <v>9</v>
      </c>
      <c r="P4490">
        <v>9</v>
      </c>
      <c r="Q4490" s="2">
        <v>0.03</v>
      </c>
      <c r="R4490" s="2">
        <v>0</v>
      </c>
      <c r="S4490" s="2">
        <v>0</v>
      </c>
      <c r="T4490">
        <f t="shared" si="280"/>
        <v>0.4</v>
      </c>
      <c r="U4490">
        <f t="shared" si="281"/>
        <v>7.2</v>
      </c>
      <c r="V4490">
        <f t="shared" si="282"/>
        <v>2.0151924999999999</v>
      </c>
      <c r="W4490">
        <f t="shared" si="283"/>
        <v>2.6653173749999999</v>
      </c>
    </row>
    <row r="4491" spans="1:23" x14ac:dyDescent="0.25">
      <c r="A4491" t="s">
        <v>15021</v>
      </c>
      <c r="B4491" s="1">
        <v>43265</v>
      </c>
      <c r="C4491" t="s">
        <v>15022</v>
      </c>
      <c r="D4491" t="s">
        <v>561</v>
      </c>
      <c r="E4491" t="s">
        <v>15023</v>
      </c>
      <c r="F4491" s="1">
        <v>43261</v>
      </c>
      <c r="G4491">
        <v>1</v>
      </c>
      <c r="H4491">
        <v>6891734</v>
      </c>
      <c r="I4491">
        <v>400420</v>
      </c>
      <c r="J4491">
        <v>18159</v>
      </c>
      <c r="K4491">
        <v>36025</v>
      </c>
      <c r="L4491" t="b">
        <v>0</v>
      </c>
      <c r="M4491" t="b">
        <v>0</v>
      </c>
      <c r="N4491" t="b">
        <v>0</v>
      </c>
      <c r="O4491">
        <v>4</v>
      </c>
      <c r="P4491">
        <v>3</v>
      </c>
      <c r="Q4491" s="2">
        <v>0.06</v>
      </c>
      <c r="R4491" s="2">
        <v>0</v>
      </c>
      <c r="S4491" s="2">
        <v>0.01</v>
      </c>
      <c r="T4491">
        <f t="shared" si="280"/>
        <v>0.4</v>
      </c>
      <c r="U4491">
        <f t="shared" si="281"/>
        <v>2.2000000000000002</v>
      </c>
      <c r="V4491">
        <f t="shared" si="282"/>
        <v>4.2958669999999994</v>
      </c>
      <c r="W4491">
        <f t="shared" si="283"/>
        <v>2.2135534499999996</v>
      </c>
    </row>
    <row r="4492" spans="1:23" x14ac:dyDescent="0.25">
      <c r="A4492" t="s">
        <v>15024</v>
      </c>
      <c r="B4492" s="1">
        <v>43157</v>
      </c>
      <c r="C4492" t="s">
        <v>15025</v>
      </c>
      <c r="D4492" t="s">
        <v>15026</v>
      </c>
      <c r="E4492" t="s">
        <v>15027</v>
      </c>
      <c r="F4492" s="1">
        <v>43150</v>
      </c>
      <c r="G4492">
        <v>1</v>
      </c>
      <c r="H4492">
        <v>25513</v>
      </c>
      <c r="I4492">
        <v>60</v>
      </c>
      <c r="J4492">
        <v>3</v>
      </c>
      <c r="K4492">
        <v>25</v>
      </c>
      <c r="L4492" t="b">
        <v>0</v>
      </c>
      <c r="M4492" t="b">
        <v>0</v>
      </c>
      <c r="N4492" t="b">
        <v>0</v>
      </c>
      <c r="O4492">
        <v>7</v>
      </c>
      <c r="P4492">
        <v>3</v>
      </c>
      <c r="Q4492" s="2">
        <v>0</v>
      </c>
      <c r="R4492" s="2">
        <v>0</v>
      </c>
      <c r="S4492" s="2">
        <v>0</v>
      </c>
      <c r="T4492">
        <f t="shared" si="280"/>
        <v>0.4</v>
      </c>
      <c r="U4492">
        <f t="shared" si="281"/>
        <v>1.6000000000000003</v>
      </c>
      <c r="V4492">
        <f t="shared" si="282"/>
        <v>1.2756499999999999E-2</v>
      </c>
      <c r="W4492">
        <f t="shared" si="283"/>
        <v>0.56446477500000003</v>
      </c>
    </row>
    <row r="4493" spans="1:23" x14ac:dyDescent="0.25">
      <c r="A4493" t="s">
        <v>15028</v>
      </c>
      <c r="B4493" s="1">
        <v>43060</v>
      </c>
      <c r="C4493" t="s">
        <v>15029</v>
      </c>
      <c r="D4493" t="s">
        <v>1616</v>
      </c>
      <c r="E4493" t="s">
        <v>15030</v>
      </c>
      <c r="F4493" s="1">
        <v>43054</v>
      </c>
      <c r="G4493">
        <v>1</v>
      </c>
      <c r="H4493">
        <v>278899</v>
      </c>
      <c r="I4493">
        <v>4513</v>
      </c>
      <c r="J4493">
        <v>126</v>
      </c>
      <c r="K4493">
        <v>314</v>
      </c>
      <c r="L4493" t="b">
        <v>0</v>
      </c>
      <c r="M4493" t="b">
        <v>0</v>
      </c>
      <c r="N4493" t="b">
        <v>0</v>
      </c>
      <c r="O4493">
        <v>6</v>
      </c>
      <c r="P4493">
        <v>4</v>
      </c>
      <c r="Q4493" s="2">
        <v>0.02</v>
      </c>
      <c r="R4493" s="2">
        <v>0</v>
      </c>
      <c r="S4493" s="2">
        <v>0</v>
      </c>
      <c r="T4493">
        <f t="shared" si="280"/>
        <v>0.4</v>
      </c>
      <c r="U4493">
        <f t="shared" si="281"/>
        <v>2.8000000000000003</v>
      </c>
      <c r="V4493">
        <f t="shared" si="282"/>
        <v>0.33944950000000002</v>
      </c>
      <c r="W4493">
        <f t="shared" si="283"/>
        <v>0.97880732500000012</v>
      </c>
    </row>
    <row r="4494" spans="1:23" x14ac:dyDescent="0.25">
      <c r="A4494" t="s">
        <v>15031</v>
      </c>
      <c r="B4494" s="1">
        <v>43091</v>
      </c>
      <c r="C4494" t="s">
        <v>15032</v>
      </c>
      <c r="D4494" t="s">
        <v>324</v>
      </c>
      <c r="E4494" t="s">
        <v>15033</v>
      </c>
      <c r="F4494" s="1">
        <v>43084</v>
      </c>
      <c r="G4494">
        <v>1</v>
      </c>
      <c r="H4494">
        <v>295991</v>
      </c>
      <c r="I4494">
        <v>1573</v>
      </c>
      <c r="J4494">
        <v>824</v>
      </c>
      <c r="K4494">
        <v>684</v>
      </c>
      <c r="L4494" t="b">
        <v>0</v>
      </c>
      <c r="M4494" t="b">
        <v>0</v>
      </c>
      <c r="N4494" t="b">
        <v>0</v>
      </c>
      <c r="O4494">
        <v>7</v>
      </c>
      <c r="P4494">
        <v>7</v>
      </c>
      <c r="Q4494" s="2">
        <v>0.01</v>
      </c>
      <c r="R4494" s="2">
        <v>0</v>
      </c>
      <c r="S4494" s="2">
        <v>0</v>
      </c>
      <c r="T4494">
        <f t="shared" si="280"/>
        <v>0.4</v>
      </c>
      <c r="U4494">
        <f t="shared" si="281"/>
        <v>5.6000000000000005</v>
      </c>
      <c r="V4494">
        <f t="shared" si="282"/>
        <v>0.24799550000000001</v>
      </c>
      <c r="W4494">
        <f t="shared" si="283"/>
        <v>1.6467984250000001</v>
      </c>
    </row>
    <row r="4495" spans="1:23" x14ac:dyDescent="0.25">
      <c r="A4495" t="s">
        <v>15034</v>
      </c>
      <c r="B4495" s="1">
        <v>43109</v>
      </c>
      <c r="C4495" t="s">
        <v>15035</v>
      </c>
      <c r="D4495" t="s">
        <v>12605</v>
      </c>
      <c r="E4495" t="s">
        <v>15036</v>
      </c>
      <c r="F4495" s="1">
        <v>43102</v>
      </c>
      <c r="G4495">
        <v>1</v>
      </c>
      <c r="H4495">
        <v>104235</v>
      </c>
      <c r="I4495">
        <v>13220</v>
      </c>
      <c r="J4495">
        <v>70</v>
      </c>
      <c r="K4495">
        <v>671</v>
      </c>
      <c r="L4495" t="b">
        <v>0</v>
      </c>
      <c r="M4495" t="b">
        <v>0</v>
      </c>
      <c r="N4495" t="b">
        <v>0</v>
      </c>
      <c r="O4495">
        <v>7</v>
      </c>
      <c r="P4495">
        <v>7</v>
      </c>
      <c r="Q4495" s="2">
        <v>0.13</v>
      </c>
      <c r="R4495" s="2">
        <v>0</v>
      </c>
      <c r="S4495" s="2">
        <v>0.01</v>
      </c>
      <c r="T4495">
        <f t="shared" si="280"/>
        <v>0.4</v>
      </c>
      <c r="U4495">
        <f t="shared" si="281"/>
        <v>5.6000000000000005</v>
      </c>
      <c r="V4495">
        <f t="shared" si="282"/>
        <v>1.6021175000000001</v>
      </c>
      <c r="W4495">
        <f t="shared" si="283"/>
        <v>2.1207411249999999</v>
      </c>
    </row>
    <row r="4496" spans="1:23" x14ac:dyDescent="0.25">
      <c r="A4496" t="s">
        <v>15037</v>
      </c>
      <c r="B4496" s="1">
        <v>43057</v>
      </c>
      <c r="C4496" t="s">
        <v>15038</v>
      </c>
      <c r="D4496" t="s">
        <v>15039</v>
      </c>
      <c r="E4496" t="s">
        <v>15040</v>
      </c>
      <c r="F4496" s="1">
        <v>43052</v>
      </c>
      <c r="G4496">
        <v>1</v>
      </c>
      <c r="H4496">
        <v>73984</v>
      </c>
      <c r="I4496">
        <v>3676</v>
      </c>
      <c r="J4496">
        <v>78</v>
      </c>
      <c r="K4496">
        <v>353</v>
      </c>
      <c r="L4496" t="b">
        <v>0</v>
      </c>
      <c r="M4496" t="b">
        <v>0</v>
      </c>
      <c r="N4496" t="b">
        <v>0</v>
      </c>
      <c r="O4496">
        <v>5</v>
      </c>
      <c r="P4496">
        <v>2</v>
      </c>
      <c r="Q4496" s="2">
        <v>0.05</v>
      </c>
      <c r="R4496" s="2">
        <v>0</v>
      </c>
      <c r="S4496" s="2">
        <v>0</v>
      </c>
      <c r="T4496">
        <f t="shared" si="280"/>
        <v>0.4</v>
      </c>
      <c r="U4496">
        <f t="shared" si="281"/>
        <v>1</v>
      </c>
      <c r="V4496">
        <f t="shared" si="282"/>
        <v>0.53699200000000014</v>
      </c>
      <c r="W4496">
        <f t="shared" si="283"/>
        <v>0.59794720000000012</v>
      </c>
    </row>
    <row r="4497" spans="1:23" x14ac:dyDescent="0.25">
      <c r="A4497" t="s">
        <v>15041</v>
      </c>
      <c r="B4497" s="1">
        <v>43157</v>
      </c>
      <c r="C4497" t="s">
        <v>15042</v>
      </c>
      <c r="D4497" t="s">
        <v>367</v>
      </c>
      <c r="E4497" t="s">
        <v>15043</v>
      </c>
      <c r="F4497" s="1">
        <v>43150</v>
      </c>
      <c r="G4497">
        <v>1</v>
      </c>
      <c r="H4497">
        <v>627933</v>
      </c>
      <c r="I4497">
        <v>28580</v>
      </c>
      <c r="J4497">
        <v>340</v>
      </c>
      <c r="K4497">
        <v>444</v>
      </c>
      <c r="L4497" t="b">
        <v>0</v>
      </c>
      <c r="M4497" t="b">
        <v>0</v>
      </c>
      <c r="N4497" t="b">
        <v>0</v>
      </c>
      <c r="O4497">
        <v>7</v>
      </c>
      <c r="P4497">
        <v>2</v>
      </c>
      <c r="Q4497" s="2">
        <v>0.05</v>
      </c>
      <c r="R4497" s="2">
        <v>0</v>
      </c>
      <c r="S4497" s="2">
        <v>0</v>
      </c>
      <c r="T4497">
        <f t="shared" si="280"/>
        <v>0.4</v>
      </c>
      <c r="U4497">
        <f t="shared" si="281"/>
        <v>0.60000000000000009</v>
      </c>
      <c r="V4497">
        <f t="shared" si="282"/>
        <v>0.81396650000000004</v>
      </c>
      <c r="W4497">
        <f t="shared" si="283"/>
        <v>0.59488827499999997</v>
      </c>
    </row>
    <row r="4498" spans="1:23" x14ac:dyDescent="0.25">
      <c r="A4498" t="s">
        <v>15044</v>
      </c>
      <c r="B4498" s="1">
        <v>43117</v>
      </c>
      <c r="C4498" t="s">
        <v>15045</v>
      </c>
      <c r="D4498" t="s">
        <v>674</v>
      </c>
      <c r="E4498" t="s">
        <v>15046</v>
      </c>
      <c r="F4498" s="1">
        <v>43111</v>
      </c>
      <c r="G4498">
        <v>1</v>
      </c>
      <c r="H4498">
        <v>547145</v>
      </c>
      <c r="I4498">
        <v>2622</v>
      </c>
      <c r="J4498">
        <v>262</v>
      </c>
      <c r="K4498">
        <v>360</v>
      </c>
      <c r="L4498" t="b">
        <v>0</v>
      </c>
      <c r="M4498" t="b">
        <v>0</v>
      </c>
      <c r="N4498" t="b">
        <v>0</v>
      </c>
      <c r="O4498">
        <v>6</v>
      </c>
      <c r="P4498">
        <v>6</v>
      </c>
      <c r="Q4498" s="2">
        <v>0</v>
      </c>
      <c r="R4498" s="2">
        <v>0</v>
      </c>
      <c r="S4498" s="2">
        <v>0</v>
      </c>
      <c r="T4498">
        <f t="shared" si="280"/>
        <v>0.4</v>
      </c>
      <c r="U4498">
        <f t="shared" si="281"/>
        <v>4.8000000000000007</v>
      </c>
      <c r="V4498">
        <f t="shared" si="282"/>
        <v>0.2735725</v>
      </c>
      <c r="W4498">
        <f t="shared" si="283"/>
        <v>1.4557503750000003</v>
      </c>
    </row>
    <row r="4499" spans="1:23" x14ac:dyDescent="0.25">
      <c r="A4499" t="s">
        <v>15047</v>
      </c>
      <c r="B4499" s="1">
        <v>43063</v>
      </c>
      <c r="C4499" t="s">
        <v>15048</v>
      </c>
      <c r="D4499" t="s">
        <v>363</v>
      </c>
      <c r="E4499" t="s">
        <v>15049</v>
      </c>
      <c r="F4499" s="1">
        <v>43055</v>
      </c>
      <c r="G4499">
        <v>1</v>
      </c>
      <c r="H4499">
        <v>1202878</v>
      </c>
      <c r="I4499">
        <v>46101</v>
      </c>
      <c r="J4499">
        <v>702</v>
      </c>
      <c r="K4499">
        <v>4034</v>
      </c>
      <c r="L4499" t="b">
        <v>0</v>
      </c>
      <c r="M4499" t="b">
        <v>0</v>
      </c>
      <c r="N4499" t="b">
        <v>0</v>
      </c>
      <c r="O4499">
        <v>8</v>
      </c>
      <c r="P4499">
        <v>7</v>
      </c>
      <c r="Q4499" s="2">
        <v>0.04</v>
      </c>
      <c r="R4499" s="2">
        <v>0</v>
      </c>
      <c r="S4499" s="2">
        <v>0</v>
      </c>
      <c r="T4499">
        <f t="shared" si="280"/>
        <v>0.4</v>
      </c>
      <c r="U4499">
        <f t="shared" si="281"/>
        <v>5.4</v>
      </c>
      <c r="V4499">
        <f t="shared" si="282"/>
        <v>1.001439</v>
      </c>
      <c r="W4499">
        <f t="shared" si="283"/>
        <v>1.8605036500000001</v>
      </c>
    </row>
    <row r="4500" spans="1:23" x14ac:dyDescent="0.25">
      <c r="A4500" t="s">
        <v>15050</v>
      </c>
      <c r="B4500" s="1">
        <v>43135</v>
      </c>
      <c r="C4500" t="s">
        <v>15051</v>
      </c>
      <c r="D4500" t="s">
        <v>125</v>
      </c>
      <c r="E4500" t="s">
        <v>15052</v>
      </c>
      <c r="F4500" s="1">
        <v>43135</v>
      </c>
      <c r="G4500">
        <v>1</v>
      </c>
      <c r="H4500">
        <v>39720</v>
      </c>
      <c r="I4500">
        <v>4800</v>
      </c>
      <c r="J4500">
        <v>165</v>
      </c>
      <c r="K4500">
        <v>530</v>
      </c>
      <c r="L4500" t="b">
        <v>0</v>
      </c>
      <c r="M4500" t="b">
        <v>0</v>
      </c>
      <c r="N4500" t="b">
        <v>0</v>
      </c>
      <c r="O4500">
        <v>0</v>
      </c>
      <c r="P4500">
        <v>1</v>
      </c>
      <c r="Q4500" s="2">
        <v>0.12</v>
      </c>
      <c r="R4500" s="2">
        <v>0</v>
      </c>
      <c r="S4500" s="2">
        <v>0.01</v>
      </c>
      <c r="T4500">
        <f t="shared" si="280"/>
        <v>0.4</v>
      </c>
      <c r="U4500">
        <f t="shared" si="281"/>
        <v>1</v>
      </c>
      <c r="V4500">
        <f t="shared" si="282"/>
        <v>1.4698599999999999</v>
      </c>
      <c r="W4500">
        <f t="shared" si="283"/>
        <v>0.92445100000000002</v>
      </c>
    </row>
    <row r="4501" spans="1:23" x14ac:dyDescent="0.25">
      <c r="A4501" t="s">
        <v>15053</v>
      </c>
      <c r="B4501" s="1">
        <v>43220</v>
      </c>
      <c r="C4501" t="s">
        <v>15054</v>
      </c>
      <c r="D4501" t="s">
        <v>730</v>
      </c>
      <c r="E4501" t="s">
        <v>15055</v>
      </c>
      <c r="F4501" s="1">
        <v>43218</v>
      </c>
      <c r="G4501">
        <v>1</v>
      </c>
      <c r="H4501">
        <v>430113</v>
      </c>
      <c r="I4501">
        <v>7000</v>
      </c>
      <c r="J4501">
        <v>133</v>
      </c>
      <c r="K4501">
        <v>920</v>
      </c>
      <c r="L4501" t="b">
        <v>0</v>
      </c>
      <c r="M4501" t="b">
        <v>0</v>
      </c>
      <c r="N4501" t="b">
        <v>0</v>
      </c>
      <c r="O4501">
        <v>2</v>
      </c>
      <c r="P4501">
        <v>1</v>
      </c>
      <c r="Q4501" s="2">
        <v>0.02</v>
      </c>
      <c r="R4501" s="2">
        <v>0</v>
      </c>
      <c r="S4501" s="2">
        <v>0</v>
      </c>
      <c r="T4501">
        <f t="shared" si="280"/>
        <v>0.4</v>
      </c>
      <c r="U4501">
        <f t="shared" si="281"/>
        <v>0.60000000000000009</v>
      </c>
      <c r="V4501">
        <f t="shared" si="282"/>
        <v>0.41505649999999999</v>
      </c>
      <c r="W4501">
        <f t="shared" si="283"/>
        <v>0.45526977500000004</v>
      </c>
    </row>
    <row r="4502" spans="1:23" x14ac:dyDescent="0.25">
      <c r="A4502" t="s">
        <v>15056</v>
      </c>
      <c r="B4502" s="1">
        <v>43181</v>
      </c>
      <c r="C4502" t="s">
        <v>15057</v>
      </c>
      <c r="D4502" t="s">
        <v>818</v>
      </c>
      <c r="E4502" t="s">
        <v>15058</v>
      </c>
      <c r="F4502" s="1">
        <v>43178</v>
      </c>
      <c r="G4502">
        <v>1</v>
      </c>
      <c r="H4502">
        <v>354281</v>
      </c>
      <c r="I4502">
        <v>3499</v>
      </c>
      <c r="J4502">
        <v>220</v>
      </c>
      <c r="K4502">
        <v>303</v>
      </c>
      <c r="L4502" t="b">
        <v>0</v>
      </c>
      <c r="M4502" t="b">
        <v>0</v>
      </c>
      <c r="N4502" t="b">
        <v>0</v>
      </c>
      <c r="O4502">
        <v>3</v>
      </c>
      <c r="P4502">
        <v>3</v>
      </c>
      <c r="Q4502" s="2">
        <v>0.01</v>
      </c>
      <c r="R4502" s="2">
        <v>0</v>
      </c>
      <c r="S4502" s="2">
        <v>0</v>
      </c>
      <c r="T4502">
        <f t="shared" si="280"/>
        <v>0.4</v>
      </c>
      <c r="U4502">
        <f t="shared" si="281"/>
        <v>2.4000000000000004</v>
      </c>
      <c r="V4502">
        <f t="shared" si="282"/>
        <v>0.27714050000000001</v>
      </c>
      <c r="W4502">
        <f t="shared" si="283"/>
        <v>0.85699917500000011</v>
      </c>
    </row>
    <row r="4503" spans="1:23" x14ac:dyDescent="0.25">
      <c r="A4503" t="s">
        <v>15059</v>
      </c>
      <c r="B4503" s="1">
        <v>43237</v>
      </c>
      <c r="C4503" t="s">
        <v>15060</v>
      </c>
      <c r="D4503" t="s">
        <v>250</v>
      </c>
      <c r="E4503" t="s">
        <v>15061</v>
      </c>
      <c r="F4503" s="1">
        <v>43220</v>
      </c>
      <c r="G4503">
        <v>1</v>
      </c>
      <c r="H4503">
        <v>2679999</v>
      </c>
      <c r="I4503">
        <v>52151</v>
      </c>
      <c r="J4503">
        <v>949</v>
      </c>
      <c r="K4503">
        <v>1805</v>
      </c>
      <c r="L4503" t="b">
        <v>0</v>
      </c>
      <c r="M4503" t="b">
        <v>0</v>
      </c>
      <c r="N4503" t="b">
        <v>0</v>
      </c>
      <c r="O4503">
        <v>17</v>
      </c>
      <c r="P4503">
        <v>16</v>
      </c>
      <c r="Q4503" s="2">
        <v>0.02</v>
      </c>
      <c r="R4503" s="2">
        <v>0</v>
      </c>
      <c r="S4503" s="2">
        <v>0</v>
      </c>
      <c r="T4503">
        <f t="shared" si="280"/>
        <v>0.4</v>
      </c>
      <c r="U4503">
        <f t="shared" si="281"/>
        <v>12.600000000000001</v>
      </c>
      <c r="V4503">
        <f t="shared" si="282"/>
        <v>1.5399995</v>
      </c>
      <c r="W4503">
        <f t="shared" si="283"/>
        <v>3.8489998250000004</v>
      </c>
    </row>
    <row r="4504" spans="1:23" x14ac:dyDescent="0.25">
      <c r="A4504" t="s">
        <v>15062</v>
      </c>
      <c r="B4504" s="1">
        <v>43082</v>
      </c>
      <c r="C4504" t="s">
        <v>15063</v>
      </c>
      <c r="D4504" t="s">
        <v>2422</v>
      </c>
      <c r="E4504" t="s">
        <v>15064</v>
      </c>
      <c r="F4504" s="1">
        <v>43078</v>
      </c>
      <c r="G4504">
        <v>1</v>
      </c>
      <c r="H4504">
        <v>508137</v>
      </c>
      <c r="I4504">
        <v>15166</v>
      </c>
      <c r="J4504">
        <v>479</v>
      </c>
      <c r="K4504">
        <v>608</v>
      </c>
      <c r="L4504" t="b">
        <v>0</v>
      </c>
      <c r="M4504" t="b">
        <v>0</v>
      </c>
      <c r="N4504" t="b">
        <v>0</v>
      </c>
      <c r="O4504">
        <v>4</v>
      </c>
      <c r="P4504">
        <v>3</v>
      </c>
      <c r="Q4504" s="2">
        <v>0.03</v>
      </c>
      <c r="R4504" s="2">
        <v>0</v>
      </c>
      <c r="S4504" s="2">
        <v>0</v>
      </c>
      <c r="T4504">
        <f t="shared" si="280"/>
        <v>0.4</v>
      </c>
      <c r="U4504">
        <f t="shared" si="281"/>
        <v>2.2000000000000002</v>
      </c>
      <c r="V4504">
        <f t="shared" si="282"/>
        <v>0.55406849999999996</v>
      </c>
      <c r="W4504">
        <f t="shared" si="283"/>
        <v>0.9039239750000001</v>
      </c>
    </row>
    <row r="4505" spans="1:23" x14ac:dyDescent="0.25">
      <c r="A4505" t="s">
        <v>15065</v>
      </c>
      <c r="B4505" s="1">
        <v>43072</v>
      </c>
      <c r="C4505" t="s">
        <v>15066</v>
      </c>
      <c r="D4505" t="s">
        <v>178</v>
      </c>
      <c r="E4505" t="s">
        <v>15067</v>
      </c>
      <c r="F4505" s="1">
        <v>43066</v>
      </c>
      <c r="G4505">
        <v>1</v>
      </c>
      <c r="H4505">
        <v>249973</v>
      </c>
      <c r="I4505">
        <v>4414</v>
      </c>
      <c r="J4505">
        <v>180</v>
      </c>
      <c r="K4505">
        <v>491</v>
      </c>
      <c r="L4505" t="b">
        <v>0</v>
      </c>
      <c r="M4505" t="b">
        <v>0</v>
      </c>
      <c r="N4505" t="b">
        <v>0</v>
      </c>
      <c r="O4505">
        <v>6</v>
      </c>
      <c r="P4505">
        <v>6</v>
      </c>
      <c r="Q4505" s="2">
        <v>0.02</v>
      </c>
      <c r="R4505" s="2">
        <v>0</v>
      </c>
      <c r="S4505" s="2">
        <v>0</v>
      </c>
      <c r="T4505">
        <f t="shared" si="280"/>
        <v>0.4</v>
      </c>
      <c r="U4505">
        <f t="shared" si="281"/>
        <v>4.8000000000000007</v>
      </c>
      <c r="V4505">
        <f t="shared" si="282"/>
        <v>0.32498650000000001</v>
      </c>
      <c r="W4505">
        <f t="shared" si="283"/>
        <v>1.4737452750000004</v>
      </c>
    </row>
    <row r="4506" spans="1:23" x14ac:dyDescent="0.25">
      <c r="A4506" t="s">
        <v>15068</v>
      </c>
      <c r="B4506" s="1">
        <v>43112</v>
      </c>
      <c r="C4506" t="s">
        <v>15069</v>
      </c>
      <c r="D4506" t="s">
        <v>1916</v>
      </c>
      <c r="E4506" t="s">
        <v>15070</v>
      </c>
      <c r="F4506" s="1">
        <v>43104</v>
      </c>
      <c r="G4506">
        <v>1</v>
      </c>
      <c r="H4506">
        <v>3277837</v>
      </c>
      <c r="I4506">
        <v>165039</v>
      </c>
      <c r="J4506">
        <v>3127</v>
      </c>
      <c r="K4506">
        <v>7011</v>
      </c>
      <c r="L4506" t="b">
        <v>0</v>
      </c>
      <c r="M4506" t="b">
        <v>0</v>
      </c>
      <c r="N4506" t="b">
        <v>0</v>
      </c>
      <c r="O4506">
        <v>8</v>
      </c>
      <c r="P4506">
        <v>6</v>
      </c>
      <c r="Q4506" s="2">
        <v>0.05</v>
      </c>
      <c r="R4506" s="2">
        <v>0</v>
      </c>
      <c r="S4506" s="2">
        <v>0</v>
      </c>
      <c r="T4506">
        <f t="shared" si="280"/>
        <v>0.4</v>
      </c>
      <c r="U4506">
        <f t="shared" si="281"/>
        <v>4.4000000000000004</v>
      </c>
      <c r="V4506">
        <f t="shared" si="282"/>
        <v>2.1389184999999999</v>
      </c>
      <c r="W4506">
        <f t="shared" si="283"/>
        <v>2.008621475</v>
      </c>
    </row>
    <row r="4507" spans="1:23" x14ac:dyDescent="0.25">
      <c r="A4507" t="s">
        <v>15071</v>
      </c>
      <c r="B4507" s="1">
        <v>43240</v>
      </c>
      <c r="C4507" t="s">
        <v>15072</v>
      </c>
      <c r="D4507" t="s">
        <v>7787</v>
      </c>
      <c r="E4507" t="s">
        <v>15073</v>
      </c>
      <c r="F4507" s="1">
        <v>43224</v>
      </c>
      <c r="G4507">
        <v>1</v>
      </c>
      <c r="H4507">
        <v>222932</v>
      </c>
      <c r="I4507">
        <v>11108</v>
      </c>
      <c r="J4507">
        <v>178</v>
      </c>
      <c r="K4507">
        <v>606</v>
      </c>
      <c r="L4507" t="b">
        <v>0</v>
      </c>
      <c r="M4507" t="b">
        <v>0</v>
      </c>
      <c r="N4507" t="b">
        <v>0</v>
      </c>
      <c r="O4507">
        <v>16</v>
      </c>
      <c r="P4507">
        <v>13</v>
      </c>
      <c r="Q4507" s="2">
        <v>0.05</v>
      </c>
      <c r="R4507" s="2">
        <v>0</v>
      </c>
      <c r="S4507" s="2">
        <v>0</v>
      </c>
      <c r="T4507">
        <f t="shared" si="280"/>
        <v>0.4</v>
      </c>
      <c r="U4507">
        <f t="shared" si="281"/>
        <v>9.8000000000000007</v>
      </c>
      <c r="V4507">
        <f t="shared" si="282"/>
        <v>0.61146600000000007</v>
      </c>
      <c r="W4507">
        <f t="shared" si="283"/>
        <v>2.8240131000000002</v>
      </c>
    </row>
    <row r="4508" spans="1:23" x14ac:dyDescent="0.25">
      <c r="A4508" t="s">
        <v>15074</v>
      </c>
      <c r="B4508" s="1">
        <v>43221</v>
      </c>
      <c r="C4508" t="s">
        <v>15075</v>
      </c>
      <c r="D4508" t="s">
        <v>632</v>
      </c>
      <c r="E4508" t="s">
        <v>15076</v>
      </c>
      <c r="F4508" s="1">
        <v>43217</v>
      </c>
      <c r="G4508">
        <v>1</v>
      </c>
      <c r="H4508">
        <v>2505614</v>
      </c>
      <c r="I4508">
        <v>43063</v>
      </c>
      <c r="J4508">
        <v>3155</v>
      </c>
      <c r="K4508">
        <v>1662</v>
      </c>
      <c r="L4508" t="b">
        <v>0</v>
      </c>
      <c r="M4508" t="b">
        <v>0</v>
      </c>
      <c r="N4508" t="b">
        <v>0</v>
      </c>
      <c r="O4508">
        <v>4</v>
      </c>
      <c r="P4508">
        <v>4</v>
      </c>
      <c r="Q4508" s="2">
        <v>0.02</v>
      </c>
      <c r="R4508" s="2">
        <v>0</v>
      </c>
      <c r="S4508" s="2">
        <v>0</v>
      </c>
      <c r="T4508">
        <f t="shared" si="280"/>
        <v>0.4</v>
      </c>
      <c r="U4508">
        <f t="shared" si="281"/>
        <v>3.2</v>
      </c>
      <c r="V4508">
        <f t="shared" si="282"/>
        <v>1.452807</v>
      </c>
      <c r="W4508">
        <f t="shared" si="283"/>
        <v>1.46848245</v>
      </c>
    </row>
    <row r="4509" spans="1:23" x14ac:dyDescent="0.25">
      <c r="A4509" t="s">
        <v>15077</v>
      </c>
      <c r="B4509" s="1">
        <v>43204</v>
      </c>
      <c r="C4509" t="s">
        <v>15078</v>
      </c>
      <c r="D4509" t="s">
        <v>1070</v>
      </c>
      <c r="E4509" t="s">
        <v>15079</v>
      </c>
      <c r="F4509" s="1">
        <v>43186</v>
      </c>
      <c r="G4509">
        <v>1</v>
      </c>
      <c r="H4509">
        <v>915409</v>
      </c>
      <c r="I4509">
        <v>39646</v>
      </c>
      <c r="J4509">
        <v>363</v>
      </c>
      <c r="K4509">
        <v>9366</v>
      </c>
      <c r="L4509" t="b">
        <v>0</v>
      </c>
      <c r="M4509" t="b">
        <v>0</v>
      </c>
      <c r="N4509" t="b">
        <v>0</v>
      </c>
      <c r="O4509">
        <v>18</v>
      </c>
      <c r="P4509">
        <v>11</v>
      </c>
      <c r="Q4509" s="2">
        <v>0.04</v>
      </c>
      <c r="R4509" s="2">
        <v>0</v>
      </c>
      <c r="S4509" s="2">
        <v>0.01</v>
      </c>
      <c r="T4509">
        <f t="shared" si="280"/>
        <v>0.4</v>
      </c>
      <c r="U4509">
        <f t="shared" si="281"/>
        <v>7.4</v>
      </c>
      <c r="V4509">
        <f t="shared" si="282"/>
        <v>1.1077045000000001</v>
      </c>
      <c r="W4509">
        <f t="shared" si="283"/>
        <v>2.3976965750000003</v>
      </c>
    </row>
    <row r="4510" spans="1:23" x14ac:dyDescent="0.25">
      <c r="A4510" t="s">
        <v>15080</v>
      </c>
      <c r="B4510" s="1">
        <v>43077</v>
      </c>
      <c r="C4510" t="s">
        <v>15081</v>
      </c>
      <c r="D4510" t="s">
        <v>15082</v>
      </c>
      <c r="E4510" t="s">
        <v>15083</v>
      </c>
      <c r="F4510" s="1">
        <v>43070</v>
      </c>
      <c r="G4510">
        <v>1</v>
      </c>
      <c r="H4510">
        <v>105681</v>
      </c>
      <c r="I4510">
        <v>8012</v>
      </c>
      <c r="J4510">
        <v>437</v>
      </c>
      <c r="K4510">
        <v>477</v>
      </c>
      <c r="L4510" t="b">
        <v>0</v>
      </c>
      <c r="M4510" t="b">
        <v>0</v>
      </c>
      <c r="N4510" t="b">
        <v>0</v>
      </c>
      <c r="O4510">
        <v>7</v>
      </c>
      <c r="P4510">
        <v>6</v>
      </c>
      <c r="Q4510" s="2">
        <v>0.08</v>
      </c>
      <c r="R4510" s="2">
        <v>0</v>
      </c>
      <c r="S4510" s="2">
        <v>0</v>
      </c>
      <c r="T4510">
        <f t="shared" si="280"/>
        <v>0.4</v>
      </c>
      <c r="U4510">
        <f t="shared" si="281"/>
        <v>4.6000000000000005</v>
      </c>
      <c r="V4510">
        <f t="shared" si="282"/>
        <v>0.8528405</v>
      </c>
      <c r="W4510">
        <f t="shared" si="283"/>
        <v>1.6084941750000001</v>
      </c>
    </row>
    <row r="4511" spans="1:23" x14ac:dyDescent="0.25">
      <c r="A4511" t="s">
        <v>15084</v>
      </c>
      <c r="B4511" s="1">
        <v>43144</v>
      </c>
      <c r="C4511" t="s">
        <v>15085</v>
      </c>
      <c r="D4511" t="s">
        <v>5097</v>
      </c>
      <c r="E4511" t="s">
        <v>15086</v>
      </c>
      <c r="F4511" s="1">
        <v>43136</v>
      </c>
      <c r="G4511">
        <v>1</v>
      </c>
      <c r="H4511">
        <v>11385180</v>
      </c>
      <c r="I4511">
        <v>39894</v>
      </c>
      <c r="J4511">
        <v>1365</v>
      </c>
      <c r="K4511">
        <v>2800</v>
      </c>
      <c r="L4511" t="b">
        <v>0</v>
      </c>
      <c r="M4511" t="b">
        <v>0</v>
      </c>
      <c r="N4511" t="b">
        <v>0</v>
      </c>
      <c r="O4511">
        <v>8</v>
      </c>
      <c r="P4511">
        <v>9</v>
      </c>
      <c r="Q4511" s="2">
        <v>0</v>
      </c>
      <c r="R4511" s="2">
        <v>0</v>
      </c>
      <c r="S4511" s="2">
        <v>0</v>
      </c>
      <c r="T4511">
        <f t="shared" si="280"/>
        <v>0.4</v>
      </c>
      <c r="U4511">
        <f t="shared" si="281"/>
        <v>7.4</v>
      </c>
      <c r="V4511">
        <f t="shared" si="282"/>
        <v>5.69259</v>
      </c>
      <c r="W4511">
        <f t="shared" si="283"/>
        <v>4.0024065000000002</v>
      </c>
    </row>
    <row r="4512" spans="1:23" x14ac:dyDescent="0.25">
      <c r="A4512" t="s">
        <v>15087</v>
      </c>
      <c r="B4512" s="1">
        <v>43092</v>
      </c>
      <c r="C4512" t="s">
        <v>15088</v>
      </c>
      <c r="D4512" t="s">
        <v>2275</v>
      </c>
      <c r="E4512" t="s">
        <v>15089</v>
      </c>
      <c r="F4512" s="1">
        <v>43089</v>
      </c>
      <c r="G4512">
        <v>1</v>
      </c>
      <c r="H4512">
        <v>402259</v>
      </c>
      <c r="I4512">
        <v>21968</v>
      </c>
      <c r="J4512">
        <v>512</v>
      </c>
      <c r="K4512">
        <v>2275</v>
      </c>
      <c r="L4512" t="b">
        <v>0</v>
      </c>
      <c r="M4512" t="b">
        <v>0</v>
      </c>
      <c r="N4512" t="b">
        <v>0</v>
      </c>
      <c r="O4512">
        <v>3</v>
      </c>
      <c r="P4512">
        <v>2</v>
      </c>
      <c r="Q4512" s="2">
        <v>0.05</v>
      </c>
      <c r="R4512" s="2">
        <v>0</v>
      </c>
      <c r="S4512" s="2">
        <v>0.01</v>
      </c>
      <c r="T4512">
        <f t="shared" si="280"/>
        <v>0.4</v>
      </c>
      <c r="U4512">
        <f t="shared" si="281"/>
        <v>1.4000000000000001</v>
      </c>
      <c r="V4512">
        <f t="shared" si="282"/>
        <v>0.95112950000000007</v>
      </c>
      <c r="W4512">
        <f t="shared" si="283"/>
        <v>0.84289532499999997</v>
      </c>
    </row>
    <row r="4513" spans="1:23" x14ac:dyDescent="0.25">
      <c r="A4513" t="s">
        <v>15090</v>
      </c>
      <c r="B4513" s="1">
        <v>43261</v>
      </c>
      <c r="C4513" t="s">
        <v>15091</v>
      </c>
      <c r="D4513" t="s">
        <v>1051</v>
      </c>
      <c r="E4513" t="s">
        <v>15092</v>
      </c>
      <c r="F4513" s="1">
        <v>43259</v>
      </c>
      <c r="G4513">
        <v>1</v>
      </c>
      <c r="H4513">
        <v>2013900</v>
      </c>
      <c r="I4513">
        <v>54669</v>
      </c>
      <c r="J4513">
        <v>1660</v>
      </c>
      <c r="K4513">
        <v>4470</v>
      </c>
      <c r="L4513" t="b">
        <v>0</v>
      </c>
      <c r="M4513" t="b">
        <v>0</v>
      </c>
      <c r="N4513" t="b">
        <v>0</v>
      </c>
      <c r="O4513">
        <v>2</v>
      </c>
      <c r="P4513">
        <v>2</v>
      </c>
      <c r="Q4513" s="2">
        <v>0.03</v>
      </c>
      <c r="R4513" s="2">
        <v>0</v>
      </c>
      <c r="S4513" s="2">
        <v>0</v>
      </c>
      <c r="T4513">
        <f t="shared" si="280"/>
        <v>0.4</v>
      </c>
      <c r="U4513">
        <f t="shared" si="281"/>
        <v>1.6</v>
      </c>
      <c r="V4513">
        <f t="shared" si="282"/>
        <v>1.3069500000000001</v>
      </c>
      <c r="W4513">
        <f t="shared" si="283"/>
        <v>1.0174325</v>
      </c>
    </row>
    <row r="4514" spans="1:23" x14ac:dyDescent="0.25">
      <c r="A4514" t="s">
        <v>15093</v>
      </c>
      <c r="B4514" s="1">
        <v>43102</v>
      </c>
      <c r="C4514" t="s">
        <v>15094</v>
      </c>
      <c r="D4514" t="s">
        <v>97</v>
      </c>
      <c r="E4514" t="s">
        <v>15095</v>
      </c>
      <c r="F4514" s="1">
        <v>43095</v>
      </c>
      <c r="G4514">
        <v>1</v>
      </c>
      <c r="H4514">
        <v>1709373</v>
      </c>
      <c r="I4514">
        <v>50835</v>
      </c>
      <c r="J4514">
        <v>2646</v>
      </c>
      <c r="K4514">
        <v>2937</v>
      </c>
      <c r="L4514" t="b">
        <v>0</v>
      </c>
      <c r="M4514" t="b">
        <v>0</v>
      </c>
      <c r="N4514" t="b">
        <v>0</v>
      </c>
      <c r="O4514">
        <v>7</v>
      </c>
      <c r="P4514">
        <v>7</v>
      </c>
      <c r="Q4514" s="2">
        <v>0.03</v>
      </c>
      <c r="R4514" s="2">
        <v>0</v>
      </c>
      <c r="S4514" s="2">
        <v>0</v>
      </c>
      <c r="T4514">
        <f t="shared" si="280"/>
        <v>0.4</v>
      </c>
      <c r="U4514">
        <f t="shared" si="281"/>
        <v>5.6000000000000005</v>
      </c>
      <c r="V4514">
        <f t="shared" si="282"/>
        <v>1.1546864999999999</v>
      </c>
      <c r="W4514">
        <f t="shared" si="283"/>
        <v>1.9641402750000001</v>
      </c>
    </row>
    <row r="4515" spans="1:23" x14ac:dyDescent="0.25">
      <c r="A4515" t="s">
        <v>15096</v>
      </c>
      <c r="B4515" s="1">
        <v>43066</v>
      </c>
      <c r="C4515" t="s">
        <v>15097</v>
      </c>
      <c r="D4515" t="s">
        <v>1471</v>
      </c>
      <c r="E4515" t="s">
        <v>15098</v>
      </c>
      <c r="F4515" s="1">
        <v>43059</v>
      </c>
      <c r="G4515">
        <v>1</v>
      </c>
      <c r="H4515">
        <v>726679</v>
      </c>
      <c r="I4515">
        <v>25676</v>
      </c>
      <c r="J4515">
        <v>614</v>
      </c>
      <c r="K4515">
        <v>2624</v>
      </c>
      <c r="L4515" t="b">
        <v>0</v>
      </c>
      <c r="M4515" t="b">
        <v>0</v>
      </c>
      <c r="N4515" t="b">
        <v>0</v>
      </c>
      <c r="O4515">
        <v>7</v>
      </c>
      <c r="P4515">
        <v>7</v>
      </c>
      <c r="Q4515" s="2">
        <v>0.04</v>
      </c>
      <c r="R4515" s="2">
        <v>0</v>
      </c>
      <c r="S4515" s="2">
        <v>0</v>
      </c>
      <c r="T4515">
        <f t="shared" si="280"/>
        <v>0.4</v>
      </c>
      <c r="U4515">
        <f t="shared" si="281"/>
        <v>5.6000000000000005</v>
      </c>
      <c r="V4515">
        <f t="shared" si="282"/>
        <v>0.76333950000000006</v>
      </c>
      <c r="W4515">
        <f t="shared" si="283"/>
        <v>1.827168825</v>
      </c>
    </row>
    <row r="4516" spans="1:23" x14ac:dyDescent="0.25">
      <c r="A4516" t="s">
        <v>15099</v>
      </c>
      <c r="B4516" s="1">
        <v>43066</v>
      </c>
      <c r="C4516" t="s">
        <v>15100</v>
      </c>
      <c r="D4516" t="s">
        <v>15101</v>
      </c>
      <c r="E4516" t="s">
        <v>15102</v>
      </c>
      <c r="F4516" s="1">
        <v>42732</v>
      </c>
      <c r="G4516">
        <v>1</v>
      </c>
      <c r="H4516">
        <v>1689</v>
      </c>
      <c r="I4516">
        <v>7</v>
      </c>
      <c r="J4516">
        <v>0</v>
      </c>
      <c r="K4516">
        <v>2</v>
      </c>
      <c r="L4516" t="b">
        <v>0</v>
      </c>
      <c r="M4516" t="b">
        <v>0</v>
      </c>
      <c r="N4516" t="b">
        <v>0</v>
      </c>
      <c r="O4516">
        <v>334</v>
      </c>
      <c r="P4516">
        <v>5</v>
      </c>
      <c r="Q4516" s="2">
        <v>0</v>
      </c>
      <c r="R4516" s="2">
        <v>0</v>
      </c>
      <c r="S4516" s="2">
        <v>0</v>
      </c>
      <c r="T4516">
        <f t="shared" si="280"/>
        <v>0.4</v>
      </c>
      <c r="U4516">
        <f t="shared" si="281"/>
        <v>-61.8</v>
      </c>
      <c r="V4516">
        <f t="shared" si="282"/>
        <v>8.4449999999999998E-4</v>
      </c>
      <c r="W4516">
        <f t="shared" si="283"/>
        <v>-15.289704424999998</v>
      </c>
    </row>
    <row r="4517" spans="1:23" x14ac:dyDescent="0.25">
      <c r="A4517" t="s">
        <v>15103</v>
      </c>
      <c r="B4517" s="1">
        <v>43125</v>
      </c>
      <c r="C4517" t="s">
        <v>15104</v>
      </c>
      <c r="D4517" t="s">
        <v>355</v>
      </c>
      <c r="E4517" t="s">
        <v>15105</v>
      </c>
      <c r="F4517" s="1">
        <v>43118</v>
      </c>
      <c r="G4517">
        <v>1</v>
      </c>
      <c r="H4517">
        <v>2636357</v>
      </c>
      <c r="I4517">
        <v>63128</v>
      </c>
      <c r="J4517">
        <v>1367</v>
      </c>
      <c r="K4517">
        <v>3467</v>
      </c>
      <c r="L4517" t="b">
        <v>0</v>
      </c>
      <c r="M4517" t="b">
        <v>0</v>
      </c>
      <c r="N4517" t="b">
        <v>0</v>
      </c>
      <c r="O4517">
        <v>7</v>
      </c>
      <c r="P4517">
        <v>7</v>
      </c>
      <c r="Q4517" s="2">
        <v>0.02</v>
      </c>
      <c r="R4517" s="2">
        <v>0</v>
      </c>
      <c r="S4517" s="2">
        <v>0</v>
      </c>
      <c r="T4517">
        <f t="shared" si="280"/>
        <v>0.4</v>
      </c>
      <c r="U4517">
        <f t="shared" si="281"/>
        <v>5.6000000000000005</v>
      </c>
      <c r="V4517">
        <f t="shared" si="282"/>
        <v>1.5181784999999999</v>
      </c>
      <c r="W4517">
        <f t="shared" si="283"/>
        <v>2.0913624749999999</v>
      </c>
    </row>
    <row r="4518" spans="1:23" x14ac:dyDescent="0.25">
      <c r="A4518" t="s">
        <v>15106</v>
      </c>
      <c r="B4518" s="1">
        <v>43164</v>
      </c>
      <c r="C4518" t="s">
        <v>15107</v>
      </c>
      <c r="D4518" t="s">
        <v>4945</v>
      </c>
      <c r="E4518" t="s">
        <v>15108</v>
      </c>
      <c r="F4518" s="1">
        <v>43152</v>
      </c>
      <c r="G4518">
        <v>1</v>
      </c>
      <c r="H4518">
        <v>241387</v>
      </c>
      <c r="I4518">
        <v>17351</v>
      </c>
      <c r="J4518">
        <v>229</v>
      </c>
      <c r="K4518">
        <v>1352</v>
      </c>
      <c r="L4518" t="b">
        <v>0</v>
      </c>
      <c r="M4518" t="b">
        <v>0</v>
      </c>
      <c r="N4518" t="b">
        <v>0</v>
      </c>
      <c r="O4518">
        <v>12</v>
      </c>
      <c r="P4518">
        <v>11</v>
      </c>
      <c r="Q4518" s="2">
        <v>7.0000000000000007E-2</v>
      </c>
      <c r="R4518" s="2">
        <v>0</v>
      </c>
      <c r="S4518" s="2">
        <v>0.01</v>
      </c>
      <c r="T4518">
        <f t="shared" si="280"/>
        <v>0.4</v>
      </c>
      <c r="U4518">
        <f t="shared" si="281"/>
        <v>8.6000000000000014</v>
      </c>
      <c r="V4518">
        <f t="shared" si="282"/>
        <v>1.0706935</v>
      </c>
      <c r="W4518">
        <f t="shared" si="283"/>
        <v>2.6847427250000004</v>
      </c>
    </row>
    <row r="4519" spans="1:23" x14ac:dyDescent="0.25">
      <c r="A4519" t="s">
        <v>15109</v>
      </c>
      <c r="B4519" s="1">
        <v>43086</v>
      </c>
      <c r="C4519" t="s">
        <v>15110</v>
      </c>
      <c r="D4519" t="s">
        <v>3166</v>
      </c>
      <c r="E4519" t="s">
        <v>15111</v>
      </c>
      <c r="F4519" s="1">
        <v>43084</v>
      </c>
      <c r="G4519">
        <v>1</v>
      </c>
      <c r="H4519">
        <v>50266</v>
      </c>
      <c r="I4519">
        <v>1457</v>
      </c>
      <c r="J4519">
        <v>344</v>
      </c>
      <c r="K4519">
        <v>1785</v>
      </c>
      <c r="L4519" t="b">
        <v>0</v>
      </c>
      <c r="M4519" t="b">
        <v>0</v>
      </c>
      <c r="N4519" t="b">
        <v>0</v>
      </c>
      <c r="O4519">
        <v>2</v>
      </c>
      <c r="P4519">
        <v>1</v>
      </c>
      <c r="Q4519" s="2">
        <v>0.03</v>
      </c>
      <c r="R4519" s="2">
        <v>-0.01</v>
      </c>
      <c r="S4519" s="2">
        <v>0.04</v>
      </c>
      <c r="T4519">
        <f t="shared" si="280"/>
        <v>0.4</v>
      </c>
      <c r="U4519">
        <f t="shared" si="281"/>
        <v>0.60000000000000009</v>
      </c>
      <c r="V4519">
        <f t="shared" si="282"/>
        <v>1.175133</v>
      </c>
      <c r="W4519">
        <f t="shared" si="283"/>
        <v>0.72129655000000004</v>
      </c>
    </row>
    <row r="4520" spans="1:23" x14ac:dyDescent="0.25">
      <c r="A4520" t="s">
        <v>15112</v>
      </c>
      <c r="B4520" s="1">
        <v>43166</v>
      </c>
      <c r="C4520" t="s">
        <v>15113</v>
      </c>
      <c r="D4520" t="s">
        <v>101</v>
      </c>
      <c r="E4520" t="s">
        <v>15114</v>
      </c>
      <c r="F4520" s="1">
        <v>43152</v>
      </c>
      <c r="G4520">
        <v>1</v>
      </c>
      <c r="H4520">
        <v>664716</v>
      </c>
      <c r="I4520">
        <v>7808</v>
      </c>
      <c r="J4520">
        <v>1840</v>
      </c>
      <c r="K4520">
        <v>3850</v>
      </c>
      <c r="L4520" t="b">
        <v>0</v>
      </c>
      <c r="M4520" t="b">
        <v>0</v>
      </c>
      <c r="N4520" t="b">
        <v>0</v>
      </c>
      <c r="O4520">
        <v>14</v>
      </c>
      <c r="P4520">
        <v>14</v>
      </c>
      <c r="Q4520" s="2">
        <v>0.01</v>
      </c>
      <c r="R4520" s="2">
        <v>0</v>
      </c>
      <c r="S4520" s="2">
        <v>0.01</v>
      </c>
      <c r="T4520">
        <f t="shared" si="280"/>
        <v>0.4</v>
      </c>
      <c r="U4520">
        <f t="shared" si="281"/>
        <v>11.200000000000001</v>
      </c>
      <c r="V4520">
        <f t="shared" si="282"/>
        <v>0.68235800000000002</v>
      </c>
      <c r="W4520">
        <f t="shared" si="283"/>
        <v>3.1988253000000002</v>
      </c>
    </row>
    <row r="4521" spans="1:23" x14ac:dyDescent="0.25">
      <c r="A4521" t="s">
        <v>15115</v>
      </c>
      <c r="B4521" s="1">
        <v>43188</v>
      </c>
      <c r="C4521" t="s">
        <v>15116</v>
      </c>
      <c r="D4521" t="s">
        <v>470</v>
      </c>
      <c r="E4521" t="s">
        <v>15117</v>
      </c>
      <c r="F4521" s="1">
        <v>43175</v>
      </c>
      <c r="G4521">
        <v>1</v>
      </c>
      <c r="H4521">
        <v>52404970</v>
      </c>
      <c r="I4521">
        <v>1565579</v>
      </c>
      <c r="J4521">
        <v>32705</v>
      </c>
      <c r="K4521">
        <v>194290</v>
      </c>
      <c r="L4521" t="b">
        <v>0</v>
      </c>
      <c r="M4521" t="b">
        <v>0</v>
      </c>
      <c r="N4521" t="b">
        <v>0</v>
      </c>
      <c r="O4521">
        <v>13</v>
      </c>
      <c r="P4521">
        <v>13</v>
      </c>
      <c r="Q4521" s="2">
        <v>0.03</v>
      </c>
      <c r="R4521" s="2">
        <v>0</v>
      </c>
      <c r="S4521" s="2">
        <v>0</v>
      </c>
      <c r="T4521">
        <f t="shared" si="280"/>
        <v>0.4</v>
      </c>
      <c r="U4521">
        <f t="shared" si="281"/>
        <v>10.4</v>
      </c>
      <c r="V4521">
        <f t="shared" si="282"/>
        <v>26.502485</v>
      </c>
      <c r="W4521">
        <f t="shared" si="283"/>
        <v>12.03586975</v>
      </c>
    </row>
    <row r="4522" spans="1:23" x14ac:dyDescent="0.25">
      <c r="A4522" t="s">
        <v>15118</v>
      </c>
      <c r="B4522" s="1">
        <v>43053</v>
      </c>
      <c r="C4522" t="s">
        <v>15119</v>
      </c>
      <c r="D4522" t="s">
        <v>15120</v>
      </c>
      <c r="E4522" t="s">
        <v>15121</v>
      </c>
      <c r="F4522" s="1">
        <v>43048</v>
      </c>
      <c r="G4522">
        <v>1</v>
      </c>
      <c r="H4522">
        <v>77630</v>
      </c>
      <c r="I4522">
        <v>1991</v>
      </c>
      <c r="J4522">
        <v>83</v>
      </c>
      <c r="K4522">
        <v>208</v>
      </c>
      <c r="L4522" t="b">
        <v>0</v>
      </c>
      <c r="M4522" t="b">
        <v>0</v>
      </c>
      <c r="N4522" t="b">
        <v>0</v>
      </c>
      <c r="O4522">
        <v>5</v>
      </c>
      <c r="P4522">
        <v>1</v>
      </c>
      <c r="Q4522" s="2">
        <v>0.03</v>
      </c>
      <c r="R4522" s="2">
        <v>0</v>
      </c>
      <c r="S4522" s="2">
        <v>0</v>
      </c>
      <c r="T4522">
        <f t="shared" si="280"/>
        <v>0.4</v>
      </c>
      <c r="U4522">
        <f t="shared" si="281"/>
        <v>0</v>
      </c>
      <c r="V4522">
        <f t="shared" si="282"/>
        <v>0.33881499999999998</v>
      </c>
      <c r="W4522">
        <f t="shared" si="283"/>
        <v>0.27858525000000001</v>
      </c>
    </row>
    <row r="4523" spans="1:23" x14ac:dyDescent="0.25">
      <c r="A4523" t="s">
        <v>15122</v>
      </c>
      <c r="B4523" s="1">
        <v>43135</v>
      </c>
      <c r="C4523" t="s">
        <v>15123</v>
      </c>
      <c r="D4523" t="s">
        <v>11554</v>
      </c>
      <c r="E4523" t="s">
        <v>15124</v>
      </c>
      <c r="F4523" s="1">
        <v>43130</v>
      </c>
      <c r="G4523">
        <v>1</v>
      </c>
      <c r="H4523">
        <v>390562</v>
      </c>
      <c r="I4523">
        <v>20538</v>
      </c>
      <c r="J4523">
        <v>581</v>
      </c>
      <c r="K4523">
        <v>991</v>
      </c>
      <c r="L4523" t="b">
        <v>0</v>
      </c>
      <c r="M4523" t="b">
        <v>0</v>
      </c>
      <c r="N4523" t="b">
        <v>0</v>
      </c>
      <c r="O4523">
        <v>5</v>
      </c>
      <c r="P4523">
        <v>4</v>
      </c>
      <c r="Q4523" s="2">
        <v>0.05</v>
      </c>
      <c r="R4523" s="2">
        <v>0</v>
      </c>
      <c r="S4523" s="2">
        <v>0</v>
      </c>
      <c r="T4523">
        <f t="shared" si="280"/>
        <v>0.4</v>
      </c>
      <c r="U4523">
        <f t="shared" si="281"/>
        <v>3</v>
      </c>
      <c r="V4523">
        <f t="shared" si="282"/>
        <v>0.69528100000000004</v>
      </c>
      <c r="W4523">
        <f t="shared" si="283"/>
        <v>1.1533483499999999</v>
      </c>
    </row>
    <row r="4524" spans="1:23" x14ac:dyDescent="0.25">
      <c r="A4524" t="s">
        <v>15125</v>
      </c>
      <c r="B4524" s="1">
        <v>43109</v>
      </c>
      <c r="C4524" t="s">
        <v>15126</v>
      </c>
      <c r="D4524" t="s">
        <v>65</v>
      </c>
      <c r="E4524" t="s">
        <v>15127</v>
      </c>
      <c r="F4524" s="1">
        <v>43102</v>
      </c>
      <c r="G4524">
        <v>1</v>
      </c>
      <c r="H4524">
        <v>37539570</v>
      </c>
      <c r="I4524">
        <v>1402578</v>
      </c>
      <c r="J4524">
        <v>1674420</v>
      </c>
      <c r="K4524">
        <v>1361580</v>
      </c>
      <c r="L4524" t="b">
        <v>0</v>
      </c>
      <c r="M4524" t="b">
        <v>0</v>
      </c>
      <c r="N4524" t="b">
        <v>0</v>
      </c>
      <c r="O4524">
        <v>7</v>
      </c>
      <c r="P4524">
        <v>7</v>
      </c>
      <c r="Q4524" s="2">
        <v>0.04</v>
      </c>
      <c r="R4524" s="2">
        <v>-0.04</v>
      </c>
      <c r="S4524" s="2">
        <v>0.04</v>
      </c>
      <c r="T4524">
        <f t="shared" si="280"/>
        <v>0.4</v>
      </c>
      <c r="U4524">
        <f t="shared" si="281"/>
        <v>5.6000000000000005</v>
      </c>
      <c r="V4524">
        <f t="shared" si="282"/>
        <v>19.569784999999996</v>
      </c>
      <c r="W4524">
        <f t="shared" si="283"/>
        <v>8.4094247499999977</v>
      </c>
    </row>
    <row r="4525" spans="1:23" x14ac:dyDescent="0.25">
      <c r="A4525" t="s">
        <v>15128</v>
      </c>
      <c r="B4525" s="1">
        <v>43166</v>
      </c>
      <c r="C4525" t="s">
        <v>15129</v>
      </c>
      <c r="D4525" t="s">
        <v>601</v>
      </c>
      <c r="E4525" t="s">
        <v>15130</v>
      </c>
      <c r="F4525" s="1">
        <v>43162</v>
      </c>
      <c r="G4525">
        <v>1</v>
      </c>
      <c r="H4525">
        <v>5270624</v>
      </c>
      <c r="I4525">
        <v>75955</v>
      </c>
      <c r="J4525">
        <v>2737</v>
      </c>
      <c r="K4525">
        <v>13116</v>
      </c>
      <c r="L4525" t="b">
        <v>0</v>
      </c>
      <c r="M4525" t="b">
        <v>0</v>
      </c>
      <c r="N4525" t="b">
        <v>0</v>
      </c>
      <c r="O4525">
        <v>4</v>
      </c>
      <c r="P4525">
        <v>3</v>
      </c>
      <c r="Q4525" s="2">
        <v>0.01</v>
      </c>
      <c r="R4525" s="2">
        <v>0</v>
      </c>
      <c r="S4525" s="2">
        <v>0</v>
      </c>
      <c r="T4525">
        <f t="shared" si="280"/>
        <v>0.4</v>
      </c>
      <c r="U4525">
        <f t="shared" si="281"/>
        <v>2.2000000000000002</v>
      </c>
      <c r="V4525">
        <f t="shared" si="282"/>
        <v>2.735312</v>
      </c>
      <c r="W4525">
        <f t="shared" si="283"/>
        <v>1.6673591999999999</v>
      </c>
    </row>
    <row r="4526" spans="1:23" x14ac:dyDescent="0.25">
      <c r="A4526" t="s">
        <v>15131</v>
      </c>
      <c r="B4526" s="1">
        <v>43083</v>
      </c>
      <c r="C4526" t="s">
        <v>15132</v>
      </c>
      <c r="D4526" t="s">
        <v>250</v>
      </c>
      <c r="E4526" t="s">
        <v>15133</v>
      </c>
      <c r="F4526" s="1">
        <v>43081</v>
      </c>
      <c r="G4526">
        <v>1</v>
      </c>
      <c r="H4526">
        <v>283885</v>
      </c>
      <c r="I4526">
        <v>9320</v>
      </c>
      <c r="J4526">
        <v>166</v>
      </c>
      <c r="K4526">
        <v>349</v>
      </c>
      <c r="L4526" t="b">
        <v>0</v>
      </c>
      <c r="M4526" t="b">
        <v>0</v>
      </c>
      <c r="N4526" t="b">
        <v>0</v>
      </c>
      <c r="O4526">
        <v>2</v>
      </c>
      <c r="P4526">
        <v>2</v>
      </c>
      <c r="Q4526" s="2">
        <v>0.03</v>
      </c>
      <c r="R4526" s="2">
        <v>0</v>
      </c>
      <c r="S4526" s="2">
        <v>0</v>
      </c>
      <c r="T4526">
        <f t="shared" si="280"/>
        <v>0.4</v>
      </c>
      <c r="U4526">
        <f t="shared" si="281"/>
        <v>1.6</v>
      </c>
      <c r="V4526">
        <f t="shared" si="282"/>
        <v>0.44194250000000002</v>
      </c>
      <c r="W4526">
        <f t="shared" si="283"/>
        <v>0.71467987500000008</v>
      </c>
    </row>
    <row r="4527" spans="1:23" x14ac:dyDescent="0.25">
      <c r="A4527" t="s">
        <v>15134</v>
      </c>
      <c r="B4527" s="1">
        <v>43087</v>
      </c>
      <c r="C4527" t="s">
        <v>15135</v>
      </c>
      <c r="D4527" t="s">
        <v>2060</v>
      </c>
      <c r="E4527" t="s">
        <v>15136</v>
      </c>
      <c r="F4527" s="1">
        <v>43081</v>
      </c>
      <c r="G4527">
        <v>1</v>
      </c>
      <c r="H4527">
        <v>442698</v>
      </c>
      <c r="I4527">
        <v>14407</v>
      </c>
      <c r="J4527">
        <v>229</v>
      </c>
      <c r="K4527">
        <v>582</v>
      </c>
      <c r="L4527" t="b">
        <v>0</v>
      </c>
      <c r="M4527" t="b">
        <v>0</v>
      </c>
      <c r="N4527" t="b">
        <v>0</v>
      </c>
      <c r="O4527">
        <v>6</v>
      </c>
      <c r="P4527">
        <v>6</v>
      </c>
      <c r="Q4527" s="2">
        <v>0.03</v>
      </c>
      <c r="R4527" s="2">
        <v>0</v>
      </c>
      <c r="S4527" s="2">
        <v>0</v>
      </c>
      <c r="T4527">
        <f t="shared" si="280"/>
        <v>0.4</v>
      </c>
      <c r="U4527">
        <f t="shared" si="281"/>
        <v>4.8000000000000007</v>
      </c>
      <c r="V4527">
        <f t="shared" si="282"/>
        <v>0.52134899999999995</v>
      </c>
      <c r="W4527">
        <f t="shared" si="283"/>
        <v>1.5424721500000003</v>
      </c>
    </row>
    <row r="4528" spans="1:23" x14ac:dyDescent="0.25">
      <c r="A4528" t="s">
        <v>15137</v>
      </c>
      <c r="B4528" s="1">
        <v>43071</v>
      </c>
      <c r="C4528" t="s">
        <v>15138</v>
      </c>
      <c r="D4528" t="s">
        <v>15139</v>
      </c>
      <c r="E4528" t="s">
        <v>15140</v>
      </c>
      <c r="F4528" s="1">
        <v>43064</v>
      </c>
      <c r="G4528">
        <v>1</v>
      </c>
      <c r="H4528">
        <v>3558563</v>
      </c>
      <c r="I4528">
        <v>221868</v>
      </c>
      <c r="J4528">
        <v>4678</v>
      </c>
      <c r="K4528">
        <v>26660</v>
      </c>
      <c r="L4528" t="b">
        <v>0</v>
      </c>
      <c r="M4528" t="b">
        <v>0</v>
      </c>
      <c r="N4528" t="b">
        <v>0</v>
      </c>
      <c r="O4528">
        <v>7</v>
      </c>
      <c r="P4528">
        <v>6</v>
      </c>
      <c r="Q4528" s="2">
        <v>0.06</v>
      </c>
      <c r="R4528" s="2">
        <v>0</v>
      </c>
      <c r="S4528" s="2">
        <v>0.01</v>
      </c>
      <c r="T4528">
        <f t="shared" si="280"/>
        <v>0.4</v>
      </c>
      <c r="U4528">
        <f t="shared" si="281"/>
        <v>4.6000000000000005</v>
      </c>
      <c r="V4528">
        <f t="shared" si="282"/>
        <v>2.6292814999999998</v>
      </c>
      <c r="W4528">
        <f t="shared" si="283"/>
        <v>2.2302485249999999</v>
      </c>
    </row>
    <row r="4529" spans="1:23" x14ac:dyDescent="0.25">
      <c r="A4529" t="s">
        <v>15141</v>
      </c>
      <c r="B4529" s="1">
        <v>43137</v>
      </c>
      <c r="C4529" t="s">
        <v>15142</v>
      </c>
      <c r="D4529" t="s">
        <v>15143</v>
      </c>
      <c r="E4529" t="s">
        <v>15144</v>
      </c>
      <c r="F4529" s="1">
        <v>43131</v>
      </c>
      <c r="G4529">
        <v>1</v>
      </c>
      <c r="H4529">
        <v>12989</v>
      </c>
      <c r="I4529">
        <v>2</v>
      </c>
      <c r="J4529">
        <v>16</v>
      </c>
      <c r="K4529">
        <v>15</v>
      </c>
      <c r="L4529" t="b">
        <v>0</v>
      </c>
      <c r="M4529" t="b">
        <v>0</v>
      </c>
      <c r="N4529" t="b">
        <v>0</v>
      </c>
      <c r="O4529">
        <v>6</v>
      </c>
      <c r="P4529">
        <v>2</v>
      </c>
      <c r="Q4529" s="2">
        <v>0</v>
      </c>
      <c r="R4529" s="2">
        <v>0</v>
      </c>
      <c r="S4529" s="2">
        <v>0</v>
      </c>
      <c r="T4529">
        <f t="shared" si="280"/>
        <v>0.4</v>
      </c>
      <c r="U4529">
        <f t="shared" si="281"/>
        <v>0.8</v>
      </c>
      <c r="V4529">
        <f t="shared" si="282"/>
        <v>6.4944999999999994E-3</v>
      </c>
      <c r="W4529">
        <f t="shared" si="283"/>
        <v>0.36227307500000006</v>
      </c>
    </row>
    <row r="4530" spans="1:23" x14ac:dyDescent="0.25">
      <c r="A4530" t="s">
        <v>15145</v>
      </c>
      <c r="B4530" s="1">
        <v>43109</v>
      </c>
      <c r="C4530" t="s">
        <v>15146</v>
      </c>
      <c r="D4530" t="s">
        <v>15147</v>
      </c>
      <c r="E4530" t="s">
        <v>15148</v>
      </c>
      <c r="F4530" s="1">
        <v>43104</v>
      </c>
      <c r="G4530">
        <v>1</v>
      </c>
      <c r="H4530">
        <v>380530</v>
      </c>
      <c r="I4530">
        <v>3836</v>
      </c>
      <c r="J4530">
        <v>187</v>
      </c>
      <c r="K4530">
        <v>2034</v>
      </c>
      <c r="L4530" t="b">
        <v>0</v>
      </c>
      <c r="M4530" t="b">
        <v>0</v>
      </c>
      <c r="N4530" t="b">
        <v>0</v>
      </c>
      <c r="O4530">
        <v>5</v>
      </c>
      <c r="P4530">
        <v>2</v>
      </c>
      <c r="Q4530" s="2">
        <v>0.01</v>
      </c>
      <c r="R4530" s="2">
        <v>0</v>
      </c>
      <c r="S4530" s="2">
        <v>0.01</v>
      </c>
      <c r="T4530">
        <f t="shared" si="280"/>
        <v>0.4</v>
      </c>
      <c r="U4530">
        <f t="shared" si="281"/>
        <v>1</v>
      </c>
      <c r="V4530">
        <f t="shared" si="282"/>
        <v>0.540265</v>
      </c>
      <c r="W4530">
        <f t="shared" si="283"/>
        <v>0.59909275000000006</v>
      </c>
    </row>
    <row r="4531" spans="1:23" x14ac:dyDescent="0.25">
      <c r="A4531" t="s">
        <v>15149</v>
      </c>
      <c r="B4531" s="1">
        <v>43067</v>
      </c>
      <c r="C4531" t="s">
        <v>15150</v>
      </c>
      <c r="D4531" t="s">
        <v>818</v>
      </c>
      <c r="E4531" t="s">
        <v>15151</v>
      </c>
      <c r="F4531" s="1">
        <v>43061</v>
      </c>
      <c r="G4531">
        <v>1</v>
      </c>
      <c r="H4531">
        <v>28091</v>
      </c>
      <c r="I4531">
        <v>1614</v>
      </c>
      <c r="J4531">
        <v>44</v>
      </c>
      <c r="K4531">
        <v>260</v>
      </c>
      <c r="L4531" t="b">
        <v>0</v>
      </c>
      <c r="M4531" t="b">
        <v>0</v>
      </c>
      <c r="N4531" t="b">
        <v>0</v>
      </c>
      <c r="O4531">
        <v>6</v>
      </c>
      <c r="P4531">
        <v>4</v>
      </c>
      <c r="Q4531" s="2">
        <v>0.06</v>
      </c>
      <c r="R4531" s="2">
        <v>0</v>
      </c>
      <c r="S4531" s="2">
        <v>0.01</v>
      </c>
      <c r="T4531">
        <f t="shared" si="280"/>
        <v>0.4</v>
      </c>
      <c r="U4531">
        <f t="shared" si="281"/>
        <v>2.8000000000000003</v>
      </c>
      <c r="V4531">
        <f t="shared" si="282"/>
        <v>0.86404550000000002</v>
      </c>
      <c r="W4531">
        <f t="shared" si="283"/>
        <v>1.1624159250000001</v>
      </c>
    </row>
    <row r="4532" spans="1:23" x14ac:dyDescent="0.25">
      <c r="A4532" t="s">
        <v>15152</v>
      </c>
      <c r="B4532" s="1">
        <v>43192</v>
      </c>
      <c r="C4532" t="s">
        <v>15153</v>
      </c>
      <c r="D4532" t="s">
        <v>2140</v>
      </c>
      <c r="E4532" t="s">
        <v>15154</v>
      </c>
      <c r="F4532" s="1">
        <v>43178</v>
      </c>
      <c r="G4532">
        <v>1</v>
      </c>
      <c r="H4532">
        <v>1886667</v>
      </c>
      <c r="I4532">
        <v>30112</v>
      </c>
      <c r="J4532">
        <v>1612</v>
      </c>
      <c r="K4532">
        <v>1605</v>
      </c>
      <c r="L4532" t="b">
        <v>0</v>
      </c>
      <c r="M4532" t="b">
        <v>0</v>
      </c>
      <c r="N4532" t="b">
        <v>0</v>
      </c>
      <c r="O4532">
        <v>14</v>
      </c>
      <c r="P4532">
        <v>14</v>
      </c>
      <c r="Q4532" s="2">
        <v>0.02</v>
      </c>
      <c r="R4532" s="2">
        <v>0</v>
      </c>
      <c r="S4532" s="2">
        <v>0</v>
      </c>
      <c r="T4532">
        <f t="shared" si="280"/>
        <v>0.4</v>
      </c>
      <c r="U4532">
        <f t="shared" si="281"/>
        <v>11.200000000000001</v>
      </c>
      <c r="V4532">
        <f t="shared" si="282"/>
        <v>1.1433335</v>
      </c>
      <c r="W4532">
        <f t="shared" si="283"/>
        <v>3.3601667250000005</v>
      </c>
    </row>
    <row r="4533" spans="1:23" x14ac:dyDescent="0.25">
      <c r="A4533" t="s">
        <v>15155</v>
      </c>
      <c r="B4533" s="1">
        <v>43067</v>
      </c>
      <c r="C4533" t="s">
        <v>15156</v>
      </c>
      <c r="D4533" t="s">
        <v>1213</v>
      </c>
      <c r="E4533" t="s">
        <v>15157</v>
      </c>
      <c r="F4533" s="1">
        <v>43066</v>
      </c>
      <c r="G4533">
        <v>1</v>
      </c>
      <c r="H4533">
        <v>1172709</v>
      </c>
      <c r="I4533">
        <v>11033</v>
      </c>
      <c r="J4533">
        <v>958</v>
      </c>
      <c r="K4533">
        <v>3510</v>
      </c>
      <c r="L4533" t="b">
        <v>0</v>
      </c>
      <c r="M4533" t="b">
        <v>0</v>
      </c>
      <c r="N4533" t="b">
        <v>0</v>
      </c>
      <c r="O4533">
        <v>1</v>
      </c>
      <c r="P4533">
        <v>1</v>
      </c>
      <c r="Q4533" s="2">
        <v>0.01</v>
      </c>
      <c r="R4533" s="2">
        <v>0</v>
      </c>
      <c r="S4533" s="2">
        <v>0</v>
      </c>
      <c r="T4533">
        <f t="shared" si="280"/>
        <v>0.4</v>
      </c>
      <c r="U4533">
        <f t="shared" si="281"/>
        <v>0.8</v>
      </c>
      <c r="V4533">
        <f t="shared" si="282"/>
        <v>0.68635449999999998</v>
      </c>
      <c r="W4533">
        <f t="shared" si="283"/>
        <v>0.60022407500000008</v>
      </c>
    </row>
    <row r="4534" spans="1:23" x14ac:dyDescent="0.25">
      <c r="A4534" t="s">
        <v>15158</v>
      </c>
      <c r="B4534" s="1">
        <v>43126</v>
      </c>
      <c r="C4534" t="s">
        <v>15159</v>
      </c>
      <c r="D4534" t="s">
        <v>15160</v>
      </c>
      <c r="E4534" t="s">
        <v>15161</v>
      </c>
      <c r="F4534" s="1">
        <v>43121</v>
      </c>
      <c r="G4534">
        <v>1</v>
      </c>
      <c r="H4534">
        <v>89640</v>
      </c>
      <c r="I4534">
        <v>5107</v>
      </c>
      <c r="J4534">
        <v>72</v>
      </c>
      <c r="K4534">
        <v>271</v>
      </c>
      <c r="L4534" t="b">
        <v>0</v>
      </c>
      <c r="M4534" t="b">
        <v>0</v>
      </c>
      <c r="N4534" t="b">
        <v>0</v>
      </c>
      <c r="O4534">
        <v>5</v>
      </c>
      <c r="P4534">
        <v>4</v>
      </c>
      <c r="Q4534" s="2">
        <v>0.06</v>
      </c>
      <c r="R4534" s="2">
        <v>0</v>
      </c>
      <c r="S4534" s="2">
        <v>0</v>
      </c>
      <c r="T4534">
        <f t="shared" si="280"/>
        <v>0.4</v>
      </c>
      <c r="U4534">
        <f t="shared" si="281"/>
        <v>3</v>
      </c>
      <c r="V4534">
        <f t="shared" si="282"/>
        <v>0.64481999999999995</v>
      </c>
      <c r="W4534">
        <f t="shared" si="283"/>
        <v>1.1356869999999999</v>
      </c>
    </row>
    <row r="4535" spans="1:23" x14ac:dyDescent="0.25">
      <c r="A4535" t="s">
        <v>15162</v>
      </c>
      <c r="B4535" s="1">
        <v>43164</v>
      </c>
      <c r="C4535" t="s">
        <v>15163</v>
      </c>
      <c r="D4535" t="s">
        <v>535</v>
      </c>
      <c r="E4535" t="s">
        <v>15164</v>
      </c>
      <c r="F4535" s="1">
        <v>43150</v>
      </c>
      <c r="G4535">
        <v>1</v>
      </c>
      <c r="H4535">
        <v>18094162</v>
      </c>
      <c r="I4535">
        <v>632830</v>
      </c>
      <c r="J4535">
        <v>9098</v>
      </c>
      <c r="K4535">
        <v>35617</v>
      </c>
      <c r="L4535" t="b">
        <v>0</v>
      </c>
      <c r="M4535" t="b">
        <v>0</v>
      </c>
      <c r="N4535" t="b">
        <v>0</v>
      </c>
      <c r="O4535">
        <v>14</v>
      </c>
      <c r="P4535">
        <v>13</v>
      </c>
      <c r="Q4535" s="2">
        <v>0.03</v>
      </c>
      <c r="R4535" s="2">
        <v>0</v>
      </c>
      <c r="S4535" s="2">
        <v>0</v>
      </c>
      <c r="T4535">
        <f t="shared" si="280"/>
        <v>0.4</v>
      </c>
      <c r="U4535">
        <f t="shared" si="281"/>
        <v>10.200000000000001</v>
      </c>
      <c r="V4535">
        <f t="shared" si="282"/>
        <v>9.3470810000000011</v>
      </c>
      <c r="W4535">
        <f t="shared" si="283"/>
        <v>5.9814783500000006</v>
      </c>
    </row>
    <row r="4536" spans="1:23" x14ac:dyDescent="0.25">
      <c r="A4536" t="s">
        <v>15165</v>
      </c>
      <c r="B4536" s="1">
        <v>43187</v>
      </c>
      <c r="C4536" t="s">
        <v>15166</v>
      </c>
      <c r="D4536" t="s">
        <v>1464</v>
      </c>
      <c r="E4536" t="s">
        <v>15167</v>
      </c>
      <c r="F4536" s="1">
        <v>43182</v>
      </c>
      <c r="G4536">
        <v>1</v>
      </c>
      <c r="H4536">
        <v>323801</v>
      </c>
      <c r="I4536">
        <v>9918</v>
      </c>
      <c r="J4536">
        <v>92</v>
      </c>
      <c r="K4536">
        <v>438</v>
      </c>
      <c r="L4536" t="b">
        <v>0</v>
      </c>
      <c r="M4536" t="b">
        <v>0</v>
      </c>
      <c r="N4536" t="b">
        <v>0</v>
      </c>
      <c r="O4536">
        <v>5</v>
      </c>
      <c r="P4536">
        <v>2</v>
      </c>
      <c r="Q4536" s="2">
        <v>0.03</v>
      </c>
      <c r="R4536" s="2">
        <v>0</v>
      </c>
      <c r="S4536" s="2">
        <v>0</v>
      </c>
      <c r="T4536">
        <f t="shared" si="280"/>
        <v>0.4</v>
      </c>
      <c r="U4536">
        <f t="shared" si="281"/>
        <v>1</v>
      </c>
      <c r="V4536">
        <f t="shared" si="282"/>
        <v>0.46190049999999999</v>
      </c>
      <c r="W4536">
        <f t="shared" si="283"/>
        <v>0.57166517500000003</v>
      </c>
    </row>
    <row r="4537" spans="1:23" x14ac:dyDescent="0.25">
      <c r="A4537" t="s">
        <v>15168</v>
      </c>
      <c r="B4537" s="1">
        <v>43089</v>
      </c>
      <c r="C4537" t="s">
        <v>15169</v>
      </c>
      <c r="D4537" t="s">
        <v>2622</v>
      </c>
      <c r="E4537" t="s">
        <v>15170</v>
      </c>
      <c r="F4537" s="1">
        <v>43083</v>
      </c>
      <c r="G4537">
        <v>1</v>
      </c>
      <c r="H4537">
        <v>271779</v>
      </c>
      <c r="I4537">
        <v>14215</v>
      </c>
      <c r="J4537">
        <v>148</v>
      </c>
      <c r="K4537">
        <v>665</v>
      </c>
      <c r="L4537" t="b">
        <v>0</v>
      </c>
      <c r="M4537" t="b">
        <v>0</v>
      </c>
      <c r="N4537" t="b">
        <v>0</v>
      </c>
      <c r="O4537">
        <v>6</v>
      </c>
      <c r="P4537">
        <v>5</v>
      </c>
      <c r="Q4537" s="2">
        <v>0.05</v>
      </c>
      <c r="R4537" s="2">
        <v>0</v>
      </c>
      <c r="S4537" s="2">
        <v>0</v>
      </c>
      <c r="T4537">
        <f t="shared" si="280"/>
        <v>0.4</v>
      </c>
      <c r="U4537">
        <f t="shared" si="281"/>
        <v>3.8</v>
      </c>
      <c r="V4537">
        <f t="shared" si="282"/>
        <v>0.63588950000000011</v>
      </c>
      <c r="W4537">
        <f t="shared" si="283"/>
        <v>1.3325613249999999</v>
      </c>
    </row>
    <row r="4538" spans="1:23" x14ac:dyDescent="0.25">
      <c r="A4538" t="s">
        <v>15171</v>
      </c>
      <c r="B4538" s="1">
        <v>43136</v>
      </c>
      <c r="C4538" t="s">
        <v>15172</v>
      </c>
      <c r="D4538" t="s">
        <v>655</v>
      </c>
      <c r="E4538" t="s">
        <v>15173</v>
      </c>
      <c r="F4538" s="1">
        <v>43131</v>
      </c>
      <c r="G4538">
        <v>1</v>
      </c>
      <c r="H4538">
        <v>374226</v>
      </c>
      <c r="I4538">
        <v>7155</v>
      </c>
      <c r="J4538">
        <v>233</v>
      </c>
      <c r="K4538">
        <v>1324</v>
      </c>
      <c r="L4538" t="b">
        <v>0</v>
      </c>
      <c r="M4538" t="b">
        <v>0</v>
      </c>
      <c r="N4538" t="b">
        <v>0</v>
      </c>
      <c r="O4538">
        <v>5</v>
      </c>
      <c r="P4538">
        <v>4</v>
      </c>
      <c r="Q4538" s="2">
        <v>0.02</v>
      </c>
      <c r="R4538" s="2">
        <v>0</v>
      </c>
      <c r="S4538" s="2">
        <v>0</v>
      </c>
      <c r="T4538">
        <f t="shared" si="280"/>
        <v>0.4</v>
      </c>
      <c r="U4538">
        <f t="shared" si="281"/>
        <v>3</v>
      </c>
      <c r="V4538">
        <f t="shared" si="282"/>
        <v>0.38711300000000004</v>
      </c>
      <c r="W4538">
        <f t="shared" si="283"/>
        <v>1.0454895500000001</v>
      </c>
    </row>
    <row r="4539" spans="1:23" x14ac:dyDescent="0.25">
      <c r="A4539" t="s">
        <v>15174</v>
      </c>
      <c r="B4539" s="1">
        <v>43124</v>
      </c>
      <c r="C4539" t="s">
        <v>15175</v>
      </c>
      <c r="D4539" t="s">
        <v>11478</v>
      </c>
      <c r="E4539" t="s">
        <v>15176</v>
      </c>
      <c r="F4539" s="1">
        <v>43117</v>
      </c>
      <c r="G4539">
        <v>1</v>
      </c>
      <c r="H4539">
        <v>392117</v>
      </c>
      <c r="I4539">
        <v>22397</v>
      </c>
      <c r="J4539">
        <v>311</v>
      </c>
      <c r="K4539">
        <v>1416</v>
      </c>
      <c r="L4539" t="b">
        <v>0</v>
      </c>
      <c r="M4539" t="b">
        <v>0</v>
      </c>
      <c r="N4539" t="b">
        <v>0</v>
      </c>
      <c r="O4539">
        <v>7</v>
      </c>
      <c r="P4539">
        <v>7</v>
      </c>
      <c r="Q4539" s="2">
        <v>0.06</v>
      </c>
      <c r="R4539" s="2">
        <v>0</v>
      </c>
      <c r="S4539" s="2">
        <v>0</v>
      </c>
      <c r="T4539">
        <f t="shared" si="280"/>
        <v>0.4</v>
      </c>
      <c r="U4539">
        <f t="shared" si="281"/>
        <v>5.6000000000000005</v>
      </c>
      <c r="V4539">
        <f t="shared" si="282"/>
        <v>0.7960585</v>
      </c>
      <c r="W4539">
        <f t="shared" si="283"/>
        <v>1.8386204749999999</v>
      </c>
    </row>
    <row r="4540" spans="1:23" x14ac:dyDescent="0.25">
      <c r="A4540" t="s">
        <v>15177</v>
      </c>
      <c r="B4540" s="1">
        <v>43216</v>
      </c>
      <c r="C4540" t="s">
        <v>15178</v>
      </c>
      <c r="D4540" t="s">
        <v>15179</v>
      </c>
      <c r="E4540" t="s">
        <v>15180</v>
      </c>
      <c r="F4540" s="1">
        <v>43206</v>
      </c>
      <c r="G4540">
        <v>1</v>
      </c>
      <c r="H4540">
        <v>469815</v>
      </c>
      <c r="I4540">
        <v>14539</v>
      </c>
      <c r="J4540">
        <v>1540</v>
      </c>
      <c r="K4540">
        <v>1419</v>
      </c>
      <c r="L4540" t="b">
        <v>0</v>
      </c>
      <c r="M4540" t="b">
        <v>0</v>
      </c>
      <c r="N4540" t="b">
        <v>0</v>
      </c>
      <c r="O4540">
        <v>10</v>
      </c>
      <c r="P4540">
        <v>10</v>
      </c>
      <c r="Q4540" s="2">
        <v>0.03</v>
      </c>
      <c r="R4540" s="2">
        <v>0</v>
      </c>
      <c r="S4540" s="2">
        <v>0</v>
      </c>
      <c r="T4540">
        <f t="shared" si="280"/>
        <v>0.4</v>
      </c>
      <c r="U4540">
        <f t="shared" si="281"/>
        <v>8</v>
      </c>
      <c r="V4540">
        <f t="shared" si="282"/>
        <v>0.53490749999999998</v>
      </c>
      <c r="W4540">
        <f t="shared" si="283"/>
        <v>2.3472176250000003</v>
      </c>
    </row>
    <row r="4541" spans="1:23" x14ac:dyDescent="0.25">
      <c r="A4541" t="s">
        <v>15181</v>
      </c>
      <c r="B4541" s="1">
        <v>43114</v>
      </c>
      <c r="C4541" t="s">
        <v>15182</v>
      </c>
      <c r="D4541" t="s">
        <v>15183</v>
      </c>
      <c r="E4541" t="s">
        <v>15184</v>
      </c>
      <c r="F4541" s="1">
        <v>43109</v>
      </c>
      <c r="G4541">
        <v>1</v>
      </c>
      <c r="H4541">
        <v>134740</v>
      </c>
      <c r="I4541">
        <v>9652</v>
      </c>
      <c r="J4541">
        <v>90</v>
      </c>
      <c r="K4541">
        <v>473</v>
      </c>
      <c r="L4541" t="b">
        <v>0</v>
      </c>
      <c r="M4541" t="b">
        <v>0</v>
      </c>
      <c r="N4541" t="b">
        <v>0</v>
      </c>
      <c r="O4541">
        <v>5</v>
      </c>
      <c r="P4541">
        <v>3</v>
      </c>
      <c r="Q4541" s="2">
        <v>7.0000000000000007E-2</v>
      </c>
      <c r="R4541" s="2">
        <v>0</v>
      </c>
      <c r="S4541" s="2">
        <v>0</v>
      </c>
      <c r="T4541">
        <f t="shared" si="280"/>
        <v>0.4</v>
      </c>
      <c r="U4541">
        <f t="shared" si="281"/>
        <v>2.0000000000000004</v>
      </c>
      <c r="V4541">
        <f t="shared" si="282"/>
        <v>0.76737000000000011</v>
      </c>
      <c r="W4541">
        <f t="shared" si="283"/>
        <v>0.92857950000000011</v>
      </c>
    </row>
    <row r="4542" spans="1:23" x14ac:dyDescent="0.25">
      <c r="A4542" t="s">
        <v>15185</v>
      </c>
      <c r="B4542" s="1">
        <v>43204</v>
      </c>
      <c r="C4542" t="s">
        <v>15186</v>
      </c>
      <c r="D4542" t="s">
        <v>707</v>
      </c>
      <c r="E4542" t="s">
        <v>15187</v>
      </c>
      <c r="F4542" s="1">
        <v>43186</v>
      </c>
      <c r="G4542">
        <v>1</v>
      </c>
      <c r="H4542">
        <v>2290382</v>
      </c>
      <c r="I4542">
        <v>28222</v>
      </c>
      <c r="J4542">
        <v>788</v>
      </c>
      <c r="K4542">
        <v>1819</v>
      </c>
      <c r="L4542" t="b">
        <v>0</v>
      </c>
      <c r="M4542" t="b">
        <v>0</v>
      </c>
      <c r="N4542" t="b">
        <v>0</v>
      </c>
      <c r="O4542">
        <v>18</v>
      </c>
      <c r="P4542">
        <v>8</v>
      </c>
      <c r="Q4542" s="2">
        <v>0.01</v>
      </c>
      <c r="R4542" s="2">
        <v>0</v>
      </c>
      <c r="S4542" s="2">
        <v>0</v>
      </c>
      <c r="T4542">
        <f t="shared" si="280"/>
        <v>0.4</v>
      </c>
      <c r="U4542">
        <f t="shared" si="281"/>
        <v>4.4000000000000004</v>
      </c>
      <c r="V4542">
        <f t="shared" si="282"/>
        <v>1.2451909999999999</v>
      </c>
      <c r="W4542">
        <f t="shared" si="283"/>
        <v>1.6958168500000002</v>
      </c>
    </row>
    <row r="4543" spans="1:23" x14ac:dyDescent="0.25">
      <c r="A4543" t="s">
        <v>15188</v>
      </c>
      <c r="B4543" s="1">
        <v>43167</v>
      </c>
      <c r="C4543" t="s">
        <v>15189</v>
      </c>
      <c r="D4543" t="s">
        <v>818</v>
      </c>
      <c r="E4543" t="s">
        <v>15190</v>
      </c>
      <c r="F4543" s="1">
        <v>43166</v>
      </c>
      <c r="G4543">
        <v>1</v>
      </c>
      <c r="H4543">
        <v>42805</v>
      </c>
      <c r="I4543">
        <v>779</v>
      </c>
      <c r="J4543">
        <v>21</v>
      </c>
      <c r="K4543">
        <v>188</v>
      </c>
      <c r="L4543" t="b">
        <v>0</v>
      </c>
      <c r="M4543" t="b">
        <v>0</v>
      </c>
      <c r="N4543" t="b">
        <v>0</v>
      </c>
      <c r="O4543">
        <v>1</v>
      </c>
      <c r="P4543">
        <v>1</v>
      </c>
      <c r="Q4543" s="2">
        <v>0.02</v>
      </c>
      <c r="R4543" s="2">
        <v>0</v>
      </c>
      <c r="S4543" s="2">
        <v>0</v>
      </c>
      <c r="T4543">
        <f t="shared" si="280"/>
        <v>0.4</v>
      </c>
      <c r="U4543">
        <f t="shared" si="281"/>
        <v>0.8</v>
      </c>
      <c r="V4543">
        <f t="shared" si="282"/>
        <v>0.2214025</v>
      </c>
      <c r="W4543">
        <f t="shared" si="283"/>
        <v>0.43749087500000006</v>
      </c>
    </row>
    <row r="4544" spans="1:23" x14ac:dyDescent="0.25">
      <c r="A4544" t="s">
        <v>15191</v>
      </c>
      <c r="B4544" s="1">
        <v>43078</v>
      </c>
      <c r="C4544" t="s">
        <v>15192</v>
      </c>
      <c r="D4544" t="s">
        <v>1616</v>
      </c>
      <c r="E4544" t="s">
        <v>15193</v>
      </c>
      <c r="F4544" s="1">
        <v>43075</v>
      </c>
      <c r="G4544">
        <v>1</v>
      </c>
      <c r="H4544">
        <v>64866</v>
      </c>
      <c r="I4544">
        <v>2252</v>
      </c>
      <c r="J4544">
        <v>17</v>
      </c>
      <c r="K4544">
        <v>177</v>
      </c>
      <c r="L4544" t="b">
        <v>0</v>
      </c>
      <c r="M4544" t="b">
        <v>0</v>
      </c>
      <c r="N4544" t="b">
        <v>0</v>
      </c>
      <c r="O4544">
        <v>3</v>
      </c>
      <c r="P4544">
        <v>2</v>
      </c>
      <c r="Q4544" s="2">
        <v>0.03</v>
      </c>
      <c r="R4544" s="2">
        <v>0</v>
      </c>
      <c r="S4544" s="2">
        <v>0</v>
      </c>
      <c r="T4544">
        <f t="shared" si="280"/>
        <v>0.4</v>
      </c>
      <c r="U4544">
        <f t="shared" si="281"/>
        <v>1.4000000000000001</v>
      </c>
      <c r="V4544">
        <f t="shared" si="282"/>
        <v>0.33243299999999998</v>
      </c>
      <c r="W4544">
        <f t="shared" si="283"/>
        <v>0.62635154999999998</v>
      </c>
    </row>
    <row r="4545" spans="1:23" x14ac:dyDescent="0.25">
      <c r="A4545" t="s">
        <v>15194</v>
      </c>
      <c r="B4545" s="1">
        <v>43217</v>
      </c>
      <c r="C4545" t="s">
        <v>15195</v>
      </c>
      <c r="D4545" t="s">
        <v>174</v>
      </c>
      <c r="E4545" t="s">
        <v>15196</v>
      </c>
      <c r="F4545" s="1">
        <v>43214</v>
      </c>
      <c r="G4545">
        <v>1</v>
      </c>
      <c r="H4545">
        <v>5733673</v>
      </c>
      <c r="I4545">
        <v>173998</v>
      </c>
      <c r="J4545">
        <v>2054</v>
      </c>
      <c r="K4545">
        <v>13060</v>
      </c>
      <c r="L4545" t="b">
        <v>0</v>
      </c>
      <c r="M4545" t="b">
        <v>0</v>
      </c>
      <c r="N4545" t="b">
        <v>0</v>
      </c>
      <c r="O4545">
        <v>3</v>
      </c>
      <c r="P4545">
        <v>3</v>
      </c>
      <c r="Q4545" s="2">
        <v>0.03</v>
      </c>
      <c r="R4545" s="2">
        <v>0</v>
      </c>
      <c r="S4545" s="2">
        <v>0</v>
      </c>
      <c r="T4545">
        <f t="shared" si="280"/>
        <v>0.4</v>
      </c>
      <c r="U4545">
        <f t="shared" si="281"/>
        <v>2.4000000000000004</v>
      </c>
      <c r="V4545">
        <f t="shared" si="282"/>
        <v>3.1668364999999996</v>
      </c>
      <c r="W4545">
        <f t="shared" si="283"/>
        <v>1.8683927749999998</v>
      </c>
    </row>
    <row r="4546" spans="1:23" x14ac:dyDescent="0.25">
      <c r="A4546" t="s">
        <v>15197</v>
      </c>
      <c r="B4546" s="1">
        <v>43064</v>
      </c>
      <c r="C4546" t="s">
        <v>15198</v>
      </c>
      <c r="D4546" t="s">
        <v>15199</v>
      </c>
      <c r="E4546" t="s">
        <v>15200</v>
      </c>
      <c r="F4546" s="1">
        <v>43056</v>
      </c>
      <c r="G4546">
        <v>1</v>
      </c>
      <c r="H4546">
        <v>2533102</v>
      </c>
      <c r="I4546">
        <v>19731</v>
      </c>
      <c r="J4546">
        <v>2011</v>
      </c>
      <c r="K4546">
        <v>1903</v>
      </c>
      <c r="L4546" t="b">
        <v>0</v>
      </c>
      <c r="M4546" t="b">
        <v>0</v>
      </c>
      <c r="N4546" t="b">
        <v>0</v>
      </c>
      <c r="O4546">
        <v>8</v>
      </c>
      <c r="P4546">
        <v>6</v>
      </c>
      <c r="Q4546" s="2">
        <v>0.01</v>
      </c>
      <c r="R4546" s="2">
        <v>0</v>
      </c>
      <c r="S4546" s="2">
        <v>0</v>
      </c>
      <c r="T4546">
        <f t="shared" ref="T4546:T4609" si="284">G4546*0.4</f>
        <v>0.4</v>
      </c>
      <c r="U4546">
        <f t="shared" ref="U4546:U4609" si="285">-0.2*(O4546-P4546)+0.8*P4546</f>
        <v>4.4000000000000004</v>
      </c>
      <c r="V4546">
        <f t="shared" ref="V4546:V4609" si="286">0.5*H4546*0.000001+0.1*Q4546*100+100*0.15*R4546+100*0.25*S4546</f>
        <v>1.3665510000000001</v>
      </c>
      <c r="W4546">
        <f t="shared" ref="W4546:W4609" si="287">0.4*T4546+0.25*U4546+0.35*V4546</f>
        <v>1.7382928500000001</v>
      </c>
    </row>
    <row r="4547" spans="1:23" x14ac:dyDescent="0.25">
      <c r="A4547" t="s">
        <v>15201</v>
      </c>
      <c r="B4547" s="1">
        <v>43219</v>
      </c>
      <c r="C4547" t="s">
        <v>15202</v>
      </c>
      <c r="D4547" t="s">
        <v>2585</v>
      </c>
      <c r="E4547" t="s">
        <v>15203</v>
      </c>
      <c r="F4547" s="1">
        <v>43202</v>
      </c>
      <c r="G4547">
        <v>1</v>
      </c>
      <c r="H4547">
        <v>5609393</v>
      </c>
      <c r="I4547">
        <v>94802</v>
      </c>
      <c r="J4547">
        <v>2199</v>
      </c>
      <c r="K4547">
        <v>3738</v>
      </c>
      <c r="L4547" t="b">
        <v>0</v>
      </c>
      <c r="M4547" t="b">
        <v>0</v>
      </c>
      <c r="N4547" t="b">
        <v>0</v>
      </c>
      <c r="O4547">
        <v>17</v>
      </c>
      <c r="P4547">
        <v>16</v>
      </c>
      <c r="Q4547" s="2">
        <v>0.02</v>
      </c>
      <c r="R4547" s="2">
        <v>0</v>
      </c>
      <c r="S4547" s="2">
        <v>0</v>
      </c>
      <c r="T4547">
        <f t="shared" si="284"/>
        <v>0.4</v>
      </c>
      <c r="U4547">
        <f t="shared" si="285"/>
        <v>12.600000000000001</v>
      </c>
      <c r="V4547">
        <f t="shared" si="286"/>
        <v>3.0046965000000001</v>
      </c>
      <c r="W4547">
        <f t="shared" si="287"/>
        <v>4.361643775000001</v>
      </c>
    </row>
    <row r="4548" spans="1:23" x14ac:dyDescent="0.25">
      <c r="A4548" t="s">
        <v>15204</v>
      </c>
      <c r="B4548" s="1">
        <v>43092</v>
      </c>
      <c r="C4548" t="s">
        <v>15205</v>
      </c>
      <c r="D4548" t="s">
        <v>973</v>
      </c>
      <c r="E4548" t="s">
        <v>15206</v>
      </c>
      <c r="F4548" s="1">
        <v>43085</v>
      </c>
      <c r="G4548">
        <v>1</v>
      </c>
      <c r="H4548">
        <v>2723989</v>
      </c>
      <c r="I4548">
        <v>231117</v>
      </c>
      <c r="J4548">
        <v>3262</v>
      </c>
      <c r="K4548">
        <v>73205</v>
      </c>
      <c r="L4548" t="b">
        <v>0</v>
      </c>
      <c r="M4548" t="b">
        <v>0</v>
      </c>
      <c r="N4548" t="b">
        <v>0</v>
      </c>
      <c r="O4548">
        <v>7</v>
      </c>
      <c r="P4548">
        <v>6</v>
      </c>
      <c r="Q4548" s="2">
        <v>0.08</v>
      </c>
      <c r="R4548" s="2">
        <v>0</v>
      </c>
      <c r="S4548" s="2">
        <v>0.03</v>
      </c>
      <c r="T4548">
        <f t="shared" si="284"/>
        <v>0.4</v>
      </c>
      <c r="U4548">
        <f t="shared" si="285"/>
        <v>4.6000000000000005</v>
      </c>
      <c r="V4548">
        <f t="shared" si="286"/>
        <v>2.9119945</v>
      </c>
      <c r="W4548">
        <f t="shared" si="287"/>
        <v>2.3291980749999999</v>
      </c>
    </row>
    <row r="4549" spans="1:23" x14ac:dyDescent="0.25">
      <c r="A4549" t="s">
        <v>15207</v>
      </c>
      <c r="B4549" s="1">
        <v>43215</v>
      </c>
      <c r="C4549" t="s">
        <v>15208</v>
      </c>
      <c r="D4549" t="s">
        <v>8432</v>
      </c>
      <c r="E4549" t="s">
        <v>15209</v>
      </c>
      <c r="F4549" s="1">
        <v>43198</v>
      </c>
      <c r="G4549">
        <v>1</v>
      </c>
      <c r="H4549">
        <v>497048</v>
      </c>
      <c r="I4549">
        <v>10655</v>
      </c>
      <c r="J4549">
        <v>856</v>
      </c>
      <c r="K4549">
        <v>2149</v>
      </c>
      <c r="L4549" t="b">
        <v>0</v>
      </c>
      <c r="M4549" t="b">
        <v>0</v>
      </c>
      <c r="N4549" t="b">
        <v>0</v>
      </c>
      <c r="O4549">
        <v>17</v>
      </c>
      <c r="P4549">
        <v>12</v>
      </c>
      <c r="Q4549" s="2">
        <v>0.02</v>
      </c>
      <c r="R4549" s="2">
        <v>0</v>
      </c>
      <c r="S4549" s="2">
        <v>0</v>
      </c>
      <c r="T4549">
        <f t="shared" si="284"/>
        <v>0.4</v>
      </c>
      <c r="U4549">
        <f t="shared" si="285"/>
        <v>8.6000000000000014</v>
      </c>
      <c r="V4549">
        <f t="shared" si="286"/>
        <v>0.44852400000000003</v>
      </c>
      <c r="W4549">
        <f t="shared" si="287"/>
        <v>2.4669834000000006</v>
      </c>
    </row>
    <row r="4550" spans="1:23" x14ac:dyDescent="0.25">
      <c r="A4550" t="s">
        <v>15210</v>
      </c>
      <c r="B4550" s="1">
        <v>43224</v>
      </c>
      <c r="C4550" t="s">
        <v>15211</v>
      </c>
      <c r="D4550" t="s">
        <v>198</v>
      </c>
      <c r="E4550" t="s">
        <v>15212</v>
      </c>
      <c r="F4550" s="1">
        <v>43222</v>
      </c>
      <c r="G4550">
        <v>1</v>
      </c>
      <c r="H4550">
        <v>2035115</v>
      </c>
      <c r="I4550">
        <v>28153</v>
      </c>
      <c r="J4550">
        <v>1541</v>
      </c>
      <c r="K4550">
        <v>1423</v>
      </c>
      <c r="L4550" t="b">
        <v>0</v>
      </c>
      <c r="M4550" t="b">
        <v>0</v>
      </c>
      <c r="N4550" t="b">
        <v>0</v>
      </c>
      <c r="O4550">
        <v>2</v>
      </c>
      <c r="P4550">
        <v>1</v>
      </c>
      <c r="Q4550" s="2">
        <v>0.01</v>
      </c>
      <c r="R4550" s="2">
        <v>0</v>
      </c>
      <c r="S4550" s="2">
        <v>0</v>
      </c>
      <c r="T4550">
        <f t="shared" si="284"/>
        <v>0.4</v>
      </c>
      <c r="U4550">
        <f t="shared" si="285"/>
        <v>0.60000000000000009</v>
      </c>
      <c r="V4550">
        <f t="shared" si="286"/>
        <v>1.1175575</v>
      </c>
      <c r="W4550">
        <f t="shared" si="287"/>
        <v>0.70114512500000004</v>
      </c>
    </row>
    <row r="4551" spans="1:23" x14ac:dyDescent="0.25">
      <c r="A4551" t="s">
        <v>15213</v>
      </c>
      <c r="B4551" s="1">
        <v>43109</v>
      </c>
      <c r="C4551" t="s">
        <v>15214</v>
      </c>
      <c r="D4551" t="s">
        <v>663</v>
      </c>
      <c r="E4551" t="s">
        <v>15215</v>
      </c>
      <c r="F4551" s="1">
        <v>43104</v>
      </c>
      <c r="G4551">
        <v>1</v>
      </c>
      <c r="H4551">
        <v>5613554</v>
      </c>
      <c r="I4551">
        <v>452265</v>
      </c>
      <c r="J4551">
        <v>4850</v>
      </c>
      <c r="K4551">
        <v>24206</v>
      </c>
      <c r="L4551" t="b">
        <v>0</v>
      </c>
      <c r="M4551" t="b">
        <v>0</v>
      </c>
      <c r="N4551" t="b">
        <v>0</v>
      </c>
      <c r="O4551">
        <v>5</v>
      </c>
      <c r="P4551">
        <v>5</v>
      </c>
      <c r="Q4551" s="2">
        <v>0.08</v>
      </c>
      <c r="R4551" s="2">
        <v>0</v>
      </c>
      <c r="S4551" s="2">
        <v>0</v>
      </c>
      <c r="T4551">
        <f t="shared" si="284"/>
        <v>0.4</v>
      </c>
      <c r="U4551">
        <f t="shared" si="285"/>
        <v>4</v>
      </c>
      <c r="V4551">
        <f t="shared" si="286"/>
        <v>3.6067770000000001</v>
      </c>
      <c r="W4551">
        <f t="shared" si="287"/>
        <v>2.4223719500000001</v>
      </c>
    </row>
    <row r="4552" spans="1:23" x14ac:dyDescent="0.25">
      <c r="A4552" t="s">
        <v>15216</v>
      </c>
      <c r="B4552" s="1">
        <v>43236</v>
      </c>
      <c r="C4552" t="s">
        <v>15217</v>
      </c>
      <c r="D4552" t="s">
        <v>393</v>
      </c>
      <c r="E4552" t="s">
        <v>15218</v>
      </c>
      <c r="F4552" s="1">
        <v>43220</v>
      </c>
      <c r="G4552">
        <v>1</v>
      </c>
      <c r="H4552">
        <v>2098175</v>
      </c>
      <c r="I4552">
        <v>94916</v>
      </c>
      <c r="J4552">
        <v>516</v>
      </c>
      <c r="K4552">
        <v>6070</v>
      </c>
      <c r="L4552" t="b">
        <v>0</v>
      </c>
      <c r="M4552" t="b">
        <v>0</v>
      </c>
      <c r="N4552" t="b">
        <v>0</v>
      </c>
      <c r="O4552">
        <v>16</v>
      </c>
      <c r="P4552">
        <v>13</v>
      </c>
      <c r="Q4552" s="2">
        <v>0.05</v>
      </c>
      <c r="R4552" s="2">
        <v>0</v>
      </c>
      <c r="S4552" s="2">
        <v>0</v>
      </c>
      <c r="T4552">
        <f t="shared" si="284"/>
        <v>0.4</v>
      </c>
      <c r="U4552">
        <f t="shared" si="285"/>
        <v>9.8000000000000007</v>
      </c>
      <c r="V4552">
        <f t="shared" si="286"/>
        <v>1.5490875000000002</v>
      </c>
      <c r="W4552">
        <f t="shared" si="287"/>
        <v>3.1521806250000002</v>
      </c>
    </row>
    <row r="4553" spans="1:23" x14ac:dyDescent="0.25">
      <c r="A4553" t="s">
        <v>15219</v>
      </c>
      <c r="B4553" s="1">
        <v>43082</v>
      </c>
      <c r="C4553" t="s">
        <v>15220</v>
      </c>
      <c r="D4553" t="s">
        <v>15221</v>
      </c>
      <c r="E4553" t="s">
        <v>15222</v>
      </c>
      <c r="F4553" s="1">
        <v>43073</v>
      </c>
      <c r="G4553">
        <v>1</v>
      </c>
      <c r="H4553">
        <v>1638</v>
      </c>
      <c r="I4553">
        <v>7</v>
      </c>
      <c r="J4553">
        <v>1</v>
      </c>
      <c r="K4553">
        <v>1</v>
      </c>
      <c r="L4553" t="b">
        <v>0</v>
      </c>
      <c r="M4553" t="b">
        <v>0</v>
      </c>
      <c r="N4553" t="b">
        <v>0</v>
      </c>
      <c r="O4553">
        <v>9</v>
      </c>
      <c r="P4553">
        <v>3</v>
      </c>
      <c r="Q4553" s="2">
        <v>0</v>
      </c>
      <c r="R4553" s="2">
        <v>0</v>
      </c>
      <c r="S4553" s="2">
        <v>0</v>
      </c>
      <c r="T4553">
        <f t="shared" si="284"/>
        <v>0.4</v>
      </c>
      <c r="U4553">
        <f t="shared" si="285"/>
        <v>1.2000000000000002</v>
      </c>
      <c r="V4553">
        <f t="shared" si="286"/>
        <v>8.1899999999999996E-4</v>
      </c>
      <c r="W4553">
        <f t="shared" si="287"/>
        <v>0.46028665000000007</v>
      </c>
    </row>
    <row r="4554" spans="1:23" x14ac:dyDescent="0.25">
      <c r="A4554" t="s">
        <v>15223</v>
      </c>
      <c r="B4554" s="1">
        <v>43262</v>
      </c>
      <c r="C4554" t="s">
        <v>15224</v>
      </c>
      <c r="D4554" t="s">
        <v>1456</v>
      </c>
      <c r="E4554" t="s">
        <v>15225</v>
      </c>
      <c r="F4554" s="1">
        <v>43233</v>
      </c>
      <c r="G4554">
        <v>1</v>
      </c>
      <c r="H4554">
        <v>6995168</v>
      </c>
      <c r="I4554">
        <v>143678</v>
      </c>
      <c r="J4554">
        <v>10925</v>
      </c>
      <c r="K4554">
        <v>17444</v>
      </c>
      <c r="L4554" t="b">
        <v>0</v>
      </c>
      <c r="M4554" t="b">
        <v>0</v>
      </c>
      <c r="N4554" t="b">
        <v>0</v>
      </c>
      <c r="O4554">
        <v>29</v>
      </c>
      <c r="P4554">
        <v>29</v>
      </c>
      <c r="Q4554" s="2">
        <v>0.02</v>
      </c>
      <c r="R4554" s="2">
        <v>0</v>
      </c>
      <c r="S4554" s="2">
        <v>0</v>
      </c>
      <c r="T4554">
        <f t="shared" si="284"/>
        <v>0.4</v>
      </c>
      <c r="U4554">
        <f t="shared" si="285"/>
        <v>23.200000000000003</v>
      </c>
      <c r="V4554">
        <f t="shared" si="286"/>
        <v>3.697584</v>
      </c>
      <c r="W4554">
        <f t="shared" si="287"/>
        <v>7.2541544000000009</v>
      </c>
    </row>
    <row r="4555" spans="1:23" x14ac:dyDescent="0.25">
      <c r="A4555" t="s">
        <v>15226</v>
      </c>
      <c r="B4555" s="1">
        <v>43137</v>
      </c>
      <c r="C4555" t="s">
        <v>15227</v>
      </c>
      <c r="D4555" t="s">
        <v>2275</v>
      </c>
      <c r="E4555" t="s">
        <v>15228</v>
      </c>
      <c r="F4555" s="1">
        <v>43133</v>
      </c>
      <c r="G4555">
        <v>1</v>
      </c>
      <c r="H4555">
        <v>734863</v>
      </c>
      <c r="I4555">
        <v>19965</v>
      </c>
      <c r="J4555">
        <v>4110</v>
      </c>
      <c r="K4555">
        <v>3553</v>
      </c>
      <c r="L4555" t="b">
        <v>0</v>
      </c>
      <c r="M4555" t="b">
        <v>0</v>
      </c>
      <c r="N4555" t="b">
        <v>0</v>
      </c>
      <c r="O4555">
        <v>4</v>
      </c>
      <c r="P4555">
        <v>3</v>
      </c>
      <c r="Q4555" s="2">
        <v>0.03</v>
      </c>
      <c r="R4555" s="2">
        <v>-0.01</v>
      </c>
      <c r="S4555" s="2">
        <v>0</v>
      </c>
      <c r="T4555">
        <f t="shared" si="284"/>
        <v>0.4</v>
      </c>
      <c r="U4555">
        <f t="shared" si="285"/>
        <v>2.2000000000000002</v>
      </c>
      <c r="V4555">
        <f t="shared" si="286"/>
        <v>0.51743149999999993</v>
      </c>
      <c r="W4555">
        <f t="shared" si="287"/>
        <v>0.89110102499999999</v>
      </c>
    </row>
    <row r="4556" spans="1:23" x14ac:dyDescent="0.25">
      <c r="A4556" t="s">
        <v>15229</v>
      </c>
      <c r="B4556" s="1">
        <v>43112</v>
      </c>
      <c r="C4556" t="s">
        <v>15230</v>
      </c>
      <c r="D4556" t="s">
        <v>2279</v>
      </c>
      <c r="E4556" t="s">
        <v>15231</v>
      </c>
      <c r="F4556" s="1">
        <v>43105</v>
      </c>
      <c r="G4556">
        <v>1</v>
      </c>
      <c r="H4556">
        <v>1237339</v>
      </c>
      <c r="I4556">
        <v>26744</v>
      </c>
      <c r="J4556">
        <v>8723</v>
      </c>
      <c r="K4556">
        <v>8281</v>
      </c>
      <c r="L4556" t="b">
        <v>0</v>
      </c>
      <c r="M4556" t="b">
        <v>0</v>
      </c>
      <c r="N4556" t="b">
        <v>0</v>
      </c>
      <c r="O4556">
        <v>7</v>
      </c>
      <c r="P4556">
        <v>3</v>
      </c>
      <c r="Q4556" s="2">
        <v>0.02</v>
      </c>
      <c r="R4556" s="2">
        <v>-0.01</v>
      </c>
      <c r="S4556" s="2">
        <v>0.01</v>
      </c>
      <c r="T4556">
        <f t="shared" si="284"/>
        <v>0.4</v>
      </c>
      <c r="U4556">
        <f t="shared" si="285"/>
        <v>1.6000000000000003</v>
      </c>
      <c r="V4556">
        <f t="shared" si="286"/>
        <v>0.91866949999999992</v>
      </c>
      <c r="W4556">
        <f t="shared" si="287"/>
        <v>0.88153432500000006</v>
      </c>
    </row>
    <row r="4557" spans="1:23" x14ac:dyDescent="0.25">
      <c r="A4557" t="s">
        <v>15232</v>
      </c>
      <c r="B4557" s="1">
        <v>43063</v>
      </c>
      <c r="C4557" t="s">
        <v>15233</v>
      </c>
      <c r="D4557" t="s">
        <v>2653</v>
      </c>
      <c r="E4557" t="s">
        <v>15234</v>
      </c>
      <c r="F4557" s="1">
        <v>43059</v>
      </c>
      <c r="G4557">
        <v>1</v>
      </c>
      <c r="H4557">
        <v>56071</v>
      </c>
      <c r="I4557">
        <v>3074</v>
      </c>
      <c r="J4557">
        <v>51</v>
      </c>
      <c r="K4557">
        <v>273</v>
      </c>
      <c r="L4557" t="b">
        <v>0</v>
      </c>
      <c r="M4557" t="b">
        <v>0</v>
      </c>
      <c r="N4557" t="b">
        <v>0</v>
      </c>
      <c r="O4557">
        <v>4</v>
      </c>
      <c r="P4557">
        <v>4</v>
      </c>
      <c r="Q4557" s="2">
        <v>0.05</v>
      </c>
      <c r="R4557" s="2">
        <v>0</v>
      </c>
      <c r="S4557" s="2">
        <v>0</v>
      </c>
      <c r="T4557">
        <f t="shared" si="284"/>
        <v>0.4</v>
      </c>
      <c r="U4557">
        <f t="shared" si="285"/>
        <v>3.2</v>
      </c>
      <c r="V4557">
        <f t="shared" si="286"/>
        <v>0.5280355000000001</v>
      </c>
      <c r="W4557">
        <f t="shared" si="287"/>
        <v>1.144812425</v>
      </c>
    </row>
    <row r="4558" spans="1:23" x14ac:dyDescent="0.25">
      <c r="A4558" t="s">
        <v>15235</v>
      </c>
      <c r="B4558" s="1">
        <v>43088</v>
      </c>
      <c r="C4558" t="s">
        <v>15236</v>
      </c>
      <c r="D4558" t="s">
        <v>5911</v>
      </c>
      <c r="E4558" t="s">
        <v>15237</v>
      </c>
      <c r="F4558" s="1">
        <v>43082</v>
      </c>
      <c r="G4558">
        <v>1</v>
      </c>
      <c r="H4558">
        <v>73525</v>
      </c>
      <c r="I4558">
        <v>2332</v>
      </c>
      <c r="J4558">
        <v>74</v>
      </c>
      <c r="K4558">
        <v>106</v>
      </c>
      <c r="L4558" t="b">
        <v>0</v>
      </c>
      <c r="M4558" t="b">
        <v>0</v>
      </c>
      <c r="N4558" t="b">
        <v>0</v>
      </c>
      <c r="O4558">
        <v>6</v>
      </c>
      <c r="P4558">
        <v>6</v>
      </c>
      <c r="Q4558" s="2">
        <v>0.03</v>
      </c>
      <c r="R4558" s="2">
        <v>0</v>
      </c>
      <c r="S4558" s="2">
        <v>0</v>
      </c>
      <c r="T4558">
        <f t="shared" si="284"/>
        <v>0.4</v>
      </c>
      <c r="U4558">
        <f t="shared" si="285"/>
        <v>4.8000000000000007</v>
      </c>
      <c r="V4558">
        <f t="shared" si="286"/>
        <v>0.33676249999999996</v>
      </c>
      <c r="W4558">
        <f t="shared" si="287"/>
        <v>1.4778668750000004</v>
      </c>
    </row>
    <row r="4559" spans="1:23" x14ac:dyDescent="0.25">
      <c r="A4559" t="s">
        <v>15238</v>
      </c>
      <c r="B4559" s="1">
        <v>43158</v>
      </c>
      <c r="C4559" t="s">
        <v>15239</v>
      </c>
      <c r="D4559" t="s">
        <v>29</v>
      </c>
      <c r="E4559" t="s">
        <v>15240</v>
      </c>
      <c r="F4559" s="1">
        <v>43151</v>
      </c>
      <c r="G4559">
        <v>1</v>
      </c>
      <c r="H4559">
        <v>887547</v>
      </c>
      <c r="I4559">
        <v>26592</v>
      </c>
      <c r="J4559">
        <v>505</v>
      </c>
      <c r="K4559">
        <v>1910</v>
      </c>
      <c r="L4559" t="b">
        <v>0</v>
      </c>
      <c r="M4559" t="b">
        <v>0</v>
      </c>
      <c r="N4559" t="b">
        <v>0</v>
      </c>
      <c r="O4559">
        <v>7</v>
      </c>
      <c r="P4559">
        <v>7</v>
      </c>
      <c r="Q4559" s="2">
        <v>0.03</v>
      </c>
      <c r="R4559" s="2">
        <v>0</v>
      </c>
      <c r="S4559" s="2">
        <v>0</v>
      </c>
      <c r="T4559">
        <f t="shared" si="284"/>
        <v>0.4</v>
      </c>
      <c r="U4559">
        <f t="shared" si="285"/>
        <v>5.6000000000000005</v>
      </c>
      <c r="V4559">
        <f t="shared" si="286"/>
        <v>0.74377349999999998</v>
      </c>
      <c r="W4559">
        <f t="shared" si="287"/>
        <v>1.820320725</v>
      </c>
    </row>
    <row r="4560" spans="1:23" x14ac:dyDescent="0.25">
      <c r="A4560" t="s">
        <v>15241</v>
      </c>
      <c r="B4560" s="1">
        <v>43085</v>
      </c>
      <c r="C4560" t="s">
        <v>15242</v>
      </c>
      <c r="D4560" t="s">
        <v>202</v>
      </c>
      <c r="E4560" t="s">
        <v>15243</v>
      </c>
      <c r="F4560" s="1">
        <v>43080</v>
      </c>
      <c r="G4560">
        <v>1</v>
      </c>
      <c r="H4560">
        <v>1976572</v>
      </c>
      <c r="I4560">
        <v>47253</v>
      </c>
      <c r="J4560">
        <v>3849</v>
      </c>
      <c r="K4560">
        <v>6508</v>
      </c>
      <c r="L4560" t="b">
        <v>0</v>
      </c>
      <c r="M4560" t="b">
        <v>0</v>
      </c>
      <c r="N4560" t="b">
        <v>0</v>
      </c>
      <c r="O4560">
        <v>5</v>
      </c>
      <c r="P4560">
        <v>5</v>
      </c>
      <c r="Q4560" s="2">
        <v>0.02</v>
      </c>
      <c r="R4560" s="2">
        <v>0</v>
      </c>
      <c r="S4560" s="2">
        <v>0</v>
      </c>
      <c r="T4560">
        <f t="shared" si="284"/>
        <v>0.4</v>
      </c>
      <c r="U4560">
        <f t="shared" si="285"/>
        <v>4</v>
      </c>
      <c r="V4560">
        <f t="shared" si="286"/>
        <v>1.188286</v>
      </c>
      <c r="W4560">
        <f t="shared" si="287"/>
        <v>1.5759001000000001</v>
      </c>
    </row>
    <row r="4561" spans="1:23" x14ac:dyDescent="0.25">
      <c r="A4561" t="s">
        <v>15244</v>
      </c>
      <c r="B4561" s="1">
        <v>43116</v>
      </c>
      <c r="C4561" t="s">
        <v>15245</v>
      </c>
      <c r="D4561" t="s">
        <v>3191</v>
      </c>
      <c r="E4561" t="s">
        <v>15246</v>
      </c>
      <c r="F4561" s="1">
        <v>43109</v>
      </c>
      <c r="G4561">
        <v>1</v>
      </c>
      <c r="H4561">
        <v>245989</v>
      </c>
      <c r="I4561">
        <v>7807</v>
      </c>
      <c r="J4561">
        <v>175</v>
      </c>
      <c r="K4561">
        <v>995</v>
      </c>
      <c r="L4561" t="b">
        <v>0</v>
      </c>
      <c r="M4561" t="b">
        <v>0</v>
      </c>
      <c r="N4561" t="b">
        <v>0</v>
      </c>
      <c r="O4561">
        <v>7</v>
      </c>
      <c r="P4561">
        <v>5</v>
      </c>
      <c r="Q4561" s="2">
        <v>0.03</v>
      </c>
      <c r="R4561" s="2">
        <v>0</v>
      </c>
      <c r="S4561" s="2">
        <v>0</v>
      </c>
      <c r="T4561">
        <f t="shared" si="284"/>
        <v>0.4</v>
      </c>
      <c r="U4561">
        <f t="shared" si="285"/>
        <v>3.6</v>
      </c>
      <c r="V4561">
        <f t="shared" si="286"/>
        <v>0.4229945</v>
      </c>
      <c r="W4561">
        <f t="shared" si="287"/>
        <v>1.208048075</v>
      </c>
    </row>
    <row r="4562" spans="1:23" x14ac:dyDescent="0.25">
      <c r="A4562" t="s">
        <v>15247</v>
      </c>
      <c r="B4562" s="1">
        <v>43132</v>
      </c>
      <c r="C4562" t="s">
        <v>15248</v>
      </c>
      <c r="D4562" t="s">
        <v>2675</v>
      </c>
      <c r="E4562" t="s">
        <v>15249</v>
      </c>
      <c r="F4562" s="1">
        <v>43130</v>
      </c>
      <c r="G4562">
        <v>1</v>
      </c>
      <c r="H4562">
        <v>149962</v>
      </c>
      <c r="I4562">
        <v>1067</v>
      </c>
      <c r="J4562">
        <v>127</v>
      </c>
      <c r="K4562">
        <v>1866</v>
      </c>
      <c r="L4562" t="b">
        <v>0</v>
      </c>
      <c r="M4562" t="b">
        <v>0</v>
      </c>
      <c r="N4562" t="b">
        <v>0</v>
      </c>
      <c r="O4562">
        <v>2</v>
      </c>
      <c r="P4562">
        <v>1</v>
      </c>
      <c r="Q4562" s="2">
        <v>0.01</v>
      </c>
      <c r="R4562" s="2">
        <v>0</v>
      </c>
      <c r="S4562" s="2">
        <v>0.01</v>
      </c>
      <c r="T4562">
        <f t="shared" si="284"/>
        <v>0.4</v>
      </c>
      <c r="U4562">
        <f t="shared" si="285"/>
        <v>0.60000000000000009</v>
      </c>
      <c r="V4562">
        <f t="shared" si="286"/>
        <v>0.424981</v>
      </c>
      <c r="W4562">
        <f t="shared" si="287"/>
        <v>0.45874335000000005</v>
      </c>
    </row>
    <row r="4563" spans="1:23" x14ac:dyDescent="0.25">
      <c r="A4563" t="s">
        <v>15250</v>
      </c>
      <c r="B4563" s="1">
        <v>43265</v>
      </c>
      <c r="C4563" t="s">
        <v>15251</v>
      </c>
      <c r="D4563" t="s">
        <v>266</v>
      </c>
      <c r="E4563" t="s">
        <v>15252</v>
      </c>
      <c r="F4563" s="1">
        <v>43263</v>
      </c>
      <c r="G4563">
        <v>1</v>
      </c>
      <c r="H4563">
        <v>1884144</v>
      </c>
      <c r="I4563">
        <v>55281</v>
      </c>
      <c r="J4563">
        <v>3657</v>
      </c>
      <c r="K4563">
        <v>7353</v>
      </c>
      <c r="L4563" t="b">
        <v>0</v>
      </c>
      <c r="M4563" t="b">
        <v>0</v>
      </c>
      <c r="N4563" t="b">
        <v>0</v>
      </c>
      <c r="O4563">
        <v>2</v>
      </c>
      <c r="P4563">
        <v>1</v>
      </c>
      <c r="Q4563" s="2">
        <v>0.03</v>
      </c>
      <c r="R4563" s="2">
        <v>0</v>
      </c>
      <c r="S4563" s="2">
        <v>0</v>
      </c>
      <c r="T4563">
        <f t="shared" si="284"/>
        <v>0.4</v>
      </c>
      <c r="U4563">
        <f t="shared" si="285"/>
        <v>0.60000000000000009</v>
      </c>
      <c r="V4563">
        <f t="shared" si="286"/>
        <v>1.2420719999999998</v>
      </c>
      <c r="W4563">
        <f t="shared" si="287"/>
        <v>0.74472519999999998</v>
      </c>
    </row>
    <row r="4564" spans="1:23" x14ac:dyDescent="0.25">
      <c r="A4564" t="s">
        <v>15253</v>
      </c>
      <c r="B4564" s="1">
        <v>43082</v>
      </c>
      <c r="C4564" t="s">
        <v>15254</v>
      </c>
      <c r="D4564" t="s">
        <v>15255</v>
      </c>
      <c r="E4564" t="s">
        <v>15256</v>
      </c>
      <c r="F4564" s="1">
        <v>43075</v>
      </c>
      <c r="G4564">
        <v>1</v>
      </c>
      <c r="H4564">
        <v>92178</v>
      </c>
      <c r="I4564">
        <v>189</v>
      </c>
      <c r="J4564">
        <v>78</v>
      </c>
      <c r="K4564">
        <v>195</v>
      </c>
      <c r="L4564" t="b">
        <v>0</v>
      </c>
      <c r="M4564" t="b">
        <v>0</v>
      </c>
      <c r="N4564" t="b">
        <v>0</v>
      </c>
      <c r="O4564">
        <v>7</v>
      </c>
      <c r="P4564">
        <v>2</v>
      </c>
      <c r="Q4564" s="2">
        <v>0</v>
      </c>
      <c r="R4564" s="2">
        <v>0</v>
      </c>
      <c r="S4564" s="2">
        <v>0</v>
      </c>
      <c r="T4564">
        <f t="shared" si="284"/>
        <v>0.4</v>
      </c>
      <c r="U4564">
        <f t="shared" si="285"/>
        <v>0.60000000000000009</v>
      </c>
      <c r="V4564">
        <f t="shared" si="286"/>
        <v>4.6088999999999998E-2</v>
      </c>
      <c r="W4564">
        <f t="shared" si="287"/>
        <v>0.32613115000000004</v>
      </c>
    </row>
    <row r="4565" spans="1:23" x14ac:dyDescent="0.25">
      <c r="A4565" t="s">
        <v>15257</v>
      </c>
      <c r="B4565" s="1">
        <v>43154</v>
      </c>
      <c r="C4565" t="s">
        <v>15258</v>
      </c>
      <c r="D4565" t="s">
        <v>3943</v>
      </c>
      <c r="E4565" t="s">
        <v>15259</v>
      </c>
      <c r="F4565" s="1">
        <v>43146</v>
      </c>
      <c r="G4565">
        <v>1</v>
      </c>
      <c r="H4565">
        <v>251742</v>
      </c>
      <c r="I4565">
        <v>6065</v>
      </c>
      <c r="J4565">
        <v>204</v>
      </c>
      <c r="K4565">
        <v>325</v>
      </c>
      <c r="L4565" t="b">
        <v>0</v>
      </c>
      <c r="M4565" t="b">
        <v>0</v>
      </c>
      <c r="N4565" t="b">
        <v>0</v>
      </c>
      <c r="O4565">
        <v>8</v>
      </c>
      <c r="P4565">
        <v>8</v>
      </c>
      <c r="Q4565" s="2">
        <v>0.02</v>
      </c>
      <c r="R4565" s="2">
        <v>0</v>
      </c>
      <c r="S4565" s="2">
        <v>0</v>
      </c>
      <c r="T4565">
        <f t="shared" si="284"/>
        <v>0.4</v>
      </c>
      <c r="U4565">
        <f t="shared" si="285"/>
        <v>6.4</v>
      </c>
      <c r="V4565">
        <f t="shared" si="286"/>
        <v>0.32587100000000002</v>
      </c>
      <c r="W4565">
        <f t="shared" si="287"/>
        <v>1.8740548500000003</v>
      </c>
    </row>
    <row r="4566" spans="1:23" x14ac:dyDescent="0.25">
      <c r="A4566" t="s">
        <v>15260</v>
      </c>
      <c r="B4566" s="1">
        <v>43158</v>
      </c>
      <c r="C4566" t="s">
        <v>15261</v>
      </c>
      <c r="D4566" t="s">
        <v>15262</v>
      </c>
      <c r="E4566" t="s">
        <v>15263</v>
      </c>
      <c r="F4566" s="1">
        <v>43151</v>
      </c>
      <c r="G4566">
        <v>1</v>
      </c>
      <c r="H4566">
        <v>184390</v>
      </c>
      <c r="I4566">
        <v>1840</v>
      </c>
      <c r="J4566">
        <v>30</v>
      </c>
      <c r="K4566">
        <v>132</v>
      </c>
      <c r="L4566" t="b">
        <v>0</v>
      </c>
      <c r="M4566" t="b">
        <v>0</v>
      </c>
      <c r="N4566" t="b">
        <v>0</v>
      </c>
      <c r="O4566">
        <v>7</v>
      </c>
      <c r="P4566">
        <v>7</v>
      </c>
      <c r="Q4566" s="2">
        <v>0.01</v>
      </c>
      <c r="R4566" s="2">
        <v>0</v>
      </c>
      <c r="S4566" s="2">
        <v>0</v>
      </c>
      <c r="T4566">
        <f t="shared" si="284"/>
        <v>0.4</v>
      </c>
      <c r="U4566">
        <f t="shared" si="285"/>
        <v>5.6000000000000005</v>
      </c>
      <c r="V4566">
        <f t="shared" si="286"/>
        <v>0.192195</v>
      </c>
      <c r="W4566">
        <f t="shared" si="287"/>
        <v>1.62726825</v>
      </c>
    </row>
    <row r="4567" spans="1:23" x14ac:dyDescent="0.25">
      <c r="A4567" t="s">
        <v>15264</v>
      </c>
      <c r="B4567" s="1">
        <v>43113</v>
      </c>
      <c r="C4567" t="s">
        <v>15265</v>
      </c>
      <c r="D4567" t="s">
        <v>15266</v>
      </c>
      <c r="E4567" t="s">
        <v>15267</v>
      </c>
      <c r="F4567" s="1">
        <v>43109</v>
      </c>
      <c r="G4567">
        <v>1</v>
      </c>
      <c r="H4567">
        <v>8177</v>
      </c>
      <c r="I4567">
        <v>491</v>
      </c>
      <c r="J4567">
        <v>3</v>
      </c>
      <c r="K4567">
        <v>105</v>
      </c>
      <c r="L4567" t="b">
        <v>0</v>
      </c>
      <c r="M4567" t="b">
        <v>0</v>
      </c>
      <c r="N4567" t="b">
        <v>0</v>
      </c>
      <c r="O4567">
        <v>4</v>
      </c>
      <c r="P4567">
        <v>1</v>
      </c>
      <c r="Q4567" s="2">
        <v>0.06</v>
      </c>
      <c r="R4567" s="2">
        <v>0</v>
      </c>
      <c r="S4567" s="2">
        <v>0.01</v>
      </c>
      <c r="T4567">
        <f t="shared" si="284"/>
        <v>0.4</v>
      </c>
      <c r="U4567">
        <f t="shared" si="285"/>
        <v>0.19999999999999996</v>
      </c>
      <c r="V4567">
        <f t="shared" si="286"/>
        <v>0.85408850000000003</v>
      </c>
      <c r="W4567">
        <f t="shared" si="287"/>
        <v>0.50893097499999995</v>
      </c>
    </row>
    <row r="4568" spans="1:23" x14ac:dyDescent="0.25">
      <c r="A4568" t="s">
        <v>15268</v>
      </c>
      <c r="B4568" s="1">
        <v>43082</v>
      </c>
      <c r="C4568" t="s">
        <v>15269</v>
      </c>
      <c r="D4568" t="s">
        <v>1372</v>
      </c>
      <c r="E4568" t="s">
        <v>15270</v>
      </c>
      <c r="F4568" s="1">
        <v>43076</v>
      </c>
      <c r="G4568">
        <v>1</v>
      </c>
      <c r="H4568">
        <v>2277409</v>
      </c>
      <c r="I4568">
        <v>82882</v>
      </c>
      <c r="J4568">
        <v>1226</v>
      </c>
      <c r="K4568">
        <v>4774</v>
      </c>
      <c r="L4568" t="b">
        <v>0</v>
      </c>
      <c r="M4568" t="b">
        <v>0</v>
      </c>
      <c r="N4568" t="b">
        <v>0</v>
      </c>
      <c r="O4568">
        <v>6</v>
      </c>
      <c r="P4568">
        <v>6</v>
      </c>
      <c r="Q4568" s="2">
        <v>0.04</v>
      </c>
      <c r="R4568" s="2">
        <v>0</v>
      </c>
      <c r="S4568" s="2">
        <v>0</v>
      </c>
      <c r="T4568">
        <f t="shared" si="284"/>
        <v>0.4</v>
      </c>
      <c r="U4568">
        <f t="shared" si="285"/>
        <v>4.8000000000000007</v>
      </c>
      <c r="V4568">
        <f t="shared" si="286"/>
        <v>1.5387045000000001</v>
      </c>
      <c r="W4568">
        <f t="shared" si="287"/>
        <v>1.8985465750000003</v>
      </c>
    </row>
    <row r="4569" spans="1:23" x14ac:dyDescent="0.25">
      <c r="A4569" t="s">
        <v>15271</v>
      </c>
      <c r="B4569" s="1">
        <v>43067</v>
      </c>
      <c r="C4569" t="s">
        <v>15272</v>
      </c>
      <c r="D4569" t="s">
        <v>1158</v>
      </c>
      <c r="E4569" t="s">
        <v>15273</v>
      </c>
      <c r="F4569" s="1">
        <v>43059</v>
      </c>
      <c r="G4569">
        <v>1</v>
      </c>
      <c r="H4569">
        <v>639536</v>
      </c>
      <c r="I4569">
        <v>9718</v>
      </c>
      <c r="J4569">
        <v>1536</v>
      </c>
      <c r="K4569">
        <v>1004</v>
      </c>
      <c r="L4569" t="b">
        <v>0</v>
      </c>
      <c r="M4569" t="b">
        <v>0</v>
      </c>
      <c r="N4569" t="b">
        <v>0</v>
      </c>
      <c r="O4569">
        <v>8</v>
      </c>
      <c r="P4569">
        <v>8</v>
      </c>
      <c r="Q4569" s="2">
        <v>0.02</v>
      </c>
      <c r="R4569" s="2">
        <v>0</v>
      </c>
      <c r="S4569" s="2">
        <v>0</v>
      </c>
      <c r="T4569">
        <f t="shared" si="284"/>
        <v>0.4</v>
      </c>
      <c r="U4569">
        <f t="shared" si="285"/>
        <v>6.4</v>
      </c>
      <c r="V4569">
        <f t="shared" si="286"/>
        <v>0.51976800000000001</v>
      </c>
      <c r="W4569">
        <f t="shared" si="287"/>
        <v>1.9419188000000003</v>
      </c>
    </row>
    <row r="4570" spans="1:23" x14ac:dyDescent="0.25">
      <c r="A4570" t="s">
        <v>15274</v>
      </c>
      <c r="B4570" s="1">
        <v>43195</v>
      </c>
      <c r="C4570" t="s">
        <v>15275</v>
      </c>
      <c r="D4570" t="s">
        <v>1125</v>
      </c>
      <c r="E4570" t="s">
        <v>15276</v>
      </c>
      <c r="F4570" s="1">
        <v>43182</v>
      </c>
      <c r="G4570">
        <v>1</v>
      </c>
      <c r="H4570">
        <v>788136</v>
      </c>
      <c r="I4570">
        <v>4682</v>
      </c>
      <c r="J4570">
        <v>401</v>
      </c>
      <c r="K4570">
        <v>981</v>
      </c>
      <c r="L4570" t="b">
        <v>0</v>
      </c>
      <c r="M4570" t="b">
        <v>0</v>
      </c>
      <c r="N4570" t="b">
        <v>0</v>
      </c>
      <c r="O4570">
        <v>13</v>
      </c>
      <c r="P4570">
        <v>9</v>
      </c>
      <c r="Q4570" s="2">
        <v>0.01</v>
      </c>
      <c r="R4570" s="2">
        <v>0</v>
      </c>
      <c r="S4570" s="2">
        <v>0</v>
      </c>
      <c r="T4570">
        <f t="shared" si="284"/>
        <v>0.4</v>
      </c>
      <c r="U4570">
        <f t="shared" si="285"/>
        <v>6.4</v>
      </c>
      <c r="V4570">
        <f t="shared" si="286"/>
        <v>0.49406799999999995</v>
      </c>
      <c r="W4570">
        <f t="shared" si="287"/>
        <v>1.9329238000000002</v>
      </c>
    </row>
    <row r="4571" spans="1:23" x14ac:dyDescent="0.25">
      <c r="A4571" t="s">
        <v>15277</v>
      </c>
      <c r="B4571" s="1">
        <v>43192</v>
      </c>
      <c r="C4571" t="s">
        <v>15278</v>
      </c>
      <c r="D4571" t="s">
        <v>509</v>
      </c>
      <c r="E4571" t="s">
        <v>15279</v>
      </c>
      <c r="F4571" s="1">
        <v>43183</v>
      </c>
      <c r="G4571">
        <v>1</v>
      </c>
      <c r="H4571">
        <v>315079</v>
      </c>
      <c r="I4571">
        <v>10410</v>
      </c>
      <c r="J4571">
        <v>434</v>
      </c>
      <c r="K4571">
        <v>510</v>
      </c>
      <c r="L4571" t="b">
        <v>0</v>
      </c>
      <c r="M4571" t="b">
        <v>0</v>
      </c>
      <c r="N4571" t="b">
        <v>0</v>
      </c>
      <c r="O4571">
        <v>9</v>
      </c>
      <c r="P4571">
        <v>7</v>
      </c>
      <c r="Q4571" s="2">
        <v>0.03</v>
      </c>
      <c r="R4571" s="2">
        <v>0</v>
      </c>
      <c r="S4571" s="2">
        <v>0</v>
      </c>
      <c r="T4571">
        <f t="shared" si="284"/>
        <v>0.4</v>
      </c>
      <c r="U4571">
        <f t="shared" si="285"/>
        <v>5.2</v>
      </c>
      <c r="V4571">
        <f t="shared" si="286"/>
        <v>0.45753949999999999</v>
      </c>
      <c r="W4571">
        <f t="shared" si="287"/>
        <v>1.6201388249999999</v>
      </c>
    </row>
    <row r="4572" spans="1:23" x14ac:dyDescent="0.25">
      <c r="A4572" t="s">
        <v>15280</v>
      </c>
      <c r="B4572" s="1">
        <v>43160</v>
      </c>
      <c r="C4572" t="s">
        <v>15281</v>
      </c>
      <c r="D4572" t="s">
        <v>1456</v>
      </c>
      <c r="E4572" t="s">
        <v>15282</v>
      </c>
      <c r="F4572" s="1">
        <v>43158</v>
      </c>
      <c r="G4572">
        <v>1</v>
      </c>
      <c r="H4572">
        <v>1912972</v>
      </c>
      <c r="I4572">
        <v>61649</v>
      </c>
      <c r="J4572">
        <v>2513</v>
      </c>
      <c r="K4572">
        <v>5858</v>
      </c>
      <c r="L4572" t="b">
        <v>0</v>
      </c>
      <c r="M4572" t="b">
        <v>0</v>
      </c>
      <c r="N4572" t="b">
        <v>0</v>
      </c>
      <c r="O4572">
        <v>2</v>
      </c>
      <c r="P4572">
        <v>1</v>
      </c>
      <c r="Q4572" s="2">
        <v>0.03</v>
      </c>
      <c r="R4572" s="2">
        <v>0</v>
      </c>
      <c r="S4572" s="2">
        <v>0</v>
      </c>
      <c r="T4572">
        <f t="shared" si="284"/>
        <v>0.4</v>
      </c>
      <c r="U4572">
        <f t="shared" si="285"/>
        <v>0.60000000000000009</v>
      </c>
      <c r="V4572">
        <f t="shared" si="286"/>
        <v>1.256486</v>
      </c>
      <c r="W4572">
        <f t="shared" si="287"/>
        <v>0.74977009999999999</v>
      </c>
    </row>
    <row r="4573" spans="1:23" x14ac:dyDescent="0.25">
      <c r="A4573" t="s">
        <v>15283</v>
      </c>
      <c r="B4573" s="1">
        <v>43080</v>
      </c>
      <c r="C4573" t="s">
        <v>15284</v>
      </c>
      <c r="D4573" t="s">
        <v>15285</v>
      </c>
      <c r="E4573" t="s">
        <v>15286</v>
      </c>
      <c r="F4573" s="1">
        <v>43074</v>
      </c>
      <c r="G4573">
        <v>1</v>
      </c>
      <c r="H4573">
        <v>2046312</v>
      </c>
      <c r="I4573">
        <v>55218</v>
      </c>
      <c r="J4573">
        <v>1503</v>
      </c>
      <c r="K4573">
        <v>19222</v>
      </c>
      <c r="L4573" t="b">
        <v>0</v>
      </c>
      <c r="M4573" t="b">
        <v>0</v>
      </c>
      <c r="N4573" t="b">
        <v>0</v>
      </c>
      <c r="O4573">
        <v>6</v>
      </c>
      <c r="P4573">
        <v>6</v>
      </c>
      <c r="Q4573" s="2">
        <v>0.03</v>
      </c>
      <c r="R4573" s="2">
        <v>0</v>
      </c>
      <c r="S4573" s="2">
        <v>0.01</v>
      </c>
      <c r="T4573">
        <f t="shared" si="284"/>
        <v>0.4</v>
      </c>
      <c r="U4573">
        <f t="shared" si="285"/>
        <v>4.8000000000000007</v>
      </c>
      <c r="V4573">
        <f t="shared" si="286"/>
        <v>1.573156</v>
      </c>
      <c r="W4573">
        <f t="shared" si="287"/>
        <v>1.9106046000000003</v>
      </c>
    </row>
    <row r="4574" spans="1:23" x14ac:dyDescent="0.25">
      <c r="A4574" t="s">
        <v>15287</v>
      </c>
      <c r="B4574" s="1">
        <v>43054</v>
      </c>
      <c r="C4574" t="s">
        <v>15288</v>
      </c>
      <c r="D4574" t="s">
        <v>15289</v>
      </c>
      <c r="E4574" t="s">
        <v>15290</v>
      </c>
      <c r="F4574" s="1">
        <v>43048</v>
      </c>
      <c r="G4574">
        <v>1</v>
      </c>
      <c r="H4574">
        <v>134372</v>
      </c>
      <c r="I4574">
        <v>7979</v>
      </c>
      <c r="J4574">
        <v>80</v>
      </c>
      <c r="K4574">
        <v>310</v>
      </c>
      <c r="L4574" t="b">
        <v>0</v>
      </c>
      <c r="M4574" t="b">
        <v>0</v>
      </c>
      <c r="N4574" t="b">
        <v>0</v>
      </c>
      <c r="O4574">
        <v>6</v>
      </c>
      <c r="P4574">
        <v>2</v>
      </c>
      <c r="Q4574" s="2">
        <v>0.06</v>
      </c>
      <c r="R4574" s="2">
        <v>0</v>
      </c>
      <c r="S4574" s="2">
        <v>0</v>
      </c>
      <c r="T4574">
        <f t="shared" si="284"/>
        <v>0.4</v>
      </c>
      <c r="U4574">
        <f t="shared" si="285"/>
        <v>0.8</v>
      </c>
      <c r="V4574">
        <f t="shared" si="286"/>
        <v>0.66718599999999995</v>
      </c>
      <c r="W4574">
        <f t="shared" si="287"/>
        <v>0.59351510000000007</v>
      </c>
    </row>
    <row r="4575" spans="1:23" x14ac:dyDescent="0.25">
      <c r="A4575" t="s">
        <v>15291</v>
      </c>
      <c r="B4575" s="1">
        <v>43058</v>
      </c>
      <c r="C4575" t="s">
        <v>15292</v>
      </c>
      <c r="D4575" t="s">
        <v>14324</v>
      </c>
      <c r="E4575" t="s">
        <v>15293</v>
      </c>
      <c r="F4575" s="1">
        <v>43053</v>
      </c>
      <c r="G4575">
        <v>1</v>
      </c>
      <c r="H4575">
        <v>124948</v>
      </c>
      <c r="I4575">
        <v>5933</v>
      </c>
      <c r="J4575">
        <v>50</v>
      </c>
      <c r="K4575">
        <v>640</v>
      </c>
      <c r="L4575" t="b">
        <v>0</v>
      </c>
      <c r="M4575" t="b">
        <v>0</v>
      </c>
      <c r="N4575" t="b">
        <v>0</v>
      </c>
      <c r="O4575">
        <v>5</v>
      </c>
      <c r="P4575">
        <v>4</v>
      </c>
      <c r="Q4575" s="2">
        <v>0.05</v>
      </c>
      <c r="R4575" s="2">
        <v>0</v>
      </c>
      <c r="S4575" s="2">
        <v>0.01</v>
      </c>
      <c r="T4575">
        <f t="shared" si="284"/>
        <v>0.4</v>
      </c>
      <c r="U4575">
        <f t="shared" si="285"/>
        <v>3</v>
      </c>
      <c r="V4575">
        <f t="shared" si="286"/>
        <v>0.81247400000000014</v>
      </c>
      <c r="W4575">
        <f t="shared" si="287"/>
        <v>1.1943659</v>
      </c>
    </row>
    <row r="4576" spans="1:23" x14ac:dyDescent="0.25">
      <c r="A4576" t="s">
        <v>15294</v>
      </c>
      <c r="B4576" s="1">
        <v>43194</v>
      </c>
      <c r="C4576" t="s">
        <v>15295</v>
      </c>
      <c r="D4576" t="s">
        <v>15296</v>
      </c>
      <c r="E4576" t="s">
        <v>15297</v>
      </c>
      <c r="F4576" s="1">
        <v>43181</v>
      </c>
      <c r="G4576">
        <v>1</v>
      </c>
      <c r="H4576">
        <v>359141</v>
      </c>
      <c r="I4576">
        <v>8950</v>
      </c>
      <c r="J4576">
        <v>326</v>
      </c>
      <c r="K4576">
        <v>1223</v>
      </c>
      <c r="L4576" t="b">
        <v>0</v>
      </c>
      <c r="M4576" t="b">
        <v>0</v>
      </c>
      <c r="N4576" t="b">
        <v>0</v>
      </c>
      <c r="O4576">
        <v>13</v>
      </c>
      <c r="P4576">
        <v>12</v>
      </c>
      <c r="Q4576" s="2">
        <v>0.02</v>
      </c>
      <c r="R4576" s="2">
        <v>0</v>
      </c>
      <c r="S4576" s="2">
        <v>0</v>
      </c>
      <c r="T4576">
        <f t="shared" si="284"/>
        <v>0.4</v>
      </c>
      <c r="U4576">
        <f t="shared" si="285"/>
        <v>9.4000000000000021</v>
      </c>
      <c r="V4576">
        <f t="shared" si="286"/>
        <v>0.37957050000000003</v>
      </c>
      <c r="W4576">
        <f t="shared" si="287"/>
        <v>2.6428496750000008</v>
      </c>
    </row>
    <row r="4577" spans="1:23" x14ac:dyDescent="0.25">
      <c r="A4577" t="s">
        <v>15298</v>
      </c>
      <c r="B4577" s="1">
        <v>43213</v>
      </c>
      <c r="C4577" t="s">
        <v>15299</v>
      </c>
      <c r="D4577" t="s">
        <v>202</v>
      </c>
      <c r="E4577" t="s">
        <v>15300</v>
      </c>
      <c r="F4577" s="1">
        <v>43206</v>
      </c>
      <c r="G4577">
        <v>1</v>
      </c>
      <c r="H4577">
        <v>1142433</v>
      </c>
      <c r="I4577">
        <v>29625</v>
      </c>
      <c r="J4577">
        <v>1148</v>
      </c>
      <c r="K4577">
        <v>2878</v>
      </c>
      <c r="L4577" t="b">
        <v>0</v>
      </c>
      <c r="M4577" t="b">
        <v>0</v>
      </c>
      <c r="N4577" t="b">
        <v>0</v>
      </c>
      <c r="O4577">
        <v>7</v>
      </c>
      <c r="P4577">
        <v>7</v>
      </c>
      <c r="Q4577" s="2">
        <v>0.03</v>
      </c>
      <c r="R4577" s="2">
        <v>0</v>
      </c>
      <c r="S4577" s="2">
        <v>0</v>
      </c>
      <c r="T4577">
        <f t="shared" si="284"/>
        <v>0.4</v>
      </c>
      <c r="U4577">
        <f t="shared" si="285"/>
        <v>5.6000000000000005</v>
      </c>
      <c r="V4577">
        <f t="shared" si="286"/>
        <v>0.87121650000000006</v>
      </c>
      <c r="W4577">
        <f t="shared" si="287"/>
        <v>1.8649257750000001</v>
      </c>
    </row>
    <row r="4578" spans="1:23" x14ac:dyDescent="0.25">
      <c r="A4578" t="s">
        <v>15301</v>
      </c>
      <c r="B4578" s="1">
        <v>43097</v>
      </c>
      <c r="C4578" t="s">
        <v>15302</v>
      </c>
      <c r="D4578" t="s">
        <v>6093</v>
      </c>
      <c r="E4578" t="s">
        <v>15303</v>
      </c>
      <c r="F4578" s="1">
        <v>43087</v>
      </c>
      <c r="G4578">
        <v>1</v>
      </c>
      <c r="H4578">
        <v>1769751</v>
      </c>
      <c r="I4578">
        <v>187892</v>
      </c>
      <c r="J4578">
        <v>1298</v>
      </c>
      <c r="K4578">
        <v>10742</v>
      </c>
      <c r="L4578" t="b">
        <v>0</v>
      </c>
      <c r="M4578" t="b">
        <v>0</v>
      </c>
      <c r="N4578" t="b">
        <v>0</v>
      </c>
      <c r="O4578">
        <v>10</v>
      </c>
      <c r="P4578">
        <v>10</v>
      </c>
      <c r="Q4578" s="2">
        <v>0.11</v>
      </c>
      <c r="R4578" s="2">
        <v>0</v>
      </c>
      <c r="S4578" s="2">
        <v>0.01</v>
      </c>
      <c r="T4578">
        <f t="shared" si="284"/>
        <v>0.4</v>
      </c>
      <c r="U4578">
        <f t="shared" si="285"/>
        <v>8</v>
      </c>
      <c r="V4578">
        <f t="shared" si="286"/>
        <v>2.2348755000000002</v>
      </c>
      <c r="W4578">
        <f t="shared" si="287"/>
        <v>2.9422064250000002</v>
      </c>
    </row>
    <row r="4579" spans="1:23" x14ac:dyDescent="0.25">
      <c r="A4579" t="s">
        <v>15304</v>
      </c>
      <c r="B4579" s="1">
        <v>43213</v>
      </c>
      <c r="C4579" t="s">
        <v>15305</v>
      </c>
      <c r="D4579" t="s">
        <v>5984</v>
      </c>
      <c r="E4579" t="s">
        <v>15306</v>
      </c>
      <c r="F4579" s="1">
        <v>43196</v>
      </c>
      <c r="G4579">
        <v>1</v>
      </c>
      <c r="H4579">
        <v>733482</v>
      </c>
      <c r="I4579">
        <v>25650</v>
      </c>
      <c r="J4579">
        <v>1604</v>
      </c>
      <c r="K4579">
        <v>3125</v>
      </c>
      <c r="L4579" t="b">
        <v>0</v>
      </c>
      <c r="M4579" t="b">
        <v>0</v>
      </c>
      <c r="N4579" t="b">
        <v>0</v>
      </c>
      <c r="O4579">
        <v>17</v>
      </c>
      <c r="P4579">
        <v>11</v>
      </c>
      <c r="Q4579" s="2">
        <v>0.03</v>
      </c>
      <c r="R4579" s="2">
        <v>0</v>
      </c>
      <c r="S4579" s="2">
        <v>0</v>
      </c>
      <c r="T4579">
        <f t="shared" si="284"/>
        <v>0.4</v>
      </c>
      <c r="U4579">
        <f t="shared" si="285"/>
        <v>7.6000000000000005</v>
      </c>
      <c r="V4579">
        <f t="shared" si="286"/>
        <v>0.66674100000000003</v>
      </c>
      <c r="W4579">
        <f t="shared" si="287"/>
        <v>2.2933593500000002</v>
      </c>
    </row>
    <row r="4580" spans="1:23" x14ac:dyDescent="0.25">
      <c r="A4580" t="s">
        <v>15307</v>
      </c>
      <c r="B4580" s="1">
        <v>43235</v>
      </c>
      <c r="C4580" t="s">
        <v>15308</v>
      </c>
      <c r="D4580" t="s">
        <v>601</v>
      </c>
      <c r="E4580" t="s">
        <v>15309</v>
      </c>
      <c r="F4580" s="1">
        <v>43230</v>
      </c>
      <c r="G4580">
        <v>1</v>
      </c>
      <c r="H4580">
        <v>2512491</v>
      </c>
      <c r="I4580">
        <v>25134</v>
      </c>
      <c r="J4580">
        <v>2183</v>
      </c>
      <c r="K4580">
        <v>1906</v>
      </c>
      <c r="L4580" t="b">
        <v>0</v>
      </c>
      <c r="M4580" t="b">
        <v>0</v>
      </c>
      <c r="N4580" t="b">
        <v>0</v>
      </c>
      <c r="O4580">
        <v>5</v>
      </c>
      <c r="P4580">
        <v>4</v>
      </c>
      <c r="Q4580" s="2">
        <v>0.01</v>
      </c>
      <c r="R4580" s="2">
        <v>0</v>
      </c>
      <c r="S4580" s="2">
        <v>0</v>
      </c>
      <c r="T4580">
        <f t="shared" si="284"/>
        <v>0.4</v>
      </c>
      <c r="U4580">
        <f t="shared" si="285"/>
        <v>3</v>
      </c>
      <c r="V4580">
        <f t="shared" si="286"/>
        <v>1.3562455</v>
      </c>
      <c r="W4580">
        <f t="shared" si="287"/>
        <v>1.3846859249999999</v>
      </c>
    </row>
    <row r="4581" spans="1:23" x14ac:dyDescent="0.25">
      <c r="A4581" t="s">
        <v>15310</v>
      </c>
      <c r="B4581" s="1">
        <v>43153</v>
      </c>
      <c r="C4581" t="s">
        <v>15311</v>
      </c>
      <c r="D4581" t="s">
        <v>6837</v>
      </c>
      <c r="E4581" t="s">
        <v>15312</v>
      </c>
      <c r="F4581" s="1">
        <v>43145</v>
      </c>
      <c r="G4581">
        <v>1</v>
      </c>
      <c r="H4581">
        <v>100888</v>
      </c>
      <c r="I4581">
        <v>3680</v>
      </c>
      <c r="J4581">
        <v>77</v>
      </c>
      <c r="K4581">
        <v>164</v>
      </c>
      <c r="L4581" t="b">
        <v>0</v>
      </c>
      <c r="M4581" t="b">
        <v>0</v>
      </c>
      <c r="N4581" t="b">
        <v>0</v>
      </c>
      <c r="O4581">
        <v>8</v>
      </c>
      <c r="P4581">
        <v>7</v>
      </c>
      <c r="Q4581" s="2">
        <v>0.04</v>
      </c>
      <c r="R4581" s="2">
        <v>0</v>
      </c>
      <c r="S4581" s="2">
        <v>0</v>
      </c>
      <c r="T4581">
        <f t="shared" si="284"/>
        <v>0.4</v>
      </c>
      <c r="U4581">
        <f t="shared" si="285"/>
        <v>5.4</v>
      </c>
      <c r="V4581">
        <f t="shared" si="286"/>
        <v>0.45044400000000001</v>
      </c>
      <c r="W4581">
        <f t="shared" si="287"/>
        <v>1.6676554000000001</v>
      </c>
    </row>
    <row r="4582" spans="1:23" x14ac:dyDescent="0.25">
      <c r="A4582" t="s">
        <v>15313</v>
      </c>
      <c r="B4582" s="1">
        <v>43265</v>
      </c>
      <c r="C4582" t="s">
        <v>15314</v>
      </c>
      <c r="D4582" t="s">
        <v>15315</v>
      </c>
      <c r="E4582" t="s">
        <v>15316</v>
      </c>
      <c r="F4582" s="1">
        <v>43262</v>
      </c>
      <c r="G4582">
        <v>1</v>
      </c>
      <c r="H4582">
        <v>10531608</v>
      </c>
      <c r="I4582">
        <v>122553</v>
      </c>
      <c r="J4582">
        <v>7011</v>
      </c>
      <c r="K4582">
        <v>10736</v>
      </c>
      <c r="L4582" t="b">
        <v>0</v>
      </c>
      <c r="M4582" t="b">
        <v>0</v>
      </c>
      <c r="N4582" t="b">
        <v>0</v>
      </c>
      <c r="O4582">
        <v>3</v>
      </c>
      <c r="P4582">
        <v>3</v>
      </c>
      <c r="Q4582" s="2">
        <v>0.01</v>
      </c>
      <c r="R4582" s="2">
        <v>0</v>
      </c>
      <c r="S4582" s="2">
        <v>0</v>
      </c>
      <c r="T4582">
        <f t="shared" si="284"/>
        <v>0.4</v>
      </c>
      <c r="U4582">
        <f t="shared" si="285"/>
        <v>2.4000000000000004</v>
      </c>
      <c r="V4582">
        <f t="shared" si="286"/>
        <v>5.3658039999999998</v>
      </c>
      <c r="W4582">
        <f t="shared" si="287"/>
        <v>2.6380314</v>
      </c>
    </row>
    <row r="4583" spans="1:23" x14ac:dyDescent="0.25">
      <c r="A4583" t="s">
        <v>15317</v>
      </c>
      <c r="B4583" s="1">
        <v>43252</v>
      </c>
      <c r="C4583" t="s">
        <v>15318</v>
      </c>
      <c r="D4583" t="s">
        <v>1078</v>
      </c>
      <c r="E4583" t="s">
        <v>15319</v>
      </c>
      <c r="F4583" s="1">
        <v>43240</v>
      </c>
      <c r="G4583">
        <v>1</v>
      </c>
      <c r="H4583">
        <v>507166</v>
      </c>
      <c r="I4583">
        <v>2770</v>
      </c>
      <c r="J4583">
        <v>445</v>
      </c>
      <c r="K4583">
        <v>675</v>
      </c>
      <c r="L4583" t="b">
        <v>0</v>
      </c>
      <c r="M4583" t="b">
        <v>0</v>
      </c>
      <c r="N4583" t="b">
        <v>0</v>
      </c>
      <c r="O4583">
        <v>12</v>
      </c>
      <c r="P4583">
        <v>11</v>
      </c>
      <c r="Q4583" s="2">
        <v>0.01</v>
      </c>
      <c r="R4583" s="2">
        <v>0</v>
      </c>
      <c r="S4583" s="2">
        <v>0</v>
      </c>
      <c r="T4583">
        <f t="shared" si="284"/>
        <v>0.4</v>
      </c>
      <c r="U4583">
        <f t="shared" si="285"/>
        <v>8.6000000000000014</v>
      </c>
      <c r="V4583">
        <f t="shared" si="286"/>
        <v>0.35358299999999998</v>
      </c>
      <c r="W4583">
        <f t="shared" si="287"/>
        <v>2.4337540500000006</v>
      </c>
    </row>
    <row r="4584" spans="1:23" x14ac:dyDescent="0.25">
      <c r="A4584" t="s">
        <v>15320</v>
      </c>
      <c r="B4584" s="1">
        <v>43214</v>
      </c>
      <c r="C4584" t="s">
        <v>15321</v>
      </c>
      <c r="D4584" t="s">
        <v>198</v>
      </c>
      <c r="E4584" t="s">
        <v>15322</v>
      </c>
      <c r="F4584" s="1">
        <v>43209</v>
      </c>
      <c r="G4584">
        <v>1</v>
      </c>
      <c r="H4584">
        <v>967885</v>
      </c>
      <c r="I4584">
        <v>4270</v>
      </c>
      <c r="J4584">
        <v>455</v>
      </c>
      <c r="K4584">
        <v>1126</v>
      </c>
      <c r="L4584" t="b">
        <v>0</v>
      </c>
      <c r="M4584" t="b">
        <v>0</v>
      </c>
      <c r="N4584" t="b">
        <v>0</v>
      </c>
      <c r="O4584">
        <v>5</v>
      </c>
      <c r="P4584">
        <v>4</v>
      </c>
      <c r="Q4584" s="2">
        <v>0</v>
      </c>
      <c r="R4584" s="2">
        <v>0</v>
      </c>
      <c r="S4584" s="2">
        <v>0</v>
      </c>
      <c r="T4584">
        <f t="shared" si="284"/>
        <v>0.4</v>
      </c>
      <c r="U4584">
        <f t="shared" si="285"/>
        <v>3</v>
      </c>
      <c r="V4584">
        <f t="shared" si="286"/>
        <v>0.4839425</v>
      </c>
      <c r="W4584">
        <f t="shared" si="287"/>
        <v>1.0793798750000001</v>
      </c>
    </row>
    <row r="4585" spans="1:23" x14ac:dyDescent="0.25">
      <c r="A4585" t="s">
        <v>15323</v>
      </c>
      <c r="B4585" s="1">
        <v>43107</v>
      </c>
      <c r="C4585" t="s">
        <v>15324</v>
      </c>
      <c r="D4585" t="s">
        <v>818</v>
      </c>
      <c r="E4585" t="s">
        <v>15325</v>
      </c>
      <c r="F4585" s="1">
        <v>43104</v>
      </c>
      <c r="G4585">
        <v>1</v>
      </c>
      <c r="H4585">
        <v>201894</v>
      </c>
      <c r="I4585">
        <v>2292</v>
      </c>
      <c r="J4585">
        <v>2331</v>
      </c>
      <c r="K4585">
        <v>439</v>
      </c>
      <c r="L4585" t="b">
        <v>0</v>
      </c>
      <c r="M4585" t="b">
        <v>0</v>
      </c>
      <c r="N4585" t="b">
        <v>0</v>
      </c>
      <c r="O4585">
        <v>3</v>
      </c>
      <c r="P4585">
        <v>3</v>
      </c>
      <c r="Q4585" s="2">
        <v>0.01</v>
      </c>
      <c r="R4585" s="2">
        <v>-0.01</v>
      </c>
      <c r="S4585" s="2">
        <v>0</v>
      </c>
      <c r="T4585">
        <f t="shared" si="284"/>
        <v>0.4</v>
      </c>
      <c r="U4585">
        <f t="shared" si="285"/>
        <v>2.4000000000000004</v>
      </c>
      <c r="V4585">
        <f t="shared" si="286"/>
        <v>5.0946999999999992E-2</v>
      </c>
      <c r="W4585">
        <f t="shared" si="287"/>
        <v>0.77783145000000009</v>
      </c>
    </row>
    <row r="4586" spans="1:23" x14ac:dyDescent="0.25">
      <c r="A4586" t="s">
        <v>15326</v>
      </c>
      <c r="B4586" s="1">
        <v>43246</v>
      </c>
      <c r="C4586" t="s">
        <v>15327</v>
      </c>
      <c r="D4586" t="s">
        <v>7240</v>
      </c>
      <c r="E4586" t="s">
        <v>15328</v>
      </c>
      <c r="F4586" s="1">
        <v>43224</v>
      </c>
      <c r="G4586">
        <v>1</v>
      </c>
      <c r="H4586">
        <v>969807</v>
      </c>
      <c r="I4586">
        <v>15926</v>
      </c>
      <c r="J4586">
        <v>935</v>
      </c>
      <c r="K4586">
        <v>2428</v>
      </c>
      <c r="L4586" t="b">
        <v>0</v>
      </c>
      <c r="M4586" t="b">
        <v>0</v>
      </c>
      <c r="N4586" t="b">
        <v>0</v>
      </c>
      <c r="O4586">
        <v>22</v>
      </c>
      <c r="P4586">
        <v>20</v>
      </c>
      <c r="Q4586" s="2">
        <v>0.02</v>
      </c>
      <c r="R4586" s="2">
        <v>0</v>
      </c>
      <c r="S4586" s="2">
        <v>0</v>
      </c>
      <c r="T4586">
        <f t="shared" si="284"/>
        <v>0.4</v>
      </c>
      <c r="U4586">
        <f t="shared" si="285"/>
        <v>15.6</v>
      </c>
      <c r="V4586">
        <f t="shared" si="286"/>
        <v>0.6849035</v>
      </c>
      <c r="W4586">
        <f t="shared" si="287"/>
        <v>4.2997162249999992</v>
      </c>
    </row>
    <row r="4587" spans="1:23" x14ac:dyDescent="0.25">
      <c r="A4587" t="s">
        <v>15329</v>
      </c>
      <c r="B4587" s="1">
        <v>43091</v>
      </c>
      <c r="C4587" t="s">
        <v>15330</v>
      </c>
      <c r="D4587" t="s">
        <v>6547</v>
      </c>
      <c r="E4587" t="s">
        <v>15331</v>
      </c>
      <c r="F4587" s="1">
        <v>43085</v>
      </c>
      <c r="G4587">
        <v>1</v>
      </c>
      <c r="H4587">
        <v>28894</v>
      </c>
      <c r="I4587">
        <v>1377</v>
      </c>
      <c r="J4587">
        <v>55</v>
      </c>
      <c r="K4587">
        <v>119</v>
      </c>
      <c r="L4587" t="b">
        <v>0</v>
      </c>
      <c r="M4587" t="b">
        <v>0</v>
      </c>
      <c r="N4587" t="b">
        <v>0</v>
      </c>
      <c r="O4587">
        <v>6</v>
      </c>
      <c r="P4587">
        <v>5</v>
      </c>
      <c r="Q4587" s="2">
        <v>0.05</v>
      </c>
      <c r="R4587" s="2">
        <v>0</v>
      </c>
      <c r="S4587" s="2">
        <v>0</v>
      </c>
      <c r="T4587">
        <f t="shared" si="284"/>
        <v>0.4</v>
      </c>
      <c r="U4587">
        <f t="shared" si="285"/>
        <v>3.8</v>
      </c>
      <c r="V4587">
        <f t="shared" si="286"/>
        <v>0.5144470000000001</v>
      </c>
      <c r="W4587">
        <f t="shared" si="287"/>
        <v>1.2900564499999998</v>
      </c>
    </row>
    <row r="4588" spans="1:23" x14ac:dyDescent="0.25">
      <c r="A4588" t="s">
        <v>15332</v>
      </c>
      <c r="B4588" s="1">
        <v>43107</v>
      </c>
      <c r="C4588" t="s">
        <v>15333</v>
      </c>
      <c r="D4588" t="s">
        <v>1036</v>
      </c>
      <c r="E4588" t="s">
        <v>15334</v>
      </c>
      <c r="F4588" s="1">
        <v>43102</v>
      </c>
      <c r="G4588">
        <v>1</v>
      </c>
      <c r="H4588">
        <v>87198</v>
      </c>
      <c r="I4588">
        <v>395</v>
      </c>
      <c r="J4588">
        <v>449</v>
      </c>
      <c r="K4588">
        <v>394</v>
      </c>
      <c r="L4588" t="b">
        <v>0</v>
      </c>
      <c r="M4588" t="b">
        <v>0</v>
      </c>
      <c r="N4588" t="b">
        <v>0</v>
      </c>
      <c r="O4588">
        <v>5</v>
      </c>
      <c r="P4588">
        <v>5</v>
      </c>
      <c r="Q4588" s="2">
        <v>0</v>
      </c>
      <c r="R4588" s="2">
        <v>-0.01</v>
      </c>
      <c r="S4588" s="2">
        <v>0</v>
      </c>
      <c r="T4588">
        <f t="shared" si="284"/>
        <v>0.4</v>
      </c>
      <c r="U4588">
        <f t="shared" si="285"/>
        <v>4</v>
      </c>
      <c r="V4588">
        <f t="shared" si="286"/>
        <v>-0.106401</v>
      </c>
      <c r="W4588">
        <f t="shared" si="287"/>
        <v>1.1227596500000001</v>
      </c>
    </row>
    <row r="4589" spans="1:23" x14ac:dyDescent="0.25">
      <c r="A4589" t="s">
        <v>15335</v>
      </c>
      <c r="B4589" s="1">
        <v>43099</v>
      </c>
      <c r="C4589" t="s">
        <v>15336</v>
      </c>
      <c r="D4589" t="s">
        <v>12285</v>
      </c>
      <c r="E4589" t="s">
        <v>15337</v>
      </c>
      <c r="F4589" s="1">
        <v>43092</v>
      </c>
      <c r="G4589">
        <v>1</v>
      </c>
      <c r="H4589">
        <v>328740</v>
      </c>
      <c r="I4589">
        <v>33663</v>
      </c>
      <c r="J4589">
        <v>288</v>
      </c>
      <c r="K4589">
        <v>2665</v>
      </c>
      <c r="L4589" t="b">
        <v>0</v>
      </c>
      <c r="M4589" t="b">
        <v>0</v>
      </c>
      <c r="N4589" t="b">
        <v>0</v>
      </c>
      <c r="O4589">
        <v>7</v>
      </c>
      <c r="P4589">
        <v>7</v>
      </c>
      <c r="Q4589" s="2">
        <v>0.1</v>
      </c>
      <c r="R4589" s="2">
        <v>0</v>
      </c>
      <c r="S4589" s="2">
        <v>0.01</v>
      </c>
      <c r="T4589">
        <f t="shared" si="284"/>
        <v>0.4</v>
      </c>
      <c r="U4589">
        <f t="shared" si="285"/>
        <v>5.6000000000000005</v>
      </c>
      <c r="V4589">
        <f t="shared" si="286"/>
        <v>1.4143700000000001</v>
      </c>
      <c r="W4589">
        <f t="shared" si="287"/>
        <v>2.0550294999999998</v>
      </c>
    </row>
    <row r="4590" spans="1:23" x14ac:dyDescent="0.25">
      <c r="A4590" t="s">
        <v>15338</v>
      </c>
      <c r="B4590" s="1">
        <v>43150</v>
      </c>
      <c r="C4590" t="s">
        <v>15339</v>
      </c>
      <c r="D4590" t="s">
        <v>15340</v>
      </c>
      <c r="E4590" t="s">
        <v>15341</v>
      </c>
      <c r="F4590" s="1">
        <v>43139</v>
      </c>
      <c r="G4590">
        <v>1</v>
      </c>
      <c r="H4590">
        <v>16417</v>
      </c>
      <c r="I4590">
        <v>153</v>
      </c>
      <c r="J4590">
        <v>5</v>
      </c>
      <c r="K4590">
        <v>23</v>
      </c>
      <c r="L4590" t="b">
        <v>0</v>
      </c>
      <c r="M4590" t="b">
        <v>0</v>
      </c>
      <c r="N4590" t="b">
        <v>0</v>
      </c>
      <c r="O4590">
        <v>11</v>
      </c>
      <c r="P4590">
        <v>4</v>
      </c>
      <c r="Q4590" s="2">
        <v>0.01</v>
      </c>
      <c r="R4590" s="2">
        <v>0</v>
      </c>
      <c r="S4590" s="2">
        <v>0</v>
      </c>
      <c r="T4590">
        <f t="shared" si="284"/>
        <v>0.4</v>
      </c>
      <c r="U4590">
        <f t="shared" si="285"/>
        <v>1.8</v>
      </c>
      <c r="V4590">
        <f t="shared" si="286"/>
        <v>0.1082085</v>
      </c>
      <c r="W4590">
        <f t="shared" si="287"/>
        <v>0.64787297500000007</v>
      </c>
    </row>
    <row r="4591" spans="1:23" x14ac:dyDescent="0.25">
      <c r="A4591" t="s">
        <v>15342</v>
      </c>
      <c r="B4591" s="1">
        <v>43086</v>
      </c>
      <c r="C4591" t="s">
        <v>15343</v>
      </c>
      <c r="D4591" t="s">
        <v>5124</v>
      </c>
      <c r="E4591" t="s">
        <v>15344</v>
      </c>
      <c r="F4591" s="1">
        <v>43081</v>
      </c>
      <c r="G4591">
        <v>1</v>
      </c>
      <c r="H4591">
        <v>60911</v>
      </c>
      <c r="I4591">
        <v>9356</v>
      </c>
      <c r="J4591">
        <v>41</v>
      </c>
      <c r="K4591">
        <v>738</v>
      </c>
      <c r="L4591" t="b">
        <v>0</v>
      </c>
      <c r="M4591" t="b">
        <v>0</v>
      </c>
      <c r="N4591" t="b">
        <v>0</v>
      </c>
      <c r="O4591">
        <v>5</v>
      </c>
      <c r="P4591">
        <v>3</v>
      </c>
      <c r="Q4591" s="2">
        <v>0.15</v>
      </c>
      <c r="R4591" s="2">
        <v>0</v>
      </c>
      <c r="S4591" s="2">
        <v>0.01</v>
      </c>
      <c r="T4591">
        <f t="shared" si="284"/>
        <v>0.4</v>
      </c>
      <c r="U4591">
        <f t="shared" si="285"/>
        <v>2.0000000000000004</v>
      </c>
      <c r="V4591">
        <f t="shared" si="286"/>
        <v>1.7804555</v>
      </c>
      <c r="W4591">
        <f t="shared" si="287"/>
        <v>1.283159425</v>
      </c>
    </row>
    <row r="4592" spans="1:23" x14ac:dyDescent="0.25">
      <c r="A4592" t="s">
        <v>15345</v>
      </c>
      <c r="B4592" s="1">
        <v>43126</v>
      </c>
      <c r="C4592" t="s">
        <v>15346</v>
      </c>
      <c r="D4592" t="s">
        <v>13331</v>
      </c>
      <c r="E4592" t="s">
        <v>15347</v>
      </c>
      <c r="F4592" s="1">
        <v>43119</v>
      </c>
      <c r="G4592">
        <v>1</v>
      </c>
      <c r="H4592">
        <v>662158</v>
      </c>
      <c r="I4592">
        <v>5036</v>
      </c>
      <c r="J4592">
        <v>290</v>
      </c>
      <c r="K4592">
        <v>1865</v>
      </c>
      <c r="L4592" t="b">
        <v>0</v>
      </c>
      <c r="M4592" t="b">
        <v>0</v>
      </c>
      <c r="N4592" t="b">
        <v>0</v>
      </c>
      <c r="O4592">
        <v>7</v>
      </c>
      <c r="P4592">
        <v>7</v>
      </c>
      <c r="Q4592" s="2">
        <v>0.01</v>
      </c>
      <c r="R4592" s="2">
        <v>0</v>
      </c>
      <c r="S4592" s="2">
        <v>0</v>
      </c>
      <c r="T4592">
        <f t="shared" si="284"/>
        <v>0.4</v>
      </c>
      <c r="U4592">
        <f t="shared" si="285"/>
        <v>5.6000000000000005</v>
      </c>
      <c r="V4592">
        <f t="shared" si="286"/>
        <v>0.43107899999999999</v>
      </c>
      <c r="W4592">
        <f t="shared" si="287"/>
        <v>1.71087765</v>
      </c>
    </row>
    <row r="4593" spans="1:23" x14ac:dyDescent="0.25">
      <c r="A4593" t="s">
        <v>15348</v>
      </c>
      <c r="B4593" s="1">
        <v>43130</v>
      </c>
      <c r="C4593" t="s">
        <v>15349</v>
      </c>
      <c r="D4593" t="s">
        <v>129</v>
      </c>
      <c r="E4593" t="s">
        <v>15350</v>
      </c>
      <c r="F4593" s="1">
        <v>43124</v>
      </c>
      <c r="G4593">
        <v>1</v>
      </c>
      <c r="H4593">
        <v>226278</v>
      </c>
      <c r="I4593">
        <v>6918</v>
      </c>
      <c r="J4593">
        <v>68</v>
      </c>
      <c r="K4593">
        <v>166</v>
      </c>
      <c r="L4593" t="b">
        <v>0</v>
      </c>
      <c r="M4593" t="b">
        <v>0</v>
      </c>
      <c r="N4593" t="b">
        <v>0</v>
      </c>
      <c r="O4593">
        <v>6</v>
      </c>
      <c r="P4593">
        <v>2</v>
      </c>
      <c r="Q4593" s="2">
        <v>0.03</v>
      </c>
      <c r="R4593" s="2">
        <v>0</v>
      </c>
      <c r="S4593" s="2">
        <v>0</v>
      </c>
      <c r="T4593">
        <f t="shared" si="284"/>
        <v>0.4</v>
      </c>
      <c r="U4593">
        <f t="shared" si="285"/>
        <v>0.8</v>
      </c>
      <c r="V4593">
        <f t="shared" si="286"/>
        <v>0.41313899999999998</v>
      </c>
      <c r="W4593">
        <f t="shared" si="287"/>
        <v>0.50459865000000004</v>
      </c>
    </row>
    <row r="4594" spans="1:23" x14ac:dyDescent="0.25">
      <c r="A4594" t="s">
        <v>15351</v>
      </c>
      <c r="B4594" s="1">
        <v>43139</v>
      </c>
      <c r="C4594" t="s">
        <v>15352</v>
      </c>
      <c r="D4594" t="s">
        <v>6308</v>
      </c>
      <c r="E4594" t="s">
        <v>15353</v>
      </c>
      <c r="F4594" s="1">
        <v>43132</v>
      </c>
      <c r="G4594">
        <v>1</v>
      </c>
      <c r="H4594">
        <v>4352775</v>
      </c>
      <c r="I4594">
        <v>18073</v>
      </c>
      <c r="J4594">
        <v>8300</v>
      </c>
      <c r="K4594">
        <v>3032</v>
      </c>
      <c r="L4594" t="b">
        <v>0</v>
      </c>
      <c r="M4594" t="b">
        <v>0</v>
      </c>
      <c r="N4594" t="b">
        <v>0</v>
      </c>
      <c r="O4594">
        <v>7</v>
      </c>
      <c r="P4594">
        <v>4</v>
      </c>
      <c r="Q4594" s="2">
        <v>0</v>
      </c>
      <c r="R4594" s="2">
        <v>0</v>
      </c>
      <c r="S4594" s="2">
        <v>0</v>
      </c>
      <c r="T4594">
        <f t="shared" si="284"/>
        <v>0.4</v>
      </c>
      <c r="U4594">
        <f t="shared" si="285"/>
        <v>2.6</v>
      </c>
      <c r="V4594">
        <f t="shared" si="286"/>
        <v>2.1763874999999997</v>
      </c>
      <c r="W4594">
        <f t="shared" si="287"/>
        <v>1.5717356249999999</v>
      </c>
    </row>
    <row r="4595" spans="1:23" x14ac:dyDescent="0.25">
      <c r="A4595" t="s">
        <v>15354</v>
      </c>
      <c r="B4595" s="1">
        <v>43116</v>
      </c>
      <c r="C4595" t="s">
        <v>15355</v>
      </c>
      <c r="D4595" t="s">
        <v>693</v>
      </c>
      <c r="E4595" t="s">
        <v>15356</v>
      </c>
      <c r="F4595" s="1">
        <v>43111</v>
      </c>
      <c r="G4595">
        <v>1</v>
      </c>
      <c r="H4595">
        <v>135263</v>
      </c>
      <c r="I4595">
        <v>5956</v>
      </c>
      <c r="J4595">
        <v>161</v>
      </c>
      <c r="K4595">
        <v>934</v>
      </c>
      <c r="L4595" t="b">
        <v>0</v>
      </c>
      <c r="M4595" t="b">
        <v>0</v>
      </c>
      <c r="N4595" t="b">
        <v>0</v>
      </c>
      <c r="O4595">
        <v>5</v>
      </c>
      <c r="P4595">
        <v>5</v>
      </c>
      <c r="Q4595" s="2">
        <v>0.04</v>
      </c>
      <c r="R4595" s="2">
        <v>0</v>
      </c>
      <c r="S4595" s="2">
        <v>0.01</v>
      </c>
      <c r="T4595">
        <f t="shared" si="284"/>
        <v>0.4</v>
      </c>
      <c r="U4595">
        <f t="shared" si="285"/>
        <v>4</v>
      </c>
      <c r="V4595">
        <f t="shared" si="286"/>
        <v>0.71763149999999998</v>
      </c>
      <c r="W4595">
        <f t="shared" si="287"/>
        <v>1.4111710250000002</v>
      </c>
    </row>
    <row r="4596" spans="1:23" x14ac:dyDescent="0.25">
      <c r="A4596" t="s">
        <v>15357</v>
      </c>
      <c r="B4596" s="1">
        <v>43228</v>
      </c>
      <c r="C4596" t="s">
        <v>15358</v>
      </c>
      <c r="D4596" t="s">
        <v>4472</v>
      </c>
      <c r="E4596" t="s">
        <v>15359</v>
      </c>
      <c r="F4596" s="1">
        <v>43217</v>
      </c>
      <c r="G4596">
        <v>1</v>
      </c>
      <c r="H4596">
        <v>350226</v>
      </c>
      <c r="I4596">
        <v>12727</v>
      </c>
      <c r="J4596">
        <v>697</v>
      </c>
      <c r="K4596">
        <v>1477</v>
      </c>
      <c r="L4596" t="b">
        <v>0</v>
      </c>
      <c r="M4596" t="b">
        <v>0</v>
      </c>
      <c r="N4596" t="b">
        <v>0</v>
      </c>
      <c r="O4596">
        <v>11</v>
      </c>
      <c r="P4596">
        <v>9</v>
      </c>
      <c r="Q4596" s="2">
        <v>0.04</v>
      </c>
      <c r="R4596" s="2">
        <v>0</v>
      </c>
      <c r="S4596" s="2">
        <v>0</v>
      </c>
      <c r="T4596">
        <f t="shared" si="284"/>
        <v>0.4</v>
      </c>
      <c r="U4596">
        <f t="shared" si="285"/>
        <v>6.8</v>
      </c>
      <c r="V4596">
        <f t="shared" si="286"/>
        <v>0.57511299999999999</v>
      </c>
      <c r="W4596">
        <f t="shared" si="287"/>
        <v>2.0612895499999997</v>
      </c>
    </row>
    <row r="4597" spans="1:23" x14ac:dyDescent="0.25">
      <c r="A4597" t="s">
        <v>15360</v>
      </c>
      <c r="B4597" s="1">
        <v>43082</v>
      </c>
      <c r="C4597" t="s">
        <v>15361</v>
      </c>
      <c r="D4597" t="s">
        <v>1616</v>
      </c>
      <c r="E4597" t="s">
        <v>7799</v>
      </c>
      <c r="F4597" s="1">
        <v>43077</v>
      </c>
      <c r="G4597">
        <v>1</v>
      </c>
      <c r="H4597">
        <v>325386</v>
      </c>
      <c r="I4597">
        <v>6688</v>
      </c>
      <c r="J4597">
        <v>105</v>
      </c>
      <c r="K4597">
        <v>282</v>
      </c>
      <c r="L4597" t="b">
        <v>0</v>
      </c>
      <c r="M4597" t="b">
        <v>0</v>
      </c>
      <c r="N4597" t="b">
        <v>0</v>
      </c>
      <c r="O4597">
        <v>5</v>
      </c>
      <c r="P4597">
        <v>4</v>
      </c>
      <c r="Q4597" s="2">
        <v>0.02</v>
      </c>
      <c r="R4597" s="2">
        <v>0</v>
      </c>
      <c r="S4597" s="2">
        <v>0</v>
      </c>
      <c r="T4597">
        <f t="shared" si="284"/>
        <v>0.4</v>
      </c>
      <c r="U4597">
        <f t="shared" si="285"/>
        <v>3</v>
      </c>
      <c r="V4597">
        <f t="shared" si="286"/>
        <v>0.36269300000000004</v>
      </c>
      <c r="W4597">
        <f t="shared" si="287"/>
        <v>1.03694255</v>
      </c>
    </row>
    <row r="4598" spans="1:23" x14ac:dyDescent="0.25">
      <c r="A4598" t="s">
        <v>15362</v>
      </c>
      <c r="B4598" s="1">
        <v>43188</v>
      </c>
      <c r="C4598" t="s">
        <v>15363</v>
      </c>
      <c r="D4598" t="s">
        <v>2235</v>
      </c>
      <c r="E4598" t="s">
        <v>15364</v>
      </c>
      <c r="F4598" s="1">
        <v>43184</v>
      </c>
      <c r="G4598">
        <v>1</v>
      </c>
      <c r="H4598">
        <v>4541899</v>
      </c>
      <c r="I4598">
        <v>99200</v>
      </c>
      <c r="J4598">
        <v>4372</v>
      </c>
      <c r="K4598">
        <v>9020</v>
      </c>
      <c r="L4598" t="b">
        <v>0</v>
      </c>
      <c r="M4598" t="b">
        <v>0</v>
      </c>
      <c r="N4598" t="b">
        <v>0</v>
      </c>
      <c r="O4598">
        <v>4</v>
      </c>
      <c r="P4598">
        <v>4</v>
      </c>
      <c r="Q4598" s="2">
        <v>0.02</v>
      </c>
      <c r="R4598" s="2">
        <v>0</v>
      </c>
      <c r="S4598" s="2">
        <v>0</v>
      </c>
      <c r="T4598">
        <f t="shared" si="284"/>
        <v>0.4</v>
      </c>
      <c r="U4598">
        <f t="shared" si="285"/>
        <v>3.2</v>
      </c>
      <c r="V4598">
        <f t="shared" si="286"/>
        <v>2.4709495000000001</v>
      </c>
      <c r="W4598">
        <f t="shared" si="287"/>
        <v>1.824832325</v>
      </c>
    </row>
    <row r="4599" spans="1:23" x14ac:dyDescent="0.25">
      <c r="A4599" t="s">
        <v>15365</v>
      </c>
      <c r="B4599" s="1">
        <v>43124</v>
      </c>
      <c r="C4599" t="s">
        <v>15366</v>
      </c>
      <c r="D4599" t="s">
        <v>15367</v>
      </c>
      <c r="E4599" t="s">
        <v>15368</v>
      </c>
      <c r="F4599" s="1">
        <v>43089</v>
      </c>
      <c r="G4599">
        <v>1</v>
      </c>
      <c r="H4599">
        <v>35573</v>
      </c>
      <c r="I4599">
        <v>230</v>
      </c>
      <c r="J4599">
        <v>19</v>
      </c>
      <c r="K4599">
        <v>19</v>
      </c>
      <c r="L4599" t="b">
        <v>0</v>
      </c>
      <c r="M4599" t="b">
        <v>0</v>
      </c>
      <c r="N4599" t="b">
        <v>0</v>
      </c>
      <c r="O4599">
        <v>35</v>
      </c>
      <c r="P4599">
        <v>3</v>
      </c>
      <c r="Q4599" s="2">
        <v>0.01</v>
      </c>
      <c r="R4599" s="2">
        <v>0</v>
      </c>
      <c r="S4599" s="2">
        <v>0</v>
      </c>
      <c r="T4599">
        <f t="shared" si="284"/>
        <v>0.4</v>
      </c>
      <c r="U4599">
        <f t="shared" si="285"/>
        <v>-4</v>
      </c>
      <c r="V4599">
        <f t="shared" si="286"/>
        <v>0.1177865</v>
      </c>
      <c r="W4599">
        <f t="shared" si="287"/>
        <v>-0.79877472500000002</v>
      </c>
    </row>
    <row r="4600" spans="1:23" x14ac:dyDescent="0.25">
      <c r="A4600" t="s">
        <v>15369</v>
      </c>
      <c r="B4600" s="1">
        <v>43076</v>
      </c>
      <c r="C4600" t="s">
        <v>15370</v>
      </c>
      <c r="D4600" t="s">
        <v>4084</v>
      </c>
      <c r="E4600" t="s">
        <v>15371</v>
      </c>
      <c r="F4600" s="1">
        <v>43069</v>
      </c>
      <c r="G4600">
        <v>1</v>
      </c>
      <c r="H4600">
        <v>559294</v>
      </c>
      <c r="I4600">
        <v>20988</v>
      </c>
      <c r="J4600">
        <v>629</v>
      </c>
      <c r="K4600">
        <v>3018</v>
      </c>
      <c r="L4600" t="b">
        <v>0</v>
      </c>
      <c r="M4600" t="b">
        <v>0</v>
      </c>
      <c r="N4600" t="b">
        <v>0</v>
      </c>
      <c r="O4600">
        <v>7</v>
      </c>
      <c r="P4600">
        <v>7</v>
      </c>
      <c r="Q4600" s="2">
        <v>0.04</v>
      </c>
      <c r="R4600" s="2">
        <v>0</v>
      </c>
      <c r="S4600" s="2">
        <v>0.01</v>
      </c>
      <c r="T4600">
        <f t="shared" si="284"/>
        <v>0.4</v>
      </c>
      <c r="U4600">
        <f t="shared" si="285"/>
        <v>5.6000000000000005</v>
      </c>
      <c r="V4600">
        <f t="shared" si="286"/>
        <v>0.929647</v>
      </c>
      <c r="W4600">
        <f t="shared" si="287"/>
        <v>1.8853764500000001</v>
      </c>
    </row>
    <row r="4601" spans="1:23" x14ac:dyDescent="0.25">
      <c r="A4601" t="s">
        <v>15372</v>
      </c>
      <c r="B4601" s="1">
        <v>43220</v>
      </c>
      <c r="C4601" t="s">
        <v>15373</v>
      </c>
      <c r="D4601" t="s">
        <v>15374</v>
      </c>
      <c r="E4601" t="s">
        <v>15375</v>
      </c>
      <c r="F4601" s="1">
        <v>43202</v>
      </c>
      <c r="G4601">
        <v>1</v>
      </c>
      <c r="H4601">
        <v>2340514</v>
      </c>
      <c r="I4601">
        <v>17381</v>
      </c>
      <c r="J4601">
        <v>513</v>
      </c>
      <c r="K4601">
        <v>2023</v>
      </c>
      <c r="L4601" t="b">
        <v>0</v>
      </c>
      <c r="M4601" t="b">
        <v>0</v>
      </c>
      <c r="N4601" t="b">
        <v>0</v>
      </c>
      <c r="O4601">
        <v>18</v>
      </c>
      <c r="P4601">
        <v>15</v>
      </c>
      <c r="Q4601" s="2">
        <v>0.01</v>
      </c>
      <c r="R4601" s="2">
        <v>0</v>
      </c>
      <c r="S4601" s="2">
        <v>0</v>
      </c>
      <c r="T4601">
        <f t="shared" si="284"/>
        <v>0.4</v>
      </c>
      <c r="U4601">
        <f t="shared" si="285"/>
        <v>11.4</v>
      </c>
      <c r="V4601">
        <f t="shared" si="286"/>
        <v>1.270257</v>
      </c>
      <c r="W4601">
        <f t="shared" si="287"/>
        <v>3.4545899500000004</v>
      </c>
    </row>
    <row r="4602" spans="1:23" x14ac:dyDescent="0.25">
      <c r="A4602" t="s">
        <v>15376</v>
      </c>
      <c r="B4602" s="1">
        <v>43181</v>
      </c>
      <c r="C4602" t="s">
        <v>15377</v>
      </c>
      <c r="D4602" t="s">
        <v>174</v>
      </c>
      <c r="E4602" t="s">
        <v>15378</v>
      </c>
      <c r="F4602" s="1">
        <v>43175</v>
      </c>
      <c r="G4602">
        <v>1</v>
      </c>
      <c r="H4602">
        <v>321580</v>
      </c>
      <c r="I4602">
        <v>2595</v>
      </c>
      <c r="J4602">
        <v>142</v>
      </c>
      <c r="K4602">
        <v>241</v>
      </c>
      <c r="L4602" t="b">
        <v>0</v>
      </c>
      <c r="M4602" t="b">
        <v>0</v>
      </c>
      <c r="N4602" t="b">
        <v>0</v>
      </c>
      <c r="O4602">
        <v>6</v>
      </c>
      <c r="P4602">
        <v>5</v>
      </c>
      <c r="Q4602" s="2">
        <v>0.01</v>
      </c>
      <c r="R4602" s="2">
        <v>0</v>
      </c>
      <c r="S4602" s="2">
        <v>0</v>
      </c>
      <c r="T4602">
        <f t="shared" si="284"/>
        <v>0.4</v>
      </c>
      <c r="U4602">
        <f t="shared" si="285"/>
        <v>3.8</v>
      </c>
      <c r="V4602">
        <f t="shared" si="286"/>
        <v>0.26078999999999997</v>
      </c>
      <c r="W4602">
        <f t="shared" si="287"/>
        <v>1.2012764999999999</v>
      </c>
    </row>
    <row r="4603" spans="1:23" x14ac:dyDescent="0.25">
      <c r="A4603" t="s">
        <v>15379</v>
      </c>
      <c r="B4603" s="1">
        <v>43105</v>
      </c>
      <c r="C4603" t="s">
        <v>15380</v>
      </c>
      <c r="D4603" t="s">
        <v>15381</v>
      </c>
      <c r="E4603" t="s">
        <v>15382</v>
      </c>
      <c r="F4603" s="1">
        <v>43096</v>
      </c>
      <c r="G4603">
        <v>1</v>
      </c>
      <c r="H4603">
        <v>1378937</v>
      </c>
      <c r="I4603">
        <v>78042</v>
      </c>
      <c r="J4603">
        <v>590</v>
      </c>
      <c r="K4603">
        <v>2599</v>
      </c>
      <c r="L4603" t="b">
        <v>0</v>
      </c>
      <c r="M4603" t="b">
        <v>0</v>
      </c>
      <c r="N4603" t="b">
        <v>0</v>
      </c>
      <c r="O4603">
        <v>9</v>
      </c>
      <c r="P4603">
        <v>2</v>
      </c>
      <c r="Q4603" s="2">
        <v>0.06</v>
      </c>
      <c r="R4603" s="2">
        <v>0</v>
      </c>
      <c r="S4603" s="2">
        <v>0</v>
      </c>
      <c r="T4603">
        <f t="shared" si="284"/>
        <v>0.4</v>
      </c>
      <c r="U4603">
        <f t="shared" si="285"/>
        <v>0.19999999999999996</v>
      </c>
      <c r="V4603">
        <f t="shared" si="286"/>
        <v>1.2894684999999999</v>
      </c>
      <c r="W4603">
        <f t="shared" si="287"/>
        <v>0.66131397499999989</v>
      </c>
    </row>
    <row r="4604" spans="1:23" x14ac:dyDescent="0.25">
      <c r="A4604" t="s">
        <v>15383</v>
      </c>
      <c r="B4604" s="1">
        <v>43226</v>
      </c>
      <c r="C4604" t="s">
        <v>15384</v>
      </c>
      <c r="D4604" t="s">
        <v>1051</v>
      </c>
      <c r="E4604" t="s">
        <v>15385</v>
      </c>
      <c r="F4604" s="1">
        <v>43219</v>
      </c>
      <c r="G4604">
        <v>1</v>
      </c>
      <c r="H4604">
        <v>1940455</v>
      </c>
      <c r="I4604">
        <v>125681</v>
      </c>
      <c r="J4604">
        <v>962</v>
      </c>
      <c r="K4604">
        <v>3274</v>
      </c>
      <c r="L4604" t="b">
        <v>0</v>
      </c>
      <c r="M4604" t="b">
        <v>0</v>
      </c>
      <c r="N4604" t="b">
        <v>0</v>
      </c>
      <c r="O4604">
        <v>7</v>
      </c>
      <c r="P4604">
        <v>7</v>
      </c>
      <c r="Q4604" s="2">
        <v>0.06</v>
      </c>
      <c r="R4604" s="2">
        <v>0</v>
      </c>
      <c r="S4604" s="2">
        <v>0</v>
      </c>
      <c r="T4604">
        <f t="shared" si="284"/>
        <v>0.4</v>
      </c>
      <c r="U4604">
        <f t="shared" si="285"/>
        <v>5.6000000000000005</v>
      </c>
      <c r="V4604">
        <f t="shared" si="286"/>
        <v>1.5702274999999999</v>
      </c>
      <c r="W4604">
        <f t="shared" si="287"/>
        <v>2.1095796249999998</v>
      </c>
    </row>
    <row r="4605" spans="1:23" x14ac:dyDescent="0.25">
      <c r="A4605" t="s">
        <v>15386</v>
      </c>
      <c r="B4605" s="1">
        <v>43076</v>
      </c>
      <c r="C4605" t="s">
        <v>15387</v>
      </c>
      <c r="D4605" t="s">
        <v>4136</v>
      </c>
      <c r="E4605" t="s">
        <v>15388</v>
      </c>
      <c r="F4605" s="1">
        <v>43068</v>
      </c>
      <c r="G4605">
        <v>1</v>
      </c>
      <c r="H4605">
        <v>1780726</v>
      </c>
      <c r="I4605">
        <v>64944</v>
      </c>
      <c r="J4605">
        <v>2783</v>
      </c>
      <c r="K4605">
        <v>2647</v>
      </c>
      <c r="L4605" t="b">
        <v>0</v>
      </c>
      <c r="M4605" t="b">
        <v>0</v>
      </c>
      <c r="N4605" t="b">
        <v>0</v>
      </c>
      <c r="O4605">
        <v>8</v>
      </c>
      <c r="P4605">
        <v>8</v>
      </c>
      <c r="Q4605" s="2">
        <v>0.04</v>
      </c>
      <c r="R4605" s="2">
        <v>0</v>
      </c>
      <c r="S4605" s="2">
        <v>0</v>
      </c>
      <c r="T4605">
        <f t="shared" si="284"/>
        <v>0.4</v>
      </c>
      <c r="U4605">
        <f t="shared" si="285"/>
        <v>6.4</v>
      </c>
      <c r="V4605">
        <f t="shared" si="286"/>
        <v>1.2903629999999999</v>
      </c>
      <c r="W4605">
        <f t="shared" si="287"/>
        <v>2.2116270500000001</v>
      </c>
    </row>
    <row r="4606" spans="1:23" x14ac:dyDescent="0.25">
      <c r="A4606" t="s">
        <v>15389</v>
      </c>
      <c r="B4606" s="1">
        <v>43109</v>
      </c>
      <c r="C4606" t="s">
        <v>15390</v>
      </c>
      <c r="D4606" t="s">
        <v>15391</v>
      </c>
      <c r="E4606" t="s">
        <v>15392</v>
      </c>
      <c r="F4606" s="1">
        <v>43105</v>
      </c>
      <c r="G4606">
        <v>1</v>
      </c>
      <c r="H4606">
        <v>259371</v>
      </c>
      <c r="I4606">
        <v>19679</v>
      </c>
      <c r="J4606">
        <v>233</v>
      </c>
      <c r="K4606">
        <v>1368</v>
      </c>
      <c r="L4606" t="b">
        <v>0</v>
      </c>
      <c r="M4606" t="b">
        <v>0</v>
      </c>
      <c r="N4606" t="b">
        <v>0</v>
      </c>
      <c r="O4606">
        <v>4</v>
      </c>
      <c r="P4606">
        <v>3</v>
      </c>
      <c r="Q4606" s="2">
        <v>0.08</v>
      </c>
      <c r="R4606" s="2">
        <v>0</v>
      </c>
      <c r="S4606" s="2">
        <v>0.01</v>
      </c>
      <c r="T4606">
        <f t="shared" si="284"/>
        <v>0.4</v>
      </c>
      <c r="U4606">
        <f t="shared" si="285"/>
        <v>2.2000000000000002</v>
      </c>
      <c r="V4606">
        <f t="shared" si="286"/>
        <v>1.1796855000000002</v>
      </c>
      <c r="W4606">
        <f t="shared" si="287"/>
        <v>1.1228899250000002</v>
      </c>
    </row>
    <row r="4607" spans="1:23" x14ac:dyDescent="0.25">
      <c r="A4607" t="s">
        <v>15393</v>
      </c>
      <c r="B4607" s="1">
        <v>43133</v>
      </c>
      <c r="C4607" t="s">
        <v>15394</v>
      </c>
      <c r="D4607" t="s">
        <v>722</v>
      </c>
      <c r="E4607" t="s">
        <v>15395</v>
      </c>
      <c r="F4607" s="1">
        <v>43127</v>
      </c>
      <c r="G4607">
        <v>1</v>
      </c>
      <c r="H4607">
        <v>642523</v>
      </c>
      <c r="I4607">
        <v>21279</v>
      </c>
      <c r="J4607">
        <v>808</v>
      </c>
      <c r="K4607">
        <v>1655</v>
      </c>
      <c r="L4607" t="b">
        <v>0</v>
      </c>
      <c r="M4607" t="b">
        <v>0</v>
      </c>
      <c r="N4607" t="b">
        <v>0</v>
      </c>
      <c r="O4607">
        <v>6</v>
      </c>
      <c r="P4607">
        <v>5</v>
      </c>
      <c r="Q4607" s="2">
        <v>0.03</v>
      </c>
      <c r="R4607" s="2">
        <v>0</v>
      </c>
      <c r="S4607" s="2">
        <v>0</v>
      </c>
      <c r="T4607">
        <f t="shared" si="284"/>
        <v>0.4</v>
      </c>
      <c r="U4607">
        <f t="shared" si="285"/>
        <v>3.8</v>
      </c>
      <c r="V4607">
        <f t="shared" si="286"/>
        <v>0.62126149999999991</v>
      </c>
      <c r="W4607">
        <f t="shared" si="287"/>
        <v>1.3274415249999998</v>
      </c>
    </row>
    <row r="4608" spans="1:23" x14ac:dyDescent="0.25">
      <c r="A4608" t="s">
        <v>15396</v>
      </c>
      <c r="B4608" s="1">
        <v>43116</v>
      </c>
      <c r="C4608" t="s">
        <v>15397</v>
      </c>
      <c r="D4608" t="s">
        <v>15398</v>
      </c>
      <c r="E4608" t="s">
        <v>15399</v>
      </c>
      <c r="F4608" s="1">
        <v>43110</v>
      </c>
      <c r="G4608">
        <v>1</v>
      </c>
      <c r="H4608">
        <v>348527</v>
      </c>
      <c r="I4608">
        <v>2407</v>
      </c>
      <c r="J4608">
        <v>236</v>
      </c>
      <c r="K4608">
        <v>1428</v>
      </c>
      <c r="L4608" t="b">
        <v>0</v>
      </c>
      <c r="M4608" t="b">
        <v>0</v>
      </c>
      <c r="N4608" t="b">
        <v>0</v>
      </c>
      <c r="O4608">
        <v>6</v>
      </c>
      <c r="P4608">
        <v>5</v>
      </c>
      <c r="Q4608" s="2">
        <v>0.01</v>
      </c>
      <c r="R4608" s="2">
        <v>0</v>
      </c>
      <c r="S4608" s="2">
        <v>0</v>
      </c>
      <c r="T4608">
        <f t="shared" si="284"/>
        <v>0.4</v>
      </c>
      <c r="U4608">
        <f t="shared" si="285"/>
        <v>3.8</v>
      </c>
      <c r="V4608">
        <f t="shared" si="286"/>
        <v>0.27426349999999999</v>
      </c>
      <c r="W4608">
        <f t="shared" si="287"/>
        <v>1.2059922249999999</v>
      </c>
    </row>
    <row r="4609" spans="1:23" x14ac:dyDescent="0.25">
      <c r="A4609" t="s">
        <v>15400</v>
      </c>
      <c r="B4609" s="1">
        <v>43090</v>
      </c>
      <c r="C4609" t="s">
        <v>15401</v>
      </c>
      <c r="D4609" t="s">
        <v>117</v>
      </c>
      <c r="E4609" t="s">
        <v>15402</v>
      </c>
      <c r="F4609" s="1">
        <v>43089</v>
      </c>
      <c r="G4609">
        <v>1</v>
      </c>
      <c r="H4609">
        <v>512885</v>
      </c>
      <c r="I4609">
        <v>17500</v>
      </c>
      <c r="J4609">
        <v>356</v>
      </c>
      <c r="K4609">
        <v>984</v>
      </c>
      <c r="L4609" t="b">
        <v>0</v>
      </c>
      <c r="M4609" t="b">
        <v>0</v>
      </c>
      <c r="N4609" t="b">
        <v>0</v>
      </c>
      <c r="O4609">
        <v>1</v>
      </c>
      <c r="P4609">
        <v>1</v>
      </c>
      <c r="Q4609" s="2">
        <v>0.03</v>
      </c>
      <c r="R4609" s="2">
        <v>0</v>
      </c>
      <c r="S4609" s="2">
        <v>0</v>
      </c>
      <c r="T4609">
        <f t="shared" si="284"/>
        <v>0.4</v>
      </c>
      <c r="U4609">
        <f t="shared" si="285"/>
        <v>0.8</v>
      </c>
      <c r="V4609">
        <f t="shared" si="286"/>
        <v>0.55644249999999995</v>
      </c>
      <c r="W4609">
        <f t="shared" si="287"/>
        <v>0.55475487499999998</v>
      </c>
    </row>
    <row r="4610" spans="1:23" x14ac:dyDescent="0.25">
      <c r="A4610" t="s">
        <v>15403</v>
      </c>
      <c r="B4610" s="1">
        <v>43258</v>
      </c>
      <c r="C4610" t="s">
        <v>15404</v>
      </c>
      <c r="D4610" t="s">
        <v>1051</v>
      </c>
      <c r="E4610" t="s">
        <v>15405</v>
      </c>
      <c r="F4610" s="1">
        <v>43253</v>
      </c>
      <c r="G4610">
        <v>1</v>
      </c>
      <c r="H4610">
        <v>5065000</v>
      </c>
      <c r="I4610">
        <v>181845</v>
      </c>
      <c r="J4610">
        <v>2313</v>
      </c>
      <c r="K4610">
        <v>10202</v>
      </c>
      <c r="L4610" t="b">
        <v>0</v>
      </c>
      <c r="M4610" t="b">
        <v>0</v>
      </c>
      <c r="N4610" t="b">
        <v>0</v>
      </c>
      <c r="O4610">
        <v>5</v>
      </c>
      <c r="P4610">
        <v>4</v>
      </c>
      <c r="Q4610" s="2">
        <v>0.04</v>
      </c>
      <c r="R4610" s="2">
        <v>0</v>
      </c>
      <c r="S4610" s="2">
        <v>0</v>
      </c>
      <c r="T4610">
        <f t="shared" ref="T4610:T4673" si="288">G4610*0.4</f>
        <v>0.4</v>
      </c>
      <c r="U4610">
        <f t="shared" ref="U4610:U4673" si="289">-0.2*(O4610-P4610)+0.8*P4610</f>
        <v>3</v>
      </c>
      <c r="V4610">
        <f t="shared" ref="V4610:V4673" si="290">0.5*H4610*0.000001+0.1*Q4610*100+100*0.15*R4610+100*0.25*S4610</f>
        <v>2.9324999999999997</v>
      </c>
      <c r="W4610">
        <f t="shared" ref="W4610:W4673" si="291">0.4*T4610+0.25*U4610+0.35*V4610</f>
        <v>1.936375</v>
      </c>
    </row>
    <row r="4611" spans="1:23" x14ac:dyDescent="0.25">
      <c r="A4611" t="s">
        <v>15406</v>
      </c>
      <c r="B4611" s="1">
        <v>43114</v>
      </c>
      <c r="C4611" t="s">
        <v>15407</v>
      </c>
      <c r="D4611" t="s">
        <v>1213</v>
      </c>
      <c r="E4611" t="s">
        <v>15408</v>
      </c>
      <c r="F4611" s="1">
        <v>43109</v>
      </c>
      <c r="G4611">
        <v>1</v>
      </c>
      <c r="H4611">
        <v>337580</v>
      </c>
      <c r="I4611">
        <v>5296</v>
      </c>
      <c r="J4611">
        <v>148</v>
      </c>
      <c r="K4611">
        <v>1904</v>
      </c>
      <c r="L4611" t="b">
        <v>0</v>
      </c>
      <c r="M4611" t="b">
        <v>0</v>
      </c>
      <c r="N4611" t="b">
        <v>0</v>
      </c>
      <c r="O4611">
        <v>5</v>
      </c>
      <c r="P4611">
        <v>3</v>
      </c>
      <c r="Q4611" s="2">
        <v>0.02</v>
      </c>
      <c r="R4611" s="2">
        <v>0</v>
      </c>
      <c r="S4611" s="2">
        <v>0.01</v>
      </c>
      <c r="T4611">
        <f t="shared" si="288"/>
        <v>0.4</v>
      </c>
      <c r="U4611">
        <f t="shared" si="289"/>
        <v>2.0000000000000004</v>
      </c>
      <c r="V4611">
        <f t="shared" si="290"/>
        <v>0.61878999999999995</v>
      </c>
      <c r="W4611">
        <f t="shared" si="291"/>
        <v>0.87657650000000009</v>
      </c>
    </row>
    <row r="4612" spans="1:23" x14ac:dyDescent="0.25">
      <c r="A4612" t="s">
        <v>15409</v>
      </c>
      <c r="B4612" s="1">
        <v>43113</v>
      </c>
      <c r="C4612" t="s">
        <v>15410</v>
      </c>
      <c r="D4612" t="s">
        <v>529</v>
      </c>
      <c r="E4612" t="s">
        <v>15411</v>
      </c>
      <c r="F4612" s="1">
        <v>43108</v>
      </c>
      <c r="G4612">
        <v>1</v>
      </c>
      <c r="H4612">
        <v>447498</v>
      </c>
      <c r="I4612">
        <v>4803</v>
      </c>
      <c r="J4612">
        <v>650</v>
      </c>
      <c r="K4612">
        <v>446</v>
      </c>
      <c r="L4612" t="b">
        <v>0</v>
      </c>
      <c r="M4612" t="b">
        <v>0</v>
      </c>
      <c r="N4612" t="b">
        <v>0</v>
      </c>
      <c r="O4612">
        <v>5</v>
      </c>
      <c r="P4612">
        <v>2</v>
      </c>
      <c r="Q4612" s="2">
        <v>0.01</v>
      </c>
      <c r="R4612" s="2">
        <v>0</v>
      </c>
      <c r="S4612" s="2">
        <v>0</v>
      </c>
      <c r="T4612">
        <f t="shared" si="288"/>
        <v>0.4</v>
      </c>
      <c r="U4612">
        <f t="shared" si="289"/>
        <v>1</v>
      </c>
      <c r="V4612">
        <f t="shared" si="290"/>
        <v>0.32374900000000001</v>
      </c>
      <c r="W4612">
        <f t="shared" si="291"/>
        <v>0.52331214999999998</v>
      </c>
    </row>
    <row r="4613" spans="1:23" x14ac:dyDescent="0.25">
      <c r="A4613" t="s">
        <v>15412</v>
      </c>
      <c r="B4613" s="1">
        <v>43186</v>
      </c>
      <c r="C4613" t="s">
        <v>15413</v>
      </c>
      <c r="D4613" t="s">
        <v>5901</v>
      </c>
      <c r="E4613" t="s">
        <v>15414</v>
      </c>
      <c r="F4613" s="1">
        <v>43181</v>
      </c>
      <c r="G4613">
        <v>1</v>
      </c>
      <c r="H4613">
        <v>661249</v>
      </c>
      <c r="I4613">
        <v>32441</v>
      </c>
      <c r="J4613">
        <v>675</v>
      </c>
      <c r="K4613">
        <v>1886</v>
      </c>
      <c r="L4613" t="b">
        <v>0</v>
      </c>
      <c r="M4613" t="b">
        <v>0</v>
      </c>
      <c r="N4613" t="b">
        <v>0</v>
      </c>
      <c r="O4613">
        <v>5</v>
      </c>
      <c r="P4613">
        <v>4</v>
      </c>
      <c r="Q4613" s="2">
        <v>0.05</v>
      </c>
      <c r="R4613" s="2">
        <v>0</v>
      </c>
      <c r="S4613" s="2">
        <v>0</v>
      </c>
      <c r="T4613">
        <f t="shared" si="288"/>
        <v>0.4</v>
      </c>
      <c r="U4613">
        <f t="shared" si="289"/>
        <v>3</v>
      </c>
      <c r="V4613">
        <f t="shared" si="290"/>
        <v>0.8306245000000001</v>
      </c>
      <c r="W4613">
        <f t="shared" si="291"/>
        <v>1.200718575</v>
      </c>
    </row>
    <row r="4614" spans="1:23" x14ac:dyDescent="0.25">
      <c r="A4614" t="s">
        <v>15415</v>
      </c>
      <c r="B4614" s="1">
        <v>43208</v>
      </c>
      <c r="C4614" t="s">
        <v>15416</v>
      </c>
      <c r="D4614" t="s">
        <v>1444</v>
      </c>
      <c r="E4614" t="s">
        <v>2604</v>
      </c>
      <c r="F4614" s="1">
        <v>43188</v>
      </c>
      <c r="G4614">
        <v>1</v>
      </c>
      <c r="H4614">
        <v>10501355</v>
      </c>
      <c r="I4614">
        <v>271913</v>
      </c>
      <c r="J4614">
        <v>9017</v>
      </c>
      <c r="K4614">
        <v>25561</v>
      </c>
      <c r="L4614" t="b">
        <v>0</v>
      </c>
      <c r="M4614" t="b">
        <v>0</v>
      </c>
      <c r="N4614" t="b">
        <v>0</v>
      </c>
      <c r="O4614">
        <v>20</v>
      </c>
      <c r="P4614">
        <v>13</v>
      </c>
      <c r="Q4614" s="2">
        <v>0.03</v>
      </c>
      <c r="R4614" s="2">
        <v>0</v>
      </c>
      <c r="S4614" s="2">
        <v>0</v>
      </c>
      <c r="T4614">
        <f t="shared" si="288"/>
        <v>0.4</v>
      </c>
      <c r="U4614">
        <f t="shared" si="289"/>
        <v>9</v>
      </c>
      <c r="V4614">
        <f t="shared" si="290"/>
        <v>5.5506774999999999</v>
      </c>
      <c r="W4614">
        <f t="shared" si="291"/>
        <v>4.352737125</v>
      </c>
    </row>
    <row r="4615" spans="1:23" x14ac:dyDescent="0.25">
      <c r="A4615" t="s">
        <v>20861</v>
      </c>
      <c r="B4615" s="1">
        <v>43226</v>
      </c>
      <c r="C4615" t="s">
        <v>20862</v>
      </c>
      <c r="D4615" t="s">
        <v>20682</v>
      </c>
      <c r="E4615" t="s">
        <v>20863</v>
      </c>
      <c r="F4615" s="1">
        <v>43218</v>
      </c>
      <c r="G4615">
        <v>1</v>
      </c>
      <c r="H4615">
        <v>6413645</v>
      </c>
      <c r="I4615">
        <v>125634</v>
      </c>
      <c r="J4615">
        <v>3173</v>
      </c>
      <c r="K4615">
        <v>0</v>
      </c>
      <c r="L4615" t="b">
        <v>1</v>
      </c>
      <c r="M4615" t="b">
        <v>0</v>
      </c>
      <c r="N4615" t="b">
        <v>0</v>
      </c>
      <c r="O4615">
        <v>8</v>
      </c>
      <c r="P4615">
        <v>7</v>
      </c>
      <c r="Q4615" s="2">
        <v>0.02</v>
      </c>
      <c r="R4615" s="2">
        <v>0</v>
      </c>
      <c r="S4615" s="2">
        <v>0</v>
      </c>
      <c r="T4615">
        <f t="shared" si="288"/>
        <v>0.4</v>
      </c>
      <c r="U4615">
        <f t="shared" si="289"/>
        <v>5.4</v>
      </c>
      <c r="V4615">
        <f t="shared" si="290"/>
        <v>3.4068225000000001</v>
      </c>
      <c r="W4615">
        <f t="shared" si="291"/>
        <v>2.7023878750000003</v>
      </c>
    </row>
    <row r="4616" spans="1:23" x14ac:dyDescent="0.25">
      <c r="A4616" t="s">
        <v>15417</v>
      </c>
      <c r="B4616" s="1">
        <v>43140</v>
      </c>
      <c r="C4616" t="s">
        <v>15418</v>
      </c>
      <c r="D4616" t="s">
        <v>15419</v>
      </c>
      <c r="E4616" t="s">
        <v>15420</v>
      </c>
      <c r="F4616" s="1">
        <v>43133</v>
      </c>
      <c r="G4616">
        <v>1</v>
      </c>
      <c r="H4616">
        <v>503840</v>
      </c>
      <c r="I4616">
        <v>17587</v>
      </c>
      <c r="J4616">
        <v>216</v>
      </c>
      <c r="K4616">
        <v>1307</v>
      </c>
      <c r="L4616" t="b">
        <v>0</v>
      </c>
      <c r="M4616" t="b">
        <v>0</v>
      </c>
      <c r="N4616" t="b">
        <v>0</v>
      </c>
      <c r="O4616">
        <v>7</v>
      </c>
      <c r="P4616">
        <v>3</v>
      </c>
      <c r="Q4616" s="2">
        <v>0.03</v>
      </c>
      <c r="R4616" s="2">
        <v>0</v>
      </c>
      <c r="S4616" s="2">
        <v>0</v>
      </c>
      <c r="T4616">
        <f t="shared" si="288"/>
        <v>0.4</v>
      </c>
      <c r="U4616">
        <f t="shared" si="289"/>
        <v>1.6000000000000003</v>
      </c>
      <c r="V4616">
        <f t="shared" si="290"/>
        <v>0.55191999999999997</v>
      </c>
      <c r="W4616">
        <f t="shared" si="291"/>
        <v>0.75317200000000006</v>
      </c>
    </row>
    <row r="4617" spans="1:23" x14ac:dyDescent="0.25">
      <c r="A4617" t="s">
        <v>20864</v>
      </c>
      <c r="B4617" s="1">
        <v>43123</v>
      </c>
      <c r="C4617" t="s">
        <v>20865</v>
      </c>
      <c r="D4617" t="s">
        <v>12998</v>
      </c>
      <c r="E4617" t="s">
        <v>20866</v>
      </c>
      <c r="F4617" s="1">
        <v>43118</v>
      </c>
      <c r="G4617">
        <v>1</v>
      </c>
      <c r="H4617">
        <v>54703</v>
      </c>
      <c r="I4617">
        <v>379</v>
      </c>
      <c r="J4617">
        <v>64</v>
      </c>
      <c r="K4617">
        <v>0</v>
      </c>
      <c r="L4617" t="b">
        <v>1</v>
      </c>
      <c r="M4617" t="b">
        <v>0</v>
      </c>
      <c r="N4617" t="b">
        <v>0</v>
      </c>
      <c r="O4617">
        <v>5</v>
      </c>
      <c r="P4617">
        <v>5</v>
      </c>
      <c r="Q4617" s="2">
        <v>0.01</v>
      </c>
      <c r="R4617" s="2">
        <v>0</v>
      </c>
      <c r="S4617" s="2">
        <v>0</v>
      </c>
      <c r="T4617">
        <f t="shared" si="288"/>
        <v>0.4</v>
      </c>
      <c r="U4617">
        <f t="shared" si="289"/>
        <v>4</v>
      </c>
      <c r="V4617">
        <f t="shared" si="290"/>
        <v>0.12735150000000001</v>
      </c>
      <c r="W4617">
        <f t="shared" si="291"/>
        <v>1.2045730250000002</v>
      </c>
    </row>
    <row r="4618" spans="1:23" x14ac:dyDescent="0.25">
      <c r="A4618" t="s">
        <v>15421</v>
      </c>
      <c r="B4618" s="1">
        <v>43082</v>
      </c>
      <c r="C4618" t="s">
        <v>15422</v>
      </c>
      <c r="D4618" t="s">
        <v>15423</v>
      </c>
      <c r="E4618" t="s">
        <v>15424</v>
      </c>
      <c r="F4618" s="1">
        <v>43076</v>
      </c>
      <c r="G4618">
        <v>1</v>
      </c>
      <c r="H4618">
        <v>73213</v>
      </c>
      <c r="I4618">
        <v>356</v>
      </c>
      <c r="J4618">
        <v>114</v>
      </c>
      <c r="K4618">
        <v>74</v>
      </c>
      <c r="L4618" t="b">
        <v>0</v>
      </c>
      <c r="M4618" t="b">
        <v>0</v>
      </c>
      <c r="N4618" t="b">
        <v>0</v>
      </c>
      <c r="O4618">
        <v>6</v>
      </c>
      <c r="P4618">
        <v>6</v>
      </c>
      <c r="Q4618" s="2">
        <v>0</v>
      </c>
      <c r="R4618" s="2">
        <v>0</v>
      </c>
      <c r="S4618" s="2">
        <v>0</v>
      </c>
      <c r="T4618">
        <f t="shared" si="288"/>
        <v>0.4</v>
      </c>
      <c r="U4618">
        <f t="shared" si="289"/>
        <v>4.8000000000000007</v>
      </c>
      <c r="V4618">
        <f t="shared" si="290"/>
        <v>3.66065E-2</v>
      </c>
      <c r="W4618">
        <f t="shared" si="291"/>
        <v>1.3728122750000002</v>
      </c>
    </row>
    <row r="4619" spans="1:23" x14ac:dyDescent="0.25">
      <c r="A4619" t="s">
        <v>15425</v>
      </c>
      <c r="B4619" s="1">
        <v>43094</v>
      </c>
      <c r="C4619" t="s">
        <v>15426</v>
      </c>
      <c r="D4619" t="s">
        <v>997</v>
      </c>
      <c r="E4619" t="s">
        <v>15427</v>
      </c>
      <c r="F4619" s="1">
        <v>43087</v>
      </c>
      <c r="G4619">
        <v>1</v>
      </c>
      <c r="H4619">
        <v>566067</v>
      </c>
      <c r="I4619">
        <v>53581</v>
      </c>
      <c r="J4619">
        <v>560</v>
      </c>
      <c r="K4619">
        <v>4483</v>
      </c>
      <c r="L4619" t="b">
        <v>0</v>
      </c>
      <c r="M4619" t="b">
        <v>0</v>
      </c>
      <c r="N4619" t="b">
        <v>0</v>
      </c>
      <c r="O4619">
        <v>7</v>
      </c>
      <c r="P4619">
        <v>6</v>
      </c>
      <c r="Q4619" s="2">
        <v>0.09</v>
      </c>
      <c r="R4619" s="2">
        <v>0</v>
      </c>
      <c r="S4619" s="2">
        <v>0.01</v>
      </c>
      <c r="T4619">
        <f t="shared" si="288"/>
        <v>0.4</v>
      </c>
      <c r="U4619">
        <f t="shared" si="289"/>
        <v>4.6000000000000005</v>
      </c>
      <c r="V4619">
        <f t="shared" si="290"/>
        <v>1.4330334999999998</v>
      </c>
      <c r="W4619">
        <f t="shared" si="291"/>
        <v>1.811561725</v>
      </c>
    </row>
    <row r="4620" spans="1:23" x14ac:dyDescent="0.25">
      <c r="A4620" t="s">
        <v>15428</v>
      </c>
      <c r="B4620" s="1">
        <v>43082</v>
      </c>
      <c r="C4620" t="s">
        <v>15429</v>
      </c>
      <c r="D4620" t="s">
        <v>15430</v>
      </c>
      <c r="E4620" t="s">
        <v>15431</v>
      </c>
      <c r="F4620" s="1">
        <v>43076</v>
      </c>
      <c r="G4620">
        <v>1</v>
      </c>
      <c r="H4620">
        <v>49455</v>
      </c>
      <c r="I4620">
        <v>375</v>
      </c>
      <c r="J4620">
        <v>258</v>
      </c>
      <c r="K4620">
        <v>213</v>
      </c>
      <c r="L4620" t="b">
        <v>0</v>
      </c>
      <c r="M4620" t="b">
        <v>0</v>
      </c>
      <c r="N4620" t="b">
        <v>0</v>
      </c>
      <c r="O4620">
        <v>6</v>
      </c>
      <c r="P4620">
        <v>6</v>
      </c>
      <c r="Q4620" s="2">
        <v>0.01</v>
      </c>
      <c r="R4620" s="2">
        <v>-0.01</v>
      </c>
      <c r="S4620" s="2">
        <v>0</v>
      </c>
      <c r="T4620">
        <f t="shared" si="288"/>
        <v>0.4</v>
      </c>
      <c r="U4620">
        <f t="shared" si="289"/>
        <v>4.8000000000000007</v>
      </c>
      <c r="V4620">
        <f t="shared" si="290"/>
        <v>-2.5272499999999989E-2</v>
      </c>
      <c r="W4620">
        <f t="shared" si="291"/>
        <v>1.3511546250000004</v>
      </c>
    </row>
    <row r="4621" spans="1:23" x14ac:dyDescent="0.25">
      <c r="A4621" t="s">
        <v>15432</v>
      </c>
      <c r="B4621" s="1">
        <v>43147</v>
      </c>
      <c r="C4621" t="s">
        <v>15433</v>
      </c>
      <c r="D4621" t="s">
        <v>15434</v>
      </c>
      <c r="E4621" t="s">
        <v>15435</v>
      </c>
      <c r="F4621" s="1">
        <v>43138</v>
      </c>
      <c r="G4621">
        <v>1</v>
      </c>
      <c r="H4621">
        <v>7935379</v>
      </c>
      <c r="I4621">
        <v>711348</v>
      </c>
      <c r="J4621">
        <v>6636</v>
      </c>
      <c r="K4621">
        <v>193355</v>
      </c>
      <c r="L4621" t="b">
        <v>0</v>
      </c>
      <c r="M4621" t="b">
        <v>0</v>
      </c>
      <c r="N4621" t="b">
        <v>0</v>
      </c>
      <c r="O4621">
        <v>9</v>
      </c>
      <c r="P4621">
        <v>9</v>
      </c>
      <c r="Q4621" s="2">
        <v>0.09</v>
      </c>
      <c r="R4621" s="2">
        <v>0</v>
      </c>
      <c r="S4621" s="2">
        <v>0.02</v>
      </c>
      <c r="T4621">
        <f t="shared" si="288"/>
        <v>0.4</v>
      </c>
      <c r="U4621">
        <f t="shared" si="289"/>
        <v>7.2</v>
      </c>
      <c r="V4621">
        <f t="shared" si="290"/>
        <v>5.3676894999999991</v>
      </c>
      <c r="W4621">
        <f t="shared" si="291"/>
        <v>3.8386913249999992</v>
      </c>
    </row>
    <row r="4622" spans="1:23" x14ac:dyDescent="0.25">
      <c r="A4622" t="s">
        <v>15436</v>
      </c>
      <c r="B4622" s="1">
        <v>43204</v>
      </c>
      <c r="C4622" t="s">
        <v>15437</v>
      </c>
      <c r="D4622" t="s">
        <v>1464</v>
      </c>
      <c r="E4622" t="s">
        <v>15438</v>
      </c>
      <c r="F4622" s="1">
        <v>43186</v>
      </c>
      <c r="G4622">
        <v>1</v>
      </c>
      <c r="H4622">
        <v>1058890</v>
      </c>
      <c r="I4622">
        <v>30771</v>
      </c>
      <c r="J4622">
        <v>303</v>
      </c>
      <c r="K4622">
        <v>1268</v>
      </c>
      <c r="L4622" t="b">
        <v>0</v>
      </c>
      <c r="M4622" t="b">
        <v>0</v>
      </c>
      <c r="N4622" t="b">
        <v>0</v>
      </c>
      <c r="O4622">
        <v>18</v>
      </c>
      <c r="P4622">
        <v>11</v>
      </c>
      <c r="Q4622" s="2">
        <v>0.03</v>
      </c>
      <c r="R4622" s="2">
        <v>0</v>
      </c>
      <c r="S4622" s="2">
        <v>0</v>
      </c>
      <c r="T4622">
        <f t="shared" si="288"/>
        <v>0.4</v>
      </c>
      <c r="U4622">
        <f t="shared" si="289"/>
        <v>7.4</v>
      </c>
      <c r="V4622">
        <f t="shared" si="290"/>
        <v>0.82944499999999999</v>
      </c>
      <c r="W4622">
        <f t="shared" si="291"/>
        <v>2.3003057500000001</v>
      </c>
    </row>
    <row r="4623" spans="1:23" x14ac:dyDescent="0.25">
      <c r="A4623" t="s">
        <v>15439</v>
      </c>
      <c r="B4623" s="1">
        <v>43102</v>
      </c>
      <c r="C4623" t="s">
        <v>15440</v>
      </c>
      <c r="D4623" t="s">
        <v>4038</v>
      </c>
      <c r="E4623" t="s">
        <v>15441</v>
      </c>
      <c r="F4623" s="1">
        <v>43089</v>
      </c>
      <c r="G4623">
        <v>1</v>
      </c>
      <c r="H4623">
        <v>2866699</v>
      </c>
      <c r="I4623">
        <v>74831</v>
      </c>
      <c r="J4623">
        <v>2734</v>
      </c>
      <c r="K4623">
        <v>5936</v>
      </c>
      <c r="L4623" t="b">
        <v>0</v>
      </c>
      <c r="M4623" t="b">
        <v>0</v>
      </c>
      <c r="N4623" t="b">
        <v>0</v>
      </c>
      <c r="O4623">
        <v>13</v>
      </c>
      <c r="P4623">
        <v>13</v>
      </c>
      <c r="Q4623" s="2">
        <v>0.03</v>
      </c>
      <c r="R4623" s="2">
        <v>0</v>
      </c>
      <c r="S4623" s="2">
        <v>0</v>
      </c>
      <c r="T4623">
        <f t="shared" si="288"/>
        <v>0.4</v>
      </c>
      <c r="U4623">
        <f t="shared" si="289"/>
        <v>10.4</v>
      </c>
      <c r="V4623">
        <f t="shared" si="290"/>
        <v>1.7333494999999999</v>
      </c>
      <c r="W4623">
        <f t="shared" si="291"/>
        <v>3.3666723250000001</v>
      </c>
    </row>
    <row r="4624" spans="1:23" x14ac:dyDescent="0.25">
      <c r="A4624" t="s">
        <v>15442</v>
      </c>
      <c r="B4624" s="1">
        <v>43173</v>
      </c>
      <c r="C4624" t="s">
        <v>15443</v>
      </c>
      <c r="D4624" t="s">
        <v>15444</v>
      </c>
      <c r="E4624" t="s">
        <v>15445</v>
      </c>
      <c r="F4624" s="1">
        <v>43164</v>
      </c>
      <c r="G4624">
        <v>1</v>
      </c>
      <c r="H4624">
        <v>406252</v>
      </c>
      <c r="I4624">
        <v>14826</v>
      </c>
      <c r="J4624">
        <v>441</v>
      </c>
      <c r="K4624">
        <v>1390</v>
      </c>
      <c r="L4624" t="b">
        <v>0</v>
      </c>
      <c r="M4624" t="b">
        <v>0</v>
      </c>
      <c r="N4624" t="b">
        <v>0</v>
      </c>
      <c r="O4624">
        <v>9</v>
      </c>
      <c r="P4624">
        <v>9</v>
      </c>
      <c r="Q4624" s="2">
        <v>0.04</v>
      </c>
      <c r="R4624" s="2">
        <v>0</v>
      </c>
      <c r="S4624" s="2">
        <v>0</v>
      </c>
      <c r="T4624">
        <f t="shared" si="288"/>
        <v>0.4</v>
      </c>
      <c r="U4624">
        <f t="shared" si="289"/>
        <v>7.2</v>
      </c>
      <c r="V4624">
        <f t="shared" si="290"/>
        <v>0.60312600000000005</v>
      </c>
      <c r="W4624">
        <f t="shared" si="291"/>
        <v>2.1710940999999999</v>
      </c>
    </row>
    <row r="4625" spans="1:23" x14ac:dyDescent="0.25">
      <c r="A4625" t="s">
        <v>15446</v>
      </c>
      <c r="B4625" s="1">
        <v>43074</v>
      </c>
      <c r="C4625" t="s">
        <v>15447</v>
      </c>
      <c r="D4625" t="s">
        <v>780</v>
      </c>
      <c r="E4625" t="s">
        <v>15448</v>
      </c>
      <c r="F4625" s="1">
        <v>43068</v>
      </c>
      <c r="G4625">
        <v>1</v>
      </c>
      <c r="H4625">
        <v>243470</v>
      </c>
      <c r="I4625">
        <v>1665</v>
      </c>
      <c r="J4625">
        <v>59</v>
      </c>
      <c r="K4625">
        <v>297</v>
      </c>
      <c r="L4625" t="b">
        <v>0</v>
      </c>
      <c r="M4625" t="b">
        <v>0</v>
      </c>
      <c r="N4625" t="b">
        <v>0</v>
      </c>
      <c r="O4625">
        <v>6</v>
      </c>
      <c r="P4625">
        <v>5</v>
      </c>
      <c r="Q4625" s="2">
        <v>0.01</v>
      </c>
      <c r="R4625" s="2">
        <v>0</v>
      </c>
      <c r="S4625" s="2">
        <v>0</v>
      </c>
      <c r="T4625">
        <f t="shared" si="288"/>
        <v>0.4</v>
      </c>
      <c r="U4625">
        <f t="shared" si="289"/>
        <v>3.8</v>
      </c>
      <c r="V4625">
        <f t="shared" si="290"/>
        <v>0.22173500000000002</v>
      </c>
      <c r="W4625">
        <f t="shared" si="291"/>
        <v>1.1876072499999999</v>
      </c>
    </row>
    <row r="4626" spans="1:23" x14ac:dyDescent="0.25">
      <c r="A4626" t="s">
        <v>15449</v>
      </c>
      <c r="B4626" s="1">
        <v>43168</v>
      </c>
      <c r="C4626" t="s">
        <v>15450</v>
      </c>
      <c r="D4626" t="s">
        <v>2589</v>
      </c>
      <c r="E4626" t="s">
        <v>15451</v>
      </c>
      <c r="F4626" s="1">
        <v>43154</v>
      </c>
      <c r="G4626">
        <v>1</v>
      </c>
      <c r="H4626">
        <v>9220058</v>
      </c>
      <c r="I4626">
        <v>109125</v>
      </c>
      <c r="J4626">
        <v>33223</v>
      </c>
      <c r="K4626">
        <v>23799</v>
      </c>
      <c r="L4626" t="b">
        <v>0</v>
      </c>
      <c r="M4626" t="b">
        <v>0</v>
      </c>
      <c r="N4626" t="b">
        <v>0</v>
      </c>
      <c r="O4626">
        <v>14</v>
      </c>
      <c r="P4626">
        <v>11</v>
      </c>
      <c r="Q4626" s="2">
        <v>0.01</v>
      </c>
      <c r="R4626" s="2">
        <v>0</v>
      </c>
      <c r="S4626" s="2">
        <v>0</v>
      </c>
      <c r="T4626">
        <f t="shared" si="288"/>
        <v>0.4</v>
      </c>
      <c r="U4626">
        <f t="shared" si="289"/>
        <v>8.2000000000000011</v>
      </c>
      <c r="V4626">
        <f t="shared" si="290"/>
        <v>4.7100289999999996</v>
      </c>
      <c r="W4626">
        <f t="shared" si="291"/>
        <v>3.8585101499999999</v>
      </c>
    </row>
    <row r="4627" spans="1:23" x14ac:dyDescent="0.25">
      <c r="A4627" t="s">
        <v>15452</v>
      </c>
      <c r="B4627" s="1">
        <v>43105</v>
      </c>
      <c r="C4627" t="s">
        <v>15453</v>
      </c>
      <c r="D4627" t="s">
        <v>15454</v>
      </c>
      <c r="E4627" t="s">
        <v>15455</v>
      </c>
      <c r="F4627" s="1">
        <v>43095</v>
      </c>
      <c r="G4627">
        <v>1</v>
      </c>
      <c r="H4627">
        <v>2086</v>
      </c>
      <c r="I4627">
        <v>9</v>
      </c>
      <c r="J4627">
        <v>0</v>
      </c>
      <c r="K4627">
        <v>0</v>
      </c>
      <c r="L4627" t="b">
        <v>0</v>
      </c>
      <c r="M4627" t="b">
        <v>0</v>
      </c>
      <c r="N4627" t="b">
        <v>0</v>
      </c>
      <c r="O4627">
        <v>10</v>
      </c>
      <c r="P4627">
        <v>6</v>
      </c>
      <c r="Q4627" s="2">
        <v>0</v>
      </c>
      <c r="R4627" s="2">
        <v>0</v>
      </c>
      <c r="S4627" s="2">
        <v>0</v>
      </c>
      <c r="T4627">
        <f t="shared" si="288"/>
        <v>0.4</v>
      </c>
      <c r="U4627">
        <f t="shared" si="289"/>
        <v>4.0000000000000009</v>
      </c>
      <c r="V4627">
        <f t="shared" si="290"/>
        <v>1.0429999999999999E-3</v>
      </c>
      <c r="W4627">
        <f t="shared" si="291"/>
        <v>1.1603650500000002</v>
      </c>
    </row>
    <row r="4628" spans="1:23" x14ac:dyDescent="0.25">
      <c r="A4628" t="s">
        <v>15456</v>
      </c>
      <c r="B4628" s="1">
        <v>43208</v>
      </c>
      <c r="C4628" t="s">
        <v>15457</v>
      </c>
      <c r="D4628" t="s">
        <v>6034</v>
      </c>
      <c r="E4628" t="s">
        <v>15458</v>
      </c>
      <c r="F4628" s="1">
        <v>43189</v>
      </c>
      <c r="G4628">
        <v>1</v>
      </c>
      <c r="H4628">
        <v>2444087</v>
      </c>
      <c r="I4628">
        <v>96754</v>
      </c>
      <c r="J4628">
        <v>1856</v>
      </c>
      <c r="K4628">
        <v>23077</v>
      </c>
      <c r="L4628" t="b">
        <v>0</v>
      </c>
      <c r="M4628" t="b">
        <v>0</v>
      </c>
      <c r="N4628" t="b">
        <v>0</v>
      </c>
      <c r="O4628">
        <v>19</v>
      </c>
      <c r="P4628">
        <v>11</v>
      </c>
      <c r="Q4628" s="2">
        <v>0.04</v>
      </c>
      <c r="R4628" s="2">
        <v>0</v>
      </c>
      <c r="S4628" s="2">
        <v>0.01</v>
      </c>
      <c r="T4628">
        <f t="shared" si="288"/>
        <v>0.4</v>
      </c>
      <c r="U4628">
        <f t="shared" si="289"/>
        <v>7.2000000000000011</v>
      </c>
      <c r="V4628">
        <f t="shared" si="290"/>
        <v>1.8720434999999997</v>
      </c>
      <c r="W4628">
        <f t="shared" si="291"/>
        <v>2.615215225</v>
      </c>
    </row>
    <row r="4629" spans="1:23" x14ac:dyDescent="0.25">
      <c r="A4629" t="s">
        <v>15459</v>
      </c>
      <c r="B4629" s="1">
        <v>43086</v>
      </c>
      <c r="C4629" t="s">
        <v>15460</v>
      </c>
      <c r="D4629" t="s">
        <v>2343</v>
      </c>
      <c r="E4629" t="s">
        <v>15461</v>
      </c>
      <c r="F4629" s="1">
        <v>43080</v>
      </c>
      <c r="G4629">
        <v>1</v>
      </c>
      <c r="H4629">
        <v>25213</v>
      </c>
      <c r="I4629">
        <v>112</v>
      </c>
      <c r="J4629">
        <v>115</v>
      </c>
      <c r="K4629">
        <v>209</v>
      </c>
      <c r="L4629" t="b">
        <v>0</v>
      </c>
      <c r="M4629" t="b">
        <v>0</v>
      </c>
      <c r="N4629" t="b">
        <v>0</v>
      </c>
      <c r="O4629">
        <v>6</v>
      </c>
      <c r="P4629">
        <v>6</v>
      </c>
      <c r="Q4629" s="2">
        <v>0</v>
      </c>
      <c r="R4629" s="2">
        <v>0</v>
      </c>
      <c r="S4629" s="2">
        <v>0.01</v>
      </c>
      <c r="T4629">
        <f t="shared" si="288"/>
        <v>0.4</v>
      </c>
      <c r="U4629">
        <f t="shared" si="289"/>
        <v>4.8000000000000007</v>
      </c>
      <c r="V4629">
        <f t="shared" si="290"/>
        <v>0.26260650000000002</v>
      </c>
      <c r="W4629">
        <f t="shared" si="291"/>
        <v>1.4519122750000004</v>
      </c>
    </row>
    <row r="4630" spans="1:23" x14ac:dyDescent="0.25">
      <c r="A4630" t="s">
        <v>15462</v>
      </c>
      <c r="B4630" s="1">
        <v>43166</v>
      </c>
      <c r="C4630" t="s">
        <v>15463</v>
      </c>
      <c r="D4630" t="s">
        <v>818</v>
      </c>
      <c r="E4630" t="s">
        <v>15464</v>
      </c>
      <c r="F4630" s="1">
        <v>43165</v>
      </c>
      <c r="G4630">
        <v>1</v>
      </c>
      <c r="H4630">
        <v>241784</v>
      </c>
      <c r="I4630">
        <v>3078</v>
      </c>
      <c r="J4630">
        <v>2018</v>
      </c>
      <c r="K4630">
        <v>324</v>
      </c>
      <c r="L4630" t="b">
        <v>0</v>
      </c>
      <c r="M4630" t="b">
        <v>0</v>
      </c>
      <c r="N4630" t="b">
        <v>0</v>
      </c>
      <c r="O4630">
        <v>1</v>
      </c>
      <c r="P4630">
        <v>1</v>
      </c>
      <c r="Q4630" s="2">
        <v>0.01</v>
      </c>
      <c r="R4630" s="2">
        <v>-0.01</v>
      </c>
      <c r="S4630" s="2">
        <v>0</v>
      </c>
      <c r="T4630">
        <f t="shared" si="288"/>
        <v>0.4</v>
      </c>
      <c r="U4630">
        <f t="shared" si="289"/>
        <v>0.8</v>
      </c>
      <c r="V4630">
        <f t="shared" si="290"/>
        <v>7.0892000000000011E-2</v>
      </c>
      <c r="W4630">
        <f t="shared" si="291"/>
        <v>0.38481220000000005</v>
      </c>
    </row>
    <row r="4631" spans="1:23" x14ac:dyDescent="0.25">
      <c r="A4631" t="s">
        <v>15465</v>
      </c>
      <c r="B4631" s="1">
        <v>43248</v>
      </c>
      <c r="C4631" t="s">
        <v>15466</v>
      </c>
      <c r="D4631" t="s">
        <v>5300</v>
      </c>
      <c r="E4631" t="s">
        <v>15467</v>
      </c>
      <c r="F4631" s="1">
        <v>43245</v>
      </c>
      <c r="G4631">
        <v>1</v>
      </c>
      <c r="H4631">
        <v>1037861</v>
      </c>
      <c r="I4631">
        <v>28293</v>
      </c>
      <c r="J4631">
        <v>2984</v>
      </c>
      <c r="K4631">
        <v>5158</v>
      </c>
      <c r="L4631" t="b">
        <v>0</v>
      </c>
      <c r="M4631" t="b">
        <v>0</v>
      </c>
      <c r="N4631" t="b">
        <v>0</v>
      </c>
      <c r="O4631">
        <v>3</v>
      </c>
      <c r="P4631">
        <v>2</v>
      </c>
      <c r="Q4631" s="2">
        <v>0.03</v>
      </c>
      <c r="R4631" s="2">
        <v>0</v>
      </c>
      <c r="S4631" s="2">
        <v>0</v>
      </c>
      <c r="T4631">
        <f t="shared" si="288"/>
        <v>0.4</v>
      </c>
      <c r="U4631">
        <f t="shared" si="289"/>
        <v>1.4000000000000001</v>
      </c>
      <c r="V4631">
        <f t="shared" si="290"/>
        <v>0.81893050000000001</v>
      </c>
      <c r="W4631">
        <f t="shared" si="291"/>
        <v>0.79662567500000003</v>
      </c>
    </row>
    <row r="4632" spans="1:23" x14ac:dyDescent="0.25">
      <c r="A4632" t="s">
        <v>15468</v>
      </c>
      <c r="B4632" s="1">
        <v>43179</v>
      </c>
      <c r="C4632" t="s">
        <v>15469</v>
      </c>
      <c r="D4632" t="s">
        <v>297</v>
      </c>
      <c r="E4632" t="s">
        <v>15470</v>
      </c>
      <c r="F4632" s="1">
        <v>43174</v>
      </c>
      <c r="G4632">
        <v>1</v>
      </c>
      <c r="H4632">
        <v>3945913</v>
      </c>
      <c r="I4632">
        <v>21159</v>
      </c>
      <c r="J4632">
        <v>802</v>
      </c>
      <c r="K4632">
        <v>2894</v>
      </c>
      <c r="L4632" t="b">
        <v>0</v>
      </c>
      <c r="M4632" t="b">
        <v>0</v>
      </c>
      <c r="N4632" t="b">
        <v>0</v>
      </c>
      <c r="O4632">
        <v>5</v>
      </c>
      <c r="P4632">
        <v>4</v>
      </c>
      <c r="Q4632" s="2">
        <v>0.01</v>
      </c>
      <c r="R4632" s="2">
        <v>0</v>
      </c>
      <c r="S4632" s="2">
        <v>0</v>
      </c>
      <c r="T4632">
        <f t="shared" si="288"/>
        <v>0.4</v>
      </c>
      <c r="U4632">
        <f t="shared" si="289"/>
        <v>3</v>
      </c>
      <c r="V4632">
        <f t="shared" si="290"/>
        <v>2.0729565000000001</v>
      </c>
      <c r="W4632">
        <f t="shared" si="291"/>
        <v>1.635534775</v>
      </c>
    </row>
    <row r="4633" spans="1:23" x14ac:dyDescent="0.25">
      <c r="A4633" t="s">
        <v>15471</v>
      </c>
      <c r="B4633" s="1">
        <v>43125</v>
      </c>
      <c r="C4633" t="s">
        <v>15472</v>
      </c>
      <c r="D4633" t="s">
        <v>7787</v>
      </c>
      <c r="E4633" t="s">
        <v>15473</v>
      </c>
      <c r="F4633" s="1">
        <v>43119</v>
      </c>
      <c r="G4633">
        <v>1</v>
      </c>
      <c r="H4633">
        <v>536288</v>
      </c>
      <c r="I4633">
        <v>36133</v>
      </c>
      <c r="J4633">
        <v>542</v>
      </c>
      <c r="K4633">
        <v>3543</v>
      </c>
      <c r="L4633" t="b">
        <v>0</v>
      </c>
      <c r="M4633" t="b">
        <v>0</v>
      </c>
      <c r="N4633" t="b">
        <v>0</v>
      </c>
      <c r="O4633">
        <v>6</v>
      </c>
      <c r="P4633">
        <v>6</v>
      </c>
      <c r="Q4633" s="2">
        <v>7.0000000000000007E-2</v>
      </c>
      <c r="R4633" s="2">
        <v>0</v>
      </c>
      <c r="S4633" s="2">
        <v>0.01</v>
      </c>
      <c r="T4633">
        <f t="shared" si="288"/>
        <v>0.4</v>
      </c>
      <c r="U4633">
        <f t="shared" si="289"/>
        <v>4.8000000000000007</v>
      </c>
      <c r="V4633">
        <f t="shared" si="290"/>
        <v>1.2181440000000001</v>
      </c>
      <c r="W4633">
        <f t="shared" si="291"/>
        <v>1.7863504000000003</v>
      </c>
    </row>
    <row r="4634" spans="1:23" x14ac:dyDescent="0.25">
      <c r="A4634" t="s">
        <v>15474</v>
      </c>
      <c r="B4634" s="1">
        <v>43162</v>
      </c>
      <c r="C4634" t="s">
        <v>15475</v>
      </c>
      <c r="D4634" t="s">
        <v>15476</v>
      </c>
      <c r="E4634" t="s">
        <v>15477</v>
      </c>
      <c r="F4634" s="1">
        <v>43148</v>
      </c>
      <c r="G4634">
        <v>1</v>
      </c>
      <c r="H4634">
        <v>520338</v>
      </c>
      <c r="I4634">
        <v>20927</v>
      </c>
      <c r="J4634">
        <v>334</v>
      </c>
      <c r="K4634">
        <v>2230</v>
      </c>
      <c r="L4634" t="b">
        <v>0</v>
      </c>
      <c r="M4634" t="b">
        <v>0</v>
      </c>
      <c r="N4634" t="b">
        <v>0</v>
      </c>
      <c r="O4634">
        <v>14</v>
      </c>
      <c r="P4634">
        <v>3</v>
      </c>
      <c r="Q4634" s="2">
        <v>0.04</v>
      </c>
      <c r="R4634" s="2">
        <v>0</v>
      </c>
      <c r="S4634" s="2">
        <v>0</v>
      </c>
      <c r="T4634">
        <f t="shared" si="288"/>
        <v>0.4</v>
      </c>
      <c r="U4634">
        <f t="shared" si="289"/>
        <v>0.20000000000000018</v>
      </c>
      <c r="V4634">
        <f t="shared" si="290"/>
        <v>0.66016900000000001</v>
      </c>
      <c r="W4634">
        <f t="shared" si="291"/>
        <v>0.44105915000000007</v>
      </c>
    </row>
    <row r="4635" spans="1:23" x14ac:dyDescent="0.25">
      <c r="A4635" t="s">
        <v>15478</v>
      </c>
      <c r="B4635" s="1">
        <v>43131</v>
      </c>
      <c r="C4635" t="s">
        <v>15479</v>
      </c>
      <c r="D4635" t="s">
        <v>2060</v>
      </c>
      <c r="E4635" t="s">
        <v>15480</v>
      </c>
      <c r="F4635" s="1">
        <v>43125</v>
      </c>
      <c r="G4635">
        <v>1</v>
      </c>
      <c r="H4635">
        <v>112376</v>
      </c>
      <c r="I4635">
        <v>2788</v>
      </c>
      <c r="J4635">
        <v>158</v>
      </c>
      <c r="K4635">
        <v>247</v>
      </c>
      <c r="L4635" t="b">
        <v>0</v>
      </c>
      <c r="M4635" t="b">
        <v>0</v>
      </c>
      <c r="N4635" t="b">
        <v>0</v>
      </c>
      <c r="O4635">
        <v>6</v>
      </c>
      <c r="P4635">
        <v>6</v>
      </c>
      <c r="Q4635" s="2">
        <v>0.02</v>
      </c>
      <c r="R4635" s="2">
        <v>0</v>
      </c>
      <c r="S4635" s="2">
        <v>0</v>
      </c>
      <c r="T4635">
        <f t="shared" si="288"/>
        <v>0.4</v>
      </c>
      <c r="U4635">
        <f t="shared" si="289"/>
        <v>4.8000000000000007</v>
      </c>
      <c r="V4635">
        <f t="shared" si="290"/>
        <v>0.25618800000000003</v>
      </c>
      <c r="W4635">
        <f t="shared" si="291"/>
        <v>1.4496658000000002</v>
      </c>
    </row>
    <row r="4636" spans="1:23" x14ac:dyDescent="0.25">
      <c r="A4636" t="s">
        <v>15481</v>
      </c>
      <c r="B4636" s="1">
        <v>43080</v>
      </c>
      <c r="C4636" t="s">
        <v>15482</v>
      </c>
      <c r="D4636" t="s">
        <v>2177</v>
      </c>
      <c r="E4636" t="s">
        <v>15483</v>
      </c>
      <c r="F4636" s="1">
        <v>43074</v>
      </c>
      <c r="G4636">
        <v>1</v>
      </c>
      <c r="H4636">
        <v>221932</v>
      </c>
      <c r="I4636">
        <v>15211</v>
      </c>
      <c r="J4636">
        <v>91</v>
      </c>
      <c r="K4636">
        <v>1810</v>
      </c>
      <c r="L4636" t="b">
        <v>0</v>
      </c>
      <c r="M4636" t="b">
        <v>0</v>
      </c>
      <c r="N4636" t="b">
        <v>0</v>
      </c>
      <c r="O4636">
        <v>6</v>
      </c>
      <c r="P4636">
        <v>4</v>
      </c>
      <c r="Q4636" s="2">
        <v>7.0000000000000007E-2</v>
      </c>
      <c r="R4636" s="2">
        <v>0</v>
      </c>
      <c r="S4636" s="2">
        <v>0.01</v>
      </c>
      <c r="T4636">
        <f t="shared" si="288"/>
        <v>0.4</v>
      </c>
      <c r="U4636">
        <f t="shared" si="289"/>
        <v>2.8000000000000003</v>
      </c>
      <c r="V4636">
        <f t="shared" si="290"/>
        <v>1.0609660000000001</v>
      </c>
      <c r="W4636">
        <f t="shared" si="291"/>
        <v>1.2313381000000001</v>
      </c>
    </row>
    <row r="4637" spans="1:23" x14ac:dyDescent="0.25">
      <c r="A4637" t="s">
        <v>21001</v>
      </c>
      <c r="B4637" s="1">
        <v>43064</v>
      </c>
      <c r="C4637" t="s">
        <v>21002</v>
      </c>
      <c r="D4637" t="s">
        <v>20295</v>
      </c>
      <c r="E4637" t="s">
        <v>21003</v>
      </c>
      <c r="F4637" s="1">
        <v>43062</v>
      </c>
      <c r="G4637">
        <v>0</v>
      </c>
      <c r="H4637">
        <v>2618344</v>
      </c>
      <c r="I4637">
        <v>45197</v>
      </c>
      <c r="J4637">
        <v>2315</v>
      </c>
      <c r="K4637">
        <v>3332</v>
      </c>
      <c r="L4637" t="b">
        <v>0</v>
      </c>
      <c r="M4637" t="b">
        <v>0</v>
      </c>
      <c r="N4637" t="b">
        <v>1</v>
      </c>
      <c r="O4637">
        <v>2</v>
      </c>
      <c r="P4637">
        <v>1</v>
      </c>
      <c r="Q4637" s="2">
        <v>0.02</v>
      </c>
      <c r="R4637" s="2">
        <v>0</v>
      </c>
      <c r="S4637" s="2">
        <v>0</v>
      </c>
      <c r="T4637">
        <f t="shared" si="288"/>
        <v>0</v>
      </c>
      <c r="U4637">
        <f t="shared" si="289"/>
        <v>0.60000000000000009</v>
      </c>
      <c r="V4637">
        <f t="shared" si="290"/>
        <v>1.509172</v>
      </c>
      <c r="W4637">
        <f t="shared" si="291"/>
        <v>0.67821019999999999</v>
      </c>
    </row>
    <row r="4638" spans="1:23" x14ac:dyDescent="0.25">
      <c r="A4638" t="s">
        <v>15484</v>
      </c>
      <c r="B4638" s="1">
        <v>43055</v>
      </c>
      <c r="C4638" t="s">
        <v>15485</v>
      </c>
      <c r="D4638" t="s">
        <v>15486</v>
      </c>
      <c r="E4638" t="s">
        <v>15487</v>
      </c>
      <c r="F4638" s="1">
        <v>43049</v>
      </c>
      <c r="G4638">
        <v>1</v>
      </c>
      <c r="H4638">
        <v>241314</v>
      </c>
      <c r="I4638">
        <v>15071</v>
      </c>
      <c r="J4638">
        <v>186</v>
      </c>
      <c r="K4638">
        <v>1011</v>
      </c>
      <c r="L4638" t="b">
        <v>0</v>
      </c>
      <c r="M4638" t="b">
        <v>0</v>
      </c>
      <c r="N4638" t="b">
        <v>0</v>
      </c>
      <c r="O4638">
        <v>6</v>
      </c>
      <c r="P4638">
        <v>3</v>
      </c>
      <c r="Q4638" s="2">
        <v>0.06</v>
      </c>
      <c r="R4638" s="2">
        <v>0</v>
      </c>
      <c r="S4638" s="2">
        <v>0</v>
      </c>
      <c r="T4638">
        <f t="shared" si="288"/>
        <v>0.4</v>
      </c>
      <c r="U4638">
        <f t="shared" si="289"/>
        <v>1.8000000000000003</v>
      </c>
      <c r="V4638">
        <f t="shared" si="290"/>
        <v>0.72065699999999999</v>
      </c>
      <c r="W4638">
        <f t="shared" si="291"/>
        <v>0.86222995000000013</v>
      </c>
    </row>
    <row r="4639" spans="1:23" x14ac:dyDescent="0.25">
      <c r="A4639" t="s">
        <v>15488</v>
      </c>
      <c r="B4639" s="1">
        <v>43132</v>
      </c>
      <c r="C4639" t="s">
        <v>15489</v>
      </c>
      <c r="D4639" t="s">
        <v>15490</v>
      </c>
      <c r="E4639" t="s">
        <v>15491</v>
      </c>
      <c r="F4639" s="1">
        <v>43126</v>
      </c>
      <c r="G4639">
        <v>1</v>
      </c>
      <c r="H4639">
        <v>213749</v>
      </c>
      <c r="I4639">
        <v>9427</v>
      </c>
      <c r="J4639">
        <v>102</v>
      </c>
      <c r="K4639">
        <v>1751</v>
      </c>
      <c r="L4639" t="b">
        <v>0</v>
      </c>
      <c r="M4639" t="b">
        <v>0</v>
      </c>
      <c r="N4639" t="b">
        <v>0</v>
      </c>
      <c r="O4639">
        <v>6</v>
      </c>
      <c r="P4639">
        <v>3</v>
      </c>
      <c r="Q4639" s="2">
        <v>0.04</v>
      </c>
      <c r="R4639" s="2">
        <v>0</v>
      </c>
      <c r="S4639" s="2">
        <v>0.01</v>
      </c>
      <c r="T4639">
        <f t="shared" si="288"/>
        <v>0.4</v>
      </c>
      <c r="U4639">
        <f t="shared" si="289"/>
        <v>1.8000000000000003</v>
      </c>
      <c r="V4639">
        <f t="shared" si="290"/>
        <v>0.75687450000000001</v>
      </c>
      <c r="W4639">
        <f t="shared" si="291"/>
        <v>0.87490607500000006</v>
      </c>
    </row>
    <row r="4640" spans="1:23" x14ac:dyDescent="0.25">
      <c r="A4640" t="s">
        <v>15492</v>
      </c>
      <c r="B4640" s="1">
        <v>43053</v>
      </c>
      <c r="C4640" t="s">
        <v>15493</v>
      </c>
      <c r="D4640" t="s">
        <v>14535</v>
      </c>
      <c r="E4640" t="s">
        <v>15494</v>
      </c>
      <c r="F4640" s="1">
        <v>43048</v>
      </c>
      <c r="G4640">
        <v>1</v>
      </c>
      <c r="H4640">
        <v>151709</v>
      </c>
      <c r="I4640">
        <v>9210</v>
      </c>
      <c r="J4640">
        <v>71</v>
      </c>
      <c r="K4640">
        <v>1103</v>
      </c>
      <c r="L4640" t="b">
        <v>0</v>
      </c>
      <c r="M4640" t="b">
        <v>0</v>
      </c>
      <c r="N4640" t="b">
        <v>0</v>
      </c>
      <c r="O4640">
        <v>5</v>
      </c>
      <c r="P4640">
        <v>1</v>
      </c>
      <c r="Q4640" s="2">
        <v>0.06</v>
      </c>
      <c r="R4640" s="2">
        <v>0</v>
      </c>
      <c r="S4640" s="2">
        <v>0.01</v>
      </c>
      <c r="T4640">
        <f t="shared" si="288"/>
        <v>0.4</v>
      </c>
      <c r="U4640">
        <f t="shared" si="289"/>
        <v>0</v>
      </c>
      <c r="V4640">
        <f t="shared" si="290"/>
        <v>0.92585450000000002</v>
      </c>
      <c r="W4640">
        <f t="shared" si="291"/>
        <v>0.484049075</v>
      </c>
    </row>
    <row r="4641" spans="1:23" x14ac:dyDescent="0.25">
      <c r="A4641" t="s">
        <v>15495</v>
      </c>
      <c r="B4641" s="1">
        <v>43125</v>
      </c>
      <c r="C4641" t="s">
        <v>15496</v>
      </c>
      <c r="D4641" t="s">
        <v>576</v>
      </c>
      <c r="E4641" t="s">
        <v>15497</v>
      </c>
      <c r="F4641" s="1">
        <v>43118</v>
      </c>
      <c r="G4641">
        <v>1</v>
      </c>
      <c r="H4641">
        <v>158541</v>
      </c>
      <c r="I4641">
        <v>1890</v>
      </c>
      <c r="J4641">
        <v>97</v>
      </c>
      <c r="K4641">
        <v>304</v>
      </c>
      <c r="L4641" t="b">
        <v>0</v>
      </c>
      <c r="M4641" t="b">
        <v>0</v>
      </c>
      <c r="N4641" t="b">
        <v>0</v>
      </c>
      <c r="O4641">
        <v>7</v>
      </c>
      <c r="P4641">
        <v>6</v>
      </c>
      <c r="Q4641" s="2">
        <v>0.01</v>
      </c>
      <c r="R4641" s="2">
        <v>0</v>
      </c>
      <c r="S4641" s="2">
        <v>0</v>
      </c>
      <c r="T4641">
        <f t="shared" si="288"/>
        <v>0.4</v>
      </c>
      <c r="U4641">
        <f t="shared" si="289"/>
        <v>4.6000000000000005</v>
      </c>
      <c r="V4641">
        <f t="shared" si="290"/>
        <v>0.1792705</v>
      </c>
      <c r="W4641">
        <f t="shared" si="291"/>
        <v>1.3727446750000001</v>
      </c>
    </row>
    <row r="4642" spans="1:23" x14ac:dyDescent="0.25">
      <c r="A4642" t="s">
        <v>15498</v>
      </c>
      <c r="B4642" s="1">
        <v>43099</v>
      </c>
      <c r="C4642" t="s">
        <v>15499</v>
      </c>
      <c r="D4642" t="s">
        <v>15500</v>
      </c>
      <c r="E4642" t="s">
        <v>15501</v>
      </c>
      <c r="F4642" s="1">
        <v>43089</v>
      </c>
      <c r="G4642">
        <v>1</v>
      </c>
      <c r="H4642">
        <v>2012372</v>
      </c>
      <c r="I4642">
        <v>148893</v>
      </c>
      <c r="J4642">
        <v>1573</v>
      </c>
      <c r="K4642">
        <v>7405</v>
      </c>
      <c r="L4642" t="b">
        <v>0</v>
      </c>
      <c r="M4642" t="b">
        <v>0</v>
      </c>
      <c r="N4642" t="b">
        <v>0</v>
      </c>
      <c r="O4642">
        <v>10</v>
      </c>
      <c r="P4642">
        <v>10</v>
      </c>
      <c r="Q4642" s="2">
        <v>7.0000000000000007E-2</v>
      </c>
      <c r="R4642" s="2">
        <v>0</v>
      </c>
      <c r="S4642" s="2">
        <v>0</v>
      </c>
      <c r="T4642">
        <f t="shared" si="288"/>
        <v>0.4</v>
      </c>
      <c r="U4642">
        <f t="shared" si="289"/>
        <v>8</v>
      </c>
      <c r="V4642">
        <f t="shared" si="290"/>
        <v>1.7061860000000002</v>
      </c>
      <c r="W4642">
        <f t="shared" si="291"/>
        <v>2.7571650999999999</v>
      </c>
    </row>
    <row r="4643" spans="1:23" x14ac:dyDescent="0.25">
      <c r="A4643" t="s">
        <v>15502</v>
      </c>
      <c r="B4643" s="1">
        <v>43234</v>
      </c>
      <c r="C4643" t="s">
        <v>15503</v>
      </c>
      <c r="D4643" t="s">
        <v>850</v>
      </c>
      <c r="E4643" t="s">
        <v>15504</v>
      </c>
      <c r="F4643" s="1">
        <v>43222</v>
      </c>
      <c r="G4643">
        <v>1</v>
      </c>
      <c r="H4643">
        <v>1173342</v>
      </c>
      <c r="I4643">
        <v>35541</v>
      </c>
      <c r="J4643">
        <v>502</v>
      </c>
      <c r="K4643">
        <v>1806</v>
      </c>
      <c r="L4643" t="b">
        <v>0</v>
      </c>
      <c r="M4643" t="b">
        <v>0</v>
      </c>
      <c r="N4643" t="b">
        <v>0</v>
      </c>
      <c r="O4643">
        <v>12</v>
      </c>
      <c r="P4643">
        <v>9</v>
      </c>
      <c r="Q4643" s="2">
        <v>0.03</v>
      </c>
      <c r="R4643" s="2">
        <v>0</v>
      </c>
      <c r="S4643" s="2">
        <v>0</v>
      </c>
      <c r="T4643">
        <f t="shared" si="288"/>
        <v>0.4</v>
      </c>
      <c r="U4643">
        <f t="shared" si="289"/>
        <v>6.6</v>
      </c>
      <c r="V4643">
        <f t="shared" si="290"/>
        <v>0.88667099999999999</v>
      </c>
      <c r="W4643">
        <f t="shared" si="291"/>
        <v>2.1203348499999999</v>
      </c>
    </row>
    <row r="4644" spans="1:23" x14ac:dyDescent="0.25">
      <c r="A4644" t="s">
        <v>15505</v>
      </c>
      <c r="B4644" s="1">
        <v>43188</v>
      </c>
      <c r="C4644" t="s">
        <v>15506</v>
      </c>
      <c r="D4644" t="s">
        <v>579</v>
      </c>
      <c r="E4644" t="s">
        <v>15507</v>
      </c>
      <c r="F4644" s="1">
        <v>43181</v>
      </c>
      <c r="G4644">
        <v>1</v>
      </c>
      <c r="H4644">
        <v>266389</v>
      </c>
      <c r="I4644">
        <v>7849</v>
      </c>
      <c r="J4644">
        <v>824</v>
      </c>
      <c r="K4644">
        <v>1311</v>
      </c>
      <c r="L4644" t="b">
        <v>0</v>
      </c>
      <c r="M4644" t="b">
        <v>0</v>
      </c>
      <c r="N4644" t="b">
        <v>0</v>
      </c>
      <c r="O4644">
        <v>7</v>
      </c>
      <c r="P4644">
        <v>6</v>
      </c>
      <c r="Q4644" s="2">
        <v>0.03</v>
      </c>
      <c r="R4644" s="2">
        <v>0</v>
      </c>
      <c r="S4644" s="2">
        <v>0</v>
      </c>
      <c r="T4644">
        <f t="shared" si="288"/>
        <v>0.4</v>
      </c>
      <c r="U4644">
        <f t="shared" si="289"/>
        <v>4.6000000000000005</v>
      </c>
      <c r="V4644">
        <f t="shared" si="290"/>
        <v>0.43319449999999998</v>
      </c>
      <c r="W4644">
        <f t="shared" si="291"/>
        <v>1.4616180750000001</v>
      </c>
    </row>
    <row r="4645" spans="1:23" x14ac:dyDescent="0.25">
      <c r="A4645" t="s">
        <v>15508</v>
      </c>
      <c r="B4645" s="1">
        <v>43106</v>
      </c>
      <c r="C4645" t="s">
        <v>15509</v>
      </c>
      <c r="D4645" t="s">
        <v>509</v>
      </c>
      <c r="E4645" t="s">
        <v>15510</v>
      </c>
      <c r="F4645" s="1">
        <v>43101</v>
      </c>
      <c r="G4645">
        <v>1</v>
      </c>
      <c r="H4645">
        <v>214129</v>
      </c>
      <c r="I4645">
        <v>6010</v>
      </c>
      <c r="J4645">
        <v>898</v>
      </c>
      <c r="K4645">
        <v>713</v>
      </c>
      <c r="L4645" t="b">
        <v>0</v>
      </c>
      <c r="M4645" t="b">
        <v>0</v>
      </c>
      <c r="N4645" t="b">
        <v>0</v>
      </c>
      <c r="O4645">
        <v>5</v>
      </c>
      <c r="P4645">
        <v>4</v>
      </c>
      <c r="Q4645" s="2">
        <v>0.03</v>
      </c>
      <c r="R4645" s="2">
        <v>0</v>
      </c>
      <c r="S4645" s="2">
        <v>0</v>
      </c>
      <c r="T4645">
        <f t="shared" si="288"/>
        <v>0.4</v>
      </c>
      <c r="U4645">
        <f t="shared" si="289"/>
        <v>3</v>
      </c>
      <c r="V4645">
        <f t="shared" si="290"/>
        <v>0.4070645</v>
      </c>
      <c r="W4645">
        <f t="shared" si="291"/>
        <v>1.0524725749999999</v>
      </c>
    </row>
    <row r="4646" spans="1:23" x14ac:dyDescent="0.25">
      <c r="A4646" t="s">
        <v>15511</v>
      </c>
      <c r="B4646" s="1">
        <v>43156</v>
      </c>
      <c r="C4646" t="s">
        <v>15512</v>
      </c>
      <c r="D4646" t="s">
        <v>579</v>
      </c>
      <c r="E4646" t="s">
        <v>15513</v>
      </c>
      <c r="F4646" s="1">
        <v>43151</v>
      </c>
      <c r="G4646">
        <v>1</v>
      </c>
      <c r="H4646">
        <v>58811</v>
      </c>
      <c r="I4646">
        <v>837</v>
      </c>
      <c r="J4646">
        <v>161</v>
      </c>
      <c r="K4646">
        <v>103</v>
      </c>
      <c r="L4646" t="b">
        <v>0</v>
      </c>
      <c r="M4646" t="b">
        <v>0</v>
      </c>
      <c r="N4646" t="b">
        <v>0</v>
      </c>
      <c r="O4646">
        <v>5</v>
      </c>
      <c r="P4646">
        <v>3</v>
      </c>
      <c r="Q4646" s="2">
        <v>0.01</v>
      </c>
      <c r="R4646" s="2">
        <v>0</v>
      </c>
      <c r="S4646" s="2">
        <v>0</v>
      </c>
      <c r="T4646">
        <f t="shared" si="288"/>
        <v>0.4</v>
      </c>
      <c r="U4646">
        <f t="shared" si="289"/>
        <v>2.0000000000000004</v>
      </c>
      <c r="V4646">
        <f t="shared" si="290"/>
        <v>0.12940550000000001</v>
      </c>
      <c r="W4646">
        <f t="shared" si="291"/>
        <v>0.70529192500000015</v>
      </c>
    </row>
    <row r="4647" spans="1:23" x14ac:dyDescent="0.25">
      <c r="A4647" t="s">
        <v>15514</v>
      </c>
      <c r="B4647" s="1">
        <v>43238</v>
      </c>
      <c r="C4647" t="s">
        <v>15515</v>
      </c>
      <c r="D4647" t="s">
        <v>1835</v>
      </c>
      <c r="E4647" t="s">
        <v>15516</v>
      </c>
      <c r="F4647" s="1">
        <v>43228</v>
      </c>
      <c r="G4647">
        <v>1</v>
      </c>
      <c r="H4647">
        <v>2052405</v>
      </c>
      <c r="I4647">
        <v>85151</v>
      </c>
      <c r="J4647">
        <v>2794</v>
      </c>
      <c r="K4647">
        <v>8238</v>
      </c>
      <c r="L4647" t="b">
        <v>0</v>
      </c>
      <c r="M4647" t="b">
        <v>0</v>
      </c>
      <c r="N4647" t="b">
        <v>0</v>
      </c>
      <c r="O4647">
        <v>10</v>
      </c>
      <c r="P4647">
        <v>8</v>
      </c>
      <c r="Q4647" s="2">
        <v>0.04</v>
      </c>
      <c r="R4647" s="2">
        <v>0</v>
      </c>
      <c r="S4647" s="2">
        <v>0</v>
      </c>
      <c r="T4647">
        <f t="shared" si="288"/>
        <v>0.4</v>
      </c>
      <c r="U4647">
        <f t="shared" si="289"/>
        <v>6</v>
      </c>
      <c r="V4647">
        <f t="shared" si="290"/>
        <v>1.4262025</v>
      </c>
      <c r="W4647">
        <f t="shared" si="291"/>
        <v>2.159170875</v>
      </c>
    </row>
    <row r="4648" spans="1:23" x14ac:dyDescent="0.25">
      <c r="A4648" t="s">
        <v>15517</v>
      </c>
      <c r="B4648" s="1">
        <v>43112</v>
      </c>
      <c r="C4648" t="s">
        <v>15518</v>
      </c>
      <c r="D4648" t="s">
        <v>8454</v>
      </c>
      <c r="E4648" t="s">
        <v>15519</v>
      </c>
      <c r="F4648" s="1">
        <v>43106</v>
      </c>
      <c r="G4648">
        <v>1</v>
      </c>
      <c r="H4648">
        <v>408504</v>
      </c>
      <c r="I4648">
        <v>10268</v>
      </c>
      <c r="J4648">
        <v>13209</v>
      </c>
      <c r="K4648">
        <v>5136</v>
      </c>
      <c r="L4648" t="b">
        <v>0</v>
      </c>
      <c r="M4648" t="b">
        <v>0</v>
      </c>
      <c r="N4648" t="b">
        <v>0</v>
      </c>
      <c r="O4648">
        <v>6</v>
      </c>
      <c r="P4648">
        <v>4</v>
      </c>
      <c r="Q4648" s="2">
        <v>0.03</v>
      </c>
      <c r="R4648" s="2">
        <v>-0.03</v>
      </c>
      <c r="S4648" s="2">
        <v>0.01</v>
      </c>
      <c r="T4648">
        <f t="shared" si="288"/>
        <v>0.4</v>
      </c>
      <c r="U4648">
        <f t="shared" si="289"/>
        <v>2.8000000000000003</v>
      </c>
      <c r="V4648">
        <f t="shared" si="290"/>
        <v>0.30425199999999997</v>
      </c>
      <c r="W4648">
        <f t="shared" si="291"/>
        <v>0.96648820000000013</v>
      </c>
    </row>
    <row r="4649" spans="1:23" x14ac:dyDescent="0.25">
      <c r="A4649" t="s">
        <v>15520</v>
      </c>
      <c r="B4649" s="1">
        <v>43156</v>
      </c>
      <c r="C4649" t="s">
        <v>15521</v>
      </c>
      <c r="D4649" t="s">
        <v>742</v>
      </c>
      <c r="E4649" t="s">
        <v>15522</v>
      </c>
      <c r="F4649" s="1">
        <v>43154</v>
      </c>
      <c r="G4649">
        <v>1</v>
      </c>
      <c r="H4649">
        <v>529609</v>
      </c>
      <c r="I4649">
        <v>4330</v>
      </c>
      <c r="J4649">
        <v>206</v>
      </c>
      <c r="K4649">
        <v>864</v>
      </c>
      <c r="L4649" t="b">
        <v>0</v>
      </c>
      <c r="M4649" t="b">
        <v>0</v>
      </c>
      <c r="N4649" t="b">
        <v>0</v>
      </c>
      <c r="O4649">
        <v>2</v>
      </c>
      <c r="P4649">
        <v>1</v>
      </c>
      <c r="Q4649" s="2">
        <v>0.01</v>
      </c>
      <c r="R4649" s="2">
        <v>0</v>
      </c>
      <c r="S4649" s="2">
        <v>0</v>
      </c>
      <c r="T4649">
        <f t="shared" si="288"/>
        <v>0.4</v>
      </c>
      <c r="U4649">
        <f t="shared" si="289"/>
        <v>0.60000000000000009</v>
      </c>
      <c r="V4649">
        <f t="shared" si="290"/>
        <v>0.36480449999999998</v>
      </c>
      <c r="W4649">
        <f t="shared" si="291"/>
        <v>0.43768157500000004</v>
      </c>
    </row>
    <row r="4650" spans="1:23" x14ac:dyDescent="0.25">
      <c r="A4650" t="s">
        <v>15523</v>
      </c>
      <c r="B4650" s="1">
        <v>43188</v>
      </c>
      <c r="C4650" t="s">
        <v>15524</v>
      </c>
      <c r="D4650" t="s">
        <v>1616</v>
      </c>
      <c r="E4650" t="s">
        <v>15525</v>
      </c>
      <c r="F4650" s="1">
        <v>43173</v>
      </c>
      <c r="G4650">
        <v>1</v>
      </c>
      <c r="H4650">
        <v>2184856</v>
      </c>
      <c r="I4650">
        <v>24494</v>
      </c>
      <c r="J4650">
        <v>2499</v>
      </c>
      <c r="K4650">
        <v>3238</v>
      </c>
      <c r="L4650" t="b">
        <v>0</v>
      </c>
      <c r="M4650" t="b">
        <v>0</v>
      </c>
      <c r="N4650" t="b">
        <v>0</v>
      </c>
      <c r="O4650">
        <v>15</v>
      </c>
      <c r="P4650">
        <v>4</v>
      </c>
      <c r="Q4650" s="2">
        <v>0.01</v>
      </c>
      <c r="R4650" s="2">
        <v>0</v>
      </c>
      <c r="S4650" s="2">
        <v>0</v>
      </c>
      <c r="T4650">
        <f t="shared" si="288"/>
        <v>0.4</v>
      </c>
      <c r="U4650">
        <f t="shared" si="289"/>
        <v>1</v>
      </c>
      <c r="V4650">
        <f t="shared" si="290"/>
        <v>1.192428</v>
      </c>
      <c r="W4650">
        <f t="shared" si="291"/>
        <v>0.82734980000000002</v>
      </c>
    </row>
    <row r="4651" spans="1:23" x14ac:dyDescent="0.25">
      <c r="A4651" t="s">
        <v>15526</v>
      </c>
      <c r="B4651" s="1">
        <v>43149</v>
      </c>
      <c r="C4651" t="s">
        <v>15527</v>
      </c>
      <c r="D4651" t="s">
        <v>15528</v>
      </c>
      <c r="E4651" t="s">
        <v>15529</v>
      </c>
      <c r="F4651" s="1">
        <v>43140</v>
      </c>
      <c r="G4651">
        <v>1</v>
      </c>
      <c r="H4651">
        <v>911208</v>
      </c>
      <c r="I4651">
        <v>35273</v>
      </c>
      <c r="J4651">
        <v>484</v>
      </c>
      <c r="K4651">
        <v>1368</v>
      </c>
      <c r="L4651" t="b">
        <v>0</v>
      </c>
      <c r="M4651" t="b">
        <v>0</v>
      </c>
      <c r="N4651" t="b">
        <v>0</v>
      </c>
      <c r="O4651">
        <v>9</v>
      </c>
      <c r="P4651">
        <v>9</v>
      </c>
      <c r="Q4651" s="2">
        <v>0.04</v>
      </c>
      <c r="R4651" s="2">
        <v>0</v>
      </c>
      <c r="S4651" s="2">
        <v>0</v>
      </c>
      <c r="T4651">
        <f t="shared" si="288"/>
        <v>0.4</v>
      </c>
      <c r="U4651">
        <f t="shared" si="289"/>
        <v>7.2</v>
      </c>
      <c r="V4651">
        <f t="shared" si="290"/>
        <v>0.85560400000000003</v>
      </c>
      <c r="W4651">
        <f t="shared" si="291"/>
        <v>2.2594614000000002</v>
      </c>
    </row>
    <row r="4652" spans="1:23" x14ac:dyDescent="0.25">
      <c r="A4652" t="s">
        <v>15530</v>
      </c>
      <c r="B4652" s="1">
        <v>43183</v>
      </c>
      <c r="C4652" t="s">
        <v>15531</v>
      </c>
      <c r="D4652" t="s">
        <v>3791</v>
      </c>
      <c r="E4652" t="s">
        <v>15532</v>
      </c>
      <c r="F4652" s="1">
        <v>43168</v>
      </c>
      <c r="G4652">
        <v>1</v>
      </c>
      <c r="H4652">
        <v>2592351</v>
      </c>
      <c r="I4652">
        <v>49716</v>
      </c>
      <c r="J4652">
        <v>579</v>
      </c>
      <c r="K4652">
        <v>979</v>
      </c>
      <c r="L4652" t="b">
        <v>0</v>
      </c>
      <c r="M4652" t="b">
        <v>0</v>
      </c>
      <c r="N4652" t="b">
        <v>0</v>
      </c>
      <c r="O4652">
        <v>15</v>
      </c>
      <c r="P4652">
        <v>15</v>
      </c>
      <c r="Q4652" s="2">
        <v>0.02</v>
      </c>
      <c r="R4652" s="2">
        <v>0</v>
      </c>
      <c r="S4652" s="2">
        <v>0</v>
      </c>
      <c r="T4652">
        <f t="shared" si="288"/>
        <v>0.4</v>
      </c>
      <c r="U4652">
        <f t="shared" si="289"/>
        <v>12</v>
      </c>
      <c r="V4652">
        <f t="shared" si="290"/>
        <v>1.4961754999999999</v>
      </c>
      <c r="W4652">
        <f t="shared" si="291"/>
        <v>3.6836614249999999</v>
      </c>
    </row>
    <row r="4653" spans="1:23" x14ac:dyDescent="0.25">
      <c r="A4653" t="s">
        <v>15533</v>
      </c>
      <c r="B4653" s="1">
        <v>43059</v>
      </c>
      <c r="C4653" t="s">
        <v>15534</v>
      </c>
      <c r="D4653" t="s">
        <v>15535</v>
      </c>
      <c r="E4653" t="s">
        <v>15536</v>
      </c>
      <c r="F4653" s="1">
        <v>39882</v>
      </c>
      <c r="G4653">
        <v>1</v>
      </c>
      <c r="H4653">
        <v>15476</v>
      </c>
      <c r="I4653">
        <v>34</v>
      </c>
      <c r="J4653">
        <v>1</v>
      </c>
      <c r="K4653">
        <v>10</v>
      </c>
      <c r="L4653" t="b">
        <v>0</v>
      </c>
      <c r="M4653" t="b">
        <v>0</v>
      </c>
      <c r="N4653" t="b">
        <v>0</v>
      </c>
      <c r="O4653">
        <v>3177</v>
      </c>
      <c r="P4653">
        <v>2</v>
      </c>
      <c r="Q4653" s="2">
        <v>0</v>
      </c>
      <c r="R4653" s="2">
        <v>0</v>
      </c>
      <c r="S4653" s="2">
        <v>0</v>
      </c>
      <c r="T4653">
        <f t="shared" si="288"/>
        <v>0.4</v>
      </c>
      <c r="U4653">
        <f t="shared" si="289"/>
        <v>-633.4</v>
      </c>
      <c r="V4653">
        <f t="shared" si="290"/>
        <v>7.7379999999999992E-3</v>
      </c>
      <c r="W4653">
        <f t="shared" si="291"/>
        <v>-158.1872917</v>
      </c>
    </row>
    <row r="4654" spans="1:23" x14ac:dyDescent="0.25">
      <c r="A4654" t="s">
        <v>15537</v>
      </c>
      <c r="B4654" s="1">
        <v>43067</v>
      </c>
      <c r="C4654" t="s">
        <v>15538</v>
      </c>
      <c r="D4654" t="s">
        <v>15539</v>
      </c>
      <c r="E4654" t="s">
        <v>15540</v>
      </c>
      <c r="F4654" s="1">
        <v>43061</v>
      </c>
      <c r="G4654">
        <v>1</v>
      </c>
      <c r="H4654">
        <v>28607</v>
      </c>
      <c r="I4654">
        <v>2098</v>
      </c>
      <c r="J4654">
        <v>91</v>
      </c>
      <c r="K4654">
        <v>359</v>
      </c>
      <c r="L4654" t="b">
        <v>0</v>
      </c>
      <c r="M4654" t="b">
        <v>0</v>
      </c>
      <c r="N4654" t="b">
        <v>0</v>
      </c>
      <c r="O4654">
        <v>6</v>
      </c>
      <c r="P4654">
        <v>4</v>
      </c>
      <c r="Q4654" s="2">
        <v>7.0000000000000007E-2</v>
      </c>
      <c r="R4654" s="2">
        <v>0</v>
      </c>
      <c r="S4654" s="2">
        <v>0.01</v>
      </c>
      <c r="T4654">
        <f t="shared" si="288"/>
        <v>0.4</v>
      </c>
      <c r="U4654">
        <f t="shared" si="289"/>
        <v>2.8000000000000003</v>
      </c>
      <c r="V4654">
        <f t="shared" si="290"/>
        <v>0.96430350000000009</v>
      </c>
      <c r="W4654">
        <f t="shared" si="291"/>
        <v>1.1975062250000001</v>
      </c>
    </row>
    <row r="4655" spans="1:23" x14ac:dyDescent="0.25">
      <c r="A4655" t="s">
        <v>15541</v>
      </c>
      <c r="B4655" s="1">
        <v>43214</v>
      </c>
      <c r="C4655" t="s">
        <v>15542</v>
      </c>
      <c r="D4655" t="s">
        <v>266</v>
      </c>
      <c r="E4655" t="s">
        <v>15543</v>
      </c>
      <c r="F4655" s="1">
        <v>43200</v>
      </c>
      <c r="G4655">
        <v>1</v>
      </c>
      <c r="H4655">
        <v>1875212</v>
      </c>
      <c r="I4655">
        <v>32206</v>
      </c>
      <c r="J4655">
        <v>1931</v>
      </c>
      <c r="K4655">
        <v>4543</v>
      </c>
      <c r="L4655" t="b">
        <v>0</v>
      </c>
      <c r="M4655" t="b">
        <v>0</v>
      </c>
      <c r="N4655" t="b">
        <v>0</v>
      </c>
      <c r="O4655">
        <v>14</v>
      </c>
      <c r="P4655">
        <v>11</v>
      </c>
      <c r="Q4655" s="2">
        <v>0.02</v>
      </c>
      <c r="R4655" s="2">
        <v>0</v>
      </c>
      <c r="S4655" s="2">
        <v>0</v>
      </c>
      <c r="T4655">
        <f t="shared" si="288"/>
        <v>0.4</v>
      </c>
      <c r="U4655">
        <f t="shared" si="289"/>
        <v>8.2000000000000011</v>
      </c>
      <c r="V4655">
        <f t="shared" si="290"/>
        <v>1.1376059999999999</v>
      </c>
      <c r="W4655">
        <f t="shared" si="291"/>
        <v>2.6081621000000004</v>
      </c>
    </row>
    <row r="4656" spans="1:23" x14ac:dyDescent="0.25">
      <c r="A4656" t="s">
        <v>15544</v>
      </c>
      <c r="B4656" s="1">
        <v>43139</v>
      </c>
      <c r="C4656" t="s">
        <v>15545</v>
      </c>
      <c r="D4656" t="s">
        <v>8288</v>
      </c>
      <c r="E4656" t="s">
        <v>15546</v>
      </c>
      <c r="F4656" s="1">
        <v>43133</v>
      </c>
      <c r="G4656">
        <v>1</v>
      </c>
      <c r="H4656">
        <v>1263103</v>
      </c>
      <c r="I4656">
        <v>562</v>
      </c>
      <c r="J4656">
        <v>119</v>
      </c>
      <c r="K4656">
        <v>132</v>
      </c>
      <c r="L4656" t="b">
        <v>0</v>
      </c>
      <c r="M4656" t="b">
        <v>0</v>
      </c>
      <c r="N4656" t="b">
        <v>0</v>
      </c>
      <c r="O4656">
        <v>6</v>
      </c>
      <c r="P4656">
        <v>5</v>
      </c>
      <c r="Q4656" s="2">
        <v>0</v>
      </c>
      <c r="R4656" s="2">
        <v>0</v>
      </c>
      <c r="S4656" s="2">
        <v>0</v>
      </c>
      <c r="T4656">
        <f t="shared" si="288"/>
        <v>0.4</v>
      </c>
      <c r="U4656">
        <f t="shared" si="289"/>
        <v>3.8</v>
      </c>
      <c r="V4656">
        <f t="shared" si="290"/>
        <v>0.63155149999999993</v>
      </c>
      <c r="W4656">
        <f t="shared" si="291"/>
        <v>1.3310430249999998</v>
      </c>
    </row>
    <row r="4657" spans="1:23" x14ac:dyDescent="0.25">
      <c r="A4657" t="s">
        <v>15547</v>
      </c>
      <c r="B4657" s="1">
        <v>43062</v>
      </c>
      <c r="C4657" t="s">
        <v>15548</v>
      </c>
      <c r="D4657" t="s">
        <v>15549</v>
      </c>
      <c r="E4657" t="s">
        <v>15550</v>
      </c>
      <c r="F4657" s="1">
        <v>43046</v>
      </c>
      <c r="G4657">
        <v>1</v>
      </c>
      <c r="H4657">
        <v>5584</v>
      </c>
      <c r="I4657">
        <v>38</v>
      </c>
      <c r="J4657">
        <v>2</v>
      </c>
      <c r="K4657">
        <v>10</v>
      </c>
      <c r="L4657" t="b">
        <v>0</v>
      </c>
      <c r="M4657" t="b">
        <v>0</v>
      </c>
      <c r="N4657" t="b">
        <v>0</v>
      </c>
      <c r="O4657">
        <v>16</v>
      </c>
      <c r="P4657">
        <v>1</v>
      </c>
      <c r="Q4657" s="2">
        <v>0.01</v>
      </c>
      <c r="R4657" s="2">
        <v>0</v>
      </c>
      <c r="S4657" s="2">
        <v>0</v>
      </c>
      <c r="T4657">
        <f t="shared" si="288"/>
        <v>0.4</v>
      </c>
      <c r="U4657">
        <f t="shared" si="289"/>
        <v>-2.2000000000000002</v>
      </c>
      <c r="V4657">
        <f t="shared" si="290"/>
        <v>0.10279200000000001</v>
      </c>
      <c r="W4657">
        <f t="shared" si="291"/>
        <v>-0.35402280000000003</v>
      </c>
    </row>
    <row r="4658" spans="1:23" x14ac:dyDescent="0.25">
      <c r="A4658" t="s">
        <v>15551</v>
      </c>
      <c r="B4658" s="1">
        <v>43068</v>
      </c>
      <c r="C4658" t="s">
        <v>15552</v>
      </c>
      <c r="D4658" t="s">
        <v>3614</v>
      </c>
      <c r="E4658" t="s">
        <v>15553</v>
      </c>
      <c r="F4658" s="1">
        <v>43061</v>
      </c>
      <c r="G4658">
        <v>1</v>
      </c>
      <c r="H4658">
        <v>1508992</v>
      </c>
      <c r="I4658">
        <v>74113</v>
      </c>
      <c r="J4658">
        <v>1180</v>
      </c>
      <c r="K4658">
        <v>4784</v>
      </c>
      <c r="L4658" t="b">
        <v>0</v>
      </c>
      <c r="M4658" t="b">
        <v>0</v>
      </c>
      <c r="N4658" t="b">
        <v>0</v>
      </c>
      <c r="O4658">
        <v>7</v>
      </c>
      <c r="P4658">
        <v>7</v>
      </c>
      <c r="Q4658" s="2">
        <v>0.05</v>
      </c>
      <c r="R4658" s="2">
        <v>0</v>
      </c>
      <c r="S4658" s="2">
        <v>0</v>
      </c>
      <c r="T4658">
        <f t="shared" si="288"/>
        <v>0.4</v>
      </c>
      <c r="U4658">
        <f t="shared" si="289"/>
        <v>5.6000000000000005</v>
      </c>
      <c r="V4658">
        <f t="shared" si="290"/>
        <v>1.2544960000000001</v>
      </c>
      <c r="W4658">
        <f t="shared" si="291"/>
        <v>1.9990736</v>
      </c>
    </row>
    <row r="4659" spans="1:23" x14ac:dyDescent="0.25">
      <c r="A4659" t="s">
        <v>15554</v>
      </c>
      <c r="B4659" s="1">
        <v>43213</v>
      </c>
      <c r="C4659" t="s">
        <v>15555</v>
      </c>
      <c r="D4659" t="s">
        <v>5901</v>
      </c>
      <c r="E4659" t="s">
        <v>15556</v>
      </c>
      <c r="F4659" s="1">
        <v>43209</v>
      </c>
      <c r="G4659">
        <v>1</v>
      </c>
      <c r="H4659">
        <v>680977</v>
      </c>
      <c r="I4659">
        <v>29255</v>
      </c>
      <c r="J4659">
        <v>497</v>
      </c>
      <c r="K4659">
        <v>2951</v>
      </c>
      <c r="L4659" t="b">
        <v>0</v>
      </c>
      <c r="M4659" t="b">
        <v>0</v>
      </c>
      <c r="N4659" t="b">
        <v>0</v>
      </c>
      <c r="O4659">
        <v>4</v>
      </c>
      <c r="P4659">
        <v>3</v>
      </c>
      <c r="Q4659" s="2">
        <v>0.04</v>
      </c>
      <c r="R4659" s="2">
        <v>0</v>
      </c>
      <c r="S4659" s="2">
        <v>0</v>
      </c>
      <c r="T4659">
        <f t="shared" si="288"/>
        <v>0.4</v>
      </c>
      <c r="U4659">
        <f t="shared" si="289"/>
        <v>2.2000000000000002</v>
      </c>
      <c r="V4659">
        <f t="shared" si="290"/>
        <v>0.74048849999999999</v>
      </c>
      <c r="W4659">
        <f t="shared" si="291"/>
        <v>0.96917097500000005</v>
      </c>
    </row>
    <row r="4660" spans="1:23" x14ac:dyDescent="0.25">
      <c r="A4660" t="s">
        <v>15557</v>
      </c>
      <c r="B4660" s="1">
        <v>43146</v>
      </c>
      <c r="C4660" t="s">
        <v>15558</v>
      </c>
      <c r="D4660" t="s">
        <v>3943</v>
      </c>
      <c r="E4660" t="s">
        <v>15559</v>
      </c>
      <c r="F4660" s="1">
        <v>43139</v>
      </c>
      <c r="G4660">
        <v>1</v>
      </c>
      <c r="H4660">
        <v>555861</v>
      </c>
      <c r="I4660">
        <v>24288</v>
      </c>
      <c r="J4660">
        <v>228</v>
      </c>
      <c r="K4660">
        <v>695</v>
      </c>
      <c r="L4660" t="b">
        <v>0</v>
      </c>
      <c r="M4660" t="b">
        <v>0</v>
      </c>
      <c r="N4660" t="b">
        <v>0</v>
      </c>
      <c r="O4660">
        <v>7</v>
      </c>
      <c r="P4660">
        <v>7</v>
      </c>
      <c r="Q4660" s="2">
        <v>0.04</v>
      </c>
      <c r="R4660" s="2">
        <v>0</v>
      </c>
      <c r="S4660" s="2">
        <v>0</v>
      </c>
      <c r="T4660">
        <f t="shared" si="288"/>
        <v>0.4</v>
      </c>
      <c r="U4660">
        <f t="shared" si="289"/>
        <v>5.6000000000000005</v>
      </c>
      <c r="V4660">
        <f t="shared" si="290"/>
        <v>0.67793049999999999</v>
      </c>
      <c r="W4660">
        <f t="shared" si="291"/>
        <v>1.7972756750000001</v>
      </c>
    </row>
    <row r="4661" spans="1:23" x14ac:dyDescent="0.25">
      <c r="A4661" t="s">
        <v>15560</v>
      </c>
      <c r="B4661" s="1">
        <v>43109</v>
      </c>
      <c r="C4661" t="s">
        <v>15561</v>
      </c>
      <c r="D4661" t="s">
        <v>15562</v>
      </c>
      <c r="E4661" t="s">
        <v>15563</v>
      </c>
      <c r="F4661" s="1">
        <v>43101</v>
      </c>
      <c r="G4661">
        <v>1</v>
      </c>
      <c r="H4661">
        <v>27095</v>
      </c>
      <c r="I4661">
        <v>2446</v>
      </c>
      <c r="J4661">
        <v>36</v>
      </c>
      <c r="K4661">
        <v>186</v>
      </c>
      <c r="L4661" t="b">
        <v>0</v>
      </c>
      <c r="M4661" t="b">
        <v>0</v>
      </c>
      <c r="N4661" t="b">
        <v>0</v>
      </c>
      <c r="O4661">
        <v>8</v>
      </c>
      <c r="P4661">
        <v>4</v>
      </c>
      <c r="Q4661" s="2">
        <v>0.09</v>
      </c>
      <c r="R4661" s="2">
        <v>0</v>
      </c>
      <c r="S4661" s="2">
        <v>0.01</v>
      </c>
      <c r="T4661">
        <f t="shared" si="288"/>
        <v>0.4</v>
      </c>
      <c r="U4661">
        <f t="shared" si="289"/>
        <v>2.4000000000000004</v>
      </c>
      <c r="V4661">
        <f t="shared" si="290"/>
        <v>1.1635475</v>
      </c>
      <c r="W4661">
        <f t="shared" si="291"/>
        <v>1.1672416249999999</v>
      </c>
    </row>
    <row r="4662" spans="1:23" x14ac:dyDescent="0.25">
      <c r="A4662" t="s">
        <v>15564</v>
      </c>
      <c r="B4662" s="1">
        <v>43102</v>
      </c>
      <c r="C4662" t="s">
        <v>15565</v>
      </c>
      <c r="D4662" t="s">
        <v>1036</v>
      </c>
      <c r="E4662" t="s">
        <v>15566</v>
      </c>
      <c r="F4662" s="1">
        <v>43095</v>
      </c>
      <c r="G4662">
        <v>1</v>
      </c>
      <c r="H4662">
        <v>12544</v>
      </c>
      <c r="I4662">
        <v>67</v>
      </c>
      <c r="J4662">
        <v>24</v>
      </c>
      <c r="K4662">
        <v>18</v>
      </c>
      <c r="L4662" t="b">
        <v>0</v>
      </c>
      <c r="M4662" t="b">
        <v>0</v>
      </c>
      <c r="N4662" t="b">
        <v>0</v>
      </c>
      <c r="O4662">
        <v>7</v>
      </c>
      <c r="P4662">
        <v>5</v>
      </c>
      <c r="Q4662" s="2">
        <v>0.01</v>
      </c>
      <c r="R4662" s="2">
        <v>0</v>
      </c>
      <c r="S4662" s="2">
        <v>0</v>
      </c>
      <c r="T4662">
        <f t="shared" si="288"/>
        <v>0.4</v>
      </c>
      <c r="U4662">
        <f t="shared" si="289"/>
        <v>3.6</v>
      </c>
      <c r="V4662">
        <f t="shared" si="290"/>
        <v>0.10627200000000001</v>
      </c>
      <c r="W4662">
        <f t="shared" si="291"/>
        <v>1.0971952</v>
      </c>
    </row>
    <row r="4663" spans="1:23" x14ac:dyDescent="0.25">
      <c r="A4663" t="s">
        <v>15567</v>
      </c>
      <c r="B4663" s="1">
        <v>43054</v>
      </c>
      <c r="C4663" t="s">
        <v>15568</v>
      </c>
      <c r="D4663" t="s">
        <v>605</v>
      </c>
      <c r="E4663" t="s">
        <v>15569</v>
      </c>
      <c r="F4663" s="1">
        <v>43048</v>
      </c>
      <c r="G4663">
        <v>1</v>
      </c>
      <c r="H4663">
        <v>908489</v>
      </c>
      <c r="I4663">
        <v>12261</v>
      </c>
      <c r="J4663">
        <v>339</v>
      </c>
      <c r="K4663">
        <v>1600</v>
      </c>
      <c r="L4663" t="b">
        <v>0</v>
      </c>
      <c r="M4663" t="b">
        <v>0</v>
      </c>
      <c r="N4663" t="b">
        <v>0</v>
      </c>
      <c r="O4663">
        <v>6</v>
      </c>
      <c r="P4663">
        <v>2</v>
      </c>
      <c r="Q4663" s="2">
        <v>0.01</v>
      </c>
      <c r="R4663" s="2">
        <v>0</v>
      </c>
      <c r="S4663" s="2">
        <v>0</v>
      </c>
      <c r="T4663">
        <f t="shared" si="288"/>
        <v>0.4</v>
      </c>
      <c r="U4663">
        <f t="shared" si="289"/>
        <v>0.8</v>
      </c>
      <c r="V4663">
        <f t="shared" si="290"/>
        <v>0.55424450000000003</v>
      </c>
      <c r="W4663">
        <f t="shared" si="291"/>
        <v>0.55398557500000001</v>
      </c>
    </row>
    <row r="4664" spans="1:23" x14ac:dyDescent="0.25">
      <c r="A4664" t="s">
        <v>15570</v>
      </c>
      <c r="B4664" s="1">
        <v>43125</v>
      </c>
      <c r="C4664" t="s">
        <v>15571</v>
      </c>
      <c r="D4664" t="s">
        <v>15572</v>
      </c>
      <c r="E4664" t="s">
        <v>15573</v>
      </c>
      <c r="F4664" s="1">
        <v>43120</v>
      </c>
      <c r="G4664">
        <v>1</v>
      </c>
      <c r="H4664">
        <v>141052</v>
      </c>
      <c r="I4664">
        <v>776</v>
      </c>
      <c r="J4664">
        <v>70</v>
      </c>
      <c r="K4664">
        <v>411</v>
      </c>
      <c r="L4664" t="b">
        <v>0</v>
      </c>
      <c r="M4664" t="b">
        <v>0</v>
      </c>
      <c r="N4664" t="b">
        <v>0</v>
      </c>
      <c r="O4664">
        <v>5</v>
      </c>
      <c r="P4664">
        <v>1</v>
      </c>
      <c r="Q4664" s="2">
        <v>0.01</v>
      </c>
      <c r="R4664" s="2">
        <v>0</v>
      </c>
      <c r="S4664" s="2">
        <v>0</v>
      </c>
      <c r="T4664">
        <f t="shared" si="288"/>
        <v>0.4</v>
      </c>
      <c r="U4664">
        <f t="shared" si="289"/>
        <v>0</v>
      </c>
      <c r="V4664">
        <f t="shared" si="290"/>
        <v>0.17052600000000001</v>
      </c>
      <c r="W4664">
        <f t="shared" si="291"/>
        <v>0.21968410000000002</v>
      </c>
    </row>
    <row r="4665" spans="1:23" x14ac:dyDescent="0.25">
      <c r="A4665" t="s">
        <v>15574</v>
      </c>
      <c r="B4665" s="1">
        <v>43054</v>
      </c>
      <c r="C4665" t="s">
        <v>15575</v>
      </c>
      <c r="D4665" t="s">
        <v>15576</v>
      </c>
      <c r="E4665" t="s">
        <v>15577</v>
      </c>
      <c r="F4665" s="1">
        <v>43049</v>
      </c>
      <c r="G4665">
        <v>1</v>
      </c>
      <c r="H4665">
        <v>77302</v>
      </c>
      <c r="I4665">
        <v>3756</v>
      </c>
      <c r="J4665">
        <v>123</v>
      </c>
      <c r="K4665">
        <v>222</v>
      </c>
      <c r="L4665" t="b">
        <v>0</v>
      </c>
      <c r="M4665" t="b">
        <v>0</v>
      </c>
      <c r="N4665" t="b">
        <v>0</v>
      </c>
      <c r="O4665">
        <v>5</v>
      </c>
      <c r="P4665">
        <v>2</v>
      </c>
      <c r="Q4665" s="2">
        <v>0.05</v>
      </c>
      <c r="R4665" s="2">
        <v>0</v>
      </c>
      <c r="S4665" s="2">
        <v>0</v>
      </c>
      <c r="T4665">
        <f t="shared" si="288"/>
        <v>0.4</v>
      </c>
      <c r="U4665">
        <f t="shared" si="289"/>
        <v>1</v>
      </c>
      <c r="V4665">
        <f t="shared" si="290"/>
        <v>0.5386510000000001</v>
      </c>
      <c r="W4665">
        <f t="shared" si="291"/>
        <v>0.59852785000000008</v>
      </c>
    </row>
    <row r="4666" spans="1:23" x14ac:dyDescent="0.25">
      <c r="A4666" t="s">
        <v>15578</v>
      </c>
      <c r="B4666" s="1">
        <v>43243</v>
      </c>
      <c r="C4666" t="s">
        <v>15579</v>
      </c>
      <c r="D4666" t="s">
        <v>515</v>
      </c>
      <c r="E4666" t="s">
        <v>15580</v>
      </c>
      <c r="F4666" s="1">
        <v>43231</v>
      </c>
      <c r="G4666">
        <v>1</v>
      </c>
      <c r="H4666">
        <v>3136465</v>
      </c>
      <c r="I4666">
        <v>50778</v>
      </c>
      <c r="J4666">
        <v>5860</v>
      </c>
      <c r="K4666">
        <v>6480</v>
      </c>
      <c r="L4666" t="b">
        <v>0</v>
      </c>
      <c r="M4666" t="b">
        <v>0</v>
      </c>
      <c r="N4666" t="b">
        <v>0</v>
      </c>
      <c r="O4666">
        <v>12</v>
      </c>
      <c r="P4666">
        <v>12</v>
      </c>
      <c r="Q4666" s="2">
        <v>0.02</v>
      </c>
      <c r="R4666" s="2">
        <v>0</v>
      </c>
      <c r="S4666" s="2">
        <v>0</v>
      </c>
      <c r="T4666">
        <f t="shared" si="288"/>
        <v>0.4</v>
      </c>
      <c r="U4666">
        <f t="shared" si="289"/>
        <v>9.6000000000000014</v>
      </c>
      <c r="V4666">
        <f t="shared" si="290"/>
        <v>1.7682324999999999</v>
      </c>
      <c r="W4666">
        <f t="shared" si="291"/>
        <v>3.1788813750000005</v>
      </c>
    </row>
    <row r="4667" spans="1:23" x14ac:dyDescent="0.25">
      <c r="A4667" t="s">
        <v>15581</v>
      </c>
      <c r="B4667" s="1">
        <v>43178</v>
      </c>
      <c r="C4667" t="s">
        <v>15582</v>
      </c>
      <c r="D4667" t="s">
        <v>15583</v>
      </c>
      <c r="E4667" t="s">
        <v>15584</v>
      </c>
      <c r="F4667" s="1">
        <v>43164</v>
      </c>
      <c r="G4667">
        <v>1</v>
      </c>
      <c r="H4667">
        <v>1010818</v>
      </c>
      <c r="I4667">
        <v>73781</v>
      </c>
      <c r="J4667">
        <v>656</v>
      </c>
      <c r="K4667">
        <v>5994</v>
      </c>
      <c r="L4667" t="b">
        <v>0</v>
      </c>
      <c r="M4667" t="b">
        <v>0</v>
      </c>
      <c r="N4667" t="b">
        <v>0</v>
      </c>
      <c r="O4667">
        <v>14</v>
      </c>
      <c r="P4667">
        <v>13</v>
      </c>
      <c r="Q4667" s="2">
        <v>7.0000000000000007E-2</v>
      </c>
      <c r="R4667" s="2">
        <v>0</v>
      </c>
      <c r="S4667" s="2">
        <v>0.01</v>
      </c>
      <c r="T4667">
        <f t="shared" si="288"/>
        <v>0.4</v>
      </c>
      <c r="U4667">
        <f t="shared" si="289"/>
        <v>10.200000000000001</v>
      </c>
      <c r="V4667">
        <f t="shared" si="290"/>
        <v>1.455409</v>
      </c>
      <c r="W4667">
        <f t="shared" si="291"/>
        <v>3.2193931500000001</v>
      </c>
    </row>
    <row r="4668" spans="1:23" x14ac:dyDescent="0.25">
      <c r="A4668" t="s">
        <v>20867</v>
      </c>
      <c r="B4668" s="1">
        <v>43072</v>
      </c>
      <c r="C4668" t="s">
        <v>20868</v>
      </c>
      <c r="D4668" t="s">
        <v>20751</v>
      </c>
      <c r="E4668" t="s">
        <v>20869</v>
      </c>
      <c r="F4668" s="1">
        <v>43065</v>
      </c>
      <c r="G4668">
        <v>1</v>
      </c>
      <c r="H4668">
        <v>1201905</v>
      </c>
      <c r="I4668">
        <v>32974</v>
      </c>
      <c r="J4668">
        <v>273</v>
      </c>
      <c r="K4668">
        <v>0</v>
      </c>
      <c r="L4668" t="b">
        <v>1</v>
      </c>
      <c r="M4668" t="b">
        <v>0</v>
      </c>
      <c r="N4668" t="b">
        <v>0</v>
      </c>
      <c r="O4668">
        <v>7</v>
      </c>
      <c r="P4668">
        <v>6</v>
      </c>
      <c r="Q4668" s="2">
        <v>0.03</v>
      </c>
      <c r="R4668" s="2">
        <v>0</v>
      </c>
      <c r="S4668" s="2">
        <v>0</v>
      </c>
      <c r="T4668">
        <f t="shared" si="288"/>
        <v>0.4</v>
      </c>
      <c r="U4668">
        <f t="shared" si="289"/>
        <v>4.6000000000000005</v>
      </c>
      <c r="V4668">
        <f t="shared" si="290"/>
        <v>0.90095250000000004</v>
      </c>
      <c r="W4668">
        <f t="shared" si="291"/>
        <v>1.6253333750000001</v>
      </c>
    </row>
    <row r="4669" spans="1:23" x14ac:dyDescent="0.25">
      <c r="A4669" t="s">
        <v>15585</v>
      </c>
      <c r="B4669" s="1">
        <v>43163</v>
      </c>
      <c r="C4669" t="s">
        <v>15586</v>
      </c>
      <c r="D4669" t="s">
        <v>621</v>
      </c>
      <c r="E4669" t="s">
        <v>15587</v>
      </c>
      <c r="F4669" s="1">
        <v>43156</v>
      </c>
      <c r="G4669">
        <v>1</v>
      </c>
      <c r="H4669">
        <v>619222</v>
      </c>
      <c r="I4669">
        <v>11510</v>
      </c>
      <c r="J4669">
        <v>644</v>
      </c>
      <c r="K4669">
        <v>4091</v>
      </c>
      <c r="L4669" t="b">
        <v>0</v>
      </c>
      <c r="M4669" t="b">
        <v>0</v>
      </c>
      <c r="N4669" t="b">
        <v>0</v>
      </c>
      <c r="O4669">
        <v>7</v>
      </c>
      <c r="P4669">
        <v>5</v>
      </c>
      <c r="Q4669" s="2">
        <v>0.02</v>
      </c>
      <c r="R4669" s="2">
        <v>0</v>
      </c>
      <c r="S4669" s="2">
        <v>0.01</v>
      </c>
      <c r="T4669">
        <f t="shared" si="288"/>
        <v>0.4</v>
      </c>
      <c r="U4669">
        <f t="shared" si="289"/>
        <v>3.6</v>
      </c>
      <c r="V4669">
        <f t="shared" si="290"/>
        <v>0.75961100000000004</v>
      </c>
      <c r="W4669">
        <f t="shared" si="291"/>
        <v>1.3258638500000002</v>
      </c>
    </row>
    <row r="4670" spans="1:23" x14ac:dyDescent="0.25">
      <c r="A4670" t="s">
        <v>15588</v>
      </c>
      <c r="B4670" s="1">
        <v>43086</v>
      </c>
      <c r="C4670" t="s">
        <v>15589</v>
      </c>
      <c r="D4670" t="s">
        <v>6547</v>
      </c>
      <c r="E4670" t="s">
        <v>15590</v>
      </c>
      <c r="F4670" s="1">
        <v>43082</v>
      </c>
      <c r="G4670">
        <v>1</v>
      </c>
      <c r="H4670">
        <v>23727</v>
      </c>
      <c r="I4670">
        <v>2792</v>
      </c>
      <c r="J4670">
        <v>28</v>
      </c>
      <c r="K4670">
        <v>201</v>
      </c>
      <c r="L4670" t="b">
        <v>0</v>
      </c>
      <c r="M4670" t="b">
        <v>0</v>
      </c>
      <c r="N4670" t="b">
        <v>0</v>
      </c>
      <c r="O4670">
        <v>4</v>
      </c>
      <c r="P4670">
        <v>3</v>
      </c>
      <c r="Q4670" s="2">
        <v>0.12</v>
      </c>
      <c r="R4670" s="2">
        <v>0</v>
      </c>
      <c r="S4670" s="2">
        <v>0.01</v>
      </c>
      <c r="T4670">
        <f t="shared" si="288"/>
        <v>0.4</v>
      </c>
      <c r="U4670">
        <f t="shared" si="289"/>
        <v>2.2000000000000002</v>
      </c>
      <c r="V4670">
        <f t="shared" si="290"/>
        <v>1.4618635</v>
      </c>
      <c r="W4670">
        <f t="shared" si="291"/>
        <v>1.2216522250000001</v>
      </c>
    </row>
    <row r="4671" spans="1:23" x14ac:dyDescent="0.25">
      <c r="A4671" t="s">
        <v>15591</v>
      </c>
      <c r="B4671" s="1">
        <v>43125</v>
      </c>
      <c r="C4671" t="s">
        <v>15592</v>
      </c>
      <c r="D4671" t="s">
        <v>10448</v>
      </c>
      <c r="E4671" t="s">
        <v>15593</v>
      </c>
      <c r="F4671" s="1">
        <v>43118</v>
      </c>
      <c r="G4671">
        <v>1</v>
      </c>
      <c r="H4671">
        <v>672513</v>
      </c>
      <c r="I4671">
        <v>15618</v>
      </c>
      <c r="J4671">
        <v>584</v>
      </c>
      <c r="K4671">
        <v>4094</v>
      </c>
      <c r="L4671" t="b">
        <v>0</v>
      </c>
      <c r="M4671" t="b">
        <v>0</v>
      </c>
      <c r="N4671" t="b">
        <v>0</v>
      </c>
      <c r="O4671">
        <v>7</v>
      </c>
      <c r="P4671">
        <v>7</v>
      </c>
      <c r="Q4671" s="2">
        <v>0.02</v>
      </c>
      <c r="R4671" s="2">
        <v>0</v>
      </c>
      <c r="S4671" s="2">
        <v>0.01</v>
      </c>
      <c r="T4671">
        <f t="shared" si="288"/>
        <v>0.4</v>
      </c>
      <c r="U4671">
        <f t="shared" si="289"/>
        <v>5.6000000000000005</v>
      </c>
      <c r="V4671">
        <f t="shared" si="290"/>
        <v>0.78625649999999991</v>
      </c>
      <c r="W4671">
        <f t="shared" si="291"/>
        <v>1.8351897749999999</v>
      </c>
    </row>
    <row r="4672" spans="1:23" x14ac:dyDescent="0.25">
      <c r="A4672" t="s">
        <v>15594</v>
      </c>
      <c r="B4672" s="1">
        <v>43132</v>
      </c>
      <c r="C4672" t="s">
        <v>15595</v>
      </c>
      <c r="D4672" t="s">
        <v>14266</v>
      </c>
      <c r="E4672" t="s">
        <v>15596</v>
      </c>
      <c r="F4672" s="1">
        <v>43126</v>
      </c>
      <c r="G4672">
        <v>1</v>
      </c>
      <c r="H4672">
        <v>13809604</v>
      </c>
      <c r="I4672">
        <v>475593</v>
      </c>
      <c r="J4672">
        <v>9170</v>
      </c>
      <c r="K4672">
        <v>20933</v>
      </c>
      <c r="L4672" t="b">
        <v>0</v>
      </c>
      <c r="M4672" t="b">
        <v>0</v>
      </c>
      <c r="N4672" t="b">
        <v>0</v>
      </c>
      <c r="O4672">
        <v>6</v>
      </c>
      <c r="P4672">
        <v>6</v>
      </c>
      <c r="Q4672" s="2">
        <v>0.03</v>
      </c>
      <c r="R4672" s="2">
        <v>0</v>
      </c>
      <c r="S4672" s="2">
        <v>0</v>
      </c>
      <c r="T4672">
        <f t="shared" si="288"/>
        <v>0.4</v>
      </c>
      <c r="U4672">
        <f t="shared" si="289"/>
        <v>4.8000000000000007</v>
      </c>
      <c r="V4672">
        <f t="shared" si="290"/>
        <v>7.2048019999999999</v>
      </c>
      <c r="W4672">
        <f t="shared" si="291"/>
        <v>3.8816807</v>
      </c>
    </row>
    <row r="4673" spans="1:23" x14ac:dyDescent="0.25">
      <c r="A4673" t="s">
        <v>15597</v>
      </c>
      <c r="B4673" s="1">
        <v>43125</v>
      </c>
      <c r="C4673" t="s">
        <v>15598</v>
      </c>
      <c r="D4673" t="s">
        <v>1393</v>
      </c>
      <c r="E4673" t="s">
        <v>15599</v>
      </c>
      <c r="F4673" s="1">
        <v>43117</v>
      </c>
      <c r="G4673">
        <v>1</v>
      </c>
      <c r="H4673">
        <v>2723642</v>
      </c>
      <c r="I4673">
        <v>65320</v>
      </c>
      <c r="J4673">
        <v>631</v>
      </c>
      <c r="K4673">
        <v>2200</v>
      </c>
      <c r="L4673" t="b">
        <v>0</v>
      </c>
      <c r="M4673" t="b">
        <v>0</v>
      </c>
      <c r="N4673" t="b">
        <v>0</v>
      </c>
      <c r="O4673">
        <v>8</v>
      </c>
      <c r="P4673">
        <v>7</v>
      </c>
      <c r="Q4673" s="2">
        <v>0.02</v>
      </c>
      <c r="R4673" s="2">
        <v>0</v>
      </c>
      <c r="S4673" s="2">
        <v>0</v>
      </c>
      <c r="T4673">
        <f t="shared" si="288"/>
        <v>0.4</v>
      </c>
      <c r="U4673">
        <f t="shared" si="289"/>
        <v>5.4</v>
      </c>
      <c r="V4673">
        <f t="shared" si="290"/>
        <v>1.5618209999999999</v>
      </c>
      <c r="W4673">
        <f t="shared" si="291"/>
        <v>2.0566373499999999</v>
      </c>
    </row>
    <row r="4674" spans="1:23" x14ac:dyDescent="0.25">
      <c r="A4674" t="s">
        <v>15600</v>
      </c>
      <c r="B4674" s="1">
        <v>43148</v>
      </c>
      <c r="C4674" t="s">
        <v>15601</v>
      </c>
      <c r="D4674" t="s">
        <v>15602</v>
      </c>
      <c r="E4674" t="s">
        <v>15603</v>
      </c>
      <c r="F4674" s="1">
        <v>43139</v>
      </c>
      <c r="G4674">
        <v>1</v>
      </c>
      <c r="H4674">
        <v>5579079</v>
      </c>
      <c r="I4674">
        <v>365439</v>
      </c>
      <c r="J4674">
        <v>63579</v>
      </c>
      <c r="K4674">
        <v>77462</v>
      </c>
      <c r="L4674" t="b">
        <v>0</v>
      </c>
      <c r="M4674" t="b">
        <v>0</v>
      </c>
      <c r="N4674" t="b">
        <v>0</v>
      </c>
      <c r="O4674">
        <v>9</v>
      </c>
      <c r="P4674">
        <v>1</v>
      </c>
      <c r="Q4674" s="2">
        <v>7.0000000000000007E-2</v>
      </c>
      <c r="R4674" s="2">
        <v>-0.01</v>
      </c>
      <c r="S4674" s="2">
        <v>0.01</v>
      </c>
      <c r="T4674">
        <f t="shared" ref="T4674:T4737" si="292">G4674*0.4</f>
        <v>0.4</v>
      </c>
      <c r="U4674">
        <f t="shared" ref="U4674:U4737" si="293">-0.2*(O4674-P4674)+0.8*P4674</f>
        <v>-0.8</v>
      </c>
      <c r="V4674">
        <f t="shared" ref="V4674:V4737" si="294">0.5*H4674*0.000001+0.1*Q4674*100+100*0.15*R4674+100*0.25*S4674</f>
        <v>3.5895395000000003</v>
      </c>
      <c r="W4674">
        <f t="shared" ref="W4674:W4737" si="295">0.4*T4674+0.25*U4674+0.35*V4674</f>
        <v>1.216338825</v>
      </c>
    </row>
    <row r="4675" spans="1:23" x14ac:dyDescent="0.25">
      <c r="A4675" t="s">
        <v>15604</v>
      </c>
      <c r="B4675" s="1">
        <v>43061</v>
      </c>
      <c r="C4675" t="s">
        <v>15605</v>
      </c>
      <c r="D4675" t="s">
        <v>15606</v>
      </c>
      <c r="E4675" t="s">
        <v>15607</v>
      </c>
      <c r="F4675" s="1">
        <v>43054</v>
      </c>
      <c r="G4675">
        <v>1</v>
      </c>
      <c r="H4675">
        <v>539987</v>
      </c>
      <c r="I4675">
        <v>14532</v>
      </c>
      <c r="J4675">
        <v>650</v>
      </c>
      <c r="K4675">
        <v>881</v>
      </c>
      <c r="L4675" t="b">
        <v>0</v>
      </c>
      <c r="M4675" t="b">
        <v>0</v>
      </c>
      <c r="N4675" t="b">
        <v>0</v>
      </c>
      <c r="O4675">
        <v>7</v>
      </c>
      <c r="P4675">
        <v>7</v>
      </c>
      <c r="Q4675" s="2">
        <v>0.03</v>
      </c>
      <c r="R4675" s="2">
        <v>0</v>
      </c>
      <c r="S4675" s="2">
        <v>0</v>
      </c>
      <c r="T4675">
        <f t="shared" si="292"/>
        <v>0.4</v>
      </c>
      <c r="U4675">
        <f t="shared" si="293"/>
        <v>5.6000000000000005</v>
      </c>
      <c r="V4675">
        <f t="shared" si="294"/>
        <v>0.56999350000000004</v>
      </c>
      <c r="W4675">
        <f t="shared" si="295"/>
        <v>1.7594977250000001</v>
      </c>
    </row>
    <row r="4676" spans="1:23" x14ac:dyDescent="0.25">
      <c r="A4676" t="s">
        <v>15608</v>
      </c>
      <c r="B4676" s="1">
        <v>43071</v>
      </c>
      <c r="C4676" t="s">
        <v>15609</v>
      </c>
      <c r="D4676" t="s">
        <v>15610</v>
      </c>
      <c r="E4676" t="s">
        <v>15611</v>
      </c>
      <c r="F4676" s="1">
        <v>43067</v>
      </c>
      <c r="G4676">
        <v>1</v>
      </c>
      <c r="H4676">
        <v>1952</v>
      </c>
      <c r="I4676">
        <v>14</v>
      </c>
      <c r="J4676">
        <v>1</v>
      </c>
      <c r="K4676">
        <v>2</v>
      </c>
      <c r="L4676" t="b">
        <v>0</v>
      </c>
      <c r="M4676" t="b">
        <v>0</v>
      </c>
      <c r="N4676" t="b">
        <v>0</v>
      </c>
      <c r="O4676">
        <v>4</v>
      </c>
      <c r="P4676">
        <v>2</v>
      </c>
      <c r="Q4676" s="2">
        <v>0.01</v>
      </c>
      <c r="R4676" s="2">
        <v>0</v>
      </c>
      <c r="S4676" s="2">
        <v>0</v>
      </c>
      <c r="T4676">
        <f t="shared" si="292"/>
        <v>0.4</v>
      </c>
      <c r="U4676">
        <f t="shared" si="293"/>
        <v>1.2000000000000002</v>
      </c>
      <c r="V4676">
        <f t="shared" si="294"/>
        <v>0.10097600000000001</v>
      </c>
      <c r="W4676">
        <f t="shared" si="295"/>
        <v>0.49534160000000005</v>
      </c>
    </row>
    <row r="4677" spans="1:23" x14ac:dyDescent="0.25">
      <c r="A4677" t="s">
        <v>15612</v>
      </c>
      <c r="B4677" s="1">
        <v>43234</v>
      </c>
      <c r="C4677" t="s">
        <v>15613</v>
      </c>
      <c r="D4677" t="s">
        <v>1132</v>
      </c>
      <c r="E4677" t="s">
        <v>15614</v>
      </c>
      <c r="F4677" s="1">
        <v>43214</v>
      </c>
      <c r="G4677">
        <v>1</v>
      </c>
      <c r="H4677">
        <v>48654951</v>
      </c>
      <c r="I4677">
        <v>811144</v>
      </c>
      <c r="J4677">
        <v>33051</v>
      </c>
      <c r="K4677">
        <v>48941</v>
      </c>
      <c r="L4677" t="b">
        <v>0</v>
      </c>
      <c r="M4677" t="b">
        <v>0</v>
      </c>
      <c r="N4677" t="b">
        <v>0</v>
      </c>
      <c r="O4677">
        <v>20</v>
      </c>
      <c r="P4677">
        <v>18</v>
      </c>
      <c r="Q4677" s="2">
        <v>0.02</v>
      </c>
      <c r="R4677" s="2">
        <v>0</v>
      </c>
      <c r="S4677" s="2">
        <v>0</v>
      </c>
      <c r="T4677">
        <f t="shared" si="292"/>
        <v>0.4</v>
      </c>
      <c r="U4677">
        <f t="shared" si="293"/>
        <v>14</v>
      </c>
      <c r="V4677">
        <f t="shared" si="294"/>
        <v>24.527475499999998</v>
      </c>
      <c r="W4677">
        <f t="shared" si="295"/>
        <v>12.244616424999998</v>
      </c>
    </row>
    <row r="4678" spans="1:23" x14ac:dyDescent="0.25">
      <c r="A4678" t="s">
        <v>15615</v>
      </c>
      <c r="B4678" s="1">
        <v>43059</v>
      </c>
      <c r="C4678" t="s">
        <v>15616</v>
      </c>
      <c r="D4678" t="s">
        <v>681</v>
      </c>
      <c r="E4678" t="s">
        <v>15617</v>
      </c>
      <c r="F4678" s="1">
        <v>43053</v>
      </c>
      <c r="G4678">
        <v>1</v>
      </c>
      <c r="H4678">
        <v>110590</v>
      </c>
      <c r="I4678">
        <v>104</v>
      </c>
      <c r="J4678">
        <v>5</v>
      </c>
      <c r="K4678">
        <v>10</v>
      </c>
      <c r="L4678" t="b">
        <v>0</v>
      </c>
      <c r="M4678" t="b">
        <v>0</v>
      </c>
      <c r="N4678" t="b">
        <v>0</v>
      </c>
      <c r="O4678">
        <v>6</v>
      </c>
      <c r="P4678">
        <v>4</v>
      </c>
      <c r="Q4678" s="2">
        <v>0</v>
      </c>
      <c r="R4678" s="2">
        <v>0</v>
      </c>
      <c r="S4678" s="2">
        <v>0</v>
      </c>
      <c r="T4678">
        <f t="shared" si="292"/>
        <v>0.4</v>
      </c>
      <c r="U4678">
        <f t="shared" si="293"/>
        <v>2.8000000000000003</v>
      </c>
      <c r="V4678">
        <f t="shared" si="294"/>
        <v>5.5294999999999997E-2</v>
      </c>
      <c r="W4678">
        <f t="shared" si="295"/>
        <v>0.87935325000000009</v>
      </c>
    </row>
    <row r="4679" spans="1:23" x14ac:dyDescent="0.25">
      <c r="A4679" t="s">
        <v>15618</v>
      </c>
      <c r="B4679" s="1">
        <v>43125</v>
      </c>
      <c r="C4679" t="s">
        <v>15619</v>
      </c>
      <c r="D4679" t="s">
        <v>29</v>
      </c>
      <c r="E4679" t="s">
        <v>15620</v>
      </c>
      <c r="F4679" s="1">
        <v>43118</v>
      </c>
      <c r="G4679">
        <v>1</v>
      </c>
      <c r="H4679">
        <v>1165315</v>
      </c>
      <c r="I4679">
        <v>41128</v>
      </c>
      <c r="J4679">
        <v>9763</v>
      </c>
      <c r="K4679">
        <v>12777</v>
      </c>
      <c r="L4679" t="b">
        <v>0</v>
      </c>
      <c r="M4679" t="b">
        <v>0</v>
      </c>
      <c r="N4679" t="b">
        <v>0</v>
      </c>
      <c r="O4679">
        <v>7</v>
      </c>
      <c r="P4679">
        <v>7</v>
      </c>
      <c r="Q4679" s="2">
        <v>0.04</v>
      </c>
      <c r="R4679" s="2">
        <v>-0.01</v>
      </c>
      <c r="S4679" s="2">
        <v>0.01</v>
      </c>
      <c r="T4679">
        <f t="shared" si="292"/>
        <v>0.4</v>
      </c>
      <c r="U4679">
        <f t="shared" si="293"/>
        <v>5.6000000000000005</v>
      </c>
      <c r="V4679">
        <f t="shared" si="294"/>
        <v>1.0826574999999998</v>
      </c>
      <c r="W4679">
        <f t="shared" si="295"/>
        <v>1.9389301249999999</v>
      </c>
    </row>
    <row r="4680" spans="1:23" x14ac:dyDescent="0.25">
      <c r="A4680" t="s">
        <v>15621</v>
      </c>
      <c r="B4680" s="1">
        <v>43196</v>
      </c>
      <c r="C4680" t="s">
        <v>15622</v>
      </c>
      <c r="D4680" t="s">
        <v>363</v>
      </c>
      <c r="E4680" t="s">
        <v>15623</v>
      </c>
      <c r="F4680" s="1">
        <v>43186</v>
      </c>
      <c r="G4680">
        <v>1</v>
      </c>
      <c r="H4680">
        <v>793636</v>
      </c>
      <c r="I4680">
        <v>27676</v>
      </c>
      <c r="J4680">
        <v>591</v>
      </c>
      <c r="K4680">
        <v>1532</v>
      </c>
      <c r="L4680" t="b">
        <v>0</v>
      </c>
      <c r="M4680" t="b">
        <v>0</v>
      </c>
      <c r="N4680" t="b">
        <v>0</v>
      </c>
      <c r="O4680">
        <v>10</v>
      </c>
      <c r="P4680">
        <v>8</v>
      </c>
      <c r="Q4680" s="2">
        <v>0.03</v>
      </c>
      <c r="R4680" s="2">
        <v>0</v>
      </c>
      <c r="S4680" s="2">
        <v>0</v>
      </c>
      <c r="T4680">
        <f t="shared" si="292"/>
        <v>0.4</v>
      </c>
      <c r="U4680">
        <f t="shared" si="293"/>
        <v>6</v>
      </c>
      <c r="V4680">
        <f t="shared" si="294"/>
        <v>0.69681799999999994</v>
      </c>
      <c r="W4680">
        <f t="shared" si="295"/>
        <v>1.9038863000000001</v>
      </c>
    </row>
    <row r="4681" spans="1:23" x14ac:dyDescent="0.25">
      <c r="A4681" t="s">
        <v>15624</v>
      </c>
      <c r="B4681" s="1">
        <v>43087</v>
      </c>
      <c r="C4681" t="s">
        <v>15625</v>
      </c>
      <c r="D4681" t="s">
        <v>918</v>
      </c>
      <c r="E4681" t="s">
        <v>15626</v>
      </c>
      <c r="F4681" s="1">
        <v>43080</v>
      </c>
      <c r="G4681">
        <v>1</v>
      </c>
      <c r="H4681">
        <v>41088994</v>
      </c>
      <c r="I4681">
        <v>956937</v>
      </c>
      <c r="J4681">
        <v>91898</v>
      </c>
      <c r="K4681">
        <v>157207</v>
      </c>
      <c r="L4681" t="b">
        <v>0</v>
      </c>
      <c r="M4681" t="b">
        <v>0</v>
      </c>
      <c r="N4681" t="b">
        <v>0</v>
      </c>
      <c r="O4681">
        <v>7</v>
      </c>
      <c r="P4681">
        <v>6</v>
      </c>
      <c r="Q4681" s="2">
        <v>0.02</v>
      </c>
      <c r="R4681" s="2">
        <v>0</v>
      </c>
      <c r="S4681" s="2">
        <v>0</v>
      </c>
      <c r="T4681">
        <f t="shared" si="292"/>
        <v>0.4</v>
      </c>
      <c r="U4681">
        <f t="shared" si="293"/>
        <v>4.6000000000000005</v>
      </c>
      <c r="V4681">
        <f t="shared" si="294"/>
        <v>20.744496999999999</v>
      </c>
      <c r="W4681">
        <f t="shared" si="295"/>
        <v>8.57057395</v>
      </c>
    </row>
    <row r="4682" spans="1:23" x14ac:dyDescent="0.25">
      <c r="A4682" t="s">
        <v>15627</v>
      </c>
      <c r="B4682" s="1">
        <v>43210</v>
      </c>
      <c r="C4682" t="s">
        <v>15628</v>
      </c>
      <c r="D4682" t="s">
        <v>15629</v>
      </c>
      <c r="E4682" t="s">
        <v>15630</v>
      </c>
      <c r="F4682" s="1">
        <v>43189</v>
      </c>
      <c r="G4682">
        <v>1</v>
      </c>
      <c r="H4682">
        <v>41604561</v>
      </c>
      <c r="I4682">
        <v>670203</v>
      </c>
      <c r="J4682">
        <v>15663</v>
      </c>
      <c r="K4682">
        <v>26743</v>
      </c>
      <c r="L4682" t="b">
        <v>0</v>
      </c>
      <c r="M4682" t="b">
        <v>0</v>
      </c>
      <c r="N4682" t="b">
        <v>0</v>
      </c>
      <c r="O4682">
        <v>21</v>
      </c>
      <c r="P4682">
        <v>15</v>
      </c>
      <c r="Q4682" s="2">
        <v>0.02</v>
      </c>
      <c r="R4682" s="2">
        <v>0</v>
      </c>
      <c r="S4682" s="2">
        <v>0</v>
      </c>
      <c r="T4682">
        <f t="shared" si="292"/>
        <v>0.4</v>
      </c>
      <c r="U4682">
        <f t="shared" si="293"/>
        <v>10.8</v>
      </c>
      <c r="V4682">
        <f t="shared" si="294"/>
        <v>21.002280499999998</v>
      </c>
      <c r="W4682">
        <f t="shared" si="295"/>
        <v>10.210798174999999</v>
      </c>
    </row>
    <row r="4683" spans="1:23" x14ac:dyDescent="0.25">
      <c r="A4683" t="s">
        <v>15631</v>
      </c>
      <c r="B4683" s="1">
        <v>43151</v>
      </c>
      <c r="C4683" t="s">
        <v>15632</v>
      </c>
      <c r="D4683" t="s">
        <v>29</v>
      </c>
      <c r="E4683" t="s">
        <v>15633</v>
      </c>
      <c r="F4683" s="1">
        <v>43143</v>
      </c>
      <c r="G4683">
        <v>1</v>
      </c>
      <c r="H4683">
        <v>339738</v>
      </c>
      <c r="I4683">
        <v>8082</v>
      </c>
      <c r="J4683">
        <v>155</v>
      </c>
      <c r="K4683">
        <v>504</v>
      </c>
      <c r="L4683" t="b">
        <v>0</v>
      </c>
      <c r="M4683" t="b">
        <v>0</v>
      </c>
      <c r="N4683" t="b">
        <v>0</v>
      </c>
      <c r="O4683">
        <v>8</v>
      </c>
      <c r="P4683">
        <v>5</v>
      </c>
      <c r="Q4683" s="2">
        <v>0.02</v>
      </c>
      <c r="R4683" s="2">
        <v>0</v>
      </c>
      <c r="S4683" s="2">
        <v>0</v>
      </c>
      <c r="T4683">
        <f t="shared" si="292"/>
        <v>0.4</v>
      </c>
      <c r="U4683">
        <f t="shared" si="293"/>
        <v>3.4</v>
      </c>
      <c r="V4683">
        <f t="shared" si="294"/>
        <v>0.369869</v>
      </c>
      <c r="W4683">
        <f t="shared" si="295"/>
        <v>1.1394541499999999</v>
      </c>
    </row>
    <row r="4684" spans="1:23" x14ac:dyDescent="0.25">
      <c r="A4684" t="s">
        <v>15634</v>
      </c>
      <c r="B4684" s="1">
        <v>43102</v>
      </c>
      <c r="C4684" t="s">
        <v>15635</v>
      </c>
      <c r="D4684" t="s">
        <v>29</v>
      </c>
      <c r="E4684" t="s">
        <v>15095</v>
      </c>
      <c r="F4684" s="1">
        <v>43095</v>
      </c>
      <c r="G4684">
        <v>1</v>
      </c>
      <c r="H4684">
        <v>725421</v>
      </c>
      <c r="I4684">
        <v>17659</v>
      </c>
      <c r="J4684">
        <v>618</v>
      </c>
      <c r="K4684">
        <v>3275</v>
      </c>
      <c r="L4684" t="b">
        <v>0</v>
      </c>
      <c r="M4684" t="b">
        <v>0</v>
      </c>
      <c r="N4684" t="b">
        <v>0</v>
      </c>
      <c r="O4684">
        <v>7</v>
      </c>
      <c r="P4684">
        <v>5</v>
      </c>
      <c r="Q4684" s="2">
        <v>0.02</v>
      </c>
      <c r="R4684" s="2">
        <v>0</v>
      </c>
      <c r="S4684" s="2">
        <v>0</v>
      </c>
      <c r="T4684">
        <f t="shared" si="292"/>
        <v>0.4</v>
      </c>
      <c r="U4684">
        <f t="shared" si="293"/>
        <v>3.6</v>
      </c>
      <c r="V4684">
        <f t="shared" si="294"/>
        <v>0.5627105</v>
      </c>
      <c r="W4684">
        <f t="shared" si="295"/>
        <v>1.2569486750000001</v>
      </c>
    </row>
    <row r="4685" spans="1:23" x14ac:dyDescent="0.25">
      <c r="A4685" t="s">
        <v>15636</v>
      </c>
      <c r="B4685" s="1">
        <v>43139</v>
      </c>
      <c r="C4685" t="s">
        <v>15637</v>
      </c>
      <c r="D4685" t="s">
        <v>11188</v>
      </c>
      <c r="E4685" t="s">
        <v>15638</v>
      </c>
      <c r="F4685" s="1">
        <v>43132</v>
      </c>
      <c r="G4685">
        <v>1</v>
      </c>
      <c r="H4685">
        <v>866986</v>
      </c>
      <c r="I4685">
        <v>26176</v>
      </c>
      <c r="J4685">
        <v>418</v>
      </c>
      <c r="K4685">
        <v>1770</v>
      </c>
      <c r="L4685" t="b">
        <v>0</v>
      </c>
      <c r="M4685" t="b">
        <v>0</v>
      </c>
      <c r="N4685" t="b">
        <v>0</v>
      </c>
      <c r="O4685">
        <v>7</v>
      </c>
      <c r="P4685">
        <v>6</v>
      </c>
      <c r="Q4685" s="2">
        <v>0.03</v>
      </c>
      <c r="R4685" s="2">
        <v>0</v>
      </c>
      <c r="S4685" s="2">
        <v>0</v>
      </c>
      <c r="T4685">
        <f t="shared" si="292"/>
        <v>0.4</v>
      </c>
      <c r="U4685">
        <f t="shared" si="293"/>
        <v>4.6000000000000005</v>
      </c>
      <c r="V4685">
        <f t="shared" si="294"/>
        <v>0.73349299999999995</v>
      </c>
      <c r="W4685">
        <f t="shared" si="295"/>
        <v>1.5667225500000002</v>
      </c>
    </row>
    <row r="4686" spans="1:23" x14ac:dyDescent="0.25">
      <c r="A4686" t="s">
        <v>15639</v>
      </c>
      <c r="B4686" s="1">
        <v>43134</v>
      </c>
      <c r="C4686" t="s">
        <v>15640</v>
      </c>
      <c r="D4686" t="s">
        <v>15641</v>
      </c>
      <c r="E4686" t="s">
        <v>15642</v>
      </c>
      <c r="F4686" s="1">
        <v>43128</v>
      </c>
      <c r="G4686">
        <v>1</v>
      </c>
      <c r="H4686">
        <v>34659</v>
      </c>
      <c r="I4686">
        <v>28</v>
      </c>
      <c r="J4686">
        <v>3</v>
      </c>
      <c r="K4686">
        <v>15</v>
      </c>
      <c r="L4686" t="b">
        <v>0</v>
      </c>
      <c r="M4686" t="b">
        <v>0</v>
      </c>
      <c r="N4686" t="b">
        <v>0</v>
      </c>
      <c r="O4686">
        <v>6</v>
      </c>
      <c r="P4686">
        <v>2</v>
      </c>
      <c r="Q4686" s="2">
        <v>0</v>
      </c>
      <c r="R4686" s="2">
        <v>0</v>
      </c>
      <c r="S4686" s="2">
        <v>0</v>
      </c>
      <c r="T4686">
        <f t="shared" si="292"/>
        <v>0.4</v>
      </c>
      <c r="U4686">
        <f t="shared" si="293"/>
        <v>0.8</v>
      </c>
      <c r="V4686">
        <f t="shared" si="294"/>
        <v>1.7329499999999998E-2</v>
      </c>
      <c r="W4686">
        <f t="shared" si="295"/>
        <v>0.36606532500000005</v>
      </c>
    </row>
    <row r="4687" spans="1:23" x14ac:dyDescent="0.25">
      <c r="A4687" t="s">
        <v>15643</v>
      </c>
      <c r="B4687" s="1">
        <v>43055</v>
      </c>
      <c r="C4687" t="s">
        <v>15644</v>
      </c>
      <c r="D4687" t="s">
        <v>198</v>
      </c>
      <c r="E4687" t="s">
        <v>15645</v>
      </c>
      <c r="F4687" s="1">
        <v>43054</v>
      </c>
      <c r="G4687">
        <v>1</v>
      </c>
      <c r="H4687">
        <v>760341</v>
      </c>
      <c r="I4687">
        <v>13283</v>
      </c>
      <c r="J4687">
        <v>317</v>
      </c>
      <c r="K4687">
        <v>433</v>
      </c>
      <c r="L4687" t="b">
        <v>0</v>
      </c>
      <c r="M4687" t="b">
        <v>0</v>
      </c>
      <c r="N4687" t="b">
        <v>0</v>
      </c>
      <c r="O4687">
        <v>1</v>
      </c>
      <c r="P4687">
        <v>1</v>
      </c>
      <c r="Q4687" s="2">
        <v>0.02</v>
      </c>
      <c r="R4687" s="2">
        <v>0</v>
      </c>
      <c r="S4687" s="2">
        <v>0</v>
      </c>
      <c r="T4687">
        <f t="shared" si="292"/>
        <v>0.4</v>
      </c>
      <c r="U4687">
        <f t="shared" si="293"/>
        <v>0.8</v>
      </c>
      <c r="V4687">
        <f t="shared" si="294"/>
        <v>0.58017049999999992</v>
      </c>
      <c r="W4687">
        <f t="shared" si="295"/>
        <v>0.56305967499999998</v>
      </c>
    </row>
    <row r="4688" spans="1:23" x14ac:dyDescent="0.25">
      <c r="A4688" t="s">
        <v>15646</v>
      </c>
      <c r="B4688" s="1">
        <v>43072</v>
      </c>
      <c r="C4688" t="s">
        <v>15647</v>
      </c>
      <c r="D4688" t="s">
        <v>929</v>
      </c>
      <c r="E4688" t="s">
        <v>15648</v>
      </c>
      <c r="F4688" s="1">
        <v>43067</v>
      </c>
      <c r="G4688">
        <v>1</v>
      </c>
      <c r="H4688">
        <v>16361</v>
      </c>
      <c r="I4688">
        <v>1032</v>
      </c>
      <c r="J4688">
        <v>184</v>
      </c>
      <c r="K4688">
        <v>300</v>
      </c>
      <c r="L4688" t="b">
        <v>0</v>
      </c>
      <c r="M4688" t="b">
        <v>0</v>
      </c>
      <c r="N4688" t="b">
        <v>0</v>
      </c>
      <c r="O4688">
        <v>5</v>
      </c>
      <c r="P4688">
        <v>5</v>
      </c>
      <c r="Q4688" s="2">
        <v>0.06</v>
      </c>
      <c r="R4688" s="2">
        <v>-0.01</v>
      </c>
      <c r="S4688" s="2">
        <v>0.02</v>
      </c>
      <c r="T4688">
        <f t="shared" si="292"/>
        <v>0.4</v>
      </c>
      <c r="U4688">
        <f t="shared" si="293"/>
        <v>4</v>
      </c>
      <c r="V4688">
        <f t="shared" si="294"/>
        <v>0.95818049999999999</v>
      </c>
      <c r="W4688">
        <f t="shared" si="295"/>
        <v>1.495363175</v>
      </c>
    </row>
    <row r="4689" spans="1:23" x14ac:dyDescent="0.25">
      <c r="A4689" t="s">
        <v>15649</v>
      </c>
      <c r="B4689" s="1">
        <v>43103</v>
      </c>
      <c r="C4689" t="s">
        <v>15650</v>
      </c>
      <c r="D4689" t="s">
        <v>15651</v>
      </c>
      <c r="E4689" t="s">
        <v>15652</v>
      </c>
      <c r="F4689" s="1">
        <v>43091</v>
      </c>
      <c r="G4689">
        <v>1</v>
      </c>
      <c r="H4689">
        <v>109525</v>
      </c>
      <c r="I4689">
        <v>1162</v>
      </c>
      <c r="J4689">
        <v>92</v>
      </c>
      <c r="K4689">
        <v>238</v>
      </c>
      <c r="L4689" t="b">
        <v>0</v>
      </c>
      <c r="M4689" t="b">
        <v>0</v>
      </c>
      <c r="N4689" t="b">
        <v>0</v>
      </c>
      <c r="O4689">
        <v>12</v>
      </c>
      <c r="P4689">
        <v>11</v>
      </c>
      <c r="Q4689" s="2">
        <v>0.01</v>
      </c>
      <c r="R4689" s="2">
        <v>0</v>
      </c>
      <c r="S4689" s="2">
        <v>0</v>
      </c>
      <c r="T4689">
        <f t="shared" si="292"/>
        <v>0.4</v>
      </c>
      <c r="U4689">
        <f t="shared" si="293"/>
        <v>8.6000000000000014</v>
      </c>
      <c r="V4689">
        <f t="shared" si="294"/>
        <v>0.1547625</v>
      </c>
      <c r="W4689">
        <f t="shared" si="295"/>
        <v>2.3641668750000004</v>
      </c>
    </row>
    <row r="4690" spans="1:23" x14ac:dyDescent="0.25">
      <c r="A4690" t="s">
        <v>15653</v>
      </c>
      <c r="B4690" s="1">
        <v>43107</v>
      </c>
      <c r="C4690" t="s">
        <v>15654</v>
      </c>
      <c r="D4690" t="s">
        <v>478</v>
      </c>
      <c r="E4690" t="s">
        <v>15655</v>
      </c>
      <c r="F4690" s="1">
        <v>43101</v>
      </c>
      <c r="G4690">
        <v>1</v>
      </c>
      <c r="H4690">
        <v>77788</v>
      </c>
      <c r="I4690">
        <v>501</v>
      </c>
      <c r="J4690">
        <v>33</v>
      </c>
      <c r="K4690">
        <v>160</v>
      </c>
      <c r="L4690" t="b">
        <v>0</v>
      </c>
      <c r="M4690" t="b">
        <v>0</v>
      </c>
      <c r="N4690" t="b">
        <v>0</v>
      </c>
      <c r="O4690">
        <v>6</v>
      </c>
      <c r="P4690">
        <v>5</v>
      </c>
      <c r="Q4690" s="2">
        <v>0.01</v>
      </c>
      <c r="R4690" s="2">
        <v>0</v>
      </c>
      <c r="S4690" s="2">
        <v>0</v>
      </c>
      <c r="T4690">
        <f t="shared" si="292"/>
        <v>0.4</v>
      </c>
      <c r="U4690">
        <f t="shared" si="293"/>
        <v>3.8</v>
      </c>
      <c r="V4690">
        <f t="shared" si="294"/>
        <v>0.13889400000000002</v>
      </c>
      <c r="W4690">
        <f t="shared" si="295"/>
        <v>1.1586128999999998</v>
      </c>
    </row>
    <row r="4691" spans="1:23" x14ac:dyDescent="0.25">
      <c r="A4691" t="s">
        <v>15656</v>
      </c>
      <c r="B4691" s="1">
        <v>43173</v>
      </c>
      <c r="C4691" t="s">
        <v>15657</v>
      </c>
      <c r="D4691" t="s">
        <v>1036</v>
      </c>
      <c r="E4691" t="s">
        <v>15658</v>
      </c>
      <c r="F4691" s="1">
        <v>43164</v>
      </c>
      <c r="G4691">
        <v>1</v>
      </c>
      <c r="H4691">
        <v>476604</v>
      </c>
      <c r="I4691">
        <v>3502</v>
      </c>
      <c r="J4691">
        <v>823</v>
      </c>
      <c r="K4691">
        <v>924</v>
      </c>
      <c r="L4691" t="b">
        <v>0</v>
      </c>
      <c r="M4691" t="b">
        <v>0</v>
      </c>
      <c r="N4691" t="b">
        <v>0</v>
      </c>
      <c r="O4691">
        <v>9</v>
      </c>
      <c r="P4691">
        <v>9</v>
      </c>
      <c r="Q4691" s="2">
        <v>0.01</v>
      </c>
      <c r="R4691" s="2">
        <v>0</v>
      </c>
      <c r="S4691" s="2">
        <v>0</v>
      </c>
      <c r="T4691">
        <f t="shared" si="292"/>
        <v>0.4</v>
      </c>
      <c r="U4691">
        <f t="shared" si="293"/>
        <v>7.2</v>
      </c>
      <c r="V4691">
        <f t="shared" si="294"/>
        <v>0.33830199999999999</v>
      </c>
      <c r="W4691">
        <f t="shared" si="295"/>
        <v>2.0784056999999998</v>
      </c>
    </row>
    <row r="4692" spans="1:23" x14ac:dyDescent="0.25">
      <c r="A4692" t="s">
        <v>15659</v>
      </c>
      <c r="B4692" s="1">
        <v>43179</v>
      </c>
      <c r="C4692" t="s">
        <v>15660</v>
      </c>
      <c r="D4692" t="s">
        <v>4180</v>
      </c>
      <c r="E4692" t="s">
        <v>15661</v>
      </c>
      <c r="F4692" s="1">
        <v>43166</v>
      </c>
      <c r="G4692">
        <v>1</v>
      </c>
      <c r="H4692">
        <v>359135</v>
      </c>
      <c r="I4692">
        <v>17772</v>
      </c>
      <c r="J4692">
        <v>306</v>
      </c>
      <c r="K4692">
        <v>1539</v>
      </c>
      <c r="L4692" t="b">
        <v>0</v>
      </c>
      <c r="M4692" t="b">
        <v>0</v>
      </c>
      <c r="N4692" t="b">
        <v>0</v>
      </c>
      <c r="O4692">
        <v>13</v>
      </c>
      <c r="P4692">
        <v>13</v>
      </c>
      <c r="Q4692" s="2">
        <v>0.05</v>
      </c>
      <c r="R4692" s="2">
        <v>0</v>
      </c>
      <c r="S4692" s="2">
        <v>0</v>
      </c>
      <c r="T4692">
        <f t="shared" si="292"/>
        <v>0.4</v>
      </c>
      <c r="U4692">
        <f t="shared" si="293"/>
        <v>10.4</v>
      </c>
      <c r="V4692">
        <f t="shared" si="294"/>
        <v>0.6795675000000001</v>
      </c>
      <c r="W4692">
        <f t="shared" si="295"/>
        <v>2.997848625</v>
      </c>
    </row>
    <row r="4693" spans="1:23" x14ac:dyDescent="0.25">
      <c r="A4693" t="s">
        <v>15662</v>
      </c>
      <c r="B4693" s="1">
        <v>43084</v>
      </c>
      <c r="C4693" t="s">
        <v>15663</v>
      </c>
      <c r="D4693" t="s">
        <v>911</v>
      </c>
      <c r="E4693" t="s">
        <v>15664</v>
      </c>
      <c r="F4693" s="1">
        <v>43079</v>
      </c>
      <c r="G4693">
        <v>1</v>
      </c>
      <c r="H4693">
        <v>47936</v>
      </c>
      <c r="I4693">
        <v>246</v>
      </c>
      <c r="J4693">
        <v>52</v>
      </c>
      <c r="K4693">
        <v>325</v>
      </c>
      <c r="L4693" t="b">
        <v>0</v>
      </c>
      <c r="M4693" t="b">
        <v>0</v>
      </c>
      <c r="N4693" t="b">
        <v>0</v>
      </c>
      <c r="O4693">
        <v>5</v>
      </c>
      <c r="P4693">
        <v>5</v>
      </c>
      <c r="Q4693" s="2">
        <v>0.01</v>
      </c>
      <c r="R4693" s="2">
        <v>0</v>
      </c>
      <c r="S4693" s="2">
        <v>0.01</v>
      </c>
      <c r="T4693">
        <f t="shared" si="292"/>
        <v>0.4</v>
      </c>
      <c r="U4693">
        <f t="shared" si="293"/>
        <v>4</v>
      </c>
      <c r="V4693">
        <f t="shared" si="294"/>
        <v>0.37396800000000002</v>
      </c>
      <c r="W4693">
        <f t="shared" si="295"/>
        <v>1.2908888000000001</v>
      </c>
    </row>
    <row r="4694" spans="1:23" x14ac:dyDescent="0.25">
      <c r="A4694" t="s">
        <v>15665</v>
      </c>
      <c r="B4694" s="1">
        <v>43060</v>
      </c>
      <c r="C4694" t="s">
        <v>15666</v>
      </c>
      <c r="D4694" t="s">
        <v>15667</v>
      </c>
      <c r="E4694" t="s">
        <v>15668</v>
      </c>
      <c r="F4694" s="1">
        <v>43056</v>
      </c>
      <c r="G4694">
        <v>1</v>
      </c>
      <c r="H4694">
        <v>7840</v>
      </c>
      <c r="I4694">
        <v>253</v>
      </c>
      <c r="J4694">
        <v>17</v>
      </c>
      <c r="K4694">
        <v>36</v>
      </c>
      <c r="L4694" t="b">
        <v>0</v>
      </c>
      <c r="M4694" t="b">
        <v>0</v>
      </c>
      <c r="N4694" t="b">
        <v>0</v>
      </c>
      <c r="O4694">
        <v>4</v>
      </c>
      <c r="P4694">
        <v>2</v>
      </c>
      <c r="Q4694" s="2">
        <v>0.03</v>
      </c>
      <c r="R4694" s="2">
        <v>0</v>
      </c>
      <c r="S4694" s="2">
        <v>0</v>
      </c>
      <c r="T4694">
        <f t="shared" si="292"/>
        <v>0.4</v>
      </c>
      <c r="U4694">
        <f t="shared" si="293"/>
        <v>1.2000000000000002</v>
      </c>
      <c r="V4694">
        <f t="shared" si="294"/>
        <v>0.30391999999999997</v>
      </c>
      <c r="W4694">
        <f t="shared" si="295"/>
        <v>0.5663720000000001</v>
      </c>
    </row>
    <row r="4695" spans="1:23" x14ac:dyDescent="0.25">
      <c r="A4695" t="s">
        <v>15669</v>
      </c>
      <c r="B4695" s="1">
        <v>43140</v>
      </c>
      <c r="C4695" t="s">
        <v>15670</v>
      </c>
      <c r="D4695" t="s">
        <v>730</v>
      </c>
      <c r="E4695" t="s">
        <v>15671</v>
      </c>
      <c r="F4695" s="1">
        <v>43136</v>
      </c>
      <c r="G4695">
        <v>1</v>
      </c>
      <c r="H4695">
        <v>1135489</v>
      </c>
      <c r="I4695">
        <v>9119</v>
      </c>
      <c r="J4695">
        <v>454</v>
      </c>
      <c r="K4695">
        <v>3234</v>
      </c>
      <c r="L4695" t="b">
        <v>0</v>
      </c>
      <c r="M4695" t="b">
        <v>0</v>
      </c>
      <c r="N4695" t="b">
        <v>0</v>
      </c>
      <c r="O4695">
        <v>4</v>
      </c>
      <c r="P4695">
        <v>3</v>
      </c>
      <c r="Q4695" s="2">
        <v>0.01</v>
      </c>
      <c r="R4695" s="2">
        <v>0</v>
      </c>
      <c r="S4695" s="2">
        <v>0</v>
      </c>
      <c r="T4695">
        <f t="shared" si="292"/>
        <v>0.4</v>
      </c>
      <c r="U4695">
        <f t="shared" si="293"/>
        <v>2.2000000000000002</v>
      </c>
      <c r="V4695">
        <f t="shared" si="294"/>
        <v>0.66774449999999996</v>
      </c>
      <c r="W4695">
        <f t="shared" si="295"/>
        <v>0.94371057500000011</v>
      </c>
    </row>
    <row r="4696" spans="1:23" x14ac:dyDescent="0.25">
      <c r="A4696" t="s">
        <v>15672</v>
      </c>
      <c r="B4696" s="1">
        <v>43109</v>
      </c>
      <c r="C4696" t="s">
        <v>15673</v>
      </c>
      <c r="D4696" t="s">
        <v>4020</v>
      </c>
      <c r="E4696" t="s">
        <v>15674</v>
      </c>
      <c r="F4696" s="1">
        <v>43105</v>
      </c>
      <c r="G4696">
        <v>1</v>
      </c>
      <c r="H4696">
        <v>2629</v>
      </c>
      <c r="I4696">
        <v>35</v>
      </c>
      <c r="J4696">
        <v>2</v>
      </c>
      <c r="K4696">
        <v>4</v>
      </c>
      <c r="L4696" t="b">
        <v>0</v>
      </c>
      <c r="M4696" t="b">
        <v>0</v>
      </c>
      <c r="N4696" t="b">
        <v>0</v>
      </c>
      <c r="O4696">
        <v>4</v>
      </c>
      <c r="P4696">
        <v>3</v>
      </c>
      <c r="Q4696" s="2">
        <v>0.01</v>
      </c>
      <c r="R4696" s="2">
        <v>0</v>
      </c>
      <c r="S4696" s="2">
        <v>0</v>
      </c>
      <c r="T4696">
        <f t="shared" si="292"/>
        <v>0.4</v>
      </c>
      <c r="U4696">
        <f t="shared" si="293"/>
        <v>2.2000000000000002</v>
      </c>
      <c r="V4696">
        <f t="shared" si="294"/>
        <v>0.1013145</v>
      </c>
      <c r="W4696">
        <f t="shared" si="295"/>
        <v>0.74546007500000011</v>
      </c>
    </row>
    <row r="4697" spans="1:23" x14ac:dyDescent="0.25">
      <c r="A4697" t="s">
        <v>15675</v>
      </c>
      <c r="B4697" s="1">
        <v>43191</v>
      </c>
      <c r="C4697" t="s">
        <v>15676</v>
      </c>
      <c r="D4697" t="s">
        <v>1020</v>
      </c>
      <c r="E4697" t="s">
        <v>15677</v>
      </c>
      <c r="F4697" s="1">
        <v>43177</v>
      </c>
      <c r="G4697">
        <v>1</v>
      </c>
      <c r="H4697">
        <v>3102346</v>
      </c>
      <c r="I4697">
        <v>189767</v>
      </c>
      <c r="J4697">
        <v>5773</v>
      </c>
      <c r="K4697">
        <v>21031</v>
      </c>
      <c r="L4697" t="b">
        <v>0</v>
      </c>
      <c r="M4697" t="b">
        <v>0</v>
      </c>
      <c r="N4697" t="b">
        <v>0</v>
      </c>
      <c r="O4697">
        <v>14</v>
      </c>
      <c r="P4697">
        <v>12</v>
      </c>
      <c r="Q4697" s="2">
        <v>0.06</v>
      </c>
      <c r="R4697" s="2">
        <v>0</v>
      </c>
      <c r="S4697" s="2">
        <v>0.01</v>
      </c>
      <c r="T4697">
        <f t="shared" si="292"/>
        <v>0.4</v>
      </c>
      <c r="U4697">
        <f t="shared" si="293"/>
        <v>9.2000000000000011</v>
      </c>
      <c r="V4697">
        <f t="shared" si="294"/>
        <v>2.401173</v>
      </c>
      <c r="W4697">
        <f t="shared" si="295"/>
        <v>3.3004105500000005</v>
      </c>
    </row>
    <row r="4698" spans="1:23" x14ac:dyDescent="0.25">
      <c r="A4698" t="s">
        <v>15678</v>
      </c>
      <c r="B4698" s="1">
        <v>43196</v>
      </c>
      <c r="C4698" t="s">
        <v>15679</v>
      </c>
      <c r="D4698" t="s">
        <v>15680</v>
      </c>
      <c r="E4698" t="s">
        <v>15681</v>
      </c>
      <c r="F4698" s="1">
        <v>43180</v>
      </c>
      <c r="G4698">
        <v>1</v>
      </c>
      <c r="H4698">
        <v>652917</v>
      </c>
      <c r="I4698">
        <v>7449</v>
      </c>
      <c r="J4698">
        <v>342</v>
      </c>
      <c r="K4698">
        <v>824</v>
      </c>
      <c r="L4698" t="b">
        <v>0</v>
      </c>
      <c r="M4698" t="b">
        <v>0</v>
      </c>
      <c r="N4698" t="b">
        <v>0</v>
      </c>
      <c r="O4698">
        <v>16</v>
      </c>
      <c r="P4698">
        <v>15</v>
      </c>
      <c r="Q4698" s="2">
        <v>0.01</v>
      </c>
      <c r="R4698" s="2">
        <v>0</v>
      </c>
      <c r="S4698" s="2">
        <v>0</v>
      </c>
      <c r="T4698">
        <f t="shared" si="292"/>
        <v>0.4</v>
      </c>
      <c r="U4698">
        <f t="shared" si="293"/>
        <v>11.8</v>
      </c>
      <c r="V4698">
        <f t="shared" si="294"/>
        <v>0.42645849999999996</v>
      </c>
      <c r="W4698">
        <f t="shared" si="295"/>
        <v>3.2592604750000005</v>
      </c>
    </row>
    <row r="4699" spans="1:23" x14ac:dyDescent="0.25">
      <c r="A4699" t="s">
        <v>15682</v>
      </c>
      <c r="B4699" s="1">
        <v>43129</v>
      </c>
      <c r="C4699" t="s">
        <v>15683</v>
      </c>
      <c r="D4699" t="s">
        <v>2896</v>
      </c>
      <c r="E4699" t="s">
        <v>15684</v>
      </c>
      <c r="F4699" s="1">
        <v>43122</v>
      </c>
      <c r="G4699">
        <v>1</v>
      </c>
      <c r="H4699">
        <v>682990</v>
      </c>
      <c r="I4699">
        <v>35880</v>
      </c>
      <c r="J4699">
        <v>2609</v>
      </c>
      <c r="K4699">
        <v>5376</v>
      </c>
      <c r="L4699" t="b">
        <v>0</v>
      </c>
      <c r="M4699" t="b">
        <v>0</v>
      </c>
      <c r="N4699" t="b">
        <v>0</v>
      </c>
      <c r="O4699">
        <v>7</v>
      </c>
      <c r="P4699">
        <v>6</v>
      </c>
      <c r="Q4699" s="2">
        <v>0.05</v>
      </c>
      <c r="R4699" s="2">
        <v>0</v>
      </c>
      <c r="S4699" s="2">
        <v>0.01</v>
      </c>
      <c r="T4699">
        <f t="shared" si="292"/>
        <v>0.4</v>
      </c>
      <c r="U4699">
        <f t="shared" si="293"/>
        <v>4.6000000000000005</v>
      </c>
      <c r="V4699">
        <f t="shared" si="294"/>
        <v>1.0914950000000001</v>
      </c>
      <c r="W4699">
        <f t="shared" si="295"/>
        <v>1.6920232500000001</v>
      </c>
    </row>
    <row r="4700" spans="1:23" x14ac:dyDescent="0.25">
      <c r="A4700" t="s">
        <v>15685</v>
      </c>
      <c r="B4700" s="1">
        <v>43125</v>
      </c>
      <c r="C4700" t="s">
        <v>15686</v>
      </c>
      <c r="D4700" t="s">
        <v>10940</v>
      </c>
      <c r="E4700" t="s">
        <v>15687</v>
      </c>
      <c r="F4700" s="1">
        <v>43120</v>
      </c>
      <c r="G4700">
        <v>1</v>
      </c>
      <c r="H4700">
        <v>52595</v>
      </c>
      <c r="I4700">
        <v>1458</v>
      </c>
      <c r="J4700">
        <v>65</v>
      </c>
      <c r="K4700">
        <v>19</v>
      </c>
      <c r="L4700" t="b">
        <v>0</v>
      </c>
      <c r="M4700" t="b">
        <v>0</v>
      </c>
      <c r="N4700" t="b">
        <v>0</v>
      </c>
      <c r="O4700">
        <v>5</v>
      </c>
      <c r="P4700">
        <v>4</v>
      </c>
      <c r="Q4700" s="2">
        <v>0.03</v>
      </c>
      <c r="R4700" s="2">
        <v>0</v>
      </c>
      <c r="S4700" s="2">
        <v>0</v>
      </c>
      <c r="T4700">
        <f t="shared" si="292"/>
        <v>0.4</v>
      </c>
      <c r="U4700">
        <f t="shared" si="293"/>
        <v>3</v>
      </c>
      <c r="V4700">
        <f t="shared" si="294"/>
        <v>0.32629749999999996</v>
      </c>
      <c r="W4700">
        <f t="shared" si="295"/>
        <v>1.024204125</v>
      </c>
    </row>
    <row r="4701" spans="1:23" x14ac:dyDescent="0.25">
      <c r="A4701" t="s">
        <v>15688</v>
      </c>
      <c r="B4701" s="1">
        <v>43160</v>
      </c>
      <c r="C4701" t="s">
        <v>15689</v>
      </c>
      <c r="D4701" t="s">
        <v>15690</v>
      </c>
      <c r="E4701" t="s">
        <v>8295</v>
      </c>
      <c r="F4701" s="1">
        <v>43154</v>
      </c>
      <c r="G4701">
        <v>1</v>
      </c>
      <c r="H4701">
        <v>175842</v>
      </c>
      <c r="I4701">
        <v>10411</v>
      </c>
      <c r="J4701">
        <v>133</v>
      </c>
      <c r="K4701">
        <v>505</v>
      </c>
      <c r="L4701" t="b">
        <v>0</v>
      </c>
      <c r="M4701" t="b">
        <v>0</v>
      </c>
      <c r="N4701" t="b">
        <v>0</v>
      </c>
      <c r="O4701">
        <v>6</v>
      </c>
      <c r="P4701">
        <v>6</v>
      </c>
      <c r="Q4701" s="2">
        <v>0.06</v>
      </c>
      <c r="R4701" s="2">
        <v>0</v>
      </c>
      <c r="S4701" s="2">
        <v>0</v>
      </c>
      <c r="T4701">
        <f t="shared" si="292"/>
        <v>0.4</v>
      </c>
      <c r="U4701">
        <f t="shared" si="293"/>
        <v>4.8000000000000007</v>
      </c>
      <c r="V4701">
        <f t="shared" si="294"/>
        <v>0.687921</v>
      </c>
      <c r="W4701">
        <f t="shared" si="295"/>
        <v>1.6007723500000004</v>
      </c>
    </row>
    <row r="4702" spans="1:23" x14ac:dyDescent="0.25">
      <c r="A4702" t="s">
        <v>15691</v>
      </c>
      <c r="B4702" s="1">
        <v>43139</v>
      </c>
      <c r="C4702" t="s">
        <v>15692</v>
      </c>
      <c r="D4702" t="s">
        <v>4845</v>
      </c>
      <c r="E4702" t="s">
        <v>15693</v>
      </c>
      <c r="F4702" s="1">
        <v>43132</v>
      </c>
      <c r="G4702">
        <v>1</v>
      </c>
      <c r="H4702">
        <v>496386</v>
      </c>
      <c r="I4702">
        <v>1829</v>
      </c>
      <c r="J4702">
        <v>740</v>
      </c>
      <c r="K4702">
        <v>214</v>
      </c>
      <c r="L4702" t="b">
        <v>0</v>
      </c>
      <c r="M4702" t="b">
        <v>0</v>
      </c>
      <c r="N4702" t="b">
        <v>0</v>
      </c>
      <c r="O4702">
        <v>7</v>
      </c>
      <c r="P4702">
        <v>7</v>
      </c>
      <c r="Q4702" s="2">
        <v>0</v>
      </c>
      <c r="R4702" s="2">
        <v>0</v>
      </c>
      <c r="S4702" s="2">
        <v>0</v>
      </c>
      <c r="T4702">
        <f t="shared" si="292"/>
        <v>0.4</v>
      </c>
      <c r="U4702">
        <f t="shared" si="293"/>
        <v>5.6000000000000005</v>
      </c>
      <c r="V4702">
        <f t="shared" si="294"/>
        <v>0.248193</v>
      </c>
      <c r="W4702">
        <f t="shared" si="295"/>
        <v>1.6468675500000001</v>
      </c>
    </row>
    <row r="4703" spans="1:23" x14ac:dyDescent="0.25">
      <c r="A4703" t="s">
        <v>15694</v>
      </c>
      <c r="B4703" s="1">
        <v>43153</v>
      </c>
      <c r="C4703" t="s">
        <v>15695</v>
      </c>
      <c r="D4703" t="s">
        <v>1074</v>
      </c>
      <c r="E4703" t="s">
        <v>15696</v>
      </c>
      <c r="F4703" s="1">
        <v>43145</v>
      </c>
      <c r="G4703">
        <v>1</v>
      </c>
      <c r="H4703">
        <v>377833</v>
      </c>
      <c r="I4703">
        <v>27239</v>
      </c>
      <c r="J4703">
        <v>329</v>
      </c>
      <c r="K4703">
        <v>1453</v>
      </c>
      <c r="L4703" t="b">
        <v>0</v>
      </c>
      <c r="M4703" t="b">
        <v>0</v>
      </c>
      <c r="N4703" t="b">
        <v>0</v>
      </c>
      <c r="O4703">
        <v>8</v>
      </c>
      <c r="P4703">
        <v>8</v>
      </c>
      <c r="Q4703" s="2">
        <v>7.0000000000000007E-2</v>
      </c>
      <c r="R4703" s="2">
        <v>0</v>
      </c>
      <c r="S4703" s="2">
        <v>0</v>
      </c>
      <c r="T4703">
        <f t="shared" si="292"/>
        <v>0.4</v>
      </c>
      <c r="U4703">
        <f t="shared" si="293"/>
        <v>6.4</v>
      </c>
      <c r="V4703">
        <f t="shared" si="294"/>
        <v>0.88891650000000011</v>
      </c>
      <c r="W4703">
        <f t="shared" si="295"/>
        <v>2.0711207750000002</v>
      </c>
    </row>
    <row r="4704" spans="1:23" x14ac:dyDescent="0.25">
      <c r="A4704" t="s">
        <v>15697</v>
      </c>
      <c r="B4704" s="1">
        <v>43243</v>
      </c>
      <c r="C4704" t="s">
        <v>15698</v>
      </c>
      <c r="D4704" t="s">
        <v>15699</v>
      </c>
      <c r="E4704" t="s">
        <v>15700</v>
      </c>
      <c r="F4704" s="1">
        <v>43222</v>
      </c>
      <c r="G4704">
        <v>1</v>
      </c>
      <c r="H4704">
        <v>389001</v>
      </c>
      <c r="I4704">
        <v>27256</v>
      </c>
      <c r="J4704">
        <v>591</v>
      </c>
      <c r="K4704">
        <v>2662</v>
      </c>
      <c r="L4704" t="b">
        <v>0</v>
      </c>
      <c r="M4704" t="b">
        <v>0</v>
      </c>
      <c r="N4704" t="b">
        <v>0</v>
      </c>
      <c r="O4704">
        <v>21</v>
      </c>
      <c r="P4704">
        <v>15</v>
      </c>
      <c r="Q4704" s="2">
        <v>7.0000000000000007E-2</v>
      </c>
      <c r="R4704" s="2">
        <v>0</v>
      </c>
      <c r="S4704" s="2">
        <v>0.01</v>
      </c>
      <c r="T4704">
        <f t="shared" si="292"/>
        <v>0.4</v>
      </c>
      <c r="U4704">
        <f t="shared" si="293"/>
        <v>10.8</v>
      </c>
      <c r="V4704">
        <f t="shared" si="294"/>
        <v>1.1445004999999999</v>
      </c>
      <c r="W4704">
        <f t="shared" si="295"/>
        <v>3.2605751750000005</v>
      </c>
    </row>
    <row r="4705" spans="1:23" x14ac:dyDescent="0.25">
      <c r="A4705" t="s">
        <v>15701</v>
      </c>
      <c r="B4705" s="1">
        <v>43245</v>
      </c>
      <c r="C4705" t="s">
        <v>15702</v>
      </c>
      <c r="D4705" t="s">
        <v>2103</v>
      </c>
      <c r="E4705" t="s">
        <v>15703</v>
      </c>
      <c r="F4705" s="1">
        <v>43223</v>
      </c>
      <c r="G4705">
        <v>1</v>
      </c>
      <c r="H4705">
        <v>9019459</v>
      </c>
      <c r="I4705">
        <v>287024</v>
      </c>
      <c r="J4705">
        <v>7019</v>
      </c>
      <c r="K4705">
        <v>16985</v>
      </c>
      <c r="L4705" t="b">
        <v>0</v>
      </c>
      <c r="M4705" t="b">
        <v>0</v>
      </c>
      <c r="N4705" t="b">
        <v>0</v>
      </c>
      <c r="O4705">
        <v>22</v>
      </c>
      <c r="P4705">
        <v>21</v>
      </c>
      <c r="Q4705" s="2">
        <v>0.03</v>
      </c>
      <c r="R4705" s="2">
        <v>0</v>
      </c>
      <c r="S4705" s="2">
        <v>0</v>
      </c>
      <c r="T4705">
        <f t="shared" si="292"/>
        <v>0.4</v>
      </c>
      <c r="U4705">
        <f t="shared" si="293"/>
        <v>16.600000000000001</v>
      </c>
      <c r="V4705">
        <f t="shared" si="294"/>
        <v>4.8097294999999995</v>
      </c>
      <c r="W4705">
        <f t="shared" si="295"/>
        <v>5.9934053250000003</v>
      </c>
    </row>
    <row r="4706" spans="1:23" x14ac:dyDescent="0.25">
      <c r="A4706" t="s">
        <v>15704</v>
      </c>
      <c r="B4706" s="1">
        <v>43112</v>
      </c>
      <c r="C4706" t="s">
        <v>15705</v>
      </c>
      <c r="D4706" t="s">
        <v>2056</v>
      </c>
      <c r="E4706" t="s">
        <v>15706</v>
      </c>
      <c r="F4706" s="1">
        <v>43107</v>
      </c>
      <c r="G4706">
        <v>1</v>
      </c>
      <c r="H4706">
        <v>91186</v>
      </c>
      <c r="I4706">
        <v>3131</v>
      </c>
      <c r="J4706">
        <v>92</v>
      </c>
      <c r="K4706">
        <v>285</v>
      </c>
      <c r="L4706" t="b">
        <v>0</v>
      </c>
      <c r="M4706" t="b">
        <v>0</v>
      </c>
      <c r="N4706" t="b">
        <v>0</v>
      </c>
      <c r="O4706">
        <v>5</v>
      </c>
      <c r="P4706">
        <v>1</v>
      </c>
      <c r="Q4706" s="2">
        <v>0.03</v>
      </c>
      <c r="R4706" s="2">
        <v>0</v>
      </c>
      <c r="S4706" s="2">
        <v>0</v>
      </c>
      <c r="T4706">
        <f t="shared" si="292"/>
        <v>0.4</v>
      </c>
      <c r="U4706">
        <f t="shared" si="293"/>
        <v>0</v>
      </c>
      <c r="V4706">
        <f t="shared" si="294"/>
        <v>0.34559299999999998</v>
      </c>
      <c r="W4706">
        <f t="shared" si="295"/>
        <v>0.28095755</v>
      </c>
    </row>
    <row r="4707" spans="1:23" x14ac:dyDescent="0.25">
      <c r="A4707" t="s">
        <v>15707</v>
      </c>
      <c r="B4707" s="1">
        <v>43227</v>
      </c>
      <c r="C4707" t="s">
        <v>15708</v>
      </c>
      <c r="D4707" t="s">
        <v>730</v>
      </c>
      <c r="E4707" t="s">
        <v>15709</v>
      </c>
      <c r="F4707" s="1">
        <v>43226</v>
      </c>
      <c r="G4707">
        <v>1</v>
      </c>
      <c r="H4707">
        <v>935753</v>
      </c>
      <c r="I4707">
        <v>8861</v>
      </c>
      <c r="J4707">
        <v>310</v>
      </c>
      <c r="K4707">
        <v>2888</v>
      </c>
      <c r="L4707" t="b">
        <v>0</v>
      </c>
      <c r="M4707" t="b">
        <v>0</v>
      </c>
      <c r="N4707" t="b">
        <v>0</v>
      </c>
      <c r="O4707">
        <v>1</v>
      </c>
      <c r="P4707">
        <v>1</v>
      </c>
      <c r="Q4707" s="2">
        <v>0.01</v>
      </c>
      <c r="R4707" s="2">
        <v>0</v>
      </c>
      <c r="S4707" s="2">
        <v>0</v>
      </c>
      <c r="T4707">
        <f t="shared" si="292"/>
        <v>0.4</v>
      </c>
      <c r="U4707">
        <f t="shared" si="293"/>
        <v>0.8</v>
      </c>
      <c r="V4707">
        <f t="shared" si="294"/>
        <v>0.56787650000000001</v>
      </c>
      <c r="W4707">
        <f t="shared" si="295"/>
        <v>0.55875677499999998</v>
      </c>
    </row>
    <row r="4708" spans="1:23" x14ac:dyDescent="0.25">
      <c r="A4708" t="s">
        <v>15710</v>
      </c>
      <c r="B4708" s="1">
        <v>43072</v>
      </c>
      <c r="C4708" t="s">
        <v>15711</v>
      </c>
      <c r="D4708" t="s">
        <v>15712</v>
      </c>
      <c r="E4708" t="s">
        <v>15713</v>
      </c>
      <c r="F4708" s="1">
        <v>43067</v>
      </c>
      <c r="G4708">
        <v>1</v>
      </c>
      <c r="H4708">
        <v>3411</v>
      </c>
      <c r="I4708">
        <v>41</v>
      </c>
      <c r="J4708">
        <v>0</v>
      </c>
      <c r="K4708">
        <v>8</v>
      </c>
      <c r="L4708" t="b">
        <v>0</v>
      </c>
      <c r="M4708" t="b">
        <v>0</v>
      </c>
      <c r="N4708" t="b">
        <v>0</v>
      </c>
      <c r="O4708">
        <v>5</v>
      </c>
      <c r="P4708">
        <v>1</v>
      </c>
      <c r="Q4708" s="2">
        <v>0.01</v>
      </c>
      <c r="R4708" s="2">
        <v>0</v>
      </c>
      <c r="S4708" s="2">
        <v>0</v>
      </c>
      <c r="T4708">
        <f t="shared" si="292"/>
        <v>0.4</v>
      </c>
      <c r="U4708">
        <f t="shared" si="293"/>
        <v>0</v>
      </c>
      <c r="V4708">
        <f t="shared" si="294"/>
        <v>0.1017055</v>
      </c>
      <c r="W4708">
        <f t="shared" si="295"/>
        <v>0.19559692500000003</v>
      </c>
    </row>
    <row r="4709" spans="1:23" x14ac:dyDescent="0.25">
      <c r="A4709" t="s">
        <v>15714</v>
      </c>
      <c r="B4709" s="1">
        <v>43197</v>
      </c>
      <c r="C4709" t="s">
        <v>15715</v>
      </c>
      <c r="D4709" t="s">
        <v>117</v>
      </c>
      <c r="E4709" t="s">
        <v>15716</v>
      </c>
      <c r="F4709" s="1">
        <v>43187</v>
      </c>
      <c r="G4709">
        <v>1</v>
      </c>
      <c r="H4709">
        <v>790583</v>
      </c>
      <c r="I4709">
        <v>15349</v>
      </c>
      <c r="J4709">
        <v>1864</v>
      </c>
      <c r="K4709">
        <v>1083</v>
      </c>
      <c r="L4709" t="b">
        <v>0</v>
      </c>
      <c r="M4709" t="b">
        <v>0</v>
      </c>
      <c r="N4709" t="b">
        <v>0</v>
      </c>
      <c r="O4709">
        <v>10</v>
      </c>
      <c r="P4709">
        <v>10</v>
      </c>
      <c r="Q4709" s="2">
        <v>0.02</v>
      </c>
      <c r="R4709" s="2">
        <v>0</v>
      </c>
      <c r="S4709" s="2">
        <v>0</v>
      </c>
      <c r="T4709">
        <f t="shared" si="292"/>
        <v>0.4</v>
      </c>
      <c r="U4709">
        <f t="shared" si="293"/>
        <v>8</v>
      </c>
      <c r="V4709">
        <f t="shared" si="294"/>
        <v>0.59529149999999997</v>
      </c>
      <c r="W4709">
        <f t="shared" si="295"/>
        <v>2.3683520250000001</v>
      </c>
    </row>
    <row r="4710" spans="1:23" x14ac:dyDescent="0.25">
      <c r="A4710" t="s">
        <v>15717</v>
      </c>
      <c r="B4710" s="1">
        <v>43183</v>
      </c>
      <c r="C4710" t="s">
        <v>15718</v>
      </c>
      <c r="D4710" t="s">
        <v>97</v>
      </c>
      <c r="E4710" t="s">
        <v>15719</v>
      </c>
      <c r="F4710" s="1">
        <v>43173</v>
      </c>
      <c r="G4710">
        <v>1</v>
      </c>
      <c r="H4710">
        <v>318714</v>
      </c>
      <c r="I4710">
        <v>15229</v>
      </c>
      <c r="J4710">
        <v>139</v>
      </c>
      <c r="K4710">
        <v>1308</v>
      </c>
      <c r="L4710" t="b">
        <v>0</v>
      </c>
      <c r="M4710" t="b">
        <v>0</v>
      </c>
      <c r="N4710" t="b">
        <v>0</v>
      </c>
      <c r="O4710">
        <v>10</v>
      </c>
      <c r="P4710">
        <v>8</v>
      </c>
      <c r="Q4710" s="2">
        <v>0.05</v>
      </c>
      <c r="R4710" s="2">
        <v>0</v>
      </c>
      <c r="S4710" s="2">
        <v>0</v>
      </c>
      <c r="T4710">
        <f t="shared" si="292"/>
        <v>0.4</v>
      </c>
      <c r="U4710">
        <f t="shared" si="293"/>
        <v>6</v>
      </c>
      <c r="V4710">
        <f t="shared" si="294"/>
        <v>0.65935700000000008</v>
      </c>
      <c r="W4710">
        <f t="shared" si="295"/>
        <v>1.8907749500000002</v>
      </c>
    </row>
    <row r="4711" spans="1:23" x14ac:dyDescent="0.25">
      <c r="A4711" t="s">
        <v>15720</v>
      </c>
      <c r="B4711" s="1">
        <v>43179</v>
      </c>
      <c r="C4711" t="s">
        <v>15721</v>
      </c>
      <c r="D4711" t="s">
        <v>730</v>
      </c>
      <c r="E4711" t="s">
        <v>15722</v>
      </c>
      <c r="F4711" s="1">
        <v>43175</v>
      </c>
      <c r="G4711">
        <v>1</v>
      </c>
      <c r="H4711">
        <v>636473</v>
      </c>
      <c r="I4711">
        <v>10390</v>
      </c>
      <c r="J4711">
        <v>787</v>
      </c>
      <c r="K4711">
        <v>1355</v>
      </c>
      <c r="L4711" t="b">
        <v>0</v>
      </c>
      <c r="M4711" t="b">
        <v>0</v>
      </c>
      <c r="N4711" t="b">
        <v>0</v>
      </c>
      <c r="O4711">
        <v>4</v>
      </c>
      <c r="P4711">
        <v>3</v>
      </c>
      <c r="Q4711" s="2">
        <v>0.02</v>
      </c>
      <c r="R4711" s="2">
        <v>0</v>
      </c>
      <c r="S4711" s="2">
        <v>0</v>
      </c>
      <c r="T4711">
        <f t="shared" si="292"/>
        <v>0.4</v>
      </c>
      <c r="U4711">
        <f t="shared" si="293"/>
        <v>2.2000000000000002</v>
      </c>
      <c r="V4711">
        <f t="shared" si="294"/>
        <v>0.51823649999999999</v>
      </c>
      <c r="W4711">
        <f t="shared" si="295"/>
        <v>0.89138277500000007</v>
      </c>
    </row>
    <row r="4712" spans="1:23" x14ac:dyDescent="0.25">
      <c r="A4712" t="s">
        <v>15723</v>
      </c>
      <c r="B4712" s="1">
        <v>43247</v>
      </c>
      <c r="C4712" t="s">
        <v>15724</v>
      </c>
      <c r="D4712" t="s">
        <v>3415</v>
      </c>
      <c r="E4712" t="s">
        <v>15725</v>
      </c>
      <c r="F4712" s="1">
        <v>43236</v>
      </c>
      <c r="G4712">
        <v>1</v>
      </c>
      <c r="H4712">
        <v>538365</v>
      </c>
      <c r="I4712">
        <v>12337</v>
      </c>
      <c r="J4712">
        <v>603</v>
      </c>
      <c r="K4712">
        <v>1185</v>
      </c>
      <c r="L4712" t="b">
        <v>0</v>
      </c>
      <c r="M4712" t="b">
        <v>0</v>
      </c>
      <c r="N4712" t="b">
        <v>0</v>
      </c>
      <c r="O4712">
        <v>11</v>
      </c>
      <c r="P4712">
        <v>10</v>
      </c>
      <c r="Q4712" s="2">
        <v>0.02</v>
      </c>
      <c r="R4712" s="2">
        <v>0</v>
      </c>
      <c r="S4712" s="2">
        <v>0</v>
      </c>
      <c r="T4712">
        <f t="shared" si="292"/>
        <v>0.4</v>
      </c>
      <c r="U4712">
        <f t="shared" si="293"/>
        <v>7.8</v>
      </c>
      <c r="V4712">
        <f t="shared" si="294"/>
        <v>0.4691825</v>
      </c>
      <c r="W4712">
        <f t="shared" si="295"/>
        <v>2.2742138750000001</v>
      </c>
    </row>
    <row r="4713" spans="1:23" x14ac:dyDescent="0.25">
      <c r="A4713" t="s">
        <v>15726</v>
      </c>
      <c r="B4713" s="1">
        <v>43192</v>
      </c>
      <c r="C4713" t="s">
        <v>15727</v>
      </c>
      <c r="D4713" t="s">
        <v>57</v>
      </c>
      <c r="E4713" t="s">
        <v>15728</v>
      </c>
      <c r="F4713" s="1">
        <v>43178</v>
      </c>
      <c r="G4713">
        <v>1</v>
      </c>
      <c r="H4713">
        <v>632821</v>
      </c>
      <c r="I4713">
        <v>10061</v>
      </c>
      <c r="J4713">
        <v>602</v>
      </c>
      <c r="K4713">
        <v>5373</v>
      </c>
      <c r="L4713" t="b">
        <v>0</v>
      </c>
      <c r="M4713" t="b">
        <v>0</v>
      </c>
      <c r="N4713" t="b">
        <v>0</v>
      </c>
      <c r="O4713">
        <v>14</v>
      </c>
      <c r="P4713">
        <v>14</v>
      </c>
      <c r="Q4713" s="2">
        <v>0.02</v>
      </c>
      <c r="R4713" s="2">
        <v>0</v>
      </c>
      <c r="S4713" s="2">
        <v>0.01</v>
      </c>
      <c r="T4713">
        <f t="shared" si="292"/>
        <v>0.4</v>
      </c>
      <c r="U4713">
        <f t="shared" si="293"/>
        <v>11.200000000000001</v>
      </c>
      <c r="V4713">
        <f t="shared" si="294"/>
        <v>0.76641049999999999</v>
      </c>
      <c r="W4713">
        <f t="shared" si="295"/>
        <v>3.2282436750000003</v>
      </c>
    </row>
    <row r="4714" spans="1:23" x14ac:dyDescent="0.25">
      <c r="A4714" t="s">
        <v>15729</v>
      </c>
      <c r="B4714" s="1">
        <v>43055</v>
      </c>
      <c r="C4714" t="s">
        <v>15730</v>
      </c>
      <c r="D4714" t="s">
        <v>1254</v>
      </c>
      <c r="E4714" t="s">
        <v>15731</v>
      </c>
      <c r="F4714" s="1">
        <v>43054</v>
      </c>
      <c r="G4714">
        <v>1</v>
      </c>
      <c r="H4714">
        <v>90641</v>
      </c>
      <c r="I4714">
        <v>2349</v>
      </c>
      <c r="J4714">
        <v>409</v>
      </c>
      <c r="K4714">
        <v>1246</v>
      </c>
      <c r="L4714" t="b">
        <v>0</v>
      </c>
      <c r="M4714" t="b">
        <v>0</v>
      </c>
      <c r="N4714" t="b">
        <v>0</v>
      </c>
      <c r="O4714">
        <v>1</v>
      </c>
      <c r="P4714">
        <v>1</v>
      </c>
      <c r="Q4714" s="2">
        <v>0.03</v>
      </c>
      <c r="R4714" s="2">
        <v>0</v>
      </c>
      <c r="S4714" s="2">
        <v>0.01</v>
      </c>
      <c r="T4714">
        <f t="shared" si="292"/>
        <v>0.4</v>
      </c>
      <c r="U4714">
        <f t="shared" si="293"/>
        <v>0.8</v>
      </c>
      <c r="V4714">
        <f t="shared" si="294"/>
        <v>0.59532049999999992</v>
      </c>
      <c r="W4714">
        <f t="shared" si="295"/>
        <v>0.56836217499999997</v>
      </c>
    </row>
    <row r="4715" spans="1:23" x14ac:dyDescent="0.25">
      <c r="A4715" t="s">
        <v>15732</v>
      </c>
      <c r="B4715" s="1">
        <v>43104</v>
      </c>
      <c r="C4715" t="s">
        <v>15733</v>
      </c>
      <c r="D4715" t="s">
        <v>2512</v>
      </c>
      <c r="E4715" t="s">
        <v>15734</v>
      </c>
      <c r="F4715" s="1">
        <v>43093</v>
      </c>
      <c r="G4715">
        <v>1</v>
      </c>
      <c r="H4715">
        <v>17629966</v>
      </c>
      <c r="I4715">
        <v>682328</v>
      </c>
      <c r="J4715">
        <v>35479</v>
      </c>
      <c r="K4715">
        <v>61132</v>
      </c>
      <c r="L4715" t="b">
        <v>0</v>
      </c>
      <c r="M4715" t="b">
        <v>0</v>
      </c>
      <c r="N4715" t="b">
        <v>0</v>
      </c>
      <c r="O4715">
        <v>11</v>
      </c>
      <c r="P4715">
        <v>11</v>
      </c>
      <c r="Q4715" s="2">
        <v>0.04</v>
      </c>
      <c r="R4715" s="2">
        <v>0</v>
      </c>
      <c r="S4715" s="2">
        <v>0</v>
      </c>
      <c r="T4715">
        <f t="shared" si="292"/>
        <v>0.4</v>
      </c>
      <c r="U4715">
        <f t="shared" si="293"/>
        <v>8.8000000000000007</v>
      </c>
      <c r="V4715">
        <f t="shared" si="294"/>
        <v>9.2149830000000001</v>
      </c>
      <c r="W4715">
        <f t="shared" si="295"/>
        <v>5.58524405</v>
      </c>
    </row>
    <row r="4716" spans="1:23" x14ac:dyDescent="0.25">
      <c r="A4716" t="s">
        <v>15735</v>
      </c>
      <c r="B4716" s="1">
        <v>43054</v>
      </c>
      <c r="C4716" t="s">
        <v>15736</v>
      </c>
      <c r="D4716" t="s">
        <v>15737</v>
      </c>
      <c r="E4716" t="s">
        <v>15738</v>
      </c>
      <c r="F4716" s="1">
        <v>43049</v>
      </c>
      <c r="G4716">
        <v>1</v>
      </c>
      <c r="H4716">
        <v>232083</v>
      </c>
      <c r="I4716">
        <v>14766</v>
      </c>
      <c r="J4716">
        <v>408</v>
      </c>
      <c r="K4716">
        <v>1107</v>
      </c>
      <c r="L4716" t="b">
        <v>0</v>
      </c>
      <c r="M4716" t="b">
        <v>0</v>
      </c>
      <c r="N4716" t="b">
        <v>0</v>
      </c>
      <c r="O4716">
        <v>5</v>
      </c>
      <c r="P4716">
        <v>2</v>
      </c>
      <c r="Q4716" s="2">
        <v>0.06</v>
      </c>
      <c r="R4716" s="2">
        <v>0</v>
      </c>
      <c r="S4716" s="2">
        <v>0</v>
      </c>
      <c r="T4716">
        <f t="shared" si="292"/>
        <v>0.4</v>
      </c>
      <c r="U4716">
        <f t="shared" si="293"/>
        <v>1</v>
      </c>
      <c r="V4716">
        <f t="shared" si="294"/>
        <v>0.7160415</v>
      </c>
      <c r="W4716">
        <f t="shared" si="295"/>
        <v>0.66061452499999995</v>
      </c>
    </row>
    <row r="4717" spans="1:23" x14ac:dyDescent="0.25">
      <c r="A4717" t="s">
        <v>15739</v>
      </c>
      <c r="B4717" s="1">
        <v>43116</v>
      </c>
      <c r="C4717" t="s">
        <v>15740</v>
      </c>
      <c r="D4717" t="s">
        <v>3335</v>
      </c>
      <c r="E4717" t="s">
        <v>15741</v>
      </c>
      <c r="F4717" s="1">
        <v>43109</v>
      </c>
      <c r="G4717">
        <v>1</v>
      </c>
      <c r="H4717">
        <v>2507336</v>
      </c>
      <c r="I4717">
        <v>75983</v>
      </c>
      <c r="J4717">
        <v>762</v>
      </c>
      <c r="K4717">
        <v>4118</v>
      </c>
      <c r="L4717" t="b">
        <v>0</v>
      </c>
      <c r="M4717" t="b">
        <v>0</v>
      </c>
      <c r="N4717" t="b">
        <v>0</v>
      </c>
      <c r="O4717">
        <v>7</v>
      </c>
      <c r="P4717">
        <v>5</v>
      </c>
      <c r="Q4717" s="2">
        <v>0.03</v>
      </c>
      <c r="R4717" s="2">
        <v>0</v>
      </c>
      <c r="S4717" s="2">
        <v>0</v>
      </c>
      <c r="T4717">
        <f t="shared" si="292"/>
        <v>0.4</v>
      </c>
      <c r="U4717">
        <f t="shared" si="293"/>
        <v>3.6</v>
      </c>
      <c r="V4717">
        <f t="shared" si="294"/>
        <v>1.553668</v>
      </c>
      <c r="W4717">
        <f t="shared" si="295"/>
        <v>1.6037838</v>
      </c>
    </row>
    <row r="4718" spans="1:23" x14ac:dyDescent="0.25">
      <c r="A4718" t="s">
        <v>15742</v>
      </c>
      <c r="B4718" s="1">
        <v>43145</v>
      </c>
      <c r="C4718" t="s">
        <v>15743</v>
      </c>
      <c r="D4718" t="s">
        <v>363</v>
      </c>
      <c r="E4718" t="s">
        <v>15744</v>
      </c>
      <c r="F4718" s="1">
        <v>43137</v>
      </c>
      <c r="G4718">
        <v>1</v>
      </c>
      <c r="H4718">
        <v>736075</v>
      </c>
      <c r="I4718">
        <v>53649</v>
      </c>
      <c r="J4718">
        <v>575</v>
      </c>
      <c r="K4718">
        <v>3238</v>
      </c>
      <c r="L4718" t="b">
        <v>0</v>
      </c>
      <c r="M4718" t="b">
        <v>0</v>
      </c>
      <c r="N4718" t="b">
        <v>0</v>
      </c>
      <c r="O4718">
        <v>8</v>
      </c>
      <c r="P4718">
        <v>7</v>
      </c>
      <c r="Q4718" s="2">
        <v>7.0000000000000007E-2</v>
      </c>
      <c r="R4718" s="2">
        <v>0</v>
      </c>
      <c r="S4718" s="2">
        <v>0</v>
      </c>
      <c r="T4718">
        <f t="shared" si="292"/>
        <v>0.4</v>
      </c>
      <c r="U4718">
        <f t="shared" si="293"/>
        <v>5.4</v>
      </c>
      <c r="V4718">
        <f t="shared" si="294"/>
        <v>1.0680375</v>
      </c>
      <c r="W4718">
        <f t="shared" si="295"/>
        <v>1.8838131250000001</v>
      </c>
    </row>
    <row r="4719" spans="1:23" x14ac:dyDescent="0.25">
      <c r="A4719" t="s">
        <v>15745</v>
      </c>
      <c r="B4719" s="1">
        <v>43118</v>
      </c>
      <c r="C4719" t="s">
        <v>15746</v>
      </c>
      <c r="D4719" t="s">
        <v>15747</v>
      </c>
      <c r="E4719" t="s">
        <v>15748</v>
      </c>
      <c r="F4719" s="1">
        <v>43105</v>
      </c>
      <c r="G4719">
        <v>1</v>
      </c>
      <c r="H4719">
        <v>2139</v>
      </c>
      <c r="I4719">
        <v>12</v>
      </c>
      <c r="J4719">
        <v>0</v>
      </c>
      <c r="K4719">
        <v>10</v>
      </c>
      <c r="L4719" t="b">
        <v>0</v>
      </c>
      <c r="M4719" t="b">
        <v>0</v>
      </c>
      <c r="N4719" t="b">
        <v>0</v>
      </c>
      <c r="O4719">
        <v>13</v>
      </c>
      <c r="P4719">
        <v>3</v>
      </c>
      <c r="Q4719" s="2">
        <v>0.01</v>
      </c>
      <c r="R4719" s="2">
        <v>0</v>
      </c>
      <c r="S4719" s="2">
        <v>0</v>
      </c>
      <c r="T4719">
        <f t="shared" si="292"/>
        <v>0.4</v>
      </c>
      <c r="U4719">
        <f t="shared" si="293"/>
        <v>0.40000000000000036</v>
      </c>
      <c r="V4719">
        <f t="shared" si="294"/>
        <v>0.10106950000000001</v>
      </c>
      <c r="W4719">
        <f t="shared" si="295"/>
        <v>0.2953743250000001</v>
      </c>
    </row>
    <row r="4720" spans="1:23" x14ac:dyDescent="0.25">
      <c r="A4720" t="s">
        <v>15749</v>
      </c>
      <c r="B4720" s="1">
        <v>43182</v>
      </c>
      <c r="C4720" t="s">
        <v>15750</v>
      </c>
      <c r="D4720" t="s">
        <v>3191</v>
      </c>
      <c r="E4720" t="s">
        <v>15751</v>
      </c>
      <c r="F4720" s="1">
        <v>43169</v>
      </c>
      <c r="G4720">
        <v>1</v>
      </c>
      <c r="H4720">
        <v>169610</v>
      </c>
      <c r="I4720">
        <v>5146</v>
      </c>
      <c r="J4720">
        <v>143</v>
      </c>
      <c r="K4720">
        <v>639</v>
      </c>
      <c r="L4720" t="b">
        <v>0</v>
      </c>
      <c r="M4720" t="b">
        <v>0</v>
      </c>
      <c r="N4720" t="b">
        <v>0</v>
      </c>
      <c r="O4720">
        <v>13</v>
      </c>
      <c r="P4720">
        <v>12</v>
      </c>
      <c r="Q4720" s="2">
        <v>0.03</v>
      </c>
      <c r="R4720" s="2">
        <v>0</v>
      </c>
      <c r="S4720" s="2">
        <v>0</v>
      </c>
      <c r="T4720">
        <f t="shared" si="292"/>
        <v>0.4</v>
      </c>
      <c r="U4720">
        <f t="shared" si="293"/>
        <v>9.4000000000000021</v>
      </c>
      <c r="V4720">
        <f t="shared" si="294"/>
        <v>0.38480499999999995</v>
      </c>
      <c r="W4720">
        <f t="shared" si="295"/>
        <v>2.6446817500000006</v>
      </c>
    </row>
    <row r="4721" spans="1:23" x14ac:dyDescent="0.25">
      <c r="A4721" t="s">
        <v>15752</v>
      </c>
      <c r="B4721" s="1">
        <v>43109</v>
      </c>
      <c r="C4721" t="s">
        <v>15753</v>
      </c>
      <c r="D4721" t="s">
        <v>15754</v>
      </c>
      <c r="E4721" t="s">
        <v>15755</v>
      </c>
      <c r="F4721" s="1">
        <v>43102</v>
      </c>
      <c r="G4721">
        <v>1</v>
      </c>
      <c r="H4721">
        <v>214676</v>
      </c>
      <c r="I4721">
        <v>10683</v>
      </c>
      <c r="J4721">
        <v>69</v>
      </c>
      <c r="K4721">
        <v>362</v>
      </c>
      <c r="L4721" t="b">
        <v>0</v>
      </c>
      <c r="M4721" t="b">
        <v>0</v>
      </c>
      <c r="N4721" t="b">
        <v>0</v>
      </c>
      <c r="O4721">
        <v>7</v>
      </c>
      <c r="P4721">
        <v>6</v>
      </c>
      <c r="Q4721" s="2">
        <v>0.05</v>
      </c>
      <c r="R4721" s="2">
        <v>0</v>
      </c>
      <c r="S4721" s="2">
        <v>0</v>
      </c>
      <c r="T4721">
        <f t="shared" si="292"/>
        <v>0.4</v>
      </c>
      <c r="U4721">
        <f t="shared" si="293"/>
        <v>4.6000000000000005</v>
      </c>
      <c r="V4721">
        <f t="shared" si="294"/>
        <v>0.60733800000000016</v>
      </c>
      <c r="W4721">
        <f t="shared" si="295"/>
        <v>1.5225683000000001</v>
      </c>
    </row>
    <row r="4722" spans="1:23" x14ac:dyDescent="0.25">
      <c r="A4722" t="s">
        <v>15756</v>
      </c>
      <c r="B4722" s="1">
        <v>43162</v>
      </c>
      <c r="C4722" t="s">
        <v>15757</v>
      </c>
      <c r="D4722" t="s">
        <v>6841</v>
      </c>
      <c r="E4722" t="s">
        <v>15758</v>
      </c>
      <c r="F4722" s="1">
        <v>43147</v>
      </c>
      <c r="G4722">
        <v>1</v>
      </c>
      <c r="H4722">
        <v>1327815</v>
      </c>
      <c r="I4722">
        <v>32895</v>
      </c>
      <c r="J4722">
        <v>1240</v>
      </c>
      <c r="K4722">
        <v>2020</v>
      </c>
      <c r="L4722" t="b">
        <v>0</v>
      </c>
      <c r="M4722" t="b">
        <v>0</v>
      </c>
      <c r="N4722" t="b">
        <v>0</v>
      </c>
      <c r="O4722">
        <v>15</v>
      </c>
      <c r="P4722">
        <v>12</v>
      </c>
      <c r="Q4722" s="2">
        <v>0.02</v>
      </c>
      <c r="R4722" s="2">
        <v>0</v>
      </c>
      <c r="S4722" s="2">
        <v>0</v>
      </c>
      <c r="T4722">
        <f t="shared" si="292"/>
        <v>0.4</v>
      </c>
      <c r="U4722">
        <f t="shared" si="293"/>
        <v>9.0000000000000018</v>
      </c>
      <c r="V4722">
        <f t="shared" si="294"/>
        <v>0.86390750000000005</v>
      </c>
      <c r="W4722">
        <f t="shared" si="295"/>
        <v>2.7123676250000006</v>
      </c>
    </row>
    <row r="4723" spans="1:23" x14ac:dyDescent="0.25">
      <c r="A4723" t="s">
        <v>15759</v>
      </c>
      <c r="B4723" s="1">
        <v>43064</v>
      </c>
      <c r="C4723" t="s">
        <v>15760</v>
      </c>
      <c r="D4723" t="s">
        <v>15761</v>
      </c>
      <c r="E4723" t="s">
        <v>15762</v>
      </c>
      <c r="F4723" s="1">
        <v>43057</v>
      </c>
      <c r="G4723">
        <v>1</v>
      </c>
      <c r="H4723">
        <v>58619</v>
      </c>
      <c r="I4723">
        <v>263</v>
      </c>
      <c r="J4723">
        <v>24</v>
      </c>
      <c r="K4723">
        <v>20</v>
      </c>
      <c r="L4723" t="b">
        <v>0</v>
      </c>
      <c r="M4723" t="b">
        <v>0</v>
      </c>
      <c r="N4723" t="b">
        <v>0</v>
      </c>
      <c r="O4723">
        <v>7</v>
      </c>
      <c r="P4723">
        <v>4</v>
      </c>
      <c r="Q4723" s="2">
        <v>0</v>
      </c>
      <c r="R4723" s="2">
        <v>0</v>
      </c>
      <c r="S4723" s="2">
        <v>0</v>
      </c>
      <c r="T4723">
        <f t="shared" si="292"/>
        <v>0.4</v>
      </c>
      <c r="U4723">
        <f t="shared" si="293"/>
        <v>2.6</v>
      </c>
      <c r="V4723">
        <f t="shared" si="294"/>
        <v>2.9309499999999999E-2</v>
      </c>
      <c r="W4723">
        <f t="shared" si="295"/>
        <v>0.82025832500000007</v>
      </c>
    </row>
    <row r="4724" spans="1:23" x14ac:dyDescent="0.25">
      <c r="A4724" t="s">
        <v>15763</v>
      </c>
      <c r="B4724" s="1">
        <v>43160</v>
      </c>
      <c r="C4724" t="s">
        <v>15764</v>
      </c>
      <c r="D4724" t="s">
        <v>4504</v>
      </c>
      <c r="E4724" t="s">
        <v>15765</v>
      </c>
      <c r="F4724" s="1">
        <v>43159</v>
      </c>
      <c r="G4724">
        <v>1</v>
      </c>
      <c r="H4724">
        <v>47147</v>
      </c>
      <c r="I4724">
        <v>542</v>
      </c>
      <c r="J4724">
        <v>113</v>
      </c>
      <c r="K4724">
        <v>62</v>
      </c>
      <c r="L4724" t="b">
        <v>0</v>
      </c>
      <c r="M4724" t="b">
        <v>0</v>
      </c>
      <c r="N4724" t="b">
        <v>0</v>
      </c>
      <c r="O4724">
        <v>1</v>
      </c>
      <c r="P4724">
        <v>1</v>
      </c>
      <c r="Q4724" s="2">
        <v>0.01</v>
      </c>
      <c r="R4724" s="2">
        <v>0</v>
      </c>
      <c r="S4724" s="2">
        <v>0</v>
      </c>
      <c r="T4724">
        <f t="shared" si="292"/>
        <v>0.4</v>
      </c>
      <c r="U4724">
        <f t="shared" si="293"/>
        <v>0.8</v>
      </c>
      <c r="V4724">
        <f t="shared" si="294"/>
        <v>0.1235735</v>
      </c>
      <c r="W4724">
        <f t="shared" si="295"/>
        <v>0.40325072500000003</v>
      </c>
    </row>
    <row r="4725" spans="1:23" x14ac:dyDescent="0.25">
      <c r="A4725" t="s">
        <v>15766</v>
      </c>
      <c r="B4725" s="1">
        <v>43216</v>
      </c>
      <c r="C4725" t="s">
        <v>15767</v>
      </c>
      <c r="D4725" t="s">
        <v>1540</v>
      </c>
      <c r="E4725" t="s">
        <v>15768</v>
      </c>
      <c r="F4725" s="1">
        <v>43202</v>
      </c>
      <c r="G4725">
        <v>1</v>
      </c>
      <c r="H4725">
        <v>327777</v>
      </c>
      <c r="I4725">
        <v>8358</v>
      </c>
      <c r="J4725">
        <v>168</v>
      </c>
      <c r="K4725">
        <v>633</v>
      </c>
      <c r="L4725" t="b">
        <v>0</v>
      </c>
      <c r="M4725" t="b">
        <v>0</v>
      </c>
      <c r="N4725" t="b">
        <v>0</v>
      </c>
      <c r="O4725">
        <v>14</v>
      </c>
      <c r="P4725">
        <v>13</v>
      </c>
      <c r="Q4725" s="2">
        <v>0.03</v>
      </c>
      <c r="R4725" s="2">
        <v>0</v>
      </c>
      <c r="S4725" s="2">
        <v>0</v>
      </c>
      <c r="T4725">
        <f t="shared" si="292"/>
        <v>0.4</v>
      </c>
      <c r="U4725">
        <f t="shared" si="293"/>
        <v>10.200000000000001</v>
      </c>
      <c r="V4725">
        <f t="shared" si="294"/>
        <v>0.46388849999999998</v>
      </c>
      <c r="W4725">
        <f t="shared" si="295"/>
        <v>2.8723609750000003</v>
      </c>
    </row>
    <row r="4726" spans="1:23" x14ac:dyDescent="0.25">
      <c r="A4726" t="s">
        <v>15769</v>
      </c>
      <c r="B4726" s="1">
        <v>43142</v>
      </c>
      <c r="C4726" t="s">
        <v>15770</v>
      </c>
      <c r="D4726" t="s">
        <v>444</v>
      </c>
      <c r="E4726" t="s">
        <v>15771</v>
      </c>
      <c r="F4726" s="1">
        <v>43139</v>
      </c>
      <c r="G4726">
        <v>1</v>
      </c>
      <c r="H4726">
        <v>32001</v>
      </c>
      <c r="I4726">
        <v>255</v>
      </c>
      <c r="J4726">
        <v>239</v>
      </c>
      <c r="K4726">
        <v>475</v>
      </c>
      <c r="L4726" t="b">
        <v>0</v>
      </c>
      <c r="M4726" t="b">
        <v>0</v>
      </c>
      <c r="N4726" t="b">
        <v>0</v>
      </c>
      <c r="O4726">
        <v>3</v>
      </c>
      <c r="P4726">
        <v>2</v>
      </c>
      <c r="Q4726" s="2">
        <v>0.01</v>
      </c>
      <c r="R4726" s="2">
        <v>-0.01</v>
      </c>
      <c r="S4726" s="2">
        <v>0.01</v>
      </c>
      <c r="T4726">
        <f t="shared" si="292"/>
        <v>0.4</v>
      </c>
      <c r="U4726">
        <f t="shared" si="293"/>
        <v>1.4000000000000001</v>
      </c>
      <c r="V4726">
        <f t="shared" si="294"/>
        <v>0.21600050000000001</v>
      </c>
      <c r="W4726">
        <f t="shared" si="295"/>
        <v>0.58560017500000006</v>
      </c>
    </row>
    <row r="4727" spans="1:23" x14ac:dyDescent="0.25">
      <c r="A4727" t="s">
        <v>15772</v>
      </c>
      <c r="B4727" s="1">
        <v>43060</v>
      </c>
      <c r="C4727" t="s">
        <v>15773</v>
      </c>
      <c r="D4727" t="s">
        <v>860</v>
      </c>
      <c r="E4727" t="s">
        <v>15774</v>
      </c>
      <c r="F4727" s="1">
        <v>43055</v>
      </c>
      <c r="G4727">
        <v>1</v>
      </c>
      <c r="H4727">
        <v>219662</v>
      </c>
      <c r="I4727">
        <v>13280</v>
      </c>
      <c r="J4727">
        <v>100</v>
      </c>
      <c r="K4727">
        <v>434</v>
      </c>
      <c r="L4727" t="b">
        <v>0</v>
      </c>
      <c r="M4727" t="b">
        <v>0</v>
      </c>
      <c r="N4727" t="b">
        <v>0</v>
      </c>
      <c r="O4727">
        <v>5</v>
      </c>
      <c r="P4727">
        <v>4</v>
      </c>
      <c r="Q4727" s="2">
        <v>0.06</v>
      </c>
      <c r="R4727" s="2">
        <v>0</v>
      </c>
      <c r="S4727" s="2">
        <v>0</v>
      </c>
      <c r="T4727">
        <f t="shared" si="292"/>
        <v>0.4</v>
      </c>
      <c r="U4727">
        <f t="shared" si="293"/>
        <v>3</v>
      </c>
      <c r="V4727">
        <f t="shared" si="294"/>
        <v>0.70983099999999999</v>
      </c>
      <c r="W4727">
        <f t="shared" si="295"/>
        <v>1.1584408500000001</v>
      </c>
    </row>
    <row r="4728" spans="1:23" x14ac:dyDescent="0.25">
      <c r="A4728" t="s">
        <v>15775</v>
      </c>
      <c r="B4728" s="1">
        <v>43109</v>
      </c>
      <c r="C4728" t="s">
        <v>15776</v>
      </c>
      <c r="D4728" t="s">
        <v>15777</v>
      </c>
      <c r="E4728" t="s">
        <v>15778</v>
      </c>
      <c r="F4728" s="1">
        <v>42961</v>
      </c>
      <c r="G4728">
        <v>1</v>
      </c>
      <c r="H4728">
        <v>1082</v>
      </c>
      <c r="I4728">
        <v>2</v>
      </c>
      <c r="J4728">
        <v>0</v>
      </c>
      <c r="K4728">
        <v>1</v>
      </c>
      <c r="L4728" t="b">
        <v>0</v>
      </c>
      <c r="M4728" t="b">
        <v>0</v>
      </c>
      <c r="N4728" t="b">
        <v>0</v>
      </c>
      <c r="O4728">
        <v>148</v>
      </c>
      <c r="P4728">
        <v>3</v>
      </c>
      <c r="Q4728" s="2">
        <v>0</v>
      </c>
      <c r="R4728" s="2">
        <v>0</v>
      </c>
      <c r="S4728" s="2">
        <v>0</v>
      </c>
      <c r="T4728">
        <f t="shared" si="292"/>
        <v>0.4</v>
      </c>
      <c r="U4728">
        <f t="shared" si="293"/>
        <v>-26.6</v>
      </c>
      <c r="V4728">
        <f t="shared" si="294"/>
        <v>5.4099999999999992E-4</v>
      </c>
      <c r="W4728">
        <f t="shared" si="295"/>
        <v>-6.4898106499999999</v>
      </c>
    </row>
    <row r="4729" spans="1:23" x14ac:dyDescent="0.25">
      <c r="A4729" t="s">
        <v>15779</v>
      </c>
      <c r="B4729" s="1">
        <v>43135</v>
      </c>
      <c r="C4729" t="s">
        <v>15780</v>
      </c>
      <c r="D4729" t="s">
        <v>15781</v>
      </c>
      <c r="E4729" t="s">
        <v>15782</v>
      </c>
      <c r="F4729" s="1">
        <v>43129</v>
      </c>
      <c r="G4729">
        <v>1</v>
      </c>
      <c r="H4729">
        <v>30066</v>
      </c>
      <c r="I4729">
        <v>486</v>
      </c>
      <c r="J4729">
        <v>92</v>
      </c>
      <c r="K4729">
        <v>88</v>
      </c>
      <c r="L4729" t="b">
        <v>0</v>
      </c>
      <c r="M4729" t="b">
        <v>0</v>
      </c>
      <c r="N4729" t="b">
        <v>0</v>
      </c>
      <c r="O4729">
        <v>6</v>
      </c>
      <c r="P4729">
        <v>7</v>
      </c>
      <c r="Q4729" s="2">
        <v>0.02</v>
      </c>
      <c r="R4729" s="2">
        <v>0</v>
      </c>
      <c r="S4729" s="2">
        <v>0</v>
      </c>
      <c r="T4729">
        <f t="shared" si="292"/>
        <v>0.4</v>
      </c>
      <c r="U4729">
        <f t="shared" si="293"/>
        <v>5.8000000000000007</v>
      </c>
      <c r="V4729">
        <f t="shared" si="294"/>
        <v>0.215033</v>
      </c>
      <c r="W4729">
        <f t="shared" si="295"/>
        <v>1.6852615500000003</v>
      </c>
    </row>
    <row r="4730" spans="1:23" x14ac:dyDescent="0.25">
      <c r="A4730" t="s">
        <v>15783</v>
      </c>
      <c r="B4730" s="1">
        <v>43154</v>
      </c>
      <c r="C4730" t="s">
        <v>15784</v>
      </c>
      <c r="D4730" t="s">
        <v>12556</v>
      </c>
      <c r="E4730" t="s">
        <v>15785</v>
      </c>
      <c r="F4730" s="1">
        <v>43146</v>
      </c>
      <c r="G4730">
        <v>1</v>
      </c>
      <c r="H4730">
        <v>75124</v>
      </c>
      <c r="I4730">
        <v>708</v>
      </c>
      <c r="J4730">
        <v>69</v>
      </c>
      <c r="K4730">
        <v>124</v>
      </c>
      <c r="L4730" t="b">
        <v>0</v>
      </c>
      <c r="M4730" t="b">
        <v>0</v>
      </c>
      <c r="N4730" t="b">
        <v>0</v>
      </c>
      <c r="O4730">
        <v>8</v>
      </c>
      <c r="P4730">
        <v>7</v>
      </c>
      <c r="Q4730" s="2">
        <v>0.01</v>
      </c>
      <c r="R4730" s="2">
        <v>0</v>
      </c>
      <c r="S4730" s="2">
        <v>0</v>
      </c>
      <c r="T4730">
        <f t="shared" si="292"/>
        <v>0.4</v>
      </c>
      <c r="U4730">
        <f t="shared" si="293"/>
        <v>5.4</v>
      </c>
      <c r="V4730">
        <f t="shared" si="294"/>
        <v>0.13756200000000002</v>
      </c>
      <c r="W4730">
        <f t="shared" si="295"/>
        <v>1.5581467000000002</v>
      </c>
    </row>
    <row r="4731" spans="1:23" x14ac:dyDescent="0.25">
      <c r="A4731" t="s">
        <v>15786</v>
      </c>
      <c r="B4731" s="1">
        <v>43123</v>
      </c>
      <c r="C4731" t="s">
        <v>15787</v>
      </c>
      <c r="D4731" t="s">
        <v>1062</v>
      </c>
      <c r="E4731" t="s">
        <v>15788</v>
      </c>
      <c r="F4731" s="1">
        <v>43116</v>
      </c>
      <c r="G4731">
        <v>1</v>
      </c>
      <c r="H4731">
        <v>271594</v>
      </c>
      <c r="I4731">
        <v>9074</v>
      </c>
      <c r="J4731">
        <v>174</v>
      </c>
      <c r="K4731">
        <v>546</v>
      </c>
      <c r="L4731" t="b">
        <v>0</v>
      </c>
      <c r="M4731" t="b">
        <v>0</v>
      </c>
      <c r="N4731" t="b">
        <v>0</v>
      </c>
      <c r="O4731">
        <v>7</v>
      </c>
      <c r="P4731">
        <v>7</v>
      </c>
      <c r="Q4731" s="2">
        <v>0.03</v>
      </c>
      <c r="R4731" s="2">
        <v>0</v>
      </c>
      <c r="S4731" s="2">
        <v>0</v>
      </c>
      <c r="T4731">
        <f t="shared" si="292"/>
        <v>0.4</v>
      </c>
      <c r="U4731">
        <f t="shared" si="293"/>
        <v>5.6000000000000005</v>
      </c>
      <c r="V4731">
        <f t="shared" si="294"/>
        <v>0.43579699999999999</v>
      </c>
      <c r="W4731">
        <f t="shared" si="295"/>
        <v>1.71252895</v>
      </c>
    </row>
    <row r="4732" spans="1:23" x14ac:dyDescent="0.25">
      <c r="A4732" t="s">
        <v>15789</v>
      </c>
      <c r="B4732" s="1">
        <v>43227</v>
      </c>
      <c r="C4732" t="s">
        <v>15790</v>
      </c>
      <c r="D4732" t="s">
        <v>15791</v>
      </c>
      <c r="E4732" t="s">
        <v>15792</v>
      </c>
      <c r="F4732" s="1">
        <v>43216</v>
      </c>
      <c r="G4732">
        <v>1</v>
      </c>
      <c r="H4732">
        <v>256691</v>
      </c>
      <c r="I4732">
        <v>3531</v>
      </c>
      <c r="J4732">
        <v>610</v>
      </c>
      <c r="K4732">
        <v>1608</v>
      </c>
      <c r="L4732" t="b">
        <v>0</v>
      </c>
      <c r="M4732" t="b">
        <v>0</v>
      </c>
      <c r="N4732" t="b">
        <v>0</v>
      </c>
      <c r="O4732">
        <v>11</v>
      </c>
      <c r="P4732">
        <v>5</v>
      </c>
      <c r="Q4732" s="2">
        <v>0.01</v>
      </c>
      <c r="R4732" s="2">
        <v>0</v>
      </c>
      <c r="S4732" s="2">
        <v>0.01</v>
      </c>
      <c r="T4732">
        <f t="shared" si="292"/>
        <v>0.4</v>
      </c>
      <c r="U4732">
        <f t="shared" si="293"/>
        <v>2.8</v>
      </c>
      <c r="V4732">
        <f t="shared" si="294"/>
        <v>0.47834549999999998</v>
      </c>
      <c r="W4732">
        <f t="shared" si="295"/>
        <v>1.0274209249999999</v>
      </c>
    </row>
    <row r="4733" spans="1:23" x14ac:dyDescent="0.25">
      <c r="A4733" t="s">
        <v>15793</v>
      </c>
      <c r="B4733" s="1">
        <v>43265</v>
      </c>
      <c r="C4733" t="s">
        <v>15794</v>
      </c>
      <c r="D4733" t="s">
        <v>15795</v>
      </c>
      <c r="E4733" t="s">
        <v>15796</v>
      </c>
      <c r="F4733" s="1">
        <v>43262</v>
      </c>
      <c r="G4733">
        <v>1</v>
      </c>
      <c r="H4733">
        <v>924008</v>
      </c>
      <c r="I4733">
        <v>18188</v>
      </c>
      <c r="J4733">
        <v>1642</v>
      </c>
      <c r="K4733">
        <v>4599</v>
      </c>
      <c r="L4733" t="b">
        <v>0</v>
      </c>
      <c r="M4733" t="b">
        <v>0</v>
      </c>
      <c r="N4733" t="b">
        <v>0</v>
      </c>
      <c r="O4733">
        <v>3</v>
      </c>
      <c r="P4733">
        <v>2</v>
      </c>
      <c r="Q4733" s="2">
        <v>0.02</v>
      </c>
      <c r="R4733" s="2">
        <v>0</v>
      </c>
      <c r="S4733" s="2">
        <v>0</v>
      </c>
      <c r="T4733">
        <f t="shared" si="292"/>
        <v>0.4</v>
      </c>
      <c r="U4733">
        <f t="shared" si="293"/>
        <v>1.4000000000000001</v>
      </c>
      <c r="V4733">
        <f t="shared" si="294"/>
        <v>0.66200400000000004</v>
      </c>
      <c r="W4733">
        <f t="shared" si="295"/>
        <v>0.74170139999999996</v>
      </c>
    </row>
    <row r="4734" spans="1:23" x14ac:dyDescent="0.25">
      <c r="A4734" t="s">
        <v>15797</v>
      </c>
      <c r="B4734" s="1">
        <v>43104</v>
      </c>
      <c r="C4734" t="s">
        <v>15798</v>
      </c>
      <c r="D4734" t="s">
        <v>15799</v>
      </c>
      <c r="E4734" t="s">
        <v>15800</v>
      </c>
      <c r="F4734" s="1">
        <v>41422</v>
      </c>
      <c r="G4734">
        <v>1</v>
      </c>
      <c r="H4734">
        <v>13701</v>
      </c>
      <c r="I4734">
        <v>42</v>
      </c>
      <c r="J4734">
        <v>1</v>
      </c>
      <c r="K4734">
        <v>8</v>
      </c>
      <c r="L4734" t="b">
        <v>0</v>
      </c>
      <c r="M4734" t="b">
        <v>0</v>
      </c>
      <c r="N4734" t="b">
        <v>0</v>
      </c>
      <c r="O4734">
        <v>1682</v>
      </c>
      <c r="P4734">
        <v>5</v>
      </c>
      <c r="Q4734" s="2">
        <v>0</v>
      </c>
      <c r="R4734" s="2">
        <v>0</v>
      </c>
      <c r="S4734" s="2">
        <v>0</v>
      </c>
      <c r="T4734">
        <f t="shared" si="292"/>
        <v>0.4</v>
      </c>
      <c r="U4734">
        <f t="shared" si="293"/>
        <v>-331.40000000000003</v>
      </c>
      <c r="V4734">
        <f t="shared" si="294"/>
        <v>6.8504999999999998E-3</v>
      </c>
      <c r="W4734">
        <f t="shared" si="295"/>
        <v>-82.687602325000015</v>
      </c>
    </row>
    <row r="4735" spans="1:23" x14ac:dyDescent="0.25">
      <c r="A4735" t="s">
        <v>15801</v>
      </c>
      <c r="B4735" s="1">
        <v>43227</v>
      </c>
      <c r="C4735" t="s">
        <v>15802</v>
      </c>
      <c r="D4735" t="s">
        <v>6464</v>
      </c>
      <c r="E4735" t="s">
        <v>15803</v>
      </c>
      <c r="F4735" s="1">
        <v>43215</v>
      </c>
      <c r="G4735">
        <v>1</v>
      </c>
      <c r="H4735">
        <v>392587</v>
      </c>
      <c r="I4735">
        <v>12701</v>
      </c>
      <c r="J4735">
        <v>747</v>
      </c>
      <c r="K4735">
        <v>1881</v>
      </c>
      <c r="L4735" t="b">
        <v>0</v>
      </c>
      <c r="M4735" t="b">
        <v>0</v>
      </c>
      <c r="N4735" t="b">
        <v>0</v>
      </c>
      <c r="O4735">
        <v>12</v>
      </c>
      <c r="P4735">
        <v>10</v>
      </c>
      <c r="Q4735" s="2">
        <v>0.03</v>
      </c>
      <c r="R4735" s="2">
        <v>0</v>
      </c>
      <c r="S4735" s="2">
        <v>0</v>
      </c>
      <c r="T4735">
        <f t="shared" si="292"/>
        <v>0.4</v>
      </c>
      <c r="U4735">
        <f t="shared" si="293"/>
        <v>7.6</v>
      </c>
      <c r="V4735">
        <f t="shared" si="294"/>
        <v>0.49629349999999994</v>
      </c>
      <c r="W4735">
        <f t="shared" si="295"/>
        <v>2.2337027250000001</v>
      </c>
    </row>
    <row r="4736" spans="1:23" x14ac:dyDescent="0.25">
      <c r="A4736" t="s">
        <v>15804</v>
      </c>
      <c r="B4736" s="1">
        <v>43082</v>
      </c>
      <c r="C4736" t="s">
        <v>15805</v>
      </c>
      <c r="D4736" t="s">
        <v>15806</v>
      </c>
      <c r="E4736" t="s">
        <v>15807</v>
      </c>
      <c r="F4736" s="1">
        <v>43077</v>
      </c>
      <c r="G4736">
        <v>1</v>
      </c>
      <c r="H4736">
        <v>46706</v>
      </c>
      <c r="I4736">
        <v>3091</v>
      </c>
      <c r="J4736">
        <v>47</v>
      </c>
      <c r="K4736">
        <v>130</v>
      </c>
      <c r="L4736" t="b">
        <v>0</v>
      </c>
      <c r="M4736" t="b">
        <v>0</v>
      </c>
      <c r="N4736" t="b">
        <v>0</v>
      </c>
      <c r="O4736">
        <v>5</v>
      </c>
      <c r="P4736">
        <v>1</v>
      </c>
      <c r="Q4736" s="2">
        <v>7.0000000000000007E-2</v>
      </c>
      <c r="R4736" s="2">
        <v>0</v>
      </c>
      <c r="S4736" s="2">
        <v>0</v>
      </c>
      <c r="T4736">
        <f t="shared" si="292"/>
        <v>0.4</v>
      </c>
      <c r="U4736">
        <f t="shared" si="293"/>
        <v>0</v>
      </c>
      <c r="V4736">
        <f t="shared" si="294"/>
        <v>0.72335300000000002</v>
      </c>
      <c r="W4736">
        <f t="shared" si="295"/>
        <v>0.41317355</v>
      </c>
    </row>
    <row r="4737" spans="1:23" x14ac:dyDescent="0.25">
      <c r="A4737" t="s">
        <v>15808</v>
      </c>
      <c r="B4737" s="1">
        <v>43197</v>
      </c>
      <c r="C4737" t="s">
        <v>15809</v>
      </c>
      <c r="D4737" t="s">
        <v>613</v>
      </c>
      <c r="E4737" t="s">
        <v>15810</v>
      </c>
      <c r="F4737" s="1">
        <v>43187</v>
      </c>
      <c r="G4737">
        <v>1</v>
      </c>
      <c r="H4737">
        <v>1823117</v>
      </c>
      <c r="I4737">
        <v>2205</v>
      </c>
      <c r="J4737">
        <v>258</v>
      </c>
      <c r="K4737">
        <v>301</v>
      </c>
      <c r="L4737" t="b">
        <v>0</v>
      </c>
      <c r="M4737" t="b">
        <v>0</v>
      </c>
      <c r="N4737" t="b">
        <v>0</v>
      </c>
      <c r="O4737">
        <v>10</v>
      </c>
      <c r="P4737">
        <v>5</v>
      </c>
      <c r="Q4737" s="2">
        <v>0</v>
      </c>
      <c r="R4737" s="2">
        <v>0</v>
      </c>
      <c r="S4737" s="2">
        <v>0</v>
      </c>
      <c r="T4737">
        <f t="shared" si="292"/>
        <v>0.4</v>
      </c>
      <c r="U4737">
        <f t="shared" si="293"/>
        <v>3</v>
      </c>
      <c r="V4737">
        <f t="shared" si="294"/>
        <v>0.91155849999999994</v>
      </c>
      <c r="W4737">
        <f t="shared" si="295"/>
        <v>1.2290454749999999</v>
      </c>
    </row>
    <row r="4738" spans="1:23" x14ac:dyDescent="0.25">
      <c r="A4738" t="s">
        <v>15811</v>
      </c>
      <c r="B4738" s="1">
        <v>43109</v>
      </c>
      <c r="C4738" t="s">
        <v>15812</v>
      </c>
      <c r="D4738" t="s">
        <v>7546</v>
      </c>
      <c r="E4738" t="s">
        <v>15813</v>
      </c>
      <c r="F4738" s="1">
        <v>43104</v>
      </c>
      <c r="G4738">
        <v>1</v>
      </c>
      <c r="H4738">
        <v>1823701</v>
      </c>
      <c r="I4738">
        <v>133400</v>
      </c>
      <c r="J4738">
        <v>1670</v>
      </c>
      <c r="K4738">
        <v>11241</v>
      </c>
      <c r="L4738" t="b">
        <v>0</v>
      </c>
      <c r="M4738" t="b">
        <v>0</v>
      </c>
      <c r="N4738" t="b">
        <v>0</v>
      </c>
      <c r="O4738">
        <v>5</v>
      </c>
      <c r="P4738">
        <v>5</v>
      </c>
      <c r="Q4738" s="2">
        <v>7.0000000000000007E-2</v>
      </c>
      <c r="R4738" s="2">
        <v>0</v>
      </c>
      <c r="S4738" s="2">
        <v>0.01</v>
      </c>
      <c r="T4738">
        <f t="shared" ref="T4738:T4801" si="296">G4738*0.4</f>
        <v>0.4</v>
      </c>
      <c r="U4738">
        <f t="shared" ref="U4738:U4801" si="297">-0.2*(O4738-P4738)+0.8*P4738</f>
        <v>4</v>
      </c>
      <c r="V4738">
        <f t="shared" ref="V4738:V4801" si="298">0.5*H4738*0.000001+0.1*Q4738*100+100*0.15*R4738+100*0.25*S4738</f>
        <v>1.8618505000000001</v>
      </c>
      <c r="W4738">
        <f t="shared" ref="W4738:W4801" si="299">0.4*T4738+0.25*U4738+0.35*V4738</f>
        <v>1.8116476750000001</v>
      </c>
    </row>
    <row r="4739" spans="1:23" x14ac:dyDescent="0.25">
      <c r="A4739" t="s">
        <v>15814</v>
      </c>
      <c r="B4739" s="1">
        <v>43118</v>
      </c>
      <c r="C4739" t="s">
        <v>15815</v>
      </c>
      <c r="D4739" t="s">
        <v>11811</v>
      </c>
      <c r="E4739" t="s">
        <v>6358</v>
      </c>
      <c r="F4739" s="1">
        <v>43112</v>
      </c>
      <c r="G4739">
        <v>1</v>
      </c>
      <c r="H4739">
        <v>245625</v>
      </c>
      <c r="I4739">
        <v>7926</v>
      </c>
      <c r="J4739">
        <v>321</v>
      </c>
      <c r="K4739">
        <v>573</v>
      </c>
      <c r="L4739" t="b">
        <v>0</v>
      </c>
      <c r="M4739" t="b">
        <v>0</v>
      </c>
      <c r="N4739" t="b">
        <v>0</v>
      </c>
      <c r="O4739">
        <v>6</v>
      </c>
      <c r="P4739">
        <v>6</v>
      </c>
      <c r="Q4739" s="2">
        <v>0.03</v>
      </c>
      <c r="R4739" s="2">
        <v>0</v>
      </c>
      <c r="S4739" s="2">
        <v>0</v>
      </c>
      <c r="T4739">
        <f t="shared" si="296"/>
        <v>0.4</v>
      </c>
      <c r="U4739">
        <f t="shared" si="297"/>
        <v>4.8000000000000007</v>
      </c>
      <c r="V4739">
        <f t="shared" si="298"/>
        <v>0.42281249999999998</v>
      </c>
      <c r="W4739">
        <f t="shared" si="299"/>
        <v>1.5079843750000004</v>
      </c>
    </row>
    <row r="4740" spans="1:23" x14ac:dyDescent="0.25">
      <c r="A4740" t="s">
        <v>15816</v>
      </c>
      <c r="B4740" s="1">
        <v>43104</v>
      </c>
      <c r="C4740" t="s">
        <v>15817</v>
      </c>
      <c r="D4740" t="s">
        <v>15818</v>
      </c>
      <c r="E4740" t="s">
        <v>15819</v>
      </c>
      <c r="F4740" s="1">
        <v>43074</v>
      </c>
      <c r="G4740">
        <v>1</v>
      </c>
      <c r="H4740">
        <v>14459</v>
      </c>
      <c r="I4740">
        <v>64</v>
      </c>
      <c r="J4740">
        <v>31</v>
      </c>
      <c r="K4740">
        <v>27</v>
      </c>
      <c r="L4740" t="b">
        <v>0</v>
      </c>
      <c r="M4740" t="b">
        <v>0</v>
      </c>
      <c r="N4740" t="b">
        <v>0</v>
      </c>
      <c r="O4740">
        <v>30</v>
      </c>
      <c r="P4740">
        <v>6</v>
      </c>
      <c r="Q4740" s="2">
        <v>0</v>
      </c>
      <c r="R4740" s="2">
        <v>0</v>
      </c>
      <c r="S4740" s="2">
        <v>0</v>
      </c>
      <c r="T4740">
        <f t="shared" si="296"/>
        <v>0.4</v>
      </c>
      <c r="U4740">
        <f t="shared" si="297"/>
        <v>0</v>
      </c>
      <c r="V4740">
        <f t="shared" si="298"/>
        <v>7.2294999999999998E-3</v>
      </c>
      <c r="W4740">
        <f t="shared" si="299"/>
        <v>0.16253032500000003</v>
      </c>
    </row>
    <row r="4741" spans="1:23" x14ac:dyDescent="0.25">
      <c r="A4741" t="s">
        <v>15820</v>
      </c>
      <c r="B4741" s="1">
        <v>43241</v>
      </c>
      <c r="C4741" t="s">
        <v>15821</v>
      </c>
      <c r="D4741" t="s">
        <v>1104</v>
      </c>
      <c r="E4741" t="s">
        <v>15822</v>
      </c>
      <c r="F4741" s="1">
        <v>43239</v>
      </c>
      <c r="G4741">
        <v>1</v>
      </c>
      <c r="H4741">
        <v>1056821</v>
      </c>
      <c r="I4741">
        <v>21624</v>
      </c>
      <c r="J4741">
        <v>472</v>
      </c>
      <c r="K4741">
        <v>2069</v>
      </c>
      <c r="L4741" t="b">
        <v>0</v>
      </c>
      <c r="M4741" t="b">
        <v>0</v>
      </c>
      <c r="N4741" t="b">
        <v>0</v>
      </c>
      <c r="O4741">
        <v>2</v>
      </c>
      <c r="P4741">
        <v>1</v>
      </c>
      <c r="Q4741" s="2">
        <v>0.02</v>
      </c>
      <c r="R4741" s="2">
        <v>0</v>
      </c>
      <c r="S4741" s="2">
        <v>0</v>
      </c>
      <c r="T4741">
        <f t="shared" si="296"/>
        <v>0.4</v>
      </c>
      <c r="U4741">
        <f t="shared" si="297"/>
        <v>0.60000000000000009</v>
      </c>
      <c r="V4741">
        <f t="shared" si="298"/>
        <v>0.72841050000000007</v>
      </c>
      <c r="W4741">
        <f t="shared" si="299"/>
        <v>0.56494367500000009</v>
      </c>
    </row>
    <row r="4742" spans="1:23" x14ac:dyDescent="0.25">
      <c r="A4742" t="s">
        <v>15823</v>
      </c>
      <c r="B4742" s="1">
        <v>43250</v>
      </c>
      <c r="C4742" t="s">
        <v>15824</v>
      </c>
      <c r="D4742" t="s">
        <v>4274</v>
      </c>
      <c r="E4742" t="s">
        <v>15825</v>
      </c>
      <c r="F4742" s="1">
        <v>43244</v>
      </c>
      <c r="G4742">
        <v>1</v>
      </c>
      <c r="H4742">
        <v>264249</v>
      </c>
      <c r="I4742">
        <v>2027</v>
      </c>
      <c r="J4742">
        <v>1773</v>
      </c>
      <c r="K4742">
        <v>1934</v>
      </c>
      <c r="L4742" t="b">
        <v>0</v>
      </c>
      <c r="M4742" t="b">
        <v>0</v>
      </c>
      <c r="N4742" t="b">
        <v>0</v>
      </c>
      <c r="O4742">
        <v>6</v>
      </c>
      <c r="P4742">
        <v>5</v>
      </c>
      <c r="Q4742" s="2">
        <v>0.01</v>
      </c>
      <c r="R4742" s="2">
        <v>-0.01</v>
      </c>
      <c r="S4742" s="2">
        <v>0.01</v>
      </c>
      <c r="T4742">
        <f t="shared" si="296"/>
        <v>0.4</v>
      </c>
      <c r="U4742">
        <f t="shared" si="297"/>
        <v>3.8</v>
      </c>
      <c r="V4742">
        <f t="shared" si="298"/>
        <v>0.33212450000000004</v>
      </c>
      <c r="W4742">
        <f t="shared" si="299"/>
        <v>1.2262435749999998</v>
      </c>
    </row>
    <row r="4743" spans="1:23" x14ac:dyDescent="0.25">
      <c r="A4743" t="s">
        <v>15826</v>
      </c>
      <c r="B4743" s="1">
        <v>43083</v>
      </c>
      <c r="C4743" t="s">
        <v>15827</v>
      </c>
      <c r="D4743" t="s">
        <v>355</v>
      </c>
      <c r="E4743" t="s">
        <v>15828</v>
      </c>
      <c r="F4743" s="1">
        <v>43082</v>
      </c>
      <c r="G4743">
        <v>1</v>
      </c>
      <c r="H4743">
        <v>827474</v>
      </c>
      <c r="I4743">
        <v>18845</v>
      </c>
      <c r="J4743">
        <v>460</v>
      </c>
      <c r="K4743">
        <v>682</v>
      </c>
      <c r="L4743" t="b">
        <v>0</v>
      </c>
      <c r="M4743" t="b">
        <v>0</v>
      </c>
      <c r="N4743" t="b">
        <v>0</v>
      </c>
      <c r="O4743">
        <v>1</v>
      </c>
      <c r="P4743">
        <v>1</v>
      </c>
      <c r="Q4743" s="2">
        <v>0.02</v>
      </c>
      <c r="R4743" s="2">
        <v>0</v>
      </c>
      <c r="S4743" s="2">
        <v>0</v>
      </c>
      <c r="T4743">
        <f t="shared" si="296"/>
        <v>0.4</v>
      </c>
      <c r="U4743">
        <f t="shared" si="297"/>
        <v>0.8</v>
      </c>
      <c r="V4743">
        <f t="shared" si="298"/>
        <v>0.61373699999999998</v>
      </c>
      <c r="W4743">
        <f t="shared" si="299"/>
        <v>0.57480795000000007</v>
      </c>
    </row>
    <row r="4744" spans="1:23" x14ac:dyDescent="0.25">
      <c r="A4744" t="s">
        <v>20870</v>
      </c>
      <c r="B4744" s="1">
        <v>43251</v>
      </c>
      <c r="C4744" t="s">
        <v>20871</v>
      </c>
      <c r="D4744" t="s">
        <v>20872</v>
      </c>
      <c r="E4744" t="s">
        <v>20873</v>
      </c>
      <c r="F4744" s="1">
        <v>43240</v>
      </c>
      <c r="G4744">
        <v>1</v>
      </c>
      <c r="H4744">
        <v>691057</v>
      </c>
      <c r="I4744">
        <v>3735</v>
      </c>
      <c r="J4744">
        <v>225</v>
      </c>
      <c r="K4744">
        <v>0</v>
      </c>
      <c r="L4744" t="b">
        <v>1</v>
      </c>
      <c r="M4744" t="b">
        <v>0</v>
      </c>
      <c r="N4744" t="b">
        <v>0</v>
      </c>
      <c r="O4744">
        <v>11</v>
      </c>
      <c r="P4744">
        <v>10</v>
      </c>
      <c r="Q4744" s="2">
        <v>0.01</v>
      </c>
      <c r="R4744" s="2">
        <v>0</v>
      </c>
      <c r="S4744" s="2">
        <v>0</v>
      </c>
      <c r="T4744">
        <f t="shared" si="296"/>
        <v>0.4</v>
      </c>
      <c r="U4744">
        <f t="shared" si="297"/>
        <v>7.8</v>
      </c>
      <c r="V4744">
        <f t="shared" si="298"/>
        <v>0.44552849999999999</v>
      </c>
      <c r="W4744">
        <f t="shared" si="299"/>
        <v>2.265934975</v>
      </c>
    </row>
    <row r="4745" spans="1:23" x14ac:dyDescent="0.25">
      <c r="A4745" t="s">
        <v>15829</v>
      </c>
      <c r="B4745" s="1">
        <v>43072</v>
      </c>
      <c r="C4745" t="s">
        <v>15830</v>
      </c>
      <c r="D4745" t="s">
        <v>579</v>
      </c>
      <c r="E4745" t="s">
        <v>15831</v>
      </c>
      <c r="F4745" s="1">
        <v>43067</v>
      </c>
      <c r="G4745">
        <v>1</v>
      </c>
      <c r="H4745">
        <v>122477</v>
      </c>
      <c r="I4745">
        <v>3997</v>
      </c>
      <c r="J4745">
        <v>204</v>
      </c>
      <c r="K4745">
        <v>431</v>
      </c>
      <c r="L4745" t="b">
        <v>0</v>
      </c>
      <c r="M4745" t="b">
        <v>0</v>
      </c>
      <c r="N4745" t="b">
        <v>0</v>
      </c>
      <c r="O4745">
        <v>5</v>
      </c>
      <c r="P4745">
        <v>5</v>
      </c>
      <c r="Q4745" s="2">
        <v>0.03</v>
      </c>
      <c r="R4745" s="2">
        <v>0</v>
      </c>
      <c r="S4745" s="2">
        <v>0</v>
      </c>
      <c r="T4745">
        <f t="shared" si="296"/>
        <v>0.4</v>
      </c>
      <c r="U4745">
        <f t="shared" si="297"/>
        <v>4</v>
      </c>
      <c r="V4745">
        <f t="shared" si="298"/>
        <v>0.36123849999999996</v>
      </c>
      <c r="W4745">
        <f t="shared" si="299"/>
        <v>1.2864334750000002</v>
      </c>
    </row>
    <row r="4746" spans="1:23" x14ac:dyDescent="0.25">
      <c r="A4746" t="s">
        <v>15832</v>
      </c>
      <c r="B4746" s="1">
        <v>43234</v>
      </c>
      <c r="C4746" t="s">
        <v>15833</v>
      </c>
      <c r="D4746" t="s">
        <v>10191</v>
      </c>
      <c r="E4746" t="s">
        <v>15834</v>
      </c>
      <c r="F4746" s="1">
        <v>43208</v>
      </c>
      <c r="G4746">
        <v>1</v>
      </c>
      <c r="H4746">
        <v>14444272</v>
      </c>
      <c r="I4746">
        <v>115979</v>
      </c>
      <c r="J4746">
        <v>3509</v>
      </c>
      <c r="K4746">
        <v>2190</v>
      </c>
      <c r="L4746" t="b">
        <v>0</v>
      </c>
      <c r="M4746" t="b">
        <v>0</v>
      </c>
      <c r="N4746" t="b">
        <v>0</v>
      </c>
      <c r="O4746">
        <v>26</v>
      </c>
      <c r="P4746">
        <v>17</v>
      </c>
      <c r="Q4746" s="2">
        <v>0.01</v>
      </c>
      <c r="R4746" s="2">
        <v>0</v>
      </c>
      <c r="S4746" s="2">
        <v>0</v>
      </c>
      <c r="T4746">
        <f t="shared" si="296"/>
        <v>0.4</v>
      </c>
      <c r="U4746">
        <f t="shared" si="297"/>
        <v>11.8</v>
      </c>
      <c r="V4746">
        <f t="shared" si="298"/>
        <v>7.3221359999999995</v>
      </c>
      <c r="W4746">
        <f t="shared" si="299"/>
        <v>5.6727476000000001</v>
      </c>
    </row>
    <row r="4747" spans="1:23" x14ac:dyDescent="0.25">
      <c r="A4747" t="s">
        <v>15835</v>
      </c>
      <c r="B4747" s="1">
        <v>43142</v>
      </c>
      <c r="C4747" t="s">
        <v>15836</v>
      </c>
      <c r="D4747" t="s">
        <v>12172</v>
      </c>
      <c r="E4747" t="s">
        <v>15837</v>
      </c>
      <c r="F4747" s="1">
        <v>43135</v>
      </c>
      <c r="G4747">
        <v>1</v>
      </c>
      <c r="H4747">
        <v>56370</v>
      </c>
      <c r="I4747">
        <v>277</v>
      </c>
      <c r="J4747">
        <v>331</v>
      </c>
      <c r="K4747">
        <v>1005</v>
      </c>
      <c r="L4747" t="b">
        <v>0</v>
      </c>
      <c r="M4747" t="b">
        <v>0</v>
      </c>
      <c r="N4747" t="b">
        <v>0</v>
      </c>
      <c r="O4747">
        <v>7</v>
      </c>
      <c r="P4747">
        <v>6</v>
      </c>
      <c r="Q4747" s="2">
        <v>0</v>
      </c>
      <c r="R4747" s="2">
        <v>-0.01</v>
      </c>
      <c r="S4747" s="2">
        <v>0.02</v>
      </c>
      <c r="T4747">
        <f t="shared" si="296"/>
        <v>0.4</v>
      </c>
      <c r="U4747">
        <f t="shared" si="297"/>
        <v>4.6000000000000005</v>
      </c>
      <c r="V4747">
        <f t="shared" si="298"/>
        <v>0.37818499999999999</v>
      </c>
      <c r="W4747">
        <f t="shared" si="299"/>
        <v>1.4423647500000001</v>
      </c>
    </row>
    <row r="4748" spans="1:23" x14ac:dyDescent="0.25">
      <c r="A4748" t="s">
        <v>15838</v>
      </c>
      <c r="B4748" s="1">
        <v>43187</v>
      </c>
      <c r="C4748" t="s">
        <v>15839</v>
      </c>
      <c r="D4748" t="s">
        <v>7054</v>
      </c>
      <c r="E4748" t="s">
        <v>15840</v>
      </c>
      <c r="F4748" s="1">
        <v>43173</v>
      </c>
      <c r="G4748">
        <v>1</v>
      </c>
      <c r="H4748">
        <v>425636</v>
      </c>
      <c r="I4748">
        <v>17124</v>
      </c>
      <c r="J4748">
        <v>329</v>
      </c>
      <c r="K4748">
        <v>1909</v>
      </c>
      <c r="L4748" t="b">
        <v>0</v>
      </c>
      <c r="M4748" t="b">
        <v>0</v>
      </c>
      <c r="N4748" t="b">
        <v>0</v>
      </c>
      <c r="O4748">
        <v>14</v>
      </c>
      <c r="P4748">
        <v>14</v>
      </c>
      <c r="Q4748" s="2">
        <v>0.04</v>
      </c>
      <c r="R4748" s="2">
        <v>0</v>
      </c>
      <c r="S4748" s="2">
        <v>0</v>
      </c>
      <c r="T4748">
        <f t="shared" si="296"/>
        <v>0.4</v>
      </c>
      <c r="U4748">
        <f t="shared" si="297"/>
        <v>11.200000000000001</v>
      </c>
      <c r="V4748">
        <f t="shared" si="298"/>
        <v>0.61281799999999997</v>
      </c>
      <c r="W4748">
        <f t="shared" si="299"/>
        <v>3.1744863000000003</v>
      </c>
    </row>
    <row r="4749" spans="1:23" x14ac:dyDescent="0.25">
      <c r="A4749" t="s">
        <v>15841</v>
      </c>
      <c r="B4749" s="1">
        <v>43081</v>
      </c>
      <c r="C4749" t="s">
        <v>15842</v>
      </c>
      <c r="D4749" t="s">
        <v>12285</v>
      </c>
      <c r="E4749" t="s">
        <v>15843</v>
      </c>
      <c r="F4749" s="1">
        <v>43076</v>
      </c>
      <c r="G4749">
        <v>1</v>
      </c>
      <c r="H4749">
        <v>52534</v>
      </c>
      <c r="I4749">
        <v>6427</v>
      </c>
      <c r="J4749">
        <v>60</v>
      </c>
      <c r="K4749">
        <v>288</v>
      </c>
      <c r="L4749" t="b">
        <v>0</v>
      </c>
      <c r="M4749" t="b">
        <v>0</v>
      </c>
      <c r="N4749" t="b">
        <v>0</v>
      </c>
      <c r="O4749">
        <v>5</v>
      </c>
      <c r="P4749">
        <v>5</v>
      </c>
      <c r="Q4749" s="2">
        <v>0.12</v>
      </c>
      <c r="R4749" s="2">
        <v>0</v>
      </c>
      <c r="S4749" s="2">
        <v>0.01</v>
      </c>
      <c r="T4749">
        <f t="shared" si="296"/>
        <v>0.4</v>
      </c>
      <c r="U4749">
        <f t="shared" si="297"/>
        <v>4</v>
      </c>
      <c r="V4749">
        <f t="shared" si="298"/>
        <v>1.476267</v>
      </c>
      <c r="W4749">
        <f t="shared" si="299"/>
        <v>1.6766934500000001</v>
      </c>
    </row>
    <row r="4750" spans="1:23" x14ac:dyDescent="0.25">
      <c r="A4750" t="s">
        <v>15844</v>
      </c>
      <c r="B4750" s="1">
        <v>43245</v>
      </c>
      <c r="C4750" t="s">
        <v>15845</v>
      </c>
      <c r="D4750" t="s">
        <v>4005</v>
      </c>
      <c r="E4750" t="s">
        <v>15846</v>
      </c>
      <c r="F4750" s="1">
        <v>43237</v>
      </c>
      <c r="G4750">
        <v>1</v>
      </c>
      <c r="H4750">
        <v>3156530</v>
      </c>
      <c r="I4750">
        <v>77823</v>
      </c>
      <c r="J4750">
        <v>5763</v>
      </c>
      <c r="K4750">
        <v>5504</v>
      </c>
      <c r="L4750" t="b">
        <v>0</v>
      </c>
      <c r="M4750" t="b">
        <v>0</v>
      </c>
      <c r="N4750" t="b">
        <v>0</v>
      </c>
      <c r="O4750">
        <v>8</v>
      </c>
      <c r="P4750">
        <v>5</v>
      </c>
      <c r="Q4750" s="2">
        <v>0.02</v>
      </c>
      <c r="R4750" s="2">
        <v>0</v>
      </c>
      <c r="S4750" s="2">
        <v>0</v>
      </c>
      <c r="T4750">
        <f t="shared" si="296"/>
        <v>0.4</v>
      </c>
      <c r="U4750">
        <f t="shared" si="297"/>
        <v>3.4</v>
      </c>
      <c r="V4750">
        <f t="shared" si="298"/>
        <v>1.778265</v>
      </c>
      <c r="W4750">
        <f t="shared" si="299"/>
        <v>1.6323927499999999</v>
      </c>
    </row>
    <row r="4751" spans="1:23" x14ac:dyDescent="0.25">
      <c r="A4751" t="s">
        <v>15847</v>
      </c>
      <c r="B4751" s="1">
        <v>43107</v>
      </c>
      <c r="C4751" t="s">
        <v>15848</v>
      </c>
      <c r="D4751" t="s">
        <v>15849</v>
      </c>
      <c r="E4751" t="s">
        <v>15850</v>
      </c>
      <c r="F4751" s="1">
        <v>43098</v>
      </c>
      <c r="G4751">
        <v>1</v>
      </c>
      <c r="H4751">
        <v>2510144</v>
      </c>
      <c r="I4751">
        <v>25901</v>
      </c>
      <c r="J4751">
        <v>2590</v>
      </c>
      <c r="K4751">
        <v>2883</v>
      </c>
      <c r="L4751" t="b">
        <v>0</v>
      </c>
      <c r="M4751" t="b">
        <v>0</v>
      </c>
      <c r="N4751" t="b">
        <v>0</v>
      </c>
      <c r="O4751">
        <v>9</v>
      </c>
      <c r="P4751">
        <v>9</v>
      </c>
      <c r="Q4751" s="2">
        <v>0.01</v>
      </c>
      <c r="R4751" s="2">
        <v>0</v>
      </c>
      <c r="S4751" s="2">
        <v>0</v>
      </c>
      <c r="T4751">
        <f t="shared" si="296"/>
        <v>0.4</v>
      </c>
      <c r="U4751">
        <f t="shared" si="297"/>
        <v>7.2</v>
      </c>
      <c r="V4751">
        <f t="shared" si="298"/>
        <v>1.3550720000000001</v>
      </c>
      <c r="W4751">
        <f t="shared" si="299"/>
        <v>2.4342752000000001</v>
      </c>
    </row>
    <row r="4752" spans="1:23" x14ac:dyDescent="0.25">
      <c r="A4752" t="s">
        <v>15851</v>
      </c>
      <c r="B4752" s="1">
        <v>43209</v>
      </c>
      <c r="C4752" t="s">
        <v>15852</v>
      </c>
      <c r="D4752" t="s">
        <v>9575</v>
      </c>
      <c r="E4752" t="s">
        <v>15853</v>
      </c>
      <c r="F4752" s="1">
        <v>43194</v>
      </c>
      <c r="G4752">
        <v>1</v>
      </c>
      <c r="H4752">
        <v>584185</v>
      </c>
      <c r="I4752">
        <v>19377</v>
      </c>
      <c r="J4752">
        <v>701</v>
      </c>
      <c r="K4752">
        <v>934</v>
      </c>
      <c r="L4752" t="b">
        <v>0</v>
      </c>
      <c r="M4752" t="b">
        <v>0</v>
      </c>
      <c r="N4752" t="b">
        <v>0</v>
      </c>
      <c r="O4752">
        <v>15</v>
      </c>
      <c r="P4752">
        <v>7</v>
      </c>
      <c r="Q4752" s="2">
        <v>0.03</v>
      </c>
      <c r="R4752" s="2">
        <v>0</v>
      </c>
      <c r="S4752" s="2">
        <v>0</v>
      </c>
      <c r="T4752">
        <f t="shared" si="296"/>
        <v>0.4</v>
      </c>
      <c r="U4752">
        <f t="shared" si="297"/>
        <v>4</v>
      </c>
      <c r="V4752">
        <f t="shared" si="298"/>
        <v>0.59209249999999991</v>
      </c>
      <c r="W4752">
        <f t="shared" si="299"/>
        <v>1.3672323750000002</v>
      </c>
    </row>
    <row r="4753" spans="1:23" x14ac:dyDescent="0.25">
      <c r="A4753" t="s">
        <v>15854</v>
      </c>
      <c r="B4753" s="1">
        <v>43085</v>
      </c>
      <c r="C4753" t="s">
        <v>15855</v>
      </c>
      <c r="D4753" t="s">
        <v>389</v>
      </c>
      <c r="E4753" t="s">
        <v>15856</v>
      </c>
      <c r="F4753" s="1">
        <v>43079</v>
      </c>
      <c r="G4753">
        <v>1</v>
      </c>
      <c r="H4753">
        <v>5102153</v>
      </c>
      <c r="I4753">
        <v>258658</v>
      </c>
      <c r="J4753">
        <v>3703</v>
      </c>
      <c r="K4753">
        <v>20147</v>
      </c>
      <c r="L4753" t="b">
        <v>0</v>
      </c>
      <c r="M4753" t="b">
        <v>0</v>
      </c>
      <c r="N4753" t="b">
        <v>0</v>
      </c>
      <c r="O4753">
        <v>6</v>
      </c>
      <c r="P4753">
        <v>6</v>
      </c>
      <c r="Q4753" s="2">
        <v>0.05</v>
      </c>
      <c r="R4753" s="2">
        <v>0</v>
      </c>
      <c r="S4753" s="2">
        <v>0</v>
      </c>
      <c r="T4753">
        <f t="shared" si="296"/>
        <v>0.4</v>
      </c>
      <c r="U4753">
        <f t="shared" si="297"/>
        <v>4.8000000000000007</v>
      </c>
      <c r="V4753">
        <f t="shared" si="298"/>
        <v>3.0510764999999997</v>
      </c>
      <c r="W4753">
        <f t="shared" si="299"/>
        <v>2.4278767750000001</v>
      </c>
    </row>
    <row r="4754" spans="1:23" x14ac:dyDescent="0.25">
      <c r="A4754" t="s">
        <v>15857</v>
      </c>
      <c r="B4754" s="1">
        <v>43105</v>
      </c>
      <c r="C4754" t="s">
        <v>15858</v>
      </c>
      <c r="D4754" t="s">
        <v>351</v>
      </c>
      <c r="E4754" t="s">
        <v>15859</v>
      </c>
      <c r="F4754" s="1">
        <v>43096</v>
      </c>
      <c r="G4754">
        <v>1</v>
      </c>
      <c r="H4754">
        <v>108662</v>
      </c>
      <c r="I4754">
        <v>5878</v>
      </c>
      <c r="J4754">
        <v>425</v>
      </c>
      <c r="K4754">
        <v>1630</v>
      </c>
      <c r="L4754" t="b">
        <v>0</v>
      </c>
      <c r="M4754" t="b">
        <v>0</v>
      </c>
      <c r="N4754" t="b">
        <v>0</v>
      </c>
      <c r="O4754">
        <v>9</v>
      </c>
      <c r="P4754">
        <v>8</v>
      </c>
      <c r="Q4754" s="2">
        <v>0.05</v>
      </c>
      <c r="R4754" s="2">
        <v>0</v>
      </c>
      <c r="S4754" s="2">
        <v>0.02</v>
      </c>
      <c r="T4754">
        <f t="shared" si="296"/>
        <v>0.4</v>
      </c>
      <c r="U4754">
        <f t="shared" si="297"/>
        <v>6.2</v>
      </c>
      <c r="V4754">
        <f t="shared" si="298"/>
        <v>1.0543310000000001</v>
      </c>
      <c r="W4754">
        <f t="shared" si="299"/>
        <v>2.0790158500000002</v>
      </c>
    </row>
    <row r="4755" spans="1:23" x14ac:dyDescent="0.25">
      <c r="A4755" t="s">
        <v>15860</v>
      </c>
      <c r="B4755" s="1">
        <v>43234</v>
      </c>
      <c r="C4755" t="s">
        <v>15861</v>
      </c>
      <c r="D4755" t="s">
        <v>53</v>
      </c>
      <c r="E4755" t="s">
        <v>15862</v>
      </c>
      <c r="F4755" s="1">
        <v>43207</v>
      </c>
      <c r="G4755">
        <v>1</v>
      </c>
      <c r="H4755">
        <v>796462</v>
      </c>
      <c r="I4755">
        <v>26506</v>
      </c>
      <c r="J4755">
        <v>611</v>
      </c>
      <c r="K4755">
        <v>1783</v>
      </c>
      <c r="L4755" t="b">
        <v>0</v>
      </c>
      <c r="M4755" t="b">
        <v>0</v>
      </c>
      <c r="N4755" t="b">
        <v>0</v>
      </c>
      <c r="O4755">
        <v>27</v>
      </c>
      <c r="P4755">
        <v>16</v>
      </c>
      <c r="Q4755" s="2">
        <v>0.03</v>
      </c>
      <c r="R4755" s="2">
        <v>0</v>
      </c>
      <c r="S4755" s="2">
        <v>0</v>
      </c>
      <c r="T4755">
        <f t="shared" si="296"/>
        <v>0.4</v>
      </c>
      <c r="U4755">
        <f t="shared" si="297"/>
        <v>10.600000000000001</v>
      </c>
      <c r="V4755">
        <f t="shared" si="298"/>
        <v>0.69823100000000005</v>
      </c>
      <c r="W4755">
        <f t="shared" si="299"/>
        <v>3.0543808500000007</v>
      </c>
    </row>
    <row r="4756" spans="1:23" x14ac:dyDescent="0.25">
      <c r="A4756" t="s">
        <v>15863</v>
      </c>
      <c r="B4756" s="1">
        <v>43188</v>
      </c>
      <c r="C4756" t="s">
        <v>15864</v>
      </c>
      <c r="D4756" t="s">
        <v>850</v>
      </c>
      <c r="E4756" t="s">
        <v>15865</v>
      </c>
      <c r="F4756" s="1">
        <v>43175</v>
      </c>
      <c r="G4756">
        <v>1</v>
      </c>
      <c r="H4756">
        <v>1130020</v>
      </c>
      <c r="I4756">
        <v>22377</v>
      </c>
      <c r="J4756">
        <v>823</v>
      </c>
      <c r="K4756">
        <v>1088</v>
      </c>
      <c r="L4756" t="b">
        <v>0</v>
      </c>
      <c r="M4756" t="b">
        <v>0</v>
      </c>
      <c r="N4756" t="b">
        <v>0</v>
      </c>
      <c r="O4756">
        <v>13</v>
      </c>
      <c r="P4756">
        <v>11</v>
      </c>
      <c r="Q4756" s="2">
        <v>0.02</v>
      </c>
      <c r="R4756" s="2">
        <v>0</v>
      </c>
      <c r="S4756" s="2">
        <v>0</v>
      </c>
      <c r="T4756">
        <f t="shared" si="296"/>
        <v>0.4</v>
      </c>
      <c r="U4756">
        <f t="shared" si="297"/>
        <v>8.4</v>
      </c>
      <c r="V4756">
        <f t="shared" si="298"/>
        <v>0.76500999999999997</v>
      </c>
      <c r="W4756">
        <f t="shared" si="299"/>
        <v>2.5277535000000002</v>
      </c>
    </row>
    <row r="4757" spans="1:23" x14ac:dyDescent="0.25">
      <c r="A4757" t="s">
        <v>15866</v>
      </c>
      <c r="B4757" s="1">
        <v>43145</v>
      </c>
      <c r="C4757" t="s">
        <v>15867</v>
      </c>
      <c r="D4757" t="s">
        <v>10448</v>
      </c>
      <c r="E4757" t="s">
        <v>15868</v>
      </c>
      <c r="F4757" s="1">
        <v>43137</v>
      </c>
      <c r="G4757">
        <v>1</v>
      </c>
      <c r="H4757">
        <v>1291227</v>
      </c>
      <c r="I4757">
        <v>24475</v>
      </c>
      <c r="J4757">
        <v>1700</v>
      </c>
      <c r="K4757">
        <v>6769</v>
      </c>
      <c r="L4757" t="b">
        <v>0</v>
      </c>
      <c r="M4757" t="b">
        <v>0</v>
      </c>
      <c r="N4757" t="b">
        <v>0</v>
      </c>
      <c r="O4757">
        <v>8</v>
      </c>
      <c r="P4757">
        <v>7</v>
      </c>
      <c r="Q4757" s="2">
        <v>0.02</v>
      </c>
      <c r="R4757" s="2">
        <v>0</v>
      </c>
      <c r="S4757" s="2">
        <v>0.01</v>
      </c>
      <c r="T4757">
        <f t="shared" si="296"/>
        <v>0.4</v>
      </c>
      <c r="U4757">
        <f t="shared" si="297"/>
        <v>5.4</v>
      </c>
      <c r="V4757">
        <f t="shared" si="298"/>
        <v>1.0956135</v>
      </c>
      <c r="W4757">
        <f t="shared" si="299"/>
        <v>1.8934647250000003</v>
      </c>
    </row>
    <row r="4758" spans="1:23" x14ac:dyDescent="0.25">
      <c r="A4758" t="s">
        <v>15869</v>
      </c>
      <c r="B4758" s="1">
        <v>43126</v>
      </c>
      <c r="C4758" t="s">
        <v>15870</v>
      </c>
      <c r="D4758" t="s">
        <v>478</v>
      </c>
      <c r="E4758" t="s">
        <v>15871</v>
      </c>
      <c r="F4758" s="1">
        <v>43124</v>
      </c>
      <c r="G4758">
        <v>1</v>
      </c>
      <c r="H4758">
        <v>20797</v>
      </c>
      <c r="I4758">
        <v>78</v>
      </c>
      <c r="J4758">
        <v>8</v>
      </c>
      <c r="K4758">
        <v>24</v>
      </c>
      <c r="L4758" t="b">
        <v>0</v>
      </c>
      <c r="M4758" t="b">
        <v>0</v>
      </c>
      <c r="N4758" t="b">
        <v>0</v>
      </c>
      <c r="O4758">
        <v>2</v>
      </c>
      <c r="P4758">
        <v>1</v>
      </c>
      <c r="Q4758" s="2">
        <v>0</v>
      </c>
      <c r="R4758" s="2">
        <v>0</v>
      </c>
      <c r="S4758" s="2">
        <v>0</v>
      </c>
      <c r="T4758">
        <f t="shared" si="296"/>
        <v>0.4</v>
      </c>
      <c r="U4758">
        <f t="shared" si="297"/>
        <v>0.60000000000000009</v>
      </c>
      <c r="V4758">
        <f t="shared" si="298"/>
        <v>1.03985E-2</v>
      </c>
      <c r="W4758">
        <f t="shared" si="299"/>
        <v>0.31363947500000006</v>
      </c>
    </row>
    <row r="4759" spans="1:23" x14ac:dyDescent="0.25">
      <c r="A4759" t="s">
        <v>15872</v>
      </c>
      <c r="B4759" s="1">
        <v>43140</v>
      </c>
      <c r="C4759" t="s">
        <v>15873</v>
      </c>
      <c r="D4759" t="s">
        <v>15874</v>
      </c>
      <c r="E4759" t="s">
        <v>15875</v>
      </c>
      <c r="F4759" s="1">
        <v>43135</v>
      </c>
      <c r="G4759">
        <v>1</v>
      </c>
      <c r="H4759">
        <v>70118</v>
      </c>
      <c r="I4759">
        <v>853</v>
      </c>
      <c r="J4759">
        <v>170</v>
      </c>
      <c r="K4759">
        <v>780</v>
      </c>
      <c r="L4759" t="b">
        <v>0</v>
      </c>
      <c r="M4759" t="b">
        <v>0</v>
      </c>
      <c r="N4759" t="b">
        <v>0</v>
      </c>
      <c r="O4759">
        <v>5</v>
      </c>
      <c r="P4759">
        <v>3</v>
      </c>
      <c r="Q4759" s="2">
        <v>0.01</v>
      </c>
      <c r="R4759" s="2">
        <v>0</v>
      </c>
      <c r="S4759" s="2">
        <v>0.01</v>
      </c>
      <c r="T4759">
        <f t="shared" si="296"/>
        <v>0.4</v>
      </c>
      <c r="U4759">
        <f t="shared" si="297"/>
        <v>2.0000000000000004</v>
      </c>
      <c r="V4759">
        <f t="shared" si="298"/>
        <v>0.38505900000000004</v>
      </c>
      <c r="W4759">
        <f t="shared" si="299"/>
        <v>0.79477065000000013</v>
      </c>
    </row>
    <row r="4760" spans="1:23" x14ac:dyDescent="0.25">
      <c r="A4760" t="s">
        <v>15876</v>
      </c>
      <c r="B4760" s="1">
        <v>43147</v>
      </c>
      <c r="C4760" t="s">
        <v>15877</v>
      </c>
      <c r="D4760" t="s">
        <v>742</v>
      </c>
      <c r="E4760" t="s">
        <v>15878</v>
      </c>
      <c r="F4760" s="1">
        <v>43146</v>
      </c>
      <c r="G4760">
        <v>1</v>
      </c>
      <c r="H4760">
        <v>232339</v>
      </c>
      <c r="I4760">
        <v>1005</v>
      </c>
      <c r="J4760">
        <v>46</v>
      </c>
      <c r="K4760">
        <v>135</v>
      </c>
      <c r="L4760" t="b">
        <v>0</v>
      </c>
      <c r="M4760" t="b">
        <v>0</v>
      </c>
      <c r="N4760" t="b">
        <v>0</v>
      </c>
      <c r="O4760">
        <v>1</v>
      </c>
      <c r="P4760">
        <v>1</v>
      </c>
      <c r="Q4760" s="2">
        <v>0</v>
      </c>
      <c r="R4760" s="2">
        <v>0</v>
      </c>
      <c r="S4760" s="2">
        <v>0</v>
      </c>
      <c r="T4760">
        <f t="shared" si="296"/>
        <v>0.4</v>
      </c>
      <c r="U4760">
        <f t="shared" si="297"/>
        <v>0.8</v>
      </c>
      <c r="V4760">
        <f t="shared" si="298"/>
        <v>0.11616949999999999</v>
      </c>
      <c r="W4760">
        <f t="shared" si="299"/>
        <v>0.40065932500000001</v>
      </c>
    </row>
    <row r="4761" spans="1:23" x14ac:dyDescent="0.25">
      <c r="A4761" t="s">
        <v>15879</v>
      </c>
      <c r="B4761" s="1">
        <v>43083</v>
      </c>
      <c r="C4761" t="s">
        <v>15880</v>
      </c>
      <c r="D4761" t="s">
        <v>15881</v>
      </c>
      <c r="E4761" t="s">
        <v>15882</v>
      </c>
      <c r="F4761" s="1">
        <v>43077</v>
      </c>
      <c r="G4761">
        <v>1</v>
      </c>
      <c r="H4761">
        <v>126634</v>
      </c>
      <c r="I4761">
        <v>4757</v>
      </c>
      <c r="J4761">
        <v>91</v>
      </c>
      <c r="K4761">
        <v>511</v>
      </c>
      <c r="L4761" t="b">
        <v>0</v>
      </c>
      <c r="M4761" t="b">
        <v>0</v>
      </c>
      <c r="N4761" t="b">
        <v>0</v>
      </c>
      <c r="O4761">
        <v>6</v>
      </c>
      <c r="P4761">
        <v>4</v>
      </c>
      <c r="Q4761" s="2">
        <v>0.04</v>
      </c>
      <c r="R4761" s="2">
        <v>0</v>
      </c>
      <c r="S4761" s="2">
        <v>0</v>
      </c>
      <c r="T4761">
        <f t="shared" si="296"/>
        <v>0.4</v>
      </c>
      <c r="U4761">
        <f t="shared" si="297"/>
        <v>2.8000000000000003</v>
      </c>
      <c r="V4761">
        <f t="shared" si="298"/>
        <v>0.46331700000000003</v>
      </c>
      <c r="W4761">
        <f t="shared" si="299"/>
        <v>1.0221609500000002</v>
      </c>
    </row>
    <row r="4762" spans="1:23" x14ac:dyDescent="0.25">
      <c r="A4762" t="s">
        <v>15883</v>
      </c>
      <c r="B4762" s="1">
        <v>43068</v>
      </c>
      <c r="C4762" t="s">
        <v>15884</v>
      </c>
      <c r="D4762" t="s">
        <v>512</v>
      </c>
      <c r="E4762" t="s">
        <v>15885</v>
      </c>
      <c r="F4762" s="1">
        <v>43061</v>
      </c>
      <c r="G4762">
        <v>1</v>
      </c>
      <c r="H4762">
        <v>297279</v>
      </c>
      <c r="I4762">
        <v>1733</v>
      </c>
      <c r="J4762">
        <v>245</v>
      </c>
      <c r="K4762">
        <v>169</v>
      </c>
      <c r="L4762" t="b">
        <v>0</v>
      </c>
      <c r="M4762" t="b">
        <v>0</v>
      </c>
      <c r="N4762" t="b">
        <v>0</v>
      </c>
      <c r="O4762">
        <v>7</v>
      </c>
      <c r="P4762">
        <v>6</v>
      </c>
      <c r="Q4762" s="2">
        <v>0.01</v>
      </c>
      <c r="R4762" s="2">
        <v>0</v>
      </c>
      <c r="S4762" s="2">
        <v>0</v>
      </c>
      <c r="T4762">
        <f t="shared" si="296"/>
        <v>0.4</v>
      </c>
      <c r="U4762">
        <f t="shared" si="297"/>
        <v>4.6000000000000005</v>
      </c>
      <c r="V4762">
        <f t="shared" si="298"/>
        <v>0.24863949999999999</v>
      </c>
      <c r="W4762">
        <f t="shared" si="299"/>
        <v>1.397023825</v>
      </c>
    </row>
    <row r="4763" spans="1:23" x14ac:dyDescent="0.25">
      <c r="A4763" t="s">
        <v>15886</v>
      </c>
      <c r="B4763" s="1">
        <v>43142</v>
      </c>
      <c r="C4763" t="s">
        <v>15887</v>
      </c>
      <c r="D4763" t="s">
        <v>509</v>
      </c>
      <c r="E4763" t="s">
        <v>15888</v>
      </c>
      <c r="F4763" s="1">
        <v>43137</v>
      </c>
      <c r="G4763">
        <v>1</v>
      </c>
      <c r="H4763">
        <v>219471</v>
      </c>
      <c r="I4763">
        <v>8067</v>
      </c>
      <c r="J4763">
        <v>97</v>
      </c>
      <c r="K4763">
        <v>827</v>
      </c>
      <c r="L4763" t="b">
        <v>0</v>
      </c>
      <c r="M4763" t="b">
        <v>0</v>
      </c>
      <c r="N4763" t="b">
        <v>0</v>
      </c>
      <c r="O4763">
        <v>5</v>
      </c>
      <c r="P4763">
        <v>3</v>
      </c>
      <c r="Q4763" s="2">
        <v>0.04</v>
      </c>
      <c r="R4763" s="2">
        <v>0</v>
      </c>
      <c r="S4763" s="2">
        <v>0</v>
      </c>
      <c r="T4763">
        <f t="shared" si="296"/>
        <v>0.4</v>
      </c>
      <c r="U4763">
        <f t="shared" si="297"/>
        <v>2.0000000000000004</v>
      </c>
      <c r="V4763">
        <f t="shared" si="298"/>
        <v>0.50973550000000001</v>
      </c>
      <c r="W4763">
        <f t="shared" si="299"/>
        <v>0.83840742500000009</v>
      </c>
    </row>
    <row r="4764" spans="1:23" x14ac:dyDescent="0.25">
      <c r="A4764" t="s">
        <v>15889</v>
      </c>
      <c r="B4764" s="1">
        <v>43197</v>
      </c>
      <c r="C4764" t="s">
        <v>15890</v>
      </c>
      <c r="D4764" t="s">
        <v>202</v>
      </c>
      <c r="E4764" t="s">
        <v>15891</v>
      </c>
      <c r="F4764" s="1">
        <v>43192</v>
      </c>
      <c r="G4764">
        <v>1</v>
      </c>
      <c r="H4764">
        <v>2435011</v>
      </c>
      <c r="I4764">
        <v>68991</v>
      </c>
      <c r="J4764">
        <v>4119</v>
      </c>
      <c r="K4764">
        <v>7616</v>
      </c>
      <c r="L4764" t="b">
        <v>0</v>
      </c>
      <c r="M4764" t="b">
        <v>0</v>
      </c>
      <c r="N4764" t="b">
        <v>0</v>
      </c>
      <c r="O4764">
        <v>5</v>
      </c>
      <c r="P4764">
        <v>5</v>
      </c>
      <c r="Q4764" s="2">
        <v>0.03</v>
      </c>
      <c r="R4764" s="2">
        <v>0</v>
      </c>
      <c r="S4764" s="2">
        <v>0</v>
      </c>
      <c r="T4764">
        <f t="shared" si="296"/>
        <v>0.4</v>
      </c>
      <c r="U4764">
        <f t="shared" si="297"/>
        <v>4</v>
      </c>
      <c r="V4764">
        <f t="shared" si="298"/>
        <v>1.5175055</v>
      </c>
      <c r="W4764">
        <f t="shared" si="299"/>
        <v>1.6911269250000001</v>
      </c>
    </row>
    <row r="4765" spans="1:23" x14ac:dyDescent="0.25">
      <c r="A4765" t="s">
        <v>15892</v>
      </c>
      <c r="B4765" s="1">
        <v>43166</v>
      </c>
      <c r="C4765" t="s">
        <v>15893</v>
      </c>
      <c r="D4765" t="s">
        <v>1158</v>
      </c>
      <c r="E4765" t="s">
        <v>15894</v>
      </c>
      <c r="F4765" s="1">
        <v>43164</v>
      </c>
      <c r="G4765">
        <v>1</v>
      </c>
      <c r="H4765">
        <v>583584</v>
      </c>
      <c r="I4765">
        <v>13886</v>
      </c>
      <c r="J4765">
        <v>248</v>
      </c>
      <c r="K4765">
        <v>1385</v>
      </c>
      <c r="L4765" t="b">
        <v>0</v>
      </c>
      <c r="M4765" t="b">
        <v>0</v>
      </c>
      <c r="N4765" t="b">
        <v>0</v>
      </c>
      <c r="O4765">
        <v>2</v>
      </c>
      <c r="P4765">
        <v>2</v>
      </c>
      <c r="Q4765" s="2">
        <v>0.02</v>
      </c>
      <c r="R4765" s="2">
        <v>0</v>
      </c>
      <c r="S4765" s="2">
        <v>0</v>
      </c>
      <c r="T4765">
        <f t="shared" si="296"/>
        <v>0.4</v>
      </c>
      <c r="U4765">
        <f t="shared" si="297"/>
        <v>1.6</v>
      </c>
      <c r="V4765">
        <f t="shared" si="298"/>
        <v>0.49179200000000001</v>
      </c>
      <c r="W4765">
        <f t="shared" si="299"/>
        <v>0.73212720000000009</v>
      </c>
    </row>
    <row r="4766" spans="1:23" x14ac:dyDescent="0.25">
      <c r="A4766" t="s">
        <v>15895</v>
      </c>
      <c r="B4766" s="1">
        <v>43140</v>
      </c>
      <c r="C4766" t="s">
        <v>15896</v>
      </c>
      <c r="D4766" t="s">
        <v>15897</v>
      </c>
      <c r="E4766" t="s">
        <v>15898</v>
      </c>
      <c r="F4766" s="1">
        <v>43132</v>
      </c>
      <c r="G4766">
        <v>1</v>
      </c>
      <c r="H4766">
        <v>997873</v>
      </c>
      <c r="I4766">
        <v>7330</v>
      </c>
      <c r="J4766">
        <v>206</v>
      </c>
      <c r="K4766">
        <v>420</v>
      </c>
      <c r="L4766" t="b">
        <v>0</v>
      </c>
      <c r="M4766" t="b">
        <v>0</v>
      </c>
      <c r="N4766" t="b">
        <v>0</v>
      </c>
      <c r="O4766">
        <v>8</v>
      </c>
      <c r="P4766">
        <v>4</v>
      </c>
      <c r="Q4766" s="2">
        <v>0.01</v>
      </c>
      <c r="R4766" s="2">
        <v>0</v>
      </c>
      <c r="S4766" s="2">
        <v>0</v>
      </c>
      <c r="T4766">
        <f t="shared" si="296"/>
        <v>0.4</v>
      </c>
      <c r="U4766">
        <f t="shared" si="297"/>
        <v>2.4000000000000004</v>
      </c>
      <c r="V4766">
        <f t="shared" si="298"/>
        <v>0.59893649999999998</v>
      </c>
      <c r="W4766">
        <f t="shared" si="299"/>
        <v>0.96962777500000008</v>
      </c>
    </row>
    <row r="4767" spans="1:23" x14ac:dyDescent="0.25">
      <c r="A4767" t="s">
        <v>15899</v>
      </c>
      <c r="B4767" s="1">
        <v>43147</v>
      </c>
      <c r="C4767" t="s">
        <v>15900</v>
      </c>
      <c r="D4767" t="s">
        <v>444</v>
      </c>
      <c r="E4767" t="s">
        <v>15901</v>
      </c>
      <c r="F4767" s="1">
        <v>43140</v>
      </c>
      <c r="G4767">
        <v>1</v>
      </c>
      <c r="H4767">
        <v>202107</v>
      </c>
      <c r="I4767">
        <v>774</v>
      </c>
      <c r="J4767">
        <v>413</v>
      </c>
      <c r="K4767">
        <v>1979</v>
      </c>
      <c r="L4767" t="b">
        <v>0</v>
      </c>
      <c r="M4767" t="b">
        <v>0</v>
      </c>
      <c r="N4767" t="b">
        <v>0</v>
      </c>
      <c r="O4767">
        <v>7</v>
      </c>
      <c r="P4767">
        <v>5</v>
      </c>
      <c r="Q4767" s="2">
        <v>0</v>
      </c>
      <c r="R4767" s="2">
        <v>0</v>
      </c>
      <c r="S4767" s="2">
        <v>0.01</v>
      </c>
      <c r="T4767">
        <f t="shared" si="296"/>
        <v>0.4</v>
      </c>
      <c r="U4767">
        <f t="shared" si="297"/>
        <v>3.6</v>
      </c>
      <c r="V4767">
        <f t="shared" si="298"/>
        <v>0.35105350000000002</v>
      </c>
      <c r="W4767">
        <f t="shared" si="299"/>
        <v>1.1828687250000001</v>
      </c>
    </row>
    <row r="4768" spans="1:23" x14ac:dyDescent="0.25">
      <c r="A4768" t="s">
        <v>15902</v>
      </c>
      <c r="B4768" s="1">
        <v>43254</v>
      </c>
      <c r="C4768" t="s">
        <v>15903</v>
      </c>
      <c r="D4768" t="s">
        <v>320</v>
      </c>
      <c r="E4768" t="s">
        <v>15904</v>
      </c>
      <c r="F4768" s="1">
        <v>43228</v>
      </c>
      <c r="G4768">
        <v>1</v>
      </c>
      <c r="H4768">
        <v>5019952</v>
      </c>
      <c r="I4768">
        <v>216886</v>
      </c>
      <c r="J4768">
        <v>1183</v>
      </c>
      <c r="K4768">
        <v>7853</v>
      </c>
      <c r="L4768" t="b">
        <v>0</v>
      </c>
      <c r="M4768" t="b">
        <v>0</v>
      </c>
      <c r="N4768" t="b">
        <v>0</v>
      </c>
      <c r="O4768">
        <v>26</v>
      </c>
      <c r="P4768">
        <v>23</v>
      </c>
      <c r="Q4768" s="2">
        <v>0.04</v>
      </c>
      <c r="R4768" s="2">
        <v>0</v>
      </c>
      <c r="S4768" s="2">
        <v>0</v>
      </c>
      <c r="T4768">
        <f t="shared" si="296"/>
        <v>0.4</v>
      </c>
      <c r="U4768">
        <f t="shared" si="297"/>
        <v>17.8</v>
      </c>
      <c r="V4768">
        <f t="shared" si="298"/>
        <v>2.9099759999999999</v>
      </c>
      <c r="W4768">
        <f t="shared" si="299"/>
        <v>5.6284916000000003</v>
      </c>
    </row>
    <row r="4769" spans="1:23" x14ac:dyDescent="0.25">
      <c r="A4769" t="s">
        <v>15905</v>
      </c>
      <c r="B4769" s="1">
        <v>43197</v>
      </c>
      <c r="C4769" t="s">
        <v>15906</v>
      </c>
      <c r="D4769" t="s">
        <v>535</v>
      </c>
      <c r="E4769" t="s">
        <v>15907</v>
      </c>
      <c r="F4769" s="1">
        <v>43185</v>
      </c>
      <c r="G4769">
        <v>1</v>
      </c>
      <c r="H4769">
        <v>22233274</v>
      </c>
      <c r="I4769">
        <v>848043</v>
      </c>
      <c r="J4769">
        <v>15147</v>
      </c>
      <c r="K4769">
        <v>37216</v>
      </c>
      <c r="L4769" t="b">
        <v>0</v>
      </c>
      <c r="M4769" t="b">
        <v>0</v>
      </c>
      <c r="N4769" t="b">
        <v>0</v>
      </c>
      <c r="O4769">
        <v>12</v>
      </c>
      <c r="P4769">
        <v>11</v>
      </c>
      <c r="Q4769" s="2">
        <v>0.04</v>
      </c>
      <c r="R4769" s="2">
        <v>0</v>
      </c>
      <c r="S4769" s="2">
        <v>0</v>
      </c>
      <c r="T4769">
        <f t="shared" si="296"/>
        <v>0.4</v>
      </c>
      <c r="U4769">
        <f t="shared" si="297"/>
        <v>8.6000000000000014</v>
      </c>
      <c r="V4769">
        <f t="shared" si="298"/>
        <v>11.516636999999999</v>
      </c>
      <c r="W4769">
        <f t="shared" si="299"/>
        <v>6.3408229499999997</v>
      </c>
    </row>
    <row r="4770" spans="1:23" x14ac:dyDescent="0.25">
      <c r="A4770" t="s">
        <v>15908</v>
      </c>
      <c r="B4770" s="1">
        <v>43113</v>
      </c>
      <c r="C4770" t="s">
        <v>15909</v>
      </c>
      <c r="D4770" t="s">
        <v>3487</v>
      </c>
      <c r="E4770" t="s">
        <v>15910</v>
      </c>
      <c r="F4770" s="1">
        <v>43110</v>
      </c>
      <c r="G4770">
        <v>1</v>
      </c>
      <c r="H4770">
        <v>252858</v>
      </c>
      <c r="I4770">
        <v>8754</v>
      </c>
      <c r="J4770">
        <v>157</v>
      </c>
      <c r="K4770">
        <v>339</v>
      </c>
      <c r="L4770" t="b">
        <v>0</v>
      </c>
      <c r="M4770" t="b">
        <v>0</v>
      </c>
      <c r="N4770" t="b">
        <v>0</v>
      </c>
      <c r="O4770">
        <v>3</v>
      </c>
      <c r="P4770">
        <v>2</v>
      </c>
      <c r="Q4770" s="2">
        <v>0.03</v>
      </c>
      <c r="R4770" s="2">
        <v>0</v>
      </c>
      <c r="S4770" s="2">
        <v>0</v>
      </c>
      <c r="T4770">
        <f t="shared" si="296"/>
        <v>0.4</v>
      </c>
      <c r="U4770">
        <f t="shared" si="297"/>
        <v>1.4000000000000001</v>
      </c>
      <c r="V4770">
        <f t="shared" si="298"/>
        <v>0.42642899999999995</v>
      </c>
      <c r="W4770">
        <f t="shared" si="299"/>
        <v>0.65925014999999998</v>
      </c>
    </row>
    <row r="4771" spans="1:23" x14ac:dyDescent="0.25">
      <c r="A4771" t="s">
        <v>15911</v>
      </c>
      <c r="B4771" s="1">
        <v>43135</v>
      </c>
      <c r="C4771" t="s">
        <v>15912</v>
      </c>
      <c r="D4771" t="s">
        <v>444</v>
      </c>
      <c r="E4771" t="s">
        <v>15913</v>
      </c>
      <c r="F4771" s="1">
        <v>43129</v>
      </c>
      <c r="G4771">
        <v>1</v>
      </c>
      <c r="H4771">
        <v>953306</v>
      </c>
      <c r="I4771">
        <v>4654</v>
      </c>
      <c r="J4771">
        <v>2622</v>
      </c>
      <c r="K4771">
        <v>2510</v>
      </c>
      <c r="L4771" t="b">
        <v>0</v>
      </c>
      <c r="M4771" t="b">
        <v>0</v>
      </c>
      <c r="N4771" t="b">
        <v>0</v>
      </c>
      <c r="O4771">
        <v>6</v>
      </c>
      <c r="P4771">
        <v>6</v>
      </c>
      <c r="Q4771" s="2">
        <v>0</v>
      </c>
      <c r="R4771" s="2">
        <v>0</v>
      </c>
      <c r="S4771" s="2">
        <v>0</v>
      </c>
      <c r="T4771">
        <f t="shared" si="296"/>
        <v>0.4</v>
      </c>
      <c r="U4771">
        <f t="shared" si="297"/>
        <v>4.8000000000000007</v>
      </c>
      <c r="V4771">
        <f t="shared" si="298"/>
        <v>0.47665299999999999</v>
      </c>
      <c r="W4771">
        <f t="shared" si="299"/>
        <v>1.5268285500000003</v>
      </c>
    </row>
    <row r="4772" spans="1:23" x14ac:dyDescent="0.25">
      <c r="A4772" t="s">
        <v>15914</v>
      </c>
      <c r="B4772" s="1">
        <v>43197</v>
      </c>
      <c r="C4772" t="s">
        <v>15915</v>
      </c>
      <c r="D4772" t="s">
        <v>2472</v>
      </c>
      <c r="E4772" t="s">
        <v>15916</v>
      </c>
      <c r="F4772" s="1">
        <v>43185</v>
      </c>
      <c r="G4772">
        <v>1</v>
      </c>
      <c r="H4772">
        <v>1162734</v>
      </c>
      <c r="I4772">
        <v>66573</v>
      </c>
      <c r="J4772">
        <v>1190</v>
      </c>
      <c r="K4772">
        <v>4971</v>
      </c>
      <c r="L4772" t="b">
        <v>0</v>
      </c>
      <c r="M4772" t="b">
        <v>0</v>
      </c>
      <c r="N4772" t="b">
        <v>0</v>
      </c>
      <c r="O4772">
        <v>12</v>
      </c>
      <c r="P4772">
        <v>11</v>
      </c>
      <c r="Q4772" s="2">
        <v>0.06</v>
      </c>
      <c r="R4772" s="2">
        <v>0</v>
      </c>
      <c r="S4772" s="2">
        <v>0</v>
      </c>
      <c r="T4772">
        <f t="shared" si="296"/>
        <v>0.4</v>
      </c>
      <c r="U4772">
        <f t="shared" si="297"/>
        <v>8.6000000000000014</v>
      </c>
      <c r="V4772">
        <f t="shared" si="298"/>
        <v>1.1813669999999998</v>
      </c>
      <c r="W4772">
        <f t="shared" si="299"/>
        <v>2.7234784500000004</v>
      </c>
    </row>
    <row r="4773" spans="1:23" x14ac:dyDescent="0.25">
      <c r="A4773" t="s">
        <v>15917</v>
      </c>
      <c r="B4773" s="1">
        <v>43095</v>
      </c>
      <c r="C4773" t="s">
        <v>15918</v>
      </c>
      <c r="D4773" t="s">
        <v>693</v>
      </c>
      <c r="E4773" t="s">
        <v>15919</v>
      </c>
      <c r="F4773" s="1">
        <v>43090</v>
      </c>
      <c r="G4773">
        <v>1</v>
      </c>
      <c r="H4773">
        <v>230002</v>
      </c>
      <c r="I4773">
        <v>5187</v>
      </c>
      <c r="J4773">
        <v>109</v>
      </c>
      <c r="K4773">
        <v>604</v>
      </c>
      <c r="L4773" t="b">
        <v>0</v>
      </c>
      <c r="M4773" t="b">
        <v>0</v>
      </c>
      <c r="N4773" t="b">
        <v>0</v>
      </c>
      <c r="O4773">
        <v>5</v>
      </c>
      <c r="P4773">
        <v>5</v>
      </c>
      <c r="Q4773" s="2">
        <v>0.02</v>
      </c>
      <c r="R4773" s="2">
        <v>0</v>
      </c>
      <c r="S4773" s="2">
        <v>0</v>
      </c>
      <c r="T4773">
        <f t="shared" si="296"/>
        <v>0.4</v>
      </c>
      <c r="U4773">
        <f t="shared" si="297"/>
        <v>4</v>
      </c>
      <c r="V4773">
        <f t="shared" si="298"/>
        <v>0.31500099999999998</v>
      </c>
      <c r="W4773">
        <f t="shared" si="299"/>
        <v>1.2702503500000002</v>
      </c>
    </row>
    <row r="4774" spans="1:23" x14ac:dyDescent="0.25">
      <c r="A4774" t="s">
        <v>15920</v>
      </c>
      <c r="B4774" s="1">
        <v>43077</v>
      </c>
      <c r="C4774" t="s">
        <v>15921</v>
      </c>
      <c r="D4774" t="s">
        <v>9027</v>
      </c>
      <c r="E4774" t="s">
        <v>15922</v>
      </c>
      <c r="F4774" s="1">
        <v>43070</v>
      </c>
      <c r="G4774">
        <v>1</v>
      </c>
      <c r="H4774">
        <v>14860998</v>
      </c>
      <c r="I4774">
        <v>560637</v>
      </c>
      <c r="J4774">
        <v>8596</v>
      </c>
      <c r="K4774">
        <v>23365</v>
      </c>
      <c r="L4774" t="b">
        <v>0</v>
      </c>
      <c r="M4774" t="b">
        <v>0</v>
      </c>
      <c r="N4774" t="b">
        <v>0</v>
      </c>
      <c r="O4774">
        <v>7</v>
      </c>
      <c r="P4774">
        <v>7</v>
      </c>
      <c r="Q4774" s="2">
        <v>0.04</v>
      </c>
      <c r="R4774" s="2">
        <v>0</v>
      </c>
      <c r="S4774" s="2">
        <v>0</v>
      </c>
      <c r="T4774">
        <f t="shared" si="296"/>
        <v>0.4</v>
      </c>
      <c r="U4774">
        <f t="shared" si="297"/>
        <v>5.6000000000000005</v>
      </c>
      <c r="V4774">
        <f t="shared" si="298"/>
        <v>7.8304989999999997</v>
      </c>
      <c r="W4774">
        <f t="shared" si="299"/>
        <v>4.3006746499999995</v>
      </c>
    </row>
    <row r="4775" spans="1:23" x14ac:dyDescent="0.25">
      <c r="A4775" t="s">
        <v>15923</v>
      </c>
      <c r="B4775" s="1">
        <v>43117</v>
      </c>
      <c r="C4775" t="s">
        <v>15924</v>
      </c>
      <c r="D4775" t="s">
        <v>8890</v>
      </c>
      <c r="E4775" t="s">
        <v>15925</v>
      </c>
      <c r="F4775" s="1">
        <v>43111</v>
      </c>
      <c r="G4775">
        <v>1</v>
      </c>
      <c r="H4775">
        <v>5186780</v>
      </c>
      <c r="I4775">
        <v>510</v>
      </c>
      <c r="J4775">
        <v>1774</v>
      </c>
      <c r="K4775">
        <v>665</v>
      </c>
      <c r="L4775" t="b">
        <v>0</v>
      </c>
      <c r="M4775" t="b">
        <v>0</v>
      </c>
      <c r="N4775" t="b">
        <v>0</v>
      </c>
      <c r="O4775">
        <v>6</v>
      </c>
      <c r="P4775">
        <v>6</v>
      </c>
      <c r="Q4775" s="2">
        <v>0</v>
      </c>
      <c r="R4775" s="2">
        <v>0</v>
      </c>
      <c r="S4775" s="2">
        <v>0</v>
      </c>
      <c r="T4775">
        <f t="shared" si="296"/>
        <v>0.4</v>
      </c>
      <c r="U4775">
        <f t="shared" si="297"/>
        <v>4.8000000000000007</v>
      </c>
      <c r="V4775">
        <f t="shared" si="298"/>
        <v>2.5933899999999999</v>
      </c>
      <c r="W4775">
        <f t="shared" si="299"/>
        <v>2.2676864999999999</v>
      </c>
    </row>
    <row r="4776" spans="1:23" x14ac:dyDescent="0.25">
      <c r="A4776" t="s">
        <v>15926</v>
      </c>
      <c r="B4776" s="1">
        <v>43150</v>
      </c>
      <c r="C4776" t="s">
        <v>15927</v>
      </c>
      <c r="D4776" t="s">
        <v>15928</v>
      </c>
      <c r="E4776" t="s">
        <v>15929</v>
      </c>
      <c r="F4776" s="1">
        <v>43143</v>
      </c>
      <c r="G4776">
        <v>1</v>
      </c>
      <c r="H4776">
        <v>30719</v>
      </c>
      <c r="I4776">
        <v>832</v>
      </c>
      <c r="J4776">
        <v>26</v>
      </c>
      <c r="K4776">
        <v>53</v>
      </c>
      <c r="L4776" t="b">
        <v>0</v>
      </c>
      <c r="M4776" t="b">
        <v>0</v>
      </c>
      <c r="N4776" t="b">
        <v>0</v>
      </c>
      <c r="O4776">
        <v>7</v>
      </c>
      <c r="P4776">
        <v>5</v>
      </c>
      <c r="Q4776" s="2">
        <v>0.03</v>
      </c>
      <c r="R4776" s="2">
        <v>0</v>
      </c>
      <c r="S4776" s="2">
        <v>0</v>
      </c>
      <c r="T4776">
        <f t="shared" si="296"/>
        <v>0.4</v>
      </c>
      <c r="U4776">
        <f t="shared" si="297"/>
        <v>3.6</v>
      </c>
      <c r="V4776">
        <f t="shared" si="298"/>
        <v>0.31535950000000001</v>
      </c>
      <c r="W4776">
        <f t="shared" si="299"/>
        <v>1.170375825</v>
      </c>
    </row>
    <row r="4777" spans="1:23" x14ac:dyDescent="0.25">
      <c r="A4777" t="s">
        <v>15930</v>
      </c>
      <c r="B4777" s="1">
        <v>43185</v>
      </c>
      <c r="C4777" t="s">
        <v>15931</v>
      </c>
      <c r="D4777" t="s">
        <v>2900</v>
      </c>
      <c r="E4777" t="s">
        <v>15932</v>
      </c>
      <c r="F4777" s="1">
        <v>43174</v>
      </c>
      <c r="G4777">
        <v>1</v>
      </c>
      <c r="H4777">
        <v>6131880</v>
      </c>
      <c r="I4777">
        <v>65772</v>
      </c>
      <c r="J4777">
        <v>8068</v>
      </c>
      <c r="K4777">
        <v>3652</v>
      </c>
      <c r="L4777" t="b">
        <v>0</v>
      </c>
      <c r="M4777" t="b">
        <v>0</v>
      </c>
      <c r="N4777" t="b">
        <v>0</v>
      </c>
      <c r="O4777">
        <v>11</v>
      </c>
      <c r="P4777">
        <v>10</v>
      </c>
      <c r="Q4777" s="2">
        <v>0.01</v>
      </c>
      <c r="R4777" s="2">
        <v>0</v>
      </c>
      <c r="S4777" s="2">
        <v>0</v>
      </c>
      <c r="T4777">
        <f t="shared" si="296"/>
        <v>0.4</v>
      </c>
      <c r="U4777">
        <f t="shared" si="297"/>
        <v>7.8</v>
      </c>
      <c r="V4777">
        <f t="shared" si="298"/>
        <v>3.16594</v>
      </c>
      <c r="W4777">
        <f t="shared" si="299"/>
        <v>3.2180789999999995</v>
      </c>
    </row>
    <row r="4778" spans="1:23" x14ac:dyDescent="0.25">
      <c r="A4778" t="s">
        <v>15933</v>
      </c>
      <c r="B4778" s="1">
        <v>43116</v>
      </c>
      <c r="C4778" t="s">
        <v>15934</v>
      </c>
      <c r="D4778" t="s">
        <v>730</v>
      </c>
      <c r="E4778" t="s">
        <v>15935</v>
      </c>
      <c r="F4778" s="1">
        <v>43110</v>
      </c>
      <c r="G4778">
        <v>1</v>
      </c>
      <c r="H4778">
        <v>700008</v>
      </c>
      <c r="I4778">
        <v>4839</v>
      </c>
      <c r="J4778">
        <v>544</v>
      </c>
      <c r="K4778">
        <v>2917</v>
      </c>
      <c r="L4778" t="b">
        <v>0</v>
      </c>
      <c r="M4778" t="b">
        <v>0</v>
      </c>
      <c r="N4778" t="b">
        <v>0</v>
      </c>
      <c r="O4778">
        <v>6</v>
      </c>
      <c r="P4778">
        <v>5</v>
      </c>
      <c r="Q4778" s="2">
        <v>0.01</v>
      </c>
      <c r="R4778" s="2">
        <v>0</v>
      </c>
      <c r="S4778" s="2">
        <v>0</v>
      </c>
      <c r="T4778">
        <f t="shared" si="296"/>
        <v>0.4</v>
      </c>
      <c r="U4778">
        <f t="shared" si="297"/>
        <v>3.8</v>
      </c>
      <c r="V4778">
        <f t="shared" si="298"/>
        <v>0.45000399999999996</v>
      </c>
      <c r="W4778">
        <f t="shared" si="299"/>
        <v>1.2675013999999998</v>
      </c>
    </row>
    <row r="4779" spans="1:23" x14ac:dyDescent="0.25">
      <c r="A4779" t="s">
        <v>15936</v>
      </c>
      <c r="B4779" s="1">
        <v>43054</v>
      </c>
      <c r="C4779" t="s">
        <v>15937</v>
      </c>
      <c r="D4779" t="s">
        <v>15938</v>
      </c>
      <c r="E4779" t="s">
        <v>15939</v>
      </c>
      <c r="F4779" s="1">
        <v>43049</v>
      </c>
      <c r="G4779">
        <v>1</v>
      </c>
      <c r="H4779">
        <v>1015189</v>
      </c>
      <c r="I4779">
        <v>2133</v>
      </c>
      <c r="J4779">
        <v>2483</v>
      </c>
      <c r="K4779">
        <v>1465</v>
      </c>
      <c r="L4779" t="b">
        <v>0</v>
      </c>
      <c r="M4779" t="b">
        <v>0</v>
      </c>
      <c r="N4779" t="b">
        <v>0</v>
      </c>
      <c r="O4779">
        <v>5</v>
      </c>
      <c r="P4779">
        <v>2</v>
      </c>
      <c r="Q4779" s="2">
        <v>0</v>
      </c>
      <c r="R4779" s="2">
        <v>0</v>
      </c>
      <c r="S4779" s="2">
        <v>0</v>
      </c>
      <c r="T4779">
        <f t="shared" si="296"/>
        <v>0.4</v>
      </c>
      <c r="U4779">
        <f t="shared" si="297"/>
        <v>1</v>
      </c>
      <c r="V4779">
        <f t="shared" si="298"/>
        <v>0.50759449999999995</v>
      </c>
      <c r="W4779">
        <f t="shared" si="299"/>
        <v>0.587658075</v>
      </c>
    </row>
    <row r="4780" spans="1:23" x14ac:dyDescent="0.25">
      <c r="A4780" t="s">
        <v>15940</v>
      </c>
      <c r="B4780" s="1">
        <v>43251</v>
      </c>
      <c r="C4780" t="s">
        <v>15941</v>
      </c>
      <c r="D4780" t="s">
        <v>546</v>
      </c>
      <c r="E4780" t="s">
        <v>15942</v>
      </c>
      <c r="F4780" s="1">
        <v>43236</v>
      </c>
      <c r="G4780">
        <v>1</v>
      </c>
      <c r="H4780">
        <v>3225560</v>
      </c>
      <c r="I4780">
        <v>11933</v>
      </c>
      <c r="J4780">
        <v>2016</v>
      </c>
      <c r="K4780">
        <v>8029</v>
      </c>
      <c r="L4780" t="b">
        <v>0</v>
      </c>
      <c r="M4780" t="b">
        <v>0</v>
      </c>
      <c r="N4780" t="b">
        <v>0</v>
      </c>
      <c r="O4780">
        <v>15</v>
      </c>
      <c r="P4780">
        <v>2</v>
      </c>
      <c r="Q4780" s="2">
        <v>0</v>
      </c>
      <c r="R4780" s="2">
        <v>0</v>
      </c>
      <c r="S4780" s="2">
        <v>0</v>
      </c>
      <c r="T4780">
        <f t="shared" si="296"/>
        <v>0.4</v>
      </c>
      <c r="U4780">
        <f t="shared" si="297"/>
        <v>-1</v>
      </c>
      <c r="V4780">
        <f t="shared" si="298"/>
        <v>1.6127799999999999</v>
      </c>
      <c r="W4780">
        <f t="shared" si="299"/>
        <v>0.47447299999999992</v>
      </c>
    </row>
    <row r="4781" spans="1:23" x14ac:dyDescent="0.25">
      <c r="A4781" t="s">
        <v>15943</v>
      </c>
      <c r="B4781" s="1">
        <v>43116</v>
      </c>
      <c r="C4781" t="s">
        <v>15944</v>
      </c>
      <c r="D4781" t="s">
        <v>246</v>
      </c>
      <c r="E4781" t="s">
        <v>15945</v>
      </c>
      <c r="F4781" s="1">
        <v>43109</v>
      </c>
      <c r="G4781">
        <v>1</v>
      </c>
      <c r="H4781">
        <v>1311352</v>
      </c>
      <c r="I4781">
        <v>30029</v>
      </c>
      <c r="J4781">
        <v>820</v>
      </c>
      <c r="K4781">
        <v>4381</v>
      </c>
      <c r="L4781" t="b">
        <v>0</v>
      </c>
      <c r="M4781" t="b">
        <v>0</v>
      </c>
      <c r="N4781" t="b">
        <v>0</v>
      </c>
      <c r="O4781">
        <v>7</v>
      </c>
      <c r="P4781">
        <v>5</v>
      </c>
      <c r="Q4781" s="2">
        <v>0.02</v>
      </c>
      <c r="R4781" s="2">
        <v>0</v>
      </c>
      <c r="S4781" s="2">
        <v>0</v>
      </c>
      <c r="T4781">
        <f t="shared" si="296"/>
        <v>0.4</v>
      </c>
      <c r="U4781">
        <f t="shared" si="297"/>
        <v>3.6</v>
      </c>
      <c r="V4781">
        <f t="shared" si="298"/>
        <v>0.85567599999999988</v>
      </c>
      <c r="W4781">
        <f t="shared" si="299"/>
        <v>1.3594865999999999</v>
      </c>
    </row>
    <row r="4782" spans="1:23" x14ac:dyDescent="0.25">
      <c r="A4782" t="s">
        <v>15946</v>
      </c>
      <c r="B4782" s="1">
        <v>43265</v>
      </c>
      <c r="C4782" t="s">
        <v>15947</v>
      </c>
      <c r="D4782" t="s">
        <v>15948</v>
      </c>
      <c r="E4782" t="s">
        <v>15949</v>
      </c>
      <c r="F4782" s="1">
        <v>43261</v>
      </c>
      <c r="G4782">
        <v>1</v>
      </c>
      <c r="H4782">
        <v>1608741</v>
      </c>
      <c r="I4782">
        <v>72970</v>
      </c>
      <c r="J4782">
        <v>763</v>
      </c>
      <c r="K4782">
        <v>15445</v>
      </c>
      <c r="L4782" t="b">
        <v>0</v>
      </c>
      <c r="M4782" t="b">
        <v>0</v>
      </c>
      <c r="N4782" t="b">
        <v>0</v>
      </c>
      <c r="O4782">
        <v>4</v>
      </c>
      <c r="P4782">
        <v>3</v>
      </c>
      <c r="Q4782" s="2">
        <v>0.05</v>
      </c>
      <c r="R4782" s="2">
        <v>0</v>
      </c>
      <c r="S4782" s="2">
        <v>0.01</v>
      </c>
      <c r="T4782">
        <f t="shared" si="296"/>
        <v>0.4</v>
      </c>
      <c r="U4782">
        <f t="shared" si="297"/>
        <v>2.2000000000000002</v>
      </c>
      <c r="V4782">
        <f t="shared" si="298"/>
        <v>1.5543705000000001</v>
      </c>
      <c r="W4782">
        <f t="shared" si="299"/>
        <v>1.254029675</v>
      </c>
    </row>
    <row r="4783" spans="1:23" x14ac:dyDescent="0.25">
      <c r="A4783" t="s">
        <v>15950</v>
      </c>
      <c r="B4783" s="1">
        <v>43087</v>
      </c>
      <c r="C4783" t="s">
        <v>15951</v>
      </c>
      <c r="D4783" t="s">
        <v>359</v>
      </c>
      <c r="E4783" t="s">
        <v>15952</v>
      </c>
      <c r="F4783" s="1">
        <v>43081</v>
      </c>
      <c r="G4783">
        <v>1</v>
      </c>
      <c r="H4783">
        <v>411284</v>
      </c>
      <c r="I4783">
        <v>21003</v>
      </c>
      <c r="J4783">
        <v>251</v>
      </c>
      <c r="K4783">
        <v>2877</v>
      </c>
      <c r="L4783" t="b">
        <v>0</v>
      </c>
      <c r="M4783" t="b">
        <v>0</v>
      </c>
      <c r="N4783" t="b">
        <v>0</v>
      </c>
      <c r="O4783">
        <v>6</v>
      </c>
      <c r="P4783">
        <v>6</v>
      </c>
      <c r="Q4783" s="2">
        <v>0.05</v>
      </c>
      <c r="R4783" s="2">
        <v>0</v>
      </c>
      <c r="S4783" s="2">
        <v>0.01</v>
      </c>
      <c r="T4783">
        <f t="shared" si="296"/>
        <v>0.4</v>
      </c>
      <c r="U4783">
        <f t="shared" si="297"/>
        <v>4.8000000000000007</v>
      </c>
      <c r="V4783">
        <f t="shared" si="298"/>
        <v>0.9556420000000001</v>
      </c>
      <c r="W4783">
        <f t="shared" si="299"/>
        <v>1.6944747000000002</v>
      </c>
    </row>
    <row r="4784" spans="1:23" x14ac:dyDescent="0.25">
      <c r="A4784" t="s">
        <v>15953</v>
      </c>
      <c r="B4784" s="1">
        <v>43164</v>
      </c>
      <c r="C4784" t="s">
        <v>15954</v>
      </c>
      <c r="D4784" t="s">
        <v>655</v>
      </c>
      <c r="E4784" t="s">
        <v>15955</v>
      </c>
      <c r="F4784" s="1">
        <v>43151</v>
      </c>
      <c r="G4784">
        <v>1</v>
      </c>
      <c r="H4784">
        <v>451602</v>
      </c>
      <c r="I4784">
        <v>10960</v>
      </c>
      <c r="J4784">
        <v>316</v>
      </c>
      <c r="K4784">
        <v>1773</v>
      </c>
      <c r="L4784" t="b">
        <v>0</v>
      </c>
      <c r="M4784" t="b">
        <v>0</v>
      </c>
      <c r="N4784" t="b">
        <v>0</v>
      </c>
      <c r="O4784">
        <v>13</v>
      </c>
      <c r="P4784">
        <v>13</v>
      </c>
      <c r="Q4784" s="2">
        <v>0.02</v>
      </c>
      <c r="R4784" s="2">
        <v>0</v>
      </c>
      <c r="S4784" s="2">
        <v>0</v>
      </c>
      <c r="T4784">
        <f t="shared" si="296"/>
        <v>0.4</v>
      </c>
      <c r="U4784">
        <f t="shared" si="297"/>
        <v>10.4</v>
      </c>
      <c r="V4784">
        <f t="shared" si="298"/>
        <v>0.42580099999999999</v>
      </c>
      <c r="W4784">
        <f t="shared" si="299"/>
        <v>2.9090303500000001</v>
      </c>
    </row>
    <row r="4785" spans="1:23" x14ac:dyDescent="0.25">
      <c r="A4785" t="s">
        <v>15956</v>
      </c>
      <c r="B4785" s="1">
        <v>43265</v>
      </c>
      <c r="C4785" t="s">
        <v>15957</v>
      </c>
      <c r="D4785" t="s">
        <v>4845</v>
      </c>
      <c r="E4785" t="s">
        <v>15958</v>
      </c>
      <c r="F4785" s="1">
        <v>43258</v>
      </c>
      <c r="G4785">
        <v>1</v>
      </c>
      <c r="H4785">
        <v>5587218</v>
      </c>
      <c r="I4785">
        <v>33110</v>
      </c>
      <c r="J4785">
        <v>3503</v>
      </c>
      <c r="K4785">
        <v>4007</v>
      </c>
      <c r="L4785" t="b">
        <v>0</v>
      </c>
      <c r="M4785" t="b">
        <v>0</v>
      </c>
      <c r="N4785" t="b">
        <v>0</v>
      </c>
      <c r="O4785">
        <v>7</v>
      </c>
      <c r="P4785">
        <v>7</v>
      </c>
      <c r="Q4785" s="2">
        <v>0.01</v>
      </c>
      <c r="R4785" s="2">
        <v>0</v>
      </c>
      <c r="S4785" s="2">
        <v>0</v>
      </c>
      <c r="T4785">
        <f t="shared" si="296"/>
        <v>0.4</v>
      </c>
      <c r="U4785">
        <f t="shared" si="297"/>
        <v>5.6000000000000005</v>
      </c>
      <c r="V4785">
        <f t="shared" si="298"/>
        <v>2.8936090000000001</v>
      </c>
      <c r="W4785">
        <f t="shared" si="299"/>
        <v>2.5727631500000001</v>
      </c>
    </row>
    <row r="4786" spans="1:23" x14ac:dyDescent="0.25">
      <c r="A4786" t="s">
        <v>15959</v>
      </c>
      <c r="B4786" s="1">
        <v>43116</v>
      </c>
      <c r="C4786" t="s">
        <v>15960</v>
      </c>
      <c r="D4786" t="s">
        <v>403</v>
      </c>
      <c r="E4786" t="s">
        <v>15961</v>
      </c>
      <c r="F4786" s="1">
        <v>43115</v>
      </c>
      <c r="G4786">
        <v>1</v>
      </c>
      <c r="H4786">
        <v>20019</v>
      </c>
      <c r="I4786">
        <v>663</v>
      </c>
      <c r="J4786">
        <v>431</v>
      </c>
      <c r="K4786">
        <v>252</v>
      </c>
      <c r="L4786" t="b">
        <v>0</v>
      </c>
      <c r="M4786" t="b">
        <v>0</v>
      </c>
      <c r="N4786" t="b">
        <v>0</v>
      </c>
      <c r="O4786">
        <v>1</v>
      </c>
      <c r="P4786">
        <v>1</v>
      </c>
      <c r="Q4786" s="2">
        <v>0.03</v>
      </c>
      <c r="R4786" s="2">
        <v>-0.02</v>
      </c>
      <c r="S4786" s="2">
        <v>0.01</v>
      </c>
      <c r="T4786">
        <f t="shared" si="296"/>
        <v>0.4</v>
      </c>
      <c r="U4786">
        <f t="shared" si="297"/>
        <v>0.8</v>
      </c>
      <c r="V4786">
        <f t="shared" si="298"/>
        <v>0.2600095</v>
      </c>
      <c r="W4786">
        <f t="shared" si="299"/>
        <v>0.45100332500000007</v>
      </c>
    </row>
    <row r="4787" spans="1:23" x14ac:dyDescent="0.25">
      <c r="A4787" t="s">
        <v>15962</v>
      </c>
      <c r="B4787" s="1">
        <v>43157</v>
      </c>
      <c r="C4787" t="s">
        <v>15963</v>
      </c>
      <c r="D4787" t="s">
        <v>5097</v>
      </c>
      <c r="E4787" t="s">
        <v>15964</v>
      </c>
      <c r="F4787" s="1">
        <v>43154</v>
      </c>
      <c r="G4787">
        <v>1</v>
      </c>
      <c r="H4787">
        <v>467669</v>
      </c>
      <c r="I4787">
        <v>3140</v>
      </c>
      <c r="J4787">
        <v>358</v>
      </c>
      <c r="K4787">
        <v>831</v>
      </c>
      <c r="L4787" t="b">
        <v>0</v>
      </c>
      <c r="M4787" t="b">
        <v>0</v>
      </c>
      <c r="N4787" t="b">
        <v>0</v>
      </c>
      <c r="O4787">
        <v>3</v>
      </c>
      <c r="P4787">
        <v>3</v>
      </c>
      <c r="Q4787" s="2">
        <v>0.01</v>
      </c>
      <c r="R4787" s="2">
        <v>0</v>
      </c>
      <c r="S4787" s="2">
        <v>0</v>
      </c>
      <c r="T4787">
        <f t="shared" si="296"/>
        <v>0.4</v>
      </c>
      <c r="U4787">
        <f t="shared" si="297"/>
        <v>2.4000000000000004</v>
      </c>
      <c r="V4787">
        <f t="shared" si="298"/>
        <v>0.33383450000000003</v>
      </c>
      <c r="W4787">
        <f t="shared" si="299"/>
        <v>0.87684207500000011</v>
      </c>
    </row>
    <row r="4788" spans="1:23" x14ac:dyDescent="0.25">
      <c r="A4788" t="s">
        <v>15965</v>
      </c>
      <c r="B4788" s="1">
        <v>43079</v>
      </c>
      <c r="C4788" t="s">
        <v>15966</v>
      </c>
      <c r="D4788" t="s">
        <v>478</v>
      </c>
      <c r="E4788" t="s">
        <v>15967</v>
      </c>
      <c r="F4788" s="1">
        <v>43074</v>
      </c>
      <c r="G4788">
        <v>1</v>
      </c>
      <c r="H4788">
        <v>344792</v>
      </c>
      <c r="I4788">
        <v>1215</v>
      </c>
      <c r="J4788">
        <v>86</v>
      </c>
      <c r="K4788">
        <v>97</v>
      </c>
      <c r="L4788" t="b">
        <v>0</v>
      </c>
      <c r="M4788" t="b">
        <v>0</v>
      </c>
      <c r="N4788" t="b">
        <v>0</v>
      </c>
      <c r="O4788">
        <v>5</v>
      </c>
      <c r="P4788">
        <v>3</v>
      </c>
      <c r="Q4788" s="2">
        <v>0</v>
      </c>
      <c r="R4788" s="2">
        <v>0</v>
      </c>
      <c r="S4788" s="2">
        <v>0</v>
      </c>
      <c r="T4788">
        <f t="shared" si="296"/>
        <v>0.4</v>
      </c>
      <c r="U4788">
        <f t="shared" si="297"/>
        <v>2.0000000000000004</v>
      </c>
      <c r="V4788">
        <f t="shared" si="298"/>
        <v>0.17239599999999999</v>
      </c>
      <c r="W4788">
        <f t="shared" si="299"/>
        <v>0.72033860000000016</v>
      </c>
    </row>
    <row r="4789" spans="1:23" x14ac:dyDescent="0.25">
      <c r="A4789" t="s">
        <v>15968</v>
      </c>
      <c r="B4789" s="1">
        <v>43158</v>
      </c>
      <c r="C4789" t="s">
        <v>15969</v>
      </c>
      <c r="D4789" t="s">
        <v>15970</v>
      </c>
      <c r="E4789" t="s">
        <v>15971</v>
      </c>
      <c r="F4789" s="1">
        <v>43149</v>
      </c>
      <c r="G4789">
        <v>1</v>
      </c>
      <c r="H4789">
        <v>331315</v>
      </c>
      <c r="I4789">
        <v>631</v>
      </c>
      <c r="J4789">
        <v>266</v>
      </c>
      <c r="K4789">
        <v>1056</v>
      </c>
      <c r="L4789" t="b">
        <v>0</v>
      </c>
      <c r="M4789" t="b">
        <v>0</v>
      </c>
      <c r="N4789" t="b">
        <v>0</v>
      </c>
      <c r="O4789">
        <v>9</v>
      </c>
      <c r="P4789">
        <v>8</v>
      </c>
      <c r="Q4789" s="2">
        <v>0</v>
      </c>
      <c r="R4789" s="2">
        <v>0</v>
      </c>
      <c r="S4789" s="2">
        <v>0</v>
      </c>
      <c r="T4789">
        <f t="shared" si="296"/>
        <v>0.4</v>
      </c>
      <c r="U4789">
        <f t="shared" si="297"/>
        <v>6.2</v>
      </c>
      <c r="V4789">
        <f t="shared" si="298"/>
        <v>0.16565749999999999</v>
      </c>
      <c r="W4789">
        <f t="shared" si="299"/>
        <v>1.767980125</v>
      </c>
    </row>
    <row r="4790" spans="1:23" x14ac:dyDescent="0.25">
      <c r="A4790" t="s">
        <v>15972</v>
      </c>
      <c r="B4790" s="1">
        <v>43171</v>
      </c>
      <c r="C4790" t="s">
        <v>15973</v>
      </c>
      <c r="D4790" t="s">
        <v>7996</v>
      </c>
      <c r="E4790" t="s">
        <v>15974</v>
      </c>
      <c r="F4790" s="1">
        <v>43162</v>
      </c>
      <c r="G4790">
        <v>1</v>
      </c>
      <c r="H4790">
        <v>132886</v>
      </c>
      <c r="I4790">
        <v>5884</v>
      </c>
      <c r="J4790">
        <v>301</v>
      </c>
      <c r="K4790">
        <v>595</v>
      </c>
      <c r="L4790" t="b">
        <v>0</v>
      </c>
      <c r="M4790" t="b">
        <v>0</v>
      </c>
      <c r="N4790" t="b">
        <v>0</v>
      </c>
      <c r="O4790">
        <v>9</v>
      </c>
      <c r="P4790">
        <v>8</v>
      </c>
      <c r="Q4790" s="2">
        <v>0.04</v>
      </c>
      <c r="R4790" s="2">
        <v>0</v>
      </c>
      <c r="S4790" s="2">
        <v>0</v>
      </c>
      <c r="T4790">
        <f t="shared" si="296"/>
        <v>0.4</v>
      </c>
      <c r="U4790">
        <f t="shared" si="297"/>
        <v>6.2</v>
      </c>
      <c r="V4790">
        <f t="shared" si="298"/>
        <v>0.46644300000000005</v>
      </c>
      <c r="W4790">
        <f t="shared" si="299"/>
        <v>1.87325505</v>
      </c>
    </row>
    <row r="4791" spans="1:23" x14ac:dyDescent="0.25">
      <c r="A4791" t="s">
        <v>15975</v>
      </c>
      <c r="B4791" s="1">
        <v>43221</v>
      </c>
      <c r="C4791" t="s">
        <v>15976</v>
      </c>
      <c r="D4791" t="s">
        <v>15977</v>
      </c>
      <c r="E4791" t="s">
        <v>15978</v>
      </c>
      <c r="F4791" s="1">
        <v>43204</v>
      </c>
      <c r="G4791">
        <v>1</v>
      </c>
      <c r="H4791">
        <v>16196266</v>
      </c>
      <c r="I4791">
        <v>368155</v>
      </c>
      <c r="J4791">
        <v>31498</v>
      </c>
      <c r="K4791">
        <v>34356</v>
      </c>
      <c r="L4791" t="b">
        <v>0</v>
      </c>
      <c r="M4791" t="b">
        <v>0</v>
      </c>
      <c r="N4791" t="b">
        <v>0</v>
      </c>
      <c r="O4791">
        <v>17</v>
      </c>
      <c r="P4791">
        <v>17</v>
      </c>
      <c r="Q4791" s="2">
        <v>0.02</v>
      </c>
      <c r="R4791" s="2">
        <v>0</v>
      </c>
      <c r="S4791" s="2">
        <v>0</v>
      </c>
      <c r="T4791">
        <f t="shared" si="296"/>
        <v>0.4</v>
      </c>
      <c r="U4791">
        <f t="shared" si="297"/>
        <v>13.600000000000001</v>
      </c>
      <c r="V4791">
        <f t="shared" si="298"/>
        <v>8.2981329999999982</v>
      </c>
      <c r="W4791">
        <f t="shared" si="299"/>
        <v>6.4643465500000001</v>
      </c>
    </row>
    <row r="4792" spans="1:23" x14ac:dyDescent="0.25">
      <c r="A4792" t="s">
        <v>15979</v>
      </c>
      <c r="B4792" s="1">
        <v>43068</v>
      </c>
      <c r="C4792" t="s">
        <v>15980</v>
      </c>
      <c r="D4792" t="s">
        <v>166</v>
      </c>
      <c r="E4792" t="s">
        <v>15981</v>
      </c>
      <c r="F4792" s="1">
        <v>43066</v>
      </c>
      <c r="G4792">
        <v>1</v>
      </c>
      <c r="H4792">
        <v>24907</v>
      </c>
      <c r="I4792">
        <v>611</v>
      </c>
      <c r="J4792">
        <v>42</v>
      </c>
      <c r="K4792">
        <v>98</v>
      </c>
      <c r="L4792" t="b">
        <v>0</v>
      </c>
      <c r="M4792" t="b">
        <v>0</v>
      </c>
      <c r="N4792" t="b">
        <v>0</v>
      </c>
      <c r="O4792">
        <v>2</v>
      </c>
      <c r="P4792">
        <v>2</v>
      </c>
      <c r="Q4792" s="2">
        <v>0.02</v>
      </c>
      <c r="R4792" s="2">
        <v>0</v>
      </c>
      <c r="S4792" s="2">
        <v>0</v>
      </c>
      <c r="T4792">
        <f t="shared" si="296"/>
        <v>0.4</v>
      </c>
      <c r="U4792">
        <f t="shared" si="297"/>
        <v>1.6</v>
      </c>
      <c r="V4792">
        <f t="shared" si="298"/>
        <v>0.21245350000000002</v>
      </c>
      <c r="W4792">
        <f t="shared" si="299"/>
        <v>0.63435872500000001</v>
      </c>
    </row>
    <row r="4793" spans="1:23" x14ac:dyDescent="0.25">
      <c r="A4793" t="s">
        <v>15982</v>
      </c>
      <c r="B4793" s="1">
        <v>43090</v>
      </c>
      <c r="C4793" t="s">
        <v>15983</v>
      </c>
      <c r="D4793" t="s">
        <v>840</v>
      </c>
      <c r="E4793" t="s">
        <v>15984</v>
      </c>
      <c r="F4793" s="1">
        <v>43083</v>
      </c>
      <c r="G4793">
        <v>1</v>
      </c>
      <c r="H4793">
        <v>277921</v>
      </c>
      <c r="I4793">
        <v>16878</v>
      </c>
      <c r="J4793">
        <v>215</v>
      </c>
      <c r="K4793">
        <v>2065</v>
      </c>
      <c r="L4793" t="b">
        <v>0</v>
      </c>
      <c r="M4793" t="b">
        <v>0</v>
      </c>
      <c r="N4793" t="b">
        <v>0</v>
      </c>
      <c r="O4793">
        <v>7</v>
      </c>
      <c r="P4793">
        <v>7</v>
      </c>
      <c r="Q4793" s="2">
        <v>0.06</v>
      </c>
      <c r="R4793" s="2">
        <v>0</v>
      </c>
      <c r="S4793" s="2">
        <v>0.01</v>
      </c>
      <c r="T4793">
        <f t="shared" si="296"/>
        <v>0.4</v>
      </c>
      <c r="U4793">
        <f t="shared" si="297"/>
        <v>5.6000000000000005</v>
      </c>
      <c r="V4793">
        <f t="shared" si="298"/>
        <v>0.98896049999999991</v>
      </c>
      <c r="W4793">
        <f t="shared" si="299"/>
        <v>1.9061361749999999</v>
      </c>
    </row>
    <row r="4794" spans="1:23" x14ac:dyDescent="0.25">
      <c r="A4794" t="s">
        <v>15985</v>
      </c>
      <c r="B4794" s="1">
        <v>43099</v>
      </c>
      <c r="C4794" t="s">
        <v>15986</v>
      </c>
      <c r="D4794" t="s">
        <v>973</v>
      </c>
      <c r="E4794" t="s">
        <v>15987</v>
      </c>
      <c r="F4794" s="1">
        <v>43095</v>
      </c>
      <c r="G4794">
        <v>1</v>
      </c>
      <c r="H4794">
        <v>1966994</v>
      </c>
      <c r="I4794">
        <v>187947</v>
      </c>
      <c r="J4794">
        <v>1355</v>
      </c>
      <c r="K4794">
        <v>99980</v>
      </c>
      <c r="L4794" t="b">
        <v>0</v>
      </c>
      <c r="M4794" t="b">
        <v>0</v>
      </c>
      <c r="N4794" t="b">
        <v>0</v>
      </c>
      <c r="O4794">
        <v>4</v>
      </c>
      <c r="P4794">
        <v>3</v>
      </c>
      <c r="Q4794" s="2">
        <v>0.1</v>
      </c>
      <c r="R4794" s="2">
        <v>0</v>
      </c>
      <c r="S4794" s="2">
        <v>0.05</v>
      </c>
      <c r="T4794">
        <f t="shared" si="296"/>
        <v>0.4</v>
      </c>
      <c r="U4794">
        <f t="shared" si="297"/>
        <v>2.2000000000000002</v>
      </c>
      <c r="V4794">
        <f t="shared" si="298"/>
        <v>3.2334970000000003</v>
      </c>
      <c r="W4794">
        <f t="shared" si="299"/>
        <v>1.84172395</v>
      </c>
    </row>
    <row r="4795" spans="1:23" x14ac:dyDescent="0.25">
      <c r="A4795" t="s">
        <v>15988</v>
      </c>
      <c r="B4795" s="1">
        <v>43136</v>
      </c>
      <c r="C4795" t="s">
        <v>15989</v>
      </c>
      <c r="D4795" t="s">
        <v>601</v>
      </c>
      <c r="E4795" t="s">
        <v>15990</v>
      </c>
      <c r="F4795" s="1">
        <v>43133</v>
      </c>
      <c r="G4795">
        <v>1</v>
      </c>
      <c r="H4795">
        <v>669789</v>
      </c>
      <c r="I4795">
        <v>15530</v>
      </c>
      <c r="J4795">
        <v>311</v>
      </c>
      <c r="K4795">
        <v>592</v>
      </c>
      <c r="L4795" t="b">
        <v>0</v>
      </c>
      <c r="M4795" t="b">
        <v>0</v>
      </c>
      <c r="N4795" t="b">
        <v>0</v>
      </c>
      <c r="O4795">
        <v>3</v>
      </c>
      <c r="P4795">
        <v>3</v>
      </c>
      <c r="Q4795" s="2">
        <v>0.02</v>
      </c>
      <c r="R4795" s="2">
        <v>0</v>
      </c>
      <c r="S4795" s="2">
        <v>0</v>
      </c>
      <c r="T4795">
        <f t="shared" si="296"/>
        <v>0.4</v>
      </c>
      <c r="U4795">
        <f t="shared" si="297"/>
        <v>2.4000000000000004</v>
      </c>
      <c r="V4795">
        <f t="shared" si="298"/>
        <v>0.53489450000000005</v>
      </c>
      <c r="W4795">
        <f t="shared" si="299"/>
        <v>0.94721307500000007</v>
      </c>
    </row>
    <row r="4796" spans="1:23" x14ac:dyDescent="0.25">
      <c r="A4796" t="s">
        <v>15991</v>
      </c>
      <c r="B4796" s="1">
        <v>43133</v>
      </c>
      <c r="C4796" t="s">
        <v>15992</v>
      </c>
      <c r="D4796" t="s">
        <v>15993</v>
      </c>
      <c r="E4796" t="s">
        <v>15994</v>
      </c>
      <c r="F4796" s="1">
        <v>43129</v>
      </c>
      <c r="G4796">
        <v>1</v>
      </c>
      <c r="H4796">
        <v>25909</v>
      </c>
      <c r="I4796">
        <v>637</v>
      </c>
      <c r="J4796">
        <v>40</v>
      </c>
      <c r="K4796">
        <v>137</v>
      </c>
      <c r="L4796" t="b">
        <v>0</v>
      </c>
      <c r="M4796" t="b">
        <v>0</v>
      </c>
      <c r="N4796" t="b">
        <v>0</v>
      </c>
      <c r="O4796">
        <v>4</v>
      </c>
      <c r="P4796">
        <v>3</v>
      </c>
      <c r="Q4796" s="2">
        <v>0.02</v>
      </c>
      <c r="R4796" s="2">
        <v>0</v>
      </c>
      <c r="S4796" s="2">
        <v>0.01</v>
      </c>
      <c r="T4796">
        <f t="shared" si="296"/>
        <v>0.4</v>
      </c>
      <c r="U4796">
        <f t="shared" si="297"/>
        <v>2.2000000000000002</v>
      </c>
      <c r="V4796">
        <f t="shared" si="298"/>
        <v>0.46295450000000005</v>
      </c>
      <c r="W4796">
        <f t="shared" si="299"/>
        <v>0.87203407500000008</v>
      </c>
    </row>
    <row r="4797" spans="1:23" x14ac:dyDescent="0.25">
      <c r="A4797" t="s">
        <v>15995</v>
      </c>
      <c r="B4797" s="1">
        <v>43265</v>
      </c>
      <c r="C4797" t="s">
        <v>15996</v>
      </c>
      <c r="D4797" t="s">
        <v>15997</v>
      </c>
      <c r="E4797" t="s">
        <v>15998</v>
      </c>
      <c r="F4797" s="1">
        <v>43251</v>
      </c>
      <c r="G4797">
        <v>1</v>
      </c>
      <c r="H4797">
        <v>5160625</v>
      </c>
      <c r="I4797">
        <v>2650</v>
      </c>
      <c r="J4797">
        <v>66</v>
      </c>
      <c r="K4797">
        <v>567</v>
      </c>
      <c r="L4797" t="b">
        <v>0</v>
      </c>
      <c r="M4797" t="b">
        <v>0</v>
      </c>
      <c r="N4797" t="b">
        <v>0</v>
      </c>
      <c r="O4797">
        <v>14</v>
      </c>
      <c r="P4797">
        <v>11</v>
      </c>
      <c r="Q4797" s="2">
        <v>0</v>
      </c>
      <c r="R4797" s="2">
        <v>0</v>
      </c>
      <c r="S4797" s="2">
        <v>0</v>
      </c>
      <c r="T4797">
        <f t="shared" si="296"/>
        <v>0.4</v>
      </c>
      <c r="U4797">
        <f t="shared" si="297"/>
        <v>8.2000000000000011</v>
      </c>
      <c r="V4797">
        <f t="shared" si="298"/>
        <v>2.5803124999999998</v>
      </c>
      <c r="W4797">
        <f t="shared" si="299"/>
        <v>3.1131093750000005</v>
      </c>
    </row>
    <row r="4798" spans="1:23" x14ac:dyDescent="0.25">
      <c r="A4798" t="s">
        <v>15999</v>
      </c>
      <c r="B4798" s="1">
        <v>43140</v>
      </c>
      <c r="C4798" t="s">
        <v>16000</v>
      </c>
      <c r="D4798" t="s">
        <v>16001</v>
      </c>
      <c r="E4798" t="s">
        <v>16002</v>
      </c>
      <c r="F4798" s="1">
        <v>43133</v>
      </c>
      <c r="G4798">
        <v>1</v>
      </c>
      <c r="H4798">
        <v>842594</v>
      </c>
      <c r="I4798">
        <v>6068</v>
      </c>
      <c r="J4798">
        <v>327</v>
      </c>
      <c r="K4798">
        <v>554</v>
      </c>
      <c r="L4798" t="b">
        <v>0</v>
      </c>
      <c r="M4798" t="b">
        <v>0</v>
      </c>
      <c r="N4798" t="b">
        <v>0</v>
      </c>
      <c r="O4798">
        <v>7</v>
      </c>
      <c r="P4798">
        <v>7</v>
      </c>
      <c r="Q4798" s="2">
        <v>0.01</v>
      </c>
      <c r="R4798" s="2">
        <v>0</v>
      </c>
      <c r="S4798" s="2">
        <v>0</v>
      </c>
      <c r="T4798">
        <f t="shared" si="296"/>
        <v>0.4</v>
      </c>
      <c r="U4798">
        <f t="shared" si="297"/>
        <v>5.6000000000000005</v>
      </c>
      <c r="V4798">
        <f t="shared" si="298"/>
        <v>0.52129700000000001</v>
      </c>
      <c r="W4798">
        <f t="shared" si="299"/>
        <v>1.74245395</v>
      </c>
    </row>
    <row r="4799" spans="1:23" x14ac:dyDescent="0.25">
      <c r="A4799" t="s">
        <v>16003</v>
      </c>
      <c r="B4799" s="1">
        <v>43134</v>
      </c>
      <c r="C4799" t="s">
        <v>16004</v>
      </c>
      <c r="D4799" t="s">
        <v>1114</v>
      </c>
      <c r="E4799" t="s">
        <v>16005</v>
      </c>
      <c r="F4799" s="1">
        <v>43129</v>
      </c>
      <c r="G4799">
        <v>1</v>
      </c>
      <c r="H4799">
        <v>218669</v>
      </c>
      <c r="I4799">
        <v>1329</v>
      </c>
      <c r="J4799">
        <v>1163</v>
      </c>
      <c r="K4799">
        <v>3624</v>
      </c>
      <c r="L4799" t="b">
        <v>0</v>
      </c>
      <c r="M4799" t="b">
        <v>0</v>
      </c>
      <c r="N4799" t="b">
        <v>0</v>
      </c>
      <c r="O4799">
        <v>5</v>
      </c>
      <c r="P4799">
        <v>5</v>
      </c>
      <c r="Q4799" s="2">
        <v>0.01</v>
      </c>
      <c r="R4799" s="2">
        <v>-0.01</v>
      </c>
      <c r="S4799" s="2">
        <v>0.02</v>
      </c>
      <c r="T4799">
        <f t="shared" si="296"/>
        <v>0.4</v>
      </c>
      <c r="U4799">
        <f t="shared" si="297"/>
        <v>4</v>
      </c>
      <c r="V4799">
        <f t="shared" si="298"/>
        <v>0.55933450000000007</v>
      </c>
      <c r="W4799">
        <f t="shared" si="299"/>
        <v>1.3557670750000002</v>
      </c>
    </row>
    <row r="4800" spans="1:23" x14ac:dyDescent="0.25">
      <c r="A4800" t="s">
        <v>16006</v>
      </c>
      <c r="B4800" s="1">
        <v>43119</v>
      </c>
      <c r="C4800" t="s">
        <v>16007</v>
      </c>
      <c r="D4800" t="s">
        <v>681</v>
      </c>
      <c r="E4800" t="s">
        <v>16008</v>
      </c>
      <c r="F4800" s="1">
        <v>43115</v>
      </c>
      <c r="G4800">
        <v>1</v>
      </c>
      <c r="H4800">
        <v>330958</v>
      </c>
      <c r="I4800">
        <v>1322</v>
      </c>
      <c r="J4800">
        <v>110</v>
      </c>
      <c r="K4800">
        <v>141</v>
      </c>
      <c r="L4800" t="b">
        <v>0</v>
      </c>
      <c r="M4800" t="b">
        <v>0</v>
      </c>
      <c r="N4800" t="b">
        <v>0</v>
      </c>
      <c r="O4800">
        <v>4</v>
      </c>
      <c r="P4800">
        <v>4</v>
      </c>
      <c r="Q4800" s="2">
        <v>0</v>
      </c>
      <c r="R4800" s="2">
        <v>0</v>
      </c>
      <c r="S4800" s="2">
        <v>0</v>
      </c>
      <c r="T4800">
        <f t="shared" si="296"/>
        <v>0.4</v>
      </c>
      <c r="U4800">
        <f t="shared" si="297"/>
        <v>3.2</v>
      </c>
      <c r="V4800">
        <f t="shared" si="298"/>
        <v>0.16547899999999999</v>
      </c>
      <c r="W4800">
        <f t="shared" si="299"/>
        <v>1.01791765</v>
      </c>
    </row>
    <row r="4801" spans="1:23" x14ac:dyDescent="0.25">
      <c r="A4801" t="s">
        <v>16009</v>
      </c>
      <c r="B4801" s="1">
        <v>43091</v>
      </c>
      <c r="C4801" t="s">
        <v>16010</v>
      </c>
      <c r="D4801" t="s">
        <v>16011</v>
      </c>
      <c r="E4801" t="s">
        <v>16012</v>
      </c>
      <c r="F4801" s="1">
        <v>43086</v>
      </c>
      <c r="G4801">
        <v>1</v>
      </c>
      <c r="H4801">
        <v>88143</v>
      </c>
      <c r="I4801">
        <v>621</v>
      </c>
      <c r="J4801">
        <v>80</v>
      </c>
      <c r="K4801">
        <v>193</v>
      </c>
      <c r="L4801" t="b">
        <v>0</v>
      </c>
      <c r="M4801" t="b">
        <v>0</v>
      </c>
      <c r="N4801" t="b">
        <v>0</v>
      </c>
      <c r="O4801">
        <v>5</v>
      </c>
      <c r="P4801">
        <v>4</v>
      </c>
      <c r="Q4801" s="2">
        <v>0.01</v>
      </c>
      <c r="R4801" s="2">
        <v>0</v>
      </c>
      <c r="S4801" s="2">
        <v>0</v>
      </c>
      <c r="T4801">
        <f t="shared" si="296"/>
        <v>0.4</v>
      </c>
      <c r="U4801">
        <f t="shared" si="297"/>
        <v>3</v>
      </c>
      <c r="V4801">
        <f t="shared" si="298"/>
        <v>0.14407150000000002</v>
      </c>
      <c r="W4801">
        <f t="shared" si="299"/>
        <v>0.96042502500000004</v>
      </c>
    </row>
    <row r="4802" spans="1:23" x14ac:dyDescent="0.25">
      <c r="A4802" t="s">
        <v>16013</v>
      </c>
      <c r="B4802" s="1">
        <v>43085</v>
      </c>
      <c r="C4802" t="s">
        <v>16014</v>
      </c>
      <c r="D4802" t="s">
        <v>16015</v>
      </c>
      <c r="E4802" t="s">
        <v>16016</v>
      </c>
      <c r="F4802" s="1">
        <v>43080</v>
      </c>
      <c r="G4802">
        <v>1</v>
      </c>
      <c r="H4802">
        <v>58932</v>
      </c>
      <c r="I4802">
        <v>840</v>
      </c>
      <c r="J4802">
        <v>141</v>
      </c>
      <c r="K4802">
        <v>147</v>
      </c>
      <c r="L4802" t="b">
        <v>0</v>
      </c>
      <c r="M4802" t="b">
        <v>0</v>
      </c>
      <c r="N4802" t="b">
        <v>0</v>
      </c>
      <c r="O4802">
        <v>5</v>
      </c>
      <c r="P4802">
        <v>4</v>
      </c>
      <c r="Q4802" s="2">
        <v>0.01</v>
      </c>
      <c r="R4802" s="2">
        <v>0</v>
      </c>
      <c r="S4802" s="2">
        <v>0</v>
      </c>
      <c r="T4802">
        <f t="shared" ref="T4802:T4865" si="300">G4802*0.4</f>
        <v>0.4</v>
      </c>
      <c r="U4802">
        <f t="shared" ref="U4802:U4865" si="301">-0.2*(O4802-P4802)+0.8*P4802</f>
        <v>3</v>
      </c>
      <c r="V4802">
        <f t="shared" ref="V4802:V4865" si="302">0.5*H4802*0.000001+0.1*Q4802*100+100*0.15*R4802+100*0.25*S4802</f>
        <v>0.129466</v>
      </c>
      <c r="W4802">
        <f t="shared" ref="W4802:W4865" si="303">0.4*T4802+0.25*U4802+0.35*V4802</f>
        <v>0.95531310000000003</v>
      </c>
    </row>
    <row r="4803" spans="1:23" x14ac:dyDescent="0.25">
      <c r="A4803" t="s">
        <v>16017</v>
      </c>
      <c r="B4803" s="1">
        <v>43112</v>
      </c>
      <c r="C4803" t="s">
        <v>16018</v>
      </c>
      <c r="D4803" t="s">
        <v>7822</v>
      </c>
      <c r="E4803" t="s">
        <v>16019</v>
      </c>
      <c r="F4803" s="1">
        <v>43105</v>
      </c>
      <c r="G4803">
        <v>1</v>
      </c>
      <c r="H4803">
        <v>224317</v>
      </c>
      <c r="I4803">
        <v>5632</v>
      </c>
      <c r="J4803">
        <v>257</v>
      </c>
      <c r="K4803">
        <v>773</v>
      </c>
      <c r="L4803" t="b">
        <v>0</v>
      </c>
      <c r="M4803" t="b">
        <v>0</v>
      </c>
      <c r="N4803" t="b">
        <v>0</v>
      </c>
      <c r="O4803">
        <v>7</v>
      </c>
      <c r="P4803">
        <v>4</v>
      </c>
      <c r="Q4803" s="2">
        <v>0.03</v>
      </c>
      <c r="R4803" s="2">
        <v>0</v>
      </c>
      <c r="S4803" s="2">
        <v>0</v>
      </c>
      <c r="T4803">
        <f t="shared" si="300"/>
        <v>0.4</v>
      </c>
      <c r="U4803">
        <f t="shared" si="301"/>
        <v>2.6</v>
      </c>
      <c r="V4803">
        <f t="shared" si="302"/>
        <v>0.41215849999999998</v>
      </c>
      <c r="W4803">
        <f t="shared" si="303"/>
        <v>0.95425547500000008</v>
      </c>
    </row>
    <row r="4804" spans="1:23" x14ac:dyDescent="0.25">
      <c r="A4804" t="s">
        <v>16020</v>
      </c>
      <c r="B4804" s="1">
        <v>43058</v>
      </c>
      <c r="C4804" t="s">
        <v>16021</v>
      </c>
      <c r="D4804" t="s">
        <v>250</v>
      </c>
      <c r="E4804" t="s">
        <v>16022</v>
      </c>
      <c r="F4804" s="1">
        <v>43053</v>
      </c>
      <c r="G4804">
        <v>1</v>
      </c>
      <c r="H4804">
        <v>69170</v>
      </c>
      <c r="I4804">
        <v>2462</v>
      </c>
      <c r="J4804">
        <v>24</v>
      </c>
      <c r="K4804">
        <v>101</v>
      </c>
      <c r="L4804" t="b">
        <v>0</v>
      </c>
      <c r="M4804" t="b">
        <v>0</v>
      </c>
      <c r="N4804" t="b">
        <v>0</v>
      </c>
      <c r="O4804">
        <v>5</v>
      </c>
      <c r="P4804">
        <v>4</v>
      </c>
      <c r="Q4804" s="2">
        <v>0.04</v>
      </c>
      <c r="R4804" s="2">
        <v>0</v>
      </c>
      <c r="S4804" s="2">
        <v>0</v>
      </c>
      <c r="T4804">
        <f t="shared" si="300"/>
        <v>0.4</v>
      </c>
      <c r="U4804">
        <f t="shared" si="301"/>
        <v>3</v>
      </c>
      <c r="V4804">
        <f t="shared" si="302"/>
        <v>0.434585</v>
      </c>
      <c r="W4804">
        <f t="shared" si="303"/>
        <v>1.06210475</v>
      </c>
    </row>
    <row r="4805" spans="1:23" x14ac:dyDescent="0.25">
      <c r="A4805" t="s">
        <v>16023</v>
      </c>
      <c r="B4805" s="1">
        <v>43197</v>
      </c>
      <c r="C4805" t="s">
        <v>16024</v>
      </c>
      <c r="D4805" t="s">
        <v>730</v>
      </c>
      <c r="E4805" t="s">
        <v>16025</v>
      </c>
      <c r="F4805" s="1">
        <v>43195</v>
      </c>
      <c r="G4805">
        <v>1</v>
      </c>
      <c r="H4805">
        <v>1329253</v>
      </c>
      <c r="I4805">
        <v>10006</v>
      </c>
      <c r="J4805">
        <v>620</v>
      </c>
      <c r="K4805">
        <v>7476</v>
      </c>
      <c r="L4805" t="b">
        <v>0</v>
      </c>
      <c r="M4805" t="b">
        <v>0</v>
      </c>
      <c r="N4805" t="b">
        <v>0</v>
      </c>
      <c r="O4805">
        <v>2</v>
      </c>
      <c r="P4805">
        <v>1</v>
      </c>
      <c r="Q4805" s="2">
        <v>0.01</v>
      </c>
      <c r="R4805" s="2">
        <v>0</v>
      </c>
      <c r="S4805" s="2">
        <v>0.01</v>
      </c>
      <c r="T4805">
        <f t="shared" si="300"/>
        <v>0.4</v>
      </c>
      <c r="U4805">
        <f t="shared" si="301"/>
        <v>0.60000000000000009</v>
      </c>
      <c r="V4805">
        <f t="shared" si="302"/>
        <v>1.0146264999999999</v>
      </c>
      <c r="W4805">
        <f t="shared" si="303"/>
        <v>0.66511927500000001</v>
      </c>
    </row>
    <row r="4806" spans="1:23" x14ac:dyDescent="0.25">
      <c r="A4806" t="s">
        <v>16026</v>
      </c>
      <c r="B4806" s="1">
        <v>43083</v>
      </c>
      <c r="C4806" t="s">
        <v>16027</v>
      </c>
      <c r="D4806" t="s">
        <v>16028</v>
      </c>
      <c r="E4806" t="s">
        <v>16029</v>
      </c>
      <c r="F4806" s="1">
        <v>43076</v>
      </c>
      <c r="G4806">
        <v>1</v>
      </c>
      <c r="H4806">
        <v>946378</v>
      </c>
      <c r="I4806">
        <v>21607</v>
      </c>
      <c r="J4806">
        <v>1182</v>
      </c>
      <c r="K4806">
        <v>6383</v>
      </c>
      <c r="L4806" t="b">
        <v>0</v>
      </c>
      <c r="M4806" t="b">
        <v>0</v>
      </c>
      <c r="N4806" t="b">
        <v>0</v>
      </c>
      <c r="O4806">
        <v>7</v>
      </c>
      <c r="P4806">
        <v>7</v>
      </c>
      <c r="Q4806" s="2">
        <v>0.02</v>
      </c>
      <c r="R4806" s="2">
        <v>0</v>
      </c>
      <c r="S4806" s="2">
        <v>0.01</v>
      </c>
      <c r="T4806">
        <f t="shared" si="300"/>
        <v>0.4</v>
      </c>
      <c r="U4806">
        <f t="shared" si="301"/>
        <v>5.6000000000000005</v>
      </c>
      <c r="V4806">
        <f t="shared" si="302"/>
        <v>0.92318900000000004</v>
      </c>
      <c r="W4806">
        <f t="shared" si="303"/>
        <v>1.88311615</v>
      </c>
    </row>
    <row r="4807" spans="1:23" x14ac:dyDescent="0.25">
      <c r="A4807" t="s">
        <v>16030</v>
      </c>
      <c r="B4807" s="1">
        <v>43187</v>
      </c>
      <c r="C4807" t="s">
        <v>16031</v>
      </c>
      <c r="D4807" t="s">
        <v>1616</v>
      </c>
      <c r="E4807" t="s">
        <v>16032</v>
      </c>
      <c r="F4807" s="1">
        <v>43176</v>
      </c>
      <c r="G4807">
        <v>1</v>
      </c>
      <c r="H4807">
        <v>437576</v>
      </c>
      <c r="I4807">
        <v>7991</v>
      </c>
      <c r="J4807">
        <v>246</v>
      </c>
      <c r="K4807">
        <v>915</v>
      </c>
      <c r="L4807" t="b">
        <v>0</v>
      </c>
      <c r="M4807" t="b">
        <v>0</v>
      </c>
      <c r="N4807" t="b">
        <v>0</v>
      </c>
      <c r="O4807">
        <v>11</v>
      </c>
      <c r="P4807">
        <v>10</v>
      </c>
      <c r="Q4807" s="2">
        <v>0.02</v>
      </c>
      <c r="R4807" s="2">
        <v>0</v>
      </c>
      <c r="S4807" s="2">
        <v>0</v>
      </c>
      <c r="T4807">
        <f t="shared" si="300"/>
        <v>0.4</v>
      </c>
      <c r="U4807">
        <f t="shared" si="301"/>
        <v>7.8</v>
      </c>
      <c r="V4807">
        <f t="shared" si="302"/>
        <v>0.41878799999999999</v>
      </c>
      <c r="W4807">
        <f t="shared" si="303"/>
        <v>2.2565757999999998</v>
      </c>
    </row>
    <row r="4808" spans="1:23" x14ac:dyDescent="0.25">
      <c r="A4808" t="s">
        <v>16033</v>
      </c>
      <c r="B4808" s="1">
        <v>43076</v>
      </c>
      <c r="C4808" t="s">
        <v>16034</v>
      </c>
      <c r="D4808" t="s">
        <v>8868</v>
      </c>
      <c r="E4808" t="s">
        <v>16035</v>
      </c>
      <c r="F4808" s="1">
        <v>43068</v>
      </c>
      <c r="G4808">
        <v>1</v>
      </c>
      <c r="H4808">
        <v>1381758</v>
      </c>
      <c r="I4808">
        <v>88716</v>
      </c>
      <c r="J4808">
        <v>1282</v>
      </c>
      <c r="K4808">
        <v>9330</v>
      </c>
      <c r="L4808" t="b">
        <v>0</v>
      </c>
      <c r="M4808" t="b">
        <v>0</v>
      </c>
      <c r="N4808" t="b">
        <v>0</v>
      </c>
      <c r="O4808">
        <v>8</v>
      </c>
      <c r="P4808">
        <v>7</v>
      </c>
      <c r="Q4808" s="2">
        <v>0.06</v>
      </c>
      <c r="R4808" s="2">
        <v>0</v>
      </c>
      <c r="S4808" s="2">
        <v>0.01</v>
      </c>
      <c r="T4808">
        <f t="shared" si="300"/>
        <v>0.4</v>
      </c>
      <c r="U4808">
        <f t="shared" si="301"/>
        <v>5.4</v>
      </c>
      <c r="V4808">
        <f t="shared" si="302"/>
        <v>1.5408789999999999</v>
      </c>
      <c r="W4808">
        <f t="shared" si="303"/>
        <v>2.0493076500000003</v>
      </c>
    </row>
    <row r="4809" spans="1:23" x14ac:dyDescent="0.25">
      <c r="A4809" t="s">
        <v>16036</v>
      </c>
      <c r="B4809" s="1">
        <v>43214</v>
      </c>
      <c r="C4809" t="s">
        <v>16037</v>
      </c>
      <c r="D4809" t="s">
        <v>9965</v>
      </c>
      <c r="E4809" t="s">
        <v>16038</v>
      </c>
      <c r="F4809" s="1">
        <v>43197</v>
      </c>
      <c r="G4809">
        <v>1</v>
      </c>
      <c r="H4809">
        <v>997139</v>
      </c>
      <c r="I4809">
        <v>55158</v>
      </c>
      <c r="J4809">
        <v>2904</v>
      </c>
      <c r="K4809">
        <v>6676</v>
      </c>
      <c r="L4809" t="b">
        <v>0</v>
      </c>
      <c r="M4809" t="b">
        <v>0</v>
      </c>
      <c r="N4809" t="b">
        <v>0</v>
      </c>
      <c r="O4809">
        <v>17</v>
      </c>
      <c r="P4809">
        <v>11</v>
      </c>
      <c r="Q4809" s="2">
        <v>0.06</v>
      </c>
      <c r="R4809" s="2">
        <v>0</v>
      </c>
      <c r="S4809" s="2">
        <v>0.01</v>
      </c>
      <c r="T4809">
        <f t="shared" si="300"/>
        <v>0.4</v>
      </c>
      <c r="U4809">
        <f t="shared" si="301"/>
        <v>7.6000000000000005</v>
      </c>
      <c r="V4809">
        <f t="shared" si="302"/>
        <v>1.3485695</v>
      </c>
      <c r="W4809">
        <f t="shared" si="303"/>
        <v>2.5319993250000001</v>
      </c>
    </row>
    <row r="4810" spans="1:23" x14ac:dyDescent="0.25">
      <c r="A4810" t="s">
        <v>16039</v>
      </c>
      <c r="B4810" s="1">
        <v>43069</v>
      </c>
      <c r="C4810" t="s">
        <v>16040</v>
      </c>
      <c r="D4810" t="s">
        <v>5568</v>
      </c>
      <c r="E4810" t="s">
        <v>16041</v>
      </c>
      <c r="F4810" s="1">
        <v>43064</v>
      </c>
      <c r="G4810">
        <v>1</v>
      </c>
      <c r="H4810">
        <v>295048</v>
      </c>
      <c r="I4810">
        <v>2338</v>
      </c>
      <c r="J4810">
        <v>2221</v>
      </c>
      <c r="K4810">
        <v>499</v>
      </c>
      <c r="L4810" t="b">
        <v>0</v>
      </c>
      <c r="M4810" t="b">
        <v>0</v>
      </c>
      <c r="N4810" t="b">
        <v>0</v>
      </c>
      <c r="O4810">
        <v>5</v>
      </c>
      <c r="P4810">
        <v>4</v>
      </c>
      <c r="Q4810" s="2">
        <v>0.01</v>
      </c>
      <c r="R4810" s="2">
        <v>-0.01</v>
      </c>
      <c r="S4810" s="2">
        <v>0</v>
      </c>
      <c r="T4810">
        <f t="shared" si="300"/>
        <v>0.4</v>
      </c>
      <c r="U4810">
        <f t="shared" si="301"/>
        <v>3</v>
      </c>
      <c r="V4810">
        <f t="shared" si="302"/>
        <v>9.7524E-2</v>
      </c>
      <c r="W4810">
        <f t="shared" si="303"/>
        <v>0.94413340000000001</v>
      </c>
    </row>
    <row r="4811" spans="1:23" x14ac:dyDescent="0.25">
      <c r="A4811" t="s">
        <v>16042</v>
      </c>
      <c r="B4811" s="1">
        <v>43265</v>
      </c>
      <c r="C4811" t="s">
        <v>16043</v>
      </c>
      <c r="D4811" t="s">
        <v>4180</v>
      </c>
      <c r="E4811" t="s">
        <v>16044</v>
      </c>
      <c r="F4811" s="1">
        <v>43255</v>
      </c>
      <c r="G4811">
        <v>1</v>
      </c>
      <c r="H4811">
        <v>521611</v>
      </c>
      <c r="I4811">
        <v>22478</v>
      </c>
      <c r="J4811">
        <v>529</v>
      </c>
      <c r="K4811">
        <v>1861</v>
      </c>
      <c r="L4811" t="b">
        <v>0</v>
      </c>
      <c r="M4811" t="b">
        <v>0</v>
      </c>
      <c r="N4811" t="b">
        <v>0</v>
      </c>
      <c r="O4811">
        <v>10</v>
      </c>
      <c r="P4811">
        <v>10</v>
      </c>
      <c r="Q4811" s="2">
        <v>0.04</v>
      </c>
      <c r="R4811" s="2">
        <v>0</v>
      </c>
      <c r="S4811" s="2">
        <v>0</v>
      </c>
      <c r="T4811">
        <f t="shared" si="300"/>
        <v>0.4</v>
      </c>
      <c r="U4811">
        <f t="shared" si="301"/>
        <v>8</v>
      </c>
      <c r="V4811">
        <f t="shared" si="302"/>
        <v>0.66080549999999993</v>
      </c>
      <c r="W4811">
        <f t="shared" si="303"/>
        <v>2.3912819249999999</v>
      </c>
    </row>
    <row r="4812" spans="1:23" x14ac:dyDescent="0.25">
      <c r="A4812" t="s">
        <v>16045</v>
      </c>
      <c r="B4812" s="1">
        <v>43101</v>
      </c>
      <c r="C4812" t="s">
        <v>16046</v>
      </c>
      <c r="D4812" t="s">
        <v>144</v>
      </c>
      <c r="E4812" t="s">
        <v>16047</v>
      </c>
      <c r="F4812" s="1">
        <v>43089</v>
      </c>
      <c r="G4812">
        <v>1</v>
      </c>
      <c r="H4812">
        <v>398127</v>
      </c>
      <c r="I4812">
        <v>9204</v>
      </c>
      <c r="J4812">
        <v>5176</v>
      </c>
      <c r="K4812">
        <v>2758</v>
      </c>
      <c r="L4812" t="b">
        <v>0</v>
      </c>
      <c r="M4812" t="b">
        <v>0</v>
      </c>
      <c r="N4812" t="b">
        <v>0</v>
      </c>
      <c r="O4812">
        <v>12</v>
      </c>
      <c r="P4812">
        <v>12</v>
      </c>
      <c r="Q4812" s="2">
        <v>0.02</v>
      </c>
      <c r="R4812" s="2">
        <v>-0.01</v>
      </c>
      <c r="S4812" s="2">
        <v>0.01</v>
      </c>
      <c r="T4812">
        <f t="shared" si="300"/>
        <v>0.4</v>
      </c>
      <c r="U4812">
        <f t="shared" si="301"/>
        <v>9.6000000000000014</v>
      </c>
      <c r="V4812">
        <f t="shared" si="302"/>
        <v>0.49906349999999999</v>
      </c>
      <c r="W4812">
        <f t="shared" si="303"/>
        <v>2.7346722250000006</v>
      </c>
    </row>
    <row r="4813" spans="1:23" x14ac:dyDescent="0.25">
      <c r="A4813" t="s">
        <v>16048</v>
      </c>
      <c r="B4813" s="1">
        <v>43181</v>
      </c>
      <c r="C4813" t="s">
        <v>16049</v>
      </c>
      <c r="D4813" t="s">
        <v>6502</v>
      </c>
      <c r="E4813" t="s">
        <v>16050</v>
      </c>
      <c r="F4813" s="1">
        <v>43167</v>
      </c>
      <c r="G4813">
        <v>1</v>
      </c>
      <c r="H4813">
        <v>4414661</v>
      </c>
      <c r="I4813">
        <v>1306</v>
      </c>
      <c r="J4813">
        <v>271</v>
      </c>
      <c r="K4813">
        <v>99</v>
      </c>
      <c r="L4813" t="b">
        <v>0</v>
      </c>
      <c r="M4813" t="b">
        <v>0</v>
      </c>
      <c r="N4813" t="b">
        <v>0</v>
      </c>
      <c r="O4813">
        <v>14</v>
      </c>
      <c r="P4813">
        <v>3</v>
      </c>
      <c r="Q4813" s="2">
        <v>0</v>
      </c>
      <c r="R4813" s="2">
        <v>0</v>
      </c>
      <c r="S4813" s="2">
        <v>0</v>
      </c>
      <c r="T4813">
        <f t="shared" si="300"/>
        <v>0.4</v>
      </c>
      <c r="U4813">
        <f t="shared" si="301"/>
        <v>0.20000000000000018</v>
      </c>
      <c r="V4813">
        <f t="shared" si="302"/>
        <v>2.2073304999999999</v>
      </c>
      <c r="W4813">
        <f t="shared" si="303"/>
        <v>0.98256567500000003</v>
      </c>
    </row>
    <row r="4814" spans="1:23" x14ac:dyDescent="0.25">
      <c r="A4814" t="s">
        <v>16051</v>
      </c>
      <c r="B4814" s="1">
        <v>43165</v>
      </c>
      <c r="C4814" t="s">
        <v>16052</v>
      </c>
      <c r="D4814" t="s">
        <v>246</v>
      </c>
      <c r="E4814" t="s">
        <v>16053</v>
      </c>
      <c r="F4814" s="1">
        <v>43158</v>
      </c>
      <c r="G4814">
        <v>1</v>
      </c>
      <c r="H4814">
        <v>1895941</v>
      </c>
      <c r="I4814">
        <v>46102</v>
      </c>
      <c r="J4814">
        <v>1227</v>
      </c>
      <c r="K4814">
        <v>5513</v>
      </c>
      <c r="L4814" t="b">
        <v>0</v>
      </c>
      <c r="M4814" t="b">
        <v>0</v>
      </c>
      <c r="N4814" t="b">
        <v>0</v>
      </c>
      <c r="O4814">
        <v>7</v>
      </c>
      <c r="P4814">
        <v>7</v>
      </c>
      <c r="Q4814" s="2">
        <v>0.02</v>
      </c>
      <c r="R4814" s="2">
        <v>0</v>
      </c>
      <c r="S4814" s="2">
        <v>0</v>
      </c>
      <c r="T4814">
        <f t="shared" si="300"/>
        <v>0.4</v>
      </c>
      <c r="U4814">
        <f t="shared" si="301"/>
        <v>5.6000000000000005</v>
      </c>
      <c r="V4814">
        <f t="shared" si="302"/>
        <v>1.1479705</v>
      </c>
      <c r="W4814">
        <f t="shared" si="303"/>
        <v>1.9617896749999999</v>
      </c>
    </row>
    <row r="4815" spans="1:23" x14ac:dyDescent="0.25">
      <c r="A4815" t="s">
        <v>16054</v>
      </c>
      <c r="B4815" s="1">
        <v>43077</v>
      </c>
      <c r="C4815" t="s">
        <v>16055</v>
      </c>
      <c r="D4815" t="s">
        <v>5658</v>
      </c>
      <c r="E4815" t="s">
        <v>16056</v>
      </c>
      <c r="F4815" s="1">
        <v>43071</v>
      </c>
      <c r="G4815">
        <v>1</v>
      </c>
      <c r="H4815">
        <v>50053</v>
      </c>
      <c r="I4815">
        <v>4035</v>
      </c>
      <c r="J4815">
        <v>126</v>
      </c>
      <c r="K4815">
        <v>729</v>
      </c>
      <c r="L4815" t="b">
        <v>0</v>
      </c>
      <c r="M4815" t="b">
        <v>0</v>
      </c>
      <c r="N4815" t="b">
        <v>0</v>
      </c>
      <c r="O4815">
        <v>6</v>
      </c>
      <c r="P4815">
        <v>6</v>
      </c>
      <c r="Q4815" s="2">
        <v>0.08</v>
      </c>
      <c r="R4815" s="2">
        <v>0</v>
      </c>
      <c r="S4815" s="2">
        <v>0.01</v>
      </c>
      <c r="T4815">
        <f t="shared" si="300"/>
        <v>0.4</v>
      </c>
      <c r="U4815">
        <f t="shared" si="301"/>
        <v>4.8000000000000007</v>
      </c>
      <c r="V4815">
        <f t="shared" si="302"/>
        <v>1.0750264999999999</v>
      </c>
      <c r="W4815">
        <f t="shared" si="303"/>
        <v>1.7362592750000003</v>
      </c>
    </row>
    <row r="4816" spans="1:23" x14ac:dyDescent="0.25">
      <c r="A4816" t="s">
        <v>16057</v>
      </c>
      <c r="B4816" s="1">
        <v>43055</v>
      </c>
      <c r="C4816" t="s">
        <v>16058</v>
      </c>
      <c r="D4816" t="s">
        <v>850</v>
      </c>
      <c r="E4816" t="s">
        <v>16059</v>
      </c>
      <c r="F4816" s="1">
        <v>43053</v>
      </c>
      <c r="G4816">
        <v>1</v>
      </c>
      <c r="H4816">
        <v>30341</v>
      </c>
      <c r="I4816">
        <v>730</v>
      </c>
      <c r="J4816">
        <v>22</v>
      </c>
      <c r="K4816">
        <v>34</v>
      </c>
      <c r="L4816" t="b">
        <v>0</v>
      </c>
      <c r="M4816" t="b">
        <v>0</v>
      </c>
      <c r="N4816" t="b">
        <v>0</v>
      </c>
      <c r="O4816">
        <v>2</v>
      </c>
      <c r="P4816">
        <v>2</v>
      </c>
      <c r="Q4816" s="2">
        <v>0.02</v>
      </c>
      <c r="R4816" s="2">
        <v>0</v>
      </c>
      <c r="S4816" s="2">
        <v>0</v>
      </c>
      <c r="T4816">
        <f t="shared" si="300"/>
        <v>0.4</v>
      </c>
      <c r="U4816">
        <f t="shared" si="301"/>
        <v>1.6</v>
      </c>
      <c r="V4816">
        <f t="shared" si="302"/>
        <v>0.21517050000000001</v>
      </c>
      <c r="W4816">
        <f t="shared" si="303"/>
        <v>0.63530967500000002</v>
      </c>
    </row>
    <row r="4817" spans="1:23" x14ac:dyDescent="0.25">
      <c r="A4817" t="s">
        <v>16060</v>
      </c>
      <c r="B4817" s="1">
        <v>43130</v>
      </c>
      <c r="C4817" t="s">
        <v>16061</v>
      </c>
      <c r="D4817" t="s">
        <v>470</v>
      </c>
      <c r="E4817" t="s">
        <v>16062</v>
      </c>
      <c r="F4817" s="1">
        <v>43124</v>
      </c>
      <c r="G4817">
        <v>1</v>
      </c>
      <c r="H4817">
        <v>857897</v>
      </c>
      <c r="I4817">
        <v>24021</v>
      </c>
      <c r="J4817">
        <v>483</v>
      </c>
      <c r="K4817">
        <v>2760</v>
      </c>
      <c r="L4817" t="b">
        <v>0</v>
      </c>
      <c r="M4817" t="b">
        <v>0</v>
      </c>
      <c r="N4817" t="b">
        <v>0</v>
      </c>
      <c r="O4817">
        <v>6</v>
      </c>
      <c r="P4817">
        <v>6</v>
      </c>
      <c r="Q4817" s="2">
        <v>0.03</v>
      </c>
      <c r="R4817" s="2">
        <v>0</v>
      </c>
      <c r="S4817" s="2">
        <v>0</v>
      </c>
      <c r="T4817">
        <f t="shared" si="300"/>
        <v>0.4</v>
      </c>
      <c r="U4817">
        <f t="shared" si="301"/>
        <v>4.8000000000000007</v>
      </c>
      <c r="V4817">
        <f t="shared" si="302"/>
        <v>0.7289485</v>
      </c>
      <c r="W4817">
        <f t="shared" si="303"/>
        <v>1.6151319750000004</v>
      </c>
    </row>
    <row r="4818" spans="1:23" x14ac:dyDescent="0.25">
      <c r="A4818" t="s">
        <v>16063</v>
      </c>
      <c r="B4818" s="1">
        <v>43056</v>
      </c>
      <c r="C4818" t="s">
        <v>16064</v>
      </c>
      <c r="D4818" t="s">
        <v>16065</v>
      </c>
      <c r="E4818" t="s">
        <v>16066</v>
      </c>
      <c r="F4818" s="1">
        <v>43052</v>
      </c>
      <c r="G4818">
        <v>1</v>
      </c>
      <c r="H4818">
        <v>8993</v>
      </c>
      <c r="I4818">
        <v>292</v>
      </c>
      <c r="J4818">
        <v>5</v>
      </c>
      <c r="K4818">
        <v>162</v>
      </c>
      <c r="L4818" t="b">
        <v>0</v>
      </c>
      <c r="M4818" t="b">
        <v>0</v>
      </c>
      <c r="N4818" t="b">
        <v>0</v>
      </c>
      <c r="O4818">
        <v>4</v>
      </c>
      <c r="P4818">
        <v>2</v>
      </c>
      <c r="Q4818" s="2">
        <v>0.03</v>
      </c>
      <c r="R4818" s="2">
        <v>0</v>
      </c>
      <c r="S4818" s="2">
        <v>0.02</v>
      </c>
      <c r="T4818">
        <f t="shared" si="300"/>
        <v>0.4</v>
      </c>
      <c r="U4818">
        <f t="shared" si="301"/>
        <v>1.2000000000000002</v>
      </c>
      <c r="V4818">
        <f t="shared" si="302"/>
        <v>0.80449649999999995</v>
      </c>
      <c r="W4818">
        <f t="shared" si="303"/>
        <v>0.74157377499999999</v>
      </c>
    </row>
    <row r="4819" spans="1:23" x14ac:dyDescent="0.25">
      <c r="A4819" t="s">
        <v>16067</v>
      </c>
      <c r="B4819" s="1">
        <v>43146</v>
      </c>
      <c r="C4819" t="s">
        <v>16068</v>
      </c>
      <c r="D4819" t="s">
        <v>14266</v>
      </c>
      <c r="E4819" t="s">
        <v>16069</v>
      </c>
      <c r="F4819" s="1">
        <v>43137</v>
      </c>
      <c r="G4819">
        <v>1</v>
      </c>
      <c r="H4819">
        <v>3749896</v>
      </c>
      <c r="I4819">
        <v>96921</v>
      </c>
      <c r="J4819">
        <v>1518</v>
      </c>
      <c r="K4819">
        <v>2338</v>
      </c>
      <c r="L4819" t="b">
        <v>0</v>
      </c>
      <c r="M4819" t="b">
        <v>0</v>
      </c>
      <c r="N4819" t="b">
        <v>0</v>
      </c>
      <c r="O4819">
        <v>9</v>
      </c>
      <c r="P4819">
        <v>9</v>
      </c>
      <c r="Q4819" s="2">
        <v>0.03</v>
      </c>
      <c r="R4819" s="2">
        <v>0</v>
      </c>
      <c r="S4819" s="2">
        <v>0</v>
      </c>
      <c r="T4819">
        <f t="shared" si="300"/>
        <v>0.4</v>
      </c>
      <c r="U4819">
        <f t="shared" si="301"/>
        <v>7.2</v>
      </c>
      <c r="V4819">
        <f t="shared" si="302"/>
        <v>2.1749479999999997</v>
      </c>
      <c r="W4819">
        <f t="shared" si="303"/>
        <v>2.7212318</v>
      </c>
    </row>
    <row r="4820" spans="1:23" x14ac:dyDescent="0.25">
      <c r="A4820" t="s">
        <v>16070</v>
      </c>
      <c r="B4820" s="1">
        <v>43129</v>
      </c>
      <c r="C4820" t="s">
        <v>16071</v>
      </c>
      <c r="D4820" t="s">
        <v>715</v>
      </c>
      <c r="E4820" t="s">
        <v>16072</v>
      </c>
      <c r="F4820" s="1">
        <v>43123</v>
      </c>
      <c r="G4820">
        <v>1</v>
      </c>
      <c r="H4820">
        <v>639265</v>
      </c>
      <c r="I4820">
        <v>3197</v>
      </c>
      <c r="J4820">
        <v>2651</v>
      </c>
      <c r="K4820">
        <v>2476</v>
      </c>
      <c r="L4820" t="b">
        <v>0</v>
      </c>
      <c r="M4820" t="b">
        <v>0</v>
      </c>
      <c r="N4820" t="b">
        <v>0</v>
      </c>
      <c r="O4820">
        <v>6</v>
      </c>
      <c r="P4820">
        <v>5</v>
      </c>
      <c r="Q4820" s="2">
        <v>0.01</v>
      </c>
      <c r="R4820" s="2">
        <v>0</v>
      </c>
      <c r="S4820" s="2">
        <v>0</v>
      </c>
      <c r="T4820">
        <f t="shared" si="300"/>
        <v>0.4</v>
      </c>
      <c r="U4820">
        <f t="shared" si="301"/>
        <v>3.8</v>
      </c>
      <c r="V4820">
        <f t="shared" si="302"/>
        <v>0.41963249999999996</v>
      </c>
      <c r="W4820">
        <f t="shared" si="303"/>
        <v>1.2568713749999998</v>
      </c>
    </row>
    <row r="4821" spans="1:23" x14ac:dyDescent="0.25">
      <c r="A4821" t="s">
        <v>16073</v>
      </c>
      <c r="B4821" s="1">
        <v>43173</v>
      </c>
      <c r="C4821" t="s">
        <v>16074</v>
      </c>
      <c r="D4821" t="s">
        <v>509</v>
      </c>
      <c r="E4821" t="s">
        <v>16075</v>
      </c>
      <c r="F4821" s="1">
        <v>43167</v>
      </c>
      <c r="G4821">
        <v>1</v>
      </c>
      <c r="H4821">
        <v>308049</v>
      </c>
      <c r="I4821">
        <v>7562</v>
      </c>
      <c r="J4821">
        <v>284</v>
      </c>
      <c r="K4821">
        <v>940</v>
      </c>
      <c r="L4821" t="b">
        <v>0</v>
      </c>
      <c r="M4821" t="b">
        <v>0</v>
      </c>
      <c r="N4821" t="b">
        <v>0</v>
      </c>
      <c r="O4821">
        <v>6</v>
      </c>
      <c r="P4821">
        <v>5</v>
      </c>
      <c r="Q4821" s="2">
        <v>0.02</v>
      </c>
      <c r="R4821" s="2">
        <v>0</v>
      </c>
      <c r="S4821" s="2">
        <v>0</v>
      </c>
      <c r="T4821">
        <f t="shared" si="300"/>
        <v>0.4</v>
      </c>
      <c r="U4821">
        <f t="shared" si="301"/>
        <v>3.8</v>
      </c>
      <c r="V4821">
        <f t="shared" si="302"/>
        <v>0.35402449999999996</v>
      </c>
      <c r="W4821">
        <f t="shared" si="303"/>
        <v>1.2339085749999998</v>
      </c>
    </row>
    <row r="4822" spans="1:23" x14ac:dyDescent="0.25">
      <c r="A4822" t="s">
        <v>16076</v>
      </c>
      <c r="B4822" s="1">
        <v>43112</v>
      </c>
      <c r="C4822" t="s">
        <v>16077</v>
      </c>
      <c r="D4822" t="s">
        <v>3791</v>
      </c>
      <c r="E4822" t="s">
        <v>16078</v>
      </c>
      <c r="F4822" s="1">
        <v>43105</v>
      </c>
      <c r="G4822">
        <v>1</v>
      </c>
      <c r="H4822">
        <v>7055170</v>
      </c>
      <c r="I4822">
        <v>291884</v>
      </c>
      <c r="J4822">
        <v>2715</v>
      </c>
      <c r="K4822">
        <v>9221</v>
      </c>
      <c r="L4822" t="b">
        <v>0</v>
      </c>
      <c r="M4822" t="b">
        <v>0</v>
      </c>
      <c r="N4822" t="b">
        <v>0</v>
      </c>
      <c r="O4822">
        <v>7</v>
      </c>
      <c r="P4822">
        <v>5</v>
      </c>
      <c r="Q4822" s="2">
        <v>0.04</v>
      </c>
      <c r="R4822" s="2">
        <v>0</v>
      </c>
      <c r="S4822" s="2">
        <v>0</v>
      </c>
      <c r="T4822">
        <f t="shared" si="300"/>
        <v>0.4</v>
      </c>
      <c r="U4822">
        <f t="shared" si="301"/>
        <v>3.6</v>
      </c>
      <c r="V4822">
        <f t="shared" si="302"/>
        <v>3.9275849999999997</v>
      </c>
      <c r="W4822">
        <f t="shared" si="303"/>
        <v>2.43465475</v>
      </c>
    </row>
    <row r="4823" spans="1:23" x14ac:dyDescent="0.25">
      <c r="A4823" t="s">
        <v>16079</v>
      </c>
      <c r="B4823" s="1">
        <v>43082</v>
      </c>
      <c r="C4823" t="s">
        <v>16080</v>
      </c>
      <c r="D4823" t="s">
        <v>3091</v>
      </c>
      <c r="E4823" t="s">
        <v>16081</v>
      </c>
      <c r="F4823" s="1">
        <v>43075</v>
      </c>
      <c r="G4823">
        <v>1</v>
      </c>
      <c r="H4823">
        <v>31990</v>
      </c>
      <c r="I4823">
        <v>265</v>
      </c>
      <c r="J4823">
        <v>30</v>
      </c>
      <c r="K4823">
        <v>88</v>
      </c>
      <c r="L4823" t="b">
        <v>0</v>
      </c>
      <c r="M4823" t="b">
        <v>0</v>
      </c>
      <c r="N4823" t="b">
        <v>0</v>
      </c>
      <c r="O4823">
        <v>7</v>
      </c>
      <c r="P4823">
        <v>2</v>
      </c>
      <c r="Q4823" s="2">
        <v>0.01</v>
      </c>
      <c r="R4823" s="2">
        <v>0</v>
      </c>
      <c r="S4823" s="2">
        <v>0</v>
      </c>
      <c r="T4823">
        <f t="shared" si="300"/>
        <v>0.4</v>
      </c>
      <c r="U4823">
        <f t="shared" si="301"/>
        <v>0.60000000000000009</v>
      </c>
      <c r="V4823">
        <f t="shared" si="302"/>
        <v>0.115995</v>
      </c>
      <c r="W4823">
        <f t="shared" si="303"/>
        <v>0.35059825000000006</v>
      </c>
    </row>
    <row r="4824" spans="1:23" x14ac:dyDescent="0.25">
      <c r="A4824" t="s">
        <v>16082</v>
      </c>
      <c r="B4824" s="1">
        <v>43077</v>
      </c>
      <c r="C4824" t="s">
        <v>16083</v>
      </c>
      <c r="D4824" t="s">
        <v>1591</v>
      </c>
      <c r="E4824" t="s">
        <v>16084</v>
      </c>
      <c r="F4824" s="1">
        <v>43072</v>
      </c>
      <c r="G4824">
        <v>1</v>
      </c>
      <c r="H4824">
        <v>82160</v>
      </c>
      <c r="I4824">
        <v>548</v>
      </c>
      <c r="J4824">
        <v>36</v>
      </c>
      <c r="K4824">
        <v>141</v>
      </c>
      <c r="L4824" t="b">
        <v>0</v>
      </c>
      <c r="M4824" t="b">
        <v>0</v>
      </c>
      <c r="N4824" t="b">
        <v>0</v>
      </c>
      <c r="O4824">
        <v>5</v>
      </c>
      <c r="P4824">
        <v>3</v>
      </c>
      <c r="Q4824" s="2">
        <v>0.01</v>
      </c>
      <c r="R4824" s="2">
        <v>0</v>
      </c>
      <c r="S4824" s="2">
        <v>0</v>
      </c>
      <c r="T4824">
        <f t="shared" si="300"/>
        <v>0.4</v>
      </c>
      <c r="U4824">
        <f t="shared" si="301"/>
        <v>2.0000000000000004</v>
      </c>
      <c r="V4824">
        <f t="shared" si="302"/>
        <v>0.14108000000000001</v>
      </c>
      <c r="W4824">
        <f t="shared" si="303"/>
        <v>0.70937800000000018</v>
      </c>
    </row>
    <row r="4825" spans="1:23" x14ac:dyDescent="0.25">
      <c r="A4825" t="s">
        <v>16085</v>
      </c>
      <c r="B4825" s="1">
        <v>43183</v>
      </c>
      <c r="C4825" t="s">
        <v>16086</v>
      </c>
      <c r="D4825" t="s">
        <v>4580</v>
      </c>
      <c r="E4825" t="s">
        <v>16087</v>
      </c>
      <c r="F4825" s="1">
        <v>43179</v>
      </c>
      <c r="G4825">
        <v>1</v>
      </c>
      <c r="H4825">
        <v>9572037</v>
      </c>
      <c r="I4825">
        <v>19001</v>
      </c>
      <c r="J4825">
        <v>856</v>
      </c>
      <c r="K4825">
        <v>2133</v>
      </c>
      <c r="L4825" t="b">
        <v>0</v>
      </c>
      <c r="M4825" t="b">
        <v>0</v>
      </c>
      <c r="N4825" t="b">
        <v>0</v>
      </c>
      <c r="O4825">
        <v>4</v>
      </c>
      <c r="P4825">
        <v>4</v>
      </c>
      <c r="Q4825" s="2">
        <v>0</v>
      </c>
      <c r="R4825" s="2">
        <v>0</v>
      </c>
      <c r="S4825" s="2">
        <v>0</v>
      </c>
      <c r="T4825">
        <f t="shared" si="300"/>
        <v>0.4</v>
      </c>
      <c r="U4825">
        <f t="shared" si="301"/>
        <v>3.2</v>
      </c>
      <c r="V4825">
        <f t="shared" si="302"/>
        <v>4.7860185</v>
      </c>
      <c r="W4825">
        <f t="shared" si="303"/>
        <v>2.6351064750000002</v>
      </c>
    </row>
    <row r="4826" spans="1:23" x14ac:dyDescent="0.25">
      <c r="A4826" t="s">
        <v>16088</v>
      </c>
      <c r="B4826" s="1">
        <v>43109</v>
      </c>
      <c r="C4826" t="s">
        <v>16089</v>
      </c>
      <c r="D4826" t="s">
        <v>9243</v>
      </c>
      <c r="E4826" t="s">
        <v>16090</v>
      </c>
      <c r="F4826" s="1">
        <v>43105</v>
      </c>
      <c r="G4826">
        <v>1</v>
      </c>
      <c r="H4826">
        <v>143696</v>
      </c>
      <c r="I4826">
        <v>3726</v>
      </c>
      <c r="J4826">
        <v>111</v>
      </c>
      <c r="K4826">
        <v>904</v>
      </c>
      <c r="L4826" t="b">
        <v>0</v>
      </c>
      <c r="M4826" t="b">
        <v>0</v>
      </c>
      <c r="N4826" t="b">
        <v>0</v>
      </c>
      <c r="O4826">
        <v>4</v>
      </c>
      <c r="P4826">
        <v>4</v>
      </c>
      <c r="Q4826" s="2">
        <v>0.03</v>
      </c>
      <c r="R4826" s="2">
        <v>0</v>
      </c>
      <c r="S4826" s="2">
        <v>0.01</v>
      </c>
      <c r="T4826">
        <f t="shared" si="300"/>
        <v>0.4</v>
      </c>
      <c r="U4826">
        <f t="shared" si="301"/>
        <v>3.2</v>
      </c>
      <c r="V4826">
        <f t="shared" si="302"/>
        <v>0.62184799999999996</v>
      </c>
      <c r="W4826">
        <f t="shared" si="303"/>
        <v>1.1776468</v>
      </c>
    </row>
    <row r="4827" spans="1:23" x14ac:dyDescent="0.25">
      <c r="A4827" t="s">
        <v>16091</v>
      </c>
      <c r="B4827" s="1">
        <v>43121</v>
      </c>
      <c r="C4827" t="s">
        <v>16092</v>
      </c>
      <c r="D4827" t="s">
        <v>16093</v>
      </c>
      <c r="E4827" t="s">
        <v>16094</v>
      </c>
      <c r="F4827" s="1">
        <v>43113</v>
      </c>
      <c r="G4827">
        <v>1</v>
      </c>
      <c r="H4827">
        <v>3525534</v>
      </c>
      <c r="I4827">
        <v>128111</v>
      </c>
      <c r="J4827">
        <v>8552</v>
      </c>
      <c r="K4827">
        <v>33819</v>
      </c>
      <c r="L4827" t="b">
        <v>0</v>
      </c>
      <c r="M4827" t="b">
        <v>0</v>
      </c>
      <c r="N4827" t="b">
        <v>0</v>
      </c>
      <c r="O4827">
        <v>8</v>
      </c>
      <c r="P4827">
        <v>7</v>
      </c>
      <c r="Q4827" s="2">
        <v>0.04</v>
      </c>
      <c r="R4827" s="2">
        <v>0</v>
      </c>
      <c r="S4827" s="2">
        <v>0.01</v>
      </c>
      <c r="T4827">
        <f t="shared" si="300"/>
        <v>0.4</v>
      </c>
      <c r="U4827">
        <f t="shared" si="301"/>
        <v>5.4</v>
      </c>
      <c r="V4827">
        <f t="shared" si="302"/>
        <v>2.4127670000000001</v>
      </c>
      <c r="W4827">
        <f t="shared" si="303"/>
        <v>2.3544684500000002</v>
      </c>
    </row>
    <row r="4828" spans="1:23" x14ac:dyDescent="0.25">
      <c r="A4828" t="s">
        <v>16095</v>
      </c>
      <c r="B4828" s="1">
        <v>43138</v>
      </c>
      <c r="C4828" t="s">
        <v>16096</v>
      </c>
      <c r="D4828" t="s">
        <v>2158</v>
      </c>
      <c r="E4828" t="s">
        <v>16097</v>
      </c>
      <c r="F4828" s="1">
        <v>43131</v>
      </c>
      <c r="G4828">
        <v>1</v>
      </c>
      <c r="H4828">
        <v>1823157</v>
      </c>
      <c r="I4828">
        <v>137266</v>
      </c>
      <c r="J4828">
        <v>1438</v>
      </c>
      <c r="K4828">
        <v>8543</v>
      </c>
      <c r="L4828" t="b">
        <v>0</v>
      </c>
      <c r="M4828" t="b">
        <v>0</v>
      </c>
      <c r="N4828" t="b">
        <v>0</v>
      </c>
      <c r="O4828">
        <v>7</v>
      </c>
      <c r="P4828">
        <v>6</v>
      </c>
      <c r="Q4828" s="2">
        <v>0.08</v>
      </c>
      <c r="R4828" s="2">
        <v>0</v>
      </c>
      <c r="S4828" s="2">
        <v>0</v>
      </c>
      <c r="T4828">
        <f t="shared" si="300"/>
        <v>0.4</v>
      </c>
      <c r="U4828">
        <f t="shared" si="301"/>
        <v>4.6000000000000005</v>
      </c>
      <c r="V4828">
        <f t="shared" si="302"/>
        <v>1.7115784999999999</v>
      </c>
      <c r="W4828">
        <f t="shared" si="303"/>
        <v>1.909052475</v>
      </c>
    </row>
    <row r="4829" spans="1:23" x14ac:dyDescent="0.25">
      <c r="A4829" t="s">
        <v>16098</v>
      </c>
      <c r="B4829" s="1">
        <v>43137</v>
      </c>
      <c r="C4829" t="s">
        <v>16099</v>
      </c>
      <c r="D4829" t="s">
        <v>2738</v>
      </c>
      <c r="E4829" t="s">
        <v>16100</v>
      </c>
      <c r="F4829" s="1">
        <v>43131</v>
      </c>
      <c r="G4829">
        <v>1</v>
      </c>
      <c r="H4829">
        <v>70615</v>
      </c>
      <c r="I4829">
        <v>1365</v>
      </c>
      <c r="J4829">
        <v>73</v>
      </c>
      <c r="K4829">
        <v>279</v>
      </c>
      <c r="L4829" t="b">
        <v>0</v>
      </c>
      <c r="M4829" t="b">
        <v>0</v>
      </c>
      <c r="N4829" t="b">
        <v>0</v>
      </c>
      <c r="O4829">
        <v>6</v>
      </c>
      <c r="P4829">
        <v>5</v>
      </c>
      <c r="Q4829" s="2">
        <v>0.02</v>
      </c>
      <c r="R4829" s="2">
        <v>0</v>
      </c>
      <c r="S4829" s="2">
        <v>0</v>
      </c>
      <c r="T4829">
        <f t="shared" si="300"/>
        <v>0.4</v>
      </c>
      <c r="U4829">
        <f t="shared" si="301"/>
        <v>3.8</v>
      </c>
      <c r="V4829">
        <f t="shared" si="302"/>
        <v>0.2353075</v>
      </c>
      <c r="W4829">
        <f t="shared" si="303"/>
        <v>1.1923576249999999</v>
      </c>
    </row>
    <row r="4830" spans="1:23" x14ac:dyDescent="0.25">
      <c r="A4830" t="s">
        <v>16101</v>
      </c>
      <c r="B4830" s="1">
        <v>43159</v>
      </c>
      <c r="C4830" t="s">
        <v>16102</v>
      </c>
      <c r="D4830" t="s">
        <v>16103</v>
      </c>
      <c r="E4830" t="s">
        <v>16104</v>
      </c>
      <c r="F4830" s="1">
        <v>43151</v>
      </c>
      <c r="G4830">
        <v>1</v>
      </c>
      <c r="H4830">
        <v>181521</v>
      </c>
      <c r="I4830">
        <v>6742</v>
      </c>
      <c r="J4830">
        <v>179</v>
      </c>
      <c r="K4830">
        <v>771</v>
      </c>
      <c r="L4830" t="b">
        <v>0</v>
      </c>
      <c r="M4830" t="b">
        <v>0</v>
      </c>
      <c r="N4830" t="b">
        <v>0</v>
      </c>
      <c r="O4830">
        <v>8</v>
      </c>
      <c r="P4830">
        <v>7</v>
      </c>
      <c r="Q4830" s="2">
        <v>0.04</v>
      </c>
      <c r="R4830" s="2">
        <v>0</v>
      </c>
      <c r="S4830" s="2">
        <v>0</v>
      </c>
      <c r="T4830">
        <f t="shared" si="300"/>
        <v>0.4</v>
      </c>
      <c r="U4830">
        <f t="shared" si="301"/>
        <v>5.4</v>
      </c>
      <c r="V4830">
        <f t="shared" si="302"/>
        <v>0.49076050000000004</v>
      </c>
      <c r="W4830">
        <f t="shared" si="303"/>
        <v>1.6817661750000001</v>
      </c>
    </row>
    <row r="4831" spans="1:23" x14ac:dyDescent="0.25">
      <c r="A4831" t="s">
        <v>16105</v>
      </c>
      <c r="B4831" s="1">
        <v>43080</v>
      </c>
      <c r="C4831" t="s">
        <v>16106</v>
      </c>
      <c r="D4831" t="s">
        <v>2560</v>
      </c>
      <c r="E4831" t="s">
        <v>16107</v>
      </c>
      <c r="F4831" s="1">
        <v>43073</v>
      </c>
      <c r="G4831">
        <v>1</v>
      </c>
      <c r="H4831">
        <v>2302545</v>
      </c>
      <c r="I4831">
        <v>129661</v>
      </c>
      <c r="J4831">
        <v>932</v>
      </c>
      <c r="K4831">
        <v>8213</v>
      </c>
      <c r="L4831" t="b">
        <v>0</v>
      </c>
      <c r="M4831" t="b">
        <v>0</v>
      </c>
      <c r="N4831" t="b">
        <v>0</v>
      </c>
      <c r="O4831">
        <v>7</v>
      </c>
      <c r="P4831">
        <v>7</v>
      </c>
      <c r="Q4831" s="2">
        <v>0.06</v>
      </c>
      <c r="R4831" s="2">
        <v>0</v>
      </c>
      <c r="S4831" s="2">
        <v>0</v>
      </c>
      <c r="T4831">
        <f t="shared" si="300"/>
        <v>0.4</v>
      </c>
      <c r="U4831">
        <f t="shared" si="301"/>
        <v>5.6000000000000005</v>
      </c>
      <c r="V4831">
        <f t="shared" si="302"/>
        <v>1.7512724999999998</v>
      </c>
      <c r="W4831">
        <f t="shared" si="303"/>
        <v>2.1729453749999998</v>
      </c>
    </row>
    <row r="4832" spans="1:23" x14ac:dyDescent="0.25">
      <c r="A4832" t="s">
        <v>16108</v>
      </c>
      <c r="B4832" s="1">
        <v>43132</v>
      </c>
      <c r="C4832" t="s">
        <v>16109</v>
      </c>
      <c r="D4832" t="s">
        <v>16110</v>
      </c>
      <c r="E4832" t="s">
        <v>16111</v>
      </c>
      <c r="F4832" s="1">
        <v>43126</v>
      </c>
      <c r="G4832">
        <v>1</v>
      </c>
      <c r="H4832">
        <v>568702</v>
      </c>
      <c r="I4832">
        <v>31631</v>
      </c>
      <c r="J4832">
        <v>185</v>
      </c>
      <c r="K4832">
        <v>2099</v>
      </c>
      <c r="L4832" t="b">
        <v>0</v>
      </c>
      <c r="M4832" t="b">
        <v>0</v>
      </c>
      <c r="N4832" t="b">
        <v>0</v>
      </c>
      <c r="O4832">
        <v>6</v>
      </c>
      <c r="P4832">
        <v>4</v>
      </c>
      <c r="Q4832" s="2">
        <v>0.06</v>
      </c>
      <c r="R4832" s="2">
        <v>0</v>
      </c>
      <c r="S4832" s="2">
        <v>0</v>
      </c>
      <c r="T4832">
        <f t="shared" si="300"/>
        <v>0.4</v>
      </c>
      <c r="U4832">
        <f t="shared" si="301"/>
        <v>2.8000000000000003</v>
      </c>
      <c r="V4832">
        <f t="shared" si="302"/>
        <v>0.88435099999999989</v>
      </c>
      <c r="W4832">
        <f t="shared" si="303"/>
        <v>1.1695228500000001</v>
      </c>
    </row>
    <row r="4833" spans="1:23" x14ac:dyDescent="0.25">
      <c r="A4833" t="s">
        <v>16112</v>
      </c>
      <c r="B4833" s="1">
        <v>43067</v>
      </c>
      <c r="C4833" t="s">
        <v>16113</v>
      </c>
      <c r="D4833" t="s">
        <v>16114</v>
      </c>
      <c r="E4833" t="s">
        <v>16115</v>
      </c>
      <c r="F4833" s="1">
        <v>43025</v>
      </c>
      <c r="G4833">
        <v>1</v>
      </c>
      <c r="H4833">
        <v>72728</v>
      </c>
      <c r="I4833">
        <v>502</v>
      </c>
      <c r="J4833">
        <v>43</v>
      </c>
      <c r="K4833">
        <v>74</v>
      </c>
      <c r="L4833" t="b">
        <v>0</v>
      </c>
      <c r="M4833" t="b">
        <v>0</v>
      </c>
      <c r="N4833" t="b">
        <v>0</v>
      </c>
      <c r="O4833">
        <v>42</v>
      </c>
      <c r="P4833">
        <v>6</v>
      </c>
      <c r="Q4833" s="2">
        <v>0.01</v>
      </c>
      <c r="R4833" s="2">
        <v>0</v>
      </c>
      <c r="S4833" s="2">
        <v>0</v>
      </c>
      <c r="T4833">
        <f t="shared" si="300"/>
        <v>0.4</v>
      </c>
      <c r="U4833">
        <f t="shared" si="301"/>
        <v>-2.3999999999999995</v>
      </c>
      <c r="V4833">
        <f t="shared" si="302"/>
        <v>0.13636400000000001</v>
      </c>
      <c r="W4833">
        <f t="shared" si="303"/>
        <v>-0.39227259999999986</v>
      </c>
    </row>
    <row r="4834" spans="1:23" x14ac:dyDescent="0.25">
      <c r="A4834" t="s">
        <v>16116</v>
      </c>
      <c r="B4834" s="1">
        <v>43196</v>
      </c>
      <c r="C4834" t="s">
        <v>16117</v>
      </c>
      <c r="D4834" t="s">
        <v>5097</v>
      </c>
      <c r="E4834" t="s">
        <v>16118</v>
      </c>
      <c r="F4834" s="1">
        <v>43188</v>
      </c>
      <c r="G4834">
        <v>1</v>
      </c>
      <c r="H4834">
        <v>8556235</v>
      </c>
      <c r="I4834">
        <v>53882</v>
      </c>
      <c r="J4834">
        <v>2025</v>
      </c>
      <c r="K4834">
        <v>4938</v>
      </c>
      <c r="L4834" t="b">
        <v>0</v>
      </c>
      <c r="M4834" t="b">
        <v>0</v>
      </c>
      <c r="N4834" t="b">
        <v>0</v>
      </c>
      <c r="O4834">
        <v>8</v>
      </c>
      <c r="P4834">
        <v>8</v>
      </c>
      <c r="Q4834" s="2">
        <v>0.01</v>
      </c>
      <c r="R4834" s="2">
        <v>0</v>
      </c>
      <c r="S4834" s="2">
        <v>0</v>
      </c>
      <c r="T4834">
        <f t="shared" si="300"/>
        <v>0.4</v>
      </c>
      <c r="U4834">
        <f t="shared" si="301"/>
        <v>6.4</v>
      </c>
      <c r="V4834">
        <f t="shared" si="302"/>
        <v>4.3781174999999992</v>
      </c>
      <c r="W4834">
        <f t="shared" si="303"/>
        <v>3.2923411250000001</v>
      </c>
    </row>
    <row r="4835" spans="1:23" x14ac:dyDescent="0.25">
      <c r="A4835" t="s">
        <v>16119</v>
      </c>
      <c r="B4835" s="1">
        <v>43135</v>
      </c>
      <c r="C4835" t="s">
        <v>16120</v>
      </c>
      <c r="D4835" t="s">
        <v>281</v>
      </c>
      <c r="E4835" t="s">
        <v>16121</v>
      </c>
      <c r="F4835" s="1">
        <v>43129</v>
      </c>
      <c r="G4835">
        <v>1</v>
      </c>
      <c r="H4835">
        <v>94923</v>
      </c>
      <c r="I4835">
        <v>2382</v>
      </c>
      <c r="J4835">
        <v>156</v>
      </c>
      <c r="K4835">
        <v>145</v>
      </c>
      <c r="L4835" t="b">
        <v>0</v>
      </c>
      <c r="M4835" t="b">
        <v>0</v>
      </c>
      <c r="N4835" t="b">
        <v>0</v>
      </c>
      <c r="O4835">
        <v>6</v>
      </c>
      <c r="P4835">
        <v>4</v>
      </c>
      <c r="Q4835" s="2">
        <v>0.03</v>
      </c>
      <c r="R4835" s="2">
        <v>0</v>
      </c>
      <c r="S4835" s="2">
        <v>0</v>
      </c>
      <c r="T4835">
        <f t="shared" si="300"/>
        <v>0.4</v>
      </c>
      <c r="U4835">
        <f t="shared" si="301"/>
        <v>2.8000000000000003</v>
      </c>
      <c r="V4835">
        <f t="shared" si="302"/>
        <v>0.34746149999999998</v>
      </c>
      <c r="W4835">
        <f t="shared" si="303"/>
        <v>0.98161152500000004</v>
      </c>
    </row>
    <row r="4836" spans="1:23" x14ac:dyDescent="0.25">
      <c r="A4836" t="s">
        <v>16122</v>
      </c>
      <c r="B4836" s="1">
        <v>43105</v>
      </c>
      <c r="C4836" t="s">
        <v>16123</v>
      </c>
      <c r="D4836" t="s">
        <v>12120</v>
      </c>
      <c r="E4836" t="s">
        <v>16124</v>
      </c>
      <c r="F4836" s="1">
        <v>43095</v>
      </c>
      <c r="G4836">
        <v>1</v>
      </c>
      <c r="H4836">
        <v>502880</v>
      </c>
      <c r="I4836">
        <v>5551</v>
      </c>
      <c r="J4836">
        <v>260</v>
      </c>
      <c r="K4836">
        <v>473</v>
      </c>
      <c r="L4836" t="b">
        <v>0</v>
      </c>
      <c r="M4836" t="b">
        <v>0</v>
      </c>
      <c r="N4836" t="b">
        <v>0</v>
      </c>
      <c r="O4836">
        <v>10</v>
      </c>
      <c r="P4836">
        <v>9</v>
      </c>
      <c r="Q4836" s="2">
        <v>0.01</v>
      </c>
      <c r="R4836" s="2">
        <v>0</v>
      </c>
      <c r="S4836" s="2">
        <v>0</v>
      </c>
      <c r="T4836">
        <f t="shared" si="300"/>
        <v>0.4</v>
      </c>
      <c r="U4836">
        <f t="shared" si="301"/>
        <v>7</v>
      </c>
      <c r="V4836">
        <f t="shared" si="302"/>
        <v>0.35143999999999997</v>
      </c>
      <c r="W4836">
        <f t="shared" si="303"/>
        <v>2.033004</v>
      </c>
    </row>
    <row r="4837" spans="1:23" x14ac:dyDescent="0.25">
      <c r="A4837" t="s">
        <v>16125</v>
      </c>
      <c r="B4837" s="1">
        <v>43197</v>
      </c>
      <c r="C4837" t="s">
        <v>16126</v>
      </c>
      <c r="D4837" t="s">
        <v>579</v>
      </c>
      <c r="E4837" t="s">
        <v>16127</v>
      </c>
      <c r="F4837" s="1">
        <v>43186</v>
      </c>
      <c r="G4837">
        <v>1</v>
      </c>
      <c r="H4837">
        <v>594486</v>
      </c>
      <c r="I4837">
        <v>6187</v>
      </c>
      <c r="J4837">
        <v>737</v>
      </c>
      <c r="K4837">
        <v>1484</v>
      </c>
      <c r="L4837" t="b">
        <v>0</v>
      </c>
      <c r="M4837" t="b">
        <v>0</v>
      </c>
      <c r="N4837" t="b">
        <v>0</v>
      </c>
      <c r="O4837">
        <v>11</v>
      </c>
      <c r="P4837">
        <v>9</v>
      </c>
      <c r="Q4837" s="2">
        <v>0.01</v>
      </c>
      <c r="R4837" s="2">
        <v>0</v>
      </c>
      <c r="S4837" s="2">
        <v>0</v>
      </c>
      <c r="T4837">
        <f t="shared" si="300"/>
        <v>0.4</v>
      </c>
      <c r="U4837">
        <f t="shared" si="301"/>
        <v>6.8</v>
      </c>
      <c r="V4837">
        <f t="shared" si="302"/>
        <v>0.39724300000000001</v>
      </c>
      <c r="W4837">
        <f t="shared" si="303"/>
        <v>1.9990350499999998</v>
      </c>
    </row>
    <row r="4838" spans="1:23" x14ac:dyDescent="0.25">
      <c r="A4838" t="s">
        <v>16128</v>
      </c>
      <c r="B4838" s="1">
        <v>43265</v>
      </c>
      <c r="C4838" t="s">
        <v>16129</v>
      </c>
      <c r="D4838" t="s">
        <v>16130</v>
      </c>
      <c r="E4838" t="s">
        <v>16131</v>
      </c>
      <c r="F4838" s="1">
        <v>43258</v>
      </c>
      <c r="G4838">
        <v>1</v>
      </c>
      <c r="H4838">
        <v>5962519</v>
      </c>
      <c r="I4838">
        <v>100761</v>
      </c>
      <c r="J4838">
        <v>2331</v>
      </c>
      <c r="K4838">
        <v>14578</v>
      </c>
      <c r="L4838" t="b">
        <v>0</v>
      </c>
      <c r="M4838" t="b">
        <v>0</v>
      </c>
      <c r="N4838" t="b">
        <v>0</v>
      </c>
      <c r="O4838">
        <v>7</v>
      </c>
      <c r="P4838">
        <v>6</v>
      </c>
      <c r="Q4838" s="2">
        <v>0.02</v>
      </c>
      <c r="R4838" s="2">
        <v>0</v>
      </c>
      <c r="S4838" s="2">
        <v>0</v>
      </c>
      <c r="T4838">
        <f t="shared" si="300"/>
        <v>0.4</v>
      </c>
      <c r="U4838">
        <f t="shared" si="301"/>
        <v>4.6000000000000005</v>
      </c>
      <c r="V4838">
        <f t="shared" si="302"/>
        <v>3.1812594999999999</v>
      </c>
      <c r="W4838">
        <f t="shared" si="303"/>
        <v>2.4234408250000001</v>
      </c>
    </row>
    <row r="4839" spans="1:23" x14ac:dyDescent="0.25">
      <c r="A4839" t="s">
        <v>16132</v>
      </c>
      <c r="B4839" s="1">
        <v>43076</v>
      </c>
      <c r="C4839" t="s">
        <v>16133</v>
      </c>
      <c r="D4839" t="s">
        <v>9068</v>
      </c>
      <c r="E4839" t="s">
        <v>16134</v>
      </c>
      <c r="F4839" s="1">
        <v>43069</v>
      </c>
      <c r="G4839">
        <v>1</v>
      </c>
      <c r="H4839">
        <v>697581</v>
      </c>
      <c r="I4839">
        <v>41328</v>
      </c>
      <c r="J4839">
        <v>803</v>
      </c>
      <c r="K4839">
        <v>16325</v>
      </c>
      <c r="L4839" t="b">
        <v>0</v>
      </c>
      <c r="M4839" t="b">
        <v>0</v>
      </c>
      <c r="N4839" t="b">
        <v>0</v>
      </c>
      <c r="O4839">
        <v>7</v>
      </c>
      <c r="P4839">
        <v>7</v>
      </c>
      <c r="Q4839" s="2">
        <v>0.06</v>
      </c>
      <c r="R4839" s="2">
        <v>0</v>
      </c>
      <c r="S4839" s="2">
        <v>0.02</v>
      </c>
      <c r="T4839">
        <f t="shared" si="300"/>
        <v>0.4</v>
      </c>
      <c r="U4839">
        <f t="shared" si="301"/>
        <v>5.6000000000000005</v>
      </c>
      <c r="V4839">
        <f t="shared" si="302"/>
        <v>1.4487904999999999</v>
      </c>
      <c r="W4839">
        <f t="shared" si="303"/>
        <v>2.067076675</v>
      </c>
    </row>
    <row r="4840" spans="1:23" x14ac:dyDescent="0.25">
      <c r="A4840" t="s">
        <v>16135</v>
      </c>
      <c r="B4840" s="1">
        <v>43087</v>
      </c>
      <c r="C4840" t="s">
        <v>16136</v>
      </c>
      <c r="D4840" t="s">
        <v>16137</v>
      </c>
      <c r="E4840" t="s">
        <v>16138</v>
      </c>
      <c r="F4840" s="1">
        <v>43082</v>
      </c>
      <c r="G4840">
        <v>1</v>
      </c>
      <c r="H4840">
        <v>20636</v>
      </c>
      <c r="I4840">
        <v>213</v>
      </c>
      <c r="J4840">
        <v>55</v>
      </c>
      <c r="K4840">
        <v>51</v>
      </c>
      <c r="L4840" t="b">
        <v>0</v>
      </c>
      <c r="M4840" t="b">
        <v>0</v>
      </c>
      <c r="N4840" t="b">
        <v>0</v>
      </c>
      <c r="O4840">
        <v>5</v>
      </c>
      <c r="P4840">
        <v>3</v>
      </c>
      <c r="Q4840" s="2">
        <v>0.01</v>
      </c>
      <c r="R4840" s="2">
        <v>0</v>
      </c>
      <c r="S4840" s="2">
        <v>0</v>
      </c>
      <c r="T4840">
        <f t="shared" si="300"/>
        <v>0.4</v>
      </c>
      <c r="U4840">
        <f t="shared" si="301"/>
        <v>2.0000000000000004</v>
      </c>
      <c r="V4840">
        <f t="shared" si="302"/>
        <v>0.110318</v>
      </c>
      <c r="W4840">
        <f t="shared" si="303"/>
        <v>0.69861130000000016</v>
      </c>
    </row>
    <row r="4841" spans="1:23" x14ac:dyDescent="0.25">
      <c r="A4841" t="s">
        <v>16139</v>
      </c>
      <c r="B4841" s="1">
        <v>43196</v>
      </c>
      <c r="C4841" t="s">
        <v>16140</v>
      </c>
      <c r="D4841" t="s">
        <v>16141</v>
      </c>
      <c r="E4841" t="s">
        <v>16142</v>
      </c>
      <c r="F4841" s="1">
        <v>43181</v>
      </c>
      <c r="G4841">
        <v>1</v>
      </c>
      <c r="H4841">
        <v>1243560</v>
      </c>
      <c r="I4841">
        <v>23527</v>
      </c>
      <c r="J4841">
        <v>2060</v>
      </c>
      <c r="K4841">
        <v>2151</v>
      </c>
      <c r="L4841" t="b">
        <v>0</v>
      </c>
      <c r="M4841" t="b">
        <v>0</v>
      </c>
      <c r="N4841" t="b">
        <v>0</v>
      </c>
      <c r="O4841">
        <v>15</v>
      </c>
      <c r="P4841">
        <v>14</v>
      </c>
      <c r="Q4841" s="2">
        <v>0.02</v>
      </c>
      <c r="R4841" s="2">
        <v>0</v>
      </c>
      <c r="S4841" s="2">
        <v>0</v>
      </c>
      <c r="T4841">
        <f t="shared" si="300"/>
        <v>0.4</v>
      </c>
      <c r="U4841">
        <f t="shared" si="301"/>
        <v>11.000000000000002</v>
      </c>
      <c r="V4841">
        <f t="shared" si="302"/>
        <v>0.82177999999999995</v>
      </c>
      <c r="W4841">
        <f t="shared" si="303"/>
        <v>3.1976230000000005</v>
      </c>
    </row>
    <row r="4842" spans="1:23" x14ac:dyDescent="0.25">
      <c r="A4842" t="s">
        <v>16143</v>
      </c>
      <c r="B4842" s="1">
        <v>43262</v>
      </c>
      <c r="C4842" t="s">
        <v>16144</v>
      </c>
      <c r="D4842" t="s">
        <v>389</v>
      </c>
      <c r="E4842" t="s">
        <v>16145</v>
      </c>
      <c r="F4842" s="1">
        <v>43242</v>
      </c>
      <c r="G4842">
        <v>1</v>
      </c>
      <c r="H4842">
        <v>12453063</v>
      </c>
      <c r="I4842">
        <v>278324</v>
      </c>
      <c r="J4842">
        <v>5423</v>
      </c>
      <c r="K4842">
        <v>11359</v>
      </c>
      <c r="L4842" t="b">
        <v>0</v>
      </c>
      <c r="M4842" t="b">
        <v>0</v>
      </c>
      <c r="N4842" t="b">
        <v>0</v>
      </c>
      <c r="O4842">
        <v>20</v>
      </c>
      <c r="P4842">
        <v>19</v>
      </c>
      <c r="Q4842" s="2">
        <v>0.02</v>
      </c>
      <c r="R4842" s="2">
        <v>0</v>
      </c>
      <c r="S4842" s="2">
        <v>0</v>
      </c>
      <c r="T4842">
        <f t="shared" si="300"/>
        <v>0.4</v>
      </c>
      <c r="U4842">
        <f t="shared" si="301"/>
        <v>15.000000000000002</v>
      </c>
      <c r="V4842">
        <f t="shared" si="302"/>
        <v>6.4265315000000003</v>
      </c>
      <c r="W4842">
        <f t="shared" si="303"/>
        <v>6.1592860250000001</v>
      </c>
    </row>
    <row r="4843" spans="1:23" x14ac:dyDescent="0.25">
      <c r="A4843" t="s">
        <v>16146</v>
      </c>
      <c r="B4843" s="1">
        <v>43140</v>
      </c>
      <c r="C4843" t="s">
        <v>16147</v>
      </c>
      <c r="D4843" t="s">
        <v>5860</v>
      </c>
      <c r="E4843" t="s">
        <v>16148</v>
      </c>
      <c r="F4843" s="1">
        <v>43136</v>
      </c>
      <c r="G4843">
        <v>1</v>
      </c>
      <c r="H4843">
        <v>2294097</v>
      </c>
      <c r="I4843">
        <v>5503</v>
      </c>
      <c r="J4843">
        <v>12290</v>
      </c>
      <c r="K4843">
        <v>2595</v>
      </c>
      <c r="L4843" t="b">
        <v>0</v>
      </c>
      <c r="M4843" t="b">
        <v>0</v>
      </c>
      <c r="N4843" t="b">
        <v>0</v>
      </c>
      <c r="O4843">
        <v>4</v>
      </c>
      <c r="P4843">
        <v>4</v>
      </c>
      <c r="Q4843" s="2">
        <v>0</v>
      </c>
      <c r="R4843" s="2">
        <v>-0.01</v>
      </c>
      <c r="S4843" s="2">
        <v>0</v>
      </c>
      <c r="T4843">
        <f t="shared" si="300"/>
        <v>0.4</v>
      </c>
      <c r="U4843">
        <f t="shared" si="301"/>
        <v>3.2</v>
      </c>
      <c r="V4843">
        <f t="shared" si="302"/>
        <v>0.99704849999999989</v>
      </c>
      <c r="W4843">
        <f t="shared" si="303"/>
        <v>1.3089669750000001</v>
      </c>
    </row>
    <row r="4844" spans="1:23" x14ac:dyDescent="0.25">
      <c r="A4844" t="s">
        <v>16149</v>
      </c>
      <c r="B4844" s="1">
        <v>43160</v>
      </c>
      <c r="C4844" t="s">
        <v>16150</v>
      </c>
      <c r="D4844" t="s">
        <v>8794</v>
      </c>
      <c r="E4844" t="s">
        <v>16151</v>
      </c>
      <c r="F4844" s="1">
        <v>43157</v>
      </c>
      <c r="G4844">
        <v>1</v>
      </c>
      <c r="H4844">
        <v>64566</v>
      </c>
      <c r="I4844">
        <v>4442</v>
      </c>
      <c r="J4844">
        <v>27</v>
      </c>
      <c r="K4844">
        <v>282</v>
      </c>
      <c r="L4844" t="b">
        <v>0</v>
      </c>
      <c r="M4844" t="b">
        <v>0</v>
      </c>
      <c r="N4844" t="b">
        <v>0</v>
      </c>
      <c r="O4844">
        <v>3</v>
      </c>
      <c r="P4844">
        <v>1</v>
      </c>
      <c r="Q4844" s="2">
        <v>7.0000000000000007E-2</v>
      </c>
      <c r="R4844" s="2">
        <v>0</v>
      </c>
      <c r="S4844" s="2">
        <v>0</v>
      </c>
      <c r="T4844">
        <f t="shared" si="300"/>
        <v>0.4</v>
      </c>
      <c r="U4844">
        <f t="shared" si="301"/>
        <v>0.4</v>
      </c>
      <c r="V4844">
        <f t="shared" si="302"/>
        <v>0.73228300000000002</v>
      </c>
      <c r="W4844">
        <f t="shared" si="303"/>
        <v>0.51629904999999998</v>
      </c>
    </row>
    <row r="4845" spans="1:23" x14ac:dyDescent="0.25">
      <c r="A4845" t="s">
        <v>16152</v>
      </c>
      <c r="B4845" s="1">
        <v>43079</v>
      </c>
      <c r="C4845" t="s">
        <v>16153</v>
      </c>
      <c r="D4845" t="s">
        <v>4244</v>
      </c>
      <c r="E4845" t="s">
        <v>16154</v>
      </c>
      <c r="F4845" s="1">
        <v>43074</v>
      </c>
      <c r="G4845">
        <v>1</v>
      </c>
      <c r="H4845">
        <v>149879</v>
      </c>
      <c r="I4845">
        <v>19909</v>
      </c>
      <c r="J4845">
        <v>127</v>
      </c>
      <c r="K4845">
        <v>1315</v>
      </c>
      <c r="L4845" t="b">
        <v>0</v>
      </c>
      <c r="M4845" t="b">
        <v>0</v>
      </c>
      <c r="N4845" t="b">
        <v>0</v>
      </c>
      <c r="O4845">
        <v>5</v>
      </c>
      <c r="P4845">
        <v>5</v>
      </c>
      <c r="Q4845" s="2">
        <v>0.13</v>
      </c>
      <c r="R4845" s="2">
        <v>0</v>
      </c>
      <c r="S4845" s="2">
        <v>0.01</v>
      </c>
      <c r="T4845">
        <f t="shared" si="300"/>
        <v>0.4</v>
      </c>
      <c r="U4845">
        <f t="shared" si="301"/>
        <v>4</v>
      </c>
      <c r="V4845">
        <f t="shared" si="302"/>
        <v>1.6249395</v>
      </c>
      <c r="W4845">
        <f t="shared" si="303"/>
        <v>1.7287288250000001</v>
      </c>
    </row>
    <row r="4846" spans="1:23" x14ac:dyDescent="0.25">
      <c r="A4846" t="s">
        <v>16155</v>
      </c>
      <c r="B4846" s="1">
        <v>43078</v>
      </c>
      <c r="C4846" t="s">
        <v>16156</v>
      </c>
      <c r="D4846" t="s">
        <v>10845</v>
      </c>
      <c r="E4846" t="s">
        <v>16157</v>
      </c>
      <c r="F4846" s="1">
        <v>43070</v>
      </c>
      <c r="G4846">
        <v>1</v>
      </c>
      <c r="H4846">
        <v>28860037</v>
      </c>
      <c r="I4846">
        <v>1251825</v>
      </c>
      <c r="J4846">
        <v>26134</v>
      </c>
      <c r="K4846">
        <v>77905</v>
      </c>
      <c r="L4846" t="b">
        <v>0</v>
      </c>
      <c r="M4846" t="b">
        <v>0</v>
      </c>
      <c r="N4846" t="b">
        <v>0</v>
      </c>
      <c r="O4846">
        <v>8</v>
      </c>
      <c r="P4846">
        <v>8</v>
      </c>
      <c r="Q4846" s="2">
        <v>0.04</v>
      </c>
      <c r="R4846" s="2">
        <v>0</v>
      </c>
      <c r="S4846" s="2">
        <v>0</v>
      </c>
      <c r="T4846">
        <f t="shared" si="300"/>
        <v>0.4</v>
      </c>
      <c r="U4846">
        <f t="shared" si="301"/>
        <v>6.4</v>
      </c>
      <c r="V4846">
        <f t="shared" si="302"/>
        <v>14.8300185</v>
      </c>
      <c r="W4846">
        <f t="shared" si="303"/>
        <v>6.9505064749999992</v>
      </c>
    </row>
    <row r="4847" spans="1:23" x14ac:dyDescent="0.25">
      <c r="A4847" t="s">
        <v>16158</v>
      </c>
      <c r="B4847" s="1">
        <v>43086</v>
      </c>
      <c r="C4847" t="s">
        <v>16159</v>
      </c>
      <c r="D4847" t="s">
        <v>9095</v>
      </c>
      <c r="E4847" t="s">
        <v>16160</v>
      </c>
      <c r="F4847" s="1">
        <v>43081</v>
      </c>
      <c r="G4847">
        <v>1</v>
      </c>
      <c r="H4847">
        <v>26710</v>
      </c>
      <c r="I4847">
        <v>1518</v>
      </c>
      <c r="J4847">
        <v>22</v>
      </c>
      <c r="K4847">
        <v>125</v>
      </c>
      <c r="L4847" t="b">
        <v>0</v>
      </c>
      <c r="M4847" t="b">
        <v>0</v>
      </c>
      <c r="N4847" t="b">
        <v>0</v>
      </c>
      <c r="O4847">
        <v>5</v>
      </c>
      <c r="P4847">
        <v>4</v>
      </c>
      <c r="Q4847" s="2">
        <v>0.06</v>
      </c>
      <c r="R4847" s="2">
        <v>0</v>
      </c>
      <c r="S4847" s="2">
        <v>0</v>
      </c>
      <c r="T4847">
        <f t="shared" si="300"/>
        <v>0.4</v>
      </c>
      <c r="U4847">
        <f t="shared" si="301"/>
        <v>3</v>
      </c>
      <c r="V4847">
        <f t="shared" si="302"/>
        <v>0.61335499999999998</v>
      </c>
      <c r="W4847">
        <f t="shared" si="303"/>
        <v>1.12467425</v>
      </c>
    </row>
    <row r="4848" spans="1:23" x14ac:dyDescent="0.25">
      <c r="A4848" t="s">
        <v>16161</v>
      </c>
      <c r="B4848" s="1">
        <v>43175</v>
      </c>
      <c r="C4848" t="s">
        <v>16162</v>
      </c>
      <c r="D4848" t="s">
        <v>363</v>
      </c>
      <c r="E4848" t="s">
        <v>16163</v>
      </c>
      <c r="F4848" s="1">
        <v>43167</v>
      </c>
      <c r="G4848">
        <v>1</v>
      </c>
      <c r="H4848">
        <v>967088</v>
      </c>
      <c r="I4848">
        <v>26753</v>
      </c>
      <c r="J4848">
        <v>839</v>
      </c>
      <c r="K4848">
        <v>2146</v>
      </c>
      <c r="L4848" t="b">
        <v>0</v>
      </c>
      <c r="M4848" t="b">
        <v>0</v>
      </c>
      <c r="N4848" t="b">
        <v>0</v>
      </c>
      <c r="O4848">
        <v>8</v>
      </c>
      <c r="P4848">
        <v>7</v>
      </c>
      <c r="Q4848" s="2">
        <v>0.03</v>
      </c>
      <c r="R4848" s="2">
        <v>0</v>
      </c>
      <c r="S4848" s="2">
        <v>0</v>
      </c>
      <c r="T4848">
        <f t="shared" si="300"/>
        <v>0.4</v>
      </c>
      <c r="U4848">
        <f t="shared" si="301"/>
        <v>5.4</v>
      </c>
      <c r="V4848">
        <f t="shared" si="302"/>
        <v>0.78354400000000002</v>
      </c>
      <c r="W4848">
        <f t="shared" si="303"/>
        <v>1.7842404000000003</v>
      </c>
    </row>
    <row r="4849" spans="1:23" x14ac:dyDescent="0.25">
      <c r="A4849" t="s">
        <v>16164</v>
      </c>
      <c r="B4849" s="1">
        <v>43221</v>
      </c>
      <c r="C4849" t="s">
        <v>16165</v>
      </c>
      <c r="D4849" t="s">
        <v>2675</v>
      </c>
      <c r="E4849" t="s">
        <v>16166</v>
      </c>
      <c r="F4849" s="1">
        <v>43210</v>
      </c>
      <c r="G4849">
        <v>1</v>
      </c>
      <c r="H4849">
        <v>2837732</v>
      </c>
      <c r="I4849">
        <v>28391</v>
      </c>
      <c r="J4849">
        <v>1962</v>
      </c>
      <c r="K4849">
        <v>8620</v>
      </c>
      <c r="L4849" t="b">
        <v>0</v>
      </c>
      <c r="M4849" t="b">
        <v>0</v>
      </c>
      <c r="N4849" t="b">
        <v>0</v>
      </c>
      <c r="O4849">
        <v>11</v>
      </c>
      <c r="P4849">
        <v>11</v>
      </c>
      <c r="Q4849" s="2">
        <v>0.01</v>
      </c>
      <c r="R4849" s="2">
        <v>0</v>
      </c>
      <c r="S4849" s="2">
        <v>0</v>
      </c>
      <c r="T4849">
        <f t="shared" si="300"/>
        <v>0.4</v>
      </c>
      <c r="U4849">
        <f t="shared" si="301"/>
        <v>8.8000000000000007</v>
      </c>
      <c r="V4849">
        <f t="shared" si="302"/>
        <v>1.518866</v>
      </c>
      <c r="W4849">
        <f t="shared" si="303"/>
        <v>2.8916031000000002</v>
      </c>
    </row>
    <row r="4850" spans="1:23" x14ac:dyDescent="0.25">
      <c r="A4850" t="s">
        <v>16167</v>
      </c>
      <c r="B4850" s="1">
        <v>43119</v>
      </c>
      <c r="C4850" t="s">
        <v>16168</v>
      </c>
      <c r="D4850" t="s">
        <v>3415</v>
      </c>
      <c r="E4850" t="s">
        <v>16169</v>
      </c>
      <c r="F4850" s="1">
        <v>43113</v>
      </c>
      <c r="G4850">
        <v>1</v>
      </c>
      <c r="H4850">
        <v>354013</v>
      </c>
      <c r="I4850">
        <v>11346</v>
      </c>
      <c r="J4850">
        <v>353</v>
      </c>
      <c r="K4850">
        <v>1858</v>
      </c>
      <c r="L4850" t="b">
        <v>0</v>
      </c>
      <c r="M4850" t="b">
        <v>0</v>
      </c>
      <c r="N4850" t="b">
        <v>0</v>
      </c>
      <c r="O4850">
        <v>6</v>
      </c>
      <c r="P4850">
        <v>5</v>
      </c>
      <c r="Q4850" s="2">
        <v>0.03</v>
      </c>
      <c r="R4850" s="2">
        <v>0</v>
      </c>
      <c r="S4850" s="2">
        <v>0.01</v>
      </c>
      <c r="T4850">
        <f t="shared" si="300"/>
        <v>0.4</v>
      </c>
      <c r="U4850">
        <f t="shared" si="301"/>
        <v>3.8</v>
      </c>
      <c r="V4850">
        <f t="shared" si="302"/>
        <v>0.7270065</v>
      </c>
      <c r="W4850">
        <f t="shared" si="303"/>
        <v>1.3644522749999999</v>
      </c>
    </row>
    <row r="4851" spans="1:23" x14ac:dyDescent="0.25">
      <c r="A4851" t="s">
        <v>16170</v>
      </c>
      <c r="B4851" s="1">
        <v>43221</v>
      </c>
      <c r="C4851" t="s">
        <v>16171</v>
      </c>
      <c r="D4851" t="s">
        <v>2690</v>
      </c>
      <c r="E4851" t="s">
        <v>16172</v>
      </c>
      <c r="F4851" s="1">
        <v>43205</v>
      </c>
      <c r="G4851">
        <v>1</v>
      </c>
      <c r="H4851">
        <v>597124</v>
      </c>
      <c r="I4851">
        <v>30066</v>
      </c>
      <c r="J4851">
        <v>887</v>
      </c>
      <c r="K4851">
        <v>2111</v>
      </c>
      <c r="L4851" t="b">
        <v>0</v>
      </c>
      <c r="M4851" t="b">
        <v>0</v>
      </c>
      <c r="N4851" t="b">
        <v>0</v>
      </c>
      <c r="O4851">
        <v>16</v>
      </c>
      <c r="P4851">
        <v>15</v>
      </c>
      <c r="Q4851" s="2">
        <v>0.05</v>
      </c>
      <c r="R4851" s="2">
        <v>0</v>
      </c>
      <c r="S4851" s="2">
        <v>0</v>
      </c>
      <c r="T4851">
        <f t="shared" si="300"/>
        <v>0.4</v>
      </c>
      <c r="U4851">
        <f t="shared" si="301"/>
        <v>11.8</v>
      </c>
      <c r="V4851">
        <f t="shared" si="302"/>
        <v>0.79856200000000011</v>
      </c>
      <c r="W4851">
        <f t="shared" si="303"/>
        <v>3.3894967000000005</v>
      </c>
    </row>
    <row r="4852" spans="1:23" x14ac:dyDescent="0.25">
      <c r="A4852" t="s">
        <v>16173</v>
      </c>
      <c r="B4852" s="1">
        <v>43131</v>
      </c>
      <c r="C4852" t="s">
        <v>16174</v>
      </c>
      <c r="D4852" t="s">
        <v>515</v>
      </c>
      <c r="E4852" t="s">
        <v>16175</v>
      </c>
      <c r="F4852" s="1">
        <v>43124</v>
      </c>
      <c r="G4852">
        <v>1</v>
      </c>
      <c r="H4852">
        <v>520176</v>
      </c>
      <c r="I4852">
        <v>15243</v>
      </c>
      <c r="J4852">
        <v>70</v>
      </c>
      <c r="K4852">
        <v>1394</v>
      </c>
      <c r="L4852" t="b">
        <v>0</v>
      </c>
      <c r="M4852" t="b">
        <v>0</v>
      </c>
      <c r="N4852" t="b">
        <v>0</v>
      </c>
      <c r="O4852">
        <v>7</v>
      </c>
      <c r="P4852">
        <v>2</v>
      </c>
      <c r="Q4852" s="2">
        <v>0.03</v>
      </c>
      <c r="R4852" s="2">
        <v>0</v>
      </c>
      <c r="S4852" s="2">
        <v>0</v>
      </c>
      <c r="T4852">
        <f t="shared" si="300"/>
        <v>0.4</v>
      </c>
      <c r="U4852">
        <f t="shared" si="301"/>
        <v>0.60000000000000009</v>
      </c>
      <c r="V4852">
        <f t="shared" si="302"/>
        <v>0.56008799999999992</v>
      </c>
      <c r="W4852">
        <f t="shared" si="303"/>
        <v>0.5060308</v>
      </c>
    </row>
    <row r="4853" spans="1:23" x14ac:dyDescent="0.25">
      <c r="A4853" t="s">
        <v>16176</v>
      </c>
      <c r="B4853" s="1">
        <v>43158</v>
      </c>
      <c r="C4853" t="s">
        <v>16177</v>
      </c>
      <c r="D4853" t="s">
        <v>850</v>
      </c>
      <c r="E4853" t="s">
        <v>16178</v>
      </c>
      <c r="F4853" s="1">
        <v>43148</v>
      </c>
      <c r="G4853">
        <v>1</v>
      </c>
      <c r="H4853">
        <v>602853</v>
      </c>
      <c r="I4853">
        <v>27880</v>
      </c>
      <c r="J4853">
        <v>226</v>
      </c>
      <c r="K4853">
        <v>1551</v>
      </c>
      <c r="L4853" t="b">
        <v>0</v>
      </c>
      <c r="M4853" t="b">
        <v>0</v>
      </c>
      <c r="N4853" t="b">
        <v>0</v>
      </c>
      <c r="O4853">
        <v>10</v>
      </c>
      <c r="P4853">
        <v>7</v>
      </c>
      <c r="Q4853" s="2">
        <v>0.05</v>
      </c>
      <c r="R4853" s="2">
        <v>0</v>
      </c>
      <c r="S4853" s="2">
        <v>0</v>
      </c>
      <c r="T4853">
        <f t="shared" si="300"/>
        <v>0.4</v>
      </c>
      <c r="U4853">
        <f t="shared" si="301"/>
        <v>5</v>
      </c>
      <c r="V4853">
        <f t="shared" si="302"/>
        <v>0.80142650000000004</v>
      </c>
      <c r="W4853">
        <f t="shared" si="303"/>
        <v>1.6904992750000001</v>
      </c>
    </row>
    <row r="4854" spans="1:23" x14ac:dyDescent="0.25">
      <c r="A4854" t="s">
        <v>16179</v>
      </c>
      <c r="B4854" s="1">
        <v>43221</v>
      </c>
      <c r="C4854" t="s">
        <v>16180</v>
      </c>
      <c r="D4854" t="s">
        <v>16181</v>
      </c>
      <c r="E4854" t="s">
        <v>16182</v>
      </c>
      <c r="F4854" s="1">
        <v>43212</v>
      </c>
      <c r="G4854">
        <v>1</v>
      </c>
      <c r="H4854">
        <v>856936</v>
      </c>
      <c r="I4854">
        <v>2318</v>
      </c>
      <c r="J4854">
        <v>270</v>
      </c>
      <c r="K4854">
        <v>643</v>
      </c>
      <c r="L4854" t="b">
        <v>0</v>
      </c>
      <c r="M4854" t="b">
        <v>0</v>
      </c>
      <c r="N4854" t="b">
        <v>0</v>
      </c>
      <c r="O4854">
        <v>9</v>
      </c>
      <c r="P4854">
        <v>9</v>
      </c>
      <c r="Q4854" s="2">
        <v>0</v>
      </c>
      <c r="R4854" s="2">
        <v>0</v>
      </c>
      <c r="S4854" s="2">
        <v>0</v>
      </c>
      <c r="T4854">
        <f t="shared" si="300"/>
        <v>0.4</v>
      </c>
      <c r="U4854">
        <f t="shared" si="301"/>
        <v>7.2</v>
      </c>
      <c r="V4854">
        <f t="shared" si="302"/>
        <v>0.42846799999999996</v>
      </c>
      <c r="W4854">
        <f t="shared" si="303"/>
        <v>2.1099638000000001</v>
      </c>
    </row>
    <row r="4855" spans="1:23" x14ac:dyDescent="0.25">
      <c r="A4855" t="s">
        <v>16183</v>
      </c>
      <c r="B4855" s="1">
        <v>43118</v>
      </c>
      <c r="C4855" t="s">
        <v>16184</v>
      </c>
      <c r="D4855" t="s">
        <v>400</v>
      </c>
      <c r="E4855" t="s">
        <v>16185</v>
      </c>
      <c r="F4855" s="1">
        <v>43117</v>
      </c>
      <c r="G4855">
        <v>1</v>
      </c>
      <c r="H4855">
        <v>48472</v>
      </c>
      <c r="I4855">
        <v>133</v>
      </c>
      <c r="J4855">
        <v>118</v>
      </c>
      <c r="K4855">
        <v>36</v>
      </c>
      <c r="L4855" t="b">
        <v>0</v>
      </c>
      <c r="M4855" t="b">
        <v>0</v>
      </c>
      <c r="N4855" t="b">
        <v>0</v>
      </c>
      <c r="O4855">
        <v>1</v>
      </c>
      <c r="P4855">
        <v>1</v>
      </c>
      <c r="Q4855" s="2">
        <v>0</v>
      </c>
      <c r="R4855" s="2">
        <v>0</v>
      </c>
      <c r="S4855" s="2">
        <v>0</v>
      </c>
      <c r="T4855">
        <f t="shared" si="300"/>
        <v>0.4</v>
      </c>
      <c r="U4855">
        <f t="shared" si="301"/>
        <v>0.8</v>
      </c>
      <c r="V4855">
        <f t="shared" si="302"/>
        <v>2.4236000000000001E-2</v>
      </c>
      <c r="W4855">
        <f t="shared" si="303"/>
        <v>0.36848260000000005</v>
      </c>
    </row>
    <row r="4856" spans="1:23" x14ac:dyDescent="0.25">
      <c r="A4856" t="s">
        <v>16186</v>
      </c>
      <c r="B4856" s="1">
        <v>43086</v>
      </c>
      <c r="C4856" t="s">
        <v>16187</v>
      </c>
      <c r="D4856" t="s">
        <v>1503</v>
      </c>
      <c r="E4856" t="s">
        <v>16188</v>
      </c>
      <c r="F4856" s="1">
        <v>43081</v>
      </c>
      <c r="G4856">
        <v>1</v>
      </c>
      <c r="H4856">
        <v>13164</v>
      </c>
      <c r="I4856">
        <v>91</v>
      </c>
      <c r="J4856">
        <v>4</v>
      </c>
      <c r="K4856">
        <v>0</v>
      </c>
      <c r="L4856" t="b">
        <v>0</v>
      </c>
      <c r="M4856" t="b">
        <v>0</v>
      </c>
      <c r="N4856" t="b">
        <v>0</v>
      </c>
      <c r="O4856">
        <v>5</v>
      </c>
      <c r="P4856">
        <v>3</v>
      </c>
      <c r="Q4856" s="2">
        <v>0.01</v>
      </c>
      <c r="R4856" s="2">
        <v>0</v>
      </c>
      <c r="S4856" s="2">
        <v>0</v>
      </c>
      <c r="T4856">
        <f t="shared" si="300"/>
        <v>0.4</v>
      </c>
      <c r="U4856">
        <f t="shared" si="301"/>
        <v>2.0000000000000004</v>
      </c>
      <c r="V4856">
        <f t="shared" si="302"/>
        <v>0.10658200000000001</v>
      </c>
      <c r="W4856">
        <f t="shared" si="303"/>
        <v>0.69730370000000019</v>
      </c>
    </row>
    <row r="4857" spans="1:23" x14ac:dyDescent="0.25">
      <c r="A4857" t="s">
        <v>16189</v>
      </c>
      <c r="B4857" s="1">
        <v>43092</v>
      </c>
      <c r="C4857" t="s">
        <v>16190</v>
      </c>
      <c r="D4857" t="s">
        <v>1147</v>
      </c>
      <c r="E4857" t="s">
        <v>16191</v>
      </c>
      <c r="F4857" s="1">
        <v>43086</v>
      </c>
      <c r="G4857">
        <v>1</v>
      </c>
      <c r="H4857">
        <v>281927</v>
      </c>
      <c r="I4857">
        <v>8237</v>
      </c>
      <c r="J4857">
        <v>251</v>
      </c>
      <c r="K4857">
        <v>259</v>
      </c>
      <c r="L4857" t="b">
        <v>0</v>
      </c>
      <c r="M4857" t="b">
        <v>0</v>
      </c>
      <c r="N4857" t="b">
        <v>0</v>
      </c>
      <c r="O4857">
        <v>6</v>
      </c>
      <c r="P4857">
        <v>6</v>
      </c>
      <c r="Q4857" s="2">
        <v>0.03</v>
      </c>
      <c r="R4857" s="2">
        <v>0</v>
      </c>
      <c r="S4857" s="2">
        <v>0</v>
      </c>
      <c r="T4857">
        <f t="shared" si="300"/>
        <v>0.4</v>
      </c>
      <c r="U4857">
        <f t="shared" si="301"/>
        <v>4.8000000000000007</v>
      </c>
      <c r="V4857">
        <f t="shared" si="302"/>
        <v>0.44096349999999995</v>
      </c>
      <c r="W4857">
        <f t="shared" si="303"/>
        <v>1.5143372250000002</v>
      </c>
    </row>
    <row r="4858" spans="1:23" x14ac:dyDescent="0.25">
      <c r="A4858" t="s">
        <v>16192</v>
      </c>
      <c r="B4858" s="1">
        <v>43188</v>
      </c>
      <c r="C4858" t="s">
        <v>16193</v>
      </c>
      <c r="D4858" t="s">
        <v>16194</v>
      </c>
      <c r="E4858" t="s">
        <v>16195</v>
      </c>
      <c r="F4858" s="1">
        <v>43173</v>
      </c>
      <c r="G4858">
        <v>1</v>
      </c>
      <c r="H4858">
        <v>2422767</v>
      </c>
      <c r="I4858">
        <v>85558</v>
      </c>
      <c r="J4858">
        <v>715</v>
      </c>
      <c r="K4858">
        <v>2111</v>
      </c>
      <c r="L4858" t="b">
        <v>0</v>
      </c>
      <c r="M4858" t="b">
        <v>0</v>
      </c>
      <c r="N4858" t="b">
        <v>0</v>
      </c>
      <c r="O4858">
        <v>15</v>
      </c>
      <c r="P4858">
        <v>12</v>
      </c>
      <c r="Q4858" s="2">
        <v>0.04</v>
      </c>
      <c r="R4858" s="2">
        <v>0</v>
      </c>
      <c r="S4858" s="2">
        <v>0</v>
      </c>
      <c r="T4858">
        <f t="shared" si="300"/>
        <v>0.4</v>
      </c>
      <c r="U4858">
        <f t="shared" si="301"/>
        <v>9.0000000000000018</v>
      </c>
      <c r="V4858">
        <f t="shared" si="302"/>
        <v>1.6113835000000001</v>
      </c>
      <c r="W4858">
        <f t="shared" si="303"/>
        <v>2.9739842250000006</v>
      </c>
    </row>
    <row r="4859" spans="1:23" x14ac:dyDescent="0.25">
      <c r="A4859" t="s">
        <v>16196</v>
      </c>
      <c r="B4859" s="1">
        <v>43072</v>
      </c>
      <c r="C4859" t="s">
        <v>16197</v>
      </c>
      <c r="D4859" t="s">
        <v>89</v>
      </c>
      <c r="E4859" t="s">
        <v>16198</v>
      </c>
      <c r="F4859" s="1">
        <v>43066</v>
      </c>
      <c r="G4859">
        <v>1</v>
      </c>
      <c r="H4859">
        <v>168118</v>
      </c>
      <c r="I4859">
        <v>5670</v>
      </c>
      <c r="J4859">
        <v>399</v>
      </c>
      <c r="K4859">
        <v>614</v>
      </c>
      <c r="L4859" t="b">
        <v>0</v>
      </c>
      <c r="M4859" t="b">
        <v>0</v>
      </c>
      <c r="N4859" t="b">
        <v>0</v>
      </c>
      <c r="O4859">
        <v>6</v>
      </c>
      <c r="P4859">
        <v>6</v>
      </c>
      <c r="Q4859" s="2">
        <v>0.03</v>
      </c>
      <c r="R4859" s="2">
        <v>0</v>
      </c>
      <c r="S4859" s="2">
        <v>0</v>
      </c>
      <c r="T4859">
        <f t="shared" si="300"/>
        <v>0.4</v>
      </c>
      <c r="U4859">
        <f t="shared" si="301"/>
        <v>4.8000000000000007</v>
      </c>
      <c r="V4859">
        <f t="shared" si="302"/>
        <v>0.38405899999999998</v>
      </c>
      <c r="W4859">
        <f t="shared" si="303"/>
        <v>1.4944206500000004</v>
      </c>
    </row>
    <row r="4860" spans="1:23" x14ac:dyDescent="0.25">
      <c r="A4860" t="s">
        <v>16199</v>
      </c>
      <c r="B4860" s="1">
        <v>43250</v>
      </c>
      <c r="C4860" t="s">
        <v>16200</v>
      </c>
      <c r="D4860" t="s">
        <v>792</v>
      </c>
      <c r="E4860" t="s">
        <v>16201</v>
      </c>
      <c r="F4860" s="1">
        <v>43228</v>
      </c>
      <c r="G4860">
        <v>1</v>
      </c>
      <c r="H4860">
        <v>561101</v>
      </c>
      <c r="I4860">
        <v>11989</v>
      </c>
      <c r="J4860">
        <v>269</v>
      </c>
      <c r="K4860">
        <v>1063</v>
      </c>
      <c r="L4860" t="b">
        <v>0</v>
      </c>
      <c r="M4860" t="b">
        <v>0</v>
      </c>
      <c r="N4860" t="b">
        <v>0</v>
      </c>
      <c r="O4860">
        <v>22</v>
      </c>
      <c r="P4860">
        <v>19</v>
      </c>
      <c r="Q4860" s="2">
        <v>0.02</v>
      </c>
      <c r="R4860" s="2">
        <v>0</v>
      </c>
      <c r="S4860" s="2">
        <v>0</v>
      </c>
      <c r="T4860">
        <f t="shared" si="300"/>
        <v>0.4</v>
      </c>
      <c r="U4860">
        <f t="shared" si="301"/>
        <v>14.600000000000001</v>
      </c>
      <c r="V4860">
        <f t="shared" si="302"/>
        <v>0.48055049999999999</v>
      </c>
      <c r="W4860">
        <f t="shared" si="303"/>
        <v>3.9781926750000003</v>
      </c>
    </row>
    <row r="4861" spans="1:23" x14ac:dyDescent="0.25">
      <c r="A4861" t="s">
        <v>16202</v>
      </c>
      <c r="B4861" s="1">
        <v>43246</v>
      </c>
      <c r="C4861" t="s">
        <v>16203</v>
      </c>
      <c r="D4861" t="s">
        <v>1051</v>
      </c>
      <c r="E4861" t="s">
        <v>16204</v>
      </c>
      <c r="F4861" s="1">
        <v>43239</v>
      </c>
      <c r="G4861">
        <v>1</v>
      </c>
      <c r="H4861">
        <v>2546894</v>
      </c>
      <c r="I4861">
        <v>62865</v>
      </c>
      <c r="J4861">
        <v>1850</v>
      </c>
      <c r="K4861">
        <v>4233</v>
      </c>
      <c r="L4861" t="b">
        <v>0</v>
      </c>
      <c r="M4861" t="b">
        <v>0</v>
      </c>
      <c r="N4861" t="b">
        <v>0</v>
      </c>
      <c r="O4861">
        <v>7</v>
      </c>
      <c r="P4861">
        <v>6</v>
      </c>
      <c r="Q4861" s="2">
        <v>0.02</v>
      </c>
      <c r="R4861" s="2">
        <v>0</v>
      </c>
      <c r="S4861" s="2">
        <v>0</v>
      </c>
      <c r="T4861">
        <f t="shared" si="300"/>
        <v>0.4</v>
      </c>
      <c r="U4861">
        <f t="shared" si="301"/>
        <v>4.6000000000000005</v>
      </c>
      <c r="V4861">
        <f t="shared" si="302"/>
        <v>1.473447</v>
      </c>
      <c r="W4861">
        <f t="shared" si="303"/>
        <v>1.82570645</v>
      </c>
    </row>
    <row r="4862" spans="1:23" x14ac:dyDescent="0.25">
      <c r="A4862" t="s">
        <v>16205</v>
      </c>
      <c r="B4862" s="1">
        <v>43197</v>
      </c>
      <c r="C4862" t="s">
        <v>16206</v>
      </c>
      <c r="D4862" t="s">
        <v>1773</v>
      </c>
      <c r="E4862" t="s">
        <v>16207</v>
      </c>
      <c r="F4862" s="1">
        <v>43184</v>
      </c>
      <c r="G4862">
        <v>1</v>
      </c>
      <c r="H4862">
        <v>2983487</v>
      </c>
      <c r="I4862">
        <v>33341</v>
      </c>
      <c r="J4862">
        <v>960</v>
      </c>
      <c r="K4862">
        <v>4845</v>
      </c>
      <c r="L4862" t="b">
        <v>0</v>
      </c>
      <c r="M4862" t="b">
        <v>0</v>
      </c>
      <c r="N4862" t="b">
        <v>0</v>
      </c>
      <c r="O4862">
        <v>13</v>
      </c>
      <c r="P4862">
        <v>13</v>
      </c>
      <c r="Q4862" s="2">
        <v>0.01</v>
      </c>
      <c r="R4862" s="2">
        <v>0</v>
      </c>
      <c r="S4862" s="2">
        <v>0</v>
      </c>
      <c r="T4862">
        <f t="shared" si="300"/>
        <v>0.4</v>
      </c>
      <c r="U4862">
        <f t="shared" si="301"/>
        <v>10.4</v>
      </c>
      <c r="V4862">
        <f t="shared" si="302"/>
        <v>1.5917435</v>
      </c>
      <c r="W4862">
        <f t="shared" si="303"/>
        <v>3.3171102250000004</v>
      </c>
    </row>
    <row r="4863" spans="1:23" x14ac:dyDescent="0.25">
      <c r="A4863" t="s">
        <v>16208</v>
      </c>
      <c r="B4863" s="1">
        <v>43136</v>
      </c>
      <c r="C4863" t="s">
        <v>16209</v>
      </c>
      <c r="D4863" t="s">
        <v>4334</v>
      </c>
      <c r="E4863" t="s">
        <v>16210</v>
      </c>
      <c r="F4863" s="1">
        <v>43131</v>
      </c>
      <c r="G4863">
        <v>1</v>
      </c>
      <c r="H4863">
        <v>281283</v>
      </c>
      <c r="I4863">
        <v>1485</v>
      </c>
      <c r="J4863">
        <v>141</v>
      </c>
      <c r="K4863">
        <v>421</v>
      </c>
      <c r="L4863" t="b">
        <v>0</v>
      </c>
      <c r="M4863" t="b">
        <v>0</v>
      </c>
      <c r="N4863" t="b">
        <v>0</v>
      </c>
      <c r="O4863">
        <v>5</v>
      </c>
      <c r="P4863">
        <v>5</v>
      </c>
      <c r="Q4863" s="2">
        <v>0.01</v>
      </c>
      <c r="R4863" s="2">
        <v>0</v>
      </c>
      <c r="S4863" s="2">
        <v>0</v>
      </c>
      <c r="T4863">
        <f t="shared" si="300"/>
        <v>0.4</v>
      </c>
      <c r="U4863">
        <f t="shared" si="301"/>
        <v>4</v>
      </c>
      <c r="V4863">
        <f t="shared" si="302"/>
        <v>0.24064150000000001</v>
      </c>
      <c r="W4863">
        <f t="shared" si="303"/>
        <v>1.2442245250000001</v>
      </c>
    </row>
    <row r="4864" spans="1:23" x14ac:dyDescent="0.25">
      <c r="A4864" t="s">
        <v>16211</v>
      </c>
      <c r="B4864" s="1">
        <v>43055</v>
      </c>
      <c r="C4864" t="s">
        <v>16212</v>
      </c>
      <c r="D4864" t="s">
        <v>174</v>
      </c>
      <c r="E4864" t="s">
        <v>16213</v>
      </c>
      <c r="F4864" s="1">
        <v>43054</v>
      </c>
      <c r="G4864">
        <v>1</v>
      </c>
      <c r="H4864">
        <v>3621389</v>
      </c>
      <c r="I4864">
        <v>141681</v>
      </c>
      <c r="J4864">
        <v>1289</v>
      </c>
      <c r="K4864">
        <v>8127</v>
      </c>
      <c r="L4864" t="b">
        <v>0</v>
      </c>
      <c r="M4864" t="b">
        <v>0</v>
      </c>
      <c r="N4864" t="b">
        <v>0</v>
      </c>
      <c r="O4864">
        <v>1</v>
      </c>
      <c r="P4864">
        <v>1</v>
      </c>
      <c r="Q4864" s="2">
        <v>0.04</v>
      </c>
      <c r="R4864" s="2">
        <v>0</v>
      </c>
      <c r="S4864" s="2">
        <v>0</v>
      </c>
      <c r="T4864">
        <f t="shared" si="300"/>
        <v>0.4</v>
      </c>
      <c r="U4864">
        <f t="shared" si="301"/>
        <v>0.8</v>
      </c>
      <c r="V4864">
        <f t="shared" si="302"/>
        <v>2.2106944999999998</v>
      </c>
      <c r="W4864">
        <f t="shared" si="303"/>
        <v>1.1337430749999999</v>
      </c>
    </row>
    <row r="4865" spans="1:23" x14ac:dyDescent="0.25">
      <c r="A4865" t="s">
        <v>16214</v>
      </c>
      <c r="B4865" s="1">
        <v>43122</v>
      </c>
      <c r="C4865" t="s">
        <v>16215</v>
      </c>
      <c r="D4865" t="s">
        <v>16216</v>
      </c>
      <c r="E4865" t="s">
        <v>16217</v>
      </c>
      <c r="F4865" s="1">
        <v>43118</v>
      </c>
      <c r="G4865">
        <v>1</v>
      </c>
      <c r="H4865">
        <v>11685</v>
      </c>
      <c r="I4865">
        <v>109</v>
      </c>
      <c r="J4865">
        <v>13</v>
      </c>
      <c r="K4865">
        <v>22</v>
      </c>
      <c r="L4865" t="b">
        <v>0</v>
      </c>
      <c r="M4865" t="b">
        <v>0</v>
      </c>
      <c r="N4865" t="b">
        <v>0</v>
      </c>
      <c r="O4865">
        <v>4</v>
      </c>
      <c r="P4865">
        <v>3</v>
      </c>
      <c r="Q4865" s="2">
        <v>0.01</v>
      </c>
      <c r="R4865" s="2">
        <v>0</v>
      </c>
      <c r="S4865" s="2">
        <v>0</v>
      </c>
      <c r="T4865">
        <f t="shared" si="300"/>
        <v>0.4</v>
      </c>
      <c r="U4865">
        <f t="shared" si="301"/>
        <v>2.2000000000000002</v>
      </c>
      <c r="V4865">
        <f t="shared" si="302"/>
        <v>0.10584250000000001</v>
      </c>
      <c r="W4865">
        <f t="shared" si="303"/>
        <v>0.74704487500000005</v>
      </c>
    </row>
    <row r="4866" spans="1:23" x14ac:dyDescent="0.25">
      <c r="A4866" t="s">
        <v>16218</v>
      </c>
      <c r="B4866" s="1">
        <v>43116</v>
      </c>
      <c r="C4866" t="s">
        <v>16219</v>
      </c>
      <c r="D4866" t="s">
        <v>1335</v>
      </c>
      <c r="E4866" t="s">
        <v>16220</v>
      </c>
      <c r="F4866" s="1">
        <v>43110</v>
      </c>
      <c r="G4866">
        <v>1</v>
      </c>
      <c r="H4866">
        <v>2382407</v>
      </c>
      <c r="I4866">
        <v>8000</v>
      </c>
      <c r="J4866">
        <v>45</v>
      </c>
      <c r="K4866">
        <v>686</v>
      </c>
      <c r="L4866" t="b">
        <v>0</v>
      </c>
      <c r="M4866" t="b">
        <v>0</v>
      </c>
      <c r="N4866" t="b">
        <v>0</v>
      </c>
      <c r="O4866">
        <v>6</v>
      </c>
      <c r="P4866">
        <v>5</v>
      </c>
      <c r="Q4866" s="2">
        <v>0</v>
      </c>
      <c r="R4866" s="2">
        <v>0</v>
      </c>
      <c r="S4866" s="2">
        <v>0</v>
      </c>
      <c r="T4866">
        <f t="shared" ref="T4866:T4929" si="304">G4866*0.4</f>
        <v>0.4</v>
      </c>
      <c r="U4866">
        <f t="shared" ref="U4866:U4929" si="305">-0.2*(O4866-P4866)+0.8*P4866</f>
        <v>3.8</v>
      </c>
      <c r="V4866">
        <f t="shared" ref="V4866:V4929" si="306">0.5*H4866*0.000001+0.1*Q4866*100+100*0.15*R4866+100*0.25*S4866</f>
        <v>1.1912034999999999</v>
      </c>
      <c r="W4866">
        <f t="shared" ref="W4866:W4929" si="307">0.4*T4866+0.25*U4866+0.35*V4866</f>
        <v>1.5269212249999997</v>
      </c>
    </row>
    <row r="4867" spans="1:23" x14ac:dyDescent="0.25">
      <c r="A4867" t="s">
        <v>16221</v>
      </c>
      <c r="B4867" s="1">
        <v>43115</v>
      </c>
      <c r="C4867" t="s">
        <v>16222</v>
      </c>
      <c r="D4867" t="s">
        <v>509</v>
      </c>
      <c r="E4867" t="s">
        <v>16223</v>
      </c>
      <c r="F4867" s="1">
        <v>43109</v>
      </c>
      <c r="G4867">
        <v>1</v>
      </c>
      <c r="H4867">
        <v>447584</v>
      </c>
      <c r="I4867">
        <v>11983</v>
      </c>
      <c r="J4867">
        <v>247</v>
      </c>
      <c r="K4867">
        <v>923</v>
      </c>
      <c r="L4867" t="b">
        <v>0</v>
      </c>
      <c r="M4867" t="b">
        <v>0</v>
      </c>
      <c r="N4867" t="b">
        <v>0</v>
      </c>
      <c r="O4867">
        <v>6</v>
      </c>
      <c r="P4867">
        <v>4</v>
      </c>
      <c r="Q4867" s="2">
        <v>0.03</v>
      </c>
      <c r="R4867" s="2">
        <v>0</v>
      </c>
      <c r="S4867" s="2">
        <v>0</v>
      </c>
      <c r="T4867">
        <f t="shared" si="304"/>
        <v>0.4</v>
      </c>
      <c r="U4867">
        <f t="shared" si="305"/>
        <v>2.8000000000000003</v>
      </c>
      <c r="V4867">
        <f t="shared" si="306"/>
        <v>0.52379200000000004</v>
      </c>
      <c r="W4867">
        <f t="shared" si="307"/>
        <v>1.0433272</v>
      </c>
    </row>
    <row r="4868" spans="1:23" x14ac:dyDescent="0.25">
      <c r="A4868" t="s">
        <v>16224</v>
      </c>
      <c r="B4868" s="1">
        <v>43114</v>
      </c>
      <c r="C4868" t="s">
        <v>16225</v>
      </c>
      <c r="D4868" t="s">
        <v>478</v>
      </c>
      <c r="E4868" t="s">
        <v>16226</v>
      </c>
      <c r="F4868" s="1">
        <v>43111</v>
      </c>
      <c r="G4868">
        <v>1</v>
      </c>
      <c r="H4868">
        <v>21700</v>
      </c>
      <c r="I4868">
        <v>43</v>
      </c>
      <c r="J4868">
        <v>19</v>
      </c>
      <c r="K4868">
        <v>70</v>
      </c>
      <c r="L4868" t="b">
        <v>0</v>
      </c>
      <c r="M4868" t="b">
        <v>0</v>
      </c>
      <c r="N4868" t="b">
        <v>0</v>
      </c>
      <c r="O4868">
        <v>3</v>
      </c>
      <c r="P4868">
        <v>1</v>
      </c>
      <c r="Q4868" s="2">
        <v>0</v>
      </c>
      <c r="R4868" s="2">
        <v>0</v>
      </c>
      <c r="S4868" s="2">
        <v>0</v>
      </c>
      <c r="T4868">
        <f t="shared" si="304"/>
        <v>0.4</v>
      </c>
      <c r="U4868">
        <f t="shared" si="305"/>
        <v>0.4</v>
      </c>
      <c r="V4868">
        <f t="shared" si="306"/>
        <v>1.085E-2</v>
      </c>
      <c r="W4868">
        <f t="shared" si="307"/>
        <v>0.26379750000000002</v>
      </c>
    </row>
    <row r="4869" spans="1:23" x14ac:dyDescent="0.25">
      <c r="A4869" t="s">
        <v>16227</v>
      </c>
      <c r="B4869" s="1">
        <v>43147</v>
      </c>
      <c r="C4869" t="s">
        <v>16228</v>
      </c>
      <c r="D4869" t="s">
        <v>2564</v>
      </c>
      <c r="E4869" t="s">
        <v>16229</v>
      </c>
      <c r="F4869" s="1">
        <v>43138</v>
      </c>
      <c r="G4869">
        <v>1</v>
      </c>
      <c r="H4869">
        <v>726665</v>
      </c>
      <c r="I4869">
        <v>20573</v>
      </c>
      <c r="J4869">
        <v>485</v>
      </c>
      <c r="K4869">
        <v>3763</v>
      </c>
      <c r="L4869" t="b">
        <v>0</v>
      </c>
      <c r="M4869" t="b">
        <v>0</v>
      </c>
      <c r="N4869" t="b">
        <v>0</v>
      </c>
      <c r="O4869">
        <v>9</v>
      </c>
      <c r="P4869">
        <v>8</v>
      </c>
      <c r="Q4869" s="2">
        <v>0.03</v>
      </c>
      <c r="R4869" s="2">
        <v>0</v>
      </c>
      <c r="S4869" s="2">
        <v>0.01</v>
      </c>
      <c r="T4869">
        <f t="shared" si="304"/>
        <v>0.4</v>
      </c>
      <c r="U4869">
        <f t="shared" si="305"/>
        <v>6.2</v>
      </c>
      <c r="V4869">
        <f t="shared" si="306"/>
        <v>0.91333249999999999</v>
      </c>
      <c r="W4869">
        <f t="shared" si="307"/>
        <v>2.0296663750000001</v>
      </c>
    </row>
    <row r="4870" spans="1:23" x14ac:dyDescent="0.25">
      <c r="A4870" t="s">
        <v>16230</v>
      </c>
      <c r="B4870" s="1">
        <v>43207</v>
      </c>
      <c r="C4870" t="s">
        <v>16231</v>
      </c>
      <c r="D4870" t="s">
        <v>16232</v>
      </c>
      <c r="E4870" t="s">
        <v>16233</v>
      </c>
      <c r="F4870" s="1">
        <v>43192</v>
      </c>
      <c r="G4870">
        <v>1</v>
      </c>
      <c r="H4870">
        <v>462810</v>
      </c>
      <c r="I4870">
        <v>14667</v>
      </c>
      <c r="J4870">
        <v>354</v>
      </c>
      <c r="K4870">
        <v>8052</v>
      </c>
      <c r="L4870" t="b">
        <v>0</v>
      </c>
      <c r="M4870" t="b">
        <v>0</v>
      </c>
      <c r="N4870" t="b">
        <v>0</v>
      </c>
      <c r="O4870">
        <v>15</v>
      </c>
      <c r="P4870">
        <v>8</v>
      </c>
      <c r="Q4870" s="2">
        <v>0.03</v>
      </c>
      <c r="R4870" s="2">
        <v>0</v>
      </c>
      <c r="S4870" s="2">
        <v>0.02</v>
      </c>
      <c r="T4870">
        <f t="shared" si="304"/>
        <v>0.4</v>
      </c>
      <c r="U4870">
        <f t="shared" si="305"/>
        <v>5</v>
      </c>
      <c r="V4870">
        <f t="shared" si="306"/>
        <v>1.0314049999999999</v>
      </c>
      <c r="W4870">
        <f t="shared" si="307"/>
        <v>1.7709917500000001</v>
      </c>
    </row>
    <row r="4871" spans="1:23" x14ac:dyDescent="0.25">
      <c r="A4871" t="s">
        <v>16234</v>
      </c>
      <c r="B4871" s="1">
        <v>43181</v>
      </c>
      <c r="C4871" t="s">
        <v>16235</v>
      </c>
      <c r="D4871" t="s">
        <v>16236</v>
      </c>
      <c r="E4871" t="s">
        <v>16237</v>
      </c>
      <c r="F4871" s="1">
        <v>43167</v>
      </c>
      <c r="G4871">
        <v>1</v>
      </c>
      <c r="H4871">
        <v>6261069</v>
      </c>
      <c r="I4871">
        <v>153566</v>
      </c>
      <c r="J4871">
        <v>9818</v>
      </c>
      <c r="K4871">
        <v>9387</v>
      </c>
      <c r="L4871" t="b">
        <v>0</v>
      </c>
      <c r="M4871" t="b">
        <v>0</v>
      </c>
      <c r="N4871" t="b">
        <v>0</v>
      </c>
      <c r="O4871">
        <v>14</v>
      </c>
      <c r="P4871">
        <v>14</v>
      </c>
      <c r="Q4871" s="2">
        <v>0.02</v>
      </c>
      <c r="R4871" s="2">
        <v>0</v>
      </c>
      <c r="S4871" s="2">
        <v>0</v>
      </c>
      <c r="T4871">
        <f t="shared" si="304"/>
        <v>0.4</v>
      </c>
      <c r="U4871">
        <f t="shared" si="305"/>
        <v>11.200000000000001</v>
      </c>
      <c r="V4871">
        <f t="shared" si="306"/>
        <v>3.3305345000000002</v>
      </c>
      <c r="W4871">
        <f t="shared" si="307"/>
        <v>4.1256870750000001</v>
      </c>
    </row>
    <row r="4872" spans="1:23" x14ac:dyDescent="0.25">
      <c r="A4872" t="s">
        <v>16238</v>
      </c>
      <c r="B4872" s="1">
        <v>43109</v>
      </c>
      <c r="C4872" t="s">
        <v>16239</v>
      </c>
      <c r="D4872" t="s">
        <v>1616</v>
      </c>
      <c r="E4872" t="s">
        <v>16240</v>
      </c>
      <c r="F4872" s="1">
        <v>43103</v>
      </c>
      <c r="G4872">
        <v>1</v>
      </c>
      <c r="H4872">
        <v>215442</v>
      </c>
      <c r="I4872">
        <v>4012</v>
      </c>
      <c r="J4872">
        <v>87</v>
      </c>
      <c r="K4872">
        <v>216</v>
      </c>
      <c r="L4872" t="b">
        <v>0</v>
      </c>
      <c r="M4872" t="b">
        <v>0</v>
      </c>
      <c r="N4872" t="b">
        <v>0</v>
      </c>
      <c r="O4872">
        <v>6</v>
      </c>
      <c r="P4872">
        <v>5</v>
      </c>
      <c r="Q4872" s="2">
        <v>0.02</v>
      </c>
      <c r="R4872" s="2">
        <v>0</v>
      </c>
      <c r="S4872" s="2">
        <v>0</v>
      </c>
      <c r="T4872">
        <f t="shared" si="304"/>
        <v>0.4</v>
      </c>
      <c r="U4872">
        <f t="shared" si="305"/>
        <v>3.8</v>
      </c>
      <c r="V4872">
        <f t="shared" si="306"/>
        <v>0.30772100000000002</v>
      </c>
      <c r="W4872">
        <f t="shared" si="307"/>
        <v>1.2177023499999999</v>
      </c>
    </row>
    <row r="4873" spans="1:23" x14ac:dyDescent="0.25">
      <c r="A4873" t="s">
        <v>16241</v>
      </c>
      <c r="B4873" s="1">
        <v>43132</v>
      </c>
      <c r="C4873" t="s">
        <v>16242</v>
      </c>
      <c r="D4873" t="s">
        <v>4917</v>
      </c>
      <c r="E4873" t="s">
        <v>16243</v>
      </c>
      <c r="F4873" s="1">
        <v>43126</v>
      </c>
      <c r="G4873">
        <v>1</v>
      </c>
      <c r="H4873">
        <v>298666</v>
      </c>
      <c r="I4873">
        <v>21524</v>
      </c>
      <c r="J4873">
        <v>90</v>
      </c>
      <c r="K4873">
        <v>1912</v>
      </c>
      <c r="L4873" t="b">
        <v>0</v>
      </c>
      <c r="M4873" t="b">
        <v>0</v>
      </c>
      <c r="N4873" t="b">
        <v>0</v>
      </c>
      <c r="O4873">
        <v>6</v>
      </c>
      <c r="P4873">
        <v>1</v>
      </c>
      <c r="Q4873" s="2">
        <v>7.0000000000000007E-2</v>
      </c>
      <c r="R4873" s="2">
        <v>0</v>
      </c>
      <c r="S4873" s="2">
        <v>0.01</v>
      </c>
      <c r="T4873">
        <f t="shared" si="304"/>
        <v>0.4</v>
      </c>
      <c r="U4873">
        <f t="shared" si="305"/>
        <v>-0.19999999999999996</v>
      </c>
      <c r="V4873">
        <f t="shared" si="306"/>
        <v>1.0993330000000001</v>
      </c>
      <c r="W4873">
        <f t="shared" si="307"/>
        <v>0.49476655000000008</v>
      </c>
    </row>
    <row r="4874" spans="1:23" x14ac:dyDescent="0.25">
      <c r="A4874" t="s">
        <v>16244</v>
      </c>
      <c r="B4874" s="1">
        <v>43079</v>
      </c>
      <c r="C4874" t="s">
        <v>16245</v>
      </c>
      <c r="D4874" t="s">
        <v>621</v>
      </c>
      <c r="E4874" t="s">
        <v>16246</v>
      </c>
      <c r="F4874" s="1">
        <v>43072</v>
      </c>
      <c r="G4874">
        <v>1</v>
      </c>
      <c r="H4874">
        <v>901908</v>
      </c>
      <c r="I4874">
        <v>19154</v>
      </c>
      <c r="J4874">
        <v>1235</v>
      </c>
      <c r="K4874">
        <v>3593</v>
      </c>
      <c r="L4874" t="b">
        <v>0</v>
      </c>
      <c r="M4874" t="b">
        <v>0</v>
      </c>
      <c r="N4874" t="b">
        <v>0</v>
      </c>
      <c r="O4874">
        <v>7</v>
      </c>
      <c r="P4874">
        <v>7</v>
      </c>
      <c r="Q4874" s="2">
        <v>0.02</v>
      </c>
      <c r="R4874" s="2">
        <v>0</v>
      </c>
      <c r="S4874" s="2">
        <v>0</v>
      </c>
      <c r="T4874">
        <f t="shared" si="304"/>
        <v>0.4</v>
      </c>
      <c r="U4874">
        <f t="shared" si="305"/>
        <v>5.6000000000000005</v>
      </c>
      <c r="V4874">
        <f t="shared" si="306"/>
        <v>0.65095400000000003</v>
      </c>
      <c r="W4874">
        <f t="shared" si="307"/>
        <v>1.7878339000000001</v>
      </c>
    </row>
    <row r="4875" spans="1:23" x14ac:dyDescent="0.25">
      <c r="A4875" t="s">
        <v>16247</v>
      </c>
      <c r="B4875" s="1">
        <v>43265</v>
      </c>
      <c r="C4875" t="s">
        <v>16248</v>
      </c>
      <c r="D4875" t="s">
        <v>7654</v>
      </c>
      <c r="E4875" t="s">
        <v>16249</v>
      </c>
      <c r="F4875" s="1">
        <v>43260</v>
      </c>
      <c r="G4875">
        <v>1</v>
      </c>
      <c r="H4875">
        <v>1677912</v>
      </c>
      <c r="I4875">
        <v>69167</v>
      </c>
      <c r="J4875">
        <v>852</v>
      </c>
      <c r="K4875">
        <v>3863</v>
      </c>
      <c r="L4875" t="b">
        <v>0</v>
      </c>
      <c r="M4875" t="b">
        <v>0</v>
      </c>
      <c r="N4875" t="b">
        <v>0</v>
      </c>
      <c r="O4875">
        <v>5</v>
      </c>
      <c r="P4875">
        <v>5</v>
      </c>
      <c r="Q4875" s="2">
        <v>0.04</v>
      </c>
      <c r="R4875" s="2">
        <v>0</v>
      </c>
      <c r="S4875" s="2">
        <v>0</v>
      </c>
      <c r="T4875">
        <f t="shared" si="304"/>
        <v>0.4</v>
      </c>
      <c r="U4875">
        <f t="shared" si="305"/>
        <v>4</v>
      </c>
      <c r="V4875">
        <f t="shared" si="306"/>
        <v>1.2389559999999999</v>
      </c>
      <c r="W4875">
        <f t="shared" si="307"/>
        <v>1.5936346000000001</v>
      </c>
    </row>
    <row r="4876" spans="1:23" x14ac:dyDescent="0.25">
      <c r="A4876" t="s">
        <v>16250</v>
      </c>
      <c r="B4876" s="1">
        <v>43153</v>
      </c>
      <c r="C4876" t="s">
        <v>16251</v>
      </c>
      <c r="D4876" t="s">
        <v>2738</v>
      </c>
      <c r="E4876" t="s">
        <v>16252</v>
      </c>
      <c r="F4876" s="1">
        <v>43151</v>
      </c>
      <c r="G4876">
        <v>1</v>
      </c>
      <c r="H4876">
        <v>48523</v>
      </c>
      <c r="I4876">
        <v>1248</v>
      </c>
      <c r="J4876">
        <v>79</v>
      </c>
      <c r="K4876">
        <v>395</v>
      </c>
      <c r="L4876" t="b">
        <v>0</v>
      </c>
      <c r="M4876" t="b">
        <v>0</v>
      </c>
      <c r="N4876" t="b">
        <v>0</v>
      </c>
      <c r="O4876">
        <v>2</v>
      </c>
      <c r="P4876">
        <v>1</v>
      </c>
      <c r="Q4876" s="2">
        <v>0.03</v>
      </c>
      <c r="R4876" s="2">
        <v>0</v>
      </c>
      <c r="S4876" s="2">
        <v>0.01</v>
      </c>
      <c r="T4876">
        <f t="shared" si="304"/>
        <v>0.4</v>
      </c>
      <c r="U4876">
        <f t="shared" si="305"/>
        <v>0.60000000000000009</v>
      </c>
      <c r="V4876">
        <f t="shared" si="306"/>
        <v>0.57426149999999998</v>
      </c>
      <c r="W4876">
        <f t="shared" si="307"/>
        <v>0.510991525</v>
      </c>
    </row>
    <row r="4877" spans="1:23" x14ac:dyDescent="0.25">
      <c r="A4877" t="s">
        <v>16253</v>
      </c>
      <c r="B4877" s="1">
        <v>43234</v>
      </c>
      <c r="C4877" t="s">
        <v>16254</v>
      </c>
      <c r="D4877" t="s">
        <v>685</v>
      </c>
      <c r="E4877" t="s">
        <v>16255</v>
      </c>
      <c r="F4877" s="1">
        <v>43207</v>
      </c>
      <c r="G4877">
        <v>1</v>
      </c>
      <c r="H4877">
        <v>5112413</v>
      </c>
      <c r="I4877">
        <v>140736</v>
      </c>
      <c r="J4877">
        <v>13108</v>
      </c>
      <c r="K4877">
        <v>40684</v>
      </c>
      <c r="L4877" t="b">
        <v>0</v>
      </c>
      <c r="M4877" t="b">
        <v>0</v>
      </c>
      <c r="N4877" t="b">
        <v>0</v>
      </c>
      <c r="O4877">
        <v>27</v>
      </c>
      <c r="P4877">
        <v>18</v>
      </c>
      <c r="Q4877" s="2">
        <v>0.03</v>
      </c>
      <c r="R4877" s="2">
        <v>0</v>
      </c>
      <c r="S4877" s="2">
        <v>0.01</v>
      </c>
      <c r="T4877">
        <f t="shared" si="304"/>
        <v>0.4</v>
      </c>
      <c r="U4877">
        <f t="shared" si="305"/>
        <v>12.6</v>
      </c>
      <c r="V4877">
        <f t="shared" si="306"/>
        <v>3.1062064999999999</v>
      </c>
      <c r="W4877">
        <f t="shared" si="307"/>
        <v>4.397172275</v>
      </c>
    </row>
    <row r="4878" spans="1:23" x14ac:dyDescent="0.25">
      <c r="A4878" t="s">
        <v>16256</v>
      </c>
      <c r="B4878" s="1">
        <v>43081</v>
      </c>
      <c r="C4878" t="s">
        <v>16257</v>
      </c>
      <c r="D4878" t="s">
        <v>3073</v>
      </c>
      <c r="E4878" t="s">
        <v>16258</v>
      </c>
      <c r="F4878" s="1">
        <v>43077</v>
      </c>
      <c r="G4878">
        <v>1</v>
      </c>
      <c r="H4878">
        <v>462066</v>
      </c>
      <c r="I4878">
        <v>16375</v>
      </c>
      <c r="J4878">
        <v>1114</v>
      </c>
      <c r="K4878">
        <v>2068</v>
      </c>
      <c r="L4878" t="b">
        <v>0</v>
      </c>
      <c r="M4878" t="b">
        <v>0</v>
      </c>
      <c r="N4878" t="b">
        <v>0</v>
      </c>
      <c r="O4878">
        <v>4</v>
      </c>
      <c r="P4878">
        <v>4</v>
      </c>
      <c r="Q4878" s="2">
        <v>0.04</v>
      </c>
      <c r="R4878" s="2">
        <v>0</v>
      </c>
      <c r="S4878" s="2">
        <v>0</v>
      </c>
      <c r="T4878">
        <f t="shared" si="304"/>
        <v>0.4</v>
      </c>
      <c r="U4878">
        <f t="shared" si="305"/>
        <v>3.2</v>
      </c>
      <c r="V4878">
        <f t="shared" si="306"/>
        <v>0.63103299999999996</v>
      </c>
      <c r="W4878">
        <f t="shared" si="307"/>
        <v>1.1808615499999999</v>
      </c>
    </row>
    <row r="4879" spans="1:23" x14ac:dyDescent="0.25">
      <c r="A4879" t="s">
        <v>16259</v>
      </c>
      <c r="B4879" s="1">
        <v>43142</v>
      </c>
      <c r="C4879" t="s">
        <v>16260</v>
      </c>
      <c r="D4879" t="s">
        <v>182</v>
      </c>
      <c r="E4879" t="s">
        <v>16261</v>
      </c>
      <c r="F4879" s="1">
        <v>43136</v>
      </c>
      <c r="G4879">
        <v>1</v>
      </c>
      <c r="H4879">
        <v>362275</v>
      </c>
      <c r="I4879">
        <v>23400</v>
      </c>
      <c r="J4879">
        <v>350</v>
      </c>
      <c r="K4879">
        <v>1319</v>
      </c>
      <c r="L4879" t="b">
        <v>0</v>
      </c>
      <c r="M4879" t="b">
        <v>0</v>
      </c>
      <c r="N4879" t="b">
        <v>0</v>
      </c>
      <c r="O4879">
        <v>6</v>
      </c>
      <c r="P4879">
        <v>6</v>
      </c>
      <c r="Q4879" s="2">
        <v>0.06</v>
      </c>
      <c r="R4879" s="2">
        <v>0</v>
      </c>
      <c r="S4879" s="2">
        <v>0</v>
      </c>
      <c r="T4879">
        <f t="shared" si="304"/>
        <v>0.4</v>
      </c>
      <c r="U4879">
        <f t="shared" si="305"/>
        <v>4.8000000000000007</v>
      </c>
      <c r="V4879">
        <f t="shared" si="306"/>
        <v>0.78113749999999993</v>
      </c>
      <c r="W4879">
        <f t="shared" si="307"/>
        <v>1.6333981250000003</v>
      </c>
    </row>
    <row r="4880" spans="1:23" x14ac:dyDescent="0.25">
      <c r="A4880" t="s">
        <v>16262</v>
      </c>
      <c r="B4880" s="1">
        <v>43076</v>
      </c>
      <c r="C4880" t="s">
        <v>16263</v>
      </c>
      <c r="D4880" t="s">
        <v>512</v>
      </c>
      <c r="E4880" t="s">
        <v>16264</v>
      </c>
      <c r="F4880" s="1">
        <v>43068</v>
      </c>
      <c r="G4880">
        <v>1</v>
      </c>
      <c r="H4880">
        <v>958901</v>
      </c>
      <c r="I4880">
        <v>7873</v>
      </c>
      <c r="J4880">
        <v>362</v>
      </c>
      <c r="K4880">
        <v>687</v>
      </c>
      <c r="L4880" t="b">
        <v>0</v>
      </c>
      <c r="M4880" t="b">
        <v>0</v>
      </c>
      <c r="N4880" t="b">
        <v>0</v>
      </c>
      <c r="O4880">
        <v>8</v>
      </c>
      <c r="P4880">
        <v>7</v>
      </c>
      <c r="Q4880" s="2">
        <v>0.01</v>
      </c>
      <c r="R4880" s="2">
        <v>0</v>
      </c>
      <c r="S4880" s="2">
        <v>0</v>
      </c>
      <c r="T4880">
        <f t="shared" si="304"/>
        <v>0.4</v>
      </c>
      <c r="U4880">
        <f t="shared" si="305"/>
        <v>5.4</v>
      </c>
      <c r="V4880">
        <f t="shared" si="306"/>
        <v>0.57945049999999998</v>
      </c>
      <c r="W4880">
        <f t="shared" si="307"/>
        <v>1.7128076750000003</v>
      </c>
    </row>
    <row r="4881" spans="1:23" x14ac:dyDescent="0.25">
      <c r="A4881" t="s">
        <v>16265</v>
      </c>
      <c r="B4881" s="1">
        <v>43234</v>
      </c>
      <c r="C4881" t="s">
        <v>16266</v>
      </c>
      <c r="D4881" t="s">
        <v>2766</v>
      </c>
      <c r="E4881" t="s">
        <v>16267</v>
      </c>
      <c r="F4881" s="1">
        <v>43214</v>
      </c>
      <c r="G4881">
        <v>1</v>
      </c>
      <c r="H4881">
        <v>1439258</v>
      </c>
      <c r="I4881">
        <v>57492</v>
      </c>
      <c r="J4881">
        <v>2886</v>
      </c>
      <c r="K4881">
        <v>4620</v>
      </c>
      <c r="L4881" t="b">
        <v>0</v>
      </c>
      <c r="M4881" t="b">
        <v>0</v>
      </c>
      <c r="N4881" t="b">
        <v>0</v>
      </c>
      <c r="O4881">
        <v>20</v>
      </c>
      <c r="P4881">
        <v>18</v>
      </c>
      <c r="Q4881" s="2">
        <v>0.04</v>
      </c>
      <c r="R4881" s="2">
        <v>0</v>
      </c>
      <c r="S4881" s="2">
        <v>0</v>
      </c>
      <c r="T4881">
        <f t="shared" si="304"/>
        <v>0.4</v>
      </c>
      <c r="U4881">
        <f t="shared" si="305"/>
        <v>14</v>
      </c>
      <c r="V4881">
        <f t="shared" si="306"/>
        <v>1.119629</v>
      </c>
      <c r="W4881">
        <f t="shared" si="307"/>
        <v>4.0518701500000001</v>
      </c>
    </row>
    <row r="4882" spans="1:23" x14ac:dyDescent="0.25">
      <c r="A4882" t="s">
        <v>16268</v>
      </c>
      <c r="B4882" s="1">
        <v>43234</v>
      </c>
      <c r="C4882" t="s">
        <v>16269</v>
      </c>
      <c r="D4882" t="s">
        <v>16270</v>
      </c>
      <c r="E4882" t="s">
        <v>16271</v>
      </c>
      <c r="F4882" s="1">
        <v>43221</v>
      </c>
      <c r="G4882">
        <v>1</v>
      </c>
      <c r="H4882">
        <v>320276</v>
      </c>
      <c r="I4882">
        <v>9538</v>
      </c>
      <c r="J4882">
        <v>337</v>
      </c>
      <c r="K4882">
        <v>464</v>
      </c>
      <c r="L4882" t="b">
        <v>0</v>
      </c>
      <c r="M4882" t="b">
        <v>0</v>
      </c>
      <c r="N4882" t="b">
        <v>0</v>
      </c>
      <c r="O4882">
        <v>13</v>
      </c>
      <c r="P4882">
        <v>11</v>
      </c>
      <c r="Q4882" s="2">
        <v>0.03</v>
      </c>
      <c r="R4882" s="2">
        <v>0</v>
      </c>
      <c r="S4882" s="2">
        <v>0</v>
      </c>
      <c r="T4882">
        <f t="shared" si="304"/>
        <v>0.4</v>
      </c>
      <c r="U4882">
        <f t="shared" si="305"/>
        <v>8.4</v>
      </c>
      <c r="V4882">
        <f t="shared" si="306"/>
        <v>0.46013799999999999</v>
      </c>
      <c r="W4882">
        <f t="shared" si="307"/>
        <v>2.4210483000000003</v>
      </c>
    </row>
    <row r="4883" spans="1:23" x14ac:dyDescent="0.25">
      <c r="A4883" t="s">
        <v>16272</v>
      </c>
      <c r="B4883" s="1">
        <v>43138</v>
      </c>
      <c r="C4883" t="s">
        <v>16273</v>
      </c>
      <c r="D4883" t="s">
        <v>14577</v>
      </c>
      <c r="E4883" t="s">
        <v>16274</v>
      </c>
      <c r="F4883" s="1">
        <v>43132</v>
      </c>
      <c r="G4883">
        <v>1</v>
      </c>
      <c r="H4883">
        <v>82048</v>
      </c>
      <c r="I4883">
        <v>4813</v>
      </c>
      <c r="J4883">
        <v>130</v>
      </c>
      <c r="K4883">
        <v>273</v>
      </c>
      <c r="L4883" t="b">
        <v>0</v>
      </c>
      <c r="M4883" t="b">
        <v>0</v>
      </c>
      <c r="N4883" t="b">
        <v>0</v>
      </c>
      <c r="O4883">
        <v>6</v>
      </c>
      <c r="P4883">
        <v>5</v>
      </c>
      <c r="Q4883" s="2">
        <v>0.06</v>
      </c>
      <c r="R4883" s="2">
        <v>0</v>
      </c>
      <c r="S4883" s="2">
        <v>0</v>
      </c>
      <c r="T4883">
        <f t="shared" si="304"/>
        <v>0.4</v>
      </c>
      <c r="U4883">
        <f t="shared" si="305"/>
        <v>3.8</v>
      </c>
      <c r="V4883">
        <f t="shared" si="306"/>
        <v>0.64102399999999993</v>
      </c>
      <c r="W4883">
        <f t="shared" si="307"/>
        <v>1.3343583999999997</v>
      </c>
    </row>
    <row r="4884" spans="1:23" x14ac:dyDescent="0.25">
      <c r="A4884" t="s">
        <v>16275</v>
      </c>
      <c r="B4884" s="1">
        <v>43265</v>
      </c>
      <c r="C4884">
        <v>435</v>
      </c>
      <c r="D4884" t="s">
        <v>16276</v>
      </c>
      <c r="E4884" t="s">
        <v>16277</v>
      </c>
      <c r="F4884" s="1">
        <v>43242</v>
      </c>
      <c r="G4884">
        <v>1</v>
      </c>
      <c r="H4884">
        <v>2252933</v>
      </c>
      <c r="I4884">
        <v>129865</v>
      </c>
      <c r="J4884">
        <v>1550</v>
      </c>
      <c r="K4884">
        <v>6673</v>
      </c>
      <c r="L4884" t="b">
        <v>0</v>
      </c>
      <c r="M4884" t="b">
        <v>0</v>
      </c>
      <c r="N4884" t="b">
        <v>0</v>
      </c>
      <c r="O4884">
        <v>23</v>
      </c>
      <c r="P4884">
        <v>22</v>
      </c>
      <c r="Q4884" s="2">
        <v>0.06</v>
      </c>
      <c r="R4884" s="2">
        <v>0</v>
      </c>
      <c r="S4884" s="2">
        <v>0</v>
      </c>
      <c r="T4884">
        <f t="shared" si="304"/>
        <v>0.4</v>
      </c>
      <c r="U4884">
        <f t="shared" si="305"/>
        <v>17.400000000000002</v>
      </c>
      <c r="V4884">
        <f t="shared" si="306"/>
        <v>1.7264664999999999</v>
      </c>
      <c r="W4884">
        <f t="shared" si="307"/>
        <v>5.1142632750000008</v>
      </c>
    </row>
    <row r="4885" spans="1:23" x14ac:dyDescent="0.25">
      <c r="A4885" t="s">
        <v>16278</v>
      </c>
      <c r="B4885" s="1">
        <v>43234</v>
      </c>
      <c r="C4885" t="s">
        <v>16279</v>
      </c>
      <c r="D4885" t="s">
        <v>198</v>
      </c>
      <c r="E4885" t="s">
        <v>16280</v>
      </c>
      <c r="F4885" s="1">
        <v>43224</v>
      </c>
      <c r="G4885">
        <v>1</v>
      </c>
      <c r="H4885">
        <v>1426446</v>
      </c>
      <c r="I4885">
        <v>14885</v>
      </c>
      <c r="J4885">
        <v>749</v>
      </c>
      <c r="K4885">
        <v>746</v>
      </c>
      <c r="L4885" t="b">
        <v>0</v>
      </c>
      <c r="M4885" t="b">
        <v>0</v>
      </c>
      <c r="N4885" t="b">
        <v>0</v>
      </c>
      <c r="O4885">
        <v>10</v>
      </c>
      <c r="P4885">
        <v>6</v>
      </c>
      <c r="Q4885" s="2">
        <v>0.01</v>
      </c>
      <c r="R4885" s="2">
        <v>0</v>
      </c>
      <c r="S4885" s="2">
        <v>0</v>
      </c>
      <c r="T4885">
        <f t="shared" si="304"/>
        <v>0.4</v>
      </c>
      <c r="U4885">
        <f t="shared" si="305"/>
        <v>4.0000000000000009</v>
      </c>
      <c r="V4885">
        <f t="shared" si="306"/>
        <v>0.81322299999999992</v>
      </c>
      <c r="W4885">
        <f t="shared" si="307"/>
        <v>1.4446280500000002</v>
      </c>
    </row>
    <row r="4886" spans="1:23" x14ac:dyDescent="0.25">
      <c r="A4886" t="s">
        <v>16281</v>
      </c>
      <c r="B4886" s="1">
        <v>43086</v>
      </c>
      <c r="C4886" t="s">
        <v>16282</v>
      </c>
      <c r="D4886" t="s">
        <v>16283</v>
      </c>
      <c r="E4886" t="s">
        <v>16284</v>
      </c>
      <c r="F4886" s="1">
        <v>43081</v>
      </c>
      <c r="G4886">
        <v>1</v>
      </c>
      <c r="H4886">
        <v>5349</v>
      </c>
      <c r="I4886">
        <v>68</v>
      </c>
      <c r="J4886">
        <v>9</v>
      </c>
      <c r="K4886">
        <v>22</v>
      </c>
      <c r="L4886" t="b">
        <v>0</v>
      </c>
      <c r="M4886" t="b">
        <v>0</v>
      </c>
      <c r="N4886" t="b">
        <v>0</v>
      </c>
      <c r="O4886">
        <v>5</v>
      </c>
      <c r="P4886">
        <v>2</v>
      </c>
      <c r="Q4886" s="2">
        <v>0.01</v>
      </c>
      <c r="R4886" s="2">
        <v>0</v>
      </c>
      <c r="S4886" s="2">
        <v>0</v>
      </c>
      <c r="T4886">
        <f t="shared" si="304"/>
        <v>0.4</v>
      </c>
      <c r="U4886">
        <f t="shared" si="305"/>
        <v>1</v>
      </c>
      <c r="V4886">
        <f t="shared" si="306"/>
        <v>0.1026745</v>
      </c>
      <c r="W4886">
        <f t="shared" si="307"/>
        <v>0.44593607500000004</v>
      </c>
    </row>
    <row r="4887" spans="1:23" x14ac:dyDescent="0.25">
      <c r="A4887" t="s">
        <v>16285</v>
      </c>
      <c r="B4887" s="1">
        <v>43113</v>
      </c>
      <c r="C4887" t="s">
        <v>16286</v>
      </c>
      <c r="D4887" t="s">
        <v>500</v>
      </c>
      <c r="E4887" t="s">
        <v>16287</v>
      </c>
      <c r="F4887" s="1">
        <v>43107</v>
      </c>
      <c r="G4887">
        <v>1</v>
      </c>
      <c r="H4887">
        <v>611885</v>
      </c>
      <c r="I4887">
        <v>35415</v>
      </c>
      <c r="J4887">
        <v>1228</v>
      </c>
      <c r="K4887">
        <v>2034</v>
      </c>
      <c r="L4887" t="b">
        <v>0</v>
      </c>
      <c r="M4887" t="b">
        <v>0</v>
      </c>
      <c r="N4887" t="b">
        <v>0</v>
      </c>
      <c r="O4887">
        <v>6</v>
      </c>
      <c r="P4887">
        <v>4</v>
      </c>
      <c r="Q4887" s="2">
        <v>0.06</v>
      </c>
      <c r="R4887" s="2">
        <v>0</v>
      </c>
      <c r="S4887" s="2">
        <v>0</v>
      </c>
      <c r="T4887">
        <f t="shared" si="304"/>
        <v>0.4</v>
      </c>
      <c r="U4887">
        <f t="shared" si="305"/>
        <v>2.8000000000000003</v>
      </c>
      <c r="V4887">
        <f t="shared" si="306"/>
        <v>0.90594249999999998</v>
      </c>
      <c r="W4887">
        <f t="shared" si="307"/>
        <v>1.177079875</v>
      </c>
    </row>
    <row r="4888" spans="1:23" x14ac:dyDescent="0.25">
      <c r="A4888" t="s">
        <v>16288</v>
      </c>
      <c r="B4888" s="1">
        <v>43158</v>
      </c>
      <c r="C4888" t="s">
        <v>16289</v>
      </c>
      <c r="D4888" t="s">
        <v>1693</v>
      </c>
      <c r="E4888" t="s">
        <v>16290</v>
      </c>
      <c r="F4888" s="1">
        <v>43149</v>
      </c>
      <c r="G4888">
        <v>1</v>
      </c>
      <c r="H4888">
        <v>55614</v>
      </c>
      <c r="I4888">
        <v>470</v>
      </c>
      <c r="J4888">
        <v>43</v>
      </c>
      <c r="K4888">
        <v>87</v>
      </c>
      <c r="L4888" t="b">
        <v>0</v>
      </c>
      <c r="M4888" t="b">
        <v>0</v>
      </c>
      <c r="N4888" t="b">
        <v>0</v>
      </c>
      <c r="O4888">
        <v>9</v>
      </c>
      <c r="P4888">
        <v>9</v>
      </c>
      <c r="Q4888" s="2">
        <v>0.01</v>
      </c>
      <c r="R4888" s="2">
        <v>0</v>
      </c>
      <c r="S4888" s="2">
        <v>0</v>
      </c>
      <c r="T4888">
        <f t="shared" si="304"/>
        <v>0.4</v>
      </c>
      <c r="U4888">
        <f t="shared" si="305"/>
        <v>7.2</v>
      </c>
      <c r="V4888">
        <f t="shared" si="306"/>
        <v>0.127807</v>
      </c>
      <c r="W4888">
        <f t="shared" si="307"/>
        <v>2.0047324500000001</v>
      </c>
    </row>
    <row r="4889" spans="1:23" x14ac:dyDescent="0.25">
      <c r="A4889" t="s">
        <v>16291</v>
      </c>
      <c r="B4889" s="1">
        <v>43265</v>
      </c>
      <c r="C4889" t="s">
        <v>16292</v>
      </c>
      <c r="D4889" t="s">
        <v>15781</v>
      </c>
      <c r="E4889" t="s">
        <v>16293</v>
      </c>
      <c r="F4889" s="1">
        <v>43262</v>
      </c>
      <c r="G4889">
        <v>1</v>
      </c>
      <c r="H4889">
        <v>764650</v>
      </c>
      <c r="I4889">
        <v>13596</v>
      </c>
      <c r="J4889">
        <v>2572</v>
      </c>
      <c r="K4889">
        <v>1310</v>
      </c>
      <c r="L4889" t="b">
        <v>0</v>
      </c>
      <c r="M4889" t="b">
        <v>0</v>
      </c>
      <c r="N4889" t="b">
        <v>0</v>
      </c>
      <c r="O4889">
        <v>3</v>
      </c>
      <c r="P4889">
        <v>3</v>
      </c>
      <c r="Q4889" s="2">
        <v>0.02</v>
      </c>
      <c r="R4889" s="2">
        <v>0</v>
      </c>
      <c r="S4889" s="2">
        <v>0</v>
      </c>
      <c r="T4889">
        <f t="shared" si="304"/>
        <v>0.4</v>
      </c>
      <c r="U4889">
        <f t="shared" si="305"/>
        <v>2.4000000000000004</v>
      </c>
      <c r="V4889">
        <f t="shared" si="306"/>
        <v>0.58232499999999998</v>
      </c>
      <c r="W4889">
        <f t="shared" si="307"/>
        <v>0.96381375000000014</v>
      </c>
    </row>
    <row r="4890" spans="1:23" x14ac:dyDescent="0.25">
      <c r="A4890" t="s">
        <v>16294</v>
      </c>
      <c r="B4890" s="1">
        <v>43160</v>
      </c>
      <c r="C4890" t="s">
        <v>16295</v>
      </c>
      <c r="D4890" t="s">
        <v>2246</v>
      </c>
      <c r="E4890" t="s">
        <v>16296</v>
      </c>
      <c r="F4890" s="1">
        <v>43156</v>
      </c>
      <c r="G4890">
        <v>1</v>
      </c>
      <c r="H4890">
        <v>64107</v>
      </c>
      <c r="I4890">
        <v>1617</v>
      </c>
      <c r="J4890">
        <v>100</v>
      </c>
      <c r="K4890">
        <v>365</v>
      </c>
      <c r="L4890" t="b">
        <v>0</v>
      </c>
      <c r="M4890" t="b">
        <v>0</v>
      </c>
      <c r="N4890" t="b">
        <v>0</v>
      </c>
      <c r="O4890">
        <v>4</v>
      </c>
      <c r="P4890">
        <v>3</v>
      </c>
      <c r="Q4890" s="2">
        <v>0.03</v>
      </c>
      <c r="R4890" s="2">
        <v>0</v>
      </c>
      <c r="S4890" s="2">
        <v>0.01</v>
      </c>
      <c r="T4890">
        <f t="shared" si="304"/>
        <v>0.4</v>
      </c>
      <c r="U4890">
        <f t="shared" si="305"/>
        <v>2.2000000000000002</v>
      </c>
      <c r="V4890">
        <f t="shared" si="306"/>
        <v>0.5820535</v>
      </c>
      <c r="W4890">
        <f t="shared" si="307"/>
        <v>0.91371872500000006</v>
      </c>
    </row>
    <row r="4891" spans="1:23" x14ac:dyDescent="0.25">
      <c r="A4891" t="s">
        <v>16297</v>
      </c>
      <c r="B4891" s="1">
        <v>43130</v>
      </c>
      <c r="C4891" t="s">
        <v>16298</v>
      </c>
      <c r="D4891" t="s">
        <v>16299</v>
      </c>
      <c r="E4891" t="s">
        <v>16300</v>
      </c>
      <c r="F4891" s="1">
        <v>43124</v>
      </c>
      <c r="G4891">
        <v>1</v>
      </c>
      <c r="H4891">
        <v>689313</v>
      </c>
      <c r="I4891">
        <v>38244</v>
      </c>
      <c r="J4891">
        <v>549</v>
      </c>
      <c r="K4891">
        <v>1680</v>
      </c>
      <c r="L4891" t="b">
        <v>0</v>
      </c>
      <c r="M4891" t="b">
        <v>0</v>
      </c>
      <c r="N4891" t="b">
        <v>0</v>
      </c>
      <c r="O4891">
        <v>6</v>
      </c>
      <c r="P4891">
        <v>5</v>
      </c>
      <c r="Q4891" s="2">
        <v>0.06</v>
      </c>
      <c r="R4891" s="2">
        <v>0</v>
      </c>
      <c r="S4891" s="2">
        <v>0</v>
      </c>
      <c r="T4891">
        <f t="shared" si="304"/>
        <v>0.4</v>
      </c>
      <c r="U4891">
        <f t="shared" si="305"/>
        <v>3.8</v>
      </c>
      <c r="V4891">
        <f t="shared" si="306"/>
        <v>0.94465650000000001</v>
      </c>
      <c r="W4891">
        <f t="shared" si="307"/>
        <v>1.4406297749999999</v>
      </c>
    </row>
    <row r="4892" spans="1:23" x14ac:dyDescent="0.25">
      <c r="A4892" t="s">
        <v>16301</v>
      </c>
      <c r="B4892" s="1">
        <v>43186</v>
      </c>
      <c r="C4892" t="s">
        <v>16302</v>
      </c>
      <c r="D4892" t="s">
        <v>918</v>
      </c>
      <c r="E4892" t="s">
        <v>16303</v>
      </c>
      <c r="F4892" s="1">
        <v>43171</v>
      </c>
      <c r="G4892">
        <v>1</v>
      </c>
      <c r="H4892">
        <v>25757299</v>
      </c>
      <c r="I4892">
        <v>1036693</v>
      </c>
      <c r="J4892">
        <v>10869</v>
      </c>
      <c r="K4892">
        <v>213764</v>
      </c>
      <c r="L4892" t="b">
        <v>0</v>
      </c>
      <c r="M4892" t="b">
        <v>0</v>
      </c>
      <c r="N4892" t="b">
        <v>0</v>
      </c>
      <c r="O4892">
        <v>15</v>
      </c>
      <c r="P4892">
        <v>13</v>
      </c>
      <c r="Q4892" s="2">
        <v>0.04</v>
      </c>
      <c r="R4892" s="2">
        <v>0</v>
      </c>
      <c r="S4892" s="2">
        <v>0.01</v>
      </c>
      <c r="T4892">
        <f t="shared" si="304"/>
        <v>0.4</v>
      </c>
      <c r="U4892">
        <f t="shared" si="305"/>
        <v>10</v>
      </c>
      <c r="V4892">
        <f t="shared" si="306"/>
        <v>13.5286495</v>
      </c>
      <c r="W4892">
        <f t="shared" si="307"/>
        <v>7.395027325</v>
      </c>
    </row>
    <row r="4893" spans="1:23" x14ac:dyDescent="0.25">
      <c r="A4893" t="s">
        <v>16304</v>
      </c>
      <c r="B4893" s="1">
        <v>43108</v>
      </c>
      <c r="C4893" t="s">
        <v>16305</v>
      </c>
      <c r="D4893" t="s">
        <v>16306</v>
      </c>
      <c r="E4893" t="s">
        <v>16307</v>
      </c>
      <c r="F4893" s="1">
        <v>43108</v>
      </c>
      <c r="G4893">
        <v>1</v>
      </c>
      <c r="H4893">
        <v>305899</v>
      </c>
      <c r="I4893">
        <v>6967</v>
      </c>
      <c r="J4893">
        <v>494</v>
      </c>
      <c r="K4893">
        <v>1344</v>
      </c>
      <c r="L4893" t="b">
        <v>0</v>
      </c>
      <c r="M4893" t="b">
        <v>0</v>
      </c>
      <c r="N4893" t="b">
        <v>0</v>
      </c>
      <c r="O4893">
        <v>0</v>
      </c>
      <c r="P4893">
        <v>1</v>
      </c>
      <c r="Q4893" s="2">
        <v>0.02</v>
      </c>
      <c r="R4893" s="2">
        <v>0</v>
      </c>
      <c r="S4893" s="2">
        <v>0</v>
      </c>
      <c r="T4893">
        <f t="shared" si="304"/>
        <v>0.4</v>
      </c>
      <c r="U4893">
        <f t="shared" si="305"/>
        <v>1</v>
      </c>
      <c r="V4893">
        <f t="shared" si="306"/>
        <v>0.35294950000000003</v>
      </c>
      <c r="W4893">
        <f t="shared" si="307"/>
        <v>0.53353232500000003</v>
      </c>
    </row>
    <row r="4894" spans="1:23" x14ac:dyDescent="0.25">
      <c r="A4894" t="s">
        <v>16308</v>
      </c>
      <c r="B4894" s="1">
        <v>43158</v>
      </c>
      <c r="C4894" t="s">
        <v>16309</v>
      </c>
      <c r="D4894" t="s">
        <v>16310</v>
      </c>
      <c r="E4894" t="s">
        <v>16311</v>
      </c>
      <c r="F4894" s="1">
        <v>43151</v>
      </c>
      <c r="G4894">
        <v>1</v>
      </c>
      <c r="H4894">
        <v>58519</v>
      </c>
      <c r="I4894">
        <v>381</v>
      </c>
      <c r="J4894">
        <v>4</v>
      </c>
      <c r="K4894">
        <v>51</v>
      </c>
      <c r="L4894" t="b">
        <v>0</v>
      </c>
      <c r="M4894" t="b">
        <v>0</v>
      </c>
      <c r="N4894" t="b">
        <v>0</v>
      </c>
      <c r="O4894">
        <v>7</v>
      </c>
      <c r="P4894">
        <v>5</v>
      </c>
      <c r="Q4894" s="2">
        <v>0.01</v>
      </c>
      <c r="R4894" s="2">
        <v>0</v>
      </c>
      <c r="S4894" s="2">
        <v>0</v>
      </c>
      <c r="T4894">
        <f t="shared" si="304"/>
        <v>0.4</v>
      </c>
      <c r="U4894">
        <f t="shared" si="305"/>
        <v>3.6</v>
      </c>
      <c r="V4894">
        <f t="shared" si="306"/>
        <v>0.1292595</v>
      </c>
      <c r="W4894">
        <f t="shared" si="307"/>
        <v>1.1052408250000001</v>
      </c>
    </row>
    <row r="4895" spans="1:23" x14ac:dyDescent="0.25">
      <c r="A4895" t="s">
        <v>16312</v>
      </c>
      <c r="B4895" s="1">
        <v>43237</v>
      </c>
      <c r="C4895" t="s">
        <v>16313</v>
      </c>
      <c r="D4895" t="s">
        <v>1028</v>
      </c>
      <c r="E4895" t="s">
        <v>16314</v>
      </c>
      <c r="F4895" s="1">
        <v>43220</v>
      </c>
      <c r="G4895">
        <v>1</v>
      </c>
      <c r="H4895">
        <v>1356734</v>
      </c>
      <c r="I4895">
        <v>17910</v>
      </c>
      <c r="J4895">
        <v>376</v>
      </c>
      <c r="K4895">
        <v>841</v>
      </c>
      <c r="L4895" t="b">
        <v>0</v>
      </c>
      <c r="M4895" t="b">
        <v>0</v>
      </c>
      <c r="N4895" t="b">
        <v>0</v>
      </c>
      <c r="O4895">
        <v>17</v>
      </c>
      <c r="P4895">
        <v>15</v>
      </c>
      <c r="Q4895" s="2">
        <v>0.01</v>
      </c>
      <c r="R4895" s="2">
        <v>0</v>
      </c>
      <c r="S4895" s="2">
        <v>0</v>
      </c>
      <c r="T4895">
        <f t="shared" si="304"/>
        <v>0.4</v>
      </c>
      <c r="U4895">
        <f t="shared" si="305"/>
        <v>11.6</v>
      </c>
      <c r="V4895">
        <f t="shared" si="306"/>
        <v>0.77836699999999992</v>
      </c>
      <c r="W4895">
        <f t="shared" si="307"/>
        <v>3.3324284500000001</v>
      </c>
    </row>
    <row r="4896" spans="1:23" x14ac:dyDescent="0.25">
      <c r="A4896" t="s">
        <v>16315</v>
      </c>
      <c r="B4896" s="1">
        <v>43197</v>
      </c>
      <c r="C4896" t="s">
        <v>16316</v>
      </c>
      <c r="D4896" t="s">
        <v>234</v>
      </c>
      <c r="E4896" t="s">
        <v>16317</v>
      </c>
      <c r="F4896" s="1">
        <v>43190</v>
      </c>
      <c r="G4896">
        <v>1</v>
      </c>
      <c r="H4896">
        <v>442726</v>
      </c>
      <c r="I4896">
        <v>15894</v>
      </c>
      <c r="J4896">
        <v>783</v>
      </c>
      <c r="K4896">
        <v>1383</v>
      </c>
      <c r="L4896" t="b">
        <v>0</v>
      </c>
      <c r="M4896" t="b">
        <v>0</v>
      </c>
      <c r="N4896" t="b">
        <v>0</v>
      </c>
      <c r="O4896">
        <v>7</v>
      </c>
      <c r="P4896">
        <v>6</v>
      </c>
      <c r="Q4896" s="2">
        <v>0.04</v>
      </c>
      <c r="R4896" s="2">
        <v>0</v>
      </c>
      <c r="S4896" s="2">
        <v>0</v>
      </c>
      <c r="T4896">
        <f t="shared" si="304"/>
        <v>0.4</v>
      </c>
      <c r="U4896">
        <f t="shared" si="305"/>
        <v>4.6000000000000005</v>
      </c>
      <c r="V4896">
        <f t="shared" si="306"/>
        <v>0.621363</v>
      </c>
      <c r="W4896">
        <f t="shared" si="307"/>
        <v>1.5274770500000001</v>
      </c>
    </row>
    <row r="4897" spans="1:23" x14ac:dyDescent="0.25">
      <c r="A4897" t="s">
        <v>16318</v>
      </c>
      <c r="B4897" s="1">
        <v>43073</v>
      </c>
      <c r="C4897" t="s">
        <v>16319</v>
      </c>
      <c r="D4897" t="s">
        <v>427</v>
      </c>
      <c r="E4897" t="s">
        <v>16320</v>
      </c>
      <c r="F4897" s="1">
        <v>43070</v>
      </c>
      <c r="G4897">
        <v>1</v>
      </c>
      <c r="H4897">
        <v>85372</v>
      </c>
      <c r="I4897">
        <v>2322</v>
      </c>
      <c r="J4897">
        <v>326</v>
      </c>
      <c r="K4897">
        <v>350</v>
      </c>
      <c r="L4897" t="b">
        <v>0</v>
      </c>
      <c r="M4897" t="b">
        <v>0</v>
      </c>
      <c r="N4897" t="b">
        <v>0</v>
      </c>
      <c r="O4897">
        <v>3</v>
      </c>
      <c r="P4897">
        <v>1</v>
      </c>
      <c r="Q4897" s="2">
        <v>0.03</v>
      </c>
      <c r="R4897" s="2">
        <v>0</v>
      </c>
      <c r="S4897" s="2">
        <v>0</v>
      </c>
      <c r="T4897">
        <f t="shared" si="304"/>
        <v>0.4</v>
      </c>
      <c r="U4897">
        <f t="shared" si="305"/>
        <v>0.4</v>
      </c>
      <c r="V4897">
        <f t="shared" si="306"/>
        <v>0.34268599999999999</v>
      </c>
      <c r="W4897">
        <f t="shared" si="307"/>
        <v>0.3799401</v>
      </c>
    </row>
    <row r="4898" spans="1:23" x14ac:dyDescent="0.25">
      <c r="A4898" t="s">
        <v>16321</v>
      </c>
      <c r="B4898" s="1">
        <v>43103</v>
      </c>
      <c r="C4898" t="s">
        <v>16322</v>
      </c>
      <c r="D4898" t="s">
        <v>16323</v>
      </c>
      <c r="E4898" t="s">
        <v>16324</v>
      </c>
      <c r="F4898" s="1">
        <v>43085</v>
      </c>
      <c r="G4898">
        <v>1</v>
      </c>
      <c r="H4898">
        <v>55615</v>
      </c>
      <c r="I4898">
        <v>621</v>
      </c>
      <c r="J4898">
        <v>173</v>
      </c>
      <c r="K4898">
        <v>97</v>
      </c>
      <c r="L4898" t="b">
        <v>0</v>
      </c>
      <c r="M4898" t="b">
        <v>0</v>
      </c>
      <c r="N4898" t="b">
        <v>0</v>
      </c>
      <c r="O4898">
        <v>18</v>
      </c>
      <c r="P4898">
        <v>9</v>
      </c>
      <c r="Q4898" s="2">
        <v>0.01</v>
      </c>
      <c r="R4898" s="2">
        <v>0</v>
      </c>
      <c r="S4898" s="2">
        <v>0</v>
      </c>
      <c r="T4898">
        <f t="shared" si="304"/>
        <v>0.4</v>
      </c>
      <c r="U4898">
        <f t="shared" si="305"/>
        <v>5.4</v>
      </c>
      <c r="V4898">
        <f t="shared" si="306"/>
        <v>0.12780750000000002</v>
      </c>
      <c r="W4898">
        <f t="shared" si="307"/>
        <v>1.5547326250000002</v>
      </c>
    </row>
    <row r="4899" spans="1:23" x14ac:dyDescent="0.25">
      <c r="A4899" t="s">
        <v>16325</v>
      </c>
      <c r="B4899" s="1">
        <v>43060</v>
      </c>
      <c r="C4899" t="s">
        <v>16326</v>
      </c>
      <c r="D4899" t="s">
        <v>1162</v>
      </c>
      <c r="E4899" t="s">
        <v>16327</v>
      </c>
      <c r="F4899" s="1">
        <v>43056</v>
      </c>
      <c r="G4899">
        <v>1</v>
      </c>
      <c r="H4899">
        <v>1675392</v>
      </c>
      <c r="I4899">
        <v>16239</v>
      </c>
      <c r="J4899">
        <v>746</v>
      </c>
      <c r="K4899">
        <v>1946</v>
      </c>
      <c r="L4899" t="b">
        <v>0</v>
      </c>
      <c r="M4899" t="b">
        <v>0</v>
      </c>
      <c r="N4899" t="b">
        <v>0</v>
      </c>
      <c r="O4899">
        <v>4</v>
      </c>
      <c r="P4899">
        <v>2</v>
      </c>
      <c r="Q4899" s="2">
        <v>0.01</v>
      </c>
      <c r="R4899" s="2">
        <v>0</v>
      </c>
      <c r="S4899" s="2">
        <v>0</v>
      </c>
      <c r="T4899">
        <f t="shared" si="304"/>
        <v>0.4</v>
      </c>
      <c r="U4899">
        <f t="shared" si="305"/>
        <v>1.2000000000000002</v>
      </c>
      <c r="V4899">
        <f t="shared" si="306"/>
        <v>0.93769599999999997</v>
      </c>
      <c r="W4899">
        <f t="shared" si="307"/>
        <v>0.78819360000000005</v>
      </c>
    </row>
    <row r="4900" spans="1:23" x14ac:dyDescent="0.25">
      <c r="A4900" t="s">
        <v>16328</v>
      </c>
      <c r="B4900" s="1">
        <v>43151</v>
      </c>
      <c r="C4900" t="s">
        <v>16329</v>
      </c>
      <c r="D4900" t="s">
        <v>1051</v>
      </c>
      <c r="E4900" t="s">
        <v>16330</v>
      </c>
      <c r="F4900" s="1">
        <v>43145</v>
      </c>
      <c r="G4900">
        <v>1</v>
      </c>
      <c r="H4900">
        <v>1132624</v>
      </c>
      <c r="I4900">
        <v>38124</v>
      </c>
      <c r="J4900">
        <v>482</v>
      </c>
      <c r="K4900">
        <v>1333</v>
      </c>
      <c r="L4900" t="b">
        <v>0</v>
      </c>
      <c r="M4900" t="b">
        <v>0</v>
      </c>
      <c r="N4900" t="b">
        <v>0</v>
      </c>
      <c r="O4900">
        <v>6</v>
      </c>
      <c r="P4900">
        <v>2</v>
      </c>
      <c r="Q4900" s="2">
        <v>0.03</v>
      </c>
      <c r="R4900" s="2">
        <v>0</v>
      </c>
      <c r="S4900" s="2">
        <v>0</v>
      </c>
      <c r="T4900">
        <f t="shared" si="304"/>
        <v>0.4</v>
      </c>
      <c r="U4900">
        <f t="shared" si="305"/>
        <v>0.8</v>
      </c>
      <c r="V4900">
        <f t="shared" si="306"/>
        <v>0.86631199999999997</v>
      </c>
      <c r="W4900">
        <f t="shared" si="307"/>
        <v>0.66320920000000005</v>
      </c>
    </row>
    <row r="4901" spans="1:23" x14ac:dyDescent="0.25">
      <c r="A4901" t="s">
        <v>16331</v>
      </c>
      <c r="B4901" s="1">
        <v>43056</v>
      </c>
      <c r="C4901" t="s">
        <v>16332</v>
      </c>
      <c r="D4901" t="s">
        <v>6250</v>
      </c>
      <c r="E4901" t="s">
        <v>16333</v>
      </c>
      <c r="F4901" s="1">
        <v>43050</v>
      </c>
      <c r="G4901">
        <v>1</v>
      </c>
      <c r="H4901">
        <v>352770</v>
      </c>
      <c r="I4901">
        <v>4782</v>
      </c>
      <c r="J4901">
        <v>1838</v>
      </c>
      <c r="K4901">
        <v>741</v>
      </c>
      <c r="L4901" t="b">
        <v>0</v>
      </c>
      <c r="M4901" t="b">
        <v>0</v>
      </c>
      <c r="N4901" t="b">
        <v>0</v>
      </c>
      <c r="O4901">
        <v>6</v>
      </c>
      <c r="P4901">
        <v>4</v>
      </c>
      <c r="Q4901" s="2">
        <v>0.01</v>
      </c>
      <c r="R4901" s="2">
        <v>-0.01</v>
      </c>
      <c r="S4901" s="2">
        <v>0</v>
      </c>
      <c r="T4901">
        <f t="shared" si="304"/>
        <v>0.4</v>
      </c>
      <c r="U4901">
        <f t="shared" si="305"/>
        <v>2.8000000000000003</v>
      </c>
      <c r="V4901">
        <f t="shared" si="306"/>
        <v>0.126385</v>
      </c>
      <c r="W4901">
        <f t="shared" si="307"/>
        <v>0.90423475000000009</v>
      </c>
    </row>
    <row r="4902" spans="1:23" x14ac:dyDescent="0.25">
      <c r="A4902" t="s">
        <v>16334</v>
      </c>
      <c r="B4902" s="1">
        <v>43088</v>
      </c>
      <c r="C4902" t="s">
        <v>16335</v>
      </c>
      <c r="D4902" t="s">
        <v>12483</v>
      </c>
      <c r="E4902" t="s">
        <v>16336</v>
      </c>
      <c r="F4902" s="1">
        <v>43082</v>
      </c>
      <c r="G4902">
        <v>1</v>
      </c>
      <c r="H4902">
        <v>1017290</v>
      </c>
      <c r="I4902">
        <v>56899</v>
      </c>
      <c r="J4902">
        <v>2108</v>
      </c>
      <c r="K4902">
        <v>7449</v>
      </c>
      <c r="L4902" t="b">
        <v>0</v>
      </c>
      <c r="M4902" t="b">
        <v>0</v>
      </c>
      <c r="N4902" t="b">
        <v>0</v>
      </c>
      <c r="O4902">
        <v>6</v>
      </c>
      <c r="P4902">
        <v>6</v>
      </c>
      <c r="Q4902" s="2">
        <v>0.06</v>
      </c>
      <c r="R4902" s="2">
        <v>0</v>
      </c>
      <c r="S4902" s="2">
        <v>0.01</v>
      </c>
      <c r="T4902">
        <f t="shared" si="304"/>
        <v>0.4</v>
      </c>
      <c r="U4902">
        <f t="shared" si="305"/>
        <v>4.8000000000000007</v>
      </c>
      <c r="V4902">
        <f t="shared" si="306"/>
        <v>1.3586450000000001</v>
      </c>
      <c r="W4902">
        <f t="shared" si="307"/>
        <v>1.8355257500000004</v>
      </c>
    </row>
    <row r="4903" spans="1:23" x14ac:dyDescent="0.25">
      <c r="A4903" t="s">
        <v>16337</v>
      </c>
      <c r="B4903" s="1">
        <v>43124</v>
      </c>
      <c r="C4903" t="s">
        <v>16338</v>
      </c>
      <c r="D4903" t="s">
        <v>16339</v>
      </c>
      <c r="E4903" t="s">
        <v>16340</v>
      </c>
      <c r="F4903" s="1">
        <v>43118</v>
      </c>
      <c r="G4903">
        <v>1</v>
      </c>
      <c r="H4903">
        <v>55901</v>
      </c>
      <c r="I4903">
        <v>3770</v>
      </c>
      <c r="J4903">
        <v>31</v>
      </c>
      <c r="K4903">
        <v>419</v>
      </c>
      <c r="L4903" t="b">
        <v>0</v>
      </c>
      <c r="M4903" t="b">
        <v>0</v>
      </c>
      <c r="N4903" t="b">
        <v>0</v>
      </c>
      <c r="O4903">
        <v>6</v>
      </c>
      <c r="P4903">
        <v>5</v>
      </c>
      <c r="Q4903" s="2">
        <v>7.0000000000000007E-2</v>
      </c>
      <c r="R4903" s="2">
        <v>0</v>
      </c>
      <c r="S4903" s="2">
        <v>0.01</v>
      </c>
      <c r="T4903">
        <f t="shared" si="304"/>
        <v>0.4</v>
      </c>
      <c r="U4903">
        <f t="shared" si="305"/>
        <v>3.8</v>
      </c>
      <c r="V4903">
        <f t="shared" si="306"/>
        <v>0.97795050000000006</v>
      </c>
      <c r="W4903">
        <f t="shared" si="307"/>
        <v>1.4522826749999997</v>
      </c>
    </row>
    <row r="4904" spans="1:23" x14ac:dyDescent="0.25">
      <c r="A4904" t="s">
        <v>16341</v>
      </c>
      <c r="B4904" s="1">
        <v>43096</v>
      </c>
      <c r="C4904" t="s">
        <v>16342</v>
      </c>
      <c r="D4904" t="s">
        <v>2235</v>
      </c>
      <c r="E4904" t="s">
        <v>16343</v>
      </c>
      <c r="F4904" s="1">
        <v>43091</v>
      </c>
      <c r="G4904">
        <v>1</v>
      </c>
      <c r="H4904">
        <v>313646</v>
      </c>
      <c r="I4904">
        <v>9086</v>
      </c>
      <c r="J4904">
        <v>416</v>
      </c>
      <c r="K4904">
        <v>1007</v>
      </c>
      <c r="L4904" t="b">
        <v>0</v>
      </c>
      <c r="M4904" t="b">
        <v>0</v>
      </c>
      <c r="N4904" t="b">
        <v>0</v>
      </c>
      <c r="O4904">
        <v>5</v>
      </c>
      <c r="P4904">
        <v>4</v>
      </c>
      <c r="Q4904" s="2">
        <v>0.03</v>
      </c>
      <c r="R4904" s="2">
        <v>0</v>
      </c>
      <c r="S4904" s="2">
        <v>0</v>
      </c>
      <c r="T4904">
        <f t="shared" si="304"/>
        <v>0.4</v>
      </c>
      <c r="U4904">
        <f t="shared" si="305"/>
        <v>3</v>
      </c>
      <c r="V4904">
        <f t="shared" si="306"/>
        <v>0.45682299999999998</v>
      </c>
      <c r="W4904">
        <f t="shared" si="307"/>
        <v>1.0698880500000001</v>
      </c>
    </row>
    <row r="4905" spans="1:23" x14ac:dyDescent="0.25">
      <c r="A4905" t="s">
        <v>16344</v>
      </c>
      <c r="B4905" s="1">
        <v>43244</v>
      </c>
      <c r="C4905" t="s">
        <v>16345</v>
      </c>
      <c r="D4905" t="s">
        <v>6009</v>
      </c>
      <c r="E4905" t="s">
        <v>16346</v>
      </c>
      <c r="F4905" s="1">
        <v>43228</v>
      </c>
      <c r="G4905">
        <v>1</v>
      </c>
      <c r="H4905">
        <v>616294</v>
      </c>
      <c r="I4905">
        <v>12602</v>
      </c>
      <c r="J4905">
        <v>292</v>
      </c>
      <c r="K4905">
        <v>513</v>
      </c>
      <c r="L4905" t="b">
        <v>0</v>
      </c>
      <c r="M4905" t="b">
        <v>0</v>
      </c>
      <c r="N4905" t="b">
        <v>0</v>
      </c>
      <c r="O4905">
        <v>16</v>
      </c>
      <c r="P4905">
        <v>13</v>
      </c>
      <c r="Q4905" s="2">
        <v>0.02</v>
      </c>
      <c r="R4905" s="2">
        <v>0</v>
      </c>
      <c r="S4905" s="2">
        <v>0</v>
      </c>
      <c r="T4905">
        <f t="shared" si="304"/>
        <v>0.4</v>
      </c>
      <c r="U4905">
        <f t="shared" si="305"/>
        <v>9.8000000000000007</v>
      </c>
      <c r="V4905">
        <f t="shared" si="306"/>
        <v>0.50814700000000002</v>
      </c>
      <c r="W4905">
        <f t="shared" si="307"/>
        <v>2.7878514500000002</v>
      </c>
    </row>
    <row r="4906" spans="1:23" x14ac:dyDescent="0.25">
      <c r="A4906" t="s">
        <v>16347</v>
      </c>
      <c r="B4906" s="1">
        <v>43076</v>
      </c>
      <c r="C4906" t="s">
        <v>16348</v>
      </c>
      <c r="D4906" t="s">
        <v>3874</v>
      </c>
      <c r="E4906" t="s">
        <v>16349</v>
      </c>
      <c r="F4906" s="1">
        <v>43069</v>
      </c>
      <c r="G4906">
        <v>1</v>
      </c>
      <c r="H4906">
        <v>1389924</v>
      </c>
      <c r="I4906">
        <v>50058</v>
      </c>
      <c r="J4906">
        <v>1125</v>
      </c>
      <c r="K4906">
        <v>3206</v>
      </c>
      <c r="L4906" t="b">
        <v>0</v>
      </c>
      <c r="M4906" t="b">
        <v>0</v>
      </c>
      <c r="N4906" t="b">
        <v>0</v>
      </c>
      <c r="O4906">
        <v>7</v>
      </c>
      <c r="P4906">
        <v>7</v>
      </c>
      <c r="Q4906" s="2">
        <v>0.04</v>
      </c>
      <c r="R4906" s="2">
        <v>0</v>
      </c>
      <c r="S4906" s="2">
        <v>0</v>
      </c>
      <c r="T4906">
        <f t="shared" si="304"/>
        <v>0.4</v>
      </c>
      <c r="U4906">
        <f t="shared" si="305"/>
        <v>5.6000000000000005</v>
      </c>
      <c r="V4906">
        <f t="shared" si="306"/>
        <v>1.094962</v>
      </c>
      <c r="W4906">
        <f t="shared" si="307"/>
        <v>1.9432366999999999</v>
      </c>
    </row>
    <row r="4907" spans="1:23" x14ac:dyDescent="0.25">
      <c r="A4907" t="s">
        <v>16350</v>
      </c>
      <c r="B4907" s="1">
        <v>43193</v>
      </c>
      <c r="C4907" t="s">
        <v>16351</v>
      </c>
      <c r="D4907" t="s">
        <v>850</v>
      </c>
      <c r="E4907" t="s">
        <v>16352</v>
      </c>
      <c r="F4907" s="1">
        <v>43187</v>
      </c>
      <c r="G4907">
        <v>1</v>
      </c>
      <c r="H4907">
        <v>999933</v>
      </c>
      <c r="I4907">
        <v>21797</v>
      </c>
      <c r="J4907">
        <v>266</v>
      </c>
      <c r="K4907">
        <v>1112</v>
      </c>
      <c r="L4907" t="b">
        <v>0</v>
      </c>
      <c r="M4907" t="b">
        <v>0</v>
      </c>
      <c r="N4907" t="b">
        <v>0</v>
      </c>
      <c r="O4907">
        <v>6</v>
      </c>
      <c r="P4907">
        <v>5</v>
      </c>
      <c r="Q4907" s="2">
        <v>0.02</v>
      </c>
      <c r="R4907" s="2">
        <v>0</v>
      </c>
      <c r="S4907" s="2">
        <v>0</v>
      </c>
      <c r="T4907">
        <f t="shared" si="304"/>
        <v>0.4</v>
      </c>
      <c r="U4907">
        <f t="shared" si="305"/>
        <v>3.8</v>
      </c>
      <c r="V4907">
        <f t="shared" si="306"/>
        <v>0.69996649999999994</v>
      </c>
      <c r="W4907">
        <f t="shared" si="307"/>
        <v>1.3549882749999997</v>
      </c>
    </row>
    <row r="4908" spans="1:23" x14ac:dyDescent="0.25">
      <c r="A4908" t="s">
        <v>16353</v>
      </c>
      <c r="B4908" s="1">
        <v>43149</v>
      </c>
      <c r="C4908" t="s">
        <v>16354</v>
      </c>
      <c r="D4908" t="s">
        <v>2389</v>
      </c>
      <c r="E4908" t="s">
        <v>16355</v>
      </c>
      <c r="F4908" s="1">
        <v>43143</v>
      </c>
      <c r="G4908">
        <v>1</v>
      </c>
      <c r="H4908">
        <v>1651674</v>
      </c>
      <c r="I4908">
        <v>29541</v>
      </c>
      <c r="J4908">
        <v>6286</v>
      </c>
      <c r="K4908">
        <v>6886</v>
      </c>
      <c r="L4908" t="b">
        <v>0</v>
      </c>
      <c r="M4908" t="b">
        <v>0</v>
      </c>
      <c r="N4908" t="b">
        <v>0</v>
      </c>
      <c r="O4908">
        <v>6</v>
      </c>
      <c r="P4908">
        <v>5</v>
      </c>
      <c r="Q4908" s="2">
        <v>0.02</v>
      </c>
      <c r="R4908" s="2">
        <v>0</v>
      </c>
      <c r="S4908" s="2">
        <v>0</v>
      </c>
      <c r="T4908">
        <f t="shared" si="304"/>
        <v>0.4</v>
      </c>
      <c r="U4908">
        <f t="shared" si="305"/>
        <v>3.8</v>
      </c>
      <c r="V4908">
        <f t="shared" si="306"/>
        <v>1.0258369999999999</v>
      </c>
      <c r="W4908">
        <f t="shared" si="307"/>
        <v>1.4690429499999997</v>
      </c>
    </row>
    <row r="4909" spans="1:23" x14ac:dyDescent="0.25">
      <c r="A4909" t="s">
        <v>16356</v>
      </c>
      <c r="B4909" s="1">
        <v>43116</v>
      </c>
      <c r="C4909" t="s">
        <v>16357</v>
      </c>
      <c r="D4909" t="s">
        <v>198</v>
      </c>
      <c r="E4909" t="s">
        <v>16358</v>
      </c>
      <c r="F4909" s="1">
        <v>43111</v>
      </c>
      <c r="G4909">
        <v>1</v>
      </c>
      <c r="H4909">
        <v>542870</v>
      </c>
      <c r="I4909">
        <v>9565</v>
      </c>
      <c r="J4909">
        <v>161</v>
      </c>
      <c r="K4909">
        <v>518</v>
      </c>
      <c r="L4909" t="b">
        <v>0</v>
      </c>
      <c r="M4909" t="b">
        <v>0</v>
      </c>
      <c r="N4909" t="b">
        <v>0</v>
      </c>
      <c r="O4909">
        <v>5</v>
      </c>
      <c r="P4909">
        <v>5</v>
      </c>
      <c r="Q4909" s="2">
        <v>0.02</v>
      </c>
      <c r="R4909" s="2">
        <v>0</v>
      </c>
      <c r="S4909" s="2">
        <v>0</v>
      </c>
      <c r="T4909">
        <f t="shared" si="304"/>
        <v>0.4</v>
      </c>
      <c r="U4909">
        <f t="shared" si="305"/>
        <v>4</v>
      </c>
      <c r="V4909">
        <f t="shared" si="306"/>
        <v>0.47143499999999999</v>
      </c>
      <c r="W4909">
        <f t="shared" si="307"/>
        <v>1.32500225</v>
      </c>
    </row>
    <row r="4910" spans="1:23" x14ac:dyDescent="0.25">
      <c r="A4910" t="s">
        <v>16359</v>
      </c>
      <c r="B4910" s="1">
        <v>43160</v>
      </c>
      <c r="C4910" t="s">
        <v>16360</v>
      </c>
      <c r="D4910" t="s">
        <v>16361</v>
      </c>
      <c r="E4910" t="s">
        <v>16362</v>
      </c>
      <c r="F4910" s="1">
        <v>43153</v>
      </c>
      <c r="G4910">
        <v>1</v>
      </c>
      <c r="H4910">
        <v>89799</v>
      </c>
      <c r="I4910">
        <v>4742</v>
      </c>
      <c r="J4910">
        <v>91</v>
      </c>
      <c r="K4910">
        <v>366</v>
      </c>
      <c r="L4910" t="b">
        <v>0</v>
      </c>
      <c r="M4910" t="b">
        <v>0</v>
      </c>
      <c r="N4910" t="b">
        <v>0</v>
      </c>
      <c r="O4910">
        <v>7</v>
      </c>
      <c r="P4910">
        <v>6</v>
      </c>
      <c r="Q4910" s="2">
        <v>0.05</v>
      </c>
      <c r="R4910" s="2">
        <v>0</v>
      </c>
      <c r="S4910" s="2">
        <v>0</v>
      </c>
      <c r="T4910">
        <f t="shared" si="304"/>
        <v>0.4</v>
      </c>
      <c r="U4910">
        <f t="shared" si="305"/>
        <v>4.6000000000000005</v>
      </c>
      <c r="V4910">
        <f t="shared" si="306"/>
        <v>0.54489950000000009</v>
      </c>
      <c r="W4910">
        <f t="shared" si="307"/>
        <v>1.5007148250000002</v>
      </c>
    </row>
    <row r="4911" spans="1:23" x14ac:dyDescent="0.25">
      <c r="A4911" t="s">
        <v>16363</v>
      </c>
      <c r="B4911" s="1">
        <v>43091</v>
      </c>
      <c r="C4911" t="s">
        <v>16364</v>
      </c>
      <c r="D4911" t="s">
        <v>3359</v>
      </c>
      <c r="E4911" t="s">
        <v>16365</v>
      </c>
      <c r="F4911" s="1">
        <v>43086</v>
      </c>
      <c r="G4911">
        <v>1</v>
      </c>
      <c r="H4911">
        <v>309271</v>
      </c>
      <c r="I4911">
        <v>21281</v>
      </c>
      <c r="J4911">
        <v>177</v>
      </c>
      <c r="K4911">
        <v>2502</v>
      </c>
      <c r="L4911" t="b">
        <v>0</v>
      </c>
      <c r="M4911" t="b">
        <v>0</v>
      </c>
      <c r="N4911" t="b">
        <v>0</v>
      </c>
      <c r="O4911">
        <v>5</v>
      </c>
      <c r="P4911">
        <v>4</v>
      </c>
      <c r="Q4911" s="2">
        <v>7.0000000000000007E-2</v>
      </c>
      <c r="R4911" s="2">
        <v>0</v>
      </c>
      <c r="S4911" s="2">
        <v>0.01</v>
      </c>
      <c r="T4911">
        <f t="shared" si="304"/>
        <v>0.4</v>
      </c>
      <c r="U4911">
        <f t="shared" si="305"/>
        <v>3</v>
      </c>
      <c r="V4911">
        <f t="shared" si="306"/>
        <v>1.1046355000000001</v>
      </c>
      <c r="W4911">
        <f t="shared" si="307"/>
        <v>1.296622425</v>
      </c>
    </row>
    <row r="4912" spans="1:23" x14ac:dyDescent="0.25">
      <c r="A4912" t="s">
        <v>16366</v>
      </c>
      <c r="B4912" s="1">
        <v>43153</v>
      </c>
      <c r="C4912" t="s">
        <v>16367</v>
      </c>
      <c r="D4912" t="s">
        <v>16368</v>
      </c>
      <c r="E4912" t="s">
        <v>16369</v>
      </c>
      <c r="F4912" s="1">
        <v>43147</v>
      </c>
      <c r="G4912">
        <v>1</v>
      </c>
      <c r="H4912">
        <v>69407</v>
      </c>
      <c r="I4912">
        <v>4331</v>
      </c>
      <c r="J4912">
        <v>77</v>
      </c>
      <c r="K4912">
        <v>269</v>
      </c>
      <c r="L4912" t="b">
        <v>0</v>
      </c>
      <c r="M4912" t="b">
        <v>0</v>
      </c>
      <c r="N4912" t="b">
        <v>0</v>
      </c>
      <c r="O4912">
        <v>6</v>
      </c>
      <c r="P4912">
        <v>6</v>
      </c>
      <c r="Q4912" s="2">
        <v>0.06</v>
      </c>
      <c r="R4912" s="2">
        <v>0</v>
      </c>
      <c r="S4912" s="2">
        <v>0</v>
      </c>
      <c r="T4912">
        <f t="shared" si="304"/>
        <v>0.4</v>
      </c>
      <c r="U4912">
        <f t="shared" si="305"/>
        <v>4.8000000000000007</v>
      </c>
      <c r="V4912">
        <f t="shared" si="306"/>
        <v>0.63470349999999998</v>
      </c>
      <c r="W4912">
        <f t="shared" si="307"/>
        <v>1.5821462250000002</v>
      </c>
    </row>
    <row r="4913" spans="1:23" x14ac:dyDescent="0.25">
      <c r="A4913" t="s">
        <v>16370</v>
      </c>
      <c r="B4913" s="1">
        <v>43105</v>
      </c>
      <c r="C4913" t="s">
        <v>16371</v>
      </c>
      <c r="D4913" t="s">
        <v>4084</v>
      </c>
      <c r="E4913" t="s">
        <v>16372</v>
      </c>
      <c r="F4913" s="1">
        <v>43096</v>
      </c>
      <c r="G4913">
        <v>1</v>
      </c>
      <c r="H4913">
        <v>1402875</v>
      </c>
      <c r="I4913">
        <v>37177</v>
      </c>
      <c r="J4913">
        <v>2303</v>
      </c>
      <c r="K4913">
        <v>7006</v>
      </c>
      <c r="L4913" t="b">
        <v>0</v>
      </c>
      <c r="M4913" t="b">
        <v>0</v>
      </c>
      <c r="N4913" t="b">
        <v>0</v>
      </c>
      <c r="O4913">
        <v>9</v>
      </c>
      <c r="P4913">
        <v>9</v>
      </c>
      <c r="Q4913" s="2">
        <v>0.03</v>
      </c>
      <c r="R4913" s="2">
        <v>0</v>
      </c>
      <c r="S4913" s="2">
        <v>0</v>
      </c>
      <c r="T4913">
        <f t="shared" si="304"/>
        <v>0.4</v>
      </c>
      <c r="U4913">
        <f t="shared" si="305"/>
        <v>7.2</v>
      </c>
      <c r="V4913">
        <f t="shared" si="306"/>
        <v>1.0014375</v>
      </c>
      <c r="W4913">
        <f t="shared" si="307"/>
        <v>2.3105031249999999</v>
      </c>
    </row>
    <row r="4914" spans="1:23" x14ac:dyDescent="0.25">
      <c r="A4914" t="s">
        <v>16373</v>
      </c>
      <c r="B4914" s="1">
        <v>43177</v>
      </c>
      <c r="C4914" t="s">
        <v>16374</v>
      </c>
      <c r="D4914" t="s">
        <v>1181</v>
      </c>
      <c r="E4914" t="s">
        <v>16375</v>
      </c>
      <c r="F4914" s="1">
        <v>43176</v>
      </c>
      <c r="G4914">
        <v>1</v>
      </c>
      <c r="H4914">
        <v>629052</v>
      </c>
      <c r="I4914">
        <v>6565</v>
      </c>
      <c r="J4914">
        <v>236</v>
      </c>
      <c r="K4914">
        <v>1406</v>
      </c>
      <c r="L4914" t="b">
        <v>0</v>
      </c>
      <c r="M4914" t="b">
        <v>0</v>
      </c>
      <c r="N4914" t="b">
        <v>0</v>
      </c>
      <c r="O4914">
        <v>1</v>
      </c>
      <c r="P4914">
        <v>1</v>
      </c>
      <c r="Q4914" s="2">
        <v>0.01</v>
      </c>
      <c r="R4914" s="2">
        <v>0</v>
      </c>
      <c r="S4914" s="2">
        <v>0</v>
      </c>
      <c r="T4914">
        <f t="shared" si="304"/>
        <v>0.4</v>
      </c>
      <c r="U4914">
        <f t="shared" si="305"/>
        <v>0.8</v>
      </c>
      <c r="V4914">
        <f t="shared" si="306"/>
        <v>0.41452599999999995</v>
      </c>
      <c r="W4914">
        <f t="shared" si="307"/>
        <v>0.50508410000000004</v>
      </c>
    </row>
    <row r="4915" spans="1:23" x14ac:dyDescent="0.25">
      <c r="A4915" t="s">
        <v>16376</v>
      </c>
      <c r="B4915" s="1">
        <v>43109</v>
      </c>
      <c r="C4915" t="s">
        <v>16377</v>
      </c>
      <c r="D4915" t="s">
        <v>61</v>
      </c>
      <c r="E4915" t="s">
        <v>16378</v>
      </c>
      <c r="F4915" s="1">
        <v>43105</v>
      </c>
      <c r="G4915">
        <v>1</v>
      </c>
      <c r="H4915">
        <v>59609</v>
      </c>
      <c r="I4915">
        <v>1727</v>
      </c>
      <c r="J4915">
        <v>31</v>
      </c>
      <c r="K4915">
        <v>82</v>
      </c>
      <c r="L4915" t="b">
        <v>0</v>
      </c>
      <c r="M4915" t="b">
        <v>0</v>
      </c>
      <c r="N4915" t="b">
        <v>0</v>
      </c>
      <c r="O4915">
        <v>4</v>
      </c>
      <c r="P4915">
        <v>2</v>
      </c>
      <c r="Q4915" s="2">
        <v>0.03</v>
      </c>
      <c r="R4915" s="2">
        <v>0</v>
      </c>
      <c r="S4915" s="2">
        <v>0</v>
      </c>
      <c r="T4915">
        <f t="shared" si="304"/>
        <v>0.4</v>
      </c>
      <c r="U4915">
        <f t="shared" si="305"/>
        <v>1.2000000000000002</v>
      </c>
      <c r="V4915">
        <f t="shared" si="306"/>
        <v>0.3298045</v>
      </c>
      <c r="W4915">
        <f t="shared" si="307"/>
        <v>0.57543157500000008</v>
      </c>
    </row>
    <row r="4916" spans="1:23" x14ac:dyDescent="0.25">
      <c r="A4916" t="s">
        <v>16379</v>
      </c>
      <c r="B4916" s="1">
        <v>43087</v>
      </c>
      <c r="C4916" t="s">
        <v>16380</v>
      </c>
      <c r="D4916" t="s">
        <v>707</v>
      </c>
      <c r="E4916" t="s">
        <v>16381</v>
      </c>
      <c r="F4916" s="1">
        <v>43082</v>
      </c>
      <c r="G4916">
        <v>1</v>
      </c>
      <c r="H4916">
        <v>305524</v>
      </c>
      <c r="I4916">
        <v>7876</v>
      </c>
      <c r="J4916">
        <v>150</v>
      </c>
      <c r="K4916">
        <v>785</v>
      </c>
      <c r="L4916" t="b">
        <v>0</v>
      </c>
      <c r="M4916" t="b">
        <v>0</v>
      </c>
      <c r="N4916" t="b">
        <v>0</v>
      </c>
      <c r="O4916">
        <v>5</v>
      </c>
      <c r="P4916">
        <v>6</v>
      </c>
      <c r="Q4916" s="2">
        <v>0.03</v>
      </c>
      <c r="R4916" s="2">
        <v>0</v>
      </c>
      <c r="S4916" s="2">
        <v>0</v>
      </c>
      <c r="T4916">
        <f t="shared" si="304"/>
        <v>0.4</v>
      </c>
      <c r="U4916">
        <f t="shared" si="305"/>
        <v>5.0000000000000009</v>
      </c>
      <c r="V4916">
        <f t="shared" si="306"/>
        <v>0.452762</v>
      </c>
      <c r="W4916">
        <f t="shared" si="307"/>
        <v>1.5684667000000001</v>
      </c>
    </row>
    <row r="4917" spans="1:23" x14ac:dyDescent="0.25">
      <c r="A4917" t="s">
        <v>16382</v>
      </c>
      <c r="B4917" s="1">
        <v>43113</v>
      </c>
      <c r="C4917" t="s">
        <v>16383</v>
      </c>
      <c r="D4917" t="s">
        <v>1078</v>
      </c>
      <c r="E4917" t="s">
        <v>16384</v>
      </c>
      <c r="F4917" s="1">
        <v>43108</v>
      </c>
      <c r="G4917">
        <v>1</v>
      </c>
      <c r="H4917">
        <v>1032668</v>
      </c>
      <c r="I4917">
        <v>9130</v>
      </c>
      <c r="J4917">
        <v>331</v>
      </c>
      <c r="K4917">
        <v>780</v>
      </c>
      <c r="L4917" t="b">
        <v>0</v>
      </c>
      <c r="M4917" t="b">
        <v>0</v>
      </c>
      <c r="N4917" t="b">
        <v>0</v>
      </c>
      <c r="O4917">
        <v>5</v>
      </c>
      <c r="P4917">
        <v>2</v>
      </c>
      <c r="Q4917" s="2">
        <v>0.01</v>
      </c>
      <c r="R4917" s="2">
        <v>0</v>
      </c>
      <c r="S4917" s="2">
        <v>0</v>
      </c>
      <c r="T4917">
        <f t="shared" si="304"/>
        <v>0.4</v>
      </c>
      <c r="U4917">
        <f t="shared" si="305"/>
        <v>1</v>
      </c>
      <c r="V4917">
        <f t="shared" si="306"/>
        <v>0.61633399999999994</v>
      </c>
      <c r="W4917">
        <f t="shared" si="307"/>
        <v>0.62571690000000002</v>
      </c>
    </row>
    <row r="4918" spans="1:23" x14ac:dyDescent="0.25">
      <c r="A4918" t="s">
        <v>16385</v>
      </c>
      <c r="B4918" s="1">
        <v>43112</v>
      </c>
      <c r="C4918" t="s">
        <v>16386</v>
      </c>
      <c r="D4918" t="s">
        <v>818</v>
      </c>
      <c r="E4918" t="s">
        <v>16387</v>
      </c>
      <c r="F4918" s="1">
        <v>43107</v>
      </c>
      <c r="G4918">
        <v>1</v>
      </c>
      <c r="H4918">
        <v>451399</v>
      </c>
      <c r="I4918">
        <v>3857</v>
      </c>
      <c r="J4918">
        <v>422</v>
      </c>
      <c r="K4918">
        <v>320</v>
      </c>
      <c r="L4918" t="b">
        <v>0</v>
      </c>
      <c r="M4918" t="b">
        <v>0</v>
      </c>
      <c r="N4918" t="b">
        <v>0</v>
      </c>
      <c r="O4918">
        <v>5</v>
      </c>
      <c r="P4918">
        <v>3</v>
      </c>
      <c r="Q4918" s="2">
        <v>0.01</v>
      </c>
      <c r="R4918" s="2">
        <v>0</v>
      </c>
      <c r="S4918" s="2">
        <v>0</v>
      </c>
      <c r="T4918">
        <f t="shared" si="304"/>
        <v>0.4</v>
      </c>
      <c r="U4918">
        <f t="shared" si="305"/>
        <v>2.0000000000000004</v>
      </c>
      <c r="V4918">
        <f t="shared" si="306"/>
        <v>0.32569950000000003</v>
      </c>
      <c r="W4918">
        <f t="shared" si="307"/>
        <v>0.77399482500000016</v>
      </c>
    </row>
    <row r="4919" spans="1:23" x14ac:dyDescent="0.25">
      <c r="A4919" t="s">
        <v>16388</v>
      </c>
      <c r="B4919" s="1">
        <v>43234</v>
      </c>
      <c r="C4919" t="s">
        <v>16389</v>
      </c>
      <c r="D4919" t="s">
        <v>16390</v>
      </c>
      <c r="E4919" t="s">
        <v>16391</v>
      </c>
      <c r="F4919" s="1">
        <v>43210</v>
      </c>
      <c r="G4919">
        <v>1</v>
      </c>
      <c r="H4919">
        <v>2960150</v>
      </c>
      <c r="I4919">
        <v>56167</v>
      </c>
      <c r="J4919">
        <v>16290</v>
      </c>
      <c r="K4919">
        <v>11566</v>
      </c>
      <c r="L4919" t="b">
        <v>0</v>
      </c>
      <c r="M4919" t="b">
        <v>0</v>
      </c>
      <c r="N4919" t="b">
        <v>0</v>
      </c>
      <c r="O4919">
        <v>24</v>
      </c>
      <c r="P4919">
        <v>19</v>
      </c>
      <c r="Q4919" s="2">
        <v>0.02</v>
      </c>
      <c r="R4919" s="2">
        <v>-0.01</v>
      </c>
      <c r="S4919" s="2">
        <v>0</v>
      </c>
      <c r="T4919">
        <f t="shared" si="304"/>
        <v>0.4</v>
      </c>
      <c r="U4919">
        <f t="shared" si="305"/>
        <v>14.200000000000001</v>
      </c>
      <c r="V4919">
        <f t="shared" si="306"/>
        <v>1.5300750000000001</v>
      </c>
      <c r="W4919">
        <f t="shared" si="307"/>
        <v>4.2455262500000002</v>
      </c>
    </row>
    <row r="4920" spans="1:23" x14ac:dyDescent="0.25">
      <c r="A4920" t="s">
        <v>16392</v>
      </c>
      <c r="B4920" s="1">
        <v>43103</v>
      </c>
      <c r="C4920" t="s">
        <v>16393</v>
      </c>
      <c r="D4920" t="s">
        <v>16394</v>
      </c>
      <c r="E4920" t="s">
        <v>16395</v>
      </c>
      <c r="F4920" s="1">
        <v>41811</v>
      </c>
      <c r="G4920">
        <v>1</v>
      </c>
      <c r="H4920">
        <v>99066</v>
      </c>
      <c r="I4920">
        <v>398</v>
      </c>
      <c r="J4920">
        <v>6</v>
      </c>
      <c r="K4920">
        <v>83</v>
      </c>
      <c r="L4920" t="b">
        <v>0</v>
      </c>
      <c r="M4920" t="b">
        <v>0</v>
      </c>
      <c r="N4920" t="b">
        <v>0</v>
      </c>
      <c r="O4920">
        <v>1292</v>
      </c>
      <c r="P4920">
        <v>8</v>
      </c>
      <c r="Q4920" s="2">
        <v>0</v>
      </c>
      <c r="R4920" s="2">
        <v>0</v>
      </c>
      <c r="S4920" s="2">
        <v>0</v>
      </c>
      <c r="T4920">
        <f t="shared" si="304"/>
        <v>0.4</v>
      </c>
      <c r="U4920">
        <f t="shared" si="305"/>
        <v>-250.4</v>
      </c>
      <c r="V4920">
        <f t="shared" si="306"/>
        <v>4.9533000000000001E-2</v>
      </c>
      <c r="W4920">
        <f t="shared" si="307"/>
        <v>-62.422663450000002</v>
      </c>
    </row>
    <row r="4921" spans="1:23" x14ac:dyDescent="0.25">
      <c r="A4921" t="s">
        <v>16396</v>
      </c>
      <c r="B4921" s="1">
        <v>43265</v>
      </c>
      <c r="C4921" t="s">
        <v>16397</v>
      </c>
      <c r="D4921" t="s">
        <v>2508</v>
      </c>
      <c r="E4921" t="s">
        <v>16398</v>
      </c>
      <c r="F4921" s="1">
        <v>43248</v>
      </c>
      <c r="G4921">
        <v>1</v>
      </c>
      <c r="H4921">
        <v>2351845</v>
      </c>
      <c r="I4921">
        <v>194878</v>
      </c>
      <c r="J4921">
        <v>1234</v>
      </c>
      <c r="K4921">
        <v>14131</v>
      </c>
      <c r="L4921" t="b">
        <v>0</v>
      </c>
      <c r="M4921" t="b">
        <v>0</v>
      </c>
      <c r="N4921" t="b">
        <v>0</v>
      </c>
      <c r="O4921">
        <v>17</v>
      </c>
      <c r="P4921">
        <v>16</v>
      </c>
      <c r="Q4921" s="2">
        <v>0.08</v>
      </c>
      <c r="R4921" s="2">
        <v>0</v>
      </c>
      <c r="S4921" s="2">
        <v>0.01</v>
      </c>
      <c r="T4921">
        <f t="shared" si="304"/>
        <v>0.4</v>
      </c>
      <c r="U4921">
        <f t="shared" si="305"/>
        <v>12.600000000000001</v>
      </c>
      <c r="V4921">
        <f t="shared" si="306"/>
        <v>2.2259225000000002</v>
      </c>
      <c r="W4921">
        <f t="shared" si="307"/>
        <v>4.0890728750000003</v>
      </c>
    </row>
    <row r="4922" spans="1:23" x14ac:dyDescent="0.25">
      <c r="A4922" t="s">
        <v>16399</v>
      </c>
      <c r="B4922" s="1">
        <v>43166</v>
      </c>
      <c r="C4922" t="s">
        <v>16400</v>
      </c>
      <c r="D4922" t="s">
        <v>2833</v>
      </c>
      <c r="E4922" t="s">
        <v>16401</v>
      </c>
      <c r="F4922" s="1">
        <v>43158</v>
      </c>
      <c r="G4922">
        <v>1</v>
      </c>
      <c r="H4922">
        <v>91566</v>
      </c>
      <c r="I4922">
        <v>3682</v>
      </c>
      <c r="J4922">
        <v>164</v>
      </c>
      <c r="K4922">
        <v>296</v>
      </c>
      <c r="L4922" t="b">
        <v>0</v>
      </c>
      <c r="M4922" t="b">
        <v>0</v>
      </c>
      <c r="N4922" t="b">
        <v>0</v>
      </c>
      <c r="O4922">
        <v>8</v>
      </c>
      <c r="P4922">
        <v>8</v>
      </c>
      <c r="Q4922" s="2">
        <v>0.04</v>
      </c>
      <c r="R4922" s="2">
        <v>0</v>
      </c>
      <c r="S4922" s="2">
        <v>0</v>
      </c>
      <c r="T4922">
        <f t="shared" si="304"/>
        <v>0.4</v>
      </c>
      <c r="U4922">
        <f t="shared" si="305"/>
        <v>6.4</v>
      </c>
      <c r="V4922">
        <f t="shared" si="306"/>
        <v>0.44578300000000004</v>
      </c>
      <c r="W4922">
        <f t="shared" si="307"/>
        <v>1.9160240500000003</v>
      </c>
    </row>
    <row r="4923" spans="1:23" x14ac:dyDescent="0.25">
      <c r="A4923" t="s">
        <v>16402</v>
      </c>
      <c r="B4923" s="1">
        <v>43087</v>
      </c>
      <c r="C4923" t="s">
        <v>16403</v>
      </c>
      <c r="D4923" t="s">
        <v>16404</v>
      </c>
      <c r="E4923" t="s">
        <v>16405</v>
      </c>
      <c r="F4923" s="1">
        <v>43082</v>
      </c>
      <c r="G4923">
        <v>1</v>
      </c>
      <c r="H4923">
        <v>20618</v>
      </c>
      <c r="I4923">
        <v>30</v>
      </c>
      <c r="J4923">
        <v>0</v>
      </c>
      <c r="K4923">
        <v>2</v>
      </c>
      <c r="L4923" t="b">
        <v>0</v>
      </c>
      <c r="M4923" t="b">
        <v>0</v>
      </c>
      <c r="N4923" t="b">
        <v>0</v>
      </c>
      <c r="O4923">
        <v>5</v>
      </c>
      <c r="P4923">
        <v>3</v>
      </c>
      <c r="Q4923" s="2">
        <v>0</v>
      </c>
      <c r="R4923" s="2">
        <v>0</v>
      </c>
      <c r="S4923" s="2">
        <v>0</v>
      </c>
      <c r="T4923">
        <f t="shared" si="304"/>
        <v>0.4</v>
      </c>
      <c r="U4923">
        <f t="shared" si="305"/>
        <v>2.0000000000000004</v>
      </c>
      <c r="V4923">
        <f t="shared" si="306"/>
        <v>1.0308999999999999E-2</v>
      </c>
      <c r="W4923">
        <f t="shared" si="307"/>
        <v>0.66360815000000017</v>
      </c>
    </row>
    <row r="4924" spans="1:23" x14ac:dyDescent="0.25">
      <c r="A4924" t="s">
        <v>16406</v>
      </c>
      <c r="B4924" s="1">
        <v>43153</v>
      </c>
      <c r="C4924" t="s">
        <v>16407</v>
      </c>
      <c r="D4924" t="s">
        <v>579</v>
      </c>
      <c r="E4924" t="s">
        <v>16408</v>
      </c>
      <c r="F4924" s="1">
        <v>43146</v>
      </c>
      <c r="G4924">
        <v>1</v>
      </c>
      <c r="H4924">
        <v>418734</v>
      </c>
      <c r="I4924">
        <v>10234</v>
      </c>
      <c r="J4924">
        <v>2334</v>
      </c>
      <c r="K4924">
        <v>2128</v>
      </c>
      <c r="L4924" t="b">
        <v>0</v>
      </c>
      <c r="M4924" t="b">
        <v>0</v>
      </c>
      <c r="N4924" t="b">
        <v>0</v>
      </c>
      <c r="O4924">
        <v>7</v>
      </c>
      <c r="P4924">
        <v>8</v>
      </c>
      <c r="Q4924" s="2">
        <v>0.02</v>
      </c>
      <c r="R4924" s="2">
        <v>-0.01</v>
      </c>
      <c r="S4924" s="2">
        <v>0.01</v>
      </c>
      <c r="T4924">
        <f t="shared" si="304"/>
        <v>0.4</v>
      </c>
      <c r="U4924">
        <f t="shared" si="305"/>
        <v>6.6000000000000005</v>
      </c>
      <c r="V4924">
        <f t="shared" si="306"/>
        <v>0.50936700000000001</v>
      </c>
      <c r="W4924">
        <f t="shared" si="307"/>
        <v>1.9882784500000001</v>
      </c>
    </row>
    <row r="4925" spans="1:23" x14ac:dyDescent="0.25">
      <c r="A4925" t="s">
        <v>16409</v>
      </c>
      <c r="B4925" s="1">
        <v>43178</v>
      </c>
      <c r="C4925" t="s">
        <v>16410</v>
      </c>
      <c r="D4925" t="s">
        <v>8288</v>
      </c>
      <c r="E4925" t="s">
        <v>16411</v>
      </c>
      <c r="F4925" s="1">
        <v>43164</v>
      </c>
      <c r="G4925">
        <v>1</v>
      </c>
      <c r="H4925">
        <v>1781312</v>
      </c>
      <c r="I4925">
        <v>29914</v>
      </c>
      <c r="J4925">
        <v>1680</v>
      </c>
      <c r="K4925">
        <v>4262</v>
      </c>
      <c r="L4925" t="b">
        <v>0</v>
      </c>
      <c r="M4925" t="b">
        <v>0</v>
      </c>
      <c r="N4925" t="b">
        <v>0</v>
      </c>
      <c r="O4925">
        <v>14</v>
      </c>
      <c r="P4925">
        <v>14</v>
      </c>
      <c r="Q4925" s="2">
        <v>0.02</v>
      </c>
      <c r="R4925" s="2">
        <v>0</v>
      </c>
      <c r="S4925" s="2">
        <v>0</v>
      </c>
      <c r="T4925">
        <f t="shared" si="304"/>
        <v>0.4</v>
      </c>
      <c r="U4925">
        <f t="shared" si="305"/>
        <v>11.200000000000001</v>
      </c>
      <c r="V4925">
        <f t="shared" si="306"/>
        <v>1.0906560000000001</v>
      </c>
      <c r="W4925">
        <f t="shared" si="307"/>
        <v>3.3417296000000003</v>
      </c>
    </row>
    <row r="4926" spans="1:23" x14ac:dyDescent="0.25">
      <c r="A4926" t="s">
        <v>16412</v>
      </c>
      <c r="B4926" s="1">
        <v>43061</v>
      </c>
      <c r="C4926" t="s">
        <v>16413</v>
      </c>
      <c r="D4926" t="s">
        <v>12197</v>
      </c>
      <c r="E4926" t="s">
        <v>16414</v>
      </c>
      <c r="F4926" s="1">
        <v>43055</v>
      </c>
      <c r="G4926">
        <v>1</v>
      </c>
      <c r="H4926">
        <v>702208</v>
      </c>
      <c r="I4926">
        <v>42577</v>
      </c>
      <c r="J4926">
        <v>723</v>
      </c>
      <c r="K4926">
        <v>2624</v>
      </c>
      <c r="L4926" t="b">
        <v>0</v>
      </c>
      <c r="M4926" t="b">
        <v>0</v>
      </c>
      <c r="N4926" t="b">
        <v>0</v>
      </c>
      <c r="O4926">
        <v>6</v>
      </c>
      <c r="P4926">
        <v>6</v>
      </c>
      <c r="Q4926" s="2">
        <v>0.06</v>
      </c>
      <c r="R4926" s="2">
        <v>0</v>
      </c>
      <c r="S4926" s="2">
        <v>0</v>
      </c>
      <c r="T4926">
        <f t="shared" si="304"/>
        <v>0.4</v>
      </c>
      <c r="U4926">
        <f t="shared" si="305"/>
        <v>4.8000000000000007</v>
      </c>
      <c r="V4926">
        <f t="shared" si="306"/>
        <v>0.95110399999999995</v>
      </c>
      <c r="W4926">
        <f t="shared" si="307"/>
        <v>1.6928864000000003</v>
      </c>
    </row>
    <row r="4927" spans="1:23" x14ac:dyDescent="0.25">
      <c r="A4927" t="s">
        <v>16415</v>
      </c>
      <c r="B4927" s="1">
        <v>43066</v>
      </c>
      <c r="C4927" t="s">
        <v>16416</v>
      </c>
      <c r="D4927" t="s">
        <v>10204</v>
      </c>
      <c r="E4927" t="s">
        <v>16417</v>
      </c>
      <c r="F4927" s="1">
        <v>43059</v>
      </c>
      <c r="G4927">
        <v>1</v>
      </c>
      <c r="H4927">
        <v>437509</v>
      </c>
      <c r="I4927">
        <v>36907</v>
      </c>
      <c r="J4927">
        <v>306</v>
      </c>
      <c r="K4927">
        <v>4449</v>
      </c>
      <c r="L4927" t="b">
        <v>0</v>
      </c>
      <c r="M4927" t="b">
        <v>0</v>
      </c>
      <c r="N4927" t="b">
        <v>0</v>
      </c>
      <c r="O4927">
        <v>7</v>
      </c>
      <c r="P4927">
        <v>5</v>
      </c>
      <c r="Q4927" s="2">
        <v>0.08</v>
      </c>
      <c r="R4927" s="2">
        <v>0</v>
      </c>
      <c r="S4927" s="2">
        <v>0.01</v>
      </c>
      <c r="T4927">
        <f t="shared" si="304"/>
        <v>0.4</v>
      </c>
      <c r="U4927">
        <f t="shared" si="305"/>
        <v>3.6</v>
      </c>
      <c r="V4927">
        <f t="shared" si="306"/>
        <v>1.2687545</v>
      </c>
      <c r="W4927">
        <f t="shared" si="307"/>
        <v>1.5040640750000001</v>
      </c>
    </row>
    <row r="4928" spans="1:23" x14ac:dyDescent="0.25">
      <c r="A4928" t="s">
        <v>16418</v>
      </c>
      <c r="B4928" s="1">
        <v>43080</v>
      </c>
      <c r="C4928" t="s">
        <v>16419</v>
      </c>
      <c r="D4928" t="s">
        <v>1185</v>
      </c>
      <c r="E4928" t="s">
        <v>16420</v>
      </c>
      <c r="F4928" s="1">
        <v>43072</v>
      </c>
      <c r="G4928">
        <v>1</v>
      </c>
      <c r="H4928">
        <v>1367551</v>
      </c>
      <c r="I4928">
        <v>28986</v>
      </c>
      <c r="J4928">
        <v>1530</v>
      </c>
      <c r="K4928">
        <v>2572</v>
      </c>
      <c r="L4928" t="b">
        <v>0</v>
      </c>
      <c r="M4928" t="b">
        <v>0</v>
      </c>
      <c r="N4928" t="b">
        <v>0</v>
      </c>
      <c r="O4928">
        <v>8</v>
      </c>
      <c r="P4928">
        <v>8</v>
      </c>
      <c r="Q4928" s="2">
        <v>0.02</v>
      </c>
      <c r="R4928" s="2">
        <v>0</v>
      </c>
      <c r="S4928" s="2">
        <v>0</v>
      </c>
      <c r="T4928">
        <f t="shared" si="304"/>
        <v>0.4</v>
      </c>
      <c r="U4928">
        <f t="shared" si="305"/>
        <v>6.4</v>
      </c>
      <c r="V4928">
        <f t="shared" si="306"/>
        <v>0.88377550000000005</v>
      </c>
      <c r="W4928">
        <f t="shared" si="307"/>
        <v>2.069321425</v>
      </c>
    </row>
    <row r="4929" spans="1:23" x14ac:dyDescent="0.25">
      <c r="A4929" t="s">
        <v>16421</v>
      </c>
      <c r="B4929" s="1">
        <v>43073</v>
      </c>
      <c r="C4929" t="s">
        <v>16422</v>
      </c>
      <c r="D4929" t="s">
        <v>297</v>
      </c>
      <c r="E4929" t="s">
        <v>11506</v>
      </c>
      <c r="F4929" s="1">
        <v>43067</v>
      </c>
      <c r="G4929">
        <v>1</v>
      </c>
      <c r="H4929">
        <v>110360</v>
      </c>
      <c r="I4929">
        <v>2054</v>
      </c>
      <c r="J4929">
        <v>94</v>
      </c>
      <c r="K4929">
        <v>198</v>
      </c>
      <c r="L4929" t="b">
        <v>0</v>
      </c>
      <c r="M4929" t="b">
        <v>0</v>
      </c>
      <c r="N4929" t="b">
        <v>0</v>
      </c>
      <c r="O4929">
        <v>6</v>
      </c>
      <c r="P4929">
        <v>6</v>
      </c>
      <c r="Q4929" s="2">
        <v>0.02</v>
      </c>
      <c r="R4929" s="2">
        <v>0</v>
      </c>
      <c r="S4929" s="2">
        <v>0</v>
      </c>
      <c r="T4929">
        <f t="shared" si="304"/>
        <v>0.4</v>
      </c>
      <c r="U4929">
        <f t="shared" si="305"/>
        <v>4.8000000000000007</v>
      </c>
      <c r="V4929">
        <f t="shared" si="306"/>
        <v>0.25518000000000002</v>
      </c>
      <c r="W4929">
        <f t="shared" si="307"/>
        <v>1.4493130000000003</v>
      </c>
    </row>
    <row r="4930" spans="1:23" x14ac:dyDescent="0.25">
      <c r="A4930" t="s">
        <v>16423</v>
      </c>
      <c r="B4930" s="1">
        <v>43133</v>
      </c>
      <c r="C4930" t="s">
        <v>16424</v>
      </c>
      <c r="D4930" t="s">
        <v>689</v>
      </c>
      <c r="E4930" t="s">
        <v>16425</v>
      </c>
      <c r="F4930" s="1">
        <v>43129</v>
      </c>
      <c r="G4930">
        <v>1</v>
      </c>
      <c r="H4930">
        <v>4176</v>
      </c>
      <c r="I4930">
        <v>100</v>
      </c>
      <c r="J4930">
        <v>13</v>
      </c>
      <c r="K4930">
        <v>17</v>
      </c>
      <c r="L4930" t="b">
        <v>0</v>
      </c>
      <c r="M4930" t="b">
        <v>0</v>
      </c>
      <c r="N4930" t="b">
        <v>0</v>
      </c>
      <c r="O4930">
        <v>4</v>
      </c>
      <c r="P4930">
        <v>2</v>
      </c>
      <c r="Q4930" s="2">
        <v>0.02</v>
      </c>
      <c r="R4930" s="2">
        <v>0</v>
      </c>
      <c r="S4930" s="2">
        <v>0</v>
      </c>
      <c r="T4930">
        <f t="shared" ref="T4930:T4993" si="308">G4930*0.4</f>
        <v>0.4</v>
      </c>
      <c r="U4930">
        <f t="shared" ref="U4930:U4993" si="309">-0.2*(O4930-P4930)+0.8*P4930</f>
        <v>1.2000000000000002</v>
      </c>
      <c r="V4930">
        <f t="shared" ref="V4930:V4993" si="310">0.5*H4930*0.000001+0.1*Q4930*100+100*0.15*R4930+100*0.25*S4930</f>
        <v>0.20208800000000002</v>
      </c>
      <c r="W4930">
        <f t="shared" ref="W4930:W4993" si="311">0.4*T4930+0.25*U4930+0.35*V4930</f>
        <v>0.53073080000000006</v>
      </c>
    </row>
    <row r="4931" spans="1:23" x14ac:dyDescent="0.25">
      <c r="A4931" t="s">
        <v>16426</v>
      </c>
      <c r="B4931" s="1">
        <v>43240</v>
      </c>
      <c r="C4931" t="s">
        <v>16427</v>
      </c>
      <c r="D4931" t="s">
        <v>456</v>
      </c>
      <c r="E4931" t="s">
        <v>7697</v>
      </c>
      <c r="F4931" s="1">
        <v>43226</v>
      </c>
      <c r="G4931">
        <v>1</v>
      </c>
      <c r="H4931">
        <v>1892728</v>
      </c>
      <c r="I4931">
        <v>20638</v>
      </c>
      <c r="J4931">
        <v>2567</v>
      </c>
      <c r="K4931">
        <v>2477</v>
      </c>
      <c r="L4931" t="b">
        <v>0</v>
      </c>
      <c r="M4931" t="b">
        <v>0</v>
      </c>
      <c r="N4931" t="b">
        <v>0</v>
      </c>
      <c r="O4931">
        <v>14</v>
      </c>
      <c r="P4931">
        <v>13</v>
      </c>
      <c r="Q4931" s="2">
        <v>0.01</v>
      </c>
      <c r="R4931" s="2">
        <v>0</v>
      </c>
      <c r="S4931" s="2">
        <v>0</v>
      </c>
      <c r="T4931">
        <f t="shared" si="308"/>
        <v>0.4</v>
      </c>
      <c r="U4931">
        <f t="shared" si="309"/>
        <v>10.200000000000001</v>
      </c>
      <c r="V4931">
        <f t="shared" si="310"/>
        <v>1.0463640000000001</v>
      </c>
      <c r="W4931">
        <f t="shared" si="311"/>
        <v>3.0762274000000005</v>
      </c>
    </row>
    <row r="4932" spans="1:23" x14ac:dyDescent="0.25">
      <c r="A4932" t="s">
        <v>16428</v>
      </c>
      <c r="B4932" s="1">
        <v>43164</v>
      </c>
      <c r="C4932" t="s">
        <v>16429</v>
      </c>
      <c r="D4932" t="s">
        <v>1114</v>
      </c>
      <c r="E4932" t="s">
        <v>16430</v>
      </c>
      <c r="F4932" s="1">
        <v>43155</v>
      </c>
      <c r="G4932">
        <v>1</v>
      </c>
      <c r="H4932">
        <v>152933</v>
      </c>
      <c r="I4932">
        <v>2728</v>
      </c>
      <c r="J4932">
        <v>2704</v>
      </c>
      <c r="K4932">
        <v>3426</v>
      </c>
      <c r="L4932" t="b">
        <v>0</v>
      </c>
      <c r="M4932" t="b">
        <v>0</v>
      </c>
      <c r="N4932" t="b">
        <v>0</v>
      </c>
      <c r="O4932">
        <v>9</v>
      </c>
      <c r="P4932">
        <v>9</v>
      </c>
      <c r="Q4932" s="2">
        <v>0.02</v>
      </c>
      <c r="R4932" s="2">
        <v>-0.02</v>
      </c>
      <c r="S4932" s="2">
        <v>0.02</v>
      </c>
      <c r="T4932">
        <f t="shared" si="308"/>
        <v>0.4</v>
      </c>
      <c r="U4932">
        <f t="shared" si="309"/>
        <v>7.2</v>
      </c>
      <c r="V4932">
        <f t="shared" si="310"/>
        <v>0.47646650000000002</v>
      </c>
      <c r="W4932">
        <f t="shared" si="311"/>
        <v>2.1267632750000001</v>
      </c>
    </row>
    <row r="4933" spans="1:23" x14ac:dyDescent="0.25">
      <c r="A4933" t="s">
        <v>16431</v>
      </c>
      <c r="B4933" s="1">
        <v>43173</v>
      </c>
      <c r="C4933" t="s">
        <v>16432</v>
      </c>
      <c r="D4933" t="s">
        <v>9158</v>
      </c>
      <c r="E4933" t="s">
        <v>16433</v>
      </c>
      <c r="F4933" s="1">
        <v>43164</v>
      </c>
      <c r="G4933">
        <v>1</v>
      </c>
      <c r="H4933">
        <v>42199</v>
      </c>
      <c r="I4933">
        <v>745</v>
      </c>
      <c r="J4933">
        <v>103</v>
      </c>
      <c r="K4933">
        <v>179</v>
      </c>
      <c r="L4933" t="b">
        <v>0</v>
      </c>
      <c r="M4933" t="b">
        <v>0</v>
      </c>
      <c r="N4933" t="b">
        <v>0</v>
      </c>
      <c r="O4933">
        <v>9</v>
      </c>
      <c r="P4933">
        <v>9</v>
      </c>
      <c r="Q4933" s="2">
        <v>0.02</v>
      </c>
      <c r="R4933" s="2">
        <v>0</v>
      </c>
      <c r="S4933" s="2">
        <v>0</v>
      </c>
      <c r="T4933">
        <f t="shared" si="308"/>
        <v>0.4</v>
      </c>
      <c r="U4933">
        <f t="shared" si="309"/>
        <v>7.2</v>
      </c>
      <c r="V4933">
        <f t="shared" si="310"/>
        <v>0.2210995</v>
      </c>
      <c r="W4933">
        <f t="shared" si="311"/>
        <v>2.0373848250000002</v>
      </c>
    </row>
    <row r="4934" spans="1:23" x14ac:dyDescent="0.25">
      <c r="A4934" t="s">
        <v>16434</v>
      </c>
      <c r="B4934" s="1">
        <v>43218</v>
      </c>
      <c r="C4934" t="s">
        <v>16435</v>
      </c>
      <c r="D4934" t="s">
        <v>16436</v>
      </c>
      <c r="E4934" t="s">
        <v>16437</v>
      </c>
      <c r="F4934" s="1">
        <v>43201</v>
      </c>
      <c r="G4934">
        <v>1</v>
      </c>
      <c r="H4934">
        <v>558724</v>
      </c>
      <c r="I4934">
        <v>6082</v>
      </c>
      <c r="J4934">
        <v>441</v>
      </c>
      <c r="K4934">
        <v>634</v>
      </c>
      <c r="L4934" t="b">
        <v>0</v>
      </c>
      <c r="M4934" t="b">
        <v>0</v>
      </c>
      <c r="N4934" t="b">
        <v>0</v>
      </c>
      <c r="O4934">
        <v>17</v>
      </c>
      <c r="P4934">
        <v>13</v>
      </c>
      <c r="Q4934" s="2">
        <v>0.01</v>
      </c>
      <c r="R4934" s="2">
        <v>0</v>
      </c>
      <c r="S4934" s="2">
        <v>0</v>
      </c>
      <c r="T4934">
        <f t="shared" si="308"/>
        <v>0.4</v>
      </c>
      <c r="U4934">
        <f t="shared" si="309"/>
        <v>9.6</v>
      </c>
      <c r="V4934">
        <f t="shared" si="310"/>
        <v>0.37936199999999998</v>
      </c>
      <c r="W4934">
        <f t="shared" si="311"/>
        <v>2.6927767</v>
      </c>
    </row>
    <row r="4935" spans="1:23" x14ac:dyDescent="0.25">
      <c r="A4935" t="s">
        <v>16438</v>
      </c>
      <c r="B4935" s="1">
        <v>43104</v>
      </c>
      <c r="C4935" t="s">
        <v>16439</v>
      </c>
      <c r="D4935" t="s">
        <v>16440</v>
      </c>
      <c r="E4935" t="s">
        <v>16441</v>
      </c>
      <c r="F4935" s="1">
        <v>43093</v>
      </c>
      <c r="G4935">
        <v>1</v>
      </c>
      <c r="H4935">
        <v>163440</v>
      </c>
      <c r="I4935">
        <v>13142</v>
      </c>
      <c r="J4935">
        <v>75</v>
      </c>
      <c r="K4935">
        <v>704</v>
      </c>
      <c r="L4935" t="b">
        <v>0</v>
      </c>
      <c r="M4935" t="b">
        <v>0</v>
      </c>
      <c r="N4935" t="b">
        <v>0</v>
      </c>
      <c r="O4935">
        <v>11</v>
      </c>
      <c r="P4935">
        <v>6</v>
      </c>
      <c r="Q4935" s="2">
        <v>0.08</v>
      </c>
      <c r="R4935" s="2">
        <v>0</v>
      </c>
      <c r="S4935" s="2">
        <v>0</v>
      </c>
      <c r="T4935">
        <f t="shared" si="308"/>
        <v>0.4</v>
      </c>
      <c r="U4935">
        <f t="shared" si="309"/>
        <v>3.8000000000000007</v>
      </c>
      <c r="V4935">
        <f t="shared" si="310"/>
        <v>0.88172000000000006</v>
      </c>
      <c r="W4935">
        <f t="shared" si="311"/>
        <v>1.4186020000000004</v>
      </c>
    </row>
    <row r="4936" spans="1:23" x14ac:dyDescent="0.25">
      <c r="A4936" t="s">
        <v>16442</v>
      </c>
      <c r="B4936" s="1">
        <v>43225</v>
      </c>
      <c r="C4936" t="s">
        <v>16443</v>
      </c>
      <c r="D4936" t="s">
        <v>1616</v>
      </c>
      <c r="E4936" t="s">
        <v>16444</v>
      </c>
      <c r="F4936" s="1">
        <v>43211</v>
      </c>
      <c r="G4936">
        <v>1</v>
      </c>
      <c r="H4936">
        <v>624277</v>
      </c>
      <c r="I4936">
        <v>12410</v>
      </c>
      <c r="J4936">
        <v>324</v>
      </c>
      <c r="K4936">
        <v>713</v>
      </c>
      <c r="L4936" t="b">
        <v>0</v>
      </c>
      <c r="M4936" t="b">
        <v>0</v>
      </c>
      <c r="N4936" t="b">
        <v>0</v>
      </c>
      <c r="O4936">
        <v>14</v>
      </c>
      <c r="P4936">
        <v>14</v>
      </c>
      <c r="Q4936" s="2">
        <v>0.02</v>
      </c>
      <c r="R4936" s="2">
        <v>0</v>
      </c>
      <c r="S4936" s="2">
        <v>0</v>
      </c>
      <c r="T4936">
        <f t="shared" si="308"/>
        <v>0.4</v>
      </c>
      <c r="U4936">
        <f t="shared" si="309"/>
        <v>11.200000000000001</v>
      </c>
      <c r="V4936">
        <f t="shared" si="310"/>
        <v>0.51213850000000005</v>
      </c>
      <c r="W4936">
        <f t="shared" si="311"/>
        <v>3.1392484750000005</v>
      </c>
    </row>
    <row r="4937" spans="1:23" x14ac:dyDescent="0.25">
      <c r="A4937" t="s">
        <v>16445</v>
      </c>
      <c r="B4937" s="1">
        <v>43265</v>
      </c>
      <c r="C4937" t="s">
        <v>16446</v>
      </c>
      <c r="D4937" t="s">
        <v>16447</v>
      </c>
      <c r="E4937" t="s">
        <v>16448</v>
      </c>
      <c r="F4937" s="1">
        <v>43260</v>
      </c>
      <c r="G4937">
        <v>1</v>
      </c>
      <c r="H4937">
        <v>3659746</v>
      </c>
      <c r="I4937">
        <v>155591</v>
      </c>
      <c r="J4937">
        <v>26049</v>
      </c>
      <c r="K4937">
        <v>39230</v>
      </c>
      <c r="L4937" t="b">
        <v>0</v>
      </c>
      <c r="M4937" t="b">
        <v>0</v>
      </c>
      <c r="N4937" t="b">
        <v>0</v>
      </c>
      <c r="O4937">
        <v>5</v>
      </c>
      <c r="P4937">
        <v>5</v>
      </c>
      <c r="Q4937" s="2">
        <v>0.04</v>
      </c>
      <c r="R4937" s="2">
        <v>-0.01</v>
      </c>
      <c r="S4937" s="2">
        <v>0.01</v>
      </c>
      <c r="T4937">
        <f t="shared" si="308"/>
        <v>0.4</v>
      </c>
      <c r="U4937">
        <f t="shared" si="309"/>
        <v>4</v>
      </c>
      <c r="V4937">
        <f t="shared" si="310"/>
        <v>2.3298730000000001</v>
      </c>
      <c r="W4937">
        <f t="shared" si="311"/>
        <v>1.9754555500000002</v>
      </c>
    </row>
    <row r="4938" spans="1:23" x14ac:dyDescent="0.25">
      <c r="A4938" t="s">
        <v>16449</v>
      </c>
      <c r="B4938" s="1">
        <v>43222</v>
      </c>
      <c r="C4938" t="s">
        <v>16450</v>
      </c>
      <c r="D4938" t="s">
        <v>1201</v>
      </c>
      <c r="E4938" t="s">
        <v>16451</v>
      </c>
      <c r="F4938" s="1">
        <v>43216</v>
      </c>
      <c r="G4938">
        <v>1</v>
      </c>
      <c r="H4938">
        <v>2254717</v>
      </c>
      <c r="I4938">
        <v>131084</v>
      </c>
      <c r="J4938">
        <v>628</v>
      </c>
      <c r="K4938">
        <v>6487</v>
      </c>
      <c r="L4938" t="b">
        <v>0</v>
      </c>
      <c r="M4938" t="b">
        <v>0</v>
      </c>
      <c r="N4938" t="b">
        <v>0</v>
      </c>
      <c r="O4938">
        <v>6</v>
      </c>
      <c r="P4938">
        <v>4</v>
      </c>
      <c r="Q4938" s="2">
        <v>0.06</v>
      </c>
      <c r="R4938" s="2">
        <v>0</v>
      </c>
      <c r="S4938" s="2">
        <v>0</v>
      </c>
      <c r="T4938">
        <f t="shared" si="308"/>
        <v>0.4</v>
      </c>
      <c r="U4938">
        <f t="shared" si="309"/>
        <v>2.8000000000000003</v>
      </c>
      <c r="V4938">
        <f t="shared" si="310"/>
        <v>1.7273584999999998</v>
      </c>
      <c r="W4938">
        <f t="shared" si="311"/>
        <v>1.464575475</v>
      </c>
    </row>
    <row r="4939" spans="1:23" x14ac:dyDescent="0.25">
      <c r="A4939" t="s">
        <v>16452</v>
      </c>
      <c r="B4939" s="1">
        <v>43081</v>
      </c>
      <c r="C4939" t="s">
        <v>16453</v>
      </c>
      <c r="D4939" t="s">
        <v>16454</v>
      </c>
      <c r="E4939" t="s">
        <v>16455</v>
      </c>
      <c r="F4939" s="1">
        <v>43073</v>
      </c>
      <c r="G4939">
        <v>1</v>
      </c>
      <c r="H4939">
        <v>10403477</v>
      </c>
      <c r="I4939">
        <v>261095</v>
      </c>
      <c r="J4939">
        <v>15386</v>
      </c>
      <c r="K4939">
        <v>33906</v>
      </c>
      <c r="L4939" t="b">
        <v>0</v>
      </c>
      <c r="M4939" t="b">
        <v>0</v>
      </c>
      <c r="N4939" t="b">
        <v>0</v>
      </c>
      <c r="O4939">
        <v>8</v>
      </c>
      <c r="P4939">
        <v>8</v>
      </c>
      <c r="Q4939" s="2">
        <v>0.03</v>
      </c>
      <c r="R4939" s="2">
        <v>0</v>
      </c>
      <c r="S4939" s="2">
        <v>0</v>
      </c>
      <c r="T4939">
        <f t="shared" si="308"/>
        <v>0.4</v>
      </c>
      <c r="U4939">
        <f t="shared" si="309"/>
        <v>6.4</v>
      </c>
      <c r="V4939">
        <f t="shared" si="310"/>
        <v>5.5017384999999992</v>
      </c>
      <c r="W4939">
        <f t="shared" si="311"/>
        <v>3.6856084749999996</v>
      </c>
    </row>
    <row r="4940" spans="1:23" x14ac:dyDescent="0.25">
      <c r="A4940" t="s">
        <v>16456</v>
      </c>
      <c r="B4940" s="1">
        <v>43136</v>
      </c>
      <c r="C4940" t="s">
        <v>16457</v>
      </c>
      <c r="D4940" t="s">
        <v>2675</v>
      </c>
      <c r="E4940" t="s">
        <v>16458</v>
      </c>
      <c r="F4940" s="1">
        <v>43133</v>
      </c>
      <c r="G4940">
        <v>1</v>
      </c>
      <c r="H4940">
        <v>231513</v>
      </c>
      <c r="I4940">
        <v>5005</v>
      </c>
      <c r="J4940">
        <v>171</v>
      </c>
      <c r="K4940">
        <v>1449</v>
      </c>
      <c r="L4940" t="b">
        <v>0</v>
      </c>
      <c r="M4940" t="b">
        <v>0</v>
      </c>
      <c r="N4940" t="b">
        <v>0</v>
      </c>
      <c r="O4940">
        <v>3</v>
      </c>
      <c r="P4940">
        <v>3</v>
      </c>
      <c r="Q4940" s="2">
        <v>0.02</v>
      </c>
      <c r="R4940" s="2">
        <v>0</v>
      </c>
      <c r="S4940" s="2">
        <v>0.01</v>
      </c>
      <c r="T4940">
        <f t="shared" si="308"/>
        <v>0.4</v>
      </c>
      <c r="U4940">
        <f t="shared" si="309"/>
        <v>2.4000000000000004</v>
      </c>
      <c r="V4940">
        <f t="shared" si="310"/>
        <v>0.5657565</v>
      </c>
      <c r="W4940">
        <f t="shared" si="311"/>
        <v>0.9580147750000001</v>
      </c>
    </row>
    <row r="4941" spans="1:23" x14ac:dyDescent="0.25">
      <c r="A4941" t="s">
        <v>16459</v>
      </c>
      <c r="B4941" s="1">
        <v>43226</v>
      </c>
      <c r="C4941" t="s">
        <v>16460</v>
      </c>
      <c r="D4941" t="s">
        <v>234</v>
      </c>
      <c r="E4941" t="s">
        <v>16461</v>
      </c>
      <c r="F4941" s="1">
        <v>43213</v>
      </c>
      <c r="G4941">
        <v>1</v>
      </c>
      <c r="H4941">
        <v>1005865</v>
      </c>
      <c r="I4941">
        <v>38377</v>
      </c>
      <c r="J4941">
        <v>1829</v>
      </c>
      <c r="K4941">
        <v>2948</v>
      </c>
      <c r="L4941" t="b">
        <v>0</v>
      </c>
      <c r="M4941" t="b">
        <v>0</v>
      </c>
      <c r="N4941" t="b">
        <v>0</v>
      </c>
      <c r="O4941">
        <v>13</v>
      </c>
      <c r="P4941">
        <v>13</v>
      </c>
      <c r="Q4941" s="2">
        <v>0.04</v>
      </c>
      <c r="R4941" s="2">
        <v>0</v>
      </c>
      <c r="S4941" s="2">
        <v>0</v>
      </c>
      <c r="T4941">
        <f t="shared" si="308"/>
        <v>0.4</v>
      </c>
      <c r="U4941">
        <f t="shared" si="309"/>
        <v>10.4</v>
      </c>
      <c r="V4941">
        <f t="shared" si="310"/>
        <v>0.90293250000000003</v>
      </c>
      <c r="W4941">
        <f t="shared" si="311"/>
        <v>3.0760263750000001</v>
      </c>
    </row>
    <row r="4942" spans="1:23" x14ac:dyDescent="0.25">
      <c r="A4942" t="s">
        <v>16462</v>
      </c>
      <c r="B4942" s="1">
        <v>43104</v>
      </c>
      <c r="C4942" t="s">
        <v>16463</v>
      </c>
      <c r="D4942" t="s">
        <v>16464</v>
      </c>
      <c r="E4942" t="s">
        <v>16465</v>
      </c>
      <c r="F4942" s="1">
        <v>43091</v>
      </c>
      <c r="G4942">
        <v>1</v>
      </c>
      <c r="H4942">
        <v>17540613</v>
      </c>
      <c r="I4942">
        <v>380464</v>
      </c>
      <c r="J4942">
        <v>20697</v>
      </c>
      <c r="K4942">
        <v>29122</v>
      </c>
      <c r="L4942" t="b">
        <v>0</v>
      </c>
      <c r="M4942" t="b">
        <v>0</v>
      </c>
      <c r="N4942" t="b">
        <v>0</v>
      </c>
      <c r="O4942">
        <v>13</v>
      </c>
      <c r="P4942">
        <v>14</v>
      </c>
      <c r="Q4942" s="2">
        <v>0.02</v>
      </c>
      <c r="R4942" s="2">
        <v>0</v>
      </c>
      <c r="S4942" s="2">
        <v>0</v>
      </c>
      <c r="T4942">
        <f t="shared" si="308"/>
        <v>0.4</v>
      </c>
      <c r="U4942">
        <f t="shared" si="309"/>
        <v>11.4</v>
      </c>
      <c r="V4942">
        <f t="shared" si="310"/>
        <v>8.9703064999999995</v>
      </c>
      <c r="W4942">
        <f t="shared" si="311"/>
        <v>6.1496072749999993</v>
      </c>
    </row>
    <row r="4943" spans="1:23" x14ac:dyDescent="0.25">
      <c r="A4943" t="s">
        <v>16466</v>
      </c>
      <c r="B4943" s="1">
        <v>43178</v>
      </c>
      <c r="C4943" t="s">
        <v>16467</v>
      </c>
      <c r="D4943" t="s">
        <v>818</v>
      </c>
      <c r="E4943" t="s">
        <v>16468</v>
      </c>
      <c r="F4943" s="1">
        <v>43177</v>
      </c>
      <c r="G4943">
        <v>1</v>
      </c>
      <c r="H4943">
        <v>401996</v>
      </c>
      <c r="I4943">
        <v>6385</v>
      </c>
      <c r="J4943">
        <v>236</v>
      </c>
      <c r="K4943">
        <v>430</v>
      </c>
      <c r="L4943" t="b">
        <v>0</v>
      </c>
      <c r="M4943" t="b">
        <v>0</v>
      </c>
      <c r="N4943" t="b">
        <v>0</v>
      </c>
      <c r="O4943">
        <v>1</v>
      </c>
      <c r="P4943">
        <v>1</v>
      </c>
      <c r="Q4943" s="2">
        <v>0.02</v>
      </c>
      <c r="R4943" s="2">
        <v>0</v>
      </c>
      <c r="S4943" s="2">
        <v>0</v>
      </c>
      <c r="T4943">
        <f t="shared" si="308"/>
        <v>0.4</v>
      </c>
      <c r="U4943">
        <f t="shared" si="309"/>
        <v>0.8</v>
      </c>
      <c r="V4943">
        <f t="shared" si="310"/>
        <v>0.40099799999999997</v>
      </c>
      <c r="W4943">
        <f t="shared" si="311"/>
        <v>0.5003493</v>
      </c>
    </row>
    <row r="4944" spans="1:23" x14ac:dyDescent="0.25">
      <c r="A4944" t="s">
        <v>16469</v>
      </c>
      <c r="B4944" s="1">
        <v>43265</v>
      </c>
      <c r="C4944" t="s">
        <v>16470</v>
      </c>
      <c r="D4944" t="s">
        <v>6298</v>
      </c>
      <c r="E4944" t="s">
        <v>16471</v>
      </c>
      <c r="F4944" s="1">
        <v>43257</v>
      </c>
      <c r="G4944">
        <v>1</v>
      </c>
      <c r="H4944">
        <v>894436</v>
      </c>
      <c r="I4944">
        <v>58173</v>
      </c>
      <c r="J4944">
        <v>715</v>
      </c>
      <c r="K4944">
        <v>4480</v>
      </c>
      <c r="L4944" t="b">
        <v>0</v>
      </c>
      <c r="M4944" t="b">
        <v>0</v>
      </c>
      <c r="N4944" t="b">
        <v>0</v>
      </c>
      <c r="O4944">
        <v>8</v>
      </c>
      <c r="P4944">
        <v>6</v>
      </c>
      <c r="Q4944" s="2">
        <v>7.0000000000000007E-2</v>
      </c>
      <c r="R4944" s="2">
        <v>0</v>
      </c>
      <c r="S4944" s="2">
        <v>0.01</v>
      </c>
      <c r="T4944">
        <f t="shared" si="308"/>
        <v>0.4</v>
      </c>
      <c r="U4944">
        <f t="shared" si="309"/>
        <v>4.4000000000000004</v>
      </c>
      <c r="V4944">
        <f t="shared" si="310"/>
        <v>1.3972180000000001</v>
      </c>
      <c r="W4944">
        <f t="shared" si="311"/>
        <v>1.7490263000000001</v>
      </c>
    </row>
    <row r="4945" spans="1:23" x14ac:dyDescent="0.25">
      <c r="A4945" t="s">
        <v>16472</v>
      </c>
      <c r="B4945" s="1">
        <v>43092</v>
      </c>
      <c r="C4945" t="s">
        <v>16473</v>
      </c>
      <c r="D4945" t="s">
        <v>2833</v>
      </c>
      <c r="E4945" t="s">
        <v>16474</v>
      </c>
      <c r="F4945" s="1">
        <v>43088</v>
      </c>
      <c r="G4945">
        <v>1</v>
      </c>
      <c r="H4945">
        <v>72248</v>
      </c>
      <c r="I4945">
        <v>3019</v>
      </c>
      <c r="J4945">
        <v>133</v>
      </c>
      <c r="K4945">
        <v>340</v>
      </c>
      <c r="L4945" t="b">
        <v>0</v>
      </c>
      <c r="M4945" t="b">
        <v>0</v>
      </c>
      <c r="N4945" t="b">
        <v>0</v>
      </c>
      <c r="O4945">
        <v>4</v>
      </c>
      <c r="P4945">
        <v>3</v>
      </c>
      <c r="Q4945" s="2">
        <v>0.04</v>
      </c>
      <c r="R4945" s="2">
        <v>0</v>
      </c>
      <c r="S4945" s="2">
        <v>0</v>
      </c>
      <c r="T4945">
        <f t="shared" si="308"/>
        <v>0.4</v>
      </c>
      <c r="U4945">
        <f t="shared" si="309"/>
        <v>2.2000000000000002</v>
      </c>
      <c r="V4945">
        <f t="shared" si="310"/>
        <v>0.43612400000000001</v>
      </c>
      <c r="W4945">
        <f t="shared" si="311"/>
        <v>0.86264340000000006</v>
      </c>
    </row>
    <row r="4946" spans="1:23" x14ac:dyDescent="0.25">
      <c r="A4946" t="s">
        <v>16475</v>
      </c>
      <c r="B4946" s="1">
        <v>43078</v>
      </c>
      <c r="C4946" t="s">
        <v>16476</v>
      </c>
      <c r="D4946" t="s">
        <v>6603</v>
      </c>
      <c r="E4946" t="s">
        <v>16477</v>
      </c>
      <c r="F4946" s="1">
        <v>43071</v>
      </c>
      <c r="G4946">
        <v>1</v>
      </c>
      <c r="H4946">
        <v>4184160</v>
      </c>
      <c r="I4946">
        <v>175935</v>
      </c>
      <c r="J4946">
        <v>13032</v>
      </c>
      <c r="K4946">
        <v>11482</v>
      </c>
      <c r="L4946" t="b">
        <v>0</v>
      </c>
      <c r="M4946" t="b">
        <v>0</v>
      </c>
      <c r="N4946" t="b">
        <v>0</v>
      </c>
      <c r="O4946">
        <v>7</v>
      </c>
      <c r="P4946">
        <v>6</v>
      </c>
      <c r="Q4946" s="2">
        <v>0.04</v>
      </c>
      <c r="R4946" s="2">
        <v>0</v>
      </c>
      <c r="S4946" s="2">
        <v>0</v>
      </c>
      <c r="T4946">
        <f t="shared" si="308"/>
        <v>0.4</v>
      </c>
      <c r="U4946">
        <f t="shared" si="309"/>
        <v>4.6000000000000005</v>
      </c>
      <c r="V4946">
        <f t="shared" si="310"/>
        <v>2.4920799999999996</v>
      </c>
      <c r="W4946">
        <f t="shared" si="311"/>
        <v>2.1822279999999998</v>
      </c>
    </row>
    <row r="4947" spans="1:23" x14ac:dyDescent="0.25">
      <c r="A4947" t="s">
        <v>16478</v>
      </c>
      <c r="B4947" s="1">
        <v>43241</v>
      </c>
      <c r="C4947" t="s">
        <v>16479</v>
      </c>
      <c r="D4947" t="s">
        <v>2343</v>
      </c>
      <c r="E4947" t="s">
        <v>16480</v>
      </c>
      <c r="F4947" s="1">
        <v>43224</v>
      </c>
      <c r="G4947">
        <v>1</v>
      </c>
      <c r="H4947">
        <v>1144984</v>
      </c>
      <c r="I4947">
        <v>4027</v>
      </c>
      <c r="J4947">
        <v>368</v>
      </c>
      <c r="K4947">
        <v>1484</v>
      </c>
      <c r="L4947" t="b">
        <v>0</v>
      </c>
      <c r="M4947" t="b">
        <v>0</v>
      </c>
      <c r="N4947" t="b">
        <v>0</v>
      </c>
      <c r="O4947">
        <v>17</v>
      </c>
      <c r="P4947">
        <v>15</v>
      </c>
      <c r="Q4947" s="2">
        <v>0</v>
      </c>
      <c r="R4947" s="2">
        <v>0</v>
      </c>
      <c r="S4947" s="2">
        <v>0</v>
      </c>
      <c r="T4947">
        <f t="shared" si="308"/>
        <v>0.4</v>
      </c>
      <c r="U4947">
        <f t="shared" si="309"/>
        <v>11.6</v>
      </c>
      <c r="V4947">
        <f t="shared" si="310"/>
        <v>0.572492</v>
      </c>
      <c r="W4947">
        <f t="shared" si="311"/>
        <v>3.2603721999999999</v>
      </c>
    </row>
    <row r="4948" spans="1:23" x14ac:dyDescent="0.25">
      <c r="A4948" t="s">
        <v>16481</v>
      </c>
      <c r="B4948" s="1">
        <v>43113</v>
      </c>
      <c r="C4948" t="s">
        <v>16482</v>
      </c>
      <c r="D4948" t="s">
        <v>918</v>
      </c>
      <c r="E4948" t="s">
        <v>16483</v>
      </c>
      <c r="F4948" s="1">
        <v>43108</v>
      </c>
      <c r="G4948">
        <v>1</v>
      </c>
      <c r="H4948">
        <v>2045760</v>
      </c>
      <c r="I4948">
        <v>232423</v>
      </c>
      <c r="J4948">
        <v>2749</v>
      </c>
      <c r="K4948">
        <v>21114</v>
      </c>
      <c r="L4948" t="b">
        <v>0</v>
      </c>
      <c r="M4948" t="b">
        <v>0</v>
      </c>
      <c r="N4948" t="b">
        <v>0</v>
      </c>
      <c r="O4948">
        <v>5</v>
      </c>
      <c r="P4948">
        <v>2</v>
      </c>
      <c r="Q4948" s="2">
        <v>0.11</v>
      </c>
      <c r="R4948" s="2">
        <v>0</v>
      </c>
      <c r="S4948" s="2">
        <v>0.01</v>
      </c>
      <c r="T4948">
        <f t="shared" si="308"/>
        <v>0.4</v>
      </c>
      <c r="U4948">
        <f t="shared" si="309"/>
        <v>1</v>
      </c>
      <c r="V4948">
        <f t="shared" si="310"/>
        <v>2.3728800000000003</v>
      </c>
      <c r="W4948">
        <f t="shared" si="311"/>
        <v>1.2405080000000002</v>
      </c>
    </row>
    <row r="4949" spans="1:23" x14ac:dyDescent="0.25">
      <c r="A4949" t="s">
        <v>16484</v>
      </c>
      <c r="B4949" s="1">
        <v>43114</v>
      </c>
      <c r="C4949" t="s">
        <v>16485</v>
      </c>
      <c r="D4949" t="s">
        <v>8830</v>
      </c>
      <c r="E4949" t="s">
        <v>16486</v>
      </c>
      <c r="F4949" s="1">
        <v>43109</v>
      </c>
      <c r="G4949">
        <v>1</v>
      </c>
      <c r="H4949">
        <v>401678</v>
      </c>
      <c r="I4949">
        <v>12542</v>
      </c>
      <c r="J4949">
        <v>218</v>
      </c>
      <c r="K4949">
        <v>800</v>
      </c>
      <c r="L4949" t="b">
        <v>0</v>
      </c>
      <c r="M4949" t="b">
        <v>0</v>
      </c>
      <c r="N4949" t="b">
        <v>0</v>
      </c>
      <c r="O4949">
        <v>5</v>
      </c>
      <c r="P4949">
        <v>3</v>
      </c>
      <c r="Q4949" s="2">
        <v>0.03</v>
      </c>
      <c r="R4949" s="2">
        <v>0</v>
      </c>
      <c r="S4949" s="2">
        <v>0</v>
      </c>
      <c r="T4949">
        <f t="shared" si="308"/>
        <v>0.4</v>
      </c>
      <c r="U4949">
        <f t="shared" si="309"/>
        <v>2.0000000000000004</v>
      </c>
      <c r="V4949">
        <f t="shared" si="310"/>
        <v>0.50083900000000003</v>
      </c>
      <c r="W4949">
        <f t="shared" si="311"/>
        <v>0.83529365000000011</v>
      </c>
    </row>
    <row r="4950" spans="1:23" x14ac:dyDescent="0.25">
      <c r="A4950" t="s">
        <v>16487</v>
      </c>
      <c r="B4950" s="1">
        <v>43173</v>
      </c>
      <c r="C4950" t="s">
        <v>16488</v>
      </c>
      <c r="D4950" t="s">
        <v>7538</v>
      </c>
      <c r="E4950" t="s">
        <v>16489</v>
      </c>
      <c r="F4950" s="1">
        <v>43157</v>
      </c>
      <c r="G4950">
        <v>1</v>
      </c>
      <c r="H4950">
        <v>1271958</v>
      </c>
      <c r="I4950">
        <v>58191</v>
      </c>
      <c r="J4950">
        <v>1074</v>
      </c>
      <c r="K4950">
        <v>1839</v>
      </c>
      <c r="L4950" t="b">
        <v>0</v>
      </c>
      <c r="M4950" t="b">
        <v>0</v>
      </c>
      <c r="N4950" t="b">
        <v>0</v>
      </c>
      <c r="O4950">
        <v>16</v>
      </c>
      <c r="P4950">
        <v>15</v>
      </c>
      <c r="Q4950" s="2">
        <v>0.05</v>
      </c>
      <c r="R4950" s="2">
        <v>0</v>
      </c>
      <c r="S4950" s="2">
        <v>0</v>
      </c>
      <c r="T4950">
        <f t="shared" si="308"/>
        <v>0.4</v>
      </c>
      <c r="U4950">
        <f t="shared" si="309"/>
        <v>11.8</v>
      </c>
      <c r="V4950">
        <f t="shared" si="310"/>
        <v>1.1359790000000001</v>
      </c>
      <c r="W4950">
        <f t="shared" si="311"/>
        <v>3.5075926500000003</v>
      </c>
    </row>
    <row r="4951" spans="1:23" x14ac:dyDescent="0.25">
      <c r="A4951" t="s">
        <v>16490</v>
      </c>
      <c r="B4951" s="1">
        <v>43115</v>
      </c>
      <c r="C4951" t="s">
        <v>16491</v>
      </c>
      <c r="D4951" t="s">
        <v>29</v>
      </c>
      <c r="E4951" t="s">
        <v>16492</v>
      </c>
      <c r="F4951" s="1">
        <v>43111</v>
      </c>
      <c r="G4951">
        <v>1</v>
      </c>
      <c r="H4951">
        <v>920306</v>
      </c>
      <c r="I4951">
        <v>43389</v>
      </c>
      <c r="J4951">
        <v>440</v>
      </c>
      <c r="K4951">
        <v>5671</v>
      </c>
      <c r="L4951" t="b">
        <v>0</v>
      </c>
      <c r="M4951" t="b">
        <v>0</v>
      </c>
      <c r="N4951" t="b">
        <v>0</v>
      </c>
      <c r="O4951">
        <v>4</v>
      </c>
      <c r="P4951">
        <v>4</v>
      </c>
      <c r="Q4951" s="2">
        <v>0.05</v>
      </c>
      <c r="R4951" s="2">
        <v>0</v>
      </c>
      <c r="S4951" s="2">
        <v>0.01</v>
      </c>
      <c r="T4951">
        <f t="shared" si="308"/>
        <v>0.4</v>
      </c>
      <c r="U4951">
        <f t="shared" si="309"/>
        <v>3.2</v>
      </c>
      <c r="V4951">
        <f t="shared" si="310"/>
        <v>1.210153</v>
      </c>
      <c r="W4951">
        <f t="shared" si="311"/>
        <v>1.38355355</v>
      </c>
    </row>
    <row r="4952" spans="1:23" x14ac:dyDescent="0.25">
      <c r="A4952" t="s">
        <v>16493</v>
      </c>
      <c r="B4952" s="1">
        <v>43055</v>
      </c>
      <c r="C4952" t="s">
        <v>16494</v>
      </c>
      <c r="D4952" t="s">
        <v>385</v>
      </c>
      <c r="E4952" t="s">
        <v>16059</v>
      </c>
      <c r="F4952" s="1">
        <v>43053</v>
      </c>
      <c r="G4952">
        <v>1</v>
      </c>
      <c r="H4952">
        <v>212992</v>
      </c>
      <c r="I4952">
        <v>7049</v>
      </c>
      <c r="J4952">
        <v>209</v>
      </c>
      <c r="K4952">
        <v>365</v>
      </c>
      <c r="L4952" t="b">
        <v>0</v>
      </c>
      <c r="M4952" t="b">
        <v>0</v>
      </c>
      <c r="N4952" t="b">
        <v>0</v>
      </c>
      <c r="O4952">
        <v>2</v>
      </c>
      <c r="P4952">
        <v>2</v>
      </c>
      <c r="Q4952" s="2">
        <v>0.03</v>
      </c>
      <c r="R4952" s="2">
        <v>0</v>
      </c>
      <c r="S4952" s="2">
        <v>0</v>
      </c>
      <c r="T4952">
        <f t="shared" si="308"/>
        <v>0.4</v>
      </c>
      <c r="U4952">
        <f t="shared" si="309"/>
        <v>1.6</v>
      </c>
      <c r="V4952">
        <f t="shared" si="310"/>
        <v>0.40649599999999997</v>
      </c>
      <c r="W4952">
        <f t="shared" si="311"/>
        <v>0.70227360000000005</v>
      </c>
    </row>
    <row r="4953" spans="1:23" x14ac:dyDescent="0.25">
      <c r="A4953" t="s">
        <v>16495</v>
      </c>
      <c r="B4953" s="1">
        <v>43076</v>
      </c>
      <c r="C4953" t="s">
        <v>16496</v>
      </c>
      <c r="D4953" t="s">
        <v>1104</v>
      </c>
      <c r="E4953" t="s">
        <v>16497</v>
      </c>
      <c r="F4953" s="1">
        <v>43069</v>
      </c>
      <c r="G4953">
        <v>1</v>
      </c>
      <c r="H4953">
        <v>322802</v>
      </c>
      <c r="I4953">
        <v>1013</v>
      </c>
      <c r="J4953">
        <v>847</v>
      </c>
      <c r="K4953">
        <v>995</v>
      </c>
      <c r="L4953" t="b">
        <v>0</v>
      </c>
      <c r="M4953" t="b">
        <v>0</v>
      </c>
      <c r="N4953" t="b">
        <v>0</v>
      </c>
      <c r="O4953">
        <v>7</v>
      </c>
      <c r="P4953">
        <v>6</v>
      </c>
      <c r="Q4953" s="2">
        <v>0</v>
      </c>
      <c r="R4953" s="2">
        <v>0</v>
      </c>
      <c r="S4953" s="2">
        <v>0</v>
      </c>
      <c r="T4953">
        <f t="shared" si="308"/>
        <v>0.4</v>
      </c>
      <c r="U4953">
        <f t="shared" si="309"/>
        <v>4.6000000000000005</v>
      </c>
      <c r="V4953">
        <f t="shared" si="310"/>
        <v>0.16140099999999999</v>
      </c>
      <c r="W4953">
        <f t="shared" si="311"/>
        <v>1.3664903500000001</v>
      </c>
    </row>
    <row r="4954" spans="1:23" x14ac:dyDescent="0.25">
      <c r="A4954" t="s">
        <v>16498</v>
      </c>
      <c r="B4954" s="1">
        <v>43234</v>
      </c>
      <c r="C4954" t="s">
        <v>16499</v>
      </c>
      <c r="D4954" t="s">
        <v>1456</v>
      </c>
      <c r="E4954" t="s">
        <v>16500</v>
      </c>
      <c r="F4954" s="1">
        <v>43225</v>
      </c>
      <c r="G4954">
        <v>1</v>
      </c>
      <c r="H4954">
        <v>5099952</v>
      </c>
      <c r="I4954">
        <v>135168</v>
      </c>
      <c r="J4954">
        <v>5932</v>
      </c>
      <c r="K4954">
        <v>13833</v>
      </c>
      <c r="L4954" t="b">
        <v>0</v>
      </c>
      <c r="M4954" t="b">
        <v>0</v>
      </c>
      <c r="N4954" t="b">
        <v>0</v>
      </c>
      <c r="O4954">
        <v>9</v>
      </c>
      <c r="P4954">
        <v>9</v>
      </c>
      <c r="Q4954" s="2">
        <v>0.03</v>
      </c>
      <c r="R4954" s="2">
        <v>0</v>
      </c>
      <c r="S4954" s="2">
        <v>0</v>
      </c>
      <c r="T4954">
        <f t="shared" si="308"/>
        <v>0.4</v>
      </c>
      <c r="U4954">
        <f t="shared" si="309"/>
        <v>7.2</v>
      </c>
      <c r="V4954">
        <f t="shared" si="310"/>
        <v>2.8499759999999998</v>
      </c>
      <c r="W4954">
        <f t="shared" si="311"/>
        <v>2.9574916</v>
      </c>
    </row>
    <row r="4955" spans="1:23" x14ac:dyDescent="0.25">
      <c r="A4955" t="s">
        <v>16501</v>
      </c>
      <c r="B4955" s="1">
        <v>43071</v>
      </c>
      <c r="C4955" t="s">
        <v>16502</v>
      </c>
      <c r="D4955" t="s">
        <v>818</v>
      </c>
      <c r="E4955" t="s">
        <v>16503</v>
      </c>
      <c r="F4955" s="1">
        <v>43070</v>
      </c>
      <c r="G4955">
        <v>1</v>
      </c>
      <c r="H4955">
        <v>76802</v>
      </c>
      <c r="I4955">
        <v>1837</v>
      </c>
      <c r="J4955">
        <v>38</v>
      </c>
      <c r="K4955">
        <v>85</v>
      </c>
      <c r="L4955" t="b">
        <v>0</v>
      </c>
      <c r="M4955" t="b">
        <v>0</v>
      </c>
      <c r="N4955" t="b">
        <v>0</v>
      </c>
      <c r="O4955">
        <v>1</v>
      </c>
      <c r="P4955">
        <v>1</v>
      </c>
      <c r="Q4955" s="2">
        <v>0.02</v>
      </c>
      <c r="R4955" s="2">
        <v>0</v>
      </c>
      <c r="S4955" s="2">
        <v>0</v>
      </c>
      <c r="T4955">
        <f t="shared" si="308"/>
        <v>0.4</v>
      </c>
      <c r="U4955">
        <f t="shared" si="309"/>
        <v>0.8</v>
      </c>
      <c r="V4955">
        <f t="shared" si="310"/>
        <v>0.238401</v>
      </c>
      <c r="W4955">
        <f t="shared" si="311"/>
        <v>0.44344035000000004</v>
      </c>
    </row>
    <row r="4956" spans="1:23" x14ac:dyDescent="0.25">
      <c r="A4956" t="s">
        <v>16504</v>
      </c>
      <c r="B4956" s="1">
        <v>43101</v>
      </c>
      <c r="C4956" t="s">
        <v>16505</v>
      </c>
      <c r="D4956" t="s">
        <v>16506</v>
      </c>
      <c r="E4956" t="s">
        <v>16507</v>
      </c>
      <c r="F4956" s="1">
        <v>43089</v>
      </c>
      <c r="G4956">
        <v>1</v>
      </c>
      <c r="H4956">
        <v>1687351</v>
      </c>
      <c r="I4956">
        <v>136708</v>
      </c>
      <c r="J4956">
        <v>1534</v>
      </c>
      <c r="K4956">
        <v>16568</v>
      </c>
      <c r="L4956" t="b">
        <v>0</v>
      </c>
      <c r="M4956" t="b">
        <v>0</v>
      </c>
      <c r="N4956" t="b">
        <v>0</v>
      </c>
      <c r="O4956">
        <v>12</v>
      </c>
      <c r="P4956">
        <v>12</v>
      </c>
      <c r="Q4956" s="2">
        <v>0.08</v>
      </c>
      <c r="R4956" s="2">
        <v>0</v>
      </c>
      <c r="S4956" s="2">
        <v>0.01</v>
      </c>
      <c r="T4956">
        <f t="shared" si="308"/>
        <v>0.4</v>
      </c>
      <c r="U4956">
        <f t="shared" si="309"/>
        <v>9.6000000000000014</v>
      </c>
      <c r="V4956">
        <f t="shared" si="310"/>
        <v>1.8936755000000001</v>
      </c>
      <c r="W4956">
        <f t="shared" si="311"/>
        <v>3.2227864250000007</v>
      </c>
    </row>
    <row r="4957" spans="1:23" x14ac:dyDescent="0.25">
      <c r="A4957" t="s">
        <v>16508</v>
      </c>
      <c r="B4957" s="1">
        <v>43156</v>
      </c>
      <c r="C4957" t="s">
        <v>16509</v>
      </c>
      <c r="D4957" t="s">
        <v>16510</v>
      </c>
      <c r="E4957" t="s">
        <v>16511</v>
      </c>
      <c r="F4957" s="1">
        <v>43147</v>
      </c>
      <c r="G4957">
        <v>1</v>
      </c>
      <c r="H4957">
        <v>295145</v>
      </c>
      <c r="I4957">
        <v>4891</v>
      </c>
      <c r="J4957">
        <v>212</v>
      </c>
      <c r="K4957">
        <v>340</v>
      </c>
      <c r="L4957" t="b">
        <v>0</v>
      </c>
      <c r="M4957" t="b">
        <v>0</v>
      </c>
      <c r="N4957" t="b">
        <v>0</v>
      </c>
      <c r="O4957">
        <v>9</v>
      </c>
      <c r="P4957">
        <v>9</v>
      </c>
      <c r="Q4957" s="2">
        <v>0.02</v>
      </c>
      <c r="R4957" s="2">
        <v>0</v>
      </c>
      <c r="S4957" s="2">
        <v>0</v>
      </c>
      <c r="T4957">
        <f t="shared" si="308"/>
        <v>0.4</v>
      </c>
      <c r="U4957">
        <f t="shared" si="309"/>
        <v>7.2</v>
      </c>
      <c r="V4957">
        <f t="shared" si="310"/>
        <v>0.34757250000000001</v>
      </c>
      <c r="W4957">
        <f t="shared" si="311"/>
        <v>2.0816503750000002</v>
      </c>
    </row>
    <row r="4958" spans="1:23" x14ac:dyDescent="0.25">
      <c r="A4958" t="s">
        <v>16512</v>
      </c>
      <c r="B4958" s="1">
        <v>43193</v>
      </c>
      <c r="C4958" t="s">
        <v>16513</v>
      </c>
      <c r="D4958" t="s">
        <v>3091</v>
      </c>
      <c r="E4958" t="s">
        <v>16514</v>
      </c>
      <c r="F4958" s="1">
        <v>43179</v>
      </c>
      <c r="G4958">
        <v>1</v>
      </c>
      <c r="H4958">
        <v>1361890</v>
      </c>
      <c r="I4958">
        <v>42447</v>
      </c>
      <c r="J4958">
        <v>2396</v>
      </c>
      <c r="K4958">
        <v>13631</v>
      </c>
      <c r="L4958" t="b">
        <v>0</v>
      </c>
      <c r="M4958" t="b">
        <v>0</v>
      </c>
      <c r="N4958" t="b">
        <v>0</v>
      </c>
      <c r="O4958">
        <v>14</v>
      </c>
      <c r="P4958">
        <v>13</v>
      </c>
      <c r="Q4958" s="2">
        <v>0.03</v>
      </c>
      <c r="R4958" s="2">
        <v>0</v>
      </c>
      <c r="S4958" s="2">
        <v>0.01</v>
      </c>
      <c r="T4958">
        <f t="shared" si="308"/>
        <v>0.4</v>
      </c>
      <c r="U4958">
        <f t="shared" si="309"/>
        <v>10.200000000000001</v>
      </c>
      <c r="V4958">
        <f t="shared" si="310"/>
        <v>1.230945</v>
      </c>
      <c r="W4958">
        <f t="shared" si="311"/>
        <v>3.1408307500000006</v>
      </c>
    </row>
    <row r="4959" spans="1:23" x14ac:dyDescent="0.25">
      <c r="A4959" t="s">
        <v>16515</v>
      </c>
      <c r="B4959" s="1">
        <v>43153</v>
      </c>
      <c r="C4959" t="s">
        <v>16516</v>
      </c>
      <c r="D4959" t="s">
        <v>11010</v>
      </c>
      <c r="E4959" t="s">
        <v>16517</v>
      </c>
      <c r="F4959" s="1">
        <v>43145</v>
      </c>
      <c r="G4959">
        <v>1</v>
      </c>
      <c r="H4959">
        <v>2004629</v>
      </c>
      <c r="I4959">
        <v>64947</v>
      </c>
      <c r="J4959">
        <v>560</v>
      </c>
      <c r="K4959">
        <v>2023</v>
      </c>
      <c r="L4959" t="b">
        <v>0</v>
      </c>
      <c r="M4959" t="b">
        <v>0</v>
      </c>
      <c r="N4959" t="b">
        <v>0</v>
      </c>
      <c r="O4959">
        <v>8</v>
      </c>
      <c r="P4959">
        <v>8</v>
      </c>
      <c r="Q4959" s="2">
        <v>0.03</v>
      </c>
      <c r="R4959" s="2">
        <v>0</v>
      </c>
      <c r="S4959" s="2">
        <v>0</v>
      </c>
      <c r="T4959">
        <f t="shared" si="308"/>
        <v>0.4</v>
      </c>
      <c r="U4959">
        <f t="shared" si="309"/>
        <v>6.4</v>
      </c>
      <c r="V4959">
        <f t="shared" si="310"/>
        <v>1.3023145</v>
      </c>
      <c r="W4959">
        <f t="shared" si="311"/>
        <v>2.2158100750000003</v>
      </c>
    </row>
    <row r="4960" spans="1:23" x14ac:dyDescent="0.25">
      <c r="A4960" t="s">
        <v>16518</v>
      </c>
      <c r="B4960" s="1">
        <v>43061</v>
      </c>
      <c r="C4960" t="s">
        <v>16519</v>
      </c>
      <c r="D4960" t="s">
        <v>512</v>
      </c>
      <c r="E4960" t="s">
        <v>16520</v>
      </c>
      <c r="F4960" s="1">
        <v>43055</v>
      </c>
      <c r="G4960">
        <v>1</v>
      </c>
      <c r="H4960">
        <v>443412</v>
      </c>
      <c r="I4960">
        <v>3563</v>
      </c>
      <c r="J4960">
        <v>100</v>
      </c>
      <c r="K4960">
        <v>147</v>
      </c>
      <c r="L4960" t="b">
        <v>0</v>
      </c>
      <c r="M4960" t="b">
        <v>0</v>
      </c>
      <c r="N4960" t="b">
        <v>0</v>
      </c>
      <c r="O4960">
        <v>6</v>
      </c>
      <c r="P4960">
        <v>5</v>
      </c>
      <c r="Q4960" s="2">
        <v>0.01</v>
      </c>
      <c r="R4960" s="2">
        <v>0</v>
      </c>
      <c r="S4960" s="2">
        <v>0</v>
      </c>
      <c r="T4960">
        <f t="shared" si="308"/>
        <v>0.4</v>
      </c>
      <c r="U4960">
        <f t="shared" si="309"/>
        <v>3.8</v>
      </c>
      <c r="V4960">
        <f t="shared" si="310"/>
        <v>0.32170599999999999</v>
      </c>
      <c r="W4960">
        <f t="shared" si="311"/>
        <v>1.2225970999999998</v>
      </c>
    </row>
    <row r="4961" spans="1:23" x14ac:dyDescent="0.25">
      <c r="A4961" t="s">
        <v>16521</v>
      </c>
      <c r="B4961" s="1">
        <v>43087</v>
      </c>
      <c r="C4961" t="s">
        <v>16522</v>
      </c>
      <c r="D4961" t="s">
        <v>2070</v>
      </c>
      <c r="E4961" t="s">
        <v>16523</v>
      </c>
      <c r="F4961" s="1">
        <v>43083</v>
      </c>
      <c r="G4961">
        <v>1</v>
      </c>
      <c r="H4961">
        <v>34156</v>
      </c>
      <c r="I4961">
        <v>2948</v>
      </c>
      <c r="J4961">
        <v>18</v>
      </c>
      <c r="K4961">
        <v>235</v>
      </c>
      <c r="L4961" t="b">
        <v>0</v>
      </c>
      <c r="M4961" t="b">
        <v>0</v>
      </c>
      <c r="N4961" t="b">
        <v>0</v>
      </c>
      <c r="O4961">
        <v>4</v>
      </c>
      <c r="P4961">
        <v>3</v>
      </c>
      <c r="Q4961" s="2">
        <v>0.09</v>
      </c>
      <c r="R4961" s="2">
        <v>0</v>
      </c>
      <c r="S4961" s="2">
        <v>0.01</v>
      </c>
      <c r="T4961">
        <f t="shared" si="308"/>
        <v>0.4</v>
      </c>
      <c r="U4961">
        <f t="shared" si="309"/>
        <v>2.2000000000000002</v>
      </c>
      <c r="V4961">
        <f t="shared" si="310"/>
        <v>1.1670780000000001</v>
      </c>
      <c r="W4961">
        <f t="shared" si="311"/>
        <v>1.1184773000000001</v>
      </c>
    </row>
    <row r="4962" spans="1:23" x14ac:dyDescent="0.25">
      <c r="A4962" t="s">
        <v>16524</v>
      </c>
      <c r="B4962" s="1">
        <v>43083</v>
      </c>
      <c r="C4962" t="s">
        <v>16525</v>
      </c>
      <c r="D4962" t="s">
        <v>8991</v>
      </c>
      <c r="E4962" t="s">
        <v>16526</v>
      </c>
      <c r="F4962" s="1">
        <v>43077</v>
      </c>
      <c r="G4962">
        <v>1</v>
      </c>
      <c r="H4962">
        <v>315505</v>
      </c>
      <c r="I4962">
        <v>18313</v>
      </c>
      <c r="J4962">
        <v>244</v>
      </c>
      <c r="K4962">
        <v>1020</v>
      </c>
      <c r="L4962" t="b">
        <v>0</v>
      </c>
      <c r="M4962" t="b">
        <v>0</v>
      </c>
      <c r="N4962" t="b">
        <v>0</v>
      </c>
      <c r="O4962">
        <v>6</v>
      </c>
      <c r="P4962">
        <v>6</v>
      </c>
      <c r="Q4962" s="2">
        <v>0.06</v>
      </c>
      <c r="R4962" s="2">
        <v>0</v>
      </c>
      <c r="S4962" s="2">
        <v>0</v>
      </c>
      <c r="T4962">
        <f t="shared" si="308"/>
        <v>0.4</v>
      </c>
      <c r="U4962">
        <f t="shared" si="309"/>
        <v>4.8000000000000007</v>
      </c>
      <c r="V4962">
        <f t="shared" si="310"/>
        <v>0.75775249999999994</v>
      </c>
      <c r="W4962">
        <f t="shared" si="311"/>
        <v>1.6252133750000004</v>
      </c>
    </row>
    <row r="4963" spans="1:23" x14ac:dyDescent="0.25">
      <c r="A4963" t="s">
        <v>16527</v>
      </c>
      <c r="B4963" s="1">
        <v>43265</v>
      </c>
      <c r="C4963" t="s">
        <v>16528</v>
      </c>
      <c r="D4963" t="s">
        <v>881</v>
      </c>
      <c r="E4963" t="s">
        <v>16529</v>
      </c>
      <c r="F4963" s="1">
        <v>43252</v>
      </c>
      <c r="G4963">
        <v>1</v>
      </c>
      <c r="H4963">
        <v>1255834</v>
      </c>
      <c r="I4963">
        <v>21773</v>
      </c>
      <c r="J4963">
        <v>3880</v>
      </c>
      <c r="K4963">
        <v>18299</v>
      </c>
      <c r="L4963" t="b">
        <v>0</v>
      </c>
      <c r="M4963" t="b">
        <v>0</v>
      </c>
      <c r="N4963" t="b">
        <v>0</v>
      </c>
      <c r="O4963">
        <v>13</v>
      </c>
      <c r="P4963">
        <v>12</v>
      </c>
      <c r="Q4963" s="2">
        <v>0.02</v>
      </c>
      <c r="R4963" s="2">
        <v>0</v>
      </c>
      <c r="S4963" s="2">
        <v>0.01</v>
      </c>
      <c r="T4963">
        <f t="shared" si="308"/>
        <v>0.4</v>
      </c>
      <c r="U4963">
        <f t="shared" si="309"/>
        <v>9.4000000000000021</v>
      </c>
      <c r="V4963">
        <f t="shared" si="310"/>
        <v>1.077917</v>
      </c>
      <c r="W4963">
        <f t="shared" si="311"/>
        <v>2.8872709500000004</v>
      </c>
    </row>
    <row r="4964" spans="1:23" x14ac:dyDescent="0.25">
      <c r="A4964" t="s">
        <v>16530</v>
      </c>
      <c r="B4964" s="1">
        <v>43246</v>
      </c>
      <c r="C4964" t="s">
        <v>16531</v>
      </c>
      <c r="D4964" t="s">
        <v>1162</v>
      </c>
      <c r="E4964" t="s">
        <v>16532</v>
      </c>
      <c r="F4964" s="1">
        <v>43238</v>
      </c>
      <c r="G4964">
        <v>1</v>
      </c>
      <c r="H4964">
        <v>756470</v>
      </c>
      <c r="I4964">
        <v>6439</v>
      </c>
      <c r="J4964">
        <v>290</v>
      </c>
      <c r="K4964">
        <v>602</v>
      </c>
      <c r="L4964" t="b">
        <v>0</v>
      </c>
      <c r="M4964" t="b">
        <v>0</v>
      </c>
      <c r="N4964" t="b">
        <v>0</v>
      </c>
      <c r="O4964">
        <v>8</v>
      </c>
      <c r="P4964">
        <v>6</v>
      </c>
      <c r="Q4964" s="2">
        <v>0.01</v>
      </c>
      <c r="R4964" s="2">
        <v>0</v>
      </c>
      <c r="S4964" s="2">
        <v>0</v>
      </c>
      <c r="T4964">
        <f t="shared" si="308"/>
        <v>0.4</v>
      </c>
      <c r="U4964">
        <f t="shared" si="309"/>
        <v>4.4000000000000004</v>
      </c>
      <c r="V4964">
        <f t="shared" si="310"/>
        <v>0.47823499999999997</v>
      </c>
      <c r="W4964">
        <f t="shared" si="311"/>
        <v>1.4273822500000002</v>
      </c>
    </row>
    <row r="4965" spans="1:23" x14ac:dyDescent="0.25">
      <c r="A4965" t="s">
        <v>16533</v>
      </c>
      <c r="B4965" s="1">
        <v>43265</v>
      </c>
      <c r="C4965" t="s">
        <v>16534</v>
      </c>
      <c r="D4965" t="s">
        <v>1602</v>
      </c>
      <c r="E4965" t="s">
        <v>16535</v>
      </c>
      <c r="F4965" s="1">
        <v>43259</v>
      </c>
      <c r="G4965">
        <v>1</v>
      </c>
      <c r="H4965">
        <v>1987296</v>
      </c>
      <c r="I4965">
        <v>117634</v>
      </c>
      <c r="J4965">
        <v>2910</v>
      </c>
      <c r="K4965">
        <v>15296</v>
      </c>
      <c r="L4965" t="b">
        <v>0</v>
      </c>
      <c r="M4965" t="b">
        <v>0</v>
      </c>
      <c r="N4965" t="b">
        <v>0</v>
      </c>
      <c r="O4965">
        <v>6</v>
      </c>
      <c r="P4965">
        <v>6</v>
      </c>
      <c r="Q4965" s="2">
        <v>0.06</v>
      </c>
      <c r="R4965" s="2">
        <v>0</v>
      </c>
      <c r="S4965" s="2">
        <v>0.01</v>
      </c>
      <c r="T4965">
        <f t="shared" si="308"/>
        <v>0.4</v>
      </c>
      <c r="U4965">
        <f t="shared" si="309"/>
        <v>4.8000000000000007</v>
      </c>
      <c r="V4965">
        <f t="shared" si="310"/>
        <v>1.843648</v>
      </c>
      <c r="W4965">
        <f t="shared" si="311"/>
        <v>2.0052768000000003</v>
      </c>
    </row>
    <row r="4966" spans="1:23" x14ac:dyDescent="0.25">
      <c r="A4966" t="s">
        <v>16536</v>
      </c>
      <c r="B4966" s="1">
        <v>43178</v>
      </c>
      <c r="C4966" t="s">
        <v>16537</v>
      </c>
      <c r="D4966" t="s">
        <v>5300</v>
      </c>
      <c r="E4966" t="s">
        <v>16538</v>
      </c>
      <c r="F4966" s="1">
        <v>43175</v>
      </c>
      <c r="G4966">
        <v>1</v>
      </c>
      <c r="H4966">
        <v>1728905</v>
      </c>
      <c r="I4966">
        <v>25481</v>
      </c>
      <c r="J4966">
        <v>4119</v>
      </c>
      <c r="K4966">
        <v>9910</v>
      </c>
      <c r="L4966" t="b">
        <v>0</v>
      </c>
      <c r="M4966" t="b">
        <v>0</v>
      </c>
      <c r="N4966" t="b">
        <v>0</v>
      </c>
      <c r="O4966">
        <v>3</v>
      </c>
      <c r="P4966">
        <v>2</v>
      </c>
      <c r="Q4966" s="2">
        <v>0.01</v>
      </c>
      <c r="R4966" s="2">
        <v>0</v>
      </c>
      <c r="S4966" s="2">
        <v>0.01</v>
      </c>
      <c r="T4966">
        <f t="shared" si="308"/>
        <v>0.4</v>
      </c>
      <c r="U4966">
        <f t="shared" si="309"/>
        <v>1.4000000000000001</v>
      </c>
      <c r="V4966">
        <f t="shared" si="310"/>
        <v>1.2144524999999999</v>
      </c>
      <c r="W4966">
        <f t="shared" si="311"/>
        <v>0.93505837499999989</v>
      </c>
    </row>
    <row r="4967" spans="1:23" x14ac:dyDescent="0.25">
      <c r="A4967" t="s">
        <v>16539</v>
      </c>
      <c r="B4967" s="1">
        <v>43090</v>
      </c>
      <c r="C4967" t="s">
        <v>16540</v>
      </c>
      <c r="D4967" t="s">
        <v>655</v>
      </c>
      <c r="E4967" t="s">
        <v>16541</v>
      </c>
      <c r="F4967" s="1">
        <v>43083</v>
      </c>
      <c r="G4967">
        <v>1</v>
      </c>
      <c r="H4967">
        <v>255517</v>
      </c>
      <c r="I4967">
        <v>3560</v>
      </c>
      <c r="J4967">
        <v>268</v>
      </c>
      <c r="K4967">
        <v>435</v>
      </c>
      <c r="L4967" t="b">
        <v>0</v>
      </c>
      <c r="M4967" t="b">
        <v>0</v>
      </c>
      <c r="N4967" t="b">
        <v>0</v>
      </c>
      <c r="O4967">
        <v>7</v>
      </c>
      <c r="P4967">
        <v>6</v>
      </c>
      <c r="Q4967" s="2">
        <v>0.01</v>
      </c>
      <c r="R4967" s="2">
        <v>0</v>
      </c>
      <c r="S4967" s="2">
        <v>0</v>
      </c>
      <c r="T4967">
        <f t="shared" si="308"/>
        <v>0.4</v>
      </c>
      <c r="U4967">
        <f t="shared" si="309"/>
        <v>4.6000000000000005</v>
      </c>
      <c r="V4967">
        <f t="shared" si="310"/>
        <v>0.2277585</v>
      </c>
      <c r="W4967">
        <f t="shared" si="311"/>
        <v>1.389715475</v>
      </c>
    </row>
    <row r="4968" spans="1:23" x14ac:dyDescent="0.25">
      <c r="A4968" t="s">
        <v>16542</v>
      </c>
      <c r="B4968" s="1">
        <v>43109</v>
      </c>
      <c r="C4968" t="s">
        <v>16543</v>
      </c>
      <c r="D4968" t="s">
        <v>4226</v>
      </c>
      <c r="E4968" t="s">
        <v>16544</v>
      </c>
      <c r="F4968" s="1">
        <v>43105</v>
      </c>
      <c r="G4968">
        <v>1</v>
      </c>
      <c r="H4968">
        <v>196074</v>
      </c>
      <c r="I4968">
        <v>6673</v>
      </c>
      <c r="J4968">
        <v>169</v>
      </c>
      <c r="K4968">
        <v>1477</v>
      </c>
      <c r="L4968" t="b">
        <v>0</v>
      </c>
      <c r="M4968" t="b">
        <v>0</v>
      </c>
      <c r="N4968" t="b">
        <v>0</v>
      </c>
      <c r="O4968">
        <v>4</v>
      </c>
      <c r="P4968">
        <v>4</v>
      </c>
      <c r="Q4968" s="2">
        <v>0.03</v>
      </c>
      <c r="R4968" s="2">
        <v>0</v>
      </c>
      <c r="S4968" s="2">
        <v>0.01</v>
      </c>
      <c r="T4968">
        <f t="shared" si="308"/>
        <v>0.4</v>
      </c>
      <c r="U4968">
        <f t="shared" si="309"/>
        <v>3.2</v>
      </c>
      <c r="V4968">
        <f t="shared" si="310"/>
        <v>0.64803699999999997</v>
      </c>
      <c r="W4968">
        <f t="shared" si="311"/>
        <v>1.18681295</v>
      </c>
    </row>
    <row r="4969" spans="1:23" x14ac:dyDescent="0.25">
      <c r="A4969" t="s">
        <v>16545</v>
      </c>
      <c r="B4969" s="1">
        <v>43102</v>
      </c>
      <c r="C4969" t="s">
        <v>16546</v>
      </c>
      <c r="D4969" t="s">
        <v>655</v>
      </c>
      <c r="E4969" t="s">
        <v>16547</v>
      </c>
      <c r="F4969" s="1">
        <v>43090</v>
      </c>
      <c r="G4969">
        <v>1</v>
      </c>
      <c r="H4969">
        <v>68886</v>
      </c>
      <c r="I4969">
        <v>752</v>
      </c>
      <c r="J4969">
        <v>272</v>
      </c>
      <c r="K4969">
        <v>260</v>
      </c>
      <c r="L4969" t="b">
        <v>0</v>
      </c>
      <c r="M4969" t="b">
        <v>0</v>
      </c>
      <c r="N4969" t="b">
        <v>0</v>
      </c>
      <c r="O4969">
        <v>12</v>
      </c>
      <c r="P4969">
        <v>12</v>
      </c>
      <c r="Q4969" s="2">
        <v>0.01</v>
      </c>
      <c r="R4969" s="2">
        <v>0</v>
      </c>
      <c r="S4969" s="2">
        <v>0</v>
      </c>
      <c r="T4969">
        <f t="shared" si="308"/>
        <v>0.4</v>
      </c>
      <c r="U4969">
        <f t="shared" si="309"/>
        <v>9.6000000000000014</v>
      </c>
      <c r="V4969">
        <f t="shared" si="310"/>
        <v>0.13444300000000001</v>
      </c>
      <c r="W4969">
        <f t="shared" si="311"/>
        <v>2.6070550500000005</v>
      </c>
    </row>
    <row r="4970" spans="1:23" x14ac:dyDescent="0.25">
      <c r="A4970" t="s">
        <v>16548</v>
      </c>
      <c r="B4970" s="1">
        <v>43230</v>
      </c>
      <c r="C4970" t="s">
        <v>16549</v>
      </c>
      <c r="D4970" t="s">
        <v>2354</v>
      </c>
      <c r="E4970" t="s">
        <v>16550</v>
      </c>
      <c r="F4970" s="1">
        <v>43211</v>
      </c>
      <c r="G4970">
        <v>1</v>
      </c>
      <c r="H4970">
        <v>5352705</v>
      </c>
      <c r="I4970">
        <v>68869</v>
      </c>
      <c r="J4970">
        <v>10428</v>
      </c>
      <c r="K4970">
        <v>25538</v>
      </c>
      <c r="L4970" t="b">
        <v>0</v>
      </c>
      <c r="M4970" t="b">
        <v>0</v>
      </c>
      <c r="N4970" t="b">
        <v>0</v>
      </c>
      <c r="O4970">
        <v>19</v>
      </c>
      <c r="P4970">
        <v>18</v>
      </c>
      <c r="Q4970" s="2">
        <v>0.01</v>
      </c>
      <c r="R4970" s="2">
        <v>0</v>
      </c>
      <c r="S4970" s="2">
        <v>0</v>
      </c>
      <c r="T4970">
        <f t="shared" si="308"/>
        <v>0.4</v>
      </c>
      <c r="U4970">
        <f t="shared" si="309"/>
        <v>14.200000000000001</v>
      </c>
      <c r="V4970">
        <f t="shared" si="310"/>
        <v>2.7763524999999998</v>
      </c>
      <c r="W4970">
        <f t="shared" si="311"/>
        <v>4.6817233750000007</v>
      </c>
    </row>
    <row r="4971" spans="1:23" x14ac:dyDescent="0.25">
      <c r="A4971" t="s">
        <v>16551</v>
      </c>
      <c r="B4971" s="1">
        <v>43145</v>
      </c>
      <c r="C4971" t="s">
        <v>16552</v>
      </c>
      <c r="D4971" t="s">
        <v>297</v>
      </c>
      <c r="E4971" t="s">
        <v>16553</v>
      </c>
      <c r="F4971" s="1">
        <v>43136</v>
      </c>
      <c r="G4971">
        <v>1</v>
      </c>
      <c r="H4971">
        <v>2726643</v>
      </c>
      <c r="I4971">
        <v>9126</v>
      </c>
      <c r="J4971">
        <v>1759</v>
      </c>
      <c r="K4971">
        <v>935</v>
      </c>
      <c r="L4971" t="b">
        <v>0</v>
      </c>
      <c r="M4971" t="b">
        <v>0</v>
      </c>
      <c r="N4971" t="b">
        <v>0</v>
      </c>
      <c r="O4971">
        <v>9</v>
      </c>
      <c r="P4971">
        <v>8</v>
      </c>
      <c r="Q4971" s="2">
        <v>0</v>
      </c>
      <c r="R4971" s="2">
        <v>0</v>
      </c>
      <c r="S4971" s="2">
        <v>0</v>
      </c>
      <c r="T4971">
        <f t="shared" si="308"/>
        <v>0.4</v>
      </c>
      <c r="U4971">
        <f t="shared" si="309"/>
        <v>6.2</v>
      </c>
      <c r="V4971">
        <f t="shared" si="310"/>
        <v>1.3633214999999999</v>
      </c>
      <c r="W4971">
        <f t="shared" si="311"/>
        <v>2.1871625249999997</v>
      </c>
    </row>
    <row r="4972" spans="1:23" x14ac:dyDescent="0.25">
      <c r="A4972" t="s">
        <v>16554</v>
      </c>
      <c r="B4972" s="1">
        <v>43234</v>
      </c>
      <c r="C4972" t="s">
        <v>16555</v>
      </c>
      <c r="D4972" t="s">
        <v>29</v>
      </c>
      <c r="E4972" t="s">
        <v>7909</v>
      </c>
      <c r="F4972" s="1">
        <v>43216</v>
      </c>
      <c r="G4972">
        <v>1</v>
      </c>
      <c r="H4972">
        <v>2741354</v>
      </c>
      <c r="I4972">
        <v>93731</v>
      </c>
      <c r="J4972">
        <v>2221</v>
      </c>
      <c r="K4972">
        <v>11885</v>
      </c>
      <c r="L4972" t="b">
        <v>0</v>
      </c>
      <c r="M4972" t="b">
        <v>0</v>
      </c>
      <c r="N4972" t="b">
        <v>0</v>
      </c>
      <c r="O4972">
        <v>18</v>
      </c>
      <c r="P4972">
        <v>17</v>
      </c>
      <c r="Q4972" s="2">
        <v>0.03</v>
      </c>
      <c r="R4972" s="2">
        <v>0</v>
      </c>
      <c r="S4972" s="2">
        <v>0</v>
      </c>
      <c r="T4972">
        <f t="shared" si="308"/>
        <v>0.4</v>
      </c>
      <c r="U4972">
        <f t="shared" si="309"/>
        <v>13.400000000000002</v>
      </c>
      <c r="V4972">
        <f t="shared" si="310"/>
        <v>1.670677</v>
      </c>
      <c r="W4972">
        <f t="shared" si="311"/>
        <v>4.0947369500000006</v>
      </c>
    </row>
    <row r="4973" spans="1:23" x14ac:dyDescent="0.25">
      <c r="A4973" t="s">
        <v>16556</v>
      </c>
      <c r="B4973" s="1">
        <v>43056</v>
      </c>
      <c r="C4973" t="s">
        <v>16557</v>
      </c>
      <c r="D4973" t="s">
        <v>601</v>
      </c>
      <c r="E4973" t="s">
        <v>16558</v>
      </c>
      <c r="F4973" s="1">
        <v>43055</v>
      </c>
      <c r="G4973">
        <v>1</v>
      </c>
      <c r="H4973">
        <v>1035804</v>
      </c>
      <c r="I4973">
        <v>18816</v>
      </c>
      <c r="J4973">
        <v>737</v>
      </c>
      <c r="K4973">
        <v>1133</v>
      </c>
      <c r="L4973" t="b">
        <v>0</v>
      </c>
      <c r="M4973" t="b">
        <v>0</v>
      </c>
      <c r="N4973" t="b">
        <v>0</v>
      </c>
      <c r="O4973">
        <v>1</v>
      </c>
      <c r="P4973">
        <v>1</v>
      </c>
      <c r="Q4973" s="2">
        <v>0.02</v>
      </c>
      <c r="R4973" s="2">
        <v>0</v>
      </c>
      <c r="S4973" s="2">
        <v>0</v>
      </c>
      <c r="T4973">
        <f t="shared" si="308"/>
        <v>0.4</v>
      </c>
      <c r="U4973">
        <f t="shared" si="309"/>
        <v>0.8</v>
      </c>
      <c r="V4973">
        <f t="shared" si="310"/>
        <v>0.71790200000000004</v>
      </c>
      <c r="W4973">
        <f t="shared" si="311"/>
        <v>0.61126570000000002</v>
      </c>
    </row>
    <row r="4974" spans="1:23" x14ac:dyDescent="0.25">
      <c r="A4974" t="s">
        <v>16559</v>
      </c>
      <c r="B4974" s="1">
        <v>43062</v>
      </c>
      <c r="C4974" t="s">
        <v>16560</v>
      </c>
      <c r="D4974" t="s">
        <v>77</v>
      </c>
      <c r="E4974" t="s">
        <v>16561</v>
      </c>
      <c r="F4974" s="1">
        <v>43055</v>
      </c>
      <c r="G4974">
        <v>1</v>
      </c>
      <c r="H4974">
        <v>700476</v>
      </c>
      <c r="I4974">
        <v>8114</v>
      </c>
      <c r="J4974">
        <v>2682</v>
      </c>
      <c r="K4974">
        <v>1410</v>
      </c>
      <c r="L4974" t="b">
        <v>0</v>
      </c>
      <c r="M4974" t="b">
        <v>0</v>
      </c>
      <c r="N4974" t="b">
        <v>0</v>
      </c>
      <c r="O4974">
        <v>7</v>
      </c>
      <c r="P4974">
        <v>7</v>
      </c>
      <c r="Q4974" s="2">
        <v>0.01</v>
      </c>
      <c r="R4974" s="2">
        <v>0</v>
      </c>
      <c r="S4974" s="2">
        <v>0</v>
      </c>
      <c r="T4974">
        <f t="shared" si="308"/>
        <v>0.4</v>
      </c>
      <c r="U4974">
        <f t="shared" si="309"/>
        <v>5.6000000000000005</v>
      </c>
      <c r="V4974">
        <f t="shared" si="310"/>
        <v>0.45023800000000003</v>
      </c>
      <c r="W4974">
        <f t="shared" si="311"/>
        <v>1.7175833</v>
      </c>
    </row>
    <row r="4975" spans="1:23" x14ac:dyDescent="0.25">
      <c r="A4975" t="s">
        <v>16562</v>
      </c>
      <c r="B4975" s="1">
        <v>43165</v>
      </c>
      <c r="C4975" t="s">
        <v>16563</v>
      </c>
      <c r="D4975" t="s">
        <v>632</v>
      </c>
      <c r="E4975" t="s">
        <v>16564</v>
      </c>
      <c r="F4975" s="1">
        <v>43158</v>
      </c>
      <c r="G4975">
        <v>1</v>
      </c>
      <c r="H4975">
        <v>3988000</v>
      </c>
      <c r="I4975">
        <v>44191</v>
      </c>
      <c r="J4975">
        <v>4114</v>
      </c>
      <c r="K4975">
        <v>8995</v>
      </c>
      <c r="L4975" t="b">
        <v>0</v>
      </c>
      <c r="M4975" t="b">
        <v>0</v>
      </c>
      <c r="N4975" t="b">
        <v>0</v>
      </c>
      <c r="O4975">
        <v>7</v>
      </c>
      <c r="P4975">
        <v>7</v>
      </c>
      <c r="Q4975" s="2">
        <v>0.01</v>
      </c>
      <c r="R4975" s="2">
        <v>0</v>
      </c>
      <c r="S4975" s="2">
        <v>0</v>
      </c>
      <c r="T4975">
        <f t="shared" si="308"/>
        <v>0.4</v>
      </c>
      <c r="U4975">
        <f t="shared" si="309"/>
        <v>5.6000000000000005</v>
      </c>
      <c r="V4975">
        <f t="shared" si="310"/>
        <v>2.0939999999999999</v>
      </c>
      <c r="W4975">
        <f t="shared" si="311"/>
        <v>2.2928999999999999</v>
      </c>
    </row>
    <row r="4976" spans="1:23" x14ac:dyDescent="0.25">
      <c r="A4976" t="s">
        <v>16565</v>
      </c>
      <c r="B4976" s="1">
        <v>43156</v>
      </c>
      <c r="C4976" t="s">
        <v>16566</v>
      </c>
      <c r="D4976" t="s">
        <v>117</v>
      </c>
      <c r="E4976" t="s">
        <v>16567</v>
      </c>
      <c r="F4976" s="1">
        <v>43147</v>
      </c>
      <c r="G4976">
        <v>1</v>
      </c>
      <c r="H4976">
        <v>667005</v>
      </c>
      <c r="I4976">
        <v>15954</v>
      </c>
      <c r="J4976">
        <v>8846</v>
      </c>
      <c r="K4976">
        <v>5607</v>
      </c>
      <c r="L4976" t="b">
        <v>0</v>
      </c>
      <c r="M4976" t="b">
        <v>0</v>
      </c>
      <c r="N4976" t="b">
        <v>0</v>
      </c>
      <c r="O4976">
        <v>9</v>
      </c>
      <c r="P4976">
        <v>4</v>
      </c>
      <c r="Q4976" s="2">
        <v>0.02</v>
      </c>
      <c r="R4976" s="2">
        <v>-0.01</v>
      </c>
      <c r="S4976" s="2">
        <v>0.01</v>
      </c>
      <c r="T4976">
        <f t="shared" si="308"/>
        <v>0.4</v>
      </c>
      <c r="U4976">
        <f t="shared" si="309"/>
        <v>2.2000000000000002</v>
      </c>
      <c r="V4976">
        <f t="shared" si="310"/>
        <v>0.63350249999999997</v>
      </c>
      <c r="W4976">
        <f t="shared" si="311"/>
        <v>0.93172587500000004</v>
      </c>
    </row>
    <row r="4977" spans="1:23" x14ac:dyDescent="0.25">
      <c r="A4977" t="s">
        <v>16568</v>
      </c>
      <c r="B4977" s="1">
        <v>43153</v>
      </c>
      <c r="C4977" t="s">
        <v>16569</v>
      </c>
      <c r="D4977" t="s">
        <v>625</v>
      </c>
      <c r="E4977" t="s">
        <v>16570</v>
      </c>
      <c r="F4977" s="1">
        <v>43145</v>
      </c>
      <c r="G4977">
        <v>1</v>
      </c>
      <c r="H4977">
        <v>44733</v>
      </c>
      <c r="I4977">
        <v>278</v>
      </c>
      <c r="J4977">
        <v>138</v>
      </c>
      <c r="K4977">
        <v>368</v>
      </c>
      <c r="L4977" t="b">
        <v>0</v>
      </c>
      <c r="M4977" t="b">
        <v>0</v>
      </c>
      <c r="N4977" t="b">
        <v>0</v>
      </c>
      <c r="O4977">
        <v>8</v>
      </c>
      <c r="P4977">
        <v>7</v>
      </c>
      <c r="Q4977" s="2">
        <v>0.01</v>
      </c>
      <c r="R4977" s="2">
        <v>0</v>
      </c>
      <c r="S4977" s="2">
        <v>0.01</v>
      </c>
      <c r="T4977">
        <f t="shared" si="308"/>
        <v>0.4</v>
      </c>
      <c r="U4977">
        <f t="shared" si="309"/>
        <v>5.4</v>
      </c>
      <c r="V4977">
        <f t="shared" si="310"/>
        <v>0.37236649999999999</v>
      </c>
      <c r="W4977">
        <f t="shared" si="311"/>
        <v>1.6403282750000003</v>
      </c>
    </row>
    <row r="4978" spans="1:23" x14ac:dyDescent="0.25">
      <c r="A4978" t="s">
        <v>16571</v>
      </c>
      <c r="B4978" s="1">
        <v>43190</v>
      </c>
      <c r="C4978" t="s">
        <v>16572</v>
      </c>
      <c r="D4978" t="s">
        <v>16573</v>
      </c>
      <c r="E4978" t="s">
        <v>16574</v>
      </c>
      <c r="F4978" s="1">
        <v>43175</v>
      </c>
      <c r="G4978">
        <v>1</v>
      </c>
      <c r="H4978">
        <v>614024</v>
      </c>
      <c r="I4978">
        <v>26701</v>
      </c>
      <c r="J4978">
        <v>351</v>
      </c>
      <c r="K4978">
        <v>5693</v>
      </c>
      <c r="L4978" t="b">
        <v>0</v>
      </c>
      <c r="M4978" t="b">
        <v>0</v>
      </c>
      <c r="N4978" t="b">
        <v>0</v>
      </c>
      <c r="O4978">
        <v>15</v>
      </c>
      <c r="P4978">
        <v>14</v>
      </c>
      <c r="Q4978" s="2">
        <v>0.04</v>
      </c>
      <c r="R4978" s="2">
        <v>0</v>
      </c>
      <c r="S4978" s="2">
        <v>0.01</v>
      </c>
      <c r="T4978">
        <f t="shared" si="308"/>
        <v>0.4</v>
      </c>
      <c r="U4978">
        <f t="shared" si="309"/>
        <v>11.000000000000002</v>
      </c>
      <c r="V4978">
        <f t="shared" si="310"/>
        <v>0.95701199999999997</v>
      </c>
      <c r="W4978">
        <f t="shared" si="311"/>
        <v>3.2449542000000005</v>
      </c>
    </row>
    <row r="4979" spans="1:23" x14ac:dyDescent="0.25">
      <c r="A4979" t="s">
        <v>16575</v>
      </c>
      <c r="B4979" s="1">
        <v>43188</v>
      </c>
      <c r="C4979" t="s">
        <v>16576</v>
      </c>
      <c r="D4979" t="s">
        <v>3487</v>
      </c>
      <c r="E4979" t="s">
        <v>16577</v>
      </c>
      <c r="F4979" s="1">
        <v>43179</v>
      </c>
      <c r="G4979">
        <v>1</v>
      </c>
      <c r="H4979">
        <v>273000</v>
      </c>
      <c r="I4979">
        <v>12662</v>
      </c>
      <c r="J4979">
        <v>155</v>
      </c>
      <c r="K4979">
        <v>682</v>
      </c>
      <c r="L4979" t="b">
        <v>0</v>
      </c>
      <c r="M4979" t="b">
        <v>0</v>
      </c>
      <c r="N4979" t="b">
        <v>0</v>
      </c>
      <c r="O4979">
        <v>9</v>
      </c>
      <c r="P4979">
        <v>9</v>
      </c>
      <c r="Q4979" s="2">
        <v>0.05</v>
      </c>
      <c r="R4979" s="2">
        <v>0</v>
      </c>
      <c r="S4979" s="2">
        <v>0</v>
      </c>
      <c r="T4979">
        <f t="shared" si="308"/>
        <v>0.4</v>
      </c>
      <c r="U4979">
        <f t="shared" si="309"/>
        <v>7.2</v>
      </c>
      <c r="V4979">
        <f t="shared" si="310"/>
        <v>0.63650000000000007</v>
      </c>
      <c r="W4979">
        <f t="shared" si="311"/>
        <v>2.1827749999999999</v>
      </c>
    </row>
    <row r="4980" spans="1:23" x14ac:dyDescent="0.25">
      <c r="A4980" t="s">
        <v>16578</v>
      </c>
      <c r="B4980" s="1">
        <v>43160</v>
      </c>
      <c r="C4980" t="s">
        <v>16579</v>
      </c>
      <c r="D4980" t="s">
        <v>11876</v>
      </c>
      <c r="E4980" t="s">
        <v>16580</v>
      </c>
      <c r="F4980" s="1">
        <v>43160</v>
      </c>
      <c r="G4980">
        <v>1</v>
      </c>
      <c r="H4980">
        <v>285984</v>
      </c>
      <c r="I4980">
        <v>34129</v>
      </c>
      <c r="J4980">
        <v>1625</v>
      </c>
      <c r="K4980">
        <v>4219</v>
      </c>
      <c r="L4980" t="b">
        <v>0</v>
      </c>
      <c r="M4980" t="b">
        <v>0</v>
      </c>
      <c r="N4980" t="b">
        <v>0</v>
      </c>
      <c r="O4980">
        <v>0</v>
      </c>
      <c r="P4980">
        <v>1</v>
      </c>
      <c r="Q4980" s="2">
        <v>0.12</v>
      </c>
      <c r="R4980" s="2">
        <v>-0.01</v>
      </c>
      <c r="S4980" s="2">
        <v>0.01</v>
      </c>
      <c r="T4980">
        <f t="shared" si="308"/>
        <v>0.4</v>
      </c>
      <c r="U4980">
        <f t="shared" si="309"/>
        <v>1</v>
      </c>
      <c r="V4980">
        <f t="shared" si="310"/>
        <v>1.4429920000000001</v>
      </c>
      <c r="W4980">
        <f t="shared" si="311"/>
        <v>0.91504720000000006</v>
      </c>
    </row>
    <row r="4981" spans="1:23" x14ac:dyDescent="0.25">
      <c r="A4981" t="s">
        <v>16581</v>
      </c>
      <c r="B4981" s="1">
        <v>43132</v>
      </c>
      <c r="C4981" t="s">
        <v>16582</v>
      </c>
      <c r="D4981" t="s">
        <v>2207</v>
      </c>
      <c r="E4981" t="s">
        <v>16583</v>
      </c>
      <c r="F4981" s="1">
        <v>43125</v>
      </c>
      <c r="G4981">
        <v>1</v>
      </c>
      <c r="H4981">
        <v>877585</v>
      </c>
      <c r="I4981">
        <v>115391</v>
      </c>
      <c r="J4981">
        <v>1621</v>
      </c>
      <c r="K4981">
        <v>15749</v>
      </c>
      <c r="L4981" t="b">
        <v>0</v>
      </c>
      <c r="M4981" t="b">
        <v>0</v>
      </c>
      <c r="N4981" t="b">
        <v>0</v>
      </c>
      <c r="O4981">
        <v>7</v>
      </c>
      <c r="P4981">
        <v>7</v>
      </c>
      <c r="Q4981" s="2">
        <v>0.13</v>
      </c>
      <c r="R4981" s="2">
        <v>0</v>
      </c>
      <c r="S4981" s="2">
        <v>0.02</v>
      </c>
      <c r="T4981">
        <f t="shared" si="308"/>
        <v>0.4</v>
      </c>
      <c r="U4981">
        <f t="shared" si="309"/>
        <v>5.6000000000000005</v>
      </c>
      <c r="V4981">
        <f t="shared" si="310"/>
        <v>2.2387924999999997</v>
      </c>
      <c r="W4981">
        <f t="shared" si="311"/>
        <v>2.3435773749999997</v>
      </c>
    </row>
    <row r="4982" spans="1:23" x14ac:dyDescent="0.25">
      <c r="A4982" t="s">
        <v>16584</v>
      </c>
      <c r="B4982" s="1">
        <v>43234</v>
      </c>
      <c r="C4982" t="s">
        <v>16585</v>
      </c>
      <c r="D4982" t="s">
        <v>16586</v>
      </c>
      <c r="E4982" t="s">
        <v>16587</v>
      </c>
      <c r="F4982" s="1">
        <v>43213</v>
      </c>
      <c r="G4982">
        <v>1</v>
      </c>
      <c r="H4982">
        <v>4244395</v>
      </c>
      <c r="I4982">
        <v>245110</v>
      </c>
      <c r="J4982">
        <v>2384</v>
      </c>
      <c r="K4982">
        <v>17119</v>
      </c>
      <c r="L4982" t="b">
        <v>0</v>
      </c>
      <c r="M4982" t="b">
        <v>0</v>
      </c>
      <c r="N4982" t="b">
        <v>0</v>
      </c>
      <c r="O4982">
        <v>21</v>
      </c>
      <c r="P4982">
        <v>18</v>
      </c>
      <c r="Q4982" s="2">
        <v>0.06</v>
      </c>
      <c r="R4982" s="2">
        <v>0</v>
      </c>
      <c r="S4982" s="2">
        <v>0</v>
      </c>
      <c r="T4982">
        <f t="shared" si="308"/>
        <v>0.4</v>
      </c>
      <c r="U4982">
        <f t="shared" si="309"/>
        <v>13.8</v>
      </c>
      <c r="V4982">
        <f t="shared" si="310"/>
        <v>2.7221975</v>
      </c>
      <c r="W4982">
        <f t="shared" si="311"/>
        <v>4.562769125</v>
      </c>
    </row>
    <row r="4983" spans="1:23" x14ac:dyDescent="0.25">
      <c r="A4983" t="s">
        <v>16588</v>
      </c>
      <c r="B4983" s="1">
        <v>43112</v>
      </c>
      <c r="C4983" t="s">
        <v>16589</v>
      </c>
      <c r="D4983" t="s">
        <v>355</v>
      </c>
      <c r="E4983" t="s">
        <v>16590</v>
      </c>
      <c r="F4983" s="1">
        <v>43111</v>
      </c>
      <c r="G4983">
        <v>1</v>
      </c>
      <c r="H4983">
        <v>235293</v>
      </c>
      <c r="I4983">
        <v>7171</v>
      </c>
      <c r="J4983">
        <v>61</v>
      </c>
      <c r="K4983">
        <v>392</v>
      </c>
      <c r="L4983" t="b">
        <v>0</v>
      </c>
      <c r="M4983" t="b">
        <v>0</v>
      </c>
      <c r="N4983" t="b">
        <v>0</v>
      </c>
      <c r="O4983">
        <v>1</v>
      </c>
      <c r="P4983">
        <v>1</v>
      </c>
      <c r="Q4983" s="2">
        <v>0.03</v>
      </c>
      <c r="R4983" s="2">
        <v>0</v>
      </c>
      <c r="S4983" s="2">
        <v>0</v>
      </c>
      <c r="T4983">
        <f t="shared" si="308"/>
        <v>0.4</v>
      </c>
      <c r="U4983">
        <f t="shared" si="309"/>
        <v>0.8</v>
      </c>
      <c r="V4983">
        <f t="shared" si="310"/>
        <v>0.41764649999999998</v>
      </c>
      <c r="W4983">
        <f t="shared" si="311"/>
        <v>0.50617627500000006</v>
      </c>
    </row>
    <row r="4984" spans="1:23" x14ac:dyDescent="0.25">
      <c r="A4984" t="s">
        <v>16591</v>
      </c>
      <c r="B4984" s="1">
        <v>43262</v>
      </c>
      <c r="C4984" t="s">
        <v>16592</v>
      </c>
      <c r="D4984" t="s">
        <v>202</v>
      </c>
      <c r="E4984" t="s">
        <v>16593</v>
      </c>
      <c r="F4984" s="1">
        <v>43234</v>
      </c>
      <c r="G4984">
        <v>1</v>
      </c>
      <c r="H4984">
        <v>4654027</v>
      </c>
      <c r="I4984">
        <v>116674</v>
      </c>
      <c r="J4984">
        <v>5707</v>
      </c>
      <c r="K4984">
        <v>14279</v>
      </c>
      <c r="L4984" t="b">
        <v>0</v>
      </c>
      <c r="M4984" t="b">
        <v>0</v>
      </c>
      <c r="N4984" t="b">
        <v>0</v>
      </c>
      <c r="O4984">
        <v>28</v>
      </c>
      <c r="P4984">
        <v>29</v>
      </c>
      <c r="Q4984" s="2">
        <v>0.03</v>
      </c>
      <c r="R4984" s="2">
        <v>0</v>
      </c>
      <c r="S4984" s="2">
        <v>0</v>
      </c>
      <c r="T4984">
        <f t="shared" si="308"/>
        <v>0.4</v>
      </c>
      <c r="U4984">
        <f t="shared" si="309"/>
        <v>23.400000000000002</v>
      </c>
      <c r="V4984">
        <f t="shared" si="310"/>
        <v>2.6270134999999999</v>
      </c>
      <c r="W4984">
        <f t="shared" si="311"/>
        <v>6.9294547250000003</v>
      </c>
    </row>
    <row r="4985" spans="1:23" x14ac:dyDescent="0.25">
      <c r="A4985" t="s">
        <v>16594</v>
      </c>
      <c r="B4985" s="1">
        <v>43212</v>
      </c>
      <c r="C4985" t="s">
        <v>16595</v>
      </c>
      <c r="D4985" t="s">
        <v>1630</v>
      </c>
      <c r="E4985" t="s">
        <v>16596</v>
      </c>
      <c r="F4985" s="1">
        <v>43207</v>
      </c>
      <c r="G4985">
        <v>1</v>
      </c>
      <c r="H4985">
        <v>1638715</v>
      </c>
      <c r="I4985">
        <v>74374</v>
      </c>
      <c r="J4985">
        <v>5023</v>
      </c>
      <c r="K4985">
        <v>23950</v>
      </c>
      <c r="L4985" t="b">
        <v>0</v>
      </c>
      <c r="M4985" t="b">
        <v>0</v>
      </c>
      <c r="N4985" t="b">
        <v>0</v>
      </c>
      <c r="O4985">
        <v>5</v>
      </c>
      <c r="P4985">
        <v>4</v>
      </c>
      <c r="Q4985" s="2">
        <v>0.05</v>
      </c>
      <c r="R4985" s="2">
        <v>0</v>
      </c>
      <c r="S4985" s="2">
        <v>0.01</v>
      </c>
      <c r="T4985">
        <f t="shared" si="308"/>
        <v>0.4</v>
      </c>
      <c r="U4985">
        <f t="shared" si="309"/>
        <v>3</v>
      </c>
      <c r="V4985">
        <f t="shared" si="310"/>
        <v>1.5693575000000002</v>
      </c>
      <c r="W4985">
        <f t="shared" si="311"/>
        <v>1.459275125</v>
      </c>
    </row>
    <row r="4986" spans="1:23" x14ac:dyDescent="0.25">
      <c r="A4986" t="s">
        <v>16597</v>
      </c>
      <c r="B4986" s="1">
        <v>43056</v>
      </c>
      <c r="C4986" t="s">
        <v>16598</v>
      </c>
      <c r="D4986" t="s">
        <v>6603</v>
      </c>
      <c r="E4986" t="s">
        <v>16599</v>
      </c>
      <c r="F4986" s="1">
        <v>43049</v>
      </c>
      <c r="G4986">
        <v>1</v>
      </c>
      <c r="H4986">
        <v>3913682</v>
      </c>
      <c r="I4986">
        <v>129182</v>
      </c>
      <c r="J4986">
        <v>8991</v>
      </c>
      <c r="K4986">
        <v>5531</v>
      </c>
      <c r="L4986" t="b">
        <v>0</v>
      </c>
      <c r="M4986" t="b">
        <v>0</v>
      </c>
      <c r="N4986" t="b">
        <v>0</v>
      </c>
      <c r="O4986">
        <v>7</v>
      </c>
      <c r="P4986">
        <v>4</v>
      </c>
      <c r="Q4986" s="2">
        <v>0.03</v>
      </c>
      <c r="R4986" s="2">
        <v>0</v>
      </c>
      <c r="S4986" s="2">
        <v>0</v>
      </c>
      <c r="T4986">
        <f t="shared" si="308"/>
        <v>0.4</v>
      </c>
      <c r="U4986">
        <f t="shared" si="309"/>
        <v>2.6</v>
      </c>
      <c r="V4986">
        <f t="shared" si="310"/>
        <v>2.2568409999999997</v>
      </c>
      <c r="W4986">
        <f t="shared" si="311"/>
        <v>1.59989435</v>
      </c>
    </row>
    <row r="4987" spans="1:23" x14ac:dyDescent="0.25">
      <c r="A4987" t="s">
        <v>16600</v>
      </c>
      <c r="B4987" s="1">
        <v>43070</v>
      </c>
      <c r="C4987" t="s">
        <v>16601</v>
      </c>
      <c r="D4987" t="s">
        <v>3087</v>
      </c>
      <c r="E4987" t="s">
        <v>16602</v>
      </c>
      <c r="F4987" s="1">
        <v>43064</v>
      </c>
      <c r="G4987">
        <v>1</v>
      </c>
      <c r="H4987">
        <v>1058992</v>
      </c>
      <c r="I4987">
        <v>22551</v>
      </c>
      <c r="J4987">
        <v>284</v>
      </c>
      <c r="K4987">
        <v>1296</v>
      </c>
      <c r="L4987" t="b">
        <v>0</v>
      </c>
      <c r="M4987" t="b">
        <v>0</v>
      </c>
      <c r="N4987" t="b">
        <v>0</v>
      </c>
      <c r="O4987">
        <v>6</v>
      </c>
      <c r="P4987">
        <v>5</v>
      </c>
      <c r="Q4987" s="2">
        <v>0.02</v>
      </c>
      <c r="R4987" s="2">
        <v>0</v>
      </c>
      <c r="S4987" s="2">
        <v>0</v>
      </c>
      <c r="T4987">
        <f t="shared" si="308"/>
        <v>0.4</v>
      </c>
      <c r="U4987">
        <f t="shared" si="309"/>
        <v>3.8</v>
      </c>
      <c r="V4987">
        <f t="shared" si="310"/>
        <v>0.72949599999999992</v>
      </c>
      <c r="W4987">
        <f t="shared" si="311"/>
        <v>1.3653236</v>
      </c>
    </row>
    <row r="4988" spans="1:23" x14ac:dyDescent="0.25">
      <c r="A4988" t="s">
        <v>16603</v>
      </c>
      <c r="B4988" s="1">
        <v>43086</v>
      </c>
      <c r="C4988" t="s">
        <v>16604</v>
      </c>
      <c r="D4988" t="s">
        <v>14508</v>
      </c>
      <c r="E4988" t="s">
        <v>16605</v>
      </c>
      <c r="F4988" s="1">
        <v>43080</v>
      </c>
      <c r="G4988">
        <v>1</v>
      </c>
      <c r="H4988">
        <v>7757967</v>
      </c>
      <c r="I4988">
        <v>630523</v>
      </c>
      <c r="J4988">
        <v>9657</v>
      </c>
      <c r="K4988">
        <v>210605</v>
      </c>
      <c r="L4988" t="b">
        <v>0</v>
      </c>
      <c r="M4988" t="b">
        <v>0</v>
      </c>
      <c r="N4988" t="b">
        <v>0</v>
      </c>
      <c r="O4988">
        <v>6</v>
      </c>
      <c r="P4988">
        <v>6</v>
      </c>
      <c r="Q4988" s="2">
        <v>0.08</v>
      </c>
      <c r="R4988" s="2">
        <v>0</v>
      </c>
      <c r="S4988" s="2">
        <v>0.03</v>
      </c>
      <c r="T4988">
        <f t="shared" si="308"/>
        <v>0.4</v>
      </c>
      <c r="U4988">
        <f t="shared" si="309"/>
        <v>4.8000000000000007</v>
      </c>
      <c r="V4988">
        <f t="shared" si="310"/>
        <v>5.4289835000000002</v>
      </c>
      <c r="W4988">
        <f t="shared" si="311"/>
        <v>3.2601442250000003</v>
      </c>
    </row>
    <row r="4989" spans="1:23" x14ac:dyDescent="0.25">
      <c r="A4989" t="s">
        <v>16606</v>
      </c>
      <c r="B4989" s="1">
        <v>43156</v>
      </c>
      <c r="C4989" t="s">
        <v>16607</v>
      </c>
      <c r="D4989" t="s">
        <v>7240</v>
      </c>
      <c r="E4989" t="s">
        <v>16608</v>
      </c>
      <c r="F4989" s="1">
        <v>43147</v>
      </c>
      <c r="G4989">
        <v>1</v>
      </c>
      <c r="H4989">
        <v>127987</v>
      </c>
      <c r="I4989">
        <v>2170</v>
      </c>
      <c r="J4989">
        <v>280</v>
      </c>
      <c r="K4989">
        <v>409</v>
      </c>
      <c r="L4989" t="b">
        <v>0</v>
      </c>
      <c r="M4989" t="b">
        <v>0</v>
      </c>
      <c r="N4989" t="b">
        <v>0</v>
      </c>
      <c r="O4989">
        <v>9</v>
      </c>
      <c r="P4989">
        <v>9</v>
      </c>
      <c r="Q4989" s="2">
        <v>0.02</v>
      </c>
      <c r="R4989" s="2">
        <v>0</v>
      </c>
      <c r="S4989" s="2">
        <v>0</v>
      </c>
      <c r="T4989">
        <f t="shared" si="308"/>
        <v>0.4</v>
      </c>
      <c r="U4989">
        <f t="shared" si="309"/>
        <v>7.2</v>
      </c>
      <c r="V4989">
        <f t="shared" si="310"/>
        <v>0.26399349999999999</v>
      </c>
      <c r="W4989">
        <f t="shared" si="311"/>
        <v>2.0523977250000001</v>
      </c>
    </row>
    <row r="4990" spans="1:23" x14ac:dyDescent="0.25">
      <c r="A4990" t="s">
        <v>16609</v>
      </c>
      <c r="B4990" s="1">
        <v>43121</v>
      </c>
      <c r="C4990" t="s">
        <v>16610</v>
      </c>
      <c r="D4990" t="s">
        <v>911</v>
      </c>
      <c r="E4990" t="s">
        <v>16611</v>
      </c>
      <c r="F4990" s="1">
        <v>43114</v>
      </c>
      <c r="G4990">
        <v>1</v>
      </c>
      <c r="H4990">
        <v>1173312</v>
      </c>
      <c r="I4990">
        <v>3689</v>
      </c>
      <c r="J4990">
        <v>454</v>
      </c>
      <c r="K4990">
        <v>1604</v>
      </c>
      <c r="L4990" t="b">
        <v>0</v>
      </c>
      <c r="M4990" t="b">
        <v>0</v>
      </c>
      <c r="N4990" t="b">
        <v>0</v>
      </c>
      <c r="O4990">
        <v>7</v>
      </c>
      <c r="P4990">
        <v>7</v>
      </c>
      <c r="Q4990" s="2">
        <v>0</v>
      </c>
      <c r="R4990" s="2">
        <v>0</v>
      </c>
      <c r="S4990" s="2">
        <v>0</v>
      </c>
      <c r="T4990">
        <f t="shared" si="308"/>
        <v>0.4</v>
      </c>
      <c r="U4990">
        <f t="shared" si="309"/>
        <v>5.6000000000000005</v>
      </c>
      <c r="V4990">
        <f t="shared" si="310"/>
        <v>0.58665599999999996</v>
      </c>
      <c r="W4990">
        <f t="shared" si="311"/>
        <v>1.7653296000000001</v>
      </c>
    </row>
    <row r="4991" spans="1:23" x14ac:dyDescent="0.25">
      <c r="A4991" t="s">
        <v>16612</v>
      </c>
      <c r="B4991" s="1">
        <v>43088</v>
      </c>
      <c r="C4991" t="s">
        <v>16613</v>
      </c>
      <c r="D4991" t="s">
        <v>7538</v>
      </c>
      <c r="E4991" t="s">
        <v>16614</v>
      </c>
      <c r="F4991" s="1">
        <v>43080</v>
      </c>
      <c r="G4991">
        <v>1</v>
      </c>
      <c r="H4991">
        <v>3180207</v>
      </c>
      <c r="I4991">
        <v>77590</v>
      </c>
      <c r="J4991">
        <v>7051</v>
      </c>
      <c r="K4991">
        <v>5718</v>
      </c>
      <c r="L4991" t="b">
        <v>0</v>
      </c>
      <c r="M4991" t="b">
        <v>0</v>
      </c>
      <c r="N4991" t="b">
        <v>0</v>
      </c>
      <c r="O4991">
        <v>8</v>
      </c>
      <c r="P4991">
        <v>8</v>
      </c>
      <c r="Q4991" s="2">
        <v>0.02</v>
      </c>
      <c r="R4991" s="2">
        <v>0</v>
      </c>
      <c r="S4991" s="2">
        <v>0</v>
      </c>
      <c r="T4991">
        <f t="shared" si="308"/>
        <v>0.4</v>
      </c>
      <c r="U4991">
        <f t="shared" si="309"/>
        <v>6.4</v>
      </c>
      <c r="V4991">
        <f t="shared" si="310"/>
        <v>1.7901034999999998</v>
      </c>
      <c r="W4991">
        <f t="shared" si="311"/>
        <v>2.3865362250000004</v>
      </c>
    </row>
    <row r="4992" spans="1:23" x14ac:dyDescent="0.25">
      <c r="A4992" t="s">
        <v>16615</v>
      </c>
      <c r="B4992" s="1">
        <v>43062</v>
      </c>
      <c r="C4992" t="s">
        <v>16616</v>
      </c>
      <c r="D4992" t="s">
        <v>8144</v>
      </c>
      <c r="E4992" t="s">
        <v>16617</v>
      </c>
      <c r="F4992" s="1">
        <v>43059</v>
      </c>
      <c r="G4992">
        <v>1</v>
      </c>
      <c r="H4992">
        <v>82123</v>
      </c>
      <c r="I4992">
        <v>258</v>
      </c>
      <c r="J4992">
        <v>98</v>
      </c>
      <c r="K4992">
        <v>107</v>
      </c>
      <c r="L4992" t="b">
        <v>0</v>
      </c>
      <c r="M4992" t="b">
        <v>0</v>
      </c>
      <c r="N4992" t="b">
        <v>0</v>
      </c>
      <c r="O4992">
        <v>3</v>
      </c>
      <c r="P4992">
        <v>1</v>
      </c>
      <c r="Q4992" s="2">
        <v>0</v>
      </c>
      <c r="R4992" s="2">
        <v>0</v>
      </c>
      <c r="S4992" s="2">
        <v>0</v>
      </c>
      <c r="T4992">
        <f t="shared" si="308"/>
        <v>0.4</v>
      </c>
      <c r="U4992">
        <f t="shared" si="309"/>
        <v>0.4</v>
      </c>
      <c r="V4992">
        <f t="shared" si="310"/>
        <v>4.1061500000000001E-2</v>
      </c>
      <c r="W4992">
        <f t="shared" si="311"/>
        <v>0.274371525</v>
      </c>
    </row>
    <row r="4993" spans="1:23" x14ac:dyDescent="0.25">
      <c r="A4993" t="s">
        <v>16618</v>
      </c>
      <c r="B4993" s="1">
        <v>43223</v>
      </c>
      <c r="C4993" t="s">
        <v>16619</v>
      </c>
      <c r="D4993" t="s">
        <v>385</v>
      </c>
      <c r="E4993" t="s">
        <v>16620</v>
      </c>
      <c r="F4993" s="1">
        <v>43214</v>
      </c>
      <c r="G4993">
        <v>1</v>
      </c>
      <c r="H4993">
        <v>1194183</v>
      </c>
      <c r="I4993">
        <v>49479</v>
      </c>
      <c r="J4993">
        <v>1146</v>
      </c>
      <c r="K4993">
        <v>1661</v>
      </c>
      <c r="L4993" t="b">
        <v>0</v>
      </c>
      <c r="M4993" t="b">
        <v>0</v>
      </c>
      <c r="N4993" t="b">
        <v>0</v>
      </c>
      <c r="O4993">
        <v>9</v>
      </c>
      <c r="P4993">
        <v>6</v>
      </c>
      <c r="Q4993" s="2">
        <v>0.04</v>
      </c>
      <c r="R4993" s="2">
        <v>0</v>
      </c>
      <c r="S4993" s="2">
        <v>0</v>
      </c>
      <c r="T4993">
        <f t="shared" si="308"/>
        <v>0.4</v>
      </c>
      <c r="U4993">
        <f t="shared" si="309"/>
        <v>4.2000000000000011</v>
      </c>
      <c r="V4993">
        <f t="shared" si="310"/>
        <v>0.99709150000000002</v>
      </c>
      <c r="W4993">
        <f t="shared" si="311"/>
        <v>1.5589820250000004</v>
      </c>
    </row>
    <row r="4994" spans="1:23" x14ac:dyDescent="0.25">
      <c r="A4994" t="s">
        <v>16621</v>
      </c>
      <c r="B4994" s="1">
        <v>43234</v>
      </c>
      <c r="C4994" t="s">
        <v>16622</v>
      </c>
      <c r="D4994" t="s">
        <v>61</v>
      </c>
      <c r="E4994" t="s">
        <v>16623</v>
      </c>
      <c r="F4994" s="1">
        <v>43213</v>
      </c>
      <c r="G4994">
        <v>1</v>
      </c>
      <c r="H4994">
        <v>2547146</v>
      </c>
      <c r="I4994">
        <v>99674</v>
      </c>
      <c r="J4994">
        <v>2275</v>
      </c>
      <c r="K4994">
        <v>9384</v>
      </c>
      <c r="L4994" t="b">
        <v>0</v>
      </c>
      <c r="M4994" t="b">
        <v>0</v>
      </c>
      <c r="N4994" t="b">
        <v>0</v>
      </c>
      <c r="O4994">
        <v>21</v>
      </c>
      <c r="P4994">
        <v>10</v>
      </c>
      <c r="Q4994" s="2">
        <v>0.04</v>
      </c>
      <c r="R4994" s="2">
        <v>0</v>
      </c>
      <c r="S4994" s="2">
        <v>0</v>
      </c>
      <c r="T4994">
        <f t="shared" ref="T4994:T5057" si="312">G4994*0.4</f>
        <v>0.4</v>
      </c>
      <c r="U4994">
        <f t="shared" ref="U4994:U5057" si="313">-0.2*(O4994-P4994)+0.8*P4994</f>
        <v>5.8</v>
      </c>
      <c r="V4994">
        <f t="shared" ref="V4994:V5057" si="314">0.5*H4994*0.000001+0.1*Q4994*100+100*0.15*R4994+100*0.25*S4994</f>
        <v>1.6735729999999998</v>
      </c>
      <c r="W4994">
        <f t="shared" ref="W4994:W5057" si="315">0.4*T4994+0.25*U4994+0.35*V4994</f>
        <v>2.1957505499999996</v>
      </c>
    </row>
    <row r="4995" spans="1:23" x14ac:dyDescent="0.25">
      <c r="A4995" t="s">
        <v>16624</v>
      </c>
      <c r="B4995" s="1">
        <v>43088</v>
      </c>
      <c r="C4995" t="s">
        <v>16625</v>
      </c>
      <c r="D4995" t="s">
        <v>16626</v>
      </c>
      <c r="E4995" t="s">
        <v>16627</v>
      </c>
      <c r="F4995" s="1">
        <v>43081</v>
      </c>
      <c r="G4995">
        <v>1</v>
      </c>
      <c r="H4995">
        <v>249897</v>
      </c>
      <c r="I4995">
        <v>9070</v>
      </c>
      <c r="J4995">
        <v>146</v>
      </c>
      <c r="K4995">
        <v>463</v>
      </c>
      <c r="L4995" t="b">
        <v>0</v>
      </c>
      <c r="M4995" t="b">
        <v>0</v>
      </c>
      <c r="N4995" t="b">
        <v>0</v>
      </c>
      <c r="O4995">
        <v>7</v>
      </c>
      <c r="P4995">
        <v>6</v>
      </c>
      <c r="Q4995" s="2">
        <v>0.04</v>
      </c>
      <c r="R4995" s="2">
        <v>0</v>
      </c>
      <c r="S4995" s="2">
        <v>0</v>
      </c>
      <c r="T4995">
        <f t="shared" si="312"/>
        <v>0.4</v>
      </c>
      <c r="U4995">
        <f t="shared" si="313"/>
        <v>4.6000000000000005</v>
      </c>
      <c r="V4995">
        <f t="shared" si="314"/>
        <v>0.52494850000000004</v>
      </c>
      <c r="W4995">
        <f t="shared" si="315"/>
        <v>1.493731975</v>
      </c>
    </row>
    <row r="4996" spans="1:23" x14ac:dyDescent="0.25">
      <c r="A4996" t="s">
        <v>16628</v>
      </c>
      <c r="B4996" s="1">
        <v>43091</v>
      </c>
      <c r="C4996" t="s">
        <v>16629</v>
      </c>
      <c r="D4996" t="s">
        <v>4647</v>
      </c>
      <c r="E4996" t="s">
        <v>16630</v>
      </c>
      <c r="F4996" s="1">
        <v>43084</v>
      </c>
      <c r="G4996">
        <v>1</v>
      </c>
      <c r="H4996">
        <v>401625</v>
      </c>
      <c r="I4996">
        <v>33943</v>
      </c>
      <c r="J4996">
        <v>1129</v>
      </c>
      <c r="K4996">
        <v>2507</v>
      </c>
      <c r="L4996" t="b">
        <v>0</v>
      </c>
      <c r="M4996" t="b">
        <v>0</v>
      </c>
      <c r="N4996" t="b">
        <v>0</v>
      </c>
      <c r="O4996">
        <v>7</v>
      </c>
      <c r="P4996">
        <v>7</v>
      </c>
      <c r="Q4996" s="2">
        <v>0.08</v>
      </c>
      <c r="R4996" s="2">
        <v>0</v>
      </c>
      <c r="S4996" s="2">
        <v>0.01</v>
      </c>
      <c r="T4996">
        <f t="shared" si="312"/>
        <v>0.4</v>
      </c>
      <c r="U4996">
        <f t="shared" si="313"/>
        <v>5.6000000000000005</v>
      </c>
      <c r="V4996">
        <f t="shared" si="314"/>
        <v>1.2508125000000001</v>
      </c>
      <c r="W4996">
        <f t="shared" si="315"/>
        <v>1.9977843750000002</v>
      </c>
    </row>
    <row r="4997" spans="1:23" x14ac:dyDescent="0.25">
      <c r="A4997" t="s">
        <v>16631</v>
      </c>
      <c r="B4997" s="1">
        <v>43211</v>
      </c>
      <c r="C4997" t="s">
        <v>16632</v>
      </c>
      <c r="D4997" t="s">
        <v>749</v>
      </c>
      <c r="E4997" t="s">
        <v>16633</v>
      </c>
      <c r="F4997" s="1">
        <v>43193</v>
      </c>
      <c r="G4997">
        <v>1</v>
      </c>
      <c r="H4997">
        <v>1120841</v>
      </c>
      <c r="I4997">
        <v>39990</v>
      </c>
      <c r="J4997">
        <v>391</v>
      </c>
      <c r="K4997">
        <v>1939</v>
      </c>
      <c r="L4997" t="b">
        <v>0</v>
      </c>
      <c r="M4997" t="b">
        <v>0</v>
      </c>
      <c r="N4997" t="b">
        <v>0</v>
      </c>
      <c r="O4997">
        <v>18</v>
      </c>
      <c r="P4997">
        <v>9</v>
      </c>
      <c r="Q4997" s="2">
        <v>0.04</v>
      </c>
      <c r="R4997" s="2">
        <v>0</v>
      </c>
      <c r="S4997" s="2">
        <v>0</v>
      </c>
      <c r="T4997">
        <f t="shared" si="312"/>
        <v>0.4</v>
      </c>
      <c r="U4997">
        <f t="shared" si="313"/>
        <v>5.4</v>
      </c>
      <c r="V4997">
        <f t="shared" si="314"/>
        <v>0.96042050000000001</v>
      </c>
      <c r="W4997">
        <f t="shared" si="315"/>
        <v>1.8461471750000003</v>
      </c>
    </row>
    <row r="4998" spans="1:23" x14ac:dyDescent="0.25">
      <c r="A4998" t="s">
        <v>16634</v>
      </c>
      <c r="B4998" s="1">
        <v>43131</v>
      </c>
      <c r="C4998" t="s">
        <v>16635</v>
      </c>
      <c r="D4998" t="s">
        <v>730</v>
      </c>
      <c r="E4998" t="s">
        <v>16636</v>
      </c>
      <c r="F4998" s="1">
        <v>43125</v>
      </c>
      <c r="G4998">
        <v>1</v>
      </c>
      <c r="H4998">
        <v>708109</v>
      </c>
      <c r="I4998">
        <v>12092</v>
      </c>
      <c r="J4998">
        <v>1016</v>
      </c>
      <c r="K4998">
        <v>6669</v>
      </c>
      <c r="L4998" t="b">
        <v>0</v>
      </c>
      <c r="M4998" t="b">
        <v>0</v>
      </c>
      <c r="N4998" t="b">
        <v>0</v>
      </c>
      <c r="O4998">
        <v>6</v>
      </c>
      <c r="P4998">
        <v>6</v>
      </c>
      <c r="Q4998" s="2">
        <v>0.02</v>
      </c>
      <c r="R4998" s="2">
        <v>0</v>
      </c>
      <c r="S4998" s="2">
        <v>0.01</v>
      </c>
      <c r="T4998">
        <f t="shared" si="312"/>
        <v>0.4</v>
      </c>
      <c r="U4998">
        <f t="shared" si="313"/>
        <v>4.8000000000000007</v>
      </c>
      <c r="V4998">
        <f t="shared" si="314"/>
        <v>0.80405450000000001</v>
      </c>
      <c r="W4998">
        <f t="shared" si="315"/>
        <v>1.6414190750000004</v>
      </c>
    </row>
    <row r="4999" spans="1:23" x14ac:dyDescent="0.25">
      <c r="A4999" t="s">
        <v>16637</v>
      </c>
      <c r="B4999" s="1">
        <v>43240</v>
      </c>
      <c r="C4999" t="s">
        <v>16638</v>
      </c>
      <c r="D4999" t="s">
        <v>1078</v>
      </c>
      <c r="E4999" t="s">
        <v>16639</v>
      </c>
      <c r="F4999" s="1">
        <v>43230</v>
      </c>
      <c r="G4999">
        <v>1</v>
      </c>
      <c r="H4999">
        <v>498232</v>
      </c>
      <c r="I4999">
        <v>7332</v>
      </c>
      <c r="J4999">
        <v>214</v>
      </c>
      <c r="K4999">
        <v>1469</v>
      </c>
      <c r="L4999" t="b">
        <v>0</v>
      </c>
      <c r="M4999" t="b">
        <v>0</v>
      </c>
      <c r="N4999" t="b">
        <v>0</v>
      </c>
      <c r="O4999">
        <v>10</v>
      </c>
      <c r="P4999">
        <v>7</v>
      </c>
      <c r="Q4999" s="2">
        <v>0.01</v>
      </c>
      <c r="R4999" s="2">
        <v>0</v>
      </c>
      <c r="S4999" s="2">
        <v>0</v>
      </c>
      <c r="T4999">
        <f t="shared" si="312"/>
        <v>0.4</v>
      </c>
      <c r="U4999">
        <f t="shared" si="313"/>
        <v>5</v>
      </c>
      <c r="V4999">
        <f t="shared" si="314"/>
        <v>0.34911599999999998</v>
      </c>
      <c r="W4999">
        <f t="shared" si="315"/>
        <v>1.5321906000000001</v>
      </c>
    </row>
    <row r="5000" spans="1:23" x14ac:dyDescent="0.25">
      <c r="A5000" t="s">
        <v>16640</v>
      </c>
      <c r="B5000" s="1">
        <v>43207</v>
      </c>
      <c r="C5000" t="s">
        <v>16641</v>
      </c>
      <c r="D5000" t="s">
        <v>3614</v>
      </c>
      <c r="E5000" t="s">
        <v>16642</v>
      </c>
      <c r="F5000" s="1">
        <v>43188</v>
      </c>
      <c r="G5000">
        <v>1</v>
      </c>
      <c r="H5000">
        <v>4046025</v>
      </c>
      <c r="I5000">
        <v>161761</v>
      </c>
      <c r="J5000">
        <v>4390</v>
      </c>
      <c r="K5000">
        <v>12824</v>
      </c>
      <c r="L5000" t="b">
        <v>0</v>
      </c>
      <c r="M5000" t="b">
        <v>0</v>
      </c>
      <c r="N5000" t="b">
        <v>0</v>
      </c>
      <c r="O5000">
        <v>19</v>
      </c>
      <c r="P5000">
        <v>12</v>
      </c>
      <c r="Q5000" s="2">
        <v>0.04</v>
      </c>
      <c r="R5000" s="2">
        <v>0</v>
      </c>
      <c r="S5000" s="2">
        <v>0</v>
      </c>
      <c r="T5000">
        <f t="shared" si="312"/>
        <v>0.4</v>
      </c>
      <c r="U5000">
        <f t="shared" si="313"/>
        <v>8.2000000000000011</v>
      </c>
      <c r="V5000">
        <f t="shared" si="314"/>
        <v>2.4230125</v>
      </c>
      <c r="W5000">
        <f t="shared" si="315"/>
        <v>3.0580543750000002</v>
      </c>
    </row>
    <row r="5001" spans="1:23" x14ac:dyDescent="0.25">
      <c r="A5001" t="s">
        <v>16643</v>
      </c>
      <c r="B5001" s="1">
        <v>43104</v>
      </c>
      <c r="C5001" t="s">
        <v>16644</v>
      </c>
      <c r="D5001" t="s">
        <v>4115</v>
      </c>
      <c r="E5001" t="s">
        <v>16645</v>
      </c>
      <c r="F5001" s="1">
        <v>43092</v>
      </c>
      <c r="G5001">
        <v>1</v>
      </c>
      <c r="H5001">
        <v>1535269</v>
      </c>
      <c r="I5001">
        <v>59280</v>
      </c>
      <c r="J5001">
        <v>2743</v>
      </c>
      <c r="K5001">
        <v>6699</v>
      </c>
      <c r="L5001" t="b">
        <v>0</v>
      </c>
      <c r="M5001" t="b">
        <v>0</v>
      </c>
      <c r="N5001" t="b">
        <v>0</v>
      </c>
      <c r="O5001">
        <v>12</v>
      </c>
      <c r="P5001">
        <v>12</v>
      </c>
      <c r="Q5001" s="2">
        <v>0.04</v>
      </c>
      <c r="R5001" s="2">
        <v>0</v>
      </c>
      <c r="S5001" s="2">
        <v>0</v>
      </c>
      <c r="T5001">
        <f t="shared" si="312"/>
        <v>0.4</v>
      </c>
      <c r="U5001">
        <f t="shared" si="313"/>
        <v>9.6000000000000014</v>
      </c>
      <c r="V5001">
        <f t="shared" si="314"/>
        <v>1.1676345000000001</v>
      </c>
      <c r="W5001">
        <f t="shared" si="315"/>
        <v>2.9686720750000006</v>
      </c>
    </row>
    <row r="5002" spans="1:23" x14ac:dyDescent="0.25">
      <c r="A5002" t="s">
        <v>16646</v>
      </c>
      <c r="B5002" s="1">
        <v>43078</v>
      </c>
      <c r="C5002" t="s">
        <v>16647</v>
      </c>
      <c r="D5002" t="s">
        <v>1254</v>
      </c>
      <c r="E5002" t="s">
        <v>16648</v>
      </c>
      <c r="F5002" s="1">
        <v>43074</v>
      </c>
      <c r="G5002">
        <v>1</v>
      </c>
      <c r="H5002">
        <v>58764</v>
      </c>
      <c r="I5002">
        <v>2104</v>
      </c>
      <c r="J5002">
        <v>122</v>
      </c>
      <c r="K5002">
        <v>653</v>
      </c>
      <c r="L5002" t="b">
        <v>0</v>
      </c>
      <c r="M5002" t="b">
        <v>0</v>
      </c>
      <c r="N5002" t="b">
        <v>0</v>
      </c>
      <c r="O5002">
        <v>4</v>
      </c>
      <c r="P5002">
        <v>3</v>
      </c>
      <c r="Q5002" s="2">
        <v>0.04</v>
      </c>
      <c r="R5002" s="2">
        <v>0</v>
      </c>
      <c r="S5002" s="2">
        <v>0.01</v>
      </c>
      <c r="T5002">
        <f t="shared" si="312"/>
        <v>0.4</v>
      </c>
      <c r="U5002">
        <f t="shared" si="313"/>
        <v>2.2000000000000002</v>
      </c>
      <c r="V5002">
        <f t="shared" si="314"/>
        <v>0.67938200000000004</v>
      </c>
      <c r="W5002">
        <f t="shared" si="315"/>
        <v>0.94778370000000001</v>
      </c>
    </row>
    <row r="5003" spans="1:23" x14ac:dyDescent="0.25">
      <c r="A5003" t="s">
        <v>16649</v>
      </c>
      <c r="B5003" s="1">
        <v>43160</v>
      </c>
      <c r="C5003" t="s">
        <v>16650</v>
      </c>
      <c r="D5003" t="s">
        <v>2522</v>
      </c>
      <c r="E5003" t="s">
        <v>16651</v>
      </c>
      <c r="F5003" s="1">
        <v>43153</v>
      </c>
      <c r="G5003">
        <v>1</v>
      </c>
      <c r="H5003">
        <v>152796</v>
      </c>
      <c r="I5003">
        <v>8154</v>
      </c>
      <c r="J5003">
        <v>392</v>
      </c>
      <c r="K5003">
        <v>612</v>
      </c>
      <c r="L5003" t="b">
        <v>0</v>
      </c>
      <c r="M5003" t="b">
        <v>0</v>
      </c>
      <c r="N5003" t="b">
        <v>0</v>
      </c>
      <c r="O5003">
        <v>7</v>
      </c>
      <c r="P5003">
        <v>7</v>
      </c>
      <c r="Q5003" s="2">
        <v>0.05</v>
      </c>
      <c r="R5003" s="2">
        <v>0</v>
      </c>
      <c r="S5003" s="2">
        <v>0</v>
      </c>
      <c r="T5003">
        <f t="shared" si="312"/>
        <v>0.4</v>
      </c>
      <c r="U5003">
        <f t="shared" si="313"/>
        <v>5.6000000000000005</v>
      </c>
      <c r="V5003">
        <f t="shared" si="314"/>
        <v>0.57639800000000008</v>
      </c>
      <c r="W5003">
        <f t="shared" si="315"/>
        <v>1.7617393000000001</v>
      </c>
    </row>
    <row r="5004" spans="1:23" x14ac:dyDescent="0.25">
      <c r="A5004" t="s">
        <v>16652</v>
      </c>
      <c r="B5004" s="1">
        <v>43144</v>
      </c>
      <c r="C5004" t="s">
        <v>16653</v>
      </c>
      <c r="D5004" t="s">
        <v>605</v>
      </c>
      <c r="E5004" t="s">
        <v>16654</v>
      </c>
      <c r="F5004" s="1">
        <v>43140</v>
      </c>
      <c r="G5004">
        <v>1</v>
      </c>
      <c r="H5004">
        <v>373329</v>
      </c>
      <c r="I5004">
        <v>9778</v>
      </c>
      <c r="J5004">
        <v>244</v>
      </c>
      <c r="K5004">
        <v>400</v>
      </c>
      <c r="L5004" t="b">
        <v>0</v>
      </c>
      <c r="M5004" t="b">
        <v>0</v>
      </c>
      <c r="N5004" t="b">
        <v>0</v>
      </c>
      <c r="O5004">
        <v>4</v>
      </c>
      <c r="P5004">
        <v>3</v>
      </c>
      <c r="Q5004" s="2">
        <v>0.03</v>
      </c>
      <c r="R5004" s="2">
        <v>0</v>
      </c>
      <c r="S5004" s="2">
        <v>0</v>
      </c>
      <c r="T5004">
        <f t="shared" si="312"/>
        <v>0.4</v>
      </c>
      <c r="U5004">
        <f t="shared" si="313"/>
        <v>2.2000000000000002</v>
      </c>
      <c r="V5004">
        <f t="shared" si="314"/>
        <v>0.48666449999999994</v>
      </c>
      <c r="W5004">
        <f t="shared" si="315"/>
        <v>0.88033257500000006</v>
      </c>
    </row>
    <row r="5005" spans="1:23" x14ac:dyDescent="0.25">
      <c r="A5005" t="s">
        <v>16655</v>
      </c>
      <c r="B5005" s="1">
        <v>43195</v>
      </c>
      <c r="C5005" t="s">
        <v>16656</v>
      </c>
      <c r="D5005" t="s">
        <v>529</v>
      </c>
      <c r="E5005" t="s">
        <v>16657</v>
      </c>
      <c r="F5005" s="1">
        <v>43193</v>
      </c>
      <c r="G5005">
        <v>1</v>
      </c>
      <c r="H5005">
        <v>2288833</v>
      </c>
      <c r="I5005">
        <v>18696</v>
      </c>
      <c r="J5005">
        <v>1858</v>
      </c>
      <c r="K5005">
        <v>1721</v>
      </c>
      <c r="L5005" t="b">
        <v>0</v>
      </c>
      <c r="M5005" t="b">
        <v>0</v>
      </c>
      <c r="N5005" t="b">
        <v>0</v>
      </c>
      <c r="O5005">
        <v>2</v>
      </c>
      <c r="P5005">
        <v>1</v>
      </c>
      <c r="Q5005" s="2">
        <v>0.01</v>
      </c>
      <c r="R5005" s="2">
        <v>0</v>
      </c>
      <c r="S5005" s="2">
        <v>0</v>
      </c>
      <c r="T5005">
        <f t="shared" si="312"/>
        <v>0.4</v>
      </c>
      <c r="U5005">
        <f t="shared" si="313"/>
        <v>0.60000000000000009</v>
      </c>
      <c r="V5005">
        <f t="shared" si="314"/>
        <v>1.2444165</v>
      </c>
      <c r="W5005">
        <f t="shared" si="315"/>
        <v>0.74554577500000008</v>
      </c>
    </row>
    <row r="5006" spans="1:23" x14ac:dyDescent="0.25">
      <c r="A5006" t="s">
        <v>16658</v>
      </c>
      <c r="B5006" s="1">
        <v>43265</v>
      </c>
      <c r="C5006" t="s">
        <v>16659</v>
      </c>
      <c r="D5006" t="s">
        <v>3512</v>
      </c>
      <c r="E5006" t="s">
        <v>16660</v>
      </c>
      <c r="F5006" s="1">
        <v>43257</v>
      </c>
      <c r="G5006">
        <v>1</v>
      </c>
      <c r="H5006">
        <v>903651</v>
      </c>
      <c r="I5006">
        <v>11427</v>
      </c>
      <c r="J5006">
        <v>2305</v>
      </c>
      <c r="K5006">
        <v>2504</v>
      </c>
      <c r="L5006" t="b">
        <v>0</v>
      </c>
      <c r="M5006" t="b">
        <v>0</v>
      </c>
      <c r="N5006" t="b">
        <v>0</v>
      </c>
      <c r="O5006">
        <v>8</v>
      </c>
      <c r="P5006">
        <v>7</v>
      </c>
      <c r="Q5006" s="2">
        <v>0.01</v>
      </c>
      <c r="R5006" s="2">
        <v>0</v>
      </c>
      <c r="S5006" s="2">
        <v>0</v>
      </c>
      <c r="T5006">
        <f t="shared" si="312"/>
        <v>0.4</v>
      </c>
      <c r="U5006">
        <f t="shared" si="313"/>
        <v>5.4</v>
      </c>
      <c r="V5006">
        <f t="shared" si="314"/>
        <v>0.55182549999999997</v>
      </c>
      <c r="W5006">
        <f t="shared" si="315"/>
        <v>1.7031389250000002</v>
      </c>
    </row>
    <row r="5007" spans="1:23" x14ac:dyDescent="0.25">
      <c r="A5007" t="s">
        <v>16661</v>
      </c>
      <c r="B5007" s="1">
        <v>43084</v>
      </c>
      <c r="C5007" t="s">
        <v>16662</v>
      </c>
      <c r="D5007" t="s">
        <v>242</v>
      </c>
      <c r="E5007" t="s">
        <v>16663</v>
      </c>
      <c r="F5007" s="1">
        <v>43078</v>
      </c>
      <c r="G5007">
        <v>1</v>
      </c>
      <c r="H5007">
        <v>2925095</v>
      </c>
      <c r="I5007">
        <v>140634</v>
      </c>
      <c r="J5007">
        <v>1420</v>
      </c>
      <c r="K5007">
        <v>15951</v>
      </c>
      <c r="L5007" t="b">
        <v>0</v>
      </c>
      <c r="M5007" t="b">
        <v>0</v>
      </c>
      <c r="N5007" t="b">
        <v>0</v>
      </c>
      <c r="O5007">
        <v>6</v>
      </c>
      <c r="P5007">
        <v>5</v>
      </c>
      <c r="Q5007" s="2">
        <v>0.05</v>
      </c>
      <c r="R5007" s="2">
        <v>0</v>
      </c>
      <c r="S5007" s="2">
        <v>0.01</v>
      </c>
      <c r="T5007">
        <f t="shared" si="312"/>
        <v>0.4</v>
      </c>
      <c r="U5007">
        <f t="shared" si="313"/>
        <v>3.8</v>
      </c>
      <c r="V5007">
        <f t="shared" si="314"/>
        <v>2.2125474999999999</v>
      </c>
      <c r="W5007">
        <f t="shared" si="315"/>
        <v>1.8843916249999997</v>
      </c>
    </row>
    <row r="5008" spans="1:23" x14ac:dyDescent="0.25">
      <c r="A5008" t="s">
        <v>16664</v>
      </c>
      <c r="B5008" s="1">
        <v>43109</v>
      </c>
      <c r="C5008" t="s">
        <v>16665</v>
      </c>
      <c r="D5008" t="s">
        <v>16666</v>
      </c>
      <c r="E5008" t="s">
        <v>16667</v>
      </c>
      <c r="F5008" s="1">
        <v>43101</v>
      </c>
      <c r="G5008">
        <v>1</v>
      </c>
      <c r="H5008">
        <v>323160</v>
      </c>
      <c r="I5008">
        <v>7237</v>
      </c>
      <c r="J5008">
        <v>98</v>
      </c>
      <c r="K5008">
        <v>1707</v>
      </c>
      <c r="L5008" t="b">
        <v>0</v>
      </c>
      <c r="M5008" t="b">
        <v>0</v>
      </c>
      <c r="N5008" t="b">
        <v>0</v>
      </c>
      <c r="O5008">
        <v>8</v>
      </c>
      <c r="P5008">
        <v>5</v>
      </c>
      <c r="Q5008" s="2">
        <v>0.02</v>
      </c>
      <c r="R5008" s="2">
        <v>0</v>
      </c>
      <c r="S5008" s="2">
        <v>0.01</v>
      </c>
      <c r="T5008">
        <f t="shared" si="312"/>
        <v>0.4</v>
      </c>
      <c r="U5008">
        <f t="shared" si="313"/>
        <v>3.4</v>
      </c>
      <c r="V5008">
        <f t="shared" si="314"/>
        <v>0.61158000000000001</v>
      </c>
      <c r="W5008">
        <f t="shared" si="315"/>
        <v>1.2240530000000001</v>
      </c>
    </row>
    <row r="5009" spans="1:23" x14ac:dyDescent="0.25">
      <c r="A5009" t="s">
        <v>16668</v>
      </c>
      <c r="B5009" s="1">
        <v>43105</v>
      </c>
      <c r="C5009" t="s">
        <v>16669</v>
      </c>
      <c r="D5009" t="s">
        <v>1028</v>
      </c>
      <c r="E5009" t="s">
        <v>16670</v>
      </c>
      <c r="F5009" s="1">
        <v>43096</v>
      </c>
      <c r="G5009">
        <v>1</v>
      </c>
      <c r="H5009">
        <v>1048474</v>
      </c>
      <c r="I5009">
        <v>16166</v>
      </c>
      <c r="J5009">
        <v>1633</v>
      </c>
      <c r="K5009">
        <v>2317</v>
      </c>
      <c r="L5009" t="b">
        <v>0</v>
      </c>
      <c r="M5009" t="b">
        <v>0</v>
      </c>
      <c r="N5009" t="b">
        <v>0</v>
      </c>
      <c r="O5009">
        <v>9</v>
      </c>
      <c r="P5009">
        <v>9</v>
      </c>
      <c r="Q5009" s="2">
        <v>0.02</v>
      </c>
      <c r="R5009" s="2">
        <v>0</v>
      </c>
      <c r="S5009" s="2">
        <v>0</v>
      </c>
      <c r="T5009">
        <f t="shared" si="312"/>
        <v>0.4</v>
      </c>
      <c r="U5009">
        <f t="shared" si="313"/>
        <v>7.2</v>
      </c>
      <c r="V5009">
        <f t="shared" si="314"/>
        <v>0.72423700000000002</v>
      </c>
      <c r="W5009">
        <f t="shared" si="315"/>
        <v>2.2134829499999999</v>
      </c>
    </row>
    <row r="5010" spans="1:23" x14ac:dyDescent="0.25">
      <c r="A5010" t="s">
        <v>16671</v>
      </c>
      <c r="B5010" s="1">
        <v>43057</v>
      </c>
      <c r="C5010" t="s">
        <v>16672</v>
      </c>
      <c r="D5010" t="s">
        <v>16103</v>
      </c>
      <c r="E5010" t="s">
        <v>16673</v>
      </c>
      <c r="F5010" s="1">
        <v>43051</v>
      </c>
      <c r="G5010">
        <v>1</v>
      </c>
      <c r="H5010">
        <v>301738</v>
      </c>
      <c r="I5010">
        <v>8634</v>
      </c>
      <c r="J5010">
        <v>332</v>
      </c>
      <c r="K5010">
        <v>2027</v>
      </c>
      <c r="L5010" t="b">
        <v>0</v>
      </c>
      <c r="M5010" t="b">
        <v>0</v>
      </c>
      <c r="N5010" t="b">
        <v>0</v>
      </c>
      <c r="O5010">
        <v>6</v>
      </c>
      <c r="P5010">
        <v>5</v>
      </c>
      <c r="Q5010" s="2">
        <v>0.03</v>
      </c>
      <c r="R5010" s="2">
        <v>0</v>
      </c>
      <c r="S5010" s="2">
        <v>0.01</v>
      </c>
      <c r="T5010">
        <f t="shared" si="312"/>
        <v>0.4</v>
      </c>
      <c r="U5010">
        <f t="shared" si="313"/>
        <v>3.8</v>
      </c>
      <c r="V5010">
        <f t="shared" si="314"/>
        <v>0.70086899999999996</v>
      </c>
      <c r="W5010">
        <f t="shared" si="315"/>
        <v>1.3553041499999998</v>
      </c>
    </row>
    <row r="5011" spans="1:23" x14ac:dyDescent="0.25">
      <c r="A5011" t="s">
        <v>16674</v>
      </c>
      <c r="B5011" s="1">
        <v>43112</v>
      </c>
      <c r="C5011" t="s">
        <v>16675</v>
      </c>
      <c r="D5011" t="s">
        <v>266</v>
      </c>
      <c r="E5011" t="s">
        <v>16676</v>
      </c>
      <c r="F5011" s="1">
        <v>43104</v>
      </c>
      <c r="G5011">
        <v>1</v>
      </c>
      <c r="H5011">
        <v>3638866</v>
      </c>
      <c r="I5011">
        <v>95251</v>
      </c>
      <c r="J5011">
        <v>6527</v>
      </c>
      <c r="K5011">
        <v>19029</v>
      </c>
      <c r="L5011" t="b">
        <v>0</v>
      </c>
      <c r="M5011" t="b">
        <v>0</v>
      </c>
      <c r="N5011" t="b">
        <v>0</v>
      </c>
      <c r="O5011">
        <v>8</v>
      </c>
      <c r="P5011">
        <v>6</v>
      </c>
      <c r="Q5011" s="2">
        <v>0.03</v>
      </c>
      <c r="R5011" s="2">
        <v>0</v>
      </c>
      <c r="S5011" s="2">
        <v>0.01</v>
      </c>
      <c r="T5011">
        <f t="shared" si="312"/>
        <v>0.4</v>
      </c>
      <c r="U5011">
        <f t="shared" si="313"/>
        <v>4.4000000000000004</v>
      </c>
      <c r="V5011">
        <f t="shared" si="314"/>
        <v>2.3694329999999999</v>
      </c>
      <c r="W5011">
        <f t="shared" si="315"/>
        <v>2.0893015500000001</v>
      </c>
    </row>
    <row r="5012" spans="1:23" x14ac:dyDescent="0.25">
      <c r="A5012" t="s">
        <v>16677</v>
      </c>
      <c r="B5012" s="1">
        <v>43068</v>
      </c>
      <c r="C5012" t="s">
        <v>16678</v>
      </c>
      <c r="D5012" t="s">
        <v>2207</v>
      </c>
      <c r="E5012" t="s">
        <v>16679</v>
      </c>
      <c r="F5012" s="1">
        <v>43061</v>
      </c>
      <c r="G5012">
        <v>1</v>
      </c>
      <c r="H5012">
        <v>436638</v>
      </c>
      <c r="I5012">
        <v>37923</v>
      </c>
      <c r="J5012">
        <v>485</v>
      </c>
      <c r="K5012">
        <v>3722</v>
      </c>
      <c r="L5012" t="b">
        <v>0</v>
      </c>
      <c r="M5012" t="b">
        <v>0</v>
      </c>
      <c r="N5012" t="b">
        <v>0</v>
      </c>
      <c r="O5012">
        <v>7</v>
      </c>
      <c r="P5012">
        <v>7</v>
      </c>
      <c r="Q5012" s="2">
        <v>0.09</v>
      </c>
      <c r="R5012" s="2">
        <v>0</v>
      </c>
      <c r="S5012" s="2">
        <v>0.01</v>
      </c>
      <c r="T5012">
        <f t="shared" si="312"/>
        <v>0.4</v>
      </c>
      <c r="U5012">
        <f t="shared" si="313"/>
        <v>5.6000000000000005</v>
      </c>
      <c r="V5012">
        <f t="shared" si="314"/>
        <v>1.3683189999999998</v>
      </c>
      <c r="W5012">
        <f t="shared" si="315"/>
        <v>2.0389116500000002</v>
      </c>
    </row>
    <row r="5013" spans="1:23" x14ac:dyDescent="0.25">
      <c r="A5013" t="s">
        <v>16680</v>
      </c>
      <c r="B5013" s="1">
        <v>43168</v>
      </c>
      <c r="C5013" t="s">
        <v>16681</v>
      </c>
      <c r="D5013" t="s">
        <v>109</v>
      </c>
      <c r="E5013" t="s">
        <v>16682</v>
      </c>
      <c r="F5013" s="1">
        <v>43164</v>
      </c>
      <c r="G5013">
        <v>1</v>
      </c>
      <c r="H5013">
        <v>239941</v>
      </c>
      <c r="I5013">
        <v>9100</v>
      </c>
      <c r="J5013">
        <v>138</v>
      </c>
      <c r="K5013">
        <v>1405</v>
      </c>
      <c r="L5013" t="b">
        <v>0</v>
      </c>
      <c r="M5013" t="b">
        <v>0</v>
      </c>
      <c r="N5013" t="b">
        <v>0</v>
      </c>
      <c r="O5013">
        <v>4</v>
      </c>
      <c r="P5013">
        <v>4</v>
      </c>
      <c r="Q5013" s="2">
        <v>0.04</v>
      </c>
      <c r="R5013" s="2">
        <v>0</v>
      </c>
      <c r="S5013" s="2">
        <v>0.01</v>
      </c>
      <c r="T5013">
        <f t="shared" si="312"/>
        <v>0.4</v>
      </c>
      <c r="U5013">
        <f t="shared" si="313"/>
        <v>3.2</v>
      </c>
      <c r="V5013">
        <f t="shared" si="314"/>
        <v>0.7699705</v>
      </c>
      <c r="W5013">
        <f t="shared" si="315"/>
        <v>1.2294896749999999</v>
      </c>
    </row>
    <row r="5014" spans="1:23" x14ac:dyDescent="0.25">
      <c r="A5014" t="s">
        <v>16683</v>
      </c>
      <c r="B5014" s="1">
        <v>43233</v>
      </c>
      <c r="C5014" t="s">
        <v>16684</v>
      </c>
      <c r="D5014" t="s">
        <v>621</v>
      </c>
      <c r="E5014" t="s">
        <v>16685</v>
      </c>
      <c r="F5014" s="1">
        <v>43219</v>
      </c>
      <c r="G5014">
        <v>1</v>
      </c>
      <c r="H5014">
        <v>832796</v>
      </c>
      <c r="I5014">
        <v>17158</v>
      </c>
      <c r="J5014">
        <v>655</v>
      </c>
      <c r="K5014">
        <v>3703</v>
      </c>
      <c r="L5014" t="b">
        <v>0</v>
      </c>
      <c r="M5014" t="b">
        <v>0</v>
      </c>
      <c r="N5014" t="b">
        <v>0</v>
      </c>
      <c r="O5014">
        <v>14</v>
      </c>
      <c r="P5014">
        <v>14</v>
      </c>
      <c r="Q5014" s="2">
        <v>0.02</v>
      </c>
      <c r="R5014" s="2">
        <v>0</v>
      </c>
      <c r="S5014" s="2">
        <v>0</v>
      </c>
      <c r="T5014">
        <f t="shared" si="312"/>
        <v>0.4</v>
      </c>
      <c r="U5014">
        <f t="shared" si="313"/>
        <v>11.200000000000001</v>
      </c>
      <c r="V5014">
        <f t="shared" si="314"/>
        <v>0.616398</v>
      </c>
      <c r="W5014">
        <f t="shared" si="315"/>
        <v>3.1757393000000005</v>
      </c>
    </row>
    <row r="5015" spans="1:23" x14ac:dyDescent="0.25">
      <c r="A5015" t="s">
        <v>16686</v>
      </c>
      <c r="B5015" s="1">
        <v>43129</v>
      </c>
      <c r="C5015" t="s">
        <v>16687</v>
      </c>
      <c r="D5015" t="s">
        <v>16688</v>
      </c>
      <c r="E5015" t="s">
        <v>16689</v>
      </c>
      <c r="F5015" s="1">
        <v>43124</v>
      </c>
      <c r="G5015">
        <v>1</v>
      </c>
      <c r="H5015">
        <v>1808</v>
      </c>
      <c r="I5015">
        <v>16</v>
      </c>
      <c r="J5015">
        <v>3</v>
      </c>
      <c r="K5015">
        <v>11</v>
      </c>
      <c r="L5015" t="b">
        <v>0</v>
      </c>
      <c r="M5015" t="b">
        <v>0</v>
      </c>
      <c r="N5015" t="b">
        <v>0</v>
      </c>
      <c r="O5015">
        <v>5</v>
      </c>
      <c r="P5015">
        <v>3</v>
      </c>
      <c r="Q5015" s="2">
        <v>0.01</v>
      </c>
      <c r="R5015" s="2">
        <v>0</v>
      </c>
      <c r="S5015" s="2">
        <v>0.01</v>
      </c>
      <c r="T5015">
        <f t="shared" si="312"/>
        <v>0.4</v>
      </c>
      <c r="U5015">
        <f t="shared" si="313"/>
        <v>2.0000000000000004</v>
      </c>
      <c r="V5015">
        <f t="shared" si="314"/>
        <v>0.35090399999999999</v>
      </c>
      <c r="W5015">
        <f t="shared" si="315"/>
        <v>0.78281640000000019</v>
      </c>
    </row>
    <row r="5016" spans="1:23" x14ac:dyDescent="0.25">
      <c r="A5016" t="s">
        <v>16690</v>
      </c>
      <c r="B5016" s="1">
        <v>43090</v>
      </c>
      <c r="C5016" t="s">
        <v>16691</v>
      </c>
      <c r="D5016" t="s">
        <v>166</v>
      </c>
      <c r="E5016" t="s">
        <v>16692</v>
      </c>
      <c r="F5016" s="1">
        <v>43086</v>
      </c>
      <c r="G5016">
        <v>1</v>
      </c>
      <c r="H5016">
        <v>165560</v>
      </c>
      <c r="I5016">
        <v>2428</v>
      </c>
      <c r="J5016">
        <v>336</v>
      </c>
      <c r="K5016">
        <v>556</v>
      </c>
      <c r="L5016" t="b">
        <v>0</v>
      </c>
      <c r="M5016" t="b">
        <v>0</v>
      </c>
      <c r="N5016" t="b">
        <v>0</v>
      </c>
      <c r="O5016">
        <v>4</v>
      </c>
      <c r="P5016">
        <v>4</v>
      </c>
      <c r="Q5016" s="2">
        <v>0.01</v>
      </c>
      <c r="R5016" s="2">
        <v>0</v>
      </c>
      <c r="S5016" s="2">
        <v>0</v>
      </c>
      <c r="T5016">
        <f t="shared" si="312"/>
        <v>0.4</v>
      </c>
      <c r="U5016">
        <f t="shared" si="313"/>
        <v>3.2</v>
      </c>
      <c r="V5016">
        <f t="shared" si="314"/>
        <v>0.18278</v>
      </c>
      <c r="W5016">
        <f t="shared" si="315"/>
        <v>1.023973</v>
      </c>
    </row>
    <row r="5017" spans="1:23" x14ac:dyDescent="0.25">
      <c r="A5017" t="s">
        <v>16693</v>
      </c>
      <c r="B5017" s="1">
        <v>43233</v>
      </c>
      <c r="C5017" t="s">
        <v>16694</v>
      </c>
      <c r="D5017" t="s">
        <v>2354</v>
      </c>
      <c r="E5017" t="s">
        <v>16695</v>
      </c>
      <c r="F5017" s="1">
        <v>43231</v>
      </c>
      <c r="G5017">
        <v>1</v>
      </c>
      <c r="H5017">
        <v>988948</v>
      </c>
      <c r="I5017">
        <v>20312</v>
      </c>
      <c r="J5017">
        <v>2614</v>
      </c>
      <c r="K5017">
        <v>3244</v>
      </c>
      <c r="L5017" t="b">
        <v>0</v>
      </c>
      <c r="M5017" t="b">
        <v>0</v>
      </c>
      <c r="N5017" t="b">
        <v>0</v>
      </c>
      <c r="O5017">
        <v>2</v>
      </c>
      <c r="P5017">
        <v>1</v>
      </c>
      <c r="Q5017" s="2">
        <v>0.02</v>
      </c>
      <c r="R5017" s="2">
        <v>0</v>
      </c>
      <c r="S5017" s="2">
        <v>0</v>
      </c>
      <c r="T5017">
        <f t="shared" si="312"/>
        <v>0.4</v>
      </c>
      <c r="U5017">
        <f t="shared" si="313"/>
        <v>0.60000000000000009</v>
      </c>
      <c r="V5017">
        <f t="shared" si="314"/>
        <v>0.69447400000000004</v>
      </c>
      <c r="W5017">
        <f t="shared" si="315"/>
        <v>0.5530659</v>
      </c>
    </row>
    <row r="5018" spans="1:23" x14ac:dyDescent="0.25">
      <c r="A5018" t="s">
        <v>16696</v>
      </c>
      <c r="B5018" s="1">
        <v>43082</v>
      </c>
      <c r="C5018" t="s">
        <v>16697</v>
      </c>
      <c r="D5018" t="s">
        <v>715</v>
      </c>
      <c r="E5018" t="s">
        <v>16698</v>
      </c>
      <c r="F5018" s="1">
        <v>43080</v>
      </c>
      <c r="G5018">
        <v>1</v>
      </c>
      <c r="H5018">
        <v>103742</v>
      </c>
      <c r="I5018">
        <v>692</v>
      </c>
      <c r="J5018">
        <v>506</v>
      </c>
      <c r="K5018">
        <v>400</v>
      </c>
      <c r="L5018" t="b">
        <v>0</v>
      </c>
      <c r="M5018" t="b">
        <v>0</v>
      </c>
      <c r="N5018" t="b">
        <v>0</v>
      </c>
      <c r="O5018">
        <v>2</v>
      </c>
      <c r="P5018">
        <v>1</v>
      </c>
      <c r="Q5018" s="2">
        <v>0.01</v>
      </c>
      <c r="R5018" s="2">
        <v>0</v>
      </c>
      <c r="S5018" s="2">
        <v>0</v>
      </c>
      <c r="T5018">
        <f t="shared" si="312"/>
        <v>0.4</v>
      </c>
      <c r="U5018">
        <f t="shared" si="313"/>
        <v>0.60000000000000009</v>
      </c>
      <c r="V5018">
        <f t="shared" si="314"/>
        <v>0.15187100000000001</v>
      </c>
      <c r="W5018">
        <f t="shared" si="315"/>
        <v>0.36315485000000003</v>
      </c>
    </row>
    <row r="5019" spans="1:23" x14ac:dyDescent="0.25">
      <c r="A5019" t="s">
        <v>16699</v>
      </c>
      <c r="B5019" s="1">
        <v>43165</v>
      </c>
      <c r="C5019" t="s">
        <v>16700</v>
      </c>
      <c r="D5019" t="s">
        <v>198</v>
      </c>
      <c r="E5019" t="s">
        <v>16701</v>
      </c>
      <c r="F5019" s="1">
        <v>43164</v>
      </c>
      <c r="G5019">
        <v>1</v>
      </c>
      <c r="H5019">
        <v>3687110</v>
      </c>
      <c r="I5019">
        <v>44409</v>
      </c>
      <c r="J5019">
        <v>9024</v>
      </c>
      <c r="K5019">
        <v>6365</v>
      </c>
      <c r="L5019" t="b">
        <v>0</v>
      </c>
      <c r="M5019" t="b">
        <v>0</v>
      </c>
      <c r="N5019" t="b">
        <v>0</v>
      </c>
      <c r="O5019">
        <v>1</v>
      </c>
      <c r="P5019">
        <v>1</v>
      </c>
      <c r="Q5019" s="2">
        <v>0.01</v>
      </c>
      <c r="R5019" s="2">
        <v>0</v>
      </c>
      <c r="S5019" s="2">
        <v>0</v>
      </c>
      <c r="T5019">
        <f t="shared" si="312"/>
        <v>0.4</v>
      </c>
      <c r="U5019">
        <f t="shared" si="313"/>
        <v>0.8</v>
      </c>
      <c r="V5019">
        <f t="shared" si="314"/>
        <v>1.9435549999999999</v>
      </c>
      <c r="W5019">
        <f t="shared" si="315"/>
        <v>1.04024425</v>
      </c>
    </row>
    <row r="5020" spans="1:23" x14ac:dyDescent="0.25">
      <c r="A5020" t="s">
        <v>16702</v>
      </c>
      <c r="B5020" s="1">
        <v>43186</v>
      </c>
      <c r="C5020" t="s">
        <v>16703</v>
      </c>
      <c r="D5020" t="s">
        <v>6357</v>
      </c>
      <c r="E5020" t="s">
        <v>16704</v>
      </c>
      <c r="F5020" s="1">
        <v>43171</v>
      </c>
      <c r="G5020">
        <v>1</v>
      </c>
      <c r="H5020">
        <v>71560694</v>
      </c>
      <c r="I5020">
        <v>1928392</v>
      </c>
      <c r="J5020">
        <v>113990</v>
      </c>
      <c r="K5020">
        <v>162990</v>
      </c>
      <c r="L5020" t="b">
        <v>0</v>
      </c>
      <c r="M5020" t="b">
        <v>0</v>
      </c>
      <c r="N5020" t="b">
        <v>0</v>
      </c>
      <c r="O5020">
        <v>15</v>
      </c>
      <c r="P5020">
        <v>15</v>
      </c>
      <c r="Q5020" s="2">
        <v>0.03</v>
      </c>
      <c r="R5020" s="2">
        <v>0</v>
      </c>
      <c r="S5020" s="2">
        <v>0</v>
      </c>
      <c r="T5020">
        <f t="shared" si="312"/>
        <v>0.4</v>
      </c>
      <c r="U5020">
        <f t="shared" si="313"/>
        <v>12</v>
      </c>
      <c r="V5020">
        <f t="shared" si="314"/>
        <v>36.080346999999996</v>
      </c>
      <c r="W5020">
        <f t="shared" si="315"/>
        <v>15.788121449999998</v>
      </c>
    </row>
    <row r="5021" spans="1:23" x14ac:dyDescent="0.25">
      <c r="A5021" t="s">
        <v>16705</v>
      </c>
      <c r="B5021" s="1">
        <v>43135</v>
      </c>
      <c r="C5021" t="s">
        <v>16706</v>
      </c>
      <c r="D5021" t="s">
        <v>16707</v>
      </c>
      <c r="E5021" t="s">
        <v>16708</v>
      </c>
      <c r="F5021" s="1">
        <v>43129</v>
      </c>
      <c r="G5021">
        <v>1</v>
      </c>
      <c r="H5021">
        <v>1383902</v>
      </c>
      <c r="I5021">
        <v>13688</v>
      </c>
      <c r="J5021">
        <v>3211</v>
      </c>
      <c r="K5021">
        <v>2143</v>
      </c>
      <c r="L5021" t="b">
        <v>0</v>
      </c>
      <c r="M5021" t="b">
        <v>0</v>
      </c>
      <c r="N5021" t="b">
        <v>0</v>
      </c>
      <c r="O5021">
        <v>6</v>
      </c>
      <c r="P5021">
        <v>6</v>
      </c>
      <c r="Q5021" s="2">
        <v>0.01</v>
      </c>
      <c r="R5021" s="2">
        <v>0</v>
      </c>
      <c r="S5021" s="2">
        <v>0</v>
      </c>
      <c r="T5021">
        <f t="shared" si="312"/>
        <v>0.4</v>
      </c>
      <c r="U5021">
        <f t="shared" si="313"/>
        <v>4.8000000000000007</v>
      </c>
      <c r="V5021">
        <f t="shared" si="314"/>
        <v>0.79195099999999996</v>
      </c>
      <c r="W5021">
        <f t="shared" si="315"/>
        <v>1.6371828500000003</v>
      </c>
    </row>
    <row r="5022" spans="1:23" x14ac:dyDescent="0.25">
      <c r="A5022" t="s">
        <v>16709</v>
      </c>
      <c r="B5022" s="1">
        <v>43135</v>
      </c>
      <c r="C5022" t="s">
        <v>16710</v>
      </c>
      <c r="D5022" t="s">
        <v>53</v>
      </c>
      <c r="E5022" t="s">
        <v>16711</v>
      </c>
      <c r="F5022" s="1">
        <v>43129</v>
      </c>
      <c r="G5022">
        <v>1</v>
      </c>
      <c r="H5022">
        <v>198245</v>
      </c>
      <c r="I5022">
        <v>7924</v>
      </c>
      <c r="J5022">
        <v>104</v>
      </c>
      <c r="K5022">
        <v>386</v>
      </c>
      <c r="L5022" t="b">
        <v>0</v>
      </c>
      <c r="M5022" t="b">
        <v>0</v>
      </c>
      <c r="N5022" t="b">
        <v>0</v>
      </c>
      <c r="O5022">
        <v>6</v>
      </c>
      <c r="P5022">
        <v>4</v>
      </c>
      <c r="Q5022" s="2">
        <v>0.04</v>
      </c>
      <c r="R5022" s="2">
        <v>0</v>
      </c>
      <c r="S5022" s="2">
        <v>0</v>
      </c>
      <c r="T5022">
        <f t="shared" si="312"/>
        <v>0.4</v>
      </c>
      <c r="U5022">
        <f t="shared" si="313"/>
        <v>2.8000000000000003</v>
      </c>
      <c r="V5022">
        <f t="shared" si="314"/>
        <v>0.49912250000000002</v>
      </c>
      <c r="W5022">
        <f t="shared" si="315"/>
        <v>1.0346928750000002</v>
      </c>
    </row>
    <row r="5023" spans="1:23" x14ac:dyDescent="0.25">
      <c r="A5023" t="s">
        <v>16712</v>
      </c>
      <c r="B5023" s="1">
        <v>43090</v>
      </c>
      <c r="C5023" t="s">
        <v>16713</v>
      </c>
      <c r="D5023" t="s">
        <v>1641</v>
      </c>
      <c r="E5023" t="s">
        <v>16714</v>
      </c>
      <c r="F5023" s="1">
        <v>43084</v>
      </c>
      <c r="G5023">
        <v>1</v>
      </c>
      <c r="H5023">
        <v>94032</v>
      </c>
      <c r="I5023">
        <v>4799</v>
      </c>
      <c r="J5023">
        <v>126</v>
      </c>
      <c r="K5023">
        <v>392</v>
      </c>
      <c r="L5023" t="b">
        <v>0</v>
      </c>
      <c r="M5023" t="b">
        <v>0</v>
      </c>
      <c r="N5023" t="b">
        <v>0</v>
      </c>
      <c r="O5023">
        <v>6</v>
      </c>
      <c r="P5023">
        <v>6</v>
      </c>
      <c r="Q5023" s="2">
        <v>0.05</v>
      </c>
      <c r="R5023" s="2">
        <v>0</v>
      </c>
      <c r="S5023" s="2">
        <v>0</v>
      </c>
      <c r="T5023">
        <f t="shared" si="312"/>
        <v>0.4</v>
      </c>
      <c r="U5023">
        <f t="shared" si="313"/>
        <v>4.8000000000000007</v>
      </c>
      <c r="V5023">
        <f t="shared" si="314"/>
        <v>0.54701600000000006</v>
      </c>
      <c r="W5023">
        <f t="shared" si="315"/>
        <v>1.5514556000000004</v>
      </c>
    </row>
    <row r="5024" spans="1:23" x14ac:dyDescent="0.25">
      <c r="A5024" t="s">
        <v>16715</v>
      </c>
      <c r="B5024" s="1">
        <v>43091</v>
      </c>
      <c r="C5024" t="s">
        <v>16716</v>
      </c>
      <c r="D5024" t="s">
        <v>730</v>
      </c>
      <c r="E5024" t="s">
        <v>16717</v>
      </c>
      <c r="F5024" s="1">
        <v>43089</v>
      </c>
      <c r="G5024">
        <v>1</v>
      </c>
      <c r="H5024">
        <v>135158</v>
      </c>
      <c r="I5024">
        <v>619</v>
      </c>
      <c r="J5024">
        <v>98</v>
      </c>
      <c r="K5024">
        <v>386</v>
      </c>
      <c r="L5024" t="b">
        <v>0</v>
      </c>
      <c r="M5024" t="b">
        <v>0</v>
      </c>
      <c r="N5024" t="b">
        <v>0</v>
      </c>
      <c r="O5024">
        <v>2</v>
      </c>
      <c r="P5024">
        <v>2</v>
      </c>
      <c r="Q5024" s="2">
        <v>0</v>
      </c>
      <c r="R5024" s="2">
        <v>0</v>
      </c>
      <c r="S5024" s="2">
        <v>0</v>
      </c>
      <c r="T5024">
        <f t="shared" si="312"/>
        <v>0.4</v>
      </c>
      <c r="U5024">
        <f t="shared" si="313"/>
        <v>1.6</v>
      </c>
      <c r="V5024">
        <f t="shared" si="314"/>
        <v>6.7579E-2</v>
      </c>
      <c r="W5024">
        <f t="shared" si="315"/>
        <v>0.58365265000000011</v>
      </c>
    </row>
    <row r="5025" spans="1:23" x14ac:dyDescent="0.25">
      <c r="A5025" t="s">
        <v>16718</v>
      </c>
      <c r="B5025" s="1">
        <v>43223</v>
      </c>
      <c r="C5025" t="s">
        <v>16719</v>
      </c>
      <c r="D5025" t="s">
        <v>1243</v>
      </c>
      <c r="E5025" t="s">
        <v>16720</v>
      </c>
      <c r="F5025" s="1">
        <v>43211</v>
      </c>
      <c r="G5025">
        <v>1</v>
      </c>
      <c r="H5025">
        <v>11979805</v>
      </c>
      <c r="I5025">
        <v>408461</v>
      </c>
      <c r="J5025">
        <v>6516</v>
      </c>
      <c r="K5025">
        <v>17964</v>
      </c>
      <c r="L5025" t="b">
        <v>0</v>
      </c>
      <c r="M5025" t="b">
        <v>0</v>
      </c>
      <c r="N5025" t="b">
        <v>0</v>
      </c>
      <c r="O5025">
        <v>12</v>
      </c>
      <c r="P5025">
        <v>11</v>
      </c>
      <c r="Q5025" s="2">
        <v>0.03</v>
      </c>
      <c r="R5025" s="2">
        <v>0</v>
      </c>
      <c r="S5025" s="2">
        <v>0</v>
      </c>
      <c r="T5025">
        <f t="shared" si="312"/>
        <v>0.4</v>
      </c>
      <c r="U5025">
        <f t="shared" si="313"/>
        <v>8.6000000000000014</v>
      </c>
      <c r="V5025">
        <f t="shared" si="314"/>
        <v>6.2899024999999993</v>
      </c>
      <c r="W5025">
        <f t="shared" si="315"/>
        <v>4.5114658750000007</v>
      </c>
    </row>
    <row r="5026" spans="1:23" x14ac:dyDescent="0.25">
      <c r="A5026" t="s">
        <v>20874</v>
      </c>
      <c r="B5026" s="1">
        <v>43104</v>
      </c>
      <c r="C5026" t="s">
        <v>20875</v>
      </c>
      <c r="D5026" t="s">
        <v>20876</v>
      </c>
      <c r="E5026" t="s">
        <v>20877</v>
      </c>
      <c r="F5026" s="1">
        <v>43092</v>
      </c>
      <c r="G5026">
        <v>1</v>
      </c>
      <c r="H5026">
        <v>2214150</v>
      </c>
      <c r="I5026">
        <v>25197</v>
      </c>
      <c r="J5026">
        <v>1786</v>
      </c>
      <c r="K5026">
        <v>0</v>
      </c>
      <c r="L5026" t="b">
        <v>1</v>
      </c>
      <c r="M5026" t="b">
        <v>0</v>
      </c>
      <c r="N5026" t="b">
        <v>0</v>
      </c>
      <c r="O5026">
        <v>12</v>
      </c>
      <c r="P5026">
        <v>13</v>
      </c>
      <c r="Q5026" s="2">
        <v>0.01</v>
      </c>
      <c r="R5026" s="2">
        <v>0</v>
      </c>
      <c r="S5026" s="2">
        <v>0</v>
      </c>
      <c r="T5026">
        <f t="shared" si="312"/>
        <v>0.4</v>
      </c>
      <c r="U5026">
        <f t="shared" si="313"/>
        <v>10.6</v>
      </c>
      <c r="V5026">
        <f t="shared" si="314"/>
        <v>1.2070750000000001</v>
      </c>
      <c r="W5026">
        <f t="shared" si="315"/>
        <v>3.2324762499999999</v>
      </c>
    </row>
    <row r="5027" spans="1:23" x14ac:dyDescent="0.25">
      <c r="A5027" t="s">
        <v>16721</v>
      </c>
      <c r="B5027" s="1">
        <v>43102</v>
      </c>
      <c r="C5027" t="s">
        <v>16722</v>
      </c>
      <c r="D5027" t="s">
        <v>7216</v>
      </c>
      <c r="E5027" t="s">
        <v>16723</v>
      </c>
      <c r="F5027" s="1">
        <v>43091</v>
      </c>
      <c r="G5027">
        <v>1</v>
      </c>
      <c r="H5027">
        <v>470348</v>
      </c>
      <c r="I5027">
        <v>7972</v>
      </c>
      <c r="J5027">
        <v>295</v>
      </c>
      <c r="K5027">
        <v>3413</v>
      </c>
      <c r="L5027" t="b">
        <v>0</v>
      </c>
      <c r="M5027" t="b">
        <v>0</v>
      </c>
      <c r="N5027" t="b">
        <v>0</v>
      </c>
      <c r="O5027">
        <v>11</v>
      </c>
      <c r="P5027">
        <v>11</v>
      </c>
      <c r="Q5027" s="2">
        <v>0.02</v>
      </c>
      <c r="R5027" s="2">
        <v>0</v>
      </c>
      <c r="S5027" s="2">
        <v>0.01</v>
      </c>
      <c r="T5027">
        <f t="shared" si="312"/>
        <v>0.4</v>
      </c>
      <c r="U5027">
        <f t="shared" si="313"/>
        <v>8.8000000000000007</v>
      </c>
      <c r="V5027">
        <f t="shared" si="314"/>
        <v>0.68517399999999995</v>
      </c>
      <c r="W5027">
        <f t="shared" si="315"/>
        <v>2.5998109000000005</v>
      </c>
    </row>
    <row r="5028" spans="1:23" x14ac:dyDescent="0.25">
      <c r="A5028" t="s">
        <v>16724</v>
      </c>
      <c r="B5028" s="1">
        <v>43180</v>
      </c>
      <c r="C5028" t="s">
        <v>16725</v>
      </c>
      <c r="D5028" t="s">
        <v>4076</v>
      </c>
      <c r="E5028" t="s">
        <v>16726</v>
      </c>
      <c r="F5028" s="1">
        <v>43173</v>
      </c>
      <c r="G5028">
        <v>1</v>
      </c>
      <c r="H5028">
        <v>1521121</v>
      </c>
      <c r="I5028">
        <v>80706</v>
      </c>
      <c r="J5028">
        <v>3935</v>
      </c>
      <c r="K5028">
        <v>9052</v>
      </c>
      <c r="L5028" t="b">
        <v>0</v>
      </c>
      <c r="M5028" t="b">
        <v>0</v>
      </c>
      <c r="N5028" t="b">
        <v>0</v>
      </c>
      <c r="O5028">
        <v>7</v>
      </c>
      <c r="P5028">
        <v>6</v>
      </c>
      <c r="Q5028" s="2">
        <v>0.05</v>
      </c>
      <c r="R5028" s="2">
        <v>0</v>
      </c>
      <c r="S5028" s="2">
        <v>0.01</v>
      </c>
      <c r="T5028">
        <f t="shared" si="312"/>
        <v>0.4</v>
      </c>
      <c r="U5028">
        <f t="shared" si="313"/>
        <v>4.6000000000000005</v>
      </c>
      <c r="V5028">
        <f t="shared" si="314"/>
        <v>1.5105605</v>
      </c>
      <c r="W5028">
        <f t="shared" si="315"/>
        <v>1.8386961749999999</v>
      </c>
    </row>
    <row r="5029" spans="1:23" x14ac:dyDescent="0.25">
      <c r="A5029" t="s">
        <v>16727</v>
      </c>
      <c r="B5029" s="1">
        <v>43140</v>
      </c>
      <c r="C5029" t="s">
        <v>16728</v>
      </c>
      <c r="D5029" t="s">
        <v>16729</v>
      </c>
      <c r="E5029" t="s">
        <v>16730</v>
      </c>
      <c r="F5029" s="1">
        <v>43133</v>
      </c>
      <c r="G5029">
        <v>1</v>
      </c>
      <c r="H5029">
        <v>6595340</v>
      </c>
      <c r="I5029">
        <v>308698</v>
      </c>
      <c r="J5029">
        <v>5220</v>
      </c>
      <c r="K5029">
        <v>14711</v>
      </c>
      <c r="L5029" t="b">
        <v>0</v>
      </c>
      <c r="M5029" t="b">
        <v>0</v>
      </c>
      <c r="N5029" t="b">
        <v>0</v>
      </c>
      <c r="O5029">
        <v>7</v>
      </c>
      <c r="P5029">
        <v>7</v>
      </c>
      <c r="Q5029" s="2">
        <v>0.05</v>
      </c>
      <c r="R5029" s="2">
        <v>0</v>
      </c>
      <c r="S5029" s="2">
        <v>0</v>
      </c>
      <c r="T5029">
        <f t="shared" si="312"/>
        <v>0.4</v>
      </c>
      <c r="U5029">
        <f t="shared" si="313"/>
        <v>5.6000000000000005</v>
      </c>
      <c r="V5029">
        <f t="shared" si="314"/>
        <v>3.7976699999999997</v>
      </c>
      <c r="W5029">
        <f t="shared" si="315"/>
        <v>2.8891844999999998</v>
      </c>
    </row>
    <row r="5030" spans="1:23" x14ac:dyDescent="0.25">
      <c r="A5030" t="s">
        <v>16731</v>
      </c>
      <c r="B5030" s="1">
        <v>43076</v>
      </c>
      <c r="C5030" t="s">
        <v>16732</v>
      </c>
      <c r="D5030" t="s">
        <v>655</v>
      </c>
      <c r="E5030" t="s">
        <v>16733</v>
      </c>
      <c r="F5030" s="1">
        <v>43069</v>
      </c>
      <c r="G5030">
        <v>1</v>
      </c>
      <c r="H5030">
        <v>1059355</v>
      </c>
      <c r="I5030">
        <v>7922</v>
      </c>
      <c r="J5030">
        <v>1626</v>
      </c>
      <c r="K5030">
        <v>1841</v>
      </c>
      <c r="L5030" t="b">
        <v>0</v>
      </c>
      <c r="M5030" t="b">
        <v>0</v>
      </c>
      <c r="N5030" t="b">
        <v>0</v>
      </c>
      <c r="O5030">
        <v>7</v>
      </c>
      <c r="P5030">
        <v>6</v>
      </c>
      <c r="Q5030" s="2">
        <v>0.01</v>
      </c>
      <c r="R5030" s="2">
        <v>0</v>
      </c>
      <c r="S5030" s="2">
        <v>0</v>
      </c>
      <c r="T5030">
        <f t="shared" si="312"/>
        <v>0.4</v>
      </c>
      <c r="U5030">
        <f t="shared" si="313"/>
        <v>4.6000000000000005</v>
      </c>
      <c r="V5030">
        <f t="shared" si="314"/>
        <v>0.6296775</v>
      </c>
      <c r="W5030">
        <f t="shared" si="315"/>
        <v>1.5303871250000001</v>
      </c>
    </row>
    <row r="5031" spans="1:23" x14ac:dyDescent="0.25">
      <c r="A5031" t="s">
        <v>16734</v>
      </c>
      <c r="B5031" s="1">
        <v>43106</v>
      </c>
      <c r="C5031" t="s">
        <v>16735</v>
      </c>
      <c r="D5031" t="s">
        <v>1261</v>
      </c>
      <c r="E5031" t="s">
        <v>16736</v>
      </c>
      <c r="F5031" s="1">
        <v>43105</v>
      </c>
      <c r="G5031">
        <v>1</v>
      </c>
      <c r="H5031">
        <v>60546</v>
      </c>
      <c r="I5031">
        <v>5072</v>
      </c>
      <c r="J5031">
        <v>79</v>
      </c>
      <c r="K5031">
        <v>919</v>
      </c>
      <c r="L5031" t="b">
        <v>0</v>
      </c>
      <c r="M5031" t="b">
        <v>0</v>
      </c>
      <c r="N5031" t="b">
        <v>0</v>
      </c>
      <c r="O5031">
        <v>1</v>
      </c>
      <c r="P5031">
        <v>1</v>
      </c>
      <c r="Q5031" s="2">
        <v>0.08</v>
      </c>
      <c r="R5031" s="2">
        <v>0</v>
      </c>
      <c r="S5031" s="2">
        <v>0.02</v>
      </c>
      <c r="T5031">
        <f t="shared" si="312"/>
        <v>0.4</v>
      </c>
      <c r="U5031">
        <f t="shared" si="313"/>
        <v>0.8</v>
      </c>
      <c r="V5031">
        <f t="shared" si="314"/>
        <v>1.330273</v>
      </c>
      <c r="W5031">
        <f t="shared" si="315"/>
        <v>0.82559555000000007</v>
      </c>
    </row>
    <row r="5032" spans="1:23" x14ac:dyDescent="0.25">
      <c r="A5032" t="s">
        <v>16737</v>
      </c>
      <c r="B5032" s="1">
        <v>43068</v>
      </c>
      <c r="C5032" t="s">
        <v>16738</v>
      </c>
      <c r="D5032" t="s">
        <v>2433</v>
      </c>
      <c r="E5032" t="s">
        <v>16739</v>
      </c>
      <c r="F5032" s="1">
        <v>43061</v>
      </c>
      <c r="G5032">
        <v>1</v>
      </c>
      <c r="H5032">
        <v>199922</v>
      </c>
      <c r="I5032">
        <v>2013</v>
      </c>
      <c r="J5032">
        <v>55</v>
      </c>
      <c r="K5032">
        <v>147</v>
      </c>
      <c r="L5032" t="b">
        <v>0</v>
      </c>
      <c r="M5032" t="b">
        <v>0</v>
      </c>
      <c r="N5032" t="b">
        <v>0</v>
      </c>
      <c r="O5032">
        <v>7</v>
      </c>
      <c r="P5032">
        <v>7</v>
      </c>
      <c r="Q5032" s="2">
        <v>0.01</v>
      </c>
      <c r="R5032" s="2">
        <v>0</v>
      </c>
      <c r="S5032" s="2">
        <v>0</v>
      </c>
      <c r="T5032">
        <f t="shared" si="312"/>
        <v>0.4</v>
      </c>
      <c r="U5032">
        <f t="shared" si="313"/>
        <v>5.6000000000000005</v>
      </c>
      <c r="V5032">
        <f t="shared" si="314"/>
        <v>0.199961</v>
      </c>
      <c r="W5032">
        <f t="shared" si="315"/>
        <v>1.62998635</v>
      </c>
    </row>
    <row r="5033" spans="1:23" x14ac:dyDescent="0.25">
      <c r="A5033" t="s">
        <v>16740</v>
      </c>
      <c r="B5033" s="1">
        <v>43265</v>
      </c>
      <c r="C5033" t="s">
        <v>16741</v>
      </c>
      <c r="D5033" t="s">
        <v>549</v>
      </c>
      <c r="E5033" t="s">
        <v>16742</v>
      </c>
      <c r="F5033" s="1">
        <v>43249</v>
      </c>
      <c r="G5033">
        <v>1</v>
      </c>
      <c r="H5033">
        <v>1575302</v>
      </c>
      <c r="I5033">
        <v>122145</v>
      </c>
      <c r="J5033">
        <v>690</v>
      </c>
      <c r="K5033">
        <v>20481</v>
      </c>
      <c r="L5033" t="b">
        <v>0</v>
      </c>
      <c r="M5033" t="b">
        <v>0</v>
      </c>
      <c r="N5033" t="b">
        <v>0</v>
      </c>
      <c r="O5033">
        <v>16</v>
      </c>
      <c r="P5033">
        <v>15</v>
      </c>
      <c r="Q5033" s="2">
        <v>0.08</v>
      </c>
      <c r="R5033" s="2">
        <v>0</v>
      </c>
      <c r="S5033" s="2">
        <v>0.01</v>
      </c>
      <c r="T5033">
        <f t="shared" si="312"/>
        <v>0.4</v>
      </c>
      <c r="U5033">
        <f t="shared" si="313"/>
        <v>11.8</v>
      </c>
      <c r="V5033">
        <f t="shared" si="314"/>
        <v>1.8376510000000001</v>
      </c>
      <c r="W5033">
        <f t="shared" si="315"/>
        <v>3.7531778500000001</v>
      </c>
    </row>
    <row r="5034" spans="1:23" x14ac:dyDescent="0.25">
      <c r="A5034" t="s">
        <v>16743</v>
      </c>
      <c r="B5034" s="1">
        <v>43136</v>
      </c>
      <c r="C5034" t="s">
        <v>16744</v>
      </c>
      <c r="D5034" t="s">
        <v>10815</v>
      </c>
      <c r="E5034" t="s">
        <v>16745</v>
      </c>
      <c r="F5034" s="1">
        <v>43131</v>
      </c>
      <c r="G5034">
        <v>1</v>
      </c>
      <c r="H5034">
        <v>57561</v>
      </c>
      <c r="I5034">
        <v>1656</v>
      </c>
      <c r="J5034">
        <v>47</v>
      </c>
      <c r="K5034">
        <v>176</v>
      </c>
      <c r="L5034" t="b">
        <v>0</v>
      </c>
      <c r="M5034" t="b">
        <v>0</v>
      </c>
      <c r="N5034" t="b">
        <v>0</v>
      </c>
      <c r="O5034">
        <v>5</v>
      </c>
      <c r="P5034">
        <v>4</v>
      </c>
      <c r="Q5034" s="2">
        <v>0.03</v>
      </c>
      <c r="R5034" s="2">
        <v>0</v>
      </c>
      <c r="S5034" s="2">
        <v>0</v>
      </c>
      <c r="T5034">
        <f t="shared" si="312"/>
        <v>0.4</v>
      </c>
      <c r="U5034">
        <f t="shared" si="313"/>
        <v>3</v>
      </c>
      <c r="V5034">
        <f t="shared" si="314"/>
        <v>0.32878049999999998</v>
      </c>
      <c r="W5034">
        <f t="shared" si="315"/>
        <v>1.0250731749999999</v>
      </c>
    </row>
    <row r="5035" spans="1:23" x14ac:dyDescent="0.25">
      <c r="A5035" t="s">
        <v>16746</v>
      </c>
      <c r="B5035" s="1">
        <v>43135</v>
      </c>
      <c r="C5035" t="s">
        <v>16747</v>
      </c>
      <c r="D5035" t="s">
        <v>1114</v>
      </c>
      <c r="E5035" t="s">
        <v>16748</v>
      </c>
      <c r="F5035" s="1">
        <v>43133</v>
      </c>
      <c r="G5035">
        <v>1</v>
      </c>
      <c r="H5035">
        <v>605172</v>
      </c>
      <c r="I5035">
        <v>9800</v>
      </c>
      <c r="J5035">
        <v>527</v>
      </c>
      <c r="K5035">
        <v>3445</v>
      </c>
      <c r="L5035" t="b">
        <v>0</v>
      </c>
      <c r="M5035" t="b">
        <v>0</v>
      </c>
      <c r="N5035" t="b">
        <v>0</v>
      </c>
      <c r="O5035">
        <v>2</v>
      </c>
      <c r="P5035">
        <v>1</v>
      </c>
      <c r="Q5035" s="2">
        <v>0.02</v>
      </c>
      <c r="R5035" s="2">
        <v>0</v>
      </c>
      <c r="S5035" s="2">
        <v>0.01</v>
      </c>
      <c r="T5035">
        <f t="shared" si="312"/>
        <v>0.4</v>
      </c>
      <c r="U5035">
        <f t="shared" si="313"/>
        <v>0.60000000000000009</v>
      </c>
      <c r="V5035">
        <f t="shared" si="314"/>
        <v>0.75258599999999998</v>
      </c>
      <c r="W5035">
        <f t="shared" si="315"/>
        <v>0.5734051</v>
      </c>
    </row>
    <row r="5036" spans="1:23" x14ac:dyDescent="0.25">
      <c r="A5036" t="s">
        <v>16749</v>
      </c>
      <c r="B5036" s="1">
        <v>43135</v>
      </c>
      <c r="C5036" t="s">
        <v>16750</v>
      </c>
      <c r="D5036" t="s">
        <v>117</v>
      </c>
      <c r="E5036" t="s">
        <v>16751</v>
      </c>
      <c r="F5036" s="1">
        <v>43129</v>
      </c>
      <c r="G5036">
        <v>1</v>
      </c>
      <c r="H5036">
        <v>513459</v>
      </c>
      <c r="I5036">
        <v>13211</v>
      </c>
      <c r="J5036">
        <v>1212</v>
      </c>
      <c r="K5036">
        <v>2747</v>
      </c>
      <c r="L5036" t="b">
        <v>0</v>
      </c>
      <c r="M5036" t="b">
        <v>0</v>
      </c>
      <c r="N5036" t="b">
        <v>0</v>
      </c>
      <c r="O5036">
        <v>6</v>
      </c>
      <c r="P5036">
        <v>6</v>
      </c>
      <c r="Q5036" s="2">
        <v>0.03</v>
      </c>
      <c r="R5036" s="2">
        <v>0</v>
      </c>
      <c r="S5036" s="2">
        <v>0.01</v>
      </c>
      <c r="T5036">
        <f t="shared" si="312"/>
        <v>0.4</v>
      </c>
      <c r="U5036">
        <f t="shared" si="313"/>
        <v>4.8000000000000007</v>
      </c>
      <c r="V5036">
        <f t="shared" si="314"/>
        <v>0.80672949999999999</v>
      </c>
      <c r="W5036">
        <f t="shared" si="315"/>
        <v>1.6423553250000003</v>
      </c>
    </row>
    <row r="5037" spans="1:23" x14ac:dyDescent="0.25">
      <c r="A5037" t="s">
        <v>16752</v>
      </c>
      <c r="B5037" s="1">
        <v>43213</v>
      </c>
      <c r="C5037" t="s">
        <v>16753</v>
      </c>
      <c r="D5037" t="s">
        <v>117</v>
      </c>
      <c r="E5037" t="s">
        <v>16754</v>
      </c>
      <c r="F5037" s="1">
        <v>43202</v>
      </c>
      <c r="G5037">
        <v>1</v>
      </c>
      <c r="H5037">
        <v>673554</v>
      </c>
      <c r="I5037">
        <v>10112</v>
      </c>
      <c r="J5037">
        <v>34404</v>
      </c>
      <c r="K5037">
        <v>10825</v>
      </c>
      <c r="L5037" t="b">
        <v>0</v>
      </c>
      <c r="M5037" t="b">
        <v>0</v>
      </c>
      <c r="N5037" t="b">
        <v>0</v>
      </c>
      <c r="O5037">
        <v>11</v>
      </c>
      <c r="P5037">
        <v>10</v>
      </c>
      <c r="Q5037" s="2">
        <v>0.02</v>
      </c>
      <c r="R5037" s="2">
        <v>-0.05</v>
      </c>
      <c r="S5037" s="2">
        <v>0.02</v>
      </c>
      <c r="T5037">
        <f t="shared" si="312"/>
        <v>0.4</v>
      </c>
      <c r="U5037">
        <f t="shared" si="313"/>
        <v>7.8</v>
      </c>
      <c r="V5037">
        <f t="shared" si="314"/>
        <v>0.28677700000000006</v>
      </c>
      <c r="W5037">
        <f t="shared" si="315"/>
        <v>2.2103719499999999</v>
      </c>
    </row>
    <row r="5038" spans="1:23" x14ac:dyDescent="0.25">
      <c r="A5038" t="s">
        <v>16755</v>
      </c>
      <c r="B5038" s="1">
        <v>43081</v>
      </c>
      <c r="C5038" t="s">
        <v>16756</v>
      </c>
      <c r="D5038" t="s">
        <v>16757</v>
      </c>
      <c r="E5038" t="s">
        <v>16758</v>
      </c>
      <c r="F5038" s="1">
        <v>43076</v>
      </c>
      <c r="G5038">
        <v>1</v>
      </c>
      <c r="H5038">
        <v>412812</v>
      </c>
      <c r="I5038">
        <v>5657</v>
      </c>
      <c r="J5038">
        <v>68</v>
      </c>
      <c r="K5038">
        <v>284</v>
      </c>
      <c r="L5038" t="b">
        <v>0</v>
      </c>
      <c r="M5038" t="b">
        <v>0</v>
      </c>
      <c r="N5038" t="b">
        <v>0</v>
      </c>
      <c r="O5038">
        <v>5</v>
      </c>
      <c r="P5038">
        <v>1</v>
      </c>
      <c r="Q5038" s="2">
        <v>0.01</v>
      </c>
      <c r="R5038" s="2">
        <v>0</v>
      </c>
      <c r="S5038" s="2">
        <v>0</v>
      </c>
      <c r="T5038">
        <f t="shared" si="312"/>
        <v>0.4</v>
      </c>
      <c r="U5038">
        <f t="shared" si="313"/>
        <v>0</v>
      </c>
      <c r="V5038">
        <f t="shared" si="314"/>
        <v>0.30640599999999996</v>
      </c>
      <c r="W5038">
        <f t="shared" si="315"/>
        <v>0.26724210000000004</v>
      </c>
    </row>
    <row r="5039" spans="1:23" x14ac:dyDescent="0.25">
      <c r="A5039" t="s">
        <v>16759</v>
      </c>
      <c r="B5039" s="1">
        <v>43134</v>
      </c>
      <c r="C5039" t="s">
        <v>16760</v>
      </c>
      <c r="D5039" t="s">
        <v>715</v>
      </c>
      <c r="E5039" t="s">
        <v>16761</v>
      </c>
      <c r="F5039" s="1">
        <v>43129</v>
      </c>
      <c r="G5039">
        <v>1</v>
      </c>
      <c r="H5039">
        <v>347611</v>
      </c>
      <c r="I5039">
        <v>1060</v>
      </c>
      <c r="J5039">
        <v>1671</v>
      </c>
      <c r="K5039">
        <v>1045</v>
      </c>
      <c r="L5039" t="b">
        <v>0</v>
      </c>
      <c r="M5039" t="b">
        <v>0</v>
      </c>
      <c r="N5039" t="b">
        <v>0</v>
      </c>
      <c r="O5039">
        <v>5</v>
      </c>
      <c r="P5039">
        <v>4</v>
      </c>
      <c r="Q5039" s="2">
        <v>0</v>
      </c>
      <c r="R5039" s="2">
        <v>0</v>
      </c>
      <c r="S5039" s="2">
        <v>0</v>
      </c>
      <c r="T5039">
        <f t="shared" si="312"/>
        <v>0.4</v>
      </c>
      <c r="U5039">
        <f t="shared" si="313"/>
        <v>3</v>
      </c>
      <c r="V5039">
        <f t="shared" si="314"/>
        <v>0.1738055</v>
      </c>
      <c r="W5039">
        <f t="shared" si="315"/>
        <v>0.97083192500000004</v>
      </c>
    </row>
    <row r="5040" spans="1:23" x14ac:dyDescent="0.25">
      <c r="A5040" t="s">
        <v>16762</v>
      </c>
      <c r="B5040" s="1">
        <v>43076</v>
      </c>
      <c r="C5040" t="s">
        <v>16763</v>
      </c>
      <c r="D5040" t="s">
        <v>16764</v>
      </c>
      <c r="E5040" t="s">
        <v>6949</v>
      </c>
      <c r="F5040" s="1">
        <v>43070</v>
      </c>
      <c r="G5040">
        <v>1</v>
      </c>
      <c r="H5040">
        <v>77518</v>
      </c>
      <c r="I5040">
        <v>1196</v>
      </c>
      <c r="J5040">
        <v>44</v>
      </c>
      <c r="K5040">
        <v>155</v>
      </c>
      <c r="L5040" t="b">
        <v>0</v>
      </c>
      <c r="M5040" t="b">
        <v>0</v>
      </c>
      <c r="N5040" t="b">
        <v>0</v>
      </c>
      <c r="O5040">
        <v>6</v>
      </c>
      <c r="P5040">
        <v>2</v>
      </c>
      <c r="Q5040" s="2">
        <v>0.02</v>
      </c>
      <c r="R5040" s="2">
        <v>0</v>
      </c>
      <c r="S5040" s="2">
        <v>0</v>
      </c>
      <c r="T5040">
        <f t="shared" si="312"/>
        <v>0.4</v>
      </c>
      <c r="U5040">
        <f t="shared" si="313"/>
        <v>0.8</v>
      </c>
      <c r="V5040">
        <f t="shared" si="314"/>
        <v>0.238759</v>
      </c>
      <c r="W5040">
        <f t="shared" si="315"/>
        <v>0.44356565000000003</v>
      </c>
    </row>
    <row r="5041" spans="1:23" x14ac:dyDescent="0.25">
      <c r="A5041" t="s">
        <v>16765</v>
      </c>
      <c r="B5041" s="1">
        <v>43061</v>
      </c>
      <c r="C5041" t="s">
        <v>16766</v>
      </c>
      <c r="D5041" t="s">
        <v>403</v>
      </c>
      <c r="E5041" t="s">
        <v>16767</v>
      </c>
      <c r="F5041" s="1">
        <v>43056</v>
      </c>
      <c r="G5041">
        <v>1</v>
      </c>
      <c r="H5041">
        <v>128002</v>
      </c>
      <c r="I5041">
        <v>1939</v>
      </c>
      <c r="J5041">
        <v>253</v>
      </c>
      <c r="K5041">
        <v>266</v>
      </c>
      <c r="L5041" t="b">
        <v>0</v>
      </c>
      <c r="M5041" t="b">
        <v>0</v>
      </c>
      <c r="N5041" t="b">
        <v>0</v>
      </c>
      <c r="O5041">
        <v>5</v>
      </c>
      <c r="P5041">
        <v>5</v>
      </c>
      <c r="Q5041" s="2">
        <v>0.02</v>
      </c>
      <c r="R5041" s="2">
        <v>0</v>
      </c>
      <c r="S5041" s="2">
        <v>0</v>
      </c>
      <c r="T5041">
        <f t="shared" si="312"/>
        <v>0.4</v>
      </c>
      <c r="U5041">
        <f t="shared" si="313"/>
        <v>4</v>
      </c>
      <c r="V5041">
        <f t="shared" si="314"/>
        <v>0.26400100000000004</v>
      </c>
      <c r="W5041">
        <f t="shared" si="315"/>
        <v>1.2524003500000001</v>
      </c>
    </row>
    <row r="5042" spans="1:23" x14ac:dyDescent="0.25">
      <c r="A5042" t="s">
        <v>16768</v>
      </c>
      <c r="B5042" s="1">
        <v>43109</v>
      </c>
      <c r="C5042" t="s">
        <v>16769</v>
      </c>
      <c r="D5042" t="s">
        <v>605</v>
      </c>
      <c r="E5042" t="s">
        <v>16770</v>
      </c>
      <c r="F5042" s="1">
        <v>43106</v>
      </c>
      <c r="G5042">
        <v>1</v>
      </c>
      <c r="H5042">
        <v>1257354</v>
      </c>
      <c r="I5042">
        <v>25617</v>
      </c>
      <c r="J5042">
        <v>1065</v>
      </c>
      <c r="K5042">
        <v>3257</v>
      </c>
      <c r="L5042" t="b">
        <v>0</v>
      </c>
      <c r="M5042" t="b">
        <v>0</v>
      </c>
      <c r="N5042" t="b">
        <v>0</v>
      </c>
      <c r="O5042">
        <v>3</v>
      </c>
      <c r="P5042">
        <v>2</v>
      </c>
      <c r="Q5042" s="2">
        <v>0.02</v>
      </c>
      <c r="R5042" s="2">
        <v>0</v>
      </c>
      <c r="S5042" s="2">
        <v>0</v>
      </c>
      <c r="T5042">
        <f t="shared" si="312"/>
        <v>0.4</v>
      </c>
      <c r="U5042">
        <f t="shared" si="313"/>
        <v>1.4000000000000001</v>
      </c>
      <c r="V5042">
        <f t="shared" si="314"/>
        <v>0.82867699999999989</v>
      </c>
      <c r="W5042">
        <f t="shared" si="315"/>
        <v>0.80003694999999997</v>
      </c>
    </row>
    <row r="5043" spans="1:23" x14ac:dyDescent="0.25">
      <c r="A5043" t="s">
        <v>16771</v>
      </c>
      <c r="B5043" s="1">
        <v>43116</v>
      </c>
      <c r="C5043" t="s">
        <v>16772</v>
      </c>
      <c r="D5043" t="s">
        <v>1641</v>
      </c>
      <c r="E5043" t="s">
        <v>16773</v>
      </c>
      <c r="F5043" s="1">
        <v>43110</v>
      </c>
      <c r="G5043">
        <v>1</v>
      </c>
      <c r="H5043">
        <v>162444</v>
      </c>
      <c r="I5043">
        <v>9061</v>
      </c>
      <c r="J5043">
        <v>197</v>
      </c>
      <c r="K5043">
        <v>885</v>
      </c>
      <c r="L5043" t="b">
        <v>0</v>
      </c>
      <c r="M5043" t="b">
        <v>0</v>
      </c>
      <c r="N5043" t="b">
        <v>0</v>
      </c>
      <c r="O5043">
        <v>6</v>
      </c>
      <c r="P5043">
        <v>5</v>
      </c>
      <c r="Q5043" s="2">
        <v>0.06</v>
      </c>
      <c r="R5043" s="2">
        <v>0</v>
      </c>
      <c r="S5043" s="2">
        <v>0.01</v>
      </c>
      <c r="T5043">
        <f t="shared" si="312"/>
        <v>0.4</v>
      </c>
      <c r="U5043">
        <f t="shared" si="313"/>
        <v>3.8</v>
      </c>
      <c r="V5043">
        <f t="shared" si="314"/>
        <v>0.93122199999999999</v>
      </c>
      <c r="W5043">
        <f t="shared" si="315"/>
        <v>1.4359276999999999</v>
      </c>
    </row>
    <row r="5044" spans="1:23" x14ac:dyDescent="0.25">
      <c r="A5044" t="s">
        <v>16774</v>
      </c>
      <c r="B5044" s="1">
        <v>43107</v>
      </c>
      <c r="C5044" t="s">
        <v>16775</v>
      </c>
      <c r="D5044" t="s">
        <v>16776</v>
      </c>
      <c r="E5044" t="s">
        <v>16777</v>
      </c>
      <c r="F5044" s="1">
        <v>43100</v>
      </c>
      <c r="G5044">
        <v>1</v>
      </c>
      <c r="H5044">
        <v>122059</v>
      </c>
      <c r="I5044">
        <v>328</v>
      </c>
      <c r="J5044">
        <v>27</v>
      </c>
      <c r="K5044">
        <v>22</v>
      </c>
      <c r="L5044" t="b">
        <v>0</v>
      </c>
      <c r="M5044" t="b">
        <v>0</v>
      </c>
      <c r="N5044" t="b">
        <v>0</v>
      </c>
      <c r="O5044">
        <v>7</v>
      </c>
      <c r="P5044">
        <v>3</v>
      </c>
      <c r="Q5044" s="2">
        <v>0</v>
      </c>
      <c r="R5044" s="2">
        <v>0</v>
      </c>
      <c r="S5044" s="2">
        <v>0</v>
      </c>
      <c r="T5044">
        <f t="shared" si="312"/>
        <v>0.4</v>
      </c>
      <c r="U5044">
        <f t="shared" si="313"/>
        <v>1.6000000000000003</v>
      </c>
      <c r="V5044">
        <f t="shared" si="314"/>
        <v>6.10295E-2</v>
      </c>
      <c r="W5044">
        <f t="shared" si="315"/>
        <v>0.58136032500000001</v>
      </c>
    </row>
    <row r="5045" spans="1:23" x14ac:dyDescent="0.25">
      <c r="A5045" t="s">
        <v>16778</v>
      </c>
      <c r="B5045" s="1">
        <v>43207</v>
      </c>
      <c r="C5045" t="s">
        <v>16779</v>
      </c>
      <c r="D5045" t="s">
        <v>11866</v>
      </c>
      <c r="E5045" t="s">
        <v>16780</v>
      </c>
      <c r="F5045" s="1">
        <v>43189</v>
      </c>
      <c r="G5045">
        <v>1</v>
      </c>
      <c r="H5045">
        <v>2929399</v>
      </c>
      <c r="I5045">
        <v>39859</v>
      </c>
      <c r="J5045">
        <v>556</v>
      </c>
      <c r="K5045">
        <v>2852</v>
      </c>
      <c r="L5045" t="b">
        <v>0</v>
      </c>
      <c r="M5045" t="b">
        <v>0</v>
      </c>
      <c r="N5045" t="b">
        <v>0</v>
      </c>
      <c r="O5045">
        <v>18</v>
      </c>
      <c r="P5045">
        <v>12</v>
      </c>
      <c r="Q5045" s="2">
        <v>0.01</v>
      </c>
      <c r="R5045" s="2">
        <v>0</v>
      </c>
      <c r="S5045" s="2">
        <v>0</v>
      </c>
      <c r="T5045">
        <f t="shared" si="312"/>
        <v>0.4</v>
      </c>
      <c r="U5045">
        <f t="shared" si="313"/>
        <v>8.4000000000000021</v>
      </c>
      <c r="V5045">
        <f t="shared" si="314"/>
        <v>1.5646995000000001</v>
      </c>
      <c r="W5045">
        <f t="shared" si="315"/>
        <v>2.8076448250000006</v>
      </c>
    </row>
    <row r="5046" spans="1:23" x14ac:dyDescent="0.25">
      <c r="A5046" t="s">
        <v>16781</v>
      </c>
      <c r="B5046" s="1">
        <v>43253</v>
      </c>
      <c r="C5046" t="s">
        <v>16782</v>
      </c>
      <c r="D5046" t="s">
        <v>881</v>
      </c>
      <c r="E5046" t="s">
        <v>16783</v>
      </c>
      <c r="F5046" s="1">
        <v>43247</v>
      </c>
      <c r="G5046">
        <v>1</v>
      </c>
      <c r="H5046">
        <v>1937626</v>
      </c>
      <c r="I5046">
        <v>43275</v>
      </c>
      <c r="J5046">
        <v>7695</v>
      </c>
      <c r="K5046">
        <v>14529</v>
      </c>
      <c r="L5046" t="b">
        <v>0</v>
      </c>
      <c r="M5046" t="b">
        <v>0</v>
      </c>
      <c r="N5046" t="b">
        <v>0</v>
      </c>
      <c r="O5046">
        <v>6</v>
      </c>
      <c r="P5046">
        <v>5</v>
      </c>
      <c r="Q5046" s="2">
        <v>0.02</v>
      </c>
      <c r="R5046" s="2">
        <v>0</v>
      </c>
      <c r="S5046" s="2">
        <v>0.01</v>
      </c>
      <c r="T5046">
        <f t="shared" si="312"/>
        <v>0.4</v>
      </c>
      <c r="U5046">
        <f t="shared" si="313"/>
        <v>3.8</v>
      </c>
      <c r="V5046">
        <f t="shared" si="314"/>
        <v>1.4188129999999999</v>
      </c>
      <c r="W5046">
        <f t="shared" si="315"/>
        <v>1.6065845499999998</v>
      </c>
    </row>
    <row r="5047" spans="1:23" x14ac:dyDescent="0.25">
      <c r="A5047" t="s">
        <v>16784</v>
      </c>
      <c r="B5047" s="1">
        <v>43160</v>
      </c>
      <c r="C5047" t="s">
        <v>16785</v>
      </c>
      <c r="D5047" t="s">
        <v>584</v>
      </c>
      <c r="E5047" t="s">
        <v>16786</v>
      </c>
      <c r="F5047" s="1">
        <v>43153</v>
      </c>
      <c r="G5047">
        <v>1</v>
      </c>
      <c r="H5047">
        <v>4121390</v>
      </c>
      <c r="I5047">
        <v>105303</v>
      </c>
      <c r="J5047">
        <v>7323</v>
      </c>
      <c r="K5047">
        <v>8359</v>
      </c>
      <c r="L5047" t="b">
        <v>0</v>
      </c>
      <c r="M5047" t="b">
        <v>0</v>
      </c>
      <c r="N5047" t="b">
        <v>0</v>
      </c>
      <c r="O5047">
        <v>7</v>
      </c>
      <c r="P5047">
        <v>7</v>
      </c>
      <c r="Q5047" s="2">
        <v>0.03</v>
      </c>
      <c r="R5047" s="2">
        <v>0</v>
      </c>
      <c r="S5047" s="2">
        <v>0</v>
      </c>
      <c r="T5047">
        <f t="shared" si="312"/>
        <v>0.4</v>
      </c>
      <c r="U5047">
        <f t="shared" si="313"/>
        <v>5.6000000000000005</v>
      </c>
      <c r="V5047">
        <f t="shared" si="314"/>
        <v>2.3606949999999998</v>
      </c>
      <c r="W5047">
        <f t="shared" si="315"/>
        <v>2.3862432499999997</v>
      </c>
    </row>
    <row r="5048" spans="1:23" x14ac:dyDescent="0.25">
      <c r="A5048" t="s">
        <v>20878</v>
      </c>
      <c r="B5048" s="1">
        <v>43254</v>
      </c>
      <c r="C5048" t="s">
        <v>20879</v>
      </c>
      <c r="D5048" t="s">
        <v>20682</v>
      </c>
      <c r="E5048" t="s">
        <v>20880</v>
      </c>
      <c r="F5048" s="1">
        <v>43248</v>
      </c>
      <c r="G5048">
        <v>1</v>
      </c>
      <c r="H5048">
        <v>1284857</v>
      </c>
      <c r="I5048">
        <v>22052</v>
      </c>
      <c r="J5048">
        <v>788</v>
      </c>
      <c r="K5048">
        <v>0</v>
      </c>
      <c r="L5048" t="b">
        <v>1</v>
      </c>
      <c r="M5048" t="b">
        <v>0</v>
      </c>
      <c r="N5048" t="b">
        <v>0</v>
      </c>
      <c r="O5048">
        <v>6</v>
      </c>
      <c r="P5048">
        <v>5</v>
      </c>
      <c r="Q5048" s="2">
        <v>0.02</v>
      </c>
      <c r="R5048" s="2">
        <v>0</v>
      </c>
      <c r="S5048" s="2">
        <v>0</v>
      </c>
      <c r="T5048">
        <f t="shared" si="312"/>
        <v>0.4</v>
      </c>
      <c r="U5048">
        <f t="shared" si="313"/>
        <v>3.8</v>
      </c>
      <c r="V5048">
        <f t="shared" si="314"/>
        <v>0.84242850000000002</v>
      </c>
      <c r="W5048">
        <f t="shared" si="315"/>
        <v>1.4048499749999999</v>
      </c>
    </row>
    <row r="5049" spans="1:23" x14ac:dyDescent="0.25">
      <c r="A5049" t="s">
        <v>16787</v>
      </c>
      <c r="B5049" s="1">
        <v>43239</v>
      </c>
      <c r="C5049" t="s">
        <v>16788</v>
      </c>
      <c r="D5049" t="s">
        <v>355</v>
      </c>
      <c r="E5049" t="s">
        <v>16789</v>
      </c>
      <c r="F5049" s="1">
        <v>43236</v>
      </c>
      <c r="G5049">
        <v>1</v>
      </c>
      <c r="H5049">
        <v>2188275</v>
      </c>
      <c r="I5049">
        <v>32353</v>
      </c>
      <c r="J5049">
        <v>979</v>
      </c>
      <c r="K5049">
        <v>1811</v>
      </c>
      <c r="L5049" t="b">
        <v>0</v>
      </c>
      <c r="M5049" t="b">
        <v>0</v>
      </c>
      <c r="N5049" t="b">
        <v>0</v>
      </c>
      <c r="O5049">
        <v>3</v>
      </c>
      <c r="P5049">
        <v>3</v>
      </c>
      <c r="Q5049" s="2">
        <v>0.01</v>
      </c>
      <c r="R5049" s="2">
        <v>0</v>
      </c>
      <c r="S5049" s="2">
        <v>0</v>
      </c>
      <c r="T5049">
        <f t="shared" si="312"/>
        <v>0.4</v>
      </c>
      <c r="U5049">
        <f t="shared" si="313"/>
        <v>2.4000000000000004</v>
      </c>
      <c r="V5049">
        <f t="shared" si="314"/>
        <v>1.1941375000000001</v>
      </c>
      <c r="W5049">
        <f t="shared" si="315"/>
        <v>1.1779481250000001</v>
      </c>
    </row>
    <row r="5050" spans="1:23" x14ac:dyDescent="0.25">
      <c r="A5050" t="s">
        <v>16790</v>
      </c>
      <c r="B5050" s="1">
        <v>43113</v>
      </c>
      <c r="C5050" t="s">
        <v>16791</v>
      </c>
      <c r="D5050" t="s">
        <v>478</v>
      </c>
      <c r="E5050" t="s">
        <v>16792</v>
      </c>
      <c r="F5050" s="1">
        <v>43111</v>
      </c>
      <c r="G5050">
        <v>1</v>
      </c>
      <c r="H5050">
        <v>31062</v>
      </c>
      <c r="I5050">
        <v>116</v>
      </c>
      <c r="J5050">
        <v>10</v>
      </c>
      <c r="K5050">
        <v>80</v>
      </c>
      <c r="L5050" t="b">
        <v>0</v>
      </c>
      <c r="M5050" t="b">
        <v>0</v>
      </c>
      <c r="N5050" t="b">
        <v>0</v>
      </c>
      <c r="O5050">
        <v>2</v>
      </c>
      <c r="P5050">
        <v>1</v>
      </c>
      <c r="Q5050" s="2">
        <v>0</v>
      </c>
      <c r="R5050" s="2">
        <v>0</v>
      </c>
      <c r="S5050" s="2">
        <v>0</v>
      </c>
      <c r="T5050">
        <f t="shared" si="312"/>
        <v>0.4</v>
      </c>
      <c r="U5050">
        <f t="shared" si="313"/>
        <v>0.60000000000000009</v>
      </c>
      <c r="V5050">
        <f t="shared" si="314"/>
        <v>1.5531E-2</v>
      </c>
      <c r="W5050">
        <f t="shared" si="315"/>
        <v>0.31543585000000007</v>
      </c>
    </row>
    <row r="5051" spans="1:23" x14ac:dyDescent="0.25">
      <c r="A5051" t="s">
        <v>16793</v>
      </c>
      <c r="B5051" s="1">
        <v>43075</v>
      </c>
      <c r="C5051" t="s">
        <v>16794</v>
      </c>
      <c r="D5051" t="s">
        <v>3296</v>
      </c>
      <c r="E5051" t="s">
        <v>16795</v>
      </c>
      <c r="F5051" s="1">
        <v>43066</v>
      </c>
      <c r="G5051">
        <v>1</v>
      </c>
      <c r="H5051">
        <v>2304379</v>
      </c>
      <c r="I5051">
        <v>35108</v>
      </c>
      <c r="J5051">
        <v>24731</v>
      </c>
      <c r="K5051">
        <v>19012</v>
      </c>
      <c r="L5051" t="b">
        <v>0</v>
      </c>
      <c r="M5051" t="b">
        <v>0</v>
      </c>
      <c r="N5051" t="b">
        <v>0</v>
      </c>
      <c r="O5051">
        <v>9</v>
      </c>
      <c r="P5051">
        <v>9</v>
      </c>
      <c r="Q5051" s="2">
        <v>0.02</v>
      </c>
      <c r="R5051" s="2">
        <v>-0.01</v>
      </c>
      <c r="S5051" s="2">
        <v>0.01</v>
      </c>
      <c r="T5051">
        <f t="shared" si="312"/>
        <v>0.4</v>
      </c>
      <c r="U5051">
        <f t="shared" si="313"/>
        <v>7.2</v>
      </c>
      <c r="V5051">
        <f t="shared" si="314"/>
        <v>1.4521895</v>
      </c>
      <c r="W5051">
        <f t="shared" si="315"/>
        <v>2.4682663250000001</v>
      </c>
    </row>
    <row r="5052" spans="1:23" x14ac:dyDescent="0.25">
      <c r="A5052" t="s">
        <v>16796</v>
      </c>
      <c r="B5052" s="1">
        <v>43184</v>
      </c>
      <c r="C5052" t="s">
        <v>16797</v>
      </c>
      <c r="D5052" t="s">
        <v>13327</v>
      </c>
      <c r="E5052" t="s">
        <v>16798</v>
      </c>
      <c r="F5052" s="1">
        <v>43169</v>
      </c>
      <c r="G5052">
        <v>1</v>
      </c>
      <c r="H5052">
        <v>3042366</v>
      </c>
      <c r="I5052">
        <v>33947</v>
      </c>
      <c r="J5052">
        <v>1244</v>
      </c>
      <c r="K5052">
        <v>617</v>
      </c>
      <c r="L5052" t="b">
        <v>0</v>
      </c>
      <c r="M5052" t="b">
        <v>0</v>
      </c>
      <c r="N5052" t="b">
        <v>0</v>
      </c>
      <c r="O5052">
        <v>15</v>
      </c>
      <c r="P5052">
        <v>13</v>
      </c>
      <c r="Q5052" s="2">
        <v>0.01</v>
      </c>
      <c r="R5052" s="2">
        <v>0</v>
      </c>
      <c r="S5052" s="2">
        <v>0</v>
      </c>
      <c r="T5052">
        <f t="shared" si="312"/>
        <v>0.4</v>
      </c>
      <c r="U5052">
        <f t="shared" si="313"/>
        <v>10</v>
      </c>
      <c r="V5052">
        <f t="shared" si="314"/>
        <v>1.621183</v>
      </c>
      <c r="W5052">
        <f t="shared" si="315"/>
        <v>3.2274140500000001</v>
      </c>
    </row>
    <row r="5053" spans="1:23" x14ac:dyDescent="0.25">
      <c r="A5053" t="s">
        <v>16799</v>
      </c>
      <c r="B5053" s="1">
        <v>43249</v>
      </c>
      <c r="C5053" t="s">
        <v>16800</v>
      </c>
      <c r="D5053" t="s">
        <v>1616</v>
      </c>
      <c r="E5053" t="s">
        <v>16801</v>
      </c>
      <c r="F5053" s="1">
        <v>43224</v>
      </c>
      <c r="G5053">
        <v>1</v>
      </c>
      <c r="H5053">
        <v>14890847</v>
      </c>
      <c r="I5053">
        <v>142231</v>
      </c>
      <c r="J5053">
        <v>4647</v>
      </c>
      <c r="K5053">
        <v>6042</v>
      </c>
      <c r="L5053" t="b">
        <v>0</v>
      </c>
      <c r="M5053" t="b">
        <v>0</v>
      </c>
      <c r="N5053" t="b">
        <v>0</v>
      </c>
      <c r="O5053">
        <v>25</v>
      </c>
      <c r="P5053">
        <v>22</v>
      </c>
      <c r="Q5053" s="2">
        <v>0.01</v>
      </c>
      <c r="R5053" s="2">
        <v>0</v>
      </c>
      <c r="S5053" s="2">
        <v>0</v>
      </c>
      <c r="T5053">
        <f t="shared" si="312"/>
        <v>0.4</v>
      </c>
      <c r="U5053">
        <f t="shared" si="313"/>
        <v>17</v>
      </c>
      <c r="V5053">
        <f t="shared" si="314"/>
        <v>7.5454234999999992</v>
      </c>
      <c r="W5053">
        <f t="shared" si="315"/>
        <v>7.0508982249999992</v>
      </c>
    </row>
    <row r="5054" spans="1:23" x14ac:dyDescent="0.25">
      <c r="A5054" t="s">
        <v>16802</v>
      </c>
      <c r="B5054" s="1">
        <v>43265</v>
      </c>
      <c r="C5054" t="s">
        <v>16803</v>
      </c>
      <c r="D5054" t="s">
        <v>707</v>
      </c>
      <c r="E5054" t="s">
        <v>16804</v>
      </c>
      <c r="F5054" s="1">
        <v>43242</v>
      </c>
      <c r="G5054">
        <v>1</v>
      </c>
      <c r="H5054">
        <v>1437051</v>
      </c>
      <c r="I5054">
        <v>19930</v>
      </c>
      <c r="J5054">
        <v>1794</v>
      </c>
      <c r="K5054">
        <v>1671</v>
      </c>
      <c r="L5054" t="b">
        <v>0</v>
      </c>
      <c r="M5054" t="b">
        <v>0</v>
      </c>
      <c r="N5054" t="b">
        <v>0</v>
      </c>
      <c r="O5054">
        <v>23</v>
      </c>
      <c r="P5054">
        <v>3</v>
      </c>
      <c r="Q5054" s="2">
        <v>0.01</v>
      </c>
      <c r="R5054" s="2">
        <v>0</v>
      </c>
      <c r="S5054" s="2">
        <v>0</v>
      </c>
      <c r="T5054">
        <f t="shared" si="312"/>
        <v>0.4</v>
      </c>
      <c r="U5054">
        <f t="shared" si="313"/>
        <v>-1.5999999999999996</v>
      </c>
      <c r="V5054">
        <f t="shared" si="314"/>
        <v>0.81852549999999991</v>
      </c>
      <c r="W5054">
        <f t="shared" si="315"/>
        <v>4.6483925000000093E-2</v>
      </c>
    </row>
    <row r="5055" spans="1:23" x14ac:dyDescent="0.25">
      <c r="A5055" t="s">
        <v>16805</v>
      </c>
      <c r="B5055" s="1">
        <v>43067</v>
      </c>
      <c r="C5055" t="s">
        <v>16806</v>
      </c>
      <c r="D5055" t="s">
        <v>4515</v>
      </c>
      <c r="E5055" t="s">
        <v>16807</v>
      </c>
      <c r="F5055" s="1">
        <v>43059</v>
      </c>
      <c r="G5055">
        <v>1</v>
      </c>
      <c r="H5055">
        <v>2623238</v>
      </c>
      <c r="I5055">
        <v>119787</v>
      </c>
      <c r="J5055">
        <v>1975</v>
      </c>
      <c r="K5055">
        <v>10218</v>
      </c>
      <c r="L5055" t="b">
        <v>0</v>
      </c>
      <c r="M5055" t="b">
        <v>0</v>
      </c>
      <c r="N5055" t="b">
        <v>0</v>
      </c>
      <c r="O5055">
        <v>8</v>
      </c>
      <c r="P5055">
        <v>8</v>
      </c>
      <c r="Q5055" s="2">
        <v>0.05</v>
      </c>
      <c r="R5055" s="2">
        <v>0</v>
      </c>
      <c r="S5055" s="2">
        <v>0</v>
      </c>
      <c r="T5055">
        <f t="shared" si="312"/>
        <v>0.4</v>
      </c>
      <c r="U5055">
        <f t="shared" si="313"/>
        <v>6.4</v>
      </c>
      <c r="V5055">
        <f t="shared" si="314"/>
        <v>1.8116189999999999</v>
      </c>
      <c r="W5055">
        <f t="shared" si="315"/>
        <v>2.3940666500000001</v>
      </c>
    </row>
    <row r="5056" spans="1:23" x14ac:dyDescent="0.25">
      <c r="A5056" t="s">
        <v>16808</v>
      </c>
      <c r="B5056" s="1">
        <v>43210</v>
      </c>
      <c r="C5056" t="s">
        <v>16809</v>
      </c>
      <c r="D5056" t="s">
        <v>4115</v>
      </c>
      <c r="E5056" t="s">
        <v>16810</v>
      </c>
      <c r="F5056" s="1">
        <v>43191</v>
      </c>
      <c r="G5056">
        <v>1</v>
      </c>
      <c r="H5056">
        <v>778706</v>
      </c>
      <c r="I5056">
        <v>34940</v>
      </c>
      <c r="J5056">
        <v>1735</v>
      </c>
      <c r="K5056">
        <v>6146</v>
      </c>
      <c r="L5056" t="b">
        <v>0</v>
      </c>
      <c r="M5056" t="b">
        <v>0</v>
      </c>
      <c r="N5056" t="b">
        <v>0</v>
      </c>
      <c r="O5056">
        <v>19</v>
      </c>
      <c r="P5056">
        <v>12</v>
      </c>
      <c r="Q5056" s="2">
        <v>0.04</v>
      </c>
      <c r="R5056" s="2">
        <v>0</v>
      </c>
      <c r="S5056" s="2">
        <v>0.01</v>
      </c>
      <c r="T5056">
        <f t="shared" si="312"/>
        <v>0.4</v>
      </c>
      <c r="U5056">
        <f t="shared" si="313"/>
        <v>8.2000000000000011</v>
      </c>
      <c r="V5056">
        <f t="shared" si="314"/>
        <v>1.039353</v>
      </c>
      <c r="W5056">
        <f t="shared" si="315"/>
        <v>2.5737735500000003</v>
      </c>
    </row>
    <row r="5057" spans="1:23" x14ac:dyDescent="0.25">
      <c r="A5057" t="s">
        <v>20980</v>
      </c>
      <c r="B5057" s="1">
        <v>43068</v>
      </c>
      <c r="C5057" t="s">
        <v>20981</v>
      </c>
      <c r="D5057" t="s">
        <v>20982</v>
      </c>
      <c r="E5057" t="s">
        <v>20983</v>
      </c>
      <c r="F5057" s="1">
        <v>43061</v>
      </c>
      <c r="G5057">
        <v>1</v>
      </c>
      <c r="H5057">
        <v>4050</v>
      </c>
      <c r="I5057">
        <v>0</v>
      </c>
      <c r="J5057">
        <v>0</v>
      </c>
      <c r="K5057">
        <v>0</v>
      </c>
      <c r="L5057" t="b">
        <v>1</v>
      </c>
      <c r="M5057" t="b">
        <v>1</v>
      </c>
      <c r="N5057" t="b">
        <v>0</v>
      </c>
      <c r="O5057">
        <v>7</v>
      </c>
      <c r="P5057">
        <v>4</v>
      </c>
      <c r="Q5057" s="2">
        <v>0</v>
      </c>
      <c r="R5057" s="2">
        <v>0</v>
      </c>
      <c r="S5057" s="2">
        <v>0</v>
      </c>
      <c r="T5057">
        <f t="shared" si="312"/>
        <v>0.4</v>
      </c>
      <c r="U5057">
        <f t="shared" si="313"/>
        <v>2.6</v>
      </c>
      <c r="V5057">
        <f t="shared" si="314"/>
        <v>2.0249999999999999E-3</v>
      </c>
      <c r="W5057">
        <f t="shared" si="315"/>
        <v>0.81070875000000009</v>
      </c>
    </row>
    <row r="5058" spans="1:23" x14ac:dyDescent="0.25">
      <c r="A5058" t="s">
        <v>16811</v>
      </c>
      <c r="B5058" s="1">
        <v>43259</v>
      </c>
      <c r="C5058" t="s">
        <v>16812</v>
      </c>
      <c r="D5058" t="s">
        <v>6117</v>
      </c>
      <c r="E5058" t="s">
        <v>16813</v>
      </c>
      <c r="F5058" s="1">
        <v>43230</v>
      </c>
      <c r="G5058">
        <v>1</v>
      </c>
      <c r="H5058">
        <v>21986883</v>
      </c>
      <c r="I5058">
        <v>472521</v>
      </c>
      <c r="J5058">
        <v>7435</v>
      </c>
      <c r="K5058">
        <v>14297</v>
      </c>
      <c r="L5058" t="b">
        <v>0</v>
      </c>
      <c r="M5058" t="b">
        <v>0</v>
      </c>
      <c r="N5058" t="b">
        <v>0</v>
      </c>
      <c r="O5058">
        <v>29</v>
      </c>
      <c r="P5058">
        <v>25</v>
      </c>
      <c r="Q5058" s="2">
        <v>0.02</v>
      </c>
      <c r="R5058" s="2">
        <v>0</v>
      </c>
      <c r="S5058" s="2">
        <v>0</v>
      </c>
      <c r="T5058">
        <f t="shared" ref="T5058:T5121" si="316">G5058*0.4</f>
        <v>0.4</v>
      </c>
      <c r="U5058">
        <f t="shared" ref="U5058:U5121" si="317">-0.2*(O5058-P5058)+0.8*P5058</f>
        <v>19.2</v>
      </c>
      <c r="V5058">
        <f t="shared" ref="V5058:V5121" si="318">0.5*H5058*0.000001+0.1*Q5058*100+100*0.15*R5058+100*0.25*S5058</f>
        <v>11.193441499999999</v>
      </c>
      <c r="W5058">
        <f t="shared" ref="W5058:W5121" si="319">0.4*T5058+0.25*U5058+0.35*V5058</f>
        <v>8.8777045249999986</v>
      </c>
    </row>
    <row r="5059" spans="1:23" x14ac:dyDescent="0.25">
      <c r="A5059" t="s">
        <v>16814</v>
      </c>
      <c r="B5059" s="1">
        <v>43246</v>
      </c>
      <c r="C5059" t="s">
        <v>16815</v>
      </c>
      <c r="D5059" t="s">
        <v>3870</v>
      </c>
      <c r="E5059" t="s">
        <v>16816</v>
      </c>
      <c r="F5059" s="1">
        <v>43223</v>
      </c>
      <c r="G5059">
        <v>1</v>
      </c>
      <c r="H5059">
        <v>9178923</v>
      </c>
      <c r="I5059">
        <v>34312</v>
      </c>
      <c r="J5059">
        <v>13581</v>
      </c>
      <c r="K5059">
        <v>10150</v>
      </c>
      <c r="L5059" t="b">
        <v>0</v>
      </c>
      <c r="M5059" t="b">
        <v>0</v>
      </c>
      <c r="N5059" t="b">
        <v>0</v>
      </c>
      <c r="O5059">
        <v>23</v>
      </c>
      <c r="P5059">
        <v>22</v>
      </c>
      <c r="Q5059" s="2">
        <v>0</v>
      </c>
      <c r="R5059" s="2">
        <v>0</v>
      </c>
      <c r="S5059" s="2">
        <v>0</v>
      </c>
      <c r="T5059">
        <f t="shared" si="316"/>
        <v>0.4</v>
      </c>
      <c r="U5059">
        <f t="shared" si="317"/>
        <v>17.400000000000002</v>
      </c>
      <c r="V5059">
        <f t="shared" si="318"/>
        <v>4.5894614999999996</v>
      </c>
      <c r="W5059">
        <f t="shared" si="319"/>
        <v>6.1163115250000004</v>
      </c>
    </row>
    <row r="5060" spans="1:23" x14ac:dyDescent="0.25">
      <c r="A5060" t="s">
        <v>16817</v>
      </c>
      <c r="B5060" s="1">
        <v>43146</v>
      </c>
      <c r="C5060" t="s">
        <v>16818</v>
      </c>
      <c r="D5060" t="s">
        <v>2766</v>
      </c>
      <c r="E5060" t="s">
        <v>16819</v>
      </c>
      <c r="F5060" s="1">
        <v>43137</v>
      </c>
      <c r="G5060">
        <v>1</v>
      </c>
      <c r="H5060">
        <v>488560</v>
      </c>
      <c r="I5060">
        <v>31997</v>
      </c>
      <c r="J5060">
        <v>1012</v>
      </c>
      <c r="K5060">
        <v>3187</v>
      </c>
      <c r="L5060" t="b">
        <v>0</v>
      </c>
      <c r="M5060" t="b">
        <v>0</v>
      </c>
      <c r="N5060" t="b">
        <v>0</v>
      </c>
      <c r="O5060">
        <v>9</v>
      </c>
      <c r="P5060">
        <v>9</v>
      </c>
      <c r="Q5060" s="2">
        <v>7.0000000000000007E-2</v>
      </c>
      <c r="R5060" s="2">
        <v>0</v>
      </c>
      <c r="S5060" s="2">
        <v>0.01</v>
      </c>
      <c r="T5060">
        <f t="shared" si="316"/>
        <v>0.4</v>
      </c>
      <c r="U5060">
        <f t="shared" si="317"/>
        <v>7.2</v>
      </c>
      <c r="V5060">
        <f t="shared" si="318"/>
        <v>1.19428</v>
      </c>
      <c r="W5060">
        <f t="shared" si="319"/>
        <v>2.3779979999999998</v>
      </c>
    </row>
    <row r="5061" spans="1:23" x14ac:dyDescent="0.25">
      <c r="A5061" t="s">
        <v>16820</v>
      </c>
      <c r="B5061" s="1">
        <v>43182</v>
      </c>
      <c r="C5061" t="s">
        <v>16821</v>
      </c>
      <c r="D5061" t="s">
        <v>13641</v>
      </c>
      <c r="E5061" t="s">
        <v>16822</v>
      </c>
      <c r="F5061" s="1">
        <v>43167</v>
      </c>
      <c r="G5061">
        <v>1</v>
      </c>
      <c r="H5061">
        <v>5875671</v>
      </c>
      <c r="I5061">
        <v>202863</v>
      </c>
      <c r="J5061">
        <v>32117</v>
      </c>
      <c r="K5061">
        <v>48361</v>
      </c>
      <c r="L5061" t="b">
        <v>0</v>
      </c>
      <c r="M5061" t="b">
        <v>0</v>
      </c>
      <c r="N5061" t="b">
        <v>0</v>
      </c>
      <c r="O5061">
        <v>15</v>
      </c>
      <c r="P5061">
        <v>14</v>
      </c>
      <c r="Q5061" s="2">
        <v>0.03</v>
      </c>
      <c r="R5061" s="2">
        <v>-0.01</v>
      </c>
      <c r="S5061" s="2">
        <v>0.01</v>
      </c>
      <c r="T5061">
        <f t="shared" si="316"/>
        <v>0.4</v>
      </c>
      <c r="U5061">
        <f t="shared" si="317"/>
        <v>11.000000000000002</v>
      </c>
      <c r="V5061">
        <f t="shared" si="318"/>
        <v>3.3378354999999997</v>
      </c>
      <c r="W5061">
        <f t="shared" si="319"/>
        <v>4.0782424250000009</v>
      </c>
    </row>
    <row r="5062" spans="1:23" x14ac:dyDescent="0.25">
      <c r="A5062" t="s">
        <v>16823</v>
      </c>
      <c r="B5062" s="1">
        <v>43109</v>
      </c>
      <c r="C5062" t="s">
        <v>16824</v>
      </c>
      <c r="D5062" t="s">
        <v>16825</v>
      </c>
      <c r="E5062" t="s">
        <v>16826</v>
      </c>
      <c r="F5062" s="1">
        <v>40774</v>
      </c>
      <c r="G5062">
        <v>1</v>
      </c>
      <c r="H5062">
        <v>20107</v>
      </c>
      <c r="I5062">
        <v>93</v>
      </c>
      <c r="J5062">
        <v>6</v>
      </c>
      <c r="K5062">
        <v>19</v>
      </c>
      <c r="L5062" t="b">
        <v>0</v>
      </c>
      <c r="M5062" t="b">
        <v>0</v>
      </c>
      <c r="N5062" t="b">
        <v>0</v>
      </c>
      <c r="O5062">
        <v>2335</v>
      </c>
      <c r="P5062">
        <v>2</v>
      </c>
      <c r="Q5062" s="2">
        <v>0</v>
      </c>
      <c r="R5062" s="2">
        <v>0</v>
      </c>
      <c r="S5062" s="2">
        <v>0</v>
      </c>
      <c r="T5062">
        <f t="shared" si="316"/>
        <v>0.4</v>
      </c>
      <c r="U5062">
        <f t="shared" si="317"/>
        <v>-465</v>
      </c>
      <c r="V5062">
        <f t="shared" si="318"/>
        <v>1.00535E-2</v>
      </c>
      <c r="W5062">
        <f t="shared" si="319"/>
        <v>-116.086481275</v>
      </c>
    </row>
    <row r="5063" spans="1:23" x14ac:dyDescent="0.25">
      <c r="A5063" t="s">
        <v>16827</v>
      </c>
      <c r="B5063" s="1">
        <v>43264</v>
      </c>
      <c r="C5063" t="s">
        <v>16828</v>
      </c>
      <c r="D5063" t="s">
        <v>6934</v>
      </c>
      <c r="E5063" t="s">
        <v>16829</v>
      </c>
      <c r="F5063" s="1">
        <v>43236</v>
      </c>
      <c r="G5063">
        <v>1</v>
      </c>
      <c r="H5063">
        <v>5073263</v>
      </c>
      <c r="I5063">
        <v>58055</v>
      </c>
      <c r="J5063">
        <v>1827</v>
      </c>
      <c r="K5063">
        <v>6541</v>
      </c>
      <c r="L5063" t="b">
        <v>0</v>
      </c>
      <c r="M5063" t="b">
        <v>0</v>
      </c>
      <c r="N5063" t="b">
        <v>0</v>
      </c>
      <c r="O5063">
        <v>28</v>
      </c>
      <c r="P5063">
        <v>27</v>
      </c>
      <c r="Q5063" s="2">
        <v>0.01</v>
      </c>
      <c r="R5063" s="2">
        <v>0</v>
      </c>
      <c r="S5063" s="2">
        <v>0</v>
      </c>
      <c r="T5063">
        <f t="shared" si="316"/>
        <v>0.4</v>
      </c>
      <c r="U5063">
        <f t="shared" si="317"/>
        <v>21.400000000000002</v>
      </c>
      <c r="V5063">
        <f t="shared" si="318"/>
        <v>2.6366315</v>
      </c>
      <c r="W5063">
        <f t="shared" si="319"/>
        <v>6.4328210250000009</v>
      </c>
    </row>
    <row r="5064" spans="1:23" x14ac:dyDescent="0.25">
      <c r="A5064" t="s">
        <v>16830</v>
      </c>
      <c r="B5064" s="1">
        <v>43137</v>
      </c>
      <c r="C5064" t="s">
        <v>16831</v>
      </c>
      <c r="D5064" t="s">
        <v>515</v>
      </c>
      <c r="E5064" t="s">
        <v>16832</v>
      </c>
      <c r="F5064" s="1">
        <v>43136</v>
      </c>
      <c r="G5064">
        <v>1</v>
      </c>
      <c r="H5064">
        <v>781799</v>
      </c>
      <c r="I5064">
        <v>49935</v>
      </c>
      <c r="J5064">
        <v>415</v>
      </c>
      <c r="K5064">
        <v>5662</v>
      </c>
      <c r="L5064" t="b">
        <v>0</v>
      </c>
      <c r="M5064" t="b">
        <v>0</v>
      </c>
      <c r="N5064" t="b">
        <v>0</v>
      </c>
      <c r="O5064">
        <v>1</v>
      </c>
      <c r="P5064">
        <v>1</v>
      </c>
      <c r="Q5064" s="2">
        <v>0.06</v>
      </c>
      <c r="R5064" s="2">
        <v>0</v>
      </c>
      <c r="S5064" s="2">
        <v>0.01</v>
      </c>
      <c r="T5064">
        <f t="shared" si="316"/>
        <v>0.4</v>
      </c>
      <c r="U5064">
        <f t="shared" si="317"/>
        <v>0.8</v>
      </c>
      <c r="V5064">
        <f t="shared" si="318"/>
        <v>1.2408994999999998</v>
      </c>
      <c r="W5064">
        <f t="shared" si="319"/>
        <v>0.79431482499999995</v>
      </c>
    </row>
    <row r="5065" spans="1:23" x14ac:dyDescent="0.25">
      <c r="A5065" t="s">
        <v>16833</v>
      </c>
      <c r="B5065" s="1">
        <v>43104</v>
      </c>
      <c r="C5065" t="s">
        <v>16834</v>
      </c>
      <c r="D5065" t="s">
        <v>16835</v>
      </c>
      <c r="E5065" t="s">
        <v>16836</v>
      </c>
      <c r="F5065" s="1">
        <v>43096</v>
      </c>
      <c r="G5065">
        <v>1</v>
      </c>
      <c r="H5065">
        <v>58556</v>
      </c>
      <c r="I5065">
        <v>975</v>
      </c>
      <c r="J5065">
        <v>24</v>
      </c>
      <c r="K5065">
        <v>44</v>
      </c>
      <c r="L5065" t="b">
        <v>0</v>
      </c>
      <c r="M5065" t="b">
        <v>0</v>
      </c>
      <c r="N5065" t="b">
        <v>0</v>
      </c>
      <c r="O5065">
        <v>8</v>
      </c>
      <c r="P5065">
        <v>4</v>
      </c>
      <c r="Q5065" s="2">
        <v>0.02</v>
      </c>
      <c r="R5065" s="2">
        <v>0</v>
      </c>
      <c r="S5065" s="2">
        <v>0</v>
      </c>
      <c r="T5065">
        <f t="shared" si="316"/>
        <v>0.4</v>
      </c>
      <c r="U5065">
        <f t="shared" si="317"/>
        <v>2.4000000000000004</v>
      </c>
      <c r="V5065">
        <f t="shared" si="318"/>
        <v>0.22927800000000001</v>
      </c>
      <c r="W5065">
        <f t="shared" si="319"/>
        <v>0.84024730000000014</v>
      </c>
    </row>
    <row r="5066" spans="1:23" x14ac:dyDescent="0.25">
      <c r="A5066" t="s">
        <v>16837</v>
      </c>
      <c r="B5066" s="1">
        <v>43216</v>
      </c>
      <c r="C5066" t="s">
        <v>16838</v>
      </c>
      <c r="D5066" t="s">
        <v>450</v>
      </c>
      <c r="E5066" t="s">
        <v>16839</v>
      </c>
      <c r="F5066" s="1">
        <v>43206</v>
      </c>
      <c r="G5066">
        <v>1</v>
      </c>
      <c r="H5066">
        <v>886234</v>
      </c>
      <c r="I5066">
        <v>80973</v>
      </c>
      <c r="J5066">
        <v>706</v>
      </c>
      <c r="K5066">
        <v>6881</v>
      </c>
      <c r="L5066" t="b">
        <v>0</v>
      </c>
      <c r="M5066" t="b">
        <v>0</v>
      </c>
      <c r="N5066" t="b">
        <v>0</v>
      </c>
      <c r="O5066">
        <v>10</v>
      </c>
      <c r="P5066">
        <v>4</v>
      </c>
      <c r="Q5066" s="2">
        <v>0.09</v>
      </c>
      <c r="R5066" s="2">
        <v>0</v>
      </c>
      <c r="S5066" s="2">
        <v>0.01</v>
      </c>
      <c r="T5066">
        <f t="shared" si="316"/>
        <v>0.4</v>
      </c>
      <c r="U5066">
        <f t="shared" si="317"/>
        <v>2</v>
      </c>
      <c r="V5066">
        <f t="shared" si="318"/>
        <v>1.5931169999999999</v>
      </c>
      <c r="W5066">
        <f t="shared" si="319"/>
        <v>1.2175909499999999</v>
      </c>
    </row>
    <row r="5067" spans="1:23" x14ac:dyDescent="0.25">
      <c r="A5067" t="s">
        <v>16840</v>
      </c>
      <c r="B5067" s="1">
        <v>43144</v>
      </c>
      <c r="C5067" t="s">
        <v>16841</v>
      </c>
      <c r="D5067" t="s">
        <v>9243</v>
      </c>
      <c r="E5067" t="s">
        <v>16842</v>
      </c>
      <c r="F5067" s="1">
        <v>43137</v>
      </c>
      <c r="G5067">
        <v>1</v>
      </c>
      <c r="H5067">
        <v>348192</v>
      </c>
      <c r="I5067">
        <v>10175</v>
      </c>
      <c r="J5067">
        <v>344</v>
      </c>
      <c r="K5067">
        <v>2299</v>
      </c>
      <c r="L5067" t="b">
        <v>0</v>
      </c>
      <c r="M5067" t="b">
        <v>0</v>
      </c>
      <c r="N5067" t="b">
        <v>0</v>
      </c>
      <c r="O5067">
        <v>7</v>
      </c>
      <c r="P5067">
        <v>7</v>
      </c>
      <c r="Q5067" s="2">
        <v>0.03</v>
      </c>
      <c r="R5067" s="2">
        <v>0</v>
      </c>
      <c r="S5067" s="2">
        <v>0.01</v>
      </c>
      <c r="T5067">
        <f t="shared" si="316"/>
        <v>0.4</v>
      </c>
      <c r="U5067">
        <f t="shared" si="317"/>
        <v>5.6000000000000005</v>
      </c>
      <c r="V5067">
        <f t="shared" si="318"/>
        <v>0.72409599999999996</v>
      </c>
      <c r="W5067">
        <f t="shared" si="319"/>
        <v>1.8134336</v>
      </c>
    </row>
    <row r="5068" spans="1:23" x14ac:dyDescent="0.25">
      <c r="A5068" t="s">
        <v>20881</v>
      </c>
      <c r="B5068" s="1">
        <v>43124</v>
      </c>
      <c r="C5068" t="s">
        <v>20882</v>
      </c>
      <c r="D5068" t="s">
        <v>700</v>
      </c>
      <c r="E5068" t="s">
        <v>20883</v>
      </c>
      <c r="F5068" s="1">
        <v>43121</v>
      </c>
      <c r="G5068">
        <v>1</v>
      </c>
      <c r="H5068">
        <v>44121</v>
      </c>
      <c r="I5068">
        <v>888</v>
      </c>
      <c r="J5068">
        <v>833</v>
      </c>
      <c r="K5068">
        <v>0</v>
      </c>
      <c r="L5068" t="b">
        <v>1</v>
      </c>
      <c r="M5068" t="b">
        <v>0</v>
      </c>
      <c r="N5068" t="b">
        <v>0</v>
      </c>
      <c r="O5068">
        <v>3</v>
      </c>
      <c r="P5068">
        <v>2</v>
      </c>
      <c r="Q5068" s="2">
        <v>0.02</v>
      </c>
      <c r="R5068" s="2">
        <v>-0.02</v>
      </c>
      <c r="S5068" s="2">
        <v>0</v>
      </c>
      <c r="T5068">
        <f t="shared" si="316"/>
        <v>0.4</v>
      </c>
      <c r="U5068">
        <f t="shared" si="317"/>
        <v>1.4000000000000001</v>
      </c>
      <c r="V5068">
        <f t="shared" si="318"/>
        <v>-7.7939499999999967E-2</v>
      </c>
      <c r="W5068">
        <f t="shared" si="319"/>
        <v>0.482721175</v>
      </c>
    </row>
    <row r="5069" spans="1:23" x14ac:dyDescent="0.25">
      <c r="A5069" t="s">
        <v>16843</v>
      </c>
      <c r="B5069" s="1">
        <v>43116</v>
      </c>
      <c r="C5069" t="s">
        <v>16844</v>
      </c>
      <c r="D5069" t="s">
        <v>16845</v>
      </c>
      <c r="E5069" t="s">
        <v>16846</v>
      </c>
      <c r="F5069" s="1">
        <v>43111</v>
      </c>
      <c r="G5069">
        <v>1</v>
      </c>
      <c r="H5069">
        <v>988</v>
      </c>
      <c r="I5069">
        <v>12</v>
      </c>
      <c r="J5069">
        <v>5</v>
      </c>
      <c r="K5069">
        <v>3</v>
      </c>
      <c r="L5069" t="b">
        <v>0</v>
      </c>
      <c r="M5069" t="b">
        <v>0</v>
      </c>
      <c r="N5069" t="b">
        <v>0</v>
      </c>
      <c r="O5069">
        <v>5</v>
      </c>
      <c r="P5069">
        <v>4</v>
      </c>
      <c r="Q5069" s="2">
        <v>0.01</v>
      </c>
      <c r="R5069" s="2">
        <v>-0.01</v>
      </c>
      <c r="S5069" s="2">
        <v>0</v>
      </c>
      <c r="T5069">
        <f t="shared" si="316"/>
        <v>0.4</v>
      </c>
      <c r="U5069">
        <f t="shared" si="317"/>
        <v>3</v>
      </c>
      <c r="V5069">
        <f t="shared" si="318"/>
        <v>-4.9505999999999994E-2</v>
      </c>
      <c r="W5069">
        <f t="shared" si="319"/>
        <v>0.89267289999999999</v>
      </c>
    </row>
    <row r="5070" spans="1:23" x14ac:dyDescent="0.25">
      <c r="A5070" t="s">
        <v>20884</v>
      </c>
      <c r="B5070" s="1">
        <v>43121</v>
      </c>
      <c r="C5070" t="s">
        <v>20885</v>
      </c>
      <c r="D5070" t="s">
        <v>18713</v>
      </c>
      <c r="E5070" t="s">
        <v>20886</v>
      </c>
      <c r="F5070" s="1">
        <v>43116</v>
      </c>
      <c r="G5070">
        <v>1</v>
      </c>
      <c r="H5070">
        <v>835</v>
      </c>
      <c r="I5070">
        <v>9</v>
      </c>
      <c r="J5070">
        <v>5</v>
      </c>
      <c r="K5070">
        <v>0</v>
      </c>
      <c r="L5070" t="b">
        <v>1</v>
      </c>
      <c r="M5070" t="b">
        <v>0</v>
      </c>
      <c r="N5070" t="b">
        <v>0</v>
      </c>
      <c r="O5070">
        <v>5</v>
      </c>
      <c r="P5070">
        <v>3</v>
      </c>
      <c r="Q5070" s="2">
        <v>0.01</v>
      </c>
      <c r="R5070" s="2">
        <v>-0.01</v>
      </c>
      <c r="S5070" s="2">
        <v>0</v>
      </c>
      <c r="T5070">
        <f t="shared" si="316"/>
        <v>0.4</v>
      </c>
      <c r="U5070">
        <f t="shared" si="317"/>
        <v>2.0000000000000004</v>
      </c>
      <c r="V5070">
        <f t="shared" si="318"/>
        <v>-4.9582499999999988E-2</v>
      </c>
      <c r="W5070">
        <f t="shared" si="319"/>
        <v>0.64264612500000018</v>
      </c>
    </row>
    <row r="5071" spans="1:23" x14ac:dyDescent="0.25">
      <c r="A5071" t="s">
        <v>16847</v>
      </c>
      <c r="B5071" s="1">
        <v>43207</v>
      </c>
      <c r="C5071" t="s">
        <v>16848</v>
      </c>
      <c r="D5071" t="s">
        <v>13627</v>
      </c>
      <c r="E5071" t="s">
        <v>16849</v>
      </c>
      <c r="F5071" s="1">
        <v>43188</v>
      </c>
      <c r="G5071">
        <v>1</v>
      </c>
      <c r="H5071">
        <v>909580</v>
      </c>
      <c r="I5071">
        <v>89831</v>
      </c>
      <c r="J5071">
        <v>631</v>
      </c>
      <c r="K5071">
        <v>4691</v>
      </c>
      <c r="L5071" t="b">
        <v>0</v>
      </c>
      <c r="M5071" t="b">
        <v>0</v>
      </c>
      <c r="N5071" t="b">
        <v>0</v>
      </c>
      <c r="O5071">
        <v>19</v>
      </c>
      <c r="P5071">
        <v>13</v>
      </c>
      <c r="Q5071" s="2">
        <v>0.1</v>
      </c>
      <c r="R5071" s="2">
        <v>0</v>
      </c>
      <c r="S5071" s="2">
        <v>0.01</v>
      </c>
      <c r="T5071">
        <f t="shared" si="316"/>
        <v>0.4</v>
      </c>
      <c r="U5071">
        <f t="shared" si="317"/>
        <v>9.1999999999999993</v>
      </c>
      <c r="V5071">
        <f t="shared" si="318"/>
        <v>1.7047900000000002</v>
      </c>
      <c r="W5071">
        <f t="shared" si="319"/>
        <v>3.0566765</v>
      </c>
    </row>
    <row r="5072" spans="1:23" x14ac:dyDescent="0.25">
      <c r="A5072" t="s">
        <v>16850</v>
      </c>
      <c r="B5072" s="1">
        <v>43234</v>
      </c>
      <c r="C5072" t="s">
        <v>16851</v>
      </c>
      <c r="D5072" t="s">
        <v>182</v>
      </c>
      <c r="E5072" t="s">
        <v>16852</v>
      </c>
      <c r="F5072" s="1">
        <v>43210</v>
      </c>
      <c r="G5072">
        <v>1</v>
      </c>
      <c r="H5072">
        <v>15042428</v>
      </c>
      <c r="I5072">
        <v>330679</v>
      </c>
      <c r="J5072">
        <v>6158</v>
      </c>
      <c r="K5072">
        <v>9174</v>
      </c>
      <c r="L5072" t="b">
        <v>0</v>
      </c>
      <c r="M5072" t="b">
        <v>0</v>
      </c>
      <c r="N5072" t="b">
        <v>0</v>
      </c>
      <c r="O5072">
        <v>24</v>
      </c>
      <c r="P5072">
        <v>20</v>
      </c>
      <c r="Q5072" s="2">
        <v>0.02</v>
      </c>
      <c r="R5072" s="2">
        <v>0</v>
      </c>
      <c r="S5072" s="2">
        <v>0</v>
      </c>
      <c r="T5072">
        <f t="shared" si="316"/>
        <v>0.4</v>
      </c>
      <c r="U5072">
        <f t="shared" si="317"/>
        <v>15.2</v>
      </c>
      <c r="V5072">
        <f t="shared" si="318"/>
        <v>7.7212139999999998</v>
      </c>
      <c r="W5072">
        <f t="shared" si="319"/>
        <v>6.6624248999999995</v>
      </c>
    </row>
    <row r="5073" spans="1:23" x14ac:dyDescent="0.25">
      <c r="A5073" t="s">
        <v>16853</v>
      </c>
      <c r="B5073" s="1">
        <v>43113</v>
      </c>
      <c r="C5073" t="s">
        <v>16854</v>
      </c>
      <c r="D5073" t="s">
        <v>16855</v>
      </c>
      <c r="E5073" t="s">
        <v>16856</v>
      </c>
      <c r="F5073" s="1">
        <v>43109</v>
      </c>
      <c r="G5073">
        <v>1</v>
      </c>
      <c r="H5073">
        <v>3940</v>
      </c>
      <c r="I5073">
        <v>73</v>
      </c>
      <c r="J5073">
        <v>9</v>
      </c>
      <c r="K5073">
        <v>69</v>
      </c>
      <c r="L5073" t="b">
        <v>0</v>
      </c>
      <c r="M5073" t="b">
        <v>0</v>
      </c>
      <c r="N5073" t="b">
        <v>0</v>
      </c>
      <c r="O5073">
        <v>4</v>
      </c>
      <c r="P5073">
        <v>2</v>
      </c>
      <c r="Q5073" s="2">
        <v>0.02</v>
      </c>
      <c r="R5073" s="2">
        <v>0</v>
      </c>
      <c r="S5073" s="2">
        <v>0.02</v>
      </c>
      <c r="T5073">
        <f t="shared" si="316"/>
        <v>0.4</v>
      </c>
      <c r="U5073">
        <f t="shared" si="317"/>
        <v>1.2000000000000002</v>
      </c>
      <c r="V5073">
        <f t="shared" si="318"/>
        <v>0.70196999999999998</v>
      </c>
      <c r="W5073">
        <f t="shared" si="319"/>
        <v>0.70568950000000008</v>
      </c>
    </row>
    <row r="5074" spans="1:23" x14ac:dyDescent="0.25">
      <c r="A5074" t="s">
        <v>16857</v>
      </c>
      <c r="B5074" s="1">
        <v>43212</v>
      </c>
      <c r="C5074" t="s">
        <v>16858</v>
      </c>
      <c r="D5074" t="s">
        <v>3519</v>
      </c>
      <c r="E5074" t="s">
        <v>16859</v>
      </c>
      <c r="F5074" s="1">
        <v>43194</v>
      </c>
      <c r="G5074">
        <v>1</v>
      </c>
      <c r="H5074">
        <v>636106</v>
      </c>
      <c r="I5074">
        <v>34759</v>
      </c>
      <c r="J5074">
        <v>1436</v>
      </c>
      <c r="K5074">
        <v>2276</v>
      </c>
      <c r="L5074" t="b">
        <v>0</v>
      </c>
      <c r="M5074" t="b">
        <v>0</v>
      </c>
      <c r="N5074" t="b">
        <v>0</v>
      </c>
      <c r="O5074">
        <v>18</v>
      </c>
      <c r="P5074">
        <v>11</v>
      </c>
      <c r="Q5074" s="2">
        <v>0.05</v>
      </c>
      <c r="R5074" s="2">
        <v>0</v>
      </c>
      <c r="S5074" s="2">
        <v>0</v>
      </c>
      <c r="T5074">
        <f t="shared" si="316"/>
        <v>0.4</v>
      </c>
      <c r="U5074">
        <f t="shared" si="317"/>
        <v>7.4</v>
      </c>
      <c r="V5074">
        <f t="shared" si="318"/>
        <v>0.81805300000000014</v>
      </c>
      <c r="W5074">
        <f t="shared" si="319"/>
        <v>2.2963185500000001</v>
      </c>
    </row>
    <row r="5075" spans="1:23" x14ac:dyDescent="0.25">
      <c r="A5075" t="s">
        <v>16860</v>
      </c>
      <c r="B5075" s="1">
        <v>43211</v>
      </c>
      <c r="C5075" t="s">
        <v>16861</v>
      </c>
      <c r="D5075" t="s">
        <v>16862</v>
      </c>
      <c r="E5075" t="s">
        <v>16863</v>
      </c>
      <c r="F5075" s="1">
        <v>43192</v>
      </c>
      <c r="G5075">
        <v>1</v>
      </c>
      <c r="H5075">
        <v>1158695</v>
      </c>
      <c r="I5075">
        <v>43551</v>
      </c>
      <c r="J5075">
        <v>1169</v>
      </c>
      <c r="K5075">
        <v>2822</v>
      </c>
      <c r="L5075" t="b">
        <v>0</v>
      </c>
      <c r="M5075" t="b">
        <v>0</v>
      </c>
      <c r="N5075" t="b">
        <v>0</v>
      </c>
      <c r="O5075">
        <v>19</v>
      </c>
      <c r="P5075">
        <v>9</v>
      </c>
      <c r="Q5075" s="2">
        <v>0.04</v>
      </c>
      <c r="R5075" s="2">
        <v>0</v>
      </c>
      <c r="S5075" s="2">
        <v>0</v>
      </c>
      <c r="T5075">
        <f t="shared" si="316"/>
        <v>0.4</v>
      </c>
      <c r="U5075">
        <f t="shared" si="317"/>
        <v>5.2</v>
      </c>
      <c r="V5075">
        <f t="shared" si="318"/>
        <v>0.97934750000000004</v>
      </c>
      <c r="W5075">
        <f t="shared" si="319"/>
        <v>1.8027716249999999</v>
      </c>
    </row>
    <row r="5076" spans="1:23" x14ac:dyDescent="0.25">
      <c r="A5076" t="s">
        <v>16864</v>
      </c>
      <c r="B5076" s="1">
        <v>43174</v>
      </c>
      <c r="C5076" t="s">
        <v>16865</v>
      </c>
      <c r="D5076" t="s">
        <v>117</v>
      </c>
      <c r="E5076" t="s">
        <v>16866</v>
      </c>
      <c r="F5076" s="1">
        <v>43161</v>
      </c>
      <c r="G5076">
        <v>1</v>
      </c>
      <c r="H5076">
        <v>771568</v>
      </c>
      <c r="I5076">
        <v>16312</v>
      </c>
      <c r="J5076">
        <v>765</v>
      </c>
      <c r="K5076">
        <v>1096</v>
      </c>
      <c r="L5076" t="b">
        <v>0</v>
      </c>
      <c r="M5076" t="b">
        <v>0</v>
      </c>
      <c r="N5076" t="b">
        <v>0</v>
      </c>
      <c r="O5076">
        <v>13</v>
      </c>
      <c r="P5076">
        <v>13</v>
      </c>
      <c r="Q5076" s="2">
        <v>0.02</v>
      </c>
      <c r="R5076" s="2">
        <v>0</v>
      </c>
      <c r="S5076" s="2">
        <v>0</v>
      </c>
      <c r="T5076">
        <f t="shared" si="316"/>
        <v>0.4</v>
      </c>
      <c r="U5076">
        <f t="shared" si="317"/>
        <v>10.4</v>
      </c>
      <c r="V5076">
        <f t="shared" si="318"/>
        <v>0.58578399999999997</v>
      </c>
      <c r="W5076">
        <f t="shared" si="319"/>
        <v>2.9650244000000003</v>
      </c>
    </row>
    <row r="5077" spans="1:23" x14ac:dyDescent="0.25">
      <c r="A5077" t="s">
        <v>16867</v>
      </c>
      <c r="B5077" s="1">
        <v>43085</v>
      </c>
      <c r="C5077" t="s">
        <v>16868</v>
      </c>
      <c r="D5077" t="s">
        <v>16869</v>
      </c>
      <c r="E5077" t="s">
        <v>16870</v>
      </c>
      <c r="F5077" s="1">
        <v>43080</v>
      </c>
      <c r="G5077">
        <v>1</v>
      </c>
      <c r="H5077">
        <v>108463</v>
      </c>
      <c r="I5077">
        <v>3220</v>
      </c>
      <c r="J5077">
        <v>457</v>
      </c>
      <c r="K5077">
        <v>631</v>
      </c>
      <c r="L5077" t="b">
        <v>0</v>
      </c>
      <c r="M5077" t="b">
        <v>0</v>
      </c>
      <c r="N5077" t="b">
        <v>0</v>
      </c>
      <c r="O5077">
        <v>5</v>
      </c>
      <c r="P5077">
        <v>5</v>
      </c>
      <c r="Q5077" s="2">
        <v>0.03</v>
      </c>
      <c r="R5077" s="2">
        <v>0</v>
      </c>
      <c r="S5077" s="2">
        <v>0.01</v>
      </c>
      <c r="T5077">
        <f t="shared" si="316"/>
        <v>0.4</v>
      </c>
      <c r="U5077">
        <f t="shared" si="317"/>
        <v>4</v>
      </c>
      <c r="V5077">
        <f t="shared" si="318"/>
        <v>0.60423150000000003</v>
      </c>
      <c r="W5077">
        <f t="shared" si="319"/>
        <v>1.371481025</v>
      </c>
    </row>
    <row r="5078" spans="1:23" x14ac:dyDescent="0.25">
      <c r="A5078" t="s">
        <v>16871</v>
      </c>
      <c r="B5078" s="1">
        <v>43234</v>
      </c>
      <c r="C5078" t="s">
        <v>16872</v>
      </c>
      <c r="D5078" t="s">
        <v>2235</v>
      </c>
      <c r="E5078" t="s">
        <v>16873</v>
      </c>
      <c r="F5078" s="1">
        <v>43218</v>
      </c>
      <c r="G5078">
        <v>1</v>
      </c>
      <c r="H5078">
        <v>1687323</v>
      </c>
      <c r="I5078">
        <v>24156</v>
      </c>
      <c r="J5078">
        <v>1755</v>
      </c>
      <c r="K5078">
        <v>6241</v>
      </c>
      <c r="L5078" t="b">
        <v>0</v>
      </c>
      <c r="M5078" t="b">
        <v>0</v>
      </c>
      <c r="N5078" t="b">
        <v>0</v>
      </c>
      <c r="O5078">
        <v>16</v>
      </c>
      <c r="P5078">
        <v>9</v>
      </c>
      <c r="Q5078" s="2">
        <v>0.01</v>
      </c>
      <c r="R5078" s="2">
        <v>0</v>
      </c>
      <c r="S5078" s="2">
        <v>0</v>
      </c>
      <c r="T5078">
        <f t="shared" si="316"/>
        <v>0.4</v>
      </c>
      <c r="U5078">
        <f t="shared" si="317"/>
        <v>5.8</v>
      </c>
      <c r="V5078">
        <f t="shared" si="318"/>
        <v>0.94366149999999993</v>
      </c>
      <c r="W5078">
        <f t="shared" si="319"/>
        <v>1.9402815249999998</v>
      </c>
    </row>
    <row r="5079" spans="1:23" x14ac:dyDescent="0.25">
      <c r="A5079" t="s">
        <v>16874</v>
      </c>
      <c r="B5079" s="1">
        <v>43131</v>
      </c>
      <c r="C5079" t="s">
        <v>16875</v>
      </c>
      <c r="D5079" t="s">
        <v>9774</v>
      </c>
      <c r="E5079" t="s">
        <v>16876</v>
      </c>
      <c r="F5079" s="1">
        <v>43124</v>
      </c>
      <c r="G5079">
        <v>1</v>
      </c>
      <c r="H5079">
        <v>161460</v>
      </c>
      <c r="I5079">
        <v>2266</v>
      </c>
      <c r="J5079">
        <v>440</v>
      </c>
      <c r="K5079">
        <v>480</v>
      </c>
      <c r="L5079" t="b">
        <v>0</v>
      </c>
      <c r="M5079" t="b">
        <v>0</v>
      </c>
      <c r="N5079" t="b">
        <v>0</v>
      </c>
      <c r="O5079">
        <v>7</v>
      </c>
      <c r="P5079">
        <v>6</v>
      </c>
      <c r="Q5079" s="2">
        <v>0.01</v>
      </c>
      <c r="R5079" s="2">
        <v>0</v>
      </c>
      <c r="S5079" s="2">
        <v>0</v>
      </c>
      <c r="T5079">
        <f t="shared" si="316"/>
        <v>0.4</v>
      </c>
      <c r="U5079">
        <f t="shared" si="317"/>
        <v>4.6000000000000005</v>
      </c>
      <c r="V5079">
        <f t="shared" si="318"/>
        <v>0.18073</v>
      </c>
      <c r="W5079">
        <f t="shared" si="319"/>
        <v>1.3732555</v>
      </c>
    </row>
    <row r="5080" spans="1:23" x14ac:dyDescent="0.25">
      <c r="A5080" t="s">
        <v>16877</v>
      </c>
      <c r="B5080" s="1">
        <v>43101</v>
      </c>
      <c r="C5080" t="s">
        <v>16878</v>
      </c>
      <c r="D5080" t="s">
        <v>403</v>
      </c>
      <c r="E5080" t="s">
        <v>16879</v>
      </c>
      <c r="F5080" s="1">
        <v>43097</v>
      </c>
      <c r="G5080">
        <v>1</v>
      </c>
      <c r="H5080">
        <v>617606</v>
      </c>
      <c r="I5080">
        <v>9669</v>
      </c>
      <c r="J5080">
        <v>397</v>
      </c>
      <c r="K5080">
        <v>927</v>
      </c>
      <c r="L5080" t="b">
        <v>0</v>
      </c>
      <c r="M5080" t="b">
        <v>0</v>
      </c>
      <c r="N5080" t="b">
        <v>0</v>
      </c>
      <c r="O5080">
        <v>4</v>
      </c>
      <c r="P5080">
        <v>4</v>
      </c>
      <c r="Q5080" s="2">
        <v>0.02</v>
      </c>
      <c r="R5080" s="2">
        <v>0</v>
      </c>
      <c r="S5080" s="2">
        <v>0</v>
      </c>
      <c r="T5080">
        <f t="shared" si="316"/>
        <v>0.4</v>
      </c>
      <c r="U5080">
        <f t="shared" si="317"/>
        <v>3.2</v>
      </c>
      <c r="V5080">
        <f t="shared" si="318"/>
        <v>0.50880300000000001</v>
      </c>
      <c r="W5080">
        <f t="shared" si="319"/>
        <v>1.13808105</v>
      </c>
    </row>
    <row r="5081" spans="1:23" x14ac:dyDescent="0.25">
      <c r="A5081" t="s">
        <v>16880</v>
      </c>
      <c r="B5081" s="1">
        <v>43138</v>
      </c>
      <c r="C5081" t="s">
        <v>16881</v>
      </c>
      <c r="D5081" t="s">
        <v>850</v>
      </c>
      <c r="E5081" t="s">
        <v>16882</v>
      </c>
      <c r="F5081" s="1">
        <v>43132</v>
      </c>
      <c r="G5081">
        <v>1</v>
      </c>
      <c r="H5081">
        <v>233064</v>
      </c>
      <c r="I5081">
        <v>2966</v>
      </c>
      <c r="J5081">
        <v>56</v>
      </c>
      <c r="K5081">
        <v>219</v>
      </c>
      <c r="L5081" t="b">
        <v>0</v>
      </c>
      <c r="M5081" t="b">
        <v>0</v>
      </c>
      <c r="N5081" t="b">
        <v>0</v>
      </c>
      <c r="O5081">
        <v>6</v>
      </c>
      <c r="P5081">
        <v>3</v>
      </c>
      <c r="Q5081" s="2">
        <v>0.01</v>
      </c>
      <c r="R5081" s="2">
        <v>0</v>
      </c>
      <c r="S5081" s="2">
        <v>0</v>
      </c>
      <c r="T5081">
        <f t="shared" si="316"/>
        <v>0.4</v>
      </c>
      <c r="U5081">
        <f t="shared" si="317"/>
        <v>1.8000000000000003</v>
      </c>
      <c r="V5081">
        <f t="shared" si="318"/>
        <v>0.216532</v>
      </c>
      <c r="W5081">
        <f t="shared" si="319"/>
        <v>0.68578620000000012</v>
      </c>
    </row>
    <row r="5082" spans="1:23" x14ac:dyDescent="0.25">
      <c r="A5082" t="s">
        <v>16883</v>
      </c>
      <c r="B5082" s="1">
        <v>43240</v>
      </c>
      <c r="C5082" t="s">
        <v>16884</v>
      </c>
      <c r="D5082" t="s">
        <v>13025</v>
      </c>
      <c r="E5082" t="s">
        <v>16885</v>
      </c>
      <c r="F5082" s="1">
        <v>43222</v>
      </c>
      <c r="G5082">
        <v>1</v>
      </c>
      <c r="H5082">
        <v>1032873</v>
      </c>
      <c r="I5082">
        <v>41701</v>
      </c>
      <c r="J5082">
        <v>311</v>
      </c>
      <c r="K5082">
        <v>2048</v>
      </c>
      <c r="L5082" t="b">
        <v>0</v>
      </c>
      <c r="M5082" t="b">
        <v>0</v>
      </c>
      <c r="N5082" t="b">
        <v>0</v>
      </c>
      <c r="O5082">
        <v>18</v>
      </c>
      <c r="P5082">
        <v>16</v>
      </c>
      <c r="Q5082" s="2">
        <v>0.04</v>
      </c>
      <c r="R5082" s="2">
        <v>0</v>
      </c>
      <c r="S5082" s="2">
        <v>0</v>
      </c>
      <c r="T5082">
        <f t="shared" si="316"/>
        <v>0.4</v>
      </c>
      <c r="U5082">
        <f t="shared" si="317"/>
        <v>12.4</v>
      </c>
      <c r="V5082">
        <f t="shared" si="318"/>
        <v>0.91643649999999999</v>
      </c>
      <c r="W5082">
        <f t="shared" si="319"/>
        <v>3.5807527750000001</v>
      </c>
    </row>
    <row r="5083" spans="1:23" x14ac:dyDescent="0.25">
      <c r="A5083" t="s">
        <v>16886</v>
      </c>
      <c r="B5083" s="1">
        <v>43265</v>
      </c>
      <c r="C5083" t="s">
        <v>16887</v>
      </c>
      <c r="D5083" t="s">
        <v>10053</v>
      </c>
      <c r="E5083" t="s">
        <v>16888</v>
      </c>
      <c r="F5083" s="1">
        <v>43255</v>
      </c>
      <c r="G5083">
        <v>1</v>
      </c>
      <c r="H5083">
        <v>4023614</v>
      </c>
      <c r="I5083">
        <v>120834</v>
      </c>
      <c r="J5083">
        <v>6701</v>
      </c>
      <c r="K5083">
        <v>7533</v>
      </c>
      <c r="L5083" t="b">
        <v>0</v>
      </c>
      <c r="M5083" t="b">
        <v>0</v>
      </c>
      <c r="N5083" t="b">
        <v>0</v>
      </c>
      <c r="O5083">
        <v>10</v>
      </c>
      <c r="P5083">
        <v>10</v>
      </c>
      <c r="Q5083" s="2">
        <v>0.03</v>
      </c>
      <c r="R5083" s="2">
        <v>0</v>
      </c>
      <c r="S5083" s="2">
        <v>0</v>
      </c>
      <c r="T5083">
        <f t="shared" si="316"/>
        <v>0.4</v>
      </c>
      <c r="U5083">
        <f t="shared" si="317"/>
        <v>8</v>
      </c>
      <c r="V5083">
        <f t="shared" si="318"/>
        <v>2.3118069999999999</v>
      </c>
      <c r="W5083">
        <f t="shared" si="319"/>
        <v>2.96913245</v>
      </c>
    </row>
    <row r="5084" spans="1:23" x14ac:dyDescent="0.25">
      <c r="A5084" t="s">
        <v>16889</v>
      </c>
      <c r="B5084" s="1">
        <v>43265</v>
      </c>
      <c r="C5084" t="s">
        <v>16890</v>
      </c>
      <c r="D5084" t="s">
        <v>16891</v>
      </c>
      <c r="E5084" t="s">
        <v>16892</v>
      </c>
      <c r="F5084" s="1">
        <v>43244</v>
      </c>
      <c r="G5084">
        <v>1</v>
      </c>
      <c r="H5084">
        <v>1749832</v>
      </c>
      <c r="I5084">
        <v>77408</v>
      </c>
      <c r="J5084">
        <v>1392</v>
      </c>
      <c r="K5084">
        <v>18242</v>
      </c>
      <c r="L5084" t="b">
        <v>0</v>
      </c>
      <c r="M5084" t="b">
        <v>0</v>
      </c>
      <c r="N5084" t="b">
        <v>0</v>
      </c>
      <c r="O5084">
        <v>21</v>
      </c>
      <c r="P5084">
        <v>20</v>
      </c>
      <c r="Q5084" s="2">
        <v>0.04</v>
      </c>
      <c r="R5084" s="2">
        <v>0</v>
      </c>
      <c r="S5084" s="2">
        <v>0.01</v>
      </c>
      <c r="T5084">
        <f t="shared" si="316"/>
        <v>0.4</v>
      </c>
      <c r="U5084">
        <f t="shared" si="317"/>
        <v>15.8</v>
      </c>
      <c r="V5084">
        <f t="shared" si="318"/>
        <v>1.5249159999999999</v>
      </c>
      <c r="W5084">
        <f t="shared" si="319"/>
        <v>4.6437206</v>
      </c>
    </row>
    <row r="5085" spans="1:23" x14ac:dyDescent="0.25">
      <c r="A5085" t="s">
        <v>16893</v>
      </c>
      <c r="B5085" s="1">
        <v>43056</v>
      </c>
      <c r="C5085" t="s">
        <v>16894</v>
      </c>
      <c r="D5085" t="s">
        <v>512</v>
      </c>
      <c r="E5085" t="s">
        <v>16895</v>
      </c>
      <c r="F5085" s="1">
        <v>43054</v>
      </c>
      <c r="G5085">
        <v>1</v>
      </c>
      <c r="H5085">
        <v>325333</v>
      </c>
      <c r="I5085">
        <v>2750</v>
      </c>
      <c r="J5085">
        <v>307</v>
      </c>
      <c r="K5085">
        <v>383</v>
      </c>
      <c r="L5085" t="b">
        <v>0</v>
      </c>
      <c r="M5085" t="b">
        <v>0</v>
      </c>
      <c r="N5085" t="b">
        <v>0</v>
      </c>
      <c r="O5085">
        <v>2</v>
      </c>
      <c r="P5085">
        <v>2</v>
      </c>
      <c r="Q5085" s="2">
        <v>0.01</v>
      </c>
      <c r="R5085" s="2">
        <v>0</v>
      </c>
      <c r="S5085" s="2">
        <v>0</v>
      </c>
      <c r="T5085">
        <f t="shared" si="316"/>
        <v>0.4</v>
      </c>
      <c r="U5085">
        <f t="shared" si="317"/>
        <v>1.6</v>
      </c>
      <c r="V5085">
        <f t="shared" si="318"/>
        <v>0.26266650000000002</v>
      </c>
      <c r="W5085">
        <f t="shared" si="319"/>
        <v>0.65193327500000009</v>
      </c>
    </row>
    <row r="5086" spans="1:23" x14ac:dyDescent="0.25">
      <c r="A5086" t="s">
        <v>16896</v>
      </c>
      <c r="B5086" s="1">
        <v>43074</v>
      </c>
      <c r="C5086" t="s">
        <v>16897</v>
      </c>
      <c r="D5086" t="s">
        <v>16898</v>
      </c>
      <c r="E5086" t="s">
        <v>16899</v>
      </c>
      <c r="F5086" s="1">
        <v>40910</v>
      </c>
      <c r="G5086">
        <v>1</v>
      </c>
      <c r="H5086">
        <v>52164</v>
      </c>
      <c r="I5086">
        <v>218</v>
      </c>
      <c r="J5086">
        <v>8</v>
      </c>
      <c r="K5086">
        <v>31</v>
      </c>
      <c r="L5086" t="b">
        <v>0</v>
      </c>
      <c r="M5086" t="b">
        <v>0</v>
      </c>
      <c r="N5086" t="b">
        <v>0</v>
      </c>
      <c r="O5086">
        <v>2164</v>
      </c>
      <c r="P5086">
        <v>2</v>
      </c>
      <c r="Q5086" s="2">
        <v>0</v>
      </c>
      <c r="R5086" s="2">
        <v>0</v>
      </c>
      <c r="S5086" s="2">
        <v>0</v>
      </c>
      <c r="T5086">
        <f t="shared" si="316"/>
        <v>0.4</v>
      </c>
      <c r="U5086">
        <f t="shared" si="317"/>
        <v>-430.8</v>
      </c>
      <c r="V5086">
        <f t="shared" si="318"/>
        <v>2.6081999999999998E-2</v>
      </c>
      <c r="W5086">
        <f t="shared" si="319"/>
        <v>-107.5308713</v>
      </c>
    </row>
    <row r="5087" spans="1:23" x14ac:dyDescent="0.25">
      <c r="A5087" t="s">
        <v>16900</v>
      </c>
      <c r="B5087" s="1">
        <v>43188</v>
      </c>
      <c r="C5087" t="s">
        <v>16901</v>
      </c>
      <c r="D5087" t="s">
        <v>922</v>
      </c>
      <c r="E5087" t="s">
        <v>16902</v>
      </c>
      <c r="F5087" s="1">
        <v>43173</v>
      </c>
      <c r="G5087">
        <v>1</v>
      </c>
      <c r="H5087">
        <v>433362</v>
      </c>
      <c r="I5087">
        <v>32673</v>
      </c>
      <c r="J5087">
        <v>146</v>
      </c>
      <c r="K5087">
        <v>1187</v>
      </c>
      <c r="L5087" t="b">
        <v>0</v>
      </c>
      <c r="M5087" t="b">
        <v>0</v>
      </c>
      <c r="N5087" t="b">
        <v>0</v>
      </c>
      <c r="O5087">
        <v>15</v>
      </c>
      <c r="P5087">
        <v>14</v>
      </c>
      <c r="Q5087" s="2">
        <v>0.08</v>
      </c>
      <c r="R5087" s="2">
        <v>0</v>
      </c>
      <c r="S5087" s="2">
        <v>0</v>
      </c>
      <c r="T5087">
        <f t="shared" si="316"/>
        <v>0.4</v>
      </c>
      <c r="U5087">
        <f t="shared" si="317"/>
        <v>11.000000000000002</v>
      </c>
      <c r="V5087">
        <f t="shared" si="318"/>
        <v>1.0166809999999999</v>
      </c>
      <c r="W5087">
        <f t="shared" si="319"/>
        <v>3.2658383500000006</v>
      </c>
    </row>
    <row r="5088" spans="1:23" x14ac:dyDescent="0.25">
      <c r="A5088" t="s">
        <v>16903</v>
      </c>
      <c r="B5088" s="1">
        <v>43265</v>
      </c>
      <c r="C5088" t="s">
        <v>16904</v>
      </c>
      <c r="D5088" t="s">
        <v>16905</v>
      </c>
      <c r="E5088" t="s">
        <v>16906</v>
      </c>
      <c r="F5088" s="1">
        <v>43249</v>
      </c>
      <c r="G5088">
        <v>1</v>
      </c>
      <c r="H5088">
        <v>7854612</v>
      </c>
      <c r="I5088">
        <v>185632</v>
      </c>
      <c r="J5088">
        <v>104831</v>
      </c>
      <c r="K5088">
        <v>52364</v>
      </c>
      <c r="L5088" t="b">
        <v>0</v>
      </c>
      <c r="M5088" t="b">
        <v>0</v>
      </c>
      <c r="N5088" t="b">
        <v>0</v>
      </c>
      <c r="O5088">
        <v>16</v>
      </c>
      <c r="P5088">
        <v>15</v>
      </c>
      <c r="Q5088" s="2">
        <v>0.02</v>
      </c>
      <c r="R5088" s="2">
        <v>-0.01</v>
      </c>
      <c r="S5088" s="2">
        <v>0.01</v>
      </c>
      <c r="T5088">
        <f t="shared" si="316"/>
        <v>0.4</v>
      </c>
      <c r="U5088">
        <f t="shared" si="317"/>
        <v>11.8</v>
      </c>
      <c r="V5088">
        <f t="shared" si="318"/>
        <v>4.2273060000000005</v>
      </c>
      <c r="W5088">
        <f t="shared" si="319"/>
        <v>4.5895571000000004</v>
      </c>
    </row>
    <row r="5089" spans="1:23" x14ac:dyDescent="0.25">
      <c r="A5089" t="s">
        <v>16907</v>
      </c>
      <c r="B5089" s="1">
        <v>43195</v>
      </c>
      <c r="C5089" t="s">
        <v>16908</v>
      </c>
      <c r="D5089" t="s">
        <v>1335</v>
      </c>
      <c r="E5089" t="s">
        <v>16909</v>
      </c>
      <c r="F5089" s="1">
        <v>43187</v>
      </c>
      <c r="G5089">
        <v>1</v>
      </c>
      <c r="H5089">
        <v>3749838</v>
      </c>
      <c r="I5089">
        <v>27971</v>
      </c>
      <c r="J5089">
        <v>4445</v>
      </c>
      <c r="K5089">
        <v>5314</v>
      </c>
      <c r="L5089" t="b">
        <v>0</v>
      </c>
      <c r="M5089" t="b">
        <v>0</v>
      </c>
      <c r="N5089" t="b">
        <v>0</v>
      </c>
      <c r="O5089">
        <v>8</v>
      </c>
      <c r="P5089">
        <v>7</v>
      </c>
      <c r="Q5089" s="2">
        <v>0.01</v>
      </c>
      <c r="R5089" s="2">
        <v>0</v>
      </c>
      <c r="S5089" s="2">
        <v>0</v>
      </c>
      <c r="T5089">
        <f t="shared" si="316"/>
        <v>0.4</v>
      </c>
      <c r="U5089">
        <f t="shared" si="317"/>
        <v>5.4</v>
      </c>
      <c r="V5089">
        <f t="shared" si="318"/>
        <v>1.9749190000000001</v>
      </c>
      <c r="W5089">
        <f t="shared" si="319"/>
        <v>2.2012216500000004</v>
      </c>
    </row>
    <row r="5090" spans="1:23" x14ac:dyDescent="0.25">
      <c r="A5090" t="s">
        <v>16910</v>
      </c>
      <c r="B5090" s="1">
        <v>43125</v>
      </c>
      <c r="C5090" t="s">
        <v>2417</v>
      </c>
      <c r="D5090" t="s">
        <v>2418</v>
      </c>
      <c r="E5090" t="s">
        <v>16911</v>
      </c>
      <c r="F5090" s="1">
        <v>43117</v>
      </c>
      <c r="G5090">
        <v>1</v>
      </c>
      <c r="H5090">
        <v>6353130</v>
      </c>
      <c r="I5090">
        <v>267032</v>
      </c>
      <c r="J5090">
        <v>8516</v>
      </c>
      <c r="K5090">
        <v>11456</v>
      </c>
      <c r="L5090" t="b">
        <v>0</v>
      </c>
      <c r="M5090" t="b">
        <v>0</v>
      </c>
      <c r="N5090" t="b">
        <v>0</v>
      </c>
      <c r="O5090">
        <v>8</v>
      </c>
      <c r="P5090">
        <v>8</v>
      </c>
      <c r="Q5090" s="2">
        <v>0.04</v>
      </c>
      <c r="R5090" s="2">
        <v>0</v>
      </c>
      <c r="S5090" s="2">
        <v>0</v>
      </c>
      <c r="T5090">
        <f t="shared" si="316"/>
        <v>0.4</v>
      </c>
      <c r="U5090">
        <f t="shared" si="317"/>
        <v>6.4</v>
      </c>
      <c r="V5090">
        <f t="shared" si="318"/>
        <v>3.5765649999999996</v>
      </c>
      <c r="W5090">
        <f t="shared" si="319"/>
        <v>3.0117977499999999</v>
      </c>
    </row>
    <row r="5091" spans="1:23" x14ac:dyDescent="0.25">
      <c r="A5091" t="s">
        <v>16912</v>
      </c>
      <c r="B5091" s="1">
        <v>43065</v>
      </c>
      <c r="C5091" t="s">
        <v>16913</v>
      </c>
      <c r="D5091" t="s">
        <v>129</v>
      </c>
      <c r="E5091" t="s">
        <v>16914</v>
      </c>
      <c r="F5091" s="1">
        <v>43059</v>
      </c>
      <c r="G5091">
        <v>1</v>
      </c>
      <c r="H5091">
        <v>14175</v>
      </c>
      <c r="I5091">
        <v>344</v>
      </c>
      <c r="J5091">
        <v>13</v>
      </c>
      <c r="K5091">
        <v>106</v>
      </c>
      <c r="L5091" t="b">
        <v>0</v>
      </c>
      <c r="M5091" t="b">
        <v>0</v>
      </c>
      <c r="N5091" t="b">
        <v>0</v>
      </c>
      <c r="O5091">
        <v>6</v>
      </c>
      <c r="P5091">
        <v>3</v>
      </c>
      <c r="Q5091" s="2">
        <v>0.02</v>
      </c>
      <c r="R5091" s="2">
        <v>0</v>
      </c>
      <c r="S5091" s="2">
        <v>0.01</v>
      </c>
      <c r="T5091">
        <f t="shared" si="316"/>
        <v>0.4</v>
      </c>
      <c r="U5091">
        <f t="shared" si="317"/>
        <v>1.8000000000000003</v>
      </c>
      <c r="V5091">
        <f t="shared" si="318"/>
        <v>0.45708749999999998</v>
      </c>
      <c r="W5091">
        <f t="shared" si="319"/>
        <v>0.76998062500000009</v>
      </c>
    </row>
    <row r="5092" spans="1:23" x14ac:dyDescent="0.25">
      <c r="A5092" t="s">
        <v>16915</v>
      </c>
      <c r="B5092" s="1">
        <v>43071</v>
      </c>
      <c r="C5092" t="s">
        <v>16916</v>
      </c>
      <c r="D5092" t="s">
        <v>117</v>
      </c>
      <c r="E5092" t="s">
        <v>16917</v>
      </c>
      <c r="F5092" s="1">
        <v>43069</v>
      </c>
      <c r="G5092">
        <v>1</v>
      </c>
      <c r="H5092">
        <v>709836</v>
      </c>
      <c r="I5092">
        <v>29399</v>
      </c>
      <c r="J5092">
        <v>2180</v>
      </c>
      <c r="K5092">
        <v>5118</v>
      </c>
      <c r="L5092" t="b">
        <v>0</v>
      </c>
      <c r="M5092" t="b">
        <v>0</v>
      </c>
      <c r="N5092" t="b">
        <v>0</v>
      </c>
      <c r="O5092">
        <v>2</v>
      </c>
      <c r="P5092">
        <v>1</v>
      </c>
      <c r="Q5092" s="2">
        <v>0.04</v>
      </c>
      <c r="R5092" s="2">
        <v>0</v>
      </c>
      <c r="S5092" s="2">
        <v>0.01</v>
      </c>
      <c r="T5092">
        <f t="shared" si="316"/>
        <v>0.4</v>
      </c>
      <c r="U5092">
        <f t="shared" si="317"/>
        <v>0.60000000000000009</v>
      </c>
      <c r="V5092">
        <f t="shared" si="318"/>
        <v>1.004918</v>
      </c>
      <c r="W5092">
        <f t="shared" si="319"/>
        <v>0.66172129999999996</v>
      </c>
    </row>
    <row r="5093" spans="1:23" x14ac:dyDescent="0.25">
      <c r="A5093" t="s">
        <v>16918</v>
      </c>
      <c r="B5093" s="1">
        <v>43082</v>
      </c>
      <c r="C5093" t="s">
        <v>16919</v>
      </c>
      <c r="D5093" t="s">
        <v>1125</v>
      </c>
      <c r="E5093" t="s">
        <v>16920</v>
      </c>
      <c r="F5093" s="1">
        <v>43076</v>
      </c>
      <c r="G5093">
        <v>1</v>
      </c>
      <c r="H5093">
        <v>37098</v>
      </c>
      <c r="I5093">
        <v>1220</v>
      </c>
      <c r="J5093">
        <v>34</v>
      </c>
      <c r="K5093">
        <v>63</v>
      </c>
      <c r="L5093" t="b">
        <v>0</v>
      </c>
      <c r="M5093" t="b">
        <v>0</v>
      </c>
      <c r="N5093" t="b">
        <v>0</v>
      </c>
      <c r="O5093">
        <v>6</v>
      </c>
      <c r="P5093">
        <v>5</v>
      </c>
      <c r="Q5093" s="2">
        <v>0.03</v>
      </c>
      <c r="R5093" s="2">
        <v>0</v>
      </c>
      <c r="S5093" s="2">
        <v>0</v>
      </c>
      <c r="T5093">
        <f t="shared" si="316"/>
        <v>0.4</v>
      </c>
      <c r="U5093">
        <f t="shared" si="317"/>
        <v>3.8</v>
      </c>
      <c r="V5093">
        <f t="shared" si="318"/>
        <v>0.31854899999999997</v>
      </c>
      <c r="W5093">
        <f t="shared" si="319"/>
        <v>1.2214921499999998</v>
      </c>
    </row>
    <row r="5094" spans="1:23" x14ac:dyDescent="0.25">
      <c r="A5094" t="s">
        <v>16921</v>
      </c>
      <c r="B5094" s="1">
        <v>43074</v>
      </c>
      <c r="C5094" t="s">
        <v>16922</v>
      </c>
      <c r="D5094" t="s">
        <v>14643</v>
      </c>
      <c r="E5094" t="s">
        <v>16923</v>
      </c>
      <c r="F5094" s="1">
        <v>43068</v>
      </c>
      <c r="G5094">
        <v>1</v>
      </c>
      <c r="H5094">
        <v>93451</v>
      </c>
      <c r="I5094">
        <v>3484</v>
      </c>
      <c r="J5094">
        <v>43</v>
      </c>
      <c r="K5094">
        <v>566</v>
      </c>
      <c r="L5094" t="b">
        <v>0</v>
      </c>
      <c r="M5094" t="b">
        <v>0</v>
      </c>
      <c r="N5094" t="b">
        <v>0</v>
      </c>
      <c r="O5094">
        <v>6</v>
      </c>
      <c r="P5094">
        <v>6</v>
      </c>
      <c r="Q5094" s="2">
        <v>0.04</v>
      </c>
      <c r="R5094" s="2">
        <v>0</v>
      </c>
      <c r="S5094" s="2">
        <v>0.01</v>
      </c>
      <c r="T5094">
        <f t="shared" si="316"/>
        <v>0.4</v>
      </c>
      <c r="U5094">
        <f t="shared" si="317"/>
        <v>4.8000000000000007</v>
      </c>
      <c r="V5094">
        <f t="shared" si="318"/>
        <v>0.6967255</v>
      </c>
      <c r="W5094">
        <f t="shared" si="319"/>
        <v>1.6038539250000003</v>
      </c>
    </row>
    <row r="5095" spans="1:23" x14ac:dyDescent="0.25">
      <c r="A5095" t="s">
        <v>16924</v>
      </c>
      <c r="B5095" s="1">
        <v>43089</v>
      </c>
      <c r="C5095" t="s">
        <v>16925</v>
      </c>
      <c r="D5095" t="s">
        <v>922</v>
      </c>
      <c r="E5095" t="s">
        <v>16926</v>
      </c>
      <c r="F5095" s="1">
        <v>43082</v>
      </c>
      <c r="G5095">
        <v>1</v>
      </c>
      <c r="H5095">
        <v>514711</v>
      </c>
      <c r="I5095">
        <v>38431</v>
      </c>
      <c r="J5095">
        <v>509</v>
      </c>
      <c r="K5095">
        <v>3362</v>
      </c>
      <c r="L5095" t="b">
        <v>0</v>
      </c>
      <c r="M5095" t="b">
        <v>0</v>
      </c>
      <c r="N5095" t="b">
        <v>0</v>
      </c>
      <c r="O5095">
        <v>7</v>
      </c>
      <c r="P5095">
        <v>6</v>
      </c>
      <c r="Q5095" s="2">
        <v>7.0000000000000007E-2</v>
      </c>
      <c r="R5095" s="2">
        <v>0</v>
      </c>
      <c r="S5095" s="2">
        <v>0.01</v>
      </c>
      <c r="T5095">
        <f t="shared" si="316"/>
        <v>0.4</v>
      </c>
      <c r="U5095">
        <f t="shared" si="317"/>
        <v>4.6000000000000005</v>
      </c>
      <c r="V5095">
        <f t="shared" si="318"/>
        <v>1.2073555</v>
      </c>
      <c r="W5095">
        <f t="shared" si="319"/>
        <v>1.7325744250000001</v>
      </c>
    </row>
    <row r="5096" spans="1:23" x14ac:dyDescent="0.25">
      <c r="A5096" t="s">
        <v>16927</v>
      </c>
      <c r="B5096" s="1">
        <v>43104</v>
      </c>
      <c r="C5096" t="s">
        <v>16928</v>
      </c>
      <c r="D5096" t="s">
        <v>16929</v>
      </c>
      <c r="E5096" t="s">
        <v>16930</v>
      </c>
      <c r="F5096" s="1">
        <v>41984</v>
      </c>
      <c r="G5096">
        <v>1</v>
      </c>
      <c r="H5096">
        <v>54529</v>
      </c>
      <c r="I5096">
        <v>582</v>
      </c>
      <c r="J5096">
        <v>7</v>
      </c>
      <c r="K5096">
        <v>34</v>
      </c>
      <c r="L5096" t="b">
        <v>0</v>
      </c>
      <c r="M5096" t="b">
        <v>0</v>
      </c>
      <c r="N5096" t="b">
        <v>0</v>
      </c>
      <c r="O5096">
        <v>1120</v>
      </c>
      <c r="P5096">
        <v>5</v>
      </c>
      <c r="Q5096" s="2">
        <v>0.01</v>
      </c>
      <c r="R5096" s="2">
        <v>0</v>
      </c>
      <c r="S5096" s="2">
        <v>0</v>
      </c>
      <c r="T5096">
        <f t="shared" si="316"/>
        <v>0.4</v>
      </c>
      <c r="U5096">
        <f t="shared" si="317"/>
        <v>-219</v>
      </c>
      <c r="V5096">
        <f t="shared" si="318"/>
        <v>0.1272645</v>
      </c>
      <c r="W5096">
        <f t="shared" si="319"/>
        <v>-54.545457425000002</v>
      </c>
    </row>
    <row r="5097" spans="1:23" x14ac:dyDescent="0.25">
      <c r="A5097" t="s">
        <v>16931</v>
      </c>
      <c r="B5097" s="1">
        <v>43054</v>
      </c>
      <c r="C5097" t="s">
        <v>16932</v>
      </c>
      <c r="D5097" t="s">
        <v>16933</v>
      </c>
      <c r="E5097" t="s">
        <v>16934</v>
      </c>
      <c r="F5097" s="1">
        <v>43048</v>
      </c>
      <c r="G5097">
        <v>1</v>
      </c>
      <c r="H5097">
        <v>524911</v>
      </c>
      <c r="I5097">
        <v>7822</v>
      </c>
      <c r="J5097">
        <v>185</v>
      </c>
      <c r="K5097">
        <v>403</v>
      </c>
      <c r="L5097" t="b">
        <v>0</v>
      </c>
      <c r="M5097" t="b">
        <v>0</v>
      </c>
      <c r="N5097" t="b">
        <v>0</v>
      </c>
      <c r="O5097">
        <v>6</v>
      </c>
      <c r="P5097">
        <v>2</v>
      </c>
      <c r="Q5097" s="2">
        <v>0.01</v>
      </c>
      <c r="R5097" s="2">
        <v>0</v>
      </c>
      <c r="S5097" s="2">
        <v>0</v>
      </c>
      <c r="T5097">
        <f t="shared" si="316"/>
        <v>0.4</v>
      </c>
      <c r="U5097">
        <f t="shared" si="317"/>
        <v>0.8</v>
      </c>
      <c r="V5097">
        <f t="shared" si="318"/>
        <v>0.36245550000000004</v>
      </c>
      <c r="W5097">
        <f t="shared" si="319"/>
        <v>0.48685942500000001</v>
      </c>
    </row>
    <row r="5098" spans="1:23" x14ac:dyDescent="0.25">
      <c r="A5098" t="s">
        <v>16935</v>
      </c>
      <c r="B5098" s="1">
        <v>43134</v>
      </c>
      <c r="C5098" t="s">
        <v>16936</v>
      </c>
      <c r="D5098" t="s">
        <v>1051</v>
      </c>
      <c r="E5098" t="s">
        <v>16937</v>
      </c>
      <c r="F5098" s="1">
        <v>43131</v>
      </c>
      <c r="G5098">
        <v>1</v>
      </c>
      <c r="H5098">
        <v>392115</v>
      </c>
      <c r="I5098">
        <v>14933</v>
      </c>
      <c r="J5098">
        <v>208</v>
      </c>
      <c r="K5098">
        <v>834</v>
      </c>
      <c r="L5098" t="b">
        <v>0</v>
      </c>
      <c r="M5098" t="b">
        <v>0</v>
      </c>
      <c r="N5098" t="b">
        <v>0</v>
      </c>
      <c r="O5098">
        <v>3</v>
      </c>
      <c r="P5098">
        <v>2</v>
      </c>
      <c r="Q5098" s="2">
        <v>0.04</v>
      </c>
      <c r="R5098" s="2">
        <v>0</v>
      </c>
      <c r="S5098" s="2">
        <v>0</v>
      </c>
      <c r="T5098">
        <f t="shared" si="316"/>
        <v>0.4</v>
      </c>
      <c r="U5098">
        <f t="shared" si="317"/>
        <v>1.4000000000000001</v>
      </c>
      <c r="V5098">
        <f t="shared" si="318"/>
        <v>0.59605750000000002</v>
      </c>
      <c r="W5098">
        <f t="shared" si="319"/>
        <v>0.71862012499999994</v>
      </c>
    </row>
    <row r="5099" spans="1:23" x14ac:dyDescent="0.25">
      <c r="A5099" t="s">
        <v>16938</v>
      </c>
      <c r="B5099" s="1">
        <v>43234</v>
      </c>
      <c r="C5099" t="s">
        <v>16939</v>
      </c>
      <c r="D5099" t="s">
        <v>772</v>
      </c>
      <c r="E5099" t="s">
        <v>16940</v>
      </c>
      <c r="F5099" s="1">
        <v>43220</v>
      </c>
      <c r="G5099">
        <v>1</v>
      </c>
      <c r="H5099">
        <v>1617018</v>
      </c>
      <c r="I5099">
        <v>47921</v>
      </c>
      <c r="J5099">
        <v>1253</v>
      </c>
      <c r="K5099">
        <v>2833</v>
      </c>
      <c r="L5099" t="b">
        <v>0</v>
      </c>
      <c r="M5099" t="b">
        <v>0</v>
      </c>
      <c r="N5099" t="b">
        <v>0</v>
      </c>
      <c r="O5099">
        <v>14</v>
      </c>
      <c r="P5099">
        <v>7</v>
      </c>
      <c r="Q5099" s="2">
        <v>0.03</v>
      </c>
      <c r="R5099" s="2">
        <v>0</v>
      </c>
      <c r="S5099" s="2">
        <v>0</v>
      </c>
      <c r="T5099">
        <f t="shared" si="316"/>
        <v>0.4</v>
      </c>
      <c r="U5099">
        <f t="shared" si="317"/>
        <v>4.2</v>
      </c>
      <c r="V5099">
        <f t="shared" si="318"/>
        <v>1.108509</v>
      </c>
      <c r="W5099">
        <f t="shared" si="319"/>
        <v>1.5979781499999999</v>
      </c>
    </row>
    <row r="5100" spans="1:23" x14ac:dyDescent="0.25">
      <c r="A5100" t="s">
        <v>16941</v>
      </c>
      <c r="B5100" s="1">
        <v>43106</v>
      </c>
      <c r="C5100" t="s">
        <v>16942</v>
      </c>
      <c r="D5100" t="s">
        <v>792</v>
      </c>
      <c r="E5100" t="s">
        <v>16943</v>
      </c>
      <c r="F5100" s="1">
        <v>43099</v>
      </c>
      <c r="G5100">
        <v>1</v>
      </c>
      <c r="H5100">
        <v>662688</v>
      </c>
      <c r="I5100">
        <v>28240</v>
      </c>
      <c r="J5100">
        <v>128</v>
      </c>
      <c r="K5100">
        <v>809</v>
      </c>
      <c r="L5100" t="b">
        <v>0</v>
      </c>
      <c r="M5100" t="b">
        <v>0</v>
      </c>
      <c r="N5100" t="b">
        <v>0</v>
      </c>
      <c r="O5100">
        <v>7</v>
      </c>
      <c r="P5100">
        <v>3</v>
      </c>
      <c r="Q5100" s="2">
        <v>0.04</v>
      </c>
      <c r="R5100" s="2">
        <v>0</v>
      </c>
      <c r="S5100" s="2">
        <v>0</v>
      </c>
      <c r="T5100">
        <f t="shared" si="316"/>
        <v>0.4</v>
      </c>
      <c r="U5100">
        <f t="shared" si="317"/>
        <v>1.6000000000000003</v>
      </c>
      <c r="V5100">
        <f t="shared" si="318"/>
        <v>0.73134399999999999</v>
      </c>
      <c r="W5100">
        <f t="shared" si="319"/>
        <v>0.8159704000000001</v>
      </c>
    </row>
    <row r="5101" spans="1:23" x14ac:dyDescent="0.25">
      <c r="A5101" t="s">
        <v>16944</v>
      </c>
      <c r="B5101" s="1">
        <v>43108</v>
      </c>
      <c r="C5101" t="s">
        <v>16945</v>
      </c>
      <c r="D5101" t="s">
        <v>3795</v>
      </c>
      <c r="E5101" t="s">
        <v>16946</v>
      </c>
      <c r="F5101" s="1">
        <v>43100</v>
      </c>
      <c r="G5101">
        <v>1</v>
      </c>
      <c r="H5101">
        <v>478211</v>
      </c>
      <c r="I5101">
        <v>13173</v>
      </c>
      <c r="J5101">
        <v>231</v>
      </c>
      <c r="K5101">
        <v>1962</v>
      </c>
      <c r="L5101" t="b">
        <v>0</v>
      </c>
      <c r="M5101" t="b">
        <v>0</v>
      </c>
      <c r="N5101" t="b">
        <v>0</v>
      </c>
      <c r="O5101">
        <v>8</v>
      </c>
      <c r="P5101">
        <v>4</v>
      </c>
      <c r="Q5101" s="2">
        <v>0.03</v>
      </c>
      <c r="R5101" s="2">
        <v>0</v>
      </c>
      <c r="S5101" s="2">
        <v>0</v>
      </c>
      <c r="T5101">
        <f t="shared" si="316"/>
        <v>0.4</v>
      </c>
      <c r="U5101">
        <f t="shared" si="317"/>
        <v>2.4000000000000004</v>
      </c>
      <c r="V5101">
        <f t="shared" si="318"/>
        <v>0.53910550000000002</v>
      </c>
      <c r="W5101">
        <f t="shared" si="319"/>
        <v>0.94868692500000007</v>
      </c>
    </row>
    <row r="5102" spans="1:23" x14ac:dyDescent="0.25">
      <c r="A5102" t="s">
        <v>16947</v>
      </c>
      <c r="B5102" s="1">
        <v>43237</v>
      </c>
      <c r="C5102" t="s">
        <v>16948</v>
      </c>
      <c r="D5102" t="s">
        <v>3638</v>
      </c>
      <c r="E5102" t="s">
        <v>16949</v>
      </c>
      <c r="F5102" s="1">
        <v>43220</v>
      </c>
      <c r="G5102">
        <v>1</v>
      </c>
      <c r="H5102">
        <v>2865758</v>
      </c>
      <c r="I5102">
        <v>248715</v>
      </c>
      <c r="J5102">
        <v>3720</v>
      </c>
      <c r="K5102">
        <v>48389</v>
      </c>
      <c r="L5102" t="b">
        <v>0</v>
      </c>
      <c r="M5102" t="b">
        <v>0</v>
      </c>
      <c r="N5102" t="b">
        <v>0</v>
      </c>
      <c r="O5102">
        <v>17</v>
      </c>
      <c r="P5102">
        <v>16</v>
      </c>
      <c r="Q5102" s="2">
        <v>0.09</v>
      </c>
      <c r="R5102" s="2">
        <v>0</v>
      </c>
      <c r="S5102" s="2">
        <v>0.02</v>
      </c>
      <c r="T5102">
        <f t="shared" si="316"/>
        <v>0.4</v>
      </c>
      <c r="U5102">
        <f t="shared" si="317"/>
        <v>12.600000000000001</v>
      </c>
      <c r="V5102">
        <f t="shared" si="318"/>
        <v>2.8328790000000001</v>
      </c>
      <c r="W5102">
        <f t="shared" si="319"/>
        <v>4.3015076500000005</v>
      </c>
    </row>
    <row r="5103" spans="1:23" x14ac:dyDescent="0.25">
      <c r="A5103" t="s">
        <v>16950</v>
      </c>
      <c r="B5103" s="1">
        <v>43076</v>
      </c>
      <c r="C5103" t="s">
        <v>16951</v>
      </c>
      <c r="D5103" t="s">
        <v>674</v>
      </c>
      <c r="E5103" t="s">
        <v>16952</v>
      </c>
      <c r="F5103" s="1">
        <v>43069</v>
      </c>
      <c r="G5103">
        <v>1</v>
      </c>
      <c r="H5103">
        <v>1316254</v>
      </c>
      <c r="I5103">
        <v>1893</v>
      </c>
      <c r="J5103">
        <v>138</v>
      </c>
      <c r="K5103">
        <v>193</v>
      </c>
      <c r="L5103" t="b">
        <v>0</v>
      </c>
      <c r="M5103" t="b">
        <v>0</v>
      </c>
      <c r="N5103" t="b">
        <v>0</v>
      </c>
      <c r="O5103">
        <v>7</v>
      </c>
      <c r="P5103">
        <v>7</v>
      </c>
      <c r="Q5103" s="2">
        <v>0</v>
      </c>
      <c r="R5103" s="2">
        <v>0</v>
      </c>
      <c r="S5103" s="2">
        <v>0</v>
      </c>
      <c r="T5103">
        <f t="shared" si="316"/>
        <v>0.4</v>
      </c>
      <c r="U5103">
        <f t="shared" si="317"/>
        <v>5.6000000000000005</v>
      </c>
      <c r="V5103">
        <f t="shared" si="318"/>
        <v>0.65812700000000002</v>
      </c>
      <c r="W5103">
        <f t="shared" si="319"/>
        <v>1.7903444500000001</v>
      </c>
    </row>
    <row r="5104" spans="1:23" x14ac:dyDescent="0.25">
      <c r="A5104" t="s">
        <v>16953</v>
      </c>
      <c r="B5104" s="1">
        <v>43132</v>
      </c>
      <c r="C5104" t="s">
        <v>16954</v>
      </c>
      <c r="D5104" t="s">
        <v>601</v>
      </c>
      <c r="E5104" t="s">
        <v>16955</v>
      </c>
      <c r="F5104" s="1">
        <v>43130</v>
      </c>
      <c r="G5104">
        <v>1</v>
      </c>
      <c r="H5104">
        <v>778903</v>
      </c>
      <c r="I5104">
        <v>18807</v>
      </c>
      <c r="J5104">
        <v>474</v>
      </c>
      <c r="K5104">
        <v>644</v>
      </c>
      <c r="L5104" t="b">
        <v>0</v>
      </c>
      <c r="M5104" t="b">
        <v>0</v>
      </c>
      <c r="N5104" t="b">
        <v>0</v>
      </c>
      <c r="O5104">
        <v>2</v>
      </c>
      <c r="P5104">
        <v>2</v>
      </c>
      <c r="Q5104" s="2">
        <v>0.02</v>
      </c>
      <c r="R5104" s="2">
        <v>0</v>
      </c>
      <c r="S5104" s="2">
        <v>0</v>
      </c>
      <c r="T5104">
        <f t="shared" si="316"/>
        <v>0.4</v>
      </c>
      <c r="U5104">
        <f t="shared" si="317"/>
        <v>1.6</v>
      </c>
      <c r="V5104">
        <f t="shared" si="318"/>
        <v>0.58945150000000002</v>
      </c>
      <c r="W5104">
        <f t="shared" si="319"/>
        <v>0.76630802500000006</v>
      </c>
    </row>
    <row r="5105" spans="1:23" x14ac:dyDescent="0.25">
      <c r="A5105" t="s">
        <v>16956</v>
      </c>
      <c r="B5105" s="1">
        <v>43245</v>
      </c>
      <c r="C5105" t="s">
        <v>16957</v>
      </c>
      <c r="D5105" t="s">
        <v>1986</v>
      </c>
      <c r="E5105" t="s">
        <v>16958</v>
      </c>
      <c r="F5105" s="1">
        <v>43238</v>
      </c>
      <c r="G5105">
        <v>1</v>
      </c>
      <c r="H5105">
        <v>973008</v>
      </c>
      <c r="I5105">
        <v>47051</v>
      </c>
      <c r="J5105">
        <v>837</v>
      </c>
      <c r="K5105">
        <v>24119</v>
      </c>
      <c r="L5105" t="b">
        <v>0</v>
      </c>
      <c r="M5105" t="b">
        <v>0</v>
      </c>
      <c r="N5105" t="b">
        <v>0</v>
      </c>
      <c r="O5105">
        <v>7</v>
      </c>
      <c r="P5105">
        <v>5</v>
      </c>
      <c r="Q5105" s="2">
        <v>0.05</v>
      </c>
      <c r="R5105" s="2">
        <v>0</v>
      </c>
      <c r="S5105" s="2">
        <v>0.02</v>
      </c>
      <c r="T5105">
        <f t="shared" si="316"/>
        <v>0.4</v>
      </c>
      <c r="U5105">
        <f t="shared" si="317"/>
        <v>3.6</v>
      </c>
      <c r="V5105">
        <f t="shared" si="318"/>
        <v>1.486504</v>
      </c>
      <c r="W5105">
        <f t="shared" si="319"/>
        <v>1.5802764</v>
      </c>
    </row>
    <row r="5106" spans="1:23" x14ac:dyDescent="0.25">
      <c r="A5106" t="s">
        <v>16959</v>
      </c>
      <c r="B5106" s="1">
        <v>43061</v>
      </c>
      <c r="C5106" t="s">
        <v>16960</v>
      </c>
      <c r="D5106" t="s">
        <v>601</v>
      </c>
      <c r="E5106" t="s">
        <v>16961</v>
      </c>
      <c r="F5106" s="1">
        <v>43057</v>
      </c>
      <c r="G5106">
        <v>1</v>
      </c>
      <c r="H5106">
        <v>576496</v>
      </c>
      <c r="I5106">
        <v>4730</v>
      </c>
      <c r="J5106">
        <v>399</v>
      </c>
      <c r="K5106">
        <v>771</v>
      </c>
      <c r="L5106" t="b">
        <v>0</v>
      </c>
      <c r="M5106" t="b">
        <v>0</v>
      </c>
      <c r="N5106" t="b">
        <v>0</v>
      </c>
      <c r="O5106">
        <v>4</v>
      </c>
      <c r="P5106">
        <v>4</v>
      </c>
      <c r="Q5106" s="2">
        <v>0.01</v>
      </c>
      <c r="R5106" s="2">
        <v>0</v>
      </c>
      <c r="S5106" s="2">
        <v>0</v>
      </c>
      <c r="T5106">
        <f t="shared" si="316"/>
        <v>0.4</v>
      </c>
      <c r="U5106">
        <f t="shared" si="317"/>
        <v>3.2</v>
      </c>
      <c r="V5106">
        <f t="shared" si="318"/>
        <v>0.38824800000000004</v>
      </c>
      <c r="W5106">
        <f t="shared" si="319"/>
        <v>1.0958868000000002</v>
      </c>
    </row>
    <row r="5107" spans="1:23" x14ac:dyDescent="0.25">
      <c r="A5107" t="s">
        <v>16962</v>
      </c>
      <c r="B5107" s="1">
        <v>43084</v>
      </c>
      <c r="C5107" t="s">
        <v>16963</v>
      </c>
      <c r="D5107" t="s">
        <v>2640</v>
      </c>
      <c r="E5107" t="s">
        <v>16964</v>
      </c>
      <c r="F5107" s="1">
        <v>43080</v>
      </c>
      <c r="G5107">
        <v>1</v>
      </c>
      <c r="H5107">
        <v>1896</v>
      </c>
      <c r="I5107">
        <v>20</v>
      </c>
      <c r="J5107">
        <v>1</v>
      </c>
      <c r="K5107">
        <v>8</v>
      </c>
      <c r="L5107" t="b">
        <v>0</v>
      </c>
      <c r="M5107" t="b">
        <v>0</v>
      </c>
      <c r="N5107" t="b">
        <v>0</v>
      </c>
      <c r="O5107">
        <v>4</v>
      </c>
      <c r="P5107">
        <v>4</v>
      </c>
      <c r="Q5107" s="2">
        <v>0.01</v>
      </c>
      <c r="R5107" s="2">
        <v>0</v>
      </c>
      <c r="S5107" s="2">
        <v>0</v>
      </c>
      <c r="T5107">
        <f t="shared" si="316"/>
        <v>0.4</v>
      </c>
      <c r="U5107">
        <f t="shared" si="317"/>
        <v>3.2</v>
      </c>
      <c r="V5107">
        <f t="shared" si="318"/>
        <v>0.10094800000000001</v>
      </c>
      <c r="W5107">
        <f t="shared" si="319"/>
        <v>0.9953318000000001</v>
      </c>
    </row>
    <row r="5108" spans="1:23" x14ac:dyDescent="0.25">
      <c r="A5108" t="s">
        <v>16965</v>
      </c>
      <c r="B5108" s="1">
        <v>43220</v>
      </c>
      <c r="C5108" t="s">
        <v>16966</v>
      </c>
      <c r="D5108" t="s">
        <v>470</v>
      </c>
      <c r="E5108" t="s">
        <v>16967</v>
      </c>
      <c r="F5108" s="1">
        <v>43207</v>
      </c>
      <c r="G5108">
        <v>1</v>
      </c>
      <c r="H5108">
        <v>1888184</v>
      </c>
      <c r="I5108">
        <v>86519</v>
      </c>
      <c r="J5108">
        <v>508</v>
      </c>
      <c r="K5108">
        <v>5459</v>
      </c>
      <c r="L5108" t="b">
        <v>0</v>
      </c>
      <c r="M5108" t="b">
        <v>0</v>
      </c>
      <c r="N5108" t="b">
        <v>0</v>
      </c>
      <c r="O5108">
        <v>13</v>
      </c>
      <c r="P5108">
        <v>12</v>
      </c>
      <c r="Q5108" s="2">
        <v>0.05</v>
      </c>
      <c r="R5108" s="2">
        <v>0</v>
      </c>
      <c r="S5108" s="2">
        <v>0</v>
      </c>
      <c r="T5108">
        <f t="shared" si="316"/>
        <v>0.4</v>
      </c>
      <c r="U5108">
        <f t="shared" si="317"/>
        <v>9.4000000000000021</v>
      </c>
      <c r="V5108">
        <f t="shared" si="318"/>
        <v>1.4440919999999999</v>
      </c>
      <c r="W5108">
        <f t="shared" si="319"/>
        <v>3.0154322000000007</v>
      </c>
    </row>
    <row r="5109" spans="1:23" x14ac:dyDescent="0.25">
      <c r="A5109" t="s">
        <v>16968</v>
      </c>
      <c r="B5109" s="1">
        <v>43125</v>
      </c>
      <c r="C5109" t="s">
        <v>16969</v>
      </c>
      <c r="D5109" t="s">
        <v>2589</v>
      </c>
      <c r="E5109" t="s">
        <v>16970</v>
      </c>
      <c r="F5109" s="1">
        <v>43119</v>
      </c>
      <c r="G5109">
        <v>1</v>
      </c>
      <c r="H5109">
        <v>359057</v>
      </c>
      <c r="I5109">
        <v>7478</v>
      </c>
      <c r="J5109">
        <v>103</v>
      </c>
      <c r="K5109">
        <v>732</v>
      </c>
      <c r="L5109" t="b">
        <v>0</v>
      </c>
      <c r="M5109" t="b">
        <v>0</v>
      </c>
      <c r="N5109" t="b">
        <v>0</v>
      </c>
      <c r="O5109">
        <v>6</v>
      </c>
      <c r="P5109">
        <v>4</v>
      </c>
      <c r="Q5109" s="2">
        <v>0.02</v>
      </c>
      <c r="R5109" s="2">
        <v>0</v>
      </c>
      <c r="S5109" s="2">
        <v>0</v>
      </c>
      <c r="T5109">
        <f t="shared" si="316"/>
        <v>0.4</v>
      </c>
      <c r="U5109">
        <f t="shared" si="317"/>
        <v>2.8000000000000003</v>
      </c>
      <c r="V5109">
        <f t="shared" si="318"/>
        <v>0.37952849999999999</v>
      </c>
      <c r="W5109">
        <f t="shared" si="319"/>
        <v>0.99283497500000006</v>
      </c>
    </row>
    <row r="5110" spans="1:23" x14ac:dyDescent="0.25">
      <c r="A5110" t="s">
        <v>16971</v>
      </c>
      <c r="B5110" s="1">
        <v>43187</v>
      </c>
      <c r="C5110" t="s">
        <v>16972</v>
      </c>
      <c r="D5110" t="s">
        <v>246</v>
      </c>
      <c r="E5110" t="s">
        <v>16973</v>
      </c>
      <c r="F5110" s="1">
        <v>43179</v>
      </c>
      <c r="G5110">
        <v>1</v>
      </c>
      <c r="H5110">
        <v>1480903</v>
      </c>
      <c r="I5110">
        <v>59930</v>
      </c>
      <c r="J5110">
        <v>1248</v>
      </c>
      <c r="K5110">
        <v>5113</v>
      </c>
      <c r="L5110" t="b">
        <v>0</v>
      </c>
      <c r="M5110" t="b">
        <v>0</v>
      </c>
      <c r="N5110" t="b">
        <v>0</v>
      </c>
      <c r="O5110">
        <v>8</v>
      </c>
      <c r="P5110">
        <v>7</v>
      </c>
      <c r="Q5110" s="2">
        <v>0.04</v>
      </c>
      <c r="R5110" s="2">
        <v>0</v>
      </c>
      <c r="S5110" s="2">
        <v>0</v>
      </c>
      <c r="T5110">
        <f t="shared" si="316"/>
        <v>0.4</v>
      </c>
      <c r="U5110">
        <f t="shared" si="317"/>
        <v>5.4</v>
      </c>
      <c r="V5110">
        <f t="shared" si="318"/>
        <v>1.1404515</v>
      </c>
      <c r="W5110">
        <f t="shared" si="319"/>
        <v>1.9091580250000002</v>
      </c>
    </row>
    <row r="5111" spans="1:23" x14ac:dyDescent="0.25">
      <c r="A5111" t="s">
        <v>16974</v>
      </c>
      <c r="B5111" s="1">
        <v>43138</v>
      </c>
      <c r="C5111" t="s">
        <v>16975</v>
      </c>
      <c r="D5111" t="s">
        <v>4504</v>
      </c>
      <c r="E5111" t="s">
        <v>16976</v>
      </c>
      <c r="F5111" s="1">
        <v>43136</v>
      </c>
      <c r="G5111">
        <v>1</v>
      </c>
      <c r="H5111">
        <v>103161</v>
      </c>
      <c r="I5111">
        <v>2845</v>
      </c>
      <c r="J5111">
        <v>85</v>
      </c>
      <c r="K5111">
        <v>313</v>
      </c>
      <c r="L5111" t="b">
        <v>0</v>
      </c>
      <c r="M5111" t="b">
        <v>0</v>
      </c>
      <c r="N5111" t="b">
        <v>0</v>
      </c>
      <c r="O5111">
        <v>2</v>
      </c>
      <c r="P5111">
        <v>2</v>
      </c>
      <c r="Q5111" s="2">
        <v>0.03</v>
      </c>
      <c r="R5111" s="2">
        <v>0</v>
      </c>
      <c r="S5111" s="2">
        <v>0</v>
      </c>
      <c r="T5111">
        <f t="shared" si="316"/>
        <v>0.4</v>
      </c>
      <c r="U5111">
        <f t="shared" si="317"/>
        <v>1.6</v>
      </c>
      <c r="V5111">
        <f t="shared" si="318"/>
        <v>0.35158049999999996</v>
      </c>
      <c r="W5111">
        <f t="shared" si="319"/>
        <v>0.68305317500000007</v>
      </c>
    </row>
    <row r="5112" spans="1:23" x14ac:dyDescent="0.25">
      <c r="A5112" t="s">
        <v>16977</v>
      </c>
      <c r="B5112" s="1">
        <v>43265</v>
      </c>
      <c r="C5112" t="s">
        <v>16978</v>
      </c>
      <c r="D5112" t="s">
        <v>4274</v>
      </c>
      <c r="E5112" t="s">
        <v>16979</v>
      </c>
      <c r="F5112" s="1">
        <v>43250</v>
      </c>
      <c r="G5112">
        <v>1</v>
      </c>
      <c r="H5112">
        <v>787517</v>
      </c>
      <c r="I5112">
        <v>6420</v>
      </c>
      <c r="J5112">
        <v>1940</v>
      </c>
      <c r="K5112">
        <v>8124</v>
      </c>
      <c r="L5112" t="b">
        <v>0</v>
      </c>
      <c r="M5112" t="b">
        <v>0</v>
      </c>
      <c r="N5112" t="b">
        <v>0</v>
      </c>
      <c r="O5112">
        <v>15</v>
      </c>
      <c r="P5112">
        <v>15</v>
      </c>
      <c r="Q5112" s="2">
        <v>0.01</v>
      </c>
      <c r="R5112" s="2">
        <v>0</v>
      </c>
      <c r="S5112" s="2">
        <v>0.01</v>
      </c>
      <c r="T5112">
        <f t="shared" si="316"/>
        <v>0.4</v>
      </c>
      <c r="U5112">
        <f t="shared" si="317"/>
        <v>12</v>
      </c>
      <c r="V5112">
        <f t="shared" si="318"/>
        <v>0.74375849999999999</v>
      </c>
      <c r="W5112">
        <f t="shared" si="319"/>
        <v>3.4203154750000002</v>
      </c>
    </row>
    <row r="5113" spans="1:23" x14ac:dyDescent="0.25">
      <c r="A5113" t="s">
        <v>16980</v>
      </c>
      <c r="B5113" s="1">
        <v>43054</v>
      </c>
      <c r="C5113" t="s">
        <v>16981</v>
      </c>
      <c r="D5113" t="s">
        <v>1162</v>
      </c>
      <c r="E5113" t="s">
        <v>16982</v>
      </c>
      <c r="F5113" s="1">
        <v>43053</v>
      </c>
      <c r="G5113">
        <v>1</v>
      </c>
      <c r="H5113">
        <v>137749</v>
      </c>
      <c r="I5113">
        <v>1145</v>
      </c>
      <c r="J5113">
        <v>61</v>
      </c>
      <c r="K5113">
        <v>131</v>
      </c>
      <c r="L5113" t="b">
        <v>0</v>
      </c>
      <c r="M5113" t="b">
        <v>0</v>
      </c>
      <c r="N5113" t="b">
        <v>0</v>
      </c>
      <c r="O5113">
        <v>1</v>
      </c>
      <c r="P5113">
        <v>1</v>
      </c>
      <c r="Q5113" s="2">
        <v>0.01</v>
      </c>
      <c r="R5113" s="2">
        <v>0</v>
      </c>
      <c r="S5113" s="2">
        <v>0</v>
      </c>
      <c r="T5113">
        <f t="shared" si="316"/>
        <v>0.4</v>
      </c>
      <c r="U5113">
        <f t="shared" si="317"/>
        <v>0.8</v>
      </c>
      <c r="V5113">
        <f t="shared" si="318"/>
        <v>0.16887449999999998</v>
      </c>
      <c r="W5113">
        <f t="shared" si="319"/>
        <v>0.41910607500000002</v>
      </c>
    </row>
    <row r="5114" spans="1:23" x14ac:dyDescent="0.25">
      <c r="A5114" t="s">
        <v>16983</v>
      </c>
      <c r="B5114" s="1">
        <v>43074</v>
      </c>
      <c r="C5114" t="s">
        <v>16984</v>
      </c>
      <c r="D5114" t="s">
        <v>1986</v>
      </c>
      <c r="E5114" t="s">
        <v>16985</v>
      </c>
      <c r="F5114" s="1">
        <v>43068</v>
      </c>
      <c r="G5114">
        <v>1</v>
      </c>
      <c r="H5114">
        <v>1008131</v>
      </c>
      <c r="I5114">
        <v>83790</v>
      </c>
      <c r="J5114">
        <v>2884</v>
      </c>
      <c r="K5114">
        <v>5274</v>
      </c>
      <c r="L5114" t="b">
        <v>0</v>
      </c>
      <c r="M5114" t="b">
        <v>0</v>
      </c>
      <c r="N5114" t="b">
        <v>0</v>
      </c>
      <c r="O5114">
        <v>6</v>
      </c>
      <c r="P5114">
        <v>5</v>
      </c>
      <c r="Q5114" s="2">
        <v>0.08</v>
      </c>
      <c r="R5114" s="2">
        <v>0</v>
      </c>
      <c r="S5114" s="2">
        <v>0.01</v>
      </c>
      <c r="T5114">
        <f t="shared" si="316"/>
        <v>0.4</v>
      </c>
      <c r="U5114">
        <f t="shared" si="317"/>
        <v>3.8</v>
      </c>
      <c r="V5114">
        <f t="shared" si="318"/>
        <v>1.5540655000000001</v>
      </c>
      <c r="W5114">
        <f t="shared" si="319"/>
        <v>1.6539229249999998</v>
      </c>
    </row>
    <row r="5115" spans="1:23" x14ac:dyDescent="0.25">
      <c r="A5115" t="s">
        <v>16986</v>
      </c>
      <c r="B5115" s="1">
        <v>43068</v>
      </c>
      <c r="C5115" t="s">
        <v>16987</v>
      </c>
      <c r="D5115" t="s">
        <v>605</v>
      </c>
      <c r="E5115" t="s">
        <v>16988</v>
      </c>
      <c r="F5115" s="1">
        <v>43061</v>
      </c>
      <c r="G5115">
        <v>1</v>
      </c>
      <c r="H5115">
        <v>142076</v>
      </c>
      <c r="I5115">
        <v>1942</v>
      </c>
      <c r="J5115">
        <v>87</v>
      </c>
      <c r="K5115">
        <v>203</v>
      </c>
      <c r="L5115" t="b">
        <v>0</v>
      </c>
      <c r="M5115" t="b">
        <v>0</v>
      </c>
      <c r="N5115" t="b">
        <v>0</v>
      </c>
      <c r="O5115">
        <v>7</v>
      </c>
      <c r="P5115">
        <v>7</v>
      </c>
      <c r="Q5115" s="2">
        <v>0.01</v>
      </c>
      <c r="R5115" s="2">
        <v>0</v>
      </c>
      <c r="S5115" s="2">
        <v>0</v>
      </c>
      <c r="T5115">
        <f t="shared" si="316"/>
        <v>0.4</v>
      </c>
      <c r="U5115">
        <f t="shared" si="317"/>
        <v>5.6000000000000005</v>
      </c>
      <c r="V5115">
        <f t="shared" si="318"/>
        <v>0.171038</v>
      </c>
      <c r="W5115">
        <f t="shared" si="319"/>
        <v>1.6198633</v>
      </c>
    </row>
    <row r="5116" spans="1:23" x14ac:dyDescent="0.25">
      <c r="A5116" t="s">
        <v>16989</v>
      </c>
      <c r="B5116" s="1">
        <v>43061</v>
      </c>
      <c r="C5116" t="s">
        <v>16990</v>
      </c>
      <c r="D5116" t="s">
        <v>4647</v>
      </c>
      <c r="E5116" t="s">
        <v>16991</v>
      </c>
      <c r="F5116" s="1">
        <v>43056</v>
      </c>
      <c r="G5116">
        <v>1</v>
      </c>
      <c r="H5116">
        <v>176140</v>
      </c>
      <c r="I5116">
        <v>15955</v>
      </c>
      <c r="J5116">
        <v>178</v>
      </c>
      <c r="K5116">
        <v>1586</v>
      </c>
      <c r="L5116" t="b">
        <v>0</v>
      </c>
      <c r="M5116" t="b">
        <v>0</v>
      </c>
      <c r="N5116" t="b">
        <v>0</v>
      </c>
      <c r="O5116">
        <v>5</v>
      </c>
      <c r="P5116">
        <v>5</v>
      </c>
      <c r="Q5116" s="2">
        <v>0.09</v>
      </c>
      <c r="R5116" s="2">
        <v>0</v>
      </c>
      <c r="S5116" s="2">
        <v>0.01</v>
      </c>
      <c r="T5116">
        <f t="shared" si="316"/>
        <v>0.4</v>
      </c>
      <c r="U5116">
        <f t="shared" si="317"/>
        <v>4</v>
      </c>
      <c r="V5116">
        <f t="shared" si="318"/>
        <v>1.23807</v>
      </c>
      <c r="W5116">
        <f t="shared" si="319"/>
        <v>1.5933245</v>
      </c>
    </row>
    <row r="5117" spans="1:23" x14ac:dyDescent="0.25">
      <c r="A5117" t="s">
        <v>16992</v>
      </c>
      <c r="B5117" s="1">
        <v>43104</v>
      </c>
      <c r="C5117" t="s">
        <v>16993</v>
      </c>
      <c r="D5117" t="s">
        <v>16994</v>
      </c>
      <c r="E5117" t="s">
        <v>16995</v>
      </c>
      <c r="F5117" s="1">
        <v>43095</v>
      </c>
      <c r="G5117">
        <v>1</v>
      </c>
      <c r="H5117">
        <v>481918</v>
      </c>
      <c r="I5117">
        <v>7814</v>
      </c>
      <c r="J5117">
        <v>193</v>
      </c>
      <c r="K5117">
        <v>524</v>
      </c>
      <c r="L5117" t="b">
        <v>0</v>
      </c>
      <c r="M5117" t="b">
        <v>0</v>
      </c>
      <c r="N5117" t="b">
        <v>0</v>
      </c>
      <c r="O5117">
        <v>9</v>
      </c>
      <c r="P5117">
        <v>8</v>
      </c>
      <c r="Q5117" s="2">
        <v>0.02</v>
      </c>
      <c r="R5117" s="2">
        <v>0</v>
      </c>
      <c r="S5117" s="2">
        <v>0</v>
      </c>
      <c r="T5117">
        <f t="shared" si="316"/>
        <v>0.4</v>
      </c>
      <c r="U5117">
        <f t="shared" si="317"/>
        <v>6.2</v>
      </c>
      <c r="V5117">
        <f t="shared" si="318"/>
        <v>0.44095899999999999</v>
      </c>
      <c r="W5117">
        <f t="shared" si="319"/>
        <v>1.8643356499999999</v>
      </c>
    </row>
    <row r="5118" spans="1:23" x14ac:dyDescent="0.25">
      <c r="A5118" t="s">
        <v>16996</v>
      </c>
      <c r="B5118" s="1">
        <v>43054</v>
      </c>
      <c r="C5118" t="s">
        <v>16997</v>
      </c>
      <c r="D5118" t="s">
        <v>16998</v>
      </c>
      <c r="E5118" t="s">
        <v>16999</v>
      </c>
      <c r="F5118" s="1">
        <v>43047</v>
      </c>
      <c r="G5118">
        <v>1</v>
      </c>
      <c r="H5118">
        <v>3505996</v>
      </c>
      <c r="I5118">
        <v>5934</v>
      </c>
      <c r="J5118">
        <v>3400</v>
      </c>
      <c r="K5118">
        <v>5162</v>
      </c>
      <c r="L5118" t="b">
        <v>0</v>
      </c>
      <c r="M5118" t="b">
        <v>0</v>
      </c>
      <c r="N5118" t="b">
        <v>0</v>
      </c>
      <c r="O5118">
        <v>7</v>
      </c>
      <c r="P5118">
        <v>1</v>
      </c>
      <c r="Q5118" s="2">
        <v>0</v>
      </c>
      <c r="R5118" s="2">
        <v>0</v>
      </c>
      <c r="S5118" s="2">
        <v>0</v>
      </c>
      <c r="T5118">
        <f t="shared" si="316"/>
        <v>0.4</v>
      </c>
      <c r="U5118">
        <f t="shared" si="317"/>
        <v>-0.40000000000000013</v>
      </c>
      <c r="V5118">
        <f t="shared" si="318"/>
        <v>1.7529979999999998</v>
      </c>
      <c r="W5118">
        <f t="shared" si="319"/>
        <v>0.67354929999999991</v>
      </c>
    </row>
    <row r="5119" spans="1:23" x14ac:dyDescent="0.25">
      <c r="A5119" t="s">
        <v>17000</v>
      </c>
      <c r="B5119" s="1">
        <v>43132</v>
      </c>
      <c r="C5119" t="s">
        <v>17001</v>
      </c>
      <c r="D5119" t="s">
        <v>2536</v>
      </c>
      <c r="E5119" t="s">
        <v>17002</v>
      </c>
      <c r="F5119" s="1">
        <v>43126</v>
      </c>
      <c r="G5119">
        <v>1</v>
      </c>
      <c r="H5119">
        <v>6687</v>
      </c>
      <c r="I5119">
        <v>56</v>
      </c>
      <c r="J5119">
        <v>0</v>
      </c>
      <c r="K5119">
        <v>3</v>
      </c>
      <c r="L5119" t="b">
        <v>0</v>
      </c>
      <c r="M5119" t="b">
        <v>0</v>
      </c>
      <c r="N5119" t="b">
        <v>0</v>
      </c>
      <c r="O5119">
        <v>6</v>
      </c>
      <c r="P5119">
        <v>3</v>
      </c>
      <c r="Q5119" s="2">
        <v>0.01</v>
      </c>
      <c r="R5119" s="2">
        <v>0</v>
      </c>
      <c r="S5119" s="2">
        <v>0</v>
      </c>
      <c r="T5119">
        <f t="shared" si="316"/>
        <v>0.4</v>
      </c>
      <c r="U5119">
        <f t="shared" si="317"/>
        <v>1.8000000000000003</v>
      </c>
      <c r="V5119">
        <f t="shared" si="318"/>
        <v>0.1033435</v>
      </c>
      <c r="W5119">
        <f t="shared" si="319"/>
        <v>0.6461702250000001</v>
      </c>
    </row>
    <row r="5120" spans="1:23" x14ac:dyDescent="0.25">
      <c r="A5120" t="s">
        <v>17003</v>
      </c>
      <c r="B5120" s="1">
        <v>43091</v>
      </c>
      <c r="C5120" t="s">
        <v>17004</v>
      </c>
      <c r="D5120" t="s">
        <v>1173</v>
      </c>
      <c r="E5120" t="s">
        <v>17005</v>
      </c>
      <c r="F5120" s="1">
        <v>43085</v>
      </c>
      <c r="G5120">
        <v>1</v>
      </c>
      <c r="H5120">
        <v>533775</v>
      </c>
      <c r="I5120">
        <v>7027</v>
      </c>
      <c r="J5120">
        <v>427</v>
      </c>
      <c r="K5120">
        <v>627</v>
      </c>
      <c r="L5120" t="b">
        <v>0</v>
      </c>
      <c r="M5120" t="b">
        <v>0</v>
      </c>
      <c r="N5120" t="b">
        <v>0</v>
      </c>
      <c r="O5120">
        <v>6</v>
      </c>
      <c r="P5120">
        <v>2</v>
      </c>
      <c r="Q5120" s="2">
        <v>0.01</v>
      </c>
      <c r="R5120" s="2">
        <v>0</v>
      </c>
      <c r="S5120" s="2">
        <v>0</v>
      </c>
      <c r="T5120">
        <f t="shared" si="316"/>
        <v>0.4</v>
      </c>
      <c r="U5120">
        <f t="shared" si="317"/>
        <v>0.8</v>
      </c>
      <c r="V5120">
        <f t="shared" si="318"/>
        <v>0.36688750000000003</v>
      </c>
      <c r="W5120">
        <f t="shared" si="319"/>
        <v>0.48841062500000004</v>
      </c>
    </row>
    <row r="5121" spans="1:23" x14ac:dyDescent="0.25">
      <c r="A5121" t="s">
        <v>20887</v>
      </c>
      <c r="B5121" s="1">
        <v>43088</v>
      </c>
      <c r="C5121" t="s">
        <v>20888</v>
      </c>
      <c r="D5121" t="s">
        <v>700</v>
      </c>
      <c r="E5121" t="s">
        <v>20889</v>
      </c>
      <c r="F5121" s="1">
        <v>43082</v>
      </c>
      <c r="G5121">
        <v>1</v>
      </c>
      <c r="H5121">
        <v>201025</v>
      </c>
      <c r="I5121">
        <v>625</v>
      </c>
      <c r="J5121">
        <v>4786</v>
      </c>
      <c r="K5121">
        <v>0</v>
      </c>
      <c r="L5121" t="b">
        <v>1</v>
      </c>
      <c r="M5121" t="b">
        <v>0</v>
      </c>
      <c r="N5121" t="b">
        <v>0</v>
      </c>
      <c r="O5121">
        <v>6</v>
      </c>
      <c r="P5121">
        <v>6</v>
      </c>
      <c r="Q5121" s="2">
        <v>0</v>
      </c>
      <c r="R5121" s="2">
        <v>-0.02</v>
      </c>
      <c r="S5121" s="2">
        <v>0</v>
      </c>
      <c r="T5121">
        <f t="shared" si="316"/>
        <v>0.4</v>
      </c>
      <c r="U5121">
        <f t="shared" si="317"/>
        <v>4.8000000000000007</v>
      </c>
      <c r="V5121">
        <f t="shared" si="318"/>
        <v>-0.19948749999999998</v>
      </c>
      <c r="W5121">
        <f t="shared" si="319"/>
        <v>1.2901793750000004</v>
      </c>
    </row>
    <row r="5122" spans="1:23" x14ac:dyDescent="0.25">
      <c r="A5122" t="s">
        <v>17006</v>
      </c>
      <c r="B5122" s="1">
        <v>43217</v>
      </c>
      <c r="C5122" t="s">
        <v>17007</v>
      </c>
      <c r="D5122" t="s">
        <v>4536</v>
      </c>
      <c r="E5122" t="s">
        <v>17008</v>
      </c>
      <c r="F5122" s="1">
        <v>43199</v>
      </c>
      <c r="G5122">
        <v>1</v>
      </c>
      <c r="H5122">
        <v>469200</v>
      </c>
      <c r="I5122">
        <v>4473</v>
      </c>
      <c r="J5122">
        <v>530</v>
      </c>
      <c r="K5122">
        <v>543</v>
      </c>
      <c r="L5122" t="b">
        <v>0</v>
      </c>
      <c r="M5122" t="b">
        <v>0</v>
      </c>
      <c r="N5122" t="b">
        <v>0</v>
      </c>
      <c r="O5122">
        <v>18</v>
      </c>
      <c r="P5122">
        <v>14</v>
      </c>
      <c r="Q5122" s="2">
        <v>0.01</v>
      </c>
      <c r="R5122" s="2">
        <v>0</v>
      </c>
      <c r="S5122" s="2">
        <v>0</v>
      </c>
      <c r="T5122">
        <f t="shared" ref="T5122:T5185" si="320">G5122*0.4</f>
        <v>0.4</v>
      </c>
      <c r="U5122">
        <f t="shared" ref="U5122:U5185" si="321">-0.2*(O5122-P5122)+0.8*P5122</f>
        <v>10.4</v>
      </c>
      <c r="V5122">
        <f t="shared" ref="V5122:V5185" si="322">0.5*H5122*0.000001+0.1*Q5122*100+100*0.15*R5122+100*0.25*S5122</f>
        <v>0.33460000000000001</v>
      </c>
      <c r="W5122">
        <f t="shared" ref="W5122:W5185" si="323">0.4*T5122+0.25*U5122+0.35*V5122</f>
        <v>2.8771100000000001</v>
      </c>
    </row>
    <row r="5123" spans="1:23" x14ac:dyDescent="0.25">
      <c r="A5123" t="s">
        <v>17009</v>
      </c>
      <c r="B5123" s="1">
        <v>43169</v>
      </c>
      <c r="C5123" t="s">
        <v>17010</v>
      </c>
      <c r="D5123" t="s">
        <v>5746</v>
      </c>
      <c r="E5123" t="s">
        <v>17011</v>
      </c>
      <c r="F5123" s="1">
        <v>43155</v>
      </c>
      <c r="G5123">
        <v>1</v>
      </c>
      <c r="H5123">
        <v>1867337</v>
      </c>
      <c r="I5123">
        <v>63749</v>
      </c>
      <c r="J5123">
        <v>2833</v>
      </c>
      <c r="K5123">
        <v>6556</v>
      </c>
      <c r="L5123" t="b">
        <v>0</v>
      </c>
      <c r="M5123" t="b">
        <v>0</v>
      </c>
      <c r="N5123" t="b">
        <v>0</v>
      </c>
      <c r="O5123">
        <v>14</v>
      </c>
      <c r="P5123">
        <v>13</v>
      </c>
      <c r="Q5123" s="2">
        <v>0.03</v>
      </c>
      <c r="R5123" s="2">
        <v>0</v>
      </c>
      <c r="S5123" s="2">
        <v>0</v>
      </c>
      <c r="T5123">
        <f t="shared" si="320"/>
        <v>0.4</v>
      </c>
      <c r="U5123">
        <f t="shared" si="321"/>
        <v>10.200000000000001</v>
      </c>
      <c r="V5123">
        <f t="shared" si="322"/>
        <v>1.2336685000000001</v>
      </c>
      <c r="W5123">
        <f t="shared" si="323"/>
        <v>3.1417839750000005</v>
      </c>
    </row>
    <row r="5124" spans="1:23" x14ac:dyDescent="0.25">
      <c r="A5124" t="s">
        <v>17012</v>
      </c>
      <c r="B5124" s="1">
        <v>43083</v>
      </c>
      <c r="C5124" t="s">
        <v>17013</v>
      </c>
      <c r="D5124" t="s">
        <v>601</v>
      </c>
      <c r="E5124" t="s">
        <v>17014</v>
      </c>
      <c r="F5124" s="1">
        <v>43082</v>
      </c>
      <c r="G5124">
        <v>1</v>
      </c>
      <c r="H5124">
        <v>895766</v>
      </c>
      <c r="I5124">
        <v>46995</v>
      </c>
      <c r="J5124">
        <v>635</v>
      </c>
      <c r="K5124">
        <v>772</v>
      </c>
      <c r="L5124" t="b">
        <v>0</v>
      </c>
      <c r="M5124" t="b">
        <v>0</v>
      </c>
      <c r="N5124" t="b">
        <v>0</v>
      </c>
      <c r="O5124">
        <v>1</v>
      </c>
      <c r="P5124">
        <v>1</v>
      </c>
      <c r="Q5124" s="2">
        <v>0.05</v>
      </c>
      <c r="R5124" s="2">
        <v>0</v>
      </c>
      <c r="S5124" s="2">
        <v>0</v>
      </c>
      <c r="T5124">
        <f t="shared" si="320"/>
        <v>0.4</v>
      </c>
      <c r="U5124">
        <f t="shared" si="321"/>
        <v>0.8</v>
      </c>
      <c r="V5124">
        <f t="shared" si="322"/>
        <v>0.94788300000000003</v>
      </c>
      <c r="W5124">
        <f t="shared" si="323"/>
        <v>0.69175905000000004</v>
      </c>
    </row>
    <row r="5125" spans="1:23" x14ac:dyDescent="0.25">
      <c r="A5125" t="s">
        <v>17015</v>
      </c>
      <c r="B5125" s="1">
        <v>43264</v>
      </c>
      <c r="C5125" t="s">
        <v>17016</v>
      </c>
      <c r="D5125" t="s">
        <v>888</v>
      </c>
      <c r="E5125" t="s">
        <v>17017</v>
      </c>
      <c r="F5125" s="1">
        <v>43256</v>
      </c>
      <c r="G5125">
        <v>1</v>
      </c>
      <c r="H5125">
        <v>4116870</v>
      </c>
      <c r="I5125">
        <v>96499</v>
      </c>
      <c r="J5125">
        <v>2425</v>
      </c>
      <c r="K5125">
        <v>8172</v>
      </c>
      <c r="L5125" t="b">
        <v>0</v>
      </c>
      <c r="M5125" t="b">
        <v>0</v>
      </c>
      <c r="N5125" t="b">
        <v>0</v>
      </c>
      <c r="O5125">
        <v>8</v>
      </c>
      <c r="P5125">
        <v>8</v>
      </c>
      <c r="Q5125" s="2">
        <v>0.02</v>
      </c>
      <c r="R5125" s="2">
        <v>0</v>
      </c>
      <c r="S5125" s="2">
        <v>0</v>
      </c>
      <c r="T5125">
        <f t="shared" si="320"/>
        <v>0.4</v>
      </c>
      <c r="U5125">
        <f t="shared" si="321"/>
        <v>6.4</v>
      </c>
      <c r="V5125">
        <f t="shared" si="322"/>
        <v>2.258435</v>
      </c>
      <c r="W5125">
        <f t="shared" si="323"/>
        <v>2.5504522500000002</v>
      </c>
    </row>
    <row r="5126" spans="1:23" x14ac:dyDescent="0.25">
      <c r="A5126" t="s">
        <v>17018</v>
      </c>
      <c r="B5126" s="1">
        <v>43175</v>
      </c>
      <c r="C5126" t="s">
        <v>17019</v>
      </c>
      <c r="D5126" t="s">
        <v>1310</v>
      </c>
      <c r="E5126" t="s">
        <v>17020</v>
      </c>
      <c r="F5126" s="1">
        <v>43161</v>
      </c>
      <c r="G5126">
        <v>1</v>
      </c>
      <c r="H5126">
        <v>4159065</v>
      </c>
      <c r="I5126">
        <v>337616</v>
      </c>
      <c r="J5126">
        <v>4811</v>
      </c>
      <c r="K5126">
        <v>32303</v>
      </c>
      <c r="L5126" t="b">
        <v>0</v>
      </c>
      <c r="M5126" t="b">
        <v>0</v>
      </c>
      <c r="N5126" t="b">
        <v>0</v>
      </c>
      <c r="O5126">
        <v>14</v>
      </c>
      <c r="P5126">
        <v>13</v>
      </c>
      <c r="Q5126" s="2">
        <v>0.08</v>
      </c>
      <c r="R5126" s="2">
        <v>0</v>
      </c>
      <c r="S5126" s="2">
        <v>0.01</v>
      </c>
      <c r="T5126">
        <f t="shared" si="320"/>
        <v>0.4</v>
      </c>
      <c r="U5126">
        <f t="shared" si="321"/>
        <v>10.200000000000001</v>
      </c>
      <c r="V5126">
        <f t="shared" si="322"/>
        <v>3.1295324999999998</v>
      </c>
      <c r="W5126">
        <f t="shared" si="323"/>
        <v>3.8053363750000004</v>
      </c>
    </row>
    <row r="5127" spans="1:23" x14ac:dyDescent="0.25">
      <c r="A5127" t="s">
        <v>17021</v>
      </c>
      <c r="B5127" s="1">
        <v>43118</v>
      </c>
      <c r="C5127" t="s">
        <v>17022</v>
      </c>
      <c r="D5127" t="s">
        <v>601</v>
      </c>
      <c r="E5127" t="s">
        <v>17023</v>
      </c>
      <c r="F5127" s="1">
        <v>43117</v>
      </c>
      <c r="G5127">
        <v>1</v>
      </c>
      <c r="H5127">
        <v>381361</v>
      </c>
      <c r="I5127">
        <v>9626</v>
      </c>
      <c r="J5127">
        <v>180</v>
      </c>
      <c r="K5127">
        <v>438</v>
      </c>
      <c r="L5127" t="b">
        <v>0</v>
      </c>
      <c r="M5127" t="b">
        <v>0</v>
      </c>
      <c r="N5127" t="b">
        <v>0</v>
      </c>
      <c r="O5127">
        <v>1</v>
      </c>
      <c r="P5127">
        <v>1</v>
      </c>
      <c r="Q5127" s="2">
        <v>0.03</v>
      </c>
      <c r="R5127" s="2">
        <v>0</v>
      </c>
      <c r="S5127" s="2">
        <v>0</v>
      </c>
      <c r="T5127">
        <f t="shared" si="320"/>
        <v>0.4</v>
      </c>
      <c r="U5127">
        <f t="shared" si="321"/>
        <v>0.8</v>
      </c>
      <c r="V5127">
        <f t="shared" si="322"/>
        <v>0.49068049999999996</v>
      </c>
      <c r="W5127">
        <f t="shared" si="323"/>
        <v>0.53173817499999998</v>
      </c>
    </row>
    <row r="5128" spans="1:23" x14ac:dyDescent="0.25">
      <c r="A5128" t="s">
        <v>17024</v>
      </c>
      <c r="B5128" s="1">
        <v>43054</v>
      </c>
      <c r="C5128" t="s">
        <v>17025</v>
      </c>
      <c r="D5128" t="s">
        <v>117</v>
      </c>
      <c r="E5128" t="s">
        <v>17026</v>
      </c>
      <c r="F5128" s="1">
        <v>43052</v>
      </c>
      <c r="G5128">
        <v>1</v>
      </c>
      <c r="H5128">
        <v>635985</v>
      </c>
      <c r="I5128">
        <v>20721</v>
      </c>
      <c r="J5128">
        <v>2417</v>
      </c>
      <c r="K5128">
        <v>4111</v>
      </c>
      <c r="L5128" t="b">
        <v>0</v>
      </c>
      <c r="M5128" t="b">
        <v>0</v>
      </c>
      <c r="N5128" t="b">
        <v>0</v>
      </c>
      <c r="O5128">
        <v>2</v>
      </c>
      <c r="P5128">
        <v>2</v>
      </c>
      <c r="Q5128" s="2">
        <v>0.03</v>
      </c>
      <c r="R5128" s="2">
        <v>0</v>
      </c>
      <c r="S5128" s="2">
        <v>0.01</v>
      </c>
      <c r="T5128">
        <f t="shared" si="320"/>
        <v>0.4</v>
      </c>
      <c r="U5128">
        <f t="shared" si="321"/>
        <v>1.6</v>
      </c>
      <c r="V5128">
        <f t="shared" si="322"/>
        <v>0.86799249999999994</v>
      </c>
      <c r="W5128">
        <f t="shared" si="323"/>
        <v>0.86379737500000009</v>
      </c>
    </row>
    <row r="5129" spans="1:23" x14ac:dyDescent="0.25">
      <c r="A5129" t="s">
        <v>17027</v>
      </c>
      <c r="B5129" s="1">
        <v>43074</v>
      </c>
      <c r="C5129" t="s">
        <v>17028</v>
      </c>
      <c r="D5129" t="s">
        <v>29</v>
      </c>
      <c r="E5129" t="s">
        <v>17029</v>
      </c>
      <c r="F5129" s="1">
        <v>43069</v>
      </c>
      <c r="G5129">
        <v>1</v>
      </c>
      <c r="H5129">
        <v>838549</v>
      </c>
      <c r="I5129">
        <v>24953</v>
      </c>
      <c r="J5129">
        <v>1469</v>
      </c>
      <c r="K5129">
        <v>4582</v>
      </c>
      <c r="L5129" t="b">
        <v>0</v>
      </c>
      <c r="M5129" t="b">
        <v>0</v>
      </c>
      <c r="N5129" t="b">
        <v>0</v>
      </c>
      <c r="O5129">
        <v>5</v>
      </c>
      <c r="P5129">
        <v>5</v>
      </c>
      <c r="Q5129" s="2">
        <v>0.03</v>
      </c>
      <c r="R5129" s="2">
        <v>0</v>
      </c>
      <c r="S5129" s="2">
        <v>0.01</v>
      </c>
      <c r="T5129">
        <f t="shared" si="320"/>
        <v>0.4</v>
      </c>
      <c r="U5129">
        <f t="shared" si="321"/>
        <v>4</v>
      </c>
      <c r="V5129">
        <f t="shared" si="322"/>
        <v>0.96927450000000004</v>
      </c>
      <c r="W5129">
        <f t="shared" si="323"/>
        <v>1.4992460750000001</v>
      </c>
    </row>
    <row r="5130" spans="1:23" x14ac:dyDescent="0.25">
      <c r="A5130" t="s">
        <v>17030</v>
      </c>
      <c r="B5130" s="1">
        <v>43243</v>
      </c>
      <c r="C5130" t="s">
        <v>17031</v>
      </c>
      <c r="D5130" t="s">
        <v>4274</v>
      </c>
      <c r="E5130" t="s">
        <v>17032</v>
      </c>
      <c r="F5130" s="1">
        <v>43229</v>
      </c>
      <c r="G5130">
        <v>1</v>
      </c>
      <c r="H5130">
        <v>1028424</v>
      </c>
      <c r="I5130">
        <v>7655</v>
      </c>
      <c r="J5130">
        <v>596</v>
      </c>
      <c r="K5130">
        <v>3568</v>
      </c>
      <c r="L5130" t="b">
        <v>0</v>
      </c>
      <c r="M5130" t="b">
        <v>0</v>
      </c>
      <c r="N5130" t="b">
        <v>0</v>
      </c>
      <c r="O5130">
        <v>14</v>
      </c>
      <c r="P5130">
        <v>13</v>
      </c>
      <c r="Q5130" s="2">
        <v>0.01</v>
      </c>
      <c r="R5130" s="2">
        <v>0</v>
      </c>
      <c r="S5130" s="2">
        <v>0</v>
      </c>
      <c r="T5130">
        <f t="shared" si="320"/>
        <v>0.4</v>
      </c>
      <c r="U5130">
        <f t="shared" si="321"/>
        <v>10.200000000000001</v>
      </c>
      <c r="V5130">
        <f t="shared" si="322"/>
        <v>0.61421199999999998</v>
      </c>
      <c r="W5130">
        <f t="shared" si="323"/>
        <v>2.9249742000000003</v>
      </c>
    </row>
    <row r="5131" spans="1:23" x14ac:dyDescent="0.25">
      <c r="A5131" t="s">
        <v>17033</v>
      </c>
      <c r="B5131" s="1">
        <v>43097</v>
      </c>
      <c r="C5131" t="s">
        <v>17034</v>
      </c>
      <c r="D5131" t="s">
        <v>1372</v>
      </c>
      <c r="E5131" t="s">
        <v>17035</v>
      </c>
      <c r="F5131" s="1">
        <v>43090</v>
      </c>
      <c r="G5131">
        <v>1</v>
      </c>
      <c r="H5131">
        <v>1446140</v>
      </c>
      <c r="I5131">
        <v>64501</v>
      </c>
      <c r="J5131">
        <v>2171</v>
      </c>
      <c r="K5131">
        <v>3888</v>
      </c>
      <c r="L5131" t="b">
        <v>0</v>
      </c>
      <c r="M5131" t="b">
        <v>0</v>
      </c>
      <c r="N5131" t="b">
        <v>0</v>
      </c>
      <c r="O5131">
        <v>7</v>
      </c>
      <c r="P5131">
        <v>7</v>
      </c>
      <c r="Q5131" s="2">
        <v>0.04</v>
      </c>
      <c r="R5131" s="2">
        <v>0</v>
      </c>
      <c r="S5131" s="2">
        <v>0</v>
      </c>
      <c r="T5131">
        <f t="shared" si="320"/>
        <v>0.4</v>
      </c>
      <c r="U5131">
        <f t="shared" si="321"/>
        <v>5.6000000000000005</v>
      </c>
      <c r="V5131">
        <f t="shared" si="322"/>
        <v>1.12307</v>
      </c>
      <c r="W5131">
        <f t="shared" si="323"/>
        <v>1.9530745</v>
      </c>
    </row>
    <row r="5132" spans="1:23" x14ac:dyDescent="0.25">
      <c r="A5132" t="s">
        <v>17036</v>
      </c>
      <c r="B5132" s="1">
        <v>43151</v>
      </c>
      <c r="C5132" t="s">
        <v>17037</v>
      </c>
      <c r="D5132" t="s">
        <v>655</v>
      </c>
      <c r="E5132" t="s">
        <v>17038</v>
      </c>
      <c r="F5132" s="1">
        <v>43145</v>
      </c>
      <c r="G5132">
        <v>1</v>
      </c>
      <c r="H5132">
        <v>340311</v>
      </c>
      <c r="I5132">
        <v>7171</v>
      </c>
      <c r="J5132">
        <v>327</v>
      </c>
      <c r="K5132">
        <v>1203</v>
      </c>
      <c r="L5132" t="b">
        <v>0</v>
      </c>
      <c r="M5132" t="b">
        <v>0</v>
      </c>
      <c r="N5132" t="b">
        <v>0</v>
      </c>
      <c r="O5132">
        <v>6</v>
      </c>
      <c r="P5132">
        <v>5</v>
      </c>
      <c r="Q5132" s="2">
        <v>0.02</v>
      </c>
      <c r="R5132" s="2">
        <v>0</v>
      </c>
      <c r="S5132" s="2">
        <v>0</v>
      </c>
      <c r="T5132">
        <f t="shared" si="320"/>
        <v>0.4</v>
      </c>
      <c r="U5132">
        <f t="shared" si="321"/>
        <v>3.8</v>
      </c>
      <c r="V5132">
        <f t="shared" si="322"/>
        <v>0.37015549999999997</v>
      </c>
      <c r="W5132">
        <f t="shared" si="323"/>
        <v>1.2395544249999999</v>
      </c>
    </row>
    <row r="5133" spans="1:23" x14ac:dyDescent="0.25">
      <c r="A5133" t="s">
        <v>17039</v>
      </c>
      <c r="B5133" s="1">
        <v>43141</v>
      </c>
      <c r="C5133" t="s">
        <v>17040</v>
      </c>
      <c r="D5133" t="s">
        <v>15160</v>
      </c>
      <c r="E5133" t="s">
        <v>17041</v>
      </c>
      <c r="F5133" s="1">
        <v>43135</v>
      </c>
      <c r="G5133">
        <v>1</v>
      </c>
      <c r="H5133">
        <v>114753</v>
      </c>
      <c r="I5133">
        <v>7398</v>
      </c>
      <c r="J5133">
        <v>94</v>
      </c>
      <c r="K5133">
        <v>529</v>
      </c>
      <c r="L5133" t="b">
        <v>0</v>
      </c>
      <c r="M5133" t="b">
        <v>0</v>
      </c>
      <c r="N5133" t="b">
        <v>0</v>
      </c>
      <c r="O5133">
        <v>6</v>
      </c>
      <c r="P5133">
        <v>6</v>
      </c>
      <c r="Q5133" s="2">
        <v>0.06</v>
      </c>
      <c r="R5133" s="2">
        <v>0</v>
      </c>
      <c r="S5133" s="2">
        <v>0</v>
      </c>
      <c r="T5133">
        <f t="shared" si="320"/>
        <v>0.4</v>
      </c>
      <c r="U5133">
        <f t="shared" si="321"/>
        <v>4.8000000000000007</v>
      </c>
      <c r="V5133">
        <f t="shared" si="322"/>
        <v>0.65737650000000003</v>
      </c>
      <c r="W5133">
        <f t="shared" si="323"/>
        <v>1.5900817750000003</v>
      </c>
    </row>
    <row r="5134" spans="1:23" x14ac:dyDescent="0.25">
      <c r="A5134" t="s">
        <v>17042</v>
      </c>
      <c r="B5134" s="1">
        <v>43081</v>
      </c>
      <c r="C5134" t="s">
        <v>17043</v>
      </c>
      <c r="D5134" t="s">
        <v>768</v>
      </c>
      <c r="E5134" t="s">
        <v>17044</v>
      </c>
      <c r="F5134" s="1">
        <v>43075</v>
      </c>
      <c r="G5134">
        <v>1</v>
      </c>
      <c r="H5134">
        <v>100757</v>
      </c>
      <c r="I5134">
        <v>3331</v>
      </c>
      <c r="J5134">
        <v>28</v>
      </c>
      <c r="K5134">
        <v>387</v>
      </c>
      <c r="L5134" t="b">
        <v>0</v>
      </c>
      <c r="M5134" t="b">
        <v>0</v>
      </c>
      <c r="N5134" t="b">
        <v>0</v>
      </c>
      <c r="O5134">
        <v>6</v>
      </c>
      <c r="P5134">
        <v>2</v>
      </c>
      <c r="Q5134" s="2">
        <v>0.03</v>
      </c>
      <c r="R5134" s="2">
        <v>0</v>
      </c>
      <c r="S5134" s="2">
        <v>0</v>
      </c>
      <c r="T5134">
        <f t="shared" si="320"/>
        <v>0.4</v>
      </c>
      <c r="U5134">
        <f t="shared" si="321"/>
        <v>0.8</v>
      </c>
      <c r="V5134">
        <f t="shared" si="322"/>
        <v>0.35037849999999998</v>
      </c>
      <c r="W5134">
        <f t="shared" si="323"/>
        <v>0.48263247500000006</v>
      </c>
    </row>
    <row r="5135" spans="1:23" x14ac:dyDescent="0.25">
      <c r="A5135" t="s">
        <v>17045</v>
      </c>
      <c r="B5135" s="1">
        <v>43147</v>
      </c>
      <c r="C5135" t="s">
        <v>17046</v>
      </c>
      <c r="D5135" t="s">
        <v>8049</v>
      </c>
      <c r="E5135" t="s">
        <v>17047</v>
      </c>
      <c r="F5135" s="1">
        <v>43143</v>
      </c>
      <c r="G5135">
        <v>1</v>
      </c>
      <c r="H5135">
        <v>221837</v>
      </c>
      <c r="I5135">
        <v>2209</v>
      </c>
      <c r="J5135">
        <v>391</v>
      </c>
      <c r="K5135">
        <v>626</v>
      </c>
      <c r="L5135" t="b">
        <v>0</v>
      </c>
      <c r="M5135" t="b">
        <v>0</v>
      </c>
      <c r="N5135" t="b">
        <v>0</v>
      </c>
      <c r="O5135">
        <v>4</v>
      </c>
      <c r="P5135">
        <v>1</v>
      </c>
      <c r="Q5135" s="2">
        <v>0.01</v>
      </c>
      <c r="R5135" s="2">
        <v>0</v>
      </c>
      <c r="S5135" s="2">
        <v>0</v>
      </c>
      <c r="T5135">
        <f t="shared" si="320"/>
        <v>0.4</v>
      </c>
      <c r="U5135">
        <f t="shared" si="321"/>
        <v>0.19999999999999996</v>
      </c>
      <c r="V5135">
        <f t="shared" si="322"/>
        <v>0.21091850000000001</v>
      </c>
      <c r="W5135">
        <f t="shared" si="323"/>
        <v>0.28382147499999999</v>
      </c>
    </row>
    <row r="5136" spans="1:23" x14ac:dyDescent="0.25">
      <c r="A5136" t="s">
        <v>17048</v>
      </c>
      <c r="B5136" s="1">
        <v>43215</v>
      </c>
      <c r="C5136" t="s">
        <v>17049</v>
      </c>
      <c r="D5136" t="s">
        <v>246</v>
      </c>
      <c r="E5136" t="s">
        <v>17050</v>
      </c>
      <c r="F5136" s="1">
        <v>43207</v>
      </c>
      <c r="G5136">
        <v>1</v>
      </c>
      <c r="H5136">
        <v>1919186</v>
      </c>
      <c r="I5136">
        <v>45916</v>
      </c>
      <c r="J5136">
        <v>1305</v>
      </c>
      <c r="K5136">
        <v>4958</v>
      </c>
      <c r="L5136" t="b">
        <v>0</v>
      </c>
      <c r="M5136" t="b">
        <v>0</v>
      </c>
      <c r="N5136" t="b">
        <v>0</v>
      </c>
      <c r="O5136">
        <v>8</v>
      </c>
      <c r="P5136">
        <v>7</v>
      </c>
      <c r="Q5136" s="2">
        <v>0.02</v>
      </c>
      <c r="R5136" s="2">
        <v>0</v>
      </c>
      <c r="S5136" s="2">
        <v>0</v>
      </c>
      <c r="T5136">
        <f t="shared" si="320"/>
        <v>0.4</v>
      </c>
      <c r="U5136">
        <f t="shared" si="321"/>
        <v>5.4</v>
      </c>
      <c r="V5136">
        <f t="shared" si="322"/>
        <v>1.1595929999999999</v>
      </c>
      <c r="W5136">
        <f t="shared" si="323"/>
        <v>1.9158575500000001</v>
      </c>
    </row>
    <row r="5137" spans="1:23" x14ac:dyDescent="0.25">
      <c r="A5137" t="s">
        <v>17051</v>
      </c>
      <c r="B5137" s="1">
        <v>43061</v>
      </c>
      <c r="C5137" t="s">
        <v>17052</v>
      </c>
      <c r="D5137" t="s">
        <v>1986</v>
      </c>
      <c r="E5137" t="s">
        <v>17053</v>
      </c>
      <c r="F5137" s="1">
        <v>43054</v>
      </c>
      <c r="G5137">
        <v>1</v>
      </c>
      <c r="H5137">
        <v>1417912</v>
      </c>
      <c r="I5137">
        <v>67856</v>
      </c>
      <c r="J5137">
        <v>653</v>
      </c>
      <c r="K5137">
        <v>67310</v>
      </c>
      <c r="L5137" t="b">
        <v>0</v>
      </c>
      <c r="M5137" t="b">
        <v>0</v>
      </c>
      <c r="N5137" t="b">
        <v>0</v>
      </c>
      <c r="O5137">
        <v>7</v>
      </c>
      <c r="P5137">
        <v>6</v>
      </c>
      <c r="Q5137" s="2">
        <v>0.05</v>
      </c>
      <c r="R5137" s="2">
        <v>0</v>
      </c>
      <c r="S5137" s="2">
        <v>0.05</v>
      </c>
      <c r="T5137">
        <f t="shared" si="320"/>
        <v>0.4</v>
      </c>
      <c r="U5137">
        <f t="shared" si="321"/>
        <v>4.6000000000000005</v>
      </c>
      <c r="V5137">
        <f t="shared" si="322"/>
        <v>2.4589560000000001</v>
      </c>
      <c r="W5137">
        <f t="shared" si="323"/>
        <v>2.1706346000000001</v>
      </c>
    </row>
    <row r="5138" spans="1:23" x14ac:dyDescent="0.25">
      <c r="A5138" t="s">
        <v>17054</v>
      </c>
      <c r="B5138" s="1">
        <v>43148</v>
      </c>
      <c r="C5138" t="s">
        <v>17055</v>
      </c>
      <c r="D5138" t="s">
        <v>4226</v>
      </c>
      <c r="E5138" t="s">
        <v>17056</v>
      </c>
      <c r="F5138" s="1">
        <v>43140</v>
      </c>
      <c r="G5138">
        <v>1</v>
      </c>
      <c r="H5138">
        <v>519214</v>
      </c>
      <c r="I5138">
        <v>10933</v>
      </c>
      <c r="J5138">
        <v>339</v>
      </c>
      <c r="K5138">
        <v>2139</v>
      </c>
      <c r="L5138" t="b">
        <v>0</v>
      </c>
      <c r="M5138" t="b">
        <v>0</v>
      </c>
      <c r="N5138" t="b">
        <v>0</v>
      </c>
      <c r="O5138">
        <v>8</v>
      </c>
      <c r="P5138">
        <v>8</v>
      </c>
      <c r="Q5138" s="2">
        <v>0.02</v>
      </c>
      <c r="R5138" s="2">
        <v>0</v>
      </c>
      <c r="S5138" s="2">
        <v>0</v>
      </c>
      <c r="T5138">
        <f t="shared" si="320"/>
        <v>0.4</v>
      </c>
      <c r="U5138">
        <f t="shared" si="321"/>
        <v>6.4</v>
      </c>
      <c r="V5138">
        <f t="shared" si="322"/>
        <v>0.45960699999999999</v>
      </c>
      <c r="W5138">
        <f t="shared" si="323"/>
        <v>1.9208624500000002</v>
      </c>
    </row>
    <row r="5139" spans="1:23" x14ac:dyDescent="0.25">
      <c r="A5139" t="s">
        <v>17057</v>
      </c>
      <c r="B5139" s="1">
        <v>43154</v>
      </c>
      <c r="C5139" t="s">
        <v>17058</v>
      </c>
      <c r="D5139" t="s">
        <v>7579</v>
      </c>
      <c r="E5139" t="s">
        <v>17059</v>
      </c>
      <c r="F5139" s="1">
        <v>43146</v>
      </c>
      <c r="G5139">
        <v>1</v>
      </c>
      <c r="H5139">
        <v>549996</v>
      </c>
      <c r="I5139">
        <v>13978</v>
      </c>
      <c r="J5139">
        <v>485</v>
      </c>
      <c r="K5139">
        <v>895</v>
      </c>
      <c r="L5139" t="b">
        <v>0</v>
      </c>
      <c r="M5139" t="b">
        <v>0</v>
      </c>
      <c r="N5139" t="b">
        <v>0</v>
      </c>
      <c r="O5139">
        <v>8</v>
      </c>
      <c r="P5139">
        <v>5</v>
      </c>
      <c r="Q5139" s="2">
        <v>0.03</v>
      </c>
      <c r="R5139" s="2">
        <v>0</v>
      </c>
      <c r="S5139" s="2">
        <v>0</v>
      </c>
      <c r="T5139">
        <f t="shared" si="320"/>
        <v>0.4</v>
      </c>
      <c r="U5139">
        <f t="shared" si="321"/>
        <v>3.4</v>
      </c>
      <c r="V5139">
        <f t="shared" si="322"/>
        <v>0.5749979999999999</v>
      </c>
      <c r="W5139">
        <f t="shared" si="323"/>
        <v>1.2112493</v>
      </c>
    </row>
    <row r="5140" spans="1:23" x14ac:dyDescent="0.25">
      <c r="A5140" t="s">
        <v>17060</v>
      </c>
      <c r="B5140" s="1">
        <v>43118</v>
      </c>
      <c r="C5140" t="s">
        <v>17061</v>
      </c>
      <c r="D5140" t="s">
        <v>3147</v>
      </c>
      <c r="E5140" t="s">
        <v>17062</v>
      </c>
      <c r="F5140" s="1">
        <v>43112</v>
      </c>
      <c r="G5140">
        <v>1</v>
      </c>
      <c r="H5140">
        <v>425943</v>
      </c>
      <c r="I5140">
        <v>46469</v>
      </c>
      <c r="J5140">
        <v>349</v>
      </c>
      <c r="K5140">
        <v>1003</v>
      </c>
      <c r="L5140" t="b">
        <v>0</v>
      </c>
      <c r="M5140" t="b">
        <v>0</v>
      </c>
      <c r="N5140" t="b">
        <v>0</v>
      </c>
      <c r="O5140">
        <v>6</v>
      </c>
      <c r="P5140">
        <v>6</v>
      </c>
      <c r="Q5140" s="2">
        <v>0.11</v>
      </c>
      <c r="R5140" s="2">
        <v>0</v>
      </c>
      <c r="S5140" s="2">
        <v>0</v>
      </c>
      <c r="T5140">
        <f t="shared" si="320"/>
        <v>0.4</v>
      </c>
      <c r="U5140">
        <f t="shared" si="321"/>
        <v>4.8000000000000007</v>
      </c>
      <c r="V5140">
        <f t="shared" si="322"/>
        <v>1.3129715000000002</v>
      </c>
      <c r="W5140">
        <f t="shared" si="323"/>
        <v>1.8195400250000002</v>
      </c>
    </row>
    <row r="5141" spans="1:23" x14ac:dyDescent="0.25">
      <c r="A5141" t="s">
        <v>17063</v>
      </c>
      <c r="B5141" s="1">
        <v>43125</v>
      </c>
      <c r="C5141" t="s">
        <v>17064</v>
      </c>
      <c r="D5141" t="s">
        <v>601</v>
      </c>
      <c r="E5141" t="s">
        <v>17065</v>
      </c>
      <c r="F5141" s="1">
        <v>43124</v>
      </c>
      <c r="G5141">
        <v>1</v>
      </c>
      <c r="H5141">
        <v>138674</v>
      </c>
      <c r="I5141">
        <v>1906</v>
      </c>
      <c r="J5141">
        <v>50</v>
      </c>
      <c r="K5141">
        <v>143</v>
      </c>
      <c r="L5141" t="b">
        <v>0</v>
      </c>
      <c r="M5141" t="b">
        <v>0</v>
      </c>
      <c r="N5141" t="b">
        <v>0</v>
      </c>
      <c r="O5141">
        <v>1</v>
      </c>
      <c r="P5141">
        <v>1</v>
      </c>
      <c r="Q5141" s="2">
        <v>0.01</v>
      </c>
      <c r="R5141" s="2">
        <v>0</v>
      </c>
      <c r="S5141" s="2">
        <v>0</v>
      </c>
      <c r="T5141">
        <f t="shared" si="320"/>
        <v>0.4</v>
      </c>
      <c r="U5141">
        <f t="shared" si="321"/>
        <v>0.8</v>
      </c>
      <c r="V5141">
        <f t="shared" si="322"/>
        <v>0.16933700000000002</v>
      </c>
      <c r="W5141">
        <f t="shared" si="323"/>
        <v>0.41926795000000006</v>
      </c>
    </row>
    <row r="5142" spans="1:23" x14ac:dyDescent="0.25">
      <c r="A5142" t="s">
        <v>17066</v>
      </c>
      <c r="B5142" s="1">
        <v>43164</v>
      </c>
      <c r="C5142" t="s">
        <v>17067</v>
      </c>
      <c r="D5142" t="s">
        <v>17068</v>
      </c>
      <c r="E5142" t="s">
        <v>17069</v>
      </c>
      <c r="F5142" s="1">
        <v>43152</v>
      </c>
      <c r="G5142">
        <v>1</v>
      </c>
      <c r="H5142">
        <v>224803</v>
      </c>
      <c r="I5142">
        <v>6774</v>
      </c>
      <c r="J5142">
        <v>1050</v>
      </c>
      <c r="K5142">
        <v>1550</v>
      </c>
      <c r="L5142" t="b">
        <v>0</v>
      </c>
      <c r="M5142" t="b">
        <v>0</v>
      </c>
      <c r="N5142" t="b">
        <v>0</v>
      </c>
      <c r="O5142">
        <v>12</v>
      </c>
      <c r="P5142">
        <v>12</v>
      </c>
      <c r="Q5142" s="2">
        <v>0.03</v>
      </c>
      <c r="R5142" s="2">
        <v>0</v>
      </c>
      <c r="S5142" s="2">
        <v>0.01</v>
      </c>
      <c r="T5142">
        <f t="shared" si="320"/>
        <v>0.4</v>
      </c>
      <c r="U5142">
        <f t="shared" si="321"/>
        <v>9.6000000000000014</v>
      </c>
      <c r="V5142">
        <f t="shared" si="322"/>
        <v>0.66240149999999998</v>
      </c>
      <c r="W5142">
        <f t="shared" si="323"/>
        <v>2.7918405250000005</v>
      </c>
    </row>
    <row r="5143" spans="1:23" x14ac:dyDescent="0.25">
      <c r="A5143" t="s">
        <v>17070</v>
      </c>
      <c r="B5143" s="1">
        <v>43188</v>
      </c>
      <c r="C5143" t="s">
        <v>17071</v>
      </c>
      <c r="D5143" t="s">
        <v>415</v>
      </c>
      <c r="E5143" t="s">
        <v>17072</v>
      </c>
      <c r="F5143" s="1">
        <v>43172</v>
      </c>
      <c r="G5143">
        <v>1</v>
      </c>
      <c r="H5143">
        <v>8244106</v>
      </c>
      <c r="I5143">
        <v>355445</v>
      </c>
      <c r="J5143">
        <v>9040</v>
      </c>
      <c r="K5143">
        <v>22941</v>
      </c>
      <c r="L5143" t="b">
        <v>0</v>
      </c>
      <c r="M5143" t="b">
        <v>0</v>
      </c>
      <c r="N5143" t="b">
        <v>0</v>
      </c>
      <c r="O5143">
        <v>16</v>
      </c>
      <c r="P5143">
        <v>15</v>
      </c>
      <c r="Q5143" s="2">
        <v>0.04</v>
      </c>
      <c r="R5143" s="2">
        <v>0</v>
      </c>
      <c r="S5143" s="2">
        <v>0</v>
      </c>
      <c r="T5143">
        <f t="shared" si="320"/>
        <v>0.4</v>
      </c>
      <c r="U5143">
        <f t="shared" si="321"/>
        <v>11.8</v>
      </c>
      <c r="V5143">
        <f t="shared" si="322"/>
        <v>4.5220530000000005</v>
      </c>
      <c r="W5143">
        <f t="shared" si="323"/>
        <v>4.6927185500000004</v>
      </c>
    </row>
    <row r="5144" spans="1:23" x14ac:dyDescent="0.25">
      <c r="A5144" t="s">
        <v>17073</v>
      </c>
      <c r="B5144" s="1">
        <v>43125</v>
      </c>
      <c r="C5144" t="s">
        <v>17074</v>
      </c>
      <c r="D5144" t="s">
        <v>1114</v>
      </c>
      <c r="E5144" t="s">
        <v>17075</v>
      </c>
      <c r="F5144" s="1">
        <v>43120</v>
      </c>
      <c r="G5144">
        <v>1</v>
      </c>
      <c r="H5144">
        <v>248968</v>
      </c>
      <c r="I5144">
        <v>3420</v>
      </c>
      <c r="J5144">
        <v>2842</v>
      </c>
      <c r="K5144">
        <v>3504</v>
      </c>
      <c r="L5144" t="b">
        <v>0</v>
      </c>
      <c r="M5144" t="b">
        <v>0</v>
      </c>
      <c r="N5144" t="b">
        <v>0</v>
      </c>
      <c r="O5144">
        <v>5</v>
      </c>
      <c r="P5144">
        <v>3</v>
      </c>
      <c r="Q5144" s="2">
        <v>0.01</v>
      </c>
      <c r="R5144" s="2">
        <v>-0.01</v>
      </c>
      <c r="S5144" s="2">
        <v>0.01</v>
      </c>
      <c r="T5144">
        <f t="shared" si="320"/>
        <v>0.4</v>
      </c>
      <c r="U5144">
        <f t="shared" si="321"/>
        <v>2.0000000000000004</v>
      </c>
      <c r="V5144">
        <f t="shared" si="322"/>
        <v>0.32448399999999999</v>
      </c>
      <c r="W5144">
        <f t="shared" si="323"/>
        <v>0.77356940000000018</v>
      </c>
    </row>
    <row r="5145" spans="1:23" x14ac:dyDescent="0.25">
      <c r="A5145" t="s">
        <v>17076</v>
      </c>
      <c r="B5145" s="1">
        <v>43119</v>
      </c>
      <c r="C5145" t="s">
        <v>17077</v>
      </c>
      <c r="D5145" t="s">
        <v>605</v>
      </c>
      <c r="E5145" t="s">
        <v>17078</v>
      </c>
      <c r="F5145" s="1">
        <v>43118</v>
      </c>
      <c r="G5145">
        <v>1</v>
      </c>
      <c r="H5145">
        <v>828023</v>
      </c>
      <c r="I5145">
        <v>12060</v>
      </c>
      <c r="J5145">
        <v>433</v>
      </c>
      <c r="K5145">
        <v>1063</v>
      </c>
      <c r="L5145" t="b">
        <v>0</v>
      </c>
      <c r="M5145" t="b">
        <v>0</v>
      </c>
      <c r="N5145" t="b">
        <v>0</v>
      </c>
      <c r="O5145">
        <v>1</v>
      </c>
      <c r="P5145">
        <v>1</v>
      </c>
      <c r="Q5145" s="2">
        <v>0.01</v>
      </c>
      <c r="R5145" s="2">
        <v>0</v>
      </c>
      <c r="S5145" s="2">
        <v>0</v>
      </c>
      <c r="T5145">
        <f t="shared" si="320"/>
        <v>0.4</v>
      </c>
      <c r="U5145">
        <f t="shared" si="321"/>
        <v>0.8</v>
      </c>
      <c r="V5145">
        <f t="shared" si="322"/>
        <v>0.51401149999999995</v>
      </c>
      <c r="W5145">
        <f t="shared" si="323"/>
        <v>0.53990402500000001</v>
      </c>
    </row>
    <row r="5146" spans="1:23" x14ac:dyDescent="0.25">
      <c r="A5146" t="s">
        <v>17079</v>
      </c>
      <c r="B5146" s="1">
        <v>43167</v>
      </c>
      <c r="C5146" t="s">
        <v>17080</v>
      </c>
      <c r="D5146" t="s">
        <v>2690</v>
      </c>
      <c r="E5146" t="s">
        <v>17081</v>
      </c>
      <c r="F5146" s="1">
        <v>43159</v>
      </c>
      <c r="G5146">
        <v>1</v>
      </c>
      <c r="H5146">
        <v>742087</v>
      </c>
      <c r="I5146">
        <v>30661</v>
      </c>
      <c r="J5146">
        <v>1520</v>
      </c>
      <c r="K5146">
        <v>30973</v>
      </c>
      <c r="L5146" t="b">
        <v>0</v>
      </c>
      <c r="M5146" t="b">
        <v>0</v>
      </c>
      <c r="N5146" t="b">
        <v>0</v>
      </c>
      <c r="O5146">
        <v>8</v>
      </c>
      <c r="P5146">
        <v>5</v>
      </c>
      <c r="Q5146" s="2">
        <v>0.04</v>
      </c>
      <c r="R5146" s="2">
        <v>0</v>
      </c>
      <c r="S5146" s="2">
        <v>0.04</v>
      </c>
      <c r="T5146">
        <f t="shared" si="320"/>
        <v>0.4</v>
      </c>
      <c r="U5146">
        <f t="shared" si="321"/>
        <v>3.4</v>
      </c>
      <c r="V5146">
        <f t="shared" si="322"/>
        <v>1.7710435</v>
      </c>
      <c r="W5146">
        <f t="shared" si="323"/>
        <v>1.6298652250000001</v>
      </c>
    </row>
    <row r="5147" spans="1:23" x14ac:dyDescent="0.25">
      <c r="A5147" t="s">
        <v>17082</v>
      </c>
      <c r="B5147" s="1">
        <v>43152</v>
      </c>
      <c r="C5147" t="s">
        <v>17083</v>
      </c>
      <c r="D5147" t="s">
        <v>487</v>
      </c>
      <c r="E5147" t="s">
        <v>17084</v>
      </c>
      <c r="F5147" s="1">
        <v>43145</v>
      </c>
      <c r="G5147">
        <v>1</v>
      </c>
      <c r="H5147">
        <v>59145</v>
      </c>
      <c r="I5147">
        <v>434</v>
      </c>
      <c r="J5147">
        <v>76</v>
      </c>
      <c r="K5147">
        <v>257</v>
      </c>
      <c r="L5147" t="b">
        <v>0</v>
      </c>
      <c r="M5147" t="b">
        <v>0</v>
      </c>
      <c r="N5147" t="b">
        <v>0</v>
      </c>
      <c r="O5147">
        <v>7</v>
      </c>
      <c r="P5147">
        <v>7</v>
      </c>
      <c r="Q5147" s="2">
        <v>0.01</v>
      </c>
      <c r="R5147" s="2">
        <v>0</v>
      </c>
      <c r="S5147" s="2">
        <v>0</v>
      </c>
      <c r="T5147">
        <f t="shared" si="320"/>
        <v>0.4</v>
      </c>
      <c r="U5147">
        <f t="shared" si="321"/>
        <v>5.6000000000000005</v>
      </c>
      <c r="V5147">
        <f t="shared" si="322"/>
        <v>0.12957250000000001</v>
      </c>
      <c r="W5147">
        <f t="shared" si="323"/>
        <v>1.605350375</v>
      </c>
    </row>
    <row r="5148" spans="1:23" x14ac:dyDescent="0.25">
      <c r="A5148" t="s">
        <v>17085</v>
      </c>
      <c r="B5148" s="1">
        <v>43122</v>
      </c>
      <c r="C5148" t="s">
        <v>17086</v>
      </c>
      <c r="D5148" t="s">
        <v>17087</v>
      </c>
      <c r="E5148" t="s">
        <v>17088</v>
      </c>
      <c r="F5148" s="1">
        <v>43116</v>
      </c>
      <c r="G5148">
        <v>1</v>
      </c>
      <c r="H5148">
        <v>156494</v>
      </c>
      <c r="I5148">
        <v>5422</v>
      </c>
      <c r="J5148">
        <v>87</v>
      </c>
      <c r="K5148">
        <v>485</v>
      </c>
      <c r="L5148" t="b">
        <v>0</v>
      </c>
      <c r="M5148" t="b">
        <v>0</v>
      </c>
      <c r="N5148" t="b">
        <v>0</v>
      </c>
      <c r="O5148">
        <v>6</v>
      </c>
      <c r="P5148">
        <v>6</v>
      </c>
      <c r="Q5148" s="2">
        <v>0.03</v>
      </c>
      <c r="R5148" s="2">
        <v>0</v>
      </c>
      <c r="S5148" s="2">
        <v>0</v>
      </c>
      <c r="T5148">
        <f t="shared" si="320"/>
        <v>0.4</v>
      </c>
      <c r="U5148">
        <f t="shared" si="321"/>
        <v>4.8000000000000007</v>
      </c>
      <c r="V5148">
        <f t="shared" si="322"/>
        <v>0.378247</v>
      </c>
      <c r="W5148">
        <f t="shared" si="323"/>
        <v>1.4923864500000004</v>
      </c>
    </row>
    <row r="5149" spans="1:23" x14ac:dyDescent="0.25">
      <c r="A5149" t="s">
        <v>17089</v>
      </c>
      <c r="B5149" s="1">
        <v>43123</v>
      </c>
      <c r="C5149" t="s">
        <v>17090</v>
      </c>
      <c r="D5149" t="s">
        <v>2653</v>
      </c>
      <c r="E5149" t="s">
        <v>17091</v>
      </c>
      <c r="F5149" s="1">
        <v>43117</v>
      </c>
      <c r="G5149">
        <v>1</v>
      </c>
      <c r="H5149">
        <v>64316</v>
      </c>
      <c r="I5149">
        <v>2336</v>
      </c>
      <c r="J5149">
        <v>114</v>
      </c>
      <c r="K5149">
        <v>241</v>
      </c>
      <c r="L5149" t="b">
        <v>0</v>
      </c>
      <c r="M5149" t="b">
        <v>0</v>
      </c>
      <c r="N5149" t="b">
        <v>0</v>
      </c>
      <c r="O5149">
        <v>6</v>
      </c>
      <c r="P5149">
        <v>6</v>
      </c>
      <c r="Q5149" s="2">
        <v>0.04</v>
      </c>
      <c r="R5149" s="2">
        <v>0</v>
      </c>
      <c r="S5149" s="2">
        <v>0</v>
      </c>
      <c r="T5149">
        <f t="shared" si="320"/>
        <v>0.4</v>
      </c>
      <c r="U5149">
        <f t="shared" si="321"/>
        <v>4.8000000000000007</v>
      </c>
      <c r="V5149">
        <f t="shared" si="322"/>
        <v>0.43215800000000004</v>
      </c>
      <c r="W5149">
        <f t="shared" si="323"/>
        <v>1.5112553000000004</v>
      </c>
    </row>
    <row r="5150" spans="1:23" x14ac:dyDescent="0.25">
      <c r="A5150" t="s">
        <v>17092</v>
      </c>
      <c r="B5150" s="1">
        <v>43127</v>
      </c>
      <c r="C5150" t="s">
        <v>17093</v>
      </c>
      <c r="D5150" t="s">
        <v>2618</v>
      </c>
      <c r="E5150" t="s">
        <v>17094</v>
      </c>
      <c r="F5150" s="1">
        <v>43122</v>
      </c>
      <c r="G5150">
        <v>1</v>
      </c>
      <c r="H5150">
        <v>36168</v>
      </c>
      <c r="I5150">
        <v>463</v>
      </c>
      <c r="J5150">
        <v>165</v>
      </c>
      <c r="K5150">
        <v>748</v>
      </c>
      <c r="L5150" t="b">
        <v>0</v>
      </c>
      <c r="M5150" t="b">
        <v>0</v>
      </c>
      <c r="N5150" t="b">
        <v>0</v>
      </c>
      <c r="O5150">
        <v>5</v>
      </c>
      <c r="P5150">
        <v>4</v>
      </c>
      <c r="Q5150" s="2">
        <v>0.01</v>
      </c>
      <c r="R5150" s="2">
        <v>0</v>
      </c>
      <c r="S5150" s="2">
        <v>0.02</v>
      </c>
      <c r="T5150">
        <f t="shared" si="320"/>
        <v>0.4</v>
      </c>
      <c r="U5150">
        <f t="shared" si="321"/>
        <v>3</v>
      </c>
      <c r="V5150">
        <f t="shared" si="322"/>
        <v>0.61808399999999997</v>
      </c>
      <c r="W5150">
        <f t="shared" si="323"/>
        <v>1.1263293999999999</v>
      </c>
    </row>
    <row r="5151" spans="1:23" x14ac:dyDescent="0.25">
      <c r="A5151" t="s">
        <v>17095</v>
      </c>
      <c r="B5151" s="1">
        <v>43119</v>
      </c>
      <c r="C5151" t="s">
        <v>17096</v>
      </c>
      <c r="D5151" t="s">
        <v>17097</v>
      </c>
      <c r="E5151" t="s">
        <v>17098</v>
      </c>
      <c r="F5151" s="1">
        <v>40074</v>
      </c>
      <c r="G5151">
        <v>1</v>
      </c>
      <c r="H5151">
        <v>114105</v>
      </c>
      <c r="I5151">
        <v>621</v>
      </c>
      <c r="J5151">
        <v>2</v>
      </c>
      <c r="K5151">
        <v>45</v>
      </c>
      <c r="L5151" t="b">
        <v>0</v>
      </c>
      <c r="M5151" t="b">
        <v>0</v>
      </c>
      <c r="N5151" t="b">
        <v>0</v>
      </c>
      <c r="O5151">
        <v>3045</v>
      </c>
      <c r="P5151">
        <v>2</v>
      </c>
      <c r="Q5151" s="2">
        <v>0.01</v>
      </c>
      <c r="R5151" s="2">
        <v>0</v>
      </c>
      <c r="S5151" s="2">
        <v>0</v>
      </c>
      <c r="T5151">
        <f t="shared" si="320"/>
        <v>0.4</v>
      </c>
      <c r="U5151">
        <f t="shared" si="321"/>
        <v>-607</v>
      </c>
      <c r="V5151">
        <f t="shared" si="322"/>
        <v>0.15705250000000001</v>
      </c>
      <c r="W5151">
        <f t="shared" si="323"/>
        <v>-151.53503162500002</v>
      </c>
    </row>
    <row r="5152" spans="1:23" x14ac:dyDescent="0.25">
      <c r="A5152" t="s">
        <v>17099</v>
      </c>
      <c r="B5152" s="1">
        <v>43065</v>
      </c>
      <c r="C5152" t="s">
        <v>17100</v>
      </c>
      <c r="D5152" t="s">
        <v>17101</v>
      </c>
      <c r="E5152" t="s">
        <v>7147</v>
      </c>
      <c r="F5152" s="1">
        <v>43056</v>
      </c>
      <c r="G5152">
        <v>1</v>
      </c>
      <c r="H5152">
        <v>102012605</v>
      </c>
      <c r="I5152">
        <v>2376636</v>
      </c>
      <c r="J5152">
        <v>117196</v>
      </c>
      <c r="K5152">
        <v>134224</v>
      </c>
      <c r="L5152" t="b">
        <v>0</v>
      </c>
      <c r="M5152" t="b">
        <v>0</v>
      </c>
      <c r="N5152" t="b">
        <v>0</v>
      </c>
      <c r="O5152">
        <v>9</v>
      </c>
      <c r="P5152">
        <v>10</v>
      </c>
      <c r="Q5152" s="2">
        <v>0.02</v>
      </c>
      <c r="R5152" s="2">
        <v>0</v>
      </c>
      <c r="S5152" s="2">
        <v>0</v>
      </c>
      <c r="T5152">
        <f t="shared" si="320"/>
        <v>0.4</v>
      </c>
      <c r="U5152">
        <f t="shared" si="321"/>
        <v>8.1999999999999993</v>
      </c>
      <c r="V5152">
        <f t="shared" si="322"/>
        <v>51.2063025</v>
      </c>
      <c r="W5152">
        <f t="shared" si="323"/>
        <v>20.132205875</v>
      </c>
    </row>
    <row r="5153" spans="1:23" x14ac:dyDescent="0.25">
      <c r="A5153" t="s">
        <v>17102</v>
      </c>
      <c r="B5153" s="1">
        <v>43220</v>
      </c>
      <c r="C5153" t="s">
        <v>17103</v>
      </c>
      <c r="D5153" t="s">
        <v>1074</v>
      </c>
      <c r="E5153" t="s">
        <v>17104</v>
      </c>
      <c r="F5153" s="1">
        <v>43208</v>
      </c>
      <c r="G5153">
        <v>1</v>
      </c>
      <c r="H5153">
        <v>288247</v>
      </c>
      <c r="I5153">
        <v>30629</v>
      </c>
      <c r="J5153">
        <v>636</v>
      </c>
      <c r="K5153">
        <v>2239</v>
      </c>
      <c r="L5153" t="b">
        <v>0</v>
      </c>
      <c r="M5153" t="b">
        <v>0</v>
      </c>
      <c r="N5153" t="b">
        <v>0</v>
      </c>
      <c r="O5153">
        <v>12</v>
      </c>
      <c r="P5153">
        <v>5</v>
      </c>
      <c r="Q5153" s="2">
        <v>0.11</v>
      </c>
      <c r="R5153" s="2">
        <v>0</v>
      </c>
      <c r="S5153" s="2">
        <v>0.01</v>
      </c>
      <c r="T5153">
        <f t="shared" si="320"/>
        <v>0.4</v>
      </c>
      <c r="U5153">
        <f t="shared" si="321"/>
        <v>2.5999999999999996</v>
      </c>
      <c r="V5153">
        <f t="shared" si="322"/>
        <v>1.4941235000000002</v>
      </c>
      <c r="W5153">
        <f t="shared" si="323"/>
        <v>1.332943225</v>
      </c>
    </row>
    <row r="5154" spans="1:23" x14ac:dyDescent="0.25">
      <c r="A5154" t="s">
        <v>17105</v>
      </c>
      <c r="B5154" s="1">
        <v>43089</v>
      </c>
      <c r="C5154" t="s">
        <v>17106</v>
      </c>
      <c r="D5154" t="s">
        <v>860</v>
      </c>
      <c r="E5154" t="s">
        <v>17107</v>
      </c>
      <c r="F5154" s="1">
        <v>43083</v>
      </c>
      <c r="G5154">
        <v>1</v>
      </c>
      <c r="H5154">
        <v>152598</v>
      </c>
      <c r="I5154">
        <v>7530</v>
      </c>
      <c r="J5154">
        <v>113</v>
      </c>
      <c r="K5154">
        <v>481</v>
      </c>
      <c r="L5154" t="b">
        <v>0</v>
      </c>
      <c r="M5154" t="b">
        <v>0</v>
      </c>
      <c r="N5154" t="b">
        <v>0</v>
      </c>
      <c r="O5154">
        <v>6</v>
      </c>
      <c r="P5154">
        <v>5</v>
      </c>
      <c r="Q5154" s="2">
        <v>0.05</v>
      </c>
      <c r="R5154" s="2">
        <v>0</v>
      </c>
      <c r="S5154" s="2">
        <v>0</v>
      </c>
      <c r="T5154">
        <f t="shared" si="320"/>
        <v>0.4</v>
      </c>
      <c r="U5154">
        <f t="shared" si="321"/>
        <v>3.8</v>
      </c>
      <c r="V5154">
        <f t="shared" si="322"/>
        <v>0.57629900000000012</v>
      </c>
      <c r="W5154">
        <f t="shared" si="323"/>
        <v>1.3117046499999998</v>
      </c>
    </row>
    <row r="5155" spans="1:23" x14ac:dyDescent="0.25">
      <c r="A5155" t="s">
        <v>17108</v>
      </c>
      <c r="B5155" s="1">
        <v>43131</v>
      </c>
      <c r="C5155" t="s">
        <v>17109</v>
      </c>
      <c r="D5155" t="s">
        <v>17110</v>
      </c>
      <c r="E5155" t="s">
        <v>17111</v>
      </c>
      <c r="F5155" s="1">
        <v>43125</v>
      </c>
      <c r="G5155">
        <v>1</v>
      </c>
      <c r="H5155">
        <v>26102</v>
      </c>
      <c r="I5155">
        <v>2246</v>
      </c>
      <c r="J5155">
        <v>10</v>
      </c>
      <c r="K5155">
        <v>199</v>
      </c>
      <c r="L5155" t="b">
        <v>0</v>
      </c>
      <c r="M5155" t="b">
        <v>0</v>
      </c>
      <c r="N5155" t="b">
        <v>0</v>
      </c>
      <c r="O5155">
        <v>6</v>
      </c>
      <c r="P5155">
        <v>1</v>
      </c>
      <c r="Q5155" s="2">
        <v>0.09</v>
      </c>
      <c r="R5155" s="2">
        <v>0</v>
      </c>
      <c r="S5155" s="2">
        <v>0.01</v>
      </c>
      <c r="T5155">
        <f t="shared" si="320"/>
        <v>0.4</v>
      </c>
      <c r="U5155">
        <f t="shared" si="321"/>
        <v>-0.19999999999999996</v>
      </c>
      <c r="V5155">
        <f t="shared" si="322"/>
        <v>1.1630509999999998</v>
      </c>
      <c r="W5155">
        <f t="shared" si="323"/>
        <v>0.51706784999999988</v>
      </c>
    </row>
    <row r="5156" spans="1:23" x14ac:dyDescent="0.25">
      <c r="A5156" t="s">
        <v>17112</v>
      </c>
      <c r="B5156" s="1">
        <v>43132</v>
      </c>
      <c r="C5156" t="s">
        <v>17113</v>
      </c>
      <c r="D5156" t="s">
        <v>17114</v>
      </c>
      <c r="E5156" t="s">
        <v>17115</v>
      </c>
      <c r="F5156" s="1">
        <v>43126</v>
      </c>
      <c r="G5156">
        <v>1</v>
      </c>
      <c r="H5156">
        <v>55464</v>
      </c>
      <c r="I5156">
        <v>1138</v>
      </c>
      <c r="J5156">
        <v>214</v>
      </c>
      <c r="K5156">
        <v>213</v>
      </c>
      <c r="L5156" t="b">
        <v>0</v>
      </c>
      <c r="M5156" t="b">
        <v>0</v>
      </c>
      <c r="N5156" t="b">
        <v>0</v>
      </c>
      <c r="O5156">
        <v>6</v>
      </c>
      <c r="P5156">
        <v>2</v>
      </c>
      <c r="Q5156" s="2">
        <v>0.02</v>
      </c>
      <c r="R5156" s="2">
        <v>0</v>
      </c>
      <c r="S5156" s="2">
        <v>0</v>
      </c>
      <c r="T5156">
        <f t="shared" si="320"/>
        <v>0.4</v>
      </c>
      <c r="U5156">
        <f t="shared" si="321"/>
        <v>0.8</v>
      </c>
      <c r="V5156">
        <f t="shared" si="322"/>
        <v>0.22773200000000002</v>
      </c>
      <c r="W5156">
        <f t="shared" si="323"/>
        <v>0.43970620000000005</v>
      </c>
    </row>
    <row r="5157" spans="1:23" x14ac:dyDescent="0.25">
      <c r="A5157" t="s">
        <v>17116</v>
      </c>
      <c r="B5157" s="1">
        <v>43132</v>
      </c>
      <c r="C5157" t="s">
        <v>17117</v>
      </c>
      <c r="D5157" t="s">
        <v>605</v>
      </c>
      <c r="E5157" t="s">
        <v>17118</v>
      </c>
      <c r="F5157" s="1">
        <v>43131</v>
      </c>
      <c r="G5157">
        <v>1</v>
      </c>
      <c r="H5157">
        <v>2390395</v>
      </c>
      <c r="I5157">
        <v>30286</v>
      </c>
      <c r="J5157">
        <v>9016</v>
      </c>
      <c r="K5157">
        <v>10766</v>
      </c>
      <c r="L5157" t="b">
        <v>0</v>
      </c>
      <c r="M5157" t="b">
        <v>0</v>
      </c>
      <c r="N5157" t="b">
        <v>0</v>
      </c>
      <c r="O5157">
        <v>1</v>
      </c>
      <c r="P5157">
        <v>1</v>
      </c>
      <c r="Q5157" s="2">
        <v>0.01</v>
      </c>
      <c r="R5157" s="2">
        <v>0</v>
      </c>
      <c r="S5157" s="2">
        <v>0</v>
      </c>
      <c r="T5157">
        <f t="shared" si="320"/>
        <v>0.4</v>
      </c>
      <c r="U5157">
        <f t="shared" si="321"/>
        <v>0.8</v>
      </c>
      <c r="V5157">
        <f t="shared" si="322"/>
        <v>1.2951975</v>
      </c>
      <c r="W5157">
        <f t="shared" si="323"/>
        <v>0.81331912500000003</v>
      </c>
    </row>
    <row r="5158" spans="1:23" x14ac:dyDescent="0.25">
      <c r="A5158" t="s">
        <v>17119</v>
      </c>
      <c r="B5158" s="1">
        <v>43112</v>
      </c>
      <c r="C5158" t="s">
        <v>17120</v>
      </c>
      <c r="D5158" t="s">
        <v>242</v>
      </c>
      <c r="E5158" t="s">
        <v>17121</v>
      </c>
      <c r="F5158" s="1">
        <v>43106</v>
      </c>
      <c r="G5158">
        <v>1</v>
      </c>
      <c r="H5158">
        <v>2115715</v>
      </c>
      <c r="I5158">
        <v>115226</v>
      </c>
      <c r="J5158">
        <v>1042</v>
      </c>
      <c r="K5158">
        <v>13568</v>
      </c>
      <c r="L5158" t="b">
        <v>0</v>
      </c>
      <c r="M5158" t="b">
        <v>0</v>
      </c>
      <c r="N5158" t="b">
        <v>0</v>
      </c>
      <c r="O5158">
        <v>6</v>
      </c>
      <c r="P5158">
        <v>3</v>
      </c>
      <c r="Q5158" s="2">
        <v>0.05</v>
      </c>
      <c r="R5158" s="2">
        <v>0</v>
      </c>
      <c r="S5158" s="2">
        <v>0.01</v>
      </c>
      <c r="T5158">
        <f t="shared" si="320"/>
        <v>0.4</v>
      </c>
      <c r="U5158">
        <f t="shared" si="321"/>
        <v>1.8000000000000003</v>
      </c>
      <c r="V5158">
        <f t="shared" si="322"/>
        <v>1.8078574999999999</v>
      </c>
      <c r="W5158">
        <f t="shared" si="323"/>
        <v>1.2427501250000001</v>
      </c>
    </row>
    <row r="5159" spans="1:23" x14ac:dyDescent="0.25">
      <c r="A5159" t="s">
        <v>17122</v>
      </c>
      <c r="B5159" s="1">
        <v>43080</v>
      </c>
      <c r="C5159" t="s">
        <v>17123</v>
      </c>
      <c r="D5159" t="s">
        <v>5083</v>
      </c>
      <c r="E5159" t="s">
        <v>17124</v>
      </c>
      <c r="F5159" s="1">
        <v>43074</v>
      </c>
      <c r="G5159">
        <v>1</v>
      </c>
      <c r="H5159">
        <v>97726</v>
      </c>
      <c r="I5159">
        <v>799</v>
      </c>
      <c r="J5159">
        <v>66</v>
      </c>
      <c r="K5159">
        <v>90</v>
      </c>
      <c r="L5159" t="b">
        <v>0</v>
      </c>
      <c r="M5159" t="b">
        <v>0</v>
      </c>
      <c r="N5159" t="b">
        <v>0</v>
      </c>
      <c r="O5159">
        <v>6</v>
      </c>
      <c r="P5159">
        <v>6</v>
      </c>
      <c r="Q5159" s="2">
        <v>0.01</v>
      </c>
      <c r="R5159" s="2">
        <v>0</v>
      </c>
      <c r="S5159" s="2">
        <v>0</v>
      </c>
      <c r="T5159">
        <f t="shared" si="320"/>
        <v>0.4</v>
      </c>
      <c r="U5159">
        <f t="shared" si="321"/>
        <v>4.8000000000000007</v>
      </c>
      <c r="V5159">
        <f t="shared" si="322"/>
        <v>0.148863</v>
      </c>
      <c r="W5159">
        <f t="shared" si="323"/>
        <v>1.4121020500000003</v>
      </c>
    </row>
    <row r="5160" spans="1:23" x14ac:dyDescent="0.25">
      <c r="A5160" t="s">
        <v>17125</v>
      </c>
      <c r="B5160" s="1">
        <v>43091</v>
      </c>
      <c r="C5160" t="s">
        <v>17126</v>
      </c>
      <c r="D5160" t="s">
        <v>174</v>
      </c>
      <c r="E5160" t="s">
        <v>17127</v>
      </c>
      <c r="F5160" s="1">
        <v>43084</v>
      </c>
      <c r="G5160">
        <v>1</v>
      </c>
      <c r="H5160">
        <v>3810354</v>
      </c>
      <c r="I5160">
        <v>104944</v>
      </c>
      <c r="J5160">
        <v>1718</v>
      </c>
      <c r="K5160">
        <v>3230</v>
      </c>
      <c r="L5160" t="b">
        <v>0</v>
      </c>
      <c r="M5160" t="b">
        <v>0</v>
      </c>
      <c r="N5160" t="b">
        <v>0</v>
      </c>
      <c r="O5160">
        <v>7</v>
      </c>
      <c r="P5160">
        <v>7</v>
      </c>
      <c r="Q5160" s="2">
        <v>0.03</v>
      </c>
      <c r="R5160" s="2">
        <v>0</v>
      </c>
      <c r="S5160" s="2">
        <v>0</v>
      </c>
      <c r="T5160">
        <f t="shared" si="320"/>
        <v>0.4</v>
      </c>
      <c r="U5160">
        <f t="shared" si="321"/>
        <v>5.6000000000000005</v>
      </c>
      <c r="V5160">
        <f t="shared" si="322"/>
        <v>2.2051769999999999</v>
      </c>
      <c r="W5160">
        <f t="shared" si="323"/>
        <v>2.3318119500000001</v>
      </c>
    </row>
    <row r="5161" spans="1:23" x14ac:dyDescent="0.25">
      <c r="A5161" t="s">
        <v>17128</v>
      </c>
      <c r="B5161" s="1">
        <v>43235</v>
      </c>
      <c r="C5161" t="s">
        <v>17129</v>
      </c>
      <c r="D5161" t="s">
        <v>7146</v>
      </c>
      <c r="E5161" t="s">
        <v>17130</v>
      </c>
      <c r="F5161" s="1">
        <v>43215</v>
      </c>
      <c r="G5161">
        <v>1</v>
      </c>
      <c r="H5161">
        <v>5767032</v>
      </c>
      <c r="I5161">
        <v>126693</v>
      </c>
      <c r="J5161">
        <v>2174</v>
      </c>
      <c r="K5161">
        <v>4602</v>
      </c>
      <c r="L5161" t="b">
        <v>0</v>
      </c>
      <c r="M5161" t="b">
        <v>0</v>
      </c>
      <c r="N5161" t="b">
        <v>0</v>
      </c>
      <c r="O5161">
        <v>20</v>
      </c>
      <c r="P5161">
        <v>17</v>
      </c>
      <c r="Q5161" s="2">
        <v>0.02</v>
      </c>
      <c r="R5161" s="2">
        <v>0</v>
      </c>
      <c r="S5161" s="2">
        <v>0</v>
      </c>
      <c r="T5161">
        <f t="shared" si="320"/>
        <v>0.4</v>
      </c>
      <c r="U5161">
        <f t="shared" si="321"/>
        <v>13.000000000000002</v>
      </c>
      <c r="V5161">
        <f t="shared" si="322"/>
        <v>3.0835159999999999</v>
      </c>
      <c r="W5161">
        <f t="shared" si="323"/>
        <v>4.4892306000000008</v>
      </c>
    </row>
    <row r="5162" spans="1:23" x14ac:dyDescent="0.25">
      <c r="A5162" t="s">
        <v>17131</v>
      </c>
      <c r="B5162" s="1">
        <v>43104</v>
      </c>
      <c r="C5162" t="s">
        <v>17132</v>
      </c>
      <c r="D5162" t="s">
        <v>17133</v>
      </c>
      <c r="E5162" t="s">
        <v>17134</v>
      </c>
      <c r="F5162" s="1">
        <v>43094</v>
      </c>
      <c r="G5162">
        <v>1</v>
      </c>
      <c r="H5162">
        <v>10698770</v>
      </c>
      <c r="I5162">
        <v>479666</v>
      </c>
      <c r="J5162">
        <v>9690</v>
      </c>
      <c r="K5162">
        <v>29516</v>
      </c>
      <c r="L5162" t="b">
        <v>0</v>
      </c>
      <c r="M5162" t="b">
        <v>0</v>
      </c>
      <c r="N5162" t="b">
        <v>0</v>
      </c>
      <c r="O5162">
        <v>10</v>
      </c>
      <c r="P5162">
        <v>5</v>
      </c>
      <c r="Q5162" s="2">
        <v>0.04</v>
      </c>
      <c r="R5162" s="2">
        <v>0</v>
      </c>
      <c r="S5162" s="2">
        <v>0</v>
      </c>
      <c r="T5162">
        <f t="shared" si="320"/>
        <v>0.4</v>
      </c>
      <c r="U5162">
        <f t="shared" si="321"/>
        <v>3</v>
      </c>
      <c r="V5162">
        <f t="shared" si="322"/>
        <v>5.7493850000000002</v>
      </c>
      <c r="W5162">
        <f t="shared" si="323"/>
        <v>2.9222847500000002</v>
      </c>
    </row>
    <row r="5163" spans="1:23" x14ac:dyDescent="0.25">
      <c r="A5163" t="s">
        <v>17135</v>
      </c>
      <c r="B5163" s="1">
        <v>43081</v>
      </c>
      <c r="C5163" t="s">
        <v>17136</v>
      </c>
      <c r="D5163" t="s">
        <v>9414</v>
      </c>
      <c r="E5163" t="s">
        <v>17137</v>
      </c>
      <c r="F5163" s="1">
        <v>43074</v>
      </c>
      <c r="G5163">
        <v>1</v>
      </c>
      <c r="H5163">
        <v>363681</v>
      </c>
      <c r="I5163">
        <v>8601</v>
      </c>
      <c r="J5163">
        <v>687</v>
      </c>
      <c r="K5163">
        <v>829</v>
      </c>
      <c r="L5163" t="b">
        <v>0</v>
      </c>
      <c r="M5163" t="b">
        <v>0</v>
      </c>
      <c r="N5163" t="b">
        <v>0</v>
      </c>
      <c r="O5163">
        <v>7</v>
      </c>
      <c r="P5163">
        <v>7</v>
      </c>
      <c r="Q5163" s="2">
        <v>0.02</v>
      </c>
      <c r="R5163" s="2">
        <v>0</v>
      </c>
      <c r="S5163" s="2">
        <v>0</v>
      </c>
      <c r="T5163">
        <f t="shared" si="320"/>
        <v>0.4</v>
      </c>
      <c r="U5163">
        <f t="shared" si="321"/>
        <v>5.6000000000000005</v>
      </c>
      <c r="V5163">
        <f t="shared" si="322"/>
        <v>0.38184050000000003</v>
      </c>
      <c r="W5163">
        <f t="shared" si="323"/>
        <v>1.693644175</v>
      </c>
    </row>
    <row r="5164" spans="1:23" x14ac:dyDescent="0.25">
      <c r="A5164" t="s">
        <v>17138</v>
      </c>
      <c r="B5164" s="1">
        <v>43234</v>
      </c>
      <c r="C5164" t="s">
        <v>17139</v>
      </c>
      <c r="D5164" t="s">
        <v>3215</v>
      </c>
      <c r="E5164" t="s">
        <v>17140</v>
      </c>
      <c r="F5164" s="1">
        <v>43223</v>
      </c>
      <c r="G5164">
        <v>1</v>
      </c>
      <c r="H5164">
        <v>1062499</v>
      </c>
      <c r="I5164">
        <v>32276</v>
      </c>
      <c r="J5164">
        <v>4594</v>
      </c>
      <c r="K5164">
        <v>5547</v>
      </c>
      <c r="L5164" t="b">
        <v>0</v>
      </c>
      <c r="M5164" t="b">
        <v>0</v>
      </c>
      <c r="N5164" t="b">
        <v>0</v>
      </c>
      <c r="O5164">
        <v>11</v>
      </c>
      <c r="P5164">
        <v>6</v>
      </c>
      <c r="Q5164" s="2">
        <v>0.03</v>
      </c>
      <c r="R5164" s="2">
        <v>0</v>
      </c>
      <c r="S5164" s="2">
        <v>0.01</v>
      </c>
      <c r="T5164">
        <f t="shared" si="320"/>
        <v>0.4</v>
      </c>
      <c r="U5164">
        <f t="shared" si="321"/>
        <v>3.8000000000000007</v>
      </c>
      <c r="V5164">
        <f t="shared" si="322"/>
        <v>1.0812495</v>
      </c>
      <c r="W5164">
        <f t="shared" si="323"/>
        <v>1.4884373250000003</v>
      </c>
    </row>
    <row r="5165" spans="1:23" x14ac:dyDescent="0.25">
      <c r="A5165" t="s">
        <v>17141</v>
      </c>
      <c r="B5165" s="1">
        <v>43125</v>
      </c>
      <c r="C5165" t="s">
        <v>17142</v>
      </c>
      <c r="D5165" t="s">
        <v>17143</v>
      </c>
      <c r="E5165" t="s">
        <v>17144</v>
      </c>
      <c r="F5165" s="1">
        <v>41713</v>
      </c>
      <c r="G5165">
        <v>1</v>
      </c>
      <c r="H5165">
        <v>17702</v>
      </c>
      <c r="I5165">
        <v>113</v>
      </c>
      <c r="J5165">
        <v>8</v>
      </c>
      <c r="K5165">
        <v>20</v>
      </c>
      <c r="L5165" t="b">
        <v>0</v>
      </c>
      <c r="M5165" t="b">
        <v>0</v>
      </c>
      <c r="N5165" t="b">
        <v>0</v>
      </c>
      <c r="O5165">
        <v>1412</v>
      </c>
      <c r="P5165">
        <v>5</v>
      </c>
      <c r="Q5165" s="2">
        <v>0.01</v>
      </c>
      <c r="R5165" s="2">
        <v>0</v>
      </c>
      <c r="S5165" s="2">
        <v>0</v>
      </c>
      <c r="T5165">
        <f t="shared" si="320"/>
        <v>0.4</v>
      </c>
      <c r="U5165">
        <f t="shared" si="321"/>
        <v>-277.40000000000003</v>
      </c>
      <c r="V5165">
        <f t="shared" si="322"/>
        <v>0.108851</v>
      </c>
      <c r="W5165">
        <f t="shared" si="323"/>
        <v>-69.151902150000012</v>
      </c>
    </row>
    <row r="5166" spans="1:23" x14ac:dyDescent="0.25">
      <c r="A5166" t="s">
        <v>17145</v>
      </c>
      <c r="B5166" s="1">
        <v>43059</v>
      </c>
      <c r="C5166" t="s">
        <v>17146</v>
      </c>
      <c r="D5166" t="s">
        <v>17147</v>
      </c>
      <c r="E5166" t="s">
        <v>17148</v>
      </c>
      <c r="F5166" s="1">
        <v>43052</v>
      </c>
      <c r="G5166">
        <v>1</v>
      </c>
      <c r="H5166">
        <v>1694708</v>
      </c>
      <c r="I5166">
        <v>43997</v>
      </c>
      <c r="J5166">
        <v>6027</v>
      </c>
      <c r="K5166">
        <v>3608</v>
      </c>
      <c r="L5166" t="b">
        <v>0</v>
      </c>
      <c r="M5166" t="b">
        <v>0</v>
      </c>
      <c r="N5166" t="b">
        <v>0</v>
      </c>
      <c r="O5166">
        <v>7</v>
      </c>
      <c r="P5166">
        <v>7</v>
      </c>
      <c r="Q5166" s="2">
        <v>0.03</v>
      </c>
      <c r="R5166" s="2">
        <v>0</v>
      </c>
      <c r="S5166" s="2">
        <v>0</v>
      </c>
      <c r="T5166">
        <f t="shared" si="320"/>
        <v>0.4</v>
      </c>
      <c r="U5166">
        <f t="shared" si="321"/>
        <v>5.6000000000000005</v>
      </c>
      <c r="V5166">
        <f t="shared" si="322"/>
        <v>1.147354</v>
      </c>
      <c r="W5166">
        <f t="shared" si="323"/>
        <v>1.9615739000000001</v>
      </c>
    </row>
    <row r="5167" spans="1:23" x14ac:dyDescent="0.25">
      <c r="A5167" t="s">
        <v>17149</v>
      </c>
      <c r="B5167" s="1">
        <v>43146</v>
      </c>
      <c r="C5167" t="s">
        <v>17150</v>
      </c>
      <c r="D5167" t="s">
        <v>17151</v>
      </c>
      <c r="E5167" t="s">
        <v>17152</v>
      </c>
      <c r="F5167" s="1">
        <v>43137</v>
      </c>
      <c r="G5167">
        <v>1</v>
      </c>
      <c r="H5167">
        <v>1771153</v>
      </c>
      <c r="I5167">
        <v>10079</v>
      </c>
      <c r="J5167">
        <v>645</v>
      </c>
      <c r="K5167">
        <v>2787</v>
      </c>
      <c r="L5167" t="b">
        <v>0</v>
      </c>
      <c r="M5167" t="b">
        <v>0</v>
      </c>
      <c r="N5167" t="b">
        <v>0</v>
      </c>
      <c r="O5167">
        <v>9</v>
      </c>
      <c r="P5167">
        <v>9</v>
      </c>
      <c r="Q5167" s="2">
        <v>0.01</v>
      </c>
      <c r="R5167" s="2">
        <v>0</v>
      </c>
      <c r="S5167" s="2">
        <v>0</v>
      </c>
      <c r="T5167">
        <f t="shared" si="320"/>
        <v>0.4</v>
      </c>
      <c r="U5167">
        <f t="shared" si="321"/>
        <v>7.2</v>
      </c>
      <c r="V5167">
        <f t="shared" si="322"/>
        <v>0.98557649999999997</v>
      </c>
      <c r="W5167">
        <f t="shared" si="323"/>
        <v>2.3049517750000001</v>
      </c>
    </row>
    <row r="5168" spans="1:23" x14ac:dyDescent="0.25">
      <c r="A5168" t="s">
        <v>17153</v>
      </c>
      <c r="B5168" s="1">
        <v>43121</v>
      </c>
      <c r="C5168" t="s">
        <v>17154</v>
      </c>
      <c r="D5168" t="s">
        <v>4100</v>
      </c>
      <c r="E5168" t="s">
        <v>17155</v>
      </c>
      <c r="F5168" s="1">
        <v>43114</v>
      </c>
      <c r="G5168">
        <v>1</v>
      </c>
      <c r="H5168">
        <v>579189</v>
      </c>
      <c r="I5168">
        <v>6045</v>
      </c>
      <c r="J5168">
        <v>492</v>
      </c>
      <c r="K5168">
        <v>1602</v>
      </c>
      <c r="L5168" t="b">
        <v>0</v>
      </c>
      <c r="M5168" t="b">
        <v>0</v>
      </c>
      <c r="N5168" t="b">
        <v>0</v>
      </c>
      <c r="O5168">
        <v>7</v>
      </c>
      <c r="P5168">
        <v>7</v>
      </c>
      <c r="Q5168" s="2">
        <v>0.01</v>
      </c>
      <c r="R5168" s="2">
        <v>0</v>
      </c>
      <c r="S5168" s="2">
        <v>0</v>
      </c>
      <c r="T5168">
        <f t="shared" si="320"/>
        <v>0.4</v>
      </c>
      <c r="U5168">
        <f t="shared" si="321"/>
        <v>5.6000000000000005</v>
      </c>
      <c r="V5168">
        <f t="shared" si="322"/>
        <v>0.38959449999999995</v>
      </c>
      <c r="W5168">
        <f t="shared" si="323"/>
        <v>1.696358075</v>
      </c>
    </row>
    <row r="5169" spans="1:23" x14ac:dyDescent="0.25">
      <c r="A5169" t="s">
        <v>17156</v>
      </c>
      <c r="B5169" s="1">
        <v>43234</v>
      </c>
      <c r="C5169" t="s">
        <v>17157</v>
      </c>
      <c r="D5169" t="s">
        <v>174</v>
      </c>
      <c r="E5169" t="s">
        <v>17158</v>
      </c>
      <c r="F5169" s="1">
        <v>43222</v>
      </c>
      <c r="G5169">
        <v>1</v>
      </c>
      <c r="H5169">
        <v>1240734</v>
      </c>
      <c r="I5169">
        <v>15577</v>
      </c>
      <c r="J5169">
        <v>286</v>
      </c>
      <c r="K5169">
        <v>894</v>
      </c>
      <c r="L5169" t="b">
        <v>0</v>
      </c>
      <c r="M5169" t="b">
        <v>0</v>
      </c>
      <c r="N5169" t="b">
        <v>0</v>
      </c>
      <c r="O5169">
        <v>12</v>
      </c>
      <c r="P5169">
        <v>12</v>
      </c>
      <c r="Q5169" s="2">
        <v>0.01</v>
      </c>
      <c r="R5169" s="2">
        <v>0</v>
      </c>
      <c r="S5169" s="2">
        <v>0</v>
      </c>
      <c r="T5169">
        <f t="shared" si="320"/>
        <v>0.4</v>
      </c>
      <c r="U5169">
        <f t="shared" si="321"/>
        <v>9.6000000000000014</v>
      </c>
      <c r="V5169">
        <f t="shared" si="322"/>
        <v>0.72036699999999998</v>
      </c>
      <c r="W5169">
        <f t="shared" si="323"/>
        <v>2.8121284500000003</v>
      </c>
    </row>
    <row r="5170" spans="1:23" x14ac:dyDescent="0.25">
      <c r="A5170" t="s">
        <v>17159</v>
      </c>
      <c r="B5170" s="1">
        <v>43104</v>
      </c>
      <c r="C5170" t="s">
        <v>17160</v>
      </c>
      <c r="D5170" t="s">
        <v>1853</v>
      </c>
      <c r="E5170" t="s">
        <v>17161</v>
      </c>
      <c r="F5170" s="1">
        <v>43096</v>
      </c>
      <c r="G5170">
        <v>1</v>
      </c>
      <c r="H5170">
        <v>1369181</v>
      </c>
      <c r="I5170">
        <v>42983</v>
      </c>
      <c r="J5170">
        <v>1473</v>
      </c>
      <c r="K5170">
        <v>5356</v>
      </c>
      <c r="L5170" t="b">
        <v>0</v>
      </c>
      <c r="M5170" t="b">
        <v>0</v>
      </c>
      <c r="N5170" t="b">
        <v>0</v>
      </c>
      <c r="O5170">
        <v>8</v>
      </c>
      <c r="P5170">
        <v>8</v>
      </c>
      <c r="Q5170" s="2">
        <v>0.03</v>
      </c>
      <c r="R5170" s="2">
        <v>0</v>
      </c>
      <c r="S5170" s="2">
        <v>0</v>
      </c>
      <c r="T5170">
        <f t="shared" si="320"/>
        <v>0.4</v>
      </c>
      <c r="U5170">
        <f t="shared" si="321"/>
        <v>6.4</v>
      </c>
      <c r="V5170">
        <f t="shared" si="322"/>
        <v>0.98459049999999992</v>
      </c>
      <c r="W5170">
        <f t="shared" si="323"/>
        <v>2.1046066750000003</v>
      </c>
    </row>
    <row r="5171" spans="1:23" x14ac:dyDescent="0.25">
      <c r="A5171" t="s">
        <v>17162</v>
      </c>
      <c r="B5171" s="1">
        <v>43070</v>
      </c>
      <c r="C5171" t="s">
        <v>17163</v>
      </c>
      <c r="D5171" t="s">
        <v>8500</v>
      </c>
      <c r="E5171" t="s">
        <v>17164</v>
      </c>
      <c r="F5171" s="1">
        <v>43064</v>
      </c>
      <c r="G5171">
        <v>1</v>
      </c>
      <c r="H5171">
        <v>148590</v>
      </c>
      <c r="I5171">
        <v>5182</v>
      </c>
      <c r="J5171">
        <v>169</v>
      </c>
      <c r="K5171">
        <v>270</v>
      </c>
      <c r="L5171" t="b">
        <v>0</v>
      </c>
      <c r="M5171" t="b">
        <v>0</v>
      </c>
      <c r="N5171" t="b">
        <v>0</v>
      </c>
      <c r="O5171">
        <v>6</v>
      </c>
      <c r="P5171">
        <v>6</v>
      </c>
      <c r="Q5171" s="2">
        <v>0.03</v>
      </c>
      <c r="R5171" s="2">
        <v>0</v>
      </c>
      <c r="S5171" s="2">
        <v>0</v>
      </c>
      <c r="T5171">
        <f t="shared" si="320"/>
        <v>0.4</v>
      </c>
      <c r="U5171">
        <f t="shared" si="321"/>
        <v>4.8000000000000007</v>
      </c>
      <c r="V5171">
        <f t="shared" si="322"/>
        <v>0.37429499999999999</v>
      </c>
      <c r="W5171">
        <f t="shared" si="323"/>
        <v>1.4910032500000003</v>
      </c>
    </row>
    <row r="5172" spans="1:23" x14ac:dyDescent="0.25">
      <c r="A5172" t="s">
        <v>17165</v>
      </c>
      <c r="B5172" s="1">
        <v>43129</v>
      </c>
      <c r="C5172" t="s">
        <v>17166</v>
      </c>
      <c r="D5172" t="s">
        <v>478</v>
      </c>
      <c r="E5172" t="s">
        <v>17167</v>
      </c>
      <c r="F5172" s="1">
        <v>43126</v>
      </c>
      <c r="G5172">
        <v>1</v>
      </c>
      <c r="H5172">
        <v>5870</v>
      </c>
      <c r="I5172">
        <v>11</v>
      </c>
      <c r="J5172">
        <v>0</v>
      </c>
      <c r="K5172">
        <v>5</v>
      </c>
      <c r="L5172" t="b">
        <v>0</v>
      </c>
      <c r="M5172" t="b">
        <v>0</v>
      </c>
      <c r="N5172" t="b">
        <v>0</v>
      </c>
      <c r="O5172">
        <v>3</v>
      </c>
      <c r="P5172">
        <v>1</v>
      </c>
      <c r="Q5172" s="2">
        <v>0</v>
      </c>
      <c r="R5172" s="2">
        <v>0</v>
      </c>
      <c r="S5172" s="2">
        <v>0</v>
      </c>
      <c r="T5172">
        <f t="shared" si="320"/>
        <v>0.4</v>
      </c>
      <c r="U5172">
        <f t="shared" si="321"/>
        <v>0.4</v>
      </c>
      <c r="V5172">
        <f t="shared" si="322"/>
        <v>2.9349999999999997E-3</v>
      </c>
      <c r="W5172">
        <f t="shared" si="323"/>
        <v>0.26102724999999999</v>
      </c>
    </row>
    <row r="5173" spans="1:23" x14ac:dyDescent="0.25">
      <c r="A5173" t="s">
        <v>17168</v>
      </c>
      <c r="B5173" s="1">
        <v>43214</v>
      </c>
      <c r="C5173" t="s">
        <v>17169</v>
      </c>
      <c r="D5173" t="s">
        <v>174</v>
      </c>
      <c r="E5173" t="s">
        <v>17170</v>
      </c>
      <c r="F5173" s="1">
        <v>43210</v>
      </c>
      <c r="G5173">
        <v>1</v>
      </c>
      <c r="H5173">
        <v>613552</v>
      </c>
      <c r="I5173">
        <v>5432</v>
      </c>
      <c r="J5173">
        <v>191</v>
      </c>
      <c r="K5173">
        <v>514</v>
      </c>
      <c r="L5173" t="b">
        <v>0</v>
      </c>
      <c r="M5173" t="b">
        <v>0</v>
      </c>
      <c r="N5173" t="b">
        <v>0</v>
      </c>
      <c r="O5173">
        <v>4</v>
      </c>
      <c r="P5173">
        <v>4</v>
      </c>
      <c r="Q5173" s="2">
        <v>0.01</v>
      </c>
      <c r="R5173" s="2">
        <v>0</v>
      </c>
      <c r="S5173" s="2">
        <v>0</v>
      </c>
      <c r="T5173">
        <f t="shared" si="320"/>
        <v>0.4</v>
      </c>
      <c r="U5173">
        <f t="shared" si="321"/>
        <v>3.2</v>
      </c>
      <c r="V5173">
        <f t="shared" si="322"/>
        <v>0.40677600000000003</v>
      </c>
      <c r="W5173">
        <f t="shared" si="323"/>
        <v>1.1023716000000001</v>
      </c>
    </row>
    <row r="5174" spans="1:23" x14ac:dyDescent="0.25">
      <c r="A5174" t="s">
        <v>17171</v>
      </c>
      <c r="B5174" s="1">
        <v>43132</v>
      </c>
      <c r="C5174" t="s">
        <v>17172</v>
      </c>
      <c r="D5174" t="s">
        <v>17173</v>
      </c>
      <c r="E5174" t="s">
        <v>17174</v>
      </c>
      <c r="F5174" s="1">
        <v>41254</v>
      </c>
      <c r="G5174">
        <v>1</v>
      </c>
      <c r="H5174">
        <v>4008</v>
      </c>
      <c r="I5174">
        <v>13</v>
      </c>
      <c r="J5174">
        <v>0</v>
      </c>
      <c r="K5174">
        <v>4</v>
      </c>
      <c r="L5174" t="b">
        <v>0</v>
      </c>
      <c r="M5174" t="b">
        <v>0</v>
      </c>
      <c r="N5174" t="b">
        <v>0</v>
      </c>
      <c r="O5174">
        <v>1878</v>
      </c>
      <c r="P5174">
        <v>4</v>
      </c>
      <c r="Q5174" s="2">
        <v>0</v>
      </c>
      <c r="R5174" s="2">
        <v>0</v>
      </c>
      <c r="S5174" s="2">
        <v>0</v>
      </c>
      <c r="T5174">
        <f t="shared" si="320"/>
        <v>0.4</v>
      </c>
      <c r="U5174">
        <f t="shared" si="321"/>
        <v>-371.6</v>
      </c>
      <c r="V5174">
        <f t="shared" si="322"/>
        <v>2.0039999999999997E-3</v>
      </c>
      <c r="W5174">
        <f t="shared" si="323"/>
        <v>-92.739298600000012</v>
      </c>
    </row>
    <row r="5175" spans="1:23" x14ac:dyDescent="0.25">
      <c r="A5175" t="s">
        <v>17175</v>
      </c>
      <c r="B5175" s="1">
        <v>43265</v>
      </c>
      <c r="C5175" t="s">
        <v>17176</v>
      </c>
      <c r="D5175" t="s">
        <v>10804</v>
      </c>
      <c r="E5175" t="s">
        <v>17177</v>
      </c>
      <c r="F5175" s="1">
        <v>43251</v>
      </c>
      <c r="G5175">
        <v>1</v>
      </c>
      <c r="H5175">
        <v>1084801</v>
      </c>
      <c r="I5175">
        <v>29594</v>
      </c>
      <c r="J5175">
        <v>1363</v>
      </c>
      <c r="K5175">
        <v>4685</v>
      </c>
      <c r="L5175" t="b">
        <v>0</v>
      </c>
      <c r="M5175" t="b">
        <v>0</v>
      </c>
      <c r="N5175" t="b">
        <v>0</v>
      </c>
      <c r="O5175">
        <v>14</v>
      </c>
      <c r="P5175">
        <v>13</v>
      </c>
      <c r="Q5175" s="2">
        <v>0.03</v>
      </c>
      <c r="R5175" s="2">
        <v>0</v>
      </c>
      <c r="S5175" s="2">
        <v>0</v>
      </c>
      <c r="T5175">
        <f t="shared" si="320"/>
        <v>0.4</v>
      </c>
      <c r="U5175">
        <f t="shared" si="321"/>
        <v>10.200000000000001</v>
      </c>
      <c r="V5175">
        <f t="shared" si="322"/>
        <v>0.84240049999999989</v>
      </c>
      <c r="W5175">
        <f t="shared" si="323"/>
        <v>3.0048401750000004</v>
      </c>
    </row>
    <row r="5176" spans="1:23" x14ac:dyDescent="0.25">
      <c r="A5176" t="s">
        <v>17178</v>
      </c>
      <c r="B5176" s="1">
        <v>43066</v>
      </c>
      <c r="C5176" t="s">
        <v>17179</v>
      </c>
      <c r="D5176" t="s">
        <v>69</v>
      </c>
      <c r="E5176" t="s">
        <v>17180</v>
      </c>
      <c r="F5176" s="1">
        <v>43058</v>
      </c>
      <c r="G5176">
        <v>1</v>
      </c>
      <c r="H5176">
        <v>270360</v>
      </c>
      <c r="I5176">
        <v>11727</v>
      </c>
      <c r="J5176">
        <v>359</v>
      </c>
      <c r="K5176">
        <v>1685</v>
      </c>
      <c r="L5176" t="b">
        <v>0</v>
      </c>
      <c r="M5176" t="b">
        <v>0</v>
      </c>
      <c r="N5176" t="b">
        <v>0</v>
      </c>
      <c r="O5176">
        <v>8</v>
      </c>
      <c r="P5176">
        <v>7</v>
      </c>
      <c r="Q5176" s="2">
        <v>0.04</v>
      </c>
      <c r="R5176" s="2">
        <v>0</v>
      </c>
      <c r="S5176" s="2">
        <v>0.01</v>
      </c>
      <c r="T5176">
        <f t="shared" si="320"/>
        <v>0.4</v>
      </c>
      <c r="U5176">
        <f t="shared" si="321"/>
        <v>5.4</v>
      </c>
      <c r="V5176">
        <f t="shared" si="322"/>
        <v>0.78517999999999999</v>
      </c>
      <c r="W5176">
        <f t="shared" si="323"/>
        <v>1.7848130000000002</v>
      </c>
    </row>
    <row r="5177" spans="1:23" x14ac:dyDescent="0.25">
      <c r="A5177" t="s">
        <v>17181</v>
      </c>
      <c r="B5177" s="1">
        <v>43113</v>
      </c>
      <c r="C5177" t="s">
        <v>17182</v>
      </c>
      <c r="D5177" t="s">
        <v>7139</v>
      </c>
      <c r="E5177" t="s">
        <v>17183</v>
      </c>
      <c r="F5177" s="1">
        <v>43107</v>
      </c>
      <c r="G5177">
        <v>1</v>
      </c>
      <c r="H5177">
        <v>380760</v>
      </c>
      <c r="I5177">
        <v>45444</v>
      </c>
      <c r="J5177">
        <v>466</v>
      </c>
      <c r="K5177">
        <v>3180</v>
      </c>
      <c r="L5177" t="b">
        <v>0</v>
      </c>
      <c r="M5177" t="b">
        <v>0</v>
      </c>
      <c r="N5177" t="b">
        <v>0</v>
      </c>
      <c r="O5177">
        <v>6</v>
      </c>
      <c r="P5177">
        <v>4</v>
      </c>
      <c r="Q5177" s="2">
        <v>0.12</v>
      </c>
      <c r="R5177" s="2">
        <v>0</v>
      </c>
      <c r="S5177" s="2">
        <v>0.01</v>
      </c>
      <c r="T5177">
        <f t="shared" si="320"/>
        <v>0.4</v>
      </c>
      <c r="U5177">
        <f t="shared" si="321"/>
        <v>2.8000000000000003</v>
      </c>
      <c r="V5177">
        <f t="shared" si="322"/>
        <v>1.6403799999999999</v>
      </c>
      <c r="W5177">
        <f t="shared" si="323"/>
        <v>1.4341330000000001</v>
      </c>
    </row>
    <row r="5178" spans="1:23" x14ac:dyDescent="0.25">
      <c r="A5178" t="s">
        <v>17184</v>
      </c>
      <c r="B5178" s="1">
        <v>43080</v>
      </c>
      <c r="C5178" t="s">
        <v>17185</v>
      </c>
      <c r="D5178" t="s">
        <v>17186</v>
      </c>
      <c r="E5178" t="s">
        <v>17187</v>
      </c>
      <c r="F5178" s="1">
        <v>43074</v>
      </c>
      <c r="G5178">
        <v>1</v>
      </c>
      <c r="H5178">
        <v>149873</v>
      </c>
      <c r="I5178">
        <v>3374</v>
      </c>
      <c r="J5178">
        <v>85</v>
      </c>
      <c r="K5178">
        <v>201</v>
      </c>
      <c r="L5178" t="b">
        <v>0</v>
      </c>
      <c r="M5178" t="b">
        <v>0</v>
      </c>
      <c r="N5178" t="b">
        <v>0</v>
      </c>
      <c r="O5178">
        <v>6</v>
      </c>
      <c r="P5178">
        <v>6</v>
      </c>
      <c r="Q5178" s="2">
        <v>0.02</v>
      </c>
      <c r="R5178" s="2">
        <v>0</v>
      </c>
      <c r="S5178" s="2">
        <v>0</v>
      </c>
      <c r="T5178">
        <f t="shared" si="320"/>
        <v>0.4</v>
      </c>
      <c r="U5178">
        <f t="shared" si="321"/>
        <v>4.8000000000000007</v>
      </c>
      <c r="V5178">
        <f t="shared" si="322"/>
        <v>0.27493650000000003</v>
      </c>
      <c r="W5178">
        <f t="shared" si="323"/>
        <v>1.4562277750000003</v>
      </c>
    </row>
    <row r="5179" spans="1:23" x14ac:dyDescent="0.25">
      <c r="A5179" t="s">
        <v>17188</v>
      </c>
      <c r="B5179" s="1">
        <v>43133</v>
      </c>
      <c r="C5179" t="s">
        <v>17189</v>
      </c>
      <c r="D5179" t="s">
        <v>7629</v>
      </c>
      <c r="E5179" t="s">
        <v>17190</v>
      </c>
      <c r="F5179" s="1">
        <v>43130</v>
      </c>
      <c r="G5179">
        <v>1</v>
      </c>
      <c r="H5179">
        <v>425705</v>
      </c>
      <c r="I5179">
        <v>1845</v>
      </c>
      <c r="J5179">
        <v>36</v>
      </c>
      <c r="K5179">
        <v>233</v>
      </c>
      <c r="L5179" t="b">
        <v>0</v>
      </c>
      <c r="M5179" t="b">
        <v>0</v>
      </c>
      <c r="N5179" t="b">
        <v>0</v>
      </c>
      <c r="O5179">
        <v>3</v>
      </c>
      <c r="P5179">
        <v>1</v>
      </c>
      <c r="Q5179" s="2">
        <v>0</v>
      </c>
      <c r="R5179" s="2">
        <v>0</v>
      </c>
      <c r="S5179" s="2">
        <v>0</v>
      </c>
      <c r="T5179">
        <f t="shared" si="320"/>
        <v>0.4</v>
      </c>
      <c r="U5179">
        <f t="shared" si="321"/>
        <v>0.4</v>
      </c>
      <c r="V5179">
        <f t="shared" si="322"/>
        <v>0.2128525</v>
      </c>
      <c r="W5179">
        <f t="shared" si="323"/>
        <v>0.33449837500000001</v>
      </c>
    </row>
    <row r="5180" spans="1:23" x14ac:dyDescent="0.25">
      <c r="A5180" t="s">
        <v>17191</v>
      </c>
      <c r="B5180" s="1">
        <v>43062</v>
      </c>
      <c r="C5180" t="s">
        <v>17192</v>
      </c>
      <c r="D5180" t="s">
        <v>17193</v>
      </c>
      <c r="E5180" t="s">
        <v>17194</v>
      </c>
      <c r="F5180" s="1">
        <v>43056</v>
      </c>
      <c r="G5180">
        <v>1</v>
      </c>
      <c r="H5180">
        <v>133758</v>
      </c>
      <c r="I5180">
        <v>781</v>
      </c>
      <c r="J5180">
        <v>94</v>
      </c>
      <c r="K5180">
        <v>308</v>
      </c>
      <c r="L5180" t="b">
        <v>0</v>
      </c>
      <c r="M5180" t="b">
        <v>0</v>
      </c>
      <c r="N5180" t="b">
        <v>0</v>
      </c>
      <c r="O5180">
        <v>6</v>
      </c>
      <c r="P5180">
        <v>7</v>
      </c>
      <c r="Q5180" s="2">
        <v>0.01</v>
      </c>
      <c r="R5180" s="2">
        <v>0</v>
      </c>
      <c r="S5180" s="2">
        <v>0</v>
      </c>
      <c r="T5180">
        <f t="shared" si="320"/>
        <v>0.4</v>
      </c>
      <c r="U5180">
        <f t="shared" si="321"/>
        <v>5.8000000000000007</v>
      </c>
      <c r="V5180">
        <f t="shared" si="322"/>
        <v>0.166879</v>
      </c>
      <c r="W5180">
        <f t="shared" si="323"/>
        <v>1.6684076500000002</v>
      </c>
    </row>
    <row r="5181" spans="1:23" x14ac:dyDescent="0.25">
      <c r="A5181" t="s">
        <v>17195</v>
      </c>
      <c r="B5181" s="1">
        <v>43122</v>
      </c>
      <c r="C5181" t="s">
        <v>17196</v>
      </c>
      <c r="D5181" t="s">
        <v>4244</v>
      </c>
      <c r="E5181" t="s">
        <v>17197</v>
      </c>
      <c r="F5181" s="1">
        <v>43116</v>
      </c>
      <c r="G5181">
        <v>1</v>
      </c>
      <c r="H5181">
        <v>138539</v>
      </c>
      <c r="I5181">
        <v>21772</v>
      </c>
      <c r="J5181">
        <v>77</v>
      </c>
      <c r="K5181">
        <v>1267</v>
      </c>
      <c r="L5181" t="b">
        <v>0</v>
      </c>
      <c r="M5181" t="b">
        <v>0</v>
      </c>
      <c r="N5181" t="b">
        <v>0</v>
      </c>
      <c r="O5181">
        <v>6</v>
      </c>
      <c r="P5181">
        <v>5</v>
      </c>
      <c r="Q5181" s="2">
        <v>0.16</v>
      </c>
      <c r="R5181" s="2">
        <v>0</v>
      </c>
      <c r="S5181" s="2">
        <v>0.01</v>
      </c>
      <c r="T5181">
        <f t="shared" si="320"/>
        <v>0.4</v>
      </c>
      <c r="U5181">
        <f t="shared" si="321"/>
        <v>3.8</v>
      </c>
      <c r="V5181">
        <f t="shared" si="322"/>
        <v>1.9192695000000002</v>
      </c>
      <c r="W5181">
        <f t="shared" si="323"/>
        <v>1.781744325</v>
      </c>
    </row>
    <row r="5182" spans="1:23" x14ac:dyDescent="0.25">
      <c r="A5182" t="s">
        <v>17198</v>
      </c>
      <c r="B5182" s="1">
        <v>43197</v>
      </c>
      <c r="C5182" t="s">
        <v>17199</v>
      </c>
      <c r="D5182" t="s">
        <v>918</v>
      </c>
      <c r="E5182" t="s">
        <v>17200</v>
      </c>
      <c r="F5182" s="1">
        <v>43185</v>
      </c>
      <c r="G5182">
        <v>1</v>
      </c>
      <c r="H5182">
        <v>18310912</v>
      </c>
      <c r="I5182">
        <v>443232</v>
      </c>
      <c r="J5182">
        <v>8238</v>
      </c>
      <c r="K5182">
        <v>68244</v>
      </c>
      <c r="L5182" t="b">
        <v>0</v>
      </c>
      <c r="M5182" t="b">
        <v>0</v>
      </c>
      <c r="N5182" t="b">
        <v>0</v>
      </c>
      <c r="O5182">
        <v>12</v>
      </c>
      <c r="P5182">
        <v>11</v>
      </c>
      <c r="Q5182" s="2">
        <v>0.02</v>
      </c>
      <c r="R5182" s="2">
        <v>0</v>
      </c>
      <c r="S5182" s="2">
        <v>0</v>
      </c>
      <c r="T5182">
        <f t="shared" si="320"/>
        <v>0.4</v>
      </c>
      <c r="U5182">
        <f t="shared" si="321"/>
        <v>8.6000000000000014</v>
      </c>
      <c r="V5182">
        <f t="shared" si="322"/>
        <v>9.3554559999999984</v>
      </c>
      <c r="W5182">
        <f t="shared" si="323"/>
        <v>5.5844095999999999</v>
      </c>
    </row>
    <row r="5183" spans="1:23" x14ac:dyDescent="0.25">
      <c r="A5183" t="s">
        <v>17201</v>
      </c>
      <c r="B5183" s="1">
        <v>43132</v>
      </c>
      <c r="C5183" t="s">
        <v>17202</v>
      </c>
      <c r="D5183" t="s">
        <v>8890</v>
      </c>
      <c r="E5183" t="s">
        <v>17203</v>
      </c>
      <c r="F5183" s="1">
        <v>43129</v>
      </c>
      <c r="G5183">
        <v>1</v>
      </c>
      <c r="H5183">
        <v>4650685</v>
      </c>
      <c r="I5183">
        <v>7791</v>
      </c>
      <c r="J5183">
        <v>626</v>
      </c>
      <c r="K5183">
        <v>1384</v>
      </c>
      <c r="L5183" t="b">
        <v>0</v>
      </c>
      <c r="M5183" t="b">
        <v>0</v>
      </c>
      <c r="N5183" t="b">
        <v>0</v>
      </c>
      <c r="O5183">
        <v>3</v>
      </c>
      <c r="P5183">
        <v>3</v>
      </c>
      <c r="Q5183" s="2">
        <v>0</v>
      </c>
      <c r="R5183" s="2">
        <v>0</v>
      </c>
      <c r="S5183" s="2">
        <v>0</v>
      </c>
      <c r="T5183">
        <f t="shared" si="320"/>
        <v>0.4</v>
      </c>
      <c r="U5183">
        <f t="shared" si="321"/>
        <v>2.4000000000000004</v>
      </c>
      <c r="V5183">
        <f t="shared" si="322"/>
        <v>2.3253425000000001</v>
      </c>
      <c r="W5183">
        <f t="shared" si="323"/>
        <v>1.5738698750000002</v>
      </c>
    </row>
    <row r="5184" spans="1:23" x14ac:dyDescent="0.25">
      <c r="A5184" t="s">
        <v>17204</v>
      </c>
      <c r="B5184" s="1">
        <v>43053</v>
      </c>
      <c r="C5184" t="s">
        <v>17205</v>
      </c>
      <c r="D5184" t="s">
        <v>17206</v>
      </c>
      <c r="E5184" t="s">
        <v>17207</v>
      </c>
      <c r="F5184" s="1">
        <v>43047</v>
      </c>
      <c r="G5184">
        <v>1</v>
      </c>
      <c r="H5184">
        <v>169511</v>
      </c>
      <c r="I5184">
        <v>57</v>
      </c>
      <c r="J5184">
        <v>59</v>
      </c>
      <c r="K5184">
        <v>79</v>
      </c>
      <c r="L5184" t="b">
        <v>0</v>
      </c>
      <c r="M5184" t="b">
        <v>0</v>
      </c>
      <c r="N5184" t="b">
        <v>0</v>
      </c>
      <c r="O5184">
        <v>6</v>
      </c>
      <c r="P5184">
        <v>1</v>
      </c>
      <c r="Q5184" s="2">
        <v>0</v>
      </c>
      <c r="R5184" s="2">
        <v>0</v>
      </c>
      <c r="S5184" s="2">
        <v>0</v>
      </c>
      <c r="T5184">
        <f t="shared" si="320"/>
        <v>0.4</v>
      </c>
      <c r="U5184">
        <f t="shared" si="321"/>
        <v>-0.19999999999999996</v>
      </c>
      <c r="V5184">
        <f t="shared" si="322"/>
        <v>8.4755499999999998E-2</v>
      </c>
      <c r="W5184">
        <f t="shared" si="323"/>
        <v>0.13966442500000004</v>
      </c>
    </row>
    <row r="5185" spans="1:23" x14ac:dyDescent="0.25">
      <c r="A5185" t="s">
        <v>17208</v>
      </c>
      <c r="B5185" s="1">
        <v>43093</v>
      </c>
      <c r="C5185" t="s">
        <v>17209</v>
      </c>
      <c r="D5185" t="s">
        <v>512</v>
      </c>
      <c r="E5185" t="s">
        <v>17210</v>
      </c>
      <c r="F5185" s="1">
        <v>43087</v>
      </c>
      <c r="G5185">
        <v>1</v>
      </c>
      <c r="H5185">
        <v>108967</v>
      </c>
      <c r="I5185">
        <v>690</v>
      </c>
      <c r="J5185">
        <v>25</v>
      </c>
      <c r="K5185">
        <v>46</v>
      </c>
      <c r="L5185" t="b">
        <v>0</v>
      </c>
      <c r="M5185" t="b">
        <v>0</v>
      </c>
      <c r="N5185" t="b">
        <v>0</v>
      </c>
      <c r="O5185">
        <v>6</v>
      </c>
      <c r="P5185">
        <v>4</v>
      </c>
      <c r="Q5185" s="2">
        <v>0.01</v>
      </c>
      <c r="R5185" s="2">
        <v>0</v>
      </c>
      <c r="S5185" s="2">
        <v>0</v>
      </c>
      <c r="T5185">
        <f t="shared" si="320"/>
        <v>0.4</v>
      </c>
      <c r="U5185">
        <f t="shared" si="321"/>
        <v>2.8000000000000003</v>
      </c>
      <c r="V5185">
        <f t="shared" si="322"/>
        <v>0.1544835</v>
      </c>
      <c r="W5185">
        <f t="shared" si="323"/>
        <v>0.9140692250000001</v>
      </c>
    </row>
    <row r="5186" spans="1:23" x14ac:dyDescent="0.25">
      <c r="A5186" t="s">
        <v>17211</v>
      </c>
      <c r="B5186" s="1">
        <v>43217</v>
      </c>
      <c r="C5186" t="s">
        <v>17212</v>
      </c>
      <c r="D5186" t="s">
        <v>17213</v>
      </c>
      <c r="E5186" t="s">
        <v>17214</v>
      </c>
      <c r="F5186" s="1">
        <v>43197</v>
      </c>
      <c r="G5186">
        <v>1</v>
      </c>
      <c r="H5186">
        <v>60635812</v>
      </c>
      <c r="I5186">
        <v>994986</v>
      </c>
      <c r="J5186">
        <v>34165</v>
      </c>
      <c r="K5186">
        <v>55653</v>
      </c>
      <c r="L5186" t="b">
        <v>0</v>
      </c>
      <c r="M5186" t="b">
        <v>0</v>
      </c>
      <c r="N5186" t="b">
        <v>0</v>
      </c>
      <c r="O5186">
        <v>20</v>
      </c>
      <c r="P5186">
        <v>14</v>
      </c>
      <c r="Q5186" s="2">
        <v>0.02</v>
      </c>
      <c r="R5186" s="2">
        <v>0</v>
      </c>
      <c r="S5186" s="2">
        <v>0</v>
      </c>
      <c r="T5186">
        <f t="shared" ref="T5186:T5249" si="324">G5186*0.4</f>
        <v>0.4</v>
      </c>
      <c r="U5186">
        <f t="shared" ref="U5186:U5249" si="325">-0.2*(O5186-P5186)+0.8*P5186</f>
        <v>10</v>
      </c>
      <c r="V5186">
        <f t="shared" ref="V5186:V5249" si="326">0.5*H5186*0.000001+0.1*Q5186*100+100*0.15*R5186+100*0.25*S5186</f>
        <v>30.517905999999996</v>
      </c>
      <c r="W5186">
        <f t="shared" ref="W5186:W5249" si="327">0.4*T5186+0.25*U5186+0.35*V5186</f>
        <v>13.341267099999998</v>
      </c>
    </row>
    <row r="5187" spans="1:23" x14ac:dyDescent="0.25">
      <c r="A5187" t="s">
        <v>17215</v>
      </c>
      <c r="B5187" s="1">
        <v>43234</v>
      </c>
      <c r="C5187" t="s">
        <v>17216</v>
      </c>
      <c r="D5187" t="s">
        <v>4580</v>
      </c>
      <c r="E5187" t="s">
        <v>17217</v>
      </c>
      <c r="F5187" s="1">
        <v>43214</v>
      </c>
      <c r="G5187">
        <v>1</v>
      </c>
      <c r="H5187">
        <v>59254638</v>
      </c>
      <c r="I5187">
        <v>1295189</v>
      </c>
      <c r="J5187">
        <v>47162</v>
      </c>
      <c r="K5187">
        <v>139879</v>
      </c>
      <c r="L5187" t="b">
        <v>0</v>
      </c>
      <c r="M5187" t="b">
        <v>0</v>
      </c>
      <c r="N5187" t="b">
        <v>0</v>
      </c>
      <c r="O5187">
        <v>20</v>
      </c>
      <c r="P5187">
        <v>19</v>
      </c>
      <c r="Q5187" s="2">
        <v>0.02</v>
      </c>
      <c r="R5187" s="2">
        <v>0</v>
      </c>
      <c r="S5187" s="2">
        <v>0</v>
      </c>
      <c r="T5187">
        <f t="shared" si="324"/>
        <v>0.4</v>
      </c>
      <c r="U5187">
        <f t="shared" si="325"/>
        <v>15.000000000000002</v>
      </c>
      <c r="V5187">
        <f t="shared" si="326"/>
        <v>29.827318999999999</v>
      </c>
      <c r="W5187">
        <f t="shared" si="327"/>
        <v>14.34956165</v>
      </c>
    </row>
    <row r="5188" spans="1:23" x14ac:dyDescent="0.25">
      <c r="A5188" t="s">
        <v>17218</v>
      </c>
      <c r="B5188" s="1">
        <v>43169</v>
      </c>
      <c r="C5188" t="s">
        <v>17219</v>
      </c>
      <c r="D5188" t="s">
        <v>2039</v>
      </c>
      <c r="E5188" t="s">
        <v>17220</v>
      </c>
      <c r="F5188" s="1">
        <v>43157</v>
      </c>
      <c r="G5188">
        <v>1</v>
      </c>
      <c r="H5188">
        <v>800472</v>
      </c>
      <c r="I5188">
        <v>14020</v>
      </c>
      <c r="J5188">
        <v>957</v>
      </c>
      <c r="K5188">
        <v>3741</v>
      </c>
      <c r="L5188" t="b">
        <v>0</v>
      </c>
      <c r="M5188" t="b">
        <v>0</v>
      </c>
      <c r="N5188" t="b">
        <v>0</v>
      </c>
      <c r="O5188">
        <v>12</v>
      </c>
      <c r="P5188">
        <v>11</v>
      </c>
      <c r="Q5188" s="2">
        <v>0.02</v>
      </c>
      <c r="R5188" s="2">
        <v>0</v>
      </c>
      <c r="S5188" s="2">
        <v>0</v>
      </c>
      <c r="T5188">
        <f t="shared" si="324"/>
        <v>0.4</v>
      </c>
      <c r="U5188">
        <f t="shared" si="325"/>
        <v>8.6000000000000014</v>
      </c>
      <c r="V5188">
        <f t="shared" si="326"/>
        <v>0.60023599999999999</v>
      </c>
      <c r="W5188">
        <f t="shared" si="327"/>
        <v>2.5200826000000003</v>
      </c>
    </row>
    <row r="5189" spans="1:23" x14ac:dyDescent="0.25">
      <c r="A5189" t="s">
        <v>17221</v>
      </c>
      <c r="B5189" s="1">
        <v>43077</v>
      </c>
      <c r="C5189" t="s">
        <v>17222</v>
      </c>
      <c r="D5189" t="s">
        <v>400</v>
      </c>
      <c r="E5189" t="s">
        <v>17223</v>
      </c>
      <c r="F5189" s="1">
        <v>43075</v>
      </c>
      <c r="G5189">
        <v>1</v>
      </c>
      <c r="H5189">
        <v>89627</v>
      </c>
      <c r="I5189">
        <v>1152</v>
      </c>
      <c r="J5189">
        <v>27</v>
      </c>
      <c r="K5189">
        <v>353</v>
      </c>
      <c r="L5189" t="b">
        <v>0</v>
      </c>
      <c r="M5189" t="b">
        <v>0</v>
      </c>
      <c r="N5189" t="b">
        <v>0</v>
      </c>
      <c r="O5189">
        <v>2</v>
      </c>
      <c r="P5189">
        <v>1</v>
      </c>
      <c r="Q5189" s="2">
        <v>0.01</v>
      </c>
      <c r="R5189" s="2">
        <v>0</v>
      </c>
      <c r="S5189" s="2">
        <v>0</v>
      </c>
      <c r="T5189">
        <f t="shared" si="324"/>
        <v>0.4</v>
      </c>
      <c r="U5189">
        <f t="shared" si="325"/>
        <v>0.60000000000000009</v>
      </c>
      <c r="V5189">
        <f t="shared" si="326"/>
        <v>0.14481350000000001</v>
      </c>
      <c r="W5189">
        <f t="shared" si="327"/>
        <v>0.36068472500000004</v>
      </c>
    </row>
    <row r="5190" spans="1:23" x14ac:dyDescent="0.25">
      <c r="A5190" t="s">
        <v>17224</v>
      </c>
      <c r="B5190" s="1">
        <v>43184</v>
      </c>
      <c r="C5190" t="s">
        <v>17225</v>
      </c>
      <c r="D5190" t="s">
        <v>1114</v>
      </c>
      <c r="E5190" t="s">
        <v>17226</v>
      </c>
      <c r="F5190" s="1">
        <v>43173</v>
      </c>
      <c r="G5190">
        <v>1</v>
      </c>
      <c r="H5190">
        <v>3523600</v>
      </c>
      <c r="I5190">
        <v>56317</v>
      </c>
      <c r="J5190">
        <v>2469</v>
      </c>
      <c r="K5190">
        <v>32566</v>
      </c>
      <c r="L5190" t="b">
        <v>0</v>
      </c>
      <c r="M5190" t="b">
        <v>0</v>
      </c>
      <c r="N5190" t="b">
        <v>0</v>
      </c>
      <c r="O5190">
        <v>11</v>
      </c>
      <c r="P5190">
        <v>11</v>
      </c>
      <c r="Q5190" s="2">
        <v>0.02</v>
      </c>
      <c r="R5190" s="2">
        <v>0</v>
      </c>
      <c r="S5190" s="2">
        <v>0.01</v>
      </c>
      <c r="T5190">
        <f t="shared" si="324"/>
        <v>0.4</v>
      </c>
      <c r="U5190">
        <f t="shared" si="325"/>
        <v>8.8000000000000007</v>
      </c>
      <c r="V5190">
        <f t="shared" si="326"/>
        <v>2.2117999999999998</v>
      </c>
      <c r="W5190">
        <f t="shared" si="327"/>
        <v>3.1341300000000003</v>
      </c>
    </row>
    <row r="5191" spans="1:23" x14ac:dyDescent="0.25">
      <c r="A5191" t="s">
        <v>17227</v>
      </c>
      <c r="B5191" s="1">
        <v>43160</v>
      </c>
      <c r="C5191" t="s">
        <v>17228</v>
      </c>
      <c r="D5191" t="s">
        <v>4660</v>
      </c>
      <c r="E5191" t="s">
        <v>17229</v>
      </c>
      <c r="F5191" s="1">
        <v>43154</v>
      </c>
      <c r="G5191">
        <v>1</v>
      </c>
      <c r="H5191">
        <v>3738646</v>
      </c>
      <c r="I5191">
        <v>262753</v>
      </c>
      <c r="J5191">
        <v>2490</v>
      </c>
      <c r="K5191">
        <v>31844</v>
      </c>
      <c r="L5191" t="b">
        <v>0</v>
      </c>
      <c r="M5191" t="b">
        <v>0</v>
      </c>
      <c r="N5191" t="b">
        <v>0</v>
      </c>
      <c r="O5191">
        <v>6</v>
      </c>
      <c r="P5191">
        <v>7</v>
      </c>
      <c r="Q5191" s="2">
        <v>7.0000000000000007E-2</v>
      </c>
      <c r="R5191" s="2">
        <v>0</v>
      </c>
      <c r="S5191" s="2">
        <v>0.01</v>
      </c>
      <c r="T5191">
        <f t="shared" si="324"/>
        <v>0.4</v>
      </c>
      <c r="U5191">
        <f t="shared" si="325"/>
        <v>5.8000000000000007</v>
      </c>
      <c r="V5191">
        <f t="shared" si="326"/>
        <v>2.8193229999999998</v>
      </c>
      <c r="W5191">
        <f t="shared" si="327"/>
        <v>2.5967630500000003</v>
      </c>
    </row>
    <row r="5192" spans="1:23" x14ac:dyDescent="0.25">
      <c r="A5192" t="s">
        <v>17230</v>
      </c>
      <c r="B5192" s="1">
        <v>43076</v>
      </c>
      <c r="C5192" t="s">
        <v>17231</v>
      </c>
      <c r="D5192" t="s">
        <v>4643</v>
      </c>
      <c r="E5192" t="s">
        <v>17232</v>
      </c>
      <c r="F5192" s="1">
        <v>43069</v>
      </c>
      <c r="G5192">
        <v>1</v>
      </c>
      <c r="H5192">
        <v>317281</v>
      </c>
      <c r="I5192">
        <v>6580</v>
      </c>
      <c r="J5192">
        <v>221</v>
      </c>
      <c r="K5192">
        <v>542</v>
      </c>
      <c r="L5192" t="b">
        <v>0</v>
      </c>
      <c r="M5192" t="b">
        <v>0</v>
      </c>
      <c r="N5192" t="b">
        <v>0</v>
      </c>
      <c r="O5192">
        <v>7</v>
      </c>
      <c r="P5192">
        <v>7</v>
      </c>
      <c r="Q5192" s="2">
        <v>0.02</v>
      </c>
      <c r="R5192" s="2">
        <v>0</v>
      </c>
      <c r="S5192" s="2">
        <v>0</v>
      </c>
      <c r="T5192">
        <f t="shared" si="324"/>
        <v>0.4</v>
      </c>
      <c r="U5192">
        <f t="shared" si="325"/>
        <v>5.6000000000000005</v>
      </c>
      <c r="V5192">
        <f t="shared" si="326"/>
        <v>0.35864050000000003</v>
      </c>
      <c r="W5192">
        <f t="shared" si="327"/>
        <v>1.6855241750000001</v>
      </c>
    </row>
    <row r="5193" spans="1:23" x14ac:dyDescent="0.25">
      <c r="A5193" t="s">
        <v>17233</v>
      </c>
      <c r="B5193" s="1">
        <v>43081</v>
      </c>
      <c r="C5193" t="s">
        <v>17234</v>
      </c>
      <c r="D5193" t="s">
        <v>722</v>
      </c>
      <c r="E5193" t="s">
        <v>17235</v>
      </c>
      <c r="F5193" s="1">
        <v>43078</v>
      </c>
      <c r="G5193">
        <v>1</v>
      </c>
      <c r="H5193">
        <v>591773</v>
      </c>
      <c r="I5193">
        <v>25087</v>
      </c>
      <c r="J5193">
        <v>775</v>
      </c>
      <c r="K5193">
        <v>2285</v>
      </c>
      <c r="L5193" t="b">
        <v>0</v>
      </c>
      <c r="M5193" t="b">
        <v>0</v>
      </c>
      <c r="N5193" t="b">
        <v>0</v>
      </c>
      <c r="O5193">
        <v>3</v>
      </c>
      <c r="P5193">
        <v>2</v>
      </c>
      <c r="Q5193" s="2">
        <v>0.04</v>
      </c>
      <c r="R5193" s="2">
        <v>0</v>
      </c>
      <c r="S5193" s="2">
        <v>0</v>
      </c>
      <c r="T5193">
        <f t="shared" si="324"/>
        <v>0.4</v>
      </c>
      <c r="U5193">
        <f t="shared" si="325"/>
        <v>1.4000000000000001</v>
      </c>
      <c r="V5193">
        <f t="shared" si="326"/>
        <v>0.69588650000000007</v>
      </c>
      <c r="W5193">
        <f t="shared" si="327"/>
        <v>0.753560275</v>
      </c>
    </row>
    <row r="5194" spans="1:23" x14ac:dyDescent="0.25">
      <c r="A5194" t="s">
        <v>17236</v>
      </c>
      <c r="B5194" s="1">
        <v>43132</v>
      </c>
      <c r="C5194" t="s">
        <v>17237</v>
      </c>
      <c r="D5194" t="s">
        <v>487</v>
      </c>
      <c r="E5194" t="s">
        <v>17238</v>
      </c>
      <c r="F5194" s="1">
        <v>43129</v>
      </c>
      <c r="G5194">
        <v>1</v>
      </c>
      <c r="H5194">
        <v>85322</v>
      </c>
      <c r="I5194">
        <v>645</v>
      </c>
      <c r="J5194">
        <v>261</v>
      </c>
      <c r="K5194">
        <v>1093</v>
      </c>
      <c r="L5194" t="b">
        <v>0</v>
      </c>
      <c r="M5194" t="b">
        <v>0</v>
      </c>
      <c r="N5194" t="b">
        <v>0</v>
      </c>
      <c r="O5194">
        <v>3</v>
      </c>
      <c r="P5194">
        <v>3</v>
      </c>
      <c r="Q5194" s="2">
        <v>0.01</v>
      </c>
      <c r="R5194" s="2">
        <v>0</v>
      </c>
      <c r="S5194" s="2">
        <v>0.01</v>
      </c>
      <c r="T5194">
        <f t="shared" si="324"/>
        <v>0.4</v>
      </c>
      <c r="U5194">
        <f t="shared" si="325"/>
        <v>2.4000000000000004</v>
      </c>
      <c r="V5194">
        <f t="shared" si="326"/>
        <v>0.39266100000000004</v>
      </c>
      <c r="W5194">
        <f t="shared" si="327"/>
        <v>0.89743135000000018</v>
      </c>
    </row>
    <row r="5195" spans="1:23" x14ac:dyDescent="0.25">
      <c r="A5195" t="s">
        <v>17239</v>
      </c>
      <c r="B5195" s="1">
        <v>43061</v>
      </c>
      <c r="C5195" t="s">
        <v>17240</v>
      </c>
      <c r="D5195" t="s">
        <v>198</v>
      </c>
      <c r="E5195" t="s">
        <v>17241</v>
      </c>
      <c r="F5195" s="1">
        <v>43056</v>
      </c>
      <c r="G5195">
        <v>1</v>
      </c>
      <c r="H5195">
        <v>67078</v>
      </c>
      <c r="I5195">
        <v>778</v>
      </c>
      <c r="J5195">
        <v>33</v>
      </c>
      <c r="K5195">
        <v>84</v>
      </c>
      <c r="L5195" t="b">
        <v>0</v>
      </c>
      <c r="M5195" t="b">
        <v>0</v>
      </c>
      <c r="N5195" t="b">
        <v>0</v>
      </c>
      <c r="O5195">
        <v>5</v>
      </c>
      <c r="P5195">
        <v>4</v>
      </c>
      <c r="Q5195" s="2">
        <v>0.01</v>
      </c>
      <c r="R5195" s="2">
        <v>0</v>
      </c>
      <c r="S5195" s="2">
        <v>0</v>
      </c>
      <c r="T5195">
        <f t="shared" si="324"/>
        <v>0.4</v>
      </c>
      <c r="U5195">
        <f t="shared" si="325"/>
        <v>3</v>
      </c>
      <c r="V5195">
        <f t="shared" si="326"/>
        <v>0.13353900000000002</v>
      </c>
      <c r="W5195">
        <f t="shared" si="327"/>
        <v>0.95673865000000002</v>
      </c>
    </row>
    <row r="5196" spans="1:23" x14ac:dyDescent="0.25">
      <c r="A5196" t="s">
        <v>17242</v>
      </c>
      <c r="B5196" s="1">
        <v>43081</v>
      </c>
      <c r="C5196" t="s">
        <v>17243</v>
      </c>
      <c r="D5196" t="s">
        <v>601</v>
      </c>
      <c r="E5196" t="s">
        <v>17244</v>
      </c>
      <c r="F5196" s="1">
        <v>43078</v>
      </c>
      <c r="G5196">
        <v>1</v>
      </c>
      <c r="H5196">
        <v>289522</v>
      </c>
      <c r="I5196">
        <v>4424</v>
      </c>
      <c r="J5196">
        <v>119</v>
      </c>
      <c r="K5196">
        <v>463</v>
      </c>
      <c r="L5196" t="b">
        <v>0</v>
      </c>
      <c r="M5196" t="b">
        <v>0</v>
      </c>
      <c r="N5196" t="b">
        <v>0</v>
      </c>
      <c r="O5196">
        <v>3</v>
      </c>
      <c r="P5196">
        <v>3</v>
      </c>
      <c r="Q5196" s="2">
        <v>0.02</v>
      </c>
      <c r="R5196" s="2">
        <v>0</v>
      </c>
      <c r="S5196" s="2">
        <v>0</v>
      </c>
      <c r="T5196">
        <f t="shared" si="324"/>
        <v>0.4</v>
      </c>
      <c r="U5196">
        <f t="shared" si="325"/>
        <v>2.4000000000000004</v>
      </c>
      <c r="V5196">
        <f t="shared" si="326"/>
        <v>0.34476099999999998</v>
      </c>
      <c r="W5196">
        <f t="shared" si="327"/>
        <v>0.88066635000000015</v>
      </c>
    </row>
    <row r="5197" spans="1:23" x14ac:dyDescent="0.25">
      <c r="A5197" t="s">
        <v>17245</v>
      </c>
      <c r="B5197" s="1">
        <v>43122</v>
      </c>
      <c r="C5197" t="s">
        <v>17246</v>
      </c>
      <c r="D5197" t="s">
        <v>17247</v>
      </c>
      <c r="E5197" t="s">
        <v>17248</v>
      </c>
      <c r="F5197" s="1">
        <v>43116</v>
      </c>
      <c r="G5197">
        <v>1</v>
      </c>
      <c r="H5197">
        <v>84534</v>
      </c>
      <c r="I5197">
        <v>74</v>
      </c>
      <c r="J5197">
        <v>91</v>
      </c>
      <c r="K5197">
        <v>47</v>
      </c>
      <c r="L5197" t="b">
        <v>0</v>
      </c>
      <c r="M5197" t="b">
        <v>0</v>
      </c>
      <c r="N5197" t="b">
        <v>0</v>
      </c>
      <c r="O5197">
        <v>6</v>
      </c>
      <c r="P5197">
        <v>6</v>
      </c>
      <c r="Q5197" s="2">
        <v>0</v>
      </c>
      <c r="R5197" s="2">
        <v>0</v>
      </c>
      <c r="S5197" s="2">
        <v>0</v>
      </c>
      <c r="T5197">
        <f t="shared" si="324"/>
        <v>0.4</v>
      </c>
      <c r="U5197">
        <f t="shared" si="325"/>
        <v>4.8000000000000007</v>
      </c>
      <c r="V5197">
        <f t="shared" si="326"/>
        <v>4.2266999999999999E-2</v>
      </c>
      <c r="W5197">
        <f t="shared" si="327"/>
        <v>1.3747934500000003</v>
      </c>
    </row>
    <row r="5198" spans="1:23" x14ac:dyDescent="0.25">
      <c r="A5198" t="s">
        <v>17249</v>
      </c>
      <c r="B5198" s="1">
        <v>43264</v>
      </c>
      <c r="C5198" t="s">
        <v>17250</v>
      </c>
      <c r="D5198" t="s">
        <v>198</v>
      </c>
      <c r="E5198" t="s">
        <v>17251</v>
      </c>
      <c r="F5198" s="1">
        <v>43263</v>
      </c>
      <c r="G5198">
        <v>1</v>
      </c>
      <c r="H5198">
        <v>1863491</v>
      </c>
      <c r="I5198">
        <v>29175</v>
      </c>
      <c r="J5198">
        <v>4595</v>
      </c>
      <c r="K5198">
        <v>6455</v>
      </c>
      <c r="L5198" t="b">
        <v>0</v>
      </c>
      <c r="M5198" t="b">
        <v>0</v>
      </c>
      <c r="N5198" t="b">
        <v>0</v>
      </c>
      <c r="O5198">
        <v>1</v>
      </c>
      <c r="P5198">
        <v>1</v>
      </c>
      <c r="Q5198" s="2">
        <v>0.02</v>
      </c>
      <c r="R5198" s="2">
        <v>0</v>
      </c>
      <c r="S5198" s="2">
        <v>0</v>
      </c>
      <c r="T5198">
        <f t="shared" si="324"/>
        <v>0.4</v>
      </c>
      <c r="U5198">
        <f t="shared" si="325"/>
        <v>0.8</v>
      </c>
      <c r="V5198">
        <f t="shared" si="326"/>
        <v>1.1317455000000001</v>
      </c>
      <c r="W5198">
        <f t="shared" si="327"/>
        <v>0.75611092499999999</v>
      </c>
    </row>
    <row r="5199" spans="1:23" x14ac:dyDescent="0.25">
      <c r="A5199" t="s">
        <v>17252</v>
      </c>
      <c r="B5199" s="1">
        <v>43138</v>
      </c>
      <c r="C5199" t="s">
        <v>17253</v>
      </c>
      <c r="D5199" t="s">
        <v>1074</v>
      </c>
      <c r="E5199" t="s">
        <v>17254</v>
      </c>
      <c r="F5199" s="1">
        <v>43131</v>
      </c>
      <c r="G5199">
        <v>1</v>
      </c>
      <c r="H5199">
        <v>620968</v>
      </c>
      <c r="I5199">
        <v>36916</v>
      </c>
      <c r="J5199">
        <v>312</v>
      </c>
      <c r="K5199">
        <v>1452</v>
      </c>
      <c r="L5199" t="b">
        <v>0</v>
      </c>
      <c r="M5199" t="b">
        <v>0</v>
      </c>
      <c r="N5199" t="b">
        <v>0</v>
      </c>
      <c r="O5199">
        <v>7</v>
      </c>
      <c r="P5199">
        <v>6</v>
      </c>
      <c r="Q5199" s="2">
        <v>0.06</v>
      </c>
      <c r="R5199" s="2">
        <v>0</v>
      </c>
      <c r="S5199" s="2">
        <v>0</v>
      </c>
      <c r="T5199">
        <f t="shared" si="324"/>
        <v>0.4</v>
      </c>
      <c r="U5199">
        <f t="shared" si="325"/>
        <v>4.6000000000000005</v>
      </c>
      <c r="V5199">
        <f t="shared" si="326"/>
        <v>0.91048399999999996</v>
      </c>
      <c r="W5199">
        <f t="shared" si="327"/>
        <v>1.6286694000000002</v>
      </c>
    </row>
    <row r="5200" spans="1:23" x14ac:dyDescent="0.25">
      <c r="A5200" t="s">
        <v>17255</v>
      </c>
      <c r="B5200" s="1">
        <v>43243</v>
      </c>
      <c r="C5200" t="s">
        <v>17256</v>
      </c>
      <c r="D5200" t="s">
        <v>246</v>
      </c>
      <c r="E5200" t="s">
        <v>17257</v>
      </c>
      <c r="F5200" s="1">
        <v>43235</v>
      </c>
      <c r="G5200">
        <v>1</v>
      </c>
      <c r="H5200">
        <v>4812273</v>
      </c>
      <c r="I5200">
        <v>112003</v>
      </c>
      <c r="J5200">
        <v>5940</v>
      </c>
      <c r="K5200">
        <v>16770</v>
      </c>
      <c r="L5200" t="b">
        <v>0</v>
      </c>
      <c r="M5200" t="b">
        <v>0</v>
      </c>
      <c r="N5200" t="b">
        <v>0</v>
      </c>
      <c r="O5200">
        <v>8</v>
      </c>
      <c r="P5200">
        <v>7</v>
      </c>
      <c r="Q5200" s="2">
        <v>0.02</v>
      </c>
      <c r="R5200" s="2">
        <v>0</v>
      </c>
      <c r="S5200" s="2">
        <v>0</v>
      </c>
      <c r="T5200">
        <f t="shared" si="324"/>
        <v>0.4</v>
      </c>
      <c r="U5200">
        <f t="shared" si="325"/>
        <v>5.4</v>
      </c>
      <c r="V5200">
        <f t="shared" si="326"/>
        <v>2.6061364999999999</v>
      </c>
      <c r="W5200">
        <f t="shared" si="327"/>
        <v>2.422147775</v>
      </c>
    </row>
    <row r="5201" spans="1:23" x14ac:dyDescent="0.25">
      <c r="A5201" t="s">
        <v>17258</v>
      </c>
      <c r="B5201" s="1">
        <v>43056</v>
      </c>
      <c r="C5201" t="s">
        <v>17259</v>
      </c>
      <c r="D5201" t="s">
        <v>965</v>
      </c>
      <c r="E5201" t="s">
        <v>17260</v>
      </c>
      <c r="F5201" s="1">
        <v>43055</v>
      </c>
      <c r="G5201">
        <v>1</v>
      </c>
      <c r="H5201">
        <v>23429</v>
      </c>
      <c r="I5201">
        <v>365</v>
      </c>
      <c r="J5201">
        <v>10</v>
      </c>
      <c r="K5201">
        <v>188</v>
      </c>
      <c r="L5201" t="b">
        <v>0</v>
      </c>
      <c r="M5201" t="b">
        <v>0</v>
      </c>
      <c r="N5201" t="b">
        <v>0</v>
      </c>
      <c r="O5201">
        <v>1</v>
      </c>
      <c r="P5201">
        <v>1</v>
      </c>
      <c r="Q5201" s="2">
        <v>0.02</v>
      </c>
      <c r="R5201" s="2">
        <v>0</v>
      </c>
      <c r="S5201" s="2">
        <v>0.01</v>
      </c>
      <c r="T5201">
        <f t="shared" si="324"/>
        <v>0.4</v>
      </c>
      <c r="U5201">
        <f t="shared" si="325"/>
        <v>0.8</v>
      </c>
      <c r="V5201">
        <f t="shared" si="326"/>
        <v>0.46171450000000003</v>
      </c>
      <c r="W5201">
        <f t="shared" si="327"/>
        <v>0.52160007500000005</v>
      </c>
    </row>
    <row r="5202" spans="1:23" x14ac:dyDescent="0.25">
      <c r="A5202" t="s">
        <v>17261</v>
      </c>
      <c r="B5202" s="1">
        <v>43136</v>
      </c>
      <c r="C5202" t="s">
        <v>17262</v>
      </c>
      <c r="D5202" t="s">
        <v>11611</v>
      </c>
      <c r="E5202" t="s">
        <v>17263</v>
      </c>
      <c r="F5202" s="1">
        <v>43134</v>
      </c>
      <c r="G5202">
        <v>1</v>
      </c>
      <c r="H5202">
        <v>560649</v>
      </c>
      <c r="I5202">
        <v>4982</v>
      </c>
      <c r="J5202">
        <v>1396</v>
      </c>
      <c r="K5202">
        <v>912</v>
      </c>
      <c r="L5202" t="b">
        <v>0</v>
      </c>
      <c r="M5202" t="b">
        <v>0</v>
      </c>
      <c r="N5202" t="b">
        <v>0</v>
      </c>
      <c r="O5202">
        <v>2</v>
      </c>
      <c r="P5202">
        <v>2</v>
      </c>
      <c r="Q5202" s="2">
        <v>0.01</v>
      </c>
      <c r="R5202" s="2">
        <v>0</v>
      </c>
      <c r="S5202" s="2">
        <v>0</v>
      </c>
      <c r="T5202">
        <f t="shared" si="324"/>
        <v>0.4</v>
      </c>
      <c r="U5202">
        <f t="shared" si="325"/>
        <v>1.6</v>
      </c>
      <c r="V5202">
        <f t="shared" si="326"/>
        <v>0.38032449999999995</v>
      </c>
      <c r="W5202">
        <f t="shared" si="327"/>
        <v>0.69311357500000004</v>
      </c>
    </row>
    <row r="5203" spans="1:23" x14ac:dyDescent="0.25">
      <c r="A5203" t="s">
        <v>17264</v>
      </c>
      <c r="B5203" s="1">
        <v>43135</v>
      </c>
      <c r="C5203" t="s">
        <v>17265</v>
      </c>
      <c r="D5203" t="s">
        <v>17266</v>
      </c>
      <c r="E5203" t="s">
        <v>17267</v>
      </c>
      <c r="F5203" s="1">
        <v>43130</v>
      </c>
      <c r="G5203">
        <v>1</v>
      </c>
      <c r="H5203">
        <v>223794</v>
      </c>
      <c r="I5203">
        <v>14328</v>
      </c>
      <c r="J5203">
        <v>67</v>
      </c>
      <c r="K5203">
        <v>887</v>
      </c>
      <c r="L5203" t="b">
        <v>0</v>
      </c>
      <c r="M5203" t="b">
        <v>0</v>
      </c>
      <c r="N5203" t="b">
        <v>0</v>
      </c>
      <c r="O5203">
        <v>5</v>
      </c>
      <c r="P5203">
        <v>5</v>
      </c>
      <c r="Q5203" s="2">
        <v>0.06</v>
      </c>
      <c r="R5203" s="2">
        <v>0</v>
      </c>
      <c r="S5203" s="2">
        <v>0</v>
      </c>
      <c r="T5203">
        <f t="shared" si="324"/>
        <v>0.4</v>
      </c>
      <c r="U5203">
        <f t="shared" si="325"/>
        <v>4</v>
      </c>
      <c r="V5203">
        <f t="shared" si="326"/>
        <v>0.711897</v>
      </c>
      <c r="W5203">
        <f t="shared" si="327"/>
        <v>1.4091639500000002</v>
      </c>
    </row>
    <row r="5204" spans="1:23" x14ac:dyDescent="0.25">
      <c r="A5204" t="s">
        <v>17268</v>
      </c>
      <c r="B5204" s="1">
        <v>43162</v>
      </c>
      <c r="C5204" t="s">
        <v>17269</v>
      </c>
      <c r="D5204" t="s">
        <v>7274</v>
      </c>
      <c r="E5204" t="s">
        <v>17270</v>
      </c>
      <c r="F5204" s="1">
        <v>43150</v>
      </c>
      <c r="G5204">
        <v>1</v>
      </c>
      <c r="H5204">
        <v>1542832</v>
      </c>
      <c r="I5204">
        <v>31386</v>
      </c>
      <c r="J5204">
        <v>367</v>
      </c>
      <c r="K5204">
        <v>733</v>
      </c>
      <c r="L5204" t="b">
        <v>0</v>
      </c>
      <c r="M5204" t="b">
        <v>0</v>
      </c>
      <c r="N5204" t="b">
        <v>0</v>
      </c>
      <c r="O5204">
        <v>12</v>
      </c>
      <c r="P5204">
        <v>9</v>
      </c>
      <c r="Q5204" s="2">
        <v>0.02</v>
      </c>
      <c r="R5204" s="2">
        <v>0</v>
      </c>
      <c r="S5204" s="2">
        <v>0</v>
      </c>
      <c r="T5204">
        <f t="shared" si="324"/>
        <v>0.4</v>
      </c>
      <c r="U5204">
        <f t="shared" si="325"/>
        <v>6.6</v>
      </c>
      <c r="V5204">
        <f t="shared" si="326"/>
        <v>0.97141600000000006</v>
      </c>
      <c r="W5204">
        <f t="shared" si="327"/>
        <v>2.1499956</v>
      </c>
    </row>
    <row r="5205" spans="1:23" x14ac:dyDescent="0.25">
      <c r="A5205" t="s">
        <v>17271</v>
      </c>
      <c r="B5205" s="1">
        <v>43191</v>
      </c>
      <c r="C5205" t="s">
        <v>17272</v>
      </c>
      <c r="D5205" t="s">
        <v>444</v>
      </c>
      <c r="E5205" t="s">
        <v>17273</v>
      </c>
      <c r="F5205" s="1">
        <v>43183</v>
      </c>
      <c r="G5205">
        <v>1</v>
      </c>
      <c r="H5205">
        <v>482257</v>
      </c>
      <c r="I5205">
        <v>9026</v>
      </c>
      <c r="J5205">
        <v>8478</v>
      </c>
      <c r="K5205">
        <v>5842</v>
      </c>
      <c r="L5205" t="b">
        <v>0</v>
      </c>
      <c r="M5205" t="b">
        <v>0</v>
      </c>
      <c r="N5205" t="b">
        <v>0</v>
      </c>
      <c r="O5205">
        <v>8</v>
      </c>
      <c r="P5205">
        <v>7</v>
      </c>
      <c r="Q5205" s="2">
        <v>0.02</v>
      </c>
      <c r="R5205" s="2">
        <v>-0.02</v>
      </c>
      <c r="S5205" s="2">
        <v>0.01</v>
      </c>
      <c r="T5205">
        <f t="shared" si="324"/>
        <v>0.4</v>
      </c>
      <c r="U5205">
        <f t="shared" si="325"/>
        <v>5.4</v>
      </c>
      <c r="V5205">
        <f t="shared" si="326"/>
        <v>0.39112850000000005</v>
      </c>
      <c r="W5205">
        <f t="shared" si="327"/>
        <v>1.6468949750000001</v>
      </c>
    </row>
    <row r="5206" spans="1:23" x14ac:dyDescent="0.25">
      <c r="A5206" t="s">
        <v>17274</v>
      </c>
      <c r="B5206" s="1">
        <v>43243</v>
      </c>
      <c r="C5206" t="s">
        <v>17275</v>
      </c>
      <c r="D5206" t="s">
        <v>730</v>
      </c>
      <c r="E5206" t="s">
        <v>17276</v>
      </c>
      <c r="F5206" s="1">
        <v>43241</v>
      </c>
      <c r="G5206">
        <v>1</v>
      </c>
      <c r="H5206">
        <v>557101</v>
      </c>
      <c r="I5206">
        <v>3500</v>
      </c>
      <c r="J5206">
        <v>254</v>
      </c>
      <c r="K5206">
        <v>1296</v>
      </c>
      <c r="L5206" t="b">
        <v>0</v>
      </c>
      <c r="M5206" t="b">
        <v>0</v>
      </c>
      <c r="N5206" t="b">
        <v>0</v>
      </c>
      <c r="O5206">
        <v>2</v>
      </c>
      <c r="P5206">
        <v>2</v>
      </c>
      <c r="Q5206" s="2">
        <v>0.01</v>
      </c>
      <c r="R5206" s="2">
        <v>0</v>
      </c>
      <c r="S5206" s="2">
        <v>0</v>
      </c>
      <c r="T5206">
        <f t="shared" si="324"/>
        <v>0.4</v>
      </c>
      <c r="U5206">
        <f t="shared" si="325"/>
        <v>1.6</v>
      </c>
      <c r="V5206">
        <f t="shared" si="326"/>
        <v>0.37855050000000001</v>
      </c>
      <c r="W5206">
        <f t="shared" si="327"/>
        <v>0.692492675</v>
      </c>
    </row>
    <row r="5207" spans="1:23" x14ac:dyDescent="0.25">
      <c r="A5207" t="s">
        <v>17277</v>
      </c>
      <c r="B5207" s="1">
        <v>43164</v>
      </c>
      <c r="C5207" t="s">
        <v>17278</v>
      </c>
      <c r="D5207" t="s">
        <v>749</v>
      </c>
      <c r="E5207" t="s">
        <v>17279</v>
      </c>
      <c r="F5207" s="1">
        <v>43161</v>
      </c>
      <c r="G5207">
        <v>1</v>
      </c>
      <c r="H5207">
        <v>1830129</v>
      </c>
      <c r="I5207">
        <v>49693</v>
      </c>
      <c r="J5207">
        <v>1010</v>
      </c>
      <c r="K5207">
        <v>2010</v>
      </c>
      <c r="L5207" t="b">
        <v>0</v>
      </c>
      <c r="M5207" t="b">
        <v>0</v>
      </c>
      <c r="N5207" t="b">
        <v>0</v>
      </c>
      <c r="O5207">
        <v>3</v>
      </c>
      <c r="P5207">
        <v>3</v>
      </c>
      <c r="Q5207" s="2">
        <v>0.03</v>
      </c>
      <c r="R5207" s="2">
        <v>0</v>
      </c>
      <c r="S5207" s="2">
        <v>0</v>
      </c>
      <c r="T5207">
        <f t="shared" si="324"/>
        <v>0.4</v>
      </c>
      <c r="U5207">
        <f t="shared" si="325"/>
        <v>2.4000000000000004</v>
      </c>
      <c r="V5207">
        <f t="shared" si="326"/>
        <v>1.2150645</v>
      </c>
      <c r="W5207">
        <f t="shared" si="327"/>
        <v>1.1852725750000002</v>
      </c>
    </row>
    <row r="5208" spans="1:23" x14ac:dyDescent="0.25">
      <c r="A5208" t="s">
        <v>17280</v>
      </c>
      <c r="B5208" s="1">
        <v>43184</v>
      </c>
      <c r="C5208" t="s">
        <v>17281</v>
      </c>
      <c r="D5208" t="s">
        <v>2679</v>
      </c>
      <c r="E5208" t="s">
        <v>17282</v>
      </c>
      <c r="F5208" s="1">
        <v>43171</v>
      </c>
      <c r="G5208">
        <v>1</v>
      </c>
      <c r="H5208">
        <v>228646</v>
      </c>
      <c r="I5208">
        <v>8515</v>
      </c>
      <c r="J5208">
        <v>202</v>
      </c>
      <c r="K5208">
        <v>1142</v>
      </c>
      <c r="L5208" t="b">
        <v>0</v>
      </c>
      <c r="M5208" t="b">
        <v>0</v>
      </c>
      <c r="N5208" t="b">
        <v>0</v>
      </c>
      <c r="O5208">
        <v>13</v>
      </c>
      <c r="P5208">
        <v>11</v>
      </c>
      <c r="Q5208" s="2">
        <v>0.04</v>
      </c>
      <c r="R5208" s="2">
        <v>0</v>
      </c>
      <c r="S5208" s="2">
        <v>0</v>
      </c>
      <c r="T5208">
        <f t="shared" si="324"/>
        <v>0.4</v>
      </c>
      <c r="U5208">
        <f t="shared" si="325"/>
        <v>8.4</v>
      </c>
      <c r="V5208">
        <f t="shared" si="326"/>
        <v>0.51432299999999997</v>
      </c>
      <c r="W5208">
        <f t="shared" si="327"/>
        <v>2.4400130500000001</v>
      </c>
    </row>
    <row r="5209" spans="1:23" x14ac:dyDescent="0.25">
      <c r="A5209" t="s">
        <v>17283</v>
      </c>
      <c r="B5209" s="1">
        <v>43170</v>
      </c>
      <c r="C5209" t="s">
        <v>17284</v>
      </c>
      <c r="D5209" t="s">
        <v>5097</v>
      </c>
      <c r="E5209" t="s">
        <v>17285</v>
      </c>
      <c r="F5209" s="1">
        <v>43157</v>
      </c>
      <c r="G5209">
        <v>1</v>
      </c>
      <c r="H5209">
        <v>2167517</v>
      </c>
      <c r="I5209">
        <v>32657</v>
      </c>
      <c r="J5209">
        <v>2501</v>
      </c>
      <c r="K5209">
        <v>7025</v>
      </c>
      <c r="L5209" t="b">
        <v>0</v>
      </c>
      <c r="M5209" t="b">
        <v>0</v>
      </c>
      <c r="N5209" t="b">
        <v>0</v>
      </c>
      <c r="O5209">
        <v>13</v>
      </c>
      <c r="P5209">
        <v>13</v>
      </c>
      <c r="Q5209" s="2">
        <v>0.02</v>
      </c>
      <c r="R5209" s="2">
        <v>0</v>
      </c>
      <c r="S5209" s="2">
        <v>0</v>
      </c>
      <c r="T5209">
        <f t="shared" si="324"/>
        <v>0.4</v>
      </c>
      <c r="U5209">
        <f t="shared" si="325"/>
        <v>10.4</v>
      </c>
      <c r="V5209">
        <f t="shared" si="326"/>
        <v>1.2837584999999998</v>
      </c>
      <c r="W5209">
        <f t="shared" si="327"/>
        <v>3.2093154750000004</v>
      </c>
    </row>
    <row r="5210" spans="1:23" x14ac:dyDescent="0.25">
      <c r="A5210" t="s">
        <v>17286</v>
      </c>
      <c r="B5210" s="1">
        <v>43145</v>
      </c>
      <c r="C5210" t="s">
        <v>17287</v>
      </c>
      <c r="D5210" t="s">
        <v>579</v>
      </c>
      <c r="E5210" t="s">
        <v>17288</v>
      </c>
      <c r="F5210" s="1">
        <v>43144</v>
      </c>
      <c r="G5210">
        <v>1</v>
      </c>
      <c r="H5210">
        <v>27871</v>
      </c>
      <c r="I5210">
        <v>581</v>
      </c>
      <c r="J5210">
        <v>118</v>
      </c>
      <c r="K5210">
        <v>62</v>
      </c>
      <c r="L5210" t="b">
        <v>0</v>
      </c>
      <c r="M5210" t="b">
        <v>0</v>
      </c>
      <c r="N5210" t="b">
        <v>0</v>
      </c>
      <c r="O5210">
        <v>1</v>
      </c>
      <c r="P5210">
        <v>1</v>
      </c>
      <c r="Q5210" s="2">
        <v>0.02</v>
      </c>
      <c r="R5210" s="2">
        <v>0</v>
      </c>
      <c r="S5210" s="2">
        <v>0</v>
      </c>
      <c r="T5210">
        <f t="shared" si="324"/>
        <v>0.4</v>
      </c>
      <c r="U5210">
        <f t="shared" si="325"/>
        <v>0.8</v>
      </c>
      <c r="V5210">
        <f t="shared" si="326"/>
        <v>0.2139355</v>
      </c>
      <c r="W5210">
        <f t="shared" si="327"/>
        <v>0.43487742500000004</v>
      </c>
    </row>
    <row r="5211" spans="1:23" x14ac:dyDescent="0.25">
      <c r="A5211" t="s">
        <v>17289</v>
      </c>
      <c r="B5211" s="1">
        <v>43244</v>
      </c>
      <c r="C5211" t="s">
        <v>17290</v>
      </c>
      <c r="D5211" t="s">
        <v>385</v>
      </c>
      <c r="E5211" t="s">
        <v>17291</v>
      </c>
      <c r="F5211" s="1">
        <v>43228</v>
      </c>
      <c r="G5211">
        <v>1</v>
      </c>
      <c r="H5211">
        <v>2513280</v>
      </c>
      <c r="I5211">
        <v>68832</v>
      </c>
      <c r="J5211">
        <v>1491</v>
      </c>
      <c r="K5211">
        <v>2735</v>
      </c>
      <c r="L5211" t="b">
        <v>0</v>
      </c>
      <c r="M5211" t="b">
        <v>0</v>
      </c>
      <c r="N5211" t="b">
        <v>0</v>
      </c>
      <c r="O5211">
        <v>16</v>
      </c>
      <c r="P5211">
        <v>15</v>
      </c>
      <c r="Q5211" s="2">
        <v>0.03</v>
      </c>
      <c r="R5211" s="2">
        <v>0</v>
      </c>
      <c r="S5211" s="2">
        <v>0</v>
      </c>
      <c r="T5211">
        <f t="shared" si="324"/>
        <v>0.4</v>
      </c>
      <c r="U5211">
        <f t="shared" si="325"/>
        <v>11.8</v>
      </c>
      <c r="V5211">
        <f t="shared" si="326"/>
        <v>1.55664</v>
      </c>
      <c r="W5211">
        <f t="shared" si="327"/>
        <v>3.6548240000000005</v>
      </c>
    </row>
    <row r="5212" spans="1:23" x14ac:dyDescent="0.25">
      <c r="A5212" t="s">
        <v>17292</v>
      </c>
      <c r="B5212" s="1">
        <v>43091</v>
      </c>
      <c r="C5212" t="s">
        <v>17293</v>
      </c>
      <c r="D5212" t="s">
        <v>17294</v>
      </c>
      <c r="E5212" t="s">
        <v>17295</v>
      </c>
      <c r="F5212" s="1">
        <v>43084</v>
      </c>
      <c r="G5212">
        <v>1</v>
      </c>
      <c r="H5212">
        <v>572627</v>
      </c>
      <c r="I5212">
        <v>24313</v>
      </c>
      <c r="J5212">
        <v>226</v>
      </c>
      <c r="K5212">
        <v>1899</v>
      </c>
      <c r="L5212" t="b">
        <v>0</v>
      </c>
      <c r="M5212" t="b">
        <v>0</v>
      </c>
      <c r="N5212" t="b">
        <v>0</v>
      </c>
      <c r="O5212">
        <v>7</v>
      </c>
      <c r="P5212">
        <v>4</v>
      </c>
      <c r="Q5212" s="2">
        <v>0.04</v>
      </c>
      <c r="R5212" s="2">
        <v>0</v>
      </c>
      <c r="S5212" s="2">
        <v>0</v>
      </c>
      <c r="T5212">
        <f t="shared" si="324"/>
        <v>0.4</v>
      </c>
      <c r="U5212">
        <f t="shared" si="325"/>
        <v>2.6</v>
      </c>
      <c r="V5212">
        <f t="shared" si="326"/>
        <v>0.68631350000000002</v>
      </c>
      <c r="W5212">
        <f t="shared" si="327"/>
        <v>1.050209725</v>
      </c>
    </row>
    <row r="5213" spans="1:23" x14ac:dyDescent="0.25">
      <c r="A5213" t="s">
        <v>17296</v>
      </c>
      <c r="B5213" s="1">
        <v>43139</v>
      </c>
      <c r="C5213" t="s">
        <v>17297</v>
      </c>
      <c r="D5213" t="s">
        <v>1317</v>
      </c>
      <c r="E5213" t="s">
        <v>17298</v>
      </c>
      <c r="F5213" s="1">
        <v>43133</v>
      </c>
      <c r="G5213">
        <v>1</v>
      </c>
      <c r="H5213">
        <v>65972</v>
      </c>
      <c r="I5213">
        <v>3506</v>
      </c>
      <c r="J5213">
        <v>47</v>
      </c>
      <c r="K5213">
        <v>328</v>
      </c>
      <c r="L5213" t="b">
        <v>0</v>
      </c>
      <c r="M5213" t="b">
        <v>0</v>
      </c>
      <c r="N5213" t="b">
        <v>0</v>
      </c>
      <c r="O5213">
        <v>6</v>
      </c>
      <c r="P5213">
        <v>3</v>
      </c>
      <c r="Q5213" s="2">
        <v>0.05</v>
      </c>
      <c r="R5213" s="2">
        <v>0</v>
      </c>
      <c r="S5213" s="2">
        <v>0</v>
      </c>
      <c r="T5213">
        <f t="shared" si="324"/>
        <v>0.4</v>
      </c>
      <c r="U5213">
        <f t="shared" si="325"/>
        <v>1.8000000000000003</v>
      </c>
      <c r="V5213">
        <f t="shared" si="326"/>
        <v>0.53298600000000007</v>
      </c>
      <c r="W5213">
        <f t="shared" si="327"/>
        <v>0.79654510000000012</v>
      </c>
    </row>
    <row r="5214" spans="1:23" x14ac:dyDescent="0.25">
      <c r="A5214" t="s">
        <v>17299</v>
      </c>
      <c r="B5214" s="1">
        <v>43118</v>
      </c>
      <c r="C5214" t="s">
        <v>17300</v>
      </c>
      <c r="D5214" t="s">
        <v>7546</v>
      </c>
      <c r="E5214" t="s">
        <v>17301</v>
      </c>
      <c r="F5214" s="1">
        <v>43117</v>
      </c>
      <c r="G5214">
        <v>1</v>
      </c>
      <c r="H5214">
        <v>1063552</v>
      </c>
      <c r="I5214">
        <v>139090</v>
      </c>
      <c r="J5214">
        <v>632</v>
      </c>
      <c r="K5214">
        <v>10279</v>
      </c>
      <c r="L5214" t="b">
        <v>0</v>
      </c>
      <c r="M5214" t="b">
        <v>0</v>
      </c>
      <c r="N5214" t="b">
        <v>0</v>
      </c>
      <c r="O5214">
        <v>1</v>
      </c>
      <c r="P5214">
        <v>1</v>
      </c>
      <c r="Q5214" s="2">
        <v>0.13</v>
      </c>
      <c r="R5214" s="2">
        <v>0</v>
      </c>
      <c r="S5214" s="2">
        <v>0.01</v>
      </c>
      <c r="T5214">
        <f t="shared" si="324"/>
        <v>0.4</v>
      </c>
      <c r="U5214">
        <f t="shared" si="325"/>
        <v>0.8</v>
      </c>
      <c r="V5214">
        <f t="shared" si="326"/>
        <v>2.0817760000000001</v>
      </c>
      <c r="W5214">
        <f t="shared" si="327"/>
        <v>1.0886216</v>
      </c>
    </row>
    <row r="5215" spans="1:23" x14ac:dyDescent="0.25">
      <c r="A5215" t="s">
        <v>17302</v>
      </c>
      <c r="B5215" s="1">
        <v>43103</v>
      </c>
      <c r="C5215" t="s">
        <v>17303</v>
      </c>
      <c r="D5215" t="s">
        <v>3970</v>
      </c>
      <c r="E5215" t="s">
        <v>17304</v>
      </c>
      <c r="F5215" s="1">
        <v>43090</v>
      </c>
      <c r="G5215">
        <v>1</v>
      </c>
      <c r="H5215">
        <v>1652914</v>
      </c>
      <c r="I5215">
        <v>19764</v>
      </c>
      <c r="J5215">
        <v>341</v>
      </c>
      <c r="K5215">
        <v>1197</v>
      </c>
      <c r="L5215" t="b">
        <v>0</v>
      </c>
      <c r="M5215" t="b">
        <v>0</v>
      </c>
      <c r="N5215" t="b">
        <v>0</v>
      </c>
      <c r="O5215">
        <v>13</v>
      </c>
      <c r="P5215">
        <v>13</v>
      </c>
      <c r="Q5215" s="2">
        <v>0.01</v>
      </c>
      <c r="R5215" s="2">
        <v>0</v>
      </c>
      <c r="S5215" s="2">
        <v>0</v>
      </c>
      <c r="T5215">
        <f t="shared" si="324"/>
        <v>0.4</v>
      </c>
      <c r="U5215">
        <f t="shared" si="325"/>
        <v>10.4</v>
      </c>
      <c r="V5215">
        <f t="shared" si="326"/>
        <v>0.92645699999999997</v>
      </c>
      <c r="W5215">
        <f t="shared" si="327"/>
        <v>3.0842599500000003</v>
      </c>
    </row>
    <row r="5216" spans="1:23" x14ac:dyDescent="0.25">
      <c r="A5216" t="s">
        <v>17305</v>
      </c>
      <c r="B5216" s="1">
        <v>43260</v>
      </c>
      <c r="C5216" t="s">
        <v>17306</v>
      </c>
      <c r="D5216" t="s">
        <v>1310</v>
      </c>
      <c r="E5216" t="s">
        <v>17307</v>
      </c>
      <c r="F5216" s="1">
        <v>43231</v>
      </c>
      <c r="G5216">
        <v>1</v>
      </c>
      <c r="H5216">
        <v>15346180</v>
      </c>
      <c r="I5216">
        <v>551373</v>
      </c>
      <c r="J5216">
        <v>16115</v>
      </c>
      <c r="K5216">
        <v>27094</v>
      </c>
      <c r="L5216" t="b">
        <v>0</v>
      </c>
      <c r="M5216" t="b">
        <v>0</v>
      </c>
      <c r="N5216" t="b">
        <v>0</v>
      </c>
      <c r="O5216">
        <v>29</v>
      </c>
      <c r="P5216">
        <v>28</v>
      </c>
      <c r="Q5216" s="2">
        <v>0.04</v>
      </c>
      <c r="R5216" s="2">
        <v>0</v>
      </c>
      <c r="S5216" s="2">
        <v>0</v>
      </c>
      <c r="T5216">
        <f t="shared" si="324"/>
        <v>0.4</v>
      </c>
      <c r="U5216">
        <f t="shared" si="325"/>
        <v>22.200000000000003</v>
      </c>
      <c r="V5216">
        <f t="shared" si="326"/>
        <v>8.0730899999999988</v>
      </c>
      <c r="W5216">
        <f t="shared" si="327"/>
        <v>8.5355814999999993</v>
      </c>
    </row>
    <row r="5217" spans="1:23" x14ac:dyDescent="0.25">
      <c r="A5217" t="s">
        <v>17308</v>
      </c>
      <c r="B5217" s="1">
        <v>43118</v>
      </c>
      <c r="C5217" t="s">
        <v>17309</v>
      </c>
      <c r="D5217" t="s">
        <v>10940</v>
      </c>
      <c r="E5217" t="s">
        <v>17310</v>
      </c>
      <c r="F5217" s="1">
        <v>43113</v>
      </c>
      <c r="G5217">
        <v>1</v>
      </c>
      <c r="H5217">
        <v>115141</v>
      </c>
      <c r="I5217">
        <v>4886</v>
      </c>
      <c r="J5217">
        <v>19</v>
      </c>
      <c r="K5217">
        <v>213</v>
      </c>
      <c r="L5217" t="b">
        <v>0</v>
      </c>
      <c r="M5217" t="b">
        <v>0</v>
      </c>
      <c r="N5217" t="b">
        <v>0</v>
      </c>
      <c r="O5217">
        <v>5</v>
      </c>
      <c r="P5217">
        <v>1</v>
      </c>
      <c r="Q5217" s="2">
        <v>0.04</v>
      </c>
      <c r="R5217" s="2">
        <v>0</v>
      </c>
      <c r="S5217" s="2">
        <v>0</v>
      </c>
      <c r="T5217">
        <f t="shared" si="324"/>
        <v>0.4</v>
      </c>
      <c r="U5217">
        <f t="shared" si="325"/>
        <v>0</v>
      </c>
      <c r="V5217">
        <f t="shared" si="326"/>
        <v>0.45757049999999999</v>
      </c>
      <c r="W5217">
        <f t="shared" si="327"/>
        <v>0.32014967500000002</v>
      </c>
    </row>
    <row r="5218" spans="1:23" x14ac:dyDescent="0.25">
      <c r="A5218" t="s">
        <v>17311</v>
      </c>
      <c r="B5218" s="1">
        <v>43053</v>
      </c>
      <c r="C5218" t="s">
        <v>17312</v>
      </c>
      <c r="D5218" t="s">
        <v>17313</v>
      </c>
      <c r="E5218" t="s">
        <v>17314</v>
      </c>
      <c r="F5218" s="1">
        <v>43048</v>
      </c>
      <c r="G5218">
        <v>1</v>
      </c>
      <c r="H5218">
        <v>38068</v>
      </c>
      <c r="I5218">
        <v>2195</v>
      </c>
      <c r="J5218">
        <v>28</v>
      </c>
      <c r="K5218">
        <v>154</v>
      </c>
      <c r="L5218" t="b">
        <v>0</v>
      </c>
      <c r="M5218" t="b">
        <v>0</v>
      </c>
      <c r="N5218" t="b">
        <v>0</v>
      </c>
      <c r="O5218">
        <v>5</v>
      </c>
      <c r="P5218">
        <v>1</v>
      </c>
      <c r="Q5218" s="2">
        <v>0.06</v>
      </c>
      <c r="R5218" s="2">
        <v>0</v>
      </c>
      <c r="S5218" s="2">
        <v>0</v>
      </c>
      <c r="T5218">
        <f t="shared" si="324"/>
        <v>0.4</v>
      </c>
      <c r="U5218">
        <f t="shared" si="325"/>
        <v>0</v>
      </c>
      <c r="V5218">
        <f t="shared" si="326"/>
        <v>0.61903399999999997</v>
      </c>
      <c r="W5218">
        <f t="shared" si="327"/>
        <v>0.37666189999999999</v>
      </c>
    </row>
    <row r="5219" spans="1:23" x14ac:dyDescent="0.25">
      <c r="A5219" t="s">
        <v>17315</v>
      </c>
      <c r="B5219" s="1">
        <v>43107</v>
      </c>
      <c r="C5219" t="s">
        <v>17316</v>
      </c>
      <c r="D5219" t="s">
        <v>6603</v>
      </c>
      <c r="E5219" t="s">
        <v>17317</v>
      </c>
      <c r="F5219" s="1">
        <v>43098</v>
      </c>
      <c r="G5219">
        <v>1</v>
      </c>
      <c r="H5219">
        <v>5179783</v>
      </c>
      <c r="I5219">
        <v>199176</v>
      </c>
      <c r="J5219">
        <v>19668</v>
      </c>
      <c r="K5219">
        <v>11483</v>
      </c>
      <c r="L5219" t="b">
        <v>0</v>
      </c>
      <c r="M5219" t="b">
        <v>0</v>
      </c>
      <c r="N5219" t="b">
        <v>0</v>
      </c>
      <c r="O5219">
        <v>9</v>
      </c>
      <c r="P5219">
        <v>8</v>
      </c>
      <c r="Q5219" s="2">
        <v>0.04</v>
      </c>
      <c r="R5219" s="2">
        <v>0</v>
      </c>
      <c r="S5219" s="2">
        <v>0</v>
      </c>
      <c r="T5219">
        <f t="shared" si="324"/>
        <v>0.4</v>
      </c>
      <c r="U5219">
        <f t="shared" si="325"/>
        <v>6.2</v>
      </c>
      <c r="V5219">
        <f t="shared" si="326"/>
        <v>2.9898914999999997</v>
      </c>
      <c r="W5219">
        <f t="shared" si="327"/>
        <v>2.7564620249999998</v>
      </c>
    </row>
    <row r="5220" spans="1:23" x14ac:dyDescent="0.25">
      <c r="A5220" t="s">
        <v>17318</v>
      </c>
      <c r="B5220" s="1">
        <v>43074</v>
      </c>
      <c r="C5220" t="s">
        <v>17319</v>
      </c>
      <c r="D5220" t="s">
        <v>10940</v>
      </c>
      <c r="E5220" t="s">
        <v>17320</v>
      </c>
      <c r="F5220" s="1">
        <v>43071</v>
      </c>
      <c r="G5220">
        <v>1</v>
      </c>
      <c r="H5220">
        <v>232142</v>
      </c>
      <c r="I5220">
        <v>6604</v>
      </c>
      <c r="J5220">
        <v>127</v>
      </c>
      <c r="K5220">
        <v>500</v>
      </c>
      <c r="L5220" t="b">
        <v>0</v>
      </c>
      <c r="M5220" t="b">
        <v>0</v>
      </c>
      <c r="N5220" t="b">
        <v>0</v>
      </c>
      <c r="O5220">
        <v>3</v>
      </c>
      <c r="P5220">
        <v>2</v>
      </c>
      <c r="Q5220" s="2">
        <v>0.03</v>
      </c>
      <c r="R5220" s="2">
        <v>0</v>
      </c>
      <c r="S5220" s="2">
        <v>0</v>
      </c>
      <c r="T5220">
        <f t="shared" si="324"/>
        <v>0.4</v>
      </c>
      <c r="U5220">
        <f t="shared" si="325"/>
        <v>1.4000000000000001</v>
      </c>
      <c r="V5220">
        <f t="shared" si="326"/>
        <v>0.41607099999999997</v>
      </c>
      <c r="W5220">
        <f t="shared" si="327"/>
        <v>0.65562484999999993</v>
      </c>
    </row>
    <row r="5221" spans="1:23" x14ac:dyDescent="0.25">
      <c r="A5221" t="s">
        <v>17321</v>
      </c>
      <c r="B5221" s="1">
        <v>43151</v>
      </c>
      <c r="C5221" t="s">
        <v>17322</v>
      </c>
      <c r="D5221" t="s">
        <v>11347</v>
      </c>
      <c r="E5221" t="s">
        <v>17323</v>
      </c>
      <c r="F5221" s="1">
        <v>43149</v>
      </c>
      <c r="G5221">
        <v>1</v>
      </c>
      <c r="H5221">
        <v>53645</v>
      </c>
      <c r="I5221">
        <v>678</v>
      </c>
      <c r="J5221">
        <v>167</v>
      </c>
      <c r="K5221">
        <v>233</v>
      </c>
      <c r="L5221" t="b">
        <v>0</v>
      </c>
      <c r="M5221" t="b">
        <v>0</v>
      </c>
      <c r="N5221" t="b">
        <v>0</v>
      </c>
      <c r="O5221">
        <v>2</v>
      </c>
      <c r="P5221">
        <v>2</v>
      </c>
      <c r="Q5221" s="2">
        <v>0.01</v>
      </c>
      <c r="R5221" s="2">
        <v>0</v>
      </c>
      <c r="S5221" s="2">
        <v>0</v>
      </c>
      <c r="T5221">
        <f t="shared" si="324"/>
        <v>0.4</v>
      </c>
      <c r="U5221">
        <f t="shared" si="325"/>
        <v>1.6</v>
      </c>
      <c r="V5221">
        <f t="shared" si="326"/>
        <v>0.1268225</v>
      </c>
      <c r="W5221">
        <f t="shared" si="327"/>
        <v>0.60438787500000002</v>
      </c>
    </row>
    <row r="5222" spans="1:23" x14ac:dyDescent="0.25">
      <c r="A5222" t="s">
        <v>17324</v>
      </c>
      <c r="B5222" s="1">
        <v>43055</v>
      </c>
      <c r="C5222" t="s">
        <v>17325</v>
      </c>
      <c r="D5222" t="s">
        <v>14107</v>
      </c>
      <c r="E5222" t="s">
        <v>17326</v>
      </c>
      <c r="F5222" s="1">
        <v>43050</v>
      </c>
      <c r="G5222">
        <v>1</v>
      </c>
      <c r="H5222">
        <v>59168</v>
      </c>
      <c r="I5222">
        <v>2412</v>
      </c>
      <c r="J5222">
        <v>193</v>
      </c>
      <c r="K5222">
        <v>274</v>
      </c>
      <c r="L5222" t="b">
        <v>0</v>
      </c>
      <c r="M5222" t="b">
        <v>0</v>
      </c>
      <c r="N5222" t="b">
        <v>0</v>
      </c>
      <c r="O5222">
        <v>5</v>
      </c>
      <c r="P5222">
        <v>3</v>
      </c>
      <c r="Q5222" s="2">
        <v>0.04</v>
      </c>
      <c r="R5222" s="2">
        <v>0</v>
      </c>
      <c r="S5222" s="2">
        <v>0</v>
      </c>
      <c r="T5222">
        <f t="shared" si="324"/>
        <v>0.4</v>
      </c>
      <c r="U5222">
        <f t="shared" si="325"/>
        <v>2.0000000000000004</v>
      </c>
      <c r="V5222">
        <f t="shared" si="326"/>
        <v>0.42958400000000002</v>
      </c>
      <c r="W5222">
        <f t="shared" si="327"/>
        <v>0.81035440000000014</v>
      </c>
    </row>
    <row r="5223" spans="1:23" x14ac:dyDescent="0.25">
      <c r="A5223" t="s">
        <v>17327</v>
      </c>
      <c r="B5223" s="1">
        <v>43234</v>
      </c>
      <c r="C5223" t="s">
        <v>17328</v>
      </c>
      <c r="D5223" t="s">
        <v>17329</v>
      </c>
      <c r="E5223" t="s">
        <v>17330</v>
      </c>
      <c r="F5223" s="1">
        <v>43214</v>
      </c>
      <c r="G5223">
        <v>1</v>
      </c>
      <c r="H5223">
        <v>18438586</v>
      </c>
      <c r="I5223">
        <v>487264</v>
      </c>
      <c r="J5223">
        <v>11915</v>
      </c>
      <c r="K5223">
        <v>28473</v>
      </c>
      <c r="L5223" t="b">
        <v>0</v>
      </c>
      <c r="M5223" t="b">
        <v>0</v>
      </c>
      <c r="N5223" t="b">
        <v>0</v>
      </c>
      <c r="O5223">
        <v>20</v>
      </c>
      <c r="P5223">
        <v>18</v>
      </c>
      <c r="Q5223" s="2">
        <v>0.03</v>
      </c>
      <c r="R5223" s="2">
        <v>0</v>
      </c>
      <c r="S5223" s="2">
        <v>0</v>
      </c>
      <c r="T5223">
        <f t="shared" si="324"/>
        <v>0.4</v>
      </c>
      <c r="U5223">
        <f t="shared" si="325"/>
        <v>14</v>
      </c>
      <c r="V5223">
        <f t="shared" si="326"/>
        <v>9.5192930000000011</v>
      </c>
      <c r="W5223">
        <f t="shared" si="327"/>
        <v>6.9917525500000002</v>
      </c>
    </row>
    <row r="5224" spans="1:23" x14ac:dyDescent="0.25">
      <c r="A5224" t="s">
        <v>17331</v>
      </c>
      <c r="B5224" s="1">
        <v>43145</v>
      </c>
      <c r="C5224" t="s">
        <v>17332</v>
      </c>
      <c r="D5224" t="s">
        <v>289</v>
      </c>
      <c r="E5224" t="s">
        <v>17333</v>
      </c>
      <c r="F5224" s="1">
        <v>43140</v>
      </c>
      <c r="G5224">
        <v>1</v>
      </c>
      <c r="H5224">
        <v>758994</v>
      </c>
      <c r="I5224">
        <v>6995</v>
      </c>
      <c r="J5224">
        <v>184</v>
      </c>
      <c r="K5224">
        <v>373</v>
      </c>
      <c r="L5224" t="b">
        <v>0</v>
      </c>
      <c r="M5224" t="b">
        <v>0</v>
      </c>
      <c r="N5224" t="b">
        <v>0</v>
      </c>
      <c r="O5224">
        <v>5</v>
      </c>
      <c r="P5224">
        <v>4</v>
      </c>
      <c r="Q5224" s="2">
        <v>0.01</v>
      </c>
      <c r="R5224" s="2">
        <v>0</v>
      </c>
      <c r="S5224" s="2">
        <v>0</v>
      </c>
      <c r="T5224">
        <f t="shared" si="324"/>
        <v>0.4</v>
      </c>
      <c r="U5224">
        <f t="shared" si="325"/>
        <v>3</v>
      </c>
      <c r="V5224">
        <f t="shared" si="326"/>
        <v>0.47949699999999995</v>
      </c>
      <c r="W5224">
        <f t="shared" si="327"/>
        <v>1.07782395</v>
      </c>
    </row>
    <row r="5225" spans="1:23" x14ac:dyDescent="0.25">
      <c r="A5225" t="s">
        <v>17334</v>
      </c>
      <c r="B5225" s="1">
        <v>43135</v>
      </c>
      <c r="C5225" t="s">
        <v>17335</v>
      </c>
      <c r="D5225" t="s">
        <v>2618</v>
      </c>
      <c r="E5225" t="s">
        <v>17336</v>
      </c>
      <c r="F5225" s="1">
        <v>43133</v>
      </c>
      <c r="G5225">
        <v>1</v>
      </c>
      <c r="H5225">
        <v>290022</v>
      </c>
      <c r="I5225">
        <v>1835</v>
      </c>
      <c r="J5225">
        <v>682</v>
      </c>
      <c r="K5225">
        <v>1349</v>
      </c>
      <c r="L5225" t="b">
        <v>0</v>
      </c>
      <c r="M5225" t="b">
        <v>0</v>
      </c>
      <c r="N5225" t="b">
        <v>0</v>
      </c>
      <c r="O5225">
        <v>2</v>
      </c>
      <c r="P5225">
        <v>2</v>
      </c>
      <c r="Q5225" s="2">
        <v>0.01</v>
      </c>
      <c r="R5225" s="2">
        <v>0</v>
      </c>
      <c r="S5225" s="2">
        <v>0</v>
      </c>
      <c r="T5225">
        <f t="shared" si="324"/>
        <v>0.4</v>
      </c>
      <c r="U5225">
        <f t="shared" si="325"/>
        <v>1.6</v>
      </c>
      <c r="V5225">
        <f t="shared" si="326"/>
        <v>0.24501100000000001</v>
      </c>
      <c r="W5225">
        <f t="shared" si="327"/>
        <v>0.64575385000000007</v>
      </c>
    </row>
    <row r="5226" spans="1:23" x14ac:dyDescent="0.25">
      <c r="A5226" t="s">
        <v>17337</v>
      </c>
      <c r="B5226" s="1">
        <v>43126</v>
      </c>
      <c r="C5226" t="s">
        <v>17338</v>
      </c>
      <c r="D5226" t="s">
        <v>693</v>
      </c>
      <c r="E5226" t="s">
        <v>17339</v>
      </c>
      <c r="F5226" s="1">
        <v>43120</v>
      </c>
      <c r="G5226">
        <v>1</v>
      </c>
      <c r="H5226">
        <v>600381</v>
      </c>
      <c r="I5226">
        <v>13496</v>
      </c>
      <c r="J5226">
        <v>223</v>
      </c>
      <c r="K5226">
        <v>604</v>
      </c>
      <c r="L5226" t="b">
        <v>0</v>
      </c>
      <c r="M5226" t="b">
        <v>0</v>
      </c>
      <c r="N5226" t="b">
        <v>0</v>
      </c>
      <c r="O5226">
        <v>6</v>
      </c>
      <c r="P5226">
        <v>5</v>
      </c>
      <c r="Q5226" s="2">
        <v>0.02</v>
      </c>
      <c r="R5226" s="2">
        <v>0</v>
      </c>
      <c r="S5226" s="2">
        <v>0</v>
      </c>
      <c r="T5226">
        <f t="shared" si="324"/>
        <v>0.4</v>
      </c>
      <c r="U5226">
        <f t="shared" si="325"/>
        <v>3.8</v>
      </c>
      <c r="V5226">
        <f t="shared" si="326"/>
        <v>0.50019049999999998</v>
      </c>
      <c r="W5226">
        <f t="shared" si="327"/>
        <v>1.2850666749999999</v>
      </c>
    </row>
    <row r="5227" spans="1:23" x14ac:dyDescent="0.25">
      <c r="A5227" t="s">
        <v>17340</v>
      </c>
      <c r="B5227" s="1">
        <v>43137</v>
      </c>
      <c r="C5227" t="s">
        <v>17341</v>
      </c>
      <c r="D5227" t="s">
        <v>1393</v>
      </c>
      <c r="E5227" t="s">
        <v>17342</v>
      </c>
      <c r="F5227" s="1">
        <v>43132</v>
      </c>
      <c r="G5227">
        <v>1</v>
      </c>
      <c r="H5227">
        <v>689209</v>
      </c>
      <c r="I5227">
        <v>35407</v>
      </c>
      <c r="J5227">
        <v>613</v>
      </c>
      <c r="K5227">
        <v>4744</v>
      </c>
      <c r="L5227" t="b">
        <v>0</v>
      </c>
      <c r="M5227" t="b">
        <v>0</v>
      </c>
      <c r="N5227" t="b">
        <v>0</v>
      </c>
      <c r="O5227">
        <v>5</v>
      </c>
      <c r="P5227">
        <v>5</v>
      </c>
      <c r="Q5227" s="2">
        <v>0.05</v>
      </c>
      <c r="R5227" s="2">
        <v>0</v>
      </c>
      <c r="S5227" s="2">
        <v>0.01</v>
      </c>
      <c r="T5227">
        <f t="shared" si="324"/>
        <v>0.4</v>
      </c>
      <c r="U5227">
        <f t="shared" si="325"/>
        <v>4</v>
      </c>
      <c r="V5227">
        <f t="shared" si="326"/>
        <v>1.0946045</v>
      </c>
      <c r="W5227">
        <f t="shared" si="327"/>
        <v>1.5431115750000002</v>
      </c>
    </row>
    <row r="5228" spans="1:23" x14ac:dyDescent="0.25">
      <c r="A5228" t="s">
        <v>17343</v>
      </c>
      <c r="B5228" s="1">
        <v>43155</v>
      </c>
      <c r="C5228" t="s">
        <v>17344</v>
      </c>
      <c r="D5228" t="s">
        <v>1503</v>
      </c>
      <c r="E5228" t="s">
        <v>17345</v>
      </c>
      <c r="F5228" s="1">
        <v>43146</v>
      </c>
      <c r="G5228">
        <v>1</v>
      </c>
      <c r="H5228">
        <v>336953</v>
      </c>
      <c r="I5228">
        <v>2272</v>
      </c>
      <c r="J5228">
        <v>87</v>
      </c>
      <c r="K5228">
        <v>117</v>
      </c>
      <c r="L5228" t="b">
        <v>0</v>
      </c>
      <c r="M5228" t="b">
        <v>0</v>
      </c>
      <c r="N5228" t="b">
        <v>0</v>
      </c>
      <c r="O5228">
        <v>9</v>
      </c>
      <c r="P5228">
        <v>8</v>
      </c>
      <c r="Q5228" s="2">
        <v>0.01</v>
      </c>
      <c r="R5228" s="2">
        <v>0</v>
      </c>
      <c r="S5228" s="2">
        <v>0</v>
      </c>
      <c r="T5228">
        <f t="shared" si="324"/>
        <v>0.4</v>
      </c>
      <c r="U5228">
        <f t="shared" si="325"/>
        <v>6.2</v>
      </c>
      <c r="V5228">
        <f t="shared" si="326"/>
        <v>0.26847650000000001</v>
      </c>
      <c r="W5228">
        <f t="shared" si="327"/>
        <v>1.8039667749999999</v>
      </c>
    </row>
    <row r="5229" spans="1:23" x14ac:dyDescent="0.25">
      <c r="A5229" t="s">
        <v>17346</v>
      </c>
      <c r="B5229" s="1">
        <v>43115</v>
      </c>
      <c r="C5229" t="s">
        <v>17347</v>
      </c>
      <c r="D5229" t="s">
        <v>17348</v>
      </c>
      <c r="E5229" t="s">
        <v>17349</v>
      </c>
      <c r="F5229" s="1">
        <v>43110</v>
      </c>
      <c r="G5229">
        <v>1</v>
      </c>
      <c r="H5229">
        <v>321054</v>
      </c>
      <c r="I5229">
        <v>13451</v>
      </c>
      <c r="J5229">
        <v>138</v>
      </c>
      <c r="K5229">
        <v>1244</v>
      </c>
      <c r="L5229" t="b">
        <v>0</v>
      </c>
      <c r="M5229" t="b">
        <v>0</v>
      </c>
      <c r="N5229" t="b">
        <v>0</v>
      </c>
      <c r="O5229">
        <v>5</v>
      </c>
      <c r="P5229">
        <v>4</v>
      </c>
      <c r="Q5229" s="2">
        <v>0.04</v>
      </c>
      <c r="R5229" s="2">
        <v>0</v>
      </c>
      <c r="S5229" s="2">
        <v>0</v>
      </c>
      <c r="T5229">
        <f t="shared" si="324"/>
        <v>0.4</v>
      </c>
      <c r="U5229">
        <f t="shared" si="325"/>
        <v>3</v>
      </c>
      <c r="V5229">
        <f t="shared" si="326"/>
        <v>0.560527</v>
      </c>
      <c r="W5229">
        <f t="shared" si="327"/>
        <v>1.10618445</v>
      </c>
    </row>
    <row r="5230" spans="1:23" x14ac:dyDescent="0.25">
      <c r="A5230" t="s">
        <v>20614</v>
      </c>
      <c r="B5230" s="1">
        <v>43130</v>
      </c>
      <c r="C5230" t="s">
        <v>20615</v>
      </c>
      <c r="D5230" t="s">
        <v>20616</v>
      </c>
      <c r="E5230" t="s">
        <v>20617</v>
      </c>
      <c r="F5230" s="1">
        <v>43123</v>
      </c>
      <c r="G5230">
        <v>1</v>
      </c>
      <c r="H5230">
        <v>290138</v>
      </c>
      <c r="I5230">
        <v>0</v>
      </c>
      <c r="J5230">
        <v>0</v>
      </c>
      <c r="K5230">
        <v>330</v>
      </c>
      <c r="L5230" t="b">
        <v>0</v>
      </c>
      <c r="M5230" t="b">
        <v>1</v>
      </c>
      <c r="N5230" t="b">
        <v>0</v>
      </c>
      <c r="O5230">
        <v>7</v>
      </c>
      <c r="P5230">
        <v>7</v>
      </c>
      <c r="Q5230" s="2">
        <v>0</v>
      </c>
      <c r="R5230" s="2">
        <v>0</v>
      </c>
      <c r="S5230" s="2">
        <v>0</v>
      </c>
      <c r="T5230">
        <f t="shared" si="324"/>
        <v>0.4</v>
      </c>
      <c r="U5230">
        <f t="shared" si="325"/>
        <v>5.6000000000000005</v>
      </c>
      <c r="V5230">
        <f t="shared" si="326"/>
        <v>0.145069</v>
      </c>
      <c r="W5230">
        <f t="shared" si="327"/>
        <v>1.6107741500000001</v>
      </c>
    </row>
    <row r="5231" spans="1:23" x14ac:dyDescent="0.25">
      <c r="A5231" t="s">
        <v>17350</v>
      </c>
      <c r="B5231" s="1">
        <v>43084</v>
      </c>
      <c r="C5231" t="s">
        <v>17351</v>
      </c>
      <c r="D5231" t="s">
        <v>61</v>
      </c>
      <c r="E5231" t="s">
        <v>17352</v>
      </c>
      <c r="F5231" s="1">
        <v>43080</v>
      </c>
      <c r="G5231">
        <v>1</v>
      </c>
      <c r="H5231">
        <v>3313280</v>
      </c>
      <c r="I5231">
        <v>80589</v>
      </c>
      <c r="J5231">
        <v>2549</v>
      </c>
      <c r="K5231">
        <v>11178</v>
      </c>
      <c r="L5231" t="b">
        <v>0</v>
      </c>
      <c r="M5231" t="b">
        <v>0</v>
      </c>
      <c r="N5231" t="b">
        <v>0</v>
      </c>
      <c r="O5231">
        <v>4</v>
      </c>
      <c r="P5231">
        <v>4</v>
      </c>
      <c r="Q5231" s="2">
        <v>0.02</v>
      </c>
      <c r="R5231" s="2">
        <v>0</v>
      </c>
      <c r="S5231" s="2">
        <v>0</v>
      </c>
      <c r="T5231">
        <f t="shared" si="324"/>
        <v>0.4</v>
      </c>
      <c r="U5231">
        <f t="shared" si="325"/>
        <v>3.2</v>
      </c>
      <c r="V5231">
        <f t="shared" si="326"/>
        <v>1.8566399999999998</v>
      </c>
      <c r="W5231">
        <f t="shared" si="327"/>
        <v>1.6098240000000001</v>
      </c>
    </row>
    <row r="5232" spans="1:23" x14ac:dyDescent="0.25">
      <c r="A5232" t="s">
        <v>17353</v>
      </c>
      <c r="B5232" s="1">
        <v>43126</v>
      </c>
      <c r="C5232" t="s">
        <v>17354</v>
      </c>
      <c r="D5232" t="s">
        <v>166</v>
      </c>
      <c r="E5232" t="s">
        <v>17355</v>
      </c>
      <c r="F5232" s="1">
        <v>43124</v>
      </c>
      <c r="G5232">
        <v>1</v>
      </c>
      <c r="H5232">
        <v>33697</v>
      </c>
      <c r="I5232">
        <v>1093</v>
      </c>
      <c r="J5232">
        <v>114</v>
      </c>
      <c r="K5232">
        <v>96</v>
      </c>
      <c r="L5232" t="b">
        <v>0</v>
      </c>
      <c r="M5232" t="b">
        <v>0</v>
      </c>
      <c r="N5232" t="b">
        <v>0</v>
      </c>
      <c r="O5232">
        <v>2</v>
      </c>
      <c r="P5232">
        <v>2</v>
      </c>
      <c r="Q5232" s="2">
        <v>0.03</v>
      </c>
      <c r="R5232" s="2">
        <v>0</v>
      </c>
      <c r="S5232" s="2">
        <v>0</v>
      </c>
      <c r="T5232">
        <f t="shared" si="324"/>
        <v>0.4</v>
      </c>
      <c r="U5232">
        <f t="shared" si="325"/>
        <v>1.6</v>
      </c>
      <c r="V5232">
        <f t="shared" si="326"/>
        <v>0.31684849999999998</v>
      </c>
      <c r="W5232">
        <f t="shared" si="327"/>
        <v>0.67089697500000001</v>
      </c>
    </row>
    <row r="5233" spans="1:23" x14ac:dyDescent="0.25">
      <c r="A5233" t="s">
        <v>17356</v>
      </c>
      <c r="B5233" s="1">
        <v>43114</v>
      </c>
      <c r="C5233" t="s">
        <v>17357</v>
      </c>
      <c r="D5233" t="s">
        <v>17358</v>
      </c>
      <c r="E5233" t="s">
        <v>14005</v>
      </c>
      <c r="F5233" s="1">
        <v>43109</v>
      </c>
      <c r="G5233">
        <v>1</v>
      </c>
      <c r="H5233">
        <v>80396</v>
      </c>
      <c r="I5233">
        <v>4201</v>
      </c>
      <c r="J5233">
        <v>85</v>
      </c>
      <c r="K5233">
        <v>181</v>
      </c>
      <c r="L5233" t="b">
        <v>0</v>
      </c>
      <c r="M5233" t="b">
        <v>0</v>
      </c>
      <c r="N5233" t="b">
        <v>0</v>
      </c>
      <c r="O5233">
        <v>5</v>
      </c>
      <c r="P5233">
        <v>3</v>
      </c>
      <c r="Q5233" s="2">
        <v>0.05</v>
      </c>
      <c r="R5233" s="2">
        <v>0</v>
      </c>
      <c r="S5233" s="2">
        <v>0</v>
      </c>
      <c r="T5233">
        <f t="shared" si="324"/>
        <v>0.4</v>
      </c>
      <c r="U5233">
        <f t="shared" si="325"/>
        <v>2.0000000000000004</v>
      </c>
      <c r="V5233">
        <f t="shared" si="326"/>
        <v>0.54019800000000007</v>
      </c>
      <c r="W5233">
        <f t="shared" si="327"/>
        <v>0.84906930000000014</v>
      </c>
    </row>
    <row r="5234" spans="1:23" x14ac:dyDescent="0.25">
      <c r="A5234" t="s">
        <v>17359</v>
      </c>
      <c r="B5234" s="1">
        <v>43265</v>
      </c>
      <c r="C5234" t="s">
        <v>17360</v>
      </c>
      <c r="D5234" t="s">
        <v>11010</v>
      </c>
      <c r="E5234" t="s">
        <v>17361</v>
      </c>
      <c r="F5234" s="1">
        <v>43244</v>
      </c>
      <c r="G5234">
        <v>1</v>
      </c>
      <c r="H5234">
        <v>2224667</v>
      </c>
      <c r="I5234">
        <v>41623</v>
      </c>
      <c r="J5234">
        <v>401</v>
      </c>
      <c r="K5234">
        <v>1431</v>
      </c>
      <c r="L5234" t="b">
        <v>0</v>
      </c>
      <c r="M5234" t="b">
        <v>0</v>
      </c>
      <c r="N5234" t="b">
        <v>0</v>
      </c>
      <c r="O5234">
        <v>21</v>
      </c>
      <c r="P5234">
        <v>20</v>
      </c>
      <c r="Q5234" s="2">
        <v>0.02</v>
      </c>
      <c r="R5234" s="2">
        <v>0</v>
      </c>
      <c r="S5234" s="2">
        <v>0</v>
      </c>
      <c r="T5234">
        <f t="shared" si="324"/>
        <v>0.4</v>
      </c>
      <c r="U5234">
        <f t="shared" si="325"/>
        <v>15.8</v>
      </c>
      <c r="V5234">
        <f t="shared" si="326"/>
        <v>1.3123334999999998</v>
      </c>
      <c r="W5234">
        <f t="shared" si="327"/>
        <v>4.5693167250000002</v>
      </c>
    </row>
    <row r="5235" spans="1:23" x14ac:dyDescent="0.25">
      <c r="A5235" t="s">
        <v>17362</v>
      </c>
      <c r="B5235" s="1">
        <v>43265</v>
      </c>
      <c r="C5235" t="s">
        <v>17363</v>
      </c>
      <c r="D5235" t="s">
        <v>10298</v>
      </c>
      <c r="E5235" t="s">
        <v>17364</v>
      </c>
      <c r="F5235" s="1">
        <v>43263</v>
      </c>
      <c r="G5235">
        <v>1</v>
      </c>
      <c r="H5235">
        <v>892447</v>
      </c>
      <c r="I5235">
        <v>20484</v>
      </c>
      <c r="J5235">
        <v>852</v>
      </c>
      <c r="K5235">
        <v>6849</v>
      </c>
      <c r="L5235" t="b">
        <v>0</v>
      </c>
      <c r="M5235" t="b">
        <v>0</v>
      </c>
      <c r="N5235" t="b">
        <v>0</v>
      </c>
      <c r="O5235">
        <v>2</v>
      </c>
      <c r="P5235">
        <v>2</v>
      </c>
      <c r="Q5235" s="2">
        <v>0.02</v>
      </c>
      <c r="R5235" s="2">
        <v>0</v>
      </c>
      <c r="S5235" s="2">
        <v>0.01</v>
      </c>
      <c r="T5235">
        <f t="shared" si="324"/>
        <v>0.4</v>
      </c>
      <c r="U5235">
        <f t="shared" si="325"/>
        <v>1.6</v>
      </c>
      <c r="V5235">
        <f t="shared" si="326"/>
        <v>0.89622350000000006</v>
      </c>
      <c r="W5235">
        <f t="shared" si="327"/>
        <v>0.87367822500000003</v>
      </c>
    </row>
    <row r="5236" spans="1:23" x14ac:dyDescent="0.25">
      <c r="A5236" t="s">
        <v>17365</v>
      </c>
      <c r="B5236" s="1">
        <v>43067</v>
      </c>
      <c r="C5236" t="s">
        <v>17366</v>
      </c>
      <c r="D5236" t="s">
        <v>523</v>
      </c>
      <c r="E5236" t="s">
        <v>17367</v>
      </c>
      <c r="F5236" s="1">
        <v>43059</v>
      </c>
      <c r="G5236">
        <v>1</v>
      </c>
      <c r="H5236">
        <v>2358051</v>
      </c>
      <c r="I5236">
        <v>24368</v>
      </c>
      <c r="J5236">
        <v>5513</v>
      </c>
      <c r="K5236">
        <v>5622</v>
      </c>
      <c r="L5236" t="b">
        <v>0</v>
      </c>
      <c r="M5236" t="b">
        <v>0</v>
      </c>
      <c r="N5236" t="b">
        <v>0</v>
      </c>
      <c r="O5236">
        <v>8</v>
      </c>
      <c r="P5236">
        <v>9</v>
      </c>
      <c r="Q5236" s="2">
        <v>0.01</v>
      </c>
      <c r="R5236" s="2">
        <v>0</v>
      </c>
      <c r="S5236" s="2">
        <v>0</v>
      </c>
      <c r="T5236">
        <f t="shared" si="324"/>
        <v>0.4</v>
      </c>
      <c r="U5236">
        <f t="shared" si="325"/>
        <v>7.4</v>
      </c>
      <c r="V5236">
        <f t="shared" si="326"/>
        <v>1.2790254999999999</v>
      </c>
      <c r="W5236">
        <f t="shared" si="327"/>
        <v>2.457658925</v>
      </c>
    </row>
    <row r="5237" spans="1:23" x14ac:dyDescent="0.25">
      <c r="A5237" t="s">
        <v>17368</v>
      </c>
      <c r="B5237" s="1">
        <v>43084</v>
      </c>
      <c r="C5237" t="s">
        <v>17369</v>
      </c>
      <c r="D5237" t="s">
        <v>2939</v>
      </c>
      <c r="E5237" t="s">
        <v>17370</v>
      </c>
      <c r="F5237" s="1">
        <v>43082</v>
      </c>
      <c r="G5237">
        <v>1</v>
      </c>
      <c r="H5237">
        <v>172224</v>
      </c>
      <c r="I5237">
        <v>15507</v>
      </c>
      <c r="J5237">
        <v>74</v>
      </c>
      <c r="K5237">
        <v>629</v>
      </c>
      <c r="L5237" t="b">
        <v>0</v>
      </c>
      <c r="M5237" t="b">
        <v>0</v>
      </c>
      <c r="N5237" t="b">
        <v>0</v>
      </c>
      <c r="O5237">
        <v>2</v>
      </c>
      <c r="P5237">
        <v>1</v>
      </c>
      <c r="Q5237" s="2">
        <v>0.09</v>
      </c>
      <c r="R5237" s="2">
        <v>0</v>
      </c>
      <c r="S5237" s="2">
        <v>0</v>
      </c>
      <c r="T5237">
        <f t="shared" si="324"/>
        <v>0.4</v>
      </c>
      <c r="U5237">
        <f t="shared" si="325"/>
        <v>0.60000000000000009</v>
      </c>
      <c r="V5237">
        <f t="shared" si="326"/>
        <v>0.98611199999999988</v>
      </c>
      <c r="W5237">
        <f t="shared" si="327"/>
        <v>0.65513920000000003</v>
      </c>
    </row>
    <row r="5238" spans="1:23" x14ac:dyDescent="0.25">
      <c r="A5238" t="s">
        <v>17371</v>
      </c>
      <c r="B5238" s="1">
        <v>43173</v>
      </c>
      <c r="C5238" t="s">
        <v>17372</v>
      </c>
      <c r="D5238" t="s">
        <v>7787</v>
      </c>
      <c r="E5238" t="s">
        <v>17373</v>
      </c>
      <c r="F5238" s="1">
        <v>43159</v>
      </c>
      <c r="G5238">
        <v>1</v>
      </c>
      <c r="H5238">
        <v>292030</v>
      </c>
      <c r="I5238">
        <v>19776</v>
      </c>
      <c r="J5238">
        <v>167</v>
      </c>
      <c r="K5238">
        <v>1855</v>
      </c>
      <c r="L5238" t="b">
        <v>0</v>
      </c>
      <c r="M5238" t="b">
        <v>0</v>
      </c>
      <c r="N5238" t="b">
        <v>0</v>
      </c>
      <c r="O5238">
        <v>14</v>
      </c>
      <c r="P5238">
        <v>13</v>
      </c>
      <c r="Q5238" s="2">
        <v>7.0000000000000007E-2</v>
      </c>
      <c r="R5238" s="2">
        <v>0</v>
      </c>
      <c r="S5238" s="2">
        <v>0.01</v>
      </c>
      <c r="T5238">
        <f t="shared" si="324"/>
        <v>0.4</v>
      </c>
      <c r="U5238">
        <f t="shared" si="325"/>
        <v>10.200000000000001</v>
      </c>
      <c r="V5238">
        <f t="shared" si="326"/>
        <v>1.096015</v>
      </c>
      <c r="W5238">
        <f t="shared" si="327"/>
        <v>3.0936052500000004</v>
      </c>
    </row>
    <row r="5239" spans="1:23" x14ac:dyDescent="0.25">
      <c r="A5239" t="s">
        <v>17374</v>
      </c>
      <c r="B5239" s="1">
        <v>43117</v>
      </c>
      <c r="C5239" t="s">
        <v>17375</v>
      </c>
      <c r="D5239" t="s">
        <v>14518</v>
      </c>
      <c r="E5239" t="s">
        <v>17376</v>
      </c>
      <c r="F5239" s="1">
        <v>43111</v>
      </c>
      <c r="G5239">
        <v>1</v>
      </c>
      <c r="H5239">
        <v>496856</v>
      </c>
      <c r="I5239">
        <v>31003</v>
      </c>
      <c r="J5239">
        <v>199</v>
      </c>
      <c r="K5239">
        <v>8690</v>
      </c>
      <c r="L5239" t="b">
        <v>0</v>
      </c>
      <c r="M5239" t="b">
        <v>0</v>
      </c>
      <c r="N5239" t="b">
        <v>0</v>
      </c>
      <c r="O5239">
        <v>6</v>
      </c>
      <c r="P5239">
        <v>6</v>
      </c>
      <c r="Q5239" s="2">
        <v>0.06</v>
      </c>
      <c r="R5239" s="2">
        <v>0</v>
      </c>
      <c r="S5239" s="2">
        <v>0.02</v>
      </c>
      <c r="T5239">
        <f t="shared" si="324"/>
        <v>0.4</v>
      </c>
      <c r="U5239">
        <f t="shared" si="325"/>
        <v>4.8000000000000007</v>
      </c>
      <c r="V5239">
        <f t="shared" si="326"/>
        <v>1.348428</v>
      </c>
      <c r="W5239">
        <f t="shared" si="327"/>
        <v>1.8319498000000003</v>
      </c>
    </row>
    <row r="5240" spans="1:23" x14ac:dyDescent="0.25">
      <c r="A5240" t="s">
        <v>17377</v>
      </c>
      <c r="B5240" s="1">
        <v>43054</v>
      </c>
      <c r="C5240" t="s">
        <v>17378</v>
      </c>
      <c r="D5240" t="s">
        <v>5211</v>
      </c>
      <c r="E5240" t="s">
        <v>17379</v>
      </c>
      <c r="F5240" s="1">
        <v>43048</v>
      </c>
      <c r="G5240">
        <v>1</v>
      </c>
      <c r="H5240">
        <v>366814</v>
      </c>
      <c r="I5240">
        <v>4099</v>
      </c>
      <c r="J5240">
        <v>172</v>
      </c>
      <c r="K5240">
        <v>449</v>
      </c>
      <c r="L5240" t="b">
        <v>0</v>
      </c>
      <c r="M5240" t="b">
        <v>0</v>
      </c>
      <c r="N5240" t="b">
        <v>0</v>
      </c>
      <c r="O5240">
        <v>6</v>
      </c>
      <c r="P5240">
        <v>2</v>
      </c>
      <c r="Q5240" s="2">
        <v>0.01</v>
      </c>
      <c r="R5240" s="2">
        <v>0</v>
      </c>
      <c r="S5240" s="2">
        <v>0</v>
      </c>
      <c r="T5240">
        <f t="shared" si="324"/>
        <v>0.4</v>
      </c>
      <c r="U5240">
        <f t="shared" si="325"/>
        <v>0.8</v>
      </c>
      <c r="V5240">
        <f t="shared" si="326"/>
        <v>0.28340699999999996</v>
      </c>
      <c r="W5240">
        <f t="shared" si="327"/>
        <v>0.45919245000000003</v>
      </c>
    </row>
    <row r="5241" spans="1:23" x14ac:dyDescent="0.25">
      <c r="A5241" t="s">
        <v>17380</v>
      </c>
      <c r="B5241" s="1">
        <v>43116</v>
      </c>
      <c r="C5241" t="s">
        <v>17381</v>
      </c>
      <c r="D5241" t="s">
        <v>17382</v>
      </c>
      <c r="E5241" t="s">
        <v>17383</v>
      </c>
      <c r="F5241" s="1">
        <v>43113</v>
      </c>
      <c r="G5241">
        <v>1</v>
      </c>
      <c r="H5241">
        <v>9443</v>
      </c>
      <c r="I5241">
        <v>316</v>
      </c>
      <c r="J5241">
        <v>3</v>
      </c>
      <c r="K5241">
        <v>23</v>
      </c>
      <c r="L5241" t="b">
        <v>0</v>
      </c>
      <c r="M5241" t="b">
        <v>0</v>
      </c>
      <c r="N5241" t="b">
        <v>0</v>
      </c>
      <c r="O5241">
        <v>3</v>
      </c>
      <c r="P5241">
        <v>2</v>
      </c>
      <c r="Q5241" s="2">
        <v>0.03</v>
      </c>
      <c r="R5241" s="2">
        <v>0</v>
      </c>
      <c r="S5241" s="2">
        <v>0</v>
      </c>
      <c r="T5241">
        <f t="shared" si="324"/>
        <v>0.4</v>
      </c>
      <c r="U5241">
        <f t="shared" si="325"/>
        <v>1.4000000000000001</v>
      </c>
      <c r="V5241">
        <f t="shared" si="326"/>
        <v>0.30472149999999998</v>
      </c>
      <c r="W5241">
        <f t="shared" si="327"/>
        <v>0.61665252500000001</v>
      </c>
    </row>
    <row r="5242" spans="1:23" x14ac:dyDescent="0.25">
      <c r="A5242" t="s">
        <v>17384</v>
      </c>
      <c r="B5242" s="1">
        <v>43129</v>
      </c>
      <c r="C5242" t="s">
        <v>17385</v>
      </c>
      <c r="D5242" t="s">
        <v>532</v>
      </c>
      <c r="E5242" t="s">
        <v>17386</v>
      </c>
      <c r="F5242" s="1">
        <v>43124</v>
      </c>
      <c r="G5242">
        <v>1</v>
      </c>
      <c r="H5242">
        <v>592142</v>
      </c>
      <c r="I5242">
        <v>18847</v>
      </c>
      <c r="J5242">
        <v>184</v>
      </c>
      <c r="K5242">
        <v>1258</v>
      </c>
      <c r="L5242" t="b">
        <v>0</v>
      </c>
      <c r="M5242" t="b">
        <v>0</v>
      </c>
      <c r="N5242" t="b">
        <v>0</v>
      </c>
      <c r="O5242">
        <v>5</v>
      </c>
      <c r="P5242">
        <v>4</v>
      </c>
      <c r="Q5242" s="2">
        <v>0.03</v>
      </c>
      <c r="R5242" s="2">
        <v>0</v>
      </c>
      <c r="S5242" s="2">
        <v>0</v>
      </c>
      <c r="T5242">
        <f t="shared" si="324"/>
        <v>0.4</v>
      </c>
      <c r="U5242">
        <f t="shared" si="325"/>
        <v>3</v>
      </c>
      <c r="V5242">
        <f t="shared" si="326"/>
        <v>0.59607100000000002</v>
      </c>
      <c r="W5242">
        <f t="shared" si="327"/>
        <v>1.11862485</v>
      </c>
    </row>
    <row r="5243" spans="1:23" x14ac:dyDescent="0.25">
      <c r="A5243" t="s">
        <v>17387</v>
      </c>
      <c r="B5243" s="1">
        <v>43069</v>
      </c>
      <c r="C5243" t="s">
        <v>17388</v>
      </c>
      <c r="D5243" t="s">
        <v>174</v>
      </c>
      <c r="E5243" t="s">
        <v>17389</v>
      </c>
      <c r="F5243" s="1">
        <v>43062</v>
      </c>
      <c r="G5243">
        <v>1</v>
      </c>
      <c r="H5243">
        <v>333626</v>
      </c>
      <c r="I5243">
        <v>3264</v>
      </c>
      <c r="J5243">
        <v>286</v>
      </c>
      <c r="K5243">
        <v>367</v>
      </c>
      <c r="L5243" t="b">
        <v>0</v>
      </c>
      <c r="M5243" t="b">
        <v>0</v>
      </c>
      <c r="N5243" t="b">
        <v>0</v>
      </c>
      <c r="O5243">
        <v>7</v>
      </c>
      <c r="P5243">
        <v>6</v>
      </c>
      <c r="Q5243" s="2">
        <v>0.01</v>
      </c>
      <c r="R5243" s="2">
        <v>0</v>
      </c>
      <c r="S5243" s="2">
        <v>0</v>
      </c>
      <c r="T5243">
        <f t="shared" si="324"/>
        <v>0.4</v>
      </c>
      <c r="U5243">
        <f t="shared" si="325"/>
        <v>4.6000000000000005</v>
      </c>
      <c r="V5243">
        <f t="shared" si="326"/>
        <v>0.26681299999999997</v>
      </c>
      <c r="W5243">
        <f t="shared" si="327"/>
        <v>1.40338455</v>
      </c>
    </row>
    <row r="5244" spans="1:23" x14ac:dyDescent="0.25">
      <c r="A5244" t="s">
        <v>17390</v>
      </c>
      <c r="B5244" s="1">
        <v>43177</v>
      </c>
      <c r="C5244" t="s">
        <v>17391</v>
      </c>
      <c r="D5244" t="s">
        <v>715</v>
      </c>
      <c r="E5244" t="s">
        <v>17392</v>
      </c>
      <c r="F5244" s="1">
        <v>43165</v>
      </c>
      <c r="G5244">
        <v>1</v>
      </c>
      <c r="H5244">
        <v>395229</v>
      </c>
      <c r="I5244">
        <v>2072</v>
      </c>
      <c r="J5244">
        <v>1261</v>
      </c>
      <c r="K5244">
        <v>801</v>
      </c>
      <c r="L5244" t="b">
        <v>0</v>
      </c>
      <c r="M5244" t="b">
        <v>0</v>
      </c>
      <c r="N5244" t="b">
        <v>0</v>
      </c>
      <c r="O5244">
        <v>12</v>
      </c>
      <c r="P5244">
        <v>11</v>
      </c>
      <c r="Q5244" s="2">
        <v>0.01</v>
      </c>
      <c r="R5244" s="2">
        <v>0</v>
      </c>
      <c r="S5244" s="2">
        <v>0</v>
      </c>
      <c r="T5244">
        <f t="shared" si="324"/>
        <v>0.4</v>
      </c>
      <c r="U5244">
        <f t="shared" si="325"/>
        <v>8.6000000000000014</v>
      </c>
      <c r="V5244">
        <f t="shared" si="326"/>
        <v>0.2976145</v>
      </c>
      <c r="W5244">
        <f t="shared" si="327"/>
        <v>2.4141650750000005</v>
      </c>
    </row>
    <row r="5245" spans="1:23" x14ac:dyDescent="0.25">
      <c r="A5245" t="s">
        <v>17393</v>
      </c>
      <c r="B5245" s="1">
        <v>43189</v>
      </c>
      <c r="C5245" t="s">
        <v>17394</v>
      </c>
      <c r="D5245" t="s">
        <v>11884</v>
      </c>
      <c r="E5245" t="s">
        <v>17395</v>
      </c>
      <c r="F5245" s="1">
        <v>43174</v>
      </c>
      <c r="G5245">
        <v>1</v>
      </c>
      <c r="H5245">
        <v>1215287</v>
      </c>
      <c r="I5245">
        <v>41564</v>
      </c>
      <c r="J5245">
        <v>682</v>
      </c>
      <c r="K5245">
        <v>1996</v>
      </c>
      <c r="L5245" t="b">
        <v>0</v>
      </c>
      <c r="M5245" t="b">
        <v>0</v>
      </c>
      <c r="N5245" t="b">
        <v>0</v>
      </c>
      <c r="O5245">
        <v>15</v>
      </c>
      <c r="P5245">
        <v>15</v>
      </c>
      <c r="Q5245" s="2">
        <v>0.03</v>
      </c>
      <c r="R5245" s="2">
        <v>0</v>
      </c>
      <c r="S5245" s="2">
        <v>0</v>
      </c>
      <c r="T5245">
        <f t="shared" si="324"/>
        <v>0.4</v>
      </c>
      <c r="U5245">
        <f t="shared" si="325"/>
        <v>12</v>
      </c>
      <c r="V5245">
        <f t="shared" si="326"/>
        <v>0.90764350000000005</v>
      </c>
      <c r="W5245">
        <f t="shared" si="327"/>
        <v>3.477675225</v>
      </c>
    </row>
    <row r="5246" spans="1:23" x14ac:dyDescent="0.25">
      <c r="A5246" t="s">
        <v>17396</v>
      </c>
      <c r="B5246" s="1">
        <v>43090</v>
      </c>
      <c r="C5246" t="s">
        <v>17397</v>
      </c>
      <c r="D5246" t="s">
        <v>14107</v>
      </c>
      <c r="E5246" t="s">
        <v>17398</v>
      </c>
      <c r="F5246" s="1">
        <v>43085</v>
      </c>
      <c r="G5246">
        <v>1</v>
      </c>
      <c r="H5246">
        <v>72522</v>
      </c>
      <c r="I5246">
        <v>3550</v>
      </c>
      <c r="J5246">
        <v>180</v>
      </c>
      <c r="K5246">
        <v>446</v>
      </c>
      <c r="L5246" t="b">
        <v>0</v>
      </c>
      <c r="M5246" t="b">
        <v>0</v>
      </c>
      <c r="N5246" t="b">
        <v>0</v>
      </c>
      <c r="O5246">
        <v>5</v>
      </c>
      <c r="P5246">
        <v>4</v>
      </c>
      <c r="Q5246" s="2">
        <v>0.05</v>
      </c>
      <c r="R5246" s="2">
        <v>0</v>
      </c>
      <c r="S5246" s="2">
        <v>0.01</v>
      </c>
      <c r="T5246">
        <f t="shared" si="324"/>
        <v>0.4</v>
      </c>
      <c r="U5246">
        <f t="shared" si="325"/>
        <v>3</v>
      </c>
      <c r="V5246">
        <f t="shared" si="326"/>
        <v>0.7862610000000001</v>
      </c>
      <c r="W5246">
        <f t="shared" si="327"/>
        <v>1.18519135</v>
      </c>
    </row>
    <row r="5247" spans="1:23" x14ac:dyDescent="0.25">
      <c r="A5247" t="s">
        <v>17399</v>
      </c>
      <c r="B5247" s="1">
        <v>43140</v>
      </c>
      <c r="C5247" t="s">
        <v>17400</v>
      </c>
      <c r="D5247" t="s">
        <v>1020</v>
      </c>
      <c r="E5247" t="s">
        <v>17401</v>
      </c>
      <c r="F5247" s="1">
        <v>43132</v>
      </c>
      <c r="G5247">
        <v>1</v>
      </c>
      <c r="H5247">
        <v>3675806</v>
      </c>
      <c r="I5247">
        <v>170076</v>
      </c>
      <c r="J5247">
        <v>6956</v>
      </c>
      <c r="K5247">
        <v>19119</v>
      </c>
      <c r="L5247" t="b">
        <v>0</v>
      </c>
      <c r="M5247" t="b">
        <v>0</v>
      </c>
      <c r="N5247" t="b">
        <v>0</v>
      </c>
      <c r="O5247">
        <v>8</v>
      </c>
      <c r="P5247">
        <v>7</v>
      </c>
      <c r="Q5247" s="2">
        <v>0.05</v>
      </c>
      <c r="R5247" s="2">
        <v>0</v>
      </c>
      <c r="S5247" s="2">
        <v>0.01</v>
      </c>
      <c r="T5247">
        <f t="shared" si="324"/>
        <v>0.4</v>
      </c>
      <c r="U5247">
        <f t="shared" si="325"/>
        <v>5.4</v>
      </c>
      <c r="V5247">
        <f t="shared" si="326"/>
        <v>2.5879029999999998</v>
      </c>
      <c r="W5247">
        <f t="shared" si="327"/>
        <v>2.4157660500000002</v>
      </c>
    </row>
    <row r="5248" spans="1:23" x14ac:dyDescent="0.25">
      <c r="A5248" t="s">
        <v>17402</v>
      </c>
      <c r="B5248" s="1">
        <v>43056</v>
      </c>
      <c r="C5248" t="s">
        <v>17403</v>
      </c>
      <c r="D5248" t="s">
        <v>9027</v>
      </c>
      <c r="E5248" t="s">
        <v>17404</v>
      </c>
      <c r="F5248" s="1">
        <v>43049</v>
      </c>
      <c r="G5248">
        <v>1</v>
      </c>
      <c r="H5248">
        <v>5159763</v>
      </c>
      <c r="I5248">
        <v>146732</v>
      </c>
      <c r="J5248">
        <v>4515</v>
      </c>
      <c r="K5248">
        <v>7048</v>
      </c>
      <c r="L5248" t="b">
        <v>0</v>
      </c>
      <c r="M5248" t="b">
        <v>0</v>
      </c>
      <c r="N5248" t="b">
        <v>0</v>
      </c>
      <c r="O5248">
        <v>7</v>
      </c>
      <c r="P5248">
        <v>4</v>
      </c>
      <c r="Q5248" s="2">
        <v>0.03</v>
      </c>
      <c r="R5248" s="2">
        <v>0</v>
      </c>
      <c r="S5248" s="2">
        <v>0</v>
      </c>
      <c r="T5248">
        <f t="shared" si="324"/>
        <v>0.4</v>
      </c>
      <c r="U5248">
        <f t="shared" si="325"/>
        <v>2.6</v>
      </c>
      <c r="V5248">
        <f t="shared" si="326"/>
        <v>2.8798814999999998</v>
      </c>
      <c r="W5248">
        <f t="shared" si="327"/>
        <v>1.8179585249999999</v>
      </c>
    </row>
    <row r="5249" spans="1:23" x14ac:dyDescent="0.25">
      <c r="A5249" t="s">
        <v>17405</v>
      </c>
      <c r="B5249" s="1">
        <v>43102</v>
      </c>
      <c r="C5249" t="s">
        <v>17406</v>
      </c>
      <c r="D5249" t="s">
        <v>6995</v>
      </c>
      <c r="E5249" t="s">
        <v>17407</v>
      </c>
      <c r="F5249" s="1">
        <v>43092</v>
      </c>
      <c r="G5249">
        <v>1</v>
      </c>
      <c r="H5249">
        <v>97192</v>
      </c>
      <c r="I5249">
        <v>1924</v>
      </c>
      <c r="J5249">
        <v>119</v>
      </c>
      <c r="K5249">
        <v>206</v>
      </c>
      <c r="L5249" t="b">
        <v>0</v>
      </c>
      <c r="M5249" t="b">
        <v>0</v>
      </c>
      <c r="N5249" t="b">
        <v>0</v>
      </c>
      <c r="O5249">
        <v>10</v>
      </c>
      <c r="P5249">
        <v>10</v>
      </c>
      <c r="Q5249" s="2">
        <v>0.02</v>
      </c>
      <c r="R5249" s="2">
        <v>0</v>
      </c>
      <c r="S5249" s="2">
        <v>0</v>
      </c>
      <c r="T5249">
        <f t="shared" si="324"/>
        <v>0.4</v>
      </c>
      <c r="U5249">
        <f t="shared" si="325"/>
        <v>8</v>
      </c>
      <c r="V5249">
        <f t="shared" si="326"/>
        <v>0.24859600000000001</v>
      </c>
      <c r="W5249">
        <f t="shared" si="327"/>
        <v>2.2470086</v>
      </c>
    </row>
    <row r="5250" spans="1:23" x14ac:dyDescent="0.25">
      <c r="A5250" t="s">
        <v>17408</v>
      </c>
      <c r="B5250" s="1">
        <v>43145</v>
      </c>
      <c r="C5250" t="s">
        <v>17409</v>
      </c>
      <c r="D5250" t="s">
        <v>1114</v>
      </c>
      <c r="E5250" t="s">
        <v>17410</v>
      </c>
      <c r="F5250" s="1">
        <v>43143</v>
      </c>
      <c r="G5250">
        <v>1</v>
      </c>
      <c r="H5250">
        <v>193612</v>
      </c>
      <c r="I5250">
        <v>3538</v>
      </c>
      <c r="J5250">
        <v>2637</v>
      </c>
      <c r="K5250">
        <v>4051</v>
      </c>
      <c r="L5250" t="b">
        <v>0</v>
      </c>
      <c r="M5250" t="b">
        <v>0</v>
      </c>
      <c r="N5250" t="b">
        <v>0</v>
      </c>
      <c r="O5250">
        <v>2</v>
      </c>
      <c r="P5250">
        <v>1</v>
      </c>
      <c r="Q5250" s="2">
        <v>0.02</v>
      </c>
      <c r="R5250" s="2">
        <v>-0.01</v>
      </c>
      <c r="S5250" s="2">
        <v>0.02</v>
      </c>
      <c r="T5250">
        <f t="shared" ref="T5250:T5313" si="328">G5250*0.4</f>
        <v>0.4</v>
      </c>
      <c r="U5250">
        <f t="shared" ref="U5250:U5313" si="329">-0.2*(O5250-P5250)+0.8*P5250</f>
        <v>0.60000000000000009</v>
      </c>
      <c r="V5250">
        <f t="shared" ref="V5250:V5313" si="330">0.5*H5250*0.000001+0.1*Q5250*100+100*0.15*R5250+100*0.25*S5250</f>
        <v>0.64680599999999999</v>
      </c>
      <c r="W5250">
        <f t="shared" ref="W5250:W5313" si="331">0.4*T5250+0.25*U5250+0.35*V5250</f>
        <v>0.53638209999999997</v>
      </c>
    </row>
    <row r="5251" spans="1:23" x14ac:dyDescent="0.25">
      <c r="A5251" t="s">
        <v>17411</v>
      </c>
      <c r="B5251" s="1">
        <v>43186</v>
      </c>
      <c r="C5251" t="s">
        <v>17412</v>
      </c>
      <c r="D5251" t="s">
        <v>6361</v>
      </c>
      <c r="E5251" t="s">
        <v>17413</v>
      </c>
      <c r="F5251" s="1">
        <v>43175</v>
      </c>
      <c r="G5251">
        <v>1</v>
      </c>
      <c r="H5251">
        <v>3514734</v>
      </c>
      <c r="I5251">
        <v>98840</v>
      </c>
      <c r="J5251">
        <v>13808</v>
      </c>
      <c r="K5251">
        <v>7603</v>
      </c>
      <c r="L5251" t="b">
        <v>0</v>
      </c>
      <c r="M5251" t="b">
        <v>0</v>
      </c>
      <c r="N5251" t="b">
        <v>0</v>
      </c>
      <c r="O5251">
        <v>11</v>
      </c>
      <c r="P5251">
        <v>10</v>
      </c>
      <c r="Q5251" s="2">
        <v>0.03</v>
      </c>
      <c r="R5251" s="2">
        <v>0</v>
      </c>
      <c r="S5251" s="2">
        <v>0</v>
      </c>
      <c r="T5251">
        <f t="shared" si="328"/>
        <v>0.4</v>
      </c>
      <c r="U5251">
        <f t="shared" si="329"/>
        <v>7.8</v>
      </c>
      <c r="V5251">
        <f t="shared" si="330"/>
        <v>2.0573669999999997</v>
      </c>
      <c r="W5251">
        <f t="shared" si="331"/>
        <v>2.8300784499999998</v>
      </c>
    </row>
    <row r="5252" spans="1:23" x14ac:dyDescent="0.25">
      <c r="A5252" t="s">
        <v>17414</v>
      </c>
      <c r="B5252" s="1">
        <v>43071</v>
      </c>
      <c r="C5252" t="s">
        <v>17415</v>
      </c>
      <c r="D5252" t="s">
        <v>1114</v>
      </c>
      <c r="E5252" t="s">
        <v>17416</v>
      </c>
      <c r="F5252" s="1">
        <v>43070</v>
      </c>
      <c r="G5252">
        <v>1</v>
      </c>
      <c r="H5252">
        <v>6084</v>
      </c>
      <c r="I5252">
        <v>203</v>
      </c>
      <c r="J5252">
        <v>70</v>
      </c>
      <c r="K5252">
        <v>200</v>
      </c>
      <c r="L5252" t="b">
        <v>0</v>
      </c>
      <c r="M5252" t="b">
        <v>0</v>
      </c>
      <c r="N5252" t="b">
        <v>0</v>
      </c>
      <c r="O5252">
        <v>1</v>
      </c>
      <c r="P5252">
        <v>1</v>
      </c>
      <c r="Q5252" s="2">
        <v>0.03</v>
      </c>
      <c r="R5252" s="2">
        <v>-0.01</v>
      </c>
      <c r="S5252" s="2">
        <v>0.03</v>
      </c>
      <c r="T5252">
        <f t="shared" si="328"/>
        <v>0.4</v>
      </c>
      <c r="U5252">
        <f t="shared" si="329"/>
        <v>0.8</v>
      </c>
      <c r="V5252">
        <f t="shared" si="330"/>
        <v>0.90304200000000001</v>
      </c>
      <c r="W5252">
        <f t="shared" si="331"/>
        <v>0.67606469999999996</v>
      </c>
    </row>
    <row r="5253" spans="1:23" x14ac:dyDescent="0.25">
      <c r="A5253" t="s">
        <v>17417</v>
      </c>
      <c r="B5253" s="1">
        <v>43090</v>
      </c>
      <c r="C5253" t="s">
        <v>17418</v>
      </c>
      <c r="D5253" t="s">
        <v>7033</v>
      </c>
      <c r="E5253" t="s">
        <v>17419</v>
      </c>
      <c r="F5253" s="1">
        <v>43085</v>
      </c>
      <c r="G5253">
        <v>1</v>
      </c>
      <c r="H5253">
        <v>420977</v>
      </c>
      <c r="I5253">
        <v>11242</v>
      </c>
      <c r="J5253">
        <v>308</v>
      </c>
      <c r="K5253">
        <v>460</v>
      </c>
      <c r="L5253" t="b">
        <v>0</v>
      </c>
      <c r="M5253" t="b">
        <v>0</v>
      </c>
      <c r="N5253" t="b">
        <v>0</v>
      </c>
      <c r="O5253">
        <v>5</v>
      </c>
      <c r="P5253">
        <v>3</v>
      </c>
      <c r="Q5253" s="2">
        <v>0.03</v>
      </c>
      <c r="R5253" s="2">
        <v>0</v>
      </c>
      <c r="S5253" s="2">
        <v>0</v>
      </c>
      <c r="T5253">
        <f t="shared" si="328"/>
        <v>0.4</v>
      </c>
      <c r="U5253">
        <f t="shared" si="329"/>
        <v>2.0000000000000004</v>
      </c>
      <c r="V5253">
        <f t="shared" si="330"/>
        <v>0.51048850000000001</v>
      </c>
      <c r="W5253">
        <f t="shared" si="331"/>
        <v>0.8386709750000001</v>
      </c>
    </row>
    <row r="5254" spans="1:23" x14ac:dyDescent="0.25">
      <c r="A5254" t="s">
        <v>17420</v>
      </c>
      <c r="B5254" s="1">
        <v>43265</v>
      </c>
      <c r="C5254" t="s">
        <v>17421</v>
      </c>
      <c r="D5254" t="s">
        <v>16506</v>
      </c>
      <c r="E5254" t="s">
        <v>17422</v>
      </c>
      <c r="F5254" s="1">
        <v>43243</v>
      </c>
      <c r="G5254">
        <v>1</v>
      </c>
      <c r="H5254">
        <v>7676068</v>
      </c>
      <c r="I5254">
        <v>230427</v>
      </c>
      <c r="J5254">
        <v>3383</v>
      </c>
      <c r="K5254">
        <v>22924</v>
      </c>
      <c r="L5254" t="b">
        <v>0</v>
      </c>
      <c r="M5254" t="b">
        <v>0</v>
      </c>
      <c r="N5254" t="b">
        <v>0</v>
      </c>
      <c r="O5254">
        <v>22</v>
      </c>
      <c r="P5254">
        <v>22</v>
      </c>
      <c r="Q5254" s="2">
        <v>0.03</v>
      </c>
      <c r="R5254" s="2">
        <v>0</v>
      </c>
      <c r="S5254" s="2">
        <v>0</v>
      </c>
      <c r="T5254">
        <f t="shared" si="328"/>
        <v>0.4</v>
      </c>
      <c r="U5254">
        <f t="shared" si="329"/>
        <v>17.600000000000001</v>
      </c>
      <c r="V5254">
        <f t="shared" si="330"/>
        <v>4.1380340000000002</v>
      </c>
      <c r="W5254">
        <f t="shared" si="331"/>
        <v>6.0083119000000007</v>
      </c>
    </row>
    <row r="5255" spans="1:23" x14ac:dyDescent="0.25">
      <c r="A5255" t="s">
        <v>17423</v>
      </c>
      <c r="B5255" s="1">
        <v>43230</v>
      </c>
      <c r="C5255" t="s">
        <v>17424</v>
      </c>
      <c r="D5255" t="s">
        <v>1020</v>
      </c>
      <c r="E5255" t="s">
        <v>17425</v>
      </c>
      <c r="F5255" s="1">
        <v>43212</v>
      </c>
      <c r="G5255">
        <v>1</v>
      </c>
      <c r="H5255">
        <v>3373574</v>
      </c>
      <c r="I5255">
        <v>176450</v>
      </c>
      <c r="J5255">
        <v>1783</v>
      </c>
      <c r="K5255">
        <v>12407</v>
      </c>
      <c r="L5255" t="b">
        <v>0</v>
      </c>
      <c r="M5255" t="b">
        <v>0</v>
      </c>
      <c r="N5255" t="b">
        <v>0</v>
      </c>
      <c r="O5255">
        <v>18</v>
      </c>
      <c r="P5255">
        <v>18</v>
      </c>
      <c r="Q5255" s="2">
        <v>0.05</v>
      </c>
      <c r="R5255" s="2">
        <v>0</v>
      </c>
      <c r="S5255" s="2">
        <v>0</v>
      </c>
      <c r="T5255">
        <f t="shared" si="328"/>
        <v>0.4</v>
      </c>
      <c r="U5255">
        <f t="shared" si="329"/>
        <v>14.4</v>
      </c>
      <c r="V5255">
        <f t="shared" si="330"/>
        <v>2.1867869999999998</v>
      </c>
      <c r="W5255">
        <f t="shared" si="331"/>
        <v>4.5253754500000003</v>
      </c>
    </row>
    <row r="5256" spans="1:23" x14ac:dyDescent="0.25">
      <c r="A5256" t="s">
        <v>17426</v>
      </c>
      <c r="B5256" s="1">
        <v>43195</v>
      </c>
      <c r="C5256" t="s">
        <v>17427</v>
      </c>
      <c r="D5256" t="s">
        <v>17428</v>
      </c>
      <c r="E5256" t="s">
        <v>17429</v>
      </c>
      <c r="F5256" s="1">
        <v>43187</v>
      </c>
      <c r="G5256">
        <v>1</v>
      </c>
      <c r="H5256">
        <v>81337</v>
      </c>
      <c r="I5256">
        <v>153</v>
      </c>
      <c r="J5256">
        <v>18</v>
      </c>
      <c r="K5256">
        <v>22</v>
      </c>
      <c r="L5256" t="b">
        <v>0</v>
      </c>
      <c r="M5256" t="b">
        <v>0</v>
      </c>
      <c r="N5256" t="b">
        <v>0</v>
      </c>
      <c r="O5256">
        <v>8</v>
      </c>
      <c r="P5256">
        <v>2</v>
      </c>
      <c r="Q5256" s="2">
        <v>0</v>
      </c>
      <c r="R5256" s="2">
        <v>0</v>
      </c>
      <c r="S5256" s="2">
        <v>0</v>
      </c>
      <c r="T5256">
        <f t="shared" si="328"/>
        <v>0.4</v>
      </c>
      <c r="U5256">
        <f t="shared" si="329"/>
        <v>0.39999999999999991</v>
      </c>
      <c r="V5256">
        <f t="shared" si="330"/>
        <v>4.0668499999999996E-2</v>
      </c>
      <c r="W5256">
        <f t="shared" si="331"/>
        <v>0.27423397500000002</v>
      </c>
    </row>
    <row r="5257" spans="1:23" x14ac:dyDescent="0.25">
      <c r="A5257" t="s">
        <v>17430</v>
      </c>
      <c r="B5257" s="1">
        <v>43067</v>
      </c>
      <c r="C5257" t="s">
        <v>17431</v>
      </c>
      <c r="D5257" t="s">
        <v>3818</v>
      </c>
      <c r="E5257" t="s">
        <v>17432</v>
      </c>
      <c r="F5257" s="1">
        <v>43059</v>
      </c>
      <c r="G5257">
        <v>1</v>
      </c>
      <c r="H5257">
        <v>88667</v>
      </c>
      <c r="I5257">
        <v>1120</v>
      </c>
      <c r="J5257">
        <v>58</v>
      </c>
      <c r="K5257">
        <v>207</v>
      </c>
      <c r="L5257" t="b">
        <v>0</v>
      </c>
      <c r="M5257" t="b">
        <v>0</v>
      </c>
      <c r="N5257" t="b">
        <v>0</v>
      </c>
      <c r="O5257">
        <v>8</v>
      </c>
      <c r="P5257">
        <v>8</v>
      </c>
      <c r="Q5257" s="2">
        <v>0.01</v>
      </c>
      <c r="R5257" s="2">
        <v>0</v>
      </c>
      <c r="S5257" s="2">
        <v>0</v>
      </c>
      <c r="T5257">
        <f t="shared" si="328"/>
        <v>0.4</v>
      </c>
      <c r="U5257">
        <f t="shared" si="329"/>
        <v>6.4</v>
      </c>
      <c r="V5257">
        <f t="shared" si="330"/>
        <v>0.1443335</v>
      </c>
      <c r="W5257">
        <f t="shared" si="331"/>
        <v>1.8105167250000003</v>
      </c>
    </row>
    <row r="5258" spans="1:23" x14ac:dyDescent="0.25">
      <c r="A5258" t="s">
        <v>17433</v>
      </c>
      <c r="B5258" s="1">
        <v>43212</v>
      </c>
      <c r="C5258" t="s">
        <v>17434</v>
      </c>
      <c r="D5258" t="s">
        <v>3870</v>
      </c>
      <c r="E5258" t="s">
        <v>17435</v>
      </c>
      <c r="F5258" s="1">
        <v>43199</v>
      </c>
      <c r="G5258">
        <v>1</v>
      </c>
      <c r="H5258">
        <v>419400</v>
      </c>
      <c r="I5258">
        <v>2357</v>
      </c>
      <c r="J5258">
        <v>1147</v>
      </c>
      <c r="K5258">
        <v>450</v>
      </c>
      <c r="L5258" t="b">
        <v>0</v>
      </c>
      <c r="M5258" t="b">
        <v>0</v>
      </c>
      <c r="N5258" t="b">
        <v>0</v>
      </c>
      <c r="O5258">
        <v>13</v>
      </c>
      <c r="P5258">
        <v>4</v>
      </c>
      <c r="Q5258" s="2">
        <v>0.01</v>
      </c>
      <c r="R5258" s="2">
        <v>0</v>
      </c>
      <c r="S5258" s="2">
        <v>0</v>
      </c>
      <c r="T5258">
        <f t="shared" si="328"/>
        <v>0.4</v>
      </c>
      <c r="U5258">
        <f t="shared" si="329"/>
        <v>1.4000000000000001</v>
      </c>
      <c r="V5258">
        <f t="shared" si="330"/>
        <v>0.30969999999999998</v>
      </c>
      <c r="W5258">
        <f t="shared" si="331"/>
        <v>0.61839500000000003</v>
      </c>
    </row>
    <row r="5259" spans="1:23" x14ac:dyDescent="0.25">
      <c r="A5259" t="s">
        <v>17436</v>
      </c>
      <c r="B5259" s="1">
        <v>43260</v>
      </c>
      <c r="C5259" t="s">
        <v>17437</v>
      </c>
      <c r="D5259" t="s">
        <v>17438</v>
      </c>
      <c r="E5259" t="s">
        <v>17439</v>
      </c>
      <c r="F5259" s="1">
        <v>43230</v>
      </c>
      <c r="G5259">
        <v>1</v>
      </c>
      <c r="H5259">
        <v>54863912</v>
      </c>
      <c r="I5259">
        <v>922355</v>
      </c>
      <c r="J5259">
        <v>18037</v>
      </c>
      <c r="K5259">
        <v>41774</v>
      </c>
      <c r="L5259" t="b">
        <v>0</v>
      </c>
      <c r="M5259" t="b">
        <v>0</v>
      </c>
      <c r="N5259" t="b">
        <v>0</v>
      </c>
      <c r="O5259">
        <v>30</v>
      </c>
      <c r="P5259">
        <v>28</v>
      </c>
      <c r="Q5259" s="2">
        <v>0.02</v>
      </c>
      <c r="R5259" s="2">
        <v>0</v>
      </c>
      <c r="S5259" s="2">
        <v>0</v>
      </c>
      <c r="T5259">
        <f t="shared" si="328"/>
        <v>0.4</v>
      </c>
      <c r="U5259">
        <f t="shared" si="329"/>
        <v>22.000000000000004</v>
      </c>
      <c r="V5259">
        <f t="shared" si="330"/>
        <v>27.631955999999999</v>
      </c>
      <c r="W5259">
        <f t="shared" si="331"/>
        <v>15.3311846</v>
      </c>
    </row>
    <row r="5260" spans="1:23" x14ac:dyDescent="0.25">
      <c r="A5260" t="s">
        <v>17440</v>
      </c>
      <c r="B5260" s="1">
        <v>43134</v>
      </c>
      <c r="C5260" t="s">
        <v>17441</v>
      </c>
      <c r="D5260" t="s">
        <v>5300</v>
      </c>
      <c r="E5260" t="s">
        <v>17442</v>
      </c>
      <c r="F5260" s="1">
        <v>43127</v>
      </c>
      <c r="G5260">
        <v>1</v>
      </c>
      <c r="H5260">
        <v>1069966</v>
      </c>
      <c r="I5260">
        <v>19900</v>
      </c>
      <c r="J5260">
        <v>2891</v>
      </c>
      <c r="K5260">
        <v>5612</v>
      </c>
      <c r="L5260" t="b">
        <v>0</v>
      </c>
      <c r="M5260" t="b">
        <v>0</v>
      </c>
      <c r="N5260" t="b">
        <v>0</v>
      </c>
      <c r="O5260">
        <v>7</v>
      </c>
      <c r="P5260">
        <v>6</v>
      </c>
      <c r="Q5260" s="2">
        <v>0.02</v>
      </c>
      <c r="R5260" s="2">
        <v>0</v>
      </c>
      <c r="S5260" s="2">
        <v>0.01</v>
      </c>
      <c r="T5260">
        <f t="shared" si="328"/>
        <v>0.4</v>
      </c>
      <c r="U5260">
        <f t="shared" si="329"/>
        <v>4.6000000000000005</v>
      </c>
      <c r="V5260">
        <f t="shared" si="330"/>
        <v>0.98498299999999994</v>
      </c>
      <c r="W5260">
        <f t="shared" si="331"/>
        <v>1.6547440500000001</v>
      </c>
    </row>
    <row r="5261" spans="1:23" x14ac:dyDescent="0.25">
      <c r="A5261" t="s">
        <v>17443</v>
      </c>
      <c r="B5261" s="1">
        <v>43073</v>
      </c>
      <c r="C5261" t="s">
        <v>17444</v>
      </c>
      <c r="D5261" t="s">
        <v>17445</v>
      </c>
      <c r="E5261" t="s">
        <v>17446</v>
      </c>
      <c r="F5261" s="1">
        <v>43070</v>
      </c>
      <c r="G5261">
        <v>1</v>
      </c>
      <c r="H5261">
        <v>132872</v>
      </c>
      <c r="I5261">
        <v>6937</v>
      </c>
      <c r="J5261">
        <v>246</v>
      </c>
      <c r="K5261">
        <v>789</v>
      </c>
      <c r="L5261" t="b">
        <v>0</v>
      </c>
      <c r="M5261" t="b">
        <v>0</v>
      </c>
      <c r="N5261" t="b">
        <v>0</v>
      </c>
      <c r="O5261">
        <v>3</v>
      </c>
      <c r="P5261">
        <v>2</v>
      </c>
      <c r="Q5261" s="2">
        <v>0.05</v>
      </c>
      <c r="R5261" s="2">
        <v>0</v>
      </c>
      <c r="S5261" s="2">
        <v>0.01</v>
      </c>
      <c r="T5261">
        <f t="shared" si="328"/>
        <v>0.4</v>
      </c>
      <c r="U5261">
        <f t="shared" si="329"/>
        <v>1.4000000000000001</v>
      </c>
      <c r="V5261">
        <f t="shared" si="330"/>
        <v>0.81643600000000016</v>
      </c>
      <c r="W5261">
        <f t="shared" si="331"/>
        <v>0.79575260000000003</v>
      </c>
    </row>
    <row r="5262" spans="1:23" x14ac:dyDescent="0.25">
      <c r="A5262" t="s">
        <v>17447</v>
      </c>
      <c r="B5262" s="1">
        <v>43262</v>
      </c>
      <c r="C5262" t="s">
        <v>17448</v>
      </c>
      <c r="D5262" t="s">
        <v>1853</v>
      </c>
      <c r="E5262" t="s">
        <v>17449</v>
      </c>
      <c r="F5262" s="1">
        <v>43234</v>
      </c>
      <c r="G5262">
        <v>1</v>
      </c>
      <c r="H5262">
        <v>2624803</v>
      </c>
      <c r="I5262">
        <v>84632</v>
      </c>
      <c r="J5262">
        <v>11097</v>
      </c>
      <c r="K5262">
        <v>7957</v>
      </c>
      <c r="L5262" t="b">
        <v>0</v>
      </c>
      <c r="M5262" t="b">
        <v>0</v>
      </c>
      <c r="N5262" t="b">
        <v>0</v>
      </c>
      <c r="O5262">
        <v>28</v>
      </c>
      <c r="P5262">
        <v>27</v>
      </c>
      <c r="Q5262" s="2">
        <v>0.03</v>
      </c>
      <c r="R5262" s="2">
        <v>0</v>
      </c>
      <c r="S5262" s="2">
        <v>0</v>
      </c>
      <c r="T5262">
        <f t="shared" si="328"/>
        <v>0.4</v>
      </c>
      <c r="U5262">
        <f t="shared" si="329"/>
        <v>21.400000000000002</v>
      </c>
      <c r="V5262">
        <f t="shared" si="330"/>
        <v>1.6124015</v>
      </c>
      <c r="W5262">
        <f t="shared" si="331"/>
        <v>6.0743405250000002</v>
      </c>
    </row>
    <row r="5263" spans="1:23" x14ac:dyDescent="0.25">
      <c r="A5263" t="s">
        <v>17450</v>
      </c>
      <c r="B5263" s="1">
        <v>43109</v>
      </c>
      <c r="C5263" t="s">
        <v>17451</v>
      </c>
      <c r="D5263" t="s">
        <v>3889</v>
      </c>
      <c r="E5263" t="s">
        <v>17452</v>
      </c>
      <c r="F5263" s="1">
        <v>43102</v>
      </c>
      <c r="G5263">
        <v>1</v>
      </c>
      <c r="H5263">
        <v>1924405</v>
      </c>
      <c r="I5263">
        <v>251227</v>
      </c>
      <c r="J5263">
        <v>797</v>
      </c>
      <c r="K5263">
        <v>18021</v>
      </c>
      <c r="L5263" t="b">
        <v>0</v>
      </c>
      <c r="M5263" t="b">
        <v>0</v>
      </c>
      <c r="N5263" t="b">
        <v>0</v>
      </c>
      <c r="O5263">
        <v>7</v>
      </c>
      <c r="P5263">
        <v>6</v>
      </c>
      <c r="Q5263" s="2">
        <v>0.13</v>
      </c>
      <c r="R5263" s="2">
        <v>0</v>
      </c>
      <c r="S5263" s="2">
        <v>0.01</v>
      </c>
      <c r="T5263">
        <f t="shared" si="328"/>
        <v>0.4</v>
      </c>
      <c r="U5263">
        <f t="shared" si="329"/>
        <v>4.6000000000000005</v>
      </c>
      <c r="V5263">
        <f t="shared" si="330"/>
        <v>2.5122024999999999</v>
      </c>
      <c r="W5263">
        <f t="shared" si="331"/>
        <v>2.1892708750000001</v>
      </c>
    </row>
    <row r="5264" spans="1:23" x14ac:dyDescent="0.25">
      <c r="A5264" t="s">
        <v>17453</v>
      </c>
      <c r="B5264" s="1">
        <v>43185</v>
      </c>
      <c r="C5264" t="s">
        <v>17454</v>
      </c>
      <c r="D5264" t="s">
        <v>509</v>
      </c>
      <c r="E5264" t="s">
        <v>17455</v>
      </c>
      <c r="F5264" s="1">
        <v>43179</v>
      </c>
      <c r="G5264">
        <v>1</v>
      </c>
      <c r="H5264">
        <v>269305</v>
      </c>
      <c r="I5264">
        <v>7915</v>
      </c>
      <c r="J5264">
        <v>566</v>
      </c>
      <c r="K5264">
        <v>1080</v>
      </c>
      <c r="L5264" t="b">
        <v>0</v>
      </c>
      <c r="M5264" t="b">
        <v>0</v>
      </c>
      <c r="N5264" t="b">
        <v>0</v>
      </c>
      <c r="O5264">
        <v>6</v>
      </c>
      <c r="P5264">
        <v>5</v>
      </c>
      <c r="Q5264" s="2">
        <v>0.03</v>
      </c>
      <c r="R5264" s="2">
        <v>0</v>
      </c>
      <c r="S5264" s="2">
        <v>0</v>
      </c>
      <c r="T5264">
        <f t="shared" si="328"/>
        <v>0.4</v>
      </c>
      <c r="U5264">
        <f t="shared" si="329"/>
        <v>3.8</v>
      </c>
      <c r="V5264">
        <f t="shared" si="330"/>
        <v>0.4346525</v>
      </c>
      <c r="W5264">
        <f t="shared" si="331"/>
        <v>1.2621283749999999</v>
      </c>
    </row>
    <row r="5265" spans="1:23" x14ac:dyDescent="0.25">
      <c r="A5265" t="s">
        <v>17456</v>
      </c>
      <c r="B5265" s="1">
        <v>43196</v>
      </c>
      <c r="C5265" t="s">
        <v>17457</v>
      </c>
      <c r="D5265" t="s">
        <v>1372</v>
      </c>
      <c r="E5265" t="s">
        <v>17458</v>
      </c>
      <c r="F5265" s="1">
        <v>43181</v>
      </c>
      <c r="G5265">
        <v>1</v>
      </c>
      <c r="H5265">
        <v>1240723</v>
      </c>
      <c r="I5265">
        <v>43764</v>
      </c>
      <c r="J5265">
        <v>1258</v>
      </c>
      <c r="K5265">
        <v>1525</v>
      </c>
      <c r="L5265" t="b">
        <v>0</v>
      </c>
      <c r="M5265" t="b">
        <v>0</v>
      </c>
      <c r="N5265" t="b">
        <v>0</v>
      </c>
      <c r="O5265">
        <v>15</v>
      </c>
      <c r="P5265">
        <v>15</v>
      </c>
      <c r="Q5265" s="2">
        <v>0.04</v>
      </c>
      <c r="R5265" s="2">
        <v>0</v>
      </c>
      <c r="S5265" s="2">
        <v>0</v>
      </c>
      <c r="T5265">
        <f t="shared" si="328"/>
        <v>0.4</v>
      </c>
      <c r="U5265">
        <f t="shared" si="329"/>
        <v>12</v>
      </c>
      <c r="V5265">
        <f t="shared" si="330"/>
        <v>1.0203614999999999</v>
      </c>
      <c r="W5265">
        <f t="shared" si="331"/>
        <v>3.5171265250000001</v>
      </c>
    </row>
    <row r="5266" spans="1:23" x14ac:dyDescent="0.25">
      <c r="A5266" t="s">
        <v>17459</v>
      </c>
      <c r="B5266" s="1">
        <v>43058</v>
      </c>
      <c r="C5266" t="s">
        <v>17460</v>
      </c>
      <c r="D5266" t="s">
        <v>730</v>
      </c>
      <c r="E5266" t="s">
        <v>17461</v>
      </c>
      <c r="F5266" s="1">
        <v>43055</v>
      </c>
      <c r="G5266">
        <v>1</v>
      </c>
      <c r="H5266">
        <v>127525</v>
      </c>
      <c r="I5266">
        <v>1094</v>
      </c>
      <c r="J5266">
        <v>43</v>
      </c>
      <c r="K5266">
        <v>414</v>
      </c>
      <c r="L5266" t="b">
        <v>0</v>
      </c>
      <c r="M5266" t="b">
        <v>0</v>
      </c>
      <c r="N5266" t="b">
        <v>0</v>
      </c>
      <c r="O5266">
        <v>3</v>
      </c>
      <c r="P5266">
        <v>3</v>
      </c>
      <c r="Q5266" s="2">
        <v>0.01</v>
      </c>
      <c r="R5266" s="2">
        <v>0</v>
      </c>
      <c r="S5266" s="2">
        <v>0</v>
      </c>
      <c r="T5266">
        <f t="shared" si="328"/>
        <v>0.4</v>
      </c>
      <c r="U5266">
        <f t="shared" si="329"/>
        <v>2.4000000000000004</v>
      </c>
      <c r="V5266">
        <f t="shared" si="330"/>
        <v>0.16376250000000001</v>
      </c>
      <c r="W5266">
        <f t="shared" si="331"/>
        <v>0.81731687500000016</v>
      </c>
    </row>
    <row r="5267" spans="1:23" x14ac:dyDescent="0.25">
      <c r="A5267" t="s">
        <v>17462</v>
      </c>
      <c r="B5267" s="1">
        <v>43125</v>
      </c>
      <c r="C5267" t="s">
        <v>17463</v>
      </c>
      <c r="D5267" t="s">
        <v>663</v>
      </c>
      <c r="E5267" t="s">
        <v>17464</v>
      </c>
      <c r="F5267" s="1">
        <v>43118</v>
      </c>
      <c r="G5267">
        <v>1</v>
      </c>
      <c r="H5267">
        <v>5684795</v>
      </c>
      <c r="I5267">
        <v>374882</v>
      </c>
      <c r="J5267">
        <v>4467</v>
      </c>
      <c r="K5267">
        <v>14889</v>
      </c>
      <c r="L5267" t="b">
        <v>0</v>
      </c>
      <c r="M5267" t="b">
        <v>0</v>
      </c>
      <c r="N5267" t="b">
        <v>0</v>
      </c>
      <c r="O5267">
        <v>7</v>
      </c>
      <c r="P5267">
        <v>7</v>
      </c>
      <c r="Q5267" s="2">
        <v>7.0000000000000007E-2</v>
      </c>
      <c r="R5267" s="2">
        <v>0</v>
      </c>
      <c r="S5267" s="2">
        <v>0</v>
      </c>
      <c r="T5267">
        <f t="shared" si="328"/>
        <v>0.4</v>
      </c>
      <c r="U5267">
        <f t="shared" si="329"/>
        <v>5.6000000000000005</v>
      </c>
      <c r="V5267">
        <f t="shared" si="330"/>
        <v>3.5423974999999999</v>
      </c>
      <c r="W5267">
        <f t="shared" si="331"/>
        <v>2.7998391250000001</v>
      </c>
    </row>
    <row r="5268" spans="1:23" x14ac:dyDescent="0.25">
      <c r="A5268" t="s">
        <v>17465</v>
      </c>
      <c r="B5268" s="1">
        <v>43117</v>
      </c>
      <c r="C5268" t="s">
        <v>17466</v>
      </c>
      <c r="D5268" t="s">
        <v>17467</v>
      </c>
      <c r="E5268" t="s">
        <v>17468</v>
      </c>
      <c r="F5268" s="1">
        <v>43112</v>
      </c>
      <c r="G5268">
        <v>1</v>
      </c>
      <c r="H5268">
        <v>12857</v>
      </c>
      <c r="I5268">
        <v>754</v>
      </c>
      <c r="J5268">
        <v>10</v>
      </c>
      <c r="K5268">
        <v>37</v>
      </c>
      <c r="L5268" t="b">
        <v>0</v>
      </c>
      <c r="M5268" t="b">
        <v>0</v>
      </c>
      <c r="N5268" t="b">
        <v>0</v>
      </c>
      <c r="O5268">
        <v>5</v>
      </c>
      <c r="P5268">
        <v>3</v>
      </c>
      <c r="Q5268" s="2">
        <v>0.06</v>
      </c>
      <c r="R5268" s="2">
        <v>0</v>
      </c>
      <c r="S5268" s="2">
        <v>0</v>
      </c>
      <c r="T5268">
        <f t="shared" si="328"/>
        <v>0.4</v>
      </c>
      <c r="U5268">
        <f t="shared" si="329"/>
        <v>2.0000000000000004</v>
      </c>
      <c r="V5268">
        <f t="shared" si="330"/>
        <v>0.60642849999999993</v>
      </c>
      <c r="W5268">
        <f t="shared" si="331"/>
        <v>0.87224997500000012</v>
      </c>
    </row>
    <row r="5269" spans="1:23" x14ac:dyDescent="0.25">
      <c r="A5269" t="s">
        <v>17469</v>
      </c>
      <c r="B5269" s="1">
        <v>43109</v>
      </c>
      <c r="C5269" t="s">
        <v>17470</v>
      </c>
      <c r="D5269" t="s">
        <v>17471</v>
      </c>
      <c r="E5269" t="s">
        <v>17472</v>
      </c>
      <c r="F5269" s="1">
        <v>42166</v>
      </c>
      <c r="G5269">
        <v>1</v>
      </c>
      <c r="H5269">
        <v>53000</v>
      </c>
      <c r="I5269">
        <v>445</v>
      </c>
      <c r="J5269">
        <v>15</v>
      </c>
      <c r="K5269">
        <v>12</v>
      </c>
      <c r="L5269" t="b">
        <v>0</v>
      </c>
      <c r="M5269" t="b">
        <v>0</v>
      </c>
      <c r="N5269" t="b">
        <v>0</v>
      </c>
      <c r="O5269">
        <v>943</v>
      </c>
      <c r="P5269">
        <v>1</v>
      </c>
      <c r="Q5269" s="2">
        <v>0.01</v>
      </c>
      <c r="R5269" s="2">
        <v>0</v>
      </c>
      <c r="S5269" s="2">
        <v>0</v>
      </c>
      <c r="T5269">
        <f t="shared" si="328"/>
        <v>0.4</v>
      </c>
      <c r="U5269">
        <f t="shared" si="329"/>
        <v>-187.6</v>
      </c>
      <c r="V5269">
        <f t="shared" si="330"/>
        <v>0.1265</v>
      </c>
      <c r="W5269">
        <f t="shared" si="331"/>
        <v>-46.695725000000003</v>
      </c>
    </row>
    <row r="5270" spans="1:23" x14ac:dyDescent="0.25">
      <c r="A5270" t="s">
        <v>17473</v>
      </c>
      <c r="B5270" s="1">
        <v>43065</v>
      </c>
      <c r="C5270" t="s">
        <v>17474</v>
      </c>
      <c r="D5270" t="s">
        <v>2476</v>
      </c>
      <c r="E5270" t="s">
        <v>17475</v>
      </c>
      <c r="F5270" s="1">
        <v>43061</v>
      </c>
      <c r="G5270">
        <v>1</v>
      </c>
      <c r="H5270">
        <v>832700</v>
      </c>
      <c r="I5270">
        <v>28956</v>
      </c>
      <c r="J5270">
        <v>131</v>
      </c>
      <c r="K5270">
        <v>752</v>
      </c>
      <c r="L5270" t="b">
        <v>0</v>
      </c>
      <c r="M5270" t="b">
        <v>0</v>
      </c>
      <c r="N5270" t="b">
        <v>0</v>
      </c>
      <c r="O5270">
        <v>4</v>
      </c>
      <c r="P5270">
        <v>1</v>
      </c>
      <c r="Q5270" s="2">
        <v>0.03</v>
      </c>
      <c r="R5270" s="2">
        <v>0</v>
      </c>
      <c r="S5270" s="2">
        <v>0</v>
      </c>
      <c r="T5270">
        <f t="shared" si="328"/>
        <v>0.4</v>
      </c>
      <c r="U5270">
        <f t="shared" si="329"/>
        <v>0.19999999999999996</v>
      </c>
      <c r="V5270">
        <f t="shared" si="330"/>
        <v>0.71635000000000004</v>
      </c>
      <c r="W5270">
        <f t="shared" si="331"/>
        <v>0.46072250000000003</v>
      </c>
    </row>
    <row r="5271" spans="1:23" x14ac:dyDescent="0.25">
      <c r="A5271" t="s">
        <v>17476</v>
      </c>
      <c r="B5271" s="1">
        <v>43152</v>
      </c>
      <c r="C5271" t="s">
        <v>17477</v>
      </c>
      <c r="D5271" t="s">
        <v>1062</v>
      </c>
      <c r="E5271" t="s">
        <v>17478</v>
      </c>
      <c r="F5271" s="1">
        <v>43143</v>
      </c>
      <c r="G5271">
        <v>1</v>
      </c>
      <c r="H5271">
        <v>472002</v>
      </c>
      <c r="I5271">
        <v>18772</v>
      </c>
      <c r="J5271">
        <v>220</v>
      </c>
      <c r="K5271">
        <v>1221</v>
      </c>
      <c r="L5271" t="b">
        <v>0</v>
      </c>
      <c r="M5271" t="b">
        <v>0</v>
      </c>
      <c r="N5271" t="b">
        <v>0</v>
      </c>
      <c r="O5271">
        <v>9</v>
      </c>
      <c r="P5271">
        <v>6</v>
      </c>
      <c r="Q5271" s="2">
        <v>0.04</v>
      </c>
      <c r="R5271" s="2">
        <v>0</v>
      </c>
      <c r="S5271" s="2">
        <v>0</v>
      </c>
      <c r="T5271">
        <f t="shared" si="328"/>
        <v>0.4</v>
      </c>
      <c r="U5271">
        <f t="shared" si="329"/>
        <v>4.2000000000000011</v>
      </c>
      <c r="V5271">
        <f t="shared" si="330"/>
        <v>0.63600100000000004</v>
      </c>
      <c r="W5271">
        <f t="shared" si="331"/>
        <v>1.4326003500000004</v>
      </c>
    </row>
    <row r="5272" spans="1:23" x14ac:dyDescent="0.25">
      <c r="A5272" t="s">
        <v>17479</v>
      </c>
      <c r="B5272" s="1">
        <v>43197</v>
      </c>
      <c r="C5272" t="s">
        <v>17480</v>
      </c>
      <c r="D5272" t="s">
        <v>14221</v>
      </c>
      <c r="E5272" t="s">
        <v>17481</v>
      </c>
      <c r="F5272" s="1">
        <v>43186</v>
      </c>
      <c r="G5272">
        <v>1</v>
      </c>
      <c r="H5272">
        <v>233867</v>
      </c>
      <c r="I5272">
        <v>13328</v>
      </c>
      <c r="J5272">
        <v>115</v>
      </c>
      <c r="K5272">
        <v>1515</v>
      </c>
      <c r="L5272" t="b">
        <v>0</v>
      </c>
      <c r="M5272" t="b">
        <v>0</v>
      </c>
      <c r="N5272" t="b">
        <v>0</v>
      </c>
      <c r="O5272">
        <v>11</v>
      </c>
      <c r="P5272">
        <v>10</v>
      </c>
      <c r="Q5272" s="2">
        <v>0.06</v>
      </c>
      <c r="R5272" s="2">
        <v>0</v>
      </c>
      <c r="S5272" s="2">
        <v>0.01</v>
      </c>
      <c r="T5272">
        <f t="shared" si="328"/>
        <v>0.4</v>
      </c>
      <c r="U5272">
        <f t="shared" si="329"/>
        <v>7.8</v>
      </c>
      <c r="V5272">
        <f t="shared" si="330"/>
        <v>0.9669335</v>
      </c>
      <c r="W5272">
        <f t="shared" si="331"/>
        <v>2.448426725</v>
      </c>
    </row>
    <row r="5273" spans="1:23" x14ac:dyDescent="0.25">
      <c r="A5273" t="s">
        <v>17482</v>
      </c>
      <c r="B5273" s="1">
        <v>43119</v>
      </c>
      <c r="C5273" t="s">
        <v>17483</v>
      </c>
      <c r="D5273" t="s">
        <v>17484</v>
      </c>
      <c r="E5273" t="s">
        <v>17485</v>
      </c>
      <c r="F5273" s="1">
        <v>43114</v>
      </c>
      <c r="G5273">
        <v>1</v>
      </c>
      <c r="H5273">
        <v>91167</v>
      </c>
      <c r="I5273">
        <v>3287</v>
      </c>
      <c r="J5273">
        <v>77</v>
      </c>
      <c r="K5273">
        <v>234</v>
      </c>
      <c r="L5273" t="b">
        <v>0</v>
      </c>
      <c r="M5273" t="b">
        <v>0</v>
      </c>
      <c r="N5273" t="b">
        <v>0</v>
      </c>
      <c r="O5273">
        <v>5</v>
      </c>
      <c r="P5273">
        <v>1</v>
      </c>
      <c r="Q5273" s="2">
        <v>0.04</v>
      </c>
      <c r="R5273" s="2">
        <v>0</v>
      </c>
      <c r="S5273" s="2">
        <v>0</v>
      </c>
      <c r="T5273">
        <f t="shared" si="328"/>
        <v>0.4</v>
      </c>
      <c r="U5273">
        <f t="shared" si="329"/>
        <v>0</v>
      </c>
      <c r="V5273">
        <f t="shared" si="330"/>
        <v>0.44558350000000002</v>
      </c>
      <c r="W5273">
        <f t="shared" si="331"/>
        <v>0.31595422500000003</v>
      </c>
    </row>
    <row r="5274" spans="1:23" x14ac:dyDescent="0.25">
      <c r="A5274" t="s">
        <v>17486</v>
      </c>
      <c r="B5274" s="1">
        <v>43234</v>
      </c>
      <c r="C5274" t="s">
        <v>17487</v>
      </c>
      <c r="D5274" t="s">
        <v>584</v>
      </c>
      <c r="E5274" t="s">
        <v>17488</v>
      </c>
      <c r="F5274" s="1">
        <v>43213</v>
      </c>
      <c r="G5274">
        <v>1</v>
      </c>
      <c r="H5274">
        <v>2372980</v>
      </c>
      <c r="I5274">
        <v>67483</v>
      </c>
      <c r="J5274">
        <v>1330</v>
      </c>
      <c r="K5274">
        <v>3599</v>
      </c>
      <c r="L5274" t="b">
        <v>0</v>
      </c>
      <c r="M5274" t="b">
        <v>0</v>
      </c>
      <c r="N5274" t="b">
        <v>0</v>
      </c>
      <c r="O5274">
        <v>21</v>
      </c>
      <c r="P5274">
        <v>7</v>
      </c>
      <c r="Q5274" s="2">
        <v>0.03</v>
      </c>
      <c r="R5274" s="2">
        <v>0</v>
      </c>
      <c r="S5274" s="2">
        <v>0</v>
      </c>
      <c r="T5274">
        <f t="shared" si="328"/>
        <v>0.4</v>
      </c>
      <c r="U5274">
        <f t="shared" si="329"/>
        <v>2.8000000000000003</v>
      </c>
      <c r="V5274">
        <f t="shared" si="330"/>
        <v>1.4864900000000001</v>
      </c>
      <c r="W5274">
        <f t="shared" si="331"/>
        <v>1.3802715000000001</v>
      </c>
    </row>
    <row r="5275" spans="1:23" x14ac:dyDescent="0.25">
      <c r="A5275" t="s">
        <v>17489</v>
      </c>
      <c r="B5275" s="1">
        <v>43067</v>
      </c>
      <c r="C5275" t="s">
        <v>17490</v>
      </c>
      <c r="D5275" t="s">
        <v>867</v>
      </c>
      <c r="E5275" t="s">
        <v>17491</v>
      </c>
      <c r="F5275" s="1">
        <v>43061</v>
      </c>
      <c r="G5275">
        <v>1</v>
      </c>
      <c r="H5275">
        <v>286704</v>
      </c>
      <c r="I5275">
        <v>10933</v>
      </c>
      <c r="J5275">
        <v>231</v>
      </c>
      <c r="K5275">
        <v>2386</v>
      </c>
      <c r="L5275" t="b">
        <v>0</v>
      </c>
      <c r="M5275" t="b">
        <v>0</v>
      </c>
      <c r="N5275" t="b">
        <v>0</v>
      </c>
      <c r="O5275">
        <v>6</v>
      </c>
      <c r="P5275">
        <v>5</v>
      </c>
      <c r="Q5275" s="2">
        <v>0.04</v>
      </c>
      <c r="R5275" s="2">
        <v>0</v>
      </c>
      <c r="S5275" s="2">
        <v>0.01</v>
      </c>
      <c r="T5275">
        <f t="shared" si="328"/>
        <v>0.4</v>
      </c>
      <c r="U5275">
        <f t="shared" si="329"/>
        <v>3.8</v>
      </c>
      <c r="V5275">
        <f t="shared" si="330"/>
        <v>0.79335200000000006</v>
      </c>
      <c r="W5275">
        <f t="shared" si="331"/>
        <v>1.3876731999999998</v>
      </c>
    </row>
    <row r="5276" spans="1:23" x14ac:dyDescent="0.25">
      <c r="A5276" t="s">
        <v>17492</v>
      </c>
      <c r="B5276" s="1">
        <v>43081</v>
      </c>
      <c r="C5276" t="s">
        <v>17493</v>
      </c>
      <c r="D5276" t="s">
        <v>1254</v>
      </c>
      <c r="E5276" t="s">
        <v>7690</v>
      </c>
      <c r="F5276" s="1">
        <v>43076</v>
      </c>
      <c r="G5276">
        <v>1</v>
      </c>
      <c r="H5276">
        <v>6483</v>
      </c>
      <c r="I5276">
        <v>492</v>
      </c>
      <c r="J5276">
        <v>45</v>
      </c>
      <c r="K5276">
        <v>61</v>
      </c>
      <c r="L5276" t="b">
        <v>0</v>
      </c>
      <c r="M5276" t="b">
        <v>0</v>
      </c>
      <c r="N5276" t="b">
        <v>0</v>
      </c>
      <c r="O5276">
        <v>5</v>
      </c>
      <c r="P5276">
        <v>3</v>
      </c>
      <c r="Q5276" s="2">
        <v>0.08</v>
      </c>
      <c r="R5276" s="2">
        <v>-0.01</v>
      </c>
      <c r="S5276" s="2">
        <v>0.01</v>
      </c>
      <c r="T5276">
        <f t="shared" si="328"/>
        <v>0.4</v>
      </c>
      <c r="U5276">
        <f t="shared" si="329"/>
        <v>2.0000000000000004</v>
      </c>
      <c r="V5276">
        <f t="shared" si="330"/>
        <v>0.90324150000000003</v>
      </c>
      <c r="W5276">
        <f t="shared" si="331"/>
        <v>0.9761345250000002</v>
      </c>
    </row>
    <row r="5277" spans="1:23" x14ac:dyDescent="0.25">
      <c r="A5277" t="s">
        <v>17494</v>
      </c>
      <c r="B5277" s="1">
        <v>43059</v>
      </c>
      <c r="C5277" t="s">
        <v>17495</v>
      </c>
      <c r="D5277" t="s">
        <v>15938</v>
      </c>
      <c r="E5277" t="s">
        <v>17496</v>
      </c>
      <c r="F5277" s="1">
        <v>43054</v>
      </c>
      <c r="G5277">
        <v>1</v>
      </c>
      <c r="H5277">
        <v>20541</v>
      </c>
      <c r="I5277">
        <v>10</v>
      </c>
      <c r="J5277">
        <v>103</v>
      </c>
      <c r="K5277">
        <v>16</v>
      </c>
      <c r="L5277" t="b">
        <v>0</v>
      </c>
      <c r="M5277" t="b">
        <v>0</v>
      </c>
      <c r="N5277" t="b">
        <v>0</v>
      </c>
      <c r="O5277">
        <v>5</v>
      </c>
      <c r="P5277">
        <v>5</v>
      </c>
      <c r="Q5277" s="2">
        <v>0</v>
      </c>
      <c r="R5277" s="2">
        <v>-0.01</v>
      </c>
      <c r="S5277" s="2">
        <v>0</v>
      </c>
      <c r="T5277">
        <f t="shared" si="328"/>
        <v>0.4</v>
      </c>
      <c r="U5277">
        <f t="shared" si="329"/>
        <v>4</v>
      </c>
      <c r="V5277">
        <f t="shared" si="330"/>
        <v>-0.13972950000000001</v>
      </c>
      <c r="W5277">
        <f t="shared" si="331"/>
        <v>1.1110946750000001</v>
      </c>
    </row>
    <row r="5278" spans="1:23" x14ac:dyDescent="0.25">
      <c r="A5278" t="s">
        <v>17497</v>
      </c>
      <c r="B5278" s="1">
        <v>43070</v>
      </c>
      <c r="C5278" t="s">
        <v>17498</v>
      </c>
      <c r="D5278" t="s">
        <v>17499</v>
      </c>
      <c r="E5278" t="s">
        <v>17500</v>
      </c>
      <c r="F5278" s="1">
        <v>40867</v>
      </c>
      <c r="G5278">
        <v>1</v>
      </c>
      <c r="H5278">
        <v>127640</v>
      </c>
      <c r="I5278">
        <v>696</v>
      </c>
      <c r="J5278">
        <v>52</v>
      </c>
      <c r="K5278">
        <v>233</v>
      </c>
      <c r="L5278" t="b">
        <v>0</v>
      </c>
      <c r="M5278" t="b">
        <v>0</v>
      </c>
      <c r="N5278" t="b">
        <v>0</v>
      </c>
      <c r="O5278">
        <v>2203</v>
      </c>
      <c r="P5278">
        <v>2</v>
      </c>
      <c r="Q5278" s="2">
        <v>0.01</v>
      </c>
      <c r="R5278" s="2">
        <v>0</v>
      </c>
      <c r="S5278" s="2">
        <v>0</v>
      </c>
      <c r="T5278">
        <f t="shared" si="328"/>
        <v>0.4</v>
      </c>
      <c r="U5278">
        <f t="shared" si="329"/>
        <v>-438.6</v>
      </c>
      <c r="V5278">
        <f t="shared" si="330"/>
        <v>0.16382000000000002</v>
      </c>
      <c r="W5278">
        <f t="shared" si="331"/>
        <v>-109.43266300000001</v>
      </c>
    </row>
    <row r="5279" spans="1:23" x14ac:dyDescent="0.25">
      <c r="A5279" t="s">
        <v>17501</v>
      </c>
      <c r="B5279" s="1">
        <v>43115</v>
      </c>
      <c r="C5279" t="s">
        <v>17502</v>
      </c>
      <c r="D5279" t="s">
        <v>403</v>
      </c>
      <c r="E5279" t="s">
        <v>17503</v>
      </c>
      <c r="F5279" s="1">
        <v>43112</v>
      </c>
      <c r="G5279">
        <v>1</v>
      </c>
      <c r="H5279">
        <v>55929</v>
      </c>
      <c r="I5279">
        <v>1613</v>
      </c>
      <c r="J5279">
        <v>24</v>
      </c>
      <c r="K5279">
        <v>200</v>
      </c>
      <c r="L5279" t="b">
        <v>0</v>
      </c>
      <c r="M5279" t="b">
        <v>0</v>
      </c>
      <c r="N5279" t="b">
        <v>0</v>
      </c>
      <c r="O5279">
        <v>3</v>
      </c>
      <c r="P5279">
        <v>2</v>
      </c>
      <c r="Q5279" s="2">
        <v>0.03</v>
      </c>
      <c r="R5279" s="2">
        <v>0</v>
      </c>
      <c r="S5279" s="2">
        <v>0</v>
      </c>
      <c r="T5279">
        <f t="shared" si="328"/>
        <v>0.4</v>
      </c>
      <c r="U5279">
        <f t="shared" si="329"/>
        <v>1.4000000000000001</v>
      </c>
      <c r="V5279">
        <f t="shared" si="330"/>
        <v>0.32796449999999999</v>
      </c>
      <c r="W5279">
        <f t="shared" si="331"/>
        <v>0.62478757500000004</v>
      </c>
    </row>
    <row r="5280" spans="1:23" x14ac:dyDescent="0.25">
      <c r="A5280" t="s">
        <v>17504</v>
      </c>
      <c r="B5280" s="1">
        <v>43077</v>
      </c>
      <c r="C5280" t="s">
        <v>17505</v>
      </c>
      <c r="D5280" t="s">
        <v>17506</v>
      </c>
      <c r="E5280" t="s">
        <v>17507</v>
      </c>
      <c r="F5280" s="1">
        <v>42250</v>
      </c>
      <c r="G5280">
        <v>1</v>
      </c>
      <c r="H5280">
        <v>4842</v>
      </c>
      <c r="I5280">
        <v>23</v>
      </c>
      <c r="J5280">
        <v>1</v>
      </c>
      <c r="K5280">
        <v>6</v>
      </c>
      <c r="L5280" t="b">
        <v>0</v>
      </c>
      <c r="M5280" t="b">
        <v>0</v>
      </c>
      <c r="N5280" t="b">
        <v>0</v>
      </c>
      <c r="O5280">
        <v>827</v>
      </c>
      <c r="P5280">
        <v>4</v>
      </c>
      <c r="Q5280" s="2">
        <v>0</v>
      </c>
      <c r="R5280" s="2">
        <v>0</v>
      </c>
      <c r="S5280" s="2">
        <v>0</v>
      </c>
      <c r="T5280">
        <f t="shared" si="328"/>
        <v>0.4</v>
      </c>
      <c r="U5280">
        <f t="shared" si="329"/>
        <v>-161.40000000000003</v>
      </c>
      <c r="V5280">
        <f t="shared" si="330"/>
        <v>2.421E-3</v>
      </c>
      <c r="W5280">
        <f t="shared" si="331"/>
        <v>-40.189152650000011</v>
      </c>
    </row>
    <row r="5281" spans="1:23" x14ac:dyDescent="0.25">
      <c r="A5281" t="s">
        <v>17508</v>
      </c>
      <c r="B5281" s="1">
        <v>43085</v>
      </c>
      <c r="C5281" t="s">
        <v>17509</v>
      </c>
      <c r="D5281" t="s">
        <v>3166</v>
      </c>
      <c r="E5281" t="s">
        <v>17510</v>
      </c>
      <c r="F5281" s="1">
        <v>43081</v>
      </c>
      <c r="G5281">
        <v>1</v>
      </c>
      <c r="H5281">
        <v>85383</v>
      </c>
      <c r="I5281">
        <v>2798</v>
      </c>
      <c r="J5281">
        <v>334</v>
      </c>
      <c r="K5281">
        <v>1283</v>
      </c>
      <c r="L5281" t="b">
        <v>0</v>
      </c>
      <c r="M5281" t="b">
        <v>0</v>
      </c>
      <c r="N5281" t="b">
        <v>0</v>
      </c>
      <c r="O5281">
        <v>4</v>
      </c>
      <c r="P5281">
        <v>3</v>
      </c>
      <c r="Q5281" s="2">
        <v>0.03</v>
      </c>
      <c r="R5281" s="2">
        <v>0</v>
      </c>
      <c r="S5281" s="2">
        <v>0.02</v>
      </c>
      <c r="T5281">
        <f t="shared" si="328"/>
        <v>0.4</v>
      </c>
      <c r="U5281">
        <f t="shared" si="329"/>
        <v>2.2000000000000002</v>
      </c>
      <c r="V5281">
        <f t="shared" si="330"/>
        <v>0.84269149999999993</v>
      </c>
      <c r="W5281">
        <f t="shared" si="331"/>
        <v>1.0049420250000001</v>
      </c>
    </row>
    <row r="5282" spans="1:23" x14ac:dyDescent="0.25">
      <c r="A5282" t="s">
        <v>17511</v>
      </c>
      <c r="B5282" s="1">
        <v>43135</v>
      </c>
      <c r="C5282" t="s">
        <v>17512</v>
      </c>
      <c r="D5282" t="s">
        <v>246</v>
      </c>
      <c r="E5282" t="s">
        <v>17513</v>
      </c>
      <c r="F5282" s="1">
        <v>43129</v>
      </c>
      <c r="G5282">
        <v>1</v>
      </c>
      <c r="H5282">
        <v>221773</v>
      </c>
      <c r="I5282">
        <v>5433</v>
      </c>
      <c r="J5282">
        <v>695</v>
      </c>
      <c r="K5282">
        <v>1955</v>
      </c>
      <c r="L5282" t="b">
        <v>0</v>
      </c>
      <c r="M5282" t="b">
        <v>0</v>
      </c>
      <c r="N5282" t="b">
        <v>0</v>
      </c>
      <c r="O5282">
        <v>6</v>
      </c>
      <c r="P5282">
        <v>5</v>
      </c>
      <c r="Q5282" s="2">
        <v>0.02</v>
      </c>
      <c r="R5282" s="2">
        <v>0</v>
      </c>
      <c r="S5282" s="2">
        <v>0.01</v>
      </c>
      <c r="T5282">
        <f t="shared" si="328"/>
        <v>0.4</v>
      </c>
      <c r="U5282">
        <f t="shared" si="329"/>
        <v>3.8</v>
      </c>
      <c r="V5282">
        <f t="shared" si="330"/>
        <v>0.56088650000000007</v>
      </c>
      <c r="W5282">
        <f t="shared" si="331"/>
        <v>1.306310275</v>
      </c>
    </row>
    <row r="5283" spans="1:23" x14ac:dyDescent="0.25">
      <c r="A5283" t="s">
        <v>17514</v>
      </c>
      <c r="B5283" s="1">
        <v>43069</v>
      </c>
      <c r="C5283" t="s">
        <v>17515</v>
      </c>
      <c r="D5283" t="s">
        <v>242</v>
      </c>
      <c r="E5283" t="s">
        <v>17516</v>
      </c>
      <c r="F5283" s="1">
        <v>43064</v>
      </c>
      <c r="G5283">
        <v>1</v>
      </c>
      <c r="H5283">
        <v>1686243</v>
      </c>
      <c r="I5283">
        <v>133400</v>
      </c>
      <c r="J5283">
        <v>530</v>
      </c>
      <c r="K5283">
        <v>23864</v>
      </c>
      <c r="L5283" t="b">
        <v>0</v>
      </c>
      <c r="M5283" t="b">
        <v>0</v>
      </c>
      <c r="N5283" t="b">
        <v>0</v>
      </c>
      <c r="O5283">
        <v>5</v>
      </c>
      <c r="P5283">
        <v>4</v>
      </c>
      <c r="Q5283" s="2">
        <v>0.08</v>
      </c>
      <c r="R5283" s="2">
        <v>0</v>
      </c>
      <c r="S5283" s="2">
        <v>0.01</v>
      </c>
      <c r="T5283">
        <f t="shared" si="328"/>
        <v>0.4</v>
      </c>
      <c r="U5283">
        <f t="shared" si="329"/>
        <v>3</v>
      </c>
      <c r="V5283">
        <f t="shared" si="330"/>
        <v>1.8931214999999999</v>
      </c>
      <c r="W5283">
        <f t="shared" si="331"/>
        <v>1.5725925249999999</v>
      </c>
    </row>
    <row r="5284" spans="1:23" x14ac:dyDescent="0.25">
      <c r="A5284" t="s">
        <v>17517</v>
      </c>
      <c r="B5284" s="1">
        <v>43082</v>
      </c>
      <c r="C5284" t="s">
        <v>17518</v>
      </c>
      <c r="D5284" t="s">
        <v>503</v>
      </c>
      <c r="E5284" t="s">
        <v>17519</v>
      </c>
      <c r="F5284" s="1">
        <v>43075</v>
      </c>
      <c r="G5284">
        <v>1</v>
      </c>
      <c r="H5284">
        <v>97367</v>
      </c>
      <c r="I5284">
        <v>2461</v>
      </c>
      <c r="J5284">
        <v>72</v>
      </c>
      <c r="K5284">
        <v>416</v>
      </c>
      <c r="L5284" t="b">
        <v>0</v>
      </c>
      <c r="M5284" t="b">
        <v>0</v>
      </c>
      <c r="N5284" t="b">
        <v>0</v>
      </c>
      <c r="O5284">
        <v>7</v>
      </c>
      <c r="P5284">
        <v>7</v>
      </c>
      <c r="Q5284" s="2">
        <v>0.03</v>
      </c>
      <c r="R5284" s="2">
        <v>0</v>
      </c>
      <c r="S5284" s="2">
        <v>0</v>
      </c>
      <c r="T5284">
        <f t="shared" si="328"/>
        <v>0.4</v>
      </c>
      <c r="U5284">
        <f t="shared" si="329"/>
        <v>5.6000000000000005</v>
      </c>
      <c r="V5284">
        <f t="shared" si="330"/>
        <v>0.34868349999999998</v>
      </c>
      <c r="W5284">
        <f t="shared" si="331"/>
        <v>1.682039225</v>
      </c>
    </row>
    <row r="5285" spans="1:23" x14ac:dyDescent="0.25">
      <c r="A5285" t="s">
        <v>17520</v>
      </c>
      <c r="B5285" s="1">
        <v>43068</v>
      </c>
      <c r="C5285" t="s">
        <v>17521</v>
      </c>
      <c r="D5285" t="s">
        <v>1788</v>
      </c>
      <c r="E5285" t="s">
        <v>17522</v>
      </c>
      <c r="F5285" s="1">
        <v>43060</v>
      </c>
      <c r="G5285">
        <v>1</v>
      </c>
      <c r="H5285">
        <v>279046</v>
      </c>
      <c r="I5285">
        <v>5342</v>
      </c>
      <c r="J5285">
        <v>83</v>
      </c>
      <c r="K5285">
        <v>342</v>
      </c>
      <c r="L5285" t="b">
        <v>0</v>
      </c>
      <c r="M5285" t="b">
        <v>0</v>
      </c>
      <c r="N5285" t="b">
        <v>0</v>
      </c>
      <c r="O5285">
        <v>8</v>
      </c>
      <c r="P5285">
        <v>7</v>
      </c>
      <c r="Q5285" s="2">
        <v>0.02</v>
      </c>
      <c r="R5285" s="2">
        <v>0</v>
      </c>
      <c r="S5285" s="2">
        <v>0</v>
      </c>
      <c r="T5285">
        <f t="shared" si="328"/>
        <v>0.4</v>
      </c>
      <c r="U5285">
        <f t="shared" si="329"/>
        <v>5.4</v>
      </c>
      <c r="V5285">
        <f t="shared" si="330"/>
        <v>0.33952300000000002</v>
      </c>
      <c r="W5285">
        <f t="shared" si="331"/>
        <v>1.6288330500000003</v>
      </c>
    </row>
    <row r="5286" spans="1:23" x14ac:dyDescent="0.25">
      <c r="A5286" t="s">
        <v>17523</v>
      </c>
      <c r="B5286" s="1">
        <v>43074</v>
      </c>
      <c r="C5286" t="s">
        <v>17524</v>
      </c>
      <c r="D5286" t="s">
        <v>254</v>
      </c>
      <c r="E5286" t="s">
        <v>17525</v>
      </c>
      <c r="F5286" s="1">
        <v>43066</v>
      </c>
      <c r="G5286">
        <v>1</v>
      </c>
      <c r="H5286">
        <v>3513086</v>
      </c>
      <c r="I5286">
        <v>118784</v>
      </c>
      <c r="J5286">
        <v>3594</v>
      </c>
      <c r="K5286">
        <v>11060</v>
      </c>
      <c r="L5286" t="b">
        <v>0</v>
      </c>
      <c r="M5286" t="b">
        <v>0</v>
      </c>
      <c r="N5286" t="b">
        <v>0</v>
      </c>
      <c r="O5286">
        <v>8</v>
      </c>
      <c r="P5286">
        <v>8</v>
      </c>
      <c r="Q5286" s="2">
        <v>0.03</v>
      </c>
      <c r="R5286" s="2">
        <v>0</v>
      </c>
      <c r="S5286" s="2">
        <v>0</v>
      </c>
      <c r="T5286">
        <f t="shared" si="328"/>
        <v>0.4</v>
      </c>
      <c r="U5286">
        <f t="shared" si="329"/>
        <v>6.4</v>
      </c>
      <c r="V5286">
        <f t="shared" si="330"/>
        <v>2.056543</v>
      </c>
      <c r="W5286">
        <f t="shared" si="331"/>
        <v>2.4797900500000001</v>
      </c>
    </row>
    <row r="5287" spans="1:23" x14ac:dyDescent="0.25">
      <c r="A5287" t="s">
        <v>17526</v>
      </c>
      <c r="B5287" s="1">
        <v>43240</v>
      </c>
      <c r="C5287" t="s">
        <v>17527</v>
      </c>
      <c r="D5287" t="s">
        <v>293</v>
      </c>
      <c r="E5287" t="s">
        <v>17528</v>
      </c>
      <c r="F5287" s="1">
        <v>43231</v>
      </c>
      <c r="G5287">
        <v>1</v>
      </c>
      <c r="H5287">
        <v>4862581</v>
      </c>
      <c r="I5287">
        <v>221646</v>
      </c>
      <c r="J5287">
        <v>2587</v>
      </c>
      <c r="K5287">
        <v>12014</v>
      </c>
      <c r="L5287" t="b">
        <v>0</v>
      </c>
      <c r="M5287" t="b">
        <v>0</v>
      </c>
      <c r="N5287" t="b">
        <v>0</v>
      </c>
      <c r="O5287">
        <v>9</v>
      </c>
      <c r="P5287">
        <v>8</v>
      </c>
      <c r="Q5287" s="2">
        <v>0.05</v>
      </c>
      <c r="R5287" s="2">
        <v>0</v>
      </c>
      <c r="S5287" s="2">
        <v>0</v>
      </c>
      <c r="T5287">
        <f t="shared" si="328"/>
        <v>0.4</v>
      </c>
      <c r="U5287">
        <f t="shared" si="329"/>
        <v>6.2</v>
      </c>
      <c r="V5287">
        <f t="shared" si="330"/>
        <v>2.9312904999999998</v>
      </c>
      <c r="W5287">
        <f t="shared" si="331"/>
        <v>2.7359516749999999</v>
      </c>
    </row>
    <row r="5288" spans="1:23" x14ac:dyDescent="0.25">
      <c r="A5288" t="s">
        <v>17529</v>
      </c>
      <c r="B5288" s="1">
        <v>43109</v>
      </c>
      <c r="C5288" t="s">
        <v>17530</v>
      </c>
      <c r="D5288" t="s">
        <v>17531</v>
      </c>
      <c r="E5288" t="s">
        <v>17532</v>
      </c>
      <c r="F5288" s="1">
        <v>39543</v>
      </c>
      <c r="G5288">
        <v>1</v>
      </c>
      <c r="H5288">
        <v>50168</v>
      </c>
      <c r="I5288">
        <v>46</v>
      </c>
      <c r="J5288">
        <v>6</v>
      </c>
      <c r="K5288">
        <v>26</v>
      </c>
      <c r="L5288" t="b">
        <v>0</v>
      </c>
      <c r="M5288" t="b">
        <v>0</v>
      </c>
      <c r="N5288" t="b">
        <v>0</v>
      </c>
      <c r="O5288">
        <v>3566</v>
      </c>
      <c r="P5288">
        <v>4</v>
      </c>
      <c r="Q5288" s="2">
        <v>0</v>
      </c>
      <c r="R5288" s="2">
        <v>0</v>
      </c>
      <c r="S5288" s="2">
        <v>0</v>
      </c>
      <c r="T5288">
        <f t="shared" si="328"/>
        <v>0.4</v>
      </c>
      <c r="U5288">
        <f t="shared" si="329"/>
        <v>-709.2</v>
      </c>
      <c r="V5288">
        <f t="shared" si="330"/>
        <v>2.5083999999999999E-2</v>
      </c>
      <c r="W5288">
        <f t="shared" si="331"/>
        <v>-177.13122060000001</v>
      </c>
    </row>
    <row r="5289" spans="1:23" x14ac:dyDescent="0.25">
      <c r="A5289" t="s">
        <v>17533</v>
      </c>
      <c r="B5289" s="1">
        <v>43249</v>
      </c>
      <c r="C5289" t="s">
        <v>17534</v>
      </c>
      <c r="D5289" t="s">
        <v>546</v>
      </c>
      <c r="E5289" t="s">
        <v>17535</v>
      </c>
      <c r="F5289" s="1">
        <v>43237</v>
      </c>
      <c r="G5289">
        <v>1</v>
      </c>
      <c r="H5289">
        <v>626781</v>
      </c>
      <c r="I5289">
        <v>1946</v>
      </c>
      <c r="J5289">
        <v>382</v>
      </c>
      <c r="K5289">
        <v>665</v>
      </c>
      <c r="L5289" t="b">
        <v>0</v>
      </c>
      <c r="M5289" t="b">
        <v>0</v>
      </c>
      <c r="N5289" t="b">
        <v>0</v>
      </c>
      <c r="O5289">
        <v>12</v>
      </c>
      <c r="P5289">
        <v>12</v>
      </c>
      <c r="Q5289" s="2">
        <v>0</v>
      </c>
      <c r="R5289" s="2">
        <v>0</v>
      </c>
      <c r="S5289" s="2">
        <v>0</v>
      </c>
      <c r="T5289">
        <f t="shared" si="328"/>
        <v>0.4</v>
      </c>
      <c r="U5289">
        <f t="shared" si="329"/>
        <v>9.6000000000000014</v>
      </c>
      <c r="V5289">
        <f t="shared" si="330"/>
        <v>0.31339049999999996</v>
      </c>
      <c r="W5289">
        <f t="shared" si="331"/>
        <v>2.6696866750000003</v>
      </c>
    </row>
    <row r="5290" spans="1:23" x14ac:dyDescent="0.25">
      <c r="A5290" t="s">
        <v>17536</v>
      </c>
      <c r="B5290" s="1">
        <v>43234</v>
      </c>
      <c r="C5290" t="s">
        <v>17537</v>
      </c>
      <c r="D5290" t="s">
        <v>1097</v>
      </c>
      <c r="E5290" t="s">
        <v>17538</v>
      </c>
      <c r="F5290" s="1">
        <v>43214</v>
      </c>
      <c r="G5290">
        <v>1</v>
      </c>
      <c r="H5290">
        <v>1576105</v>
      </c>
      <c r="I5290">
        <v>114099</v>
      </c>
      <c r="J5290">
        <v>1322</v>
      </c>
      <c r="K5290">
        <v>16094</v>
      </c>
      <c r="L5290" t="b">
        <v>0</v>
      </c>
      <c r="M5290" t="b">
        <v>0</v>
      </c>
      <c r="N5290" t="b">
        <v>0</v>
      </c>
      <c r="O5290">
        <v>20</v>
      </c>
      <c r="P5290">
        <v>15</v>
      </c>
      <c r="Q5290" s="2">
        <v>7.0000000000000007E-2</v>
      </c>
      <c r="R5290" s="2">
        <v>0</v>
      </c>
      <c r="S5290" s="2">
        <v>0.01</v>
      </c>
      <c r="T5290">
        <f t="shared" si="328"/>
        <v>0.4</v>
      </c>
      <c r="U5290">
        <f t="shared" si="329"/>
        <v>11</v>
      </c>
      <c r="V5290">
        <f t="shared" si="330"/>
        <v>1.7380525</v>
      </c>
      <c r="W5290">
        <f t="shared" si="331"/>
        <v>3.5183183750000002</v>
      </c>
    </row>
    <row r="5291" spans="1:23" x14ac:dyDescent="0.25">
      <c r="A5291" t="s">
        <v>17539</v>
      </c>
      <c r="B5291" s="1">
        <v>43059</v>
      </c>
      <c r="C5291" t="s">
        <v>17540</v>
      </c>
      <c r="D5291" t="s">
        <v>3166</v>
      </c>
      <c r="E5291" t="s">
        <v>17541</v>
      </c>
      <c r="F5291" s="1">
        <v>43057</v>
      </c>
      <c r="G5291">
        <v>1</v>
      </c>
      <c r="H5291">
        <v>44805</v>
      </c>
      <c r="I5291">
        <v>1496</v>
      </c>
      <c r="J5291">
        <v>106</v>
      </c>
      <c r="K5291">
        <v>1098</v>
      </c>
      <c r="L5291" t="b">
        <v>0</v>
      </c>
      <c r="M5291" t="b">
        <v>0</v>
      </c>
      <c r="N5291" t="b">
        <v>0</v>
      </c>
      <c r="O5291">
        <v>2</v>
      </c>
      <c r="P5291">
        <v>1</v>
      </c>
      <c r="Q5291" s="2">
        <v>0.03</v>
      </c>
      <c r="R5291" s="2">
        <v>0</v>
      </c>
      <c r="S5291" s="2">
        <v>0.02</v>
      </c>
      <c r="T5291">
        <f t="shared" si="328"/>
        <v>0.4</v>
      </c>
      <c r="U5291">
        <f t="shared" si="329"/>
        <v>0.60000000000000009</v>
      </c>
      <c r="V5291">
        <f t="shared" si="330"/>
        <v>0.82240249999999993</v>
      </c>
      <c r="W5291">
        <f t="shared" si="331"/>
        <v>0.59784087499999994</v>
      </c>
    </row>
    <row r="5292" spans="1:23" x14ac:dyDescent="0.25">
      <c r="A5292" t="s">
        <v>17542</v>
      </c>
      <c r="B5292" s="1">
        <v>43197</v>
      </c>
      <c r="C5292" t="s">
        <v>17543</v>
      </c>
      <c r="D5292" t="s">
        <v>1062</v>
      </c>
      <c r="E5292" t="s">
        <v>17544</v>
      </c>
      <c r="F5292" s="1">
        <v>43185</v>
      </c>
      <c r="G5292">
        <v>1</v>
      </c>
      <c r="H5292">
        <v>649994</v>
      </c>
      <c r="I5292">
        <v>18762</v>
      </c>
      <c r="J5292">
        <v>306</v>
      </c>
      <c r="K5292">
        <v>1916</v>
      </c>
      <c r="L5292" t="b">
        <v>0</v>
      </c>
      <c r="M5292" t="b">
        <v>0</v>
      </c>
      <c r="N5292" t="b">
        <v>0</v>
      </c>
      <c r="O5292">
        <v>12</v>
      </c>
      <c r="P5292">
        <v>11</v>
      </c>
      <c r="Q5292" s="2">
        <v>0.03</v>
      </c>
      <c r="R5292" s="2">
        <v>0</v>
      </c>
      <c r="S5292" s="2">
        <v>0</v>
      </c>
      <c r="T5292">
        <f t="shared" si="328"/>
        <v>0.4</v>
      </c>
      <c r="U5292">
        <f t="shared" si="329"/>
        <v>8.6000000000000014</v>
      </c>
      <c r="V5292">
        <f t="shared" si="330"/>
        <v>0.62499700000000002</v>
      </c>
      <c r="W5292">
        <f t="shared" si="331"/>
        <v>2.5287489500000007</v>
      </c>
    </row>
    <row r="5293" spans="1:23" x14ac:dyDescent="0.25">
      <c r="A5293" t="s">
        <v>17545</v>
      </c>
      <c r="B5293" s="1">
        <v>43247</v>
      </c>
      <c r="C5293" t="s">
        <v>17546</v>
      </c>
      <c r="D5293" t="s">
        <v>450</v>
      </c>
      <c r="E5293" t="s">
        <v>17547</v>
      </c>
      <c r="F5293" s="1">
        <v>43230</v>
      </c>
      <c r="G5293">
        <v>1</v>
      </c>
      <c r="H5293">
        <v>2153307</v>
      </c>
      <c r="I5293">
        <v>93585</v>
      </c>
      <c r="J5293">
        <v>1584</v>
      </c>
      <c r="K5293">
        <v>14599</v>
      </c>
      <c r="L5293" t="b">
        <v>0</v>
      </c>
      <c r="M5293" t="b">
        <v>0</v>
      </c>
      <c r="N5293" t="b">
        <v>0</v>
      </c>
      <c r="O5293">
        <v>17</v>
      </c>
      <c r="P5293">
        <v>15</v>
      </c>
      <c r="Q5293" s="2">
        <v>0.04</v>
      </c>
      <c r="R5293" s="2">
        <v>0</v>
      </c>
      <c r="S5293" s="2">
        <v>0.01</v>
      </c>
      <c r="T5293">
        <f t="shared" si="328"/>
        <v>0.4</v>
      </c>
      <c r="U5293">
        <f t="shared" si="329"/>
        <v>11.6</v>
      </c>
      <c r="V5293">
        <f t="shared" si="330"/>
        <v>1.7266534999999998</v>
      </c>
      <c r="W5293">
        <f t="shared" si="331"/>
        <v>3.6643287249999998</v>
      </c>
    </row>
    <row r="5294" spans="1:23" x14ac:dyDescent="0.25">
      <c r="A5294" t="s">
        <v>17548</v>
      </c>
      <c r="B5294" s="1">
        <v>43197</v>
      </c>
      <c r="C5294" t="s">
        <v>17549</v>
      </c>
      <c r="D5294" t="s">
        <v>246</v>
      </c>
      <c r="E5294" t="s">
        <v>17550</v>
      </c>
      <c r="F5294" s="1">
        <v>43193</v>
      </c>
      <c r="G5294">
        <v>1</v>
      </c>
      <c r="H5294">
        <v>2091513</v>
      </c>
      <c r="I5294">
        <v>57593</v>
      </c>
      <c r="J5294">
        <v>1157</v>
      </c>
      <c r="K5294">
        <v>5176</v>
      </c>
      <c r="L5294" t="b">
        <v>0</v>
      </c>
      <c r="M5294" t="b">
        <v>0</v>
      </c>
      <c r="N5294" t="b">
        <v>0</v>
      </c>
      <c r="O5294">
        <v>4</v>
      </c>
      <c r="P5294">
        <v>3</v>
      </c>
      <c r="Q5294" s="2">
        <v>0.03</v>
      </c>
      <c r="R5294" s="2">
        <v>0</v>
      </c>
      <c r="S5294" s="2">
        <v>0</v>
      </c>
      <c r="T5294">
        <f t="shared" si="328"/>
        <v>0.4</v>
      </c>
      <c r="U5294">
        <f t="shared" si="329"/>
        <v>2.2000000000000002</v>
      </c>
      <c r="V5294">
        <f t="shared" si="330"/>
        <v>1.3457565</v>
      </c>
      <c r="W5294">
        <f t="shared" si="331"/>
        <v>1.181014775</v>
      </c>
    </row>
    <row r="5295" spans="1:23" x14ac:dyDescent="0.25">
      <c r="A5295" t="s">
        <v>17551</v>
      </c>
      <c r="B5295" s="1">
        <v>43248</v>
      </c>
      <c r="C5295" t="s">
        <v>17552</v>
      </c>
      <c r="D5295" t="s">
        <v>1114</v>
      </c>
      <c r="E5295" t="s">
        <v>17553</v>
      </c>
      <c r="F5295" s="1">
        <v>43243</v>
      </c>
      <c r="G5295">
        <v>1</v>
      </c>
      <c r="H5295">
        <v>2232908</v>
      </c>
      <c r="I5295">
        <v>7101</v>
      </c>
      <c r="J5295">
        <v>6865</v>
      </c>
      <c r="K5295">
        <v>24228</v>
      </c>
      <c r="L5295" t="b">
        <v>0</v>
      </c>
      <c r="M5295" t="b">
        <v>0</v>
      </c>
      <c r="N5295" t="b">
        <v>0</v>
      </c>
      <c r="O5295">
        <v>5</v>
      </c>
      <c r="P5295">
        <v>3</v>
      </c>
      <c r="Q5295" s="2">
        <v>0</v>
      </c>
      <c r="R5295" s="2">
        <v>0</v>
      </c>
      <c r="S5295" s="2">
        <v>0.01</v>
      </c>
      <c r="T5295">
        <f t="shared" si="328"/>
        <v>0.4</v>
      </c>
      <c r="U5295">
        <f t="shared" si="329"/>
        <v>2.0000000000000004</v>
      </c>
      <c r="V5295">
        <f t="shared" si="330"/>
        <v>1.3664540000000001</v>
      </c>
      <c r="W5295">
        <f t="shared" si="331"/>
        <v>1.1382589000000001</v>
      </c>
    </row>
    <row r="5296" spans="1:23" x14ac:dyDescent="0.25">
      <c r="A5296" t="s">
        <v>17554</v>
      </c>
      <c r="B5296" s="1">
        <v>43055</v>
      </c>
      <c r="C5296" t="s">
        <v>17555</v>
      </c>
      <c r="D5296" t="s">
        <v>7805</v>
      </c>
      <c r="E5296" t="s">
        <v>17556</v>
      </c>
      <c r="F5296" s="1">
        <v>43049</v>
      </c>
      <c r="G5296">
        <v>1</v>
      </c>
      <c r="H5296">
        <v>127404</v>
      </c>
      <c r="I5296">
        <v>3869</v>
      </c>
      <c r="J5296">
        <v>56</v>
      </c>
      <c r="K5296">
        <v>111</v>
      </c>
      <c r="L5296" t="b">
        <v>0</v>
      </c>
      <c r="M5296" t="b">
        <v>0</v>
      </c>
      <c r="N5296" t="b">
        <v>0</v>
      </c>
      <c r="O5296">
        <v>6</v>
      </c>
      <c r="P5296">
        <v>2</v>
      </c>
      <c r="Q5296" s="2">
        <v>0.03</v>
      </c>
      <c r="R5296" s="2">
        <v>0</v>
      </c>
      <c r="S5296" s="2">
        <v>0</v>
      </c>
      <c r="T5296">
        <f t="shared" si="328"/>
        <v>0.4</v>
      </c>
      <c r="U5296">
        <f t="shared" si="329"/>
        <v>0.8</v>
      </c>
      <c r="V5296">
        <f t="shared" si="330"/>
        <v>0.36370199999999997</v>
      </c>
      <c r="W5296">
        <f t="shared" si="331"/>
        <v>0.4872957</v>
      </c>
    </row>
    <row r="5297" spans="1:23" x14ac:dyDescent="0.25">
      <c r="A5297" t="s">
        <v>17557</v>
      </c>
      <c r="B5297" s="1">
        <v>43265</v>
      </c>
      <c r="C5297" t="s">
        <v>17558</v>
      </c>
      <c r="D5297" t="s">
        <v>17559</v>
      </c>
      <c r="E5297" t="s">
        <v>17560</v>
      </c>
      <c r="F5297" s="1">
        <v>43253</v>
      </c>
      <c r="G5297">
        <v>1</v>
      </c>
      <c r="H5297">
        <v>7177740</v>
      </c>
      <c r="I5297">
        <v>172730</v>
      </c>
      <c r="J5297">
        <v>9205</v>
      </c>
      <c r="K5297">
        <v>20840</v>
      </c>
      <c r="L5297" t="b">
        <v>0</v>
      </c>
      <c r="M5297" t="b">
        <v>0</v>
      </c>
      <c r="N5297" t="b">
        <v>0</v>
      </c>
      <c r="O5297">
        <v>12</v>
      </c>
      <c r="P5297">
        <v>12</v>
      </c>
      <c r="Q5297" s="2">
        <v>0.02</v>
      </c>
      <c r="R5297" s="2">
        <v>0</v>
      </c>
      <c r="S5297" s="2">
        <v>0</v>
      </c>
      <c r="T5297">
        <f t="shared" si="328"/>
        <v>0.4</v>
      </c>
      <c r="U5297">
        <f t="shared" si="329"/>
        <v>9.6000000000000014</v>
      </c>
      <c r="V5297">
        <f t="shared" si="330"/>
        <v>3.7888700000000002</v>
      </c>
      <c r="W5297">
        <f t="shared" si="331"/>
        <v>3.8861045000000005</v>
      </c>
    </row>
    <row r="5298" spans="1:23" x14ac:dyDescent="0.25">
      <c r="A5298" t="s">
        <v>17561</v>
      </c>
      <c r="B5298" s="1">
        <v>43068</v>
      </c>
      <c r="C5298" t="s">
        <v>17562</v>
      </c>
      <c r="D5298" t="s">
        <v>543</v>
      </c>
      <c r="E5298" t="s">
        <v>17563</v>
      </c>
      <c r="F5298" s="1">
        <v>43060</v>
      </c>
      <c r="G5298">
        <v>1</v>
      </c>
      <c r="H5298">
        <v>592459</v>
      </c>
      <c r="I5298">
        <v>25680</v>
      </c>
      <c r="J5298">
        <v>1574</v>
      </c>
      <c r="K5298">
        <v>4994</v>
      </c>
      <c r="L5298" t="b">
        <v>0</v>
      </c>
      <c r="M5298" t="b">
        <v>0</v>
      </c>
      <c r="N5298" t="b">
        <v>0</v>
      </c>
      <c r="O5298">
        <v>8</v>
      </c>
      <c r="P5298">
        <v>8</v>
      </c>
      <c r="Q5298" s="2">
        <v>0.04</v>
      </c>
      <c r="R5298" s="2">
        <v>0</v>
      </c>
      <c r="S5298" s="2">
        <v>0.01</v>
      </c>
      <c r="T5298">
        <f t="shared" si="328"/>
        <v>0.4</v>
      </c>
      <c r="U5298">
        <f t="shared" si="329"/>
        <v>6.4</v>
      </c>
      <c r="V5298">
        <f t="shared" si="330"/>
        <v>0.94622950000000006</v>
      </c>
      <c r="W5298">
        <f t="shared" si="331"/>
        <v>2.0911803250000003</v>
      </c>
    </row>
    <row r="5299" spans="1:23" x14ac:dyDescent="0.25">
      <c r="A5299" t="s">
        <v>17564</v>
      </c>
      <c r="B5299" s="1">
        <v>43157</v>
      </c>
      <c r="C5299" t="s">
        <v>17565</v>
      </c>
      <c r="D5299" t="s">
        <v>632</v>
      </c>
      <c r="E5299" t="s">
        <v>17566</v>
      </c>
      <c r="F5299" s="1">
        <v>43151</v>
      </c>
      <c r="G5299">
        <v>1</v>
      </c>
      <c r="H5299">
        <v>1696151</v>
      </c>
      <c r="I5299">
        <v>28043</v>
      </c>
      <c r="J5299">
        <v>1355</v>
      </c>
      <c r="K5299">
        <v>2580</v>
      </c>
      <c r="L5299" t="b">
        <v>0</v>
      </c>
      <c r="M5299" t="b">
        <v>0</v>
      </c>
      <c r="N5299" t="b">
        <v>0</v>
      </c>
      <c r="O5299">
        <v>6</v>
      </c>
      <c r="P5299">
        <v>5</v>
      </c>
      <c r="Q5299" s="2">
        <v>0.02</v>
      </c>
      <c r="R5299" s="2">
        <v>0</v>
      </c>
      <c r="S5299" s="2">
        <v>0</v>
      </c>
      <c r="T5299">
        <f t="shared" si="328"/>
        <v>0.4</v>
      </c>
      <c r="U5299">
        <f t="shared" si="329"/>
        <v>3.8</v>
      </c>
      <c r="V5299">
        <f t="shared" si="330"/>
        <v>1.0480754999999999</v>
      </c>
      <c r="W5299">
        <f t="shared" si="331"/>
        <v>1.4768264249999998</v>
      </c>
    </row>
    <row r="5300" spans="1:23" x14ac:dyDescent="0.25">
      <c r="A5300" t="s">
        <v>17567</v>
      </c>
      <c r="B5300" s="1">
        <v>43062</v>
      </c>
      <c r="C5300" t="s">
        <v>17568</v>
      </c>
      <c r="D5300" t="s">
        <v>17569</v>
      </c>
      <c r="E5300" t="s">
        <v>17570</v>
      </c>
      <c r="F5300" s="1">
        <v>43055</v>
      </c>
      <c r="G5300">
        <v>1</v>
      </c>
      <c r="H5300">
        <v>4600718</v>
      </c>
      <c r="I5300">
        <v>167704</v>
      </c>
      <c r="J5300">
        <v>2623</v>
      </c>
      <c r="K5300">
        <v>5290</v>
      </c>
      <c r="L5300" t="b">
        <v>0</v>
      </c>
      <c r="M5300" t="b">
        <v>0</v>
      </c>
      <c r="N5300" t="b">
        <v>0</v>
      </c>
      <c r="O5300">
        <v>7</v>
      </c>
      <c r="P5300">
        <v>7</v>
      </c>
      <c r="Q5300" s="2">
        <v>0.04</v>
      </c>
      <c r="R5300" s="2">
        <v>0</v>
      </c>
      <c r="S5300" s="2">
        <v>0</v>
      </c>
      <c r="T5300">
        <f t="shared" si="328"/>
        <v>0.4</v>
      </c>
      <c r="U5300">
        <f t="shared" si="329"/>
        <v>5.6000000000000005</v>
      </c>
      <c r="V5300">
        <f t="shared" si="330"/>
        <v>2.7003589999999997</v>
      </c>
      <c r="W5300">
        <f t="shared" si="331"/>
        <v>2.5051256500000001</v>
      </c>
    </row>
    <row r="5301" spans="1:23" x14ac:dyDescent="0.25">
      <c r="A5301" t="s">
        <v>17571</v>
      </c>
      <c r="B5301" s="1">
        <v>43145</v>
      </c>
      <c r="C5301" t="s">
        <v>17572</v>
      </c>
      <c r="D5301" t="s">
        <v>742</v>
      </c>
      <c r="E5301" t="s">
        <v>17573</v>
      </c>
      <c r="F5301" s="1">
        <v>43144</v>
      </c>
      <c r="G5301">
        <v>1</v>
      </c>
      <c r="H5301">
        <v>600228</v>
      </c>
      <c r="I5301">
        <v>3976</v>
      </c>
      <c r="J5301">
        <v>420</v>
      </c>
      <c r="K5301">
        <v>601</v>
      </c>
      <c r="L5301" t="b">
        <v>0</v>
      </c>
      <c r="M5301" t="b">
        <v>0</v>
      </c>
      <c r="N5301" t="b">
        <v>0</v>
      </c>
      <c r="O5301">
        <v>1</v>
      </c>
      <c r="P5301">
        <v>1</v>
      </c>
      <c r="Q5301" s="2">
        <v>0.01</v>
      </c>
      <c r="R5301" s="2">
        <v>0</v>
      </c>
      <c r="S5301" s="2">
        <v>0</v>
      </c>
      <c r="T5301">
        <f t="shared" si="328"/>
        <v>0.4</v>
      </c>
      <c r="U5301">
        <f t="shared" si="329"/>
        <v>0.8</v>
      </c>
      <c r="V5301">
        <f t="shared" si="330"/>
        <v>0.40011399999999997</v>
      </c>
      <c r="W5301">
        <f t="shared" si="331"/>
        <v>0.50003989999999998</v>
      </c>
    </row>
    <row r="5302" spans="1:23" x14ac:dyDescent="0.25">
      <c r="A5302" t="s">
        <v>17574</v>
      </c>
      <c r="B5302" s="1">
        <v>43077</v>
      </c>
      <c r="C5302" t="s">
        <v>17575</v>
      </c>
      <c r="D5302" t="s">
        <v>1302</v>
      </c>
      <c r="E5302" t="s">
        <v>17576</v>
      </c>
      <c r="F5302" s="1">
        <v>43071</v>
      </c>
      <c r="G5302">
        <v>1</v>
      </c>
      <c r="H5302">
        <v>51141</v>
      </c>
      <c r="I5302">
        <v>2732</v>
      </c>
      <c r="J5302">
        <v>94</v>
      </c>
      <c r="K5302">
        <v>256</v>
      </c>
      <c r="L5302" t="b">
        <v>0</v>
      </c>
      <c r="M5302" t="b">
        <v>0</v>
      </c>
      <c r="N5302" t="b">
        <v>0</v>
      </c>
      <c r="O5302">
        <v>6</v>
      </c>
      <c r="P5302">
        <v>6</v>
      </c>
      <c r="Q5302" s="2">
        <v>0.05</v>
      </c>
      <c r="R5302" s="2">
        <v>0</v>
      </c>
      <c r="S5302" s="2">
        <v>0.01</v>
      </c>
      <c r="T5302">
        <f t="shared" si="328"/>
        <v>0.4</v>
      </c>
      <c r="U5302">
        <f t="shared" si="329"/>
        <v>4.8000000000000007</v>
      </c>
      <c r="V5302">
        <f t="shared" si="330"/>
        <v>0.77557050000000016</v>
      </c>
      <c r="W5302">
        <f t="shared" si="331"/>
        <v>1.6314496750000003</v>
      </c>
    </row>
    <row r="5303" spans="1:23" x14ac:dyDescent="0.25">
      <c r="A5303" t="s">
        <v>17577</v>
      </c>
      <c r="B5303" s="1">
        <v>43091</v>
      </c>
      <c r="C5303" t="s">
        <v>17578</v>
      </c>
      <c r="D5303" t="s">
        <v>1162</v>
      </c>
      <c r="E5303" t="s">
        <v>17579</v>
      </c>
      <c r="F5303" s="1">
        <v>43090</v>
      </c>
      <c r="G5303">
        <v>1</v>
      </c>
      <c r="H5303">
        <v>71425</v>
      </c>
      <c r="I5303">
        <v>1130</v>
      </c>
      <c r="J5303">
        <v>37</v>
      </c>
      <c r="K5303">
        <v>85</v>
      </c>
      <c r="L5303" t="b">
        <v>0</v>
      </c>
      <c r="M5303" t="b">
        <v>0</v>
      </c>
      <c r="N5303" t="b">
        <v>0</v>
      </c>
      <c r="O5303">
        <v>1</v>
      </c>
      <c r="P5303">
        <v>1</v>
      </c>
      <c r="Q5303" s="2">
        <v>0.02</v>
      </c>
      <c r="R5303" s="2">
        <v>0</v>
      </c>
      <c r="S5303" s="2">
        <v>0</v>
      </c>
      <c r="T5303">
        <f t="shared" si="328"/>
        <v>0.4</v>
      </c>
      <c r="U5303">
        <f t="shared" si="329"/>
        <v>0.8</v>
      </c>
      <c r="V5303">
        <f t="shared" si="330"/>
        <v>0.23571250000000002</v>
      </c>
      <c r="W5303">
        <f t="shared" si="331"/>
        <v>0.44249937500000003</v>
      </c>
    </row>
    <row r="5304" spans="1:23" x14ac:dyDescent="0.25">
      <c r="A5304" t="s">
        <v>17580</v>
      </c>
      <c r="B5304" s="1">
        <v>43109</v>
      </c>
      <c r="C5304" t="s">
        <v>17581</v>
      </c>
      <c r="D5304" t="s">
        <v>17582</v>
      </c>
      <c r="E5304" t="s">
        <v>17583</v>
      </c>
      <c r="F5304" s="1">
        <v>40857</v>
      </c>
      <c r="G5304">
        <v>1</v>
      </c>
      <c r="H5304">
        <v>26243</v>
      </c>
      <c r="I5304">
        <v>29</v>
      </c>
      <c r="J5304">
        <v>4</v>
      </c>
      <c r="K5304">
        <v>0</v>
      </c>
      <c r="L5304" t="b">
        <v>0</v>
      </c>
      <c r="M5304" t="b">
        <v>0</v>
      </c>
      <c r="N5304" t="b">
        <v>0</v>
      </c>
      <c r="O5304">
        <v>2252</v>
      </c>
      <c r="P5304">
        <v>2</v>
      </c>
      <c r="Q5304" s="2">
        <v>0</v>
      </c>
      <c r="R5304" s="2">
        <v>0</v>
      </c>
      <c r="S5304" s="2">
        <v>0</v>
      </c>
      <c r="T5304">
        <f t="shared" si="328"/>
        <v>0.4</v>
      </c>
      <c r="U5304">
        <f t="shared" si="329"/>
        <v>-448.4</v>
      </c>
      <c r="V5304">
        <f t="shared" si="330"/>
        <v>1.3121499999999999E-2</v>
      </c>
      <c r="W5304">
        <f t="shared" si="331"/>
        <v>-111.93540747499999</v>
      </c>
    </row>
    <row r="5305" spans="1:23" x14ac:dyDescent="0.25">
      <c r="A5305" t="s">
        <v>17584</v>
      </c>
      <c r="B5305" s="1">
        <v>43245</v>
      </c>
      <c r="C5305" t="s">
        <v>17585</v>
      </c>
      <c r="D5305" t="s">
        <v>470</v>
      </c>
      <c r="E5305" t="s">
        <v>17586</v>
      </c>
      <c r="F5305" s="1">
        <v>43221</v>
      </c>
      <c r="G5305">
        <v>1</v>
      </c>
      <c r="H5305">
        <v>19834563</v>
      </c>
      <c r="I5305">
        <v>446196</v>
      </c>
      <c r="J5305">
        <v>9293</v>
      </c>
      <c r="K5305">
        <v>32200</v>
      </c>
      <c r="L5305" t="b">
        <v>0</v>
      </c>
      <c r="M5305" t="b">
        <v>0</v>
      </c>
      <c r="N5305" t="b">
        <v>0</v>
      </c>
      <c r="O5305">
        <v>24</v>
      </c>
      <c r="P5305">
        <v>23</v>
      </c>
      <c r="Q5305" s="2">
        <v>0.02</v>
      </c>
      <c r="R5305" s="2">
        <v>0</v>
      </c>
      <c r="S5305" s="2">
        <v>0</v>
      </c>
      <c r="T5305">
        <f t="shared" si="328"/>
        <v>0.4</v>
      </c>
      <c r="U5305">
        <f t="shared" si="329"/>
        <v>18.200000000000003</v>
      </c>
      <c r="V5305">
        <f t="shared" si="330"/>
        <v>10.117281499999999</v>
      </c>
      <c r="W5305">
        <f t="shared" si="331"/>
        <v>8.2510485249999999</v>
      </c>
    </row>
    <row r="5306" spans="1:23" x14ac:dyDescent="0.25">
      <c r="A5306" t="s">
        <v>17587</v>
      </c>
      <c r="B5306" s="1">
        <v>43213</v>
      </c>
      <c r="C5306" t="s">
        <v>17588</v>
      </c>
      <c r="D5306" t="s">
        <v>2140</v>
      </c>
      <c r="E5306" t="s">
        <v>17589</v>
      </c>
      <c r="F5306" s="1">
        <v>43206</v>
      </c>
      <c r="G5306">
        <v>1</v>
      </c>
      <c r="H5306">
        <v>1330675</v>
      </c>
      <c r="I5306">
        <v>20765</v>
      </c>
      <c r="J5306">
        <v>1105</v>
      </c>
      <c r="K5306">
        <v>2497</v>
      </c>
      <c r="L5306" t="b">
        <v>0</v>
      </c>
      <c r="M5306" t="b">
        <v>0</v>
      </c>
      <c r="N5306" t="b">
        <v>0</v>
      </c>
      <c r="O5306">
        <v>7</v>
      </c>
      <c r="P5306">
        <v>7</v>
      </c>
      <c r="Q5306" s="2">
        <v>0.02</v>
      </c>
      <c r="R5306" s="2">
        <v>0</v>
      </c>
      <c r="S5306" s="2">
        <v>0</v>
      </c>
      <c r="T5306">
        <f t="shared" si="328"/>
        <v>0.4</v>
      </c>
      <c r="U5306">
        <f t="shared" si="329"/>
        <v>5.6000000000000005</v>
      </c>
      <c r="V5306">
        <f t="shared" si="330"/>
        <v>0.86533749999999987</v>
      </c>
      <c r="W5306">
        <f t="shared" si="331"/>
        <v>1.8628681249999999</v>
      </c>
    </row>
    <row r="5307" spans="1:23" x14ac:dyDescent="0.25">
      <c r="A5307" t="s">
        <v>17590</v>
      </c>
      <c r="B5307" s="1">
        <v>43104</v>
      </c>
      <c r="C5307" t="s">
        <v>17591</v>
      </c>
      <c r="D5307" t="s">
        <v>17592</v>
      </c>
      <c r="E5307" t="s">
        <v>17593</v>
      </c>
      <c r="F5307" s="1">
        <v>43038</v>
      </c>
      <c r="G5307">
        <v>1</v>
      </c>
      <c r="H5307">
        <v>41799</v>
      </c>
      <c r="I5307">
        <v>679</v>
      </c>
      <c r="J5307">
        <v>88</v>
      </c>
      <c r="K5307">
        <v>118</v>
      </c>
      <c r="L5307" t="b">
        <v>0</v>
      </c>
      <c r="M5307" t="b">
        <v>0</v>
      </c>
      <c r="N5307" t="b">
        <v>0</v>
      </c>
      <c r="O5307">
        <v>66</v>
      </c>
      <c r="P5307">
        <v>8</v>
      </c>
      <c r="Q5307" s="2">
        <v>0.02</v>
      </c>
      <c r="R5307" s="2">
        <v>0</v>
      </c>
      <c r="S5307" s="2">
        <v>0</v>
      </c>
      <c r="T5307">
        <f t="shared" si="328"/>
        <v>0.4</v>
      </c>
      <c r="U5307">
        <f t="shared" si="329"/>
        <v>-5.2000000000000011</v>
      </c>
      <c r="V5307">
        <f t="shared" si="330"/>
        <v>0.2208995</v>
      </c>
      <c r="W5307">
        <f t="shared" si="331"/>
        <v>-1.0626851750000001</v>
      </c>
    </row>
    <row r="5308" spans="1:23" x14ac:dyDescent="0.25">
      <c r="A5308" t="s">
        <v>17594</v>
      </c>
      <c r="B5308" s="1">
        <v>43067</v>
      </c>
      <c r="C5308" t="s">
        <v>17595</v>
      </c>
      <c r="D5308" t="s">
        <v>1136</v>
      </c>
      <c r="E5308" t="s">
        <v>17596</v>
      </c>
      <c r="F5308" s="1">
        <v>43062</v>
      </c>
      <c r="G5308">
        <v>1</v>
      </c>
      <c r="H5308">
        <v>2263186</v>
      </c>
      <c r="I5308">
        <v>144938</v>
      </c>
      <c r="J5308">
        <v>1736</v>
      </c>
      <c r="K5308">
        <v>11631</v>
      </c>
      <c r="L5308" t="b">
        <v>0</v>
      </c>
      <c r="M5308" t="b">
        <v>0</v>
      </c>
      <c r="N5308" t="b">
        <v>0</v>
      </c>
      <c r="O5308">
        <v>5</v>
      </c>
      <c r="P5308">
        <v>4</v>
      </c>
      <c r="Q5308" s="2">
        <v>0.06</v>
      </c>
      <c r="R5308" s="2">
        <v>0</v>
      </c>
      <c r="S5308" s="2">
        <v>0.01</v>
      </c>
      <c r="T5308">
        <f t="shared" si="328"/>
        <v>0.4</v>
      </c>
      <c r="U5308">
        <f t="shared" si="329"/>
        <v>3</v>
      </c>
      <c r="V5308">
        <f t="shared" si="330"/>
        <v>1.9815929999999997</v>
      </c>
      <c r="W5308">
        <f t="shared" si="331"/>
        <v>1.6035575499999999</v>
      </c>
    </row>
    <row r="5309" spans="1:23" x14ac:dyDescent="0.25">
      <c r="A5309" t="s">
        <v>17597</v>
      </c>
      <c r="B5309" s="1">
        <v>43115</v>
      </c>
      <c r="C5309" t="s">
        <v>17598</v>
      </c>
      <c r="D5309" t="s">
        <v>17599</v>
      </c>
      <c r="E5309" t="s">
        <v>17600</v>
      </c>
      <c r="F5309" s="1">
        <v>43110</v>
      </c>
      <c r="G5309">
        <v>1</v>
      </c>
      <c r="H5309">
        <v>8300</v>
      </c>
      <c r="I5309">
        <v>7</v>
      </c>
      <c r="J5309">
        <v>1</v>
      </c>
      <c r="K5309">
        <v>2</v>
      </c>
      <c r="L5309" t="b">
        <v>0</v>
      </c>
      <c r="M5309" t="b">
        <v>0</v>
      </c>
      <c r="N5309" t="b">
        <v>0</v>
      </c>
      <c r="O5309">
        <v>5</v>
      </c>
      <c r="P5309">
        <v>3</v>
      </c>
      <c r="Q5309" s="2">
        <v>0</v>
      </c>
      <c r="R5309" s="2">
        <v>0</v>
      </c>
      <c r="S5309" s="2">
        <v>0</v>
      </c>
      <c r="T5309">
        <f t="shared" si="328"/>
        <v>0.4</v>
      </c>
      <c r="U5309">
        <f t="shared" si="329"/>
        <v>2.0000000000000004</v>
      </c>
      <c r="V5309">
        <f t="shared" si="330"/>
        <v>4.15E-3</v>
      </c>
      <c r="W5309">
        <f t="shared" si="331"/>
        <v>0.66145250000000011</v>
      </c>
    </row>
    <row r="5310" spans="1:23" x14ac:dyDescent="0.25">
      <c r="A5310" t="s">
        <v>17601</v>
      </c>
      <c r="B5310" s="1">
        <v>43097</v>
      </c>
      <c r="C5310" t="s">
        <v>17602</v>
      </c>
      <c r="D5310" t="s">
        <v>2896</v>
      </c>
      <c r="E5310" t="s">
        <v>17603</v>
      </c>
      <c r="F5310" s="1">
        <v>43088</v>
      </c>
      <c r="G5310">
        <v>1</v>
      </c>
      <c r="H5310">
        <v>274794</v>
      </c>
      <c r="I5310">
        <v>12912</v>
      </c>
      <c r="J5310">
        <v>1072</v>
      </c>
      <c r="K5310">
        <v>2328</v>
      </c>
      <c r="L5310" t="b">
        <v>0</v>
      </c>
      <c r="M5310" t="b">
        <v>0</v>
      </c>
      <c r="N5310" t="b">
        <v>0</v>
      </c>
      <c r="O5310">
        <v>9</v>
      </c>
      <c r="P5310">
        <v>8</v>
      </c>
      <c r="Q5310" s="2">
        <v>0.05</v>
      </c>
      <c r="R5310" s="2">
        <v>0</v>
      </c>
      <c r="S5310" s="2">
        <v>0.01</v>
      </c>
      <c r="T5310">
        <f t="shared" si="328"/>
        <v>0.4</v>
      </c>
      <c r="U5310">
        <f t="shared" si="329"/>
        <v>6.2</v>
      </c>
      <c r="V5310">
        <f t="shared" si="330"/>
        <v>0.8873970000000001</v>
      </c>
      <c r="W5310">
        <f t="shared" si="331"/>
        <v>2.0205889500000001</v>
      </c>
    </row>
    <row r="5311" spans="1:23" x14ac:dyDescent="0.25">
      <c r="A5311" t="s">
        <v>17604</v>
      </c>
      <c r="B5311" s="1">
        <v>43073</v>
      </c>
      <c r="C5311" t="s">
        <v>17605</v>
      </c>
      <c r="D5311" t="s">
        <v>11668</v>
      </c>
      <c r="E5311" t="s">
        <v>17606</v>
      </c>
      <c r="F5311" s="1">
        <v>43066</v>
      </c>
      <c r="G5311">
        <v>1</v>
      </c>
      <c r="H5311">
        <v>1161776</v>
      </c>
      <c r="I5311">
        <v>60228</v>
      </c>
      <c r="J5311">
        <v>1976</v>
      </c>
      <c r="K5311">
        <v>11940</v>
      </c>
      <c r="L5311" t="b">
        <v>0</v>
      </c>
      <c r="M5311" t="b">
        <v>0</v>
      </c>
      <c r="N5311" t="b">
        <v>0</v>
      </c>
      <c r="O5311">
        <v>7</v>
      </c>
      <c r="P5311">
        <v>7</v>
      </c>
      <c r="Q5311" s="2">
        <v>0.05</v>
      </c>
      <c r="R5311" s="2">
        <v>0</v>
      </c>
      <c r="S5311" s="2">
        <v>0.01</v>
      </c>
      <c r="T5311">
        <f t="shared" si="328"/>
        <v>0.4</v>
      </c>
      <c r="U5311">
        <f t="shared" si="329"/>
        <v>5.6000000000000005</v>
      </c>
      <c r="V5311">
        <f t="shared" si="330"/>
        <v>1.3308880000000001</v>
      </c>
      <c r="W5311">
        <f t="shared" si="331"/>
        <v>2.0258107999999999</v>
      </c>
    </row>
    <row r="5312" spans="1:23" x14ac:dyDescent="0.25">
      <c r="A5312" t="s">
        <v>17607</v>
      </c>
      <c r="B5312" s="1">
        <v>43234</v>
      </c>
      <c r="C5312" t="s">
        <v>17608</v>
      </c>
      <c r="D5312" t="s">
        <v>13737</v>
      </c>
      <c r="E5312" t="s">
        <v>17609</v>
      </c>
      <c r="F5312" s="1">
        <v>43211</v>
      </c>
      <c r="G5312">
        <v>1</v>
      </c>
      <c r="H5312">
        <v>16935442</v>
      </c>
      <c r="I5312">
        <v>160896</v>
      </c>
      <c r="J5312">
        <v>6813</v>
      </c>
      <c r="K5312">
        <v>14360</v>
      </c>
      <c r="L5312" t="b">
        <v>0</v>
      </c>
      <c r="M5312" t="b">
        <v>0</v>
      </c>
      <c r="N5312" t="b">
        <v>0</v>
      </c>
      <c r="O5312">
        <v>23</v>
      </c>
      <c r="P5312">
        <v>18</v>
      </c>
      <c r="Q5312" s="2">
        <v>0.01</v>
      </c>
      <c r="R5312" s="2">
        <v>0</v>
      </c>
      <c r="S5312" s="2">
        <v>0</v>
      </c>
      <c r="T5312">
        <f t="shared" si="328"/>
        <v>0.4</v>
      </c>
      <c r="U5312">
        <f t="shared" si="329"/>
        <v>13.4</v>
      </c>
      <c r="V5312">
        <f t="shared" si="330"/>
        <v>8.5677209999999988</v>
      </c>
      <c r="W5312">
        <f t="shared" si="331"/>
        <v>6.5087023500000001</v>
      </c>
    </row>
    <row r="5313" spans="1:23" x14ac:dyDescent="0.25">
      <c r="A5313" t="s">
        <v>17610</v>
      </c>
      <c r="B5313" s="1">
        <v>43109</v>
      </c>
      <c r="C5313" t="s">
        <v>17611</v>
      </c>
      <c r="D5313" t="s">
        <v>1471</v>
      </c>
      <c r="E5313" t="s">
        <v>17612</v>
      </c>
      <c r="F5313" s="1">
        <v>43104</v>
      </c>
      <c r="G5313">
        <v>1</v>
      </c>
      <c r="H5313">
        <v>531566</v>
      </c>
      <c r="I5313">
        <v>42326</v>
      </c>
      <c r="J5313">
        <v>728</v>
      </c>
      <c r="K5313">
        <v>3968</v>
      </c>
      <c r="L5313" t="b">
        <v>0</v>
      </c>
      <c r="M5313" t="b">
        <v>0</v>
      </c>
      <c r="N5313" t="b">
        <v>0</v>
      </c>
      <c r="O5313">
        <v>5</v>
      </c>
      <c r="P5313">
        <v>5</v>
      </c>
      <c r="Q5313" s="2">
        <v>0.08</v>
      </c>
      <c r="R5313" s="2">
        <v>0</v>
      </c>
      <c r="S5313" s="2">
        <v>0.01</v>
      </c>
      <c r="T5313">
        <f t="shared" si="328"/>
        <v>0.4</v>
      </c>
      <c r="U5313">
        <f t="shared" si="329"/>
        <v>4</v>
      </c>
      <c r="V5313">
        <f t="shared" si="330"/>
        <v>1.3157830000000001</v>
      </c>
      <c r="W5313">
        <f t="shared" si="331"/>
        <v>1.6205240500000002</v>
      </c>
    </row>
    <row r="5314" spans="1:23" x14ac:dyDescent="0.25">
      <c r="A5314" t="s">
        <v>17613</v>
      </c>
      <c r="B5314" s="1">
        <v>43083</v>
      </c>
      <c r="C5314" t="s">
        <v>17614</v>
      </c>
      <c r="D5314" t="s">
        <v>144</v>
      </c>
      <c r="E5314" t="s">
        <v>17615</v>
      </c>
      <c r="F5314" s="1">
        <v>43079</v>
      </c>
      <c r="G5314">
        <v>1</v>
      </c>
      <c r="H5314">
        <v>760870</v>
      </c>
      <c r="I5314">
        <v>15312</v>
      </c>
      <c r="J5314">
        <v>657</v>
      </c>
      <c r="K5314">
        <v>1637</v>
      </c>
      <c r="L5314" t="b">
        <v>0</v>
      </c>
      <c r="M5314" t="b">
        <v>0</v>
      </c>
      <c r="N5314" t="b">
        <v>0</v>
      </c>
      <c r="O5314">
        <v>4</v>
      </c>
      <c r="P5314">
        <v>4</v>
      </c>
      <c r="Q5314" s="2">
        <v>0.02</v>
      </c>
      <c r="R5314" s="2">
        <v>0</v>
      </c>
      <c r="S5314" s="2">
        <v>0</v>
      </c>
      <c r="T5314">
        <f t="shared" ref="T5314:T5377" si="332">G5314*0.4</f>
        <v>0.4</v>
      </c>
      <c r="U5314">
        <f t="shared" ref="U5314:U5377" si="333">-0.2*(O5314-P5314)+0.8*P5314</f>
        <v>3.2</v>
      </c>
      <c r="V5314">
        <f t="shared" ref="V5314:V5377" si="334">0.5*H5314*0.000001+0.1*Q5314*100+100*0.15*R5314+100*0.25*S5314</f>
        <v>0.58043500000000003</v>
      </c>
      <c r="W5314">
        <f t="shared" ref="W5314:W5377" si="335">0.4*T5314+0.25*U5314+0.35*V5314</f>
        <v>1.16315225</v>
      </c>
    </row>
    <row r="5315" spans="1:23" x14ac:dyDescent="0.25">
      <c r="A5315" t="s">
        <v>20984</v>
      </c>
      <c r="B5315" s="1">
        <v>43196</v>
      </c>
      <c r="C5315" t="s">
        <v>20985</v>
      </c>
      <c r="D5315" t="s">
        <v>20986</v>
      </c>
      <c r="E5315" t="s">
        <v>20987</v>
      </c>
      <c r="F5315" s="1">
        <v>43180</v>
      </c>
      <c r="G5315">
        <v>1</v>
      </c>
      <c r="H5315">
        <v>1045731</v>
      </c>
      <c r="I5315">
        <v>0</v>
      </c>
      <c r="J5315">
        <v>0</v>
      </c>
      <c r="K5315">
        <v>0</v>
      </c>
      <c r="L5315" t="b">
        <v>1</v>
      </c>
      <c r="M5315" t="b">
        <v>1</v>
      </c>
      <c r="N5315" t="b">
        <v>0</v>
      </c>
      <c r="O5315">
        <v>16</v>
      </c>
      <c r="P5315">
        <v>13</v>
      </c>
      <c r="Q5315" s="2">
        <v>0</v>
      </c>
      <c r="R5315" s="2">
        <v>0</v>
      </c>
      <c r="S5315" s="2">
        <v>0</v>
      </c>
      <c r="T5315">
        <f t="shared" si="332"/>
        <v>0.4</v>
      </c>
      <c r="U5315">
        <f t="shared" si="333"/>
        <v>9.8000000000000007</v>
      </c>
      <c r="V5315">
        <f t="shared" si="334"/>
        <v>0.52286549999999998</v>
      </c>
      <c r="W5315">
        <f t="shared" si="335"/>
        <v>2.7930029250000001</v>
      </c>
    </row>
    <row r="5316" spans="1:23" x14ac:dyDescent="0.25">
      <c r="A5316" t="s">
        <v>17616</v>
      </c>
      <c r="B5316" s="1">
        <v>43060</v>
      </c>
      <c r="C5316" t="s">
        <v>17617</v>
      </c>
      <c r="D5316" t="s">
        <v>61</v>
      </c>
      <c r="E5316" t="s">
        <v>17618</v>
      </c>
      <c r="F5316" s="1">
        <v>43054</v>
      </c>
      <c r="G5316">
        <v>1</v>
      </c>
      <c r="H5316">
        <v>665452</v>
      </c>
      <c r="I5316">
        <v>19849</v>
      </c>
      <c r="J5316">
        <v>227</v>
      </c>
      <c r="K5316">
        <v>1372</v>
      </c>
      <c r="L5316" t="b">
        <v>0</v>
      </c>
      <c r="M5316" t="b">
        <v>0</v>
      </c>
      <c r="N5316" t="b">
        <v>0</v>
      </c>
      <c r="O5316">
        <v>6</v>
      </c>
      <c r="P5316">
        <v>6</v>
      </c>
      <c r="Q5316" s="2">
        <v>0.03</v>
      </c>
      <c r="R5316" s="2">
        <v>0</v>
      </c>
      <c r="S5316" s="2">
        <v>0</v>
      </c>
      <c r="T5316">
        <f t="shared" si="332"/>
        <v>0.4</v>
      </c>
      <c r="U5316">
        <f t="shared" si="333"/>
        <v>4.8000000000000007</v>
      </c>
      <c r="V5316">
        <f t="shared" si="334"/>
        <v>0.6327259999999999</v>
      </c>
      <c r="W5316">
        <f t="shared" si="335"/>
        <v>1.5814541000000002</v>
      </c>
    </row>
    <row r="5317" spans="1:23" x14ac:dyDescent="0.25">
      <c r="A5317" t="s">
        <v>17619</v>
      </c>
      <c r="B5317" s="1">
        <v>43156</v>
      </c>
      <c r="C5317" t="s">
        <v>17620</v>
      </c>
      <c r="D5317" t="s">
        <v>186</v>
      </c>
      <c r="E5317" t="s">
        <v>17621</v>
      </c>
      <c r="F5317" s="1">
        <v>43148</v>
      </c>
      <c r="G5317">
        <v>1</v>
      </c>
      <c r="H5317">
        <v>3691273</v>
      </c>
      <c r="I5317">
        <v>88902</v>
      </c>
      <c r="J5317">
        <v>20510</v>
      </c>
      <c r="K5317">
        <v>8060</v>
      </c>
      <c r="L5317" t="b">
        <v>0</v>
      </c>
      <c r="M5317" t="b">
        <v>0</v>
      </c>
      <c r="N5317" t="b">
        <v>0</v>
      </c>
      <c r="O5317">
        <v>8</v>
      </c>
      <c r="P5317">
        <v>7</v>
      </c>
      <c r="Q5317" s="2">
        <v>0.02</v>
      </c>
      <c r="R5317" s="2">
        <v>-0.01</v>
      </c>
      <c r="S5317" s="2">
        <v>0</v>
      </c>
      <c r="T5317">
        <f t="shared" si="332"/>
        <v>0.4</v>
      </c>
      <c r="U5317">
        <f t="shared" si="333"/>
        <v>5.4</v>
      </c>
      <c r="V5317">
        <f t="shared" si="334"/>
        <v>1.8956365000000002</v>
      </c>
      <c r="W5317">
        <f t="shared" si="335"/>
        <v>2.1734727750000005</v>
      </c>
    </row>
    <row r="5318" spans="1:23" x14ac:dyDescent="0.25">
      <c r="A5318" t="s">
        <v>17622</v>
      </c>
      <c r="B5318" s="1">
        <v>43164</v>
      </c>
      <c r="C5318" t="s">
        <v>17623</v>
      </c>
      <c r="D5318" t="s">
        <v>500</v>
      </c>
      <c r="E5318" t="s">
        <v>17624</v>
      </c>
      <c r="F5318" s="1">
        <v>43152</v>
      </c>
      <c r="G5318">
        <v>1</v>
      </c>
      <c r="H5318">
        <v>156425</v>
      </c>
      <c r="I5318">
        <v>9888</v>
      </c>
      <c r="J5318">
        <v>634</v>
      </c>
      <c r="K5318">
        <v>776</v>
      </c>
      <c r="L5318" t="b">
        <v>0</v>
      </c>
      <c r="M5318" t="b">
        <v>0</v>
      </c>
      <c r="N5318" t="b">
        <v>0</v>
      </c>
      <c r="O5318">
        <v>12</v>
      </c>
      <c r="P5318">
        <v>10</v>
      </c>
      <c r="Q5318" s="2">
        <v>0.06</v>
      </c>
      <c r="R5318" s="2">
        <v>0</v>
      </c>
      <c r="S5318" s="2">
        <v>0</v>
      </c>
      <c r="T5318">
        <f t="shared" si="332"/>
        <v>0.4</v>
      </c>
      <c r="U5318">
        <f t="shared" si="333"/>
        <v>7.6</v>
      </c>
      <c r="V5318">
        <f t="shared" si="334"/>
        <v>0.6782125</v>
      </c>
      <c r="W5318">
        <f t="shared" si="335"/>
        <v>2.297374375</v>
      </c>
    </row>
    <row r="5319" spans="1:23" x14ac:dyDescent="0.25">
      <c r="A5319" t="s">
        <v>17625</v>
      </c>
      <c r="B5319" s="1">
        <v>43084</v>
      </c>
      <c r="C5319" t="s">
        <v>17626</v>
      </c>
      <c r="D5319" t="s">
        <v>1066</v>
      </c>
      <c r="E5319" t="s">
        <v>17627</v>
      </c>
      <c r="F5319" s="1">
        <v>43078</v>
      </c>
      <c r="G5319">
        <v>1</v>
      </c>
      <c r="H5319">
        <v>678631</v>
      </c>
      <c r="I5319">
        <v>28814</v>
      </c>
      <c r="J5319">
        <v>665</v>
      </c>
      <c r="K5319">
        <v>2281</v>
      </c>
      <c r="L5319" t="b">
        <v>0</v>
      </c>
      <c r="M5319" t="b">
        <v>0</v>
      </c>
      <c r="N5319" t="b">
        <v>0</v>
      </c>
      <c r="O5319">
        <v>6</v>
      </c>
      <c r="P5319">
        <v>6</v>
      </c>
      <c r="Q5319" s="2">
        <v>0.04</v>
      </c>
      <c r="R5319" s="2">
        <v>0</v>
      </c>
      <c r="S5319" s="2">
        <v>0</v>
      </c>
      <c r="T5319">
        <f t="shared" si="332"/>
        <v>0.4</v>
      </c>
      <c r="U5319">
        <f t="shared" si="333"/>
        <v>4.8000000000000007</v>
      </c>
      <c r="V5319">
        <f t="shared" si="334"/>
        <v>0.73931550000000001</v>
      </c>
      <c r="W5319">
        <f t="shared" si="335"/>
        <v>1.6187604250000003</v>
      </c>
    </row>
    <row r="5320" spans="1:23" x14ac:dyDescent="0.25">
      <c r="A5320" t="s">
        <v>17628</v>
      </c>
      <c r="B5320" s="1">
        <v>43206</v>
      </c>
      <c r="C5320" t="s">
        <v>17629</v>
      </c>
      <c r="D5320" t="s">
        <v>17630</v>
      </c>
      <c r="E5320" t="s">
        <v>17631</v>
      </c>
      <c r="F5320" s="1">
        <v>43194</v>
      </c>
      <c r="G5320">
        <v>1</v>
      </c>
      <c r="H5320">
        <v>927966</v>
      </c>
      <c r="I5320">
        <v>21659</v>
      </c>
      <c r="J5320">
        <v>987</v>
      </c>
      <c r="K5320">
        <v>2396</v>
      </c>
      <c r="L5320" t="b">
        <v>0</v>
      </c>
      <c r="M5320" t="b">
        <v>0</v>
      </c>
      <c r="N5320" t="b">
        <v>0</v>
      </c>
      <c r="O5320">
        <v>12</v>
      </c>
      <c r="P5320">
        <v>3</v>
      </c>
      <c r="Q5320" s="2">
        <v>0.02</v>
      </c>
      <c r="R5320" s="2">
        <v>0</v>
      </c>
      <c r="S5320" s="2">
        <v>0</v>
      </c>
      <c r="T5320">
        <f t="shared" si="332"/>
        <v>0.4</v>
      </c>
      <c r="U5320">
        <f t="shared" si="333"/>
        <v>0.60000000000000031</v>
      </c>
      <c r="V5320">
        <f t="shared" si="334"/>
        <v>0.66398299999999999</v>
      </c>
      <c r="W5320">
        <f t="shared" si="335"/>
        <v>0.54239405000000007</v>
      </c>
    </row>
    <row r="5321" spans="1:23" x14ac:dyDescent="0.25">
      <c r="A5321" t="s">
        <v>17632</v>
      </c>
      <c r="B5321" s="1">
        <v>43080</v>
      </c>
      <c r="C5321" t="s">
        <v>17633</v>
      </c>
      <c r="D5321" t="s">
        <v>9091</v>
      </c>
      <c r="E5321" t="s">
        <v>17634</v>
      </c>
      <c r="F5321" s="1">
        <v>43075</v>
      </c>
      <c r="G5321">
        <v>1</v>
      </c>
      <c r="H5321">
        <v>29860</v>
      </c>
      <c r="I5321">
        <v>1958</v>
      </c>
      <c r="J5321">
        <v>25</v>
      </c>
      <c r="K5321">
        <v>94</v>
      </c>
      <c r="L5321" t="b">
        <v>0</v>
      </c>
      <c r="M5321" t="b">
        <v>0</v>
      </c>
      <c r="N5321" t="b">
        <v>0</v>
      </c>
      <c r="O5321">
        <v>5</v>
      </c>
      <c r="P5321">
        <v>4</v>
      </c>
      <c r="Q5321" s="2">
        <v>7.0000000000000007E-2</v>
      </c>
      <c r="R5321" s="2">
        <v>0</v>
      </c>
      <c r="S5321" s="2">
        <v>0</v>
      </c>
      <c r="T5321">
        <f t="shared" si="332"/>
        <v>0.4</v>
      </c>
      <c r="U5321">
        <f t="shared" si="333"/>
        <v>3</v>
      </c>
      <c r="V5321">
        <f t="shared" si="334"/>
        <v>0.71493000000000007</v>
      </c>
      <c r="W5321">
        <f t="shared" si="335"/>
        <v>1.1602255000000001</v>
      </c>
    </row>
    <row r="5322" spans="1:23" x14ac:dyDescent="0.25">
      <c r="A5322" t="s">
        <v>17635</v>
      </c>
      <c r="B5322" s="1">
        <v>43235</v>
      </c>
      <c r="C5322" t="s">
        <v>17636</v>
      </c>
      <c r="D5322" t="s">
        <v>1335</v>
      </c>
      <c r="E5322" t="s">
        <v>17637</v>
      </c>
      <c r="F5322" s="1">
        <v>43230</v>
      </c>
      <c r="G5322">
        <v>1</v>
      </c>
      <c r="H5322">
        <v>15960127</v>
      </c>
      <c r="I5322">
        <v>374825</v>
      </c>
      <c r="J5322">
        <v>3823</v>
      </c>
      <c r="K5322">
        <v>9059</v>
      </c>
      <c r="L5322" t="b">
        <v>0</v>
      </c>
      <c r="M5322" t="b">
        <v>0</v>
      </c>
      <c r="N5322" t="b">
        <v>0</v>
      </c>
      <c r="O5322">
        <v>5</v>
      </c>
      <c r="P5322">
        <v>4</v>
      </c>
      <c r="Q5322" s="2">
        <v>0.02</v>
      </c>
      <c r="R5322" s="2">
        <v>0</v>
      </c>
      <c r="S5322" s="2">
        <v>0</v>
      </c>
      <c r="T5322">
        <f t="shared" si="332"/>
        <v>0.4</v>
      </c>
      <c r="U5322">
        <f t="shared" si="333"/>
        <v>3</v>
      </c>
      <c r="V5322">
        <f t="shared" si="334"/>
        <v>8.1800634999999993</v>
      </c>
      <c r="W5322">
        <f t="shared" si="335"/>
        <v>3.7730222249999996</v>
      </c>
    </row>
    <row r="5323" spans="1:23" x14ac:dyDescent="0.25">
      <c r="A5323" t="s">
        <v>17638</v>
      </c>
      <c r="B5323" s="1">
        <v>43073</v>
      </c>
      <c r="C5323" t="s">
        <v>17639</v>
      </c>
      <c r="D5323" t="s">
        <v>2314</v>
      </c>
      <c r="E5323" t="s">
        <v>17640</v>
      </c>
      <c r="F5323" s="1">
        <v>43067</v>
      </c>
      <c r="G5323">
        <v>1</v>
      </c>
      <c r="H5323">
        <v>406960</v>
      </c>
      <c r="I5323">
        <v>27175</v>
      </c>
      <c r="J5323">
        <v>150</v>
      </c>
      <c r="K5323">
        <v>2350</v>
      </c>
      <c r="L5323" t="b">
        <v>0</v>
      </c>
      <c r="M5323" t="b">
        <v>0</v>
      </c>
      <c r="N5323" t="b">
        <v>0</v>
      </c>
      <c r="O5323">
        <v>6</v>
      </c>
      <c r="P5323">
        <v>6</v>
      </c>
      <c r="Q5323" s="2">
        <v>7.0000000000000007E-2</v>
      </c>
      <c r="R5323" s="2">
        <v>0</v>
      </c>
      <c r="S5323" s="2">
        <v>0.01</v>
      </c>
      <c r="T5323">
        <f t="shared" si="332"/>
        <v>0.4</v>
      </c>
      <c r="U5323">
        <f t="shared" si="333"/>
        <v>4.8000000000000007</v>
      </c>
      <c r="V5323">
        <f t="shared" si="334"/>
        <v>1.1534800000000001</v>
      </c>
      <c r="W5323">
        <f t="shared" si="335"/>
        <v>1.7637180000000003</v>
      </c>
    </row>
    <row r="5324" spans="1:23" x14ac:dyDescent="0.25">
      <c r="A5324" t="s">
        <v>17641</v>
      </c>
      <c r="B5324" s="1">
        <v>43265</v>
      </c>
      <c r="C5324" t="s">
        <v>17642</v>
      </c>
      <c r="D5324" t="s">
        <v>11478</v>
      </c>
      <c r="E5324" t="s">
        <v>17643</v>
      </c>
      <c r="F5324" s="1">
        <v>43258</v>
      </c>
      <c r="G5324">
        <v>1</v>
      </c>
      <c r="H5324">
        <v>4397796</v>
      </c>
      <c r="I5324">
        <v>111689</v>
      </c>
      <c r="J5324">
        <v>3277</v>
      </c>
      <c r="K5324">
        <v>5263</v>
      </c>
      <c r="L5324" t="b">
        <v>0</v>
      </c>
      <c r="M5324" t="b">
        <v>0</v>
      </c>
      <c r="N5324" t="b">
        <v>0</v>
      </c>
      <c r="O5324">
        <v>7</v>
      </c>
      <c r="P5324">
        <v>6</v>
      </c>
      <c r="Q5324" s="2">
        <v>0.03</v>
      </c>
      <c r="R5324" s="2">
        <v>0</v>
      </c>
      <c r="S5324" s="2">
        <v>0</v>
      </c>
      <c r="T5324">
        <f t="shared" si="332"/>
        <v>0.4</v>
      </c>
      <c r="U5324">
        <f t="shared" si="333"/>
        <v>4.6000000000000005</v>
      </c>
      <c r="V5324">
        <f t="shared" si="334"/>
        <v>2.4988979999999996</v>
      </c>
      <c r="W5324">
        <f t="shared" si="335"/>
        <v>2.1846142999999998</v>
      </c>
    </row>
    <row r="5325" spans="1:23" x14ac:dyDescent="0.25">
      <c r="A5325" t="s">
        <v>17644</v>
      </c>
      <c r="B5325" s="1">
        <v>43122</v>
      </c>
      <c r="C5325" t="s">
        <v>17645</v>
      </c>
      <c r="D5325" t="s">
        <v>655</v>
      </c>
      <c r="E5325" t="s">
        <v>17646</v>
      </c>
      <c r="F5325" s="1">
        <v>43115</v>
      </c>
      <c r="G5325">
        <v>1</v>
      </c>
      <c r="H5325">
        <v>170637</v>
      </c>
      <c r="I5325">
        <v>1660</v>
      </c>
      <c r="J5325">
        <v>100</v>
      </c>
      <c r="K5325">
        <v>375</v>
      </c>
      <c r="L5325" t="b">
        <v>0</v>
      </c>
      <c r="M5325" t="b">
        <v>0</v>
      </c>
      <c r="N5325" t="b">
        <v>0</v>
      </c>
      <c r="O5325">
        <v>7</v>
      </c>
      <c r="P5325">
        <v>5</v>
      </c>
      <c r="Q5325" s="2">
        <v>0.01</v>
      </c>
      <c r="R5325" s="2">
        <v>0</v>
      </c>
      <c r="S5325" s="2">
        <v>0</v>
      </c>
      <c r="T5325">
        <f t="shared" si="332"/>
        <v>0.4</v>
      </c>
      <c r="U5325">
        <f t="shared" si="333"/>
        <v>3.6</v>
      </c>
      <c r="V5325">
        <f t="shared" si="334"/>
        <v>0.1853185</v>
      </c>
      <c r="W5325">
        <f t="shared" si="335"/>
        <v>1.1248614750000001</v>
      </c>
    </row>
    <row r="5326" spans="1:23" x14ac:dyDescent="0.25">
      <c r="A5326" t="s">
        <v>17647</v>
      </c>
      <c r="B5326" s="1">
        <v>43233</v>
      </c>
      <c r="C5326" t="s">
        <v>17648</v>
      </c>
      <c r="D5326" t="s">
        <v>4626</v>
      </c>
      <c r="E5326" t="s">
        <v>17649</v>
      </c>
      <c r="F5326" s="1">
        <v>43224</v>
      </c>
      <c r="G5326">
        <v>1</v>
      </c>
      <c r="H5326">
        <v>686582</v>
      </c>
      <c r="I5326">
        <v>4965</v>
      </c>
      <c r="J5326">
        <v>205</v>
      </c>
      <c r="K5326">
        <v>1288</v>
      </c>
      <c r="L5326" t="b">
        <v>0</v>
      </c>
      <c r="M5326" t="b">
        <v>0</v>
      </c>
      <c r="N5326" t="b">
        <v>0</v>
      </c>
      <c r="O5326">
        <v>9</v>
      </c>
      <c r="P5326">
        <v>9</v>
      </c>
      <c r="Q5326" s="2">
        <v>0.01</v>
      </c>
      <c r="R5326" s="2">
        <v>0</v>
      </c>
      <c r="S5326" s="2">
        <v>0</v>
      </c>
      <c r="T5326">
        <f t="shared" si="332"/>
        <v>0.4</v>
      </c>
      <c r="U5326">
        <f t="shared" si="333"/>
        <v>7.2</v>
      </c>
      <c r="V5326">
        <f t="shared" si="334"/>
        <v>0.44329099999999999</v>
      </c>
      <c r="W5326">
        <f t="shared" si="335"/>
        <v>2.1151518500000002</v>
      </c>
    </row>
    <row r="5327" spans="1:23" x14ac:dyDescent="0.25">
      <c r="A5327" t="s">
        <v>17650</v>
      </c>
      <c r="B5327" s="1">
        <v>43250</v>
      </c>
      <c r="C5327" t="s">
        <v>17651</v>
      </c>
      <c r="D5327" t="s">
        <v>4076</v>
      </c>
      <c r="E5327" t="s">
        <v>17652</v>
      </c>
      <c r="F5327" s="1">
        <v>43237</v>
      </c>
      <c r="G5327">
        <v>1</v>
      </c>
      <c r="H5327">
        <v>3848577</v>
      </c>
      <c r="I5327">
        <v>137560</v>
      </c>
      <c r="J5327">
        <v>4491</v>
      </c>
      <c r="K5327">
        <v>12479</v>
      </c>
      <c r="L5327" t="b">
        <v>0</v>
      </c>
      <c r="M5327" t="b">
        <v>0</v>
      </c>
      <c r="N5327" t="b">
        <v>0</v>
      </c>
      <c r="O5327">
        <v>13</v>
      </c>
      <c r="P5327">
        <v>13</v>
      </c>
      <c r="Q5327" s="2">
        <v>0.04</v>
      </c>
      <c r="R5327" s="2">
        <v>0</v>
      </c>
      <c r="S5327" s="2">
        <v>0</v>
      </c>
      <c r="T5327">
        <f t="shared" si="332"/>
        <v>0.4</v>
      </c>
      <c r="U5327">
        <f t="shared" si="333"/>
        <v>10.4</v>
      </c>
      <c r="V5327">
        <f t="shared" si="334"/>
        <v>2.3242884999999998</v>
      </c>
      <c r="W5327">
        <f t="shared" si="335"/>
        <v>3.573500975</v>
      </c>
    </row>
    <row r="5328" spans="1:23" x14ac:dyDescent="0.25">
      <c r="A5328" t="s">
        <v>17653</v>
      </c>
      <c r="B5328" s="1">
        <v>43106</v>
      </c>
      <c r="C5328" t="s">
        <v>17654</v>
      </c>
      <c r="D5328" t="s">
        <v>3943</v>
      </c>
      <c r="E5328" t="s">
        <v>17655</v>
      </c>
      <c r="F5328" s="1">
        <v>43098</v>
      </c>
      <c r="G5328">
        <v>1</v>
      </c>
      <c r="H5328">
        <v>355153</v>
      </c>
      <c r="I5328">
        <v>10936</v>
      </c>
      <c r="J5328">
        <v>434</v>
      </c>
      <c r="K5328">
        <v>441</v>
      </c>
      <c r="L5328" t="b">
        <v>0</v>
      </c>
      <c r="M5328" t="b">
        <v>0</v>
      </c>
      <c r="N5328" t="b">
        <v>0</v>
      </c>
      <c r="O5328">
        <v>8</v>
      </c>
      <c r="P5328">
        <v>7</v>
      </c>
      <c r="Q5328" s="2">
        <v>0.03</v>
      </c>
      <c r="R5328" s="2">
        <v>0</v>
      </c>
      <c r="S5328" s="2">
        <v>0</v>
      </c>
      <c r="T5328">
        <f t="shared" si="332"/>
        <v>0.4</v>
      </c>
      <c r="U5328">
        <f t="shared" si="333"/>
        <v>5.4</v>
      </c>
      <c r="V5328">
        <f t="shared" si="334"/>
        <v>0.47757649999999996</v>
      </c>
      <c r="W5328">
        <f t="shared" si="335"/>
        <v>1.6771517750000002</v>
      </c>
    </row>
    <row r="5329" spans="1:23" x14ac:dyDescent="0.25">
      <c r="A5329" t="s">
        <v>17656</v>
      </c>
      <c r="B5329" s="1">
        <v>43197</v>
      </c>
      <c r="C5329" t="s">
        <v>17657</v>
      </c>
      <c r="D5329" t="s">
        <v>101</v>
      </c>
      <c r="E5329" t="s">
        <v>17658</v>
      </c>
      <c r="F5329" s="1">
        <v>43188</v>
      </c>
      <c r="G5329">
        <v>1</v>
      </c>
      <c r="H5329">
        <v>403559</v>
      </c>
      <c r="I5329">
        <v>5577</v>
      </c>
      <c r="J5329">
        <v>303</v>
      </c>
      <c r="K5329">
        <v>2521</v>
      </c>
      <c r="L5329" t="b">
        <v>0</v>
      </c>
      <c r="M5329" t="b">
        <v>0</v>
      </c>
      <c r="N5329" t="b">
        <v>0</v>
      </c>
      <c r="O5329">
        <v>9</v>
      </c>
      <c r="P5329">
        <v>6</v>
      </c>
      <c r="Q5329" s="2">
        <v>0.01</v>
      </c>
      <c r="R5329" s="2">
        <v>0</v>
      </c>
      <c r="S5329" s="2">
        <v>0.01</v>
      </c>
      <c r="T5329">
        <f t="shared" si="332"/>
        <v>0.4</v>
      </c>
      <c r="U5329">
        <f t="shared" si="333"/>
        <v>4.2000000000000011</v>
      </c>
      <c r="V5329">
        <f t="shared" si="334"/>
        <v>0.55177949999999998</v>
      </c>
      <c r="W5329">
        <f t="shared" si="335"/>
        <v>1.4031228250000003</v>
      </c>
    </row>
    <row r="5330" spans="1:23" x14ac:dyDescent="0.25">
      <c r="A5330" t="s">
        <v>17659</v>
      </c>
      <c r="B5330" s="1">
        <v>43053</v>
      </c>
      <c r="C5330" t="s">
        <v>17660</v>
      </c>
      <c r="D5330" t="s">
        <v>17661</v>
      </c>
      <c r="E5330" t="s">
        <v>17662</v>
      </c>
      <c r="F5330" s="1">
        <v>43049</v>
      </c>
      <c r="G5330">
        <v>1</v>
      </c>
      <c r="H5330">
        <v>28539</v>
      </c>
      <c r="I5330">
        <v>681</v>
      </c>
      <c r="J5330">
        <v>25</v>
      </c>
      <c r="K5330">
        <v>45</v>
      </c>
      <c r="L5330" t="b">
        <v>0</v>
      </c>
      <c r="M5330" t="b">
        <v>0</v>
      </c>
      <c r="N5330" t="b">
        <v>0</v>
      </c>
      <c r="O5330">
        <v>4</v>
      </c>
      <c r="P5330">
        <v>1</v>
      </c>
      <c r="Q5330" s="2">
        <v>0.02</v>
      </c>
      <c r="R5330" s="2">
        <v>0</v>
      </c>
      <c r="S5330" s="2">
        <v>0</v>
      </c>
      <c r="T5330">
        <f t="shared" si="332"/>
        <v>0.4</v>
      </c>
      <c r="U5330">
        <f t="shared" si="333"/>
        <v>0.19999999999999996</v>
      </c>
      <c r="V5330">
        <f t="shared" si="334"/>
        <v>0.2142695</v>
      </c>
      <c r="W5330">
        <f t="shared" si="335"/>
        <v>0.28499432499999999</v>
      </c>
    </row>
    <row r="5331" spans="1:23" x14ac:dyDescent="0.25">
      <c r="A5331" t="s">
        <v>17663</v>
      </c>
      <c r="B5331" s="1">
        <v>43152</v>
      </c>
      <c r="C5331" t="s">
        <v>17664</v>
      </c>
      <c r="D5331" t="s">
        <v>355</v>
      </c>
      <c r="E5331" t="s">
        <v>17665</v>
      </c>
      <c r="F5331" s="1">
        <v>43151</v>
      </c>
      <c r="G5331">
        <v>1</v>
      </c>
      <c r="H5331">
        <v>361213</v>
      </c>
      <c r="I5331">
        <v>5221</v>
      </c>
      <c r="J5331">
        <v>217</v>
      </c>
      <c r="K5331">
        <v>423</v>
      </c>
      <c r="L5331" t="b">
        <v>0</v>
      </c>
      <c r="M5331" t="b">
        <v>0</v>
      </c>
      <c r="N5331" t="b">
        <v>0</v>
      </c>
      <c r="O5331">
        <v>1</v>
      </c>
      <c r="P5331">
        <v>1</v>
      </c>
      <c r="Q5331" s="2">
        <v>0.01</v>
      </c>
      <c r="R5331" s="2">
        <v>0</v>
      </c>
      <c r="S5331" s="2">
        <v>0</v>
      </c>
      <c r="T5331">
        <f t="shared" si="332"/>
        <v>0.4</v>
      </c>
      <c r="U5331">
        <f t="shared" si="333"/>
        <v>0.8</v>
      </c>
      <c r="V5331">
        <f t="shared" si="334"/>
        <v>0.28060649999999998</v>
      </c>
      <c r="W5331">
        <f t="shared" si="335"/>
        <v>0.45821227500000006</v>
      </c>
    </row>
    <row r="5332" spans="1:23" x14ac:dyDescent="0.25">
      <c r="A5332" t="s">
        <v>17666</v>
      </c>
      <c r="B5332" s="1">
        <v>43139</v>
      </c>
      <c r="C5332" t="s">
        <v>17667</v>
      </c>
      <c r="D5332" t="s">
        <v>17668</v>
      </c>
      <c r="E5332" t="s">
        <v>17669</v>
      </c>
      <c r="F5332" s="1">
        <v>43133</v>
      </c>
      <c r="G5332">
        <v>1</v>
      </c>
      <c r="H5332">
        <v>131055</v>
      </c>
      <c r="I5332">
        <v>1689</v>
      </c>
      <c r="J5332">
        <v>216</v>
      </c>
      <c r="K5332">
        <v>508</v>
      </c>
      <c r="L5332" t="b">
        <v>0</v>
      </c>
      <c r="M5332" t="b">
        <v>0</v>
      </c>
      <c r="N5332" t="b">
        <v>0</v>
      </c>
      <c r="O5332">
        <v>6</v>
      </c>
      <c r="P5332">
        <v>6</v>
      </c>
      <c r="Q5332" s="2">
        <v>0.01</v>
      </c>
      <c r="R5332" s="2">
        <v>0</v>
      </c>
      <c r="S5332" s="2">
        <v>0</v>
      </c>
      <c r="T5332">
        <f t="shared" si="332"/>
        <v>0.4</v>
      </c>
      <c r="U5332">
        <f t="shared" si="333"/>
        <v>4.8000000000000007</v>
      </c>
      <c r="V5332">
        <f t="shared" si="334"/>
        <v>0.16552749999999999</v>
      </c>
      <c r="W5332">
        <f t="shared" si="335"/>
        <v>1.4179346250000002</v>
      </c>
    </row>
    <row r="5333" spans="1:23" x14ac:dyDescent="0.25">
      <c r="A5333" t="s">
        <v>17670</v>
      </c>
      <c r="B5333" s="1">
        <v>43074</v>
      </c>
      <c r="C5333" t="s">
        <v>17671</v>
      </c>
      <c r="D5333" t="s">
        <v>6047</v>
      </c>
      <c r="E5333" t="s">
        <v>17672</v>
      </c>
      <c r="F5333" s="1">
        <v>43066</v>
      </c>
      <c r="G5333">
        <v>1</v>
      </c>
      <c r="H5333">
        <v>6877412</v>
      </c>
      <c r="I5333">
        <v>208531</v>
      </c>
      <c r="J5333">
        <v>11055</v>
      </c>
      <c r="K5333">
        <v>14351</v>
      </c>
      <c r="L5333" t="b">
        <v>0</v>
      </c>
      <c r="M5333" t="b">
        <v>0</v>
      </c>
      <c r="N5333" t="b">
        <v>0</v>
      </c>
      <c r="O5333">
        <v>8</v>
      </c>
      <c r="P5333">
        <v>8</v>
      </c>
      <c r="Q5333" s="2">
        <v>0.03</v>
      </c>
      <c r="R5333" s="2">
        <v>0</v>
      </c>
      <c r="S5333" s="2">
        <v>0</v>
      </c>
      <c r="T5333">
        <f t="shared" si="332"/>
        <v>0.4</v>
      </c>
      <c r="U5333">
        <f t="shared" si="333"/>
        <v>6.4</v>
      </c>
      <c r="V5333">
        <f t="shared" si="334"/>
        <v>3.7387059999999996</v>
      </c>
      <c r="W5333">
        <f t="shared" si="335"/>
        <v>3.0685471</v>
      </c>
    </row>
    <row r="5334" spans="1:23" x14ac:dyDescent="0.25">
      <c r="A5334" t="s">
        <v>17673</v>
      </c>
      <c r="B5334" s="1">
        <v>43234</v>
      </c>
      <c r="C5334" t="s">
        <v>17674</v>
      </c>
      <c r="D5334" t="s">
        <v>881</v>
      </c>
      <c r="E5334" t="s">
        <v>17675</v>
      </c>
      <c r="F5334" s="1">
        <v>43224</v>
      </c>
      <c r="G5334">
        <v>1</v>
      </c>
      <c r="H5334">
        <v>1761886</v>
      </c>
      <c r="I5334">
        <v>34692</v>
      </c>
      <c r="J5334">
        <v>2184</v>
      </c>
      <c r="K5334">
        <v>6109</v>
      </c>
      <c r="L5334" t="b">
        <v>0</v>
      </c>
      <c r="M5334" t="b">
        <v>0</v>
      </c>
      <c r="N5334" t="b">
        <v>0</v>
      </c>
      <c r="O5334">
        <v>10</v>
      </c>
      <c r="P5334">
        <v>4</v>
      </c>
      <c r="Q5334" s="2">
        <v>0.02</v>
      </c>
      <c r="R5334" s="2">
        <v>0</v>
      </c>
      <c r="S5334" s="2">
        <v>0</v>
      </c>
      <c r="T5334">
        <f t="shared" si="332"/>
        <v>0.4</v>
      </c>
      <c r="U5334">
        <f t="shared" si="333"/>
        <v>2</v>
      </c>
      <c r="V5334">
        <f t="shared" si="334"/>
        <v>1.080943</v>
      </c>
      <c r="W5334">
        <f t="shared" si="335"/>
        <v>1.0383300499999999</v>
      </c>
    </row>
    <row r="5335" spans="1:23" x14ac:dyDescent="0.25">
      <c r="A5335" t="s">
        <v>17676</v>
      </c>
      <c r="B5335" s="1">
        <v>43114</v>
      </c>
      <c r="C5335" t="s">
        <v>17677</v>
      </c>
      <c r="D5335" t="s">
        <v>166</v>
      </c>
      <c r="E5335" t="s">
        <v>17678</v>
      </c>
      <c r="F5335" s="1">
        <v>43112</v>
      </c>
      <c r="G5335">
        <v>1</v>
      </c>
      <c r="H5335">
        <v>57581</v>
      </c>
      <c r="I5335">
        <v>2041</v>
      </c>
      <c r="J5335">
        <v>32</v>
      </c>
      <c r="K5335">
        <v>360</v>
      </c>
      <c r="L5335" t="b">
        <v>0</v>
      </c>
      <c r="M5335" t="b">
        <v>0</v>
      </c>
      <c r="N5335" t="b">
        <v>0</v>
      </c>
      <c r="O5335">
        <v>2</v>
      </c>
      <c r="P5335">
        <v>2</v>
      </c>
      <c r="Q5335" s="2">
        <v>0.04</v>
      </c>
      <c r="R5335" s="2">
        <v>0</v>
      </c>
      <c r="S5335" s="2">
        <v>0.01</v>
      </c>
      <c r="T5335">
        <f t="shared" si="332"/>
        <v>0.4</v>
      </c>
      <c r="U5335">
        <f t="shared" si="333"/>
        <v>1.6</v>
      </c>
      <c r="V5335">
        <f t="shared" si="334"/>
        <v>0.67879050000000007</v>
      </c>
      <c r="W5335">
        <f t="shared" si="335"/>
        <v>0.79757667500000007</v>
      </c>
    </row>
    <row r="5336" spans="1:23" x14ac:dyDescent="0.25">
      <c r="A5336" t="s">
        <v>17679</v>
      </c>
      <c r="B5336" s="1">
        <v>43186</v>
      </c>
      <c r="C5336" t="s">
        <v>17680</v>
      </c>
      <c r="D5336" t="s">
        <v>144</v>
      </c>
      <c r="E5336" t="s">
        <v>17681</v>
      </c>
      <c r="F5336" s="1">
        <v>43173</v>
      </c>
      <c r="G5336">
        <v>1</v>
      </c>
      <c r="H5336">
        <v>1017884</v>
      </c>
      <c r="I5336">
        <v>19593</v>
      </c>
      <c r="J5336">
        <v>1472</v>
      </c>
      <c r="K5336">
        <v>3178</v>
      </c>
      <c r="L5336" t="b">
        <v>0</v>
      </c>
      <c r="M5336" t="b">
        <v>0</v>
      </c>
      <c r="N5336" t="b">
        <v>0</v>
      </c>
      <c r="O5336">
        <v>13</v>
      </c>
      <c r="P5336">
        <v>13</v>
      </c>
      <c r="Q5336" s="2">
        <v>0.02</v>
      </c>
      <c r="R5336" s="2">
        <v>0</v>
      </c>
      <c r="S5336" s="2">
        <v>0</v>
      </c>
      <c r="T5336">
        <f t="shared" si="332"/>
        <v>0.4</v>
      </c>
      <c r="U5336">
        <f t="shared" si="333"/>
        <v>10.4</v>
      </c>
      <c r="V5336">
        <f t="shared" si="334"/>
        <v>0.70894199999999996</v>
      </c>
      <c r="W5336">
        <f t="shared" si="335"/>
        <v>3.0081297</v>
      </c>
    </row>
    <row r="5337" spans="1:23" x14ac:dyDescent="0.25">
      <c r="A5337" t="s">
        <v>17682</v>
      </c>
      <c r="B5337" s="1">
        <v>43081</v>
      </c>
      <c r="C5337" t="s">
        <v>17683</v>
      </c>
      <c r="D5337" t="s">
        <v>1235</v>
      </c>
      <c r="E5337" t="s">
        <v>17684</v>
      </c>
      <c r="F5337" s="1">
        <v>43075</v>
      </c>
      <c r="G5337">
        <v>1</v>
      </c>
      <c r="H5337">
        <v>53130</v>
      </c>
      <c r="I5337">
        <v>212</v>
      </c>
      <c r="J5337">
        <v>29</v>
      </c>
      <c r="K5337">
        <v>478</v>
      </c>
      <c r="L5337" t="b">
        <v>0</v>
      </c>
      <c r="M5337" t="b">
        <v>0</v>
      </c>
      <c r="N5337" t="b">
        <v>0</v>
      </c>
      <c r="O5337">
        <v>6</v>
      </c>
      <c r="P5337">
        <v>6</v>
      </c>
      <c r="Q5337" s="2">
        <v>0</v>
      </c>
      <c r="R5337" s="2">
        <v>0</v>
      </c>
      <c r="S5337" s="2">
        <v>0.01</v>
      </c>
      <c r="T5337">
        <f t="shared" si="332"/>
        <v>0.4</v>
      </c>
      <c r="U5337">
        <f t="shared" si="333"/>
        <v>4.8000000000000007</v>
      </c>
      <c r="V5337">
        <f t="shared" si="334"/>
        <v>0.27656500000000001</v>
      </c>
      <c r="W5337">
        <f t="shared" si="335"/>
        <v>1.4567977500000002</v>
      </c>
    </row>
    <row r="5338" spans="1:23" x14ac:dyDescent="0.25">
      <c r="A5338" t="s">
        <v>17685</v>
      </c>
      <c r="B5338" s="1">
        <v>43144</v>
      </c>
      <c r="C5338" t="s">
        <v>17686</v>
      </c>
      <c r="D5338" t="s">
        <v>742</v>
      </c>
      <c r="E5338" t="s">
        <v>17687</v>
      </c>
      <c r="F5338" s="1">
        <v>43143</v>
      </c>
      <c r="G5338">
        <v>1</v>
      </c>
      <c r="H5338">
        <v>266874</v>
      </c>
      <c r="I5338">
        <v>3489</v>
      </c>
      <c r="J5338">
        <v>976</v>
      </c>
      <c r="K5338">
        <v>1386</v>
      </c>
      <c r="L5338" t="b">
        <v>0</v>
      </c>
      <c r="M5338" t="b">
        <v>0</v>
      </c>
      <c r="N5338" t="b">
        <v>0</v>
      </c>
      <c r="O5338">
        <v>1</v>
      </c>
      <c r="P5338">
        <v>1</v>
      </c>
      <c r="Q5338" s="2">
        <v>0.01</v>
      </c>
      <c r="R5338" s="2">
        <v>0</v>
      </c>
      <c r="S5338" s="2">
        <v>0.01</v>
      </c>
      <c r="T5338">
        <f t="shared" si="332"/>
        <v>0.4</v>
      </c>
      <c r="U5338">
        <f t="shared" si="333"/>
        <v>0.8</v>
      </c>
      <c r="V5338">
        <f t="shared" si="334"/>
        <v>0.48343700000000001</v>
      </c>
      <c r="W5338">
        <f t="shared" si="335"/>
        <v>0.52920295000000006</v>
      </c>
    </row>
    <row r="5339" spans="1:23" x14ac:dyDescent="0.25">
      <c r="A5339" t="s">
        <v>17688</v>
      </c>
      <c r="B5339" s="1">
        <v>43123</v>
      </c>
      <c r="C5339" t="s">
        <v>17689</v>
      </c>
      <c r="D5339" t="s">
        <v>4626</v>
      </c>
      <c r="E5339" t="s">
        <v>17690</v>
      </c>
      <c r="F5339" s="1">
        <v>43116</v>
      </c>
      <c r="G5339">
        <v>1</v>
      </c>
      <c r="H5339">
        <v>973185</v>
      </c>
      <c r="I5339">
        <v>9120</v>
      </c>
      <c r="J5339">
        <v>595</v>
      </c>
      <c r="K5339">
        <v>1380</v>
      </c>
      <c r="L5339" t="b">
        <v>0</v>
      </c>
      <c r="M5339" t="b">
        <v>0</v>
      </c>
      <c r="N5339" t="b">
        <v>0</v>
      </c>
      <c r="O5339">
        <v>7</v>
      </c>
      <c r="P5339">
        <v>7</v>
      </c>
      <c r="Q5339" s="2">
        <v>0.01</v>
      </c>
      <c r="R5339" s="2">
        <v>0</v>
      </c>
      <c r="S5339" s="2">
        <v>0</v>
      </c>
      <c r="T5339">
        <f t="shared" si="332"/>
        <v>0.4</v>
      </c>
      <c r="U5339">
        <f t="shared" si="333"/>
        <v>5.6000000000000005</v>
      </c>
      <c r="V5339">
        <f t="shared" si="334"/>
        <v>0.58659249999999996</v>
      </c>
      <c r="W5339">
        <f t="shared" si="335"/>
        <v>1.7653073750000001</v>
      </c>
    </row>
    <row r="5340" spans="1:23" x14ac:dyDescent="0.25">
      <c r="A5340" t="s">
        <v>17691</v>
      </c>
      <c r="B5340" s="1">
        <v>43169</v>
      </c>
      <c r="C5340" t="s">
        <v>17692</v>
      </c>
      <c r="D5340" t="s">
        <v>922</v>
      </c>
      <c r="E5340" t="s">
        <v>17693</v>
      </c>
      <c r="F5340" s="1">
        <v>43156</v>
      </c>
      <c r="G5340">
        <v>1</v>
      </c>
      <c r="H5340">
        <v>333366</v>
      </c>
      <c r="I5340">
        <v>22480</v>
      </c>
      <c r="J5340">
        <v>204</v>
      </c>
      <c r="K5340">
        <v>1039</v>
      </c>
      <c r="L5340" t="b">
        <v>0</v>
      </c>
      <c r="M5340" t="b">
        <v>0</v>
      </c>
      <c r="N5340" t="b">
        <v>0</v>
      </c>
      <c r="O5340">
        <v>13</v>
      </c>
      <c r="P5340">
        <v>12</v>
      </c>
      <c r="Q5340" s="2">
        <v>7.0000000000000007E-2</v>
      </c>
      <c r="R5340" s="2">
        <v>0</v>
      </c>
      <c r="S5340" s="2">
        <v>0</v>
      </c>
      <c r="T5340">
        <f t="shared" si="332"/>
        <v>0.4</v>
      </c>
      <c r="U5340">
        <f t="shared" si="333"/>
        <v>9.4000000000000021</v>
      </c>
      <c r="V5340">
        <f t="shared" si="334"/>
        <v>0.86668300000000009</v>
      </c>
      <c r="W5340">
        <f t="shared" si="335"/>
        <v>2.8133390500000006</v>
      </c>
    </row>
    <row r="5341" spans="1:23" x14ac:dyDescent="0.25">
      <c r="A5341" t="s">
        <v>17694</v>
      </c>
      <c r="B5341" s="1">
        <v>43261</v>
      </c>
      <c r="C5341" t="s">
        <v>17695</v>
      </c>
      <c r="D5341" t="s">
        <v>685</v>
      </c>
      <c r="E5341" t="s">
        <v>17696</v>
      </c>
      <c r="F5341" s="1">
        <v>43254</v>
      </c>
      <c r="G5341">
        <v>1</v>
      </c>
      <c r="H5341">
        <v>4656429</v>
      </c>
      <c r="I5341">
        <v>200994</v>
      </c>
      <c r="J5341">
        <v>8055</v>
      </c>
      <c r="K5341">
        <v>90979</v>
      </c>
      <c r="L5341" t="b">
        <v>0</v>
      </c>
      <c r="M5341" t="b">
        <v>0</v>
      </c>
      <c r="N5341" t="b">
        <v>0</v>
      </c>
      <c r="O5341">
        <v>7</v>
      </c>
      <c r="P5341">
        <v>7</v>
      </c>
      <c r="Q5341" s="2">
        <v>0.04</v>
      </c>
      <c r="R5341" s="2">
        <v>0</v>
      </c>
      <c r="S5341" s="2">
        <v>0.02</v>
      </c>
      <c r="T5341">
        <f t="shared" si="332"/>
        <v>0.4</v>
      </c>
      <c r="U5341">
        <f t="shared" si="333"/>
        <v>5.6000000000000005</v>
      </c>
      <c r="V5341">
        <f t="shared" si="334"/>
        <v>3.2282145</v>
      </c>
      <c r="W5341">
        <f t="shared" si="335"/>
        <v>2.6898750749999998</v>
      </c>
    </row>
    <row r="5342" spans="1:23" x14ac:dyDescent="0.25">
      <c r="A5342" t="s">
        <v>17697</v>
      </c>
      <c r="B5342" s="1">
        <v>43087</v>
      </c>
      <c r="C5342" t="s">
        <v>17698</v>
      </c>
      <c r="D5342" t="s">
        <v>3166</v>
      </c>
      <c r="E5342" t="s">
        <v>17699</v>
      </c>
      <c r="F5342" s="1">
        <v>43085</v>
      </c>
      <c r="G5342">
        <v>1</v>
      </c>
      <c r="H5342">
        <v>33929</v>
      </c>
      <c r="I5342">
        <v>1075</v>
      </c>
      <c r="J5342">
        <v>160</v>
      </c>
      <c r="K5342">
        <v>894</v>
      </c>
      <c r="L5342" t="b">
        <v>0</v>
      </c>
      <c r="M5342" t="b">
        <v>0</v>
      </c>
      <c r="N5342" t="b">
        <v>0</v>
      </c>
      <c r="O5342">
        <v>2</v>
      </c>
      <c r="P5342">
        <v>1</v>
      </c>
      <c r="Q5342" s="2">
        <v>0.03</v>
      </c>
      <c r="R5342" s="2">
        <v>0</v>
      </c>
      <c r="S5342" s="2">
        <v>0.03</v>
      </c>
      <c r="T5342">
        <f t="shared" si="332"/>
        <v>0.4</v>
      </c>
      <c r="U5342">
        <f t="shared" si="333"/>
        <v>0.60000000000000009</v>
      </c>
      <c r="V5342">
        <f t="shared" si="334"/>
        <v>1.0669645000000001</v>
      </c>
      <c r="W5342">
        <f t="shared" si="335"/>
        <v>0.68343757500000013</v>
      </c>
    </row>
    <row r="5343" spans="1:23" x14ac:dyDescent="0.25">
      <c r="A5343" t="s">
        <v>17700</v>
      </c>
      <c r="B5343" s="1">
        <v>43209</v>
      </c>
      <c r="C5343" t="s">
        <v>17701</v>
      </c>
      <c r="D5343" t="s">
        <v>2400</v>
      </c>
      <c r="E5343" t="s">
        <v>17702</v>
      </c>
      <c r="F5343" s="1">
        <v>43190</v>
      </c>
      <c r="G5343">
        <v>1</v>
      </c>
      <c r="H5343">
        <v>845650</v>
      </c>
      <c r="I5343">
        <v>15987</v>
      </c>
      <c r="J5343">
        <v>647</v>
      </c>
      <c r="K5343">
        <v>1184</v>
      </c>
      <c r="L5343" t="b">
        <v>0</v>
      </c>
      <c r="M5343" t="b">
        <v>0</v>
      </c>
      <c r="N5343" t="b">
        <v>0</v>
      </c>
      <c r="O5343">
        <v>19</v>
      </c>
      <c r="P5343">
        <v>11</v>
      </c>
      <c r="Q5343" s="2">
        <v>0.02</v>
      </c>
      <c r="R5343" s="2">
        <v>0</v>
      </c>
      <c r="S5343" s="2">
        <v>0</v>
      </c>
      <c r="T5343">
        <f t="shared" si="332"/>
        <v>0.4</v>
      </c>
      <c r="U5343">
        <f t="shared" si="333"/>
        <v>7.2000000000000011</v>
      </c>
      <c r="V5343">
        <f t="shared" si="334"/>
        <v>0.62282499999999996</v>
      </c>
      <c r="W5343">
        <f t="shared" si="335"/>
        <v>2.1779887500000004</v>
      </c>
    </row>
    <row r="5344" spans="1:23" x14ac:dyDescent="0.25">
      <c r="A5344" t="s">
        <v>17703</v>
      </c>
      <c r="B5344" s="1">
        <v>43081</v>
      </c>
      <c r="C5344" t="s">
        <v>17704</v>
      </c>
      <c r="D5344" t="s">
        <v>860</v>
      </c>
      <c r="E5344" t="s">
        <v>17705</v>
      </c>
      <c r="F5344" s="1">
        <v>43074</v>
      </c>
      <c r="G5344">
        <v>1</v>
      </c>
      <c r="H5344">
        <v>345180</v>
      </c>
      <c r="I5344">
        <v>17904</v>
      </c>
      <c r="J5344">
        <v>363</v>
      </c>
      <c r="K5344">
        <v>530</v>
      </c>
      <c r="L5344" t="b">
        <v>0</v>
      </c>
      <c r="M5344" t="b">
        <v>0</v>
      </c>
      <c r="N5344" t="b">
        <v>0</v>
      </c>
      <c r="O5344">
        <v>7</v>
      </c>
      <c r="P5344">
        <v>7</v>
      </c>
      <c r="Q5344" s="2">
        <v>0.05</v>
      </c>
      <c r="R5344" s="2">
        <v>0</v>
      </c>
      <c r="S5344" s="2">
        <v>0</v>
      </c>
      <c r="T5344">
        <f t="shared" si="332"/>
        <v>0.4</v>
      </c>
      <c r="U5344">
        <f t="shared" si="333"/>
        <v>5.6000000000000005</v>
      </c>
      <c r="V5344">
        <f t="shared" si="334"/>
        <v>0.67259000000000013</v>
      </c>
      <c r="W5344">
        <f t="shared" si="335"/>
        <v>1.7954065000000001</v>
      </c>
    </row>
    <row r="5345" spans="1:23" x14ac:dyDescent="0.25">
      <c r="A5345" t="s">
        <v>17706</v>
      </c>
      <c r="B5345" s="1">
        <v>43104</v>
      </c>
      <c r="C5345" t="s">
        <v>17707</v>
      </c>
      <c r="D5345" t="s">
        <v>601</v>
      </c>
      <c r="E5345" t="s">
        <v>17708</v>
      </c>
      <c r="F5345" s="1">
        <v>43092</v>
      </c>
      <c r="G5345">
        <v>1</v>
      </c>
      <c r="H5345">
        <v>1106875</v>
      </c>
      <c r="I5345">
        <v>10862</v>
      </c>
      <c r="J5345">
        <v>2666</v>
      </c>
      <c r="K5345">
        <v>2193</v>
      </c>
      <c r="L5345" t="b">
        <v>0</v>
      </c>
      <c r="M5345" t="b">
        <v>0</v>
      </c>
      <c r="N5345" t="b">
        <v>0</v>
      </c>
      <c r="O5345">
        <v>12</v>
      </c>
      <c r="P5345">
        <v>12</v>
      </c>
      <c r="Q5345" s="2">
        <v>0.01</v>
      </c>
      <c r="R5345" s="2">
        <v>0</v>
      </c>
      <c r="S5345" s="2">
        <v>0</v>
      </c>
      <c r="T5345">
        <f t="shared" si="332"/>
        <v>0.4</v>
      </c>
      <c r="U5345">
        <f t="shared" si="333"/>
        <v>9.6000000000000014</v>
      </c>
      <c r="V5345">
        <f t="shared" si="334"/>
        <v>0.6534375</v>
      </c>
      <c r="W5345">
        <f t="shared" si="335"/>
        <v>2.7887031250000005</v>
      </c>
    </row>
    <row r="5346" spans="1:23" x14ac:dyDescent="0.25">
      <c r="A5346" t="s">
        <v>17709</v>
      </c>
      <c r="B5346" s="1">
        <v>43256</v>
      </c>
      <c r="C5346" t="s">
        <v>17710</v>
      </c>
      <c r="D5346" t="s">
        <v>888</v>
      </c>
      <c r="E5346" t="s">
        <v>17711</v>
      </c>
      <c r="F5346" s="1">
        <v>43241</v>
      </c>
      <c r="G5346">
        <v>1</v>
      </c>
      <c r="H5346">
        <v>751366</v>
      </c>
      <c r="I5346">
        <v>23143</v>
      </c>
      <c r="J5346">
        <v>671</v>
      </c>
      <c r="K5346">
        <v>2277</v>
      </c>
      <c r="L5346" t="b">
        <v>0</v>
      </c>
      <c r="M5346" t="b">
        <v>0</v>
      </c>
      <c r="N5346" t="b">
        <v>0</v>
      </c>
      <c r="O5346">
        <v>15</v>
      </c>
      <c r="P5346">
        <v>15</v>
      </c>
      <c r="Q5346" s="2">
        <v>0.03</v>
      </c>
      <c r="R5346" s="2">
        <v>0</v>
      </c>
      <c r="S5346" s="2">
        <v>0</v>
      </c>
      <c r="T5346">
        <f t="shared" si="332"/>
        <v>0.4</v>
      </c>
      <c r="U5346">
        <f t="shared" si="333"/>
        <v>12</v>
      </c>
      <c r="V5346">
        <f t="shared" si="334"/>
        <v>0.67568300000000003</v>
      </c>
      <c r="W5346">
        <f t="shared" si="335"/>
        <v>3.39648905</v>
      </c>
    </row>
    <row r="5347" spans="1:23" x14ac:dyDescent="0.25">
      <c r="A5347" t="s">
        <v>17712</v>
      </c>
      <c r="B5347" s="1">
        <v>43114</v>
      </c>
      <c r="C5347" t="s">
        <v>17713</v>
      </c>
      <c r="D5347" t="s">
        <v>772</v>
      </c>
      <c r="E5347" t="s">
        <v>17714</v>
      </c>
      <c r="F5347" s="1">
        <v>43108</v>
      </c>
      <c r="G5347">
        <v>1</v>
      </c>
      <c r="H5347">
        <v>1896340</v>
      </c>
      <c r="I5347">
        <v>59877</v>
      </c>
      <c r="J5347">
        <v>3294</v>
      </c>
      <c r="K5347">
        <v>5308</v>
      </c>
      <c r="L5347" t="b">
        <v>0</v>
      </c>
      <c r="M5347" t="b">
        <v>0</v>
      </c>
      <c r="N5347" t="b">
        <v>0</v>
      </c>
      <c r="O5347">
        <v>6</v>
      </c>
      <c r="P5347">
        <v>4</v>
      </c>
      <c r="Q5347" s="2">
        <v>0.03</v>
      </c>
      <c r="R5347" s="2">
        <v>0</v>
      </c>
      <c r="S5347" s="2">
        <v>0</v>
      </c>
      <c r="T5347">
        <f t="shared" si="332"/>
        <v>0.4</v>
      </c>
      <c r="U5347">
        <f t="shared" si="333"/>
        <v>2.8000000000000003</v>
      </c>
      <c r="V5347">
        <f t="shared" si="334"/>
        <v>1.24817</v>
      </c>
      <c r="W5347">
        <f t="shared" si="335"/>
        <v>1.2968595000000001</v>
      </c>
    </row>
    <row r="5348" spans="1:23" x14ac:dyDescent="0.25">
      <c r="A5348" t="s">
        <v>17715</v>
      </c>
      <c r="B5348" s="1">
        <v>43124</v>
      </c>
      <c r="C5348" t="s">
        <v>17716</v>
      </c>
      <c r="D5348" t="s">
        <v>21</v>
      </c>
      <c r="E5348" t="s">
        <v>17717</v>
      </c>
      <c r="F5348" s="1">
        <v>43116</v>
      </c>
      <c r="G5348">
        <v>1</v>
      </c>
      <c r="H5348">
        <v>3362369</v>
      </c>
      <c r="I5348">
        <v>295288</v>
      </c>
      <c r="J5348">
        <v>6258</v>
      </c>
      <c r="K5348">
        <v>33900</v>
      </c>
      <c r="L5348" t="b">
        <v>0</v>
      </c>
      <c r="M5348" t="b">
        <v>0</v>
      </c>
      <c r="N5348" t="b">
        <v>0</v>
      </c>
      <c r="O5348">
        <v>8</v>
      </c>
      <c r="P5348">
        <v>8</v>
      </c>
      <c r="Q5348" s="2">
        <v>0.09</v>
      </c>
      <c r="R5348" s="2">
        <v>0</v>
      </c>
      <c r="S5348" s="2">
        <v>0.01</v>
      </c>
      <c r="T5348">
        <f t="shared" si="332"/>
        <v>0.4</v>
      </c>
      <c r="U5348">
        <f t="shared" si="333"/>
        <v>6.4</v>
      </c>
      <c r="V5348">
        <f t="shared" si="334"/>
        <v>2.8311845</v>
      </c>
      <c r="W5348">
        <f t="shared" si="335"/>
        <v>2.7509145750000004</v>
      </c>
    </row>
    <row r="5349" spans="1:23" x14ac:dyDescent="0.25">
      <c r="A5349" t="s">
        <v>17718</v>
      </c>
      <c r="B5349" s="1">
        <v>43137</v>
      </c>
      <c r="C5349" t="s">
        <v>17719</v>
      </c>
      <c r="D5349" t="s">
        <v>1162</v>
      </c>
      <c r="E5349" t="s">
        <v>17720</v>
      </c>
      <c r="F5349" s="1">
        <v>43133</v>
      </c>
      <c r="G5349">
        <v>1</v>
      </c>
      <c r="H5349">
        <v>562298</v>
      </c>
      <c r="I5349">
        <v>9988</v>
      </c>
      <c r="J5349">
        <v>398</v>
      </c>
      <c r="K5349">
        <v>901</v>
      </c>
      <c r="L5349" t="b">
        <v>0</v>
      </c>
      <c r="M5349" t="b">
        <v>0</v>
      </c>
      <c r="N5349" t="b">
        <v>0</v>
      </c>
      <c r="O5349">
        <v>4</v>
      </c>
      <c r="P5349">
        <v>4</v>
      </c>
      <c r="Q5349" s="2">
        <v>0.02</v>
      </c>
      <c r="R5349" s="2">
        <v>0</v>
      </c>
      <c r="S5349" s="2">
        <v>0</v>
      </c>
      <c r="T5349">
        <f t="shared" si="332"/>
        <v>0.4</v>
      </c>
      <c r="U5349">
        <f t="shared" si="333"/>
        <v>3.2</v>
      </c>
      <c r="V5349">
        <f t="shared" si="334"/>
        <v>0.48114899999999999</v>
      </c>
      <c r="W5349">
        <f t="shared" si="335"/>
        <v>1.1284021500000001</v>
      </c>
    </row>
    <row r="5350" spans="1:23" x14ac:dyDescent="0.25">
      <c r="A5350" t="s">
        <v>17721</v>
      </c>
      <c r="B5350" s="1">
        <v>43265</v>
      </c>
      <c r="C5350" t="s">
        <v>17722</v>
      </c>
      <c r="D5350" t="s">
        <v>10855</v>
      </c>
      <c r="E5350" t="s">
        <v>17723</v>
      </c>
      <c r="F5350" s="1">
        <v>43259</v>
      </c>
      <c r="G5350">
        <v>1</v>
      </c>
      <c r="H5350">
        <v>20409647</v>
      </c>
      <c r="I5350">
        <v>568680</v>
      </c>
      <c r="J5350">
        <v>44854</v>
      </c>
      <c r="K5350">
        <v>64390</v>
      </c>
      <c r="L5350" t="b">
        <v>0</v>
      </c>
      <c r="M5350" t="b">
        <v>0</v>
      </c>
      <c r="N5350" t="b">
        <v>0</v>
      </c>
      <c r="O5350">
        <v>6</v>
      </c>
      <c r="P5350">
        <v>6</v>
      </c>
      <c r="Q5350" s="2">
        <v>0.03</v>
      </c>
      <c r="R5350" s="2">
        <v>0</v>
      </c>
      <c r="S5350" s="2">
        <v>0</v>
      </c>
      <c r="T5350">
        <f t="shared" si="332"/>
        <v>0.4</v>
      </c>
      <c r="U5350">
        <f t="shared" si="333"/>
        <v>4.8000000000000007</v>
      </c>
      <c r="V5350">
        <f t="shared" si="334"/>
        <v>10.504823500000001</v>
      </c>
      <c r="W5350">
        <f t="shared" si="335"/>
        <v>5.0366882250000007</v>
      </c>
    </row>
    <row r="5351" spans="1:23" x14ac:dyDescent="0.25">
      <c r="A5351" t="s">
        <v>17724</v>
      </c>
      <c r="B5351" s="1">
        <v>43176</v>
      </c>
      <c r="C5351" t="s">
        <v>17725</v>
      </c>
      <c r="D5351" t="s">
        <v>636</v>
      </c>
      <c r="E5351" t="s">
        <v>17726</v>
      </c>
      <c r="F5351" s="1">
        <v>43167</v>
      </c>
      <c r="G5351">
        <v>1</v>
      </c>
      <c r="H5351">
        <v>748313</v>
      </c>
      <c r="I5351">
        <v>15535</v>
      </c>
      <c r="J5351">
        <v>971</v>
      </c>
      <c r="K5351">
        <v>2804</v>
      </c>
      <c r="L5351" t="b">
        <v>0</v>
      </c>
      <c r="M5351" t="b">
        <v>0</v>
      </c>
      <c r="N5351" t="b">
        <v>0</v>
      </c>
      <c r="O5351">
        <v>9</v>
      </c>
      <c r="P5351">
        <v>8</v>
      </c>
      <c r="Q5351" s="2">
        <v>0.02</v>
      </c>
      <c r="R5351" s="2">
        <v>0</v>
      </c>
      <c r="S5351" s="2">
        <v>0</v>
      </c>
      <c r="T5351">
        <f t="shared" si="332"/>
        <v>0.4</v>
      </c>
      <c r="U5351">
        <f t="shared" si="333"/>
        <v>6.2</v>
      </c>
      <c r="V5351">
        <f t="shared" si="334"/>
        <v>0.57415649999999996</v>
      </c>
      <c r="W5351">
        <f t="shared" si="335"/>
        <v>1.910954775</v>
      </c>
    </row>
    <row r="5352" spans="1:23" x14ac:dyDescent="0.25">
      <c r="A5352" t="s">
        <v>17727</v>
      </c>
      <c r="B5352" s="1">
        <v>43126</v>
      </c>
      <c r="C5352" t="s">
        <v>17728</v>
      </c>
      <c r="D5352" t="s">
        <v>8951</v>
      </c>
      <c r="E5352" t="s">
        <v>17729</v>
      </c>
      <c r="F5352" s="1">
        <v>43120</v>
      </c>
      <c r="G5352">
        <v>1</v>
      </c>
      <c r="H5352">
        <v>394975</v>
      </c>
      <c r="I5352">
        <v>14667</v>
      </c>
      <c r="J5352">
        <v>472</v>
      </c>
      <c r="K5352">
        <v>1830</v>
      </c>
      <c r="L5352" t="b">
        <v>0</v>
      </c>
      <c r="M5352" t="b">
        <v>0</v>
      </c>
      <c r="N5352" t="b">
        <v>0</v>
      </c>
      <c r="O5352">
        <v>6</v>
      </c>
      <c r="P5352">
        <v>5</v>
      </c>
      <c r="Q5352" s="2">
        <v>0.04</v>
      </c>
      <c r="R5352" s="2">
        <v>0</v>
      </c>
      <c r="S5352" s="2">
        <v>0</v>
      </c>
      <c r="T5352">
        <f t="shared" si="332"/>
        <v>0.4</v>
      </c>
      <c r="U5352">
        <f t="shared" si="333"/>
        <v>3.8</v>
      </c>
      <c r="V5352">
        <f t="shared" si="334"/>
        <v>0.59748749999999995</v>
      </c>
      <c r="W5352">
        <f t="shared" si="335"/>
        <v>1.3191206249999998</v>
      </c>
    </row>
    <row r="5353" spans="1:23" x14ac:dyDescent="0.25">
      <c r="A5353" t="s">
        <v>17730</v>
      </c>
      <c r="B5353" s="1">
        <v>43162</v>
      </c>
      <c r="C5353" t="s">
        <v>17731</v>
      </c>
      <c r="D5353" t="s">
        <v>11622</v>
      </c>
      <c r="E5353" t="s">
        <v>17732</v>
      </c>
      <c r="F5353" s="1">
        <v>43149</v>
      </c>
      <c r="G5353">
        <v>1</v>
      </c>
      <c r="H5353">
        <v>140517</v>
      </c>
      <c r="I5353">
        <v>1672</v>
      </c>
      <c r="J5353">
        <v>183</v>
      </c>
      <c r="K5353">
        <v>147</v>
      </c>
      <c r="L5353" t="b">
        <v>0</v>
      </c>
      <c r="M5353" t="b">
        <v>0</v>
      </c>
      <c r="N5353" t="b">
        <v>0</v>
      </c>
      <c r="O5353">
        <v>13</v>
      </c>
      <c r="P5353">
        <v>2</v>
      </c>
      <c r="Q5353" s="2">
        <v>0.01</v>
      </c>
      <c r="R5353" s="2">
        <v>0</v>
      </c>
      <c r="S5353" s="2">
        <v>0</v>
      </c>
      <c r="T5353">
        <f t="shared" si="332"/>
        <v>0.4</v>
      </c>
      <c r="U5353">
        <f t="shared" si="333"/>
        <v>-0.60000000000000009</v>
      </c>
      <c r="V5353">
        <f t="shared" si="334"/>
        <v>0.17025850000000001</v>
      </c>
      <c r="W5353">
        <f t="shared" si="335"/>
        <v>6.9590475000000013E-2</v>
      </c>
    </row>
    <row r="5354" spans="1:23" x14ac:dyDescent="0.25">
      <c r="A5354" t="s">
        <v>17733</v>
      </c>
      <c r="B5354" s="1">
        <v>43076</v>
      </c>
      <c r="C5354" t="s">
        <v>17734</v>
      </c>
      <c r="D5354" t="s">
        <v>17735</v>
      </c>
      <c r="E5354" t="s">
        <v>17736</v>
      </c>
      <c r="F5354" s="1">
        <v>43068</v>
      </c>
      <c r="G5354">
        <v>1</v>
      </c>
      <c r="H5354">
        <v>899565</v>
      </c>
      <c r="I5354">
        <v>2435</v>
      </c>
      <c r="J5354">
        <v>887</v>
      </c>
      <c r="K5354">
        <v>9</v>
      </c>
      <c r="L5354" t="b">
        <v>0</v>
      </c>
      <c r="M5354" t="b">
        <v>0</v>
      </c>
      <c r="N5354" t="b">
        <v>0</v>
      </c>
      <c r="O5354">
        <v>8</v>
      </c>
      <c r="P5354">
        <v>8</v>
      </c>
      <c r="Q5354" s="2">
        <v>0</v>
      </c>
      <c r="R5354" s="2">
        <v>0</v>
      </c>
      <c r="S5354" s="2">
        <v>0</v>
      </c>
      <c r="T5354">
        <f t="shared" si="332"/>
        <v>0.4</v>
      </c>
      <c r="U5354">
        <f t="shared" si="333"/>
        <v>6.4</v>
      </c>
      <c r="V5354">
        <f t="shared" si="334"/>
        <v>0.44978249999999997</v>
      </c>
      <c r="W5354">
        <f t="shared" si="335"/>
        <v>1.9174238750000003</v>
      </c>
    </row>
    <row r="5355" spans="1:23" x14ac:dyDescent="0.25">
      <c r="A5355" t="s">
        <v>17737</v>
      </c>
      <c r="B5355" s="1">
        <v>43235</v>
      </c>
      <c r="C5355" t="s">
        <v>17738</v>
      </c>
      <c r="D5355" t="s">
        <v>17739</v>
      </c>
      <c r="E5355" t="s">
        <v>17740</v>
      </c>
      <c r="F5355" s="1">
        <v>43216</v>
      </c>
      <c r="G5355">
        <v>1</v>
      </c>
      <c r="H5355">
        <v>9208165</v>
      </c>
      <c r="I5355">
        <v>308653</v>
      </c>
      <c r="J5355">
        <v>3070</v>
      </c>
      <c r="K5355">
        <v>10677</v>
      </c>
      <c r="L5355" t="b">
        <v>0</v>
      </c>
      <c r="M5355" t="b">
        <v>0</v>
      </c>
      <c r="N5355" t="b">
        <v>0</v>
      </c>
      <c r="O5355">
        <v>19</v>
      </c>
      <c r="P5355">
        <v>17</v>
      </c>
      <c r="Q5355" s="2">
        <v>0.03</v>
      </c>
      <c r="R5355" s="2">
        <v>0</v>
      </c>
      <c r="S5355" s="2">
        <v>0</v>
      </c>
      <c r="T5355">
        <f t="shared" si="332"/>
        <v>0.4</v>
      </c>
      <c r="U5355">
        <f t="shared" si="333"/>
        <v>13.200000000000001</v>
      </c>
      <c r="V5355">
        <f t="shared" si="334"/>
        <v>4.9040824999999995</v>
      </c>
      <c r="W5355">
        <f t="shared" si="335"/>
        <v>5.176428875</v>
      </c>
    </row>
    <row r="5356" spans="1:23" x14ac:dyDescent="0.25">
      <c r="A5356" t="s">
        <v>17741</v>
      </c>
      <c r="B5356" s="1">
        <v>43174</v>
      </c>
      <c r="C5356" t="s">
        <v>17742</v>
      </c>
      <c r="D5356" t="s">
        <v>17743</v>
      </c>
      <c r="E5356" t="s">
        <v>17744</v>
      </c>
      <c r="F5356" s="1">
        <v>43164</v>
      </c>
      <c r="G5356">
        <v>1</v>
      </c>
      <c r="H5356">
        <v>283547</v>
      </c>
      <c r="I5356">
        <v>2863</v>
      </c>
      <c r="J5356">
        <v>118</v>
      </c>
      <c r="K5356">
        <v>292</v>
      </c>
      <c r="L5356" t="b">
        <v>0</v>
      </c>
      <c r="M5356" t="b">
        <v>0</v>
      </c>
      <c r="N5356" t="b">
        <v>0</v>
      </c>
      <c r="O5356">
        <v>10</v>
      </c>
      <c r="P5356">
        <v>8</v>
      </c>
      <c r="Q5356" s="2">
        <v>0.01</v>
      </c>
      <c r="R5356" s="2">
        <v>0</v>
      </c>
      <c r="S5356" s="2">
        <v>0</v>
      </c>
      <c r="T5356">
        <f t="shared" si="332"/>
        <v>0.4</v>
      </c>
      <c r="U5356">
        <f t="shared" si="333"/>
        <v>6</v>
      </c>
      <c r="V5356">
        <f t="shared" si="334"/>
        <v>0.2417735</v>
      </c>
      <c r="W5356">
        <f t="shared" si="335"/>
        <v>1.7446207250000001</v>
      </c>
    </row>
    <row r="5357" spans="1:23" x14ac:dyDescent="0.25">
      <c r="A5357" t="s">
        <v>17745</v>
      </c>
      <c r="B5357" s="1">
        <v>43169</v>
      </c>
      <c r="C5357" t="s">
        <v>17746</v>
      </c>
      <c r="D5357" t="s">
        <v>17747</v>
      </c>
      <c r="E5357" t="s">
        <v>17748</v>
      </c>
      <c r="F5357" s="1">
        <v>43159</v>
      </c>
      <c r="G5357">
        <v>1</v>
      </c>
      <c r="H5357">
        <v>148207</v>
      </c>
      <c r="I5357">
        <v>4460</v>
      </c>
      <c r="J5357">
        <v>199</v>
      </c>
      <c r="K5357">
        <v>460</v>
      </c>
      <c r="L5357" t="b">
        <v>0</v>
      </c>
      <c r="M5357" t="b">
        <v>0</v>
      </c>
      <c r="N5357" t="b">
        <v>0</v>
      </c>
      <c r="O5357">
        <v>10</v>
      </c>
      <c r="P5357">
        <v>9</v>
      </c>
      <c r="Q5357" s="2">
        <v>0.03</v>
      </c>
      <c r="R5357" s="2">
        <v>0</v>
      </c>
      <c r="S5357" s="2">
        <v>0</v>
      </c>
      <c r="T5357">
        <f t="shared" si="332"/>
        <v>0.4</v>
      </c>
      <c r="U5357">
        <f t="shared" si="333"/>
        <v>7</v>
      </c>
      <c r="V5357">
        <f t="shared" si="334"/>
        <v>0.37410349999999998</v>
      </c>
      <c r="W5357">
        <f t="shared" si="335"/>
        <v>2.0409362250000003</v>
      </c>
    </row>
    <row r="5358" spans="1:23" x14ac:dyDescent="0.25">
      <c r="A5358" t="s">
        <v>17749</v>
      </c>
      <c r="B5358" s="1">
        <v>43152</v>
      </c>
      <c r="C5358" t="s">
        <v>17750</v>
      </c>
      <c r="D5358" t="s">
        <v>1456</v>
      </c>
      <c r="E5358" t="s">
        <v>17751</v>
      </c>
      <c r="F5358" s="1">
        <v>43149</v>
      </c>
      <c r="G5358">
        <v>1</v>
      </c>
      <c r="H5358">
        <v>1730361</v>
      </c>
      <c r="I5358">
        <v>141794</v>
      </c>
      <c r="J5358">
        <v>2765</v>
      </c>
      <c r="K5358">
        <v>19219</v>
      </c>
      <c r="L5358" t="b">
        <v>0</v>
      </c>
      <c r="M5358" t="b">
        <v>0</v>
      </c>
      <c r="N5358" t="b">
        <v>0</v>
      </c>
      <c r="O5358">
        <v>3</v>
      </c>
      <c r="P5358">
        <v>3</v>
      </c>
      <c r="Q5358" s="2">
        <v>0.08</v>
      </c>
      <c r="R5358" s="2">
        <v>0</v>
      </c>
      <c r="S5358" s="2">
        <v>0.01</v>
      </c>
      <c r="T5358">
        <f t="shared" si="332"/>
        <v>0.4</v>
      </c>
      <c r="U5358">
        <f t="shared" si="333"/>
        <v>2.4000000000000004</v>
      </c>
      <c r="V5358">
        <f t="shared" si="334"/>
        <v>1.9151805</v>
      </c>
      <c r="W5358">
        <f t="shared" si="335"/>
        <v>1.4303131750000002</v>
      </c>
    </row>
    <row r="5359" spans="1:23" x14ac:dyDescent="0.25">
      <c r="A5359" t="s">
        <v>17752</v>
      </c>
      <c r="B5359" s="1">
        <v>43102</v>
      </c>
      <c r="C5359" t="s">
        <v>17753</v>
      </c>
      <c r="D5359" t="s">
        <v>1114</v>
      </c>
      <c r="E5359" t="s">
        <v>17754</v>
      </c>
      <c r="F5359" s="1">
        <v>43091</v>
      </c>
      <c r="G5359">
        <v>1</v>
      </c>
      <c r="H5359">
        <v>1015745</v>
      </c>
      <c r="I5359">
        <v>10000</v>
      </c>
      <c r="J5359">
        <v>1034</v>
      </c>
      <c r="K5359">
        <v>3127</v>
      </c>
      <c r="L5359" t="b">
        <v>0</v>
      </c>
      <c r="M5359" t="b">
        <v>0</v>
      </c>
      <c r="N5359" t="b">
        <v>0</v>
      </c>
      <c r="O5359">
        <v>11</v>
      </c>
      <c r="P5359">
        <v>11</v>
      </c>
      <c r="Q5359" s="2">
        <v>0.01</v>
      </c>
      <c r="R5359" s="2">
        <v>0</v>
      </c>
      <c r="S5359" s="2">
        <v>0</v>
      </c>
      <c r="T5359">
        <f t="shared" si="332"/>
        <v>0.4</v>
      </c>
      <c r="U5359">
        <f t="shared" si="333"/>
        <v>8.8000000000000007</v>
      </c>
      <c r="V5359">
        <f t="shared" si="334"/>
        <v>0.60787249999999993</v>
      </c>
      <c r="W5359">
        <f t="shared" si="335"/>
        <v>2.5727553750000003</v>
      </c>
    </row>
    <row r="5360" spans="1:23" x14ac:dyDescent="0.25">
      <c r="A5360" t="s">
        <v>17755</v>
      </c>
      <c r="B5360" s="1">
        <v>43069</v>
      </c>
      <c r="C5360" t="s">
        <v>17756</v>
      </c>
      <c r="D5360" t="s">
        <v>6117</v>
      </c>
      <c r="E5360" t="s">
        <v>17757</v>
      </c>
      <c r="F5360" s="1">
        <v>43061</v>
      </c>
      <c r="G5360">
        <v>1</v>
      </c>
      <c r="H5360">
        <v>5557499</v>
      </c>
      <c r="I5360">
        <v>161177</v>
      </c>
      <c r="J5360">
        <v>7360</v>
      </c>
      <c r="K5360">
        <v>14270</v>
      </c>
      <c r="L5360" t="b">
        <v>0</v>
      </c>
      <c r="M5360" t="b">
        <v>0</v>
      </c>
      <c r="N5360" t="b">
        <v>0</v>
      </c>
      <c r="O5360">
        <v>8</v>
      </c>
      <c r="P5360">
        <v>8</v>
      </c>
      <c r="Q5360" s="2">
        <v>0.03</v>
      </c>
      <c r="R5360" s="2">
        <v>0</v>
      </c>
      <c r="S5360" s="2">
        <v>0</v>
      </c>
      <c r="T5360">
        <f t="shared" si="332"/>
        <v>0.4</v>
      </c>
      <c r="U5360">
        <f t="shared" si="333"/>
        <v>6.4</v>
      </c>
      <c r="V5360">
        <f t="shared" si="334"/>
        <v>3.0787494999999998</v>
      </c>
      <c r="W5360">
        <f t="shared" si="335"/>
        <v>2.8375623250000004</v>
      </c>
    </row>
    <row r="5361" spans="1:23" x14ac:dyDescent="0.25">
      <c r="A5361" t="s">
        <v>17758</v>
      </c>
      <c r="B5361" s="1">
        <v>43187</v>
      </c>
      <c r="C5361" t="s">
        <v>17759</v>
      </c>
      <c r="D5361" t="s">
        <v>8777</v>
      </c>
      <c r="E5361" t="s">
        <v>17760</v>
      </c>
      <c r="F5361" s="1">
        <v>43174</v>
      </c>
      <c r="G5361">
        <v>1</v>
      </c>
      <c r="H5361">
        <v>231946</v>
      </c>
      <c r="I5361">
        <v>10381</v>
      </c>
      <c r="J5361">
        <v>90</v>
      </c>
      <c r="K5361">
        <v>539</v>
      </c>
      <c r="L5361" t="b">
        <v>0</v>
      </c>
      <c r="M5361" t="b">
        <v>0</v>
      </c>
      <c r="N5361" t="b">
        <v>0</v>
      </c>
      <c r="O5361">
        <v>13</v>
      </c>
      <c r="P5361">
        <v>10</v>
      </c>
      <c r="Q5361" s="2">
        <v>0.04</v>
      </c>
      <c r="R5361" s="2">
        <v>0</v>
      </c>
      <c r="S5361" s="2">
        <v>0</v>
      </c>
      <c r="T5361">
        <f t="shared" si="332"/>
        <v>0.4</v>
      </c>
      <c r="U5361">
        <f t="shared" si="333"/>
        <v>7.4</v>
      </c>
      <c r="V5361">
        <f t="shared" si="334"/>
        <v>0.51597300000000001</v>
      </c>
      <c r="W5361">
        <f t="shared" si="335"/>
        <v>2.19059055</v>
      </c>
    </row>
    <row r="5362" spans="1:23" x14ac:dyDescent="0.25">
      <c r="A5362" t="s">
        <v>17761</v>
      </c>
      <c r="B5362" s="1">
        <v>43128</v>
      </c>
      <c r="C5362" t="s">
        <v>17762</v>
      </c>
      <c r="D5362" t="s">
        <v>5059</v>
      </c>
      <c r="E5362" t="s">
        <v>17763</v>
      </c>
      <c r="F5362" s="1">
        <v>43122</v>
      </c>
      <c r="G5362">
        <v>1</v>
      </c>
      <c r="H5362">
        <v>400911</v>
      </c>
      <c r="I5362">
        <v>11665</v>
      </c>
      <c r="J5362">
        <v>321</v>
      </c>
      <c r="K5362">
        <v>925</v>
      </c>
      <c r="L5362" t="b">
        <v>0</v>
      </c>
      <c r="M5362" t="b">
        <v>0</v>
      </c>
      <c r="N5362" t="b">
        <v>0</v>
      </c>
      <c r="O5362">
        <v>6</v>
      </c>
      <c r="P5362">
        <v>6</v>
      </c>
      <c r="Q5362" s="2">
        <v>0.03</v>
      </c>
      <c r="R5362" s="2">
        <v>0</v>
      </c>
      <c r="S5362" s="2">
        <v>0</v>
      </c>
      <c r="T5362">
        <f t="shared" si="332"/>
        <v>0.4</v>
      </c>
      <c r="U5362">
        <f t="shared" si="333"/>
        <v>4.8000000000000007</v>
      </c>
      <c r="V5362">
        <f t="shared" si="334"/>
        <v>0.50045549999999994</v>
      </c>
      <c r="W5362">
        <f t="shared" si="335"/>
        <v>1.5351594250000002</v>
      </c>
    </row>
    <row r="5363" spans="1:23" x14ac:dyDescent="0.25">
      <c r="A5363" t="s">
        <v>17764</v>
      </c>
      <c r="B5363" s="1">
        <v>43144</v>
      </c>
      <c r="C5363" t="s">
        <v>17765</v>
      </c>
      <c r="D5363" t="s">
        <v>210</v>
      </c>
      <c r="E5363" t="s">
        <v>17766</v>
      </c>
      <c r="F5363" s="1">
        <v>43140</v>
      </c>
      <c r="G5363">
        <v>1</v>
      </c>
      <c r="H5363">
        <v>563802</v>
      </c>
      <c r="I5363">
        <v>19536</v>
      </c>
      <c r="J5363">
        <v>240</v>
      </c>
      <c r="K5363">
        <v>895</v>
      </c>
      <c r="L5363" t="b">
        <v>0</v>
      </c>
      <c r="M5363" t="b">
        <v>0</v>
      </c>
      <c r="N5363" t="b">
        <v>0</v>
      </c>
      <c r="O5363">
        <v>4</v>
      </c>
      <c r="P5363">
        <v>2</v>
      </c>
      <c r="Q5363" s="2">
        <v>0.03</v>
      </c>
      <c r="R5363" s="2">
        <v>0</v>
      </c>
      <c r="S5363" s="2">
        <v>0</v>
      </c>
      <c r="T5363">
        <f t="shared" si="332"/>
        <v>0.4</v>
      </c>
      <c r="U5363">
        <f t="shared" si="333"/>
        <v>1.2000000000000002</v>
      </c>
      <c r="V5363">
        <f t="shared" si="334"/>
        <v>0.581901</v>
      </c>
      <c r="W5363">
        <f t="shared" si="335"/>
        <v>0.66366535000000004</v>
      </c>
    </row>
    <row r="5364" spans="1:23" x14ac:dyDescent="0.25">
      <c r="A5364" t="s">
        <v>17767</v>
      </c>
      <c r="B5364" s="1">
        <v>43145</v>
      </c>
      <c r="C5364" t="s">
        <v>17768</v>
      </c>
      <c r="D5364" t="s">
        <v>632</v>
      </c>
      <c r="E5364" t="s">
        <v>17769</v>
      </c>
      <c r="F5364" s="1">
        <v>43137</v>
      </c>
      <c r="G5364">
        <v>1</v>
      </c>
      <c r="H5364">
        <v>3272327</v>
      </c>
      <c r="I5364">
        <v>43239</v>
      </c>
      <c r="J5364">
        <v>2575</v>
      </c>
      <c r="K5364">
        <v>3236</v>
      </c>
      <c r="L5364" t="b">
        <v>0</v>
      </c>
      <c r="M5364" t="b">
        <v>0</v>
      </c>
      <c r="N5364" t="b">
        <v>0</v>
      </c>
      <c r="O5364">
        <v>8</v>
      </c>
      <c r="P5364">
        <v>8</v>
      </c>
      <c r="Q5364" s="2">
        <v>0.01</v>
      </c>
      <c r="R5364" s="2">
        <v>0</v>
      </c>
      <c r="S5364" s="2">
        <v>0</v>
      </c>
      <c r="T5364">
        <f t="shared" si="332"/>
        <v>0.4</v>
      </c>
      <c r="U5364">
        <f t="shared" si="333"/>
        <v>6.4</v>
      </c>
      <c r="V5364">
        <f t="shared" si="334"/>
        <v>1.7361635</v>
      </c>
      <c r="W5364">
        <f t="shared" si="335"/>
        <v>2.3676572250000003</v>
      </c>
    </row>
    <row r="5365" spans="1:23" x14ac:dyDescent="0.25">
      <c r="A5365" t="s">
        <v>17770</v>
      </c>
      <c r="B5365" s="1">
        <v>43151</v>
      </c>
      <c r="C5365" t="s">
        <v>17771</v>
      </c>
      <c r="D5365" t="s">
        <v>500</v>
      </c>
      <c r="E5365" t="s">
        <v>17772</v>
      </c>
      <c r="F5365" s="1">
        <v>43142</v>
      </c>
      <c r="G5365">
        <v>1</v>
      </c>
      <c r="H5365">
        <v>561569</v>
      </c>
      <c r="I5365">
        <v>24243</v>
      </c>
      <c r="J5365">
        <v>835</v>
      </c>
      <c r="K5365">
        <v>1001</v>
      </c>
      <c r="L5365" t="b">
        <v>0</v>
      </c>
      <c r="M5365" t="b">
        <v>0</v>
      </c>
      <c r="N5365" t="b">
        <v>0</v>
      </c>
      <c r="O5365">
        <v>9</v>
      </c>
      <c r="P5365">
        <v>9</v>
      </c>
      <c r="Q5365" s="2">
        <v>0.04</v>
      </c>
      <c r="R5365" s="2">
        <v>0</v>
      </c>
      <c r="S5365" s="2">
        <v>0</v>
      </c>
      <c r="T5365">
        <f t="shared" si="332"/>
        <v>0.4</v>
      </c>
      <c r="U5365">
        <f t="shared" si="333"/>
        <v>7.2</v>
      </c>
      <c r="V5365">
        <f t="shared" si="334"/>
        <v>0.68078450000000001</v>
      </c>
      <c r="W5365">
        <f t="shared" si="335"/>
        <v>2.1982745750000001</v>
      </c>
    </row>
    <row r="5366" spans="1:23" x14ac:dyDescent="0.25">
      <c r="A5366" t="s">
        <v>20988</v>
      </c>
      <c r="B5366" s="1">
        <v>43156</v>
      </c>
      <c r="C5366" t="s">
        <v>20989</v>
      </c>
      <c r="D5366" t="s">
        <v>20990</v>
      </c>
      <c r="E5366" t="s">
        <v>20991</v>
      </c>
      <c r="F5366" s="1">
        <v>43149</v>
      </c>
      <c r="G5366">
        <v>1</v>
      </c>
      <c r="H5366">
        <v>1011961</v>
      </c>
      <c r="I5366">
        <v>0</v>
      </c>
      <c r="J5366">
        <v>0</v>
      </c>
      <c r="K5366">
        <v>0</v>
      </c>
      <c r="L5366" t="b">
        <v>1</v>
      </c>
      <c r="M5366" t="b">
        <v>1</v>
      </c>
      <c r="N5366" t="b">
        <v>0</v>
      </c>
      <c r="O5366">
        <v>7</v>
      </c>
      <c r="P5366">
        <v>7</v>
      </c>
      <c r="Q5366" s="2">
        <v>0</v>
      </c>
      <c r="R5366" s="2">
        <v>0</v>
      </c>
      <c r="S5366" s="2">
        <v>0</v>
      </c>
      <c r="T5366">
        <f t="shared" si="332"/>
        <v>0.4</v>
      </c>
      <c r="U5366">
        <f t="shared" si="333"/>
        <v>5.6000000000000005</v>
      </c>
      <c r="V5366">
        <f t="shared" si="334"/>
        <v>0.50598049999999994</v>
      </c>
      <c r="W5366">
        <f t="shared" si="335"/>
        <v>1.737093175</v>
      </c>
    </row>
    <row r="5367" spans="1:23" x14ac:dyDescent="0.25">
      <c r="A5367" t="s">
        <v>17773</v>
      </c>
      <c r="B5367" s="1">
        <v>43125</v>
      </c>
      <c r="C5367" t="s">
        <v>17774</v>
      </c>
      <c r="D5367" t="s">
        <v>689</v>
      </c>
      <c r="E5367" t="s">
        <v>17775</v>
      </c>
      <c r="F5367" s="1">
        <v>43119</v>
      </c>
      <c r="G5367">
        <v>1</v>
      </c>
      <c r="H5367">
        <v>9846</v>
      </c>
      <c r="I5367">
        <v>148</v>
      </c>
      <c r="J5367">
        <v>116</v>
      </c>
      <c r="K5367">
        <v>69</v>
      </c>
      <c r="L5367" t="b">
        <v>0</v>
      </c>
      <c r="M5367" t="b">
        <v>0</v>
      </c>
      <c r="N5367" t="b">
        <v>0</v>
      </c>
      <c r="O5367">
        <v>6</v>
      </c>
      <c r="P5367">
        <v>6</v>
      </c>
      <c r="Q5367" s="2">
        <v>0.02</v>
      </c>
      <c r="R5367" s="2">
        <v>-0.01</v>
      </c>
      <c r="S5367" s="2">
        <v>0.01</v>
      </c>
      <c r="T5367">
        <f t="shared" si="332"/>
        <v>0.4</v>
      </c>
      <c r="U5367">
        <f t="shared" si="333"/>
        <v>4.8000000000000007</v>
      </c>
      <c r="V5367">
        <f t="shared" si="334"/>
        <v>0.30492300000000006</v>
      </c>
      <c r="W5367">
        <f t="shared" si="335"/>
        <v>1.4667230500000004</v>
      </c>
    </row>
    <row r="5368" spans="1:23" x14ac:dyDescent="0.25">
      <c r="A5368" t="s">
        <v>17776</v>
      </c>
      <c r="B5368" s="1">
        <v>43180</v>
      </c>
      <c r="C5368" t="s">
        <v>17777</v>
      </c>
      <c r="D5368" t="s">
        <v>16110</v>
      </c>
      <c r="E5368" t="s">
        <v>17778</v>
      </c>
      <c r="F5368" s="1">
        <v>43168</v>
      </c>
      <c r="G5368">
        <v>1</v>
      </c>
      <c r="H5368">
        <v>368852</v>
      </c>
      <c r="I5368">
        <v>12958</v>
      </c>
      <c r="J5368">
        <v>232</v>
      </c>
      <c r="K5368">
        <v>1097</v>
      </c>
      <c r="L5368" t="b">
        <v>0</v>
      </c>
      <c r="M5368" t="b">
        <v>0</v>
      </c>
      <c r="N5368" t="b">
        <v>0</v>
      </c>
      <c r="O5368">
        <v>12</v>
      </c>
      <c r="P5368">
        <v>7</v>
      </c>
      <c r="Q5368" s="2">
        <v>0.04</v>
      </c>
      <c r="R5368" s="2">
        <v>0</v>
      </c>
      <c r="S5368" s="2">
        <v>0</v>
      </c>
      <c r="T5368">
        <f t="shared" si="332"/>
        <v>0.4</v>
      </c>
      <c r="U5368">
        <f t="shared" si="333"/>
        <v>4.6000000000000005</v>
      </c>
      <c r="V5368">
        <f t="shared" si="334"/>
        <v>0.584426</v>
      </c>
      <c r="W5368">
        <f t="shared" si="335"/>
        <v>1.5145491</v>
      </c>
    </row>
    <row r="5369" spans="1:23" x14ac:dyDescent="0.25">
      <c r="A5369" t="s">
        <v>17779</v>
      </c>
      <c r="B5369" s="1">
        <v>43127</v>
      </c>
      <c r="C5369" t="s">
        <v>17780</v>
      </c>
      <c r="D5369" t="s">
        <v>3627</v>
      </c>
      <c r="E5369" t="s">
        <v>17781</v>
      </c>
      <c r="F5369" s="1">
        <v>43121</v>
      </c>
      <c r="G5369">
        <v>1</v>
      </c>
      <c r="H5369">
        <v>339187</v>
      </c>
      <c r="I5369">
        <v>8797</v>
      </c>
      <c r="J5369">
        <v>223</v>
      </c>
      <c r="K5369">
        <v>625</v>
      </c>
      <c r="L5369" t="b">
        <v>0</v>
      </c>
      <c r="M5369" t="b">
        <v>0</v>
      </c>
      <c r="N5369" t="b">
        <v>0</v>
      </c>
      <c r="O5369">
        <v>6</v>
      </c>
      <c r="P5369">
        <v>6</v>
      </c>
      <c r="Q5369" s="2">
        <v>0.03</v>
      </c>
      <c r="R5369" s="2">
        <v>0</v>
      </c>
      <c r="S5369" s="2">
        <v>0</v>
      </c>
      <c r="T5369">
        <f t="shared" si="332"/>
        <v>0.4</v>
      </c>
      <c r="U5369">
        <f t="shared" si="333"/>
        <v>4.8000000000000007</v>
      </c>
      <c r="V5369">
        <f t="shared" si="334"/>
        <v>0.4695935</v>
      </c>
      <c r="W5369">
        <f t="shared" si="335"/>
        <v>1.5243577250000002</v>
      </c>
    </row>
    <row r="5370" spans="1:23" x14ac:dyDescent="0.25">
      <c r="A5370" t="s">
        <v>17782</v>
      </c>
      <c r="B5370" s="1">
        <v>43159</v>
      </c>
      <c r="C5370" t="s">
        <v>17783</v>
      </c>
      <c r="D5370" t="s">
        <v>6304</v>
      </c>
      <c r="E5370" t="s">
        <v>17784</v>
      </c>
      <c r="F5370" s="1">
        <v>43150</v>
      </c>
      <c r="G5370">
        <v>1</v>
      </c>
      <c r="H5370">
        <v>21005589</v>
      </c>
      <c r="I5370">
        <v>59281</v>
      </c>
      <c r="J5370">
        <v>176903</v>
      </c>
      <c r="K5370">
        <v>65181</v>
      </c>
      <c r="L5370" t="b">
        <v>0</v>
      </c>
      <c r="M5370" t="b">
        <v>0</v>
      </c>
      <c r="N5370" t="b">
        <v>0</v>
      </c>
      <c r="O5370">
        <v>9</v>
      </c>
      <c r="P5370">
        <v>7</v>
      </c>
      <c r="Q5370" s="2">
        <v>0</v>
      </c>
      <c r="R5370" s="2">
        <v>-0.01</v>
      </c>
      <c r="S5370" s="2">
        <v>0</v>
      </c>
      <c r="T5370">
        <f t="shared" si="332"/>
        <v>0.4</v>
      </c>
      <c r="U5370">
        <f t="shared" si="333"/>
        <v>5.2</v>
      </c>
      <c r="V5370">
        <f t="shared" si="334"/>
        <v>10.3527945</v>
      </c>
      <c r="W5370">
        <f t="shared" si="335"/>
        <v>5.0834780749999995</v>
      </c>
    </row>
    <row r="5371" spans="1:23" x14ac:dyDescent="0.25">
      <c r="A5371" t="s">
        <v>17785</v>
      </c>
      <c r="B5371" s="1">
        <v>43121</v>
      </c>
      <c r="C5371" t="s">
        <v>17786</v>
      </c>
      <c r="D5371" t="s">
        <v>632</v>
      </c>
      <c r="E5371" t="s">
        <v>17787</v>
      </c>
      <c r="F5371" s="1">
        <v>43116</v>
      </c>
      <c r="G5371">
        <v>1</v>
      </c>
      <c r="H5371">
        <v>112207</v>
      </c>
      <c r="I5371">
        <v>3548</v>
      </c>
      <c r="J5371">
        <v>109</v>
      </c>
      <c r="K5371">
        <v>419</v>
      </c>
      <c r="L5371" t="b">
        <v>0</v>
      </c>
      <c r="M5371" t="b">
        <v>0</v>
      </c>
      <c r="N5371" t="b">
        <v>0</v>
      </c>
      <c r="O5371">
        <v>5</v>
      </c>
      <c r="P5371">
        <v>5</v>
      </c>
      <c r="Q5371" s="2">
        <v>0.03</v>
      </c>
      <c r="R5371" s="2">
        <v>0</v>
      </c>
      <c r="S5371" s="2">
        <v>0</v>
      </c>
      <c r="T5371">
        <f t="shared" si="332"/>
        <v>0.4</v>
      </c>
      <c r="U5371">
        <f t="shared" si="333"/>
        <v>4</v>
      </c>
      <c r="V5371">
        <f t="shared" si="334"/>
        <v>0.35610350000000002</v>
      </c>
      <c r="W5371">
        <f t="shared" si="335"/>
        <v>1.2846362250000001</v>
      </c>
    </row>
    <row r="5372" spans="1:23" x14ac:dyDescent="0.25">
      <c r="A5372" t="s">
        <v>17788</v>
      </c>
      <c r="B5372" s="1">
        <v>43137</v>
      </c>
      <c r="C5372" t="s">
        <v>17789</v>
      </c>
      <c r="D5372" t="s">
        <v>17790</v>
      </c>
      <c r="E5372" t="s">
        <v>17791</v>
      </c>
      <c r="F5372" s="1">
        <v>43130</v>
      </c>
      <c r="G5372">
        <v>1</v>
      </c>
      <c r="H5372">
        <v>12030454</v>
      </c>
      <c r="I5372">
        <v>1667</v>
      </c>
      <c r="J5372">
        <v>203</v>
      </c>
      <c r="K5372">
        <v>348</v>
      </c>
      <c r="L5372" t="b">
        <v>0</v>
      </c>
      <c r="M5372" t="b">
        <v>0</v>
      </c>
      <c r="N5372" t="b">
        <v>0</v>
      </c>
      <c r="O5372">
        <v>7</v>
      </c>
      <c r="P5372">
        <v>5</v>
      </c>
      <c r="Q5372" s="2">
        <v>0</v>
      </c>
      <c r="R5372" s="2">
        <v>0</v>
      </c>
      <c r="S5372" s="2">
        <v>0</v>
      </c>
      <c r="T5372">
        <f t="shared" si="332"/>
        <v>0.4</v>
      </c>
      <c r="U5372">
        <f t="shared" si="333"/>
        <v>3.6</v>
      </c>
      <c r="V5372">
        <f t="shared" si="334"/>
        <v>6.0152269999999994</v>
      </c>
      <c r="W5372">
        <f t="shared" si="335"/>
        <v>3.1653294499999998</v>
      </c>
    </row>
    <row r="5373" spans="1:23" x14ac:dyDescent="0.25">
      <c r="A5373" t="s">
        <v>17792</v>
      </c>
      <c r="B5373" s="1">
        <v>43066</v>
      </c>
      <c r="C5373" t="s">
        <v>17793</v>
      </c>
      <c r="D5373" t="s">
        <v>17794</v>
      </c>
      <c r="E5373" t="s">
        <v>17795</v>
      </c>
      <c r="F5373" s="1">
        <v>43060</v>
      </c>
      <c r="G5373">
        <v>1</v>
      </c>
      <c r="H5373">
        <v>4386</v>
      </c>
      <c r="I5373">
        <v>2</v>
      </c>
      <c r="J5373">
        <v>2</v>
      </c>
      <c r="K5373">
        <v>1</v>
      </c>
      <c r="L5373" t="b">
        <v>0</v>
      </c>
      <c r="M5373" t="b">
        <v>0</v>
      </c>
      <c r="N5373" t="b">
        <v>0</v>
      </c>
      <c r="O5373">
        <v>6</v>
      </c>
      <c r="P5373">
        <v>5</v>
      </c>
      <c r="Q5373" s="2">
        <v>0</v>
      </c>
      <c r="R5373" s="2">
        <v>0</v>
      </c>
      <c r="S5373" s="2">
        <v>0</v>
      </c>
      <c r="T5373">
        <f t="shared" si="332"/>
        <v>0.4</v>
      </c>
      <c r="U5373">
        <f t="shared" si="333"/>
        <v>3.8</v>
      </c>
      <c r="V5373">
        <f t="shared" si="334"/>
        <v>2.1930000000000001E-3</v>
      </c>
      <c r="W5373">
        <f t="shared" si="335"/>
        <v>1.1107675499999998</v>
      </c>
    </row>
    <row r="5374" spans="1:23" x14ac:dyDescent="0.25">
      <c r="A5374" t="s">
        <v>17796</v>
      </c>
      <c r="B5374" s="1">
        <v>43257</v>
      </c>
      <c r="C5374" t="s">
        <v>17797</v>
      </c>
      <c r="D5374" t="s">
        <v>2332</v>
      </c>
      <c r="E5374" t="s">
        <v>17798</v>
      </c>
      <c r="F5374" s="1">
        <v>43230</v>
      </c>
      <c r="G5374">
        <v>1</v>
      </c>
      <c r="H5374">
        <v>1351321</v>
      </c>
      <c r="I5374">
        <v>22587</v>
      </c>
      <c r="J5374">
        <v>616</v>
      </c>
      <c r="K5374">
        <v>1649</v>
      </c>
      <c r="L5374" t="b">
        <v>0</v>
      </c>
      <c r="M5374" t="b">
        <v>0</v>
      </c>
      <c r="N5374" t="b">
        <v>0</v>
      </c>
      <c r="O5374">
        <v>27</v>
      </c>
      <c r="P5374">
        <v>25</v>
      </c>
      <c r="Q5374" s="2">
        <v>0.02</v>
      </c>
      <c r="R5374" s="2">
        <v>0</v>
      </c>
      <c r="S5374" s="2">
        <v>0</v>
      </c>
      <c r="T5374">
        <f t="shared" si="332"/>
        <v>0.4</v>
      </c>
      <c r="U5374">
        <f t="shared" si="333"/>
        <v>19.600000000000001</v>
      </c>
      <c r="V5374">
        <f t="shared" si="334"/>
        <v>0.87566049999999995</v>
      </c>
      <c r="W5374">
        <f t="shared" si="335"/>
        <v>5.3664811750000005</v>
      </c>
    </row>
    <row r="5375" spans="1:23" x14ac:dyDescent="0.25">
      <c r="A5375" t="s">
        <v>17799</v>
      </c>
      <c r="B5375" s="1">
        <v>43123</v>
      </c>
      <c r="C5375" t="s">
        <v>17800</v>
      </c>
      <c r="D5375" t="s">
        <v>772</v>
      </c>
      <c r="E5375" t="s">
        <v>17801</v>
      </c>
      <c r="F5375" s="1">
        <v>43115</v>
      </c>
      <c r="G5375">
        <v>1</v>
      </c>
      <c r="H5375">
        <v>1940700</v>
      </c>
      <c r="I5375">
        <v>56187</v>
      </c>
      <c r="J5375">
        <v>4960</v>
      </c>
      <c r="K5375">
        <v>3542</v>
      </c>
      <c r="L5375" t="b">
        <v>0</v>
      </c>
      <c r="M5375" t="b">
        <v>0</v>
      </c>
      <c r="N5375" t="b">
        <v>0</v>
      </c>
      <c r="O5375">
        <v>8</v>
      </c>
      <c r="P5375">
        <v>8</v>
      </c>
      <c r="Q5375" s="2">
        <v>0.03</v>
      </c>
      <c r="R5375" s="2">
        <v>0</v>
      </c>
      <c r="S5375" s="2">
        <v>0</v>
      </c>
      <c r="T5375">
        <f t="shared" si="332"/>
        <v>0.4</v>
      </c>
      <c r="U5375">
        <f t="shared" si="333"/>
        <v>6.4</v>
      </c>
      <c r="V5375">
        <f t="shared" si="334"/>
        <v>1.2703499999999999</v>
      </c>
      <c r="W5375">
        <f t="shared" si="335"/>
        <v>2.2046225000000002</v>
      </c>
    </row>
    <row r="5376" spans="1:23" x14ac:dyDescent="0.25">
      <c r="A5376" t="s">
        <v>17802</v>
      </c>
      <c r="B5376" s="1">
        <v>43137</v>
      </c>
      <c r="C5376" t="s">
        <v>17803</v>
      </c>
      <c r="D5376" t="s">
        <v>12556</v>
      </c>
      <c r="E5376" t="s">
        <v>17804</v>
      </c>
      <c r="F5376" s="1">
        <v>43130</v>
      </c>
      <c r="G5376">
        <v>1</v>
      </c>
      <c r="H5376">
        <v>2497708</v>
      </c>
      <c r="I5376">
        <v>16034</v>
      </c>
      <c r="J5376">
        <v>709</v>
      </c>
      <c r="K5376">
        <v>1528</v>
      </c>
      <c r="L5376" t="b">
        <v>0</v>
      </c>
      <c r="M5376" t="b">
        <v>0</v>
      </c>
      <c r="N5376" t="b">
        <v>0</v>
      </c>
      <c r="O5376">
        <v>7</v>
      </c>
      <c r="P5376">
        <v>7</v>
      </c>
      <c r="Q5376" s="2">
        <v>0.01</v>
      </c>
      <c r="R5376" s="2">
        <v>0</v>
      </c>
      <c r="S5376" s="2">
        <v>0</v>
      </c>
      <c r="T5376">
        <f t="shared" si="332"/>
        <v>0.4</v>
      </c>
      <c r="U5376">
        <f t="shared" si="333"/>
        <v>5.6000000000000005</v>
      </c>
      <c r="V5376">
        <f t="shared" si="334"/>
        <v>1.348854</v>
      </c>
      <c r="W5376">
        <f t="shared" si="335"/>
        <v>2.0320989000000003</v>
      </c>
    </row>
    <row r="5377" spans="1:23" x14ac:dyDescent="0.25">
      <c r="A5377" t="s">
        <v>17805</v>
      </c>
      <c r="B5377" s="1">
        <v>43145</v>
      </c>
      <c r="C5377" t="s">
        <v>17806</v>
      </c>
      <c r="D5377" t="s">
        <v>3634</v>
      </c>
      <c r="E5377" t="s">
        <v>17807</v>
      </c>
      <c r="F5377" s="1">
        <v>43136</v>
      </c>
      <c r="G5377">
        <v>1</v>
      </c>
      <c r="H5377">
        <v>6657752</v>
      </c>
      <c r="I5377">
        <v>127028</v>
      </c>
      <c r="J5377">
        <v>13411</v>
      </c>
      <c r="K5377">
        <v>10506</v>
      </c>
      <c r="L5377" t="b">
        <v>0</v>
      </c>
      <c r="M5377" t="b">
        <v>0</v>
      </c>
      <c r="N5377" t="b">
        <v>0</v>
      </c>
      <c r="O5377">
        <v>9</v>
      </c>
      <c r="P5377">
        <v>5</v>
      </c>
      <c r="Q5377" s="2">
        <v>0.02</v>
      </c>
      <c r="R5377" s="2">
        <v>0</v>
      </c>
      <c r="S5377" s="2">
        <v>0</v>
      </c>
      <c r="T5377">
        <f t="shared" si="332"/>
        <v>0.4</v>
      </c>
      <c r="U5377">
        <f t="shared" si="333"/>
        <v>3.2</v>
      </c>
      <c r="V5377">
        <f t="shared" si="334"/>
        <v>3.5288759999999999</v>
      </c>
      <c r="W5377">
        <f t="shared" si="335"/>
        <v>2.1951065999999999</v>
      </c>
    </row>
    <row r="5378" spans="1:23" x14ac:dyDescent="0.25">
      <c r="A5378" t="s">
        <v>17808</v>
      </c>
      <c r="B5378" s="1">
        <v>43144</v>
      </c>
      <c r="C5378" t="s">
        <v>17809</v>
      </c>
      <c r="D5378" t="s">
        <v>17810</v>
      </c>
      <c r="E5378" t="s">
        <v>17811</v>
      </c>
      <c r="F5378" s="1">
        <v>43137</v>
      </c>
      <c r="G5378">
        <v>1</v>
      </c>
      <c r="H5378">
        <v>64167</v>
      </c>
      <c r="I5378">
        <v>159</v>
      </c>
      <c r="J5378">
        <v>14</v>
      </c>
      <c r="K5378">
        <v>25</v>
      </c>
      <c r="L5378" t="b">
        <v>0</v>
      </c>
      <c r="M5378" t="b">
        <v>0</v>
      </c>
      <c r="N5378" t="b">
        <v>0</v>
      </c>
      <c r="O5378">
        <v>7</v>
      </c>
      <c r="P5378">
        <v>7</v>
      </c>
      <c r="Q5378" s="2">
        <v>0</v>
      </c>
      <c r="R5378" s="2">
        <v>0</v>
      </c>
      <c r="S5378" s="2">
        <v>0</v>
      </c>
      <c r="T5378">
        <f t="shared" ref="T5378:T5441" si="336">G5378*0.4</f>
        <v>0.4</v>
      </c>
      <c r="U5378">
        <f t="shared" ref="U5378:U5441" si="337">-0.2*(O5378-P5378)+0.8*P5378</f>
        <v>5.6000000000000005</v>
      </c>
      <c r="V5378">
        <f t="shared" ref="V5378:V5441" si="338">0.5*H5378*0.000001+0.1*Q5378*100+100*0.15*R5378+100*0.25*S5378</f>
        <v>3.2083500000000001E-2</v>
      </c>
      <c r="W5378">
        <f t="shared" ref="W5378:W5441" si="339">0.4*T5378+0.25*U5378+0.35*V5378</f>
        <v>1.571229225</v>
      </c>
    </row>
    <row r="5379" spans="1:23" x14ac:dyDescent="0.25">
      <c r="A5379" t="s">
        <v>17812</v>
      </c>
      <c r="B5379" s="1">
        <v>43265</v>
      </c>
      <c r="C5379" t="s">
        <v>17813</v>
      </c>
      <c r="D5379" t="s">
        <v>2271</v>
      </c>
      <c r="E5379" t="s">
        <v>17814</v>
      </c>
      <c r="F5379" s="1">
        <v>43239</v>
      </c>
      <c r="G5379">
        <v>1</v>
      </c>
      <c r="H5379">
        <v>8300584</v>
      </c>
      <c r="I5379">
        <v>266267</v>
      </c>
      <c r="J5379">
        <v>4237</v>
      </c>
      <c r="K5379">
        <v>14617</v>
      </c>
      <c r="L5379" t="b">
        <v>0</v>
      </c>
      <c r="M5379" t="b">
        <v>0</v>
      </c>
      <c r="N5379" t="b">
        <v>0</v>
      </c>
      <c r="O5379">
        <v>26</v>
      </c>
      <c r="P5379">
        <v>25</v>
      </c>
      <c r="Q5379" s="2">
        <v>0.03</v>
      </c>
      <c r="R5379" s="2">
        <v>0</v>
      </c>
      <c r="S5379" s="2">
        <v>0</v>
      </c>
      <c r="T5379">
        <f t="shared" si="336"/>
        <v>0.4</v>
      </c>
      <c r="U5379">
        <f t="shared" si="337"/>
        <v>19.8</v>
      </c>
      <c r="V5379">
        <f t="shared" si="338"/>
        <v>4.4502919999999992</v>
      </c>
      <c r="W5379">
        <f t="shared" si="339"/>
        <v>6.6676022000000001</v>
      </c>
    </row>
    <row r="5380" spans="1:23" x14ac:dyDescent="0.25">
      <c r="A5380" t="s">
        <v>17815</v>
      </c>
      <c r="B5380" s="1">
        <v>43112</v>
      </c>
      <c r="C5380" t="s">
        <v>17816</v>
      </c>
      <c r="D5380" t="s">
        <v>776</v>
      </c>
      <c r="E5380" t="s">
        <v>17817</v>
      </c>
      <c r="F5380" s="1">
        <v>43105</v>
      </c>
      <c r="G5380">
        <v>1</v>
      </c>
      <c r="H5380">
        <v>264383</v>
      </c>
      <c r="I5380">
        <v>17398</v>
      </c>
      <c r="J5380">
        <v>409</v>
      </c>
      <c r="K5380">
        <v>1948</v>
      </c>
      <c r="L5380" t="b">
        <v>0</v>
      </c>
      <c r="M5380" t="b">
        <v>0</v>
      </c>
      <c r="N5380" t="b">
        <v>0</v>
      </c>
      <c r="O5380">
        <v>7</v>
      </c>
      <c r="P5380">
        <v>4</v>
      </c>
      <c r="Q5380" s="2">
        <v>7.0000000000000007E-2</v>
      </c>
      <c r="R5380" s="2">
        <v>0</v>
      </c>
      <c r="S5380" s="2">
        <v>0.01</v>
      </c>
      <c r="T5380">
        <f t="shared" si="336"/>
        <v>0.4</v>
      </c>
      <c r="U5380">
        <f t="shared" si="337"/>
        <v>2.6</v>
      </c>
      <c r="V5380">
        <f t="shared" si="338"/>
        <v>1.0821915</v>
      </c>
      <c r="W5380">
        <f t="shared" si="339"/>
        <v>1.188767025</v>
      </c>
    </row>
    <row r="5381" spans="1:23" x14ac:dyDescent="0.25">
      <c r="A5381" t="s">
        <v>17818</v>
      </c>
      <c r="B5381" s="1">
        <v>43193</v>
      </c>
      <c r="C5381" t="s">
        <v>17819</v>
      </c>
      <c r="D5381" t="s">
        <v>1181</v>
      </c>
      <c r="E5381" t="s">
        <v>17820</v>
      </c>
      <c r="F5381" s="1">
        <v>43191</v>
      </c>
      <c r="G5381">
        <v>1</v>
      </c>
      <c r="H5381">
        <v>368627</v>
      </c>
      <c r="I5381">
        <v>2021</v>
      </c>
      <c r="J5381">
        <v>538</v>
      </c>
      <c r="K5381">
        <v>654</v>
      </c>
      <c r="L5381" t="b">
        <v>0</v>
      </c>
      <c r="M5381" t="b">
        <v>0</v>
      </c>
      <c r="N5381" t="b">
        <v>0</v>
      </c>
      <c r="O5381">
        <v>2</v>
      </c>
      <c r="P5381">
        <v>2</v>
      </c>
      <c r="Q5381" s="2">
        <v>0.01</v>
      </c>
      <c r="R5381" s="2">
        <v>0</v>
      </c>
      <c r="S5381" s="2">
        <v>0</v>
      </c>
      <c r="T5381">
        <f t="shared" si="336"/>
        <v>0.4</v>
      </c>
      <c r="U5381">
        <f t="shared" si="337"/>
        <v>1.6</v>
      </c>
      <c r="V5381">
        <f t="shared" si="338"/>
        <v>0.2843135</v>
      </c>
      <c r="W5381">
        <f t="shared" si="339"/>
        <v>0.65950972500000005</v>
      </c>
    </row>
    <row r="5382" spans="1:23" x14ac:dyDescent="0.25">
      <c r="A5382" t="s">
        <v>17821</v>
      </c>
      <c r="B5382" s="1">
        <v>43115</v>
      </c>
      <c r="C5382" t="s">
        <v>17822</v>
      </c>
      <c r="D5382" t="s">
        <v>186</v>
      </c>
      <c r="E5382" t="s">
        <v>17823</v>
      </c>
      <c r="F5382" s="1">
        <v>43108</v>
      </c>
      <c r="G5382">
        <v>1</v>
      </c>
      <c r="H5382">
        <v>3108377</v>
      </c>
      <c r="I5382">
        <v>85863</v>
      </c>
      <c r="J5382">
        <v>4741</v>
      </c>
      <c r="K5382">
        <v>5681</v>
      </c>
      <c r="L5382" t="b">
        <v>0</v>
      </c>
      <c r="M5382" t="b">
        <v>0</v>
      </c>
      <c r="N5382" t="b">
        <v>0</v>
      </c>
      <c r="O5382">
        <v>7</v>
      </c>
      <c r="P5382">
        <v>5</v>
      </c>
      <c r="Q5382" s="2">
        <v>0.03</v>
      </c>
      <c r="R5382" s="2">
        <v>0</v>
      </c>
      <c r="S5382" s="2">
        <v>0</v>
      </c>
      <c r="T5382">
        <f t="shared" si="336"/>
        <v>0.4</v>
      </c>
      <c r="U5382">
        <f t="shared" si="337"/>
        <v>3.6</v>
      </c>
      <c r="V5382">
        <f t="shared" si="338"/>
        <v>1.8541885</v>
      </c>
      <c r="W5382">
        <f t="shared" si="339"/>
        <v>1.7089659749999999</v>
      </c>
    </row>
    <row r="5383" spans="1:23" x14ac:dyDescent="0.25">
      <c r="A5383" t="s">
        <v>17824</v>
      </c>
      <c r="B5383" s="1">
        <v>43157</v>
      </c>
      <c r="C5383" t="s">
        <v>17825</v>
      </c>
      <c r="D5383" t="s">
        <v>3415</v>
      </c>
      <c r="E5383" t="s">
        <v>17826</v>
      </c>
      <c r="F5383" s="1">
        <v>43149</v>
      </c>
      <c r="G5383">
        <v>1</v>
      </c>
      <c r="H5383">
        <v>502957</v>
      </c>
      <c r="I5383">
        <v>10847</v>
      </c>
      <c r="J5383">
        <v>759</v>
      </c>
      <c r="K5383">
        <v>2748</v>
      </c>
      <c r="L5383" t="b">
        <v>0</v>
      </c>
      <c r="M5383" t="b">
        <v>0</v>
      </c>
      <c r="N5383" t="b">
        <v>0</v>
      </c>
      <c r="O5383">
        <v>8</v>
      </c>
      <c r="P5383">
        <v>8</v>
      </c>
      <c r="Q5383" s="2">
        <v>0.02</v>
      </c>
      <c r="R5383" s="2">
        <v>0</v>
      </c>
      <c r="S5383" s="2">
        <v>0.01</v>
      </c>
      <c r="T5383">
        <f t="shared" si="336"/>
        <v>0.4</v>
      </c>
      <c r="U5383">
        <f t="shared" si="337"/>
        <v>6.4</v>
      </c>
      <c r="V5383">
        <f t="shared" si="338"/>
        <v>0.7014785</v>
      </c>
      <c r="W5383">
        <f t="shared" si="339"/>
        <v>2.0055174750000004</v>
      </c>
    </row>
    <row r="5384" spans="1:23" x14ac:dyDescent="0.25">
      <c r="A5384" t="s">
        <v>17827</v>
      </c>
      <c r="B5384" s="1">
        <v>43135</v>
      </c>
      <c r="C5384" t="s">
        <v>17828</v>
      </c>
      <c r="D5384" t="s">
        <v>7209</v>
      </c>
      <c r="E5384" t="s">
        <v>17829</v>
      </c>
      <c r="F5384" s="1">
        <v>43128</v>
      </c>
      <c r="G5384">
        <v>1</v>
      </c>
      <c r="H5384">
        <v>2271297</v>
      </c>
      <c r="I5384">
        <v>27499</v>
      </c>
      <c r="J5384">
        <v>4366</v>
      </c>
      <c r="K5384">
        <v>4737</v>
      </c>
      <c r="L5384" t="b">
        <v>0</v>
      </c>
      <c r="M5384" t="b">
        <v>0</v>
      </c>
      <c r="N5384" t="b">
        <v>0</v>
      </c>
      <c r="O5384">
        <v>7</v>
      </c>
      <c r="P5384">
        <v>5</v>
      </c>
      <c r="Q5384" s="2">
        <v>0.01</v>
      </c>
      <c r="R5384" s="2">
        <v>0</v>
      </c>
      <c r="S5384" s="2">
        <v>0</v>
      </c>
      <c r="T5384">
        <f t="shared" si="336"/>
        <v>0.4</v>
      </c>
      <c r="U5384">
        <f t="shared" si="337"/>
        <v>3.6</v>
      </c>
      <c r="V5384">
        <f t="shared" si="338"/>
        <v>1.2356484999999999</v>
      </c>
      <c r="W5384">
        <f t="shared" si="339"/>
        <v>1.492476975</v>
      </c>
    </row>
    <row r="5385" spans="1:23" x14ac:dyDescent="0.25">
      <c r="A5385" t="s">
        <v>17830</v>
      </c>
      <c r="B5385" s="1">
        <v>43137</v>
      </c>
      <c r="C5385" t="s">
        <v>17831</v>
      </c>
      <c r="D5385" t="s">
        <v>17832</v>
      </c>
      <c r="E5385" t="s">
        <v>17833</v>
      </c>
      <c r="F5385" s="1">
        <v>43131</v>
      </c>
      <c r="G5385">
        <v>1</v>
      </c>
      <c r="H5385">
        <v>207079</v>
      </c>
      <c r="I5385">
        <v>12229</v>
      </c>
      <c r="J5385">
        <v>71</v>
      </c>
      <c r="K5385">
        <v>1266</v>
      </c>
      <c r="L5385" t="b">
        <v>0</v>
      </c>
      <c r="M5385" t="b">
        <v>0</v>
      </c>
      <c r="N5385" t="b">
        <v>0</v>
      </c>
      <c r="O5385">
        <v>6</v>
      </c>
      <c r="P5385">
        <v>4</v>
      </c>
      <c r="Q5385" s="2">
        <v>0.06</v>
      </c>
      <c r="R5385" s="2">
        <v>0</v>
      </c>
      <c r="S5385" s="2">
        <v>0.01</v>
      </c>
      <c r="T5385">
        <f t="shared" si="336"/>
        <v>0.4</v>
      </c>
      <c r="U5385">
        <f t="shared" si="337"/>
        <v>2.8000000000000003</v>
      </c>
      <c r="V5385">
        <f t="shared" si="338"/>
        <v>0.95353949999999998</v>
      </c>
      <c r="W5385">
        <f t="shared" si="339"/>
        <v>1.1937388250000001</v>
      </c>
    </row>
    <row r="5386" spans="1:23" x14ac:dyDescent="0.25">
      <c r="A5386" t="s">
        <v>17834</v>
      </c>
      <c r="B5386" s="1">
        <v>43123</v>
      </c>
      <c r="C5386" t="s">
        <v>17835</v>
      </c>
      <c r="D5386" t="s">
        <v>1104</v>
      </c>
      <c r="E5386" t="s">
        <v>17836</v>
      </c>
      <c r="F5386" s="1">
        <v>43116</v>
      </c>
      <c r="G5386">
        <v>1</v>
      </c>
      <c r="H5386">
        <v>60092</v>
      </c>
      <c r="I5386">
        <v>528</v>
      </c>
      <c r="J5386">
        <v>104</v>
      </c>
      <c r="K5386">
        <v>141</v>
      </c>
      <c r="L5386" t="b">
        <v>0</v>
      </c>
      <c r="M5386" t="b">
        <v>0</v>
      </c>
      <c r="N5386" t="b">
        <v>0</v>
      </c>
      <c r="O5386">
        <v>7</v>
      </c>
      <c r="P5386">
        <v>7</v>
      </c>
      <c r="Q5386" s="2">
        <v>0.01</v>
      </c>
      <c r="R5386" s="2">
        <v>0</v>
      </c>
      <c r="S5386" s="2">
        <v>0</v>
      </c>
      <c r="T5386">
        <f t="shared" si="336"/>
        <v>0.4</v>
      </c>
      <c r="U5386">
        <f t="shared" si="337"/>
        <v>5.6000000000000005</v>
      </c>
      <c r="V5386">
        <f t="shared" si="338"/>
        <v>0.13004599999999999</v>
      </c>
      <c r="W5386">
        <f t="shared" si="339"/>
        <v>1.6055161</v>
      </c>
    </row>
    <row r="5387" spans="1:23" x14ac:dyDescent="0.25">
      <c r="A5387" t="s">
        <v>17837</v>
      </c>
      <c r="B5387" s="1">
        <v>43089</v>
      </c>
      <c r="C5387" t="s">
        <v>17838</v>
      </c>
      <c r="D5387" t="s">
        <v>1213</v>
      </c>
      <c r="E5387" t="s">
        <v>17839</v>
      </c>
      <c r="F5387" s="1">
        <v>43087</v>
      </c>
      <c r="G5387">
        <v>1</v>
      </c>
      <c r="H5387">
        <v>2336544</v>
      </c>
      <c r="I5387">
        <v>19462</v>
      </c>
      <c r="J5387">
        <v>4484</v>
      </c>
      <c r="K5387">
        <v>15699</v>
      </c>
      <c r="L5387" t="b">
        <v>0</v>
      </c>
      <c r="M5387" t="b">
        <v>0</v>
      </c>
      <c r="N5387" t="b">
        <v>0</v>
      </c>
      <c r="O5387">
        <v>2</v>
      </c>
      <c r="P5387">
        <v>3</v>
      </c>
      <c r="Q5387" s="2">
        <v>0.01</v>
      </c>
      <c r="R5387" s="2">
        <v>0</v>
      </c>
      <c r="S5387" s="2">
        <v>0.01</v>
      </c>
      <c r="T5387">
        <f t="shared" si="336"/>
        <v>0.4</v>
      </c>
      <c r="U5387">
        <f t="shared" si="337"/>
        <v>2.6000000000000005</v>
      </c>
      <c r="V5387">
        <f t="shared" si="338"/>
        <v>1.5182720000000001</v>
      </c>
      <c r="W5387">
        <f t="shared" si="339"/>
        <v>1.3413952</v>
      </c>
    </row>
    <row r="5388" spans="1:23" x14ac:dyDescent="0.25">
      <c r="A5388" t="s">
        <v>17840</v>
      </c>
      <c r="B5388" s="1">
        <v>43152</v>
      </c>
      <c r="C5388" t="s">
        <v>17841</v>
      </c>
      <c r="D5388" t="s">
        <v>117</v>
      </c>
      <c r="E5388" t="s">
        <v>17842</v>
      </c>
      <c r="F5388" s="1">
        <v>43146</v>
      </c>
      <c r="G5388">
        <v>1</v>
      </c>
      <c r="H5388">
        <v>526175</v>
      </c>
      <c r="I5388">
        <v>12423</v>
      </c>
      <c r="J5388">
        <v>791</v>
      </c>
      <c r="K5388">
        <v>888</v>
      </c>
      <c r="L5388" t="b">
        <v>0</v>
      </c>
      <c r="M5388" t="b">
        <v>0</v>
      </c>
      <c r="N5388" t="b">
        <v>0</v>
      </c>
      <c r="O5388">
        <v>6</v>
      </c>
      <c r="P5388">
        <v>6</v>
      </c>
      <c r="Q5388" s="2">
        <v>0.02</v>
      </c>
      <c r="R5388" s="2">
        <v>0</v>
      </c>
      <c r="S5388" s="2">
        <v>0</v>
      </c>
      <c r="T5388">
        <f t="shared" si="336"/>
        <v>0.4</v>
      </c>
      <c r="U5388">
        <f t="shared" si="337"/>
        <v>4.8000000000000007</v>
      </c>
      <c r="V5388">
        <f t="shared" si="338"/>
        <v>0.46308749999999999</v>
      </c>
      <c r="W5388">
        <f t="shared" si="339"/>
        <v>1.5220806250000003</v>
      </c>
    </row>
    <row r="5389" spans="1:23" x14ac:dyDescent="0.25">
      <c r="A5389" t="s">
        <v>17843</v>
      </c>
      <c r="B5389" s="1">
        <v>43149</v>
      </c>
      <c r="C5389" t="s">
        <v>17844</v>
      </c>
      <c r="D5389" t="s">
        <v>2837</v>
      </c>
      <c r="E5389" t="s">
        <v>17845</v>
      </c>
      <c r="F5389" s="1">
        <v>43140</v>
      </c>
      <c r="G5389">
        <v>1</v>
      </c>
      <c r="H5389">
        <v>1065716</v>
      </c>
      <c r="I5389">
        <v>50829</v>
      </c>
      <c r="J5389">
        <v>1057</v>
      </c>
      <c r="K5389">
        <v>3347</v>
      </c>
      <c r="L5389" t="b">
        <v>0</v>
      </c>
      <c r="M5389" t="b">
        <v>0</v>
      </c>
      <c r="N5389" t="b">
        <v>0</v>
      </c>
      <c r="O5389">
        <v>9</v>
      </c>
      <c r="P5389">
        <v>9</v>
      </c>
      <c r="Q5389" s="2">
        <v>0.05</v>
      </c>
      <c r="R5389" s="2">
        <v>0</v>
      </c>
      <c r="S5389" s="2">
        <v>0</v>
      </c>
      <c r="T5389">
        <f t="shared" si="336"/>
        <v>0.4</v>
      </c>
      <c r="U5389">
        <f t="shared" si="337"/>
        <v>7.2</v>
      </c>
      <c r="V5389">
        <f t="shared" si="338"/>
        <v>1.0328580000000001</v>
      </c>
      <c r="W5389">
        <f t="shared" si="339"/>
        <v>2.3215002999999999</v>
      </c>
    </row>
    <row r="5390" spans="1:23" x14ac:dyDescent="0.25">
      <c r="A5390" t="s">
        <v>17846</v>
      </c>
      <c r="B5390" s="1">
        <v>43208</v>
      </c>
      <c r="C5390" t="s">
        <v>17847</v>
      </c>
      <c r="D5390" t="s">
        <v>13721</v>
      </c>
      <c r="E5390" t="s">
        <v>6135</v>
      </c>
      <c r="F5390" s="1">
        <v>43189</v>
      </c>
      <c r="G5390">
        <v>1</v>
      </c>
      <c r="H5390">
        <v>6944619</v>
      </c>
      <c r="I5390">
        <v>157423</v>
      </c>
      <c r="J5390">
        <v>6075</v>
      </c>
      <c r="K5390">
        <v>6152</v>
      </c>
      <c r="L5390" t="b">
        <v>0</v>
      </c>
      <c r="M5390" t="b">
        <v>0</v>
      </c>
      <c r="N5390" t="b">
        <v>0</v>
      </c>
      <c r="O5390">
        <v>19</v>
      </c>
      <c r="P5390">
        <v>11</v>
      </c>
      <c r="Q5390" s="2">
        <v>0.02</v>
      </c>
      <c r="R5390" s="2">
        <v>0</v>
      </c>
      <c r="S5390" s="2">
        <v>0</v>
      </c>
      <c r="T5390">
        <f t="shared" si="336"/>
        <v>0.4</v>
      </c>
      <c r="U5390">
        <f t="shared" si="337"/>
        <v>7.2000000000000011</v>
      </c>
      <c r="V5390">
        <f t="shared" si="338"/>
        <v>3.6723094999999999</v>
      </c>
      <c r="W5390">
        <f t="shared" si="339"/>
        <v>3.2453083250000003</v>
      </c>
    </row>
    <row r="5391" spans="1:23" x14ac:dyDescent="0.25">
      <c r="A5391" t="s">
        <v>17848</v>
      </c>
      <c r="B5391" s="1">
        <v>43152</v>
      </c>
      <c r="C5391" t="s">
        <v>17849</v>
      </c>
      <c r="D5391" t="s">
        <v>503</v>
      </c>
      <c r="E5391" t="s">
        <v>17850</v>
      </c>
      <c r="F5391" s="1">
        <v>43145</v>
      </c>
      <c r="G5391">
        <v>1</v>
      </c>
      <c r="H5391">
        <v>33235</v>
      </c>
      <c r="I5391">
        <v>1013</v>
      </c>
      <c r="J5391">
        <v>112</v>
      </c>
      <c r="K5391">
        <v>214</v>
      </c>
      <c r="L5391" t="b">
        <v>0</v>
      </c>
      <c r="M5391" t="b">
        <v>0</v>
      </c>
      <c r="N5391" t="b">
        <v>0</v>
      </c>
      <c r="O5391">
        <v>7</v>
      </c>
      <c r="P5391">
        <v>7</v>
      </c>
      <c r="Q5391" s="2">
        <v>0.03</v>
      </c>
      <c r="R5391" s="2">
        <v>0</v>
      </c>
      <c r="S5391" s="2">
        <v>0.01</v>
      </c>
      <c r="T5391">
        <f t="shared" si="336"/>
        <v>0.4</v>
      </c>
      <c r="U5391">
        <f t="shared" si="337"/>
        <v>5.6000000000000005</v>
      </c>
      <c r="V5391">
        <f t="shared" si="338"/>
        <v>0.5666175</v>
      </c>
      <c r="W5391">
        <f t="shared" si="339"/>
        <v>1.7583161250000001</v>
      </c>
    </row>
    <row r="5392" spans="1:23" x14ac:dyDescent="0.25">
      <c r="A5392" t="s">
        <v>17851</v>
      </c>
      <c r="B5392" s="1">
        <v>43126</v>
      </c>
      <c r="C5392" t="s">
        <v>17852</v>
      </c>
      <c r="D5392" t="s">
        <v>13721</v>
      </c>
      <c r="E5392" t="s">
        <v>17853</v>
      </c>
      <c r="F5392" s="1">
        <v>43118</v>
      </c>
      <c r="G5392">
        <v>1</v>
      </c>
      <c r="H5392">
        <v>4012204</v>
      </c>
      <c r="I5392">
        <v>147484</v>
      </c>
      <c r="J5392">
        <v>4734</v>
      </c>
      <c r="K5392">
        <v>9355</v>
      </c>
      <c r="L5392" t="b">
        <v>0</v>
      </c>
      <c r="M5392" t="b">
        <v>0</v>
      </c>
      <c r="N5392" t="b">
        <v>0</v>
      </c>
      <c r="O5392">
        <v>8</v>
      </c>
      <c r="P5392">
        <v>8</v>
      </c>
      <c r="Q5392" s="2">
        <v>0.04</v>
      </c>
      <c r="R5392" s="2">
        <v>0</v>
      </c>
      <c r="S5392" s="2">
        <v>0</v>
      </c>
      <c r="T5392">
        <f t="shared" si="336"/>
        <v>0.4</v>
      </c>
      <c r="U5392">
        <f t="shared" si="337"/>
        <v>6.4</v>
      </c>
      <c r="V5392">
        <f t="shared" si="338"/>
        <v>2.4061019999999997</v>
      </c>
      <c r="W5392">
        <f t="shared" si="339"/>
        <v>2.6021356999999998</v>
      </c>
    </row>
    <row r="5393" spans="1:23" x14ac:dyDescent="0.25">
      <c r="A5393" t="s">
        <v>17854</v>
      </c>
      <c r="B5393" s="1">
        <v>43145</v>
      </c>
      <c r="C5393" t="s">
        <v>17855</v>
      </c>
      <c r="D5393" t="s">
        <v>532</v>
      </c>
      <c r="E5393" t="s">
        <v>17856</v>
      </c>
      <c r="F5393" s="1">
        <v>43143</v>
      </c>
      <c r="G5393">
        <v>1</v>
      </c>
      <c r="H5393">
        <v>186280</v>
      </c>
      <c r="I5393">
        <v>4761</v>
      </c>
      <c r="J5393">
        <v>88</v>
      </c>
      <c r="K5393">
        <v>668</v>
      </c>
      <c r="L5393" t="b">
        <v>0</v>
      </c>
      <c r="M5393" t="b">
        <v>0</v>
      </c>
      <c r="N5393" t="b">
        <v>0</v>
      </c>
      <c r="O5393">
        <v>2</v>
      </c>
      <c r="P5393">
        <v>1</v>
      </c>
      <c r="Q5393" s="2">
        <v>0.03</v>
      </c>
      <c r="R5393" s="2">
        <v>0</v>
      </c>
      <c r="S5393" s="2">
        <v>0</v>
      </c>
      <c r="T5393">
        <f t="shared" si="336"/>
        <v>0.4</v>
      </c>
      <c r="U5393">
        <f t="shared" si="337"/>
        <v>0.60000000000000009</v>
      </c>
      <c r="V5393">
        <f t="shared" si="338"/>
        <v>0.39313999999999999</v>
      </c>
      <c r="W5393">
        <f t="shared" si="339"/>
        <v>0.44759900000000008</v>
      </c>
    </row>
    <row r="5394" spans="1:23" x14ac:dyDescent="0.25">
      <c r="A5394" t="s">
        <v>17857</v>
      </c>
      <c r="B5394" s="1">
        <v>43096</v>
      </c>
      <c r="C5394" t="s">
        <v>17858</v>
      </c>
      <c r="D5394" t="s">
        <v>17859</v>
      </c>
      <c r="E5394" t="s">
        <v>17860</v>
      </c>
      <c r="F5394" s="1">
        <v>43087</v>
      </c>
      <c r="G5394">
        <v>1</v>
      </c>
      <c r="H5394">
        <v>59549</v>
      </c>
      <c r="I5394">
        <v>2222</v>
      </c>
      <c r="J5394">
        <v>123</v>
      </c>
      <c r="K5394">
        <v>205</v>
      </c>
      <c r="L5394" t="b">
        <v>0</v>
      </c>
      <c r="M5394" t="b">
        <v>0</v>
      </c>
      <c r="N5394" t="b">
        <v>0</v>
      </c>
      <c r="O5394">
        <v>9</v>
      </c>
      <c r="P5394">
        <v>8</v>
      </c>
      <c r="Q5394" s="2">
        <v>0.04</v>
      </c>
      <c r="R5394" s="2">
        <v>0</v>
      </c>
      <c r="S5394" s="2">
        <v>0</v>
      </c>
      <c r="T5394">
        <f t="shared" si="336"/>
        <v>0.4</v>
      </c>
      <c r="U5394">
        <f t="shared" si="337"/>
        <v>6.2</v>
      </c>
      <c r="V5394">
        <f t="shared" si="338"/>
        <v>0.4297745</v>
      </c>
      <c r="W5394">
        <f t="shared" si="339"/>
        <v>1.8604210749999999</v>
      </c>
    </row>
    <row r="5395" spans="1:23" x14ac:dyDescent="0.25">
      <c r="A5395" t="s">
        <v>17861</v>
      </c>
      <c r="B5395" s="1">
        <v>43103</v>
      </c>
      <c r="C5395" t="s">
        <v>17862</v>
      </c>
      <c r="D5395" t="s">
        <v>17863</v>
      </c>
      <c r="E5395" t="s">
        <v>17864</v>
      </c>
      <c r="F5395" s="1">
        <v>43091</v>
      </c>
      <c r="G5395">
        <v>1</v>
      </c>
      <c r="H5395">
        <v>4416751</v>
      </c>
      <c r="I5395">
        <v>63703</v>
      </c>
      <c r="J5395">
        <v>5533</v>
      </c>
      <c r="K5395">
        <v>4094</v>
      </c>
      <c r="L5395" t="b">
        <v>0</v>
      </c>
      <c r="M5395" t="b">
        <v>0</v>
      </c>
      <c r="N5395" t="b">
        <v>0</v>
      </c>
      <c r="O5395">
        <v>12</v>
      </c>
      <c r="P5395">
        <v>12</v>
      </c>
      <c r="Q5395" s="2">
        <v>0.01</v>
      </c>
      <c r="R5395" s="2">
        <v>0</v>
      </c>
      <c r="S5395" s="2">
        <v>0</v>
      </c>
      <c r="T5395">
        <f t="shared" si="336"/>
        <v>0.4</v>
      </c>
      <c r="U5395">
        <f t="shared" si="337"/>
        <v>9.6000000000000014</v>
      </c>
      <c r="V5395">
        <f t="shared" si="338"/>
        <v>2.3083754999999999</v>
      </c>
      <c r="W5395">
        <f t="shared" si="339"/>
        <v>3.3679314250000005</v>
      </c>
    </row>
    <row r="5396" spans="1:23" x14ac:dyDescent="0.25">
      <c r="A5396" t="s">
        <v>17865</v>
      </c>
      <c r="B5396" s="1">
        <v>43234</v>
      </c>
      <c r="C5396" t="s">
        <v>17866</v>
      </c>
      <c r="D5396" t="s">
        <v>81</v>
      </c>
      <c r="E5396" t="s">
        <v>17867</v>
      </c>
      <c r="F5396" s="1">
        <v>43210</v>
      </c>
      <c r="G5396">
        <v>1</v>
      </c>
      <c r="H5396">
        <v>4430776</v>
      </c>
      <c r="I5396">
        <v>161818</v>
      </c>
      <c r="J5396">
        <v>1602</v>
      </c>
      <c r="K5396">
        <v>13330</v>
      </c>
      <c r="L5396" t="b">
        <v>0</v>
      </c>
      <c r="M5396" t="b">
        <v>0</v>
      </c>
      <c r="N5396" t="b">
        <v>0</v>
      </c>
      <c r="O5396">
        <v>24</v>
      </c>
      <c r="P5396">
        <v>18</v>
      </c>
      <c r="Q5396" s="2">
        <v>0.04</v>
      </c>
      <c r="R5396" s="2">
        <v>0</v>
      </c>
      <c r="S5396" s="2">
        <v>0</v>
      </c>
      <c r="T5396">
        <f t="shared" si="336"/>
        <v>0.4</v>
      </c>
      <c r="U5396">
        <f t="shared" si="337"/>
        <v>13.2</v>
      </c>
      <c r="V5396">
        <f t="shared" si="338"/>
        <v>2.6153879999999998</v>
      </c>
      <c r="W5396">
        <f t="shared" si="339"/>
        <v>4.3753858000000001</v>
      </c>
    </row>
    <row r="5397" spans="1:23" x14ac:dyDescent="0.25">
      <c r="A5397" t="s">
        <v>17868</v>
      </c>
      <c r="B5397" s="1">
        <v>43197</v>
      </c>
      <c r="C5397" t="s">
        <v>17869</v>
      </c>
      <c r="D5397" t="s">
        <v>818</v>
      </c>
      <c r="E5397" t="s">
        <v>17870</v>
      </c>
      <c r="F5397" s="1">
        <v>43192</v>
      </c>
      <c r="G5397">
        <v>1</v>
      </c>
      <c r="H5397">
        <v>480493</v>
      </c>
      <c r="I5397">
        <v>5064</v>
      </c>
      <c r="J5397">
        <v>202</v>
      </c>
      <c r="K5397">
        <v>257</v>
      </c>
      <c r="L5397" t="b">
        <v>0</v>
      </c>
      <c r="M5397" t="b">
        <v>0</v>
      </c>
      <c r="N5397" t="b">
        <v>0</v>
      </c>
      <c r="O5397">
        <v>5</v>
      </c>
      <c r="P5397">
        <v>4</v>
      </c>
      <c r="Q5397" s="2">
        <v>0.01</v>
      </c>
      <c r="R5397" s="2">
        <v>0</v>
      </c>
      <c r="S5397" s="2">
        <v>0</v>
      </c>
      <c r="T5397">
        <f t="shared" si="336"/>
        <v>0.4</v>
      </c>
      <c r="U5397">
        <f t="shared" si="337"/>
        <v>3</v>
      </c>
      <c r="V5397">
        <f t="shared" si="338"/>
        <v>0.34024650000000001</v>
      </c>
      <c r="W5397">
        <f t="shared" si="339"/>
        <v>1.0290862750000001</v>
      </c>
    </row>
    <row r="5398" spans="1:23" x14ac:dyDescent="0.25">
      <c r="A5398" t="s">
        <v>17871</v>
      </c>
      <c r="B5398" s="1">
        <v>43127</v>
      </c>
      <c r="C5398" t="s">
        <v>17872</v>
      </c>
      <c r="D5398" t="s">
        <v>17873</v>
      </c>
      <c r="E5398" t="s">
        <v>17874</v>
      </c>
      <c r="F5398" s="1">
        <v>41414</v>
      </c>
      <c r="G5398">
        <v>1</v>
      </c>
      <c r="H5398">
        <v>139026</v>
      </c>
      <c r="I5398">
        <v>427</v>
      </c>
      <c r="J5398">
        <v>93</v>
      </c>
      <c r="K5398">
        <v>51</v>
      </c>
      <c r="L5398" t="b">
        <v>0</v>
      </c>
      <c r="M5398" t="b">
        <v>0</v>
      </c>
      <c r="N5398" t="b">
        <v>0</v>
      </c>
      <c r="O5398">
        <v>1713</v>
      </c>
      <c r="P5398">
        <v>6</v>
      </c>
      <c r="Q5398" s="2">
        <v>0</v>
      </c>
      <c r="R5398" s="2">
        <v>0</v>
      </c>
      <c r="S5398" s="2">
        <v>0</v>
      </c>
      <c r="T5398">
        <f t="shared" si="336"/>
        <v>0.4</v>
      </c>
      <c r="U5398">
        <f t="shared" si="337"/>
        <v>-336.6</v>
      </c>
      <c r="V5398">
        <f t="shared" si="338"/>
        <v>6.9512999999999991E-2</v>
      </c>
      <c r="W5398">
        <f t="shared" si="339"/>
        <v>-83.965670450000005</v>
      </c>
    </row>
    <row r="5399" spans="1:23" x14ac:dyDescent="0.25">
      <c r="A5399" t="s">
        <v>17875</v>
      </c>
      <c r="B5399" s="1">
        <v>43103</v>
      </c>
      <c r="C5399" t="s">
        <v>17876</v>
      </c>
      <c r="D5399" t="s">
        <v>403</v>
      </c>
      <c r="E5399" t="s">
        <v>17877</v>
      </c>
      <c r="F5399" s="1">
        <v>43101</v>
      </c>
      <c r="G5399">
        <v>1</v>
      </c>
      <c r="H5399">
        <v>2824423</v>
      </c>
      <c r="I5399">
        <v>65815</v>
      </c>
      <c r="J5399">
        <v>5212</v>
      </c>
      <c r="K5399">
        <v>6688</v>
      </c>
      <c r="L5399" t="b">
        <v>0</v>
      </c>
      <c r="M5399" t="b">
        <v>0</v>
      </c>
      <c r="N5399" t="b">
        <v>0</v>
      </c>
      <c r="O5399">
        <v>2</v>
      </c>
      <c r="P5399">
        <v>2</v>
      </c>
      <c r="Q5399" s="2">
        <v>0.02</v>
      </c>
      <c r="R5399" s="2">
        <v>0</v>
      </c>
      <c r="S5399" s="2">
        <v>0</v>
      </c>
      <c r="T5399">
        <f t="shared" si="336"/>
        <v>0.4</v>
      </c>
      <c r="U5399">
        <f t="shared" si="337"/>
        <v>1.6</v>
      </c>
      <c r="V5399">
        <f t="shared" si="338"/>
        <v>1.6122114999999999</v>
      </c>
      <c r="W5399">
        <f t="shared" si="339"/>
        <v>1.1242740250000001</v>
      </c>
    </row>
    <row r="5400" spans="1:23" x14ac:dyDescent="0.25">
      <c r="A5400" t="s">
        <v>17878</v>
      </c>
      <c r="B5400" s="1">
        <v>43126</v>
      </c>
      <c r="C5400" t="s">
        <v>17879</v>
      </c>
      <c r="D5400" t="s">
        <v>2200</v>
      </c>
      <c r="E5400" t="s">
        <v>17880</v>
      </c>
      <c r="F5400" s="1">
        <v>43122</v>
      </c>
      <c r="G5400">
        <v>1</v>
      </c>
      <c r="H5400">
        <v>2816</v>
      </c>
      <c r="I5400">
        <v>77</v>
      </c>
      <c r="J5400">
        <v>21</v>
      </c>
      <c r="K5400">
        <v>35</v>
      </c>
      <c r="L5400" t="b">
        <v>0</v>
      </c>
      <c r="M5400" t="b">
        <v>0</v>
      </c>
      <c r="N5400" t="b">
        <v>0</v>
      </c>
      <c r="O5400">
        <v>4</v>
      </c>
      <c r="P5400">
        <v>2</v>
      </c>
      <c r="Q5400" s="2">
        <v>0.03</v>
      </c>
      <c r="R5400" s="2">
        <v>-0.01</v>
      </c>
      <c r="S5400" s="2">
        <v>0.01</v>
      </c>
      <c r="T5400">
        <f t="shared" si="336"/>
        <v>0.4</v>
      </c>
      <c r="U5400">
        <f t="shared" si="337"/>
        <v>1.2000000000000002</v>
      </c>
      <c r="V5400">
        <f t="shared" si="338"/>
        <v>0.40140799999999999</v>
      </c>
      <c r="W5400">
        <f t="shared" si="339"/>
        <v>0.60049280000000005</v>
      </c>
    </row>
    <row r="5401" spans="1:23" x14ac:dyDescent="0.25">
      <c r="A5401" t="s">
        <v>17881</v>
      </c>
      <c r="B5401" s="1">
        <v>43139</v>
      </c>
      <c r="C5401" t="s">
        <v>17882</v>
      </c>
      <c r="D5401" t="s">
        <v>12927</v>
      </c>
      <c r="E5401" t="s">
        <v>17883</v>
      </c>
      <c r="F5401" s="1">
        <v>43136</v>
      </c>
      <c r="G5401">
        <v>1</v>
      </c>
      <c r="H5401">
        <v>385658</v>
      </c>
      <c r="I5401">
        <v>17304</v>
      </c>
      <c r="J5401">
        <v>214</v>
      </c>
      <c r="K5401">
        <v>7122</v>
      </c>
      <c r="L5401" t="b">
        <v>0</v>
      </c>
      <c r="M5401" t="b">
        <v>0</v>
      </c>
      <c r="N5401" t="b">
        <v>0</v>
      </c>
      <c r="O5401">
        <v>3</v>
      </c>
      <c r="P5401">
        <v>2</v>
      </c>
      <c r="Q5401" s="2">
        <v>0.04</v>
      </c>
      <c r="R5401" s="2">
        <v>0</v>
      </c>
      <c r="S5401" s="2">
        <v>0.02</v>
      </c>
      <c r="T5401">
        <f t="shared" si="336"/>
        <v>0.4</v>
      </c>
      <c r="U5401">
        <f t="shared" si="337"/>
        <v>1.4000000000000001</v>
      </c>
      <c r="V5401">
        <f t="shared" si="338"/>
        <v>1.0928290000000001</v>
      </c>
      <c r="W5401">
        <f t="shared" si="339"/>
        <v>0.89249014999999998</v>
      </c>
    </row>
    <row r="5402" spans="1:23" x14ac:dyDescent="0.25">
      <c r="A5402" t="s">
        <v>17884</v>
      </c>
      <c r="B5402" s="1">
        <v>43160</v>
      </c>
      <c r="C5402" t="s">
        <v>17885</v>
      </c>
      <c r="D5402" t="s">
        <v>403</v>
      </c>
      <c r="E5402" t="s">
        <v>17886</v>
      </c>
      <c r="F5402" s="1">
        <v>43158</v>
      </c>
      <c r="G5402">
        <v>1</v>
      </c>
      <c r="H5402">
        <v>67954</v>
      </c>
      <c r="I5402">
        <v>780</v>
      </c>
      <c r="J5402">
        <v>169</v>
      </c>
      <c r="K5402">
        <v>118</v>
      </c>
      <c r="L5402" t="b">
        <v>0</v>
      </c>
      <c r="M5402" t="b">
        <v>0</v>
      </c>
      <c r="N5402" t="b">
        <v>0</v>
      </c>
      <c r="O5402">
        <v>2</v>
      </c>
      <c r="P5402">
        <v>1</v>
      </c>
      <c r="Q5402" s="2">
        <v>0.01</v>
      </c>
      <c r="R5402" s="2">
        <v>0</v>
      </c>
      <c r="S5402" s="2">
        <v>0</v>
      </c>
      <c r="T5402">
        <f t="shared" si="336"/>
        <v>0.4</v>
      </c>
      <c r="U5402">
        <f t="shared" si="337"/>
        <v>0.60000000000000009</v>
      </c>
      <c r="V5402">
        <f t="shared" si="338"/>
        <v>0.13397700000000001</v>
      </c>
      <c r="W5402">
        <f t="shared" si="339"/>
        <v>0.35689195000000007</v>
      </c>
    </row>
    <row r="5403" spans="1:23" x14ac:dyDescent="0.25">
      <c r="A5403" t="s">
        <v>17887</v>
      </c>
      <c r="B5403" s="1">
        <v>43129</v>
      </c>
      <c r="C5403" t="s">
        <v>17888</v>
      </c>
      <c r="D5403" t="s">
        <v>17889</v>
      </c>
      <c r="E5403" t="s">
        <v>17890</v>
      </c>
      <c r="F5403" s="1">
        <v>43123</v>
      </c>
      <c r="G5403">
        <v>1</v>
      </c>
      <c r="H5403">
        <v>189814</v>
      </c>
      <c r="I5403">
        <v>3241</v>
      </c>
      <c r="J5403">
        <v>225</v>
      </c>
      <c r="K5403">
        <v>141</v>
      </c>
      <c r="L5403" t="b">
        <v>0</v>
      </c>
      <c r="M5403" t="b">
        <v>0</v>
      </c>
      <c r="N5403" t="b">
        <v>0</v>
      </c>
      <c r="O5403">
        <v>6</v>
      </c>
      <c r="P5403">
        <v>6</v>
      </c>
      <c r="Q5403" s="2">
        <v>0.02</v>
      </c>
      <c r="R5403" s="2">
        <v>0</v>
      </c>
      <c r="S5403" s="2">
        <v>0</v>
      </c>
      <c r="T5403">
        <f t="shared" si="336"/>
        <v>0.4</v>
      </c>
      <c r="U5403">
        <f t="shared" si="337"/>
        <v>4.8000000000000007</v>
      </c>
      <c r="V5403">
        <f t="shared" si="338"/>
        <v>0.29490700000000003</v>
      </c>
      <c r="W5403">
        <f t="shared" si="339"/>
        <v>1.4632174500000004</v>
      </c>
    </row>
    <row r="5404" spans="1:23" x14ac:dyDescent="0.25">
      <c r="A5404" t="s">
        <v>17891</v>
      </c>
      <c r="B5404" s="1">
        <v>43053</v>
      </c>
      <c r="C5404" t="s">
        <v>17892</v>
      </c>
      <c r="D5404" t="s">
        <v>17893</v>
      </c>
      <c r="E5404" t="s">
        <v>17894</v>
      </c>
      <c r="F5404" s="1">
        <v>40629</v>
      </c>
      <c r="G5404">
        <v>1</v>
      </c>
      <c r="H5404">
        <v>95085</v>
      </c>
      <c r="I5404">
        <v>909</v>
      </c>
      <c r="J5404">
        <v>52</v>
      </c>
      <c r="K5404">
        <v>193</v>
      </c>
      <c r="L5404" t="b">
        <v>0</v>
      </c>
      <c r="M5404" t="b">
        <v>0</v>
      </c>
      <c r="N5404" t="b">
        <v>0</v>
      </c>
      <c r="O5404">
        <v>2424</v>
      </c>
      <c r="P5404">
        <v>1</v>
      </c>
      <c r="Q5404" s="2">
        <v>0.01</v>
      </c>
      <c r="R5404" s="2">
        <v>0</v>
      </c>
      <c r="S5404" s="2">
        <v>0</v>
      </c>
      <c r="T5404">
        <f t="shared" si="336"/>
        <v>0.4</v>
      </c>
      <c r="U5404">
        <f t="shared" si="337"/>
        <v>-483.8</v>
      </c>
      <c r="V5404">
        <f t="shared" si="338"/>
        <v>0.14754249999999999</v>
      </c>
      <c r="W5404">
        <f t="shared" si="339"/>
        <v>-120.738360125</v>
      </c>
    </row>
    <row r="5405" spans="1:23" x14ac:dyDescent="0.25">
      <c r="A5405" t="s">
        <v>17895</v>
      </c>
      <c r="B5405" s="1">
        <v>43265</v>
      </c>
      <c r="C5405" t="s">
        <v>17896</v>
      </c>
      <c r="D5405" t="s">
        <v>535</v>
      </c>
      <c r="E5405" t="s">
        <v>17897</v>
      </c>
      <c r="F5405" s="1">
        <v>43255</v>
      </c>
      <c r="G5405">
        <v>1</v>
      </c>
      <c r="H5405">
        <v>13782417</v>
      </c>
      <c r="I5405">
        <v>441898</v>
      </c>
      <c r="J5405">
        <v>9947</v>
      </c>
      <c r="K5405">
        <v>38539</v>
      </c>
      <c r="L5405" t="b">
        <v>0</v>
      </c>
      <c r="M5405" t="b">
        <v>0</v>
      </c>
      <c r="N5405" t="b">
        <v>0</v>
      </c>
      <c r="O5405">
        <v>10</v>
      </c>
      <c r="P5405">
        <v>9</v>
      </c>
      <c r="Q5405" s="2">
        <v>0.03</v>
      </c>
      <c r="R5405" s="2">
        <v>0</v>
      </c>
      <c r="S5405" s="2">
        <v>0</v>
      </c>
      <c r="T5405">
        <f t="shared" si="336"/>
        <v>0.4</v>
      </c>
      <c r="U5405">
        <f t="shared" si="337"/>
        <v>7</v>
      </c>
      <c r="V5405">
        <f t="shared" si="338"/>
        <v>7.1912084999999992</v>
      </c>
      <c r="W5405">
        <f t="shared" si="339"/>
        <v>4.4269229750000001</v>
      </c>
    </row>
    <row r="5406" spans="1:23" x14ac:dyDescent="0.25">
      <c r="A5406" t="s">
        <v>17898</v>
      </c>
      <c r="B5406" s="1">
        <v>43197</v>
      </c>
      <c r="C5406" t="s">
        <v>17899</v>
      </c>
      <c r="D5406" t="s">
        <v>2589</v>
      </c>
      <c r="E5406" t="s">
        <v>17900</v>
      </c>
      <c r="F5406" s="1">
        <v>43182</v>
      </c>
      <c r="G5406">
        <v>1</v>
      </c>
      <c r="H5406">
        <v>8715134</v>
      </c>
      <c r="I5406">
        <v>395480</v>
      </c>
      <c r="J5406">
        <v>13648</v>
      </c>
      <c r="K5406">
        <v>66464</v>
      </c>
      <c r="L5406" t="b">
        <v>0</v>
      </c>
      <c r="M5406" t="b">
        <v>0</v>
      </c>
      <c r="N5406" t="b">
        <v>0</v>
      </c>
      <c r="O5406">
        <v>15</v>
      </c>
      <c r="P5406">
        <v>14</v>
      </c>
      <c r="Q5406" s="2">
        <v>0.05</v>
      </c>
      <c r="R5406" s="2">
        <v>0</v>
      </c>
      <c r="S5406" s="2">
        <v>0.01</v>
      </c>
      <c r="T5406">
        <f t="shared" si="336"/>
        <v>0.4</v>
      </c>
      <c r="U5406">
        <f t="shared" si="337"/>
        <v>11.000000000000002</v>
      </c>
      <c r="V5406">
        <f t="shared" si="338"/>
        <v>5.1075669999999995</v>
      </c>
      <c r="W5406">
        <f t="shared" si="339"/>
        <v>4.69764845</v>
      </c>
    </row>
    <row r="5407" spans="1:23" x14ac:dyDescent="0.25">
      <c r="A5407" t="s">
        <v>17901</v>
      </c>
      <c r="B5407" s="1">
        <v>43068</v>
      </c>
      <c r="C5407" t="s">
        <v>17902</v>
      </c>
      <c r="D5407" t="s">
        <v>2074</v>
      </c>
      <c r="E5407" t="s">
        <v>17903</v>
      </c>
      <c r="F5407" s="1">
        <v>43060</v>
      </c>
      <c r="G5407">
        <v>1</v>
      </c>
      <c r="H5407">
        <v>284176</v>
      </c>
      <c r="I5407">
        <v>9477</v>
      </c>
      <c r="J5407">
        <v>271</v>
      </c>
      <c r="K5407">
        <v>532</v>
      </c>
      <c r="L5407" t="b">
        <v>0</v>
      </c>
      <c r="M5407" t="b">
        <v>0</v>
      </c>
      <c r="N5407" t="b">
        <v>0</v>
      </c>
      <c r="O5407">
        <v>8</v>
      </c>
      <c r="P5407">
        <v>5</v>
      </c>
      <c r="Q5407" s="2">
        <v>0.03</v>
      </c>
      <c r="R5407" s="2">
        <v>0</v>
      </c>
      <c r="S5407" s="2">
        <v>0</v>
      </c>
      <c r="T5407">
        <f t="shared" si="336"/>
        <v>0.4</v>
      </c>
      <c r="U5407">
        <f t="shared" si="337"/>
        <v>3.4</v>
      </c>
      <c r="V5407">
        <f t="shared" si="338"/>
        <v>0.44208799999999998</v>
      </c>
      <c r="W5407">
        <f t="shared" si="339"/>
        <v>1.1647308000000001</v>
      </c>
    </row>
    <row r="5408" spans="1:23" x14ac:dyDescent="0.25">
      <c r="A5408" t="s">
        <v>17904</v>
      </c>
      <c r="B5408" s="1">
        <v>43265</v>
      </c>
      <c r="C5408" t="s">
        <v>17905</v>
      </c>
      <c r="D5408" t="s">
        <v>17906</v>
      </c>
      <c r="E5408" t="s">
        <v>17907</v>
      </c>
      <c r="F5408" s="1">
        <v>43244</v>
      </c>
      <c r="G5408">
        <v>1</v>
      </c>
      <c r="H5408">
        <v>324219</v>
      </c>
      <c r="I5408">
        <v>7840</v>
      </c>
      <c r="J5408">
        <v>1333</v>
      </c>
      <c r="K5408">
        <v>1257</v>
      </c>
      <c r="L5408" t="b">
        <v>0</v>
      </c>
      <c r="M5408" t="b">
        <v>0</v>
      </c>
      <c r="N5408" t="b">
        <v>0</v>
      </c>
      <c r="O5408">
        <v>21</v>
      </c>
      <c r="P5408">
        <v>20</v>
      </c>
      <c r="Q5408" s="2">
        <v>0.02</v>
      </c>
      <c r="R5408" s="2">
        <v>0</v>
      </c>
      <c r="S5408" s="2">
        <v>0</v>
      </c>
      <c r="T5408">
        <f t="shared" si="336"/>
        <v>0.4</v>
      </c>
      <c r="U5408">
        <f t="shared" si="337"/>
        <v>15.8</v>
      </c>
      <c r="V5408">
        <f t="shared" si="338"/>
        <v>0.36210949999999997</v>
      </c>
      <c r="W5408">
        <f t="shared" si="339"/>
        <v>4.2367383250000001</v>
      </c>
    </row>
    <row r="5409" spans="1:23" x14ac:dyDescent="0.25">
      <c r="A5409" t="s">
        <v>17908</v>
      </c>
      <c r="B5409" s="1">
        <v>43060</v>
      </c>
      <c r="C5409" t="s">
        <v>17909</v>
      </c>
      <c r="D5409" t="s">
        <v>266</v>
      </c>
      <c r="E5409" t="s">
        <v>17910</v>
      </c>
      <c r="F5409" s="1">
        <v>43053</v>
      </c>
      <c r="G5409">
        <v>1</v>
      </c>
      <c r="H5409">
        <v>2098612</v>
      </c>
      <c r="I5409">
        <v>52336</v>
      </c>
      <c r="J5409">
        <v>2839</v>
      </c>
      <c r="K5409">
        <v>10848</v>
      </c>
      <c r="L5409" t="b">
        <v>0</v>
      </c>
      <c r="M5409" t="b">
        <v>0</v>
      </c>
      <c r="N5409" t="b">
        <v>0</v>
      </c>
      <c r="O5409">
        <v>7</v>
      </c>
      <c r="P5409">
        <v>6</v>
      </c>
      <c r="Q5409" s="2">
        <v>0.02</v>
      </c>
      <c r="R5409" s="2">
        <v>0</v>
      </c>
      <c r="S5409" s="2">
        <v>0.01</v>
      </c>
      <c r="T5409">
        <f t="shared" si="336"/>
        <v>0.4</v>
      </c>
      <c r="U5409">
        <f t="shared" si="337"/>
        <v>4.6000000000000005</v>
      </c>
      <c r="V5409">
        <f t="shared" si="338"/>
        <v>1.4993059999999998</v>
      </c>
      <c r="W5409">
        <f t="shared" si="339"/>
        <v>1.8347571</v>
      </c>
    </row>
    <row r="5410" spans="1:23" x14ac:dyDescent="0.25">
      <c r="A5410" t="s">
        <v>17911</v>
      </c>
      <c r="B5410" s="1">
        <v>43224</v>
      </c>
      <c r="C5410" t="s">
        <v>17912</v>
      </c>
      <c r="D5410" t="s">
        <v>1162</v>
      </c>
      <c r="E5410" t="s">
        <v>17913</v>
      </c>
      <c r="F5410" s="1">
        <v>43214</v>
      </c>
      <c r="G5410">
        <v>1</v>
      </c>
      <c r="H5410">
        <v>834196</v>
      </c>
      <c r="I5410">
        <v>16870</v>
      </c>
      <c r="J5410">
        <v>205</v>
      </c>
      <c r="K5410">
        <v>638</v>
      </c>
      <c r="L5410" t="b">
        <v>0</v>
      </c>
      <c r="M5410" t="b">
        <v>0</v>
      </c>
      <c r="N5410" t="b">
        <v>0</v>
      </c>
      <c r="O5410">
        <v>10</v>
      </c>
      <c r="P5410">
        <v>9</v>
      </c>
      <c r="Q5410" s="2">
        <v>0.02</v>
      </c>
      <c r="R5410" s="2">
        <v>0</v>
      </c>
      <c r="S5410" s="2">
        <v>0</v>
      </c>
      <c r="T5410">
        <f t="shared" si="336"/>
        <v>0.4</v>
      </c>
      <c r="U5410">
        <f t="shared" si="337"/>
        <v>7</v>
      </c>
      <c r="V5410">
        <f t="shared" si="338"/>
        <v>0.61709799999999992</v>
      </c>
      <c r="W5410">
        <f t="shared" si="339"/>
        <v>2.1259843000000003</v>
      </c>
    </row>
    <row r="5411" spans="1:23" x14ac:dyDescent="0.25">
      <c r="A5411" t="s">
        <v>17914</v>
      </c>
      <c r="B5411" s="1">
        <v>43132</v>
      </c>
      <c r="C5411" t="s">
        <v>17915</v>
      </c>
      <c r="D5411" t="s">
        <v>17916</v>
      </c>
      <c r="E5411" t="s">
        <v>17917</v>
      </c>
      <c r="F5411" s="1">
        <v>43125</v>
      </c>
      <c r="G5411">
        <v>1</v>
      </c>
      <c r="H5411">
        <v>8876920</v>
      </c>
      <c r="I5411">
        <v>495588</v>
      </c>
      <c r="J5411">
        <v>4943</v>
      </c>
      <c r="K5411">
        <v>57467</v>
      </c>
      <c r="L5411" t="b">
        <v>0</v>
      </c>
      <c r="M5411" t="b">
        <v>0</v>
      </c>
      <c r="N5411" t="b">
        <v>0</v>
      </c>
      <c r="O5411">
        <v>7</v>
      </c>
      <c r="P5411">
        <v>5</v>
      </c>
      <c r="Q5411" s="2">
        <v>0.06</v>
      </c>
      <c r="R5411" s="2">
        <v>0</v>
      </c>
      <c r="S5411" s="2">
        <v>0.01</v>
      </c>
      <c r="T5411">
        <f t="shared" si="336"/>
        <v>0.4</v>
      </c>
      <c r="U5411">
        <f t="shared" si="337"/>
        <v>3.6</v>
      </c>
      <c r="V5411">
        <f t="shared" si="338"/>
        <v>5.2884599999999997</v>
      </c>
      <c r="W5411">
        <f t="shared" si="339"/>
        <v>2.9109609999999999</v>
      </c>
    </row>
    <row r="5412" spans="1:23" x14ac:dyDescent="0.25">
      <c r="A5412" t="s">
        <v>17918</v>
      </c>
      <c r="B5412" s="1">
        <v>43179</v>
      </c>
      <c r="C5412" t="s">
        <v>17919</v>
      </c>
      <c r="D5412" t="s">
        <v>1503</v>
      </c>
      <c r="E5412" t="s">
        <v>17920</v>
      </c>
      <c r="F5412" s="1">
        <v>43166</v>
      </c>
      <c r="G5412">
        <v>1</v>
      </c>
      <c r="H5412">
        <v>493836</v>
      </c>
      <c r="I5412">
        <v>1391</v>
      </c>
      <c r="J5412">
        <v>851</v>
      </c>
      <c r="K5412">
        <v>436</v>
      </c>
      <c r="L5412" t="b">
        <v>0</v>
      </c>
      <c r="M5412" t="b">
        <v>0</v>
      </c>
      <c r="N5412" t="b">
        <v>0</v>
      </c>
      <c r="O5412">
        <v>13</v>
      </c>
      <c r="P5412">
        <v>13</v>
      </c>
      <c r="Q5412" s="2">
        <v>0</v>
      </c>
      <c r="R5412" s="2">
        <v>0</v>
      </c>
      <c r="S5412" s="2">
        <v>0</v>
      </c>
      <c r="T5412">
        <f t="shared" si="336"/>
        <v>0.4</v>
      </c>
      <c r="U5412">
        <f t="shared" si="337"/>
        <v>10.4</v>
      </c>
      <c r="V5412">
        <f t="shared" si="338"/>
        <v>0.246918</v>
      </c>
      <c r="W5412">
        <f t="shared" si="339"/>
        <v>2.8464213000000003</v>
      </c>
    </row>
    <row r="5413" spans="1:23" x14ac:dyDescent="0.25">
      <c r="A5413" t="s">
        <v>17921</v>
      </c>
      <c r="B5413" s="1">
        <v>43088</v>
      </c>
      <c r="C5413" t="s">
        <v>17922</v>
      </c>
      <c r="D5413" t="s">
        <v>7721</v>
      </c>
      <c r="E5413" t="s">
        <v>17923</v>
      </c>
      <c r="F5413" s="1">
        <v>43083</v>
      </c>
      <c r="G5413">
        <v>1</v>
      </c>
      <c r="H5413">
        <v>13135</v>
      </c>
      <c r="I5413">
        <v>1398</v>
      </c>
      <c r="J5413">
        <v>9</v>
      </c>
      <c r="K5413">
        <v>106</v>
      </c>
      <c r="L5413" t="b">
        <v>0</v>
      </c>
      <c r="M5413" t="b">
        <v>0</v>
      </c>
      <c r="N5413" t="b">
        <v>0</v>
      </c>
      <c r="O5413">
        <v>5</v>
      </c>
      <c r="P5413">
        <v>1</v>
      </c>
      <c r="Q5413" s="2">
        <v>0.11</v>
      </c>
      <c r="R5413" s="2">
        <v>0</v>
      </c>
      <c r="S5413" s="2">
        <v>0.01</v>
      </c>
      <c r="T5413">
        <f t="shared" si="336"/>
        <v>0.4</v>
      </c>
      <c r="U5413">
        <f t="shared" si="337"/>
        <v>0</v>
      </c>
      <c r="V5413">
        <f t="shared" si="338"/>
        <v>1.3565675000000001</v>
      </c>
      <c r="W5413">
        <f t="shared" si="339"/>
        <v>0.63479862500000006</v>
      </c>
    </row>
    <row r="5414" spans="1:23" x14ac:dyDescent="0.25">
      <c r="A5414" t="s">
        <v>17924</v>
      </c>
      <c r="B5414" s="1">
        <v>43147</v>
      </c>
      <c r="C5414" t="s">
        <v>17925</v>
      </c>
      <c r="D5414" t="s">
        <v>3272</v>
      </c>
      <c r="E5414" t="s">
        <v>17926</v>
      </c>
      <c r="F5414" s="1">
        <v>43139</v>
      </c>
      <c r="G5414">
        <v>1</v>
      </c>
      <c r="H5414">
        <v>791774</v>
      </c>
      <c r="I5414">
        <v>27868</v>
      </c>
      <c r="J5414">
        <v>705</v>
      </c>
      <c r="K5414">
        <v>3738</v>
      </c>
      <c r="L5414" t="b">
        <v>0</v>
      </c>
      <c r="M5414" t="b">
        <v>0</v>
      </c>
      <c r="N5414" t="b">
        <v>0</v>
      </c>
      <c r="O5414">
        <v>8</v>
      </c>
      <c r="P5414">
        <v>3</v>
      </c>
      <c r="Q5414" s="2">
        <v>0.04</v>
      </c>
      <c r="R5414" s="2">
        <v>0</v>
      </c>
      <c r="S5414" s="2">
        <v>0</v>
      </c>
      <c r="T5414">
        <f t="shared" si="336"/>
        <v>0.4</v>
      </c>
      <c r="U5414">
        <f t="shared" si="337"/>
        <v>1.4000000000000004</v>
      </c>
      <c r="V5414">
        <f t="shared" si="338"/>
        <v>0.79588700000000001</v>
      </c>
      <c r="W5414">
        <f t="shared" si="339"/>
        <v>0.78856045000000008</v>
      </c>
    </row>
    <row r="5415" spans="1:23" x14ac:dyDescent="0.25">
      <c r="A5415" t="s">
        <v>17927</v>
      </c>
      <c r="B5415" s="1">
        <v>43069</v>
      </c>
      <c r="C5415" t="s">
        <v>17928</v>
      </c>
      <c r="D5415" t="s">
        <v>33</v>
      </c>
      <c r="E5415" t="s">
        <v>6224</v>
      </c>
      <c r="F5415" s="1">
        <v>43061</v>
      </c>
      <c r="G5415">
        <v>1</v>
      </c>
      <c r="H5415">
        <v>1289314</v>
      </c>
      <c r="I5415">
        <v>39813</v>
      </c>
      <c r="J5415">
        <v>1535</v>
      </c>
      <c r="K5415">
        <v>2030</v>
      </c>
      <c r="L5415" t="b">
        <v>0</v>
      </c>
      <c r="M5415" t="b">
        <v>0</v>
      </c>
      <c r="N5415" t="b">
        <v>0</v>
      </c>
      <c r="O5415">
        <v>8</v>
      </c>
      <c r="P5415">
        <v>8</v>
      </c>
      <c r="Q5415" s="2">
        <v>0.03</v>
      </c>
      <c r="R5415" s="2">
        <v>0</v>
      </c>
      <c r="S5415" s="2">
        <v>0</v>
      </c>
      <c r="T5415">
        <f t="shared" si="336"/>
        <v>0.4</v>
      </c>
      <c r="U5415">
        <f t="shared" si="337"/>
        <v>6.4</v>
      </c>
      <c r="V5415">
        <f t="shared" si="338"/>
        <v>0.94465699999999986</v>
      </c>
      <c r="W5415">
        <f t="shared" si="339"/>
        <v>2.0906299500000003</v>
      </c>
    </row>
    <row r="5416" spans="1:23" x14ac:dyDescent="0.25">
      <c r="A5416" t="s">
        <v>17929</v>
      </c>
      <c r="B5416" s="1">
        <v>43265</v>
      </c>
      <c r="C5416" t="s">
        <v>17930</v>
      </c>
      <c r="D5416" t="s">
        <v>7805</v>
      </c>
      <c r="E5416" t="s">
        <v>17931</v>
      </c>
      <c r="F5416" s="1">
        <v>43250</v>
      </c>
      <c r="G5416">
        <v>1</v>
      </c>
      <c r="H5416">
        <v>1682086</v>
      </c>
      <c r="I5416">
        <v>35074</v>
      </c>
      <c r="J5416">
        <v>1416</v>
      </c>
      <c r="K5416">
        <v>2086</v>
      </c>
      <c r="L5416" t="b">
        <v>0</v>
      </c>
      <c r="M5416" t="b">
        <v>0</v>
      </c>
      <c r="N5416" t="b">
        <v>0</v>
      </c>
      <c r="O5416">
        <v>15</v>
      </c>
      <c r="P5416">
        <v>13</v>
      </c>
      <c r="Q5416" s="2">
        <v>0.02</v>
      </c>
      <c r="R5416" s="2">
        <v>0</v>
      </c>
      <c r="S5416" s="2">
        <v>0</v>
      </c>
      <c r="T5416">
        <f t="shared" si="336"/>
        <v>0.4</v>
      </c>
      <c r="U5416">
        <f t="shared" si="337"/>
        <v>10</v>
      </c>
      <c r="V5416">
        <f t="shared" si="338"/>
        <v>1.0410429999999999</v>
      </c>
      <c r="W5416">
        <f t="shared" si="339"/>
        <v>3.0243650500000001</v>
      </c>
    </row>
    <row r="5417" spans="1:23" x14ac:dyDescent="0.25">
      <c r="A5417" t="s">
        <v>17932</v>
      </c>
      <c r="B5417" s="1">
        <v>43068</v>
      </c>
      <c r="C5417" t="s">
        <v>17933</v>
      </c>
      <c r="D5417" t="s">
        <v>351</v>
      </c>
      <c r="E5417" t="s">
        <v>17934</v>
      </c>
      <c r="F5417" s="1">
        <v>43061</v>
      </c>
      <c r="G5417">
        <v>1</v>
      </c>
      <c r="H5417">
        <v>338425</v>
      </c>
      <c r="I5417">
        <v>10947</v>
      </c>
      <c r="J5417">
        <v>2133</v>
      </c>
      <c r="K5417">
        <v>2991</v>
      </c>
      <c r="L5417" t="b">
        <v>0</v>
      </c>
      <c r="M5417" t="b">
        <v>0</v>
      </c>
      <c r="N5417" t="b">
        <v>0</v>
      </c>
      <c r="O5417">
        <v>7</v>
      </c>
      <c r="P5417">
        <v>7</v>
      </c>
      <c r="Q5417" s="2">
        <v>0.03</v>
      </c>
      <c r="R5417" s="2">
        <v>-0.01</v>
      </c>
      <c r="S5417" s="2">
        <v>0.01</v>
      </c>
      <c r="T5417">
        <f t="shared" si="336"/>
        <v>0.4</v>
      </c>
      <c r="U5417">
        <f t="shared" si="337"/>
        <v>5.6000000000000005</v>
      </c>
      <c r="V5417">
        <f t="shared" si="338"/>
        <v>0.56921250000000001</v>
      </c>
      <c r="W5417">
        <f t="shared" si="339"/>
        <v>1.7592243750000001</v>
      </c>
    </row>
    <row r="5418" spans="1:23" x14ac:dyDescent="0.25">
      <c r="A5418" t="s">
        <v>17935</v>
      </c>
      <c r="B5418" s="1">
        <v>43132</v>
      </c>
      <c r="C5418" t="s">
        <v>17936</v>
      </c>
      <c r="D5418" t="s">
        <v>17937</v>
      </c>
      <c r="E5418" t="s">
        <v>17938</v>
      </c>
      <c r="F5418" s="1">
        <v>43126</v>
      </c>
      <c r="G5418">
        <v>1</v>
      </c>
      <c r="H5418">
        <v>263914</v>
      </c>
      <c r="I5418">
        <v>7604</v>
      </c>
      <c r="J5418">
        <v>374</v>
      </c>
      <c r="K5418">
        <v>961</v>
      </c>
      <c r="L5418" t="b">
        <v>0</v>
      </c>
      <c r="M5418" t="b">
        <v>0</v>
      </c>
      <c r="N5418" t="b">
        <v>0</v>
      </c>
      <c r="O5418">
        <v>6</v>
      </c>
      <c r="P5418">
        <v>6</v>
      </c>
      <c r="Q5418" s="2">
        <v>0.03</v>
      </c>
      <c r="R5418" s="2">
        <v>0</v>
      </c>
      <c r="S5418" s="2">
        <v>0</v>
      </c>
      <c r="T5418">
        <f t="shared" si="336"/>
        <v>0.4</v>
      </c>
      <c r="U5418">
        <f t="shared" si="337"/>
        <v>4.8000000000000007</v>
      </c>
      <c r="V5418">
        <f t="shared" si="338"/>
        <v>0.43195699999999998</v>
      </c>
      <c r="W5418">
        <f t="shared" si="339"/>
        <v>1.5111849500000003</v>
      </c>
    </row>
    <row r="5419" spans="1:23" x14ac:dyDescent="0.25">
      <c r="A5419" t="s">
        <v>17939</v>
      </c>
      <c r="B5419" s="1">
        <v>43250</v>
      </c>
      <c r="C5419" t="s">
        <v>17940</v>
      </c>
      <c r="D5419" t="s">
        <v>246</v>
      </c>
      <c r="E5419" t="s">
        <v>17941</v>
      </c>
      <c r="F5419" s="1">
        <v>43242</v>
      </c>
      <c r="G5419">
        <v>1</v>
      </c>
      <c r="H5419">
        <v>910973</v>
      </c>
      <c r="I5419">
        <v>22021</v>
      </c>
      <c r="J5419">
        <v>408</v>
      </c>
      <c r="K5419">
        <v>3457</v>
      </c>
      <c r="L5419" t="b">
        <v>0</v>
      </c>
      <c r="M5419" t="b">
        <v>0</v>
      </c>
      <c r="N5419" t="b">
        <v>0</v>
      </c>
      <c r="O5419">
        <v>8</v>
      </c>
      <c r="P5419">
        <v>7</v>
      </c>
      <c r="Q5419" s="2">
        <v>0.02</v>
      </c>
      <c r="R5419" s="2">
        <v>0</v>
      </c>
      <c r="S5419" s="2">
        <v>0</v>
      </c>
      <c r="T5419">
        <f t="shared" si="336"/>
        <v>0.4</v>
      </c>
      <c r="U5419">
        <f t="shared" si="337"/>
        <v>5.4</v>
      </c>
      <c r="V5419">
        <f t="shared" si="338"/>
        <v>0.65548649999999997</v>
      </c>
      <c r="W5419">
        <f t="shared" si="339"/>
        <v>1.7394202750000003</v>
      </c>
    </row>
    <row r="5420" spans="1:23" x14ac:dyDescent="0.25">
      <c r="A5420" t="s">
        <v>17942</v>
      </c>
      <c r="B5420" s="1">
        <v>43084</v>
      </c>
      <c r="C5420" t="s">
        <v>17943</v>
      </c>
      <c r="D5420" t="s">
        <v>17944</v>
      </c>
      <c r="E5420" t="s">
        <v>17945</v>
      </c>
      <c r="F5420" s="1">
        <v>43079</v>
      </c>
      <c r="G5420">
        <v>1</v>
      </c>
      <c r="H5420">
        <v>106324</v>
      </c>
      <c r="I5420">
        <v>5113</v>
      </c>
      <c r="J5420">
        <v>136</v>
      </c>
      <c r="K5420">
        <v>588</v>
      </c>
      <c r="L5420" t="b">
        <v>0</v>
      </c>
      <c r="M5420" t="b">
        <v>0</v>
      </c>
      <c r="N5420" t="b">
        <v>0</v>
      </c>
      <c r="O5420">
        <v>5</v>
      </c>
      <c r="P5420">
        <v>4</v>
      </c>
      <c r="Q5420" s="2">
        <v>0.05</v>
      </c>
      <c r="R5420" s="2">
        <v>0</v>
      </c>
      <c r="S5420" s="2">
        <v>0.01</v>
      </c>
      <c r="T5420">
        <f t="shared" si="336"/>
        <v>0.4</v>
      </c>
      <c r="U5420">
        <f t="shared" si="337"/>
        <v>3</v>
      </c>
      <c r="V5420">
        <f t="shared" si="338"/>
        <v>0.80316200000000015</v>
      </c>
      <c r="W5420">
        <f t="shared" si="339"/>
        <v>1.1911067000000002</v>
      </c>
    </row>
    <row r="5421" spans="1:23" x14ac:dyDescent="0.25">
      <c r="A5421" t="s">
        <v>17946</v>
      </c>
      <c r="B5421" s="1">
        <v>43082</v>
      </c>
      <c r="C5421" t="s">
        <v>17947</v>
      </c>
      <c r="D5421" t="s">
        <v>17948</v>
      </c>
      <c r="E5421" t="s">
        <v>17949</v>
      </c>
      <c r="F5421" s="1">
        <v>43077</v>
      </c>
      <c r="G5421">
        <v>1</v>
      </c>
      <c r="H5421">
        <v>3195</v>
      </c>
      <c r="I5421">
        <v>8</v>
      </c>
      <c r="J5421">
        <v>3</v>
      </c>
      <c r="K5421">
        <v>8</v>
      </c>
      <c r="L5421" t="b">
        <v>0</v>
      </c>
      <c r="M5421" t="b">
        <v>0</v>
      </c>
      <c r="N5421" t="b">
        <v>0</v>
      </c>
      <c r="O5421">
        <v>5</v>
      </c>
      <c r="P5421">
        <v>5</v>
      </c>
      <c r="Q5421" s="2">
        <v>0</v>
      </c>
      <c r="R5421" s="2">
        <v>0</v>
      </c>
      <c r="S5421" s="2">
        <v>0</v>
      </c>
      <c r="T5421">
        <f t="shared" si="336"/>
        <v>0.4</v>
      </c>
      <c r="U5421">
        <f t="shared" si="337"/>
        <v>4</v>
      </c>
      <c r="V5421">
        <f t="shared" si="338"/>
        <v>1.5975E-3</v>
      </c>
      <c r="W5421">
        <f t="shared" si="339"/>
        <v>1.1605591250000002</v>
      </c>
    </row>
    <row r="5422" spans="1:23" x14ac:dyDescent="0.25">
      <c r="A5422" t="s">
        <v>17950</v>
      </c>
      <c r="B5422" s="1">
        <v>43129</v>
      </c>
      <c r="C5422" t="s">
        <v>17951</v>
      </c>
      <c r="D5422" t="s">
        <v>403</v>
      </c>
      <c r="E5422" t="s">
        <v>17952</v>
      </c>
      <c r="F5422" s="1">
        <v>43126</v>
      </c>
      <c r="G5422">
        <v>1</v>
      </c>
      <c r="H5422">
        <v>433149</v>
      </c>
      <c r="I5422">
        <v>6626</v>
      </c>
      <c r="J5422">
        <v>215</v>
      </c>
      <c r="K5422">
        <v>938</v>
      </c>
      <c r="L5422" t="b">
        <v>0</v>
      </c>
      <c r="M5422" t="b">
        <v>0</v>
      </c>
      <c r="N5422" t="b">
        <v>0</v>
      </c>
      <c r="O5422">
        <v>3</v>
      </c>
      <c r="P5422">
        <v>2</v>
      </c>
      <c r="Q5422" s="2">
        <v>0.02</v>
      </c>
      <c r="R5422" s="2">
        <v>0</v>
      </c>
      <c r="S5422" s="2">
        <v>0</v>
      </c>
      <c r="T5422">
        <f t="shared" si="336"/>
        <v>0.4</v>
      </c>
      <c r="U5422">
        <f t="shared" si="337"/>
        <v>1.4000000000000001</v>
      </c>
      <c r="V5422">
        <f t="shared" si="338"/>
        <v>0.41657450000000001</v>
      </c>
      <c r="W5422">
        <f t="shared" si="339"/>
        <v>0.65580107500000007</v>
      </c>
    </row>
    <row r="5423" spans="1:23" x14ac:dyDescent="0.25">
      <c r="A5423" t="s">
        <v>17953</v>
      </c>
      <c r="B5423" s="1">
        <v>43084</v>
      </c>
      <c r="C5423" t="s">
        <v>17954</v>
      </c>
      <c r="D5423" t="s">
        <v>4945</v>
      </c>
      <c r="E5423" t="s">
        <v>17955</v>
      </c>
      <c r="F5423" s="1">
        <v>43078</v>
      </c>
      <c r="G5423">
        <v>1</v>
      </c>
      <c r="H5423">
        <v>506152</v>
      </c>
      <c r="I5423">
        <v>38187</v>
      </c>
      <c r="J5423">
        <v>841</v>
      </c>
      <c r="K5423">
        <v>2285</v>
      </c>
      <c r="L5423" t="b">
        <v>0</v>
      </c>
      <c r="M5423" t="b">
        <v>0</v>
      </c>
      <c r="N5423" t="b">
        <v>0</v>
      </c>
      <c r="O5423">
        <v>6</v>
      </c>
      <c r="P5423">
        <v>5</v>
      </c>
      <c r="Q5423" s="2">
        <v>0.08</v>
      </c>
      <c r="R5423" s="2">
        <v>0</v>
      </c>
      <c r="S5423" s="2">
        <v>0</v>
      </c>
      <c r="T5423">
        <f t="shared" si="336"/>
        <v>0.4</v>
      </c>
      <c r="U5423">
        <f t="shared" si="337"/>
        <v>3.8</v>
      </c>
      <c r="V5423">
        <f t="shared" si="338"/>
        <v>1.0530759999999999</v>
      </c>
      <c r="W5423">
        <f t="shared" si="339"/>
        <v>1.4785765999999998</v>
      </c>
    </row>
    <row r="5424" spans="1:23" x14ac:dyDescent="0.25">
      <c r="A5424" t="s">
        <v>17956</v>
      </c>
      <c r="B5424" s="1">
        <v>43195</v>
      </c>
      <c r="C5424" t="s">
        <v>17957</v>
      </c>
      <c r="D5424" t="s">
        <v>8072</v>
      </c>
      <c r="E5424" t="s">
        <v>17958</v>
      </c>
      <c r="F5424" s="1">
        <v>43184</v>
      </c>
      <c r="G5424">
        <v>1</v>
      </c>
      <c r="H5424">
        <v>735035</v>
      </c>
      <c r="I5424">
        <v>13218</v>
      </c>
      <c r="J5424">
        <v>810</v>
      </c>
      <c r="K5424">
        <v>1923</v>
      </c>
      <c r="L5424" t="b">
        <v>0</v>
      </c>
      <c r="M5424" t="b">
        <v>0</v>
      </c>
      <c r="N5424" t="b">
        <v>0</v>
      </c>
      <c r="O5424">
        <v>11</v>
      </c>
      <c r="P5424">
        <v>11</v>
      </c>
      <c r="Q5424" s="2">
        <v>0.02</v>
      </c>
      <c r="R5424" s="2">
        <v>0</v>
      </c>
      <c r="S5424" s="2">
        <v>0</v>
      </c>
      <c r="T5424">
        <f t="shared" si="336"/>
        <v>0.4</v>
      </c>
      <c r="U5424">
        <f t="shared" si="337"/>
        <v>8.8000000000000007</v>
      </c>
      <c r="V5424">
        <f t="shared" si="338"/>
        <v>0.56751750000000001</v>
      </c>
      <c r="W5424">
        <f t="shared" si="339"/>
        <v>2.5586311250000002</v>
      </c>
    </row>
    <row r="5425" spans="1:23" x14ac:dyDescent="0.25">
      <c r="A5425" t="s">
        <v>17959</v>
      </c>
      <c r="B5425" s="1">
        <v>43081</v>
      </c>
      <c r="C5425" t="s">
        <v>17960</v>
      </c>
      <c r="D5425" t="s">
        <v>888</v>
      </c>
      <c r="E5425" t="s">
        <v>17961</v>
      </c>
      <c r="F5425" s="1">
        <v>43075</v>
      </c>
      <c r="G5425">
        <v>1</v>
      </c>
      <c r="H5425">
        <v>36113</v>
      </c>
      <c r="I5425">
        <v>1187</v>
      </c>
      <c r="J5425">
        <v>28</v>
      </c>
      <c r="K5425">
        <v>93</v>
      </c>
      <c r="L5425" t="b">
        <v>0</v>
      </c>
      <c r="M5425" t="b">
        <v>0</v>
      </c>
      <c r="N5425" t="b">
        <v>0</v>
      </c>
      <c r="O5425">
        <v>6</v>
      </c>
      <c r="P5425">
        <v>5</v>
      </c>
      <c r="Q5425" s="2">
        <v>0.03</v>
      </c>
      <c r="R5425" s="2">
        <v>0</v>
      </c>
      <c r="S5425" s="2">
        <v>0</v>
      </c>
      <c r="T5425">
        <f t="shared" si="336"/>
        <v>0.4</v>
      </c>
      <c r="U5425">
        <f t="shared" si="337"/>
        <v>3.8</v>
      </c>
      <c r="V5425">
        <f t="shared" si="338"/>
        <v>0.31805649999999996</v>
      </c>
      <c r="W5425">
        <f t="shared" si="339"/>
        <v>1.2213197749999998</v>
      </c>
    </row>
    <row r="5426" spans="1:23" x14ac:dyDescent="0.25">
      <c r="A5426" t="s">
        <v>17962</v>
      </c>
      <c r="B5426" s="1">
        <v>43265</v>
      </c>
      <c r="C5426" t="s">
        <v>17963</v>
      </c>
      <c r="D5426" t="s">
        <v>13801</v>
      </c>
      <c r="E5426" t="s">
        <v>17964</v>
      </c>
      <c r="F5426" s="1">
        <v>43258</v>
      </c>
      <c r="G5426">
        <v>1</v>
      </c>
      <c r="H5426">
        <v>3577614</v>
      </c>
      <c r="I5426">
        <v>12318</v>
      </c>
      <c r="J5426">
        <v>1345</v>
      </c>
      <c r="K5426">
        <v>1414</v>
      </c>
      <c r="L5426" t="b">
        <v>0</v>
      </c>
      <c r="M5426" t="b">
        <v>0</v>
      </c>
      <c r="N5426" t="b">
        <v>0</v>
      </c>
      <c r="O5426">
        <v>7</v>
      </c>
      <c r="P5426">
        <v>6</v>
      </c>
      <c r="Q5426" s="2">
        <v>0</v>
      </c>
      <c r="R5426" s="2">
        <v>0</v>
      </c>
      <c r="S5426" s="2">
        <v>0</v>
      </c>
      <c r="T5426">
        <f t="shared" si="336"/>
        <v>0.4</v>
      </c>
      <c r="U5426">
        <f t="shared" si="337"/>
        <v>4.6000000000000005</v>
      </c>
      <c r="V5426">
        <f t="shared" si="338"/>
        <v>1.7888069999999998</v>
      </c>
      <c r="W5426">
        <f t="shared" si="339"/>
        <v>1.9360824499999998</v>
      </c>
    </row>
    <row r="5427" spans="1:23" x14ac:dyDescent="0.25">
      <c r="A5427" t="s">
        <v>17965</v>
      </c>
      <c r="B5427" s="1">
        <v>43122</v>
      </c>
      <c r="C5427" t="s">
        <v>17966</v>
      </c>
      <c r="D5427" t="s">
        <v>17967</v>
      </c>
      <c r="E5427" t="s">
        <v>17968</v>
      </c>
      <c r="F5427" s="1">
        <v>43116</v>
      </c>
      <c r="G5427">
        <v>1</v>
      </c>
      <c r="H5427">
        <v>195410</v>
      </c>
      <c r="I5427">
        <v>21967</v>
      </c>
      <c r="J5427">
        <v>76</v>
      </c>
      <c r="K5427">
        <v>2030</v>
      </c>
      <c r="L5427" t="b">
        <v>0</v>
      </c>
      <c r="M5427" t="b">
        <v>0</v>
      </c>
      <c r="N5427" t="b">
        <v>0</v>
      </c>
      <c r="O5427">
        <v>6</v>
      </c>
      <c r="P5427">
        <v>5</v>
      </c>
      <c r="Q5427" s="2">
        <v>0.11</v>
      </c>
      <c r="R5427" s="2">
        <v>0</v>
      </c>
      <c r="S5427" s="2">
        <v>0.01</v>
      </c>
      <c r="T5427">
        <f t="shared" si="336"/>
        <v>0.4</v>
      </c>
      <c r="U5427">
        <f t="shared" si="337"/>
        <v>3.8</v>
      </c>
      <c r="V5427">
        <f t="shared" si="338"/>
        <v>1.447705</v>
      </c>
      <c r="W5427">
        <f t="shared" si="339"/>
        <v>1.61669675</v>
      </c>
    </row>
    <row r="5428" spans="1:23" x14ac:dyDescent="0.25">
      <c r="A5428" t="s">
        <v>17969</v>
      </c>
      <c r="B5428" s="1">
        <v>43096</v>
      </c>
      <c r="C5428" t="s">
        <v>17970</v>
      </c>
      <c r="D5428" t="s">
        <v>17971</v>
      </c>
      <c r="E5428" t="s">
        <v>17972</v>
      </c>
      <c r="F5428" s="1">
        <v>43087</v>
      </c>
      <c r="G5428">
        <v>1</v>
      </c>
      <c r="H5428">
        <v>602839</v>
      </c>
      <c r="I5428">
        <v>18404</v>
      </c>
      <c r="J5428">
        <v>369</v>
      </c>
      <c r="K5428">
        <v>528</v>
      </c>
      <c r="L5428" t="b">
        <v>0</v>
      </c>
      <c r="M5428" t="b">
        <v>0</v>
      </c>
      <c r="N5428" t="b">
        <v>0</v>
      </c>
      <c r="O5428">
        <v>9</v>
      </c>
      <c r="P5428">
        <v>8</v>
      </c>
      <c r="Q5428" s="2">
        <v>0.03</v>
      </c>
      <c r="R5428" s="2">
        <v>0</v>
      </c>
      <c r="S5428" s="2">
        <v>0</v>
      </c>
      <c r="T5428">
        <f t="shared" si="336"/>
        <v>0.4</v>
      </c>
      <c r="U5428">
        <f t="shared" si="337"/>
        <v>6.2</v>
      </c>
      <c r="V5428">
        <f t="shared" si="338"/>
        <v>0.6014195</v>
      </c>
      <c r="W5428">
        <f t="shared" si="339"/>
        <v>1.9204968249999999</v>
      </c>
    </row>
    <row r="5429" spans="1:23" x14ac:dyDescent="0.25">
      <c r="A5429" t="s">
        <v>17973</v>
      </c>
      <c r="B5429" s="1">
        <v>43076</v>
      </c>
      <c r="C5429" t="s">
        <v>17974</v>
      </c>
      <c r="D5429" t="s">
        <v>17975</v>
      </c>
      <c r="E5429" t="s">
        <v>17976</v>
      </c>
      <c r="F5429" s="1">
        <v>43069</v>
      </c>
      <c r="G5429">
        <v>1</v>
      </c>
      <c r="H5429">
        <v>395473</v>
      </c>
      <c r="I5429">
        <v>11929</v>
      </c>
      <c r="J5429">
        <v>139</v>
      </c>
      <c r="K5429">
        <v>1796</v>
      </c>
      <c r="L5429" t="b">
        <v>0</v>
      </c>
      <c r="M5429" t="b">
        <v>0</v>
      </c>
      <c r="N5429" t="b">
        <v>0</v>
      </c>
      <c r="O5429">
        <v>7</v>
      </c>
      <c r="P5429">
        <v>6</v>
      </c>
      <c r="Q5429" s="2">
        <v>0.03</v>
      </c>
      <c r="R5429" s="2">
        <v>0</v>
      </c>
      <c r="S5429" s="2">
        <v>0</v>
      </c>
      <c r="T5429">
        <f t="shared" si="336"/>
        <v>0.4</v>
      </c>
      <c r="U5429">
        <f t="shared" si="337"/>
        <v>4.6000000000000005</v>
      </c>
      <c r="V5429">
        <f t="shared" si="338"/>
        <v>0.49773649999999997</v>
      </c>
      <c r="W5429">
        <f t="shared" si="339"/>
        <v>1.484207775</v>
      </c>
    </row>
    <row r="5430" spans="1:23" x14ac:dyDescent="0.25">
      <c r="A5430" t="s">
        <v>17977</v>
      </c>
      <c r="B5430" s="1">
        <v>43254</v>
      </c>
      <c r="C5430" t="s">
        <v>17978</v>
      </c>
      <c r="D5430" t="s">
        <v>2235</v>
      </c>
      <c r="E5430" t="s">
        <v>17979</v>
      </c>
      <c r="F5430" s="1">
        <v>43247</v>
      </c>
      <c r="G5430">
        <v>1</v>
      </c>
      <c r="H5430">
        <v>4502927</v>
      </c>
      <c r="I5430">
        <v>93385</v>
      </c>
      <c r="J5430">
        <v>7992</v>
      </c>
      <c r="K5430">
        <v>16332</v>
      </c>
      <c r="L5430" t="b">
        <v>0</v>
      </c>
      <c r="M5430" t="b">
        <v>0</v>
      </c>
      <c r="N5430" t="b">
        <v>0</v>
      </c>
      <c r="O5430">
        <v>7</v>
      </c>
      <c r="P5430">
        <v>7</v>
      </c>
      <c r="Q5430" s="2">
        <v>0.02</v>
      </c>
      <c r="R5430" s="2">
        <v>0</v>
      </c>
      <c r="S5430" s="2">
        <v>0</v>
      </c>
      <c r="T5430">
        <f t="shared" si="336"/>
        <v>0.4</v>
      </c>
      <c r="U5430">
        <f t="shared" si="337"/>
        <v>5.6000000000000005</v>
      </c>
      <c r="V5430">
        <f t="shared" si="338"/>
        <v>2.4514635</v>
      </c>
      <c r="W5430">
        <f t="shared" si="339"/>
        <v>2.418012225</v>
      </c>
    </row>
    <row r="5431" spans="1:23" x14ac:dyDescent="0.25">
      <c r="A5431" t="s">
        <v>17980</v>
      </c>
      <c r="B5431" s="1">
        <v>43101</v>
      </c>
      <c r="C5431" t="s">
        <v>17981</v>
      </c>
      <c r="D5431" t="s">
        <v>166</v>
      </c>
      <c r="E5431" t="s">
        <v>17982</v>
      </c>
      <c r="F5431" s="1">
        <v>43095</v>
      </c>
      <c r="G5431">
        <v>1</v>
      </c>
      <c r="H5431">
        <v>72022</v>
      </c>
      <c r="I5431">
        <v>941</v>
      </c>
      <c r="J5431">
        <v>827</v>
      </c>
      <c r="K5431">
        <v>248</v>
      </c>
      <c r="L5431" t="b">
        <v>0</v>
      </c>
      <c r="M5431" t="b">
        <v>0</v>
      </c>
      <c r="N5431" t="b">
        <v>0</v>
      </c>
      <c r="O5431">
        <v>6</v>
      </c>
      <c r="P5431">
        <v>5</v>
      </c>
      <c r="Q5431" s="2">
        <v>0.01</v>
      </c>
      <c r="R5431" s="2">
        <v>-0.01</v>
      </c>
      <c r="S5431" s="2">
        <v>0</v>
      </c>
      <c r="T5431">
        <f t="shared" si="336"/>
        <v>0.4</v>
      </c>
      <c r="U5431">
        <f t="shared" si="337"/>
        <v>3.8</v>
      </c>
      <c r="V5431">
        <f t="shared" si="338"/>
        <v>-1.3989000000000001E-2</v>
      </c>
      <c r="W5431">
        <f t="shared" si="339"/>
        <v>1.1051038499999999</v>
      </c>
    </row>
    <row r="5432" spans="1:23" x14ac:dyDescent="0.25">
      <c r="A5432" t="s">
        <v>17983</v>
      </c>
      <c r="B5432" s="1">
        <v>43089</v>
      </c>
      <c r="C5432" t="s">
        <v>17984</v>
      </c>
      <c r="D5432" t="s">
        <v>4643</v>
      </c>
      <c r="E5432" t="s">
        <v>17985</v>
      </c>
      <c r="F5432" s="1">
        <v>43082</v>
      </c>
      <c r="G5432">
        <v>1</v>
      </c>
      <c r="H5432">
        <v>3257990</v>
      </c>
      <c r="I5432">
        <v>94373</v>
      </c>
      <c r="J5432">
        <v>6600</v>
      </c>
      <c r="K5432">
        <v>8866</v>
      </c>
      <c r="L5432" t="b">
        <v>0</v>
      </c>
      <c r="M5432" t="b">
        <v>0</v>
      </c>
      <c r="N5432" t="b">
        <v>0</v>
      </c>
      <c r="O5432">
        <v>7</v>
      </c>
      <c r="P5432">
        <v>7</v>
      </c>
      <c r="Q5432" s="2">
        <v>0.03</v>
      </c>
      <c r="R5432" s="2">
        <v>0</v>
      </c>
      <c r="S5432" s="2">
        <v>0</v>
      </c>
      <c r="T5432">
        <f t="shared" si="336"/>
        <v>0.4</v>
      </c>
      <c r="U5432">
        <f t="shared" si="337"/>
        <v>5.6000000000000005</v>
      </c>
      <c r="V5432">
        <f t="shared" si="338"/>
        <v>1.928995</v>
      </c>
      <c r="W5432">
        <f t="shared" si="339"/>
        <v>2.2351482499999999</v>
      </c>
    </row>
    <row r="5433" spans="1:23" x14ac:dyDescent="0.25">
      <c r="A5433" t="s">
        <v>17986</v>
      </c>
      <c r="B5433" s="1">
        <v>43058</v>
      </c>
      <c r="C5433" t="s">
        <v>17987</v>
      </c>
      <c r="D5433" t="s">
        <v>2039</v>
      </c>
      <c r="E5433" t="s">
        <v>17988</v>
      </c>
      <c r="F5433" s="1">
        <v>43052</v>
      </c>
      <c r="G5433">
        <v>1</v>
      </c>
      <c r="H5433">
        <v>230403</v>
      </c>
      <c r="I5433">
        <v>2413</v>
      </c>
      <c r="J5433">
        <v>581</v>
      </c>
      <c r="K5433">
        <v>2002</v>
      </c>
      <c r="L5433" t="b">
        <v>0</v>
      </c>
      <c r="M5433" t="b">
        <v>0</v>
      </c>
      <c r="N5433" t="b">
        <v>0</v>
      </c>
      <c r="O5433">
        <v>6</v>
      </c>
      <c r="P5433">
        <v>6</v>
      </c>
      <c r="Q5433" s="2">
        <v>0.01</v>
      </c>
      <c r="R5433" s="2">
        <v>0</v>
      </c>
      <c r="S5433" s="2">
        <v>0.01</v>
      </c>
      <c r="T5433">
        <f t="shared" si="336"/>
        <v>0.4</v>
      </c>
      <c r="U5433">
        <f t="shared" si="337"/>
        <v>4.8000000000000007</v>
      </c>
      <c r="V5433">
        <f t="shared" si="338"/>
        <v>0.46520149999999999</v>
      </c>
      <c r="W5433">
        <f t="shared" si="339"/>
        <v>1.5228205250000002</v>
      </c>
    </row>
    <row r="5434" spans="1:23" x14ac:dyDescent="0.25">
      <c r="A5434" t="s">
        <v>17989</v>
      </c>
      <c r="B5434" s="1">
        <v>43109</v>
      </c>
      <c r="C5434" t="s">
        <v>17990</v>
      </c>
      <c r="D5434" t="s">
        <v>17991</v>
      </c>
      <c r="E5434" t="s">
        <v>17992</v>
      </c>
      <c r="F5434" s="1">
        <v>43103</v>
      </c>
      <c r="G5434">
        <v>1</v>
      </c>
      <c r="H5434">
        <v>1202392</v>
      </c>
      <c r="I5434">
        <v>27324</v>
      </c>
      <c r="J5434">
        <v>501</v>
      </c>
      <c r="K5434">
        <v>3060</v>
      </c>
      <c r="L5434" t="b">
        <v>0</v>
      </c>
      <c r="M5434" t="b">
        <v>0</v>
      </c>
      <c r="N5434" t="b">
        <v>0</v>
      </c>
      <c r="O5434">
        <v>6</v>
      </c>
      <c r="P5434">
        <v>6</v>
      </c>
      <c r="Q5434" s="2">
        <v>0.02</v>
      </c>
      <c r="R5434" s="2">
        <v>0</v>
      </c>
      <c r="S5434" s="2">
        <v>0</v>
      </c>
      <c r="T5434">
        <f t="shared" si="336"/>
        <v>0.4</v>
      </c>
      <c r="U5434">
        <f t="shared" si="337"/>
        <v>4.8000000000000007</v>
      </c>
      <c r="V5434">
        <f t="shared" si="338"/>
        <v>0.80119600000000002</v>
      </c>
      <c r="W5434">
        <f t="shared" si="339"/>
        <v>1.6404186000000003</v>
      </c>
    </row>
    <row r="5435" spans="1:23" x14ac:dyDescent="0.25">
      <c r="A5435" t="s">
        <v>17993</v>
      </c>
      <c r="B5435" s="1">
        <v>43113</v>
      </c>
      <c r="C5435" t="s">
        <v>17994</v>
      </c>
      <c r="D5435" t="s">
        <v>97</v>
      </c>
      <c r="E5435" t="s">
        <v>17995</v>
      </c>
      <c r="F5435" s="1">
        <v>43108</v>
      </c>
      <c r="G5435">
        <v>1</v>
      </c>
      <c r="H5435">
        <v>215659</v>
      </c>
      <c r="I5435">
        <v>14603</v>
      </c>
      <c r="J5435">
        <v>535</v>
      </c>
      <c r="K5435">
        <v>1640</v>
      </c>
      <c r="L5435" t="b">
        <v>0</v>
      </c>
      <c r="M5435" t="b">
        <v>0</v>
      </c>
      <c r="N5435" t="b">
        <v>0</v>
      </c>
      <c r="O5435">
        <v>5</v>
      </c>
      <c r="P5435">
        <v>3</v>
      </c>
      <c r="Q5435" s="2">
        <v>7.0000000000000007E-2</v>
      </c>
      <c r="R5435" s="2">
        <v>0</v>
      </c>
      <c r="S5435" s="2">
        <v>0.01</v>
      </c>
      <c r="T5435">
        <f t="shared" si="336"/>
        <v>0.4</v>
      </c>
      <c r="U5435">
        <f t="shared" si="337"/>
        <v>2.0000000000000004</v>
      </c>
      <c r="V5435">
        <f t="shared" si="338"/>
        <v>1.0578295</v>
      </c>
      <c r="W5435">
        <f t="shared" si="339"/>
        <v>1.0302403250000001</v>
      </c>
    </row>
    <row r="5436" spans="1:23" x14ac:dyDescent="0.25">
      <c r="A5436" t="s">
        <v>17996</v>
      </c>
      <c r="B5436" s="1">
        <v>43054</v>
      </c>
      <c r="C5436" t="s">
        <v>17997</v>
      </c>
      <c r="D5436" t="s">
        <v>3322</v>
      </c>
      <c r="E5436" t="s">
        <v>17404</v>
      </c>
      <c r="F5436" s="1">
        <v>43049</v>
      </c>
      <c r="G5436">
        <v>1</v>
      </c>
      <c r="H5436">
        <v>147193</v>
      </c>
      <c r="I5436">
        <v>5405</v>
      </c>
      <c r="J5436">
        <v>151</v>
      </c>
      <c r="K5436">
        <v>395</v>
      </c>
      <c r="L5436" t="b">
        <v>0</v>
      </c>
      <c r="M5436" t="b">
        <v>0</v>
      </c>
      <c r="N5436" t="b">
        <v>0</v>
      </c>
      <c r="O5436">
        <v>5</v>
      </c>
      <c r="P5436">
        <v>2</v>
      </c>
      <c r="Q5436" s="2">
        <v>0.04</v>
      </c>
      <c r="R5436" s="2">
        <v>0</v>
      </c>
      <c r="S5436" s="2">
        <v>0</v>
      </c>
      <c r="T5436">
        <f t="shared" si="336"/>
        <v>0.4</v>
      </c>
      <c r="U5436">
        <f t="shared" si="337"/>
        <v>1</v>
      </c>
      <c r="V5436">
        <f t="shared" si="338"/>
        <v>0.47359650000000003</v>
      </c>
      <c r="W5436">
        <f t="shared" si="339"/>
        <v>0.57575877500000006</v>
      </c>
    </row>
    <row r="5437" spans="1:23" x14ac:dyDescent="0.25">
      <c r="A5437" t="s">
        <v>17998</v>
      </c>
      <c r="B5437" s="1">
        <v>43065</v>
      </c>
      <c r="C5437" t="s">
        <v>17999</v>
      </c>
      <c r="D5437" t="s">
        <v>18000</v>
      </c>
      <c r="E5437" t="s">
        <v>18001</v>
      </c>
      <c r="F5437" s="1">
        <v>43056</v>
      </c>
      <c r="G5437">
        <v>1</v>
      </c>
      <c r="H5437">
        <v>3643</v>
      </c>
      <c r="I5437">
        <v>159</v>
      </c>
      <c r="J5437">
        <v>1</v>
      </c>
      <c r="K5437">
        <v>20</v>
      </c>
      <c r="L5437" t="b">
        <v>0</v>
      </c>
      <c r="M5437" t="b">
        <v>0</v>
      </c>
      <c r="N5437" t="b">
        <v>0</v>
      </c>
      <c r="O5437">
        <v>9</v>
      </c>
      <c r="P5437">
        <v>4</v>
      </c>
      <c r="Q5437" s="2">
        <v>0.04</v>
      </c>
      <c r="R5437" s="2">
        <v>0</v>
      </c>
      <c r="S5437" s="2">
        <v>0.01</v>
      </c>
      <c r="T5437">
        <f t="shared" si="336"/>
        <v>0.4</v>
      </c>
      <c r="U5437">
        <f t="shared" si="337"/>
        <v>2.2000000000000002</v>
      </c>
      <c r="V5437">
        <f t="shared" si="338"/>
        <v>0.65182150000000005</v>
      </c>
      <c r="W5437">
        <f t="shared" si="339"/>
        <v>0.93813752500000014</v>
      </c>
    </row>
    <row r="5438" spans="1:23" x14ac:dyDescent="0.25">
      <c r="A5438" t="s">
        <v>18002</v>
      </c>
      <c r="B5438" s="1">
        <v>43249</v>
      </c>
      <c r="C5438" t="s">
        <v>18003</v>
      </c>
      <c r="D5438" t="s">
        <v>412</v>
      </c>
      <c r="E5438" t="s">
        <v>18004</v>
      </c>
      <c r="F5438" s="1">
        <v>43224</v>
      </c>
      <c r="G5438">
        <v>1</v>
      </c>
      <c r="H5438">
        <v>59877217</v>
      </c>
      <c r="I5438">
        <v>853193</v>
      </c>
      <c r="J5438">
        <v>61049</v>
      </c>
      <c r="K5438">
        <v>48391</v>
      </c>
      <c r="L5438" t="b">
        <v>0</v>
      </c>
      <c r="M5438" t="b">
        <v>0</v>
      </c>
      <c r="N5438" t="b">
        <v>0</v>
      </c>
      <c r="O5438">
        <v>25</v>
      </c>
      <c r="P5438">
        <v>21</v>
      </c>
      <c r="Q5438" s="2">
        <v>0.01</v>
      </c>
      <c r="R5438" s="2">
        <v>0</v>
      </c>
      <c r="S5438" s="2">
        <v>0</v>
      </c>
      <c r="T5438">
        <f t="shared" si="336"/>
        <v>0.4</v>
      </c>
      <c r="U5438">
        <f t="shared" si="337"/>
        <v>16</v>
      </c>
      <c r="V5438">
        <f t="shared" si="338"/>
        <v>30.038608499999999</v>
      </c>
      <c r="W5438">
        <f t="shared" si="339"/>
        <v>14.673512975</v>
      </c>
    </row>
    <row r="5439" spans="1:23" x14ac:dyDescent="0.25">
      <c r="A5439" t="s">
        <v>18005</v>
      </c>
      <c r="B5439" s="1">
        <v>43056</v>
      </c>
      <c r="C5439" t="s">
        <v>18006</v>
      </c>
      <c r="D5439" t="s">
        <v>18007</v>
      </c>
      <c r="E5439" t="s">
        <v>18008</v>
      </c>
      <c r="F5439" s="1">
        <v>43052</v>
      </c>
      <c r="G5439">
        <v>1</v>
      </c>
      <c r="H5439">
        <v>6993</v>
      </c>
      <c r="I5439">
        <v>20</v>
      </c>
      <c r="J5439">
        <v>58</v>
      </c>
      <c r="K5439">
        <v>53</v>
      </c>
      <c r="L5439" t="b">
        <v>0</v>
      </c>
      <c r="M5439" t="b">
        <v>0</v>
      </c>
      <c r="N5439" t="b">
        <v>0</v>
      </c>
      <c r="O5439">
        <v>4</v>
      </c>
      <c r="P5439">
        <v>3</v>
      </c>
      <c r="Q5439" s="2">
        <v>0</v>
      </c>
      <c r="R5439" s="2">
        <v>-0.01</v>
      </c>
      <c r="S5439" s="2">
        <v>0.01</v>
      </c>
      <c r="T5439">
        <f t="shared" si="336"/>
        <v>0.4</v>
      </c>
      <c r="U5439">
        <f t="shared" si="337"/>
        <v>2.2000000000000002</v>
      </c>
      <c r="V5439">
        <f t="shared" si="338"/>
        <v>0.10349650000000002</v>
      </c>
      <c r="W5439">
        <f t="shared" si="339"/>
        <v>0.74622377500000003</v>
      </c>
    </row>
    <row r="5440" spans="1:23" x14ac:dyDescent="0.25">
      <c r="A5440" t="s">
        <v>18009</v>
      </c>
      <c r="B5440" s="1">
        <v>43183</v>
      </c>
      <c r="C5440" t="s">
        <v>18010</v>
      </c>
      <c r="D5440" t="s">
        <v>18011</v>
      </c>
      <c r="E5440" t="s">
        <v>18012</v>
      </c>
      <c r="F5440" s="1">
        <v>43167</v>
      </c>
      <c r="G5440">
        <v>1</v>
      </c>
      <c r="H5440">
        <v>12218726</v>
      </c>
      <c r="I5440">
        <v>103018</v>
      </c>
      <c r="J5440">
        <v>28739</v>
      </c>
      <c r="K5440">
        <v>17966</v>
      </c>
      <c r="L5440" t="b">
        <v>0</v>
      </c>
      <c r="M5440" t="b">
        <v>0</v>
      </c>
      <c r="N5440" t="b">
        <v>0</v>
      </c>
      <c r="O5440">
        <v>16</v>
      </c>
      <c r="P5440">
        <v>16</v>
      </c>
      <c r="Q5440" s="2">
        <v>0.01</v>
      </c>
      <c r="R5440" s="2">
        <v>0</v>
      </c>
      <c r="S5440" s="2">
        <v>0</v>
      </c>
      <c r="T5440">
        <f t="shared" si="336"/>
        <v>0.4</v>
      </c>
      <c r="U5440">
        <f t="shared" si="337"/>
        <v>12.8</v>
      </c>
      <c r="V5440">
        <f t="shared" si="338"/>
        <v>6.2093629999999997</v>
      </c>
      <c r="W5440">
        <f t="shared" si="339"/>
        <v>5.5332770500000006</v>
      </c>
    </row>
    <row r="5441" spans="1:23" x14ac:dyDescent="0.25">
      <c r="A5441" t="s">
        <v>18013</v>
      </c>
      <c r="B5441" s="1">
        <v>43259</v>
      </c>
      <c r="C5441" t="s">
        <v>18014</v>
      </c>
      <c r="D5441" t="s">
        <v>4355</v>
      </c>
      <c r="E5441" t="s">
        <v>18015</v>
      </c>
      <c r="F5441" s="1">
        <v>43230</v>
      </c>
      <c r="G5441">
        <v>1</v>
      </c>
      <c r="H5441">
        <v>6731401</v>
      </c>
      <c r="I5441">
        <v>86419</v>
      </c>
      <c r="J5441">
        <v>3123</v>
      </c>
      <c r="K5441">
        <v>13443</v>
      </c>
      <c r="L5441" t="b">
        <v>0</v>
      </c>
      <c r="M5441" t="b">
        <v>0</v>
      </c>
      <c r="N5441" t="b">
        <v>0</v>
      </c>
      <c r="O5441">
        <v>29</v>
      </c>
      <c r="P5441">
        <v>28</v>
      </c>
      <c r="Q5441" s="2">
        <v>0.01</v>
      </c>
      <c r="R5441" s="2">
        <v>0</v>
      </c>
      <c r="S5441" s="2">
        <v>0</v>
      </c>
      <c r="T5441">
        <f t="shared" si="336"/>
        <v>0.4</v>
      </c>
      <c r="U5441">
        <f t="shared" si="337"/>
        <v>22.200000000000003</v>
      </c>
      <c r="V5441">
        <f t="shared" si="338"/>
        <v>3.4657005000000001</v>
      </c>
      <c r="W5441">
        <f t="shared" si="339"/>
        <v>6.9229951750000005</v>
      </c>
    </row>
    <row r="5442" spans="1:23" x14ac:dyDescent="0.25">
      <c r="A5442" t="s">
        <v>18016</v>
      </c>
      <c r="B5442" s="1">
        <v>43056</v>
      </c>
      <c r="C5442" t="s">
        <v>18017</v>
      </c>
      <c r="D5442" t="s">
        <v>605</v>
      </c>
      <c r="E5442" t="s">
        <v>18018</v>
      </c>
      <c r="F5442" s="1">
        <v>43055</v>
      </c>
      <c r="G5442">
        <v>1</v>
      </c>
      <c r="H5442">
        <v>406769</v>
      </c>
      <c r="I5442">
        <v>6593</v>
      </c>
      <c r="J5442">
        <v>397</v>
      </c>
      <c r="K5442">
        <v>1253</v>
      </c>
      <c r="L5442" t="b">
        <v>0</v>
      </c>
      <c r="M5442" t="b">
        <v>0</v>
      </c>
      <c r="N5442" t="b">
        <v>0</v>
      </c>
      <c r="O5442">
        <v>1</v>
      </c>
      <c r="P5442">
        <v>1</v>
      </c>
      <c r="Q5442" s="2">
        <v>0.02</v>
      </c>
      <c r="R5442" s="2">
        <v>0</v>
      </c>
      <c r="S5442" s="2">
        <v>0</v>
      </c>
      <c r="T5442">
        <f t="shared" ref="T5442:T5505" si="340">G5442*0.4</f>
        <v>0.4</v>
      </c>
      <c r="U5442">
        <f t="shared" ref="U5442:U5505" si="341">-0.2*(O5442-P5442)+0.8*P5442</f>
        <v>0.8</v>
      </c>
      <c r="V5442">
        <f t="shared" ref="V5442:V5505" si="342">0.5*H5442*0.000001+0.1*Q5442*100+100*0.15*R5442+100*0.25*S5442</f>
        <v>0.40338450000000003</v>
      </c>
      <c r="W5442">
        <f t="shared" ref="W5442:W5505" si="343">0.4*T5442+0.25*U5442+0.35*V5442</f>
        <v>0.50118457500000002</v>
      </c>
    </row>
    <row r="5443" spans="1:23" x14ac:dyDescent="0.25">
      <c r="A5443" t="s">
        <v>18019</v>
      </c>
      <c r="B5443" s="1">
        <v>43067</v>
      </c>
      <c r="C5443" t="s">
        <v>18020</v>
      </c>
      <c r="D5443" t="s">
        <v>2177</v>
      </c>
      <c r="E5443" t="s">
        <v>18021</v>
      </c>
      <c r="F5443" s="1">
        <v>43060</v>
      </c>
      <c r="G5443">
        <v>1</v>
      </c>
      <c r="H5443">
        <v>258814</v>
      </c>
      <c r="I5443">
        <v>14865</v>
      </c>
      <c r="J5443">
        <v>281</v>
      </c>
      <c r="K5443">
        <v>1095</v>
      </c>
      <c r="L5443" t="b">
        <v>0</v>
      </c>
      <c r="M5443" t="b">
        <v>0</v>
      </c>
      <c r="N5443" t="b">
        <v>0</v>
      </c>
      <c r="O5443">
        <v>7</v>
      </c>
      <c r="P5443">
        <v>7</v>
      </c>
      <c r="Q5443" s="2">
        <v>0.06</v>
      </c>
      <c r="R5443" s="2">
        <v>0</v>
      </c>
      <c r="S5443" s="2">
        <v>0</v>
      </c>
      <c r="T5443">
        <f t="shared" si="340"/>
        <v>0.4</v>
      </c>
      <c r="U5443">
        <f t="shared" si="341"/>
        <v>5.6000000000000005</v>
      </c>
      <c r="V5443">
        <f t="shared" si="342"/>
        <v>0.72940699999999992</v>
      </c>
      <c r="W5443">
        <f t="shared" si="343"/>
        <v>1.8152924500000001</v>
      </c>
    </row>
    <row r="5444" spans="1:23" x14ac:dyDescent="0.25">
      <c r="A5444" t="s">
        <v>18022</v>
      </c>
      <c r="B5444" s="1">
        <v>43121</v>
      </c>
      <c r="C5444" t="s">
        <v>18023</v>
      </c>
      <c r="D5444" t="s">
        <v>210</v>
      </c>
      <c r="E5444" t="s">
        <v>18024</v>
      </c>
      <c r="F5444" s="1">
        <v>43116</v>
      </c>
      <c r="G5444">
        <v>1</v>
      </c>
      <c r="H5444">
        <v>46119</v>
      </c>
      <c r="I5444">
        <v>1624</v>
      </c>
      <c r="J5444">
        <v>92</v>
      </c>
      <c r="K5444">
        <v>152</v>
      </c>
      <c r="L5444" t="b">
        <v>0</v>
      </c>
      <c r="M5444" t="b">
        <v>0</v>
      </c>
      <c r="N5444" t="b">
        <v>0</v>
      </c>
      <c r="O5444">
        <v>5</v>
      </c>
      <c r="P5444">
        <v>4</v>
      </c>
      <c r="Q5444" s="2">
        <v>0.04</v>
      </c>
      <c r="R5444" s="2">
        <v>0</v>
      </c>
      <c r="S5444" s="2">
        <v>0</v>
      </c>
      <c r="T5444">
        <f t="shared" si="340"/>
        <v>0.4</v>
      </c>
      <c r="U5444">
        <f t="shared" si="341"/>
        <v>3</v>
      </c>
      <c r="V5444">
        <f t="shared" si="342"/>
        <v>0.42305950000000003</v>
      </c>
      <c r="W5444">
        <f t="shared" si="343"/>
        <v>1.0580708249999999</v>
      </c>
    </row>
    <row r="5445" spans="1:23" x14ac:dyDescent="0.25">
      <c r="A5445" t="s">
        <v>18025</v>
      </c>
      <c r="B5445" s="1">
        <v>43122</v>
      </c>
      <c r="C5445" t="s">
        <v>18026</v>
      </c>
      <c r="D5445" t="s">
        <v>475</v>
      </c>
      <c r="E5445" t="s">
        <v>18027</v>
      </c>
      <c r="F5445" s="1">
        <v>43116</v>
      </c>
      <c r="G5445">
        <v>1</v>
      </c>
      <c r="H5445">
        <v>170325</v>
      </c>
      <c r="I5445">
        <v>1752</v>
      </c>
      <c r="J5445">
        <v>192</v>
      </c>
      <c r="K5445">
        <v>929</v>
      </c>
      <c r="L5445" t="b">
        <v>0</v>
      </c>
      <c r="M5445" t="b">
        <v>0</v>
      </c>
      <c r="N5445" t="b">
        <v>0</v>
      </c>
      <c r="O5445">
        <v>6</v>
      </c>
      <c r="P5445">
        <v>6</v>
      </c>
      <c r="Q5445" s="2">
        <v>0.01</v>
      </c>
      <c r="R5445" s="2">
        <v>0</v>
      </c>
      <c r="S5445" s="2">
        <v>0.01</v>
      </c>
      <c r="T5445">
        <f t="shared" si="340"/>
        <v>0.4</v>
      </c>
      <c r="U5445">
        <f t="shared" si="341"/>
        <v>4.8000000000000007</v>
      </c>
      <c r="V5445">
        <f t="shared" si="342"/>
        <v>0.43516250000000001</v>
      </c>
      <c r="W5445">
        <f t="shared" si="343"/>
        <v>1.5123068750000004</v>
      </c>
    </row>
    <row r="5446" spans="1:23" x14ac:dyDescent="0.25">
      <c r="A5446" t="s">
        <v>18028</v>
      </c>
      <c r="B5446" s="1">
        <v>43109</v>
      </c>
      <c r="C5446" t="s">
        <v>18029</v>
      </c>
      <c r="D5446" t="s">
        <v>18030</v>
      </c>
      <c r="E5446" t="s">
        <v>18031</v>
      </c>
      <c r="F5446" s="1">
        <v>43104</v>
      </c>
      <c r="G5446">
        <v>1</v>
      </c>
      <c r="H5446">
        <v>59596</v>
      </c>
      <c r="I5446">
        <v>1140</v>
      </c>
      <c r="J5446">
        <v>9</v>
      </c>
      <c r="K5446">
        <v>95</v>
      </c>
      <c r="L5446" t="b">
        <v>0</v>
      </c>
      <c r="M5446" t="b">
        <v>0</v>
      </c>
      <c r="N5446" t="b">
        <v>0</v>
      </c>
      <c r="O5446">
        <v>5</v>
      </c>
      <c r="P5446">
        <v>4</v>
      </c>
      <c r="Q5446" s="2">
        <v>0.02</v>
      </c>
      <c r="R5446" s="2">
        <v>0</v>
      </c>
      <c r="S5446" s="2">
        <v>0</v>
      </c>
      <c r="T5446">
        <f t="shared" si="340"/>
        <v>0.4</v>
      </c>
      <c r="U5446">
        <f t="shared" si="341"/>
        <v>3</v>
      </c>
      <c r="V5446">
        <f t="shared" si="342"/>
        <v>0.229798</v>
      </c>
      <c r="W5446">
        <f t="shared" si="343"/>
        <v>0.99042930000000007</v>
      </c>
    </row>
    <row r="5447" spans="1:23" x14ac:dyDescent="0.25">
      <c r="A5447" t="s">
        <v>18032</v>
      </c>
      <c r="B5447" s="1">
        <v>43071</v>
      </c>
      <c r="C5447" t="s">
        <v>18033</v>
      </c>
      <c r="D5447" t="s">
        <v>18034</v>
      </c>
      <c r="E5447" t="s">
        <v>18035</v>
      </c>
      <c r="F5447" s="1">
        <v>43066</v>
      </c>
      <c r="G5447">
        <v>1</v>
      </c>
      <c r="H5447">
        <v>53812</v>
      </c>
      <c r="I5447">
        <v>423</v>
      </c>
      <c r="J5447">
        <v>34</v>
      </c>
      <c r="K5447">
        <v>324</v>
      </c>
      <c r="L5447" t="b">
        <v>0</v>
      </c>
      <c r="M5447" t="b">
        <v>0</v>
      </c>
      <c r="N5447" t="b">
        <v>0</v>
      </c>
      <c r="O5447">
        <v>5</v>
      </c>
      <c r="P5447">
        <v>5</v>
      </c>
      <c r="Q5447" s="2">
        <v>0.01</v>
      </c>
      <c r="R5447" s="2">
        <v>0</v>
      </c>
      <c r="S5447" s="2">
        <v>0.01</v>
      </c>
      <c r="T5447">
        <f t="shared" si="340"/>
        <v>0.4</v>
      </c>
      <c r="U5447">
        <f t="shared" si="341"/>
        <v>4</v>
      </c>
      <c r="V5447">
        <f t="shared" si="342"/>
        <v>0.37690600000000002</v>
      </c>
      <c r="W5447">
        <f t="shared" si="343"/>
        <v>1.2919171</v>
      </c>
    </row>
    <row r="5448" spans="1:23" x14ac:dyDescent="0.25">
      <c r="A5448" t="s">
        <v>18036</v>
      </c>
      <c r="B5448" s="1">
        <v>43265</v>
      </c>
      <c r="C5448" t="s">
        <v>18037</v>
      </c>
      <c r="D5448" t="s">
        <v>722</v>
      </c>
      <c r="E5448" t="s">
        <v>18038</v>
      </c>
      <c r="F5448" s="1">
        <v>43251</v>
      </c>
      <c r="G5448">
        <v>1</v>
      </c>
      <c r="H5448">
        <v>1420352</v>
      </c>
      <c r="I5448">
        <v>41063</v>
      </c>
      <c r="J5448">
        <v>5008</v>
      </c>
      <c r="K5448">
        <v>4808</v>
      </c>
      <c r="L5448" t="b">
        <v>0</v>
      </c>
      <c r="M5448" t="b">
        <v>0</v>
      </c>
      <c r="N5448" t="b">
        <v>0</v>
      </c>
      <c r="O5448">
        <v>14</v>
      </c>
      <c r="P5448">
        <v>13</v>
      </c>
      <c r="Q5448" s="2">
        <v>0.03</v>
      </c>
      <c r="R5448" s="2">
        <v>0</v>
      </c>
      <c r="S5448" s="2">
        <v>0</v>
      </c>
      <c r="T5448">
        <f t="shared" si="340"/>
        <v>0.4</v>
      </c>
      <c r="U5448">
        <f t="shared" si="341"/>
        <v>10.200000000000001</v>
      </c>
      <c r="V5448">
        <f t="shared" si="342"/>
        <v>1.010176</v>
      </c>
      <c r="W5448">
        <f t="shared" si="343"/>
        <v>3.0635616000000003</v>
      </c>
    </row>
    <row r="5449" spans="1:23" x14ac:dyDescent="0.25">
      <c r="A5449" t="s">
        <v>18039</v>
      </c>
      <c r="B5449" s="1">
        <v>43153</v>
      </c>
      <c r="C5449" t="s">
        <v>18040</v>
      </c>
      <c r="D5449" t="s">
        <v>18041</v>
      </c>
      <c r="E5449" t="s">
        <v>18042</v>
      </c>
      <c r="F5449" s="1">
        <v>43144</v>
      </c>
      <c r="G5449">
        <v>1</v>
      </c>
      <c r="H5449">
        <v>165612</v>
      </c>
      <c r="I5449">
        <v>600</v>
      </c>
      <c r="J5449">
        <v>9</v>
      </c>
      <c r="K5449">
        <v>55</v>
      </c>
      <c r="L5449" t="b">
        <v>0</v>
      </c>
      <c r="M5449" t="b">
        <v>0</v>
      </c>
      <c r="N5449" t="b">
        <v>0</v>
      </c>
      <c r="O5449">
        <v>9</v>
      </c>
      <c r="P5449">
        <v>2</v>
      </c>
      <c r="Q5449" s="2">
        <v>0</v>
      </c>
      <c r="R5449" s="2">
        <v>0</v>
      </c>
      <c r="S5449" s="2">
        <v>0</v>
      </c>
      <c r="T5449">
        <f t="shared" si="340"/>
        <v>0.4</v>
      </c>
      <c r="U5449">
        <f t="shared" si="341"/>
        <v>0.19999999999999996</v>
      </c>
      <c r="V5449">
        <f t="shared" si="342"/>
        <v>8.2805999999999991E-2</v>
      </c>
      <c r="W5449">
        <f t="shared" si="343"/>
        <v>0.2389821</v>
      </c>
    </row>
    <row r="5450" spans="1:23" x14ac:dyDescent="0.25">
      <c r="A5450" t="s">
        <v>18043</v>
      </c>
      <c r="B5450" s="1">
        <v>43103</v>
      </c>
      <c r="C5450" t="s">
        <v>18044</v>
      </c>
      <c r="D5450" t="s">
        <v>1162</v>
      </c>
      <c r="E5450" t="s">
        <v>18045</v>
      </c>
      <c r="F5450" s="1">
        <v>43091</v>
      </c>
      <c r="G5450">
        <v>1</v>
      </c>
      <c r="H5450">
        <v>2206241</v>
      </c>
      <c r="I5450">
        <v>22393</v>
      </c>
      <c r="J5450">
        <v>2848</v>
      </c>
      <c r="K5450">
        <v>5237</v>
      </c>
      <c r="L5450" t="b">
        <v>0</v>
      </c>
      <c r="M5450" t="b">
        <v>0</v>
      </c>
      <c r="N5450" t="b">
        <v>0</v>
      </c>
      <c r="O5450">
        <v>12</v>
      </c>
      <c r="P5450">
        <v>12</v>
      </c>
      <c r="Q5450" s="2">
        <v>0.01</v>
      </c>
      <c r="R5450" s="2">
        <v>0</v>
      </c>
      <c r="S5450" s="2">
        <v>0</v>
      </c>
      <c r="T5450">
        <f t="shared" si="340"/>
        <v>0.4</v>
      </c>
      <c r="U5450">
        <f t="shared" si="341"/>
        <v>9.6000000000000014</v>
      </c>
      <c r="V5450">
        <f t="shared" si="342"/>
        <v>1.2031205</v>
      </c>
      <c r="W5450">
        <f t="shared" si="343"/>
        <v>2.9810921750000006</v>
      </c>
    </row>
    <row r="5451" spans="1:23" x14ac:dyDescent="0.25">
      <c r="A5451" t="s">
        <v>18046</v>
      </c>
      <c r="B5451" s="1">
        <v>43204</v>
      </c>
      <c r="C5451" t="s">
        <v>18047</v>
      </c>
      <c r="D5451" t="s">
        <v>1024</v>
      </c>
      <c r="E5451" t="s">
        <v>1819</v>
      </c>
      <c r="F5451" s="1">
        <v>43188</v>
      </c>
      <c r="G5451">
        <v>1</v>
      </c>
      <c r="H5451">
        <v>471360</v>
      </c>
      <c r="I5451">
        <v>24623</v>
      </c>
      <c r="J5451">
        <v>632</v>
      </c>
      <c r="K5451">
        <v>1880</v>
      </c>
      <c r="L5451" t="b">
        <v>0</v>
      </c>
      <c r="M5451" t="b">
        <v>0</v>
      </c>
      <c r="N5451" t="b">
        <v>0</v>
      </c>
      <c r="O5451">
        <v>16</v>
      </c>
      <c r="P5451">
        <v>8</v>
      </c>
      <c r="Q5451" s="2">
        <v>0.05</v>
      </c>
      <c r="R5451" s="2">
        <v>0</v>
      </c>
      <c r="S5451" s="2">
        <v>0</v>
      </c>
      <c r="T5451">
        <f t="shared" si="340"/>
        <v>0.4</v>
      </c>
      <c r="U5451">
        <f t="shared" si="341"/>
        <v>4.8000000000000007</v>
      </c>
      <c r="V5451">
        <f t="shared" si="342"/>
        <v>0.73568000000000011</v>
      </c>
      <c r="W5451">
        <f t="shared" si="343"/>
        <v>1.6174880000000003</v>
      </c>
    </row>
    <row r="5452" spans="1:23" x14ac:dyDescent="0.25">
      <c r="A5452" t="s">
        <v>18048</v>
      </c>
      <c r="B5452" s="1">
        <v>43188</v>
      </c>
      <c r="C5452" t="s">
        <v>18049</v>
      </c>
      <c r="D5452" t="s">
        <v>605</v>
      </c>
      <c r="E5452" t="s">
        <v>18050</v>
      </c>
      <c r="F5452" s="1">
        <v>43186</v>
      </c>
      <c r="G5452">
        <v>1</v>
      </c>
      <c r="H5452">
        <v>1038421</v>
      </c>
      <c r="I5452">
        <v>3714</v>
      </c>
      <c r="J5452">
        <v>493</v>
      </c>
      <c r="K5452">
        <v>1066</v>
      </c>
      <c r="L5452" t="b">
        <v>0</v>
      </c>
      <c r="M5452" t="b">
        <v>0</v>
      </c>
      <c r="N5452" t="b">
        <v>0</v>
      </c>
      <c r="O5452">
        <v>2</v>
      </c>
      <c r="P5452">
        <v>1</v>
      </c>
      <c r="Q5452" s="2">
        <v>0</v>
      </c>
      <c r="R5452" s="2">
        <v>0</v>
      </c>
      <c r="S5452" s="2">
        <v>0</v>
      </c>
      <c r="T5452">
        <f t="shared" si="340"/>
        <v>0.4</v>
      </c>
      <c r="U5452">
        <f t="shared" si="341"/>
        <v>0.60000000000000009</v>
      </c>
      <c r="V5452">
        <f t="shared" si="342"/>
        <v>0.51921050000000002</v>
      </c>
      <c r="W5452">
        <f t="shared" si="343"/>
        <v>0.49172367500000003</v>
      </c>
    </row>
    <row r="5453" spans="1:23" x14ac:dyDescent="0.25">
      <c r="A5453" t="s">
        <v>18051</v>
      </c>
      <c r="B5453" s="1">
        <v>43151</v>
      </c>
      <c r="C5453" t="s">
        <v>18052</v>
      </c>
      <c r="D5453" t="s">
        <v>1536</v>
      </c>
      <c r="E5453" t="s">
        <v>18053</v>
      </c>
      <c r="F5453" s="1">
        <v>43141</v>
      </c>
      <c r="G5453">
        <v>1</v>
      </c>
      <c r="H5453">
        <v>1794493</v>
      </c>
      <c r="I5453">
        <v>28780</v>
      </c>
      <c r="J5453">
        <v>1484</v>
      </c>
      <c r="K5453">
        <v>5557</v>
      </c>
      <c r="L5453" t="b">
        <v>0</v>
      </c>
      <c r="M5453" t="b">
        <v>0</v>
      </c>
      <c r="N5453" t="b">
        <v>0</v>
      </c>
      <c r="O5453">
        <v>10</v>
      </c>
      <c r="P5453">
        <v>9</v>
      </c>
      <c r="Q5453" s="2">
        <v>0.02</v>
      </c>
      <c r="R5453" s="2">
        <v>0</v>
      </c>
      <c r="S5453" s="2">
        <v>0</v>
      </c>
      <c r="T5453">
        <f t="shared" si="340"/>
        <v>0.4</v>
      </c>
      <c r="U5453">
        <f t="shared" si="341"/>
        <v>7</v>
      </c>
      <c r="V5453">
        <f t="shared" si="342"/>
        <v>1.0972465</v>
      </c>
      <c r="W5453">
        <f t="shared" si="343"/>
        <v>2.2940362750000003</v>
      </c>
    </row>
    <row r="5454" spans="1:23" x14ac:dyDescent="0.25">
      <c r="A5454" t="s">
        <v>18054</v>
      </c>
      <c r="B5454" s="1">
        <v>43265</v>
      </c>
      <c r="C5454" t="s">
        <v>18055</v>
      </c>
      <c r="D5454" t="s">
        <v>166</v>
      </c>
      <c r="E5454" t="s">
        <v>18056</v>
      </c>
      <c r="F5454" s="1">
        <v>43260</v>
      </c>
      <c r="G5454">
        <v>1</v>
      </c>
      <c r="H5454">
        <v>2756607</v>
      </c>
      <c r="I5454">
        <v>139611</v>
      </c>
      <c r="J5454">
        <v>1415</v>
      </c>
      <c r="K5454">
        <v>7439</v>
      </c>
      <c r="L5454" t="b">
        <v>0</v>
      </c>
      <c r="M5454" t="b">
        <v>0</v>
      </c>
      <c r="N5454" t="b">
        <v>0</v>
      </c>
      <c r="O5454">
        <v>5</v>
      </c>
      <c r="P5454">
        <v>5</v>
      </c>
      <c r="Q5454" s="2">
        <v>0.05</v>
      </c>
      <c r="R5454" s="2">
        <v>0</v>
      </c>
      <c r="S5454" s="2">
        <v>0</v>
      </c>
      <c r="T5454">
        <f t="shared" si="340"/>
        <v>0.4</v>
      </c>
      <c r="U5454">
        <f t="shared" si="341"/>
        <v>4</v>
      </c>
      <c r="V5454">
        <f t="shared" si="342"/>
        <v>1.8783034999999999</v>
      </c>
      <c r="W5454">
        <f t="shared" si="343"/>
        <v>1.817406225</v>
      </c>
    </row>
    <row r="5455" spans="1:23" x14ac:dyDescent="0.25">
      <c r="A5455" t="s">
        <v>18057</v>
      </c>
      <c r="B5455" s="1">
        <v>43153</v>
      </c>
      <c r="C5455" t="s">
        <v>18058</v>
      </c>
      <c r="D5455" t="s">
        <v>18059</v>
      </c>
      <c r="E5455" t="s">
        <v>18060</v>
      </c>
      <c r="F5455" s="1">
        <v>43145</v>
      </c>
      <c r="G5455">
        <v>1</v>
      </c>
      <c r="H5455">
        <v>230092</v>
      </c>
      <c r="I5455">
        <v>12291</v>
      </c>
      <c r="J5455">
        <v>162</v>
      </c>
      <c r="K5455">
        <v>603</v>
      </c>
      <c r="L5455" t="b">
        <v>0</v>
      </c>
      <c r="M5455" t="b">
        <v>0</v>
      </c>
      <c r="N5455" t="b">
        <v>0</v>
      </c>
      <c r="O5455">
        <v>8</v>
      </c>
      <c r="P5455">
        <v>8</v>
      </c>
      <c r="Q5455" s="2">
        <v>0.05</v>
      </c>
      <c r="R5455" s="2">
        <v>0</v>
      </c>
      <c r="S5455" s="2">
        <v>0</v>
      </c>
      <c r="T5455">
        <f t="shared" si="340"/>
        <v>0.4</v>
      </c>
      <c r="U5455">
        <f t="shared" si="341"/>
        <v>6.4</v>
      </c>
      <c r="V5455">
        <f t="shared" si="342"/>
        <v>0.61504600000000009</v>
      </c>
      <c r="W5455">
        <f t="shared" si="343"/>
        <v>1.9752661000000002</v>
      </c>
    </row>
    <row r="5456" spans="1:23" x14ac:dyDescent="0.25">
      <c r="A5456" t="s">
        <v>18061</v>
      </c>
      <c r="B5456" s="1">
        <v>43160</v>
      </c>
      <c r="C5456" t="s">
        <v>18062</v>
      </c>
      <c r="D5456" t="s">
        <v>18063</v>
      </c>
      <c r="E5456" t="s">
        <v>18064</v>
      </c>
      <c r="F5456" s="1">
        <v>43156</v>
      </c>
      <c r="G5456">
        <v>1</v>
      </c>
      <c r="H5456">
        <v>5938439</v>
      </c>
      <c r="I5456">
        <v>1121217</v>
      </c>
      <c r="J5456">
        <v>4360</v>
      </c>
      <c r="K5456">
        <v>83660</v>
      </c>
      <c r="L5456" t="b">
        <v>0</v>
      </c>
      <c r="M5456" t="b">
        <v>0</v>
      </c>
      <c r="N5456" t="b">
        <v>0</v>
      </c>
      <c r="O5456">
        <v>4</v>
      </c>
      <c r="P5456">
        <v>3</v>
      </c>
      <c r="Q5456" s="2">
        <v>0.19</v>
      </c>
      <c r="R5456" s="2">
        <v>0</v>
      </c>
      <c r="S5456" s="2">
        <v>0.01</v>
      </c>
      <c r="T5456">
        <f t="shared" si="340"/>
        <v>0.4</v>
      </c>
      <c r="U5456">
        <f t="shared" si="341"/>
        <v>2.2000000000000002</v>
      </c>
      <c r="V5456">
        <f t="shared" si="342"/>
        <v>5.1192194999999998</v>
      </c>
      <c r="W5456">
        <f t="shared" si="343"/>
        <v>2.501726825</v>
      </c>
    </row>
    <row r="5457" spans="1:23" x14ac:dyDescent="0.25">
      <c r="A5457" t="s">
        <v>18065</v>
      </c>
      <c r="B5457" s="1">
        <v>43061</v>
      </c>
      <c r="C5457" t="s">
        <v>18066</v>
      </c>
      <c r="D5457" t="s">
        <v>3166</v>
      </c>
      <c r="E5457" t="s">
        <v>18067</v>
      </c>
      <c r="F5457" s="1">
        <v>43058</v>
      </c>
      <c r="G5457">
        <v>1</v>
      </c>
      <c r="H5457">
        <v>108845</v>
      </c>
      <c r="I5457">
        <v>3131</v>
      </c>
      <c r="J5457">
        <v>477</v>
      </c>
      <c r="K5457">
        <v>3530</v>
      </c>
      <c r="L5457" t="b">
        <v>0</v>
      </c>
      <c r="M5457" t="b">
        <v>0</v>
      </c>
      <c r="N5457" t="b">
        <v>0</v>
      </c>
      <c r="O5457">
        <v>3</v>
      </c>
      <c r="P5457">
        <v>2</v>
      </c>
      <c r="Q5457" s="2">
        <v>0.03</v>
      </c>
      <c r="R5457" s="2">
        <v>0</v>
      </c>
      <c r="S5457" s="2">
        <v>0.03</v>
      </c>
      <c r="T5457">
        <f t="shared" si="340"/>
        <v>0.4</v>
      </c>
      <c r="U5457">
        <f t="shared" si="341"/>
        <v>1.4000000000000001</v>
      </c>
      <c r="V5457">
        <f t="shared" si="342"/>
        <v>1.1044225000000001</v>
      </c>
      <c r="W5457">
        <f t="shared" si="343"/>
        <v>0.89654787499999999</v>
      </c>
    </row>
    <row r="5458" spans="1:23" x14ac:dyDescent="0.25">
      <c r="A5458" t="s">
        <v>18068</v>
      </c>
      <c r="B5458" s="1">
        <v>43084</v>
      </c>
      <c r="C5458" t="s">
        <v>18069</v>
      </c>
      <c r="D5458" t="s">
        <v>529</v>
      </c>
      <c r="E5458" t="s">
        <v>18070</v>
      </c>
      <c r="F5458" s="1">
        <v>43077</v>
      </c>
      <c r="G5458">
        <v>1</v>
      </c>
      <c r="H5458">
        <v>38070298</v>
      </c>
      <c r="I5458">
        <v>550348</v>
      </c>
      <c r="J5458">
        <v>27824</v>
      </c>
      <c r="K5458">
        <v>50935</v>
      </c>
      <c r="L5458" t="b">
        <v>0</v>
      </c>
      <c r="M5458" t="b">
        <v>0</v>
      </c>
      <c r="N5458" t="b">
        <v>0</v>
      </c>
      <c r="O5458">
        <v>7</v>
      </c>
      <c r="P5458">
        <v>7</v>
      </c>
      <c r="Q5458" s="2">
        <v>0.01</v>
      </c>
      <c r="R5458" s="2">
        <v>0</v>
      </c>
      <c r="S5458" s="2">
        <v>0</v>
      </c>
      <c r="T5458">
        <f t="shared" si="340"/>
        <v>0.4</v>
      </c>
      <c r="U5458">
        <f t="shared" si="341"/>
        <v>5.6000000000000005</v>
      </c>
      <c r="V5458">
        <f t="shared" si="342"/>
        <v>19.135149000000002</v>
      </c>
      <c r="W5458">
        <f t="shared" si="343"/>
        <v>8.257302150000001</v>
      </c>
    </row>
    <row r="5459" spans="1:23" x14ac:dyDescent="0.25">
      <c r="A5459" t="s">
        <v>18071</v>
      </c>
      <c r="B5459" s="1">
        <v>43139</v>
      </c>
      <c r="C5459" t="s">
        <v>18072</v>
      </c>
      <c r="D5459" t="s">
        <v>355</v>
      </c>
      <c r="E5459" t="s">
        <v>18073</v>
      </c>
      <c r="F5459" s="1">
        <v>43138</v>
      </c>
      <c r="G5459">
        <v>1</v>
      </c>
      <c r="H5459">
        <v>204732</v>
      </c>
      <c r="I5459">
        <v>3201</v>
      </c>
      <c r="J5459">
        <v>23</v>
      </c>
      <c r="K5459">
        <v>201</v>
      </c>
      <c r="L5459" t="b">
        <v>0</v>
      </c>
      <c r="M5459" t="b">
        <v>0</v>
      </c>
      <c r="N5459" t="b">
        <v>0</v>
      </c>
      <c r="O5459">
        <v>1</v>
      </c>
      <c r="P5459">
        <v>1</v>
      </c>
      <c r="Q5459" s="2">
        <v>0.02</v>
      </c>
      <c r="R5459" s="2">
        <v>0</v>
      </c>
      <c r="S5459" s="2">
        <v>0</v>
      </c>
      <c r="T5459">
        <f t="shared" si="340"/>
        <v>0.4</v>
      </c>
      <c r="U5459">
        <f t="shared" si="341"/>
        <v>0.8</v>
      </c>
      <c r="V5459">
        <f t="shared" si="342"/>
        <v>0.30236600000000002</v>
      </c>
      <c r="W5459">
        <f t="shared" si="343"/>
        <v>0.46582810000000008</v>
      </c>
    </row>
    <row r="5460" spans="1:23" x14ac:dyDescent="0.25">
      <c r="A5460" t="s">
        <v>18074</v>
      </c>
      <c r="B5460" s="1">
        <v>43118</v>
      </c>
      <c r="C5460" t="s">
        <v>18075</v>
      </c>
      <c r="D5460" t="s">
        <v>14561</v>
      </c>
      <c r="E5460" t="s">
        <v>18076</v>
      </c>
      <c r="F5460" s="1">
        <v>43111</v>
      </c>
      <c r="G5460">
        <v>1</v>
      </c>
      <c r="H5460">
        <v>218907</v>
      </c>
      <c r="I5460">
        <v>1054</v>
      </c>
      <c r="J5460">
        <v>556</v>
      </c>
      <c r="K5460">
        <v>1017</v>
      </c>
      <c r="L5460" t="b">
        <v>0</v>
      </c>
      <c r="M5460" t="b">
        <v>0</v>
      </c>
      <c r="N5460" t="b">
        <v>0</v>
      </c>
      <c r="O5460">
        <v>7</v>
      </c>
      <c r="P5460">
        <v>6</v>
      </c>
      <c r="Q5460" s="2">
        <v>0</v>
      </c>
      <c r="R5460" s="2">
        <v>0</v>
      </c>
      <c r="S5460" s="2">
        <v>0</v>
      </c>
      <c r="T5460">
        <f t="shared" si="340"/>
        <v>0.4</v>
      </c>
      <c r="U5460">
        <f t="shared" si="341"/>
        <v>4.6000000000000005</v>
      </c>
      <c r="V5460">
        <f t="shared" si="342"/>
        <v>0.1094535</v>
      </c>
      <c r="W5460">
        <f t="shared" si="343"/>
        <v>1.3483087250000001</v>
      </c>
    </row>
    <row r="5461" spans="1:23" x14ac:dyDescent="0.25">
      <c r="A5461" t="s">
        <v>20890</v>
      </c>
      <c r="B5461" s="1">
        <v>43161</v>
      </c>
      <c r="C5461" t="s">
        <v>20891</v>
      </c>
      <c r="D5461" t="s">
        <v>700</v>
      </c>
      <c r="E5461" t="s">
        <v>20892</v>
      </c>
      <c r="F5461" s="1">
        <v>43159</v>
      </c>
      <c r="G5461">
        <v>1</v>
      </c>
      <c r="H5461">
        <v>24332</v>
      </c>
      <c r="I5461">
        <v>320</v>
      </c>
      <c r="J5461">
        <v>71</v>
      </c>
      <c r="K5461">
        <v>0</v>
      </c>
      <c r="L5461" t="b">
        <v>1</v>
      </c>
      <c r="M5461" t="b">
        <v>0</v>
      </c>
      <c r="N5461" t="b">
        <v>0</v>
      </c>
      <c r="O5461">
        <v>2</v>
      </c>
      <c r="P5461">
        <v>2</v>
      </c>
      <c r="Q5461" s="2">
        <v>0.01</v>
      </c>
      <c r="R5461" s="2">
        <v>0</v>
      </c>
      <c r="S5461" s="2">
        <v>0</v>
      </c>
      <c r="T5461">
        <f t="shared" si="340"/>
        <v>0.4</v>
      </c>
      <c r="U5461">
        <f t="shared" si="341"/>
        <v>1.6</v>
      </c>
      <c r="V5461">
        <f t="shared" si="342"/>
        <v>0.112166</v>
      </c>
      <c r="W5461">
        <f t="shared" si="343"/>
        <v>0.59925810000000002</v>
      </c>
    </row>
    <row r="5462" spans="1:23" x14ac:dyDescent="0.25">
      <c r="A5462" t="s">
        <v>18077</v>
      </c>
      <c r="B5462" s="1">
        <v>43165</v>
      </c>
      <c r="C5462" t="s">
        <v>18078</v>
      </c>
      <c r="D5462" t="s">
        <v>3166</v>
      </c>
      <c r="E5462" t="s">
        <v>18079</v>
      </c>
      <c r="F5462" s="1">
        <v>43157</v>
      </c>
      <c r="G5462">
        <v>1</v>
      </c>
      <c r="H5462">
        <v>36346</v>
      </c>
      <c r="I5462">
        <v>1310</v>
      </c>
      <c r="J5462">
        <v>44</v>
      </c>
      <c r="K5462">
        <v>483</v>
      </c>
      <c r="L5462" t="b">
        <v>0</v>
      </c>
      <c r="M5462" t="b">
        <v>0</v>
      </c>
      <c r="N5462" t="b">
        <v>0</v>
      </c>
      <c r="O5462">
        <v>8</v>
      </c>
      <c r="P5462">
        <v>7</v>
      </c>
      <c r="Q5462" s="2">
        <v>0.04</v>
      </c>
      <c r="R5462" s="2">
        <v>0</v>
      </c>
      <c r="S5462" s="2">
        <v>0.01</v>
      </c>
      <c r="T5462">
        <f t="shared" si="340"/>
        <v>0.4</v>
      </c>
      <c r="U5462">
        <f t="shared" si="341"/>
        <v>5.4</v>
      </c>
      <c r="V5462">
        <f t="shared" si="342"/>
        <v>0.66817300000000002</v>
      </c>
      <c r="W5462">
        <f t="shared" si="343"/>
        <v>1.7438605500000002</v>
      </c>
    </row>
    <row r="5463" spans="1:23" x14ac:dyDescent="0.25">
      <c r="A5463" t="s">
        <v>18080</v>
      </c>
      <c r="B5463" s="1">
        <v>43063</v>
      </c>
      <c r="C5463" t="s">
        <v>18081</v>
      </c>
      <c r="D5463" t="s">
        <v>400</v>
      </c>
      <c r="E5463" t="s">
        <v>18082</v>
      </c>
      <c r="F5463" s="1">
        <v>43056</v>
      </c>
      <c r="G5463">
        <v>1</v>
      </c>
      <c r="H5463">
        <v>145442</v>
      </c>
      <c r="I5463">
        <v>653</v>
      </c>
      <c r="J5463">
        <v>218</v>
      </c>
      <c r="K5463">
        <v>168</v>
      </c>
      <c r="L5463" t="b">
        <v>0</v>
      </c>
      <c r="M5463" t="b">
        <v>0</v>
      </c>
      <c r="N5463" t="b">
        <v>0</v>
      </c>
      <c r="O5463">
        <v>7</v>
      </c>
      <c r="P5463">
        <v>7</v>
      </c>
      <c r="Q5463" s="2">
        <v>0</v>
      </c>
      <c r="R5463" s="2">
        <v>0</v>
      </c>
      <c r="S5463" s="2">
        <v>0</v>
      </c>
      <c r="T5463">
        <f t="shared" si="340"/>
        <v>0.4</v>
      </c>
      <c r="U5463">
        <f t="shared" si="341"/>
        <v>5.6000000000000005</v>
      </c>
      <c r="V5463">
        <f t="shared" si="342"/>
        <v>7.2720999999999994E-2</v>
      </c>
      <c r="W5463">
        <f t="shared" si="343"/>
        <v>1.58545235</v>
      </c>
    </row>
    <row r="5464" spans="1:23" x14ac:dyDescent="0.25">
      <c r="A5464" t="s">
        <v>18083</v>
      </c>
      <c r="B5464" s="1">
        <v>43173</v>
      </c>
      <c r="C5464" t="s">
        <v>18084</v>
      </c>
      <c r="D5464" t="s">
        <v>1024</v>
      </c>
      <c r="E5464" t="s">
        <v>18085</v>
      </c>
      <c r="F5464" s="1">
        <v>43160</v>
      </c>
      <c r="G5464">
        <v>1</v>
      </c>
      <c r="H5464">
        <v>261803</v>
      </c>
      <c r="I5464">
        <v>5846</v>
      </c>
      <c r="J5464">
        <v>177</v>
      </c>
      <c r="K5464">
        <v>363</v>
      </c>
      <c r="L5464" t="b">
        <v>0</v>
      </c>
      <c r="M5464" t="b">
        <v>0</v>
      </c>
      <c r="N5464" t="b">
        <v>0</v>
      </c>
      <c r="O5464">
        <v>13</v>
      </c>
      <c r="P5464">
        <v>11</v>
      </c>
      <c r="Q5464" s="2">
        <v>0.02</v>
      </c>
      <c r="R5464" s="2">
        <v>0</v>
      </c>
      <c r="S5464" s="2">
        <v>0</v>
      </c>
      <c r="T5464">
        <f t="shared" si="340"/>
        <v>0.4</v>
      </c>
      <c r="U5464">
        <f t="shared" si="341"/>
        <v>8.4</v>
      </c>
      <c r="V5464">
        <f t="shared" si="342"/>
        <v>0.33090150000000002</v>
      </c>
      <c r="W5464">
        <f t="shared" si="343"/>
        <v>2.3758155250000002</v>
      </c>
    </row>
    <row r="5465" spans="1:23" x14ac:dyDescent="0.25">
      <c r="A5465" t="s">
        <v>18086</v>
      </c>
      <c r="B5465" s="1">
        <v>43067</v>
      </c>
      <c r="C5465" t="s">
        <v>18087</v>
      </c>
      <c r="D5465" t="s">
        <v>444</v>
      </c>
      <c r="E5465" t="s">
        <v>18088</v>
      </c>
      <c r="F5465" s="1">
        <v>43059</v>
      </c>
      <c r="G5465">
        <v>1</v>
      </c>
      <c r="H5465">
        <v>62644</v>
      </c>
      <c r="I5465">
        <v>198</v>
      </c>
      <c r="J5465">
        <v>281</v>
      </c>
      <c r="K5465">
        <v>236</v>
      </c>
      <c r="L5465" t="b">
        <v>0</v>
      </c>
      <c r="M5465" t="b">
        <v>0</v>
      </c>
      <c r="N5465" t="b">
        <v>0</v>
      </c>
      <c r="O5465">
        <v>8</v>
      </c>
      <c r="P5465">
        <v>7</v>
      </c>
      <c r="Q5465" s="2">
        <v>0</v>
      </c>
      <c r="R5465" s="2">
        <v>0</v>
      </c>
      <c r="S5465" s="2">
        <v>0</v>
      </c>
      <c r="T5465">
        <f t="shared" si="340"/>
        <v>0.4</v>
      </c>
      <c r="U5465">
        <f t="shared" si="341"/>
        <v>5.4</v>
      </c>
      <c r="V5465">
        <f t="shared" si="342"/>
        <v>3.1321999999999996E-2</v>
      </c>
      <c r="W5465">
        <f t="shared" si="343"/>
        <v>1.5209627000000003</v>
      </c>
    </row>
    <row r="5466" spans="1:23" x14ac:dyDescent="0.25">
      <c r="A5466" t="s">
        <v>18089</v>
      </c>
      <c r="B5466" s="1">
        <v>43069</v>
      </c>
      <c r="C5466" t="s">
        <v>18090</v>
      </c>
      <c r="D5466" t="s">
        <v>1616</v>
      </c>
      <c r="E5466" t="s">
        <v>18091</v>
      </c>
      <c r="F5466" s="1">
        <v>43064</v>
      </c>
      <c r="G5466">
        <v>1</v>
      </c>
      <c r="H5466">
        <v>268241</v>
      </c>
      <c r="I5466">
        <v>5446</v>
      </c>
      <c r="J5466">
        <v>330</v>
      </c>
      <c r="K5466">
        <v>392</v>
      </c>
      <c r="L5466" t="b">
        <v>0</v>
      </c>
      <c r="M5466" t="b">
        <v>0</v>
      </c>
      <c r="N5466" t="b">
        <v>0</v>
      </c>
      <c r="O5466">
        <v>5</v>
      </c>
      <c r="P5466">
        <v>4</v>
      </c>
      <c r="Q5466" s="2">
        <v>0.02</v>
      </c>
      <c r="R5466" s="2">
        <v>0</v>
      </c>
      <c r="S5466" s="2">
        <v>0</v>
      </c>
      <c r="T5466">
        <f t="shared" si="340"/>
        <v>0.4</v>
      </c>
      <c r="U5466">
        <f t="shared" si="341"/>
        <v>3</v>
      </c>
      <c r="V5466">
        <f t="shared" si="342"/>
        <v>0.33412050000000004</v>
      </c>
      <c r="W5466">
        <f t="shared" si="343"/>
        <v>1.0269421750000001</v>
      </c>
    </row>
    <row r="5467" spans="1:23" x14ac:dyDescent="0.25">
      <c r="A5467" t="s">
        <v>18092</v>
      </c>
      <c r="B5467" s="1">
        <v>43080</v>
      </c>
      <c r="C5467" t="s">
        <v>18093</v>
      </c>
      <c r="D5467" t="s">
        <v>18094</v>
      </c>
      <c r="E5467" t="s">
        <v>10745</v>
      </c>
      <c r="F5467" s="1">
        <v>43074</v>
      </c>
      <c r="G5467">
        <v>1</v>
      </c>
      <c r="H5467">
        <v>240093</v>
      </c>
      <c r="I5467">
        <v>7848</v>
      </c>
      <c r="J5467">
        <v>69</v>
      </c>
      <c r="K5467">
        <v>164</v>
      </c>
      <c r="L5467" t="b">
        <v>0</v>
      </c>
      <c r="M5467" t="b">
        <v>0</v>
      </c>
      <c r="N5467" t="b">
        <v>0</v>
      </c>
      <c r="O5467">
        <v>6</v>
      </c>
      <c r="P5467">
        <v>3</v>
      </c>
      <c r="Q5467" s="2">
        <v>0.03</v>
      </c>
      <c r="R5467" s="2">
        <v>0</v>
      </c>
      <c r="S5467" s="2">
        <v>0</v>
      </c>
      <c r="T5467">
        <f t="shared" si="340"/>
        <v>0.4</v>
      </c>
      <c r="U5467">
        <f t="shared" si="341"/>
        <v>1.8000000000000003</v>
      </c>
      <c r="V5467">
        <f t="shared" si="342"/>
        <v>0.42004649999999999</v>
      </c>
      <c r="W5467">
        <f t="shared" si="343"/>
        <v>0.75701627500000002</v>
      </c>
    </row>
    <row r="5468" spans="1:23" x14ac:dyDescent="0.25">
      <c r="A5468" t="s">
        <v>18095</v>
      </c>
      <c r="B5468" s="1">
        <v>43265</v>
      </c>
      <c r="C5468" t="s">
        <v>18096</v>
      </c>
      <c r="D5468" t="s">
        <v>10173</v>
      </c>
      <c r="E5468" t="s">
        <v>18097</v>
      </c>
      <c r="F5468" s="1">
        <v>43243</v>
      </c>
      <c r="G5468">
        <v>1</v>
      </c>
      <c r="H5468">
        <v>21688951</v>
      </c>
      <c r="I5468">
        <v>634770</v>
      </c>
      <c r="J5468">
        <v>16618</v>
      </c>
      <c r="K5468">
        <v>38300</v>
      </c>
      <c r="L5468" t="b">
        <v>0</v>
      </c>
      <c r="M5468" t="b">
        <v>0</v>
      </c>
      <c r="N5468" t="b">
        <v>0</v>
      </c>
      <c r="O5468">
        <v>22</v>
      </c>
      <c r="P5468">
        <v>22</v>
      </c>
      <c r="Q5468" s="2">
        <v>0.03</v>
      </c>
      <c r="R5468" s="2">
        <v>0</v>
      </c>
      <c r="S5468" s="2">
        <v>0</v>
      </c>
      <c r="T5468">
        <f t="shared" si="340"/>
        <v>0.4</v>
      </c>
      <c r="U5468">
        <f t="shared" si="341"/>
        <v>17.600000000000001</v>
      </c>
      <c r="V5468">
        <f t="shared" si="342"/>
        <v>11.1444755</v>
      </c>
      <c r="W5468">
        <f t="shared" si="343"/>
        <v>8.4605664249999997</v>
      </c>
    </row>
    <row r="5469" spans="1:23" x14ac:dyDescent="0.25">
      <c r="A5469" t="s">
        <v>18098</v>
      </c>
      <c r="B5469" s="1">
        <v>43076</v>
      </c>
      <c r="C5469" t="s">
        <v>18099</v>
      </c>
      <c r="D5469" t="s">
        <v>7073</v>
      </c>
      <c r="E5469" t="s">
        <v>18100</v>
      </c>
      <c r="F5469" s="1">
        <v>43070</v>
      </c>
      <c r="G5469">
        <v>1</v>
      </c>
      <c r="H5469">
        <v>623149</v>
      </c>
      <c r="I5469">
        <v>32256</v>
      </c>
      <c r="J5469">
        <v>287</v>
      </c>
      <c r="K5469">
        <v>1677</v>
      </c>
      <c r="L5469" t="b">
        <v>0</v>
      </c>
      <c r="M5469" t="b">
        <v>0</v>
      </c>
      <c r="N5469" t="b">
        <v>0</v>
      </c>
      <c r="O5469">
        <v>6</v>
      </c>
      <c r="P5469">
        <v>6</v>
      </c>
      <c r="Q5469" s="2">
        <v>0.05</v>
      </c>
      <c r="R5469" s="2">
        <v>0</v>
      </c>
      <c r="S5469" s="2">
        <v>0</v>
      </c>
      <c r="T5469">
        <f t="shared" si="340"/>
        <v>0.4</v>
      </c>
      <c r="U5469">
        <f t="shared" si="341"/>
        <v>4.8000000000000007</v>
      </c>
      <c r="V5469">
        <f t="shared" si="342"/>
        <v>0.81157450000000009</v>
      </c>
      <c r="W5469">
        <f t="shared" si="343"/>
        <v>1.6440510750000004</v>
      </c>
    </row>
    <row r="5470" spans="1:23" x14ac:dyDescent="0.25">
      <c r="A5470" t="s">
        <v>18101</v>
      </c>
      <c r="B5470" s="1">
        <v>43059</v>
      </c>
      <c r="C5470" t="s">
        <v>18102</v>
      </c>
      <c r="D5470" t="s">
        <v>101</v>
      </c>
      <c r="E5470" t="s">
        <v>18103</v>
      </c>
      <c r="F5470" s="1">
        <v>43052</v>
      </c>
      <c r="G5470">
        <v>1</v>
      </c>
      <c r="H5470">
        <v>547362</v>
      </c>
      <c r="I5470">
        <v>10776</v>
      </c>
      <c r="J5470">
        <v>797</v>
      </c>
      <c r="K5470">
        <v>2486</v>
      </c>
      <c r="L5470" t="b">
        <v>0</v>
      </c>
      <c r="M5470" t="b">
        <v>0</v>
      </c>
      <c r="N5470" t="b">
        <v>0</v>
      </c>
      <c r="O5470">
        <v>7</v>
      </c>
      <c r="P5470">
        <v>5</v>
      </c>
      <c r="Q5470" s="2">
        <v>0.02</v>
      </c>
      <c r="R5470" s="2">
        <v>0</v>
      </c>
      <c r="S5470" s="2">
        <v>0</v>
      </c>
      <c r="T5470">
        <f t="shared" si="340"/>
        <v>0.4</v>
      </c>
      <c r="U5470">
        <f t="shared" si="341"/>
        <v>3.6</v>
      </c>
      <c r="V5470">
        <f t="shared" si="342"/>
        <v>0.47368100000000002</v>
      </c>
      <c r="W5470">
        <f t="shared" si="343"/>
        <v>1.22578835</v>
      </c>
    </row>
    <row r="5471" spans="1:23" x14ac:dyDescent="0.25">
      <c r="A5471" t="s">
        <v>18104</v>
      </c>
      <c r="B5471" s="1">
        <v>43142</v>
      </c>
      <c r="C5471" t="s">
        <v>18105</v>
      </c>
      <c r="D5471" t="s">
        <v>700</v>
      </c>
      <c r="E5471" t="s">
        <v>18106</v>
      </c>
      <c r="F5471" s="1">
        <v>43136</v>
      </c>
      <c r="G5471">
        <v>1</v>
      </c>
      <c r="H5471">
        <v>88808</v>
      </c>
      <c r="I5471">
        <v>637</v>
      </c>
      <c r="J5471">
        <v>79</v>
      </c>
      <c r="K5471">
        <v>221</v>
      </c>
      <c r="L5471" t="b">
        <v>0</v>
      </c>
      <c r="M5471" t="b">
        <v>0</v>
      </c>
      <c r="N5471" t="b">
        <v>0</v>
      </c>
      <c r="O5471">
        <v>6</v>
      </c>
      <c r="P5471">
        <v>6</v>
      </c>
      <c r="Q5471" s="2">
        <v>0.01</v>
      </c>
      <c r="R5471" s="2">
        <v>0</v>
      </c>
      <c r="S5471" s="2">
        <v>0</v>
      </c>
      <c r="T5471">
        <f t="shared" si="340"/>
        <v>0.4</v>
      </c>
      <c r="U5471">
        <f t="shared" si="341"/>
        <v>4.8000000000000007</v>
      </c>
      <c r="V5471">
        <f t="shared" si="342"/>
        <v>0.144404</v>
      </c>
      <c r="W5471">
        <f t="shared" si="343"/>
        <v>1.4105414000000003</v>
      </c>
    </row>
    <row r="5472" spans="1:23" x14ac:dyDescent="0.25">
      <c r="A5472" t="s">
        <v>18107</v>
      </c>
      <c r="B5472" s="1">
        <v>43096</v>
      </c>
      <c r="C5472" t="s">
        <v>18108</v>
      </c>
      <c r="D5472" t="s">
        <v>543</v>
      </c>
      <c r="E5472" t="s">
        <v>18109</v>
      </c>
      <c r="F5472" s="1">
        <v>43088</v>
      </c>
      <c r="G5472">
        <v>1</v>
      </c>
      <c r="H5472">
        <v>284673</v>
      </c>
      <c r="I5472">
        <v>14159</v>
      </c>
      <c r="J5472">
        <v>625</v>
      </c>
      <c r="K5472">
        <v>1938</v>
      </c>
      <c r="L5472" t="b">
        <v>0</v>
      </c>
      <c r="M5472" t="b">
        <v>0</v>
      </c>
      <c r="N5472" t="b">
        <v>0</v>
      </c>
      <c r="O5472">
        <v>8</v>
      </c>
      <c r="P5472">
        <v>7</v>
      </c>
      <c r="Q5472" s="2">
        <v>0.05</v>
      </c>
      <c r="R5472" s="2">
        <v>0</v>
      </c>
      <c r="S5472" s="2">
        <v>0.01</v>
      </c>
      <c r="T5472">
        <f t="shared" si="340"/>
        <v>0.4</v>
      </c>
      <c r="U5472">
        <f t="shared" si="341"/>
        <v>5.4</v>
      </c>
      <c r="V5472">
        <f t="shared" si="342"/>
        <v>0.89233650000000009</v>
      </c>
      <c r="W5472">
        <f t="shared" si="343"/>
        <v>1.8223177750000001</v>
      </c>
    </row>
    <row r="5473" spans="1:23" x14ac:dyDescent="0.25">
      <c r="A5473" t="s">
        <v>18110</v>
      </c>
      <c r="B5473" s="1">
        <v>43134</v>
      </c>
      <c r="C5473" t="s">
        <v>18111</v>
      </c>
      <c r="D5473" t="s">
        <v>1853</v>
      </c>
      <c r="E5473" t="s">
        <v>18112</v>
      </c>
      <c r="F5473" s="1">
        <v>43127</v>
      </c>
      <c r="G5473">
        <v>1</v>
      </c>
      <c r="H5473">
        <v>2900057</v>
      </c>
      <c r="I5473">
        <v>81225</v>
      </c>
      <c r="J5473">
        <v>10783</v>
      </c>
      <c r="K5473">
        <v>19533</v>
      </c>
      <c r="L5473" t="b">
        <v>0</v>
      </c>
      <c r="M5473" t="b">
        <v>0</v>
      </c>
      <c r="N5473" t="b">
        <v>0</v>
      </c>
      <c r="O5473">
        <v>7</v>
      </c>
      <c r="P5473">
        <v>6</v>
      </c>
      <c r="Q5473" s="2">
        <v>0.03</v>
      </c>
      <c r="R5473" s="2">
        <v>0</v>
      </c>
      <c r="S5473" s="2">
        <v>0.01</v>
      </c>
      <c r="T5473">
        <f t="shared" si="340"/>
        <v>0.4</v>
      </c>
      <c r="U5473">
        <f t="shared" si="341"/>
        <v>4.6000000000000005</v>
      </c>
      <c r="V5473">
        <f t="shared" si="342"/>
        <v>2.0000285</v>
      </c>
      <c r="W5473">
        <f t="shared" si="343"/>
        <v>2.010009975</v>
      </c>
    </row>
    <row r="5474" spans="1:23" x14ac:dyDescent="0.25">
      <c r="A5474" t="s">
        <v>20618</v>
      </c>
      <c r="B5474" s="1">
        <v>43119</v>
      </c>
      <c r="C5474" t="s">
        <v>20619</v>
      </c>
      <c r="D5474" t="s">
        <v>20620</v>
      </c>
      <c r="E5474" t="s">
        <v>20621</v>
      </c>
      <c r="F5474" s="1">
        <v>43116</v>
      </c>
      <c r="G5474">
        <v>1</v>
      </c>
      <c r="H5474">
        <v>2696</v>
      </c>
      <c r="I5474">
        <v>0</v>
      </c>
      <c r="J5474">
        <v>0</v>
      </c>
      <c r="K5474">
        <v>3</v>
      </c>
      <c r="L5474" t="b">
        <v>0</v>
      </c>
      <c r="M5474" t="b">
        <v>1</v>
      </c>
      <c r="N5474" t="b">
        <v>0</v>
      </c>
      <c r="O5474">
        <v>3</v>
      </c>
      <c r="P5474">
        <v>3</v>
      </c>
      <c r="Q5474" s="2">
        <v>0</v>
      </c>
      <c r="R5474" s="2">
        <v>0</v>
      </c>
      <c r="S5474" s="2">
        <v>0</v>
      </c>
      <c r="T5474">
        <f t="shared" si="340"/>
        <v>0.4</v>
      </c>
      <c r="U5474">
        <f t="shared" si="341"/>
        <v>2.4000000000000004</v>
      </c>
      <c r="V5474">
        <f t="shared" si="342"/>
        <v>1.348E-3</v>
      </c>
      <c r="W5474">
        <f t="shared" si="343"/>
        <v>0.76047180000000014</v>
      </c>
    </row>
    <row r="5475" spans="1:23" x14ac:dyDescent="0.25">
      <c r="A5475" t="s">
        <v>18113</v>
      </c>
      <c r="B5475" s="1">
        <v>43186</v>
      </c>
      <c r="C5475" t="s">
        <v>18114</v>
      </c>
      <c r="D5475" t="s">
        <v>818</v>
      </c>
      <c r="E5475" t="s">
        <v>18115</v>
      </c>
      <c r="F5475" s="1">
        <v>43181</v>
      </c>
      <c r="G5475">
        <v>1</v>
      </c>
      <c r="H5475">
        <v>484054</v>
      </c>
      <c r="I5475">
        <v>4239</v>
      </c>
      <c r="J5475">
        <v>2590</v>
      </c>
      <c r="K5475">
        <v>467</v>
      </c>
      <c r="L5475" t="b">
        <v>0</v>
      </c>
      <c r="M5475" t="b">
        <v>0</v>
      </c>
      <c r="N5475" t="b">
        <v>0</v>
      </c>
      <c r="O5475">
        <v>5</v>
      </c>
      <c r="P5475">
        <v>5</v>
      </c>
      <c r="Q5475" s="2">
        <v>0.01</v>
      </c>
      <c r="R5475" s="2">
        <v>-0.01</v>
      </c>
      <c r="S5475" s="2">
        <v>0</v>
      </c>
      <c r="T5475">
        <f t="shared" si="340"/>
        <v>0.4</v>
      </c>
      <c r="U5475">
        <f t="shared" si="341"/>
        <v>4</v>
      </c>
      <c r="V5475">
        <f t="shared" si="342"/>
        <v>0.19202699999999998</v>
      </c>
      <c r="W5475">
        <f t="shared" si="343"/>
        <v>1.2272094500000001</v>
      </c>
    </row>
    <row r="5476" spans="1:23" x14ac:dyDescent="0.25">
      <c r="A5476" t="s">
        <v>18116</v>
      </c>
      <c r="B5476" s="1">
        <v>43080</v>
      </c>
      <c r="C5476" t="s">
        <v>18117</v>
      </c>
      <c r="D5476" t="s">
        <v>7996</v>
      </c>
      <c r="E5476" t="s">
        <v>18118</v>
      </c>
      <c r="F5476" s="1">
        <v>43074</v>
      </c>
      <c r="G5476">
        <v>1</v>
      </c>
      <c r="H5476">
        <v>38169</v>
      </c>
      <c r="I5476">
        <v>2597</v>
      </c>
      <c r="J5476">
        <v>24</v>
      </c>
      <c r="K5476">
        <v>144</v>
      </c>
      <c r="L5476" t="b">
        <v>0</v>
      </c>
      <c r="M5476" t="b">
        <v>0</v>
      </c>
      <c r="N5476" t="b">
        <v>0</v>
      </c>
      <c r="O5476">
        <v>6</v>
      </c>
      <c r="P5476">
        <v>6</v>
      </c>
      <c r="Q5476" s="2">
        <v>7.0000000000000007E-2</v>
      </c>
      <c r="R5476" s="2">
        <v>0</v>
      </c>
      <c r="S5476" s="2">
        <v>0</v>
      </c>
      <c r="T5476">
        <f t="shared" si="340"/>
        <v>0.4</v>
      </c>
      <c r="U5476">
        <f t="shared" si="341"/>
        <v>4.8000000000000007</v>
      </c>
      <c r="V5476">
        <f t="shared" si="342"/>
        <v>0.71908450000000002</v>
      </c>
      <c r="W5476">
        <f t="shared" si="343"/>
        <v>1.6116795750000004</v>
      </c>
    </row>
    <row r="5477" spans="1:23" x14ac:dyDescent="0.25">
      <c r="A5477" t="s">
        <v>18119</v>
      </c>
      <c r="B5477" s="1">
        <v>43117</v>
      </c>
      <c r="C5477" t="s">
        <v>18120</v>
      </c>
      <c r="D5477" t="s">
        <v>14266</v>
      </c>
      <c r="E5477" t="s">
        <v>6358</v>
      </c>
      <c r="F5477" s="1">
        <v>43112</v>
      </c>
      <c r="G5477">
        <v>1</v>
      </c>
      <c r="H5477">
        <v>352090</v>
      </c>
      <c r="I5477">
        <v>12187</v>
      </c>
      <c r="J5477">
        <v>87</v>
      </c>
      <c r="K5477">
        <v>347</v>
      </c>
      <c r="L5477" t="b">
        <v>0</v>
      </c>
      <c r="M5477" t="b">
        <v>0</v>
      </c>
      <c r="N5477" t="b">
        <v>0</v>
      </c>
      <c r="O5477">
        <v>5</v>
      </c>
      <c r="P5477">
        <v>5</v>
      </c>
      <c r="Q5477" s="2">
        <v>0.03</v>
      </c>
      <c r="R5477" s="2">
        <v>0</v>
      </c>
      <c r="S5477" s="2">
        <v>0</v>
      </c>
      <c r="T5477">
        <f t="shared" si="340"/>
        <v>0.4</v>
      </c>
      <c r="U5477">
        <f t="shared" si="341"/>
        <v>4</v>
      </c>
      <c r="V5477">
        <f t="shared" si="342"/>
        <v>0.47604499999999994</v>
      </c>
      <c r="W5477">
        <f t="shared" si="343"/>
        <v>1.3266157500000002</v>
      </c>
    </row>
    <row r="5478" spans="1:23" x14ac:dyDescent="0.25">
      <c r="A5478" t="s">
        <v>18121</v>
      </c>
      <c r="B5478" s="1">
        <v>43137</v>
      </c>
      <c r="C5478" t="s">
        <v>18122</v>
      </c>
      <c r="D5478" t="s">
        <v>1235</v>
      </c>
      <c r="E5478" t="s">
        <v>18123</v>
      </c>
      <c r="F5478" s="1">
        <v>43132</v>
      </c>
      <c r="G5478">
        <v>1</v>
      </c>
      <c r="H5478">
        <v>28964</v>
      </c>
      <c r="I5478">
        <v>138</v>
      </c>
      <c r="J5478">
        <v>41</v>
      </c>
      <c r="K5478">
        <v>370</v>
      </c>
      <c r="L5478" t="b">
        <v>0</v>
      </c>
      <c r="M5478" t="b">
        <v>0</v>
      </c>
      <c r="N5478" t="b">
        <v>0</v>
      </c>
      <c r="O5478">
        <v>5</v>
      </c>
      <c r="P5478">
        <v>5</v>
      </c>
      <c r="Q5478" s="2">
        <v>0</v>
      </c>
      <c r="R5478" s="2">
        <v>0</v>
      </c>
      <c r="S5478" s="2">
        <v>0.01</v>
      </c>
      <c r="T5478">
        <f t="shared" si="340"/>
        <v>0.4</v>
      </c>
      <c r="U5478">
        <f t="shared" si="341"/>
        <v>4</v>
      </c>
      <c r="V5478">
        <f t="shared" si="342"/>
        <v>0.26448199999999999</v>
      </c>
      <c r="W5478">
        <f t="shared" si="343"/>
        <v>1.2525687000000001</v>
      </c>
    </row>
    <row r="5479" spans="1:23" x14ac:dyDescent="0.25">
      <c r="A5479" t="s">
        <v>18124</v>
      </c>
      <c r="B5479" s="1">
        <v>43102</v>
      </c>
      <c r="C5479" t="s">
        <v>18125</v>
      </c>
      <c r="D5479" t="s">
        <v>6322</v>
      </c>
      <c r="E5479" t="s">
        <v>18126</v>
      </c>
      <c r="F5479" s="1">
        <v>43092</v>
      </c>
      <c r="G5479">
        <v>1</v>
      </c>
      <c r="H5479">
        <v>75273</v>
      </c>
      <c r="I5479">
        <v>4408</v>
      </c>
      <c r="J5479">
        <v>81</v>
      </c>
      <c r="K5479">
        <v>558</v>
      </c>
      <c r="L5479" t="b">
        <v>0</v>
      </c>
      <c r="M5479" t="b">
        <v>0</v>
      </c>
      <c r="N5479" t="b">
        <v>0</v>
      </c>
      <c r="O5479">
        <v>10</v>
      </c>
      <c r="P5479">
        <v>8</v>
      </c>
      <c r="Q5479" s="2">
        <v>0.06</v>
      </c>
      <c r="R5479" s="2">
        <v>0</v>
      </c>
      <c r="S5479" s="2">
        <v>0.01</v>
      </c>
      <c r="T5479">
        <f t="shared" si="340"/>
        <v>0.4</v>
      </c>
      <c r="U5479">
        <f t="shared" si="341"/>
        <v>6</v>
      </c>
      <c r="V5479">
        <f t="shared" si="342"/>
        <v>0.88763649999999994</v>
      </c>
      <c r="W5479">
        <f t="shared" si="343"/>
        <v>1.9706727750000002</v>
      </c>
    </row>
    <row r="5480" spans="1:23" x14ac:dyDescent="0.25">
      <c r="A5480" t="s">
        <v>18127</v>
      </c>
      <c r="B5480" s="1">
        <v>43070</v>
      </c>
      <c r="C5480" t="s">
        <v>18128</v>
      </c>
      <c r="D5480" t="s">
        <v>9327</v>
      </c>
      <c r="E5480" t="s">
        <v>18129</v>
      </c>
      <c r="F5480" s="1">
        <v>43064</v>
      </c>
      <c r="G5480">
        <v>1</v>
      </c>
      <c r="H5480">
        <v>145560</v>
      </c>
      <c r="I5480">
        <v>5114</v>
      </c>
      <c r="J5480">
        <v>232</v>
      </c>
      <c r="K5480">
        <v>670</v>
      </c>
      <c r="L5480" t="b">
        <v>0</v>
      </c>
      <c r="M5480" t="b">
        <v>0</v>
      </c>
      <c r="N5480" t="b">
        <v>0</v>
      </c>
      <c r="O5480">
        <v>6</v>
      </c>
      <c r="P5480">
        <v>6</v>
      </c>
      <c r="Q5480" s="2">
        <v>0.04</v>
      </c>
      <c r="R5480" s="2">
        <v>0</v>
      </c>
      <c r="S5480" s="2">
        <v>0</v>
      </c>
      <c r="T5480">
        <f t="shared" si="340"/>
        <v>0.4</v>
      </c>
      <c r="U5480">
        <f t="shared" si="341"/>
        <v>4.8000000000000007</v>
      </c>
      <c r="V5480">
        <f t="shared" si="342"/>
        <v>0.47278000000000003</v>
      </c>
      <c r="W5480">
        <f t="shared" si="343"/>
        <v>1.5254730000000003</v>
      </c>
    </row>
    <row r="5481" spans="1:23" x14ac:dyDescent="0.25">
      <c r="A5481" t="s">
        <v>18130</v>
      </c>
      <c r="B5481" s="1">
        <v>43107</v>
      </c>
      <c r="C5481" t="s">
        <v>18131</v>
      </c>
      <c r="D5481" t="s">
        <v>3147</v>
      </c>
      <c r="E5481" t="s">
        <v>18132</v>
      </c>
      <c r="F5481" s="1">
        <v>43098</v>
      </c>
      <c r="G5481">
        <v>1</v>
      </c>
      <c r="H5481">
        <v>2467424</v>
      </c>
      <c r="I5481">
        <v>201742</v>
      </c>
      <c r="J5481">
        <v>2723</v>
      </c>
      <c r="K5481">
        <v>13761</v>
      </c>
      <c r="L5481" t="b">
        <v>0</v>
      </c>
      <c r="M5481" t="b">
        <v>0</v>
      </c>
      <c r="N5481" t="b">
        <v>0</v>
      </c>
      <c r="O5481">
        <v>9</v>
      </c>
      <c r="P5481">
        <v>9</v>
      </c>
      <c r="Q5481" s="2">
        <v>0.08</v>
      </c>
      <c r="R5481" s="2">
        <v>0</v>
      </c>
      <c r="S5481" s="2">
        <v>0.01</v>
      </c>
      <c r="T5481">
        <f t="shared" si="340"/>
        <v>0.4</v>
      </c>
      <c r="U5481">
        <f t="shared" si="341"/>
        <v>7.2</v>
      </c>
      <c r="V5481">
        <f t="shared" si="342"/>
        <v>2.283712</v>
      </c>
      <c r="W5481">
        <f t="shared" si="343"/>
        <v>2.7592992000000001</v>
      </c>
    </row>
    <row r="5482" spans="1:23" x14ac:dyDescent="0.25">
      <c r="A5482" t="s">
        <v>18133</v>
      </c>
      <c r="B5482" s="1">
        <v>43171</v>
      </c>
      <c r="C5482" t="s">
        <v>18134</v>
      </c>
      <c r="D5482" t="s">
        <v>18135</v>
      </c>
      <c r="E5482" t="s">
        <v>18136</v>
      </c>
      <c r="F5482" s="1">
        <v>43157</v>
      </c>
      <c r="G5482">
        <v>1</v>
      </c>
      <c r="H5482">
        <v>713574</v>
      </c>
      <c r="I5482">
        <v>12448</v>
      </c>
      <c r="J5482">
        <v>146</v>
      </c>
      <c r="K5482">
        <v>1474</v>
      </c>
      <c r="L5482" t="b">
        <v>0</v>
      </c>
      <c r="M5482" t="b">
        <v>0</v>
      </c>
      <c r="N5482" t="b">
        <v>0</v>
      </c>
      <c r="O5482">
        <v>14</v>
      </c>
      <c r="P5482">
        <v>14</v>
      </c>
      <c r="Q5482" s="2">
        <v>0.02</v>
      </c>
      <c r="R5482" s="2">
        <v>0</v>
      </c>
      <c r="S5482" s="2">
        <v>0</v>
      </c>
      <c r="T5482">
        <f t="shared" si="340"/>
        <v>0.4</v>
      </c>
      <c r="U5482">
        <f t="shared" si="341"/>
        <v>11.200000000000001</v>
      </c>
      <c r="V5482">
        <f t="shared" si="342"/>
        <v>0.55678699999999992</v>
      </c>
      <c r="W5482">
        <f t="shared" si="343"/>
        <v>3.1548754500000005</v>
      </c>
    </row>
    <row r="5483" spans="1:23" x14ac:dyDescent="0.25">
      <c r="A5483" t="s">
        <v>18137</v>
      </c>
      <c r="B5483" s="1">
        <v>43173</v>
      </c>
      <c r="C5483" t="s">
        <v>18138</v>
      </c>
      <c r="D5483" t="s">
        <v>29</v>
      </c>
      <c r="E5483" t="s">
        <v>18139</v>
      </c>
      <c r="F5483" s="1">
        <v>43165</v>
      </c>
      <c r="G5483">
        <v>1</v>
      </c>
      <c r="H5483">
        <v>288553</v>
      </c>
      <c r="I5483">
        <v>6929</v>
      </c>
      <c r="J5483">
        <v>217</v>
      </c>
      <c r="K5483">
        <v>715</v>
      </c>
      <c r="L5483" t="b">
        <v>0</v>
      </c>
      <c r="M5483" t="b">
        <v>0</v>
      </c>
      <c r="N5483" t="b">
        <v>0</v>
      </c>
      <c r="O5483">
        <v>8</v>
      </c>
      <c r="P5483">
        <v>7</v>
      </c>
      <c r="Q5483" s="2">
        <v>0.02</v>
      </c>
      <c r="R5483" s="2">
        <v>0</v>
      </c>
      <c r="S5483" s="2">
        <v>0</v>
      </c>
      <c r="T5483">
        <f t="shared" si="340"/>
        <v>0.4</v>
      </c>
      <c r="U5483">
        <f t="shared" si="341"/>
        <v>5.4</v>
      </c>
      <c r="V5483">
        <f t="shared" si="342"/>
        <v>0.34427649999999999</v>
      </c>
      <c r="W5483">
        <f t="shared" si="343"/>
        <v>1.6304967750000001</v>
      </c>
    </row>
    <row r="5484" spans="1:23" x14ac:dyDescent="0.25">
      <c r="A5484" t="s">
        <v>18140</v>
      </c>
      <c r="B5484" s="1">
        <v>43176</v>
      </c>
      <c r="C5484" t="s">
        <v>18141</v>
      </c>
      <c r="D5484" t="s">
        <v>18142</v>
      </c>
      <c r="E5484" t="s">
        <v>18143</v>
      </c>
      <c r="F5484" s="1">
        <v>43164</v>
      </c>
      <c r="G5484">
        <v>1</v>
      </c>
      <c r="H5484">
        <v>161101</v>
      </c>
      <c r="I5484">
        <v>18308</v>
      </c>
      <c r="J5484">
        <v>64</v>
      </c>
      <c r="K5484">
        <v>927</v>
      </c>
      <c r="L5484" t="b">
        <v>0</v>
      </c>
      <c r="M5484" t="b">
        <v>0</v>
      </c>
      <c r="N5484" t="b">
        <v>0</v>
      </c>
      <c r="O5484">
        <v>12</v>
      </c>
      <c r="P5484">
        <v>9</v>
      </c>
      <c r="Q5484" s="2">
        <v>0.11</v>
      </c>
      <c r="R5484" s="2">
        <v>0</v>
      </c>
      <c r="S5484" s="2">
        <v>0.01</v>
      </c>
      <c r="T5484">
        <f t="shared" si="340"/>
        <v>0.4</v>
      </c>
      <c r="U5484">
        <f t="shared" si="341"/>
        <v>6.6</v>
      </c>
      <c r="V5484">
        <f t="shared" si="342"/>
        <v>1.4305505000000001</v>
      </c>
      <c r="W5484">
        <f t="shared" si="343"/>
        <v>2.3106926750000003</v>
      </c>
    </row>
    <row r="5485" spans="1:23" x14ac:dyDescent="0.25">
      <c r="A5485" t="s">
        <v>18144</v>
      </c>
      <c r="B5485" s="1">
        <v>43265</v>
      </c>
      <c r="C5485" t="s">
        <v>18145</v>
      </c>
      <c r="D5485" t="s">
        <v>7725</v>
      </c>
      <c r="E5485" t="s">
        <v>18146</v>
      </c>
      <c r="F5485" s="1">
        <v>43245</v>
      </c>
      <c r="G5485">
        <v>1</v>
      </c>
      <c r="H5485">
        <v>2826942</v>
      </c>
      <c r="I5485">
        <v>140462</v>
      </c>
      <c r="J5485">
        <v>2264</v>
      </c>
      <c r="K5485">
        <v>7376</v>
      </c>
      <c r="L5485" t="b">
        <v>0</v>
      </c>
      <c r="M5485" t="b">
        <v>0</v>
      </c>
      <c r="N5485" t="b">
        <v>0</v>
      </c>
      <c r="O5485">
        <v>20</v>
      </c>
      <c r="P5485">
        <v>20</v>
      </c>
      <c r="Q5485" s="2">
        <v>0.05</v>
      </c>
      <c r="R5485" s="2">
        <v>0</v>
      </c>
      <c r="S5485" s="2">
        <v>0</v>
      </c>
      <c r="T5485">
        <f t="shared" si="340"/>
        <v>0.4</v>
      </c>
      <c r="U5485">
        <f t="shared" si="341"/>
        <v>16</v>
      </c>
      <c r="V5485">
        <f t="shared" si="342"/>
        <v>1.9134709999999999</v>
      </c>
      <c r="W5485">
        <f t="shared" si="343"/>
        <v>4.8297148500000002</v>
      </c>
    </row>
    <row r="5486" spans="1:23" x14ac:dyDescent="0.25">
      <c r="A5486" t="s">
        <v>18147</v>
      </c>
      <c r="B5486" s="1">
        <v>43160</v>
      </c>
      <c r="C5486" t="s">
        <v>18148</v>
      </c>
      <c r="D5486" t="s">
        <v>18149</v>
      </c>
      <c r="E5486" t="s">
        <v>18150</v>
      </c>
      <c r="F5486" s="1">
        <v>43156</v>
      </c>
      <c r="G5486">
        <v>1</v>
      </c>
      <c r="H5486">
        <v>110072</v>
      </c>
      <c r="I5486">
        <v>179</v>
      </c>
      <c r="J5486">
        <v>13</v>
      </c>
      <c r="K5486">
        <v>31</v>
      </c>
      <c r="L5486" t="b">
        <v>0</v>
      </c>
      <c r="M5486" t="b">
        <v>0</v>
      </c>
      <c r="N5486" t="b">
        <v>0</v>
      </c>
      <c r="O5486">
        <v>4</v>
      </c>
      <c r="P5486">
        <v>1</v>
      </c>
      <c r="Q5486" s="2">
        <v>0</v>
      </c>
      <c r="R5486" s="2">
        <v>0</v>
      </c>
      <c r="S5486" s="2">
        <v>0</v>
      </c>
      <c r="T5486">
        <f t="shared" si="340"/>
        <v>0.4</v>
      </c>
      <c r="U5486">
        <f t="shared" si="341"/>
        <v>0.19999999999999996</v>
      </c>
      <c r="V5486">
        <f t="shared" si="342"/>
        <v>5.5035999999999995E-2</v>
      </c>
      <c r="W5486">
        <f t="shared" si="343"/>
        <v>0.22926260000000001</v>
      </c>
    </row>
    <row r="5487" spans="1:23" x14ac:dyDescent="0.25">
      <c r="A5487" t="s">
        <v>18151</v>
      </c>
      <c r="B5487" s="1">
        <v>43078</v>
      </c>
      <c r="C5487" t="s">
        <v>18152</v>
      </c>
      <c r="D5487" t="s">
        <v>7373</v>
      </c>
      <c r="E5487" t="s">
        <v>18153</v>
      </c>
      <c r="F5487" s="1">
        <v>43076</v>
      </c>
      <c r="G5487">
        <v>1</v>
      </c>
      <c r="H5487">
        <v>640779</v>
      </c>
      <c r="I5487">
        <v>20852</v>
      </c>
      <c r="J5487">
        <v>1061</v>
      </c>
      <c r="K5487">
        <v>2147</v>
      </c>
      <c r="L5487" t="b">
        <v>0</v>
      </c>
      <c r="M5487" t="b">
        <v>0</v>
      </c>
      <c r="N5487" t="b">
        <v>0</v>
      </c>
      <c r="O5487">
        <v>2</v>
      </c>
      <c r="P5487">
        <v>2</v>
      </c>
      <c r="Q5487" s="2">
        <v>0.03</v>
      </c>
      <c r="R5487" s="2">
        <v>0</v>
      </c>
      <c r="S5487" s="2">
        <v>0</v>
      </c>
      <c r="T5487">
        <f t="shared" si="340"/>
        <v>0.4</v>
      </c>
      <c r="U5487">
        <f t="shared" si="341"/>
        <v>1.6</v>
      </c>
      <c r="V5487">
        <f t="shared" si="342"/>
        <v>0.62038949999999993</v>
      </c>
      <c r="W5487">
        <f t="shared" si="343"/>
        <v>0.77713632500000007</v>
      </c>
    </row>
    <row r="5488" spans="1:23" x14ac:dyDescent="0.25">
      <c r="A5488" t="s">
        <v>18154</v>
      </c>
      <c r="B5488" s="1">
        <v>43130</v>
      </c>
      <c r="C5488" t="s">
        <v>18155</v>
      </c>
      <c r="D5488" t="s">
        <v>535</v>
      </c>
      <c r="E5488" t="s">
        <v>18156</v>
      </c>
      <c r="F5488" s="1">
        <v>43122</v>
      </c>
      <c r="G5488">
        <v>1</v>
      </c>
      <c r="H5488">
        <v>29090799</v>
      </c>
      <c r="I5488">
        <v>1017919</v>
      </c>
      <c r="J5488">
        <v>15066</v>
      </c>
      <c r="K5488">
        <v>51282</v>
      </c>
      <c r="L5488" t="b">
        <v>0</v>
      </c>
      <c r="M5488" t="b">
        <v>0</v>
      </c>
      <c r="N5488" t="b">
        <v>0</v>
      </c>
      <c r="O5488">
        <v>8</v>
      </c>
      <c r="P5488">
        <v>7</v>
      </c>
      <c r="Q5488" s="2">
        <v>0.03</v>
      </c>
      <c r="R5488" s="2">
        <v>0</v>
      </c>
      <c r="S5488" s="2">
        <v>0</v>
      </c>
      <c r="T5488">
        <f t="shared" si="340"/>
        <v>0.4</v>
      </c>
      <c r="U5488">
        <f t="shared" si="341"/>
        <v>5.4</v>
      </c>
      <c r="V5488">
        <f t="shared" si="342"/>
        <v>14.845399499999999</v>
      </c>
      <c r="W5488">
        <f t="shared" si="343"/>
        <v>6.7058898249999999</v>
      </c>
    </row>
    <row r="5489" spans="1:23" x14ac:dyDescent="0.25">
      <c r="A5489" t="s">
        <v>18157</v>
      </c>
      <c r="B5489" s="1">
        <v>43211</v>
      </c>
      <c r="C5489" t="s">
        <v>18158</v>
      </c>
      <c r="D5489" t="s">
        <v>881</v>
      </c>
      <c r="E5489" t="s">
        <v>18159</v>
      </c>
      <c r="F5489" s="1">
        <v>43207</v>
      </c>
      <c r="G5489">
        <v>1</v>
      </c>
      <c r="H5489">
        <v>1721072</v>
      </c>
      <c r="I5489">
        <v>32545</v>
      </c>
      <c r="J5489">
        <v>1281</v>
      </c>
      <c r="K5489">
        <v>4216</v>
      </c>
      <c r="L5489" t="b">
        <v>0</v>
      </c>
      <c r="M5489" t="b">
        <v>0</v>
      </c>
      <c r="N5489" t="b">
        <v>0</v>
      </c>
      <c r="O5489">
        <v>4</v>
      </c>
      <c r="P5489">
        <v>3</v>
      </c>
      <c r="Q5489" s="2">
        <v>0.02</v>
      </c>
      <c r="R5489" s="2">
        <v>0</v>
      </c>
      <c r="S5489" s="2">
        <v>0</v>
      </c>
      <c r="T5489">
        <f t="shared" si="340"/>
        <v>0.4</v>
      </c>
      <c r="U5489">
        <f t="shared" si="341"/>
        <v>2.2000000000000002</v>
      </c>
      <c r="V5489">
        <f t="shared" si="342"/>
        <v>1.0605359999999999</v>
      </c>
      <c r="W5489">
        <f t="shared" si="343"/>
        <v>1.0811876</v>
      </c>
    </row>
    <row r="5490" spans="1:23" x14ac:dyDescent="0.25">
      <c r="A5490" t="s">
        <v>18160</v>
      </c>
      <c r="B5490" s="1">
        <v>43265</v>
      </c>
      <c r="C5490" t="s">
        <v>18161</v>
      </c>
      <c r="D5490" t="s">
        <v>3415</v>
      </c>
      <c r="E5490" t="s">
        <v>18162</v>
      </c>
      <c r="F5490" s="1">
        <v>43254</v>
      </c>
      <c r="G5490">
        <v>1</v>
      </c>
      <c r="H5490">
        <v>1083920</v>
      </c>
      <c r="I5490">
        <v>20667</v>
      </c>
      <c r="J5490">
        <v>4067</v>
      </c>
      <c r="K5490">
        <v>4327</v>
      </c>
      <c r="L5490" t="b">
        <v>0</v>
      </c>
      <c r="M5490" t="b">
        <v>0</v>
      </c>
      <c r="N5490" t="b">
        <v>0</v>
      </c>
      <c r="O5490">
        <v>11</v>
      </c>
      <c r="P5490">
        <v>11</v>
      </c>
      <c r="Q5490" s="2">
        <v>0.02</v>
      </c>
      <c r="R5490" s="2">
        <v>0</v>
      </c>
      <c r="S5490" s="2">
        <v>0</v>
      </c>
      <c r="T5490">
        <f t="shared" si="340"/>
        <v>0.4</v>
      </c>
      <c r="U5490">
        <f t="shared" si="341"/>
        <v>8.8000000000000007</v>
      </c>
      <c r="V5490">
        <f t="shared" si="342"/>
        <v>0.74195999999999995</v>
      </c>
      <c r="W5490">
        <f t="shared" si="343"/>
        <v>2.6196860000000002</v>
      </c>
    </row>
    <row r="5491" spans="1:23" x14ac:dyDescent="0.25">
      <c r="A5491" t="s">
        <v>18163</v>
      </c>
      <c r="B5491" s="1">
        <v>43166</v>
      </c>
      <c r="C5491" t="s">
        <v>18164</v>
      </c>
      <c r="D5491" t="s">
        <v>328</v>
      </c>
      <c r="E5491" t="s">
        <v>18165</v>
      </c>
      <c r="F5491" s="1">
        <v>43153</v>
      </c>
      <c r="G5491">
        <v>1</v>
      </c>
      <c r="H5491">
        <v>309933</v>
      </c>
      <c r="I5491">
        <v>10146</v>
      </c>
      <c r="J5491">
        <v>252</v>
      </c>
      <c r="K5491">
        <v>764</v>
      </c>
      <c r="L5491" t="b">
        <v>0</v>
      </c>
      <c r="M5491" t="b">
        <v>0</v>
      </c>
      <c r="N5491" t="b">
        <v>0</v>
      </c>
      <c r="O5491">
        <v>13</v>
      </c>
      <c r="P5491">
        <v>13</v>
      </c>
      <c r="Q5491" s="2">
        <v>0.03</v>
      </c>
      <c r="R5491" s="2">
        <v>0</v>
      </c>
      <c r="S5491" s="2">
        <v>0</v>
      </c>
      <c r="T5491">
        <f t="shared" si="340"/>
        <v>0.4</v>
      </c>
      <c r="U5491">
        <f t="shared" si="341"/>
        <v>10.4</v>
      </c>
      <c r="V5491">
        <f t="shared" si="342"/>
        <v>0.45496649999999994</v>
      </c>
      <c r="W5491">
        <f t="shared" si="343"/>
        <v>2.9192382750000001</v>
      </c>
    </row>
    <row r="5492" spans="1:23" x14ac:dyDescent="0.25">
      <c r="A5492" t="s">
        <v>18166</v>
      </c>
      <c r="B5492" s="1">
        <v>43071</v>
      </c>
      <c r="C5492" t="s">
        <v>18167</v>
      </c>
      <c r="D5492" t="s">
        <v>722</v>
      </c>
      <c r="E5492" t="s">
        <v>18168</v>
      </c>
      <c r="F5492" s="1">
        <v>43064</v>
      </c>
      <c r="G5492">
        <v>1</v>
      </c>
      <c r="H5492">
        <v>768647</v>
      </c>
      <c r="I5492">
        <v>26303</v>
      </c>
      <c r="J5492">
        <v>841</v>
      </c>
      <c r="K5492">
        <v>2316</v>
      </c>
      <c r="L5492" t="b">
        <v>0</v>
      </c>
      <c r="M5492" t="b">
        <v>0</v>
      </c>
      <c r="N5492" t="b">
        <v>0</v>
      </c>
      <c r="O5492">
        <v>7</v>
      </c>
      <c r="P5492">
        <v>6</v>
      </c>
      <c r="Q5492" s="2">
        <v>0.03</v>
      </c>
      <c r="R5492" s="2">
        <v>0</v>
      </c>
      <c r="S5492" s="2">
        <v>0</v>
      </c>
      <c r="T5492">
        <f t="shared" si="340"/>
        <v>0.4</v>
      </c>
      <c r="U5492">
        <f t="shared" si="341"/>
        <v>4.6000000000000005</v>
      </c>
      <c r="V5492">
        <f t="shared" si="342"/>
        <v>0.68432349999999997</v>
      </c>
      <c r="W5492">
        <f t="shared" si="343"/>
        <v>1.5495132250000001</v>
      </c>
    </row>
    <row r="5493" spans="1:23" x14ac:dyDescent="0.25">
      <c r="A5493" t="s">
        <v>18169</v>
      </c>
      <c r="B5493" s="1">
        <v>43152</v>
      </c>
      <c r="C5493" t="s">
        <v>18170</v>
      </c>
      <c r="D5493" t="s">
        <v>18171</v>
      </c>
      <c r="E5493" t="s">
        <v>18172</v>
      </c>
      <c r="F5493" s="1">
        <v>43145</v>
      </c>
      <c r="G5493">
        <v>1</v>
      </c>
      <c r="H5493">
        <v>284598</v>
      </c>
      <c r="I5493">
        <v>12749</v>
      </c>
      <c r="J5493">
        <v>714</v>
      </c>
      <c r="K5493">
        <v>721</v>
      </c>
      <c r="L5493" t="b">
        <v>0</v>
      </c>
      <c r="M5493" t="b">
        <v>0</v>
      </c>
      <c r="N5493" t="b">
        <v>0</v>
      </c>
      <c r="O5493">
        <v>7</v>
      </c>
      <c r="P5493">
        <v>6</v>
      </c>
      <c r="Q5493" s="2">
        <v>0.04</v>
      </c>
      <c r="R5493" s="2">
        <v>0</v>
      </c>
      <c r="S5493" s="2">
        <v>0</v>
      </c>
      <c r="T5493">
        <f t="shared" si="340"/>
        <v>0.4</v>
      </c>
      <c r="U5493">
        <f t="shared" si="341"/>
        <v>4.6000000000000005</v>
      </c>
      <c r="V5493">
        <f t="shared" si="342"/>
        <v>0.54229899999999998</v>
      </c>
      <c r="W5493">
        <f t="shared" si="343"/>
        <v>1.49980465</v>
      </c>
    </row>
    <row r="5494" spans="1:23" x14ac:dyDescent="0.25">
      <c r="A5494" t="s">
        <v>18173</v>
      </c>
      <c r="B5494" s="1">
        <v>43066</v>
      </c>
      <c r="C5494" t="s">
        <v>18174</v>
      </c>
      <c r="D5494" t="s">
        <v>2766</v>
      </c>
      <c r="E5494" t="s">
        <v>18175</v>
      </c>
      <c r="F5494" s="1">
        <v>43060</v>
      </c>
      <c r="G5494">
        <v>1</v>
      </c>
      <c r="H5494">
        <v>93508</v>
      </c>
      <c r="I5494">
        <v>8668</v>
      </c>
      <c r="J5494">
        <v>108</v>
      </c>
      <c r="K5494">
        <v>398</v>
      </c>
      <c r="L5494" t="b">
        <v>0</v>
      </c>
      <c r="M5494" t="b">
        <v>0</v>
      </c>
      <c r="N5494" t="b">
        <v>0</v>
      </c>
      <c r="O5494">
        <v>6</v>
      </c>
      <c r="P5494">
        <v>6</v>
      </c>
      <c r="Q5494" s="2">
        <v>0.09</v>
      </c>
      <c r="R5494" s="2">
        <v>0</v>
      </c>
      <c r="S5494" s="2">
        <v>0</v>
      </c>
      <c r="T5494">
        <f t="shared" si="340"/>
        <v>0.4</v>
      </c>
      <c r="U5494">
        <f t="shared" si="341"/>
        <v>4.8000000000000007</v>
      </c>
      <c r="V5494">
        <f t="shared" si="342"/>
        <v>0.94675399999999987</v>
      </c>
      <c r="W5494">
        <f t="shared" si="343"/>
        <v>1.6913639000000003</v>
      </c>
    </row>
    <row r="5495" spans="1:23" x14ac:dyDescent="0.25">
      <c r="A5495" t="s">
        <v>18176</v>
      </c>
      <c r="B5495" s="1">
        <v>43059</v>
      </c>
      <c r="C5495" t="s">
        <v>18177</v>
      </c>
      <c r="D5495" t="s">
        <v>18178</v>
      </c>
      <c r="E5495" t="s">
        <v>18179</v>
      </c>
      <c r="F5495" s="1">
        <v>43053</v>
      </c>
      <c r="G5495">
        <v>1</v>
      </c>
      <c r="H5495">
        <v>451675</v>
      </c>
      <c r="I5495">
        <v>7014</v>
      </c>
      <c r="J5495">
        <v>579</v>
      </c>
      <c r="K5495">
        <v>1833</v>
      </c>
      <c r="L5495" t="b">
        <v>0</v>
      </c>
      <c r="M5495" t="b">
        <v>0</v>
      </c>
      <c r="N5495" t="b">
        <v>0</v>
      </c>
      <c r="O5495">
        <v>6</v>
      </c>
      <c r="P5495">
        <v>4</v>
      </c>
      <c r="Q5495" s="2">
        <v>0.02</v>
      </c>
      <c r="R5495" s="2">
        <v>0</v>
      </c>
      <c r="S5495" s="2">
        <v>0</v>
      </c>
      <c r="T5495">
        <f t="shared" si="340"/>
        <v>0.4</v>
      </c>
      <c r="U5495">
        <f t="shared" si="341"/>
        <v>2.8000000000000003</v>
      </c>
      <c r="V5495">
        <f t="shared" si="342"/>
        <v>0.42583749999999998</v>
      </c>
      <c r="W5495">
        <f t="shared" si="343"/>
        <v>1.009043125</v>
      </c>
    </row>
    <row r="5496" spans="1:23" x14ac:dyDescent="0.25">
      <c r="A5496" t="s">
        <v>18180</v>
      </c>
      <c r="B5496" s="1">
        <v>43168</v>
      </c>
      <c r="C5496" t="s">
        <v>18181</v>
      </c>
      <c r="D5496" t="s">
        <v>1616</v>
      </c>
      <c r="E5496" t="s">
        <v>18182</v>
      </c>
      <c r="F5496" s="1">
        <v>43165</v>
      </c>
      <c r="G5496">
        <v>1</v>
      </c>
      <c r="H5496">
        <v>561205</v>
      </c>
      <c r="I5496">
        <v>7766</v>
      </c>
      <c r="J5496">
        <v>399</v>
      </c>
      <c r="K5496">
        <v>918</v>
      </c>
      <c r="L5496" t="b">
        <v>0</v>
      </c>
      <c r="M5496" t="b">
        <v>0</v>
      </c>
      <c r="N5496" t="b">
        <v>0</v>
      </c>
      <c r="O5496">
        <v>3</v>
      </c>
      <c r="P5496">
        <v>2</v>
      </c>
      <c r="Q5496" s="2">
        <v>0.01</v>
      </c>
      <c r="R5496" s="2">
        <v>0</v>
      </c>
      <c r="S5496" s="2">
        <v>0</v>
      </c>
      <c r="T5496">
        <f t="shared" si="340"/>
        <v>0.4</v>
      </c>
      <c r="U5496">
        <f t="shared" si="341"/>
        <v>1.4000000000000001</v>
      </c>
      <c r="V5496">
        <f t="shared" si="342"/>
        <v>0.38060249999999995</v>
      </c>
      <c r="W5496">
        <f t="shared" si="343"/>
        <v>0.64321087499999996</v>
      </c>
    </row>
    <row r="5497" spans="1:23" x14ac:dyDescent="0.25">
      <c r="A5497" t="s">
        <v>18183</v>
      </c>
      <c r="B5497" s="1">
        <v>43054</v>
      </c>
      <c r="C5497" t="s">
        <v>18184</v>
      </c>
      <c r="D5497" t="s">
        <v>198</v>
      </c>
      <c r="E5497" t="s">
        <v>18185</v>
      </c>
      <c r="F5497" s="1">
        <v>43053</v>
      </c>
      <c r="G5497">
        <v>1</v>
      </c>
      <c r="H5497">
        <v>2765121</v>
      </c>
      <c r="I5497">
        <v>35529</v>
      </c>
      <c r="J5497">
        <v>1705</v>
      </c>
      <c r="K5497">
        <v>2388</v>
      </c>
      <c r="L5497" t="b">
        <v>0</v>
      </c>
      <c r="M5497" t="b">
        <v>0</v>
      </c>
      <c r="N5497" t="b">
        <v>0</v>
      </c>
      <c r="O5497">
        <v>1</v>
      </c>
      <c r="P5497">
        <v>1</v>
      </c>
      <c r="Q5497" s="2">
        <v>0.01</v>
      </c>
      <c r="R5497" s="2">
        <v>0</v>
      </c>
      <c r="S5497" s="2">
        <v>0</v>
      </c>
      <c r="T5497">
        <f t="shared" si="340"/>
        <v>0.4</v>
      </c>
      <c r="U5497">
        <f t="shared" si="341"/>
        <v>0.8</v>
      </c>
      <c r="V5497">
        <f t="shared" si="342"/>
        <v>1.4825604999999999</v>
      </c>
      <c r="W5497">
        <f t="shared" si="343"/>
        <v>0.87889617499999995</v>
      </c>
    </row>
    <row r="5498" spans="1:23" x14ac:dyDescent="0.25">
      <c r="A5498" t="s">
        <v>18186</v>
      </c>
      <c r="B5498" s="1">
        <v>43224</v>
      </c>
      <c r="C5498" t="s">
        <v>18187</v>
      </c>
      <c r="D5498" t="s">
        <v>4226</v>
      </c>
      <c r="E5498" t="s">
        <v>18188</v>
      </c>
      <c r="F5498" s="1">
        <v>43210</v>
      </c>
      <c r="G5498">
        <v>1</v>
      </c>
      <c r="H5498">
        <v>293567</v>
      </c>
      <c r="I5498">
        <v>9744</v>
      </c>
      <c r="J5498">
        <v>194</v>
      </c>
      <c r="K5498">
        <v>941</v>
      </c>
      <c r="L5498" t="b">
        <v>0</v>
      </c>
      <c r="M5498" t="b">
        <v>0</v>
      </c>
      <c r="N5498" t="b">
        <v>0</v>
      </c>
      <c r="O5498">
        <v>14</v>
      </c>
      <c r="P5498">
        <v>11</v>
      </c>
      <c r="Q5498" s="2">
        <v>0.03</v>
      </c>
      <c r="R5498" s="2">
        <v>0</v>
      </c>
      <c r="S5498" s="2">
        <v>0</v>
      </c>
      <c r="T5498">
        <f t="shared" si="340"/>
        <v>0.4</v>
      </c>
      <c r="U5498">
        <f t="shared" si="341"/>
        <v>8.2000000000000011</v>
      </c>
      <c r="V5498">
        <f t="shared" si="342"/>
        <v>0.4467835</v>
      </c>
      <c r="W5498">
        <f t="shared" si="343"/>
        <v>2.3663742250000004</v>
      </c>
    </row>
    <row r="5499" spans="1:23" x14ac:dyDescent="0.25">
      <c r="A5499" t="s">
        <v>18189</v>
      </c>
      <c r="B5499" s="1">
        <v>43070</v>
      </c>
      <c r="C5499" t="s">
        <v>18190</v>
      </c>
      <c r="D5499" t="s">
        <v>18191</v>
      </c>
      <c r="E5499" t="s">
        <v>18192</v>
      </c>
      <c r="F5499" s="1">
        <v>43064</v>
      </c>
      <c r="G5499">
        <v>1</v>
      </c>
      <c r="H5499">
        <v>797363</v>
      </c>
      <c r="I5499">
        <v>85899</v>
      </c>
      <c r="J5499">
        <v>450</v>
      </c>
      <c r="K5499">
        <v>12342</v>
      </c>
      <c r="L5499" t="b">
        <v>0</v>
      </c>
      <c r="M5499" t="b">
        <v>0</v>
      </c>
      <c r="N5499" t="b">
        <v>0</v>
      </c>
      <c r="O5499">
        <v>6</v>
      </c>
      <c r="P5499">
        <v>3</v>
      </c>
      <c r="Q5499" s="2">
        <v>0.11</v>
      </c>
      <c r="R5499" s="2">
        <v>0</v>
      </c>
      <c r="S5499" s="2">
        <v>0.02</v>
      </c>
      <c r="T5499">
        <f t="shared" si="340"/>
        <v>0.4</v>
      </c>
      <c r="U5499">
        <f t="shared" si="341"/>
        <v>1.8000000000000003</v>
      </c>
      <c r="V5499">
        <f t="shared" si="342"/>
        <v>1.9986815</v>
      </c>
      <c r="W5499">
        <f t="shared" si="343"/>
        <v>1.309538525</v>
      </c>
    </row>
    <row r="5500" spans="1:23" x14ac:dyDescent="0.25">
      <c r="A5500" t="s">
        <v>18193</v>
      </c>
      <c r="B5500" s="1">
        <v>43156</v>
      </c>
      <c r="C5500" t="s">
        <v>18194</v>
      </c>
      <c r="D5500" t="s">
        <v>18195</v>
      </c>
      <c r="E5500" t="s">
        <v>18196</v>
      </c>
      <c r="F5500" s="1">
        <v>43146</v>
      </c>
      <c r="G5500">
        <v>1</v>
      </c>
      <c r="H5500">
        <v>220428</v>
      </c>
      <c r="I5500">
        <v>1549</v>
      </c>
      <c r="J5500">
        <v>154</v>
      </c>
      <c r="K5500">
        <v>189</v>
      </c>
      <c r="L5500" t="b">
        <v>0</v>
      </c>
      <c r="M5500" t="b">
        <v>0</v>
      </c>
      <c r="N5500" t="b">
        <v>0</v>
      </c>
      <c r="O5500">
        <v>10</v>
      </c>
      <c r="P5500">
        <v>7</v>
      </c>
      <c r="Q5500" s="2">
        <v>0.01</v>
      </c>
      <c r="R5500" s="2">
        <v>0</v>
      </c>
      <c r="S5500" s="2">
        <v>0</v>
      </c>
      <c r="T5500">
        <f t="shared" si="340"/>
        <v>0.4</v>
      </c>
      <c r="U5500">
        <f t="shared" si="341"/>
        <v>5</v>
      </c>
      <c r="V5500">
        <f t="shared" si="342"/>
        <v>0.21021400000000001</v>
      </c>
      <c r="W5500">
        <f t="shared" si="343"/>
        <v>1.4835749000000003</v>
      </c>
    </row>
    <row r="5501" spans="1:23" x14ac:dyDescent="0.25">
      <c r="A5501" t="s">
        <v>18197</v>
      </c>
      <c r="B5501" s="1">
        <v>43059</v>
      </c>
      <c r="C5501" t="s">
        <v>18198</v>
      </c>
      <c r="D5501" t="s">
        <v>109</v>
      </c>
      <c r="E5501" t="s">
        <v>18199</v>
      </c>
      <c r="F5501" s="1">
        <v>43052</v>
      </c>
      <c r="G5501">
        <v>1</v>
      </c>
      <c r="H5501">
        <v>538546</v>
      </c>
      <c r="I5501">
        <v>19822</v>
      </c>
      <c r="J5501">
        <v>245</v>
      </c>
      <c r="K5501">
        <v>6479</v>
      </c>
      <c r="L5501" t="b">
        <v>0</v>
      </c>
      <c r="M5501" t="b">
        <v>0</v>
      </c>
      <c r="N5501" t="b">
        <v>0</v>
      </c>
      <c r="O5501">
        <v>7</v>
      </c>
      <c r="P5501">
        <v>7</v>
      </c>
      <c r="Q5501" s="2">
        <v>0.04</v>
      </c>
      <c r="R5501" s="2">
        <v>0</v>
      </c>
      <c r="S5501" s="2">
        <v>0.01</v>
      </c>
      <c r="T5501">
        <f t="shared" si="340"/>
        <v>0.4</v>
      </c>
      <c r="U5501">
        <f t="shared" si="341"/>
        <v>5.6000000000000005</v>
      </c>
      <c r="V5501">
        <f t="shared" si="342"/>
        <v>0.91927300000000001</v>
      </c>
      <c r="W5501">
        <f t="shared" si="343"/>
        <v>1.88174555</v>
      </c>
    </row>
    <row r="5502" spans="1:23" x14ac:dyDescent="0.25">
      <c r="A5502" t="s">
        <v>18200</v>
      </c>
      <c r="B5502" s="1">
        <v>43109</v>
      </c>
      <c r="C5502" t="s">
        <v>18201</v>
      </c>
      <c r="D5502" t="s">
        <v>1114</v>
      </c>
      <c r="E5502" t="s">
        <v>18202</v>
      </c>
      <c r="F5502" s="1">
        <v>43107</v>
      </c>
      <c r="G5502">
        <v>1</v>
      </c>
      <c r="H5502">
        <v>2592824</v>
      </c>
      <c r="I5502">
        <v>28132</v>
      </c>
      <c r="J5502">
        <v>11319</v>
      </c>
      <c r="K5502">
        <v>35908</v>
      </c>
      <c r="L5502" t="b">
        <v>0</v>
      </c>
      <c r="M5502" t="b">
        <v>0</v>
      </c>
      <c r="N5502" t="b">
        <v>0</v>
      </c>
      <c r="O5502">
        <v>2</v>
      </c>
      <c r="P5502">
        <v>1</v>
      </c>
      <c r="Q5502" s="2">
        <v>0.01</v>
      </c>
      <c r="R5502" s="2">
        <v>0</v>
      </c>
      <c r="S5502" s="2">
        <v>0.01</v>
      </c>
      <c r="T5502">
        <f t="shared" si="340"/>
        <v>0.4</v>
      </c>
      <c r="U5502">
        <f t="shared" si="341"/>
        <v>0.60000000000000009</v>
      </c>
      <c r="V5502">
        <f t="shared" si="342"/>
        <v>1.646412</v>
      </c>
      <c r="W5502">
        <f t="shared" si="343"/>
        <v>0.88624420000000004</v>
      </c>
    </row>
    <row r="5503" spans="1:23" x14ac:dyDescent="0.25">
      <c r="A5503" t="s">
        <v>18203</v>
      </c>
      <c r="B5503" s="1">
        <v>43066</v>
      </c>
      <c r="C5503" t="s">
        <v>18204</v>
      </c>
      <c r="D5503" t="s">
        <v>117</v>
      </c>
      <c r="E5503" t="s">
        <v>18205</v>
      </c>
      <c r="F5503" s="1">
        <v>43063</v>
      </c>
      <c r="G5503">
        <v>1</v>
      </c>
      <c r="H5503">
        <v>831957</v>
      </c>
      <c r="I5503">
        <v>24840</v>
      </c>
      <c r="J5503">
        <v>1128</v>
      </c>
      <c r="K5503">
        <v>3651</v>
      </c>
      <c r="L5503" t="b">
        <v>0</v>
      </c>
      <c r="M5503" t="b">
        <v>0</v>
      </c>
      <c r="N5503" t="b">
        <v>0</v>
      </c>
      <c r="O5503">
        <v>3</v>
      </c>
      <c r="P5503">
        <v>1</v>
      </c>
      <c r="Q5503" s="2">
        <v>0.03</v>
      </c>
      <c r="R5503" s="2">
        <v>0</v>
      </c>
      <c r="S5503" s="2">
        <v>0</v>
      </c>
      <c r="T5503">
        <f t="shared" si="340"/>
        <v>0.4</v>
      </c>
      <c r="U5503">
        <f t="shared" si="341"/>
        <v>0.4</v>
      </c>
      <c r="V5503">
        <f t="shared" si="342"/>
        <v>0.71597849999999996</v>
      </c>
      <c r="W5503">
        <f t="shared" si="343"/>
        <v>0.51059247499999993</v>
      </c>
    </row>
    <row r="5504" spans="1:23" x14ac:dyDescent="0.25">
      <c r="A5504" t="s">
        <v>18206</v>
      </c>
      <c r="B5504" s="1">
        <v>43061</v>
      </c>
      <c r="C5504" t="s">
        <v>18207</v>
      </c>
      <c r="D5504" t="s">
        <v>2433</v>
      </c>
      <c r="E5504" t="s">
        <v>18208</v>
      </c>
      <c r="F5504" s="1">
        <v>43060</v>
      </c>
      <c r="G5504">
        <v>1</v>
      </c>
      <c r="H5504">
        <v>210815</v>
      </c>
      <c r="I5504">
        <v>5231</v>
      </c>
      <c r="J5504">
        <v>73</v>
      </c>
      <c r="K5504">
        <v>728</v>
      </c>
      <c r="L5504" t="b">
        <v>0</v>
      </c>
      <c r="M5504" t="b">
        <v>0</v>
      </c>
      <c r="N5504" t="b">
        <v>0</v>
      </c>
      <c r="O5504">
        <v>1</v>
      </c>
      <c r="P5504">
        <v>1</v>
      </c>
      <c r="Q5504" s="2">
        <v>0.02</v>
      </c>
      <c r="R5504" s="2">
        <v>0</v>
      </c>
      <c r="S5504" s="2">
        <v>0</v>
      </c>
      <c r="T5504">
        <f t="shared" si="340"/>
        <v>0.4</v>
      </c>
      <c r="U5504">
        <f t="shared" si="341"/>
        <v>0.8</v>
      </c>
      <c r="V5504">
        <f t="shared" si="342"/>
        <v>0.3054075</v>
      </c>
      <c r="W5504">
        <f t="shared" si="343"/>
        <v>0.46689262500000006</v>
      </c>
    </row>
    <row r="5505" spans="1:23" x14ac:dyDescent="0.25">
      <c r="A5505" t="s">
        <v>18209</v>
      </c>
      <c r="B5505" s="1">
        <v>43240</v>
      </c>
      <c r="C5505" t="s">
        <v>18210</v>
      </c>
      <c r="D5505" t="s">
        <v>6304</v>
      </c>
      <c r="E5505" t="s">
        <v>18211</v>
      </c>
      <c r="F5505" s="1">
        <v>43228</v>
      </c>
      <c r="G5505">
        <v>1</v>
      </c>
      <c r="H5505">
        <v>2957528</v>
      </c>
      <c r="I5505">
        <v>13879</v>
      </c>
      <c r="J5505">
        <v>843</v>
      </c>
      <c r="K5505">
        <v>3218</v>
      </c>
      <c r="L5505" t="b">
        <v>0</v>
      </c>
      <c r="M5505" t="b">
        <v>0</v>
      </c>
      <c r="N5505" t="b">
        <v>0</v>
      </c>
      <c r="O5505">
        <v>12</v>
      </c>
      <c r="P5505">
        <v>10</v>
      </c>
      <c r="Q5505" s="2">
        <v>0</v>
      </c>
      <c r="R5505" s="2">
        <v>0</v>
      </c>
      <c r="S5505" s="2">
        <v>0</v>
      </c>
      <c r="T5505">
        <f t="shared" si="340"/>
        <v>0.4</v>
      </c>
      <c r="U5505">
        <f t="shared" si="341"/>
        <v>7.6</v>
      </c>
      <c r="V5505">
        <f t="shared" si="342"/>
        <v>1.478764</v>
      </c>
      <c r="W5505">
        <f t="shared" si="343"/>
        <v>2.5775674</v>
      </c>
    </row>
    <row r="5506" spans="1:23" x14ac:dyDescent="0.25">
      <c r="A5506" t="s">
        <v>18212</v>
      </c>
      <c r="B5506" s="1">
        <v>43109</v>
      </c>
      <c r="C5506" t="s">
        <v>18213</v>
      </c>
      <c r="D5506" t="s">
        <v>18214</v>
      </c>
      <c r="E5506" t="s">
        <v>18215</v>
      </c>
      <c r="F5506" s="1">
        <v>43102</v>
      </c>
      <c r="G5506">
        <v>1</v>
      </c>
      <c r="H5506">
        <v>1272955</v>
      </c>
      <c r="I5506">
        <v>60978</v>
      </c>
      <c r="J5506">
        <v>1401</v>
      </c>
      <c r="K5506">
        <v>4316</v>
      </c>
      <c r="L5506" t="b">
        <v>0</v>
      </c>
      <c r="M5506" t="b">
        <v>0</v>
      </c>
      <c r="N5506" t="b">
        <v>0</v>
      </c>
      <c r="O5506">
        <v>7</v>
      </c>
      <c r="P5506">
        <v>7</v>
      </c>
      <c r="Q5506" s="2">
        <v>0.05</v>
      </c>
      <c r="R5506" s="2">
        <v>0</v>
      </c>
      <c r="S5506" s="2">
        <v>0</v>
      </c>
      <c r="T5506">
        <f t="shared" ref="T5506:T5569" si="344">G5506*0.4</f>
        <v>0.4</v>
      </c>
      <c r="U5506">
        <f t="shared" ref="U5506:U5569" si="345">-0.2*(O5506-P5506)+0.8*P5506</f>
        <v>5.6000000000000005</v>
      </c>
      <c r="V5506">
        <f t="shared" ref="V5506:V5569" si="346">0.5*H5506*0.000001+0.1*Q5506*100+100*0.15*R5506+100*0.25*S5506</f>
        <v>1.1364775</v>
      </c>
      <c r="W5506">
        <f t="shared" ref="W5506:W5569" si="347">0.4*T5506+0.25*U5506+0.35*V5506</f>
        <v>1.9577671250000002</v>
      </c>
    </row>
    <row r="5507" spans="1:23" x14ac:dyDescent="0.25">
      <c r="A5507" t="s">
        <v>18216</v>
      </c>
      <c r="B5507" s="1">
        <v>43182</v>
      </c>
      <c r="C5507" t="s">
        <v>18217</v>
      </c>
      <c r="D5507" t="s">
        <v>5901</v>
      </c>
      <c r="E5507" t="s">
        <v>18218</v>
      </c>
      <c r="F5507" s="1">
        <v>43178</v>
      </c>
      <c r="G5507">
        <v>1</v>
      </c>
      <c r="H5507">
        <v>838561</v>
      </c>
      <c r="I5507">
        <v>40865</v>
      </c>
      <c r="J5507">
        <v>689</v>
      </c>
      <c r="K5507">
        <v>2810</v>
      </c>
      <c r="L5507" t="b">
        <v>0</v>
      </c>
      <c r="M5507" t="b">
        <v>0</v>
      </c>
      <c r="N5507" t="b">
        <v>0</v>
      </c>
      <c r="O5507">
        <v>4</v>
      </c>
      <c r="P5507">
        <v>3</v>
      </c>
      <c r="Q5507" s="2">
        <v>0.05</v>
      </c>
      <c r="R5507" s="2">
        <v>0</v>
      </c>
      <c r="S5507" s="2">
        <v>0</v>
      </c>
      <c r="T5507">
        <f t="shared" si="344"/>
        <v>0.4</v>
      </c>
      <c r="U5507">
        <f t="shared" si="345"/>
        <v>2.2000000000000002</v>
      </c>
      <c r="V5507">
        <f t="shared" si="346"/>
        <v>0.91928050000000017</v>
      </c>
      <c r="W5507">
        <f t="shared" si="347"/>
        <v>1.0317481750000002</v>
      </c>
    </row>
    <row r="5508" spans="1:23" x14ac:dyDescent="0.25">
      <c r="A5508" t="s">
        <v>18219</v>
      </c>
      <c r="B5508" s="1">
        <v>43120</v>
      </c>
      <c r="C5508" t="s">
        <v>18220</v>
      </c>
      <c r="D5508" t="s">
        <v>18221</v>
      </c>
      <c r="E5508" t="s">
        <v>18222</v>
      </c>
      <c r="F5508" s="1">
        <v>43115</v>
      </c>
      <c r="G5508">
        <v>1</v>
      </c>
      <c r="H5508">
        <v>64584</v>
      </c>
      <c r="I5508">
        <v>4138</v>
      </c>
      <c r="J5508">
        <v>33</v>
      </c>
      <c r="K5508">
        <v>298</v>
      </c>
      <c r="L5508" t="b">
        <v>0</v>
      </c>
      <c r="M5508" t="b">
        <v>0</v>
      </c>
      <c r="N5508" t="b">
        <v>0</v>
      </c>
      <c r="O5508">
        <v>5</v>
      </c>
      <c r="P5508">
        <v>4</v>
      </c>
      <c r="Q5508" s="2">
        <v>0.06</v>
      </c>
      <c r="R5508" s="2">
        <v>0</v>
      </c>
      <c r="S5508" s="2">
        <v>0</v>
      </c>
      <c r="T5508">
        <f t="shared" si="344"/>
        <v>0.4</v>
      </c>
      <c r="U5508">
        <f t="shared" si="345"/>
        <v>3</v>
      </c>
      <c r="V5508">
        <f t="shared" si="346"/>
        <v>0.63229199999999997</v>
      </c>
      <c r="W5508">
        <f t="shared" si="347"/>
        <v>1.1313021999999999</v>
      </c>
    </row>
    <row r="5509" spans="1:23" x14ac:dyDescent="0.25">
      <c r="A5509" t="s">
        <v>18223</v>
      </c>
      <c r="B5509" s="1">
        <v>43183</v>
      </c>
      <c r="C5509" t="s">
        <v>18224</v>
      </c>
      <c r="D5509" t="s">
        <v>7307</v>
      </c>
      <c r="E5509" t="s">
        <v>18225</v>
      </c>
      <c r="F5509" s="1">
        <v>43168</v>
      </c>
      <c r="G5509">
        <v>1</v>
      </c>
      <c r="H5509">
        <v>403529</v>
      </c>
      <c r="I5509">
        <v>8006</v>
      </c>
      <c r="J5509">
        <v>130</v>
      </c>
      <c r="K5509">
        <v>351</v>
      </c>
      <c r="L5509" t="b">
        <v>0</v>
      </c>
      <c r="M5509" t="b">
        <v>0</v>
      </c>
      <c r="N5509" t="b">
        <v>0</v>
      </c>
      <c r="O5509">
        <v>15</v>
      </c>
      <c r="P5509">
        <v>10</v>
      </c>
      <c r="Q5509" s="2">
        <v>0.02</v>
      </c>
      <c r="R5509" s="2">
        <v>0</v>
      </c>
      <c r="S5509" s="2">
        <v>0</v>
      </c>
      <c r="T5509">
        <f t="shared" si="344"/>
        <v>0.4</v>
      </c>
      <c r="U5509">
        <f t="shared" si="345"/>
        <v>7</v>
      </c>
      <c r="V5509">
        <f t="shared" si="346"/>
        <v>0.40176449999999997</v>
      </c>
      <c r="W5509">
        <f t="shared" si="347"/>
        <v>2.050617575</v>
      </c>
    </row>
    <row r="5510" spans="1:23" x14ac:dyDescent="0.25">
      <c r="A5510" t="s">
        <v>18226</v>
      </c>
      <c r="B5510" s="1">
        <v>43197</v>
      </c>
      <c r="C5510" t="s">
        <v>18227</v>
      </c>
      <c r="D5510" t="s">
        <v>17559</v>
      </c>
      <c r="E5510" t="s">
        <v>18228</v>
      </c>
      <c r="F5510" s="1">
        <v>43184</v>
      </c>
      <c r="G5510">
        <v>1</v>
      </c>
      <c r="H5510">
        <v>5913551</v>
      </c>
      <c r="I5510">
        <v>172833</v>
      </c>
      <c r="J5510">
        <v>6378</v>
      </c>
      <c r="K5510">
        <v>14867</v>
      </c>
      <c r="L5510" t="b">
        <v>0</v>
      </c>
      <c r="M5510" t="b">
        <v>0</v>
      </c>
      <c r="N5510" t="b">
        <v>0</v>
      </c>
      <c r="O5510">
        <v>13</v>
      </c>
      <c r="P5510">
        <v>13</v>
      </c>
      <c r="Q5510" s="2">
        <v>0.03</v>
      </c>
      <c r="R5510" s="2">
        <v>0</v>
      </c>
      <c r="S5510" s="2">
        <v>0</v>
      </c>
      <c r="T5510">
        <f t="shared" si="344"/>
        <v>0.4</v>
      </c>
      <c r="U5510">
        <f t="shared" si="345"/>
        <v>10.4</v>
      </c>
      <c r="V5510">
        <f t="shared" si="346"/>
        <v>3.2567754999999998</v>
      </c>
      <c r="W5510">
        <f t="shared" si="347"/>
        <v>3.8998714250000002</v>
      </c>
    </row>
    <row r="5511" spans="1:23" x14ac:dyDescent="0.25">
      <c r="A5511" t="s">
        <v>18229</v>
      </c>
      <c r="B5511" s="1">
        <v>43180</v>
      </c>
      <c r="C5511" t="s">
        <v>18230</v>
      </c>
      <c r="D5511" t="s">
        <v>730</v>
      </c>
      <c r="E5511" t="s">
        <v>18231</v>
      </c>
      <c r="F5511" s="1">
        <v>43178</v>
      </c>
      <c r="G5511">
        <v>1</v>
      </c>
      <c r="H5511">
        <v>477188</v>
      </c>
      <c r="I5511">
        <v>2934</v>
      </c>
      <c r="J5511">
        <v>162</v>
      </c>
      <c r="K5511">
        <v>1076</v>
      </c>
      <c r="L5511" t="b">
        <v>0</v>
      </c>
      <c r="M5511" t="b">
        <v>0</v>
      </c>
      <c r="N5511" t="b">
        <v>0</v>
      </c>
      <c r="O5511">
        <v>2</v>
      </c>
      <c r="P5511">
        <v>1</v>
      </c>
      <c r="Q5511" s="2">
        <v>0.01</v>
      </c>
      <c r="R5511" s="2">
        <v>0</v>
      </c>
      <c r="S5511" s="2">
        <v>0</v>
      </c>
      <c r="T5511">
        <f t="shared" si="344"/>
        <v>0.4</v>
      </c>
      <c r="U5511">
        <f t="shared" si="345"/>
        <v>0.60000000000000009</v>
      </c>
      <c r="V5511">
        <f t="shared" si="346"/>
        <v>0.33859400000000001</v>
      </c>
      <c r="W5511">
        <f t="shared" si="347"/>
        <v>0.42850790000000005</v>
      </c>
    </row>
    <row r="5512" spans="1:23" x14ac:dyDescent="0.25">
      <c r="A5512" t="s">
        <v>18232</v>
      </c>
      <c r="B5512" s="1">
        <v>43112</v>
      </c>
      <c r="C5512" t="s">
        <v>18233</v>
      </c>
      <c r="D5512" t="s">
        <v>18234</v>
      </c>
      <c r="E5512" t="s">
        <v>18235</v>
      </c>
      <c r="F5512" s="1">
        <v>43105</v>
      </c>
      <c r="G5512">
        <v>1</v>
      </c>
      <c r="H5512">
        <v>529841</v>
      </c>
      <c r="I5512">
        <v>16314</v>
      </c>
      <c r="J5512">
        <v>392</v>
      </c>
      <c r="K5512">
        <v>2144</v>
      </c>
      <c r="L5512" t="b">
        <v>0</v>
      </c>
      <c r="M5512" t="b">
        <v>0</v>
      </c>
      <c r="N5512" t="b">
        <v>0</v>
      </c>
      <c r="O5512">
        <v>7</v>
      </c>
      <c r="P5512">
        <v>4</v>
      </c>
      <c r="Q5512" s="2">
        <v>0.03</v>
      </c>
      <c r="R5512" s="2">
        <v>0</v>
      </c>
      <c r="S5512" s="2">
        <v>0</v>
      </c>
      <c r="T5512">
        <f t="shared" si="344"/>
        <v>0.4</v>
      </c>
      <c r="U5512">
        <f t="shared" si="345"/>
        <v>2.6</v>
      </c>
      <c r="V5512">
        <f t="shared" si="346"/>
        <v>0.56492049999999994</v>
      </c>
      <c r="W5512">
        <f t="shared" si="347"/>
        <v>1.0077221750000001</v>
      </c>
    </row>
    <row r="5513" spans="1:23" x14ac:dyDescent="0.25">
      <c r="A5513" t="s">
        <v>18236</v>
      </c>
      <c r="B5513" s="1">
        <v>43191</v>
      </c>
      <c r="C5513" t="s">
        <v>18237</v>
      </c>
      <c r="D5513" t="s">
        <v>3415</v>
      </c>
      <c r="E5513" t="s">
        <v>18238</v>
      </c>
      <c r="F5513" s="1">
        <v>43177</v>
      </c>
      <c r="G5513">
        <v>1</v>
      </c>
      <c r="H5513">
        <v>424016</v>
      </c>
      <c r="I5513">
        <v>10527</v>
      </c>
      <c r="J5513">
        <v>532</v>
      </c>
      <c r="K5513">
        <v>1257</v>
      </c>
      <c r="L5513" t="b">
        <v>0</v>
      </c>
      <c r="M5513" t="b">
        <v>0</v>
      </c>
      <c r="N5513" t="b">
        <v>0</v>
      </c>
      <c r="O5513">
        <v>14</v>
      </c>
      <c r="P5513">
        <v>13</v>
      </c>
      <c r="Q5513" s="2">
        <v>0.02</v>
      </c>
      <c r="R5513" s="2">
        <v>0</v>
      </c>
      <c r="S5513" s="2">
        <v>0</v>
      </c>
      <c r="T5513">
        <f t="shared" si="344"/>
        <v>0.4</v>
      </c>
      <c r="U5513">
        <f t="shared" si="345"/>
        <v>10.200000000000001</v>
      </c>
      <c r="V5513">
        <f t="shared" si="346"/>
        <v>0.41200800000000004</v>
      </c>
      <c r="W5513">
        <f t="shared" si="347"/>
        <v>2.8542028000000004</v>
      </c>
    </row>
    <row r="5514" spans="1:23" x14ac:dyDescent="0.25">
      <c r="A5514" t="s">
        <v>18239</v>
      </c>
      <c r="B5514" s="1">
        <v>43173</v>
      </c>
      <c r="C5514" t="s">
        <v>18240</v>
      </c>
      <c r="D5514" t="s">
        <v>385</v>
      </c>
      <c r="E5514" t="s">
        <v>18241</v>
      </c>
      <c r="F5514" s="1">
        <v>43167</v>
      </c>
      <c r="G5514">
        <v>1</v>
      </c>
      <c r="H5514">
        <v>2460216</v>
      </c>
      <c r="I5514">
        <v>114540</v>
      </c>
      <c r="J5514">
        <v>1941</v>
      </c>
      <c r="K5514">
        <v>6169</v>
      </c>
      <c r="L5514" t="b">
        <v>0</v>
      </c>
      <c r="M5514" t="b">
        <v>0</v>
      </c>
      <c r="N5514" t="b">
        <v>0</v>
      </c>
      <c r="O5514">
        <v>6</v>
      </c>
      <c r="P5514">
        <v>6</v>
      </c>
      <c r="Q5514" s="2">
        <v>0.05</v>
      </c>
      <c r="R5514" s="2">
        <v>0</v>
      </c>
      <c r="S5514" s="2">
        <v>0</v>
      </c>
      <c r="T5514">
        <f t="shared" si="344"/>
        <v>0.4</v>
      </c>
      <c r="U5514">
        <f t="shared" si="345"/>
        <v>4.8000000000000007</v>
      </c>
      <c r="V5514">
        <f t="shared" si="346"/>
        <v>1.730108</v>
      </c>
      <c r="W5514">
        <f t="shared" si="347"/>
        <v>1.9655378000000003</v>
      </c>
    </row>
    <row r="5515" spans="1:23" x14ac:dyDescent="0.25">
      <c r="A5515" t="s">
        <v>18242</v>
      </c>
      <c r="B5515" s="1">
        <v>43166</v>
      </c>
      <c r="C5515" t="s">
        <v>18243</v>
      </c>
      <c r="D5515" t="s">
        <v>198</v>
      </c>
      <c r="E5515" t="s">
        <v>18244</v>
      </c>
      <c r="F5515" s="1">
        <v>43165</v>
      </c>
      <c r="G5515">
        <v>1</v>
      </c>
      <c r="H5515">
        <v>571176</v>
      </c>
      <c r="I5515">
        <v>13099</v>
      </c>
      <c r="J5515">
        <v>166</v>
      </c>
      <c r="K5515">
        <v>895</v>
      </c>
      <c r="L5515" t="b">
        <v>0</v>
      </c>
      <c r="M5515" t="b">
        <v>0</v>
      </c>
      <c r="N5515" t="b">
        <v>0</v>
      </c>
      <c r="O5515">
        <v>1</v>
      </c>
      <c r="P5515">
        <v>1</v>
      </c>
      <c r="Q5515" s="2">
        <v>0.02</v>
      </c>
      <c r="R5515" s="2">
        <v>0</v>
      </c>
      <c r="S5515" s="2">
        <v>0</v>
      </c>
      <c r="T5515">
        <f t="shared" si="344"/>
        <v>0.4</v>
      </c>
      <c r="U5515">
        <f t="shared" si="345"/>
        <v>0.8</v>
      </c>
      <c r="V5515">
        <f t="shared" si="346"/>
        <v>0.48558800000000002</v>
      </c>
      <c r="W5515">
        <f t="shared" si="347"/>
        <v>0.52995579999999998</v>
      </c>
    </row>
    <row r="5516" spans="1:23" x14ac:dyDescent="0.25">
      <c r="A5516" t="s">
        <v>18245</v>
      </c>
      <c r="B5516" s="1">
        <v>43136</v>
      </c>
      <c r="C5516" t="s">
        <v>18246</v>
      </c>
      <c r="D5516" t="s">
        <v>210</v>
      </c>
      <c r="E5516" t="s">
        <v>18247</v>
      </c>
      <c r="F5516" s="1">
        <v>43130</v>
      </c>
      <c r="G5516">
        <v>1</v>
      </c>
      <c r="H5516">
        <v>660630</v>
      </c>
      <c r="I5516">
        <v>9499</v>
      </c>
      <c r="J5516">
        <v>198</v>
      </c>
      <c r="K5516">
        <v>542</v>
      </c>
      <c r="L5516" t="b">
        <v>0</v>
      </c>
      <c r="M5516" t="b">
        <v>0</v>
      </c>
      <c r="N5516" t="b">
        <v>0</v>
      </c>
      <c r="O5516">
        <v>6</v>
      </c>
      <c r="P5516">
        <v>5</v>
      </c>
      <c r="Q5516" s="2">
        <v>0.01</v>
      </c>
      <c r="R5516" s="2">
        <v>0</v>
      </c>
      <c r="S5516" s="2">
        <v>0</v>
      </c>
      <c r="T5516">
        <f t="shared" si="344"/>
        <v>0.4</v>
      </c>
      <c r="U5516">
        <f t="shared" si="345"/>
        <v>3.8</v>
      </c>
      <c r="V5516">
        <f t="shared" si="346"/>
        <v>0.430315</v>
      </c>
      <c r="W5516">
        <f t="shared" si="347"/>
        <v>1.2606102499999998</v>
      </c>
    </row>
    <row r="5517" spans="1:23" x14ac:dyDescent="0.25">
      <c r="A5517" t="s">
        <v>18248</v>
      </c>
      <c r="B5517" s="1">
        <v>43125</v>
      </c>
      <c r="C5517" t="s">
        <v>18249</v>
      </c>
      <c r="D5517" t="s">
        <v>2343</v>
      </c>
      <c r="E5517" t="s">
        <v>18250</v>
      </c>
      <c r="F5517" s="1">
        <v>43120</v>
      </c>
      <c r="G5517">
        <v>1</v>
      </c>
      <c r="H5517">
        <v>3996</v>
      </c>
      <c r="I5517">
        <v>45</v>
      </c>
      <c r="J5517">
        <v>6</v>
      </c>
      <c r="K5517">
        <v>17</v>
      </c>
      <c r="L5517" t="b">
        <v>0</v>
      </c>
      <c r="M5517" t="b">
        <v>0</v>
      </c>
      <c r="N5517" t="b">
        <v>0</v>
      </c>
      <c r="O5517">
        <v>5</v>
      </c>
      <c r="P5517">
        <v>3</v>
      </c>
      <c r="Q5517" s="2">
        <v>0.01</v>
      </c>
      <c r="R5517" s="2">
        <v>0</v>
      </c>
      <c r="S5517" s="2">
        <v>0</v>
      </c>
      <c r="T5517">
        <f t="shared" si="344"/>
        <v>0.4</v>
      </c>
      <c r="U5517">
        <f t="shared" si="345"/>
        <v>2.0000000000000004</v>
      </c>
      <c r="V5517">
        <f t="shared" si="346"/>
        <v>0.10199800000000001</v>
      </c>
      <c r="W5517">
        <f t="shared" si="347"/>
        <v>0.69569930000000013</v>
      </c>
    </row>
    <row r="5518" spans="1:23" x14ac:dyDescent="0.25">
      <c r="A5518" t="s">
        <v>18251</v>
      </c>
      <c r="B5518" s="1">
        <v>43081</v>
      </c>
      <c r="C5518" t="s">
        <v>18252</v>
      </c>
      <c r="D5518" t="s">
        <v>174</v>
      </c>
      <c r="E5518" t="s">
        <v>18253</v>
      </c>
      <c r="F5518" s="1">
        <v>43077</v>
      </c>
      <c r="G5518">
        <v>1</v>
      </c>
      <c r="H5518">
        <v>2570365</v>
      </c>
      <c r="I5518">
        <v>73139</v>
      </c>
      <c r="J5518">
        <v>1244</v>
      </c>
      <c r="K5518">
        <v>3423</v>
      </c>
      <c r="L5518" t="b">
        <v>0</v>
      </c>
      <c r="M5518" t="b">
        <v>0</v>
      </c>
      <c r="N5518" t="b">
        <v>0</v>
      </c>
      <c r="O5518">
        <v>4</v>
      </c>
      <c r="P5518">
        <v>4</v>
      </c>
      <c r="Q5518" s="2">
        <v>0.03</v>
      </c>
      <c r="R5518" s="2">
        <v>0</v>
      </c>
      <c r="S5518" s="2">
        <v>0</v>
      </c>
      <c r="T5518">
        <f t="shared" si="344"/>
        <v>0.4</v>
      </c>
      <c r="U5518">
        <f t="shared" si="345"/>
        <v>3.2</v>
      </c>
      <c r="V5518">
        <f t="shared" si="346"/>
        <v>1.5851824999999999</v>
      </c>
      <c r="W5518">
        <f t="shared" si="347"/>
        <v>1.514813875</v>
      </c>
    </row>
    <row r="5519" spans="1:23" x14ac:dyDescent="0.25">
      <c r="A5519" t="s">
        <v>18254</v>
      </c>
      <c r="B5519" s="1">
        <v>43157</v>
      </c>
      <c r="C5519" t="s">
        <v>18255</v>
      </c>
      <c r="D5519" t="s">
        <v>18256</v>
      </c>
      <c r="E5519" t="s">
        <v>18257</v>
      </c>
      <c r="F5519" s="1">
        <v>43146</v>
      </c>
      <c r="G5519">
        <v>1</v>
      </c>
      <c r="H5519">
        <v>13882785</v>
      </c>
      <c r="I5519">
        <v>380406</v>
      </c>
      <c r="J5519">
        <v>13872</v>
      </c>
      <c r="K5519">
        <v>26945</v>
      </c>
      <c r="L5519" t="b">
        <v>0</v>
      </c>
      <c r="M5519" t="b">
        <v>0</v>
      </c>
      <c r="N5519" t="b">
        <v>0</v>
      </c>
      <c r="O5519">
        <v>11</v>
      </c>
      <c r="P5519">
        <v>10</v>
      </c>
      <c r="Q5519" s="2">
        <v>0.03</v>
      </c>
      <c r="R5519" s="2">
        <v>0</v>
      </c>
      <c r="S5519" s="2">
        <v>0</v>
      </c>
      <c r="T5519">
        <f t="shared" si="344"/>
        <v>0.4</v>
      </c>
      <c r="U5519">
        <f t="shared" si="345"/>
        <v>7.8</v>
      </c>
      <c r="V5519">
        <f t="shared" si="346"/>
        <v>7.2413924999999999</v>
      </c>
      <c r="W5519">
        <f t="shared" si="347"/>
        <v>4.6444873749999998</v>
      </c>
    </row>
    <row r="5520" spans="1:23" x14ac:dyDescent="0.25">
      <c r="A5520" t="s">
        <v>18258</v>
      </c>
      <c r="B5520" s="1">
        <v>43087</v>
      </c>
      <c r="C5520" t="s">
        <v>18259</v>
      </c>
      <c r="D5520" t="s">
        <v>18260</v>
      </c>
      <c r="E5520" t="s">
        <v>18261</v>
      </c>
      <c r="F5520" s="1">
        <v>43081</v>
      </c>
      <c r="G5520">
        <v>1</v>
      </c>
      <c r="H5520">
        <v>35247</v>
      </c>
      <c r="I5520">
        <v>775</v>
      </c>
      <c r="J5520">
        <v>33</v>
      </c>
      <c r="K5520">
        <v>102</v>
      </c>
      <c r="L5520" t="b">
        <v>0</v>
      </c>
      <c r="M5520" t="b">
        <v>0</v>
      </c>
      <c r="N5520" t="b">
        <v>0</v>
      </c>
      <c r="O5520">
        <v>6</v>
      </c>
      <c r="P5520">
        <v>5</v>
      </c>
      <c r="Q5520" s="2">
        <v>0.02</v>
      </c>
      <c r="R5520" s="2">
        <v>0</v>
      </c>
      <c r="S5520" s="2">
        <v>0</v>
      </c>
      <c r="T5520">
        <f t="shared" si="344"/>
        <v>0.4</v>
      </c>
      <c r="U5520">
        <f t="shared" si="345"/>
        <v>3.8</v>
      </c>
      <c r="V5520">
        <f t="shared" si="346"/>
        <v>0.21762350000000003</v>
      </c>
      <c r="W5520">
        <f t="shared" si="347"/>
        <v>1.1861682249999999</v>
      </c>
    </row>
    <row r="5521" spans="1:23" x14ac:dyDescent="0.25">
      <c r="A5521" t="s">
        <v>18262</v>
      </c>
      <c r="B5521" s="1">
        <v>43057</v>
      </c>
      <c r="C5521" t="s">
        <v>18263</v>
      </c>
      <c r="D5521" t="s">
        <v>18264</v>
      </c>
      <c r="E5521" t="s">
        <v>18265</v>
      </c>
      <c r="F5521" s="1">
        <v>43052</v>
      </c>
      <c r="G5521">
        <v>1</v>
      </c>
      <c r="H5521">
        <v>49451</v>
      </c>
      <c r="I5521">
        <v>4666</v>
      </c>
      <c r="J5521">
        <v>92</v>
      </c>
      <c r="K5521">
        <v>447</v>
      </c>
      <c r="L5521" t="b">
        <v>0</v>
      </c>
      <c r="M5521" t="b">
        <v>0</v>
      </c>
      <c r="N5521" t="b">
        <v>0</v>
      </c>
      <c r="O5521">
        <v>5</v>
      </c>
      <c r="P5521">
        <v>4</v>
      </c>
      <c r="Q5521" s="2">
        <v>0.09</v>
      </c>
      <c r="R5521" s="2">
        <v>0</v>
      </c>
      <c r="S5521" s="2">
        <v>0.01</v>
      </c>
      <c r="T5521">
        <f t="shared" si="344"/>
        <v>0.4</v>
      </c>
      <c r="U5521">
        <f t="shared" si="345"/>
        <v>3</v>
      </c>
      <c r="V5521">
        <f t="shared" si="346"/>
        <v>1.1747254999999999</v>
      </c>
      <c r="W5521">
        <f t="shared" si="347"/>
        <v>1.321153925</v>
      </c>
    </row>
    <row r="5522" spans="1:23" x14ac:dyDescent="0.25">
      <c r="A5522" t="s">
        <v>18266</v>
      </c>
      <c r="B5522" s="1">
        <v>43109</v>
      </c>
      <c r="C5522" t="s">
        <v>18267</v>
      </c>
      <c r="D5522" t="s">
        <v>4924</v>
      </c>
      <c r="E5522" t="s">
        <v>18268</v>
      </c>
      <c r="F5522" s="1">
        <v>43103</v>
      </c>
      <c r="G5522">
        <v>1</v>
      </c>
      <c r="H5522">
        <v>2588376</v>
      </c>
      <c r="I5522">
        <v>83603</v>
      </c>
      <c r="J5522">
        <v>1225</v>
      </c>
      <c r="K5522">
        <v>3736</v>
      </c>
      <c r="L5522" t="b">
        <v>0</v>
      </c>
      <c r="M5522" t="b">
        <v>0</v>
      </c>
      <c r="N5522" t="b">
        <v>0</v>
      </c>
      <c r="O5522">
        <v>6</v>
      </c>
      <c r="P5522">
        <v>5</v>
      </c>
      <c r="Q5522" s="2">
        <v>0.03</v>
      </c>
      <c r="R5522" s="2">
        <v>0</v>
      </c>
      <c r="S5522" s="2">
        <v>0</v>
      </c>
      <c r="T5522">
        <f t="shared" si="344"/>
        <v>0.4</v>
      </c>
      <c r="U5522">
        <f t="shared" si="345"/>
        <v>3.8</v>
      </c>
      <c r="V5522">
        <f t="shared" si="346"/>
        <v>1.5941879999999999</v>
      </c>
      <c r="W5522">
        <f t="shared" si="347"/>
        <v>1.6679657999999997</v>
      </c>
    </row>
    <row r="5523" spans="1:23" x14ac:dyDescent="0.25">
      <c r="A5523" t="s">
        <v>18269</v>
      </c>
      <c r="B5523" s="1">
        <v>43150</v>
      </c>
      <c r="C5523" t="s">
        <v>18270</v>
      </c>
      <c r="D5523" t="s">
        <v>97</v>
      </c>
      <c r="E5523" t="s">
        <v>18271</v>
      </c>
      <c r="F5523" s="1">
        <v>43143</v>
      </c>
      <c r="G5523">
        <v>1</v>
      </c>
      <c r="H5523">
        <v>370450</v>
      </c>
      <c r="I5523">
        <v>11906</v>
      </c>
      <c r="J5523">
        <v>258</v>
      </c>
      <c r="K5523">
        <v>533</v>
      </c>
      <c r="L5523" t="b">
        <v>0</v>
      </c>
      <c r="M5523" t="b">
        <v>0</v>
      </c>
      <c r="N5523" t="b">
        <v>0</v>
      </c>
      <c r="O5523">
        <v>7</v>
      </c>
      <c r="P5523">
        <v>6</v>
      </c>
      <c r="Q5523" s="2">
        <v>0.03</v>
      </c>
      <c r="R5523" s="2">
        <v>0</v>
      </c>
      <c r="S5523" s="2">
        <v>0</v>
      </c>
      <c r="T5523">
        <f t="shared" si="344"/>
        <v>0.4</v>
      </c>
      <c r="U5523">
        <f t="shared" si="345"/>
        <v>4.6000000000000005</v>
      </c>
      <c r="V5523">
        <f t="shared" si="346"/>
        <v>0.48522500000000002</v>
      </c>
      <c r="W5523">
        <f t="shared" si="347"/>
        <v>1.47982875</v>
      </c>
    </row>
    <row r="5524" spans="1:23" x14ac:dyDescent="0.25">
      <c r="A5524" t="s">
        <v>18272</v>
      </c>
      <c r="B5524" s="1">
        <v>43072</v>
      </c>
      <c r="C5524" t="s">
        <v>18273</v>
      </c>
      <c r="D5524" t="s">
        <v>14107</v>
      </c>
      <c r="E5524" t="s">
        <v>18274</v>
      </c>
      <c r="F5524" s="1">
        <v>43067</v>
      </c>
      <c r="G5524">
        <v>1</v>
      </c>
      <c r="H5524">
        <v>58301</v>
      </c>
      <c r="I5524">
        <v>2351</v>
      </c>
      <c r="J5524">
        <v>170</v>
      </c>
      <c r="K5524">
        <v>625</v>
      </c>
      <c r="L5524" t="b">
        <v>0</v>
      </c>
      <c r="M5524" t="b">
        <v>0</v>
      </c>
      <c r="N5524" t="b">
        <v>0</v>
      </c>
      <c r="O5524">
        <v>5</v>
      </c>
      <c r="P5524">
        <v>5</v>
      </c>
      <c r="Q5524" s="2">
        <v>0.04</v>
      </c>
      <c r="R5524" s="2">
        <v>0</v>
      </c>
      <c r="S5524" s="2">
        <v>0.01</v>
      </c>
      <c r="T5524">
        <f t="shared" si="344"/>
        <v>0.4</v>
      </c>
      <c r="U5524">
        <f t="shared" si="345"/>
        <v>4</v>
      </c>
      <c r="V5524">
        <f t="shared" si="346"/>
        <v>0.67915049999999999</v>
      </c>
      <c r="W5524">
        <f t="shared" si="347"/>
        <v>1.3977026750000001</v>
      </c>
    </row>
    <row r="5525" spans="1:23" x14ac:dyDescent="0.25">
      <c r="A5525" t="s">
        <v>18275</v>
      </c>
      <c r="B5525" s="1">
        <v>43138</v>
      </c>
      <c r="C5525" t="s">
        <v>18276</v>
      </c>
      <c r="D5525" t="s">
        <v>6492</v>
      </c>
      <c r="E5525" t="s">
        <v>18277</v>
      </c>
      <c r="F5525" s="1">
        <v>43133</v>
      </c>
      <c r="G5525">
        <v>1</v>
      </c>
      <c r="H5525">
        <v>104822</v>
      </c>
      <c r="I5525">
        <v>4485</v>
      </c>
      <c r="J5525">
        <v>136</v>
      </c>
      <c r="K5525">
        <v>613</v>
      </c>
      <c r="L5525" t="b">
        <v>0</v>
      </c>
      <c r="M5525" t="b">
        <v>0</v>
      </c>
      <c r="N5525" t="b">
        <v>0</v>
      </c>
      <c r="O5525">
        <v>5</v>
      </c>
      <c r="P5525">
        <v>5</v>
      </c>
      <c r="Q5525" s="2">
        <v>0.04</v>
      </c>
      <c r="R5525" s="2">
        <v>0</v>
      </c>
      <c r="S5525" s="2">
        <v>0.01</v>
      </c>
      <c r="T5525">
        <f t="shared" si="344"/>
        <v>0.4</v>
      </c>
      <c r="U5525">
        <f t="shared" si="345"/>
        <v>4</v>
      </c>
      <c r="V5525">
        <f t="shared" si="346"/>
        <v>0.70241100000000001</v>
      </c>
      <c r="W5525">
        <f t="shared" si="347"/>
        <v>1.4058438500000001</v>
      </c>
    </row>
    <row r="5526" spans="1:23" x14ac:dyDescent="0.25">
      <c r="A5526" t="s">
        <v>18278</v>
      </c>
      <c r="B5526" s="1">
        <v>43149</v>
      </c>
      <c r="C5526" t="s">
        <v>18279</v>
      </c>
      <c r="D5526" t="s">
        <v>3415</v>
      </c>
      <c r="E5526" t="s">
        <v>18280</v>
      </c>
      <c r="F5526" s="1">
        <v>43142</v>
      </c>
      <c r="G5526">
        <v>1</v>
      </c>
      <c r="H5526">
        <v>601643</v>
      </c>
      <c r="I5526">
        <v>16376</v>
      </c>
      <c r="J5526">
        <v>927</v>
      </c>
      <c r="K5526">
        <v>2753</v>
      </c>
      <c r="L5526" t="b">
        <v>0</v>
      </c>
      <c r="M5526" t="b">
        <v>0</v>
      </c>
      <c r="N5526" t="b">
        <v>0</v>
      </c>
      <c r="O5526">
        <v>7</v>
      </c>
      <c r="P5526">
        <v>7</v>
      </c>
      <c r="Q5526" s="2">
        <v>0.03</v>
      </c>
      <c r="R5526" s="2">
        <v>0</v>
      </c>
      <c r="S5526" s="2">
        <v>0</v>
      </c>
      <c r="T5526">
        <f t="shared" si="344"/>
        <v>0.4</v>
      </c>
      <c r="U5526">
        <f t="shared" si="345"/>
        <v>5.6000000000000005</v>
      </c>
      <c r="V5526">
        <f t="shared" si="346"/>
        <v>0.6008214999999999</v>
      </c>
      <c r="W5526">
        <f t="shared" si="347"/>
        <v>1.7702875250000001</v>
      </c>
    </row>
    <row r="5527" spans="1:23" x14ac:dyDescent="0.25">
      <c r="A5527" t="s">
        <v>18281</v>
      </c>
      <c r="B5527" s="1">
        <v>43154</v>
      </c>
      <c r="C5527" t="s">
        <v>18282</v>
      </c>
      <c r="D5527" t="s">
        <v>12863</v>
      </c>
      <c r="E5527" t="s">
        <v>6054</v>
      </c>
      <c r="F5527" s="1">
        <v>43145</v>
      </c>
      <c r="G5527">
        <v>1</v>
      </c>
      <c r="H5527">
        <v>189102</v>
      </c>
      <c r="I5527">
        <v>4759</v>
      </c>
      <c r="J5527">
        <v>59</v>
      </c>
      <c r="K5527">
        <v>176</v>
      </c>
      <c r="L5527" t="b">
        <v>0</v>
      </c>
      <c r="M5527" t="b">
        <v>0</v>
      </c>
      <c r="N5527" t="b">
        <v>0</v>
      </c>
      <c r="O5527">
        <v>9</v>
      </c>
      <c r="P5527">
        <v>7</v>
      </c>
      <c r="Q5527" s="2">
        <v>0.03</v>
      </c>
      <c r="R5527" s="2">
        <v>0</v>
      </c>
      <c r="S5527" s="2">
        <v>0</v>
      </c>
      <c r="T5527">
        <f t="shared" si="344"/>
        <v>0.4</v>
      </c>
      <c r="U5527">
        <f t="shared" si="345"/>
        <v>5.2</v>
      </c>
      <c r="V5527">
        <f t="shared" si="346"/>
        <v>0.39455099999999999</v>
      </c>
      <c r="W5527">
        <f t="shared" si="347"/>
        <v>1.59809285</v>
      </c>
    </row>
    <row r="5528" spans="1:23" x14ac:dyDescent="0.25">
      <c r="A5528" t="s">
        <v>18283</v>
      </c>
      <c r="B5528" s="1">
        <v>43084</v>
      </c>
      <c r="C5528" t="s">
        <v>18284</v>
      </c>
      <c r="D5528" t="s">
        <v>18285</v>
      </c>
      <c r="E5528" t="s">
        <v>18286</v>
      </c>
      <c r="F5528" s="1">
        <v>43079</v>
      </c>
      <c r="G5528">
        <v>1</v>
      </c>
      <c r="H5528">
        <v>17315</v>
      </c>
      <c r="I5528">
        <v>182</v>
      </c>
      <c r="J5528">
        <v>22</v>
      </c>
      <c r="K5528">
        <v>53</v>
      </c>
      <c r="L5528" t="b">
        <v>0</v>
      </c>
      <c r="M5528" t="b">
        <v>0</v>
      </c>
      <c r="N5528" t="b">
        <v>0</v>
      </c>
      <c r="O5528">
        <v>5</v>
      </c>
      <c r="P5528">
        <v>3</v>
      </c>
      <c r="Q5528" s="2">
        <v>0.01</v>
      </c>
      <c r="R5528" s="2">
        <v>0</v>
      </c>
      <c r="S5528" s="2">
        <v>0</v>
      </c>
      <c r="T5528">
        <f t="shared" si="344"/>
        <v>0.4</v>
      </c>
      <c r="U5528">
        <f t="shared" si="345"/>
        <v>2.0000000000000004</v>
      </c>
      <c r="V5528">
        <f t="shared" si="346"/>
        <v>0.1086575</v>
      </c>
      <c r="W5528">
        <f t="shared" si="347"/>
        <v>0.69803012500000017</v>
      </c>
    </row>
    <row r="5529" spans="1:23" x14ac:dyDescent="0.25">
      <c r="A5529" t="s">
        <v>18287</v>
      </c>
      <c r="B5529" s="1">
        <v>43245</v>
      </c>
      <c r="C5529" t="s">
        <v>18288</v>
      </c>
      <c r="D5529" t="s">
        <v>18289</v>
      </c>
      <c r="E5529" t="s">
        <v>18290</v>
      </c>
      <c r="F5529" s="1">
        <v>43233</v>
      </c>
      <c r="G5529">
        <v>1</v>
      </c>
      <c r="H5529">
        <v>6518936</v>
      </c>
      <c r="I5529">
        <v>7321</v>
      </c>
      <c r="J5529">
        <v>2381</v>
      </c>
      <c r="K5529">
        <v>872</v>
      </c>
      <c r="L5529" t="b">
        <v>0</v>
      </c>
      <c r="M5529" t="b">
        <v>0</v>
      </c>
      <c r="N5529" t="b">
        <v>0</v>
      </c>
      <c r="O5529">
        <v>12</v>
      </c>
      <c r="P5529">
        <v>7</v>
      </c>
      <c r="Q5529" s="2">
        <v>0</v>
      </c>
      <c r="R5529" s="2">
        <v>0</v>
      </c>
      <c r="S5529" s="2">
        <v>0</v>
      </c>
      <c r="T5529">
        <f t="shared" si="344"/>
        <v>0.4</v>
      </c>
      <c r="U5529">
        <f t="shared" si="345"/>
        <v>4.6000000000000005</v>
      </c>
      <c r="V5529">
        <f t="shared" si="346"/>
        <v>3.259468</v>
      </c>
      <c r="W5529">
        <f t="shared" si="347"/>
        <v>2.4508137999999997</v>
      </c>
    </row>
    <row r="5530" spans="1:23" x14ac:dyDescent="0.25">
      <c r="A5530" t="s">
        <v>18291</v>
      </c>
      <c r="B5530" s="1">
        <v>43252</v>
      </c>
      <c r="C5530" t="s">
        <v>18292</v>
      </c>
      <c r="D5530" t="s">
        <v>730</v>
      </c>
      <c r="E5530" t="s">
        <v>18293</v>
      </c>
      <c r="F5530" s="1">
        <v>43251</v>
      </c>
      <c r="G5530">
        <v>1</v>
      </c>
      <c r="H5530">
        <v>392828</v>
      </c>
      <c r="I5530">
        <v>3332</v>
      </c>
      <c r="J5530">
        <v>1089</v>
      </c>
      <c r="K5530">
        <v>2266</v>
      </c>
      <c r="L5530" t="b">
        <v>0</v>
      </c>
      <c r="M5530" t="b">
        <v>0</v>
      </c>
      <c r="N5530" t="b">
        <v>0</v>
      </c>
      <c r="O5530">
        <v>1</v>
      </c>
      <c r="P5530">
        <v>1</v>
      </c>
      <c r="Q5530" s="2">
        <v>0.01</v>
      </c>
      <c r="R5530" s="2">
        <v>0</v>
      </c>
      <c r="S5530" s="2">
        <v>0.01</v>
      </c>
      <c r="T5530">
        <f t="shared" si="344"/>
        <v>0.4</v>
      </c>
      <c r="U5530">
        <f t="shared" si="345"/>
        <v>0.8</v>
      </c>
      <c r="V5530">
        <f t="shared" si="346"/>
        <v>0.54641399999999996</v>
      </c>
      <c r="W5530">
        <f t="shared" si="347"/>
        <v>0.55124490000000004</v>
      </c>
    </row>
    <row r="5531" spans="1:23" x14ac:dyDescent="0.25">
      <c r="A5531" t="s">
        <v>18294</v>
      </c>
      <c r="B5531" s="1">
        <v>43265</v>
      </c>
      <c r="C5531" t="s">
        <v>18295</v>
      </c>
      <c r="D5531" t="s">
        <v>5467</v>
      </c>
      <c r="E5531" t="s">
        <v>18296</v>
      </c>
      <c r="F5531" s="1">
        <v>43256</v>
      </c>
      <c r="G5531">
        <v>1</v>
      </c>
      <c r="H5531">
        <v>35181079</v>
      </c>
      <c r="I5531">
        <v>1323550</v>
      </c>
      <c r="J5531">
        <v>48192</v>
      </c>
      <c r="K5531">
        <v>71176</v>
      </c>
      <c r="L5531" t="b">
        <v>0</v>
      </c>
      <c r="M5531" t="b">
        <v>0</v>
      </c>
      <c r="N5531" t="b">
        <v>0</v>
      </c>
      <c r="O5531">
        <v>9</v>
      </c>
      <c r="P5531">
        <v>9</v>
      </c>
      <c r="Q5531" s="2">
        <v>0.04</v>
      </c>
      <c r="R5531" s="2">
        <v>0</v>
      </c>
      <c r="S5531" s="2">
        <v>0</v>
      </c>
      <c r="T5531">
        <f t="shared" si="344"/>
        <v>0.4</v>
      </c>
      <c r="U5531">
        <f t="shared" si="345"/>
        <v>7.2</v>
      </c>
      <c r="V5531">
        <f t="shared" si="346"/>
        <v>17.990539499999997</v>
      </c>
      <c r="W5531">
        <f t="shared" si="347"/>
        <v>8.2566888249999977</v>
      </c>
    </row>
    <row r="5532" spans="1:23" x14ac:dyDescent="0.25">
      <c r="A5532" t="s">
        <v>18297</v>
      </c>
      <c r="B5532" s="1">
        <v>43245</v>
      </c>
      <c r="C5532" t="s">
        <v>18298</v>
      </c>
      <c r="D5532" t="s">
        <v>605</v>
      </c>
      <c r="E5532" t="s">
        <v>18299</v>
      </c>
      <c r="F5532" s="1">
        <v>43243</v>
      </c>
      <c r="G5532">
        <v>1</v>
      </c>
      <c r="H5532">
        <v>1824164</v>
      </c>
      <c r="I5532">
        <v>13734</v>
      </c>
      <c r="J5532">
        <v>6608</v>
      </c>
      <c r="K5532">
        <v>1898</v>
      </c>
      <c r="L5532" t="b">
        <v>0</v>
      </c>
      <c r="M5532" t="b">
        <v>0</v>
      </c>
      <c r="N5532" t="b">
        <v>0</v>
      </c>
      <c r="O5532">
        <v>2</v>
      </c>
      <c r="P5532">
        <v>2</v>
      </c>
      <c r="Q5532" s="2">
        <v>0.01</v>
      </c>
      <c r="R5532" s="2">
        <v>0</v>
      </c>
      <c r="S5532" s="2">
        <v>0</v>
      </c>
      <c r="T5532">
        <f t="shared" si="344"/>
        <v>0.4</v>
      </c>
      <c r="U5532">
        <f t="shared" si="345"/>
        <v>1.6</v>
      </c>
      <c r="V5532">
        <f t="shared" si="346"/>
        <v>1.0120819999999999</v>
      </c>
      <c r="W5532">
        <f t="shared" si="347"/>
        <v>0.91422870000000001</v>
      </c>
    </row>
    <row r="5533" spans="1:23" x14ac:dyDescent="0.25">
      <c r="A5533" t="s">
        <v>18300</v>
      </c>
      <c r="B5533" s="1">
        <v>43207</v>
      </c>
      <c r="C5533" t="s">
        <v>18301</v>
      </c>
      <c r="D5533" t="s">
        <v>2422</v>
      </c>
      <c r="E5533" t="s">
        <v>18302</v>
      </c>
      <c r="F5533" s="1">
        <v>43189</v>
      </c>
      <c r="G5533">
        <v>1</v>
      </c>
      <c r="H5533">
        <v>1149510</v>
      </c>
      <c r="I5533">
        <v>20550</v>
      </c>
      <c r="J5533">
        <v>557</v>
      </c>
      <c r="K5533">
        <v>7205</v>
      </c>
      <c r="L5533" t="b">
        <v>0</v>
      </c>
      <c r="M5533" t="b">
        <v>0</v>
      </c>
      <c r="N5533" t="b">
        <v>0</v>
      </c>
      <c r="O5533">
        <v>18</v>
      </c>
      <c r="P5533">
        <v>8</v>
      </c>
      <c r="Q5533" s="2">
        <v>0.02</v>
      </c>
      <c r="R5533" s="2">
        <v>0</v>
      </c>
      <c r="S5533" s="2">
        <v>0.01</v>
      </c>
      <c r="T5533">
        <f t="shared" si="344"/>
        <v>0.4</v>
      </c>
      <c r="U5533">
        <f t="shared" si="345"/>
        <v>4.4000000000000004</v>
      </c>
      <c r="V5533">
        <f t="shared" si="346"/>
        <v>1.0247550000000001</v>
      </c>
      <c r="W5533">
        <f t="shared" si="347"/>
        <v>1.6186642500000001</v>
      </c>
    </row>
    <row r="5534" spans="1:23" x14ac:dyDescent="0.25">
      <c r="A5534" t="s">
        <v>18303</v>
      </c>
      <c r="B5534" s="1">
        <v>43253</v>
      </c>
      <c r="C5534" t="s">
        <v>18304</v>
      </c>
      <c r="D5534" t="s">
        <v>18305</v>
      </c>
      <c r="E5534" t="s">
        <v>18306</v>
      </c>
      <c r="F5534" s="1">
        <v>43226</v>
      </c>
      <c r="G5534">
        <v>1</v>
      </c>
      <c r="H5534">
        <v>225211923</v>
      </c>
      <c r="I5534">
        <v>5023450</v>
      </c>
      <c r="J5534">
        <v>343541</v>
      </c>
      <c r="K5534">
        <v>517232</v>
      </c>
      <c r="L5534" t="b">
        <v>0</v>
      </c>
      <c r="M5534" t="b">
        <v>0</v>
      </c>
      <c r="N5534" t="b">
        <v>0</v>
      </c>
      <c r="O5534">
        <v>27</v>
      </c>
      <c r="P5534">
        <v>25</v>
      </c>
      <c r="Q5534" s="2">
        <v>0.02</v>
      </c>
      <c r="R5534" s="2">
        <v>0</v>
      </c>
      <c r="S5534" s="2">
        <v>0</v>
      </c>
      <c r="T5534">
        <f t="shared" si="344"/>
        <v>0.4</v>
      </c>
      <c r="U5534">
        <f t="shared" si="345"/>
        <v>19.600000000000001</v>
      </c>
      <c r="V5534">
        <f t="shared" si="346"/>
        <v>112.8059615</v>
      </c>
      <c r="W5534">
        <f t="shared" si="347"/>
        <v>44.542086524999995</v>
      </c>
    </row>
    <row r="5535" spans="1:23" x14ac:dyDescent="0.25">
      <c r="A5535" t="s">
        <v>18307</v>
      </c>
      <c r="B5535" s="1">
        <v>43223</v>
      </c>
      <c r="C5535" t="s">
        <v>18308</v>
      </c>
      <c r="D5535" t="s">
        <v>2981</v>
      </c>
      <c r="E5535" t="s">
        <v>18309</v>
      </c>
      <c r="F5535" s="1">
        <v>43216</v>
      </c>
      <c r="G5535">
        <v>1</v>
      </c>
      <c r="H5535">
        <v>1233644</v>
      </c>
      <c r="I5535">
        <v>103890</v>
      </c>
      <c r="J5535">
        <v>1543</v>
      </c>
      <c r="K5535">
        <v>1437</v>
      </c>
      <c r="L5535" t="b">
        <v>0</v>
      </c>
      <c r="M5535" t="b">
        <v>0</v>
      </c>
      <c r="N5535" t="b">
        <v>0</v>
      </c>
      <c r="O5535">
        <v>7</v>
      </c>
      <c r="P5535">
        <v>8</v>
      </c>
      <c r="Q5535" s="2">
        <v>0.08</v>
      </c>
      <c r="R5535" s="2">
        <v>0</v>
      </c>
      <c r="S5535" s="2">
        <v>0</v>
      </c>
      <c r="T5535">
        <f t="shared" si="344"/>
        <v>0.4</v>
      </c>
      <c r="U5535">
        <f t="shared" si="345"/>
        <v>6.6000000000000005</v>
      </c>
      <c r="V5535">
        <f t="shared" si="346"/>
        <v>1.416822</v>
      </c>
      <c r="W5535">
        <f t="shared" si="347"/>
        <v>2.3058877</v>
      </c>
    </row>
    <row r="5536" spans="1:23" x14ac:dyDescent="0.25">
      <c r="A5536" t="s">
        <v>18310</v>
      </c>
      <c r="B5536" s="1">
        <v>43086</v>
      </c>
      <c r="C5536" t="s">
        <v>18311</v>
      </c>
      <c r="D5536" t="s">
        <v>5101</v>
      </c>
      <c r="E5536" t="s">
        <v>18312</v>
      </c>
      <c r="F5536" s="1">
        <v>43081</v>
      </c>
      <c r="G5536">
        <v>1</v>
      </c>
      <c r="H5536">
        <v>25386</v>
      </c>
      <c r="I5536">
        <v>78</v>
      </c>
      <c r="J5536">
        <v>10</v>
      </c>
      <c r="K5536">
        <v>28</v>
      </c>
      <c r="L5536" t="b">
        <v>0</v>
      </c>
      <c r="M5536" t="b">
        <v>0</v>
      </c>
      <c r="N5536" t="b">
        <v>0</v>
      </c>
      <c r="O5536">
        <v>5</v>
      </c>
      <c r="P5536">
        <v>5</v>
      </c>
      <c r="Q5536" s="2">
        <v>0</v>
      </c>
      <c r="R5536" s="2">
        <v>0</v>
      </c>
      <c r="S5536" s="2">
        <v>0</v>
      </c>
      <c r="T5536">
        <f t="shared" si="344"/>
        <v>0.4</v>
      </c>
      <c r="U5536">
        <f t="shared" si="345"/>
        <v>4</v>
      </c>
      <c r="V5536">
        <f t="shared" si="346"/>
        <v>1.2692999999999999E-2</v>
      </c>
      <c r="W5536">
        <f t="shared" si="347"/>
        <v>1.1644425500000002</v>
      </c>
    </row>
    <row r="5537" spans="1:23" x14ac:dyDescent="0.25">
      <c r="A5537" t="s">
        <v>18313</v>
      </c>
      <c r="B5537" s="1">
        <v>43059</v>
      </c>
      <c r="C5537" t="s">
        <v>18314</v>
      </c>
      <c r="D5537" t="s">
        <v>18315</v>
      </c>
      <c r="E5537" t="s">
        <v>18316</v>
      </c>
      <c r="F5537" s="1">
        <v>43054</v>
      </c>
      <c r="G5537">
        <v>1</v>
      </c>
      <c r="H5537">
        <v>42451</v>
      </c>
      <c r="I5537">
        <v>399</v>
      </c>
      <c r="J5537">
        <v>114</v>
      </c>
      <c r="K5537">
        <v>63</v>
      </c>
      <c r="L5537" t="b">
        <v>0</v>
      </c>
      <c r="M5537" t="b">
        <v>0</v>
      </c>
      <c r="N5537" t="b">
        <v>0</v>
      </c>
      <c r="O5537">
        <v>5</v>
      </c>
      <c r="P5537">
        <v>6</v>
      </c>
      <c r="Q5537" s="2">
        <v>0.01</v>
      </c>
      <c r="R5537" s="2">
        <v>0</v>
      </c>
      <c r="S5537" s="2">
        <v>0</v>
      </c>
      <c r="T5537">
        <f t="shared" si="344"/>
        <v>0.4</v>
      </c>
      <c r="U5537">
        <f t="shared" si="345"/>
        <v>5.0000000000000009</v>
      </c>
      <c r="V5537">
        <f t="shared" si="346"/>
        <v>0.1212255</v>
      </c>
      <c r="W5537">
        <f t="shared" si="347"/>
        <v>1.4524289250000002</v>
      </c>
    </row>
    <row r="5538" spans="1:23" x14ac:dyDescent="0.25">
      <c r="A5538" t="s">
        <v>18317</v>
      </c>
      <c r="B5538" s="1">
        <v>43072</v>
      </c>
      <c r="C5538" t="s">
        <v>18318</v>
      </c>
      <c r="D5538" t="s">
        <v>18319</v>
      </c>
      <c r="E5538" t="s">
        <v>18320</v>
      </c>
      <c r="F5538" s="1">
        <v>43067</v>
      </c>
      <c r="G5538">
        <v>1</v>
      </c>
      <c r="H5538">
        <v>54208</v>
      </c>
      <c r="I5538">
        <v>462</v>
      </c>
      <c r="J5538">
        <v>98</v>
      </c>
      <c r="K5538">
        <v>70</v>
      </c>
      <c r="L5538" t="b">
        <v>0</v>
      </c>
      <c r="M5538" t="b">
        <v>0</v>
      </c>
      <c r="N5538" t="b">
        <v>0</v>
      </c>
      <c r="O5538">
        <v>5</v>
      </c>
      <c r="P5538">
        <v>5</v>
      </c>
      <c r="Q5538" s="2">
        <v>0.01</v>
      </c>
      <c r="R5538" s="2">
        <v>0</v>
      </c>
      <c r="S5538" s="2">
        <v>0</v>
      </c>
      <c r="T5538">
        <f t="shared" si="344"/>
        <v>0.4</v>
      </c>
      <c r="U5538">
        <f t="shared" si="345"/>
        <v>4</v>
      </c>
      <c r="V5538">
        <f t="shared" si="346"/>
        <v>0.12710399999999999</v>
      </c>
      <c r="W5538">
        <f t="shared" si="347"/>
        <v>1.2044864000000002</v>
      </c>
    </row>
    <row r="5539" spans="1:23" x14ac:dyDescent="0.25">
      <c r="A5539" t="s">
        <v>18321</v>
      </c>
      <c r="B5539" s="1">
        <v>43077</v>
      </c>
      <c r="C5539" t="s">
        <v>18322</v>
      </c>
      <c r="D5539" t="s">
        <v>18323</v>
      </c>
      <c r="E5539" t="s">
        <v>18324</v>
      </c>
      <c r="F5539" s="1">
        <v>41525</v>
      </c>
      <c r="G5539">
        <v>1</v>
      </c>
      <c r="H5539">
        <v>5682</v>
      </c>
      <c r="I5539">
        <v>21</v>
      </c>
      <c r="J5539">
        <v>2</v>
      </c>
      <c r="K5539">
        <v>0</v>
      </c>
      <c r="L5539" t="b">
        <v>0</v>
      </c>
      <c r="M5539" t="b">
        <v>0</v>
      </c>
      <c r="N5539" t="b">
        <v>0</v>
      </c>
      <c r="O5539">
        <v>1552</v>
      </c>
      <c r="P5539">
        <v>3</v>
      </c>
      <c r="Q5539" s="2">
        <v>0</v>
      </c>
      <c r="R5539" s="2">
        <v>0</v>
      </c>
      <c r="S5539" s="2">
        <v>0</v>
      </c>
      <c r="T5539">
        <f t="shared" si="344"/>
        <v>0.4</v>
      </c>
      <c r="U5539">
        <f t="shared" si="345"/>
        <v>-307.40000000000003</v>
      </c>
      <c r="V5539">
        <f t="shared" si="346"/>
        <v>2.8409999999999998E-3</v>
      </c>
      <c r="W5539">
        <f t="shared" si="347"/>
        <v>-76.689005650000013</v>
      </c>
    </row>
    <row r="5540" spans="1:23" x14ac:dyDescent="0.25">
      <c r="A5540" t="s">
        <v>18325</v>
      </c>
      <c r="B5540" s="1">
        <v>43141</v>
      </c>
      <c r="C5540" t="s">
        <v>18326</v>
      </c>
      <c r="D5540" t="s">
        <v>1536</v>
      </c>
      <c r="E5540" t="s">
        <v>18327</v>
      </c>
      <c r="F5540" s="1">
        <v>43134</v>
      </c>
      <c r="G5540">
        <v>1</v>
      </c>
      <c r="H5540">
        <v>584565</v>
      </c>
      <c r="I5540">
        <v>13758</v>
      </c>
      <c r="J5540">
        <v>519</v>
      </c>
      <c r="K5540">
        <v>2427</v>
      </c>
      <c r="L5540" t="b">
        <v>0</v>
      </c>
      <c r="M5540" t="b">
        <v>0</v>
      </c>
      <c r="N5540" t="b">
        <v>0</v>
      </c>
      <c r="O5540">
        <v>7</v>
      </c>
      <c r="P5540">
        <v>2</v>
      </c>
      <c r="Q5540" s="2">
        <v>0.02</v>
      </c>
      <c r="R5540" s="2">
        <v>0</v>
      </c>
      <c r="S5540" s="2">
        <v>0</v>
      </c>
      <c r="T5540">
        <f t="shared" si="344"/>
        <v>0.4</v>
      </c>
      <c r="U5540">
        <f t="shared" si="345"/>
        <v>0.60000000000000009</v>
      </c>
      <c r="V5540">
        <f t="shared" si="346"/>
        <v>0.49228250000000001</v>
      </c>
      <c r="W5540">
        <f t="shared" si="347"/>
        <v>0.48229887500000002</v>
      </c>
    </row>
    <row r="5541" spans="1:23" x14ac:dyDescent="0.25">
      <c r="A5541" t="s">
        <v>18328</v>
      </c>
      <c r="B5541" s="1">
        <v>43056</v>
      </c>
      <c r="C5541" t="s">
        <v>18329</v>
      </c>
      <c r="D5541" t="s">
        <v>18330</v>
      </c>
      <c r="E5541" t="s">
        <v>18331</v>
      </c>
      <c r="F5541" s="1">
        <v>43050</v>
      </c>
      <c r="G5541">
        <v>1</v>
      </c>
      <c r="H5541">
        <v>194930</v>
      </c>
      <c r="I5541">
        <v>6466</v>
      </c>
      <c r="J5541">
        <v>139</v>
      </c>
      <c r="K5541">
        <v>536</v>
      </c>
      <c r="L5541" t="b">
        <v>0</v>
      </c>
      <c r="M5541" t="b">
        <v>0</v>
      </c>
      <c r="N5541" t="b">
        <v>0</v>
      </c>
      <c r="O5541">
        <v>6</v>
      </c>
      <c r="P5541">
        <v>4</v>
      </c>
      <c r="Q5541" s="2">
        <v>0.03</v>
      </c>
      <c r="R5541" s="2">
        <v>0</v>
      </c>
      <c r="S5541" s="2">
        <v>0</v>
      </c>
      <c r="T5541">
        <f t="shared" si="344"/>
        <v>0.4</v>
      </c>
      <c r="U5541">
        <f t="shared" si="345"/>
        <v>2.8000000000000003</v>
      </c>
      <c r="V5541">
        <f t="shared" si="346"/>
        <v>0.39746499999999996</v>
      </c>
      <c r="W5541">
        <f t="shared" si="347"/>
        <v>0.9991127500000001</v>
      </c>
    </row>
    <row r="5542" spans="1:23" x14ac:dyDescent="0.25">
      <c r="A5542" t="s">
        <v>18332</v>
      </c>
      <c r="B5542" s="1">
        <v>43096</v>
      </c>
      <c r="C5542" t="s">
        <v>18333</v>
      </c>
      <c r="D5542" t="s">
        <v>166</v>
      </c>
      <c r="E5542" t="s">
        <v>18334</v>
      </c>
      <c r="F5542" s="1">
        <v>43093</v>
      </c>
      <c r="G5542">
        <v>1</v>
      </c>
      <c r="H5542">
        <v>261810</v>
      </c>
      <c r="I5542">
        <v>3736</v>
      </c>
      <c r="J5542">
        <v>1074</v>
      </c>
      <c r="K5542">
        <v>1136</v>
      </c>
      <c r="L5542" t="b">
        <v>0</v>
      </c>
      <c r="M5542" t="b">
        <v>0</v>
      </c>
      <c r="N5542" t="b">
        <v>0</v>
      </c>
      <c r="O5542">
        <v>3</v>
      </c>
      <c r="P5542">
        <v>3</v>
      </c>
      <c r="Q5542" s="2">
        <v>0.01</v>
      </c>
      <c r="R5542" s="2">
        <v>0</v>
      </c>
      <c r="S5542" s="2">
        <v>0</v>
      </c>
      <c r="T5542">
        <f t="shared" si="344"/>
        <v>0.4</v>
      </c>
      <c r="U5542">
        <f t="shared" si="345"/>
        <v>2.4000000000000004</v>
      </c>
      <c r="V5542">
        <f t="shared" si="346"/>
        <v>0.230905</v>
      </c>
      <c r="W5542">
        <f t="shared" si="347"/>
        <v>0.84081675000000011</v>
      </c>
    </row>
    <row r="5543" spans="1:23" x14ac:dyDescent="0.25">
      <c r="A5543" t="s">
        <v>18335</v>
      </c>
      <c r="B5543" s="1">
        <v>43084</v>
      </c>
      <c r="C5543" t="s">
        <v>18336</v>
      </c>
      <c r="D5543" t="s">
        <v>18337</v>
      </c>
      <c r="E5543" t="s">
        <v>18338</v>
      </c>
      <c r="F5543" s="1">
        <v>41663</v>
      </c>
      <c r="G5543">
        <v>1</v>
      </c>
      <c r="H5543">
        <v>51610</v>
      </c>
      <c r="I5543">
        <v>553</v>
      </c>
      <c r="J5543">
        <v>1</v>
      </c>
      <c r="K5543">
        <v>34</v>
      </c>
      <c r="L5543" t="b">
        <v>0</v>
      </c>
      <c r="M5543" t="b">
        <v>0</v>
      </c>
      <c r="N5543" t="b">
        <v>0</v>
      </c>
      <c r="O5543">
        <v>1421</v>
      </c>
      <c r="P5543">
        <v>2</v>
      </c>
      <c r="Q5543" s="2">
        <v>0.01</v>
      </c>
      <c r="R5543" s="2">
        <v>0</v>
      </c>
      <c r="S5543" s="2">
        <v>0</v>
      </c>
      <c r="T5543">
        <f t="shared" si="344"/>
        <v>0.4</v>
      </c>
      <c r="U5543">
        <f t="shared" si="345"/>
        <v>-282.2</v>
      </c>
      <c r="V5543">
        <f t="shared" si="346"/>
        <v>0.125805</v>
      </c>
      <c r="W5543">
        <f t="shared" si="347"/>
        <v>-70.345968249999999</v>
      </c>
    </row>
    <row r="5544" spans="1:23" x14ac:dyDescent="0.25">
      <c r="A5544" t="s">
        <v>18339</v>
      </c>
      <c r="B5544" s="1">
        <v>43073</v>
      </c>
      <c r="C5544" t="s">
        <v>18340</v>
      </c>
      <c r="D5544" t="s">
        <v>97</v>
      </c>
      <c r="E5544" t="s">
        <v>18341</v>
      </c>
      <c r="F5544" s="1">
        <v>43066</v>
      </c>
      <c r="G5544">
        <v>1</v>
      </c>
      <c r="H5544">
        <v>556475</v>
      </c>
      <c r="I5544">
        <v>23837</v>
      </c>
      <c r="J5544">
        <v>275</v>
      </c>
      <c r="K5544">
        <v>1322</v>
      </c>
      <c r="L5544" t="b">
        <v>0</v>
      </c>
      <c r="M5544" t="b">
        <v>0</v>
      </c>
      <c r="N5544" t="b">
        <v>0</v>
      </c>
      <c r="O5544">
        <v>7</v>
      </c>
      <c r="P5544">
        <v>7</v>
      </c>
      <c r="Q5544" s="2">
        <v>0.04</v>
      </c>
      <c r="R5544" s="2">
        <v>0</v>
      </c>
      <c r="S5544" s="2">
        <v>0</v>
      </c>
      <c r="T5544">
        <f t="shared" si="344"/>
        <v>0.4</v>
      </c>
      <c r="U5544">
        <f t="shared" si="345"/>
        <v>5.6000000000000005</v>
      </c>
      <c r="V5544">
        <f t="shared" si="346"/>
        <v>0.67823750000000005</v>
      </c>
      <c r="W5544">
        <f t="shared" si="347"/>
        <v>1.7973831250000001</v>
      </c>
    </row>
    <row r="5545" spans="1:23" x14ac:dyDescent="0.25">
      <c r="A5545" t="s">
        <v>18342</v>
      </c>
      <c r="B5545" s="1">
        <v>43067</v>
      </c>
      <c r="C5545" t="s">
        <v>18343</v>
      </c>
      <c r="D5545" t="s">
        <v>1036</v>
      </c>
      <c r="E5545" t="s">
        <v>18344</v>
      </c>
      <c r="F5545" s="1">
        <v>43059</v>
      </c>
      <c r="G5545">
        <v>1</v>
      </c>
      <c r="H5545">
        <v>2049961</v>
      </c>
      <c r="I5545">
        <v>9814</v>
      </c>
      <c r="J5545">
        <v>2630</v>
      </c>
      <c r="K5545">
        <v>2153</v>
      </c>
      <c r="L5545" t="b">
        <v>0</v>
      </c>
      <c r="M5545" t="b">
        <v>0</v>
      </c>
      <c r="N5545" t="b">
        <v>0</v>
      </c>
      <c r="O5545">
        <v>8</v>
      </c>
      <c r="P5545">
        <v>8</v>
      </c>
      <c r="Q5545" s="2">
        <v>0</v>
      </c>
      <c r="R5545" s="2">
        <v>0</v>
      </c>
      <c r="S5545" s="2">
        <v>0</v>
      </c>
      <c r="T5545">
        <f t="shared" si="344"/>
        <v>0.4</v>
      </c>
      <c r="U5545">
        <f t="shared" si="345"/>
        <v>6.4</v>
      </c>
      <c r="V5545">
        <f t="shared" si="346"/>
        <v>1.0249804999999999</v>
      </c>
      <c r="W5545">
        <f t="shared" si="347"/>
        <v>2.1187431750000001</v>
      </c>
    </row>
    <row r="5546" spans="1:23" x14ac:dyDescent="0.25">
      <c r="A5546" t="s">
        <v>18345</v>
      </c>
      <c r="B5546" s="1">
        <v>43210</v>
      </c>
      <c r="C5546" t="s">
        <v>18346</v>
      </c>
      <c r="D5546" t="s">
        <v>5300</v>
      </c>
      <c r="E5546" t="s">
        <v>18347</v>
      </c>
      <c r="F5546" s="1">
        <v>43197</v>
      </c>
      <c r="G5546">
        <v>1</v>
      </c>
      <c r="H5546">
        <v>2454509</v>
      </c>
      <c r="I5546">
        <v>120324</v>
      </c>
      <c r="J5546">
        <v>3303</v>
      </c>
      <c r="K5546">
        <v>10204</v>
      </c>
      <c r="L5546" t="b">
        <v>0</v>
      </c>
      <c r="M5546" t="b">
        <v>0</v>
      </c>
      <c r="N5546" t="b">
        <v>0</v>
      </c>
      <c r="O5546">
        <v>13</v>
      </c>
      <c r="P5546">
        <v>7</v>
      </c>
      <c r="Q5546" s="2">
        <v>0.05</v>
      </c>
      <c r="R5546" s="2">
        <v>0</v>
      </c>
      <c r="S5546" s="2">
        <v>0</v>
      </c>
      <c r="T5546">
        <f t="shared" si="344"/>
        <v>0.4</v>
      </c>
      <c r="U5546">
        <f t="shared" si="345"/>
        <v>4.4000000000000004</v>
      </c>
      <c r="V5546">
        <f t="shared" si="346"/>
        <v>1.7272544999999999</v>
      </c>
      <c r="W5546">
        <f t="shared" si="347"/>
        <v>1.8645390750000002</v>
      </c>
    </row>
    <row r="5547" spans="1:23" x14ac:dyDescent="0.25">
      <c r="A5547" t="s">
        <v>18348</v>
      </c>
      <c r="B5547" s="1">
        <v>43139</v>
      </c>
      <c r="C5547" t="s">
        <v>18349</v>
      </c>
      <c r="D5547" t="s">
        <v>18350</v>
      </c>
      <c r="E5547" t="s">
        <v>18351</v>
      </c>
      <c r="F5547" s="1">
        <v>43131</v>
      </c>
      <c r="G5547">
        <v>1</v>
      </c>
      <c r="H5547">
        <v>777777</v>
      </c>
      <c r="I5547">
        <v>1521</v>
      </c>
      <c r="J5547">
        <v>60</v>
      </c>
      <c r="K5547">
        <v>123</v>
      </c>
      <c r="L5547" t="b">
        <v>0</v>
      </c>
      <c r="M5547" t="b">
        <v>0</v>
      </c>
      <c r="N5547" t="b">
        <v>0</v>
      </c>
      <c r="O5547">
        <v>8</v>
      </c>
      <c r="P5547">
        <v>4</v>
      </c>
      <c r="Q5547" s="2">
        <v>0</v>
      </c>
      <c r="R5547" s="2">
        <v>0</v>
      </c>
      <c r="S5547" s="2">
        <v>0</v>
      </c>
      <c r="T5547">
        <f t="shared" si="344"/>
        <v>0.4</v>
      </c>
      <c r="U5547">
        <f t="shared" si="345"/>
        <v>2.4000000000000004</v>
      </c>
      <c r="V5547">
        <f t="shared" si="346"/>
        <v>0.38888849999999997</v>
      </c>
      <c r="W5547">
        <f t="shared" si="347"/>
        <v>0.89611097500000003</v>
      </c>
    </row>
    <row r="5548" spans="1:23" x14ac:dyDescent="0.25">
      <c r="A5548" t="s">
        <v>18352</v>
      </c>
      <c r="B5548" s="1">
        <v>43158</v>
      </c>
      <c r="C5548" t="s">
        <v>18353</v>
      </c>
      <c r="D5548" t="s">
        <v>512</v>
      </c>
      <c r="E5548" t="s">
        <v>18354</v>
      </c>
      <c r="F5548" s="1">
        <v>43150</v>
      </c>
      <c r="G5548">
        <v>1</v>
      </c>
      <c r="H5548">
        <v>1095505</v>
      </c>
      <c r="I5548">
        <v>7011</v>
      </c>
      <c r="J5548">
        <v>603</v>
      </c>
      <c r="K5548">
        <v>399</v>
      </c>
      <c r="L5548" t="b">
        <v>0</v>
      </c>
      <c r="M5548" t="b">
        <v>0</v>
      </c>
      <c r="N5548" t="b">
        <v>0</v>
      </c>
      <c r="O5548">
        <v>8</v>
      </c>
      <c r="P5548">
        <v>7</v>
      </c>
      <c r="Q5548" s="2">
        <v>0.01</v>
      </c>
      <c r="R5548" s="2">
        <v>0</v>
      </c>
      <c r="S5548" s="2">
        <v>0</v>
      </c>
      <c r="T5548">
        <f t="shared" si="344"/>
        <v>0.4</v>
      </c>
      <c r="U5548">
        <f t="shared" si="345"/>
        <v>5.4</v>
      </c>
      <c r="V5548">
        <f t="shared" si="346"/>
        <v>0.64775249999999995</v>
      </c>
      <c r="W5548">
        <f t="shared" si="347"/>
        <v>1.7367133750000001</v>
      </c>
    </row>
    <row r="5549" spans="1:23" x14ac:dyDescent="0.25">
      <c r="A5549" t="s">
        <v>18355</v>
      </c>
      <c r="B5549" s="1">
        <v>43079</v>
      </c>
      <c r="C5549" t="s">
        <v>18356</v>
      </c>
      <c r="D5549" t="s">
        <v>693</v>
      </c>
      <c r="E5549" t="s">
        <v>18357</v>
      </c>
      <c r="F5549" s="1">
        <v>43073</v>
      </c>
      <c r="G5549">
        <v>1</v>
      </c>
      <c r="H5549">
        <v>1240566</v>
      </c>
      <c r="I5549">
        <v>31501</v>
      </c>
      <c r="J5549">
        <v>435</v>
      </c>
      <c r="K5549">
        <v>3433</v>
      </c>
      <c r="L5549" t="b">
        <v>0</v>
      </c>
      <c r="M5549" t="b">
        <v>0</v>
      </c>
      <c r="N5549" t="b">
        <v>0</v>
      </c>
      <c r="O5549">
        <v>6</v>
      </c>
      <c r="P5549">
        <v>6</v>
      </c>
      <c r="Q5549" s="2">
        <v>0.03</v>
      </c>
      <c r="R5549" s="2">
        <v>0</v>
      </c>
      <c r="S5549" s="2">
        <v>0</v>
      </c>
      <c r="T5549">
        <f t="shared" si="344"/>
        <v>0.4</v>
      </c>
      <c r="U5549">
        <f t="shared" si="345"/>
        <v>4.8000000000000007</v>
      </c>
      <c r="V5549">
        <f t="shared" si="346"/>
        <v>0.92028299999999996</v>
      </c>
      <c r="W5549">
        <f t="shared" si="347"/>
        <v>1.6820990500000002</v>
      </c>
    </row>
    <row r="5550" spans="1:23" x14ac:dyDescent="0.25">
      <c r="A5550" t="s">
        <v>20893</v>
      </c>
      <c r="B5550" s="1">
        <v>43080</v>
      </c>
      <c r="C5550" t="s">
        <v>20894</v>
      </c>
      <c r="D5550" t="s">
        <v>20895</v>
      </c>
      <c r="E5550" t="s">
        <v>20896</v>
      </c>
      <c r="F5550" s="1">
        <v>43075</v>
      </c>
      <c r="G5550">
        <v>1</v>
      </c>
      <c r="H5550">
        <v>5220</v>
      </c>
      <c r="I5550">
        <v>26</v>
      </c>
      <c r="J5550">
        <v>2</v>
      </c>
      <c r="K5550">
        <v>0</v>
      </c>
      <c r="L5550" t="b">
        <v>1</v>
      </c>
      <c r="M5550" t="b">
        <v>0</v>
      </c>
      <c r="N5550" t="b">
        <v>0</v>
      </c>
      <c r="O5550">
        <v>5</v>
      </c>
      <c r="P5550">
        <v>4</v>
      </c>
      <c r="Q5550" s="2">
        <v>0</v>
      </c>
      <c r="R5550" s="2">
        <v>0</v>
      </c>
      <c r="S5550" s="2">
        <v>0</v>
      </c>
      <c r="T5550">
        <f t="shared" si="344"/>
        <v>0.4</v>
      </c>
      <c r="U5550">
        <f t="shared" si="345"/>
        <v>3</v>
      </c>
      <c r="V5550">
        <f t="shared" si="346"/>
        <v>2.6099999999999999E-3</v>
      </c>
      <c r="W5550">
        <f t="shared" si="347"/>
        <v>0.91091350000000004</v>
      </c>
    </row>
    <row r="5551" spans="1:23" x14ac:dyDescent="0.25">
      <c r="A5551" t="s">
        <v>18358</v>
      </c>
      <c r="B5551" s="1">
        <v>43133</v>
      </c>
      <c r="C5551" t="s">
        <v>18359</v>
      </c>
      <c r="D5551" t="s">
        <v>2200</v>
      </c>
      <c r="E5551" t="s">
        <v>18360</v>
      </c>
      <c r="F5551" s="1">
        <v>43127</v>
      </c>
      <c r="G5551">
        <v>1</v>
      </c>
      <c r="H5551">
        <v>376194</v>
      </c>
      <c r="I5551">
        <v>1357</v>
      </c>
      <c r="J5551">
        <v>5089</v>
      </c>
      <c r="K5551">
        <v>2430</v>
      </c>
      <c r="L5551" t="b">
        <v>0</v>
      </c>
      <c r="M5551" t="b">
        <v>0</v>
      </c>
      <c r="N5551" t="b">
        <v>0</v>
      </c>
      <c r="O5551">
        <v>6</v>
      </c>
      <c r="P5551">
        <v>7</v>
      </c>
      <c r="Q5551" s="2">
        <v>0</v>
      </c>
      <c r="R5551" s="2">
        <v>-0.01</v>
      </c>
      <c r="S5551" s="2">
        <v>0.01</v>
      </c>
      <c r="T5551">
        <f t="shared" si="344"/>
        <v>0.4</v>
      </c>
      <c r="U5551">
        <f t="shared" si="345"/>
        <v>5.8000000000000007</v>
      </c>
      <c r="V5551">
        <f t="shared" si="346"/>
        <v>0.28809699999999999</v>
      </c>
      <c r="W5551">
        <f t="shared" si="347"/>
        <v>1.7108339500000003</v>
      </c>
    </row>
    <row r="5552" spans="1:23" x14ac:dyDescent="0.25">
      <c r="A5552" t="s">
        <v>18361</v>
      </c>
      <c r="B5552" s="1">
        <v>43197</v>
      </c>
      <c r="C5552" t="s">
        <v>18362</v>
      </c>
      <c r="D5552" t="s">
        <v>18363</v>
      </c>
      <c r="E5552" t="s">
        <v>18364</v>
      </c>
      <c r="F5552" s="1">
        <v>43166</v>
      </c>
      <c r="G5552">
        <v>1</v>
      </c>
      <c r="H5552">
        <v>1734598</v>
      </c>
      <c r="I5552">
        <v>50493</v>
      </c>
      <c r="J5552">
        <v>460</v>
      </c>
      <c r="K5552">
        <v>2521</v>
      </c>
      <c r="L5552" t="b">
        <v>0</v>
      </c>
      <c r="M5552" t="b">
        <v>0</v>
      </c>
      <c r="N5552" t="b">
        <v>0</v>
      </c>
      <c r="O5552">
        <v>31</v>
      </c>
      <c r="P5552">
        <v>13</v>
      </c>
      <c r="Q5552" s="2">
        <v>0.03</v>
      </c>
      <c r="R5552" s="2">
        <v>0</v>
      </c>
      <c r="S5552" s="2">
        <v>0</v>
      </c>
      <c r="T5552">
        <f t="shared" si="344"/>
        <v>0.4</v>
      </c>
      <c r="U5552">
        <f t="shared" si="345"/>
        <v>6.8000000000000007</v>
      </c>
      <c r="V5552">
        <f t="shared" si="346"/>
        <v>1.1672989999999999</v>
      </c>
      <c r="W5552">
        <f t="shared" si="347"/>
        <v>2.2685546500000004</v>
      </c>
    </row>
    <row r="5553" spans="1:23" x14ac:dyDescent="0.25">
      <c r="A5553" t="s">
        <v>18365</v>
      </c>
      <c r="B5553" s="1">
        <v>43146</v>
      </c>
      <c r="C5553" t="s">
        <v>18366</v>
      </c>
      <c r="D5553" t="s">
        <v>12083</v>
      </c>
      <c r="E5553" t="s">
        <v>18367</v>
      </c>
      <c r="F5553" s="1">
        <v>43138</v>
      </c>
      <c r="G5553">
        <v>1</v>
      </c>
      <c r="H5553">
        <v>233904</v>
      </c>
      <c r="I5553">
        <v>840</v>
      </c>
      <c r="J5553">
        <v>82</v>
      </c>
      <c r="K5553">
        <v>154</v>
      </c>
      <c r="L5553" t="b">
        <v>0</v>
      </c>
      <c r="M5553" t="b">
        <v>0</v>
      </c>
      <c r="N5553" t="b">
        <v>0</v>
      </c>
      <c r="O5553">
        <v>8</v>
      </c>
      <c r="P5553">
        <v>6</v>
      </c>
      <c r="Q5553" s="2">
        <v>0</v>
      </c>
      <c r="R5553" s="2">
        <v>0</v>
      </c>
      <c r="S5553" s="2">
        <v>0</v>
      </c>
      <c r="T5553">
        <f t="shared" si="344"/>
        <v>0.4</v>
      </c>
      <c r="U5553">
        <f t="shared" si="345"/>
        <v>4.4000000000000004</v>
      </c>
      <c r="V5553">
        <f t="shared" si="346"/>
        <v>0.116952</v>
      </c>
      <c r="W5553">
        <f t="shared" si="347"/>
        <v>1.3009332000000002</v>
      </c>
    </row>
    <row r="5554" spans="1:23" x14ac:dyDescent="0.25">
      <c r="A5554" t="s">
        <v>18368</v>
      </c>
      <c r="B5554" s="1">
        <v>43136</v>
      </c>
      <c r="C5554" t="s">
        <v>18369</v>
      </c>
      <c r="D5554" t="s">
        <v>18370</v>
      </c>
      <c r="E5554" t="s">
        <v>18371</v>
      </c>
      <c r="F5554" s="1">
        <v>43130</v>
      </c>
      <c r="G5554">
        <v>1</v>
      </c>
      <c r="H5554">
        <v>113584</v>
      </c>
      <c r="I5554">
        <v>1905</v>
      </c>
      <c r="J5554">
        <v>32</v>
      </c>
      <c r="K5554">
        <v>101</v>
      </c>
      <c r="L5554" t="b">
        <v>0</v>
      </c>
      <c r="M5554" t="b">
        <v>0</v>
      </c>
      <c r="N5554" t="b">
        <v>0</v>
      </c>
      <c r="O5554">
        <v>6</v>
      </c>
      <c r="P5554">
        <v>4</v>
      </c>
      <c r="Q5554" s="2">
        <v>0.02</v>
      </c>
      <c r="R5554" s="2">
        <v>0</v>
      </c>
      <c r="S5554" s="2">
        <v>0</v>
      </c>
      <c r="T5554">
        <f t="shared" si="344"/>
        <v>0.4</v>
      </c>
      <c r="U5554">
        <f t="shared" si="345"/>
        <v>2.8000000000000003</v>
      </c>
      <c r="V5554">
        <f t="shared" si="346"/>
        <v>0.25679200000000002</v>
      </c>
      <c r="W5554">
        <f t="shared" si="347"/>
        <v>0.94987720000000009</v>
      </c>
    </row>
    <row r="5555" spans="1:23" x14ac:dyDescent="0.25">
      <c r="A5555" t="s">
        <v>18372</v>
      </c>
      <c r="B5555" s="1">
        <v>43117</v>
      </c>
      <c r="C5555" t="s">
        <v>18373</v>
      </c>
      <c r="D5555" t="s">
        <v>198</v>
      </c>
      <c r="E5555" t="s">
        <v>18374</v>
      </c>
      <c r="F5555" s="1">
        <v>43116</v>
      </c>
      <c r="G5555">
        <v>1</v>
      </c>
      <c r="H5555">
        <v>211723</v>
      </c>
      <c r="I5555">
        <v>6374</v>
      </c>
      <c r="J5555">
        <v>140</v>
      </c>
      <c r="K5555">
        <v>846</v>
      </c>
      <c r="L5555" t="b">
        <v>0</v>
      </c>
      <c r="M5555" t="b">
        <v>0</v>
      </c>
      <c r="N5555" t="b">
        <v>0</v>
      </c>
      <c r="O5555">
        <v>1</v>
      </c>
      <c r="P5555">
        <v>1</v>
      </c>
      <c r="Q5555" s="2">
        <v>0.03</v>
      </c>
      <c r="R5555" s="2">
        <v>0</v>
      </c>
      <c r="S5555" s="2">
        <v>0</v>
      </c>
      <c r="T5555">
        <f t="shared" si="344"/>
        <v>0.4</v>
      </c>
      <c r="U5555">
        <f t="shared" si="345"/>
        <v>0.8</v>
      </c>
      <c r="V5555">
        <f t="shared" si="346"/>
        <v>0.40586149999999999</v>
      </c>
      <c r="W5555">
        <f t="shared" si="347"/>
        <v>0.50205152500000005</v>
      </c>
    </row>
    <row r="5556" spans="1:23" x14ac:dyDescent="0.25">
      <c r="A5556" t="s">
        <v>18375</v>
      </c>
      <c r="B5556" s="1">
        <v>43122</v>
      </c>
      <c r="C5556" t="s">
        <v>18376</v>
      </c>
      <c r="D5556" t="s">
        <v>18377</v>
      </c>
      <c r="E5556" t="s">
        <v>18378</v>
      </c>
      <c r="F5556" s="1">
        <v>43016</v>
      </c>
      <c r="G5556">
        <v>1</v>
      </c>
      <c r="H5556">
        <v>2427</v>
      </c>
      <c r="I5556">
        <v>12</v>
      </c>
      <c r="J5556">
        <v>0</v>
      </c>
      <c r="K5556">
        <v>0</v>
      </c>
      <c r="L5556" t="b">
        <v>0</v>
      </c>
      <c r="M5556" t="b">
        <v>0</v>
      </c>
      <c r="N5556" t="b">
        <v>0</v>
      </c>
      <c r="O5556">
        <v>106</v>
      </c>
      <c r="P5556">
        <v>3</v>
      </c>
      <c r="Q5556" s="2">
        <v>0</v>
      </c>
      <c r="R5556" s="2">
        <v>0</v>
      </c>
      <c r="S5556" s="2">
        <v>0</v>
      </c>
      <c r="T5556">
        <f t="shared" si="344"/>
        <v>0.4</v>
      </c>
      <c r="U5556">
        <f t="shared" si="345"/>
        <v>-18.200000000000003</v>
      </c>
      <c r="V5556">
        <f t="shared" si="346"/>
        <v>1.2135E-3</v>
      </c>
      <c r="W5556">
        <f t="shared" si="347"/>
        <v>-4.3895752750000003</v>
      </c>
    </row>
    <row r="5557" spans="1:23" x14ac:dyDescent="0.25">
      <c r="A5557" t="s">
        <v>18379</v>
      </c>
      <c r="B5557" s="1">
        <v>43113</v>
      </c>
      <c r="C5557" t="s">
        <v>18380</v>
      </c>
      <c r="D5557" t="s">
        <v>4100</v>
      </c>
      <c r="E5557" t="s">
        <v>18381</v>
      </c>
      <c r="F5557" s="1">
        <v>43107</v>
      </c>
      <c r="G5557">
        <v>1</v>
      </c>
      <c r="H5557">
        <v>225778</v>
      </c>
      <c r="I5557">
        <v>5418</v>
      </c>
      <c r="J5557">
        <v>187</v>
      </c>
      <c r="K5557">
        <v>581</v>
      </c>
      <c r="L5557" t="b">
        <v>0</v>
      </c>
      <c r="M5557" t="b">
        <v>0</v>
      </c>
      <c r="N5557" t="b">
        <v>0</v>
      </c>
      <c r="O5557">
        <v>6</v>
      </c>
      <c r="P5557">
        <v>4</v>
      </c>
      <c r="Q5557" s="2">
        <v>0.02</v>
      </c>
      <c r="R5557" s="2">
        <v>0</v>
      </c>
      <c r="S5557" s="2">
        <v>0</v>
      </c>
      <c r="T5557">
        <f t="shared" si="344"/>
        <v>0.4</v>
      </c>
      <c r="U5557">
        <f t="shared" si="345"/>
        <v>2.8000000000000003</v>
      </c>
      <c r="V5557">
        <f t="shared" si="346"/>
        <v>0.31288899999999997</v>
      </c>
      <c r="W5557">
        <f t="shared" si="347"/>
        <v>0.9695111500000001</v>
      </c>
    </row>
    <row r="5558" spans="1:23" x14ac:dyDescent="0.25">
      <c r="A5558" t="s">
        <v>18382</v>
      </c>
      <c r="B5558" s="1">
        <v>43074</v>
      </c>
      <c r="C5558" t="s">
        <v>18383</v>
      </c>
      <c r="D5558" t="s">
        <v>2738</v>
      </c>
      <c r="E5558" t="s">
        <v>18384</v>
      </c>
      <c r="F5558" s="1">
        <v>43067</v>
      </c>
      <c r="G5558">
        <v>1</v>
      </c>
      <c r="H5558">
        <v>64214</v>
      </c>
      <c r="I5558">
        <v>1795</v>
      </c>
      <c r="J5558">
        <v>46</v>
      </c>
      <c r="K5558">
        <v>257</v>
      </c>
      <c r="L5558" t="b">
        <v>0</v>
      </c>
      <c r="M5558" t="b">
        <v>0</v>
      </c>
      <c r="N5558" t="b">
        <v>0</v>
      </c>
      <c r="O5558">
        <v>7</v>
      </c>
      <c r="P5558">
        <v>6</v>
      </c>
      <c r="Q5558" s="2">
        <v>0.03</v>
      </c>
      <c r="R5558" s="2">
        <v>0</v>
      </c>
      <c r="S5558" s="2">
        <v>0</v>
      </c>
      <c r="T5558">
        <f t="shared" si="344"/>
        <v>0.4</v>
      </c>
      <c r="U5558">
        <f t="shared" si="345"/>
        <v>4.6000000000000005</v>
      </c>
      <c r="V5558">
        <f t="shared" si="346"/>
        <v>0.33210699999999999</v>
      </c>
      <c r="W5558">
        <f t="shared" si="347"/>
        <v>1.4262374500000001</v>
      </c>
    </row>
    <row r="5559" spans="1:23" x14ac:dyDescent="0.25">
      <c r="A5559" t="s">
        <v>18385</v>
      </c>
      <c r="B5559" s="1">
        <v>43112</v>
      </c>
      <c r="C5559" t="s">
        <v>18386</v>
      </c>
      <c r="D5559" t="s">
        <v>9774</v>
      </c>
      <c r="E5559" t="s">
        <v>18387</v>
      </c>
      <c r="F5559" s="1">
        <v>43105</v>
      </c>
      <c r="G5559">
        <v>1</v>
      </c>
      <c r="H5559">
        <v>859682</v>
      </c>
      <c r="I5559">
        <v>36801</v>
      </c>
      <c r="J5559">
        <v>171</v>
      </c>
      <c r="K5559">
        <v>2688</v>
      </c>
      <c r="L5559" t="b">
        <v>0</v>
      </c>
      <c r="M5559" t="b">
        <v>0</v>
      </c>
      <c r="N5559" t="b">
        <v>0</v>
      </c>
      <c r="O5559">
        <v>7</v>
      </c>
      <c r="P5559">
        <v>1</v>
      </c>
      <c r="Q5559" s="2">
        <v>0.04</v>
      </c>
      <c r="R5559" s="2">
        <v>0</v>
      </c>
      <c r="S5559" s="2">
        <v>0</v>
      </c>
      <c r="T5559">
        <f t="shared" si="344"/>
        <v>0.4</v>
      </c>
      <c r="U5559">
        <f t="shared" si="345"/>
        <v>-0.40000000000000013</v>
      </c>
      <c r="V5559">
        <f t="shared" si="346"/>
        <v>0.82984100000000005</v>
      </c>
      <c r="W5559">
        <f t="shared" si="347"/>
        <v>0.35044435000000002</v>
      </c>
    </row>
    <row r="5560" spans="1:23" x14ac:dyDescent="0.25">
      <c r="A5560" t="s">
        <v>18388</v>
      </c>
      <c r="B5560" s="1">
        <v>43265</v>
      </c>
      <c r="C5560" t="s">
        <v>18389</v>
      </c>
      <c r="D5560" t="s">
        <v>1896</v>
      </c>
      <c r="E5560" t="s">
        <v>18390</v>
      </c>
      <c r="F5560" s="1">
        <v>43245</v>
      </c>
      <c r="G5560">
        <v>1</v>
      </c>
      <c r="H5560">
        <v>1360154</v>
      </c>
      <c r="I5560">
        <v>75071</v>
      </c>
      <c r="J5560">
        <v>1414</v>
      </c>
      <c r="K5560">
        <v>7805</v>
      </c>
      <c r="L5560" t="b">
        <v>0</v>
      </c>
      <c r="M5560" t="b">
        <v>0</v>
      </c>
      <c r="N5560" t="b">
        <v>0</v>
      </c>
      <c r="O5560">
        <v>20</v>
      </c>
      <c r="P5560">
        <v>19</v>
      </c>
      <c r="Q5560" s="2">
        <v>0.06</v>
      </c>
      <c r="R5560" s="2">
        <v>0</v>
      </c>
      <c r="S5560" s="2">
        <v>0.01</v>
      </c>
      <c r="T5560">
        <f t="shared" si="344"/>
        <v>0.4</v>
      </c>
      <c r="U5560">
        <f t="shared" si="345"/>
        <v>15.000000000000002</v>
      </c>
      <c r="V5560">
        <f t="shared" si="346"/>
        <v>1.5300769999999999</v>
      </c>
      <c r="W5560">
        <f t="shared" si="347"/>
        <v>4.4455269500000005</v>
      </c>
    </row>
    <row r="5561" spans="1:23" x14ac:dyDescent="0.25">
      <c r="A5561" t="s">
        <v>18391</v>
      </c>
      <c r="B5561" s="1">
        <v>43178</v>
      </c>
      <c r="C5561" t="s">
        <v>18392</v>
      </c>
      <c r="D5561" t="s">
        <v>18393</v>
      </c>
      <c r="E5561" t="s">
        <v>18394</v>
      </c>
      <c r="F5561" s="1">
        <v>43165</v>
      </c>
      <c r="G5561">
        <v>1</v>
      </c>
      <c r="H5561">
        <v>172301</v>
      </c>
      <c r="I5561">
        <v>12038</v>
      </c>
      <c r="J5561">
        <v>81</v>
      </c>
      <c r="K5561">
        <v>700</v>
      </c>
      <c r="L5561" t="b">
        <v>0</v>
      </c>
      <c r="M5561" t="b">
        <v>0</v>
      </c>
      <c r="N5561" t="b">
        <v>0</v>
      </c>
      <c r="O5561">
        <v>13</v>
      </c>
      <c r="P5561">
        <v>8</v>
      </c>
      <c r="Q5561" s="2">
        <v>7.0000000000000007E-2</v>
      </c>
      <c r="R5561" s="2">
        <v>0</v>
      </c>
      <c r="S5561" s="2">
        <v>0</v>
      </c>
      <c r="T5561">
        <f t="shared" si="344"/>
        <v>0.4</v>
      </c>
      <c r="U5561">
        <f t="shared" si="345"/>
        <v>5.4</v>
      </c>
      <c r="V5561">
        <f t="shared" si="346"/>
        <v>0.78615050000000009</v>
      </c>
      <c r="W5561">
        <f t="shared" si="347"/>
        <v>1.7851526750000002</v>
      </c>
    </row>
    <row r="5562" spans="1:23" x14ac:dyDescent="0.25">
      <c r="A5562" t="s">
        <v>18395</v>
      </c>
      <c r="B5562" s="1">
        <v>43178</v>
      </c>
      <c r="C5562" t="s">
        <v>18396</v>
      </c>
      <c r="D5562" t="s">
        <v>1185</v>
      </c>
      <c r="E5562" t="s">
        <v>18397</v>
      </c>
      <c r="F5562" s="1">
        <v>43163</v>
      </c>
      <c r="G5562">
        <v>1</v>
      </c>
      <c r="H5562">
        <v>1080339</v>
      </c>
      <c r="I5562">
        <v>22984</v>
      </c>
      <c r="J5562">
        <v>1407</v>
      </c>
      <c r="K5562">
        <v>3393</v>
      </c>
      <c r="L5562" t="b">
        <v>0</v>
      </c>
      <c r="M5562" t="b">
        <v>0</v>
      </c>
      <c r="N5562" t="b">
        <v>0</v>
      </c>
      <c r="O5562">
        <v>15</v>
      </c>
      <c r="P5562">
        <v>14</v>
      </c>
      <c r="Q5562" s="2">
        <v>0.02</v>
      </c>
      <c r="R5562" s="2">
        <v>0</v>
      </c>
      <c r="S5562" s="2">
        <v>0</v>
      </c>
      <c r="T5562">
        <f t="shared" si="344"/>
        <v>0.4</v>
      </c>
      <c r="U5562">
        <f t="shared" si="345"/>
        <v>11.000000000000002</v>
      </c>
      <c r="V5562">
        <f t="shared" si="346"/>
        <v>0.74016949999999992</v>
      </c>
      <c r="W5562">
        <f t="shared" si="347"/>
        <v>3.1690593250000005</v>
      </c>
    </row>
    <row r="5563" spans="1:23" x14ac:dyDescent="0.25">
      <c r="A5563" t="s">
        <v>18398</v>
      </c>
      <c r="B5563" s="1">
        <v>43160</v>
      </c>
      <c r="C5563" t="s">
        <v>18399</v>
      </c>
      <c r="D5563" t="s">
        <v>18400</v>
      </c>
      <c r="E5563" t="s">
        <v>18401</v>
      </c>
      <c r="F5563" s="1">
        <v>43154</v>
      </c>
      <c r="G5563">
        <v>1</v>
      </c>
      <c r="H5563">
        <v>142653</v>
      </c>
      <c r="I5563">
        <v>5509</v>
      </c>
      <c r="J5563">
        <v>28</v>
      </c>
      <c r="K5563">
        <v>433</v>
      </c>
      <c r="L5563" t="b">
        <v>0</v>
      </c>
      <c r="M5563" t="b">
        <v>0</v>
      </c>
      <c r="N5563" t="b">
        <v>0</v>
      </c>
      <c r="O5563">
        <v>6</v>
      </c>
      <c r="P5563">
        <v>3</v>
      </c>
      <c r="Q5563" s="2">
        <v>0.04</v>
      </c>
      <c r="R5563" s="2">
        <v>0</v>
      </c>
      <c r="S5563" s="2">
        <v>0</v>
      </c>
      <c r="T5563">
        <f t="shared" si="344"/>
        <v>0.4</v>
      </c>
      <c r="U5563">
        <f t="shared" si="345"/>
        <v>1.8000000000000003</v>
      </c>
      <c r="V5563">
        <f t="shared" si="346"/>
        <v>0.47132650000000004</v>
      </c>
      <c r="W5563">
        <f t="shared" si="347"/>
        <v>0.77496427500000009</v>
      </c>
    </row>
    <row r="5564" spans="1:23" x14ac:dyDescent="0.25">
      <c r="A5564" t="s">
        <v>18402</v>
      </c>
      <c r="B5564" s="1">
        <v>43064</v>
      </c>
      <c r="C5564" t="s">
        <v>18403</v>
      </c>
      <c r="D5564" t="s">
        <v>1978</v>
      </c>
      <c r="E5564" t="s">
        <v>18404</v>
      </c>
      <c r="F5564" s="1">
        <v>43056</v>
      </c>
      <c r="G5564">
        <v>1</v>
      </c>
      <c r="H5564">
        <v>2899302</v>
      </c>
      <c r="I5564">
        <v>159586</v>
      </c>
      <c r="J5564">
        <v>3464</v>
      </c>
      <c r="K5564">
        <v>11535</v>
      </c>
      <c r="L5564" t="b">
        <v>0</v>
      </c>
      <c r="M5564" t="b">
        <v>0</v>
      </c>
      <c r="N5564" t="b">
        <v>0</v>
      </c>
      <c r="O5564">
        <v>8</v>
      </c>
      <c r="P5564">
        <v>8</v>
      </c>
      <c r="Q5564" s="2">
        <v>0.06</v>
      </c>
      <c r="R5564" s="2">
        <v>0</v>
      </c>
      <c r="S5564" s="2">
        <v>0</v>
      </c>
      <c r="T5564">
        <f t="shared" si="344"/>
        <v>0.4</v>
      </c>
      <c r="U5564">
        <f t="shared" si="345"/>
        <v>6.4</v>
      </c>
      <c r="V5564">
        <f t="shared" si="346"/>
        <v>2.0496509999999999</v>
      </c>
      <c r="W5564">
        <f t="shared" si="347"/>
        <v>2.4773778499999999</v>
      </c>
    </row>
    <row r="5565" spans="1:23" x14ac:dyDescent="0.25">
      <c r="A5565" t="s">
        <v>18405</v>
      </c>
      <c r="B5565" s="1">
        <v>43060</v>
      </c>
      <c r="C5565" t="s">
        <v>18406</v>
      </c>
      <c r="D5565" t="s">
        <v>18407</v>
      </c>
      <c r="E5565" t="s">
        <v>18408</v>
      </c>
      <c r="F5565" s="1">
        <v>43054</v>
      </c>
      <c r="G5565">
        <v>1</v>
      </c>
      <c r="H5565">
        <v>371401</v>
      </c>
      <c r="I5565">
        <v>22490</v>
      </c>
      <c r="J5565">
        <v>230</v>
      </c>
      <c r="K5565">
        <v>1137</v>
      </c>
      <c r="L5565" t="b">
        <v>0</v>
      </c>
      <c r="M5565" t="b">
        <v>0</v>
      </c>
      <c r="N5565" t="b">
        <v>0</v>
      </c>
      <c r="O5565">
        <v>6</v>
      </c>
      <c r="P5565">
        <v>4</v>
      </c>
      <c r="Q5565" s="2">
        <v>0.06</v>
      </c>
      <c r="R5565" s="2">
        <v>0</v>
      </c>
      <c r="S5565" s="2">
        <v>0</v>
      </c>
      <c r="T5565">
        <f t="shared" si="344"/>
        <v>0.4</v>
      </c>
      <c r="U5565">
        <f t="shared" si="345"/>
        <v>2.8000000000000003</v>
      </c>
      <c r="V5565">
        <f t="shared" si="346"/>
        <v>0.78570049999999991</v>
      </c>
      <c r="W5565">
        <f t="shared" si="347"/>
        <v>1.134995175</v>
      </c>
    </row>
    <row r="5566" spans="1:23" x14ac:dyDescent="0.25">
      <c r="A5566" t="s">
        <v>18409</v>
      </c>
      <c r="B5566" s="1">
        <v>43265</v>
      </c>
      <c r="C5566" t="s">
        <v>18410</v>
      </c>
      <c r="D5566" t="s">
        <v>3943</v>
      </c>
      <c r="E5566" t="s">
        <v>18411</v>
      </c>
      <c r="F5566" s="1">
        <v>43247</v>
      </c>
      <c r="G5566">
        <v>1</v>
      </c>
      <c r="H5566">
        <v>1091528</v>
      </c>
      <c r="I5566">
        <v>40613</v>
      </c>
      <c r="J5566">
        <v>1010</v>
      </c>
      <c r="K5566">
        <v>1805</v>
      </c>
      <c r="L5566" t="b">
        <v>0</v>
      </c>
      <c r="M5566" t="b">
        <v>0</v>
      </c>
      <c r="N5566" t="b">
        <v>0</v>
      </c>
      <c r="O5566">
        <v>18</v>
      </c>
      <c r="P5566">
        <v>18</v>
      </c>
      <c r="Q5566" s="2">
        <v>0.04</v>
      </c>
      <c r="R5566" s="2">
        <v>0</v>
      </c>
      <c r="S5566" s="2">
        <v>0</v>
      </c>
      <c r="T5566">
        <f t="shared" si="344"/>
        <v>0.4</v>
      </c>
      <c r="U5566">
        <f t="shared" si="345"/>
        <v>14.4</v>
      </c>
      <c r="V5566">
        <f t="shared" si="346"/>
        <v>0.94576400000000005</v>
      </c>
      <c r="W5566">
        <f t="shared" si="347"/>
        <v>4.0910174000000001</v>
      </c>
    </row>
    <row r="5567" spans="1:23" x14ac:dyDescent="0.25">
      <c r="A5567" t="s">
        <v>18412</v>
      </c>
      <c r="B5567" s="1">
        <v>43213</v>
      </c>
      <c r="C5567" t="s">
        <v>18413</v>
      </c>
      <c r="D5567" t="s">
        <v>18414</v>
      </c>
      <c r="E5567" t="s">
        <v>18415</v>
      </c>
      <c r="F5567" s="1">
        <v>43196</v>
      </c>
      <c r="G5567">
        <v>1</v>
      </c>
      <c r="H5567">
        <v>783712</v>
      </c>
      <c r="I5567">
        <v>3700</v>
      </c>
      <c r="J5567">
        <v>412</v>
      </c>
      <c r="K5567">
        <v>2188</v>
      </c>
      <c r="L5567" t="b">
        <v>0</v>
      </c>
      <c r="M5567" t="b">
        <v>0</v>
      </c>
      <c r="N5567" t="b">
        <v>0</v>
      </c>
      <c r="O5567">
        <v>17</v>
      </c>
      <c r="P5567">
        <v>10</v>
      </c>
      <c r="Q5567" s="2">
        <v>0</v>
      </c>
      <c r="R5567" s="2">
        <v>0</v>
      </c>
      <c r="S5567" s="2">
        <v>0</v>
      </c>
      <c r="T5567">
        <f t="shared" si="344"/>
        <v>0.4</v>
      </c>
      <c r="U5567">
        <f t="shared" si="345"/>
        <v>6.6</v>
      </c>
      <c r="V5567">
        <f t="shared" si="346"/>
        <v>0.39185599999999998</v>
      </c>
      <c r="W5567">
        <f t="shared" si="347"/>
        <v>1.9471495999999999</v>
      </c>
    </row>
    <row r="5568" spans="1:23" x14ac:dyDescent="0.25">
      <c r="A5568" t="s">
        <v>18416</v>
      </c>
      <c r="B5568" s="1">
        <v>43205</v>
      </c>
      <c r="C5568" t="s">
        <v>18417</v>
      </c>
      <c r="D5568" t="s">
        <v>601</v>
      </c>
      <c r="E5568" t="s">
        <v>18418</v>
      </c>
      <c r="F5568" s="1">
        <v>43202</v>
      </c>
      <c r="G5568">
        <v>1</v>
      </c>
      <c r="H5568">
        <v>372228</v>
      </c>
      <c r="I5568">
        <v>10666</v>
      </c>
      <c r="J5568">
        <v>190</v>
      </c>
      <c r="K5568">
        <v>530</v>
      </c>
      <c r="L5568" t="b">
        <v>0</v>
      </c>
      <c r="M5568" t="b">
        <v>0</v>
      </c>
      <c r="N5568" t="b">
        <v>0</v>
      </c>
      <c r="O5568">
        <v>3</v>
      </c>
      <c r="P5568">
        <v>2</v>
      </c>
      <c r="Q5568" s="2">
        <v>0.03</v>
      </c>
      <c r="R5568" s="2">
        <v>0</v>
      </c>
      <c r="S5568" s="2">
        <v>0</v>
      </c>
      <c r="T5568">
        <f t="shared" si="344"/>
        <v>0.4</v>
      </c>
      <c r="U5568">
        <f t="shared" si="345"/>
        <v>1.4000000000000001</v>
      </c>
      <c r="V5568">
        <f t="shared" si="346"/>
        <v>0.48611399999999999</v>
      </c>
      <c r="W5568">
        <f t="shared" si="347"/>
        <v>0.68013990000000002</v>
      </c>
    </row>
    <row r="5569" spans="1:23" x14ac:dyDescent="0.25">
      <c r="A5569" t="s">
        <v>18419</v>
      </c>
      <c r="B5569" s="1">
        <v>43075</v>
      </c>
      <c r="C5569" t="s">
        <v>18420</v>
      </c>
      <c r="D5569" t="s">
        <v>2408</v>
      </c>
      <c r="E5569" t="s">
        <v>18421</v>
      </c>
      <c r="F5569" s="1">
        <v>43066</v>
      </c>
      <c r="G5569">
        <v>1</v>
      </c>
      <c r="H5569">
        <v>1584020</v>
      </c>
      <c r="I5569">
        <v>36077</v>
      </c>
      <c r="J5569">
        <v>1603</v>
      </c>
      <c r="K5569">
        <v>3155</v>
      </c>
      <c r="L5569" t="b">
        <v>0</v>
      </c>
      <c r="M5569" t="b">
        <v>0</v>
      </c>
      <c r="N5569" t="b">
        <v>0</v>
      </c>
      <c r="O5569">
        <v>9</v>
      </c>
      <c r="P5569">
        <v>8</v>
      </c>
      <c r="Q5569" s="2">
        <v>0.02</v>
      </c>
      <c r="R5569" s="2">
        <v>0</v>
      </c>
      <c r="S5569" s="2">
        <v>0</v>
      </c>
      <c r="T5569">
        <f t="shared" si="344"/>
        <v>0.4</v>
      </c>
      <c r="U5569">
        <f t="shared" si="345"/>
        <v>6.2</v>
      </c>
      <c r="V5569">
        <f t="shared" si="346"/>
        <v>0.99201000000000006</v>
      </c>
      <c r="W5569">
        <f t="shared" si="347"/>
        <v>2.0572035</v>
      </c>
    </row>
    <row r="5570" spans="1:23" x14ac:dyDescent="0.25">
      <c r="A5570" t="s">
        <v>18422</v>
      </c>
      <c r="B5570" s="1">
        <v>43215</v>
      </c>
      <c r="C5570" t="s">
        <v>18423</v>
      </c>
      <c r="D5570" t="s">
        <v>3415</v>
      </c>
      <c r="E5570" t="s">
        <v>18424</v>
      </c>
      <c r="F5570" s="1">
        <v>43198</v>
      </c>
      <c r="G5570">
        <v>1</v>
      </c>
      <c r="H5570">
        <v>671611</v>
      </c>
      <c r="I5570">
        <v>14824</v>
      </c>
      <c r="J5570">
        <v>881</v>
      </c>
      <c r="K5570">
        <v>1701</v>
      </c>
      <c r="L5570" t="b">
        <v>0</v>
      </c>
      <c r="M5570" t="b">
        <v>0</v>
      </c>
      <c r="N5570" t="b">
        <v>0</v>
      </c>
      <c r="O5570">
        <v>17</v>
      </c>
      <c r="P5570">
        <v>12</v>
      </c>
      <c r="Q5570" s="2">
        <v>0.02</v>
      </c>
      <c r="R5570" s="2">
        <v>0</v>
      </c>
      <c r="S5570" s="2">
        <v>0</v>
      </c>
      <c r="T5570">
        <f t="shared" ref="T5570:T5633" si="348">G5570*0.4</f>
        <v>0.4</v>
      </c>
      <c r="U5570">
        <f t="shared" ref="U5570:U5633" si="349">-0.2*(O5570-P5570)+0.8*P5570</f>
        <v>8.6000000000000014</v>
      </c>
      <c r="V5570">
        <f t="shared" ref="V5570:V5633" si="350">0.5*H5570*0.000001+0.1*Q5570*100+100*0.15*R5570+100*0.25*S5570</f>
        <v>0.53580549999999993</v>
      </c>
      <c r="W5570">
        <f t="shared" ref="W5570:W5633" si="351">0.4*T5570+0.25*U5570+0.35*V5570</f>
        <v>2.4975319250000005</v>
      </c>
    </row>
    <row r="5571" spans="1:23" x14ac:dyDescent="0.25">
      <c r="A5571" t="s">
        <v>18425</v>
      </c>
      <c r="B5571" s="1">
        <v>43240</v>
      </c>
      <c r="C5571" t="s">
        <v>18426</v>
      </c>
      <c r="D5571" t="s">
        <v>125</v>
      </c>
      <c r="E5571" t="s">
        <v>18427</v>
      </c>
      <c r="F5571" s="1">
        <v>43236</v>
      </c>
      <c r="G5571">
        <v>1</v>
      </c>
      <c r="H5571">
        <v>365819</v>
      </c>
      <c r="I5571">
        <v>5985</v>
      </c>
      <c r="J5571">
        <v>330</v>
      </c>
      <c r="K5571">
        <v>589</v>
      </c>
      <c r="L5571" t="b">
        <v>0</v>
      </c>
      <c r="M5571" t="b">
        <v>0</v>
      </c>
      <c r="N5571" t="b">
        <v>0</v>
      </c>
      <c r="O5571">
        <v>4</v>
      </c>
      <c r="P5571">
        <v>4</v>
      </c>
      <c r="Q5571" s="2">
        <v>0.02</v>
      </c>
      <c r="R5571" s="2">
        <v>0</v>
      </c>
      <c r="S5571" s="2">
        <v>0</v>
      </c>
      <c r="T5571">
        <f t="shared" si="348"/>
        <v>0.4</v>
      </c>
      <c r="U5571">
        <f t="shared" si="349"/>
        <v>3.2</v>
      </c>
      <c r="V5571">
        <f t="shared" si="350"/>
        <v>0.38290950000000001</v>
      </c>
      <c r="W5571">
        <f t="shared" si="351"/>
        <v>1.094018325</v>
      </c>
    </row>
    <row r="5572" spans="1:23" x14ac:dyDescent="0.25">
      <c r="A5572" t="s">
        <v>18428</v>
      </c>
      <c r="B5572" s="1">
        <v>43188</v>
      </c>
      <c r="C5572" t="s">
        <v>18429</v>
      </c>
      <c r="D5572" t="s">
        <v>9105</v>
      </c>
      <c r="E5572" t="s">
        <v>18430</v>
      </c>
      <c r="F5572" s="1">
        <v>43174</v>
      </c>
      <c r="G5572">
        <v>1</v>
      </c>
      <c r="H5572">
        <v>538169</v>
      </c>
      <c r="I5572">
        <v>17634</v>
      </c>
      <c r="J5572">
        <v>444</v>
      </c>
      <c r="K5572">
        <v>750</v>
      </c>
      <c r="L5572" t="b">
        <v>0</v>
      </c>
      <c r="M5572" t="b">
        <v>0</v>
      </c>
      <c r="N5572" t="b">
        <v>0</v>
      </c>
      <c r="O5572">
        <v>14</v>
      </c>
      <c r="P5572">
        <v>13</v>
      </c>
      <c r="Q5572" s="2">
        <v>0.03</v>
      </c>
      <c r="R5572" s="2">
        <v>0</v>
      </c>
      <c r="S5572" s="2">
        <v>0</v>
      </c>
      <c r="T5572">
        <f t="shared" si="348"/>
        <v>0.4</v>
      </c>
      <c r="U5572">
        <f t="shared" si="349"/>
        <v>10.200000000000001</v>
      </c>
      <c r="V5572">
        <f t="shared" si="350"/>
        <v>0.56908449999999999</v>
      </c>
      <c r="W5572">
        <f t="shared" si="351"/>
        <v>2.9091795750000005</v>
      </c>
    </row>
    <row r="5573" spans="1:23" x14ac:dyDescent="0.25">
      <c r="A5573" t="s">
        <v>18431</v>
      </c>
      <c r="B5573" s="1">
        <v>43137</v>
      </c>
      <c r="C5573" t="s">
        <v>18432</v>
      </c>
      <c r="D5573" t="s">
        <v>1114</v>
      </c>
      <c r="E5573" t="s">
        <v>18433</v>
      </c>
      <c r="F5573" s="1">
        <v>43136</v>
      </c>
      <c r="G5573">
        <v>1</v>
      </c>
      <c r="H5573">
        <v>58231</v>
      </c>
      <c r="I5573">
        <v>397</v>
      </c>
      <c r="J5573">
        <v>90</v>
      </c>
      <c r="K5573">
        <v>1039</v>
      </c>
      <c r="L5573" t="b">
        <v>0</v>
      </c>
      <c r="M5573" t="b">
        <v>0</v>
      </c>
      <c r="N5573" t="b">
        <v>0</v>
      </c>
      <c r="O5573">
        <v>1</v>
      </c>
      <c r="P5573">
        <v>1</v>
      </c>
      <c r="Q5573" s="2">
        <v>0.01</v>
      </c>
      <c r="R5573" s="2">
        <v>0</v>
      </c>
      <c r="S5573" s="2">
        <v>0.02</v>
      </c>
      <c r="T5573">
        <f t="shared" si="348"/>
        <v>0.4</v>
      </c>
      <c r="U5573">
        <f t="shared" si="349"/>
        <v>0.8</v>
      </c>
      <c r="V5573">
        <f t="shared" si="350"/>
        <v>0.62911549999999994</v>
      </c>
      <c r="W5573">
        <f t="shared" si="351"/>
        <v>0.58019042500000007</v>
      </c>
    </row>
    <row r="5574" spans="1:23" x14ac:dyDescent="0.25">
      <c r="A5574" t="s">
        <v>18434</v>
      </c>
      <c r="B5574" s="1">
        <v>43104</v>
      </c>
      <c r="C5574" t="s">
        <v>18435</v>
      </c>
      <c r="D5574" t="s">
        <v>1114</v>
      </c>
      <c r="E5574" t="s">
        <v>18436</v>
      </c>
      <c r="F5574" s="1">
        <v>43102</v>
      </c>
      <c r="G5574">
        <v>1</v>
      </c>
      <c r="H5574">
        <v>42607</v>
      </c>
      <c r="I5574">
        <v>451</v>
      </c>
      <c r="J5574">
        <v>374</v>
      </c>
      <c r="K5574">
        <v>1178</v>
      </c>
      <c r="L5574" t="b">
        <v>0</v>
      </c>
      <c r="M5574" t="b">
        <v>0</v>
      </c>
      <c r="N5574" t="b">
        <v>0</v>
      </c>
      <c r="O5574">
        <v>2</v>
      </c>
      <c r="P5574">
        <v>1</v>
      </c>
      <c r="Q5574" s="2">
        <v>0.01</v>
      </c>
      <c r="R5574" s="2">
        <v>-0.01</v>
      </c>
      <c r="S5574" s="2">
        <v>0.03</v>
      </c>
      <c r="T5574">
        <f t="shared" si="348"/>
        <v>0.4</v>
      </c>
      <c r="U5574">
        <f t="shared" si="349"/>
        <v>0.60000000000000009</v>
      </c>
      <c r="V5574">
        <f t="shared" si="350"/>
        <v>0.72130349999999999</v>
      </c>
      <c r="W5574">
        <f t="shared" si="351"/>
        <v>0.56245622500000003</v>
      </c>
    </row>
    <row r="5575" spans="1:23" x14ac:dyDescent="0.25">
      <c r="A5575" t="s">
        <v>18437</v>
      </c>
      <c r="B5575" s="1">
        <v>43127</v>
      </c>
      <c r="C5575" t="s">
        <v>18438</v>
      </c>
      <c r="D5575" t="s">
        <v>18439</v>
      </c>
      <c r="E5575" t="s">
        <v>18440</v>
      </c>
      <c r="F5575" s="1">
        <v>43120</v>
      </c>
      <c r="G5575">
        <v>1</v>
      </c>
      <c r="H5575">
        <v>7797284</v>
      </c>
      <c r="I5575">
        <v>386330</v>
      </c>
      <c r="J5575">
        <v>4899</v>
      </c>
      <c r="K5575">
        <v>80500</v>
      </c>
      <c r="L5575" t="b">
        <v>0</v>
      </c>
      <c r="M5575" t="b">
        <v>0</v>
      </c>
      <c r="N5575" t="b">
        <v>0</v>
      </c>
      <c r="O5575">
        <v>7</v>
      </c>
      <c r="P5575">
        <v>7</v>
      </c>
      <c r="Q5575" s="2">
        <v>0.05</v>
      </c>
      <c r="R5575" s="2">
        <v>0</v>
      </c>
      <c r="S5575" s="2">
        <v>0.01</v>
      </c>
      <c r="T5575">
        <f t="shared" si="348"/>
        <v>0.4</v>
      </c>
      <c r="U5575">
        <f t="shared" si="349"/>
        <v>5.6000000000000005</v>
      </c>
      <c r="V5575">
        <f t="shared" si="350"/>
        <v>4.6486419999999997</v>
      </c>
      <c r="W5575">
        <f t="shared" si="351"/>
        <v>3.1870246999999998</v>
      </c>
    </row>
    <row r="5576" spans="1:23" x14ac:dyDescent="0.25">
      <c r="A5576" t="s">
        <v>18441</v>
      </c>
      <c r="B5576" s="1">
        <v>43185</v>
      </c>
      <c r="C5576" t="s">
        <v>18442</v>
      </c>
      <c r="D5576" t="s">
        <v>484</v>
      </c>
      <c r="E5576" t="s">
        <v>18443</v>
      </c>
      <c r="F5576" s="1">
        <v>43179</v>
      </c>
      <c r="G5576">
        <v>1</v>
      </c>
      <c r="H5576">
        <v>592107</v>
      </c>
      <c r="I5576">
        <v>30295</v>
      </c>
      <c r="J5576">
        <v>542</v>
      </c>
      <c r="K5576">
        <v>2854</v>
      </c>
      <c r="L5576" t="b">
        <v>0</v>
      </c>
      <c r="M5576" t="b">
        <v>0</v>
      </c>
      <c r="N5576" t="b">
        <v>0</v>
      </c>
      <c r="O5576">
        <v>6</v>
      </c>
      <c r="P5576">
        <v>6</v>
      </c>
      <c r="Q5576" s="2">
        <v>0.05</v>
      </c>
      <c r="R5576" s="2">
        <v>0</v>
      </c>
      <c r="S5576" s="2">
        <v>0</v>
      </c>
      <c r="T5576">
        <f t="shared" si="348"/>
        <v>0.4</v>
      </c>
      <c r="U5576">
        <f t="shared" si="349"/>
        <v>4.8000000000000007</v>
      </c>
      <c r="V5576">
        <f t="shared" si="350"/>
        <v>0.79605350000000008</v>
      </c>
      <c r="W5576">
        <f t="shared" si="351"/>
        <v>1.6386187250000004</v>
      </c>
    </row>
    <row r="5577" spans="1:23" x14ac:dyDescent="0.25">
      <c r="A5577" t="s">
        <v>18444</v>
      </c>
      <c r="B5577" s="1">
        <v>43144</v>
      </c>
      <c r="C5577" t="s">
        <v>18445</v>
      </c>
      <c r="D5577" t="s">
        <v>2829</v>
      </c>
      <c r="E5577" t="s">
        <v>18446</v>
      </c>
      <c r="F5577" s="1">
        <v>43136</v>
      </c>
      <c r="G5577">
        <v>1</v>
      </c>
      <c r="H5577">
        <v>15852974</v>
      </c>
      <c r="I5577">
        <v>223563</v>
      </c>
      <c r="J5577">
        <v>4264</v>
      </c>
      <c r="K5577">
        <v>16923</v>
      </c>
      <c r="L5577" t="b">
        <v>0</v>
      </c>
      <c r="M5577" t="b">
        <v>0</v>
      </c>
      <c r="N5577" t="b">
        <v>0</v>
      </c>
      <c r="O5577">
        <v>8</v>
      </c>
      <c r="P5577">
        <v>9</v>
      </c>
      <c r="Q5577" s="2">
        <v>0.01</v>
      </c>
      <c r="R5577" s="2">
        <v>0</v>
      </c>
      <c r="S5577" s="2">
        <v>0</v>
      </c>
      <c r="T5577">
        <f t="shared" si="348"/>
        <v>0.4</v>
      </c>
      <c r="U5577">
        <f t="shared" si="349"/>
        <v>7.4</v>
      </c>
      <c r="V5577">
        <f t="shared" si="350"/>
        <v>8.0264869999999995</v>
      </c>
      <c r="W5577">
        <f t="shared" si="351"/>
        <v>4.8192704499999994</v>
      </c>
    </row>
    <row r="5578" spans="1:23" x14ac:dyDescent="0.25">
      <c r="A5578" t="s">
        <v>18447</v>
      </c>
      <c r="B5578" s="1">
        <v>43132</v>
      </c>
      <c r="C5578" t="s">
        <v>18448</v>
      </c>
      <c r="D5578" t="s">
        <v>18449</v>
      </c>
      <c r="E5578" t="s">
        <v>18450</v>
      </c>
      <c r="F5578" s="1">
        <v>43127</v>
      </c>
      <c r="G5578">
        <v>1</v>
      </c>
      <c r="H5578">
        <v>790794</v>
      </c>
      <c r="I5578">
        <v>19422</v>
      </c>
      <c r="J5578">
        <v>902</v>
      </c>
      <c r="K5578">
        <v>223</v>
      </c>
      <c r="L5578" t="b">
        <v>0</v>
      </c>
      <c r="M5578" t="b">
        <v>0</v>
      </c>
      <c r="N5578" t="b">
        <v>0</v>
      </c>
      <c r="O5578">
        <v>5</v>
      </c>
      <c r="P5578">
        <v>6</v>
      </c>
      <c r="Q5578" s="2">
        <v>0.02</v>
      </c>
      <c r="R5578" s="2">
        <v>0</v>
      </c>
      <c r="S5578" s="2">
        <v>0</v>
      </c>
      <c r="T5578">
        <f t="shared" si="348"/>
        <v>0.4</v>
      </c>
      <c r="U5578">
        <f t="shared" si="349"/>
        <v>5.0000000000000009</v>
      </c>
      <c r="V5578">
        <f t="shared" si="350"/>
        <v>0.59539699999999995</v>
      </c>
      <c r="W5578">
        <f t="shared" si="351"/>
        <v>1.6183889500000002</v>
      </c>
    </row>
    <row r="5579" spans="1:23" x14ac:dyDescent="0.25">
      <c r="A5579" t="s">
        <v>18451</v>
      </c>
      <c r="B5579" s="1">
        <v>43243</v>
      </c>
      <c r="C5579" t="s">
        <v>18452</v>
      </c>
      <c r="D5579" t="s">
        <v>484</v>
      </c>
      <c r="E5579" t="s">
        <v>18453</v>
      </c>
      <c r="F5579" s="1">
        <v>43229</v>
      </c>
      <c r="G5579">
        <v>1</v>
      </c>
      <c r="H5579">
        <v>528634</v>
      </c>
      <c r="I5579">
        <v>26029</v>
      </c>
      <c r="J5579">
        <v>761</v>
      </c>
      <c r="K5579">
        <v>2835</v>
      </c>
      <c r="L5579" t="b">
        <v>0</v>
      </c>
      <c r="M5579" t="b">
        <v>0</v>
      </c>
      <c r="N5579" t="b">
        <v>0</v>
      </c>
      <c r="O5579">
        <v>14</v>
      </c>
      <c r="P5579">
        <v>13</v>
      </c>
      <c r="Q5579" s="2">
        <v>0.05</v>
      </c>
      <c r="R5579" s="2">
        <v>0</v>
      </c>
      <c r="S5579" s="2">
        <v>0.01</v>
      </c>
      <c r="T5579">
        <f t="shared" si="348"/>
        <v>0.4</v>
      </c>
      <c r="U5579">
        <f t="shared" si="349"/>
        <v>10.200000000000001</v>
      </c>
      <c r="V5579">
        <f t="shared" si="350"/>
        <v>1.0143170000000001</v>
      </c>
      <c r="W5579">
        <f t="shared" si="351"/>
        <v>3.0650109500000005</v>
      </c>
    </row>
    <row r="5580" spans="1:23" x14ac:dyDescent="0.25">
      <c r="A5580" t="s">
        <v>18454</v>
      </c>
      <c r="B5580" s="1">
        <v>43091</v>
      </c>
      <c r="C5580" t="s">
        <v>18455</v>
      </c>
      <c r="D5580" t="s">
        <v>18456</v>
      </c>
      <c r="E5580" t="s">
        <v>18457</v>
      </c>
      <c r="F5580" s="1">
        <v>43085</v>
      </c>
      <c r="G5580">
        <v>1</v>
      </c>
      <c r="H5580">
        <v>47717</v>
      </c>
      <c r="I5580">
        <v>491</v>
      </c>
      <c r="J5580">
        <v>23</v>
      </c>
      <c r="K5580">
        <v>59</v>
      </c>
      <c r="L5580" t="b">
        <v>0</v>
      </c>
      <c r="M5580" t="b">
        <v>0</v>
      </c>
      <c r="N5580" t="b">
        <v>0</v>
      </c>
      <c r="O5580">
        <v>6</v>
      </c>
      <c r="P5580">
        <v>4</v>
      </c>
      <c r="Q5580" s="2">
        <v>0.01</v>
      </c>
      <c r="R5580" s="2">
        <v>0</v>
      </c>
      <c r="S5580" s="2">
        <v>0</v>
      </c>
      <c r="T5580">
        <f t="shared" si="348"/>
        <v>0.4</v>
      </c>
      <c r="U5580">
        <f t="shared" si="349"/>
        <v>2.8000000000000003</v>
      </c>
      <c r="V5580">
        <f t="shared" si="350"/>
        <v>0.12385850000000001</v>
      </c>
      <c r="W5580">
        <f t="shared" si="351"/>
        <v>0.9033504750000001</v>
      </c>
    </row>
    <row r="5581" spans="1:23" x14ac:dyDescent="0.25">
      <c r="A5581" t="s">
        <v>18458</v>
      </c>
      <c r="B5581" s="1">
        <v>43209</v>
      </c>
      <c r="C5581" t="s">
        <v>18459</v>
      </c>
      <c r="D5581" t="s">
        <v>18460</v>
      </c>
      <c r="E5581" t="s">
        <v>18461</v>
      </c>
      <c r="F5581" s="1">
        <v>43195</v>
      </c>
      <c r="G5581">
        <v>1</v>
      </c>
      <c r="H5581">
        <v>276385</v>
      </c>
      <c r="I5581">
        <v>17452</v>
      </c>
      <c r="J5581">
        <v>299</v>
      </c>
      <c r="K5581">
        <v>793</v>
      </c>
      <c r="L5581" t="b">
        <v>0</v>
      </c>
      <c r="M5581" t="b">
        <v>0</v>
      </c>
      <c r="N5581" t="b">
        <v>0</v>
      </c>
      <c r="O5581">
        <v>14</v>
      </c>
      <c r="P5581">
        <v>8</v>
      </c>
      <c r="Q5581" s="2">
        <v>0.06</v>
      </c>
      <c r="R5581" s="2">
        <v>0</v>
      </c>
      <c r="S5581" s="2">
        <v>0</v>
      </c>
      <c r="T5581">
        <f t="shared" si="348"/>
        <v>0.4</v>
      </c>
      <c r="U5581">
        <f t="shared" si="349"/>
        <v>5.2</v>
      </c>
      <c r="V5581">
        <f t="shared" si="350"/>
        <v>0.73819250000000003</v>
      </c>
      <c r="W5581">
        <f t="shared" si="351"/>
        <v>1.7183673749999999</v>
      </c>
    </row>
    <row r="5582" spans="1:23" x14ac:dyDescent="0.25">
      <c r="A5582" t="s">
        <v>18462</v>
      </c>
      <c r="B5582" s="1">
        <v>43147</v>
      </c>
      <c r="C5582" t="s">
        <v>18463</v>
      </c>
      <c r="D5582" t="s">
        <v>515</v>
      </c>
      <c r="E5582" t="s">
        <v>18464</v>
      </c>
      <c r="F5582" s="1">
        <v>43137</v>
      </c>
      <c r="G5582">
        <v>1</v>
      </c>
      <c r="H5582">
        <v>20658640</v>
      </c>
      <c r="I5582">
        <v>384958</v>
      </c>
      <c r="J5582">
        <v>12623</v>
      </c>
      <c r="K5582">
        <v>38514</v>
      </c>
      <c r="L5582" t="b">
        <v>0</v>
      </c>
      <c r="M5582" t="b">
        <v>0</v>
      </c>
      <c r="N5582" t="b">
        <v>0</v>
      </c>
      <c r="O5582">
        <v>10</v>
      </c>
      <c r="P5582">
        <v>10</v>
      </c>
      <c r="Q5582" s="2">
        <v>0.02</v>
      </c>
      <c r="R5582" s="2">
        <v>0</v>
      </c>
      <c r="S5582" s="2">
        <v>0</v>
      </c>
      <c r="T5582">
        <f t="shared" si="348"/>
        <v>0.4</v>
      </c>
      <c r="U5582">
        <f t="shared" si="349"/>
        <v>8</v>
      </c>
      <c r="V5582">
        <f t="shared" si="350"/>
        <v>10.529319999999998</v>
      </c>
      <c r="W5582">
        <f t="shared" si="351"/>
        <v>5.845262</v>
      </c>
    </row>
    <row r="5583" spans="1:23" x14ac:dyDescent="0.25">
      <c r="A5583" t="s">
        <v>18465</v>
      </c>
      <c r="B5583" s="1">
        <v>43178</v>
      </c>
      <c r="C5583" t="s">
        <v>18466</v>
      </c>
      <c r="D5583" t="s">
        <v>18467</v>
      </c>
      <c r="E5583" t="s">
        <v>18468</v>
      </c>
      <c r="F5583" s="1">
        <v>43164</v>
      </c>
      <c r="G5583">
        <v>1</v>
      </c>
      <c r="H5583">
        <v>1045195</v>
      </c>
      <c r="I5583">
        <v>34023</v>
      </c>
      <c r="J5583">
        <v>515</v>
      </c>
      <c r="K5583">
        <v>1459</v>
      </c>
      <c r="L5583" t="b">
        <v>0</v>
      </c>
      <c r="M5583" t="b">
        <v>0</v>
      </c>
      <c r="N5583" t="b">
        <v>0</v>
      </c>
      <c r="O5583">
        <v>14</v>
      </c>
      <c r="P5583">
        <v>14</v>
      </c>
      <c r="Q5583" s="2">
        <v>0.03</v>
      </c>
      <c r="R5583" s="2">
        <v>0</v>
      </c>
      <c r="S5583" s="2">
        <v>0</v>
      </c>
      <c r="T5583">
        <f t="shared" si="348"/>
        <v>0.4</v>
      </c>
      <c r="U5583">
        <f t="shared" si="349"/>
        <v>11.200000000000001</v>
      </c>
      <c r="V5583">
        <f t="shared" si="350"/>
        <v>0.82259749999999987</v>
      </c>
      <c r="W5583">
        <f t="shared" si="351"/>
        <v>3.2479091250000005</v>
      </c>
    </row>
    <row r="5584" spans="1:23" x14ac:dyDescent="0.25">
      <c r="A5584" t="s">
        <v>18469</v>
      </c>
      <c r="B5584" s="1">
        <v>43254</v>
      </c>
      <c r="C5584" t="s">
        <v>18470</v>
      </c>
      <c r="D5584" t="s">
        <v>18471</v>
      </c>
      <c r="E5584" t="s">
        <v>18472</v>
      </c>
      <c r="F5584" s="1">
        <v>43239</v>
      </c>
      <c r="G5584">
        <v>1</v>
      </c>
      <c r="H5584">
        <v>393218</v>
      </c>
      <c r="I5584">
        <v>9645</v>
      </c>
      <c r="J5584">
        <v>171</v>
      </c>
      <c r="K5584">
        <v>587</v>
      </c>
      <c r="L5584" t="b">
        <v>0</v>
      </c>
      <c r="M5584" t="b">
        <v>0</v>
      </c>
      <c r="N5584" t="b">
        <v>0</v>
      </c>
      <c r="O5584">
        <v>15</v>
      </c>
      <c r="P5584">
        <v>11</v>
      </c>
      <c r="Q5584" s="2">
        <v>0.02</v>
      </c>
      <c r="R5584" s="2">
        <v>0</v>
      </c>
      <c r="S5584" s="2">
        <v>0</v>
      </c>
      <c r="T5584">
        <f t="shared" si="348"/>
        <v>0.4</v>
      </c>
      <c r="U5584">
        <f t="shared" si="349"/>
        <v>8</v>
      </c>
      <c r="V5584">
        <f t="shared" si="350"/>
        <v>0.39660899999999999</v>
      </c>
      <c r="W5584">
        <f t="shared" si="351"/>
        <v>2.29881315</v>
      </c>
    </row>
    <row r="5585" spans="1:23" x14ac:dyDescent="0.25">
      <c r="A5585" t="s">
        <v>18473</v>
      </c>
      <c r="B5585" s="1">
        <v>43061</v>
      </c>
      <c r="C5585" t="s">
        <v>18474</v>
      </c>
      <c r="D5585" t="s">
        <v>18475</v>
      </c>
      <c r="E5585" t="s">
        <v>18476</v>
      </c>
      <c r="F5585" s="1">
        <v>43054</v>
      </c>
      <c r="G5585">
        <v>1</v>
      </c>
      <c r="H5585">
        <v>2885</v>
      </c>
      <c r="I5585">
        <v>3</v>
      </c>
      <c r="J5585">
        <v>0</v>
      </c>
      <c r="K5585">
        <v>2</v>
      </c>
      <c r="L5585" t="b">
        <v>0</v>
      </c>
      <c r="M5585" t="b">
        <v>0</v>
      </c>
      <c r="N5585" t="b">
        <v>0</v>
      </c>
      <c r="O5585">
        <v>7</v>
      </c>
      <c r="P5585">
        <v>3</v>
      </c>
      <c r="Q5585" s="2">
        <v>0</v>
      </c>
      <c r="R5585" s="2">
        <v>0</v>
      </c>
      <c r="S5585" s="2">
        <v>0</v>
      </c>
      <c r="T5585">
        <f t="shared" si="348"/>
        <v>0.4</v>
      </c>
      <c r="U5585">
        <f t="shared" si="349"/>
        <v>1.6000000000000003</v>
      </c>
      <c r="V5585">
        <f t="shared" si="350"/>
        <v>1.4425E-3</v>
      </c>
      <c r="W5585">
        <f t="shared" si="351"/>
        <v>0.56050487500000001</v>
      </c>
    </row>
    <row r="5586" spans="1:23" x14ac:dyDescent="0.25">
      <c r="A5586" t="s">
        <v>18477</v>
      </c>
      <c r="B5586" s="1">
        <v>43065</v>
      </c>
      <c r="C5586" t="s">
        <v>18478</v>
      </c>
      <c r="D5586" t="s">
        <v>2640</v>
      </c>
      <c r="E5586" t="s">
        <v>18479</v>
      </c>
      <c r="F5586" s="1">
        <v>43058</v>
      </c>
      <c r="G5586">
        <v>1</v>
      </c>
      <c r="H5586">
        <v>24715</v>
      </c>
      <c r="I5586">
        <v>180</v>
      </c>
      <c r="J5586">
        <v>28</v>
      </c>
      <c r="K5586">
        <v>152</v>
      </c>
      <c r="L5586" t="b">
        <v>0</v>
      </c>
      <c r="M5586" t="b">
        <v>0</v>
      </c>
      <c r="N5586" t="b">
        <v>0</v>
      </c>
      <c r="O5586">
        <v>7</v>
      </c>
      <c r="P5586">
        <v>7</v>
      </c>
      <c r="Q5586" s="2">
        <v>0.01</v>
      </c>
      <c r="R5586" s="2">
        <v>0</v>
      </c>
      <c r="S5586" s="2">
        <v>0.01</v>
      </c>
      <c r="T5586">
        <f t="shared" si="348"/>
        <v>0.4</v>
      </c>
      <c r="U5586">
        <f t="shared" si="349"/>
        <v>5.6000000000000005</v>
      </c>
      <c r="V5586">
        <f t="shared" si="350"/>
        <v>0.3623575</v>
      </c>
      <c r="W5586">
        <f t="shared" si="351"/>
        <v>1.6868251249999999</v>
      </c>
    </row>
    <row r="5587" spans="1:23" x14ac:dyDescent="0.25">
      <c r="A5587" t="s">
        <v>18480</v>
      </c>
      <c r="B5587" s="1">
        <v>43117</v>
      </c>
      <c r="C5587" t="s">
        <v>18481</v>
      </c>
      <c r="D5587" t="s">
        <v>973</v>
      </c>
      <c r="E5587" t="s">
        <v>18482</v>
      </c>
      <c r="F5587" s="1">
        <v>43116</v>
      </c>
      <c r="G5587">
        <v>1</v>
      </c>
      <c r="H5587">
        <v>1285754</v>
      </c>
      <c r="I5587">
        <v>81074</v>
      </c>
      <c r="J5587">
        <v>1443</v>
      </c>
      <c r="K5587">
        <v>7882</v>
      </c>
      <c r="L5587" t="b">
        <v>0</v>
      </c>
      <c r="M5587" t="b">
        <v>0</v>
      </c>
      <c r="N5587" t="b">
        <v>0</v>
      </c>
      <c r="O5587">
        <v>1</v>
      </c>
      <c r="P5587">
        <v>1</v>
      </c>
      <c r="Q5587" s="2">
        <v>0.06</v>
      </c>
      <c r="R5587" s="2">
        <v>0</v>
      </c>
      <c r="S5587" s="2">
        <v>0.01</v>
      </c>
      <c r="T5587">
        <f t="shared" si="348"/>
        <v>0.4</v>
      </c>
      <c r="U5587">
        <f t="shared" si="349"/>
        <v>0.8</v>
      </c>
      <c r="V5587">
        <f t="shared" si="350"/>
        <v>1.492877</v>
      </c>
      <c r="W5587">
        <f t="shared" si="351"/>
        <v>0.88250695000000001</v>
      </c>
    </row>
    <row r="5588" spans="1:23" x14ac:dyDescent="0.25">
      <c r="A5588" t="s">
        <v>18483</v>
      </c>
      <c r="B5588" s="1">
        <v>43163</v>
      </c>
      <c r="C5588" t="s">
        <v>18484</v>
      </c>
      <c r="D5588" t="s">
        <v>18485</v>
      </c>
      <c r="E5588" t="s">
        <v>18486</v>
      </c>
      <c r="F5588" s="1">
        <v>43154</v>
      </c>
      <c r="G5588">
        <v>1</v>
      </c>
      <c r="H5588">
        <v>32462</v>
      </c>
      <c r="I5588">
        <v>448</v>
      </c>
      <c r="J5588">
        <v>483</v>
      </c>
      <c r="K5588">
        <v>940</v>
      </c>
      <c r="L5588" t="b">
        <v>0</v>
      </c>
      <c r="M5588" t="b">
        <v>0</v>
      </c>
      <c r="N5588" t="b">
        <v>0</v>
      </c>
      <c r="O5588">
        <v>9</v>
      </c>
      <c r="P5588">
        <v>8</v>
      </c>
      <c r="Q5588" s="2">
        <v>0.01</v>
      </c>
      <c r="R5588" s="2">
        <v>-0.01</v>
      </c>
      <c r="S5588" s="2">
        <v>0.03</v>
      </c>
      <c r="T5588">
        <f t="shared" si="348"/>
        <v>0.4</v>
      </c>
      <c r="U5588">
        <f t="shared" si="349"/>
        <v>6.2</v>
      </c>
      <c r="V5588">
        <f t="shared" si="350"/>
        <v>0.71623100000000006</v>
      </c>
      <c r="W5588">
        <f t="shared" si="351"/>
        <v>1.9606808499999999</v>
      </c>
    </row>
    <row r="5589" spans="1:23" x14ac:dyDescent="0.25">
      <c r="A5589" t="s">
        <v>18487</v>
      </c>
      <c r="B5589" s="1">
        <v>43084</v>
      </c>
      <c r="C5589" t="s">
        <v>18488</v>
      </c>
      <c r="D5589" t="s">
        <v>18489</v>
      </c>
      <c r="E5589" t="s">
        <v>18490</v>
      </c>
      <c r="F5589" s="1">
        <v>43081</v>
      </c>
      <c r="G5589">
        <v>1</v>
      </c>
      <c r="H5589">
        <v>10818</v>
      </c>
      <c r="I5589">
        <v>368</v>
      </c>
      <c r="J5589">
        <v>5</v>
      </c>
      <c r="K5589">
        <v>27</v>
      </c>
      <c r="L5589" t="b">
        <v>0</v>
      </c>
      <c r="M5589" t="b">
        <v>0</v>
      </c>
      <c r="N5589" t="b">
        <v>0</v>
      </c>
      <c r="O5589">
        <v>3</v>
      </c>
      <c r="P5589">
        <v>2</v>
      </c>
      <c r="Q5589" s="2">
        <v>0.03</v>
      </c>
      <c r="R5589" s="2">
        <v>0</v>
      </c>
      <c r="S5589" s="2">
        <v>0</v>
      </c>
      <c r="T5589">
        <f t="shared" si="348"/>
        <v>0.4</v>
      </c>
      <c r="U5589">
        <f t="shared" si="349"/>
        <v>1.4000000000000001</v>
      </c>
      <c r="V5589">
        <f t="shared" si="350"/>
        <v>0.30540899999999999</v>
      </c>
      <c r="W5589">
        <f t="shared" si="351"/>
        <v>0.61689315</v>
      </c>
    </row>
    <row r="5590" spans="1:23" x14ac:dyDescent="0.25">
      <c r="A5590" t="s">
        <v>18491</v>
      </c>
      <c r="B5590" s="1">
        <v>43146</v>
      </c>
      <c r="C5590" t="s">
        <v>18492</v>
      </c>
      <c r="D5590" t="s">
        <v>18493</v>
      </c>
      <c r="E5590" t="s">
        <v>18494</v>
      </c>
      <c r="F5590" s="1">
        <v>43138</v>
      </c>
      <c r="G5590">
        <v>1</v>
      </c>
      <c r="H5590">
        <v>76054</v>
      </c>
      <c r="I5590">
        <v>800</v>
      </c>
      <c r="J5590">
        <v>52</v>
      </c>
      <c r="K5590">
        <v>107</v>
      </c>
      <c r="L5590" t="b">
        <v>0</v>
      </c>
      <c r="M5590" t="b">
        <v>0</v>
      </c>
      <c r="N5590" t="b">
        <v>0</v>
      </c>
      <c r="O5590">
        <v>8</v>
      </c>
      <c r="P5590">
        <v>7</v>
      </c>
      <c r="Q5590" s="2">
        <v>0.01</v>
      </c>
      <c r="R5590" s="2">
        <v>0</v>
      </c>
      <c r="S5590" s="2">
        <v>0</v>
      </c>
      <c r="T5590">
        <f t="shared" si="348"/>
        <v>0.4</v>
      </c>
      <c r="U5590">
        <f t="shared" si="349"/>
        <v>5.4</v>
      </c>
      <c r="V5590">
        <f t="shared" si="350"/>
        <v>0.13802700000000001</v>
      </c>
      <c r="W5590">
        <f t="shared" si="351"/>
        <v>1.5583094500000003</v>
      </c>
    </row>
    <row r="5591" spans="1:23" x14ac:dyDescent="0.25">
      <c r="A5591" t="s">
        <v>18495</v>
      </c>
      <c r="B5591" s="1">
        <v>43118</v>
      </c>
      <c r="C5591" t="s">
        <v>18496</v>
      </c>
      <c r="D5591" t="s">
        <v>605</v>
      </c>
      <c r="E5591" t="s">
        <v>18497</v>
      </c>
      <c r="F5591" s="1">
        <v>43117</v>
      </c>
      <c r="G5591">
        <v>1</v>
      </c>
      <c r="H5591">
        <v>419382</v>
      </c>
      <c r="I5591">
        <v>8073</v>
      </c>
      <c r="J5591">
        <v>543</v>
      </c>
      <c r="K5591">
        <v>1195</v>
      </c>
      <c r="L5591" t="b">
        <v>0</v>
      </c>
      <c r="M5591" t="b">
        <v>0</v>
      </c>
      <c r="N5591" t="b">
        <v>0</v>
      </c>
      <c r="O5591">
        <v>1</v>
      </c>
      <c r="P5591">
        <v>1</v>
      </c>
      <c r="Q5591" s="2">
        <v>0.02</v>
      </c>
      <c r="R5591" s="2">
        <v>0</v>
      </c>
      <c r="S5591" s="2">
        <v>0</v>
      </c>
      <c r="T5591">
        <f t="shared" si="348"/>
        <v>0.4</v>
      </c>
      <c r="U5591">
        <f t="shared" si="349"/>
        <v>0.8</v>
      </c>
      <c r="V5591">
        <f t="shared" si="350"/>
        <v>0.40969100000000003</v>
      </c>
      <c r="W5591">
        <f t="shared" si="351"/>
        <v>0.50339185000000009</v>
      </c>
    </row>
    <row r="5592" spans="1:23" x14ac:dyDescent="0.25">
      <c r="A5592" t="s">
        <v>18498</v>
      </c>
      <c r="B5592" s="1">
        <v>43193</v>
      </c>
      <c r="C5592" t="s">
        <v>18499</v>
      </c>
      <c r="D5592" t="s">
        <v>2007</v>
      </c>
      <c r="E5592" t="s">
        <v>18500</v>
      </c>
      <c r="F5592" s="1">
        <v>43182</v>
      </c>
      <c r="G5592">
        <v>1</v>
      </c>
      <c r="H5592">
        <v>1094084</v>
      </c>
      <c r="I5592">
        <v>12550</v>
      </c>
      <c r="J5592">
        <v>1352</v>
      </c>
      <c r="K5592">
        <v>1908</v>
      </c>
      <c r="L5592" t="b">
        <v>0</v>
      </c>
      <c r="M5592" t="b">
        <v>0</v>
      </c>
      <c r="N5592" t="b">
        <v>0</v>
      </c>
      <c r="O5592">
        <v>11</v>
      </c>
      <c r="P5592">
        <v>10</v>
      </c>
      <c r="Q5592" s="2">
        <v>0.01</v>
      </c>
      <c r="R5592" s="2">
        <v>0</v>
      </c>
      <c r="S5592" s="2">
        <v>0</v>
      </c>
      <c r="T5592">
        <f t="shared" si="348"/>
        <v>0.4</v>
      </c>
      <c r="U5592">
        <f t="shared" si="349"/>
        <v>7.8</v>
      </c>
      <c r="V5592">
        <f t="shared" si="350"/>
        <v>0.64704200000000001</v>
      </c>
      <c r="W5592">
        <f t="shared" si="351"/>
        <v>2.3364647000000001</v>
      </c>
    </row>
    <row r="5593" spans="1:23" x14ac:dyDescent="0.25">
      <c r="A5593" t="s">
        <v>18501</v>
      </c>
      <c r="B5593" s="1">
        <v>43119</v>
      </c>
      <c r="C5593" t="s">
        <v>18502</v>
      </c>
      <c r="D5593" t="s">
        <v>730</v>
      </c>
      <c r="E5593" t="s">
        <v>18503</v>
      </c>
      <c r="F5593" s="1">
        <v>43118</v>
      </c>
      <c r="G5593">
        <v>1</v>
      </c>
      <c r="H5593">
        <v>242642</v>
      </c>
      <c r="I5593">
        <v>2169</v>
      </c>
      <c r="J5593">
        <v>177</v>
      </c>
      <c r="K5593">
        <v>746</v>
      </c>
      <c r="L5593" t="b">
        <v>0</v>
      </c>
      <c r="M5593" t="b">
        <v>0</v>
      </c>
      <c r="N5593" t="b">
        <v>0</v>
      </c>
      <c r="O5593">
        <v>1</v>
      </c>
      <c r="P5593">
        <v>1</v>
      </c>
      <c r="Q5593" s="2">
        <v>0.01</v>
      </c>
      <c r="R5593" s="2">
        <v>0</v>
      </c>
      <c r="S5593" s="2">
        <v>0</v>
      </c>
      <c r="T5593">
        <f t="shared" si="348"/>
        <v>0.4</v>
      </c>
      <c r="U5593">
        <f t="shared" si="349"/>
        <v>0.8</v>
      </c>
      <c r="V5593">
        <f t="shared" si="350"/>
        <v>0.22132099999999999</v>
      </c>
      <c r="W5593">
        <f t="shared" si="351"/>
        <v>0.43746235</v>
      </c>
    </row>
    <row r="5594" spans="1:23" x14ac:dyDescent="0.25">
      <c r="A5594" t="s">
        <v>18504</v>
      </c>
      <c r="B5594" s="1">
        <v>43087</v>
      </c>
      <c r="C5594" t="s">
        <v>18505</v>
      </c>
      <c r="D5594" t="s">
        <v>867</v>
      </c>
      <c r="E5594" t="s">
        <v>18506</v>
      </c>
      <c r="F5594" s="1">
        <v>43081</v>
      </c>
      <c r="G5594">
        <v>1</v>
      </c>
      <c r="H5594">
        <v>406438</v>
      </c>
      <c r="I5594">
        <v>31401</v>
      </c>
      <c r="J5594">
        <v>346</v>
      </c>
      <c r="K5594">
        <v>2773</v>
      </c>
      <c r="L5594" t="b">
        <v>0</v>
      </c>
      <c r="M5594" t="b">
        <v>0</v>
      </c>
      <c r="N5594" t="b">
        <v>0</v>
      </c>
      <c r="O5594">
        <v>6</v>
      </c>
      <c r="P5594">
        <v>6</v>
      </c>
      <c r="Q5594" s="2">
        <v>0.08</v>
      </c>
      <c r="R5594" s="2">
        <v>0</v>
      </c>
      <c r="S5594" s="2">
        <v>0.01</v>
      </c>
      <c r="T5594">
        <f t="shared" si="348"/>
        <v>0.4</v>
      </c>
      <c r="U5594">
        <f t="shared" si="349"/>
        <v>4.8000000000000007</v>
      </c>
      <c r="V5594">
        <f t="shared" si="350"/>
        <v>1.2532190000000001</v>
      </c>
      <c r="W5594">
        <f t="shared" si="351"/>
        <v>1.7986266500000003</v>
      </c>
    </row>
    <row r="5595" spans="1:23" x14ac:dyDescent="0.25">
      <c r="A5595" t="s">
        <v>18507</v>
      </c>
      <c r="B5595" s="1">
        <v>43214</v>
      </c>
      <c r="C5595" t="s">
        <v>18508</v>
      </c>
      <c r="D5595" t="s">
        <v>18509</v>
      </c>
      <c r="E5595" t="s">
        <v>18510</v>
      </c>
      <c r="F5595" s="1">
        <v>43199</v>
      </c>
      <c r="G5595">
        <v>1</v>
      </c>
      <c r="H5595">
        <v>402902</v>
      </c>
      <c r="I5595">
        <v>24427</v>
      </c>
      <c r="J5595">
        <v>82</v>
      </c>
      <c r="K5595">
        <v>1428</v>
      </c>
      <c r="L5595" t="b">
        <v>0</v>
      </c>
      <c r="M5595" t="b">
        <v>0</v>
      </c>
      <c r="N5595" t="b">
        <v>0</v>
      </c>
      <c r="O5595">
        <v>15</v>
      </c>
      <c r="P5595">
        <v>11</v>
      </c>
      <c r="Q5595" s="2">
        <v>0.06</v>
      </c>
      <c r="R5595" s="2">
        <v>0</v>
      </c>
      <c r="S5595" s="2">
        <v>0</v>
      </c>
      <c r="T5595">
        <f t="shared" si="348"/>
        <v>0.4</v>
      </c>
      <c r="U5595">
        <f t="shared" si="349"/>
        <v>8</v>
      </c>
      <c r="V5595">
        <f t="shared" si="350"/>
        <v>0.80145099999999991</v>
      </c>
      <c r="W5595">
        <f t="shared" si="351"/>
        <v>2.4405078499999999</v>
      </c>
    </row>
    <row r="5596" spans="1:23" x14ac:dyDescent="0.25">
      <c r="A5596" t="s">
        <v>18511</v>
      </c>
      <c r="B5596" s="1">
        <v>43178</v>
      </c>
      <c r="C5596" t="s">
        <v>18512</v>
      </c>
      <c r="D5596" t="s">
        <v>367</v>
      </c>
      <c r="E5596" t="s">
        <v>18513</v>
      </c>
      <c r="F5596" s="1">
        <v>43166</v>
      </c>
      <c r="G5596">
        <v>1</v>
      </c>
      <c r="H5596">
        <v>564951</v>
      </c>
      <c r="I5596">
        <v>32030</v>
      </c>
      <c r="J5596">
        <v>292</v>
      </c>
      <c r="K5596">
        <v>928</v>
      </c>
      <c r="L5596" t="b">
        <v>0</v>
      </c>
      <c r="M5596" t="b">
        <v>0</v>
      </c>
      <c r="N5596" t="b">
        <v>0</v>
      </c>
      <c r="O5596">
        <v>12</v>
      </c>
      <c r="P5596">
        <v>12</v>
      </c>
      <c r="Q5596" s="2">
        <v>0.06</v>
      </c>
      <c r="R5596" s="2">
        <v>0</v>
      </c>
      <c r="S5596" s="2">
        <v>0</v>
      </c>
      <c r="T5596">
        <f t="shared" si="348"/>
        <v>0.4</v>
      </c>
      <c r="U5596">
        <f t="shared" si="349"/>
        <v>9.6000000000000014</v>
      </c>
      <c r="V5596">
        <f t="shared" si="350"/>
        <v>0.88247549999999997</v>
      </c>
      <c r="W5596">
        <f t="shared" si="351"/>
        <v>2.8688664250000002</v>
      </c>
    </row>
    <row r="5597" spans="1:23" x14ac:dyDescent="0.25">
      <c r="A5597" t="s">
        <v>18514</v>
      </c>
      <c r="B5597" s="1">
        <v>43132</v>
      </c>
      <c r="C5597" t="s">
        <v>18515</v>
      </c>
      <c r="D5597" t="s">
        <v>7805</v>
      </c>
      <c r="E5597" t="s">
        <v>18516</v>
      </c>
      <c r="F5597" s="1">
        <v>43125</v>
      </c>
      <c r="G5597">
        <v>1</v>
      </c>
      <c r="H5597">
        <v>1083002</v>
      </c>
      <c r="I5597">
        <v>21712</v>
      </c>
      <c r="J5597">
        <v>1049</v>
      </c>
      <c r="K5597">
        <v>1706</v>
      </c>
      <c r="L5597" t="b">
        <v>0</v>
      </c>
      <c r="M5597" t="b">
        <v>0</v>
      </c>
      <c r="N5597" t="b">
        <v>0</v>
      </c>
      <c r="O5597">
        <v>7</v>
      </c>
      <c r="P5597">
        <v>7</v>
      </c>
      <c r="Q5597" s="2">
        <v>0.02</v>
      </c>
      <c r="R5597" s="2">
        <v>0</v>
      </c>
      <c r="S5597" s="2">
        <v>0</v>
      </c>
      <c r="T5597">
        <f t="shared" si="348"/>
        <v>0.4</v>
      </c>
      <c r="U5597">
        <f t="shared" si="349"/>
        <v>5.6000000000000005</v>
      </c>
      <c r="V5597">
        <f t="shared" si="350"/>
        <v>0.74150099999999997</v>
      </c>
      <c r="W5597">
        <f t="shared" si="351"/>
        <v>1.8195253500000002</v>
      </c>
    </row>
    <row r="5598" spans="1:23" x14ac:dyDescent="0.25">
      <c r="A5598" t="s">
        <v>18517</v>
      </c>
      <c r="B5598" s="1">
        <v>43152</v>
      </c>
      <c r="C5598" t="s">
        <v>18518</v>
      </c>
      <c r="D5598" t="s">
        <v>532</v>
      </c>
      <c r="E5598" t="s">
        <v>18519</v>
      </c>
      <c r="F5598" s="1">
        <v>43144</v>
      </c>
      <c r="G5598">
        <v>1</v>
      </c>
      <c r="H5598">
        <v>107120</v>
      </c>
      <c r="I5598">
        <v>1379</v>
      </c>
      <c r="J5598">
        <v>90</v>
      </c>
      <c r="K5598">
        <v>130</v>
      </c>
      <c r="L5598" t="b">
        <v>0</v>
      </c>
      <c r="M5598" t="b">
        <v>0</v>
      </c>
      <c r="N5598" t="b">
        <v>0</v>
      </c>
      <c r="O5598">
        <v>8</v>
      </c>
      <c r="P5598">
        <v>7</v>
      </c>
      <c r="Q5598" s="2">
        <v>0.01</v>
      </c>
      <c r="R5598" s="2">
        <v>0</v>
      </c>
      <c r="S5598" s="2">
        <v>0</v>
      </c>
      <c r="T5598">
        <f t="shared" si="348"/>
        <v>0.4</v>
      </c>
      <c r="U5598">
        <f t="shared" si="349"/>
        <v>5.4</v>
      </c>
      <c r="V5598">
        <f t="shared" si="350"/>
        <v>0.15356</v>
      </c>
      <c r="W5598">
        <f t="shared" si="351"/>
        <v>1.5637460000000003</v>
      </c>
    </row>
    <row r="5599" spans="1:23" x14ac:dyDescent="0.25">
      <c r="A5599" t="s">
        <v>18520</v>
      </c>
      <c r="B5599" s="1">
        <v>43070</v>
      </c>
      <c r="C5599" t="s">
        <v>18521</v>
      </c>
      <c r="D5599" t="s">
        <v>355</v>
      </c>
      <c r="E5599" t="s">
        <v>18522</v>
      </c>
      <c r="F5599" s="1">
        <v>43069</v>
      </c>
      <c r="G5599">
        <v>1</v>
      </c>
      <c r="H5599">
        <v>264975</v>
      </c>
      <c r="I5599">
        <v>5214</v>
      </c>
      <c r="J5599">
        <v>217</v>
      </c>
      <c r="K5599">
        <v>308</v>
      </c>
      <c r="L5599" t="b">
        <v>0</v>
      </c>
      <c r="M5599" t="b">
        <v>0</v>
      </c>
      <c r="N5599" t="b">
        <v>0</v>
      </c>
      <c r="O5599">
        <v>1</v>
      </c>
      <c r="P5599">
        <v>1</v>
      </c>
      <c r="Q5599" s="2">
        <v>0.02</v>
      </c>
      <c r="R5599" s="2">
        <v>0</v>
      </c>
      <c r="S5599" s="2">
        <v>0</v>
      </c>
      <c r="T5599">
        <f t="shared" si="348"/>
        <v>0.4</v>
      </c>
      <c r="U5599">
        <f t="shared" si="349"/>
        <v>0.8</v>
      </c>
      <c r="V5599">
        <f t="shared" si="350"/>
        <v>0.33248749999999999</v>
      </c>
      <c r="W5599">
        <f t="shared" si="351"/>
        <v>0.47637062500000005</v>
      </c>
    </row>
    <row r="5600" spans="1:23" x14ac:dyDescent="0.25">
      <c r="A5600" t="s">
        <v>18523</v>
      </c>
      <c r="B5600" s="1">
        <v>43234</v>
      </c>
      <c r="C5600" t="s">
        <v>18524</v>
      </c>
      <c r="D5600" t="s">
        <v>359</v>
      </c>
      <c r="E5600" t="s">
        <v>18525</v>
      </c>
      <c r="F5600" s="1">
        <v>43211</v>
      </c>
      <c r="G5600">
        <v>1</v>
      </c>
      <c r="H5600">
        <v>3644160</v>
      </c>
      <c r="I5600">
        <v>130698</v>
      </c>
      <c r="J5600">
        <v>5642</v>
      </c>
      <c r="K5600">
        <v>19871</v>
      </c>
      <c r="L5600" t="b">
        <v>0</v>
      </c>
      <c r="M5600" t="b">
        <v>0</v>
      </c>
      <c r="N5600" t="b">
        <v>0</v>
      </c>
      <c r="O5600">
        <v>23</v>
      </c>
      <c r="P5600">
        <v>19</v>
      </c>
      <c r="Q5600" s="2">
        <v>0.04</v>
      </c>
      <c r="R5600" s="2">
        <v>0</v>
      </c>
      <c r="S5600" s="2">
        <v>0.01</v>
      </c>
      <c r="T5600">
        <f t="shared" si="348"/>
        <v>0.4</v>
      </c>
      <c r="U5600">
        <f t="shared" si="349"/>
        <v>14.4</v>
      </c>
      <c r="V5600">
        <f t="shared" si="350"/>
        <v>2.4720800000000001</v>
      </c>
      <c r="W5600">
        <f t="shared" si="351"/>
        <v>4.6252279999999999</v>
      </c>
    </row>
    <row r="5601" spans="1:23" x14ac:dyDescent="0.25">
      <c r="A5601" t="s">
        <v>18526</v>
      </c>
      <c r="B5601" s="1">
        <v>43217</v>
      </c>
      <c r="C5601" t="s">
        <v>18527</v>
      </c>
      <c r="D5601" t="s">
        <v>3465</v>
      </c>
      <c r="E5601" t="s">
        <v>18528</v>
      </c>
      <c r="F5601" s="1">
        <v>43204</v>
      </c>
      <c r="G5601">
        <v>1</v>
      </c>
      <c r="H5601">
        <v>164817</v>
      </c>
      <c r="I5601">
        <v>3475</v>
      </c>
      <c r="J5601">
        <v>57</v>
      </c>
      <c r="K5601">
        <v>389</v>
      </c>
      <c r="L5601" t="b">
        <v>0</v>
      </c>
      <c r="M5601" t="b">
        <v>0</v>
      </c>
      <c r="N5601" t="b">
        <v>0</v>
      </c>
      <c r="O5601">
        <v>13</v>
      </c>
      <c r="P5601">
        <v>6</v>
      </c>
      <c r="Q5601" s="2">
        <v>0.02</v>
      </c>
      <c r="R5601" s="2">
        <v>0</v>
      </c>
      <c r="S5601" s="2">
        <v>0</v>
      </c>
      <c r="T5601">
        <f t="shared" si="348"/>
        <v>0.4</v>
      </c>
      <c r="U5601">
        <f t="shared" si="349"/>
        <v>3.4000000000000004</v>
      </c>
      <c r="V5601">
        <f t="shared" si="350"/>
        <v>0.28240850000000001</v>
      </c>
      <c r="W5601">
        <f t="shared" si="351"/>
        <v>1.1088429750000002</v>
      </c>
    </row>
    <row r="5602" spans="1:23" x14ac:dyDescent="0.25">
      <c r="A5602" t="s">
        <v>18529</v>
      </c>
      <c r="B5602" s="1">
        <v>43259</v>
      </c>
      <c r="C5602" t="s">
        <v>18530</v>
      </c>
      <c r="D5602" t="s">
        <v>6653</v>
      </c>
      <c r="E5602" t="s">
        <v>18531</v>
      </c>
      <c r="F5602" s="1">
        <v>43243</v>
      </c>
      <c r="G5602">
        <v>1</v>
      </c>
      <c r="H5602">
        <v>2146016</v>
      </c>
      <c r="I5602">
        <v>3642</v>
      </c>
      <c r="J5602">
        <v>80</v>
      </c>
      <c r="K5602">
        <v>162</v>
      </c>
      <c r="L5602" t="b">
        <v>0</v>
      </c>
      <c r="M5602" t="b">
        <v>0</v>
      </c>
      <c r="N5602" t="b">
        <v>0</v>
      </c>
      <c r="O5602">
        <v>16</v>
      </c>
      <c r="P5602">
        <v>12</v>
      </c>
      <c r="Q5602" s="2">
        <v>0</v>
      </c>
      <c r="R5602" s="2">
        <v>0</v>
      </c>
      <c r="S5602" s="2">
        <v>0</v>
      </c>
      <c r="T5602">
        <f t="shared" si="348"/>
        <v>0.4</v>
      </c>
      <c r="U5602">
        <f t="shared" si="349"/>
        <v>8.8000000000000007</v>
      </c>
      <c r="V5602">
        <f t="shared" si="350"/>
        <v>1.073008</v>
      </c>
      <c r="W5602">
        <f t="shared" si="351"/>
        <v>2.7355528000000002</v>
      </c>
    </row>
    <row r="5603" spans="1:23" x14ac:dyDescent="0.25">
      <c r="A5603" t="s">
        <v>18532</v>
      </c>
      <c r="B5603" s="1">
        <v>43069</v>
      </c>
      <c r="C5603" t="s">
        <v>18533</v>
      </c>
      <c r="D5603" t="s">
        <v>18534</v>
      </c>
      <c r="E5603" t="s">
        <v>18535</v>
      </c>
      <c r="F5603" s="1">
        <v>43062</v>
      </c>
      <c r="G5603">
        <v>1</v>
      </c>
      <c r="H5603">
        <v>975232</v>
      </c>
      <c r="I5603">
        <v>20140</v>
      </c>
      <c r="J5603">
        <v>1954</v>
      </c>
      <c r="K5603">
        <v>2172</v>
      </c>
      <c r="L5603" t="b">
        <v>0</v>
      </c>
      <c r="M5603" t="b">
        <v>0</v>
      </c>
      <c r="N5603" t="b">
        <v>0</v>
      </c>
      <c r="O5603">
        <v>7</v>
      </c>
      <c r="P5603">
        <v>7</v>
      </c>
      <c r="Q5603" s="2">
        <v>0.02</v>
      </c>
      <c r="R5603" s="2">
        <v>0</v>
      </c>
      <c r="S5603" s="2">
        <v>0</v>
      </c>
      <c r="T5603">
        <f t="shared" si="348"/>
        <v>0.4</v>
      </c>
      <c r="U5603">
        <f t="shared" si="349"/>
        <v>5.6000000000000005</v>
      </c>
      <c r="V5603">
        <f t="shared" si="350"/>
        <v>0.687616</v>
      </c>
      <c r="W5603">
        <f t="shared" si="351"/>
        <v>1.8006656000000001</v>
      </c>
    </row>
    <row r="5604" spans="1:23" x14ac:dyDescent="0.25">
      <c r="A5604" t="s">
        <v>18536</v>
      </c>
      <c r="B5604" s="1">
        <v>43083</v>
      </c>
      <c r="C5604" t="s">
        <v>18537</v>
      </c>
      <c r="D5604" t="s">
        <v>18538</v>
      </c>
      <c r="E5604" t="s">
        <v>18539</v>
      </c>
      <c r="F5604" s="1">
        <v>43078</v>
      </c>
      <c r="G5604">
        <v>1</v>
      </c>
      <c r="H5604">
        <v>31928</v>
      </c>
      <c r="I5604">
        <v>2843</v>
      </c>
      <c r="J5604">
        <v>17</v>
      </c>
      <c r="K5604">
        <v>230</v>
      </c>
      <c r="L5604" t="b">
        <v>0</v>
      </c>
      <c r="M5604" t="b">
        <v>0</v>
      </c>
      <c r="N5604" t="b">
        <v>0</v>
      </c>
      <c r="O5604">
        <v>5</v>
      </c>
      <c r="P5604">
        <v>2</v>
      </c>
      <c r="Q5604" s="2">
        <v>0.09</v>
      </c>
      <c r="R5604" s="2">
        <v>0</v>
      </c>
      <c r="S5604" s="2">
        <v>0.01</v>
      </c>
      <c r="T5604">
        <f t="shared" si="348"/>
        <v>0.4</v>
      </c>
      <c r="U5604">
        <f t="shared" si="349"/>
        <v>1</v>
      </c>
      <c r="V5604">
        <f t="shared" si="350"/>
        <v>1.1659639999999998</v>
      </c>
      <c r="W5604">
        <f t="shared" si="351"/>
        <v>0.81808739999999991</v>
      </c>
    </row>
    <row r="5605" spans="1:23" x14ac:dyDescent="0.25">
      <c r="A5605" t="s">
        <v>18540</v>
      </c>
      <c r="B5605" s="1">
        <v>43066</v>
      </c>
      <c r="C5605" t="s">
        <v>18541</v>
      </c>
      <c r="D5605" t="s">
        <v>6009</v>
      </c>
      <c r="E5605" t="s">
        <v>18542</v>
      </c>
      <c r="F5605" s="1">
        <v>43059</v>
      </c>
      <c r="G5605">
        <v>1</v>
      </c>
      <c r="H5605">
        <v>247842</v>
      </c>
      <c r="I5605">
        <v>10893</v>
      </c>
      <c r="J5605">
        <v>76</v>
      </c>
      <c r="K5605">
        <v>373</v>
      </c>
      <c r="L5605" t="b">
        <v>0</v>
      </c>
      <c r="M5605" t="b">
        <v>0</v>
      </c>
      <c r="N5605" t="b">
        <v>0</v>
      </c>
      <c r="O5605">
        <v>7</v>
      </c>
      <c r="P5605">
        <v>7</v>
      </c>
      <c r="Q5605" s="2">
        <v>0.04</v>
      </c>
      <c r="R5605" s="2">
        <v>0</v>
      </c>
      <c r="S5605" s="2">
        <v>0</v>
      </c>
      <c r="T5605">
        <f t="shared" si="348"/>
        <v>0.4</v>
      </c>
      <c r="U5605">
        <f t="shared" si="349"/>
        <v>5.6000000000000005</v>
      </c>
      <c r="V5605">
        <f t="shared" si="350"/>
        <v>0.52392099999999997</v>
      </c>
      <c r="W5605">
        <f t="shared" si="351"/>
        <v>1.74337235</v>
      </c>
    </row>
    <row r="5606" spans="1:23" x14ac:dyDescent="0.25">
      <c r="A5606" t="s">
        <v>18543</v>
      </c>
      <c r="B5606" s="1">
        <v>43142</v>
      </c>
      <c r="C5606" t="s">
        <v>18544</v>
      </c>
      <c r="D5606" t="s">
        <v>9414</v>
      </c>
      <c r="E5606" t="s">
        <v>18545</v>
      </c>
      <c r="F5606" s="1">
        <v>43136</v>
      </c>
      <c r="G5606">
        <v>1</v>
      </c>
      <c r="H5606">
        <v>94640</v>
      </c>
      <c r="I5606">
        <v>7269</v>
      </c>
      <c r="J5606">
        <v>62</v>
      </c>
      <c r="K5606">
        <v>1053</v>
      </c>
      <c r="L5606" t="b">
        <v>0</v>
      </c>
      <c r="M5606" t="b">
        <v>0</v>
      </c>
      <c r="N5606" t="b">
        <v>0</v>
      </c>
      <c r="O5606">
        <v>6</v>
      </c>
      <c r="P5606">
        <v>5</v>
      </c>
      <c r="Q5606" s="2">
        <v>0.08</v>
      </c>
      <c r="R5606" s="2">
        <v>0</v>
      </c>
      <c r="S5606" s="2">
        <v>0.01</v>
      </c>
      <c r="T5606">
        <f t="shared" si="348"/>
        <v>0.4</v>
      </c>
      <c r="U5606">
        <f t="shared" si="349"/>
        <v>3.8</v>
      </c>
      <c r="V5606">
        <f t="shared" si="350"/>
        <v>1.0973200000000001</v>
      </c>
      <c r="W5606">
        <f t="shared" si="351"/>
        <v>1.494062</v>
      </c>
    </row>
    <row r="5607" spans="1:23" x14ac:dyDescent="0.25">
      <c r="A5607" t="s">
        <v>18546</v>
      </c>
      <c r="B5607" s="1">
        <v>43070</v>
      </c>
      <c r="C5607" t="s">
        <v>18547</v>
      </c>
      <c r="D5607" t="s">
        <v>117</v>
      </c>
      <c r="E5607" t="s">
        <v>18548</v>
      </c>
      <c r="F5607" s="1">
        <v>43068</v>
      </c>
      <c r="G5607">
        <v>1</v>
      </c>
      <c r="H5607">
        <v>1183611</v>
      </c>
      <c r="I5607">
        <v>30250</v>
      </c>
      <c r="J5607">
        <v>1863</v>
      </c>
      <c r="K5607">
        <v>3429</v>
      </c>
      <c r="L5607" t="b">
        <v>0</v>
      </c>
      <c r="M5607" t="b">
        <v>0</v>
      </c>
      <c r="N5607" t="b">
        <v>0</v>
      </c>
      <c r="O5607">
        <v>2</v>
      </c>
      <c r="P5607">
        <v>2</v>
      </c>
      <c r="Q5607" s="2">
        <v>0.03</v>
      </c>
      <c r="R5607" s="2">
        <v>0</v>
      </c>
      <c r="S5607" s="2">
        <v>0</v>
      </c>
      <c r="T5607">
        <f t="shared" si="348"/>
        <v>0.4</v>
      </c>
      <c r="U5607">
        <f t="shared" si="349"/>
        <v>1.6</v>
      </c>
      <c r="V5607">
        <f t="shared" si="350"/>
        <v>0.89180550000000003</v>
      </c>
      <c r="W5607">
        <f t="shared" si="351"/>
        <v>0.87213192500000003</v>
      </c>
    </row>
    <row r="5608" spans="1:23" x14ac:dyDescent="0.25">
      <c r="A5608" t="s">
        <v>18549</v>
      </c>
      <c r="B5608" s="1">
        <v>43241</v>
      </c>
      <c r="C5608" t="s">
        <v>18550</v>
      </c>
      <c r="D5608" t="s">
        <v>2140</v>
      </c>
      <c r="E5608" t="s">
        <v>18551</v>
      </c>
      <c r="F5608" s="1">
        <v>43234</v>
      </c>
      <c r="G5608">
        <v>1</v>
      </c>
      <c r="H5608">
        <v>1273975</v>
      </c>
      <c r="I5608">
        <v>16954</v>
      </c>
      <c r="J5608">
        <v>2329</v>
      </c>
      <c r="K5608">
        <v>2538</v>
      </c>
      <c r="L5608" t="b">
        <v>0</v>
      </c>
      <c r="M5608" t="b">
        <v>0</v>
      </c>
      <c r="N5608" t="b">
        <v>0</v>
      </c>
      <c r="O5608">
        <v>7</v>
      </c>
      <c r="P5608">
        <v>8</v>
      </c>
      <c r="Q5608" s="2">
        <v>0.01</v>
      </c>
      <c r="R5608" s="2">
        <v>0</v>
      </c>
      <c r="S5608" s="2">
        <v>0</v>
      </c>
      <c r="T5608">
        <f t="shared" si="348"/>
        <v>0.4</v>
      </c>
      <c r="U5608">
        <f t="shared" si="349"/>
        <v>6.6000000000000005</v>
      </c>
      <c r="V5608">
        <f t="shared" si="350"/>
        <v>0.73698749999999991</v>
      </c>
      <c r="W5608">
        <f t="shared" si="351"/>
        <v>2.0679456250000001</v>
      </c>
    </row>
    <row r="5609" spans="1:23" x14ac:dyDescent="0.25">
      <c r="A5609" t="s">
        <v>18552</v>
      </c>
      <c r="B5609" s="1">
        <v>43067</v>
      </c>
      <c r="C5609" t="s">
        <v>18553</v>
      </c>
      <c r="D5609" t="s">
        <v>18554</v>
      </c>
      <c r="E5609" t="s">
        <v>18555</v>
      </c>
      <c r="F5609" s="1">
        <v>39616</v>
      </c>
      <c r="G5609">
        <v>1</v>
      </c>
      <c r="H5609">
        <v>86897</v>
      </c>
      <c r="I5609">
        <v>469</v>
      </c>
      <c r="J5609">
        <v>4</v>
      </c>
      <c r="K5609">
        <v>106</v>
      </c>
      <c r="L5609" t="b">
        <v>0</v>
      </c>
      <c r="M5609" t="b">
        <v>0</v>
      </c>
      <c r="N5609" t="b">
        <v>0</v>
      </c>
      <c r="O5609">
        <v>3451</v>
      </c>
      <c r="P5609">
        <v>4</v>
      </c>
      <c r="Q5609" s="2">
        <v>0.01</v>
      </c>
      <c r="R5609" s="2">
        <v>0</v>
      </c>
      <c r="S5609" s="2">
        <v>0</v>
      </c>
      <c r="T5609">
        <f t="shared" si="348"/>
        <v>0.4</v>
      </c>
      <c r="U5609">
        <f t="shared" si="349"/>
        <v>-686.2</v>
      </c>
      <c r="V5609">
        <f t="shared" si="350"/>
        <v>0.14344850000000001</v>
      </c>
      <c r="W5609">
        <f t="shared" si="351"/>
        <v>-171.33979302500001</v>
      </c>
    </row>
    <row r="5610" spans="1:23" x14ac:dyDescent="0.25">
      <c r="A5610" t="s">
        <v>18556</v>
      </c>
      <c r="B5610" s="1">
        <v>43082</v>
      </c>
      <c r="C5610" t="s">
        <v>18557</v>
      </c>
      <c r="D5610" t="s">
        <v>13818</v>
      </c>
      <c r="E5610" t="s">
        <v>18558</v>
      </c>
      <c r="F5610" s="1">
        <v>43077</v>
      </c>
      <c r="G5610">
        <v>1</v>
      </c>
      <c r="H5610">
        <v>430463</v>
      </c>
      <c r="I5610">
        <v>61444</v>
      </c>
      <c r="J5610">
        <v>352</v>
      </c>
      <c r="K5610">
        <v>3811</v>
      </c>
      <c r="L5610" t="b">
        <v>0</v>
      </c>
      <c r="M5610" t="b">
        <v>0</v>
      </c>
      <c r="N5610" t="b">
        <v>0</v>
      </c>
      <c r="O5610">
        <v>5</v>
      </c>
      <c r="P5610">
        <v>5</v>
      </c>
      <c r="Q5610" s="2">
        <v>0.14000000000000001</v>
      </c>
      <c r="R5610" s="2">
        <v>0</v>
      </c>
      <c r="S5610" s="2">
        <v>0.01</v>
      </c>
      <c r="T5610">
        <f t="shared" si="348"/>
        <v>0.4</v>
      </c>
      <c r="U5610">
        <f t="shared" si="349"/>
        <v>4</v>
      </c>
      <c r="V5610">
        <f t="shared" si="350"/>
        <v>1.8652315000000002</v>
      </c>
      <c r="W5610">
        <f t="shared" si="351"/>
        <v>1.8128310250000002</v>
      </c>
    </row>
    <row r="5611" spans="1:23" x14ac:dyDescent="0.25">
      <c r="A5611" t="s">
        <v>18559</v>
      </c>
      <c r="B5611" s="1">
        <v>43188</v>
      </c>
      <c r="C5611" t="s">
        <v>18560</v>
      </c>
      <c r="D5611" t="s">
        <v>174</v>
      </c>
      <c r="E5611" t="s">
        <v>18561</v>
      </c>
      <c r="F5611" s="1">
        <v>43186</v>
      </c>
      <c r="G5611">
        <v>1</v>
      </c>
      <c r="H5611">
        <v>370464</v>
      </c>
      <c r="I5611">
        <v>5274</v>
      </c>
      <c r="J5611">
        <v>164</v>
      </c>
      <c r="K5611">
        <v>387</v>
      </c>
      <c r="L5611" t="b">
        <v>0</v>
      </c>
      <c r="M5611" t="b">
        <v>0</v>
      </c>
      <c r="N5611" t="b">
        <v>0</v>
      </c>
      <c r="O5611">
        <v>2</v>
      </c>
      <c r="P5611">
        <v>2</v>
      </c>
      <c r="Q5611" s="2">
        <v>0.01</v>
      </c>
      <c r="R5611" s="2">
        <v>0</v>
      </c>
      <c r="S5611" s="2">
        <v>0</v>
      </c>
      <c r="T5611">
        <f t="shared" si="348"/>
        <v>0.4</v>
      </c>
      <c r="U5611">
        <f t="shared" si="349"/>
        <v>1.6</v>
      </c>
      <c r="V5611">
        <f t="shared" si="350"/>
        <v>0.28523199999999999</v>
      </c>
      <c r="W5611">
        <f t="shared" si="351"/>
        <v>0.65983120000000006</v>
      </c>
    </row>
    <row r="5612" spans="1:23" x14ac:dyDescent="0.25">
      <c r="A5612" t="s">
        <v>18562</v>
      </c>
      <c r="B5612" s="1">
        <v>43072</v>
      </c>
      <c r="C5612" t="s">
        <v>18563</v>
      </c>
      <c r="D5612" t="s">
        <v>18564</v>
      </c>
      <c r="E5612" t="s">
        <v>18565</v>
      </c>
      <c r="F5612" s="1">
        <v>43067</v>
      </c>
      <c r="G5612">
        <v>1</v>
      </c>
      <c r="H5612">
        <v>45561</v>
      </c>
      <c r="I5612">
        <v>1847</v>
      </c>
      <c r="J5612">
        <v>56</v>
      </c>
      <c r="K5612">
        <v>12</v>
      </c>
      <c r="L5612" t="b">
        <v>0</v>
      </c>
      <c r="M5612" t="b">
        <v>0</v>
      </c>
      <c r="N5612" t="b">
        <v>0</v>
      </c>
      <c r="O5612">
        <v>5</v>
      </c>
      <c r="P5612">
        <v>3</v>
      </c>
      <c r="Q5612" s="2">
        <v>0.04</v>
      </c>
      <c r="R5612" s="2">
        <v>0</v>
      </c>
      <c r="S5612" s="2">
        <v>0</v>
      </c>
      <c r="T5612">
        <f t="shared" si="348"/>
        <v>0.4</v>
      </c>
      <c r="U5612">
        <f t="shared" si="349"/>
        <v>2.0000000000000004</v>
      </c>
      <c r="V5612">
        <f t="shared" si="350"/>
        <v>0.4227805</v>
      </c>
      <c r="W5612">
        <f t="shared" si="351"/>
        <v>0.8079731750000001</v>
      </c>
    </row>
    <row r="5613" spans="1:23" x14ac:dyDescent="0.25">
      <c r="A5613" t="s">
        <v>18566</v>
      </c>
      <c r="B5613" s="1">
        <v>43166</v>
      </c>
      <c r="C5613" t="s">
        <v>18567</v>
      </c>
      <c r="D5613" t="s">
        <v>4326</v>
      </c>
      <c r="E5613" t="s">
        <v>18568</v>
      </c>
      <c r="F5613" s="1">
        <v>43153</v>
      </c>
      <c r="G5613">
        <v>1</v>
      </c>
      <c r="H5613">
        <v>8739175</v>
      </c>
      <c r="I5613">
        <v>190988</v>
      </c>
      <c r="J5613">
        <v>4084</v>
      </c>
      <c r="K5613">
        <v>6656</v>
      </c>
      <c r="L5613" t="b">
        <v>0</v>
      </c>
      <c r="M5613" t="b">
        <v>0</v>
      </c>
      <c r="N5613" t="b">
        <v>0</v>
      </c>
      <c r="O5613">
        <v>13</v>
      </c>
      <c r="P5613">
        <v>13</v>
      </c>
      <c r="Q5613" s="2">
        <v>0.02</v>
      </c>
      <c r="R5613" s="2">
        <v>0</v>
      </c>
      <c r="S5613" s="2">
        <v>0</v>
      </c>
      <c r="T5613">
        <f t="shared" si="348"/>
        <v>0.4</v>
      </c>
      <c r="U5613">
        <f t="shared" si="349"/>
        <v>10.4</v>
      </c>
      <c r="V5613">
        <f t="shared" si="350"/>
        <v>4.5695874999999999</v>
      </c>
      <c r="W5613">
        <f t="shared" si="351"/>
        <v>4.3593556250000001</v>
      </c>
    </row>
    <row r="5614" spans="1:23" x14ac:dyDescent="0.25">
      <c r="A5614" t="s">
        <v>18569</v>
      </c>
      <c r="B5614" s="1">
        <v>43155</v>
      </c>
      <c r="C5614" t="s">
        <v>18570</v>
      </c>
      <c r="D5614" t="s">
        <v>2512</v>
      </c>
      <c r="E5614" t="s">
        <v>18571</v>
      </c>
      <c r="F5614" s="1">
        <v>43145</v>
      </c>
      <c r="G5614">
        <v>1</v>
      </c>
      <c r="H5614">
        <v>32730338</v>
      </c>
      <c r="I5614">
        <v>1199986</v>
      </c>
      <c r="J5614">
        <v>26862</v>
      </c>
      <c r="K5614">
        <v>67809</v>
      </c>
      <c r="L5614" t="b">
        <v>0</v>
      </c>
      <c r="M5614" t="b">
        <v>0</v>
      </c>
      <c r="N5614" t="b">
        <v>0</v>
      </c>
      <c r="O5614">
        <v>10</v>
      </c>
      <c r="P5614">
        <v>10</v>
      </c>
      <c r="Q5614" s="2">
        <v>0.04</v>
      </c>
      <c r="R5614" s="2">
        <v>0</v>
      </c>
      <c r="S5614" s="2">
        <v>0</v>
      </c>
      <c r="T5614">
        <f t="shared" si="348"/>
        <v>0.4</v>
      </c>
      <c r="U5614">
        <f t="shared" si="349"/>
        <v>8</v>
      </c>
      <c r="V5614">
        <f t="shared" si="350"/>
        <v>16.765168999999997</v>
      </c>
      <c r="W5614">
        <f t="shared" si="351"/>
        <v>8.0278091499999995</v>
      </c>
    </row>
    <row r="5615" spans="1:23" x14ac:dyDescent="0.25">
      <c r="A5615" t="s">
        <v>18572</v>
      </c>
      <c r="B5615" s="1">
        <v>43184</v>
      </c>
      <c r="C5615" t="s">
        <v>18573</v>
      </c>
      <c r="D5615" t="s">
        <v>1181</v>
      </c>
      <c r="E5615" t="s">
        <v>18574</v>
      </c>
      <c r="F5615" s="1">
        <v>43178</v>
      </c>
      <c r="G5615">
        <v>1</v>
      </c>
      <c r="H5615">
        <v>341643</v>
      </c>
      <c r="I5615">
        <v>2227</v>
      </c>
      <c r="J5615">
        <v>152</v>
      </c>
      <c r="K5615">
        <v>603</v>
      </c>
      <c r="L5615" t="b">
        <v>0</v>
      </c>
      <c r="M5615" t="b">
        <v>0</v>
      </c>
      <c r="N5615" t="b">
        <v>0</v>
      </c>
      <c r="O5615">
        <v>6</v>
      </c>
      <c r="P5615">
        <v>6</v>
      </c>
      <c r="Q5615" s="2">
        <v>0.01</v>
      </c>
      <c r="R5615" s="2">
        <v>0</v>
      </c>
      <c r="S5615" s="2">
        <v>0</v>
      </c>
      <c r="T5615">
        <f t="shared" si="348"/>
        <v>0.4</v>
      </c>
      <c r="U5615">
        <f t="shared" si="349"/>
        <v>4.8000000000000007</v>
      </c>
      <c r="V5615">
        <f t="shared" si="350"/>
        <v>0.27082149999999999</v>
      </c>
      <c r="W5615">
        <f t="shared" si="351"/>
        <v>1.4547875250000004</v>
      </c>
    </row>
    <row r="5616" spans="1:23" x14ac:dyDescent="0.25">
      <c r="A5616" t="s">
        <v>18575</v>
      </c>
      <c r="B5616" s="1">
        <v>43073</v>
      </c>
      <c r="C5616" t="s">
        <v>18576</v>
      </c>
      <c r="D5616" t="s">
        <v>109</v>
      </c>
      <c r="E5616" t="s">
        <v>18577</v>
      </c>
      <c r="F5616" s="1">
        <v>43069</v>
      </c>
      <c r="G5616">
        <v>1</v>
      </c>
      <c r="H5616">
        <v>256786</v>
      </c>
      <c r="I5616">
        <v>10439</v>
      </c>
      <c r="J5616">
        <v>108</v>
      </c>
      <c r="K5616">
        <v>1692</v>
      </c>
      <c r="L5616" t="b">
        <v>0</v>
      </c>
      <c r="M5616" t="b">
        <v>0</v>
      </c>
      <c r="N5616" t="b">
        <v>0</v>
      </c>
      <c r="O5616">
        <v>4</v>
      </c>
      <c r="P5616">
        <v>1</v>
      </c>
      <c r="Q5616" s="2">
        <v>0.04</v>
      </c>
      <c r="R5616" s="2">
        <v>0</v>
      </c>
      <c r="S5616" s="2">
        <v>0.01</v>
      </c>
      <c r="T5616">
        <f t="shared" si="348"/>
        <v>0.4</v>
      </c>
      <c r="U5616">
        <f t="shared" si="349"/>
        <v>0.19999999999999996</v>
      </c>
      <c r="V5616">
        <f t="shared" si="350"/>
        <v>0.778393</v>
      </c>
      <c r="W5616">
        <f t="shared" si="351"/>
        <v>0.48243754999999999</v>
      </c>
    </row>
    <row r="5617" spans="1:23" x14ac:dyDescent="0.25">
      <c r="A5617" t="s">
        <v>18578</v>
      </c>
      <c r="B5617" s="1">
        <v>43070</v>
      </c>
      <c r="C5617" t="s">
        <v>18579</v>
      </c>
      <c r="D5617" t="s">
        <v>6800</v>
      </c>
      <c r="E5617" t="s">
        <v>18580</v>
      </c>
      <c r="F5617" s="1">
        <v>43066</v>
      </c>
      <c r="G5617">
        <v>1</v>
      </c>
      <c r="H5617">
        <v>3597</v>
      </c>
      <c r="I5617">
        <v>59</v>
      </c>
      <c r="J5617">
        <v>8</v>
      </c>
      <c r="K5617">
        <v>13</v>
      </c>
      <c r="L5617" t="b">
        <v>0</v>
      </c>
      <c r="M5617" t="b">
        <v>0</v>
      </c>
      <c r="N5617" t="b">
        <v>0</v>
      </c>
      <c r="O5617">
        <v>4</v>
      </c>
      <c r="P5617">
        <v>1</v>
      </c>
      <c r="Q5617" s="2">
        <v>0.02</v>
      </c>
      <c r="R5617" s="2">
        <v>0</v>
      </c>
      <c r="S5617" s="2">
        <v>0</v>
      </c>
      <c r="T5617">
        <f t="shared" si="348"/>
        <v>0.4</v>
      </c>
      <c r="U5617">
        <f t="shared" si="349"/>
        <v>0.19999999999999996</v>
      </c>
      <c r="V5617">
        <f t="shared" si="350"/>
        <v>0.20179850000000002</v>
      </c>
      <c r="W5617">
        <f t="shared" si="351"/>
        <v>0.28062947500000002</v>
      </c>
    </row>
    <row r="5618" spans="1:23" x14ac:dyDescent="0.25">
      <c r="A5618" t="s">
        <v>18581</v>
      </c>
      <c r="B5618" s="1">
        <v>43070</v>
      </c>
      <c r="C5618" t="s">
        <v>18582</v>
      </c>
      <c r="D5618" t="s">
        <v>18583</v>
      </c>
      <c r="E5618" t="s">
        <v>18584</v>
      </c>
      <c r="F5618" s="1">
        <v>43064</v>
      </c>
      <c r="G5618">
        <v>1</v>
      </c>
      <c r="H5618">
        <v>169915</v>
      </c>
      <c r="I5618">
        <v>7518</v>
      </c>
      <c r="J5618">
        <v>152</v>
      </c>
      <c r="K5618">
        <v>793</v>
      </c>
      <c r="L5618" t="b">
        <v>0</v>
      </c>
      <c r="M5618" t="b">
        <v>0</v>
      </c>
      <c r="N5618" t="b">
        <v>0</v>
      </c>
      <c r="O5618">
        <v>6</v>
      </c>
      <c r="P5618">
        <v>4</v>
      </c>
      <c r="Q5618" s="2">
        <v>0.04</v>
      </c>
      <c r="R5618" s="2">
        <v>0</v>
      </c>
      <c r="S5618" s="2">
        <v>0</v>
      </c>
      <c r="T5618">
        <f t="shared" si="348"/>
        <v>0.4</v>
      </c>
      <c r="U5618">
        <f t="shared" si="349"/>
        <v>2.8000000000000003</v>
      </c>
      <c r="V5618">
        <f t="shared" si="350"/>
        <v>0.48495750000000004</v>
      </c>
      <c r="W5618">
        <f t="shared" si="351"/>
        <v>1.0297351250000002</v>
      </c>
    </row>
    <row r="5619" spans="1:23" x14ac:dyDescent="0.25">
      <c r="A5619" t="s">
        <v>18585</v>
      </c>
      <c r="B5619" s="1">
        <v>43186</v>
      </c>
      <c r="C5619" t="s">
        <v>18586</v>
      </c>
      <c r="D5619" t="s">
        <v>16998</v>
      </c>
      <c r="E5619" t="s">
        <v>18587</v>
      </c>
      <c r="F5619" s="1">
        <v>43174</v>
      </c>
      <c r="G5619">
        <v>1</v>
      </c>
      <c r="H5619">
        <v>597667</v>
      </c>
      <c r="I5619">
        <v>5649</v>
      </c>
      <c r="J5619">
        <v>408</v>
      </c>
      <c r="K5619">
        <v>3711</v>
      </c>
      <c r="L5619" t="b">
        <v>0</v>
      </c>
      <c r="M5619" t="b">
        <v>0</v>
      </c>
      <c r="N5619" t="b">
        <v>0</v>
      </c>
      <c r="O5619">
        <v>12</v>
      </c>
      <c r="P5619">
        <v>10</v>
      </c>
      <c r="Q5619" s="2">
        <v>0.01</v>
      </c>
      <c r="R5619" s="2">
        <v>0</v>
      </c>
      <c r="S5619" s="2">
        <v>0.01</v>
      </c>
      <c r="T5619">
        <f t="shared" si="348"/>
        <v>0.4</v>
      </c>
      <c r="U5619">
        <f t="shared" si="349"/>
        <v>7.6</v>
      </c>
      <c r="V5619">
        <f t="shared" si="350"/>
        <v>0.64883349999999995</v>
      </c>
      <c r="W5619">
        <f t="shared" si="351"/>
        <v>2.2870917249999998</v>
      </c>
    </row>
    <row r="5620" spans="1:23" x14ac:dyDescent="0.25">
      <c r="A5620" t="s">
        <v>18588</v>
      </c>
      <c r="B5620" s="1">
        <v>43109</v>
      </c>
      <c r="C5620" t="s">
        <v>18589</v>
      </c>
      <c r="D5620" t="s">
        <v>18590</v>
      </c>
      <c r="E5620" t="s">
        <v>18591</v>
      </c>
      <c r="F5620" s="1">
        <v>43104</v>
      </c>
      <c r="G5620">
        <v>1</v>
      </c>
      <c r="H5620">
        <v>249264</v>
      </c>
      <c r="I5620">
        <v>5293</v>
      </c>
      <c r="J5620">
        <v>517</v>
      </c>
      <c r="K5620">
        <v>463</v>
      </c>
      <c r="L5620" t="b">
        <v>0</v>
      </c>
      <c r="M5620" t="b">
        <v>0</v>
      </c>
      <c r="N5620" t="b">
        <v>0</v>
      </c>
      <c r="O5620">
        <v>5</v>
      </c>
      <c r="P5620">
        <v>4</v>
      </c>
      <c r="Q5620" s="2">
        <v>0.02</v>
      </c>
      <c r="R5620" s="2">
        <v>0</v>
      </c>
      <c r="S5620" s="2">
        <v>0</v>
      </c>
      <c r="T5620">
        <f t="shared" si="348"/>
        <v>0.4</v>
      </c>
      <c r="U5620">
        <f t="shared" si="349"/>
        <v>3</v>
      </c>
      <c r="V5620">
        <f t="shared" si="350"/>
        <v>0.32463200000000003</v>
      </c>
      <c r="W5620">
        <f t="shared" si="351"/>
        <v>1.0236212</v>
      </c>
    </row>
    <row r="5621" spans="1:23" x14ac:dyDescent="0.25">
      <c r="A5621" t="s">
        <v>18592</v>
      </c>
      <c r="B5621" s="1">
        <v>43235</v>
      </c>
      <c r="C5621" t="s">
        <v>18593</v>
      </c>
      <c r="D5621" t="s">
        <v>2675</v>
      </c>
      <c r="E5621" t="s">
        <v>18594</v>
      </c>
      <c r="F5621" s="1">
        <v>43209</v>
      </c>
      <c r="G5621">
        <v>1</v>
      </c>
      <c r="H5621">
        <v>876320</v>
      </c>
      <c r="I5621">
        <v>2669</v>
      </c>
      <c r="J5621">
        <v>1172</v>
      </c>
      <c r="K5621">
        <v>1458</v>
      </c>
      <c r="L5621" t="b">
        <v>0</v>
      </c>
      <c r="M5621" t="b">
        <v>0</v>
      </c>
      <c r="N5621" t="b">
        <v>0</v>
      </c>
      <c r="O5621">
        <v>26</v>
      </c>
      <c r="P5621">
        <v>7</v>
      </c>
      <c r="Q5621" s="2">
        <v>0</v>
      </c>
      <c r="R5621" s="2">
        <v>0</v>
      </c>
      <c r="S5621" s="2">
        <v>0</v>
      </c>
      <c r="T5621">
        <f t="shared" si="348"/>
        <v>0.4</v>
      </c>
      <c r="U5621">
        <f t="shared" si="349"/>
        <v>1.8000000000000003</v>
      </c>
      <c r="V5621">
        <f t="shared" si="350"/>
        <v>0.43815999999999999</v>
      </c>
      <c r="W5621">
        <f t="shared" si="351"/>
        <v>0.76335600000000015</v>
      </c>
    </row>
    <row r="5622" spans="1:23" x14ac:dyDescent="0.25">
      <c r="A5622" t="s">
        <v>18595</v>
      </c>
      <c r="B5622" s="1">
        <v>43186</v>
      </c>
      <c r="C5622" t="s">
        <v>18596</v>
      </c>
      <c r="D5622" t="s">
        <v>535</v>
      </c>
      <c r="E5622" t="s">
        <v>18597</v>
      </c>
      <c r="F5622" s="1">
        <v>43172</v>
      </c>
      <c r="G5622">
        <v>1</v>
      </c>
      <c r="H5622">
        <v>13375071</v>
      </c>
      <c r="I5622">
        <v>289322</v>
      </c>
      <c r="J5622">
        <v>9959</v>
      </c>
      <c r="K5622">
        <v>23254</v>
      </c>
      <c r="L5622" t="b">
        <v>0</v>
      </c>
      <c r="M5622" t="b">
        <v>0</v>
      </c>
      <c r="N5622" t="b">
        <v>0</v>
      </c>
      <c r="O5622">
        <v>14</v>
      </c>
      <c r="P5622">
        <v>13</v>
      </c>
      <c r="Q5622" s="2">
        <v>0.02</v>
      </c>
      <c r="R5622" s="2">
        <v>0</v>
      </c>
      <c r="S5622" s="2">
        <v>0</v>
      </c>
      <c r="T5622">
        <f t="shared" si="348"/>
        <v>0.4</v>
      </c>
      <c r="U5622">
        <f t="shared" si="349"/>
        <v>10.200000000000001</v>
      </c>
      <c r="V5622">
        <f t="shared" si="350"/>
        <v>6.8875355000000003</v>
      </c>
      <c r="W5622">
        <f t="shared" si="351"/>
        <v>5.120637425</v>
      </c>
    </row>
    <row r="5623" spans="1:23" x14ac:dyDescent="0.25">
      <c r="A5623" t="s">
        <v>18598</v>
      </c>
      <c r="B5623" s="1">
        <v>43117</v>
      </c>
      <c r="C5623" t="s">
        <v>18599</v>
      </c>
      <c r="D5623" t="s">
        <v>10204</v>
      </c>
      <c r="E5623" t="s">
        <v>10700</v>
      </c>
      <c r="F5623" s="1">
        <v>43111</v>
      </c>
      <c r="G5623">
        <v>1</v>
      </c>
      <c r="H5623">
        <v>1277479</v>
      </c>
      <c r="I5623">
        <v>73920</v>
      </c>
      <c r="J5623">
        <v>1765</v>
      </c>
      <c r="K5623">
        <v>10565</v>
      </c>
      <c r="L5623" t="b">
        <v>0</v>
      </c>
      <c r="M5623" t="b">
        <v>0</v>
      </c>
      <c r="N5623" t="b">
        <v>0</v>
      </c>
      <c r="O5623">
        <v>6</v>
      </c>
      <c r="P5623">
        <v>6</v>
      </c>
      <c r="Q5623" s="2">
        <v>0.06</v>
      </c>
      <c r="R5623" s="2">
        <v>0</v>
      </c>
      <c r="S5623" s="2">
        <v>0.01</v>
      </c>
      <c r="T5623">
        <f t="shared" si="348"/>
        <v>0.4</v>
      </c>
      <c r="U5623">
        <f t="shared" si="349"/>
        <v>4.8000000000000007</v>
      </c>
      <c r="V5623">
        <f t="shared" si="350"/>
        <v>1.4887394999999999</v>
      </c>
      <c r="W5623">
        <f t="shared" si="351"/>
        <v>1.8810588250000002</v>
      </c>
    </row>
    <row r="5624" spans="1:23" x14ac:dyDescent="0.25">
      <c r="A5624" t="s">
        <v>18600</v>
      </c>
      <c r="B5624" s="1">
        <v>43096</v>
      </c>
      <c r="C5624" t="s">
        <v>18601</v>
      </c>
      <c r="D5624" t="s">
        <v>814</v>
      </c>
      <c r="E5624" t="s">
        <v>18602</v>
      </c>
      <c r="F5624" s="1">
        <v>43088</v>
      </c>
      <c r="G5624">
        <v>1</v>
      </c>
      <c r="H5624">
        <v>105973</v>
      </c>
      <c r="I5624">
        <v>4789</v>
      </c>
      <c r="J5624">
        <v>285</v>
      </c>
      <c r="K5624">
        <v>602</v>
      </c>
      <c r="L5624" t="b">
        <v>0</v>
      </c>
      <c r="M5624" t="b">
        <v>0</v>
      </c>
      <c r="N5624" t="b">
        <v>0</v>
      </c>
      <c r="O5624">
        <v>8</v>
      </c>
      <c r="P5624">
        <v>8</v>
      </c>
      <c r="Q5624" s="2">
        <v>0.05</v>
      </c>
      <c r="R5624" s="2">
        <v>0</v>
      </c>
      <c r="S5624" s="2">
        <v>0.01</v>
      </c>
      <c r="T5624">
        <f t="shared" si="348"/>
        <v>0.4</v>
      </c>
      <c r="U5624">
        <f t="shared" si="349"/>
        <v>6.4</v>
      </c>
      <c r="V5624">
        <f t="shared" si="350"/>
        <v>0.80298650000000016</v>
      </c>
      <c r="W5624">
        <f t="shared" si="351"/>
        <v>2.0410452750000001</v>
      </c>
    </row>
    <row r="5625" spans="1:23" x14ac:dyDescent="0.25">
      <c r="A5625" t="s">
        <v>18603</v>
      </c>
      <c r="B5625" s="1">
        <v>43102</v>
      </c>
      <c r="C5625" t="s">
        <v>18604</v>
      </c>
      <c r="D5625" t="s">
        <v>18605</v>
      </c>
      <c r="E5625" t="s">
        <v>18606</v>
      </c>
      <c r="F5625" s="1">
        <v>43091</v>
      </c>
      <c r="G5625">
        <v>1</v>
      </c>
      <c r="H5625">
        <v>133049</v>
      </c>
      <c r="I5625">
        <v>6173</v>
      </c>
      <c r="J5625">
        <v>86</v>
      </c>
      <c r="K5625">
        <v>571</v>
      </c>
      <c r="L5625" t="b">
        <v>0</v>
      </c>
      <c r="M5625" t="b">
        <v>0</v>
      </c>
      <c r="N5625" t="b">
        <v>0</v>
      </c>
      <c r="O5625">
        <v>11</v>
      </c>
      <c r="P5625">
        <v>11</v>
      </c>
      <c r="Q5625" s="2">
        <v>0.05</v>
      </c>
      <c r="R5625" s="2">
        <v>0</v>
      </c>
      <c r="S5625" s="2">
        <v>0</v>
      </c>
      <c r="T5625">
        <f t="shared" si="348"/>
        <v>0.4</v>
      </c>
      <c r="U5625">
        <f t="shared" si="349"/>
        <v>8.8000000000000007</v>
      </c>
      <c r="V5625">
        <f t="shared" si="350"/>
        <v>0.5665245000000001</v>
      </c>
      <c r="W5625">
        <f t="shared" si="351"/>
        <v>2.5582835750000004</v>
      </c>
    </row>
    <row r="5626" spans="1:23" x14ac:dyDescent="0.25">
      <c r="A5626" t="s">
        <v>18607</v>
      </c>
      <c r="B5626" s="1">
        <v>43090</v>
      </c>
      <c r="C5626" t="s">
        <v>18608</v>
      </c>
      <c r="D5626" t="s">
        <v>29</v>
      </c>
      <c r="E5626" t="s">
        <v>18609</v>
      </c>
      <c r="F5626" s="1">
        <v>43087</v>
      </c>
      <c r="G5626">
        <v>1</v>
      </c>
      <c r="H5626">
        <v>282950</v>
      </c>
      <c r="I5626">
        <v>7654</v>
      </c>
      <c r="J5626">
        <v>98</v>
      </c>
      <c r="K5626">
        <v>524</v>
      </c>
      <c r="L5626" t="b">
        <v>0</v>
      </c>
      <c r="M5626" t="b">
        <v>0</v>
      </c>
      <c r="N5626" t="b">
        <v>0</v>
      </c>
      <c r="O5626">
        <v>3</v>
      </c>
      <c r="P5626">
        <v>2</v>
      </c>
      <c r="Q5626" s="2">
        <v>0.03</v>
      </c>
      <c r="R5626" s="2">
        <v>0</v>
      </c>
      <c r="S5626" s="2">
        <v>0</v>
      </c>
      <c r="T5626">
        <f t="shared" si="348"/>
        <v>0.4</v>
      </c>
      <c r="U5626">
        <f t="shared" si="349"/>
        <v>1.4000000000000001</v>
      </c>
      <c r="V5626">
        <f t="shared" si="350"/>
        <v>0.44147499999999995</v>
      </c>
      <c r="W5626">
        <f t="shared" si="351"/>
        <v>0.66451624999999992</v>
      </c>
    </row>
    <row r="5627" spans="1:23" x14ac:dyDescent="0.25">
      <c r="A5627" t="s">
        <v>18610</v>
      </c>
      <c r="B5627" s="1">
        <v>43234</v>
      </c>
      <c r="C5627" t="s">
        <v>18611</v>
      </c>
      <c r="D5627" t="s">
        <v>18612</v>
      </c>
      <c r="E5627" t="s">
        <v>18613</v>
      </c>
      <c r="F5627" s="1">
        <v>43209</v>
      </c>
      <c r="G5627">
        <v>1</v>
      </c>
      <c r="H5627">
        <v>921062</v>
      </c>
      <c r="I5627">
        <v>2863</v>
      </c>
      <c r="J5627">
        <v>225</v>
      </c>
      <c r="K5627">
        <v>760</v>
      </c>
      <c r="L5627" t="b">
        <v>0</v>
      </c>
      <c r="M5627" t="b">
        <v>0</v>
      </c>
      <c r="N5627" t="b">
        <v>0</v>
      </c>
      <c r="O5627">
        <v>25</v>
      </c>
      <c r="P5627">
        <v>17</v>
      </c>
      <c r="Q5627" s="2">
        <v>0</v>
      </c>
      <c r="R5627" s="2">
        <v>0</v>
      </c>
      <c r="S5627" s="2">
        <v>0</v>
      </c>
      <c r="T5627">
        <f t="shared" si="348"/>
        <v>0.4</v>
      </c>
      <c r="U5627">
        <f t="shared" si="349"/>
        <v>12.000000000000002</v>
      </c>
      <c r="V5627">
        <f t="shared" si="350"/>
        <v>0.46053099999999997</v>
      </c>
      <c r="W5627">
        <f t="shared" si="351"/>
        <v>3.3211858500000004</v>
      </c>
    </row>
    <row r="5628" spans="1:23" x14ac:dyDescent="0.25">
      <c r="A5628" t="s">
        <v>18614</v>
      </c>
      <c r="B5628" s="1">
        <v>43115</v>
      </c>
      <c r="C5628" t="s">
        <v>18615</v>
      </c>
      <c r="D5628" t="s">
        <v>18616</v>
      </c>
      <c r="E5628" t="s">
        <v>18617</v>
      </c>
      <c r="F5628" s="1">
        <v>43112</v>
      </c>
      <c r="G5628">
        <v>1</v>
      </c>
      <c r="H5628">
        <v>439893</v>
      </c>
      <c r="I5628">
        <v>2865</v>
      </c>
      <c r="J5628">
        <v>2951</v>
      </c>
      <c r="K5628">
        <v>2367</v>
      </c>
      <c r="L5628" t="b">
        <v>0</v>
      </c>
      <c r="M5628" t="b">
        <v>0</v>
      </c>
      <c r="N5628" t="b">
        <v>0</v>
      </c>
      <c r="O5628">
        <v>3</v>
      </c>
      <c r="P5628">
        <v>3</v>
      </c>
      <c r="Q5628" s="2">
        <v>0.01</v>
      </c>
      <c r="R5628" s="2">
        <v>-0.01</v>
      </c>
      <c r="S5628" s="2">
        <v>0.01</v>
      </c>
      <c r="T5628">
        <f t="shared" si="348"/>
        <v>0.4</v>
      </c>
      <c r="U5628">
        <f t="shared" si="349"/>
        <v>2.4000000000000004</v>
      </c>
      <c r="V5628">
        <f t="shared" si="350"/>
        <v>0.4199465</v>
      </c>
      <c r="W5628">
        <f t="shared" si="351"/>
        <v>0.90698127500000014</v>
      </c>
    </row>
    <row r="5629" spans="1:23" x14ac:dyDescent="0.25">
      <c r="A5629" t="s">
        <v>18618</v>
      </c>
      <c r="B5629" s="1">
        <v>43265</v>
      </c>
      <c r="C5629" t="s">
        <v>18619</v>
      </c>
      <c r="D5629" t="s">
        <v>18620</v>
      </c>
      <c r="E5629" t="s">
        <v>18621</v>
      </c>
      <c r="F5629" s="1">
        <v>43241</v>
      </c>
      <c r="G5629">
        <v>1</v>
      </c>
      <c r="H5629">
        <v>2771306</v>
      </c>
      <c r="I5629">
        <v>81319</v>
      </c>
      <c r="J5629">
        <v>4182</v>
      </c>
      <c r="K5629">
        <v>3071</v>
      </c>
      <c r="L5629" t="b">
        <v>0</v>
      </c>
      <c r="M5629" t="b">
        <v>0</v>
      </c>
      <c r="N5629" t="b">
        <v>0</v>
      </c>
      <c r="O5629">
        <v>24</v>
      </c>
      <c r="P5629">
        <v>3</v>
      </c>
      <c r="Q5629" s="2">
        <v>0.03</v>
      </c>
      <c r="R5629" s="2">
        <v>0</v>
      </c>
      <c r="S5629" s="2">
        <v>0</v>
      </c>
      <c r="T5629">
        <f t="shared" si="348"/>
        <v>0.4</v>
      </c>
      <c r="U5629">
        <f t="shared" si="349"/>
        <v>-1.7999999999999998</v>
      </c>
      <c r="V5629">
        <f t="shared" si="350"/>
        <v>1.6856530000000001</v>
      </c>
      <c r="W5629">
        <f t="shared" si="351"/>
        <v>0.29997855000000007</v>
      </c>
    </row>
    <row r="5630" spans="1:23" x14ac:dyDescent="0.25">
      <c r="A5630" t="s">
        <v>18622</v>
      </c>
      <c r="B5630" s="1">
        <v>43265</v>
      </c>
      <c r="C5630" t="s">
        <v>18623</v>
      </c>
      <c r="D5630" t="s">
        <v>2140</v>
      </c>
      <c r="E5630" t="s">
        <v>18624</v>
      </c>
      <c r="F5630" s="1">
        <v>43242</v>
      </c>
      <c r="G5630">
        <v>1</v>
      </c>
      <c r="H5630">
        <v>2003345</v>
      </c>
      <c r="I5630">
        <v>19895</v>
      </c>
      <c r="J5630">
        <v>2831</v>
      </c>
      <c r="K5630">
        <v>3481</v>
      </c>
      <c r="L5630" t="b">
        <v>0</v>
      </c>
      <c r="M5630" t="b">
        <v>0</v>
      </c>
      <c r="N5630" t="b">
        <v>0</v>
      </c>
      <c r="O5630">
        <v>23</v>
      </c>
      <c r="P5630">
        <v>23</v>
      </c>
      <c r="Q5630" s="2">
        <v>0.01</v>
      </c>
      <c r="R5630" s="2">
        <v>0</v>
      </c>
      <c r="S5630" s="2">
        <v>0</v>
      </c>
      <c r="T5630">
        <f t="shared" si="348"/>
        <v>0.4</v>
      </c>
      <c r="U5630">
        <f t="shared" si="349"/>
        <v>18.400000000000002</v>
      </c>
      <c r="V5630">
        <f t="shared" si="350"/>
        <v>1.1016725000000001</v>
      </c>
      <c r="W5630">
        <f t="shared" si="351"/>
        <v>5.1455853750000005</v>
      </c>
    </row>
    <row r="5631" spans="1:23" x14ac:dyDescent="0.25">
      <c r="A5631" t="s">
        <v>18625</v>
      </c>
      <c r="B5631" s="1">
        <v>43151</v>
      </c>
      <c r="C5631" t="s">
        <v>18626</v>
      </c>
      <c r="D5631" t="s">
        <v>250</v>
      </c>
      <c r="E5631" t="s">
        <v>18627</v>
      </c>
      <c r="F5631" s="1">
        <v>43146</v>
      </c>
      <c r="G5631">
        <v>1</v>
      </c>
      <c r="H5631">
        <v>4080130</v>
      </c>
      <c r="I5631">
        <v>111118</v>
      </c>
      <c r="J5631">
        <v>2450</v>
      </c>
      <c r="K5631">
        <v>5991</v>
      </c>
      <c r="L5631" t="b">
        <v>0</v>
      </c>
      <c r="M5631" t="b">
        <v>0</v>
      </c>
      <c r="N5631" t="b">
        <v>0</v>
      </c>
      <c r="O5631">
        <v>5</v>
      </c>
      <c r="P5631">
        <v>5</v>
      </c>
      <c r="Q5631" s="2">
        <v>0.03</v>
      </c>
      <c r="R5631" s="2">
        <v>0</v>
      </c>
      <c r="S5631" s="2">
        <v>0</v>
      </c>
      <c r="T5631">
        <f t="shared" si="348"/>
        <v>0.4</v>
      </c>
      <c r="U5631">
        <f t="shared" si="349"/>
        <v>4</v>
      </c>
      <c r="V5631">
        <f t="shared" si="350"/>
        <v>2.3400649999999996</v>
      </c>
      <c r="W5631">
        <f t="shared" si="351"/>
        <v>1.9790227499999999</v>
      </c>
    </row>
    <row r="5632" spans="1:23" x14ac:dyDescent="0.25">
      <c r="A5632" t="s">
        <v>18628</v>
      </c>
      <c r="B5632" s="1">
        <v>43108</v>
      </c>
      <c r="C5632" t="s">
        <v>18629</v>
      </c>
      <c r="D5632" t="s">
        <v>9158</v>
      </c>
      <c r="E5632" t="s">
        <v>18630</v>
      </c>
      <c r="F5632" s="1">
        <v>43105</v>
      </c>
      <c r="G5632">
        <v>1</v>
      </c>
      <c r="H5632">
        <v>24047</v>
      </c>
      <c r="I5632">
        <v>264</v>
      </c>
      <c r="J5632">
        <v>20</v>
      </c>
      <c r="K5632">
        <v>125</v>
      </c>
      <c r="L5632" t="b">
        <v>0</v>
      </c>
      <c r="M5632" t="b">
        <v>0</v>
      </c>
      <c r="N5632" t="b">
        <v>0</v>
      </c>
      <c r="O5632">
        <v>3</v>
      </c>
      <c r="P5632">
        <v>1</v>
      </c>
      <c r="Q5632" s="2">
        <v>0.01</v>
      </c>
      <c r="R5632" s="2">
        <v>0</v>
      </c>
      <c r="S5632" s="2">
        <v>0.01</v>
      </c>
      <c r="T5632">
        <f t="shared" si="348"/>
        <v>0.4</v>
      </c>
      <c r="U5632">
        <f t="shared" si="349"/>
        <v>0.4</v>
      </c>
      <c r="V5632">
        <f t="shared" si="350"/>
        <v>0.3620235</v>
      </c>
      <c r="W5632">
        <f t="shared" si="351"/>
        <v>0.38670822500000002</v>
      </c>
    </row>
    <row r="5633" spans="1:23" x14ac:dyDescent="0.25">
      <c r="A5633" t="s">
        <v>18631</v>
      </c>
      <c r="B5633" s="1">
        <v>43164</v>
      </c>
      <c r="C5633" t="s">
        <v>18632</v>
      </c>
      <c r="D5633" t="s">
        <v>109</v>
      </c>
      <c r="E5633" t="s">
        <v>18633</v>
      </c>
      <c r="F5633" s="1">
        <v>43157</v>
      </c>
      <c r="G5633">
        <v>1</v>
      </c>
      <c r="H5633">
        <v>421136</v>
      </c>
      <c r="I5633">
        <v>14674</v>
      </c>
      <c r="J5633">
        <v>506</v>
      </c>
      <c r="K5633">
        <v>4186</v>
      </c>
      <c r="L5633" t="b">
        <v>0</v>
      </c>
      <c r="M5633" t="b">
        <v>0</v>
      </c>
      <c r="N5633" t="b">
        <v>0</v>
      </c>
      <c r="O5633">
        <v>7</v>
      </c>
      <c r="P5633">
        <v>5</v>
      </c>
      <c r="Q5633" s="2">
        <v>0.03</v>
      </c>
      <c r="R5633" s="2">
        <v>0</v>
      </c>
      <c r="S5633" s="2">
        <v>0.01</v>
      </c>
      <c r="T5633">
        <f t="shared" si="348"/>
        <v>0.4</v>
      </c>
      <c r="U5633">
        <f t="shared" si="349"/>
        <v>3.6</v>
      </c>
      <c r="V5633">
        <f t="shared" si="350"/>
        <v>0.76056799999999991</v>
      </c>
      <c r="W5633">
        <f t="shared" si="351"/>
        <v>1.3261988</v>
      </c>
    </row>
    <row r="5634" spans="1:23" x14ac:dyDescent="0.25">
      <c r="A5634" t="s">
        <v>18634</v>
      </c>
      <c r="B5634" s="1">
        <v>43068</v>
      </c>
      <c r="C5634" t="s">
        <v>18635</v>
      </c>
      <c r="D5634" t="s">
        <v>18636</v>
      </c>
      <c r="E5634" t="s">
        <v>18637</v>
      </c>
      <c r="F5634" s="1">
        <v>43061</v>
      </c>
      <c r="G5634">
        <v>1</v>
      </c>
      <c r="H5634">
        <v>15870</v>
      </c>
      <c r="I5634">
        <v>910</v>
      </c>
      <c r="J5634">
        <v>41</v>
      </c>
      <c r="K5634">
        <v>80</v>
      </c>
      <c r="L5634" t="b">
        <v>0</v>
      </c>
      <c r="M5634" t="b">
        <v>0</v>
      </c>
      <c r="N5634" t="b">
        <v>0</v>
      </c>
      <c r="O5634">
        <v>7</v>
      </c>
      <c r="P5634">
        <v>2</v>
      </c>
      <c r="Q5634" s="2">
        <v>0.06</v>
      </c>
      <c r="R5634" s="2">
        <v>0</v>
      </c>
      <c r="S5634" s="2">
        <v>0.01</v>
      </c>
      <c r="T5634">
        <f t="shared" ref="T5634:T5697" si="352">G5634*0.4</f>
        <v>0.4</v>
      </c>
      <c r="U5634">
        <f t="shared" ref="U5634:U5697" si="353">-0.2*(O5634-P5634)+0.8*P5634</f>
        <v>0.60000000000000009</v>
      </c>
      <c r="V5634">
        <f t="shared" ref="V5634:V5697" si="354">0.5*H5634*0.000001+0.1*Q5634*100+100*0.15*R5634+100*0.25*S5634</f>
        <v>0.857935</v>
      </c>
      <c r="W5634">
        <f t="shared" ref="W5634:W5697" si="355">0.4*T5634+0.25*U5634+0.35*V5634</f>
        <v>0.61027724999999999</v>
      </c>
    </row>
    <row r="5635" spans="1:23" x14ac:dyDescent="0.25">
      <c r="A5635" t="s">
        <v>18638</v>
      </c>
      <c r="B5635" s="1">
        <v>43168</v>
      </c>
      <c r="C5635" t="s">
        <v>18639</v>
      </c>
      <c r="D5635" t="s">
        <v>742</v>
      </c>
      <c r="E5635" t="s">
        <v>18640</v>
      </c>
      <c r="F5635" s="1">
        <v>43155</v>
      </c>
      <c r="G5635">
        <v>1</v>
      </c>
      <c r="H5635">
        <v>972714</v>
      </c>
      <c r="I5635">
        <v>6535</v>
      </c>
      <c r="J5635">
        <v>339</v>
      </c>
      <c r="K5635">
        <v>1117</v>
      </c>
      <c r="L5635" t="b">
        <v>0</v>
      </c>
      <c r="M5635" t="b">
        <v>0</v>
      </c>
      <c r="N5635" t="b">
        <v>0</v>
      </c>
      <c r="O5635">
        <v>13</v>
      </c>
      <c r="P5635">
        <v>3</v>
      </c>
      <c r="Q5635" s="2">
        <v>0.01</v>
      </c>
      <c r="R5635" s="2">
        <v>0</v>
      </c>
      <c r="S5635" s="2">
        <v>0</v>
      </c>
      <c r="T5635">
        <f t="shared" si="352"/>
        <v>0.4</v>
      </c>
      <c r="U5635">
        <f t="shared" si="353"/>
        <v>0.40000000000000036</v>
      </c>
      <c r="V5635">
        <f t="shared" si="354"/>
        <v>0.58635700000000002</v>
      </c>
      <c r="W5635">
        <f t="shared" si="355"/>
        <v>0.46522495000000008</v>
      </c>
    </row>
    <row r="5636" spans="1:23" x14ac:dyDescent="0.25">
      <c r="A5636" t="s">
        <v>18641</v>
      </c>
      <c r="B5636" s="1">
        <v>43259</v>
      </c>
      <c r="C5636" t="s">
        <v>18642</v>
      </c>
      <c r="D5636" t="s">
        <v>301</v>
      </c>
      <c r="E5636" t="s">
        <v>18643</v>
      </c>
      <c r="F5636" s="1">
        <v>43230</v>
      </c>
      <c r="G5636">
        <v>1</v>
      </c>
      <c r="H5636">
        <v>1050795</v>
      </c>
      <c r="I5636">
        <v>32398</v>
      </c>
      <c r="J5636">
        <v>992</v>
      </c>
      <c r="K5636">
        <v>6826</v>
      </c>
      <c r="L5636" t="b">
        <v>0</v>
      </c>
      <c r="M5636" t="b">
        <v>0</v>
      </c>
      <c r="N5636" t="b">
        <v>0</v>
      </c>
      <c r="O5636">
        <v>29</v>
      </c>
      <c r="P5636">
        <v>28</v>
      </c>
      <c r="Q5636" s="2">
        <v>0.03</v>
      </c>
      <c r="R5636" s="2">
        <v>0</v>
      </c>
      <c r="S5636" s="2">
        <v>0.01</v>
      </c>
      <c r="T5636">
        <f t="shared" si="352"/>
        <v>0.4</v>
      </c>
      <c r="U5636">
        <f t="shared" si="353"/>
        <v>22.200000000000003</v>
      </c>
      <c r="V5636">
        <f t="shared" si="354"/>
        <v>1.0753975</v>
      </c>
      <c r="W5636">
        <f t="shared" si="355"/>
        <v>6.0863891250000011</v>
      </c>
    </row>
    <row r="5637" spans="1:23" x14ac:dyDescent="0.25">
      <c r="A5637" t="s">
        <v>20622</v>
      </c>
      <c r="B5637" s="1">
        <v>43104</v>
      </c>
      <c r="C5637" t="s">
        <v>20623</v>
      </c>
      <c r="D5637" t="s">
        <v>20624</v>
      </c>
      <c r="E5637" t="s">
        <v>20625</v>
      </c>
      <c r="F5637" s="1">
        <v>43094</v>
      </c>
      <c r="G5637">
        <v>1</v>
      </c>
      <c r="H5637">
        <v>485534</v>
      </c>
      <c r="I5637">
        <v>0</v>
      </c>
      <c r="J5637">
        <v>0</v>
      </c>
      <c r="K5637">
        <v>784</v>
      </c>
      <c r="L5637" t="b">
        <v>0</v>
      </c>
      <c r="M5637" t="b">
        <v>1</v>
      </c>
      <c r="N5637" t="b">
        <v>0</v>
      </c>
      <c r="O5637">
        <v>10</v>
      </c>
      <c r="P5637">
        <v>11</v>
      </c>
      <c r="Q5637" s="2">
        <v>0</v>
      </c>
      <c r="R5637" s="2">
        <v>0</v>
      </c>
      <c r="S5637" s="2">
        <v>0</v>
      </c>
      <c r="T5637">
        <f t="shared" si="352"/>
        <v>0.4</v>
      </c>
      <c r="U5637">
        <f t="shared" si="353"/>
        <v>9</v>
      </c>
      <c r="V5637">
        <f t="shared" si="354"/>
        <v>0.24276699999999998</v>
      </c>
      <c r="W5637">
        <f t="shared" si="355"/>
        <v>2.49496845</v>
      </c>
    </row>
    <row r="5638" spans="1:23" x14ac:dyDescent="0.25">
      <c r="A5638" t="s">
        <v>18644</v>
      </c>
      <c r="B5638" s="1">
        <v>43084</v>
      </c>
      <c r="C5638" t="s">
        <v>18645</v>
      </c>
      <c r="D5638" t="s">
        <v>2653</v>
      </c>
      <c r="E5638" t="s">
        <v>18646</v>
      </c>
      <c r="F5638" s="1">
        <v>43080</v>
      </c>
      <c r="G5638">
        <v>1</v>
      </c>
      <c r="H5638">
        <v>33317</v>
      </c>
      <c r="I5638">
        <v>1715</v>
      </c>
      <c r="J5638">
        <v>37</v>
      </c>
      <c r="K5638">
        <v>188</v>
      </c>
      <c r="L5638" t="b">
        <v>0</v>
      </c>
      <c r="M5638" t="b">
        <v>0</v>
      </c>
      <c r="N5638" t="b">
        <v>0</v>
      </c>
      <c r="O5638">
        <v>4</v>
      </c>
      <c r="P5638">
        <v>4</v>
      </c>
      <c r="Q5638" s="2">
        <v>0.05</v>
      </c>
      <c r="R5638" s="2">
        <v>0</v>
      </c>
      <c r="S5638" s="2">
        <v>0.01</v>
      </c>
      <c r="T5638">
        <f t="shared" si="352"/>
        <v>0.4</v>
      </c>
      <c r="U5638">
        <f t="shared" si="353"/>
        <v>3.2</v>
      </c>
      <c r="V5638">
        <f t="shared" si="354"/>
        <v>0.76665850000000013</v>
      </c>
      <c r="W5638">
        <f t="shared" si="355"/>
        <v>1.2283304750000001</v>
      </c>
    </row>
    <row r="5639" spans="1:23" x14ac:dyDescent="0.25">
      <c r="A5639" t="s">
        <v>20897</v>
      </c>
      <c r="B5639" s="1">
        <v>43064</v>
      </c>
      <c r="C5639" t="s">
        <v>20898</v>
      </c>
      <c r="D5639" t="s">
        <v>20899</v>
      </c>
      <c r="E5639" t="s">
        <v>20900</v>
      </c>
      <c r="F5639" s="1">
        <v>43056</v>
      </c>
      <c r="G5639">
        <v>1</v>
      </c>
      <c r="H5639">
        <v>159532</v>
      </c>
      <c r="I5639">
        <v>789</v>
      </c>
      <c r="J5639">
        <v>92</v>
      </c>
      <c r="K5639">
        <v>0</v>
      </c>
      <c r="L5639" t="b">
        <v>1</v>
      </c>
      <c r="M5639" t="b">
        <v>0</v>
      </c>
      <c r="N5639" t="b">
        <v>0</v>
      </c>
      <c r="O5639">
        <v>8</v>
      </c>
      <c r="P5639">
        <v>7</v>
      </c>
      <c r="Q5639" s="2">
        <v>0</v>
      </c>
      <c r="R5639" s="2">
        <v>0</v>
      </c>
      <c r="S5639" s="2">
        <v>0</v>
      </c>
      <c r="T5639">
        <f t="shared" si="352"/>
        <v>0.4</v>
      </c>
      <c r="U5639">
        <f t="shared" si="353"/>
        <v>5.4</v>
      </c>
      <c r="V5639">
        <f t="shared" si="354"/>
        <v>7.976599999999999E-2</v>
      </c>
      <c r="W5639">
        <f t="shared" si="355"/>
        <v>1.5379181000000002</v>
      </c>
    </row>
    <row r="5640" spans="1:23" x14ac:dyDescent="0.25">
      <c r="A5640" t="s">
        <v>18647</v>
      </c>
      <c r="B5640" s="1">
        <v>43234</v>
      </c>
      <c r="C5640" t="s">
        <v>18648</v>
      </c>
      <c r="D5640" t="s">
        <v>18649</v>
      </c>
      <c r="E5640" t="s">
        <v>18650</v>
      </c>
      <c r="F5640" s="1">
        <v>43209</v>
      </c>
      <c r="G5640">
        <v>1</v>
      </c>
      <c r="H5640">
        <v>4444601</v>
      </c>
      <c r="I5640">
        <v>141080</v>
      </c>
      <c r="J5640">
        <v>1480</v>
      </c>
      <c r="K5640">
        <v>6188</v>
      </c>
      <c r="L5640" t="b">
        <v>0</v>
      </c>
      <c r="M5640" t="b">
        <v>0</v>
      </c>
      <c r="N5640" t="b">
        <v>0</v>
      </c>
      <c r="O5640">
        <v>25</v>
      </c>
      <c r="P5640">
        <v>19</v>
      </c>
      <c r="Q5640" s="2">
        <v>0.03</v>
      </c>
      <c r="R5640" s="2">
        <v>0</v>
      </c>
      <c r="S5640" s="2">
        <v>0</v>
      </c>
      <c r="T5640">
        <f t="shared" si="352"/>
        <v>0.4</v>
      </c>
      <c r="U5640">
        <f t="shared" si="353"/>
        <v>14</v>
      </c>
      <c r="V5640">
        <f t="shared" si="354"/>
        <v>2.5223004999999996</v>
      </c>
      <c r="W5640">
        <f t="shared" si="355"/>
        <v>4.5428051749999998</v>
      </c>
    </row>
    <row r="5641" spans="1:23" x14ac:dyDescent="0.25">
      <c r="A5641" t="s">
        <v>18651</v>
      </c>
      <c r="B5641" s="1">
        <v>43143</v>
      </c>
      <c r="C5641" t="s">
        <v>18652</v>
      </c>
      <c r="D5641" t="s">
        <v>13374</v>
      </c>
      <c r="E5641" t="s">
        <v>18653</v>
      </c>
      <c r="F5641" s="1">
        <v>43135</v>
      </c>
      <c r="G5641">
        <v>1</v>
      </c>
      <c r="H5641">
        <v>15904385</v>
      </c>
      <c r="I5641">
        <v>1088</v>
      </c>
      <c r="J5641">
        <v>2175</v>
      </c>
      <c r="K5641">
        <v>118</v>
      </c>
      <c r="L5641" t="b">
        <v>0</v>
      </c>
      <c r="M5641" t="b">
        <v>0</v>
      </c>
      <c r="N5641" t="b">
        <v>0</v>
      </c>
      <c r="O5641">
        <v>8</v>
      </c>
      <c r="P5641">
        <v>8</v>
      </c>
      <c r="Q5641" s="2">
        <v>0</v>
      </c>
      <c r="R5641" s="2">
        <v>0</v>
      </c>
      <c r="S5641" s="2">
        <v>0</v>
      </c>
      <c r="T5641">
        <f t="shared" si="352"/>
        <v>0.4</v>
      </c>
      <c r="U5641">
        <f t="shared" si="353"/>
        <v>6.4</v>
      </c>
      <c r="V5641">
        <f t="shared" si="354"/>
        <v>7.9521924999999998</v>
      </c>
      <c r="W5641">
        <f t="shared" si="355"/>
        <v>4.5432673750000001</v>
      </c>
    </row>
    <row r="5642" spans="1:23" x14ac:dyDescent="0.25">
      <c r="A5642" t="s">
        <v>18654</v>
      </c>
      <c r="B5642" s="1">
        <v>43147</v>
      </c>
      <c r="C5642" t="s">
        <v>18655</v>
      </c>
      <c r="D5642" t="s">
        <v>973</v>
      </c>
      <c r="E5642" t="s">
        <v>18656</v>
      </c>
      <c r="F5642" s="1">
        <v>43138</v>
      </c>
      <c r="G5642">
        <v>1</v>
      </c>
      <c r="H5642">
        <v>1285332</v>
      </c>
      <c r="I5642">
        <v>78447</v>
      </c>
      <c r="J5642">
        <v>1293</v>
      </c>
      <c r="K5642">
        <v>3345</v>
      </c>
      <c r="L5642" t="b">
        <v>0</v>
      </c>
      <c r="M5642" t="b">
        <v>0</v>
      </c>
      <c r="N5642" t="b">
        <v>0</v>
      </c>
      <c r="O5642">
        <v>9</v>
      </c>
      <c r="P5642">
        <v>8</v>
      </c>
      <c r="Q5642" s="2">
        <v>0.06</v>
      </c>
      <c r="R5642" s="2">
        <v>0</v>
      </c>
      <c r="S5642" s="2">
        <v>0</v>
      </c>
      <c r="T5642">
        <f t="shared" si="352"/>
        <v>0.4</v>
      </c>
      <c r="U5642">
        <f t="shared" si="353"/>
        <v>6.2</v>
      </c>
      <c r="V5642">
        <f t="shared" si="354"/>
        <v>1.2426659999999998</v>
      </c>
      <c r="W5642">
        <f t="shared" si="355"/>
        <v>2.1449330999999998</v>
      </c>
    </row>
    <row r="5643" spans="1:23" x14ac:dyDescent="0.25">
      <c r="A5643" t="s">
        <v>18657</v>
      </c>
      <c r="B5643" s="1">
        <v>43054</v>
      </c>
      <c r="C5643" t="s">
        <v>18658</v>
      </c>
      <c r="D5643" t="s">
        <v>888</v>
      </c>
      <c r="E5643" t="s">
        <v>18659</v>
      </c>
      <c r="F5643" s="1">
        <v>43049</v>
      </c>
      <c r="G5643">
        <v>1</v>
      </c>
      <c r="H5643">
        <v>99019</v>
      </c>
      <c r="I5643">
        <v>2404</v>
      </c>
      <c r="J5643">
        <v>40</v>
      </c>
      <c r="K5643">
        <v>135</v>
      </c>
      <c r="L5643" t="b">
        <v>0</v>
      </c>
      <c r="M5643" t="b">
        <v>0</v>
      </c>
      <c r="N5643" t="b">
        <v>0</v>
      </c>
      <c r="O5643">
        <v>5</v>
      </c>
      <c r="P5643">
        <v>2</v>
      </c>
      <c r="Q5643" s="2">
        <v>0.02</v>
      </c>
      <c r="R5643" s="2">
        <v>0</v>
      </c>
      <c r="S5643" s="2">
        <v>0</v>
      </c>
      <c r="T5643">
        <f t="shared" si="352"/>
        <v>0.4</v>
      </c>
      <c r="U5643">
        <f t="shared" si="353"/>
        <v>1</v>
      </c>
      <c r="V5643">
        <f t="shared" si="354"/>
        <v>0.2495095</v>
      </c>
      <c r="W5643">
        <f t="shared" si="355"/>
        <v>0.49732832500000002</v>
      </c>
    </row>
    <row r="5644" spans="1:23" x14ac:dyDescent="0.25">
      <c r="A5644" t="s">
        <v>18660</v>
      </c>
      <c r="B5644" s="1">
        <v>43131</v>
      </c>
      <c r="C5644" t="s">
        <v>18661</v>
      </c>
      <c r="D5644" t="s">
        <v>4412</v>
      </c>
      <c r="E5644" t="s">
        <v>18662</v>
      </c>
      <c r="F5644" s="1">
        <v>43123</v>
      </c>
      <c r="G5644">
        <v>1</v>
      </c>
      <c r="H5644">
        <v>1257486</v>
      </c>
      <c r="I5644">
        <v>7301</v>
      </c>
      <c r="J5644">
        <v>940</v>
      </c>
      <c r="K5644">
        <v>3459</v>
      </c>
      <c r="L5644" t="b">
        <v>0</v>
      </c>
      <c r="M5644" t="b">
        <v>0</v>
      </c>
      <c r="N5644" t="b">
        <v>0</v>
      </c>
      <c r="O5644">
        <v>8</v>
      </c>
      <c r="P5644">
        <v>7</v>
      </c>
      <c r="Q5644" s="2">
        <v>0.01</v>
      </c>
      <c r="R5644" s="2">
        <v>0</v>
      </c>
      <c r="S5644" s="2">
        <v>0</v>
      </c>
      <c r="T5644">
        <f t="shared" si="352"/>
        <v>0.4</v>
      </c>
      <c r="U5644">
        <f t="shared" si="353"/>
        <v>5.4</v>
      </c>
      <c r="V5644">
        <f t="shared" si="354"/>
        <v>0.72874299999999992</v>
      </c>
      <c r="W5644">
        <f t="shared" si="355"/>
        <v>1.7650600500000002</v>
      </c>
    </row>
    <row r="5645" spans="1:23" x14ac:dyDescent="0.25">
      <c r="A5645" t="s">
        <v>18663</v>
      </c>
      <c r="B5645" s="1">
        <v>43067</v>
      </c>
      <c r="C5645" t="s">
        <v>18664</v>
      </c>
      <c r="D5645" t="s">
        <v>689</v>
      </c>
      <c r="E5645" t="s">
        <v>18665</v>
      </c>
      <c r="F5645" s="1">
        <v>43060</v>
      </c>
      <c r="G5645">
        <v>1</v>
      </c>
      <c r="H5645">
        <v>45774</v>
      </c>
      <c r="I5645">
        <v>1100</v>
      </c>
      <c r="J5645">
        <v>56</v>
      </c>
      <c r="K5645">
        <v>297</v>
      </c>
      <c r="L5645" t="b">
        <v>0</v>
      </c>
      <c r="M5645" t="b">
        <v>0</v>
      </c>
      <c r="N5645" t="b">
        <v>0</v>
      </c>
      <c r="O5645">
        <v>7</v>
      </c>
      <c r="P5645">
        <v>6</v>
      </c>
      <c r="Q5645" s="2">
        <v>0.02</v>
      </c>
      <c r="R5645" s="2">
        <v>0</v>
      </c>
      <c r="S5645" s="2">
        <v>0.01</v>
      </c>
      <c r="T5645">
        <f t="shared" si="352"/>
        <v>0.4</v>
      </c>
      <c r="U5645">
        <f t="shared" si="353"/>
        <v>4.6000000000000005</v>
      </c>
      <c r="V5645">
        <f t="shared" si="354"/>
        <v>0.472887</v>
      </c>
      <c r="W5645">
        <f t="shared" si="355"/>
        <v>1.47551045</v>
      </c>
    </row>
    <row r="5646" spans="1:23" x14ac:dyDescent="0.25">
      <c r="A5646" t="s">
        <v>18666</v>
      </c>
      <c r="B5646" s="1">
        <v>43116</v>
      </c>
      <c r="C5646" t="s">
        <v>18667</v>
      </c>
      <c r="D5646" t="s">
        <v>867</v>
      </c>
      <c r="E5646" t="s">
        <v>18668</v>
      </c>
      <c r="F5646" s="1">
        <v>43112</v>
      </c>
      <c r="G5646">
        <v>1</v>
      </c>
      <c r="H5646">
        <v>283545</v>
      </c>
      <c r="I5646">
        <v>24524</v>
      </c>
      <c r="J5646">
        <v>698</v>
      </c>
      <c r="K5646">
        <v>1452</v>
      </c>
      <c r="L5646" t="b">
        <v>0</v>
      </c>
      <c r="M5646" t="b">
        <v>0</v>
      </c>
      <c r="N5646" t="b">
        <v>0</v>
      </c>
      <c r="O5646">
        <v>4</v>
      </c>
      <c r="P5646">
        <v>2</v>
      </c>
      <c r="Q5646" s="2">
        <v>0.09</v>
      </c>
      <c r="R5646" s="2">
        <v>0</v>
      </c>
      <c r="S5646" s="2">
        <v>0.01</v>
      </c>
      <c r="T5646">
        <f t="shared" si="352"/>
        <v>0.4</v>
      </c>
      <c r="U5646">
        <f t="shared" si="353"/>
        <v>1.2000000000000002</v>
      </c>
      <c r="V5646">
        <f t="shared" si="354"/>
        <v>1.2917725</v>
      </c>
      <c r="W5646">
        <f t="shared" si="355"/>
        <v>0.91212037499999998</v>
      </c>
    </row>
    <row r="5647" spans="1:23" x14ac:dyDescent="0.25">
      <c r="A5647" t="s">
        <v>18669</v>
      </c>
      <c r="B5647" s="1">
        <v>43092</v>
      </c>
      <c r="C5647" t="s">
        <v>18670</v>
      </c>
      <c r="D5647" t="s">
        <v>18671</v>
      </c>
      <c r="E5647" t="s">
        <v>18672</v>
      </c>
      <c r="F5647" s="1">
        <v>43085</v>
      </c>
      <c r="G5647">
        <v>1</v>
      </c>
      <c r="H5647">
        <v>1019136</v>
      </c>
      <c r="I5647">
        <v>65362</v>
      </c>
      <c r="J5647">
        <v>2221</v>
      </c>
      <c r="K5647">
        <v>4278</v>
      </c>
      <c r="L5647" t="b">
        <v>0</v>
      </c>
      <c r="M5647" t="b">
        <v>0</v>
      </c>
      <c r="N5647" t="b">
        <v>0</v>
      </c>
      <c r="O5647">
        <v>7</v>
      </c>
      <c r="P5647">
        <v>6</v>
      </c>
      <c r="Q5647" s="2">
        <v>0.06</v>
      </c>
      <c r="R5647" s="2">
        <v>0</v>
      </c>
      <c r="S5647" s="2">
        <v>0</v>
      </c>
      <c r="T5647">
        <f t="shared" si="352"/>
        <v>0.4</v>
      </c>
      <c r="U5647">
        <f t="shared" si="353"/>
        <v>4.6000000000000005</v>
      </c>
      <c r="V5647">
        <f t="shared" si="354"/>
        <v>1.1095679999999999</v>
      </c>
      <c r="W5647">
        <f t="shared" si="355"/>
        <v>1.6983488</v>
      </c>
    </row>
    <row r="5648" spans="1:23" x14ac:dyDescent="0.25">
      <c r="A5648" t="s">
        <v>18673</v>
      </c>
      <c r="B5648" s="1">
        <v>43109</v>
      </c>
      <c r="C5648" t="s">
        <v>18674</v>
      </c>
      <c r="D5648" t="s">
        <v>117</v>
      </c>
      <c r="E5648" t="s">
        <v>18675</v>
      </c>
      <c r="F5648" s="1">
        <v>43105</v>
      </c>
      <c r="G5648">
        <v>1</v>
      </c>
      <c r="H5648">
        <v>673301</v>
      </c>
      <c r="I5648">
        <v>18269</v>
      </c>
      <c r="J5648">
        <v>1223</v>
      </c>
      <c r="K5648">
        <v>3276</v>
      </c>
      <c r="L5648" t="b">
        <v>0</v>
      </c>
      <c r="M5648" t="b">
        <v>0</v>
      </c>
      <c r="N5648" t="b">
        <v>0</v>
      </c>
      <c r="O5648">
        <v>4</v>
      </c>
      <c r="P5648">
        <v>3</v>
      </c>
      <c r="Q5648" s="2">
        <v>0.03</v>
      </c>
      <c r="R5648" s="2">
        <v>0</v>
      </c>
      <c r="S5648" s="2">
        <v>0</v>
      </c>
      <c r="T5648">
        <f t="shared" si="352"/>
        <v>0.4</v>
      </c>
      <c r="U5648">
        <f t="shared" si="353"/>
        <v>2.2000000000000002</v>
      </c>
      <c r="V5648">
        <f t="shared" si="354"/>
        <v>0.63665050000000001</v>
      </c>
      <c r="W5648">
        <f t="shared" si="355"/>
        <v>0.93282767500000008</v>
      </c>
    </row>
    <row r="5649" spans="1:23" x14ac:dyDescent="0.25">
      <c r="A5649" t="s">
        <v>18676</v>
      </c>
      <c r="B5649" s="1">
        <v>43187</v>
      </c>
      <c r="C5649" t="s">
        <v>18677</v>
      </c>
      <c r="D5649" t="s">
        <v>234</v>
      </c>
      <c r="E5649" t="s">
        <v>18678</v>
      </c>
      <c r="F5649" s="1">
        <v>43173</v>
      </c>
      <c r="G5649">
        <v>1</v>
      </c>
      <c r="H5649">
        <v>616816</v>
      </c>
      <c r="I5649">
        <v>21557</v>
      </c>
      <c r="J5649">
        <v>751</v>
      </c>
      <c r="K5649">
        <v>1163</v>
      </c>
      <c r="L5649" t="b">
        <v>0</v>
      </c>
      <c r="M5649" t="b">
        <v>0</v>
      </c>
      <c r="N5649" t="b">
        <v>0</v>
      </c>
      <c r="O5649">
        <v>14</v>
      </c>
      <c r="P5649">
        <v>14</v>
      </c>
      <c r="Q5649" s="2">
        <v>0.03</v>
      </c>
      <c r="R5649" s="2">
        <v>0</v>
      </c>
      <c r="S5649" s="2">
        <v>0</v>
      </c>
      <c r="T5649">
        <f t="shared" si="352"/>
        <v>0.4</v>
      </c>
      <c r="U5649">
        <f t="shared" si="353"/>
        <v>11.200000000000001</v>
      </c>
      <c r="V5649">
        <f t="shared" si="354"/>
        <v>0.60840799999999995</v>
      </c>
      <c r="W5649">
        <f t="shared" si="355"/>
        <v>3.1729428000000004</v>
      </c>
    </row>
    <row r="5650" spans="1:23" x14ac:dyDescent="0.25">
      <c r="A5650" t="s">
        <v>18679</v>
      </c>
      <c r="B5650" s="1">
        <v>43139</v>
      </c>
      <c r="C5650" t="s">
        <v>18680</v>
      </c>
      <c r="D5650" t="s">
        <v>1372</v>
      </c>
      <c r="E5650" t="s">
        <v>18681</v>
      </c>
      <c r="F5650" s="1">
        <v>43132</v>
      </c>
      <c r="G5650">
        <v>1</v>
      </c>
      <c r="H5650">
        <v>1287432</v>
      </c>
      <c r="I5650">
        <v>50489</v>
      </c>
      <c r="J5650">
        <v>1490</v>
      </c>
      <c r="K5650">
        <v>3259</v>
      </c>
      <c r="L5650" t="b">
        <v>0</v>
      </c>
      <c r="M5650" t="b">
        <v>0</v>
      </c>
      <c r="N5650" t="b">
        <v>0</v>
      </c>
      <c r="O5650">
        <v>7</v>
      </c>
      <c r="P5650">
        <v>7</v>
      </c>
      <c r="Q5650" s="2">
        <v>0.04</v>
      </c>
      <c r="R5650" s="2">
        <v>0</v>
      </c>
      <c r="S5650" s="2">
        <v>0</v>
      </c>
      <c r="T5650">
        <f t="shared" si="352"/>
        <v>0.4</v>
      </c>
      <c r="U5650">
        <f t="shared" si="353"/>
        <v>5.6000000000000005</v>
      </c>
      <c r="V5650">
        <f t="shared" si="354"/>
        <v>1.0437159999999999</v>
      </c>
      <c r="W5650">
        <f t="shared" si="355"/>
        <v>1.9253005999999999</v>
      </c>
    </row>
    <row r="5651" spans="1:23" x14ac:dyDescent="0.25">
      <c r="A5651" t="s">
        <v>18682</v>
      </c>
      <c r="B5651" s="1">
        <v>43118</v>
      </c>
      <c r="C5651" t="s">
        <v>18683</v>
      </c>
      <c r="D5651" t="s">
        <v>10787</v>
      </c>
      <c r="E5651" t="s">
        <v>18684</v>
      </c>
      <c r="F5651" s="1">
        <v>43112</v>
      </c>
      <c r="G5651">
        <v>1</v>
      </c>
      <c r="H5651">
        <v>213433</v>
      </c>
      <c r="I5651">
        <v>11584</v>
      </c>
      <c r="J5651">
        <v>231</v>
      </c>
      <c r="K5651">
        <v>1657</v>
      </c>
      <c r="L5651" t="b">
        <v>0</v>
      </c>
      <c r="M5651" t="b">
        <v>0</v>
      </c>
      <c r="N5651" t="b">
        <v>0</v>
      </c>
      <c r="O5651">
        <v>6</v>
      </c>
      <c r="P5651">
        <v>6</v>
      </c>
      <c r="Q5651" s="2">
        <v>0.05</v>
      </c>
      <c r="R5651" s="2">
        <v>0</v>
      </c>
      <c r="S5651" s="2">
        <v>0.01</v>
      </c>
      <c r="T5651">
        <f t="shared" si="352"/>
        <v>0.4</v>
      </c>
      <c r="U5651">
        <f t="shared" si="353"/>
        <v>4.8000000000000007</v>
      </c>
      <c r="V5651">
        <f t="shared" si="354"/>
        <v>0.8567165000000001</v>
      </c>
      <c r="W5651">
        <f t="shared" si="355"/>
        <v>1.6598507750000002</v>
      </c>
    </row>
    <row r="5652" spans="1:23" x14ac:dyDescent="0.25">
      <c r="A5652" t="s">
        <v>18685</v>
      </c>
      <c r="B5652" s="1">
        <v>43107</v>
      </c>
      <c r="C5652" t="s">
        <v>18686</v>
      </c>
      <c r="D5652" t="s">
        <v>6361</v>
      </c>
      <c r="E5652" t="s">
        <v>18687</v>
      </c>
      <c r="F5652" s="1">
        <v>43101</v>
      </c>
      <c r="G5652">
        <v>1</v>
      </c>
      <c r="H5652">
        <v>533105</v>
      </c>
      <c r="I5652">
        <v>45076</v>
      </c>
      <c r="J5652">
        <v>443</v>
      </c>
      <c r="K5652">
        <v>2977</v>
      </c>
      <c r="L5652" t="b">
        <v>0</v>
      </c>
      <c r="M5652" t="b">
        <v>0</v>
      </c>
      <c r="N5652" t="b">
        <v>0</v>
      </c>
      <c r="O5652">
        <v>6</v>
      </c>
      <c r="P5652">
        <v>5</v>
      </c>
      <c r="Q5652" s="2">
        <v>0.08</v>
      </c>
      <c r="R5652" s="2">
        <v>0</v>
      </c>
      <c r="S5652" s="2">
        <v>0.01</v>
      </c>
      <c r="T5652">
        <f t="shared" si="352"/>
        <v>0.4</v>
      </c>
      <c r="U5652">
        <f t="shared" si="353"/>
        <v>3.8</v>
      </c>
      <c r="V5652">
        <f t="shared" si="354"/>
        <v>1.3165525</v>
      </c>
      <c r="W5652">
        <f t="shared" si="355"/>
        <v>1.5707933749999998</v>
      </c>
    </row>
    <row r="5653" spans="1:23" x14ac:dyDescent="0.25">
      <c r="A5653" t="s">
        <v>18688</v>
      </c>
      <c r="B5653" s="1">
        <v>43087</v>
      </c>
      <c r="C5653" t="s">
        <v>18689</v>
      </c>
      <c r="D5653" t="s">
        <v>2426</v>
      </c>
      <c r="E5653" t="s">
        <v>18690</v>
      </c>
      <c r="F5653" s="1">
        <v>43081</v>
      </c>
      <c r="G5653">
        <v>1</v>
      </c>
      <c r="H5653">
        <v>351539</v>
      </c>
      <c r="I5653">
        <v>11850</v>
      </c>
      <c r="J5653">
        <v>589</v>
      </c>
      <c r="K5653">
        <v>1007</v>
      </c>
      <c r="L5653" t="b">
        <v>0</v>
      </c>
      <c r="M5653" t="b">
        <v>0</v>
      </c>
      <c r="N5653" t="b">
        <v>0</v>
      </c>
      <c r="O5653">
        <v>6</v>
      </c>
      <c r="P5653">
        <v>6</v>
      </c>
      <c r="Q5653" s="2">
        <v>0.03</v>
      </c>
      <c r="R5653" s="2">
        <v>0</v>
      </c>
      <c r="S5653" s="2">
        <v>0</v>
      </c>
      <c r="T5653">
        <f t="shared" si="352"/>
        <v>0.4</v>
      </c>
      <c r="U5653">
        <f t="shared" si="353"/>
        <v>4.8000000000000007</v>
      </c>
      <c r="V5653">
        <f t="shared" si="354"/>
        <v>0.47576949999999996</v>
      </c>
      <c r="W5653">
        <f t="shared" si="355"/>
        <v>1.5265193250000002</v>
      </c>
    </row>
    <row r="5654" spans="1:23" x14ac:dyDescent="0.25">
      <c r="A5654" t="s">
        <v>18691</v>
      </c>
      <c r="B5654" s="1">
        <v>43072</v>
      </c>
      <c r="C5654" t="s">
        <v>18692</v>
      </c>
      <c r="D5654" t="s">
        <v>415</v>
      </c>
      <c r="E5654" t="s">
        <v>18693</v>
      </c>
      <c r="F5654" s="1">
        <v>43066</v>
      </c>
      <c r="G5654">
        <v>1</v>
      </c>
      <c r="H5654">
        <v>657286</v>
      </c>
      <c r="I5654">
        <v>30831</v>
      </c>
      <c r="J5654">
        <v>354</v>
      </c>
      <c r="K5654">
        <v>1679</v>
      </c>
      <c r="L5654" t="b">
        <v>0</v>
      </c>
      <c r="M5654" t="b">
        <v>0</v>
      </c>
      <c r="N5654" t="b">
        <v>0</v>
      </c>
      <c r="O5654">
        <v>6</v>
      </c>
      <c r="P5654">
        <v>5</v>
      </c>
      <c r="Q5654" s="2">
        <v>0.05</v>
      </c>
      <c r="R5654" s="2">
        <v>0</v>
      </c>
      <c r="S5654" s="2">
        <v>0</v>
      </c>
      <c r="T5654">
        <f t="shared" si="352"/>
        <v>0.4</v>
      </c>
      <c r="U5654">
        <f t="shared" si="353"/>
        <v>3.8</v>
      </c>
      <c r="V5654">
        <f t="shared" si="354"/>
        <v>0.82864300000000002</v>
      </c>
      <c r="W5654">
        <f t="shared" si="355"/>
        <v>1.40002505</v>
      </c>
    </row>
    <row r="5655" spans="1:23" x14ac:dyDescent="0.25">
      <c r="A5655" t="s">
        <v>18694</v>
      </c>
      <c r="B5655" s="1">
        <v>43234</v>
      </c>
      <c r="C5655" t="s">
        <v>18695</v>
      </c>
      <c r="D5655" t="s">
        <v>324</v>
      </c>
      <c r="E5655" t="s">
        <v>18696</v>
      </c>
      <c r="F5655" s="1">
        <v>43223</v>
      </c>
      <c r="G5655">
        <v>1</v>
      </c>
      <c r="H5655">
        <v>522580</v>
      </c>
      <c r="I5655">
        <v>7950</v>
      </c>
      <c r="J5655">
        <v>218</v>
      </c>
      <c r="K5655">
        <v>927</v>
      </c>
      <c r="L5655" t="b">
        <v>0</v>
      </c>
      <c r="M5655" t="b">
        <v>0</v>
      </c>
      <c r="N5655" t="b">
        <v>0</v>
      </c>
      <c r="O5655">
        <v>11</v>
      </c>
      <c r="P5655">
        <v>10</v>
      </c>
      <c r="Q5655" s="2">
        <v>0.02</v>
      </c>
      <c r="R5655" s="2">
        <v>0</v>
      </c>
      <c r="S5655" s="2">
        <v>0</v>
      </c>
      <c r="T5655">
        <f t="shared" si="352"/>
        <v>0.4</v>
      </c>
      <c r="U5655">
        <f t="shared" si="353"/>
        <v>7.8</v>
      </c>
      <c r="V5655">
        <f t="shared" si="354"/>
        <v>0.46128999999999998</v>
      </c>
      <c r="W5655">
        <f t="shared" si="355"/>
        <v>2.2714515</v>
      </c>
    </row>
    <row r="5656" spans="1:23" x14ac:dyDescent="0.25">
      <c r="A5656" t="s">
        <v>18697</v>
      </c>
      <c r="B5656" s="1">
        <v>43128</v>
      </c>
      <c r="C5656" t="s">
        <v>18698</v>
      </c>
      <c r="D5656" t="s">
        <v>18699</v>
      </c>
      <c r="E5656" t="s">
        <v>18700</v>
      </c>
      <c r="F5656" s="1">
        <v>43115</v>
      </c>
      <c r="G5656">
        <v>1</v>
      </c>
      <c r="H5656">
        <v>4744</v>
      </c>
      <c r="I5656">
        <v>2</v>
      </c>
      <c r="J5656">
        <v>0</v>
      </c>
      <c r="K5656">
        <v>1</v>
      </c>
      <c r="L5656" t="b">
        <v>0</v>
      </c>
      <c r="M5656" t="b">
        <v>0</v>
      </c>
      <c r="N5656" t="b">
        <v>0</v>
      </c>
      <c r="O5656">
        <v>13</v>
      </c>
      <c r="P5656">
        <v>3</v>
      </c>
      <c r="Q5656" s="2">
        <v>0</v>
      </c>
      <c r="R5656" s="2">
        <v>0</v>
      </c>
      <c r="S5656" s="2">
        <v>0</v>
      </c>
      <c r="T5656">
        <f t="shared" si="352"/>
        <v>0.4</v>
      </c>
      <c r="U5656">
        <f t="shared" si="353"/>
        <v>0.40000000000000036</v>
      </c>
      <c r="V5656">
        <f t="shared" si="354"/>
        <v>2.372E-3</v>
      </c>
      <c r="W5656">
        <f t="shared" si="355"/>
        <v>0.26083020000000012</v>
      </c>
    </row>
    <row r="5657" spans="1:23" x14ac:dyDescent="0.25">
      <c r="A5657" t="s">
        <v>18701</v>
      </c>
      <c r="B5657" s="1">
        <v>43209</v>
      </c>
      <c r="C5657" t="s">
        <v>18702</v>
      </c>
      <c r="D5657" t="s">
        <v>18703</v>
      </c>
      <c r="E5657" t="s">
        <v>18704</v>
      </c>
      <c r="F5657" s="1">
        <v>43204</v>
      </c>
      <c r="G5657">
        <v>1</v>
      </c>
      <c r="H5657">
        <v>5597364</v>
      </c>
      <c r="I5657">
        <v>107171</v>
      </c>
      <c r="J5657">
        <v>7152</v>
      </c>
      <c r="K5657">
        <v>6890</v>
      </c>
      <c r="L5657" t="b">
        <v>0</v>
      </c>
      <c r="M5657" t="b">
        <v>0</v>
      </c>
      <c r="N5657" t="b">
        <v>0</v>
      </c>
      <c r="O5657">
        <v>5</v>
      </c>
      <c r="P5657">
        <v>3</v>
      </c>
      <c r="Q5657" s="2">
        <v>0.02</v>
      </c>
      <c r="R5657" s="2">
        <v>0</v>
      </c>
      <c r="S5657" s="2">
        <v>0</v>
      </c>
      <c r="T5657">
        <f t="shared" si="352"/>
        <v>0.4</v>
      </c>
      <c r="U5657">
        <f t="shared" si="353"/>
        <v>2.0000000000000004</v>
      </c>
      <c r="V5657">
        <f t="shared" si="354"/>
        <v>2.9986820000000001</v>
      </c>
      <c r="W5657">
        <f t="shared" si="355"/>
        <v>1.7095387000000002</v>
      </c>
    </row>
    <row r="5658" spans="1:23" x14ac:dyDescent="0.25">
      <c r="A5658" t="s">
        <v>18705</v>
      </c>
      <c r="B5658" s="1">
        <v>43125</v>
      </c>
      <c r="C5658" t="s">
        <v>18706</v>
      </c>
      <c r="D5658" t="s">
        <v>936</v>
      </c>
      <c r="E5658" t="s">
        <v>18707</v>
      </c>
      <c r="F5658" s="1">
        <v>43122</v>
      </c>
      <c r="G5658">
        <v>1</v>
      </c>
      <c r="H5658">
        <v>18280</v>
      </c>
      <c r="I5658">
        <v>326</v>
      </c>
      <c r="J5658">
        <v>315</v>
      </c>
      <c r="K5658">
        <v>447</v>
      </c>
      <c r="L5658" t="b">
        <v>0</v>
      </c>
      <c r="M5658" t="b">
        <v>0</v>
      </c>
      <c r="N5658" t="b">
        <v>0</v>
      </c>
      <c r="O5658">
        <v>3</v>
      </c>
      <c r="P5658">
        <v>3</v>
      </c>
      <c r="Q5658" s="2">
        <v>0.02</v>
      </c>
      <c r="R5658" s="2">
        <v>-0.02</v>
      </c>
      <c r="S5658" s="2">
        <v>0.02</v>
      </c>
      <c r="T5658">
        <f t="shared" si="352"/>
        <v>0.4</v>
      </c>
      <c r="U5658">
        <f t="shared" si="353"/>
        <v>2.4000000000000004</v>
      </c>
      <c r="V5658">
        <f t="shared" si="354"/>
        <v>0.40914000000000006</v>
      </c>
      <c r="W5658">
        <f t="shared" si="355"/>
        <v>0.90319900000000009</v>
      </c>
    </row>
    <row r="5659" spans="1:23" x14ac:dyDescent="0.25">
      <c r="A5659" t="s">
        <v>18708</v>
      </c>
      <c r="B5659" s="1">
        <v>43082</v>
      </c>
      <c r="C5659" t="s">
        <v>18709</v>
      </c>
      <c r="D5659" t="s">
        <v>836</v>
      </c>
      <c r="E5659" t="s">
        <v>18710</v>
      </c>
      <c r="F5659" s="1">
        <v>43078</v>
      </c>
      <c r="G5659">
        <v>1</v>
      </c>
      <c r="H5659">
        <v>9239</v>
      </c>
      <c r="I5659">
        <v>178</v>
      </c>
      <c r="J5659">
        <v>20</v>
      </c>
      <c r="K5659">
        <v>138</v>
      </c>
      <c r="L5659" t="b">
        <v>0</v>
      </c>
      <c r="M5659" t="b">
        <v>0</v>
      </c>
      <c r="N5659" t="b">
        <v>0</v>
      </c>
      <c r="O5659">
        <v>4</v>
      </c>
      <c r="P5659">
        <v>3</v>
      </c>
      <c r="Q5659" s="2">
        <v>0.02</v>
      </c>
      <c r="R5659" s="2">
        <v>0</v>
      </c>
      <c r="S5659" s="2">
        <v>0.01</v>
      </c>
      <c r="T5659">
        <f t="shared" si="352"/>
        <v>0.4</v>
      </c>
      <c r="U5659">
        <f t="shared" si="353"/>
        <v>2.2000000000000002</v>
      </c>
      <c r="V5659">
        <f t="shared" si="354"/>
        <v>0.45461950000000001</v>
      </c>
      <c r="W5659">
        <f t="shared" si="355"/>
        <v>0.86911682500000009</v>
      </c>
    </row>
    <row r="5660" spans="1:23" x14ac:dyDescent="0.25">
      <c r="A5660" t="s">
        <v>18711</v>
      </c>
      <c r="B5660" s="1">
        <v>43133</v>
      </c>
      <c r="C5660" t="s">
        <v>18712</v>
      </c>
      <c r="D5660" t="s">
        <v>18713</v>
      </c>
      <c r="E5660" t="s">
        <v>18714</v>
      </c>
      <c r="F5660" s="1">
        <v>43127</v>
      </c>
      <c r="G5660">
        <v>1</v>
      </c>
      <c r="H5660">
        <v>26921</v>
      </c>
      <c r="I5660">
        <v>204</v>
      </c>
      <c r="J5660">
        <v>431</v>
      </c>
      <c r="K5660">
        <v>322</v>
      </c>
      <c r="L5660" t="b">
        <v>0</v>
      </c>
      <c r="M5660" t="b">
        <v>0</v>
      </c>
      <c r="N5660" t="b">
        <v>0</v>
      </c>
      <c r="O5660">
        <v>6</v>
      </c>
      <c r="P5660">
        <v>5</v>
      </c>
      <c r="Q5660" s="2">
        <v>0.01</v>
      </c>
      <c r="R5660" s="2">
        <v>-0.02</v>
      </c>
      <c r="S5660" s="2">
        <v>0.01</v>
      </c>
      <c r="T5660">
        <f t="shared" si="352"/>
        <v>0.4</v>
      </c>
      <c r="U5660">
        <f t="shared" si="353"/>
        <v>3.8</v>
      </c>
      <c r="V5660">
        <f t="shared" si="354"/>
        <v>6.3460500000000031E-2</v>
      </c>
      <c r="W5660">
        <f t="shared" si="355"/>
        <v>1.1322111749999999</v>
      </c>
    </row>
    <row r="5661" spans="1:23" x14ac:dyDescent="0.25">
      <c r="A5661" t="s">
        <v>18715</v>
      </c>
      <c r="B5661" s="1">
        <v>43180</v>
      </c>
      <c r="C5661" t="s">
        <v>18716</v>
      </c>
      <c r="D5661" t="s">
        <v>749</v>
      </c>
      <c r="E5661" t="s">
        <v>8359</v>
      </c>
      <c r="F5661" s="1">
        <v>43166</v>
      </c>
      <c r="G5661">
        <v>1</v>
      </c>
      <c r="H5661">
        <v>2082799</v>
      </c>
      <c r="I5661">
        <v>53925</v>
      </c>
      <c r="J5661">
        <v>2529</v>
      </c>
      <c r="K5661">
        <v>4426</v>
      </c>
      <c r="L5661" t="b">
        <v>0</v>
      </c>
      <c r="M5661" t="b">
        <v>0</v>
      </c>
      <c r="N5661" t="b">
        <v>0</v>
      </c>
      <c r="O5661">
        <v>14</v>
      </c>
      <c r="P5661">
        <v>13</v>
      </c>
      <c r="Q5661" s="2">
        <v>0.03</v>
      </c>
      <c r="R5661" s="2">
        <v>0</v>
      </c>
      <c r="S5661" s="2">
        <v>0</v>
      </c>
      <c r="T5661">
        <f t="shared" si="352"/>
        <v>0.4</v>
      </c>
      <c r="U5661">
        <f t="shared" si="353"/>
        <v>10.200000000000001</v>
      </c>
      <c r="V5661">
        <f t="shared" si="354"/>
        <v>1.3413995000000001</v>
      </c>
      <c r="W5661">
        <f t="shared" si="355"/>
        <v>3.1794898250000005</v>
      </c>
    </row>
    <row r="5662" spans="1:23" x14ac:dyDescent="0.25">
      <c r="A5662" t="s">
        <v>18717</v>
      </c>
      <c r="B5662" s="1">
        <v>43117</v>
      </c>
      <c r="C5662" t="s">
        <v>18718</v>
      </c>
      <c r="D5662" t="s">
        <v>18719</v>
      </c>
      <c r="E5662" t="s">
        <v>18720</v>
      </c>
      <c r="F5662" s="1">
        <v>43110</v>
      </c>
      <c r="G5662">
        <v>1</v>
      </c>
      <c r="H5662">
        <v>295231</v>
      </c>
      <c r="I5662">
        <v>8034</v>
      </c>
      <c r="J5662">
        <v>138</v>
      </c>
      <c r="K5662">
        <v>784</v>
      </c>
      <c r="L5662" t="b">
        <v>0</v>
      </c>
      <c r="M5662" t="b">
        <v>0</v>
      </c>
      <c r="N5662" t="b">
        <v>0</v>
      </c>
      <c r="O5662">
        <v>7</v>
      </c>
      <c r="P5662">
        <v>5</v>
      </c>
      <c r="Q5662" s="2">
        <v>0.03</v>
      </c>
      <c r="R5662" s="2">
        <v>0</v>
      </c>
      <c r="S5662" s="2">
        <v>0</v>
      </c>
      <c r="T5662">
        <f t="shared" si="352"/>
        <v>0.4</v>
      </c>
      <c r="U5662">
        <f t="shared" si="353"/>
        <v>3.6</v>
      </c>
      <c r="V5662">
        <f t="shared" si="354"/>
        <v>0.44761549999999994</v>
      </c>
      <c r="W5662">
        <f t="shared" si="355"/>
        <v>1.216665425</v>
      </c>
    </row>
    <row r="5663" spans="1:23" x14ac:dyDescent="0.25">
      <c r="A5663" t="s">
        <v>18721</v>
      </c>
      <c r="B5663" s="1">
        <v>43184</v>
      </c>
      <c r="C5663" t="s">
        <v>18722</v>
      </c>
      <c r="D5663" t="s">
        <v>18723</v>
      </c>
      <c r="E5663" t="s">
        <v>18724</v>
      </c>
      <c r="F5663" s="1">
        <v>43157</v>
      </c>
      <c r="G5663">
        <v>1</v>
      </c>
      <c r="H5663">
        <v>344767</v>
      </c>
      <c r="I5663">
        <v>3709</v>
      </c>
      <c r="J5663">
        <v>199</v>
      </c>
      <c r="K5663">
        <v>302</v>
      </c>
      <c r="L5663" t="b">
        <v>0</v>
      </c>
      <c r="M5663" t="b">
        <v>0</v>
      </c>
      <c r="N5663" t="b">
        <v>0</v>
      </c>
      <c r="O5663">
        <v>27</v>
      </c>
      <c r="P5663">
        <v>11</v>
      </c>
      <c r="Q5663" s="2">
        <v>0.01</v>
      </c>
      <c r="R5663" s="2">
        <v>0</v>
      </c>
      <c r="S5663" s="2">
        <v>0</v>
      </c>
      <c r="T5663">
        <f t="shared" si="352"/>
        <v>0.4</v>
      </c>
      <c r="U5663">
        <f t="shared" si="353"/>
        <v>5.6000000000000005</v>
      </c>
      <c r="V5663">
        <f t="shared" si="354"/>
        <v>0.2723835</v>
      </c>
      <c r="W5663">
        <f t="shared" si="355"/>
        <v>1.655334225</v>
      </c>
    </row>
    <row r="5664" spans="1:23" x14ac:dyDescent="0.25">
      <c r="A5664" t="s">
        <v>18725</v>
      </c>
      <c r="B5664" s="1">
        <v>43124</v>
      </c>
      <c r="C5664" t="s">
        <v>18726</v>
      </c>
      <c r="D5664" t="s">
        <v>12285</v>
      </c>
      <c r="E5664" t="s">
        <v>18727</v>
      </c>
      <c r="F5664" s="1">
        <v>43117</v>
      </c>
      <c r="G5664">
        <v>1</v>
      </c>
      <c r="H5664">
        <v>917390</v>
      </c>
      <c r="I5664">
        <v>80775</v>
      </c>
      <c r="J5664">
        <v>1281</v>
      </c>
      <c r="K5664">
        <v>10030</v>
      </c>
      <c r="L5664" t="b">
        <v>0</v>
      </c>
      <c r="M5664" t="b">
        <v>0</v>
      </c>
      <c r="N5664" t="b">
        <v>0</v>
      </c>
      <c r="O5664">
        <v>7</v>
      </c>
      <c r="P5664">
        <v>7</v>
      </c>
      <c r="Q5664" s="2">
        <v>0.09</v>
      </c>
      <c r="R5664" s="2">
        <v>0</v>
      </c>
      <c r="S5664" s="2">
        <v>0.01</v>
      </c>
      <c r="T5664">
        <f t="shared" si="352"/>
        <v>0.4</v>
      </c>
      <c r="U5664">
        <f t="shared" si="353"/>
        <v>5.6000000000000005</v>
      </c>
      <c r="V5664">
        <f t="shared" si="354"/>
        <v>1.608695</v>
      </c>
      <c r="W5664">
        <f t="shared" si="355"/>
        <v>2.1230432500000003</v>
      </c>
    </row>
    <row r="5665" spans="1:23" x14ac:dyDescent="0.25">
      <c r="A5665" t="s">
        <v>18728</v>
      </c>
      <c r="B5665" s="1">
        <v>43053</v>
      </c>
      <c r="C5665" t="s">
        <v>18729</v>
      </c>
      <c r="D5665" t="s">
        <v>1162</v>
      </c>
      <c r="E5665" t="s">
        <v>18730</v>
      </c>
      <c r="F5665" s="1">
        <v>43049</v>
      </c>
      <c r="G5665">
        <v>1</v>
      </c>
      <c r="H5665">
        <v>225286</v>
      </c>
      <c r="I5665">
        <v>1731</v>
      </c>
      <c r="J5665">
        <v>193</v>
      </c>
      <c r="K5665">
        <v>206</v>
      </c>
      <c r="L5665" t="b">
        <v>0</v>
      </c>
      <c r="M5665" t="b">
        <v>0</v>
      </c>
      <c r="N5665" t="b">
        <v>0</v>
      </c>
      <c r="O5665">
        <v>4</v>
      </c>
      <c r="P5665">
        <v>1</v>
      </c>
      <c r="Q5665" s="2">
        <v>0.01</v>
      </c>
      <c r="R5665" s="2">
        <v>0</v>
      </c>
      <c r="S5665" s="2">
        <v>0</v>
      </c>
      <c r="T5665">
        <f t="shared" si="352"/>
        <v>0.4</v>
      </c>
      <c r="U5665">
        <f t="shared" si="353"/>
        <v>0.19999999999999996</v>
      </c>
      <c r="V5665">
        <f t="shared" si="354"/>
        <v>0.212643</v>
      </c>
      <c r="W5665">
        <f t="shared" si="355"/>
        <v>0.28442505000000001</v>
      </c>
    </row>
    <row r="5666" spans="1:23" x14ac:dyDescent="0.25">
      <c r="A5666" t="s">
        <v>18731</v>
      </c>
      <c r="B5666" s="1">
        <v>43096</v>
      </c>
      <c r="C5666" t="s">
        <v>18732</v>
      </c>
      <c r="D5666" t="s">
        <v>1616</v>
      </c>
      <c r="E5666" t="s">
        <v>18733</v>
      </c>
      <c r="F5666" s="1">
        <v>43088</v>
      </c>
      <c r="G5666">
        <v>1</v>
      </c>
      <c r="H5666">
        <v>427263</v>
      </c>
      <c r="I5666">
        <v>13420</v>
      </c>
      <c r="J5666">
        <v>117</v>
      </c>
      <c r="K5666">
        <v>930</v>
      </c>
      <c r="L5666" t="b">
        <v>0</v>
      </c>
      <c r="M5666" t="b">
        <v>0</v>
      </c>
      <c r="N5666" t="b">
        <v>0</v>
      </c>
      <c r="O5666">
        <v>8</v>
      </c>
      <c r="P5666">
        <v>8</v>
      </c>
      <c r="Q5666" s="2">
        <v>0.03</v>
      </c>
      <c r="R5666" s="2">
        <v>0</v>
      </c>
      <c r="S5666" s="2">
        <v>0</v>
      </c>
      <c r="T5666">
        <f t="shared" si="352"/>
        <v>0.4</v>
      </c>
      <c r="U5666">
        <f t="shared" si="353"/>
        <v>6.4</v>
      </c>
      <c r="V5666">
        <f t="shared" si="354"/>
        <v>0.51363150000000002</v>
      </c>
      <c r="W5666">
        <f t="shared" si="355"/>
        <v>1.9397710250000002</v>
      </c>
    </row>
    <row r="5667" spans="1:23" x14ac:dyDescent="0.25">
      <c r="A5667" t="s">
        <v>18734</v>
      </c>
      <c r="B5667" s="1">
        <v>43215</v>
      </c>
      <c r="C5667" t="s">
        <v>18735</v>
      </c>
      <c r="D5667" t="s">
        <v>13774</v>
      </c>
      <c r="E5667" t="s">
        <v>18736</v>
      </c>
      <c r="F5667" s="1">
        <v>43198</v>
      </c>
      <c r="G5667">
        <v>1</v>
      </c>
      <c r="H5667">
        <v>868930</v>
      </c>
      <c r="I5667">
        <v>3508</v>
      </c>
      <c r="J5667">
        <v>435</v>
      </c>
      <c r="K5667">
        <v>1090</v>
      </c>
      <c r="L5667" t="b">
        <v>0</v>
      </c>
      <c r="M5667" t="b">
        <v>0</v>
      </c>
      <c r="N5667" t="b">
        <v>0</v>
      </c>
      <c r="O5667">
        <v>17</v>
      </c>
      <c r="P5667">
        <v>12</v>
      </c>
      <c r="Q5667" s="2">
        <v>0</v>
      </c>
      <c r="R5667" s="2">
        <v>0</v>
      </c>
      <c r="S5667" s="2">
        <v>0</v>
      </c>
      <c r="T5667">
        <f t="shared" si="352"/>
        <v>0.4</v>
      </c>
      <c r="U5667">
        <f t="shared" si="353"/>
        <v>8.6000000000000014</v>
      </c>
      <c r="V5667">
        <f t="shared" si="354"/>
        <v>0.43446499999999999</v>
      </c>
      <c r="W5667">
        <f t="shared" si="355"/>
        <v>2.4620627500000003</v>
      </c>
    </row>
    <row r="5668" spans="1:23" x14ac:dyDescent="0.25">
      <c r="A5668" t="s">
        <v>18737</v>
      </c>
      <c r="B5668" s="1">
        <v>43197</v>
      </c>
      <c r="C5668" t="s">
        <v>18738</v>
      </c>
      <c r="D5668" t="s">
        <v>2581</v>
      </c>
      <c r="E5668" t="s">
        <v>18739</v>
      </c>
      <c r="F5668" s="1">
        <v>43188</v>
      </c>
      <c r="G5668">
        <v>1</v>
      </c>
      <c r="H5668">
        <v>321560</v>
      </c>
      <c r="I5668">
        <v>14705</v>
      </c>
      <c r="J5668">
        <v>211</v>
      </c>
      <c r="K5668">
        <v>610</v>
      </c>
      <c r="L5668" t="b">
        <v>0</v>
      </c>
      <c r="M5668" t="b">
        <v>0</v>
      </c>
      <c r="N5668" t="b">
        <v>0</v>
      </c>
      <c r="O5668">
        <v>9</v>
      </c>
      <c r="P5668">
        <v>6</v>
      </c>
      <c r="Q5668" s="2">
        <v>0.05</v>
      </c>
      <c r="R5668" s="2">
        <v>0</v>
      </c>
      <c r="S5668" s="2">
        <v>0</v>
      </c>
      <c r="T5668">
        <f t="shared" si="352"/>
        <v>0.4</v>
      </c>
      <c r="U5668">
        <f t="shared" si="353"/>
        <v>4.2000000000000011</v>
      </c>
      <c r="V5668">
        <f t="shared" si="354"/>
        <v>0.66078000000000015</v>
      </c>
      <c r="W5668">
        <f t="shared" si="355"/>
        <v>1.4412730000000005</v>
      </c>
    </row>
    <row r="5669" spans="1:23" x14ac:dyDescent="0.25">
      <c r="A5669" t="s">
        <v>18740</v>
      </c>
      <c r="B5669" s="1">
        <v>43129</v>
      </c>
      <c r="C5669" t="s">
        <v>18741</v>
      </c>
      <c r="D5669" t="s">
        <v>16707</v>
      </c>
      <c r="E5669" t="s">
        <v>18742</v>
      </c>
      <c r="F5669" s="1">
        <v>43127</v>
      </c>
      <c r="G5669">
        <v>1</v>
      </c>
      <c r="H5669">
        <v>60857</v>
      </c>
      <c r="I5669">
        <v>932</v>
      </c>
      <c r="J5669">
        <v>145</v>
      </c>
      <c r="K5669">
        <v>695</v>
      </c>
      <c r="L5669" t="b">
        <v>0</v>
      </c>
      <c r="M5669" t="b">
        <v>0</v>
      </c>
      <c r="N5669" t="b">
        <v>0</v>
      </c>
      <c r="O5669">
        <v>2</v>
      </c>
      <c r="P5669">
        <v>1</v>
      </c>
      <c r="Q5669" s="2">
        <v>0.02</v>
      </c>
      <c r="R5669" s="2">
        <v>0</v>
      </c>
      <c r="S5669" s="2">
        <v>0.01</v>
      </c>
      <c r="T5669">
        <f t="shared" si="352"/>
        <v>0.4</v>
      </c>
      <c r="U5669">
        <f t="shared" si="353"/>
        <v>0.60000000000000009</v>
      </c>
      <c r="V5669">
        <f t="shared" si="354"/>
        <v>0.48042850000000004</v>
      </c>
      <c r="W5669">
        <f t="shared" si="355"/>
        <v>0.47814997500000006</v>
      </c>
    </row>
    <row r="5670" spans="1:23" x14ac:dyDescent="0.25">
      <c r="A5670" t="s">
        <v>18743</v>
      </c>
      <c r="B5670" s="1">
        <v>43105</v>
      </c>
      <c r="C5670" t="s">
        <v>18744</v>
      </c>
      <c r="D5670" t="s">
        <v>403</v>
      </c>
      <c r="E5670" t="s">
        <v>18745</v>
      </c>
      <c r="F5670" s="1">
        <v>43103</v>
      </c>
      <c r="G5670">
        <v>1</v>
      </c>
      <c r="H5670">
        <v>300313</v>
      </c>
      <c r="I5670">
        <v>7198</v>
      </c>
      <c r="J5670">
        <v>615</v>
      </c>
      <c r="K5670">
        <v>1104</v>
      </c>
      <c r="L5670" t="b">
        <v>0</v>
      </c>
      <c r="M5670" t="b">
        <v>0</v>
      </c>
      <c r="N5670" t="b">
        <v>0</v>
      </c>
      <c r="O5670">
        <v>2</v>
      </c>
      <c r="P5670">
        <v>2</v>
      </c>
      <c r="Q5670" s="2">
        <v>0.02</v>
      </c>
      <c r="R5670" s="2">
        <v>0</v>
      </c>
      <c r="S5670" s="2">
        <v>0</v>
      </c>
      <c r="T5670">
        <f t="shared" si="352"/>
        <v>0.4</v>
      </c>
      <c r="U5670">
        <f t="shared" si="353"/>
        <v>1.6</v>
      </c>
      <c r="V5670">
        <f t="shared" si="354"/>
        <v>0.35015649999999998</v>
      </c>
      <c r="W5670">
        <f t="shared" si="355"/>
        <v>0.68255477500000006</v>
      </c>
    </row>
    <row r="5671" spans="1:23" x14ac:dyDescent="0.25">
      <c r="A5671" t="s">
        <v>18746</v>
      </c>
      <c r="B5671" s="1">
        <v>43122</v>
      </c>
      <c r="C5671" t="s">
        <v>18747</v>
      </c>
      <c r="D5671" t="s">
        <v>109</v>
      </c>
      <c r="E5671" t="s">
        <v>18748</v>
      </c>
      <c r="F5671" s="1">
        <v>43118</v>
      </c>
      <c r="G5671">
        <v>1</v>
      </c>
      <c r="H5671">
        <v>233766</v>
      </c>
      <c r="I5671">
        <v>12070</v>
      </c>
      <c r="J5671">
        <v>117</v>
      </c>
      <c r="K5671">
        <v>1945</v>
      </c>
      <c r="L5671" t="b">
        <v>0</v>
      </c>
      <c r="M5671" t="b">
        <v>0</v>
      </c>
      <c r="N5671" t="b">
        <v>0</v>
      </c>
      <c r="O5671">
        <v>4</v>
      </c>
      <c r="P5671">
        <v>1</v>
      </c>
      <c r="Q5671" s="2">
        <v>0.05</v>
      </c>
      <c r="R5671" s="2">
        <v>0</v>
      </c>
      <c r="S5671" s="2">
        <v>0.01</v>
      </c>
      <c r="T5671">
        <f t="shared" si="352"/>
        <v>0.4</v>
      </c>
      <c r="U5671">
        <f t="shared" si="353"/>
        <v>0.19999999999999996</v>
      </c>
      <c r="V5671">
        <f t="shared" si="354"/>
        <v>0.86688300000000007</v>
      </c>
      <c r="W5671">
        <f t="shared" si="355"/>
        <v>0.51340905000000003</v>
      </c>
    </row>
    <row r="5672" spans="1:23" x14ac:dyDescent="0.25">
      <c r="A5672" t="s">
        <v>18749</v>
      </c>
      <c r="B5672" s="1">
        <v>43109</v>
      </c>
      <c r="C5672" t="s">
        <v>18750</v>
      </c>
      <c r="D5672" t="s">
        <v>18751</v>
      </c>
      <c r="E5672" t="s">
        <v>18752</v>
      </c>
      <c r="F5672" s="1">
        <v>43105</v>
      </c>
      <c r="G5672">
        <v>1</v>
      </c>
      <c r="H5672">
        <v>40410</v>
      </c>
      <c r="I5672">
        <v>2155</v>
      </c>
      <c r="J5672">
        <v>26</v>
      </c>
      <c r="K5672">
        <v>162</v>
      </c>
      <c r="L5672" t="b">
        <v>0</v>
      </c>
      <c r="M5672" t="b">
        <v>0</v>
      </c>
      <c r="N5672" t="b">
        <v>0</v>
      </c>
      <c r="O5672">
        <v>4</v>
      </c>
      <c r="P5672">
        <v>3</v>
      </c>
      <c r="Q5672" s="2">
        <v>0.05</v>
      </c>
      <c r="R5672" s="2">
        <v>0</v>
      </c>
      <c r="S5672" s="2">
        <v>0</v>
      </c>
      <c r="T5672">
        <f t="shared" si="352"/>
        <v>0.4</v>
      </c>
      <c r="U5672">
        <f t="shared" si="353"/>
        <v>2.2000000000000002</v>
      </c>
      <c r="V5672">
        <f t="shared" si="354"/>
        <v>0.52020500000000014</v>
      </c>
      <c r="W5672">
        <f t="shared" si="355"/>
        <v>0.89207175000000016</v>
      </c>
    </row>
    <row r="5673" spans="1:23" x14ac:dyDescent="0.25">
      <c r="A5673" t="s">
        <v>18753</v>
      </c>
      <c r="B5673" s="1">
        <v>43087</v>
      </c>
      <c r="C5673" t="s">
        <v>18754</v>
      </c>
      <c r="D5673" t="s">
        <v>4258</v>
      </c>
      <c r="E5673" t="s">
        <v>18755</v>
      </c>
      <c r="F5673" s="1">
        <v>43081</v>
      </c>
      <c r="G5673">
        <v>1</v>
      </c>
      <c r="H5673">
        <v>747672</v>
      </c>
      <c r="I5673">
        <v>5966</v>
      </c>
      <c r="J5673">
        <v>1173</v>
      </c>
      <c r="K5673">
        <v>1188</v>
      </c>
      <c r="L5673" t="b">
        <v>0</v>
      </c>
      <c r="M5673" t="b">
        <v>0</v>
      </c>
      <c r="N5673" t="b">
        <v>0</v>
      </c>
      <c r="O5673">
        <v>6</v>
      </c>
      <c r="P5673">
        <v>6</v>
      </c>
      <c r="Q5673" s="2">
        <v>0.01</v>
      </c>
      <c r="R5673" s="2">
        <v>0</v>
      </c>
      <c r="S5673" s="2">
        <v>0</v>
      </c>
      <c r="T5673">
        <f t="shared" si="352"/>
        <v>0.4</v>
      </c>
      <c r="U5673">
        <f t="shared" si="353"/>
        <v>4.8000000000000007</v>
      </c>
      <c r="V5673">
        <f t="shared" si="354"/>
        <v>0.47383600000000003</v>
      </c>
      <c r="W5673">
        <f t="shared" si="355"/>
        <v>1.5258426000000003</v>
      </c>
    </row>
    <row r="5674" spans="1:23" x14ac:dyDescent="0.25">
      <c r="A5674" t="s">
        <v>18756</v>
      </c>
      <c r="B5674" s="1">
        <v>43186</v>
      </c>
      <c r="C5674" t="s">
        <v>18757</v>
      </c>
      <c r="D5674" t="s">
        <v>18758</v>
      </c>
      <c r="E5674" t="s">
        <v>18759</v>
      </c>
      <c r="F5674" s="1">
        <v>43172</v>
      </c>
      <c r="G5674">
        <v>1</v>
      </c>
      <c r="H5674">
        <v>6345613</v>
      </c>
      <c r="I5674">
        <v>172044</v>
      </c>
      <c r="J5674">
        <v>1879</v>
      </c>
      <c r="K5674">
        <v>12909</v>
      </c>
      <c r="L5674" t="b">
        <v>0</v>
      </c>
      <c r="M5674" t="b">
        <v>0</v>
      </c>
      <c r="N5674" t="b">
        <v>0</v>
      </c>
      <c r="O5674">
        <v>14</v>
      </c>
      <c r="P5674">
        <v>13</v>
      </c>
      <c r="Q5674" s="2">
        <v>0.03</v>
      </c>
      <c r="R5674" s="2">
        <v>0</v>
      </c>
      <c r="S5674" s="2">
        <v>0</v>
      </c>
      <c r="T5674">
        <f t="shared" si="352"/>
        <v>0.4</v>
      </c>
      <c r="U5674">
        <f t="shared" si="353"/>
        <v>10.200000000000001</v>
      </c>
      <c r="V5674">
        <f t="shared" si="354"/>
        <v>3.4728064999999995</v>
      </c>
      <c r="W5674">
        <f t="shared" si="355"/>
        <v>3.9254822750000002</v>
      </c>
    </row>
    <row r="5675" spans="1:23" x14ac:dyDescent="0.25">
      <c r="A5675" t="s">
        <v>18760</v>
      </c>
      <c r="B5675" s="1">
        <v>43137</v>
      </c>
      <c r="C5675" t="s">
        <v>18761</v>
      </c>
      <c r="D5675" t="s">
        <v>503</v>
      </c>
      <c r="E5675" t="s">
        <v>18762</v>
      </c>
      <c r="F5675" s="1">
        <v>43131</v>
      </c>
      <c r="G5675">
        <v>1</v>
      </c>
      <c r="H5675">
        <v>46685</v>
      </c>
      <c r="I5675">
        <v>1461</v>
      </c>
      <c r="J5675">
        <v>130</v>
      </c>
      <c r="K5675">
        <v>326</v>
      </c>
      <c r="L5675" t="b">
        <v>0</v>
      </c>
      <c r="M5675" t="b">
        <v>0</v>
      </c>
      <c r="N5675" t="b">
        <v>0</v>
      </c>
      <c r="O5675">
        <v>6</v>
      </c>
      <c r="P5675">
        <v>5</v>
      </c>
      <c r="Q5675" s="2">
        <v>0.03</v>
      </c>
      <c r="R5675" s="2">
        <v>0</v>
      </c>
      <c r="S5675" s="2">
        <v>0.01</v>
      </c>
      <c r="T5675">
        <f t="shared" si="352"/>
        <v>0.4</v>
      </c>
      <c r="U5675">
        <f t="shared" si="353"/>
        <v>3.8</v>
      </c>
      <c r="V5675">
        <f t="shared" si="354"/>
        <v>0.57334249999999998</v>
      </c>
      <c r="W5675">
        <f t="shared" si="355"/>
        <v>1.3106698749999999</v>
      </c>
    </row>
    <row r="5676" spans="1:23" x14ac:dyDescent="0.25">
      <c r="A5676" t="s">
        <v>18763</v>
      </c>
      <c r="B5676" s="1">
        <v>43064</v>
      </c>
      <c r="C5676" t="s">
        <v>18764</v>
      </c>
      <c r="D5676" t="s">
        <v>18765</v>
      </c>
      <c r="E5676" t="s">
        <v>18766</v>
      </c>
      <c r="F5676" s="1">
        <v>43057</v>
      </c>
      <c r="G5676">
        <v>1</v>
      </c>
      <c r="H5676">
        <v>122974</v>
      </c>
      <c r="I5676">
        <v>6200</v>
      </c>
      <c r="J5676">
        <v>41</v>
      </c>
      <c r="K5676">
        <v>401</v>
      </c>
      <c r="L5676" t="b">
        <v>0</v>
      </c>
      <c r="M5676" t="b">
        <v>0</v>
      </c>
      <c r="N5676" t="b">
        <v>0</v>
      </c>
      <c r="O5676">
        <v>7</v>
      </c>
      <c r="P5676">
        <v>5</v>
      </c>
      <c r="Q5676" s="2">
        <v>0.05</v>
      </c>
      <c r="R5676" s="2">
        <v>0</v>
      </c>
      <c r="S5676" s="2">
        <v>0</v>
      </c>
      <c r="T5676">
        <f t="shared" si="352"/>
        <v>0.4</v>
      </c>
      <c r="U5676">
        <f t="shared" si="353"/>
        <v>3.6</v>
      </c>
      <c r="V5676">
        <f t="shared" si="354"/>
        <v>0.56148700000000007</v>
      </c>
      <c r="W5676">
        <f t="shared" si="355"/>
        <v>1.25652045</v>
      </c>
    </row>
    <row r="5677" spans="1:23" x14ac:dyDescent="0.25">
      <c r="A5677" t="s">
        <v>18767</v>
      </c>
      <c r="B5677" s="1">
        <v>43121</v>
      </c>
      <c r="C5677" t="s">
        <v>18768</v>
      </c>
      <c r="D5677" t="s">
        <v>8777</v>
      </c>
      <c r="E5677" t="s">
        <v>18769</v>
      </c>
      <c r="F5677" s="1">
        <v>43116</v>
      </c>
      <c r="G5677">
        <v>1</v>
      </c>
      <c r="H5677">
        <v>123372</v>
      </c>
      <c r="I5677">
        <v>6336</v>
      </c>
      <c r="J5677">
        <v>84</v>
      </c>
      <c r="K5677">
        <v>464</v>
      </c>
      <c r="L5677" t="b">
        <v>0</v>
      </c>
      <c r="M5677" t="b">
        <v>0</v>
      </c>
      <c r="N5677" t="b">
        <v>0</v>
      </c>
      <c r="O5677">
        <v>5</v>
      </c>
      <c r="P5677">
        <v>4</v>
      </c>
      <c r="Q5677" s="2">
        <v>0.05</v>
      </c>
      <c r="R5677" s="2">
        <v>0</v>
      </c>
      <c r="S5677" s="2">
        <v>0</v>
      </c>
      <c r="T5677">
        <f t="shared" si="352"/>
        <v>0.4</v>
      </c>
      <c r="U5677">
        <f t="shared" si="353"/>
        <v>3</v>
      </c>
      <c r="V5677">
        <f t="shared" si="354"/>
        <v>0.56168600000000013</v>
      </c>
      <c r="W5677">
        <f t="shared" si="355"/>
        <v>1.1065901</v>
      </c>
    </row>
    <row r="5678" spans="1:23" x14ac:dyDescent="0.25">
      <c r="A5678" t="s">
        <v>18770</v>
      </c>
      <c r="B5678" s="1">
        <v>43240</v>
      </c>
      <c r="C5678" t="s">
        <v>18771</v>
      </c>
      <c r="D5678" t="s">
        <v>1496</v>
      </c>
      <c r="E5678" t="s">
        <v>18772</v>
      </c>
      <c r="F5678" s="1">
        <v>43224</v>
      </c>
      <c r="G5678">
        <v>1</v>
      </c>
      <c r="H5678">
        <v>36759844</v>
      </c>
      <c r="I5678">
        <v>834068</v>
      </c>
      <c r="J5678">
        <v>89869</v>
      </c>
      <c r="K5678">
        <v>93136</v>
      </c>
      <c r="L5678" t="b">
        <v>0</v>
      </c>
      <c r="M5678" t="b">
        <v>0</v>
      </c>
      <c r="N5678" t="b">
        <v>0</v>
      </c>
      <c r="O5678">
        <v>16</v>
      </c>
      <c r="P5678">
        <v>15</v>
      </c>
      <c r="Q5678" s="2">
        <v>0.02</v>
      </c>
      <c r="R5678" s="2">
        <v>0</v>
      </c>
      <c r="S5678" s="2">
        <v>0</v>
      </c>
      <c r="T5678">
        <f t="shared" si="352"/>
        <v>0.4</v>
      </c>
      <c r="U5678">
        <f t="shared" si="353"/>
        <v>11.8</v>
      </c>
      <c r="V5678">
        <f t="shared" si="354"/>
        <v>18.579922</v>
      </c>
      <c r="W5678">
        <f t="shared" si="355"/>
        <v>9.6129727000000003</v>
      </c>
    </row>
    <row r="5679" spans="1:23" x14ac:dyDescent="0.25">
      <c r="A5679" t="s">
        <v>18773</v>
      </c>
      <c r="B5679" s="1">
        <v>43067</v>
      </c>
      <c r="C5679" t="s">
        <v>18774</v>
      </c>
      <c r="D5679" t="s">
        <v>427</v>
      </c>
      <c r="E5679" t="s">
        <v>18775</v>
      </c>
      <c r="F5679" s="1">
        <v>43065</v>
      </c>
      <c r="G5679">
        <v>1</v>
      </c>
      <c r="H5679">
        <v>644576</v>
      </c>
      <c r="I5679">
        <v>29669</v>
      </c>
      <c r="J5679">
        <v>4862</v>
      </c>
      <c r="K5679">
        <v>4963</v>
      </c>
      <c r="L5679" t="b">
        <v>0</v>
      </c>
      <c r="M5679" t="b">
        <v>0</v>
      </c>
      <c r="N5679" t="b">
        <v>0</v>
      </c>
      <c r="O5679">
        <v>2</v>
      </c>
      <c r="P5679">
        <v>2</v>
      </c>
      <c r="Q5679" s="2">
        <v>0.05</v>
      </c>
      <c r="R5679" s="2">
        <v>-0.01</v>
      </c>
      <c r="S5679" s="2">
        <v>0.01</v>
      </c>
      <c r="T5679">
        <f t="shared" si="352"/>
        <v>0.4</v>
      </c>
      <c r="U5679">
        <f t="shared" si="353"/>
        <v>1.6</v>
      </c>
      <c r="V5679">
        <f t="shared" si="354"/>
        <v>0.92228800000000011</v>
      </c>
      <c r="W5679">
        <f t="shared" si="355"/>
        <v>0.88280080000000005</v>
      </c>
    </row>
    <row r="5680" spans="1:23" x14ac:dyDescent="0.25">
      <c r="A5680" t="s">
        <v>18776</v>
      </c>
      <c r="B5680" s="1">
        <v>43085</v>
      </c>
      <c r="C5680" t="s">
        <v>18777</v>
      </c>
      <c r="D5680" t="s">
        <v>605</v>
      </c>
      <c r="E5680" t="s">
        <v>18778</v>
      </c>
      <c r="F5680" s="1">
        <v>43084</v>
      </c>
      <c r="G5680">
        <v>1</v>
      </c>
      <c r="H5680">
        <v>355917</v>
      </c>
      <c r="I5680">
        <v>7218</v>
      </c>
      <c r="J5680">
        <v>213</v>
      </c>
      <c r="K5680">
        <v>763</v>
      </c>
      <c r="L5680" t="b">
        <v>0</v>
      </c>
      <c r="M5680" t="b">
        <v>0</v>
      </c>
      <c r="N5680" t="b">
        <v>0</v>
      </c>
      <c r="O5680">
        <v>1</v>
      </c>
      <c r="P5680">
        <v>1</v>
      </c>
      <c r="Q5680" s="2">
        <v>0.02</v>
      </c>
      <c r="R5680" s="2">
        <v>0</v>
      </c>
      <c r="S5680" s="2">
        <v>0</v>
      </c>
      <c r="T5680">
        <f t="shared" si="352"/>
        <v>0.4</v>
      </c>
      <c r="U5680">
        <f t="shared" si="353"/>
        <v>0.8</v>
      </c>
      <c r="V5680">
        <f t="shared" si="354"/>
        <v>0.37795849999999998</v>
      </c>
      <c r="W5680">
        <f t="shared" si="355"/>
        <v>0.49228547500000003</v>
      </c>
    </row>
    <row r="5681" spans="1:23" x14ac:dyDescent="0.25">
      <c r="A5681" t="s">
        <v>20901</v>
      </c>
      <c r="B5681" s="1">
        <v>43137</v>
      </c>
      <c r="C5681" t="s">
        <v>20902</v>
      </c>
      <c r="D5681" t="s">
        <v>20903</v>
      </c>
      <c r="E5681" t="s">
        <v>20904</v>
      </c>
      <c r="F5681" s="1">
        <v>43109</v>
      </c>
      <c r="G5681">
        <v>1</v>
      </c>
      <c r="H5681">
        <v>486281</v>
      </c>
      <c r="I5681">
        <v>5890</v>
      </c>
      <c r="J5681">
        <v>432</v>
      </c>
      <c r="K5681">
        <v>0</v>
      </c>
      <c r="L5681" t="b">
        <v>1</v>
      </c>
      <c r="M5681" t="b">
        <v>0</v>
      </c>
      <c r="N5681" t="b">
        <v>0</v>
      </c>
      <c r="O5681">
        <v>28</v>
      </c>
      <c r="P5681">
        <v>5</v>
      </c>
      <c r="Q5681" s="2">
        <v>0.01</v>
      </c>
      <c r="R5681" s="2">
        <v>0</v>
      </c>
      <c r="S5681" s="2">
        <v>0</v>
      </c>
      <c r="T5681">
        <f t="shared" si="352"/>
        <v>0.4</v>
      </c>
      <c r="U5681">
        <f t="shared" si="353"/>
        <v>-0.60000000000000053</v>
      </c>
      <c r="V5681">
        <f t="shared" si="354"/>
        <v>0.34314049999999996</v>
      </c>
      <c r="W5681">
        <f t="shared" si="355"/>
        <v>0.13009917499999987</v>
      </c>
    </row>
    <row r="5682" spans="1:23" x14ac:dyDescent="0.25">
      <c r="A5682" t="s">
        <v>18779</v>
      </c>
      <c r="B5682" s="1">
        <v>43217</v>
      </c>
      <c r="C5682" t="s">
        <v>18780</v>
      </c>
      <c r="D5682" t="s">
        <v>772</v>
      </c>
      <c r="E5682" t="s">
        <v>18781</v>
      </c>
      <c r="F5682" s="1">
        <v>43199</v>
      </c>
      <c r="G5682">
        <v>1</v>
      </c>
      <c r="H5682">
        <v>1272242</v>
      </c>
      <c r="I5682">
        <v>57418</v>
      </c>
      <c r="J5682">
        <v>1868</v>
      </c>
      <c r="K5682">
        <v>4779</v>
      </c>
      <c r="L5682" t="b">
        <v>0</v>
      </c>
      <c r="M5682" t="b">
        <v>0</v>
      </c>
      <c r="N5682" t="b">
        <v>0</v>
      </c>
      <c r="O5682">
        <v>18</v>
      </c>
      <c r="P5682">
        <v>14</v>
      </c>
      <c r="Q5682" s="2">
        <v>0.05</v>
      </c>
      <c r="R5682" s="2">
        <v>0</v>
      </c>
      <c r="S5682" s="2">
        <v>0</v>
      </c>
      <c r="T5682">
        <f t="shared" si="352"/>
        <v>0.4</v>
      </c>
      <c r="U5682">
        <f t="shared" si="353"/>
        <v>10.4</v>
      </c>
      <c r="V5682">
        <f t="shared" si="354"/>
        <v>1.1361210000000002</v>
      </c>
      <c r="W5682">
        <f t="shared" si="355"/>
        <v>3.1576423500000002</v>
      </c>
    </row>
    <row r="5683" spans="1:23" x14ac:dyDescent="0.25">
      <c r="A5683" t="s">
        <v>18782</v>
      </c>
      <c r="B5683" s="1">
        <v>43102</v>
      </c>
      <c r="C5683" t="s">
        <v>18783</v>
      </c>
      <c r="D5683" t="s">
        <v>4515</v>
      </c>
      <c r="E5683" t="s">
        <v>18784</v>
      </c>
      <c r="F5683" s="1">
        <v>43091</v>
      </c>
      <c r="G5683">
        <v>1</v>
      </c>
      <c r="H5683">
        <v>16425</v>
      </c>
      <c r="I5683">
        <v>720</v>
      </c>
      <c r="J5683">
        <v>29</v>
      </c>
      <c r="K5683">
        <v>53</v>
      </c>
      <c r="L5683" t="b">
        <v>0</v>
      </c>
      <c r="M5683" t="b">
        <v>0</v>
      </c>
      <c r="N5683" t="b">
        <v>0</v>
      </c>
      <c r="O5683">
        <v>11</v>
      </c>
      <c r="P5683">
        <v>11</v>
      </c>
      <c r="Q5683" s="2">
        <v>0.04</v>
      </c>
      <c r="R5683" s="2">
        <v>0</v>
      </c>
      <c r="S5683" s="2">
        <v>0</v>
      </c>
      <c r="T5683">
        <f t="shared" si="352"/>
        <v>0.4</v>
      </c>
      <c r="U5683">
        <f t="shared" si="353"/>
        <v>8.8000000000000007</v>
      </c>
      <c r="V5683">
        <f t="shared" si="354"/>
        <v>0.40821250000000003</v>
      </c>
      <c r="W5683">
        <f t="shared" si="355"/>
        <v>2.5028743750000002</v>
      </c>
    </row>
    <row r="5684" spans="1:23" x14ac:dyDescent="0.25">
      <c r="A5684" t="s">
        <v>18785</v>
      </c>
      <c r="B5684" s="1">
        <v>43103</v>
      </c>
      <c r="C5684" t="s">
        <v>18786</v>
      </c>
      <c r="D5684" t="s">
        <v>6841</v>
      </c>
      <c r="E5684" t="s">
        <v>18787</v>
      </c>
      <c r="F5684" s="1">
        <v>43091</v>
      </c>
      <c r="G5684">
        <v>1</v>
      </c>
      <c r="H5684">
        <v>306922</v>
      </c>
      <c r="I5684">
        <v>6688</v>
      </c>
      <c r="J5684">
        <v>327</v>
      </c>
      <c r="K5684">
        <v>801</v>
      </c>
      <c r="L5684" t="b">
        <v>0</v>
      </c>
      <c r="M5684" t="b">
        <v>0</v>
      </c>
      <c r="N5684" t="b">
        <v>0</v>
      </c>
      <c r="O5684">
        <v>12</v>
      </c>
      <c r="P5684">
        <v>12</v>
      </c>
      <c r="Q5684" s="2">
        <v>0.02</v>
      </c>
      <c r="R5684" s="2">
        <v>0</v>
      </c>
      <c r="S5684" s="2">
        <v>0</v>
      </c>
      <c r="T5684">
        <f t="shared" si="352"/>
        <v>0.4</v>
      </c>
      <c r="U5684">
        <f t="shared" si="353"/>
        <v>9.6000000000000014</v>
      </c>
      <c r="V5684">
        <f t="shared" si="354"/>
        <v>0.35346100000000003</v>
      </c>
      <c r="W5684">
        <f t="shared" si="355"/>
        <v>2.6837113500000003</v>
      </c>
    </row>
    <row r="5685" spans="1:23" x14ac:dyDescent="0.25">
      <c r="A5685" t="s">
        <v>18788</v>
      </c>
      <c r="B5685" s="1">
        <v>43187</v>
      </c>
      <c r="C5685" t="s">
        <v>18789</v>
      </c>
      <c r="D5685" t="s">
        <v>18790</v>
      </c>
      <c r="E5685" t="s">
        <v>18791</v>
      </c>
      <c r="F5685" s="1">
        <v>43174</v>
      </c>
      <c r="G5685">
        <v>1</v>
      </c>
      <c r="H5685">
        <v>155058</v>
      </c>
      <c r="I5685">
        <v>5383</v>
      </c>
      <c r="J5685">
        <v>65</v>
      </c>
      <c r="K5685">
        <v>272</v>
      </c>
      <c r="L5685" t="b">
        <v>0</v>
      </c>
      <c r="M5685" t="b">
        <v>0</v>
      </c>
      <c r="N5685" t="b">
        <v>0</v>
      </c>
      <c r="O5685">
        <v>13</v>
      </c>
      <c r="P5685">
        <v>8</v>
      </c>
      <c r="Q5685" s="2">
        <v>0.03</v>
      </c>
      <c r="R5685" s="2">
        <v>0</v>
      </c>
      <c r="S5685" s="2">
        <v>0</v>
      </c>
      <c r="T5685">
        <f t="shared" si="352"/>
        <v>0.4</v>
      </c>
      <c r="U5685">
        <f t="shared" si="353"/>
        <v>5.4</v>
      </c>
      <c r="V5685">
        <f t="shared" si="354"/>
        <v>0.377529</v>
      </c>
      <c r="W5685">
        <f t="shared" si="355"/>
        <v>1.6421351500000001</v>
      </c>
    </row>
    <row r="5686" spans="1:23" x14ac:dyDescent="0.25">
      <c r="A5686" t="s">
        <v>18792</v>
      </c>
      <c r="B5686" s="1">
        <v>43131</v>
      </c>
      <c r="C5686" t="s">
        <v>18793</v>
      </c>
      <c r="D5686" t="s">
        <v>17747</v>
      </c>
      <c r="E5686" t="s">
        <v>18794</v>
      </c>
      <c r="F5686" s="1">
        <v>43124</v>
      </c>
      <c r="G5686">
        <v>1</v>
      </c>
      <c r="H5686">
        <v>177613</v>
      </c>
      <c r="I5686">
        <v>9578</v>
      </c>
      <c r="J5686">
        <v>100</v>
      </c>
      <c r="K5686">
        <v>433</v>
      </c>
      <c r="L5686" t="b">
        <v>0</v>
      </c>
      <c r="M5686" t="b">
        <v>0</v>
      </c>
      <c r="N5686" t="b">
        <v>0</v>
      </c>
      <c r="O5686">
        <v>7</v>
      </c>
      <c r="P5686">
        <v>4</v>
      </c>
      <c r="Q5686" s="2">
        <v>0.05</v>
      </c>
      <c r="R5686" s="2">
        <v>0</v>
      </c>
      <c r="S5686" s="2">
        <v>0</v>
      </c>
      <c r="T5686">
        <f t="shared" si="352"/>
        <v>0.4</v>
      </c>
      <c r="U5686">
        <f t="shared" si="353"/>
        <v>2.6</v>
      </c>
      <c r="V5686">
        <f t="shared" si="354"/>
        <v>0.58880650000000012</v>
      </c>
      <c r="W5686">
        <f t="shared" si="355"/>
        <v>1.016082275</v>
      </c>
    </row>
    <row r="5687" spans="1:23" x14ac:dyDescent="0.25">
      <c r="A5687" t="s">
        <v>18795</v>
      </c>
      <c r="B5687" s="1">
        <v>43121</v>
      </c>
      <c r="C5687" t="s">
        <v>18796</v>
      </c>
      <c r="D5687" t="s">
        <v>3335</v>
      </c>
      <c r="E5687" t="s">
        <v>18797</v>
      </c>
      <c r="F5687" s="1">
        <v>43115</v>
      </c>
      <c r="G5687">
        <v>1</v>
      </c>
      <c r="H5687">
        <v>219805</v>
      </c>
      <c r="I5687">
        <v>5580</v>
      </c>
      <c r="J5687">
        <v>115</v>
      </c>
      <c r="K5687">
        <v>334</v>
      </c>
      <c r="L5687" t="b">
        <v>0</v>
      </c>
      <c r="M5687" t="b">
        <v>0</v>
      </c>
      <c r="N5687" t="b">
        <v>0</v>
      </c>
      <c r="O5687">
        <v>6</v>
      </c>
      <c r="P5687">
        <v>5</v>
      </c>
      <c r="Q5687" s="2">
        <v>0.03</v>
      </c>
      <c r="R5687" s="2">
        <v>0</v>
      </c>
      <c r="S5687" s="2">
        <v>0</v>
      </c>
      <c r="T5687">
        <f t="shared" si="352"/>
        <v>0.4</v>
      </c>
      <c r="U5687">
        <f t="shared" si="353"/>
        <v>3.8</v>
      </c>
      <c r="V5687">
        <f t="shared" si="354"/>
        <v>0.4099025</v>
      </c>
      <c r="W5687">
        <f t="shared" si="355"/>
        <v>1.2534658749999998</v>
      </c>
    </row>
    <row r="5688" spans="1:23" x14ac:dyDescent="0.25">
      <c r="A5688" t="s">
        <v>18798</v>
      </c>
      <c r="B5688" s="1">
        <v>43053</v>
      </c>
      <c r="C5688" t="s">
        <v>18799</v>
      </c>
      <c r="D5688" t="s">
        <v>18800</v>
      </c>
      <c r="E5688" t="s">
        <v>18801</v>
      </c>
      <c r="F5688" s="1">
        <v>43048</v>
      </c>
      <c r="G5688">
        <v>1</v>
      </c>
      <c r="H5688">
        <v>2259</v>
      </c>
      <c r="I5688">
        <v>0</v>
      </c>
      <c r="J5688">
        <v>0</v>
      </c>
      <c r="K5688">
        <v>0</v>
      </c>
      <c r="L5688" t="b">
        <v>0</v>
      </c>
      <c r="M5688" t="b">
        <v>0</v>
      </c>
      <c r="N5688" t="b">
        <v>0</v>
      </c>
      <c r="O5688">
        <v>5</v>
      </c>
      <c r="P5688">
        <v>1</v>
      </c>
      <c r="Q5688" s="2">
        <v>0</v>
      </c>
      <c r="R5688" s="2">
        <v>0</v>
      </c>
      <c r="S5688" s="2">
        <v>0</v>
      </c>
      <c r="T5688">
        <f t="shared" si="352"/>
        <v>0.4</v>
      </c>
      <c r="U5688">
        <f t="shared" si="353"/>
        <v>0</v>
      </c>
      <c r="V5688">
        <f t="shared" si="354"/>
        <v>1.1294999999999999E-3</v>
      </c>
      <c r="W5688">
        <f t="shared" si="355"/>
        <v>0.16039532500000003</v>
      </c>
    </row>
    <row r="5689" spans="1:23" x14ac:dyDescent="0.25">
      <c r="A5689" t="s">
        <v>18802</v>
      </c>
      <c r="B5689" s="1">
        <v>43153</v>
      </c>
      <c r="C5689" t="s">
        <v>18803</v>
      </c>
      <c r="D5689" t="s">
        <v>293</v>
      </c>
      <c r="E5689" t="s">
        <v>18804</v>
      </c>
      <c r="F5689" s="1">
        <v>43146</v>
      </c>
      <c r="G5689">
        <v>1</v>
      </c>
      <c r="H5689">
        <v>4024771</v>
      </c>
      <c r="I5689">
        <v>178944</v>
      </c>
      <c r="J5689">
        <v>2280</v>
      </c>
      <c r="K5689">
        <v>8219</v>
      </c>
      <c r="L5689" t="b">
        <v>0</v>
      </c>
      <c r="M5689" t="b">
        <v>0</v>
      </c>
      <c r="N5689" t="b">
        <v>0</v>
      </c>
      <c r="O5689">
        <v>7</v>
      </c>
      <c r="P5689">
        <v>7</v>
      </c>
      <c r="Q5689" s="2">
        <v>0.04</v>
      </c>
      <c r="R5689" s="2">
        <v>0</v>
      </c>
      <c r="S5689" s="2">
        <v>0</v>
      </c>
      <c r="T5689">
        <f t="shared" si="352"/>
        <v>0.4</v>
      </c>
      <c r="U5689">
        <f t="shared" si="353"/>
        <v>5.6000000000000005</v>
      </c>
      <c r="V5689">
        <f t="shared" si="354"/>
        <v>2.4123854999999996</v>
      </c>
      <c r="W5689">
        <f t="shared" si="355"/>
        <v>2.4043349249999997</v>
      </c>
    </row>
    <row r="5690" spans="1:23" x14ac:dyDescent="0.25">
      <c r="A5690" t="s">
        <v>18805</v>
      </c>
      <c r="B5690" s="1">
        <v>43129</v>
      </c>
      <c r="C5690" t="s">
        <v>18806</v>
      </c>
      <c r="D5690" t="s">
        <v>1306</v>
      </c>
      <c r="E5690" t="s">
        <v>18807</v>
      </c>
      <c r="F5690" s="1">
        <v>43122</v>
      </c>
      <c r="G5690">
        <v>1</v>
      </c>
      <c r="H5690">
        <v>1915926</v>
      </c>
      <c r="I5690">
        <v>62005</v>
      </c>
      <c r="J5690">
        <v>3224</v>
      </c>
      <c r="K5690">
        <v>4284</v>
      </c>
      <c r="L5690" t="b">
        <v>0</v>
      </c>
      <c r="M5690" t="b">
        <v>0</v>
      </c>
      <c r="N5690" t="b">
        <v>0</v>
      </c>
      <c r="O5690">
        <v>7</v>
      </c>
      <c r="P5690">
        <v>7</v>
      </c>
      <c r="Q5690" s="2">
        <v>0.03</v>
      </c>
      <c r="R5690" s="2">
        <v>0</v>
      </c>
      <c r="S5690" s="2">
        <v>0</v>
      </c>
      <c r="T5690">
        <f t="shared" si="352"/>
        <v>0.4</v>
      </c>
      <c r="U5690">
        <f t="shared" si="353"/>
        <v>5.6000000000000005</v>
      </c>
      <c r="V5690">
        <f t="shared" si="354"/>
        <v>1.2579629999999999</v>
      </c>
      <c r="W5690">
        <f t="shared" si="355"/>
        <v>2.0002870499999998</v>
      </c>
    </row>
    <row r="5691" spans="1:23" x14ac:dyDescent="0.25">
      <c r="A5691" t="s">
        <v>18808</v>
      </c>
      <c r="B5691" s="1">
        <v>43144</v>
      </c>
      <c r="C5691" t="s">
        <v>18809</v>
      </c>
      <c r="D5691" t="s">
        <v>1062</v>
      </c>
      <c r="E5691" t="s">
        <v>18810</v>
      </c>
      <c r="F5691" s="1">
        <v>43136</v>
      </c>
      <c r="G5691">
        <v>1</v>
      </c>
      <c r="H5691">
        <v>240955</v>
      </c>
      <c r="I5691">
        <v>8326</v>
      </c>
      <c r="J5691">
        <v>128</v>
      </c>
      <c r="K5691">
        <v>498</v>
      </c>
      <c r="L5691" t="b">
        <v>0</v>
      </c>
      <c r="M5691" t="b">
        <v>0</v>
      </c>
      <c r="N5691" t="b">
        <v>0</v>
      </c>
      <c r="O5691">
        <v>8</v>
      </c>
      <c r="P5691">
        <v>6</v>
      </c>
      <c r="Q5691" s="2">
        <v>0.03</v>
      </c>
      <c r="R5691" s="2">
        <v>0</v>
      </c>
      <c r="S5691" s="2">
        <v>0</v>
      </c>
      <c r="T5691">
        <f t="shared" si="352"/>
        <v>0.4</v>
      </c>
      <c r="U5691">
        <f t="shared" si="353"/>
        <v>4.4000000000000004</v>
      </c>
      <c r="V5691">
        <f t="shared" si="354"/>
        <v>0.4204775</v>
      </c>
      <c r="W5691">
        <f t="shared" si="355"/>
        <v>1.4071671250000002</v>
      </c>
    </row>
    <row r="5692" spans="1:23" x14ac:dyDescent="0.25">
      <c r="A5692" t="s">
        <v>18811</v>
      </c>
      <c r="B5692" s="1">
        <v>43102</v>
      </c>
      <c r="C5692" t="s">
        <v>18812</v>
      </c>
      <c r="D5692" t="s">
        <v>6109</v>
      </c>
      <c r="E5692" t="s">
        <v>18813</v>
      </c>
      <c r="F5692" s="1">
        <v>43089</v>
      </c>
      <c r="G5692">
        <v>1</v>
      </c>
      <c r="H5692">
        <v>33420138</v>
      </c>
      <c r="I5692">
        <v>821971</v>
      </c>
      <c r="J5692">
        <v>165109</v>
      </c>
      <c r="K5692">
        <v>81388</v>
      </c>
      <c r="L5692" t="b">
        <v>0</v>
      </c>
      <c r="M5692" t="b">
        <v>0</v>
      </c>
      <c r="N5692" t="b">
        <v>0</v>
      </c>
      <c r="O5692">
        <v>13</v>
      </c>
      <c r="P5692">
        <v>13</v>
      </c>
      <c r="Q5692" s="2">
        <v>0.02</v>
      </c>
      <c r="R5692" s="2">
        <v>0</v>
      </c>
      <c r="S5692" s="2">
        <v>0</v>
      </c>
      <c r="T5692">
        <f t="shared" si="352"/>
        <v>0.4</v>
      </c>
      <c r="U5692">
        <f t="shared" si="353"/>
        <v>10.4</v>
      </c>
      <c r="V5692">
        <f t="shared" si="354"/>
        <v>16.910069</v>
      </c>
      <c r="W5692">
        <f t="shared" si="355"/>
        <v>8.6785241499999994</v>
      </c>
    </row>
    <row r="5693" spans="1:23" x14ac:dyDescent="0.25">
      <c r="A5693" t="s">
        <v>18814</v>
      </c>
      <c r="B5693" s="1">
        <v>43077</v>
      </c>
      <c r="C5693" t="s">
        <v>18815</v>
      </c>
      <c r="D5693" t="s">
        <v>5093</v>
      </c>
      <c r="E5693" t="s">
        <v>18816</v>
      </c>
      <c r="F5693" s="1">
        <v>43070</v>
      </c>
      <c r="G5693">
        <v>1</v>
      </c>
      <c r="H5693">
        <v>1023627</v>
      </c>
      <c r="I5693">
        <v>33521</v>
      </c>
      <c r="J5693">
        <v>918</v>
      </c>
      <c r="K5693">
        <v>2422</v>
      </c>
      <c r="L5693" t="b">
        <v>0</v>
      </c>
      <c r="M5693" t="b">
        <v>0</v>
      </c>
      <c r="N5693" t="b">
        <v>0</v>
      </c>
      <c r="O5693">
        <v>7</v>
      </c>
      <c r="P5693">
        <v>7</v>
      </c>
      <c r="Q5693" s="2">
        <v>0.03</v>
      </c>
      <c r="R5693" s="2">
        <v>0</v>
      </c>
      <c r="S5693" s="2">
        <v>0</v>
      </c>
      <c r="T5693">
        <f t="shared" si="352"/>
        <v>0.4</v>
      </c>
      <c r="U5693">
        <f t="shared" si="353"/>
        <v>5.6000000000000005</v>
      </c>
      <c r="V5693">
        <f t="shared" si="354"/>
        <v>0.81181349999999997</v>
      </c>
      <c r="W5693">
        <f t="shared" si="355"/>
        <v>1.844134725</v>
      </c>
    </row>
    <row r="5694" spans="1:23" x14ac:dyDescent="0.25">
      <c r="A5694" t="s">
        <v>18817</v>
      </c>
      <c r="B5694" s="1">
        <v>43234</v>
      </c>
      <c r="C5694" t="s">
        <v>18818</v>
      </c>
      <c r="D5694" t="s">
        <v>7654</v>
      </c>
      <c r="E5694" t="s">
        <v>18819</v>
      </c>
      <c r="F5694" s="1">
        <v>43208</v>
      </c>
      <c r="G5694">
        <v>1</v>
      </c>
      <c r="H5694">
        <v>2629917</v>
      </c>
      <c r="I5694">
        <v>72506</v>
      </c>
      <c r="J5694">
        <v>2484</v>
      </c>
      <c r="K5694">
        <v>5318</v>
      </c>
      <c r="L5694" t="b">
        <v>0</v>
      </c>
      <c r="M5694" t="b">
        <v>0</v>
      </c>
      <c r="N5694" t="b">
        <v>0</v>
      </c>
      <c r="O5694">
        <v>26</v>
      </c>
      <c r="P5694">
        <v>18</v>
      </c>
      <c r="Q5694" s="2">
        <v>0.03</v>
      </c>
      <c r="R5694" s="2">
        <v>0</v>
      </c>
      <c r="S5694" s="2">
        <v>0</v>
      </c>
      <c r="T5694">
        <f t="shared" si="352"/>
        <v>0.4</v>
      </c>
      <c r="U5694">
        <f t="shared" si="353"/>
        <v>12.8</v>
      </c>
      <c r="V5694">
        <f t="shared" si="354"/>
        <v>1.6149585</v>
      </c>
      <c r="W5694">
        <f t="shared" si="355"/>
        <v>3.925235475</v>
      </c>
    </row>
    <row r="5695" spans="1:23" x14ac:dyDescent="0.25">
      <c r="A5695" t="s">
        <v>18820</v>
      </c>
      <c r="B5695" s="1">
        <v>43129</v>
      </c>
      <c r="C5695" t="s">
        <v>18821</v>
      </c>
      <c r="D5695" t="s">
        <v>18822</v>
      </c>
      <c r="E5695" t="s">
        <v>18823</v>
      </c>
      <c r="F5695" s="1">
        <v>43124</v>
      </c>
      <c r="G5695">
        <v>1</v>
      </c>
      <c r="H5695">
        <v>6882</v>
      </c>
      <c r="I5695">
        <v>291</v>
      </c>
      <c r="J5695">
        <v>22</v>
      </c>
      <c r="K5695">
        <v>21</v>
      </c>
      <c r="L5695" t="b">
        <v>0</v>
      </c>
      <c r="M5695" t="b">
        <v>0</v>
      </c>
      <c r="N5695" t="b">
        <v>0</v>
      </c>
      <c r="O5695">
        <v>5</v>
      </c>
      <c r="P5695">
        <v>3</v>
      </c>
      <c r="Q5695" s="2">
        <v>0.04</v>
      </c>
      <c r="R5695" s="2">
        <v>0</v>
      </c>
      <c r="S5695" s="2">
        <v>0</v>
      </c>
      <c r="T5695">
        <f t="shared" si="352"/>
        <v>0.4</v>
      </c>
      <c r="U5695">
        <f t="shared" si="353"/>
        <v>2.0000000000000004</v>
      </c>
      <c r="V5695">
        <f t="shared" si="354"/>
        <v>0.40344100000000005</v>
      </c>
      <c r="W5695">
        <f t="shared" si="355"/>
        <v>0.80120435000000012</v>
      </c>
    </row>
    <row r="5696" spans="1:23" x14ac:dyDescent="0.25">
      <c r="A5696" t="s">
        <v>18824</v>
      </c>
      <c r="B5696" s="1">
        <v>43083</v>
      </c>
      <c r="C5696" t="s">
        <v>18825</v>
      </c>
      <c r="D5696" t="s">
        <v>881</v>
      </c>
      <c r="E5696" t="s">
        <v>18826</v>
      </c>
      <c r="F5696" s="1">
        <v>43082</v>
      </c>
      <c r="G5696">
        <v>1</v>
      </c>
      <c r="H5696">
        <v>146812</v>
      </c>
      <c r="I5696">
        <v>5936</v>
      </c>
      <c r="J5696">
        <v>1133</v>
      </c>
      <c r="K5696">
        <v>1096</v>
      </c>
      <c r="L5696" t="b">
        <v>0</v>
      </c>
      <c r="M5696" t="b">
        <v>0</v>
      </c>
      <c r="N5696" t="b">
        <v>0</v>
      </c>
      <c r="O5696">
        <v>1</v>
      </c>
      <c r="P5696">
        <v>1</v>
      </c>
      <c r="Q5696" s="2">
        <v>0.04</v>
      </c>
      <c r="R5696" s="2">
        <v>-0.01</v>
      </c>
      <c r="S5696" s="2">
        <v>0.01</v>
      </c>
      <c r="T5696">
        <f t="shared" si="352"/>
        <v>0.4</v>
      </c>
      <c r="U5696">
        <f t="shared" si="353"/>
        <v>0.8</v>
      </c>
      <c r="V5696">
        <f t="shared" si="354"/>
        <v>0.57340599999999997</v>
      </c>
      <c r="W5696">
        <f t="shared" si="355"/>
        <v>0.56069210000000003</v>
      </c>
    </row>
    <row r="5697" spans="1:23" x14ac:dyDescent="0.25">
      <c r="A5697" t="s">
        <v>18827</v>
      </c>
      <c r="B5697" s="1">
        <v>43087</v>
      </c>
      <c r="C5697" t="s">
        <v>18828</v>
      </c>
      <c r="D5697" t="s">
        <v>818</v>
      </c>
      <c r="E5697" t="s">
        <v>18829</v>
      </c>
      <c r="F5697" s="1">
        <v>43086</v>
      </c>
      <c r="G5697">
        <v>1</v>
      </c>
      <c r="H5697">
        <v>384829</v>
      </c>
      <c r="I5697">
        <v>4431</v>
      </c>
      <c r="J5697">
        <v>498</v>
      </c>
      <c r="K5697">
        <v>564</v>
      </c>
      <c r="L5697" t="b">
        <v>0</v>
      </c>
      <c r="M5697" t="b">
        <v>0</v>
      </c>
      <c r="N5697" t="b">
        <v>0</v>
      </c>
      <c r="O5697">
        <v>1</v>
      </c>
      <c r="P5697">
        <v>1</v>
      </c>
      <c r="Q5697" s="2">
        <v>0.01</v>
      </c>
      <c r="R5697" s="2">
        <v>0</v>
      </c>
      <c r="S5697" s="2">
        <v>0</v>
      </c>
      <c r="T5697">
        <f t="shared" si="352"/>
        <v>0.4</v>
      </c>
      <c r="U5697">
        <f t="shared" si="353"/>
        <v>0.8</v>
      </c>
      <c r="V5697">
        <f t="shared" si="354"/>
        <v>0.29241450000000002</v>
      </c>
      <c r="W5697">
        <f t="shared" si="355"/>
        <v>0.46234507500000005</v>
      </c>
    </row>
    <row r="5698" spans="1:23" x14ac:dyDescent="0.25">
      <c r="A5698" t="s">
        <v>18830</v>
      </c>
      <c r="B5698" s="1">
        <v>43083</v>
      </c>
      <c r="C5698" t="s">
        <v>18831</v>
      </c>
      <c r="D5698" t="s">
        <v>840</v>
      </c>
      <c r="E5698" t="s">
        <v>18832</v>
      </c>
      <c r="F5698" s="1">
        <v>43082</v>
      </c>
      <c r="G5698">
        <v>1</v>
      </c>
      <c r="H5698">
        <v>83487</v>
      </c>
      <c r="I5698">
        <v>5059</v>
      </c>
      <c r="J5698">
        <v>100</v>
      </c>
      <c r="K5698">
        <v>823</v>
      </c>
      <c r="L5698" t="b">
        <v>0</v>
      </c>
      <c r="M5698" t="b">
        <v>0</v>
      </c>
      <c r="N5698" t="b">
        <v>0</v>
      </c>
      <c r="O5698">
        <v>1</v>
      </c>
      <c r="P5698">
        <v>1</v>
      </c>
      <c r="Q5698" s="2">
        <v>0.06</v>
      </c>
      <c r="R5698" s="2">
        <v>0</v>
      </c>
      <c r="S5698" s="2">
        <v>0.01</v>
      </c>
      <c r="T5698">
        <f t="shared" ref="T5698:T5761" si="356">G5698*0.4</f>
        <v>0.4</v>
      </c>
      <c r="U5698">
        <f t="shared" ref="U5698:U5761" si="357">-0.2*(O5698-P5698)+0.8*P5698</f>
        <v>0.8</v>
      </c>
      <c r="V5698">
        <f t="shared" ref="V5698:V5761" si="358">0.5*H5698*0.000001+0.1*Q5698*100+100*0.15*R5698+100*0.25*S5698</f>
        <v>0.89174350000000002</v>
      </c>
      <c r="W5698">
        <f t="shared" ref="W5698:W5761" si="359">0.4*T5698+0.25*U5698+0.35*V5698</f>
        <v>0.67211022499999995</v>
      </c>
    </row>
    <row r="5699" spans="1:23" x14ac:dyDescent="0.25">
      <c r="A5699" t="s">
        <v>18833</v>
      </c>
      <c r="B5699" s="1">
        <v>43152</v>
      </c>
      <c r="C5699" t="s">
        <v>18834</v>
      </c>
      <c r="D5699" t="s">
        <v>1908</v>
      </c>
      <c r="E5699" t="s">
        <v>18835</v>
      </c>
      <c r="F5699" s="1">
        <v>43149</v>
      </c>
      <c r="G5699">
        <v>1</v>
      </c>
      <c r="H5699">
        <v>106337</v>
      </c>
      <c r="I5699">
        <v>5386</v>
      </c>
      <c r="J5699">
        <v>68</v>
      </c>
      <c r="K5699">
        <v>1063</v>
      </c>
      <c r="L5699" t="b">
        <v>0</v>
      </c>
      <c r="M5699" t="b">
        <v>0</v>
      </c>
      <c r="N5699" t="b">
        <v>0</v>
      </c>
      <c r="O5699">
        <v>3</v>
      </c>
      <c r="P5699">
        <v>2</v>
      </c>
      <c r="Q5699" s="2">
        <v>0.05</v>
      </c>
      <c r="R5699" s="2">
        <v>0</v>
      </c>
      <c r="S5699" s="2">
        <v>0.01</v>
      </c>
      <c r="T5699">
        <f t="shared" si="356"/>
        <v>0.4</v>
      </c>
      <c r="U5699">
        <f t="shared" si="357"/>
        <v>1.4000000000000001</v>
      </c>
      <c r="V5699">
        <f t="shared" si="358"/>
        <v>0.80316850000000006</v>
      </c>
      <c r="W5699">
        <f t="shared" si="359"/>
        <v>0.79110897499999999</v>
      </c>
    </row>
    <row r="5700" spans="1:23" x14ac:dyDescent="0.25">
      <c r="A5700" t="s">
        <v>18836</v>
      </c>
      <c r="B5700" s="1">
        <v>43065</v>
      </c>
      <c r="C5700" t="s">
        <v>18837</v>
      </c>
      <c r="D5700" t="s">
        <v>18838</v>
      </c>
      <c r="E5700" t="s">
        <v>18839</v>
      </c>
      <c r="F5700" s="1">
        <v>43058</v>
      </c>
      <c r="G5700">
        <v>1</v>
      </c>
      <c r="H5700">
        <v>25203</v>
      </c>
      <c r="I5700">
        <v>263</v>
      </c>
      <c r="J5700">
        <v>355</v>
      </c>
      <c r="K5700">
        <v>688</v>
      </c>
      <c r="L5700" t="b">
        <v>0</v>
      </c>
      <c r="M5700" t="b">
        <v>0</v>
      </c>
      <c r="N5700" t="b">
        <v>0</v>
      </c>
      <c r="O5700">
        <v>7</v>
      </c>
      <c r="P5700">
        <v>7</v>
      </c>
      <c r="Q5700" s="2">
        <v>0.01</v>
      </c>
      <c r="R5700" s="2">
        <v>-0.01</v>
      </c>
      <c r="S5700" s="2">
        <v>0.03</v>
      </c>
      <c r="T5700">
        <f t="shared" si="356"/>
        <v>0.4</v>
      </c>
      <c r="U5700">
        <f t="shared" si="357"/>
        <v>5.6000000000000005</v>
      </c>
      <c r="V5700">
        <f t="shared" si="358"/>
        <v>0.7126015</v>
      </c>
      <c r="W5700">
        <f t="shared" si="359"/>
        <v>1.8094105250000001</v>
      </c>
    </row>
    <row r="5701" spans="1:23" x14ac:dyDescent="0.25">
      <c r="A5701" t="s">
        <v>18840</v>
      </c>
      <c r="B5701" s="1">
        <v>43139</v>
      </c>
      <c r="C5701" t="s">
        <v>18841</v>
      </c>
      <c r="D5701" t="s">
        <v>18842</v>
      </c>
      <c r="E5701" t="s">
        <v>18843</v>
      </c>
      <c r="F5701" s="1">
        <v>43132</v>
      </c>
      <c r="G5701">
        <v>1</v>
      </c>
      <c r="H5701">
        <v>678475</v>
      </c>
      <c r="I5701">
        <v>13892</v>
      </c>
      <c r="J5701">
        <v>397</v>
      </c>
      <c r="K5701">
        <v>394</v>
      </c>
      <c r="L5701" t="b">
        <v>0</v>
      </c>
      <c r="M5701" t="b">
        <v>0</v>
      </c>
      <c r="N5701" t="b">
        <v>0</v>
      </c>
      <c r="O5701">
        <v>7</v>
      </c>
      <c r="P5701">
        <v>7</v>
      </c>
      <c r="Q5701" s="2">
        <v>0.02</v>
      </c>
      <c r="R5701" s="2">
        <v>0</v>
      </c>
      <c r="S5701" s="2">
        <v>0</v>
      </c>
      <c r="T5701">
        <f t="shared" si="356"/>
        <v>0.4</v>
      </c>
      <c r="U5701">
        <f t="shared" si="357"/>
        <v>5.6000000000000005</v>
      </c>
      <c r="V5701">
        <f t="shared" si="358"/>
        <v>0.53923750000000004</v>
      </c>
      <c r="W5701">
        <f t="shared" si="359"/>
        <v>1.748733125</v>
      </c>
    </row>
    <row r="5702" spans="1:23" x14ac:dyDescent="0.25">
      <c r="A5702" t="s">
        <v>18844</v>
      </c>
      <c r="B5702" s="1">
        <v>43153</v>
      </c>
      <c r="C5702" t="s">
        <v>18845</v>
      </c>
      <c r="D5702" t="s">
        <v>4945</v>
      </c>
      <c r="E5702" t="s">
        <v>18846</v>
      </c>
      <c r="F5702" s="1">
        <v>43148</v>
      </c>
      <c r="G5702">
        <v>1</v>
      </c>
      <c r="H5702">
        <v>442716</v>
      </c>
      <c r="I5702">
        <v>30499</v>
      </c>
      <c r="J5702">
        <v>323</v>
      </c>
      <c r="K5702">
        <v>15770</v>
      </c>
      <c r="L5702" t="b">
        <v>0</v>
      </c>
      <c r="M5702" t="b">
        <v>0</v>
      </c>
      <c r="N5702" t="b">
        <v>0</v>
      </c>
      <c r="O5702">
        <v>5</v>
      </c>
      <c r="P5702">
        <v>2</v>
      </c>
      <c r="Q5702" s="2">
        <v>7.0000000000000007E-2</v>
      </c>
      <c r="R5702" s="2">
        <v>0</v>
      </c>
      <c r="S5702" s="2">
        <v>0.04</v>
      </c>
      <c r="T5702">
        <f t="shared" si="356"/>
        <v>0.4</v>
      </c>
      <c r="U5702">
        <f t="shared" si="357"/>
        <v>1</v>
      </c>
      <c r="V5702">
        <f t="shared" si="358"/>
        <v>1.9213580000000001</v>
      </c>
      <c r="W5702">
        <f t="shared" si="359"/>
        <v>1.0824753</v>
      </c>
    </row>
    <row r="5703" spans="1:23" x14ac:dyDescent="0.25">
      <c r="A5703" t="s">
        <v>18847</v>
      </c>
      <c r="B5703" s="1">
        <v>43069</v>
      </c>
      <c r="C5703" t="s">
        <v>18848</v>
      </c>
      <c r="D5703" t="s">
        <v>621</v>
      </c>
      <c r="E5703" t="s">
        <v>18849</v>
      </c>
      <c r="F5703" s="1">
        <v>43062</v>
      </c>
      <c r="G5703">
        <v>1</v>
      </c>
      <c r="H5703">
        <v>631374</v>
      </c>
      <c r="I5703">
        <v>13097</v>
      </c>
      <c r="J5703">
        <v>11270</v>
      </c>
      <c r="K5703">
        <v>3119</v>
      </c>
      <c r="L5703" t="b">
        <v>0</v>
      </c>
      <c r="M5703" t="b">
        <v>0</v>
      </c>
      <c r="N5703" t="b">
        <v>0</v>
      </c>
      <c r="O5703">
        <v>7</v>
      </c>
      <c r="P5703">
        <v>7</v>
      </c>
      <c r="Q5703" s="2">
        <v>0.02</v>
      </c>
      <c r="R5703" s="2">
        <v>-0.02</v>
      </c>
      <c r="S5703" s="2">
        <v>0</v>
      </c>
      <c r="T5703">
        <f t="shared" si="356"/>
        <v>0.4</v>
      </c>
      <c r="U5703">
        <f t="shared" si="357"/>
        <v>5.6000000000000005</v>
      </c>
      <c r="V5703">
        <f t="shared" si="358"/>
        <v>0.21568700000000002</v>
      </c>
      <c r="W5703">
        <f t="shared" si="359"/>
        <v>1.63549045</v>
      </c>
    </row>
    <row r="5704" spans="1:23" x14ac:dyDescent="0.25">
      <c r="A5704" t="s">
        <v>18850</v>
      </c>
      <c r="B5704" s="1">
        <v>43102</v>
      </c>
      <c r="C5704" t="s">
        <v>18851</v>
      </c>
      <c r="D5704" t="s">
        <v>18852</v>
      </c>
      <c r="E5704" t="s">
        <v>18853</v>
      </c>
      <c r="F5704" s="1">
        <v>43089</v>
      </c>
      <c r="G5704">
        <v>1</v>
      </c>
      <c r="H5704">
        <v>4795193</v>
      </c>
      <c r="I5704">
        <v>248867</v>
      </c>
      <c r="J5704">
        <v>2097</v>
      </c>
      <c r="K5704">
        <v>21392</v>
      </c>
      <c r="L5704" t="b">
        <v>0</v>
      </c>
      <c r="M5704" t="b">
        <v>0</v>
      </c>
      <c r="N5704" t="b">
        <v>0</v>
      </c>
      <c r="O5704">
        <v>13</v>
      </c>
      <c r="P5704">
        <v>6</v>
      </c>
      <c r="Q5704" s="2">
        <v>0.05</v>
      </c>
      <c r="R5704" s="2">
        <v>0</v>
      </c>
      <c r="S5704" s="2">
        <v>0</v>
      </c>
      <c r="T5704">
        <f t="shared" si="356"/>
        <v>0.4</v>
      </c>
      <c r="U5704">
        <f t="shared" si="357"/>
        <v>3.4000000000000004</v>
      </c>
      <c r="V5704">
        <f t="shared" si="358"/>
        <v>2.8975964999999997</v>
      </c>
      <c r="W5704">
        <f t="shared" si="359"/>
        <v>2.0241587750000001</v>
      </c>
    </row>
    <row r="5705" spans="1:23" x14ac:dyDescent="0.25">
      <c r="A5705" t="s">
        <v>18854</v>
      </c>
      <c r="B5705" s="1">
        <v>43265</v>
      </c>
      <c r="C5705" t="s">
        <v>18855</v>
      </c>
      <c r="D5705" t="s">
        <v>2354</v>
      </c>
      <c r="E5705" t="s">
        <v>18856</v>
      </c>
      <c r="F5705" s="1">
        <v>43254</v>
      </c>
      <c r="G5705">
        <v>1</v>
      </c>
      <c r="H5705">
        <v>1368300</v>
      </c>
      <c r="I5705">
        <v>31469</v>
      </c>
      <c r="J5705">
        <v>8483</v>
      </c>
      <c r="K5705">
        <v>5103</v>
      </c>
      <c r="L5705" t="b">
        <v>0</v>
      </c>
      <c r="M5705" t="b">
        <v>0</v>
      </c>
      <c r="N5705" t="b">
        <v>0</v>
      </c>
      <c r="O5705">
        <v>11</v>
      </c>
      <c r="P5705">
        <v>11</v>
      </c>
      <c r="Q5705" s="2">
        <v>0.02</v>
      </c>
      <c r="R5705" s="2">
        <v>-0.01</v>
      </c>
      <c r="S5705" s="2">
        <v>0</v>
      </c>
      <c r="T5705">
        <f t="shared" si="356"/>
        <v>0.4</v>
      </c>
      <c r="U5705">
        <f t="shared" si="357"/>
        <v>8.8000000000000007</v>
      </c>
      <c r="V5705">
        <f t="shared" si="358"/>
        <v>0.73414999999999997</v>
      </c>
      <c r="W5705">
        <f t="shared" si="359"/>
        <v>2.6169525000000005</v>
      </c>
    </row>
    <row r="5706" spans="1:23" x14ac:dyDescent="0.25">
      <c r="A5706" t="s">
        <v>18857</v>
      </c>
      <c r="B5706" s="1">
        <v>43211</v>
      </c>
      <c r="C5706" t="s">
        <v>18858</v>
      </c>
      <c r="D5706" t="s">
        <v>403</v>
      </c>
      <c r="E5706" t="s">
        <v>18859</v>
      </c>
      <c r="F5706" s="1">
        <v>43208</v>
      </c>
      <c r="G5706">
        <v>1</v>
      </c>
      <c r="H5706">
        <v>283531</v>
      </c>
      <c r="I5706">
        <v>5743</v>
      </c>
      <c r="J5706">
        <v>194</v>
      </c>
      <c r="K5706">
        <v>434</v>
      </c>
      <c r="L5706" t="b">
        <v>0</v>
      </c>
      <c r="M5706" t="b">
        <v>0</v>
      </c>
      <c r="N5706" t="b">
        <v>0</v>
      </c>
      <c r="O5706">
        <v>3</v>
      </c>
      <c r="P5706">
        <v>2</v>
      </c>
      <c r="Q5706" s="2">
        <v>0.02</v>
      </c>
      <c r="R5706" s="2">
        <v>0</v>
      </c>
      <c r="S5706" s="2">
        <v>0</v>
      </c>
      <c r="T5706">
        <f t="shared" si="356"/>
        <v>0.4</v>
      </c>
      <c r="U5706">
        <f t="shared" si="357"/>
        <v>1.4000000000000001</v>
      </c>
      <c r="V5706">
        <f t="shared" si="358"/>
        <v>0.3417655</v>
      </c>
      <c r="W5706">
        <f t="shared" si="359"/>
        <v>0.62961792500000002</v>
      </c>
    </row>
    <row r="5707" spans="1:23" x14ac:dyDescent="0.25">
      <c r="A5707" t="s">
        <v>18860</v>
      </c>
      <c r="B5707" s="1">
        <v>43088</v>
      </c>
      <c r="C5707" t="s">
        <v>18861</v>
      </c>
      <c r="D5707" t="s">
        <v>18862</v>
      </c>
      <c r="E5707" t="s">
        <v>18863</v>
      </c>
      <c r="F5707" s="1">
        <v>43082</v>
      </c>
      <c r="G5707">
        <v>1</v>
      </c>
      <c r="H5707">
        <v>28679</v>
      </c>
      <c r="I5707">
        <v>2537</v>
      </c>
      <c r="J5707">
        <v>6</v>
      </c>
      <c r="K5707">
        <v>192</v>
      </c>
      <c r="L5707" t="b">
        <v>0</v>
      </c>
      <c r="M5707" t="b">
        <v>0</v>
      </c>
      <c r="N5707" t="b">
        <v>0</v>
      </c>
      <c r="O5707">
        <v>6</v>
      </c>
      <c r="P5707">
        <v>5</v>
      </c>
      <c r="Q5707" s="2">
        <v>0.09</v>
      </c>
      <c r="R5707" s="2">
        <v>0</v>
      </c>
      <c r="S5707" s="2">
        <v>0.01</v>
      </c>
      <c r="T5707">
        <f t="shared" si="356"/>
        <v>0.4</v>
      </c>
      <c r="U5707">
        <f t="shared" si="357"/>
        <v>3.8</v>
      </c>
      <c r="V5707">
        <f t="shared" si="358"/>
        <v>1.1643394999999999</v>
      </c>
      <c r="W5707">
        <f t="shared" si="359"/>
        <v>1.5175188249999998</v>
      </c>
    </row>
    <row r="5708" spans="1:23" x14ac:dyDescent="0.25">
      <c r="A5708" t="s">
        <v>18864</v>
      </c>
      <c r="B5708" s="1">
        <v>43135</v>
      </c>
      <c r="C5708" t="s">
        <v>18865</v>
      </c>
      <c r="D5708" t="s">
        <v>18866</v>
      </c>
      <c r="E5708" t="s">
        <v>18867</v>
      </c>
      <c r="F5708" s="1">
        <v>43130</v>
      </c>
      <c r="G5708">
        <v>1</v>
      </c>
      <c r="H5708">
        <v>99509</v>
      </c>
      <c r="I5708">
        <v>3378</v>
      </c>
      <c r="J5708">
        <v>74</v>
      </c>
      <c r="K5708">
        <v>267</v>
      </c>
      <c r="L5708" t="b">
        <v>0</v>
      </c>
      <c r="M5708" t="b">
        <v>0</v>
      </c>
      <c r="N5708" t="b">
        <v>0</v>
      </c>
      <c r="O5708">
        <v>5</v>
      </c>
      <c r="P5708">
        <v>3</v>
      </c>
      <c r="Q5708" s="2">
        <v>0.03</v>
      </c>
      <c r="R5708" s="2">
        <v>0</v>
      </c>
      <c r="S5708" s="2">
        <v>0</v>
      </c>
      <c r="T5708">
        <f t="shared" si="356"/>
        <v>0.4</v>
      </c>
      <c r="U5708">
        <f t="shared" si="357"/>
        <v>2.0000000000000004</v>
      </c>
      <c r="V5708">
        <f t="shared" si="358"/>
        <v>0.34975449999999997</v>
      </c>
      <c r="W5708">
        <f t="shared" si="359"/>
        <v>0.78241407500000015</v>
      </c>
    </row>
    <row r="5709" spans="1:23" x14ac:dyDescent="0.25">
      <c r="A5709" t="s">
        <v>18868</v>
      </c>
      <c r="B5709" s="1">
        <v>43109</v>
      </c>
      <c r="C5709" t="s">
        <v>18869</v>
      </c>
      <c r="D5709" t="s">
        <v>18870</v>
      </c>
      <c r="E5709" t="s">
        <v>18871</v>
      </c>
      <c r="F5709" s="1">
        <v>43047</v>
      </c>
      <c r="G5709">
        <v>1</v>
      </c>
      <c r="H5709">
        <v>1216</v>
      </c>
      <c r="I5709">
        <v>2</v>
      </c>
      <c r="J5709">
        <v>1</v>
      </c>
      <c r="K5709">
        <v>0</v>
      </c>
      <c r="L5709" t="b">
        <v>0</v>
      </c>
      <c r="M5709" t="b">
        <v>0</v>
      </c>
      <c r="N5709" t="b">
        <v>0</v>
      </c>
      <c r="O5709">
        <v>62</v>
      </c>
      <c r="P5709">
        <v>4</v>
      </c>
      <c r="Q5709" s="2">
        <v>0</v>
      </c>
      <c r="R5709" s="2">
        <v>0</v>
      </c>
      <c r="S5709" s="2">
        <v>0</v>
      </c>
      <c r="T5709">
        <f t="shared" si="356"/>
        <v>0.4</v>
      </c>
      <c r="U5709">
        <f t="shared" si="357"/>
        <v>-8.4000000000000021</v>
      </c>
      <c r="V5709">
        <f t="shared" si="358"/>
        <v>6.0799999999999993E-4</v>
      </c>
      <c r="W5709">
        <f t="shared" si="359"/>
        <v>-1.9397872000000005</v>
      </c>
    </row>
    <row r="5710" spans="1:23" x14ac:dyDescent="0.25">
      <c r="A5710" t="s">
        <v>18872</v>
      </c>
      <c r="B5710" s="1">
        <v>43057</v>
      </c>
      <c r="C5710" t="s">
        <v>18873</v>
      </c>
      <c r="D5710" t="s">
        <v>2759</v>
      </c>
      <c r="E5710" t="s">
        <v>18874</v>
      </c>
      <c r="F5710" s="1">
        <v>43051</v>
      </c>
      <c r="G5710">
        <v>1</v>
      </c>
      <c r="H5710">
        <v>292891</v>
      </c>
      <c r="I5710">
        <v>6725</v>
      </c>
      <c r="J5710">
        <v>386</v>
      </c>
      <c r="K5710">
        <v>598</v>
      </c>
      <c r="L5710" t="b">
        <v>0</v>
      </c>
      <c r="M5710" t="b">
        <v>0</v>
      </c>
      <c r="N5710" t="b">
        <v>0</v>
      </c>
      <c r="O5710">
        <v>6</v>
      </c>
      <c r="P5710">
        <v>4</v>
      </c>
      <c r="Q5710" s="2">
        <v>0.02</v>
      </c>
      <c r="R5710" s="2">
        <v>0</v>
      </c>
      <c r="S5710" s="2">
        <v>0</v>
      </c>
      <c r="T5710">
        <f t="shared" si="356"/>
        <v>0.4</v>
      </c>
      <c r="U5710">
        <f t="shared" si="357"/>
        <v>2.8000000000000003</v>
      </c>
      <c r="V5710">
        <f t="shared" si="358"/>
        <v>0.34644550000000002</v>
      </c>
      <c r="W5710">
        <f t="shared" si="359"/>
        <v>0.98125592500000014</v>
      </c>
    </row>
    <row r="5711" spans="1:23" x14ac:dyDescent="0.25">
      <c r="A5711" t="s">
        <v>18875</v>
      </c>
      <c r="B5711" s="1">
        <v>43112</v>
      </c>
      <c r="C5711" t="s">
        <v>18876</v>
      </c>
      <c r="D5711" t="s">
        <v>218</v>
      </c>
      <c r="E5711" t="s">
        <v>18877</v>
      </c>
      <c r="F5711" s="1">
        <v>43108</v>
      </c>
      <c r="G5711">
        <v>1</v>
      </c>
      <c r="H5711">
        <v>4950</v>
      </c>
      <c r="I5711">
        <v>102</v>
      </c>
      <c r="J5711">
        <v>1</v>
      </c>
      <c r="K5711">
        <v>13</v>
      </c>
      <c r="L5711" t="b">
        <v>0</v>
      </c>
      <c r="M5711" t="b">
        <v>0</v>
      </c>
      <c r="N5711" t="b">
        <v>0</v>
      </c>
      <c r="O5711">
        <v>4</v>
      </c>
      <c r="P5711">
        <v>1</v>
      </c>
      <c r="Q5711" s="2">
        <v>0.02</v>
      </c>
      <c r="R5711" s="2">
        <v>0</v>
      </c>
      <c r="S5711" s="2">
        <v>0</v>
      </c>
      <c r="T5711">
        <f t="shared" si="356"/>
        <v>0.4</v>
      </c>
      <c r="U5711">
        <f t="shared" si="357"/>
        <v>0.19999999999999996</v>
      </c>
      <c r="V5711">
        <f t="shared" si="358"/>
        <v>0.20247500000000002</v>
      </c>
      <c r="W5711">
        <f t="shared" si="359"/>
        <v>0.28086625000000004</v>
      </c>
    </row>
    <row r="5712" spans="1:23" x14ac:dyDescent="0.25">
      <c r="A5712" t="s">
        <v>18878</v>
      </c>
      <c r="B5712" s="1">
        <v>43061</v>
      </c>
      <c r="C5712" t="s">
        <v>18879</v>
      </c>
      <c r="D5712" t="s">
        <v>18880</v>
      </c>
      <c r="E5712" t="s">
        <v>18881</v>
      </c>
      <c r="F5712" s="1">
        <v>43059</v>
      </c>
      <c r="G5712">
        <v>1</v>
      </c>
      <c r="H5712">
        <v>191326</v>
      </c>
      <c r="I5712">
        <v>3067</v>
      </c>
      <c r="J5712">
        <v>287</v>
      </c>
      <c r="K5712">
        <v>558</v>
      </c>
      <c r="L5712" t="b">
        <v>0</v>
      </c>
      <c r="M5712" t="b">
        <v>0</v>
      </c>
      <c r="N5712" t="b">
        <v>0</v>
      </c>
      <c r="O5712">
        <v>2</v>
      </c>
      <c r="P5712">
        <v>3</v>
      </c>
      <c r="Q5712" s="2">
        <v>0.02</v>
      </c>
      <c r="R5712" s="2">
        <v>0</v>
      </c>
      <c r="S5712" s="2">
        <v>0</v>
      </c>
      <c r="T5712">
        <f t="shared" si="356"/>
        <v>0.4</v>
      </c>
      <c r="U5712">
        <f t="shared" si="357"/>
        <v>2.6000000000000005</v>
      </c>
      <c r="V5712">
        <f t="shared" si="358"/>
        <v>0.29566300000000001</v>
      </c>
      <c r="W5712">
        <f t="shared" si="359"/>
        <v>0.91348205000000016</v>
      </c>
    </row>
    <row r="5713" spans="1:23" x14ac:dyDescent="0.25">
      <c r="A5713" t="s">
        <v>18882</v>
      </c>
      <c r="B5713" s="1">
        <v>43066</v>
      </c>
      <c r="C5713" t="s">
        <v>18883</v>
      </c>
      <c r="D5713" t="s">
        <v>1213</v>
      </c>
      <c r="E5713" t="s">
        <v>18884</v>
      </c>
      <c r="F5713" s="1">
        <v>43059</v>
      </c>
      <c r="G5713">
        <v>1</v>
      </c>
      <c r="H5713">
        <v>1462885</v>
      </c>
      <c r="I5713">
        <v>10301</v>
      </c>
      <c r="J5713">
        <v>751</v>
      </c>
      <c r="K5713">
        <v>4623</v>
      </c>
      <c r="L5713" t="b">
        <v>0</v>
      </c>
      <c r="M5713" t="b">
        <v>0</v>
      </c>
      <c r="N5713" t="b">
        <v>0</v>
      </c>
      <c r="O5713">
        <v>7</v>
      </c>
      <c r="P5713">
        <v>7</v>
      </c>
      <c r="Q5713" s="2">
        <v>0.01</v>
      </c>
      <c r="R5713" s="2">
        <v>0</v>
      </c>
      <c r="S5713" s="2">
        <v>0</v>
      </c>
      <c r="T5713">
        <f t="shared" si="356"/>
        <v>0.4</v>
      </c>
      <c r="U5713">
        <f t="shared" si="357"/>
        <v>5.6000000000000005</v>
      </c>
      <c r="V5713">
        <f t="shared" si="358"/>
        <v>0.83144249999999997</v>
      </c>
      <c r="W5713">
        <f t="shared" si="359"/>
        <v>1.8510048750000001</v>
      </c>
    </row>
    <row r="5714" spans="1:23" x14ac:dyDescent="0.25">
      <c r="A5714" t="s">
        <v>18885</v>
      </c>
      <c r="B5714" s="1">
        <v>43245</v>
      </c>
      <c r="C5714" t="s">
        <v>18886</v>
      </c>
      <c r="D5714" t="s">
        <v>18887</v>
      </c>
      <c r="E5714" t="s">
        <v>18888</v>
      </c>
      <c r="F5714" s="1">
        <v>43224</v>
      </c>
      <c r="G5714">
        <v>1</v>
      </c>
      <c r="H5714">
        <v>717877</v>
      </c>
      <c r="I5714">
        <v>10486</v>
      </c>
      <c r="J5714">
        <v>193</v>
      </c>
      <c r="K5714">
        <v>889</v>
      </c>
      <c r="L5714" t="b">
        <v>0</v>
      </c>
      <c r="M5714" t="b">
        <v>0</v>
      </c>
      <c r="N5714" t="b">
        <v>0</v>
      </c>
      <c r="O5714">
        <v>21</v>
      </c>
      <c r="P5714">
        <v>17</v>
      </c>
      <c r="Q5714" s="2">
        <v>0.01</v>
      </c>
      <c r="R5714" s="2">
        <v>0</v>
      </c>
      <c r="S5714" s="2">
        <v>0</v>
      </c>
      <c r="T5714">
        <f t="shared" si="356"/>
        <v>0.4</v>
      </c>
      <c r="U5714">
        <f t="shared" si="357"/>
        <v>12.8</v>
      </c>
      <c r="V5714">
        <f t="shared" si="358"/>
        <v>0.45893850000000003</v>
      </c>
      <c r="W5714">
        <f t="shared" si="359"/>
        <v>3.5206284750000005</v>
      </c>
    </row>
    <row r="5715" spans="1:23" x14ac:dyDescent="0.25">
      <c r="A5715" t="s">
        <v>18889</v>
      </c>
      <c r="B5715" s="1">
        <v>43077</v>
      </c>
      <c r="C5715" t="s">
        <v>18890</v>
      </c>
      <c r="D5715" t="s">
        <v>18891</v>
      </c>
      <c r="E5715" t="s">
        <v>18892</v>
      </c>
      <c r="F5715" s="1">
        <v>43070</v>
      </c>
      <c r="G5715">
        <v>1</v>
      </c>
      <c r="H5715">
        <v>2213820</v>
      </c>
      <c r="I5715">
        <v>100843</v>
      </c>
      <c r="J5715">
        <v>723</v>
      </c>
      <c r="K5715">
        <v>2889</v>
      </c>
      <c r="L5715" t="b">
        <v>0</v>
      </c>
      <c r="M5715" t="b">
        <v>0</v>
      </c>
      <c r="N5715" t="b">
        <v>0</v>
      </c>
      <c r="O5715">
        <v>7</v>
      </c>
      <c r="P5715">
        <v>5</v>
      </c>
      <c r="Q5715" s="2">
        <v>0.05</v>
      </c>
      <c r="R5715" s="2">
        <v>0</v>
      </c>
      <c r="S5715" s="2">
        <v>0</v>
      </c>
      <c r="T5715">
        <f t="shared" si="356"/>
        <v>0.4</v>
      </c>
      <c r="U5715">
        <f t="shared" si="357"/>
        <v>3.6</v>
      </c>
      <c r="V5715">
        <f t="shared" si="358"/>
        <v>1.6069100000000001</v>
      </c>
      <c r="W5715">
        <f t="shared" si="359"/>
        <v>1.6224185</v>
      </c>
    </row>
    <row r="5716" spans="1:23" x14ac:dyDescent="0.25">
      <c r="A5716" t="s">
        <v>18893</v>
      </c>
      <c r="B5716" s="1">
        <v>43114</v>
      </c>
      <c r="C5716" t="s">
        <v>18894</v>
      </c>
      <c r="D5716" t="s">
        <v>18895</v>
      </c>
      <c r="E5716" t="s">
        <v>18896</v>
      </c>
      <c r="F5716" s="1">
        <v>43108</v>
      </c>
      <c r="G5716">
        <v>1</v>
      </c>
      <c r="H5716">
        <v>1473574</v>
      </c>
      <c r="I5716">
        <v>57876</v>
      </c>
      <c r="J5716">
        <v>2622</v>
      </c>
      <c r="K5716">
        <v>1874</v>
      </c>
      <c r="L5716" t="b">
        <v>0</v>
      </c>
      <c r="M5716" t="b">
        <v>0</v>
      </c>
      <c r="N5716" t="b">
        <v>0</v>
      </c>
      <c r="O5716">
        <v>6</v>
      </c>
      <c r="P5716">
        <v>3</v>
      </c>
      <c r="Q5716" s="2">
        <v>0.04</v>
      </c>
      <c r="R5716" s="2">
        <v>0</v>
      </c>
      <c r="S5716" s="2">
        <v>0</v>
      </c>
      <c r="T5716">
        <f t="shared" si="356"/>
        <v>0.4</v>
      </c>
      <c r="U5716">
        <f t="shared" si="357"/>
        <v>1.8000000000000003</v>
      </c>
      <c r="V5716">
        <f t="shared" si="358"/>
        <v>1.136787</v>
      </c>
      <c r="W5716">
        <f t="shared" si="359"/>
        <v>1.00787545</v>
      </c>
    </row>
    <row r="5717" spans="1:23" x14ac:dyDescent="0.25">
      <c r="A5717" t="s">
        <v>18897</v>
      </c>
      <c r="B5717" s="1">
        <v>43219</v>
      </c>
      <c r="C5717" t="s">
        <v>18898</v>
      </c>
      <c r="D5717" t="s">
        <v>3483</v>
      </c>
      <c r="E5717" t="s">
        <v>18899</v>
      </c>
      <c r="F5717" s="1">
        <v>43200</v>
      </c>
      <c r="G5717">
        <v>1</v>
      </c>
      <c r="H5717">
        <v>19150418</v>
      </c>
      <c r="I5717">
        <v>433074</v>
      </c>
      <c r="J5717">
        <v>25366</v>
      </c>
      <c r="K5717">
        <v>22069</v>
      </c>
      <c r="L5717" t="b">
        <v>0</v>
      </c>
      <c r="M5717" t="b">
        <v>0</v>
      </c>
      <c r="N5717" t="b">
        <v>0</v>
      </c>
      <c r="O5717">
        <v>19</v>
      </c>
      <c r="P5717">
        <v>16</v>
      </c>
      <c r="Q5717" s="2">
        <v>0.02</v>
      </c>
      <c r="R5717" s="2">
        <v>0</v>
      </c>
      <c r="S5717" s="2">
        <v>0</v>
      </c>
      <c r="T5717">
        <f t="shared" si="356"/>
        <v>0.4</v>
      </c>
      <c r="U5717">
        <f t="shared" si="357"/>
        <v>12.200000000000001</v>
      </c>
      <c r="V5717">
        <f t="shared" si="358"/>
        <v>9.7752089999999985</v>
      </c>
      <c r="W5717">
        <f t="shared" si="359"/>
        <v>6.6313231500000001</v>
      </c>
    </row>
    <row r="5718" spans="1:23" x14ac:dyDescent="0.25">
      <c r="A5718" t="s">
        <v>18900</v>
      </c>
      <c r="B5718" s="1">
        <v>43243</v>
      </c>
      <c r="C5718" t="s">
        <v>18901</v>
      </c>
      <c r="D5718" t="s">
        <v>1982</v>
      </c>
      <c r="E5718" t="s">
        <v>18902</v>
      </c>
      <c r="F5718" s="1">
        <v>43236</v>
      </c>
      <c r="G5718">
        <v>1</v>
      </c>
      <c r="H5718">
        <v>6479552</v>
      </c>
      <c r="I5718">
        <v>266382</v>
      </c>
      <c r="J5718">
        <v>5658</v>
      </c>
      <c r="K5718">
        <v>16609</v>
      </c>
      <c r="L5718" t="b">
        <v>0</v>
      </c>
      <c r="M5718" t="b">
        <v>0</v>
      </c>
      <c r="N5718" t="b">
        <v>0</v>
      </c>
      <c r="O5718">
        <v>7</v>
      </c>
      <c r="P5718">
        <v>7</v>
      </c>
      <c r="Q5718" s="2">
        <v>0.04</v>
      </c>
      <c r="R5718" s="2">
        <v>0</v>
      </c>
      <c r="S5718" s="2">
        <v>0</v>
      </c>
      <c r="T5718">
        <f t="shared" si="356"/>
        <v>0.4</v>
      </c>
      <c r="U5718">
        <f t="shared" si="357"/>
        <v>5.6000000000000005</v>
      </c>
      <c r="V5718">
        <f t="shared" si="358"/>
        <v>3.6397759999999999</v>
      </c>
      <c r="W5718">
        <f t="shared" si="359"/>
        <v>2.8339216</v>
      </c>
    </row>
    <row r="5719" spans="1:23" x14ac:dyDescent="0.25">
      <c r="A5719" t="s">
        <v>18903</v>
      </c>
      <c r="B5719" s="1">
        <v>43117</v>
      </c>
      <c r="C5719" t="s">
        <v>18904</v>
      </c>
      <c r="D5719" t="s">
        <v>17937</v>
      </c>
      <c r="E5719" t="s">
        <v>18905</v>
      </c>
      <c r="F5719" s="1">
        <v>43110</v>
      </c>
      <c r="G5719">
        <v>1</v>
      </c>
      <c r="H5719">
        <v>1049536</v>
      </c>
      <c r="I5719">
        <v>17462</v>
      </c>
      <c r="J5719">
        <v>2144</v>
      </c>
      <c r="K5719">
        <v>1797</v>
      </c>
      <c r="L5719" t="b">
        <v>0</v>
      </c>
      <c r="M5719" t="b">
        <v>0</v>
      </c>
      <c r="N5719" t="b">
        <v>0</v>
      </c>
      <c r="O5719">
        <v>7</v>
      </c>
      <c r="P5719">
        <v>6</v>
      </c>
      <c r="Q5719" s="2">
        <v>0.02</v>
      </c>
      <c r="R5719" s="2">
        <v>0</v>
      </c>
      <c r="S5719" s="2">
        <v>0</v>
      </c>
      <c r="T5719">
        <f t="shared" si="356"/>
        <v>0.4</v>
      </c>
      <c r="U5719">
        <f t="shared" si="357"/>
        <v>4.6000000000000005</v>
      </c>
      <c r="V5719">
        <f t="shared" si="358"/>
        <v>0.72476800000000008</v>
      </c>
      <c r="W5719">
        <f t="shared" si="359"/>
        <v>1.5636688000000001</v>
      </c>
    </row>
    <row r="5720" spans="1:23" x14ac:dyDescent="0.25">
      <c r="A5720" t="s">
        <v>18906</v>
      </c>
      <c r="B5720" s="1">
        <v>43234</v>
      </c>
      <c r="C5720" t="s">
        <v>18907</v>
      </c>
      <c r="D5720" t="s">
        <v>18908</v>
      </c>
      <c r="E5720" t="s">
        <v>18909</v>
      </c>
      <c r="F5720" s="1">
        <v>43211</v>
      </c>
      <c r="G5720">
        <v>1</v>
      </c>
      <c r="H5720">
        <v>21211851</v>
      </c>
      <c r="I5720">
        <v>114989</v>
      </c>
      <c r="J5720">
        <v>14808</v>
      </c>
      <c r="K5720">
        <v>5264</v>
      </c>
      <c r="L5720" t="b">
        <v>0</v>
      </c>
      <c r="M5720" t="b">
        <v>0</v>
      </c>
      <c r="N5720" t="b">
        <v>0</v>
      </c>
      <c r="O5720">
        <v>23</v>
      </c>
      <c r="P5720">
        <v>18</v>
      </c>
      <c r="Q5720" s="2">
        <v>0.01</v>
      </c>
      <c r="R5720" s="2">
        <v>0</v>
      </c>
      <c r="S5720" s="2">
        <v>0</v>
      </c>
      <c r="T5720">
        <f t="shared" si="356"/>
        <v>0.4</v>
      </c>
      <c r="U5720">
        <f t="shared" si="357"/>
        <v>13.4</v>
      </c>
      <c r="V5720">
        <f t="shared" si="358"/>
        <v>10.705925499999999</v>
      </c>
      <c r="W5720">
        <f t="shared" si="359"/>
        <v>7.2570739250000003</v>
      </c>
    </row>
    <row r="5721" spans="1:23" x14ac:dyDescent="0.25">
      <c r="A5721" t="s">
        <v>18910</v>
      </c>
      <c r="B5721" s="1">
        <v>43265</v>
      </c>
      <c r="C5721" t="s">
        <v>18911</v>
      </c>
      <c r="D5721" t="s">
        <v>3530</v>
      </c>
      <c r="E5721" t="s">
        <v>18912</v>
      </c>
      <c r="F5721" s="1">
        <v>43252</v>
      </c>
      <c r="G5721">
        <v>1</v>
      </c>
      <c r="H5721">
        <v>2752943</v>
      </c>
      <c r="I5721">
        <v>39385</v>
      </c>
      <c r="J5721">
        <v>3814</v>
      </c>
      <c r="K5721">
        <v>4529</v>
      </c>
      <c r="L5721" t="b">
        <v>0</v>
      </c>
      <c r="M5721" t="b">
        <v>0</v>
      </c>
      <c r="N5721" t="b">
        <v>0</v>
      </c>
      <c r="O5721">
        <v>13</v>
      </c>
      <c r="P5721">
        <v>12</v>
      </c>
      <c r="Q5721" s="2">
        <v>0.01</v>
      </c>
      <c r="R5721" s="2">
        <v>0</v>
      </c>
      <c r="S5721" s="2">
        <v>0</v>
      </c>
      <c r="T5721">
        <f t="shared" si="356"/>
        <v>0.4</v>
      </c>
      <c r="U5721">
        <f t="shared" si="357"/>
        <v>9.4000000000000021</v>
      </c>
      <c r="V5721">
        <f t="shared" si="358"/>
        <v>1.4764714999999999</v>
      </c>
      <c r="W5721">
        <f t="shared" si="359"/>
        <v>3.0267650250000004</v>
      </c>
    </row>
    <row r="5722" spans="1:23" x14ac:dyDescent="0.25">
      <c r="A5722" t="s">
        <v>18913</v>
      </c>
      <c r="B5722" s="1">
        <v>43090</v>
      </c>
      <c r="C5722" t="s">
        <v>18914</v>
      </c>
      <c r="D5722" t="s">
        <v>6603</v>
      </c>
      <c r="E5722" t="s">
        <v>18915</v>
      </c>
      <c r="F5722" s="1">
        <v>43083</v>
      </c>
      <c r="G5722">
        <v>1</v>
      </c>
      <c r="H5722">
        <v>17758014</v>
      </c>
      <c r="I5722">
        <v>865679</v>
      </c>
      <c r="J5722">
        <v>25934</v>
      </c>
      <c r="K5722">
        <v>45223</v>
      </c>
      <c r="L5722" t="b">
        <v>0</v>
      </c>
      <c r="M5722" t="b">
        <v>0</v>
      </c>
      <c r="N5722" t="b">
        <v>0</v>
      </c>
      <c r="O5722">
        <v>7</v>
      </c>
      <c r="P5722">
        <v>7</v>
      </c>
      <c r="Q5722" s="2">
        <v>0.05</v>
      </c>
      <c r="R5722" s="2">
        <v>0</v>
      </c>
      <c r="S5722" s="2">
        <v>0</v>
      </c>
      <c r="T5722">
        <f t="shared" si="356"/>
        <v>0.4</v>
      </c>
      <c r="U5722">
        <f t="shared" si="357"/>
        <v>5.6000000000000005</v>
      </c>
      <c r="V5722">
        <f t="shared" si="358"/>
        <v>9.3790069999999996</v>
      </c>
      <c r="W5722">
        <f t="shared" si="359"/>
        <v>4.8426524499999992</v>
      </c>
    </row>
    <row r="5723" spans="1:23" x14ac:dyDescent="0.25">
      <c r="A5723" t="s">
        <v>18916</v>
      </c>
      <c r="B5723" s="1">
        <v>43262</v>
      </c>
      <c r="C5723" t="s">
        <v>18917</v>
      </c>
      <c r="D5723" t="s">
        <v>772</v>
      </c>
      <c r="E5723" t="s">
        <v>18918</v>
      </c>
      <c r="F5723" s="1">
        <v>43250</v>
      </c>
      <c r="G5723">
        <v>1</v>
      </c>
      <c r="H5723">
        <v>3205037</v>
      </c>
      <c r="I5723">
        <v>84378</v>
      </c>
      <c r="J5723">
        <v>11076</v>
      </c>
      <c r="K5723">
        <v>7554</v>
      </c>
      <c r="L5723" t="b">
        <v>0</v>
      </c>
      <c r="M5723" t="b">
        <v>0</v>
      </c>
      <c r="N5723" t="b">
        <v>0</v>
      </c>
      <c r="O5723">
        <v>12</v>
      </c>
      <c r="P5723">
        <v>12</v>
      </c>
      <c r="Q5723" s="2">
        <v>0.03</v>
      </c>
      <c r="R5723" s="2">
        <v>0</v>
      </c>
      <c r="S5723" s="2">
        <v>0</v>
      </c>
      <c r="T5723">
        <f t="shared" si="356"/>
        <v>0.4</v>
      </c>
      <c r="U5723">
        <f t="shared" si="357"/>
        <v>9.6000000000000014</v>
      </c>
      <c r="V5723">
        <f t="shared" si="358"/>
        <v>1.9025185</v>
      </c>
      <c r="W5723">
        <f t="shared" si="359"/>
        <v>3.2258814750000004</v>
      </c>
    </row>
    <row r="5724" spans="1:23" x14ac:dyDescent="0.25">
      <c r="A5724" t="s">
        <v>18919</v>
      </c>
      <c r="B5724" s="1">
        <v>43072</v>
      </c>
      <c r="C5724" t="s">
        <v>18920</v>
      </c>
      <c r="D5724" t="s">
        <v>450</v>
      </c>
      <c r="E5724" t="s">
        <v>18921</v>
      </c>
      <c r="F5724" s="1">
        <v>43067</v>
      </c>
      <c r="G5724">
        <v>1</v>
      </c>
      <c r="H5724">
        <v>1316758</v>
      </c>
      <c r="I5724">
        <v>147250</v>
      </c>
      <c r="J5724">
        <v>1028</v>
      </c>
      <c r="K5724">
        <v>39190</v>
      </c>
      <c r="L5724" t="b">
        <v>0</v>
      </c>
      <c r="M5724" t="b">
        <v>0</v>
      </c>
      <c r="N5724" t="b">
        <v>0</v>
      </c>
      <c r="O5724">
        <v>5</v>
      </c>
      <c r="P5724">
        <v>5</v>
      </c>
      <c r="Q5724" s="2">
        <v>0.11</v>
      </c>
      <c r="R5724" s="2">
        <v>0</v>
      </c>
      <c r="S5724" s="2">
        <v>0.03</v>
      </c>
      <c r="T5724">
        <f t="shared" si="356"/>
        <v>0.4</v>
      </c>
      <c r="U5724">
        <f t="shared" si="357"/>
        <v>4</v>
      </c>
      <c r="V5724">
        <f t="shared" si="358"/>
        <v>2.5083790000000001</v>
      </c>
      <c r="W5724">
        <f t="shared" si="359"/>
        <v>2.0379326500000001</v>
      </c>
    </row>
    <row r="5725" spans="1:23" x14ac:dyDescent="0.25">
      <c r="A5725" t="s">
        <v>18922</v>
      </c>
      <c r="B5725" s="1">
        <v>43152</v>
      </c>
      <c r="C5725" t="s">
        <v>18923</v>
      </c>
      <c r="D5725" t="s">
        <v>18924</v>
      </c>
      <c r="E5725" t="s">
        <v>18925</v>
      </c>
      <c r="F5725" s="1">
        <v>43144</v>
      </c>
      <c r="G5725">
        <v>1</v>
      </c>
      <c r="H5725">
        <v>269804</v>
      </c>
      <c r="I5725">
        <v>17030</v>
      </c>
      <c r="J5725">
        <v>283</v>
      </c>
      <c r="K5725">
        <v>1091</v>
      </c>
      <c r="L5725" t="b">
        <v>0</v>
      </c>
      <c r="M5725" t="b">
        <v>0</v>
      </c>
      <c r="N5725" t="b">
        <v>0</v>
      </c>
      <c r="O5725">
        <v>8</v>
      </c>
      <c r="P5725">
        <v>8</v>
      </c>
      <c r="Q5725" s="2">
        <v>0.06</v>
      </c>
      <c r="R5725" s="2">
        <v>0</v>
      </c>
      <c r="S5725" s="2">
        <v>0</v>
      </c>
      <c r="T5725">
        <f t="shared" si="356"/>
        <v>0.4</v>
      </c>
      <c r="U5725">
        <f t="shared" si="357"/>
        <v>6.4</v>
      </c>
      <c r="V5725">
        <f t="shared" si="358"/>
        <v>0.73490199999999994</v>
      </c>
      <c r="W5725">
        <f t="shared" si="359"/>
        <v>2.0172157000000004</v>
      </c>
    </row>
    <row r="5726" spans="1:23" x14ac:dyDescent="0.25">
      <c r="A5726" t="s">
        <v>18926</v>
      </c>
      <c r="B5726" s="1">
        <v>43246</v>
      </c>
      <c r="C5726" t="s">
        <v>18927</v>
      </c>
      <c r="D5726" t="s">
        <v>8868</v>
      </c>
      <c r="E5726" t="s">
        <v>18928</v>
      </c>
      <c r="F5726" s="1">
        <v>43228</v>
      </c>
      <c r="G5726">
        <v>1</v>
      </c>
      <c r="H5726">
        <v>3644362</v>
      </c>
      <c r="I5726">
        <v>114540</v>
      </c>
      <c r="J5726">
        <v>6980</v>
      </c>
      <c r="K5726">
        <v>18424</v>
      </c>
      <c r="L5726" t="b">
        <v>0</v>
      </c>
      <c r="M5726" t="b">
        <v>0</v>
      </c>
      <c r="N5726" t="b">
        <v>0</v>
      </c>
      <c r="O5726">
        <v>18</v>
      </c>
      <c r="P5726">
        <v>17</v>
      </c>
      <c r="Q5726" s="2">
        <v>0.03</v>
      </c>
      <c r="R5726" s="2">
        <v>0</v>
      </c>
      <c r="S5726" s="2">
        <v>0.01</v>
      </c>
      <c r="T5726">
        <f t="shared" si="356"/>
        <v>0.4</v>
      </c>
      <c r="U5726">
        <f t="shared" si="357"/>
        <v>13.400000000000002</v>
      </c>
      <c r="V5726">
        <f t="shared" si="358"/>
        <v>2.3721809999999999</v>
      </c>
      <c r="W5726">
        <f t="shared" si="359"/>
        <v>4.3402633500000007</v>
      </c>
    </row>
    <row r="5727" spans="1:23" x14ac:dyDescent="0.25">
      <c r="A5727" t="s">
        <v>18929</v>
      </c>
      <c r="B5727" s="1">
        <v>43067</v>
      </c>
      <c r="C5727" t="s">
        <v>18930</v>
      </c>
      <c r="D5727" t="s">
        <v>18931</v>
      </c>
      <c r="E5727" t="s">
        <v>18932</v>
      </c>
      <c r="F5727" s="1">
        <v>43059</v>
      </c>
      <c r="G5727">
        <v>1</v>
      </c>
      <c r="H5727">
        <v>502040</v>
      </c>
      <c r="I5727">
        <v>32735</v>
      </c>
      <c r="J5727">
        <v>236</v>
      </c>
      <c r="K5727">
        <v>4000</v>
      </c>
      <c r="L5727" t="b">
        <v>0</v>
      </c>
      <c r="M5727" t="b">
        <v>0</v>
      </c>
      <c r="N5727" t="b">
        <v>0</v>
      </c>
      <c r="O5727">
        <v>8</v>
      </c>
      <c r="P5727">
        <v>8</v>
      </c>
      <c r="Q5727" s="2">
        <v>7.0000000000000007E-2</v>
      </c>
      <c r="R5727" s="2">
        <v>0</v>
      </c>
      <c r="S5727" s="2">
        <v>0.01</v>
      </c>
      <c r="T5727">
        <f t="shared" si="356"/>
        <v>0.4</v>
      </c>
      <c r="U5727">
        <f t="shared" si="357"/>
        <v>6.4</v>
      </c>
      <c r="V5727">
        <f t="shared" si="358"/>
        <v>1.20102</v>
      </c>
      <c r="W5727">
        <f t="shared" si="359"/>
        <v>2.1803570000000003</v>
      </c>
    </row>
    <row r="5728" spans="1:23" x14ac:dyDescent="0.25">
      <c r="A5728" t="s">
        <v>18933</v>
      </c>
      <c r="B5728" s="1">
        <v>43214</v>
      </c>
      <c r="C5728" t="s">
        <v>18934</v>
      </c>
      <c r="D5728" t="s">
        <v>18935</v>
      </c>
      <c r="E5728" t="s">
        <v>18936</v>
      </c>
      <c r="F5728" s="1">
        <v>43196</v>
      </c>
      <c r="G5728">
        <v>1</v>
      </c>
      <c r="H5728">
        <v>509583</v>
      </c>
      <c r="I5728">
        <v>9782</v>
      </c>
      <c r="J5728">
        <v>254</v>
      </c>
      <c r="K5728">
        <v>1269</v>
      </c>
      <c r="L5728" t="b">
        <v>0</v>
      </c>
      <c r="M5728" t="b">
        <v>0</v>
      </c>
      <c r="N5728" t="b">
        <v>0</v>
      </c>
      <c r="O5728">
        <v>18</v>
      </c>
      <c r="P5728">
        <v>11</v>
      </c>
      <c r="Q5728" s="2">
        <v>0.02</v>
      </c>
      <c r="R5728" s="2">
        <v>0</v>
      </c>
      <c r="S5728" s="2">
        <v>0</v>
      </c>
      <c r="T5728">
        <f t="shared" si="356"/>
        <v>0.4</v>
      </c>
      <c r="U5728">
        <f t="shared" si="357"/>
        <v>7.4</v>
      </c>
      <c r="V5728">
        <f t="shared" si="358"/>
        <v>0.45479150000000002</v>
      </c>
      <c r="W5728">
        <f t="shared" si="359"/>
        <v>2.1691770250000002</v>
      </c>
    </row>
    <row r="5729" spans="1:23" x14ac:dyDescent="0.25">
      <c r="A5729" t="s">
        <v>18937</v>
      </c>
      <c r="B5729" s="1">
        <v>43077</v>
      </c>
      <c r="C5729" t="s">
        <v>18938</v>
      </c>
      <c r="D5729" t="s">
        <v>166</v>
      </c>
      <c r="E5729" t="s">
        <v>18939</v>
      </c>
      <c r="F5729" s="1">
        <v>43073</v>
      </c>
      <c r="G5729">
        <v>1</v>
      </c>
      <c r="H5729">
        <v>16080</v>
      </c>
      <c r="I5729">
        <v>436</v>
      </c>
      <c r="J5729">
        <v>18</v>
      </c>
      <c r="K5729">
        <v>66</v>
      </c>
      <c r="L5729" t="b">
        <v>0</v>
      </c>
      <c r="M5729" t="b">
        <v>0</v>
      </c>
      <c r="N5729" t="b">
        <v>0</v>
      </c>
      <c r="O5729">
        <v>4</v>
      </c>
      <c r="P5729">
        <v>4</v>
      </c>
      <c r="Q5729" s="2">
        <v>0.03</v>
      </c>
      <c r="R5729" s="2">
        <v>0</v>
      </c>
      <c r="S5729" s="2">
        <v>0</v>
      </c>
      <c r="T5729">
        <f t="shared" si="356"/>
        <v>0.4</v>
      </c>
      <c r="U5729">
        <f t="shared" si="357"/>
        <v>3.2</v>
      </c>
      <c r="V5729">
        <f t="shared" si="358"/>
        <v>0.30803999999999998</v>
      </c>
      <c r="W5729">
        <f t="shared" si="359"/>
        <v>1.067814</v>
      </c>
    </row>
    <row r="5730" spans="1:23" x14ac:dyDescent="0.25">
      <c r="A5730" t="s">
        <v>18940</v>
      </c>
      <c r="B5730" s="1">
        <v>43129</v>
      </c>
      <c r="C5730" t="s">
        <v>18941</v>
      </c>
      <c r="D5730" t="s">
        <v>1062</v>
      </c>
      <c r="E5730" t="s">
        <v>18942</v>
      </c>
      <c r="F5730" s="1">
        <v>43125</v>
      </c>
      <c r="G5730">
        <v>1</v>
      </c>
      <c r="H5730">
        <v>223023</v>
      </c>
      <c r="I5730">
        <v>8592</v>
      </c>
      <c r="J5730">
        <v>523</v>
      </c>
      <c r="K5730">
        <v>1328</v>
      </c>
      <c r="L5730" t="b">
        <v>0</v>
      </c>
      <c r="M5730" t="b">
        <v>0</v>
      </c>
      <c r="N5730" t="b">
        <v>0</v>
      </c>
      <c r="O5730">
        <v>4</v>
      </c>
      <c r="P5730">
        <v>4</v>
      </c>
      <c r="Q5730" s="2">
        <v>0.04</v>
      </c>
      <c r="R5730" s="2">
        <v>0</v>
      </c>
      <c r="S5730" s="2">
        <v>0.01</v>
      </c>
      <c r="T5730">
        <f t="shared" si="356"/>
        <v>0.4</v>
      </c>
      <c r="U5730">
        <f t="shared" si="357"/>
        <v>3.2</v>
      </c>
      <c r="V5730">
        <f t="shared" si="358"/>
        <v>0.76151150000000001</v>
      </c>
      <c r="W5730">
        <f t="shared" si="359"/>
        <v>1.2265290250000001</v>
      </c>
    </row>
    <row r="5731" spans="1:23" x14ac:dyDescent="0.25">
      <c r="A5731" t="s">
        <v>18943</v>
      </c>
      <c r="B5731" s="1">
        <v>43071</v>
      </c>
      <c r="C5731" t="s">
        <v>18944</v>
      </c>
      <c r="D5731" t="s">
        <v>18945</v>
      </c>
      <c r="E5731" t="s">
        <v>18946</v>
      </c>
      <c r="F5731" s="1">
        <v>43065</v>
      </c>
      <c r="G5731">
        <v>1</v>
      </c>
      <c r="H5731">
        <v>980944</v>
      </c>
      <c r="I5731">
        <v>8335</v>
      </c>
      <c r="J5731">
        <v>2517</v>
      </c>
      <c r="K5731">
        <v>5304</v>
      </c>
      <c r="L5731" t="b">
        <v>0</v>
      </c>
      <c r="M5731" t="b">
        <v>0</v>
      </c>
      <c r="N5731" t="b">
        <v>0</v>
      </c>
      <c r="O5731">
        <v>6</v>
      </c>
      <c r="P5731">
        <v>5</v>
      </c>
      <c r="Q5731" s="2">
        <v>0.01</v>
      </c>
      <c r="R5731" s="2">
        <v>0</v>
      </c>
      <c r="S5731" s="2">
        <v>0.01</v>
      </c>
      <c r="T5731">
        <f t="shared" si="356"/>
        <v>0.4</v>
      </c>
      <c r="U5731">
        <f t="shared" si="357"/>
        <v>3.8</v>
      </c>
      <c r="V5731">
        <f t="shared" si="358"/>
        <v>0.840472</v>
      </c>
      <c r="W5731">
        <f t="shared" si="359"/>
        <v>1.4041651999999998</v>
      </c>
    </row>
    <row r="5732" spans="1:23" x14ac:dyDescent="0.25">
      <c r="A5732" t="s">
        <v>18947</v>
      </c>
      <c r="B5732" s="1">
        <v>43159</v>
      </c>
      <c r="C5732" t="s">
        <v>18948</v>
      </c>
      <c r="D5732" t="s">
        <v>470</v>
      </c>
      <c r="E5732" t="s">
        <v>18949</v>
      </c>
      <c r="F5732" s="1">
        <v>43151</v>
      </c>
      <c r="G5732">
        <v>1</v>
      </c>
      <c r="H5732">
        <v>400237</v>
      </c>
      <c r="I5732">
        <v>9618</v>
      </c>
      <c r="J5732">
        <v>732</v>
      </c>
      <c r="K5732">
        <v>2447</v>
      </c>
      <c r="L5732" t="b">
        <v>0</v>
      </c>
      <c r="M5732" t="b">
        <v>0</v>
      </c>
      <c r="N5732" t="b">
        <v>0</v>
      </c>
      <c r="O5732">
        <v>8</v>
      </c>
      <c r="P5732">
        <v>8</v>
      </c>
      <c r="Q5732" s="2">
        <v>0.02</v>
      </c>
      <c r="R5732" s="2">
        <v>0</v>
      </c>
      <c r="S5732" s="2">
        <v>0.01</v>
      </c>
      <c r="T5732">
        <f t="shared" si="356"/>
        <v>0.4</v>
      </c>
      <c r="U5732">
        <f t="shared" si="357"/>
        <v>6.4</v>
      </c>
      <c r="V5732">
        <f t="shared" si="358"/>
        <v>0.65011850000000004</v>
      </c>
      <c r="W5732">
        <f t="shared" si="359"/>
        <v>1.9875414750000002</v>
      </c>
    </row>
    <row r="5733" spans="1:23" x14ac:dyDescent="0.25">
      <c r="A5733" t="s">
        <v>18950</v>
      </c>
      <c r="B5733" s="1">
        <v>43234</v>
      </c>
      <c r="C5733" t="s">
        <v>18951</v>
      </c>
      <c r="D5733" t="s">
        <v>18952</v>
      </c>
      <c r="E5733" t="s">
        <v>18953</v>
      </c>
      <c r="F5733" s="1">
        <v>43207</v>
      </c>
      <c r="G5733">
        <v>1</v>
      </c>
      <c r="H5733">
        <v>2394452</v>
      </c>
      <c r="I5733">
        <v>34350</v>
      </c>
      <c r="J5733">
        <v>1446</v>
      </c>
      <c r="K5733">
        <v>5330</v>
      </c>
      <c r="L5733" t="b">
        <v>0</v>
      </c>
      <c r="M5733" t="b">
        <v>0</v>
      </c>
      <c r="N5733" t="b">
        <v>0</v>
      </c>
      <c r="O5733">
        <v>27</v>
      </c>
      <c r="P5733">
        <v>17</v>
      </c>
      <c r="Q5733" s="2">
        <v>0.01</v>
      </c>
      <c r="R5733" s="2">
        <v>0</v>
      </c>
      <c r="S5733" s="2">
        <v>0</v>
      </c>
      <c r="T5733">
        <f t="shared" si="356"/>
        <v>0.4</v>
      </c>
      <c r="U5733">
        <f t="shared" si="357"/>
        <v>11.600000000000001</v>
      </c>
      <c r="V5733">
        <f t="shared" si="358"/>
        <v>1.297226</v>
      </c>
      <c r="W5733">
        <f t="shared" si="359"/>
        <v>3.5140291000000006</v>
      </c>
    </row>
    <row r="5734" spans="1:23" x14ac:dyDescent="0.25">
      <c r="A5734" t="s">
        <v>18954</v>
      </c>
      <c r="B5734" s="1">
        <v>43124</v>
      </c>
      <c r="C5734" t="s">
        <v>18955</v>
      </c>
      <c r="D5734" t="s">
        <v>818</v>
      </c>
      <c r="E5734" t="s">
        <v>18956</v>
      </c>
      <c r="F5734" s="1">
        <v>43118</v>
      </c>
      <c r="G5734">
        <v>1</v>
      </c>
      <c r="H5734">
        <v>509173</v>
      </c>
      <c r="I5734">
        <v>7063</v>
      </c>
      <c r="J5734">
        <v>279</v>
      </c>
      <c r="K5734">
        <v>893</v>
      </c>
      <c r="L5734" t="b">
        <v>0</v>
      </c>
      <c r="M5734" t="b">
        <v>0</v>
      </c>
      <c r="N5734" t="b">
        <v>0</v>
      </c>
      <c r="O5734">
        <v>6</v>
      </c>
      <c r="P5734">
        <v>5</v>
      </c>
      <c r="Q5734" s="2">
        <v>0.01</v>
      </c>
      <c r="R5734" s="2">
        <v>0</v>
      </c>
      <c r="S5734" s="2">
        <v>0</v>
      </c>
      <c r="T5734">
        <f t="shared" si="356"/>
        <v>0.4</v>
      </c>
      <c r="U5734">
        <f t="shared" si="357"/>
        <v>3.8</v>
      </c>
      <c r="V5734">
        <f t="shared" si="358"/>
        <v>0.35458650000000003</v>
      </c>
      <c r="W5734">
        <f t="shared" si="359"/>
        <v>1.2341052749999999</v>
      </c>
    </row>
    <row r="5735" spans="1:23" x14ac:dyDescent="0.25">
      <c r="A5735" t="s">
        <v>18957</v>
      </c>
      <c r="B5735" s="1">
        <v>43154</v>
      </c>
      <c r="C5735" t="s">
        <v>18958</v>
      </c>
      <c r="D5735" t="s">
        <v>198</v>
      </c>
      <c r="E5735" t="s">
        <v>18959</v>
      </c>
      <c r="F5735" s="1">
        <v>43153</v>
      </c>
      <c r="G5735">
        <v>1</v>
      </c>
      <c r="H5735">
        <v>654775</v>
      </c>
      <c r="I5735">
        <v>18449</v>
      </c>
      <c r="J5735">
        <v>2915</v>
      </c>
      <c r="K5735">
        <v>4053</v>
      </c>
      <c r="L5735" t="b">
        <v>0</v>
      </c>
      <c r="M5735" t="b">
        <v>0</v>
      </c>
      <c r="N5735" t="b">
        <v>0</v>
      </c>
      <c r="O5735">
        <v>1</v>
      </c>
      <c r="P5735">
        <v>1</v>
      </c>
      <c r="Q5735" s="2">
        <v>0.03</v>
      </c>
      <c r="R5735" s="2">
        <v>0</v>
      </c>
      <c r="S5735" s="2">
        <v>0.01</v>
      </c>
      <c r="T5735">
        <f t="shared" si="356"/>
        <v>0.4</v>
      </c>
      <c r="U5735">
        <f t="shared" si="357"/>
        <v>0.8</v>
      </c>
      <c r="V5735">
        <f t="shared" si="358"/>
        <v>0.87738749999999999</v>
      </c>
      <c r="W5735">
        <f t="shared" si="359"/>
        <v>0.66708562500000002</v>
      </c>
    </row>
    <row r="5736" spans="1:23" x14ac:dyDescent="0.25">
      <c r="A5736" t="s">
        <v>18960</v>
      </c>
      <c r="B5736" s="1">
        <v>43082</v>
      </c>
      <c r="C5736" t="s">
        <v>18961</v>
      </c>
      <c r="D5736" t="s">
        <v>1986</v>
      </c>
      <c r="E5736" t="s">
        <v>18962</v>
      </c>
      <c r="F5736" s="1">
        <v>43078</v>
      </c>
      <c r="G5736">
        <v>1</v>
      </c>
      <c r="H5736">
        <v>1119418</v>
      </c>
      <c r="I5736">
        <v>59772</v>
      </c>
      <c r="J5736">
        <v>1035</v>
      </c>
      <c r="K5736">
        <v>6734</v>
      </c>
      <c r="L5736" t="b">
        <v>0</v>
      </c>
      <c r="M5736" t="b">
        <v>0</v>
      </c>
      <c r="N5736" t="b">
        <v>0</v>
      </c>
      <c r="O5736">
        <v>4</v>
      </c>
      <c r="P5736">
        <v>3</v>
      </c>
      <c r="Q5736" s="2">
        <v>0.05</v>
      </c>
      <c r="R5736" s="2">
        <v>0</v>
      </c>
      <c r="S5736" s="2">
        <v>0.01</v>
      </c>
      <c r="T5736">
        <f t="shared" si="356"/>
        <v>0.4</v>
      </c>
      <c r="U5736">
        <f t="shared" si="357"/>
        <v>2.2000000000000002</v>
      </c>
      <c r="V5736">
        <f t="shared" si="358"/>
        <v>1.3097090000000002</v>
      </c>
      <c r="W5736">
        <f t="shared" si="359"/>
        <v>1.1683981500000002</v>
      </c>
    </row>
    <row r="5737" spans="1:23" x14ac:dyDescent="0.25">
      <c r="A5737" t="s">
        <v>18963</v>
      </c>
      <c r="B5737" s="1">
        <v>43232</v>
      </c>
      <c r="C5737" t="s">
        <v>18964</v>
      </c>
      <c r="D5737" t="s">
        <v>2235</v>
      </c>
      <c r="E5737" t="s">
        <v>18965</v>
      </c>
      <c r="F5737" s="1">
        <v>43226</v>
      </c>
      <c r="G5737">
        <v>1</v>
      </c>
      <c r="H5737">
        <v>5213752</v>
      </c>
      <c r="I5737">
        <v>99021</v>
      </c>
      <c r="J5737">
        <v>5093</v>
      </c>
      <c r="K5737">
        <v>10877</v>
      </c>
      <c r="L5737" t="b">
        <v>0</v>
      </c>
      <c r="M5737" t="b">
        <v>0</v>
      </c>
      <c r="N5737" t="b">
        <v>0</v>
      </c>
      <c r="O5737">
        <v>6</v>
      </c>
      <c r="P5737">
        <v>5</v>
      </c>
      <c r="Q5737" s="2">
        <v>0.02</v>
      </c>
      <c r="R5737" s="2">
        <v>0</v>
      </c>
      <c r="S5737" s="2">
        <v>0</v>
      </c>
      <c r="T5737">
        <f t="shared" si="356"/>
        <v>0.4</v>
      </c>
      <c r="U5737">
        <f t="shared" si="357"/>
        <v>3.8</v>
      </c>
      <c r="V5737">
        <f t="shared" si="358"/>
        <v>2.8068759999999999</v>
      </c>
      <c r="W5737">
        <f t="shared" si="359"/>
        <v>2.0924065999999999</v>
      </c>
    </row>
    <row r="5738" spans="1:23" x14ac:dyDescent="0.25">
      <c r="A5738" t="s">
        <v>18966</v>
      </c>
      <c r="B5738" s="1">
        <v>43129</v>
      </c>
      <c r="C5738" t="s">
        <v>18967</v>
      </c>
      <c r="D5738" t="s">
        <v>3198</v>
      </c>
      <c r="E5738" t="s">
        <v>18968</v>
      </c>
      <c r="F5738" s="1">
        <v>43122</v>
      </c>
      <c r="G5738">
        <v>1</v>
      </c>
      <c r="H5738">
        <v>281875</v>
      </c>
      <c r="I5738">
        <v>24632</v>
      </c>
      <c r="J5738">
        <v>558</v>
      </c>
      <c r="K5738">
        <v>2517</v>
      </c>
      <c r="L5738" t="b">
        <v>0</v>
      </c>
      <c r="M5738" t="b">
        <v>0</v>
      </c>
      <c r="N5738" t="b">
        <v>0</v>
      </c>
      <c r="O5738">
        <v>7</v>
      </c>
      <c r="P5738">
        <v>6</v>
      </c>
      <c r="Q5738" s="2">
        <v>0.09</v>
      </c>
      <c r="R5738" s="2">
        <v>0</v>
      </c>
      <c r="S5738" s="2">
        <v>0.01</v>
      </c>
      <c r="T5738">
        <f t="shared" si="356"/>
        <v>0.4</v>
      </c>
      <c r="U5738">
        <f t="shared" si="357"/>
        <v>4.6000000000000005</v>
      </c>
      <c r="V5738">
        <f t="shared" si="358"/>
        <v>1.2909374999999998</v>
      </c>
      <c r="W5738">
        <f t="shared" si="359"/>
        <v>1.7618281250000001</v>
      </c>
    </row>
    <row r="5739" spans="1:23" x14ac:dyDescent="0.25">
      <c r="A5739" t="s">
        <v>18969</v>
      </c>
      <c r="B5739" s="1">
        <v>43108</v>
      </c>
      <c r="C5739" t="s">
        <v>18970</v>
      </c>
      <c r="D5739" t="s">
        <v>1835</v>
      </c>
      <c r="E5739" t="s">
        <v>18971</v>
      </c>
      <c r="F5739" s="1">
        <v>43099</v>
      </c>
      <c r="G5739">
        <v>1</v>
      </c>
      <c r="H5739">
        <v>5986604</v>
      </c>
      <c r="I5739">
        <v>192698</v>
      </c>
      <c r="J5739">
        <v>10617</v>
      </c>
      <c r="K5739">
        <v>25712</v>
      </c>
      <c r="L5739" t="b">
        <v>0</v>
      </c>
      <c r="M5739" t="b">
        <v>0</v>
      </c>
      <c r="N5739" t="b">
        <v>0</v>
      </c>
      <c r="O5739">
        <v>9</v>
      </c>
      <c r="P5739">
        <v>9</v>
      </c>
      <c r="Q5739" s="2">
        <v>0.03</v>
      </c>
      <c r="R5739" s="2">
        <v>0</v>
      </c>
      <c r="S5739" s="2">
        <v>0</v>
      </c>
      <c r="T5739">
        <f t="shared" si="356"/>
        <v>0.4</v>
      </c>
      <c r="U5739">
        <f t="shared" si="357"/>
        <v>7.2</v>
      </c>
      <c r="V5739">
        <f t="shared" si="358"/>
        <v>3.2933019999999997</v>
      </c>
      <c r="W5739">
        <f t="shared" si="359"/>
        <v>3.1126556999999995</v>
      </c>
    </row>
    <row r="5740" spans="1:23" x14ac:dyDescent="0.25">
      <c r="A5740" t="s">
        <v>18972</v>
      </c>
      <c r="B5740" s="1">
        <v>43197</v>
      </c>
      <c r="C5740" t="s">
        <v>18973</v>
      </c>
      <c r="D5740" t="s">
        <v>5163</v>
      </c>
      <c r="E5740" t="s">
        <v>18974</v>
      </c>
      <c r="F5740" s="1">
        <v>43186</v>
      </c>
      <c r="G5740">
        <v>1</v>
      </c>
      <c r="H5740">
        <v>245076</v>
      </c>
      <c r="I5740">
        <v>16178</v>
      </c>
      <c r="J5740">
        <v>240</v>
      </c>
      <c r="K5740">
        <v>1277</v>
      </c>
      <c r="L5740" t="b">
        <v>0</v>
      </c>
      <c r="M5740" t="b">
        <v>0</v>
      </c>
      <c r="N5740" t="b">
        <v>0</v>
      </c>
      <c r="O5740">
        <v>11</v>
      </c>
      <c r="P5740">
        <v>9</v>
      </c>
      <c r="Q5740" s="2">
        <v>7.0000000000000007E-2</v>
      </c>
      <c r="R5740" s="2">
        <v>0</v>
      </c>
      <c r="S5740" s="2">
        <v>0.01</v>
      </c>
      <c r="T5740">
        <f t="shared" si="356"/>
        <v>0.4</v>
      </c>
      <c r="U5740">
        <f t="shared" si="357"/>
        <v>6.8</v>
      </c>
      <c r="V5740">
        <f t="shared" si="358"/>
        <v>1.0725380000000002</v>
      </c>
      <c r="W5740">
        <f t="shared" si="359"/>
        <v>2.2353882999999999</v>
      </c>
    </row>
    <row r="5741" spans="1:23" x14ac:dyDescent="0.25">
      <c r="A5741" t="s">
        <v>18975</v>
      </c>
      <c r="B5741" s="1">
        <v>43113</v>
      </c>
      <c r="C5741" t="s">
        <v>18976</v>
      </c>
      <c r="D5741" t="s">
        <v>8288</v>
      </c>
      <c r="E5741" t="s">
        <v>18977</v>
      </c>
      <c r="F5741" s="1">
        <v>43109</v>
      </c>
      <c r="G5741">
        <v>1</v>
      </c>
      <c r="H5741">
        <v>436730</v>
      </c>
      <c r="I5741">
        <v>283</v>
      </c>
      <c r="J5741">
        <v>22</v>
      </c>
      <c r="K5741">
        <v>33</v>
      </c>
      <c r="L5741" t="b">
        <v>0</v>
      </c>
      <c r="M5741" t="b">
        <v>0</v>
      </c>
      <c r="N5741" t="b">
        <v>0</v>
      </c>
      <c r="O5741">
        <v>4</v>
      </c>
      <c r="P5741">
        <v>1</v>
      </c>
      <c r="Q5741" s="2">
        <v>0</v>
      </c>
      <c r="R5741" s="2">
        <v>0</v>
      </c>
      <c r="S5741" s="2">
        <v>0</v>
      </c>
      <c r="T5741">
        <f t="shared" si="356"/>
        <v>0.4</v>
      </c>
      <c r="U5741">
        <f t="shared" si="357"/>
        <v>0.19999999999999996</v>
      </c>
      <c r="V5741">
        <f t="shared" si="358"/>
        <v>0.218365</v>
      </c>
      <c r="W5741">
        <f t="shared" si="359"/>
        <v>0.28642775000000004</v>
      </c>
    </row>
    <row r="5742" spans="1:23" x14ac:dyDescent="0.25">
      <c r="A5742" t="s">
        <v>18978</v>
      </c>
      <c r="B5742" s="1">
        <v>43068</v>
      </c>
      <c r="C5742" t="s">
        <v>18979</v>
      </c>
      <c r="D5742" t="s">
        <v>9965</v>
      </c>
      <c r="E5742" t="s">
        <v>18980</v>
      </c>
      <c r="F5742" s="1">
        <v>43060</v>
      </c>
      <c r="G5742">
        <v>1</v>
      </c>
      <c r="H5742">
        <v>748102</v>
      </c>
      <c r="I5742">
        <v>47024</v>
      </c>
      <c r="J5742">
        <v>1670</v>
      </c>
      <c r="K5742">
        <v>3775</v>
      </c>
      <c r="L5742" t="b">
        <v>0</v>
      </c>
      <c r="M5742" t="b">
        <v>0</v>
      </c>
      <c r="N5742" t="b">
        <v>0</v>
      </c>
      <c r="O5742">
        <v>8</v>
      </c>
      <c r="P5742">
        <v>6</v>
      </c>
      <c r="Q5742" s="2">
        <v>0.06</v>
      </c>
      <c r="R5742" s="2">
        <v>0</v>
      </c>
      <c r="S5742" s="2">
        <v>0.01</v>
      </c>
      <c r="T5742">
        <f t="shared" si="356"/>
        <v>0.4</v>
      </c>
      <c r="U5742">
        <f t="shared" si="357"/>
        <v>4.4000000000000004</v>
      </c>
      <c r="V5742">
        <f t="shared" si="358"/>
        <v>1.224051</v>
      </c>
      <c r="W5742">
        <f t="shared" si="359"/>
        <v>1.6884178500000002</v>
      </c>
    </row>
    <row r="5743" spans="1:23" x14ac:dyDescent="0.25">
      <c r="A5743" t="s">
        <v>18981</v>
      </c>
      <c r="B5743" s="1">
        <v>43154</v>
      </c>
      <c r="C5743" t="s">
        <v>18982</v>
      </c>
      <c r="D5743" t="s">
        <v>8813</v>
      </c>
      <c r="E5743" t="s">
        <v>18983</v>
      </c>
      <c r="F5743" s="1">
        <v>43146</v>
      </c>
      <c r="G5743">
        <v>1</v>
      </c>
      <c r="H5743">
        <v>141366</v>
      </c>
      <c r="I5743">
        <v>15728</v>
      </c>
      <c r="J5743">
        <v>37</v>
      </c>
      <c r="K5743">
        <v>1734</v>
      </c>
      <c r="L5743" t="b">
        <v>0</v>
      </c>
      <c r="M5743" t="b">
        <v>0</v>
      </c>
      <c r="N5743" t="b">
        <v>0</v>
      </c>
      <c r="O5743">
        <v>8</v>
      </c>
      <c r="P5743">
        <v>7</v>
      </c>
      <c r="Q5743" s="2">
        <v>0.11</v>
      </c>
      <c r="R5743" s="2">
        <v>0</v>
      </c>
      <c r="S5743" s="2">
        <v>0.01</v>
      </c>
      <c r="T5743">
        <f t="shared" si="356"/>
        <v>0.4</v>
      </c>
      <c r="U5743">
        <f t="shared" si="357"/>
        <v>5.4</v>
      </c>
      <c r="V5743">
        <f t="shared" si="358"/>
        <v>1.4206830000000001</v>
      </c>
      <c r="W5743">
        <f t="shared" si="359"/>
        <v>2.0072390500000004</v>
      </c>
    </row>
    <row r="5744" spans="1:23" x14ac:dyDescent="0.25">
      <c r="A5744" t="s">
        <v>18984</v>
      </c>
      <c r="B5744" s="1">
        <v>43174</v>
      </c>
      <c r="C5744" t="s">
        <v>18985</v>
      </c>
      <c r="D5744" t="s">
        <v>2140</v>
      </c>
      <c r="E5744" t="s">
        <v>18986</v>
      </c>
      <c r="F5744" s="1">
        <v>43171</v>
      </c>
      <c r="G5744">
        <v>1</v>
      </c>
      <c r="H5744">
        <v>1277694</v>
      </c>
      <c r="I5744">
        <v>15943</v>
      </c>
      <c r="J5744">
        <v>1592</v>
      </c>
      <c r="K5744">
        <v>1683</v>
      </c>
      <c r="L5744" t="b">
        <v>0</v>
      </c>
      <c r="M5744" t="b">
        <v>0</v>
      </c>
      <c r="N5744" t="b">
        <v>0</v>
      </c>
      <c r="O5744">
        <v>3</v>
      </c>
      <c r="P5744">
        <v>1</v>
      </c>
      <c r="Q5744" s="2">
        <v>0.01</v>
      </c>
      <c r="R5744" s="2">
        <v>0</v>
      </c>
      <c r="S5744" s="2">
        <v>0</v>
      </c>
      <c r="T5744">
        <f t="shared" si="356"/>
        <v>0.4</v>
      </c>
      <c r="U5744">
        <f t="shared" si="357"/>
        <v>0.4</v>
      </c>
      <c r="V5744">
        <f t="shared" si="358"/>
        <v>0.73884699999999992</v>
      </c>
      <c r="W5744">
        <f t="shared" si="359"/>
        <v>0.51859644999999999</v>
      </c>
    </row>
    <row r="5745" spans="1:23" x14ac:dyDescent="0.25">
      <c r="A5745" t="s">
        <v>18987</v>
      </c>
      <c r="B5745" s="1">
        <v>43119</v>
      </c>
      <c r="C5745" t="s">
        <v>18988</v>
      </c>
      <c r="D5745" t="s">
        <v>198</v>
      </c>
      <c r="E5745" t="s">
        <v>18989</v>
      </c>
      <c r="F5745" s="1">
        <v>43117</v>
      </c>
      <c r="G5745">
        <v>1</v>
      </c>
      <c r="H5745">
        <v>599642</v>
      </c>
      <c r="I5745">
        <v>6084</v>
      </c>
      <c r="J5745">
        <v>443</v>
      </c>
      <c r="K5745">
        <v>334</v>
      </c>
      <c r="L5745" t="b">
        <v>0</v>
      </c>
      <c r="M5745" t="b">
        <v>0</v>
      </c>
      <c r="N5745" t="b">
        <v>0</v>
      </c>
      <c r="O5745">
        <v>2</v>
      </c>
      <c r="P5745">
        <v>2</v>
      </c>
      <c r="Q5745" s="2">
        <v>0.01</v>
      </c>
      <c r="R5745" s="2">
        <v>0</v>
      </c>
      <c r="S5745" s="2">
        <v>0</v>
      </c>
      <c r="T5745">
        <f t="shared" si="356"/>
        <v>0.4</v>
      </c>
      <c r="U5745">
        <f t="shared" si="357"/>
        <v>1.6</v>
      </c>
      <c r="V5745">
        <f t="shared" si="358"/>
        <v>0.39982099999999998</v>
      </c>
      <c r="W5745">
        <f t="shared" si="359"/>
        <v>0.69993735000000001</v>
      </c>
    </row>
    <row r="5746" spans="1:23" x14ac:dyDescent="0.25">
      <c r="A5746" t="s">
        <v>18990</v>
      </c>
      <c r="B5746" s="1">
        <v>43080</v>
      </c>
      <c r="C5746" t="s">
        <v>18991</v>
      </c>
      <c r="D5746" t="s">
        <v>2314</v>
      </c>
      <c r="E5746" t="s">
        <v>18992</v>
      </c>
      <c r="F5746" s="1">
        <v>43073</v>
      </c>
      <c r="G5746">
        <v>1</v>
      </c>
      <c r="H5746">
        <v>1332449</v>
      </c>
      <c r="I5746">
        <v>49673</v>
      </c>
      <c r="J5746">
        <v>648</v>
      </c>
      <c r="K5746">
        <v>5017</v>
      </c>
      <c r="L5746" t="b">
        <v>0</v>
      </c>
      <c r="M5746" t="b">
        <v>0</v>
      </c>
      <c r="N5746" t="b">
        <v>0</v>
      </c>
      <c r="O5746">
        <v>7</v>
      </c>
      <c r="P5746">
        <v>7</v>
      </c>
      <c r="Q5746" s="2">
        <v>0.04</v>
      </c>
      <c r="R5746" s="2">
        <v>0</v>
      </c>
      <c r="S5746" s="2">
        <v>0</v>
      </c>
      <c r="T5746">
        <f t="shared" si="356"/>
        <v>0.4</v>
      </c>
      <c r="U5746">
        <f t="shared" si="357"/>
        <v>5.6000000000000005</v>
      </c>
      <c r="V5746">
        <f t="shared" si="358"/>
        <v>1.0662245000000001</v>
      </c>
      <c r="W5746">
        <f t="shared" si="359"/>
        <v>1.9331785750000001</v>
      </c>
    </row>
    <row r="5747" spans="1:23" x14ac:dyDescent="0.25">
      <c r="A5747" t="s">
        <v>18993</v>
      </c>
      <c r="B5747" s="1">
        <v>43054</v>
      </c>
      <c r="C5747" t="s">
        <v>18994</v>
      </c>
      <c r="D5747" t="s">
        <v>324</v>
      </c>
      <c r="E5747" t="s">
        <v>18995</v>
      </c>
      <c r="F5747" s="1">
        <v>43048</v>
      </c>
      <c r="G5747">
        <v>1</v>
      </c>
      <c r="H5747">
        <v>379918</v>
      </c>
      <c r="I5747">
        <v>4472</v>
      </c>
      <c r="J5747">
        <v>4507</v>
      </c>
      <c r="K5747">
        <v>2066</v>
      </c>
      <c r="L5747" t="b">
        <v>0</v>
      </c>
      <c r="M5747" t="b">
        <v>0</v>
      </c>
      <c r="N5747" t="b">
        <v>0</v>
      </c>
      <c r="O5747">
        <v>6</v>
      </c>
      <c r="P5747">
        <v>2</v>
      </c>
      <c r="Q5747" s="2">
        <v>0.01</v>
      </c>
      <c r="R5747" s="2">
        <v>-0.01</v>
      </c>
      <c r="S5747" s="2">
        <v>0.01</v>
      </c>
      <c r="T5747">
        <f t="shared" si="356"/>
        <v>0.4</v>
      </c>
      <c r="U5747">
        <f t="shared" si="357"/>
        <v>0.8</v>
      </c>
      <c r="V5747">
        <f t="shared" si="358"/>
        <v>0.38995899999999994</v>
      </c>
      <c r="W5747">
        <f t="shared" si="359"/>
        <v>0.49648565</v>
      </c>
    </row>
    <row r="5748" spans="1:23" x14ac:dyDescent="0.25">
      <c r="A5748" t="s">
        <v>18996</v>
      </c>
      <c r="B5748" s="1">
        <v>43097</v>
      </c>
      <c r="C5748" t="s">
        <v>18997</v>
      </c>
      <c r="D5748" t="s">
        <v>18998</v>
      </c>
      <c r="E5748" t="s">
        <v>18999</v>
      </c>
      <c r="F5748" s="1">
        <v>43089</v>
      </c>
      <c r="G5748">
        <v>1</v>
      </c>
      <c r="H5748">
        <v>10194</v>
      </c>
      <c r="I5748">
        <v>594</v>
      </c>
      <c r="J5748">
        <v>15</v>
      </c>
      <c r="K5748">
        <v>81</v>
      </c>
      <c r="L5748" t="b">
        <v>0</v>
      </c>
      <c r="M5748" t="b">
        <v>0</v>
      </c>
      <c r="N5748" t="b">
        <v>0</v>
      </c>
      <c r="O5748">
        <v>8</v>
      </c>
      <c r="P5748">
        <v>7</v>
      </c>
      <c r="Q5748" s="2">
        <v>0.06</v>
      </c>
      <c r="R5748" s="2">
        <v>0</v>
      </c>
      <c r="S5748" s="2">
        <v>0.01</v>
      </c>
      <c r="T5748">
        <f t="shared" si="356"/>
        <v>0.4</v>
      </c>
      <c r="U5748">
        <f t="shared" si="357"/>
        <v>5.4</v>
      </c>
      <c r="V5748">
        <f t="shared" si="358"/>
        <v>0.855097</v>
      </c>
      <c r="W5748">
        <f t="shared" si="359"/>
        <v>1.8092839500000002</v>
      </c>
    </row>
    <row r="5749" spans="1:23" x14ac:dyDescent="0.25">
      <c r="A5749" t="s">
        <v>19000</v>
      </c>
      <c r="B5749" s="1">
        <v>43053</v>
      </c>
      <c r="C5749" t="s">
        <v>19001</v>
      </c>
      <c r="D5749" t="s">
        <v>512</v>
      </c>
      <c r="E5749" t="s">
        <v>19002</v>
      </c>
      <c r="F5749" s="1">
        <v>43047</v>
      </c>
      <c r="G5749">
        <v>1</v>
      </c>
      <c r="H5749">
        <v>812007</v>
      </c>
      <c r="I5749">
        <v>5894</v>
      </c>
      <c r="J5749">
        <v>951</v>
      </c>
      <c r="K5749">
        <v>851</v>
      </c>
      <c r="L5749" t="b">
        <v>0</v>
      </c>
      <c r="M5749" t="b">
        <v>0</v>
      </c>
      <c r="N5749" t="b">
        <v>0</v>
      </c>
      <c r="O5749">
        <v>6</v>
      </c>
      <c r="P5749">
        <v>1</v>
      </c>
      <c r="Q5749" s="2">
        <v>0.01</v>
      </c>
      <c r="R5749" s="2">
        <v>0</v>
      </c>
      <c r="S5749" s="2">
        <v>0</v>
      </c>
      <c r="T5749">
        <f t="shared" si="356"/>
        <v>0.4</v>
      </c>
      <c r="U5749">
        <f t="shared" si="357"/>
        <v>-0.19999999999999996</v>
      </c>
      <c r="V5749">
        <f t="shared" si="358"/>
        <v>0.50600349999999994</v>
      </c>
      <c r="W5749">
        <f t="shared" si="359"/>
        <v>0.28710122500000002</v>
      </c>
    </row>
    <row r="5750" spans="1:23" x14ac:dyDescent="0.25">
      <c r="A5750" t="s">
        <v>19003</v>
      </c>
      <c r="B5750" s="1">
        <v>43160</v>
      </c>
      <c r="C5750" t="s">
        <v>19004</v>
      </c>
      <c r="D5750" t="s">
        <v>19005</v>
      </c>
      <c r="E5750" t="s">
        <v>19006</v>
      </c>
      <c r="F5750" s="1">
        <v>43153</v>
      </c>
      <c r="G5750">
        <v>1</v>
      </c>
      <c r="H5750">
        <v>25961</v>
      </c>
      <c r="I5750">
        <v>2180</v>
      </c>
      <c r="J5750">
        <v>26</v>
      </c>
      <c r="K5750">
        <v>120</v>
      </c>
      <c r="L5750" t="b">
        <v>0</v>
      </c>
      <c r="M5750" t="b">
        <v>0</v>
      </c>
      <c r="N5750" t="b">
        <v>0</v>
      </c>
      <c r="O5750">
        <v>7</v>
      </c>
      <c r="P5750">
        <v>2</v>
      </c>
      <c r="Q5750" s="2">
        <v>0.08</v>
      </c>
      <c r="R5750" s="2">
        <v>0</v>
      </c>
      <c r="S5750" s="2">
        <v>0</v>
      </c>
      <c r="T5750">
        <f t="shared" si="356"/>
        <v>0.4</v>
      </c>
      <c r="U5750">
        <f t="shared" si="357"/>
        <v>0.60000000000000009</v>
      </c>
      <c r="V5750">
        <f t="shared" si="358"/>
        <v>0.81298049999999999</v>
      </c>
      <c r="W5750">
        <f t="shared" si="359"/>
        <v>0.59454317500000009</v>
      </c>
    </row>
    <row r="5751" spans="1:23" x14ac:dyDescent="0.25">
      <c r="A5751" t="s">
        <v>19007</v>
      </c>
      <c r="B5751" s="1">
        <v>43216</v>
      </c>
      <c r="C5751" t="s">
        <v>19008</v>
      </c>
      <c r="D5751" t="s">
        <v>9243</v>
      </c>
      <c r="E5751" t="s">
        <v>19009</v>
      </c>
      <c r="F5751" s="1">
        <v>43203</v>
      </c>
      <c r="G5751">
        <v>1</v>
      </c>
      <c r="H5751">
        <v>229374</v>
      </c>
      <c r="I5751">
        <v>8025</v>
      </c>
      <c r="J5751">
        <v>229</v>
      </c>
      <c r="K5751">
        <v>1379</v>
      </c>
      <c r="L5751" t="b">
        <v>0</v>
      </c>
      <c r="M5751" t="b">
        <v>0</v>
      </c>
      <c r="N5751" t="b">
        <v>0</v>
      </c>
      <c r="O5751">
        <v>13</v>
      </c>
      <c r="P5751">
        <v>12</v>
      </c>
      <c r="Q5751" s="2">
        <v>0.03</v>
      </c>
      <c r="R5751" s="2">
        <v>0</v>
      </c>
      <c r="S5751" s="2">
        <v>0.01</v>
      </c>
      <c r="T5751">
        <f t="shared" si="356"/>
        <v>0.4</v>
      </c>
      <c r="U5751">
        <f t="shared" si="357"/>
        <v>9.4000000000000021</v>
      </c>
      <c r="V5751">
        <f t="shared" si="358"/>
        <v>0.66468700000000003</v>
      </c>
      <c r="W5751">
        <f t="shared" si="359"/>
        <v>2.7426404500000006</v>
      </c>
    </row>
    <row r="5752" spans="1:23" x14ac:dyDescent="0.25">
      <c r="A5752" t="s">
        <v>19010</v>
      </c>
      <c r="B5752" s="1">
        <v>43265</v>
      </c>
      <c r="C5752" t="s">
        <v>19011</v>
      </c>
      <c r="D5752" t="s">
        <v>19012</v>
      </c>
      <c r="E5752" t="s">
        <v>19013</v>
      </c>
      <c r="F5752" s="1">
        <v>43246</v>
      </c>
      <c r="G5752">
        <v>1</v>
      </c>
      <c r="H5752">
        <v>608459</v>
      </c>
      <c r="I5752">
        <v>21784</v>
      </c>
      <c r="J5752">
        <v>175</v>
      </c>
      <c r="K5752">
        <v>3537</v>
      </c>
      <c r="L5752" t="b">
        <v>0</v>
      </c>
      <c r="M5752" t="b">
        <v>0</v>
      </c>
      <c r="N5752" t="b">
        <v>0</v>
      </c>
      <c r="O5752">
        <v>19</v>
      </c>
      <c r="P5752">
        <v>3</v>
      </c>
      <c r="Q5752" s="2">
        <v>0.04</v>
      </c>
      <c r="R5752" s="2">
        <v>0</v>
      </c>
      <c r="S5752" s="2">
        <v>0.01</v>
      </c>
      <c r="T5752">
        <f t="shared" si="356"/>
        <v>0.4</v>
      </c>
      <c r="U5752">
        <f t="shared" si="357"/>
        <v>-0.79999999999999982</v>
      </c>
      <c r="V5752">
        <f t="shared" si="358"/>
        <v>0.95422950000000006</v>
      </c>
      <c r="W5752">
        <f t="shared" si="359"/>
        <v>0.2939803250000001</v>
      </c>
    </row>
    <row r="5753" spans="1:23" x14ac:dyDescent="0.25">
      <c r="A5753" t="s">
        <v>19014</v>
      </c>
      <c r="B5753" s="1">
        <v>43054</v>
      </c>
      <c r="C5753" t="s">
        <v>19015</v>
      </c>
      <c r="D5753" t="s">
        <v>4636</v>
      </c>
      <c r="E5753" t="s">
        <v>19016</v>
      </c>
      <c r="F5753" s="1">
        <v>43049</v>
      </c>
      <c r="G5753">
        <v>1</v>
      </c>
      <c r="H5753">
        <v>269509</v>
      </c>
      <c r="I5753">
        <v>10801</v>
      </c>
      <c r="J5753">
        <v>158</v>
      </c>
      <c r="K5753">
        <v>653</v>
      </c>
      <c r="L5753" t="b">
        <v>0</v>
      </c>
      <c r="M5753" t="b">
        <v>0</v>
      </c>
      <c r="N5753" t="b">
        <v>0</v>
      </c>
      <c r="O5753">
        <v>5</v>
      </c>
      <c r="P5753">
        <v>2</v>
      </c>
      <c r="Q5753" s="2">
        <v>0.04</v>
      </c>
      <c r="R5753" s="2">
        <v>0</v>
      </c>
      <c r="S5753" s="2">
        <v>0</v>
      </c>
      <c r="T5753">
        <f t="shared" si="356"/>
        <v>0.4</v>
      </c>
      <c r="U5753">
        <f t="shared" si="357"/>
        <v>1</v>
      </c>
      <c r="V5753">
        <f t="shared" si="358"/>
        <v>0.53475450000000002</v>
      </c>
      <c r="W5753">
        <f t="shared" si="359"/>
        <v>0.59716407500000002</v>
      </c>
    </row>
    <row r="5754" spans="1:23" x14ac:dyDescent="0.25">
      <c r="A5754" t="s">
        <v>19017</v>
      </c>
      <c r="B5754" s="1">
        <v>43265</v>
      </c>
      <c r="C5754" t="s">
        <v>19018</v>
      </c>
      <c r="D5754" t="s">
        <v>5300</v>
      </c>
      <c r="E5754" t="s">
        <v>19019</v>
      </c>
      <c r="F5754" s="1">
        <v>43247</v>
      </c>
      <c r="G5754">
        <v>1</v>
      </c>
      <c r="H5754">
        <v>2177792</v>
      </c>
      <c r="I5754">
        <v>91776</v>
      </c>
      <c r="J5754">
        <v>5879</v>
      </c>
      <c r="K5754">
        <v>12679</v>
      </c>
      <c r="L5754" t="b">
        <v>0</v>
      </c>
      <c r="M5754" t="b">
        <v>0</v>
      </c>
      <c r="N5754" t="b">
        <v>0</v>
      </c>
      <c r="O5754">
        <v>18</v>
      </c>
      <c r="P5754">
        <v>17</v>
      </c>
      <c r="Q5754" s="2">
        <v>0.04</v>
      </c>
      <c r="R5754" s="2">
        <v>0</v>
      </c>
      <c r="S5754" s="2">
        <v>0.01</v>
      </c>
      <c r="T5754">
        <f t="shared" si="356"/>
        <v>0.4</v>
      </c>
      <c r="U5754">
        <f t="shared" si="357"/>
        <v>13.400000000000002</v>
      </c>
      <c r="V5754">
        <f t="shared" si="358"/>
        <v>1.738896</v>
      </c>
      <c r="W5754">
        <f t="shared" si="359"/>
        <v>4.1186136000000007</v>
      </c>
    </row>
    <row r="5755" spans="1:23" x14ac:dyDescent="0.25">
      <c r="A5755" t="s">
        <v>19020</v>
      </c>
      <c r="B5755" s="1">
        <v>43090</v>
      </c>
      <c r="C5755" t="s">
        <v>19021</v>
      </c>
      <c r="D5755" t="s">
        <v>351</v>
      </c>
      <c r="E5755" t="s">
        <v>19022</v>
      </c>
      <c r="F5755" s="1">
        <v>43084</v>
      </c>
      <c r="G5755">
        <v>1</v>
      </c>
      <c r="H5755">
        <v>148686</v>
      </c>
      <c r="I5755">
        <v>7560</v>
      </c>
      <c r="J5755">
        <v>737</v>
      </c>
      <c r="K5755">
        <v>2405</v>
      </c>
      <c r="L5755" t="b">
        <v>0</v>
      </c>
      <c r="M5755" t="b">
        <v>0</v>
      </c>
      <c r="N5755" t="b">
        <v>0</v>
      </c>
      <c r="O5755">
        <v>6</v>
      </c>
      <c r="P5755">
        <v>5</v>
      </c>
      <c r="Q5755" s="2">
        <v>0.05</v>
      </c>
      <c r="R5755" s="2">
        <v>0</v>
      </c>
      <c r="S5755" s="2">
        <v>0.02</v>
      </c>
      <c r="T5755">
        <f t="shared" si="356"/>
        <v>0.4</v>
      </c>
      <c r="U5755">
        <f t="shared" si="357"/>
        <v>3.8</v>
      </c>
      <c r="V5755">
        <f t="shared" si="358"/>
        <v>1.074343</v>
      </c>
      <c r="W5755">
        <f t="shared" si="359"/>
        <v>1.4860200499999998</v>
      </c>
    </row>
    <row r="5756" spans="1:23" x14ac:dyDescent="0.25">
      <c r="A5756" t="s">
        <v>19023</v>
      </c>
      <c r="B5756" s="1">
        <v>43234</v>
      </c>
      <c r="C5756" t="s">
        <v>19024</v>
      </c>
      <c r="D5756" t="s">
        <v>19025</v>
      </c>
      <c r="E5756" t="s">
        <v>19026</v>
      </c>
      <c r="F5756" s="1">
        <v>43208</v>
      </c>
      <c r="G5756">
        <v>1</v>
      </c>
      <c r="H5756">
        <v>683810</v>
      </c>
      <c r="I5756">
        <v>32941</v>
      </c>
      <c r="J5756">
        <v>522</v>
      </c>
      <c r="K5756">
        <v>28864</v>
      </c>
      <c r="L5756" t="b">
        <v>0</v>
      </c>
      <c r="M5756" t="b">
        <v>0</v>
      </c>
      <c r="N5756" t="b">
        <v>0</v>
      </c>
      <c r="O5756">
        <v>26</v>
      </c>
      <c r="P5756">
        <v>17</v>
      </c>
      <c r="Q5756" s="2">
        <v>0.05</v>
      </c>
      <c r="R5756" s="2">
        <v>0</v>
      </c>
      <c r="S5756" s="2">
        <v>0.04</v>
      </c>
      <c r="T5756">
        <f t="shared" si="356"/>
        <v>0.4</v>
      </c>
      <c r="U5756">
        <f t="shared" si="357"/>
        <v>11.8</v>
      </c>
      <c r="V5756">
        <f t="shared" si="358"/>
        <v>1.8419050000000001</v>
      </c>
      <c r="W5756">
        <f t="shared" si="359"/>
        <v>3.7546667500000002</v>
      </c>
    </row>
    <row r="5757" spans="1:23" x14ac:dyDescent="0.25">
      <c r="A5757" t="s">
        <v>19027</v>
      </c>
      <c r="B5757" s="1">
        <v>43070</v>
      </c>
      <c r="C5757" t="s">
        <v>19028</v>
      </c>
      <c r="D5757" t="s">
        <v>951</v>
      </c>
      <c r="E5757" t="s">
        <v>18192</v>
      </c>
      <c r="F5757" s="1">
        <v>43064</v>
      </c>
      <c r="G5757">
        <v>1</v>
      </c>
      <c r="H5757">
        <v>189308</v>
      </c>
      <c r="I5757">
        <v>2394</v>
      </c>
      <c r="J5757">
        <v>362</v>
      </c>
      <c r="K5757">
        <v>263</v>
      </c>
      <c r="L5757" t="b">
        <v>0</v>
      </c>
      <c r="M5757" t="b">
        <v>0</v>
      </c>
      <c r="N5757" t="b">
        <v>0</v>
      </c>
      <c r="O5757">
        <v>6</v>
      </c>
      <c r="P5757">
        <v>6</v>
      </c>
      <c r="Q5757" s="2">
        <v>0.01</v>
      </c>
      <c r="R5757" s="2">
        <v>0</v>
      </c>
      <c r="S5757" s="2">
        <v>0</v>
      </c>
      <c r="T5757">
        <f t="shared" si="356"/>
        <v>0.4</v>
      </c>
      <c r="U5757">
        <f t="shared" si="357"/>
        <v>4.8000000000000007</v>
      </c>
      <c r="V5757">
        <f t="shared" si="358"/>
        <v>0.19465399999999999</v>
      </c>
      <c r="W5757">
        <f t="shared" si="359"/>
        <v>1.4281289000000004</v>
      </c>
    </row>
    <row r="5758" spans="1:23" x14ac:dyDescent="0.25">
      <c r="A5758" t="s">
        <v>19029</v>
      </c>
      <c r="B5758" s="1">
        <v>43204</v>
      </c>
      <c r="C5758" t="s">
        <v>19030</v>
      </c>
      <c r="D5758" t="s">
        <v>11554</v>
      </c>
      <c r="E5758" t="s">
        <v>19031</v>
      </c>
      <c r="F5758" s="1">
        <v>43196</v>
      </c>
      <c r="G5758">
        <v>1</v>
      </c>
      <c r="H5758">
        <v>324964</v>
      </c>
      <c r="I5758">
        <v>23709</v>
      </c>
      <c r="J5758">
        <v>292</v>
      </c>
      <c r="K5758">
        <v>1645</v>
      </c>
      <c r="L5758" t="b">
        <v>0</v>
      </c>
      <c r="M5758" t="b">
        <v>0</v>
      </c>
      <c r="N5758" t="b">
        <v>0</v>
      </c>
      <c r="O5758">
        <v>8</v>
      </c>
      <c r="P5758">
        <v>1</v>
      </c>
      <c r="Q5758" s="2">
        <v>7.0000000000000007E-2</v>
      </c>
      <c r="R5758" s="2">
        <v>0</v>
      </c>
      <c r="S5758" s="2">
        <v>0.01</v>
      </c>
      <c r="T5758">
        <f t="shared" si="356"/>
        <v>0.4</v>
      </c>
      <c r="U5758">
        <f t="shared" si="357"/>
        <v>-0.60000000000000009</v>
      </c>
      <c r="V5758">
        <f t="shared" si="358"/>
        <v>1.112482</v>
      </c>
      <c r="W5758">
        <f t="shared" si="359"/>
        <v>0.39936869999999997</v>
      </c>
    </row>
    <row r="5759" spans="1:23" x14ac:dyDescent="0.25">
      <c r="A5759" t="s">
        <v>19032</v>
      </c>
      <c r="B5759" s="1">
        <v>43073</v>
      </c>
      <c r="C5759" t="s">
        <v>19033</v>
      </c>
      <c r="D5759" t="s">
        <v>1916</v>
      </c>
      <c r="E5759" t="s">
        <v>19034</v>
      </c>
      <c r="F5759" s="1">
        <v>43066</v>
      </c>
      <c r="G5759">
        <v>1</v>
      </c>
      <c r="H5759">
        <v>1752883</v>
      </c>
      <c r="I5759">
        <v>137210</v>
      </c>
      <c r="J5759">
        <v>1198</v>
      </c>
      <c r="K5759">
        <v>6341</v>
      </c>
      <c r="L5759" t="b">
        <v>0</v>
      </c>
      <c r="M5759" t="b">
        <v>0</v>
      </c>
      <c r="N5759" t="b">
        <v>0</v>
      </c>
      <c r="O5759">
        <v>7</v>
      </c>
      <c r="P5759">
        <v>7</v>
      </c>
      <c r="Q5759" s="2">
        <v>0.08</v>
      </c>
      <c r="R5759" s="2">
        <v>0</v>
      </c>
      <c r="S5759" s="2">
        <v>0</v>
      </c>
      <c r="T5759">
        <f t="shared" si="356"/>
        <v>0.4</v>
      </c>
      <c r="U5759">
        <f t="shared" si="357"/>
        <v>5.6000000000000005</v>
      </c>
      <c r="V5759">
        <f t="shared" si="358"/>
        <v>1.6764415000000001</v>
      </c>
      <c r="W5759">
        <f t="shared" si="359"/>
        <v>2.146754525</v>
      </c>
    </row>
    <row r="5760" spans="1:23" x14ac:dyDescent="0.25">
      <c r="A5760" t="s">
        <v>19035</v>
      </c>
      <c r="B5760" s="1">
        <v>43219</v>
      </c>
      <c r="C5760" t="s">
        <v>19036</v>
      </c>
      <c r="D5760" t="s">
        <v>1051</v>
      </c>
      <c r="E5760" t="s">
        <v>19037</v>
      </c>
      <c r="F5760" s="1">
        <v>43208</v>
      </c>
      <c r="G5760">
        <v>1</v>
      </c>
      <c r="H5760">
        <v>2371234</v>
      </c>
      <c r="I5760">
        <v>56321</v>
      </c>
      <c r="J5760">
        <v>1785</v>
      </c>
      <c r="K5760">
        <v>3829</v>
      </c>
      <c r="L5760" t="b">
        <v>0</v>
      </c>
      <c r="M5760" t="b">
        <v>0</v>
      </c>
      <c r="N5760" t="b">
        <v>0</v>
      </c>
      <c r="O5760">
        <v>11</v>
      </c>
      <c r="P5760">
        <v>10</v>
      </c>
      <c r="Q5760" s="2">
        <v>0.02</v>
      </c>
      <c r="R5760" s="2">
        <v>0</v>
      </c>
      <c r="S5760" s="2">
        <v>0</v>
      </c>
      <c r="T5760">
        <f t="shared" si="356"/>
        <v>0.4</v>
      </c>
      <c r="U5760">
        <f t="shared" si="357"/>
        <v>7.8</v>
      </c>
      <c r="V5760">
        <f t="shared" si="358"/>
        <v>1.3856169999999999</v>
      </c>
      <c r="W5760">
        <f t="shared" si="359"/>
        <v>2.5949659499999997</v>
      </c>
    </row>
    <row r="5761" spans="1:23" x14ac:dyDescent="0.25">
      <c r="A5761" t="s">
        <v>19038</v>
      </c>
      <c r="B5761" s="1">
        <v>43132</v>
      </c>
      <c r="C5761" t="s">
        <v>19039</v>
      </c>
      <c r="D5761" t="s">
        <v>19040</v>
      </c>
      <c r="E5761" t="s">
        <v>19041</v>
      </c>
      <c r="F5761" s="1">
        <v>43125</v>
      </c>
      <c r="G5761">
        <v>1</v>
      </c>
      <c r="H5761">
        <v>1171252</v>
      </c>
      <c r="I5761">
        <v>66728</v>
      </c>
      <c r="J5761">
        <v>1568</v>
      </c>
      <c r="K5761">
        <v>6562</v>
      </c>
      <c r="L5761" t="b">
        <v>0</v>
      </c>
      <c r="M5761" t="b">
        <v>0</v>
      </c>
      <c r="N5761" t="b">
        <v>0</v>
      </c>
      <c r="O5761">
        <v>7</v>
      </c>
      <c r="P5761">
        <v>7</v>
      </c>
      <c r="Q5761" s="2">
        <v>0.06</v>
      </c>
      <c r="R5761" s="2">
        <v>0</v>
      </c>
      <c r="S5761" s="2">
        <v>0.01</v>
      </c>
      <c r="T5761">
        <f t="shared" si="356"/>
        <v>0.4</v>
      </c>
      <c r="U5761">
        <f t="shared" si="357"/>
        <v>5.6000000000000005</v>
      </c>
      <c r="V5761">
        <f t="shared" si="358"/>
        <v>1.4356260000000001</v>
      </c>
      <c r="W5761">
        <f t="shared" si="359"/>
        <v>2.0624690999999999</v>
      </c>
    </row>
    <row r="5762" spans="1:23" x14ac:dyDescent="0.25">
      <c r="A5762" t="s">
        <v>19042</v>
      </c>
      <c r="B5762" s="1">
        <v>43074</v>
      </c>
      <c r="C5762" t="s">
        <v>19043</v>
      </c>
      <c r="D5762" t="s">
        <v>1125</v>
      </c>
      <c r="E5762" t="s">
        <v>19044</v>
      </c>
      <c r="F5762" s="1">
        <v>43069</v>
      </c>
      <c r="G5762">
        <v>1</v>
      </c>
      <c r="H5762">
        <v>868868</v>
      </c>
      <c r="I5762">
        <v>21005</v>
      </c>
      <c r="J5762">
        <v>988</v>
      </c>
      <c r="K5762">
        <v>2543</v>
      </c>
      <c r="L5762" t="b">
        <v>0</v>
      </c>
      <c r="M5762" t="b">
        <v>0</v>
      </c>
      <c r="N5762" t="b">
        <v>0</v>
      </c>
      <c r="O5762">
        <v>5</v>
      </c>
      <c r="P5762">
        <v>5</v>
      </c>
      <c r="Q5762" s="2">
        <v>0.02</v>
      </c>
      <c r="R5762" s="2">
        <v>0</v>
      </c>
      <c r="S5762" s="2">
        <v>0</v>
      </c>
      <c r="T5762">
        <f t="shared" ref="T5762:T5825" si="360">G5762*0.4</f>
        <v>0.4</v>
      </c>
      <c r="U5762">
        <f t="shared" ref="U5762:U5825" si="361">-0.2*(O5762-P5762)+0.8*P5762</f>
        <v>4</v>
      </c>
      <c r="V5762">
        <f t="shared" ref="V5762:V5825" si="362">0.5*H5762*0.000001+0.1*Q5762*100+100*0.15*R5762+100*0.25*S5762</f>
        <v>0.63443399999999994</v>
      </c>
      <c r="W5762">
        <f t="shared" ref="W5762:W5825" si="363">0.4*T5762+0.25*U5762+0.35*V5762</f>
        <v>1.3820519</v>
      </c>
    </row>
    <row r="5763" spans="1:23" x14ac:dyDescent="0.25">
      <c r="A5763" t="s">
        <v>19045</v>
      </c>
      <c r="B5763" s="1">
        <v>43265</v>
      </c>
      <c r="C5763" t="s">
        <v>19046</v>
      </c>
      <c r="D5763" t="s">
        <v>490</v>
      </c>
      <c r="E5763" t="s">
        <v>19047</v>
      </c>
      <c r="F5763" s="1">
        <v>43245</v>
      </c>
      <c r="G5763">
        <v>1</v>
      </c>
      <c r="H5763">
        <v>4050988</v>
      </c>
      <c r="I5763">
        <v>64643</v>
      </c>
      <c r="J5763">
        <v>1848</v>
      </c>
      <c r="K5763">
        <v>7589</v>
      </c>
      <c r="L5763" t="b">
        <v>0</v>
      </c>
      <c r="M5763" t="b">
        <v>0</v>
      </c>
      <c r="N5763" t="b">
        <v>0</v>
      </c>
      <c r="O5763">
        <v>20</v>
      </c>
      <c r="P5763">
        <v>19</v>
      </c>
      <c r="Q5763" s="2">
        <v>0.02</v>
      </c>
      <c r="R5763" s="2">
        <v>0</v>
      </c>
      <c r="S5763" s="2">
        <v>0</v>
      </c>
      <c r="T5763">
        <f t="shared" si="360"/>
        <v>0.4</v>
      </c>
      <c r="U5763">
        <f t="shared" si="361"/>
        <v>15.000000000000002</v>
      </c>
      <c r="V5763">
        <f t="shared" si="362"/>
        <v>2.2254940000000003</v>
      </c>
      <c r="W5763">
        <f t="shared" si="363"/>
        <v>4.6889229000000006</v>
      </c>
    </row>
    <row r="5764" spans="1:23" x14ac:dyDescent="0.25">
      <c r="A5764" t="s">
        <v>19048</v>
      </c>
      <c r="B5764" s="1">
        <v>43098</v>
      </c>
      <c r="C5764" t="s">
        <v>19049</v>
      </c>
      <c r="D5764" t="s">
        <v>9068</v>
      </c>
      <c r="E5764" t="s">
        <v>19050</v>
      </c>
      <c r="F5764" s="1">
        <v>43089</v>
      </c>
      <c r="G5764">
        <v>1</v>
      </c>
      <c r="H5764">
        <v>533608</v>
      </c>
      <c r="I5764">
        <v>34059</v>
      </c>
      <c r="J5764">
        <v>931</v>
      </c>
      <c r="K5764">
        <v>5766</v>
      </c>
      <c r="L5764" t="b">
        <v>0</v>
      </c>
      <c r="M5764" t="b">
        <v>0</v>
      </c>
      <c r="N5764" t="b">
        <v>0</v>
      </c>
      <c r="O5764">
        <v>9</v>
      </c>
      <c r="P5764">
        <v>9</v>
      </c>
      <c r="Q5764" s="2">
        <v>0.06</v>
      </c>
      <c r="R5764" s="2">
        <v>0</v>
      </c>
      <c r="S5764" s="2">
        <v>0.01</v>
      </c>
      <c r="T5764">
        <f t="shared" si="360"/>
        <v>0.4</v>
      </c>
      <c r="U5764">
        <f t="shared" si="361"/>
        <v>7.2</v>
      </c>
      <c r="V5764">
        <f t="shared" si="362"/>
        <v>1.1168039999999999</v>
      </c>
      <c r="W5764">
        <f t="shared" si="363"/>
        <v>2.3508814</v>
      </c>
    </row>
    <row r="5765" spans="1:23" x14ac:dyDescent="0.25">
      <c r="A5765" t="s">
        <v>19051</v>
      </c>
      <c r="B5765" s="1">
        <v>43116</v>
      </c>
      <c r="C5765" t="s">
        <v>19052</v>
      </c>
      <c r="D5765" t="s">
        <v>3021</v>
      </c>
      <c r="E5765" t="s">
        <v>19053</v>
      </c>
      <c r="F5765" s="1">
        <v>43113</v>
      </c>
      <c r="G5765">
        <v>1</v>
      </c>
      <c r="H5765">
        <v>3935638</v>
      </c>
      <c r="I5765">
        <v>421533</v>
      </c>
      <c r="J5765">
        <v>2434</v>
      </c>
      <c r="K5765">
        <v>34274</v>
      </c>
      <c r="L5765" t="b">
        <v>0</v>
      </c>
      <c r="M5765" t="b">
        <v>0</v>
      </c>
      <c r="N5765" t="b">
        <v>0</v>
      </c>
      <c r="O5765">
        <v>3</v>
      </c>
      <c r="P5765">
        <v>3</v>
      </c>
      <c r="Q5765" s="2">
        <v>0.11</v>
      </c>
      <c r="R5765" s="2">
        <v>0</v>
      </c>
      <c r="S5765" s="2">
        <v>0.01</v>
      </c>
      <c r="T5765">
        <f t="shared" si="360"/>
        <v>0.4</v>
      </c>
      <c r="U5765">
        <f t="shared" si="361"/>
        <v>2.4000000000000004</v>
      </c>
      <c r="V5765">
        <f t="shared" si="362"/>
        <v>3.3178190000000001</v>
      </c>
      <c r="W5765">
        <f t="shared" si="363"/>
        <v>1.92123665</v>
      </c>
    </row>
    <row r="5766" spans="1:23" x14ac:dyDescent="0.25">
      <c r="A5766" t="s">
        <v>19054</v>
      </c>
      <c r="B5766" s="1">
        <v>43167</v>
      </c>
      <c r="C5766" t="s">
        <v>19055</v>
      </c>
      <c r="D5766" t="s">
        <v>3638</v>
      </c>
      <c r="E5766" t="s">
        <v>19056</v>
      </c>
      <c r="F5766" s="1">
        <v>43156</v>
      </c>
      <c r="G5766">
        <v>1</v>
      </c>
      <c r="H5766">
        <v>300755</v>
      </c>
      <c r="I5766">
        <v>12611</v>
      </c>
      <c r="J5766">
        <v>259</v>
      </c>
      <c r="K5766">
        <v>1008</v>
      </c>
      <c r="L5766" t="b">
        <v>0</v>
      </c>
      <c r="M5766" t="b">
        <v>0</v>
      </c>
      <c r="N5766" t="b">
        <v>0</v>
      </c>
      <c r="O5766">
        <v>11</v>
      </c>
      <c r="P5766">
        <v>11</v>
      </c>
      <c r="Q5766" s="2">
        <v>0.04</v>
      </c>
      <c r="R5766" s="2">
        <v>0</v>
      </c>
      <c r="S5766" s="2">
        <v>0</v>
      </c>
      <c r="T5766">
        <f t="shared" si="360"/>
        <v>0.4</v>
      </c>
      <c r="U5766">
        <f t="shared" si="361"/>
        <v>8.8000000000000007</v>
      </c>
      <c r="V5766">
        <f t="shared" si="362"/>
        <v>0.55037749999999996</v>
      </c>
      <c r="W5766">
        <f t="shared" si="363"/>
        <v>2.5526321250000001</v>
      </c>
    </row>
    <row r="5767" spans="1:23" x14ac:dyDescent="0.25">
      <c r="A5767" t="s">
        <v>19057</v>
      </c>
      <c r="B5767" s="1">
        <v>43185</v>
      </c>
      <c r="C5767" t="s">
        <v>19058</v>
      </c>
      <c r="D5767" t="s">
        <v>19059</v>
      </c>
      <c r="E5767" t="s">
        <v>19060</v>
      </c>
      <c r="F5767" s="1">
        <v>43172</v>
      </c>
      <c r="G5767">
        <v>1</v>
      </c>
      <c r="H5767">
        <v>230399</v>
      </c>
      <c r="I5767">
        <v>5208</v>
      </c>
      <c r="J5767">
        <v>37</v>
      </c>
      <c r="K5767">
        <v>417</v>
      </c>
      <c r="L5767" t="b">
        <v>0</v>
      </c>
      <c r="M5767" t="b">
        <v>0</v>
      </c>
      <c r="N5767" t="b">
        <v>0</v>
      </c>
      <c r="O5767">
        <v>13</v>
      </c>
      <c r="P5767">
        <v>6</v>
      </c>
      <c r="Q5767" s="2">
        <v>0.02</v>
      </c>
      <c r="R5767" s="2">
        <v>0</v>
      </c>
      <c r="S5767" s="2">
        <v>0</v>
      </c>
      <c r="T5767">
        <f t="shared" si="360"/>
        <v>0.4</v>
      </c>
      <c r="U5767">
        <f t="shared" si="361"/>
        <v>3.4000000000000004</v>
      </c>
      <c r="V5767">
        <f t="shared" si="362"/>
        <v>0.31519950000000002</v>
      </c>
      <c r="W5767">
        <f t="shared" si="363"/>
        <v>1.1203198250000002</v>
      </c>
    </row>
    <row r="5768" spans="1:23" x14ac:dyDescent="0.25">
      <c r="A5768" t="s">
        <v>19061</v>
      </c>
      <c r="B5768" s="1">
        <v>43103</v>
      </c>
      <c r="C5768" t="s">
        <v>19062</v>
      </c>
      <c r="D5768" t="s">
        <v>529</v>
      </c>
      <c r="E5768" t="s">
        <v>19063</v>
      </c>
      <c r="F5768" s="1">
        <v>43090</v>
      </c>
      <c r="G5768">
        <v>1</v>
      </c>
      <c r="H5768">
        <v>4149544</v>
      </c>
      <c r="I5768">
        <v>48299</v>
      </c>
      <c r="J5768">
        <v>4222</v>
      </c>
      <c r="K5768">
        <v>4406</v>
      </c>
      <c r="L5768" t="b">
        <v>0</v>
      </c>
      <c r="M5768" t="b">
        <v>0</v>
      </c>
      <c r="N5768" t="b">
        <v>0</v>
      </c>
      <c r="O5768">
        <v>13</v>
      </c>
      <c r="P5768">
        <v>13</v>
      </c>
      <c r="Q5768" s="2">
        <v>0.01</v>
      </c>
      <c r="R5768" s="2">
        <v>0</v>
      </c>
      <c r="S5768" s="2">
        <v>0</v>
      </c>
      <c r="T5768">
        <f t="shared" si="360"/>
        <v>0.4</v>
      </c>
      <c r="U5768">
        <f t="shared" si="361"/>
        <v>10.4</v>
      </c>
      <c r="V5768">
        <f t="shared" si="362"/>
        <v>2.1747719999999999</v>
      </c>
      <c r="W5768">
        <f t="shared" si="363"/>
        <v>3.5211702000000002</v>
      </c>
    </row>
    <row r="5769" spans="1:23" x14ac:dyDescent="0.25">
      <c r="A5769" t="s">
        <v>19064</v>
      </c>
      <c r="B5769" s="1">
        <v>43068</v>
      </c>
      <c r="C5769" t="s">
        <v>19065</v>
      </c>
      <c r="D5769" t="s">
        <v>5324</v>
      </c>
      <c r="E5769" t="s">
        <v>19066</v>
      </c>
      <c r="F5769" s="1">
        <v>43060</v>
      </c>
      <c r="G5769">
        <v>1</v>
      </c>
      <c r="H5769">
        <v>125128</v>
      </c>
      <c r="I5769">
        <v>4623</v>
      </c>
      <c r="J5769">
        <v>49</v>
      </c>
      <c r="K5769">
        <v>305</v>
      </c>
      <c r="L5769" t="b">
        <v>0</v>
      </c>
      <c r="M5769" t="b">
        <v>0</v>
      </c>
      <c r="N5769" t="b">
        <v>0</v>
      </c>
      <c r="O5769">
        <v>8</v>
      </c>
      <c r="P5769">
        <v>7</v>
      </c>
      <c r="Q5769" s="2">
        <v>0.04</v>
      </c>
      <c r="R5769" s="2">
        <v>0</v>
      </c>
      <c r="S5769" s="2">
        <v>0</v>
      </c>
      <c r="T5769">
        <f t="shared" si="360"/>
        <v>0.4</v>
      </c>
      <c r="U5769">
        <f t="shared" si="361"/>
        <v>5.4</v>
      </c>
      <c r="V5769">
        <f t="shared" si="362"/>
        <v>0.46256400000000003</v>
      </c>
      <c r="W5769">
        <f t="shared" si="363"/>
        <v>1.6718974000000002</v>
      </c>
    </row>
    <row r="5770" spans="1:23" x14ac:dyDescent="0.25">
      <c r="A5770" t="s">
        <v>19067</v>
      </c>
      <c r="B5770" s="1">
        <v>43118</v>
      </c>
      <c r="C5770" t="s">
        <v>19068</v>
      </c>
      <c r="D5770" t="s">
        <v>19069</v>
      </c>
      <c r="E5770" t="s">
        <v>19070</v>
      </c>
      <c r="F5770" s="1">
        <v>43112</v>
      </c>
      <c r="G5770">
        <v>1</v>
      </c>
      <c r="H5770">
        <v>213584</v>
      </c>
      <c r="I5770">
        <v>1878</v>
      </c>
      <c r="J5770">
        <v>59</v>
      </c>
      <c r="K5770">
        <v>195</v>
      </c>
      <c r="L5770" t="b">
        <v>0</v>
      </c>
      <c r="M5770" t="b">
        <v>0</v>
      </c>
      <c r="N5770" t="b">
        <v>0</v>
      </c>
      <c r="O5770">
        <v>6</v>
      </c>
      <c r="P5770">
        <v>1</v>
      </c>
      <c r="Q5770" s="2">
        <v>0.01</v>
      </c>
      <c r="R5770" s="2">
        <v>0</v>
      </c>
      <c r="S5770" s="2">
        <v>0</v>
      </c>
      <c r="T5770">
        <f t="shared" si="360"/>
        <v>0.4</v>
      </c>
      <c r="U5770">
        <f t="shared" si="361"/>
        <v>-0.19999999999999996</v>
      </c>
      <c r="V5770">
        <f t="shared" si="362"/>
        <v>0.206792</v>
      </c>
      <c r="W5770">
        <f t="shared" si="363"/>
        <v>0.18237720000000004</v>
      </c>
    </row>
    <row r="5771" spans="1:23" x14ac:dyDescent="0.25">
      <c r="A5771" t="s">
        <v>19071</v>
      </c>
      <c r="B5771" s="1">
        <v>43265</v>
      </c>
      <c r="C5771" t="s">
        <v>19072</v>
      </c>
      <c r="D5771" t="s">
        <v>810</v>
      </c>
      <c r="E5771" t="s">
        <v>19073</v>
      </c>
      <c r="F5771" s="1">
        <v>43243</v>
      </c>
      <c r="G5771">
        <v>1</v>
      </c>
      <c r="H5771">
        <v>2025376</v>
      </c>
      <c r="I5771">
        <v>50919</v>
      </c>
      <c r="J5771">
        <v>2127</v>
      </c>
      <c r="K5771">
        <v>8253</v>
      </c>
      <c r="L5771" t="b">
        <v>0</v>
      </c>
      <c r="M5771" t="b">
        <v>0</v>
      </c>
      <c r="N5771" t="b">
        <v>0</v>
      </c>
      <c r="O5771">
        <v>22</v>
      </c>
      <c r="P5771">
        <v>22</v>
      </c>
      <c r="Q5771" s="2">
        <v>0.03</v>
      </c>
      <c r="R5771" s="2">
        <v>0</v>
      </c>
      <c r="S5771" s="2">
        <v>0</v>
      </c>
      <c r="T5771">
        <f t="shared" si="360"/>
        <v>0.4</v>
      </c>
      <c r="U5771">
        <f t="shared" si="361"/>
        <v>17.600000000000001</v>
      </c>
      <c r="V5771">
        <f t="shared" si="362"/>
        <v>1.3126880000000001</v>
      </c>
      <c r="W5771">
        <f t="shared" si="363"/>
        <v>5.0194408000000008</v>
      </c>
    </row>
    <row r="5772" spans="1:23" x14ac:dyDescent="0.25">
      <c r="A5772" t="s">
        <v>19074</v>
      </c>
      <c r="B5772" s="1">
        <v>43206</v>
      </c>
      <c r="C5772" t="s">
        <v>19075</v>
      </c>
      <c r="D5772" t="s">
        <v>903</v>
      </c>
      <c r="E5772" t="s">
        <v>19076</v>
      </c>
      <c r="F5772" s="1">
        <v>43192</v>
      </c>
      <c r="G5772">
        <v>1</v>
      </c>
      <c r="H5772">
        <v>400413</v>
      </c>
      <c r="I5772">
        <v>12830</v>
      </c>
      <c r="J5772">
        <v>1064</v>
      </c>
      <c r="K5772">
        <v>2273</v>
      </c>
      <c r="L5772" t="b">
        <v>0</v>
      </c>
      <c r="M5772" t="b">
        <v>0</v>
      </c>
      <c r="N5772" t="b">
        <v>0</v>
      </c>
      <c r="O5772">
        <v>14</v>
      </c>
      <c r="P5772">
        <v>8</v>
      </c>
      <c r="Q5772" s="2">
        <v>0.03</v>
      </c>
      <c r="R5772" s="2">
        <v>0</v>
      </c>
      <c r="S5772" s="2">
        <v>0.01</v>
      </c>
      <c r="T5772">
        <f t="shared" si="360"/>
        <v>0.4</v>
      </c>
      <c r="U5772">
        <f t="shared" si="361"/>
        <v>5.2</v>
      </c>
      <c r="V5772">
        <f t="shared" si="362"/>
        <v>0.7502065</v>
      </c>
      <c r="W5772">
        <f t="shared" si="363"/>
        <v>1.7225722749999999</v>
      </c>
    </row>
    <row r="5773" spans="1:23" x14ac:dyDescent="0.25">
      <c r="A5773" t="s">
        <v>19077</v>
      </c>
      <c r="B5773" s="1">
        <v>43235</v>
      </c>
      <c r="C5773" t="s">
        <v>19078</v>
      </c>
      <c r="D5773" t="s">
        <v>8951</v>
      </c>
      <c r="E5773" t="s">
        <v>19079</v>
      </c>
      <c r="F5773" s="1">
        <v>43218</v>
      </c>
      <c r="G5773">
        <v>1</v>
      </c>
      <c r="H5773">
        <v>982180</v>
      </c>
      <c r="I5773">
        <v>21351</v>
      </c>
      <c r="J5773">
        <v>652</v>
      </c>
      <c r="K5773">
        <v>2689</v>
      </c>
      <c r="L5773" t="b">
        <v>0</v>
      </c>
      <c r="M5773" t="b">
        <v>0</v>
      </c>
      <c r="N5773" t="b">
        <v>0</v>
      </c>
      <c r="O5773">
        <v>17</v>
      </c>
      <c r="P5773">
        <v>16</v>
      </c>
      <c r="Q5773" s="2">
        <v>0.02</v>
      </c>
      <c r="R5773" s="2">
        <v>0</v>
      </c>
      <c r="S5773" s="2">
        <v>0</v>
      </c>
      <c r="T5773">
        <f t="shared" si="360"/>
        <v>0.4</v>
      </c>
      <c r="U5773">
        <f t="shared" si="361"/>
        <v>12.600000000000001</v>
      </c>
      <c r="V5773">
        <f t="shared" si="362"/>
        <v>0.69108999999999998</v>
      </c>
      <c r="W5773">
        <f t="shared" si="363"/>
        <v>3.5518815000000004</v>
      </c>
    </row>
    <row r="5774" spans="1:23" x14ac:dyDescent="0.25">
      <c r="A5774" t="s">
        <v>19080</v>
      </c>
      <c r="B5774" s="1">
        <v>43164</v>
      </c>
      <c r="C5774" t="s">
        <v>19081</v>
      </c>
      <c r="D5774" t="s">
        <v>198</v>
      </c>
      <c r="E5774" t="s">
        <v>19082</v>
      </c>
      <c r="F5774" s="1">
        <v>43152</v>
      </c>
      <c r="G5774">
        <v>1</v>
      </c>
      <c r="H5774">
        <v>4270738</v>
      </c>
      <c r="I5774">
        <v>54459</v>
      </c>
      <c r="J5774">
        <v>2355</v>
      </c>
      <c r="K5774">
        <v>2771</v>
      </c>
      <c r="L5774" t="b">
        <v>0</v>
      </c>
      <c r="M5774" t="b">
        <v>0</v>
      </c>
      <c r="N5774" t="b">
        <v>0</v>
      </c>
      <c r="O5774">
        <v>12</v>
      </c>
      <c r="P5774">
        <v>5</v>
      </c>
      <c r="Q5774" s="2">
        <v>0.01</v>
      </c>
      <c r="R5774" s="2">
        <v>0</v>
      </c>
      <c r="S5774" s="2">
        <v>0</v>
      </c>
      <c r="T5774">
        <f t="shared" si="360"/>
        <v>0.4</v>
      </c>
      <c r="U5774">
        <f t="shared" si="361"/>
        <v>2.5999999999999996</v>
      </c>
      <c r="V5774">
        <f t="shared" si="362"/>
        <v>2.2353689999999999</v>
      </c>
      <c r="W5774">
        <f t="shared" si="363"/>
        <v>1.5923791499999997</v>
      </c>
    </row>
    <row r="5775" spans="1:23" x14ac:dyDescent="0.25">
      <c r="A5775" t="s">
        <v>19083</v>
      </c>
      <c r="B5775" s="1">
        <v>43074</v>
      </c>
      <c r="C5775" t="s">
        <v>19084</v>
      </c>
      <c r="D5775" t="s">
        <v>867</v>
      </c>
      <c r="E5775" t="s">
        <v>15831</v>
      </c>
      <c r="F5775" s="1">
        <v>43067</v>
      </c>
      <c r="G5775">
        <v>1</v>
      </c>
      <c r="H5775">
        <v>322376</v>
      </c>
      <c r="I5775">
        <v>12291</v>
      </c>
      <c r="J5775">
        <v>261</v>
      </c>
      <c r="K5775">
        <v>2955</v>
      </c>
      <c r="L5775" t="b">
        <v>0</v>
      </c>
      <c r="M5775" t="b">
        <v>0</v>
      </c>
      <c r="N5775" t="b">
        <v>0</v>
      </c>
      <c r="O5775">
        <v>7</v>
      </c>
      <c r="P5775">
        <v>7</v>
      </c>
      <c r="Q5775" s="2">
        <v>0.04</v>
      </c>
      <c r="R5775" s="2">
        <v>0</v>
      </c>
      <c r="S5775" s="2">
        <v>0.01</v>
      </c>
      <c r="T5775">
        <f t="shared" si="360"/>
        <v>0.4</v>
      </c>
      <c r="U5775">
        <f t="shared" si="361"/>
        <v>5.6000000000000005</v>
      </c>
      <c r="V5775">
        <f t="shared" si="362"/>
        <v>0.81118800000000002</v>
      </c>
      <c r="W5775">
        <f t="shared" si="363"/>
        <v>1.8439158</v>
      </c>
    </row>
    <row r="5776" spans="1:23" x14ac:dyDescent="0.25">
      <c r="A5776" t="s">
        <v>19085</v>
      </c>
      <c r="B5776" s="1">
        <v>43074</v>
      </c>
      <c r="C5776" t="s">
        <v>19086</v>
      </c>
      <c r="D5776" t="s">
        <v>860</v>
      </c>
      <c r="E5776" t="s">
        <v>19087</v>
      </c>
      <c r="F5776" s="1">
        <v>43068</v>
      </c>
      <c r="G5776">
        <v>1</v>
      </c>
      <c r="H5776">
        <v>113748</v>
      </c>
      <c r="I5776">
        <v>7451</v>
      </c>
      <c r="J5776">
        <v>109</v>
      </c>
      <c r="K5776">
        <v>435</v>
      </c>
      <c r="L5776" t="b">
        <v>0</v>
      </c>
      <c r="M5776" t="b">
        <v>0</v>
      </c>
      <c r="N5776" t="b">
        <v>0</v>
      </c>
      <c r="O5776">
        <v>6</v>
      </c>
      <c r="P5776">
        <v>6</v>
      </c>
      <c r="Q5776" s="2">
        <v>7.0000000000000007E-2</v>
      </c>
      <c r="R5776" s="2">
        <v>0</v>
      </c>
      <c r="S5776" s="2">
        <v>0</v>
      </c>
      <c r="T5776">
        <f t="shared" si="360"/>
        <v>0.4</v>
      </c>
      <c r="U5776">
        <f t="shared" si="361"/>
        <v>4.8000000000000007</v>
      </c>
      <c r="V5776">
        <f t="shared" si="362"/>
        <v>0.75687400000000005</v>
      </c>
      <c r="W5776">
        <f t="shared" si="363"/>
        <v>1.6249059000000003</v>
      </c>
    </row>
    <row r="5777" spans="1:23" x14ac:dyDescent="0.25">
      <c r="A5777" t="s">
        <v>19088</v>
      </c>
      <c r="B5777" s="1">
        <v>43074</v>
      </c>
      <c r="C5777" t="s">
        <v>19089</v>
      </c>
      <c r="D5777" t="s">
        <v>403</v>
      </c>
      <c r="E5777" t="s">
        <v>19090</v>
      </c>
      <c r="F5777" s="1">
        <v>43072</v>
      </c>
      <c r="G5777">
        <v>1</v>
      </c>
      <c r="H5777">
        <v>433758</v>
      </c>
      <c r="I5777">
        <v>5407</v>
      </c>
      <c r="J5777">
        <v>108</v>
      </c>
      <c r="K5777">
        <v>724</v>
      </c>
      <c r="L5777" t="b">
        <v>0</v>
      </c>
      <c r="M5777" t="b">
        <v>0</v>
      </c>
      <c r="N5777" t="b">
        <v>0</v>
      </c>
      <c r="O5777">
        <v>2</v>
      </c>
      <c r="P5777">
        <v>2</v>
      </c>
      <c r="Q5777" s="2">
        <v>0.01</v>
      </c>
      <c r="R5777" s="2">
        <v>0</v>
      </c>
      <c r="S5777" s="2">
        <v>0</v>
      </c>
      <c r="T5777">
        <f t="shared" si="360"/>
        <v>0.4</v>
      </c>
      <c r="U5777">
        <f t="shared" si="361"/>
        <v>1.6</v>
      </c>
      <c r="V5777">
        <f t="shared" si="362"/>
        <v>0.31687900000000002</v>
      </c>
      <c r="W5777">
        <f t="shared" si="363"/>
        <v>0.67090765000000008</v>
      </c>
    </row>
    <row r="5778" spans="1:23" x14ac:dyDescent="0.25">
      <c r="A5778" t="s">
        <v>19091</v>
      </c>
      <c r="B5778" s="1">
        <v>43174</v>
      </c>
      <c r="C5778" t="s">
        <v>19092</v>
      </c>
      <c r="D5778" t="s">
        <v>2766</v>
      </c>
      <c r="E5778" t="s">
        <v>19093</v>
      </c>
      <c r="F5778" s="1">
        <v>43165</v>
      </c>
      <c r="G5778">
        <v>1</v>
      </c>
      <c r="H5778">
        <v>132283</v>
      </c>
      <c r="I5778">
        <v>10987</v>
      </c>
      <c r="J5778">
        <v>488</v>
      </c>
      <c r="K5778">
        <v>3301</v>
      </c>
      <c r="L5778" t="b">
        <v>0</v>
      </c>
      <c r="M5778" t="b">
        <v>0</v>
      </c>
      <c r="N5778" t="b">
        <v>0</v>
      </c>
      <c r="O5778">
        <v>9</v>
      </c>
      <c r="P5778">
        <v>9</v>
      </c>
      <c r="Q5778" s="2">
        <v>0.08</v>
      </c>
      <c r="R5778" s="2">
        <v>0</v>
      </c>
      <c r="S5778" s="2">
        <v>0.02</v>
      </c>
      <c r="T5778">
        <f t="shared" si="360"/>
        <v>0.4</v>
      </c>
      <c r="U5778">
        <f t="shared" si="361"/>
        <v>7.2</v>
      </c>
      <c r="V5778">
        <f t="shared" si="362"/>
        <v>1.3661414999999999</v>
      </c>
      <c r="W5778">
        <f t="shared" si="363"/>
        <v>2.438149525</v>
      </c>
    </row>
    <row r="5779" spans="1:23" x14ac:dyDescent="0.25">
      <c r="A5779" t="s">
        <v>19094</v>
      </c>
      <c r="B5779" s="1">
        <v>43239</v>
      </c>
      <c r="C5779" t="s">
        <v>19095</v>
      </c>
      <c r="D5779" t="s">
        <v>403</v>
      </c>
      <c r="E5779" t="s">
        <v>19096</v>
      </c>
      <c r="F5779" s="1">
        <v>43235</v>
      </c>
      <c r="G5779">
        <v>1</v>
      </c>
      <c r="H5779">
        <v>1458218</v>
      </c>
      <c r="I5779">
        <v>32234</v>
      </c>
      <c r="J5779">
        <v>733</v>
      </c>
      <c r="K5779">
        <v>891</v>
      </c>
      <c r="L5779" t="b">
        <v>0</v>
      </c>
      <c r="M5779" t="b">
        <v>0</v>
      </c>
      <c r="N5779" t="b">
        <v>0</v>
      </c>
      <c r="O5779">
        <v>4</v>
      </c>
      <c r="P5779">
        <v>4</v>
      </c>
      <c r="Q5779" s="2">
        <v>0.02</v>
      </c>
      <c r="R5779" s="2">
        <v>0</v>
      </c>
      <c r="S5779" s="2">
        <v>0</v>
      </c>
      <c r="T5779">
        <f t="shared" si="360"/>
        <v>0.4</v>
      </c>
      <c r="U5779">
        <f t="shared" si="361"/>
        <v>3.2</v>
      </c>
      <c r="V5779">
        <f t="shared" si="362"/>
        <v>0.92910899999999996</v>
      </c>
      <c r="W5779">
        <f t="shared" si="363"/>
        <v>1.28518815</v>
      </c>
    </row>
    <row r="5780" spans="1:23" x14ac:dyDescent="0.25">
      <c r="A5780" t="s">
        <v>19097</v>
      </c>
      <c r="B5780" s="1">
        <v>43240</v>
      </c>
      <c r="C5780" t="s">
        <v>19098</v>
      </c>
      <c r="D5780" t="s">
        <v>234</v>
      </c>
      <c r="E5780" t="s">
        <v>19099</v>
      </c>
      <c r="F5780" s="1">
        <v>43226</v>
      </c>
      <c r="G5780">
        <v>1</v>
      </c>
      <c r="H5780">
        <v>537376</v>
      </c>
      <c r="I5780">
        <v>23409</v>
      </c>
      <c r="J5780">
        <v>776</v>
      </c>
      <c r="K5780">
        <v>1673</v>
      </c>
      <c r="L5780" t="b">
        <v>0</v>
      </c>
      <c r="M5780" t="b">
        <v>0</v>
      </c>
      <c r="N5780" t="b">
        <v>0</v>
      </c>
      <c r="O5780">
        <v>14</v>
      </c>
      <c r="P5780">
        <v>13</v>
      </c>
      <c r="Q5780" s="2">
        <v>0.04</v>
      </c>
      <c r="R5780" s="2">
        <v>0</v>
      </c>
      <c r="S5780" s="2">
        <v>0</v>
      </c>
      <c r="T5780">
        <f t="shared" si="360"/>
        <v>0.4</v>
      </c>
      <c r="U5780">
        <f t="shared" si="361"/>
        <v>10.200000000000001</v>
      </c>
      <c r="V5780">
        <f t="shared" si="362"/>
        <v>0.66868799999999995</v>
      </c>
      <c r="W5780">
        <f t="shared" si="363"/>
        <v>2.9440408000000002</v>
      </c>
    </row>
    <row r="5781" spans="1:23" x14ac:dyDescent="0.25">
      <c r="A5781" t="s">
        <v>19100</v>
      </c>
      <c r="B5781" s="1">
        <v>43105</v>
      </c>
      <c r="C5781" t="s">
        <v>19101</v>
      </c>
      <c r="D5781" t="s">
        <v>19102</v>
      </c>
      <c r="E5781" t="s">
        <v>19103</v>
      </c>
      <c r="F5781" s="1">
        <v>43095</v>
      </c>
      <c r="G5781">
        <v>1</v>
      </c>
      <c r="H5781">
        <v>5452904</v>
      </c>
      <c r="I5781">
        <v>44368</v>
      </c>
      <c r="J5781">
        <v>11615</v>
      </c>
      <c r="K5781">
        <v>6256</v>
      </c>
      <c r="L5781" t="b">
        <v>0</v>
      </c>
      <c r="M5781" t="b">
        <v>0</v>
      </c>
      <c r="N5781" t="b">
        <v>0</v>
      </c>
      <c r="O5781">
        <v>10</v>
      </c>
      <c r="P5781">
        <v>9</v>
      </c>
      <c r="Q5781" s="2">
        <v>0.01</v>
      </c>
      <c r="R5781" s="2">
        <v>0</v>
      </c>
      <c r="S5781" s="2">
        <v>0</v>
      </c>
      <c r="T5781">
        <f t="shared" si="360"/>
        <v>0.4</v>
      </c>
      <c r="U5781">
        <f t="shared" si="361"/>
        <v>7</v>
      </c>
      <c r="V5781">
        <f t="shared" si="362"/>
        <v>2.8264520000000002</v>
      </c>
      <c r="W5781">
        <f t="shared" si="363"/>
        <v>2.8992582000000002</v>
      </c>
    </row>
    <row r="5782" spans="1:23" x14ac:dyDescent="0.25">
      <c r="A5782" t="s">
        <v>19104</v>
      </c>
      <c r="B5782" s="1">
        <v>43197</v>
      </c>
      <c r="C5782" t="s">
        <v>19105</v>
      </c>
      <c r="D5782" t="s">
        <v>4489</v>
      </c>
      <c r="E5782" t="s">
        <v>19106</v>
      </c>
      <c r="F5782" s="1">
        <v>43185</v>
      </c>
      <c r="G5782">
        <v>1</v>
      </c>
      <c r="H5782">
        <v>995670</v>
      </c>
      <c r="I5782">
        <v>55091</v>
      </c>
      <c r="J5782">
        <v>1101</v>
      </c>
      <c r="K5782">
        <v>11571</v>
      </c>
      <c r="L5782" t="b">
        <v>0</v>
      </c>
      <c r="M5782" t="b">
        <v>0</v>
      </c>
      <c r="N5782" t="b">
        <v>0</v>
      </c>
      <c r="O5782">
        <v>12</v>
      </c>
      <c r="P5782">
        <v>12</v>
      </c>
      <c r="Q5782" s="2">
        <v>0.06</v>
      </c>
      <c r="R5782" s="2">
        <v>0</v>
      </c>
      <c r="S5782" s="2">
        <v>0.01</v>
      </c>
      <c r="T5782">
        <f t="shared" si="360"/>
        <v>0.4</v>
      </c>
      <c r="U5782">
        <f t="shared" si="361"/>
        <v>9.6000000000000014</v>
      </c>
      <c r="V5782">
        <f t="shared" si="362"/>
        <v>1.3478349999999999</v>
      </c>
      <c r="W5782">
        <f t="shared" si="363"/>
        <v>3.0317422500000006</v>
      </c>
    </row>
    <row r="5783" spans="1:23" x14ac:dyDescent="0.25">
      <c r="A5783" t="s">
        <v>19107</v>
      </c>
      <c r="B5783" s="1">
        <v>43186</v>
      </c>
      <c r="C5783" t="s">
        <v>19108</v>
      </c>
      <c r="D5783" t="s">
        <v>7791</v>
      </c>
      <c r="E5783" t="s">
        <v>19109</v>
      </c>
      <c r="F5783" s="1">
        <v>43173</v>
      </c>
      <c r="G5783">
        <v>1</v>
      </c>
      <c r="H5783">
        <v>3132248</v>
      </c>
      <c r="I5783">
        <v>490749</v>
      </c>
      <c r="J5783">
        <v>2083</v>
      </c>
      <c r="K5783">
        <v>34948</v>
      </c>
      <c r="L5783" t="b">
        <v>0</v>
      </c>
      <c r="M5783" t="b">
        <v>0</v>
      </c>
      <c r="N5783" t="b">
        <v>0</v>
      </c>
      <c r="O5783">
        <v>13</v>
      </c>
      <c r="P5783">
        <v>13</v>
      </c>
      <c r="Q5783" s="2">
        <v>0.16</v>
      </c>
      <c r="R5783" s="2">
        <v>0</v>
      </c>
      <c r="S5783" s="2">
        <v>0.01</v>
      </c>
      <c r="T5783">
        <f t="shared" si="360"/>
        <v>0.4</v>
      </c>
      <c r="U5783">
        <f t="shared" si="361"/>
        <v>10.4</v>
      </c>
      <c r="V5783">
        <f t="shared" si="362"/>
        <v>3.4161239999999999</v>
      </c>
      <c r="W5783">
        <f t="shared" si="363"/>
        <v>3.9556434</v>
      </c>
    </row>
    <row r="5784" spans="1:23" x14ac:dyDescent="0.25">
      <c r="A5784" t="s">
        <v>19110</v>
      </c>
      <c r="B5784" s="1">
        <v>43236</v>
      </c>
      <c r="C5784" t="s">
        <v>19111</v>
      </c>
      <c r="D5784" t="s">
        <v>1136</v>
      </c>
      <c r="E5784" t="s">
        <v>19112</v>
      </c>
      <c r="F5784" s="1">
        <v>43221</v>
      </c>
      <c r="G5784">
        <v>1</v>
      </c>
      <c r="H5784">
        <v>1715217</v>
      </c>
      <c r="I5784">
        <v>132253</v>
      </c>
      <c r="J5784">
        <v>2081</v>
      </c>
      <c r="K5784">
        <v>9093</v>
      </c>
      <c r="L5784" t="b">
        <v>0</v>
      </c>
      <c r="M5784" t="b">
        <v>0</v>
      </c>
      <c r="N5784" t="b">
        <v>0</v>
      </c>
      <c r="O5784">
        <v>15</v>
      </c>
      <c r="P5784">
        <v>14</v>
      </c>
      <c r="Q5784" s="2">
        <v>0.08</v>
      </c>
      <c r="R5784" s="2">
        <v>0</v>
      </c>
      <c r="S5784" s="2">
        <v>0.01</v>
      </c>
      <c r="T5784">
        <f t="shared" si="360"/>
        <v>0.4</v>
      </c>
      <c r="U5784">
        <f t="shared" si="361"/>
        <v>11.000000000000002</v>
      </c>
      <c r="V5784">
        <f t="shared" si="362"/>
        <v>1.9076085</v>
      </c>
      <c r="W5784">
        <f t="shared" si="363"/>
        <v>3.5776629750000004</v>
      </c>
    </row>
    <row r="5785" spans="1:23" x14ac:dyDescent="0.25">
      <c r="A5785" t="s">
        <v>19113</v>
      </c>
      <c r="B5785" s="1">
        <v>43157</v>
      </c>
      <c r="C5785" t="s">
        <v>19114</v>
      </c>
      <c r="D5785" t="s">
        <v>1616</v>
      </c>
      <c r="E5785" t="s">
        <v>19115</v>
      </c>
      <c r="F5785" s="1">
        <v>43154</v>
      </c>
      <c r="G5785">
        <v>1</v>
      </c>
      <c r="H5785">
        <v>445119</v>
      </c>
      <c r="I5785">
        <v>6832</v>
      </c>
      <c r="J5785">
        <v>214</v>
      </c>
      <c r="K5785">
        <v>484</v>
      </c>
      <c r="L5785" t="b">
        <v>0</v>
      </c>
      <c r="M5785" t="b">
        <v>0</v>
      </c>
      <c r="N5785" t="b">
        <v>0</v>
      </c>
      <c r="O5785">
        <v>3</v>
      </c>
      <c r="P5785">
        <v>1</v>
      </c>
      <c r="Q5785" s="2">
        <v>0.02</v>
      </c>
      <c r="R5785" s="2">
        <v>0</v>
      </c>
      <c r="S5785" s="2">
        <v>0</v>
      </c>
      <c r="T5785">
        <f t="shared" si="360"/>
        <v>0.4</v>
      </c>
      <c r="U5785">
        <f t="shared" si="361"/>
        <v>0.4</v>
      </c>
      <c r="V5785">
        <f t="shared" si="362"/>
        <v>0.42255949999999998</v>
      </c>
      <c r="W5785">
        <f t="shared" si="363"/>
        <v>0.40789582499999999</v>
      </c>
    </row>
    <row r="5786" spans="1:23" x14ac:dyDescent="0.25">
      <c r="A5786" t="s">
        <v>19116</v>
      </c>
      <c r="B5786" s="1">
        <v>43055</v>
      </c>
      <c r="C5786" t="s">
        <v>19117</v>
      </c>
      <c r="D5786" t="s">
        <v>1900</v>
      </c>
      <c r="E5786" t="s">
        <v>19118</v>
      </c>
      <c r="F5786" s="1">
        <v>43049</v>
      </c>
      <c r="G5786">
        <v>1</v>
      </c>
      <c r="H5786">
        <v>339256</v>
      </c>
      <c r="I5786">
        <v>17267</v>
      </c>
      <c r="J5786">
        <v>85</v>
      </c>
      <c r="K5786">
        <v>948</v>
      </c>
      <c r="L5786" t="b">
        <v>0</v>
      </c>
      <c r="M5786" t="b">
        <v>0</v>
      </c>
      <c r="N5786" t="b">
        <v>0</v>
      </c>
      <c r="O5786">
        <v>6</v>
      </c>
      <c r="P5786">
        <v>3</v>
      </c>
      <c r="Q5786" s="2">
        <v>0.05</v>
      </c>
      <c r="R5786" s="2">
        <v>0</v>
      </c>
      <c r="S5786" s="2">
        <v>0</v>
      </c>
      <c r="T5786">
        <f t="shared" si="360"/>
        <v>0.4</v>
      </c>
      <c r="U5786">
        <f t="shared" si="361"/>
        <v>1.8000000000000003</v>
      </c>
      <c r="V5786">
        <f t="shared" si="362"/>
        <v>0.66962800000000011</v>
      </c>
      <c r="W5786">
        <f t="shared" si="363"/>
        <v>0.84436980000000017</v>
      </c>
    </row>
    <row r="5787" spans="1:23" x14ac:dyDescent="0.25">
      <c r="A5787" t="s">
        <v>19119</v>
      </c>
      <c r="B5787" s="1">
        <v>43054</v>
      </c>
      <c r="C5787" t="s">
        <v>19120</v>
      </c>
      <c r="D5787" t="s">
        <v>19121</v>
      </c>
      <c r="E5787" t="s">
        <v>19122</v>
      </c>
      <c r="F5787" s="1">
        <v>43049</v>
      </c>
      <c r="G5787">
        <v>1</v>
      </c>
      <c r="H5787">
        <v>178313</v>
      </c>
      <c r="I5787">
        <v>9072</v>
      </c>
      <c r="J5787">
        <v>98</v>
      </c>
      <c r="K5787">
        <v>656</v>
      </c>
      <c r="L5787" t="b">
        <v>0</v>
      </c>
      <c r="M5787" t="b">
        <v>0</v>
      </c>
      <c r="N5787" t="b">
        <v>0</v>
      </c>
      <c r="O5787">
        <v>5</v>
      </c>
      <c r="P5787">
        <v>2</v>
      </c>
      <c r="Q5787" s="2">
        <v>0.05</v>
      </c>
      <c r="R5787" s="2">
        <v>0</v>
      </c>
      <c r="S5787" s="2">
        <v>0</v>
      </c>
      <c r="T5787">
        <f t="shared" si="360"/>
        <v>0.4</v>
      </c>
      <c r="U5787">
        <f t="shared" si="361"/>
        <v>1</v>
      </c>
      <c r="V5787">
        <f t="shared" si="362"/>
        <v>0.58915650000000008</v>
      </c>
      <c r="W5787">
        <f t="shared" si="363"/>
        <v>0.61620477500000004</v>
      </c>
    </row>
    <row r="5788" spans="1:23" x14ac:dyDescent="0.25">
      <c r="A5788" t="s">
        <v>19123</v>
      </c>
      <c r="B5788" s="1">
        <v>43179</v>
      </c>
      <c r="C5788" t="s">
        <v>19124</v>
      </c>
      <c r="D5788" t="s">
        <v>400</v>
      </c>
      <c r="E5788" t="s">
        <v>19125</v>
      </c>
      <c r="F5788" s="1">
        <v>43178</v>
      </c>
      <c r="G5788">
        <v>1</v>
      </c>
      <c r="H5788">
        <v>169684</v>
      </c>
      <c r="I5788">
        <v>1680</v>
      </c>
      <c r="J5788">
        <v>277</v>
      </c>
      <c r="K5788">
        <v>688</v>
      </c>
      <c r="L5788" t="b">
        <v>0</v>
      </c>
      <c r="M5788" t="b">
        <v>0</v>
      </c>
      <c r="N5788" t="b">
        <v>0</v>
      </c>
      <c r="O5788">
        <v>1</v>
      </c>
      <c r="P5788">
        <v>1</v>
      </c>
      <c r="Q5788" s="2">
        <v>0.01</v>
      </c>
      <c r="R5788" s="2">
        <v>0</v>
      </c>
      <c r="S5788" s="2">
        <v>0</v>
      </c>
      <c r="T5788">
        <f t="shared" si="360"/>
        <v>0.4</v>
      </c>
      <c r="U5788">
        <f t="shared" si="361"/>
        <v>0.8</v>
      </c>
      <c r="V5788">
        <f t="shared" si="362"/>
        <v>0.18484200000000001</v>
      </c>
      <c r="W5788">
        <f t="shared" si="363"/>
        <v>0.42469470000000004</v>
      </c>
    </row>
    <row r="5789" spans="1:23" x14ac:dyDescent="0.25">
      <c r="A5789" t="s">
        <v>19126</v>
      </c>
      <c r="B5789" s="1">
        <v>43173</v>
      </c>
      <c r="C5789" t="s">
        <v>19127</v>
      </c>
      <c r="D5789" t="s">
        <v>19128</v>
      </c>
      <c r="E5789" t="s">
        <v>19129</v>
      </c>
      <c r="F5789" s="1">
        <v>43159</v>
      </c>
      <c r="G5789">
        <v>1</v>
      </c>
      <c r="H5789">
        <v>301028</v>
      </c>
      <c r="I5789">
        <v>3560</v>
      </c>
      <c r="J5789">
        <v>89</v>
      </c>
      <c r="K5789">
        <v>488</v>
      </c>
      <c r="L5789" t="b">
        <v>0</v>
      </c>
      <c r="M5789" t="b">
        <v>0</v>
      </c>
      <c r="N5789" t="b">
        <v>0</v>
      </c>
      <c r="O5789">
        <v>14</v>
      </c>
      <c r="P5789">
        <v>9</v>
      </c>
      <c r="Q5789" s="2">
        <v>0.01</v>
      </c>
      <c r="R5789" s="2">
        <v>0</v>
      </c>
      <c r="S5789" s="2">
        <v>0</v>
      </c>
      <c r="T5789">
        <f t="shared" si="360"/>
        <v>0.4</v>
      </c>
      <c r="U5789">
        <f t="shared" si="361"/>
        <v>6.2</v>
      </c>
      <c r="V5789">
        <f t="shared" si="362"/>
        <v>0.25051400000000001</v>
      </c>
      <c r="W5789">
        <f t="shared" si="363"/>
        <v>1.7976798999999999</v>
      </c>
    </row>
    <row r="5790" spans="1:23" x14ac:dyDescent="0.25">
      <c r="A5790" t="s">
        <v>19130</v>
      </c>
      <c r="B5790" s="1">
        <v>43151</v>
      </c>
      <c r="C5790" t="s">
        <v>19131</v>
      </c>
      <c r="D5790" t="s">
        <v>19132</v>
      </c>
      <c r="E5790" t="s">
        <v>19133</v>
      </c>
      <c r="F5790" s="1">
        <v>43142</v>
      </c>
      <c r="G5790">
        <v>1</v>
      </c>
      <c r="H5790">
        <v>179803</v>
      </c>
      <c r="I5790">
        <v>2994</v>
      </c>
      <c r="J5790">
        <v>152</v>
      </c>
      <c r="K5790">
        <v>430</v>
      </c>
      <c r="L5790" t="b">
        <v>0</v>
      </c>
      <c r="M5790" t="b">
        <v>0</v>
      </c>
      <c r="N5790" t="b">
        <v>0</v>
      </c>
      <c r="O5790">
        <v>9</v>
      </c>
      <c r="P5790">
        <v>8</v>
      </c>
      <c r="Q5790" s="2">
        <v>0.02</v>
      </c>
      <c r="R5790" s="2">
        <v>0</v>
      </c>
      <c r="S5790" s="2">
        <v>0</v>
      </c>
      <c r="T5790">
        <f t="shared" si="360"/>
        <v>0.4</v>
      </c>
      <c r="U5790">
        <f t="shared" si="361"/>
        <v>6.2</v>
      </c>
      <c r="V5790">
        <f t="shared" si="362"/>
        <v>0.28990150000000003</v>
      </c>
      <c r="W5790">
        <f t="shared" si="363"/>
        <v>1.811465525</v>
      </c>
    </row>
    <row r="5791" spans="1:23" x14ac:dyDescent="0.25">
      <c r="A5791" t="s">
        <v>19134</v>
      </c>
      <c r="B5791" s="1">
        <v>43190</v>
      </c>
      <c r="C5791" t="s">
        <v>19135</v>
      </c>
      <c r="D5791" t="s">
        <v>16729</v>
      </c>
      <c r="E5791" t="s">
        <v>19136</v>
      </c>
      <c r="F5791" s="1">
        <v>43174</v>
      </c>
      <c r="G5791">
        <v>1</v>
      </c>
      <c r="H5791">
        <v>2986867</v>
      </c>
      <c r="I5791">
        <v>89221</v>
      </c>
      <c r="J5791">
        <v>1907</v>
      </c>
      <c r="K5791">
        <v>3327</v>
      </c>
      <c r="L5791" t="b">
        <v>0</v>
      </c>
      <c r="M5791" t="b">
        <v>0</v>
      </c>
      <c r="N5791" t="b">
        <v>0</v>
      </c>
      <c r="O5791">
        <v>16</v>
      </c>
      <c r="P5791">
        <v>15</v>
      </c>
      <c r="Q5791" s="2">
        <v>0.03</v>
      </c>
      <c r="R5791" s="2">
        <v>0</v>
      </c>
      <c r="S5791" s="2">
        <v>0</v>
      </c>
      <c r="T5791">
        <f t="shared" si="360"/>
        <v>0.4</v>
      </c>
      <c r="U5791">
        <f t="shared" si="361"/>
        <v>11.8</v>
      </c>
      <c r="V5791">
        <f t="shared" si="362"/>
        <v>1.7934334999999999</v>
      </c>
      <c r="W5791">
        <f t="shared" si="363"/>
        <v>3.737701725</v>
      </c>
    </row>
    <row r="5792" spans="1:23" x14ac:dyDescent="0.25">
      <c r="A5792" t="s">
        <v>19137</v>
      </c>
      <c r="B5792" s="1">
        <v>43114</v>
      </c>
      <c r="C5792" t="s">
        <v>19138</v>
      </c>
      <c r="D5792" t="s">
        <v>2107</v>
      </c>
      <c r="E5792" t="s">
        <v>19139</v>
      </c>
      <c r="F5792" s="1">
        <v>43110</v>
      </c>
      <c r="G5792">
        <v>1</v>
      </c>
      <c r="H5792">
        <v>11851</v>
      </c>
      <c r="I5792">
        <v>139</v>
      </c>
      <c r="J5792">
        <v>9</v>
      </c>
      <c r="K5792">
        <v>55</v>
      </c>
      <c r="L5792" t="b">
        <v>0</v>
      </c>
      <c r="M5792" t="b">
        <v>0</v>
      </c>
      <c r="N5792" t="b">
        <v>0</v>
      </c>
      <c r="O5792">
        <v>4</v>
      </c>
      <c r="P5792">
        <v>3</v>
      </c>
      <c r="Q5792" s="2">
        <v>0.01</v>
      </c>
      <c r="R5792" s="2">
        <v>0</v>
      </c>
      <c r="S5792" s="2">
        <v>0</v>
      </c>
      <c r="T5792">
        <f t="shared" si="360"/>
        <v>0.4</v>
      </c>
      <c r="U5792">
        <f t="shared" si="361"/>
        <v>2.2000000000000002</v>
      </c>
      <c r="V5792">
        <f t="shared" si="362"/>
        <v>0.10592550000000001</v>
      </c>
      <c r="W5792">
        <f t="shared" si="363"/>
        <v>0.74707392500000003</v>
      </c>
    </row>
    <row r="5793" spans="1:23" x14ac:dyDescent="0.25">
      <c r="A5793" t="s">
        <v>19140</v>
      </c>
      <c r="B5793" s="1">
        <v>43118</v>
      </c>
      <c r="C5793" t="s">
        <v>19141</v>
      </c>
      <c r="D5793" t="s">
        <v>1353</v>
      </c>
      <c r="E5793" t="s">
        <v>19142</v>
      </c>
      <c r="F5793" s="1">
        <v>43112</v>
      </c>
      <c r="G5793">
        <v>1</v>
      </c>
      <c r="H5793">
        <v>55622</v>
      </c>
      <c r="I5793">
        <v>4333</v>
      </c>
      <c r="J5793">
        <v>36</v>
      </c>
      <c r="K5793">
        <v>399</v>
      </c>
      <c r="L5793" t="b">
        <v>0</v>
      </c>
      <c r="M5793" t="b">
        <v>0</v>
      </c>
      <c r="N5793" t="b">
        <v>0</v>
      </c>
      <c r="O5793">
        <v>6</v>
      </c>
      <c r="P5793">
        <v>4</v>
      </c>
      <c r="Q5793" s="2">
        <v>0.08</v>
      </c>
      <c r="R5793" s="2">
        <v>0</v>
      </c>
      <c r="S5793" s="2">
        <v>0.01</v>
      </c>
      <c r="T5793">
        <f t="shared" si="360"/>
        <v>0.4</v>
      </c>
      <c r="U5793">
        <f t="shared" si="361"/>
        <v>2.8000000000000003</v>
      </c>
      <c r="V5793">
        <f t="shared" si="362"/>
        <v>1.0778110000000001</v>
      </c>
      <c r="W5793">
        <f t="shared" si="363"/>
        <v>1.23723385</v>
      </c>
    </row>
    <row r="5794" spans="1:23" x14ac:dyDescent="0.25">
      <c r="A5794" t="s">
        <v>19143</v>
      </c>
      <c r="B5794" s="1">
        <v>43175</v>
      </c>
      <c r="C5794" t="s">
        <v>19144</v>
      </c>
      <c r="D5794" t="s">
        <v>117</v>
      </c>
      <c r="E5794" t="s">
        <v>19145</v>
      </c>
      <c r="F5794" s="1">
        <v>43172</v>
      </c>
      <c r="G5794">
        <v>1</v>
      </c>
      <c r="H5794">
        <v>423976</v>
      </c>
      <c r="I5794">
        <v>6879</v>
      </c>
      <c r="J5794">
        <v>1868</v>
      </c>
      <c r="K5794">
        <v>1875</v>
      </c>
      <c r="L5794" t="b">
        <v>0</v>
      </c>
      <c r="M5794" t="b">
        <v>0</v>
      </c>
      <c r="N5794" t="b">
        <v>0</v>
      </c>
      <c r="O5794">
        <v>3</v>
      </c>
      <c r="P5794">
        <v>1</v>
      </c>
      <c r="Q5794" s="2">
        <v>0.02</v>
      </c>
      <c r="R5794" s="2">
        <v>0</v>
      </c>
      <c r="S5794" s="2">
        <v>0</v>
      </c>
      <c r="T5794">
        <f t="shared" si="360"/>
        <v>0.4</v>
      </c>
      <c r="U5794">
        <f t="shared" si="361"/>
        <v>0.4</v>
      </c>
      <c r="V5794">
        <f t="shared" si="362"/>
        <v>0.41198800000000002</v>
      </c>
      <c r="W5794">
        <f t="shared" si="363"/>
        <v>0.40419579999999999</v>
      </c>
    </row>
    <row r="5795" spans="1:23" x14ac:dyDescent="0.25">
      <c r="A5795" t="s">
        <v>19146</v>
      </c>
      <c r="B5795" s="1">
        <v>43070</v>
      </c>
      <c r="C5795" t="s">
        <v>19147</v>
      </c>
      <c r="D5795" t="s">
        <v>19148</v>
      </c>
      <c r="E5795" t="s">
        <v>19149</v>
      </c>
      <c r="F5795" s="1">
        <v>43063</v>
      </c>
      <c r="G5795">
        <v>1</v>
      </c>
      <c r="H5795">
        <v>1244459</v>
      </c>
      <c r="I5795">
        <v>17517</v>
      </c>
      <c r="J5795">
        <v>3671</v>
      </c>
      <c r="K5795">
        <v>8002</v>
      </c>
      <c r="L5795" t="b">
        <v>0</v>
      </c>
      <c r="M5795" t="b">
        <v>0</v>
      </c>
      <c r="N5795" t="b">
        <v>0</v>
      </c>
      <c r="O5795">
        <v>7</v>
      </c>
      <c r="P5795">
        <v>7</v>
      </c>
      <c r="Q5795" s="2">
        <v>0.01</v>
      </c>
      <c r="R5795" s="2">
        <v>0</v>
      </c>
      <c r="S5795" s="2">
        <v>0.01</v>
      </c>
      <c r="T5795">
        <f t="shared" si="360"/>
        <v>0.4</v>
      </c>
      <c r="U5795">
        <f t="shared" si="361"/>
        <v>5.6000000000000005</v>
      </c>
      <c r="V5795">
        <f t="shared" si="362"/>
        <v>0.97222949999999997</v>
      </c>
      <c r="W5795">
        <f t="shared" si="363"/>
        <v>1.900280325</v>
      </c>
    </row>
    <row r="5796" spans="1:23" x14ac:dyDescent="0.25">
      <c r="A5796" t="s">
        <v>19150</v>
      </c>
      <c r="B5796" s="1">
        <v>43059</v>
      </c>
      <c r="C5796" t="s">
        <v>19151</v>
      </c>
      <c r="D5796" t="s">
        <v>19152</v>
      </c>
      <c r="E5796" t="s">
        <v>19153</v>
      </c>
      <c r="F5796" s="1">
        <v>43055</v>
      </c>
      <c r="G5796">
        <v>1</v>
      </c>
      <c r="H5796">
        <v>5839</v>
      </c>
      <c r="I5796">
        <v>427</v>
      </c>
      <c r="J5796">
        <v>14</v>
      </c>
      <c r="K5796">
        <v>28</v>
      </c>
      <c r="L5796" t="b">
        <v>0</v>
      </c>
      <c r="M5796" t="b">
        <v>0</v>
      </c>
      <c r="N5796" t="b">
        <v>0</v>
      </c>
      <c r="O5796">
        <v>4</v>
      </c>
      <c r="P5796">
        <v>2</v>
      </c>
      <c r="Q5796" s="2">
        <v>7.0000000000000007E-2</v>
      </c>
      <c r="R5796" s="2">
        <v>0</v>
      </c>
      <c r="S5796" s="2">
        <v>0</v>
      </c>
      <c r="T5796">
        <f t="shared" si="360"/>
        <v>0.4</v>
      </c>
      <c r="U5796">
        <f t="shared" si="361"/>
        <v>1.2000000000000002</v>
      </c>
      <c r="V5796">
        <f t="shared" si="362"/>
        <v>0.70291950000000003</v>
      </c>
      <c r="W5796">
        <f t="shared" si="363"/>
        <v>0.7060218250000001</v>
      </c>
    </row>
    <row r="5797" spans="1:23" x14ac:dyDescent="0.25">
      <c r="A5797" t="s">
        <v>19154</v>
      </c>
      <c r="B5797" s="1">
        <v>43067</v>
      </c>
      <c r="C5797" t="s">
        <v>19155</v>
      </c>
      <c r="D5797" t="s">
        <v>19156</v>
      </c>
      <c r="E5797" t="s">
        <v>19157</v>
      </c>
      <c r="F5797" s="1">
        <v>43054</v>
      </c>
      <c r="G5797">
        <v>1</v>
      </c>
      <c r="H5797">
        <v>270597</v>
      </c>
      <c r="I5797">
        <v>3747</v>
      </c>
      <c r="J5797">
        <v>77</v>
      </c>
      <c r="K5797">
        <v>244</v>
      </c>
      <c r="L5797" t="b">
        <v>0</v>
      </c>
      <c r="M5797" t="b">
        <v>0</v>
      </c>
      <c r="N5797" t="b">
        <v>0</v>
      </c>
      <c r="O5797">
        <v>13</v>
      </c>
      <c r="P5797">
        <v>7</v>
      </c>
      <c r="Q5797" s="2">
        <v>0.01</v>
      </c>
      <c r="R5797" s="2">
        <v>0</v>
      </c>
      <c r="S5797" s="2">
        <v>0</v>
      </c>
      <c r="T5797">
        <f t="shared" si="360"/>
        <v>0.4</v>
      </c>
      <c r="U5797">
        <f t="shared" si="361"/>
        <v>4.4000000000000004</v>
      </c>
      <c r="V5797">
        <f t="shared" si="362"/>
        <v>0.23529849999999999</v>
      </c>
      <c r="W5797">
        <f t="shared" si="363"/>
        <v>1.3423544750000003</v>
      </c>
    </row>
    <row r="5798" spans="1:23" x14ac:dyDescent="0.25">
      <c r="A5798" t="s">
        <v>20905</v>
      </c>
      <c r="B5798" s="1">
        <v>43140</v>
      </c>
      <c r="C5798" t="s">
        <v>20906</v>
      </c>
      <c r="D5798" t="s">
        <v>20907</v>
      </c>
      <c r="E5798" t="s">
        <v>20908</v>
      </c>
      <c r="F5798" s="1">
        <v>43132</v>
      </c>
      <c r="G5798">
        <v>1</v>
      </c>
      <c r="H5798">
        <v>1193226</v>
      </c>
      <c r="I5798">
        <v>1445</v>
      </c>
      <c r="J5798">
        <v>757</v>
      </c>
      <c r="K5798">
        <v>0</v>
      </c>
      <c r="L5798" t="b">
        <v>1</v>
      </c>
      <c r="M5798" t="b">
        <v>0</v>
      </c>
      <c r="N5798" t="b">
        <v>0</v>
      </c>
      <c r="O5798">
        <v>8</v>
      </c>
      <c r="P5798">
        <v>5</v>
      </c>
      <c r="Q5798" s="2">
        <v>0</v>
      </c>
      <c r="R5798" s="2">
        <v>0</v>
      </c>
      <c r="S5798" s="2">
        <v>0</v>
      </c>
      <c r="T5798">
        <f t="shared" si="360"/>
        <v>0.4</v>
      </c>
      <c r="U5798">
        <f t="shared" si="361"/>
        <v>3.4</v>
      </c>
      <c r="V5798">
        <f t="shared" si="362"/>
        <v>0.59661299999999995</v>
      </c>
      <c r="W5798">
        <f t="shared" si="363"/>
        <v>1.2188145500000001</v>
      </c>
    </row>
    <row r="5799" spans="1:23" x14ac:dyDescent="0.25">
      <c r="A5799" t="s">
        <v>19158</v>
      </c>
      <c r="B5799" s="1">
        <v>43236</v>
      </c>
      <c r="C5799" t="s">
        <v>19159</v>
      </c>
      <c r="D5799" t="s">
        <v>61</v>
      </c>
      <c r="E5799" t="s">
        <v>19160</v>
      </c>
      <c r="F5799" s="1">
        <v>43234</v>
      </c>
      <c r="G5799">
        <v>1</v>
      </c>
      <c r="H5799">
        <v>810896</v>
      </c>
      <c r="I5799">
        <v>32016</v>
      </c>
      <c r="J5799">
        <v>324</v>
      </c>
      <c r="K5799">
        <v>2504</v>
      </c>
      <c r="L5799" t="b">
        <v>0</v>
      </c>
      <c r="M5799" t="b">
        <v>0</v>
      </c>
      <c r="N5799" t="b">
        <v>0</v>
      </c>
      <c r="O5799">
        <v>2</v>
      </c>
      <c r="P5799">
        <v>3</v>
      </c>
      <c r="Q5799" s="2">
        <v>0.04</v>
      </c>
      <c r="R5799" s="2">
        <v>0</v>
      </c>
      <c r="S5799" s="2">
        <v>0</v>
      </c>
      <c r="T5799">
        <f t="shared" si="360"/>
        <v>0.4</v>
      </c>
      <c r="U5799">
        <f t="shared" si="361"/>
        <v>2.6000000000000005</v>
      </c>
      <c r="V5799">
        <f t="shared" si="362"/>
        <v>0.80544799999999994</v>
      </c>
      <c r="W5799">
        <f t="shared" si="363"/>
        <v>1.0919068000000001</v>
      </c>
    </row>
    <row r="5800" spans="1:23" x14ac:dyDescent="0.25">
      <c r="A5800" t="s">
        <v>19161</v>
      </c>
      <c r="B5800" s="1">
        <v>43109</v>
      </c>
      <c r="C5800" t="s">
        <v>19162</v>
      </c>
      <c r="D5800" t="s">
        <v>19163</v>
      </c>
      <c r="E5800" t="s">
        <v>19164</v>
      </c>
      <c r="F5800" s="1">
        <v>43101</v>
      </c>
      <c r="G5800">
        <v>1</v>
      </c>
      <c r="H5800">
        <v>2892</v>
      </c>
      <c r="I5800">
        <v>30</v>
      </c>
      <c r="J5800">
        <v>0</v>
      </c>
      <c r="K5800">
        <v>0</v>
      </c>
      <c r="L5800" t="b">
        <v>0</v>
      </c>
      <c r="M5800" t="b">
        <v>0</v>
      </c>
      <c r="N5800" t="b">
        <v>0</v>
      </c>
      <c r="O5800">
        <v>8</v>
      </c>
      <c r="P5800">
        <v>3</v>
      </c>
      <c r="Q5800" s="2">
        <v>0.01</v>
      </c>
      <c r="R5800" s="2">
        <v>0</v>
      </c>
      <c r="S5800" s="2">
        <v>0</v>
      </c>
      <c r="T5800">
        <f t="shared" si="360"/>
        <v>0.4</v>
      </c>
      <c r="U5800">
        <f t="shared" si="361"/>
        <v>1.4000000000000004</v>
      </c>
      <c r="V5800">
        <f t="shared" si="362"/>
        <v>0.10144600000000001</v>
      </c>
      <c r="W5800">
        <f t="shared" si="363"/>
        <v>0.5455061000000001</v>
      </c>
    </row>
    <row r="5801" spans="1:23" x14ac:dyDescent="0.25">
      <c r="A5801" t="s">
        <v>19165</v>
      </c>
      <c r="B5801" s="1">
        <v>43080</v>
      </c>
      <c r="C5801" t="s">
        <v>19166</v>
      </c>
      <c r="D5801" t="s">
        <v>427</v>
      </c>
      <c r="E5801" t="s">
        <v>19167</v>
      </c>
      <c r="F5801" s="1">
        <v>43073</v>
      </c>
      <c r="G5801">
        <v>1</v>
      </c>
      <c r="H5801">
        <v>356481</v>
      </c>
      <c r="I5801">
        <v>13367</v>
      </c>
      <c r="J5801">
        <v>476</v>
      </c>
      <c r="K5801">
        <v>2363</v>
      </c>
      <c r="L5801" t="b">
        <v>0</v>
      </c>
      <c r="M5801" t="b">
        <v>0</v>
      </c>
      <c r="N5801" t="b">
        <v>0</v>
      </c>
      <c r="O5801">
        <v>7</v>
      </c>
      <c r="P5801">
        <v>6</v>
      </c>
      <c r="Q5801" s="2">
        <v>0.04</v>
      </c>
      <c r="R5801" s="2">
        <v>0</v>
      </c>
      <c r="S5801" s="2">
        <v>0.01</v>
      </c>
      <c r="T5801">
        <f t="shared" si="360"/>
        <v>0.4</v>
      </c>
      <c r="U5801">
        <f t="shared" si="361"/>
        <v>4.6000000000000005</v>
      </c>
      <c r="V5801">
        <f t="shared" si="362"/>
        <v>0.82824050000000005</v>
      </c>
      <c r="W5801">
        <f t="shared" si="363"/>
        <v>1.5998841750000001</v>
      </c>
    </row>
    <row r="5802" spans="1:23" x14ac:dyDescent="0.25">
      <c r="A5802" t="s">
        <v>19168</v>
      </c>
      <c r="B5802" s="1">
        <v>43132</v>
      </c>
      <c r="C5802" t="s">
        <v>19169</v>
      </c>
      <c r="D5802" t="s">
        <v>860</v>
      </c>
      <c r="E5802" t="s">
        <v>19170</v>
      </c>
      <c r="F5802" s="1">
        <v>43126</v>
      </c>
      <c r="G5802">
        <v>1</v>
      </c>
      <c r="H5802">
        <v>294356</v>
      </c>
      <c r="I5802">
        <v>15591</v>
      </c>
      <c r="J5802">
        <v>300</v>
      </c>
      <c r="K5802">
        <v>678</v>
      </c>
      <c r="L5802" t="b">
        <v>0</v>
      </c>
      <c r="M5802" t="b">
        <v>0</v>
      </c>
      <c r="N5802" t="b">
        <v>0</v>
      </c>
      <c r="O5802">
        <v>6</v>
      </c>
      <c r="P5802">
        <v>6</v>
      </c>
      <c r="Q5802" s="2">
        <v>0.05</v>
      </c>
      <c r="R5802" s="2">
        <v>0</v>
      </c>
      <c r="S5802" s="2">
        <v>0</v>
      </c>
      <c r="T5802">
        <f t="shared" si="360"/>
        <v>0.4</v>
      </c>
      <c r="U5802">
        <f t="shared" si="361"/>
        <v>4.8000000000000007</v>
      </c>
      <c r="V5802">
        <f t="shared" si="362"/>
        <v>0.64717800000000014</v>
      </c>
      <c r="W5802">
        <f t="shared" si="363"/>
        <v>1.5865123000000003</v>
      </c>
    </row>
    <row r="5803" spans="1:23" x14ac:dyDescent="0.25">
      <c r="A5803" t="s">
        <v>19171</v>
      </c>
      <c r="B5803" s="1">
        <v>43256</v>
      </c>
      <c r="C5803" t="s">
        <v>18445</v>
      </c>
      <c r="D5803" t="s">
        <v>2829</v>
      </c>
      <c r="E5803" t="s">
        <v>19172</v>
      </c>
      <c r="F5803" s="1">
        <v>43236</v>
      </c>
      <c r="G5803">
        <v>1</v>
      </c>
      <c r="H5803">
        <v>16651726</v>
      </c>
      <c r="I5803">
        <v>173506</v>
      </c>
      <c r="J5803">
        <v>5497</v>
      </c>
      <c r="K5803">
        <v>12814</v>
      </c>
      <c r="L5803" t="b">
        <v>0</v>
      </c>
      <c r="M5803" t="b">
        <v>0</v>
      </c>
      <c r="N5803" t="b">
        <v>0</v>
      </c>
      <c r="O5803">
        <v>20</v>
      </c>
      <c r="P5803">
        <v>20</v>
      </c>
      <c r="Q5803" s="2">
        <v>0.01</v>
      </c>
      <c r="R5803" s="2">
        <v>0</v>
      </c>
      <c r="S5803" s="2">
        <v>0</v>
      </c>
      <c r="T5803">
        <f t="shared" si="360"/>
        <v>0.4</v>
      </c>
      <c r="U5803">
        <f t="shared" si="361"/>
        <v>16</v>
      </c>
      <c r="V5803">
        <f t="shared" si="362"/>
        <v>8.4258629999999997</v>
      </c>
      <c r="W5803">
        <f t="shared" si="363"/>
        <v>7.1090520499999998</v>
      </c>
    </row>
    <row r="5804" spans="1:23" x14ac:dyDescent="0.25">
      <c r="A5804" t="s">
        <v>19173</v>
      </c>
      <c r="B5804" s="1">
        <v>43086</v>
      </c>
      <c r="C5804" t="s">
        <v>19174</v>
      </c>
      <c r="D5804" t="s">
        <v>1671</v>
      </c>
      <c r="E5804" t="s">
        <v>19175</v>
      </c>
      <c r="F5804" s="1">
        <v>43079</v>
      </c>
      <c r="G5804">
        <v>1</v>
      </c>
      <c r="H5804">
        <v>1549191</v>
      </c>
      <c r="I5804">
        <v>45903</v>
      </c>
      <c r="J5804">
        <v>4181</v>
      </c>
      <c r="K5804">
        <v>3344</v>
      </c>
      <c r="L5804" t="b">
        <v>0</v>
      </c>
      <c r="M5804" t="b">
        <v>0</v>
      </c>
      <c r="N5804" t="b">
        <v>0</v>
      </c>
      <c r="O5804">
        <v>7</v>
      </c>
      <c r="P5804">
        <v>6</v>
      </c>
      <c r="Q5804" s="2">
        <v>0.03</v>
      </c>
      <c r="R5804" s="2">
        <v>0</v>
      </c>
      <c r="S5804" s="2">
        <v>0</v>
      </c>
      <c r="T5804">
        <f t="shared" si="360"/>
        <v>0.4</v>
      </c>
      <c r="U5804">
        <f t="shared" si="361"/>
        <v>4.6000000000000005</v>
      </c>
      <c r="V5804">
        <f t="shared" si="362"/>
        <v>1.0745955</v>
      </c>
      <c r="W5804">
        <f t="shared" si="363"/>
        <v>1.686108425</v>
      </c>
    </row>
    <row r="5805" spans="1:23" x14ac:dyDescent="0.25">
      <c r="A5805" t="s">
        <v>19176</v>
      </c>
      <c r="B5805" s="1">
        <v>43063</v>
      </c>
      <c r="C5805" t="s">
        <v>19177</v>
      </c>
      <c r="D5805" t="s">
        <v>166</v>
      </c>
      <c r="E5805" t="s">
        <v>19178</v>
      </c>
      <c r="F5805" s="1">
        <v>43059</v>
      </c>
      <c r="G5805">
        <v>1</v>
      </c>
      <c r="H5805">
        <v>15787</v>
      </c>
      <c r="I5805">
        <v>410</v>
      </c>
      <c r="J5805">
        <v>13</v>
      </c>
      <c r="K5805">
        <v>81</v>
      </c>
      <c r="L5805" t="b">
        <v>0</v>
      </c>
      <c r="M5805" t="b">
        <v>0</v>
      </c>
      <c r="N5805" t="b">
        <v>0</v>
      </c>
      <c r="O5805">
        <v>4</v>
      </c>
      <c r="P5805">
        <v>2</v>
      </c>
      <c r="Q5805" s="2">
        <v>0.03</v>
      </c>
      <c r="R5805" s="2">
        <v>0</v>
      </c>
      <c r="S5805" s="2">
        <v>0.01</v>
      </c>
      <c r="T5805">
        <f t="shared" si="360"/>
        <v>0.4</v>
      </c>
      <c r="U5805">
        <f t="shared" si="361"/>
        <v>1.2000000000000002</v>
      </c>
      <c r="V5805">
        <f t="shared" si="362"/>
        <v>0.55789350000000004</v>
      </c>
      <c r="W5805">
        <f t="shared" si="363"/>
        <v>0.65526272500000005</v>
      </c>
    </row>
    <row r="5806" spans="1:23" x14ac:dyDescent="0.25">
      <c r="A5806" t="s">
        <v>19179</v>
      </c>
      <c r="B5806" s="1">
        <v>43128</v>
      </c>
      <c r="C5806" t="s">
        <v>19180</v>
      </c>
      <c r="D5806" t="s">
        <v>3415</v>
      </c>
      <c r="E5806" t="s">
        <v>19181</v>
      </c>
      <c r="F5806" s="1">
        <v>43121</v>
      </c>
      <c r="G5806">
        <v>1</v>
      </c>
      <c r="H5806">
        <v>380261</v>
      </c>
      <c r="I5806">
        <v>12021</v>
      </c>
      <c r="J5806">
        <v>874</v>
      </c>
      <c r="K5806">
        <v>2161</v>
      </c>
      <c r="L5806" t="b">
        <v>0</v>
      </c>
      <c r="M5806" t="b">
        <v>0</v>
      </c>
      <c r="N5806" t="b">
        <v>0</v>
      </c>
      <c r="O5806">
        <v>7</v>
      </c>
      <c r="P5806">
        <v>6</v>
      </c>
      <c r="Q5806" s="2">
        <v>0.03</v>
      </c>
      <c r="R5806" s="2">
        <v>0</v>
      </c>
      <c r="S5806" s="2">
        <v>0.01</v>
      </c>
      <c r="T5806">
        <f t="shared" si="360"/>
        <v>0.4</v>
      </c>
      <c r="U5806">
        <f t="shared" si="361"/>
        <v>4.6000000000000005</v>
      </c>
      <c r="V5806">
        <f t="shared" si="362"/>
        <v>0.74013050000000002</v>
      </c>
      <c r="W5806">
        <f t="shared" si="363"/>
        <v>1.5690456749999999</v>
      </c>
    </row>
    <row r="5807" spans="1:23" x14ac:dyDescent="0.25">
      <c r="A5807" t="s">
        <v>19182</v>
      </c>
      <c r="B5807" s="1">
        <v>43131</v>
      </c>
      <c r="C5807" t="s">
        <v>19183</v>
      </c>
      <c r="D5807" t="s">
        <v>2235</v>
      </c>
      <c r="E5807" t="s">
        <v>19184</v>
      </c>
      <c r="F5807" s="1">
        <v>43125</v>
      </c>
      <c r="G5807">
        <v>1</v>
      </c>
      <c r="H5807">
        <v>660467</v>
      </c>
      <c r="I5807">
        <v>10483</v>
      </c>
      <c r="J5807">
        <v>1221</v>
      </c>
      <c r="K5807">
        <v>1145</v>
      </c>
      <c r="L5807" t="b">
        <v>0</v>
      </c>
      <c r="M5807" t="b">
        <v>0</v>
      </c>
      <c r="N5807" t="b">
        <v>0</v>
      </c>
      <c r="O5807">
        <v>6</v>
      </c>
      <c r="P5807">
        <v>6</v>
      </c>
      <c r="Q5807" s="2">
        <v>0.02</v>
      </c>
      <c r="R5807" s="2">
        <v>0</v>
      </c>
      <c r="S5807" s="2">
        <v>0</v>
      </c>
      <c r="T5807">
        <f t="shared" si="360"/>
        <v>0.4</v>
      </c>
      <c r="U5807">
        <f t="shared" si="361"/>
        <v>4.8000000000000007</v>
      </c>
      <c r="V5807">
        <f t="shared" si="362"/>
        <v>0.53023350000000002</v>
      </c>
      <c r="W5807">
        <f t="shared" si="363"/>
        <v>1.5455817250000004</v>
      </c>
    </row>
    <row r="5808" spans="1:23" x14ac:dyDescent="0.25">
      <c r="A5808" t="s">
        <v>19185</v>
      </c>
      <c r="B5808" s="1">
        <v>43069</v>
      </c>
      <c r="C5808" t="s">
        <v>19186</v>
      </c>
      <c r="D5808" t="s">
        <v>198</v>
      </c>
      <c r="E5808" t="s">
        <v>19187</v>
      </c>
      <c r="F5808" s="1">
        <v>43069</v>
      </c>
      <c r="G5808">
        <v>1</v>
      </c>
      <c r="H5808">
        <v>83425</v>
      </c>
      <c r="I5808">
        <v>1245</v>
      </c>
      <c r="J5808">
        <v>177</v>
      </c>
      <c r="K5808">
        <v>218</v>
      </c>
      <c r="L5808" t="b">
        <v>0</v>
      </c>
      <c r="M5808" t="b">
        <v>0</v>
      </c>
      <c r="N5808" t="b">
        <v>0</v>
      </c>
      <c r="O5808">
        <v>0</v>
      </c>
      <c r="P5808">
        <v>1</v>
      </c>
      <c r="Q5808" s="2">
        <v>0.01</v>
      </c>
      <c r="R5808" s="2">
        <v>0</v>
      </c>
      <c r="S5808" s="2">
        <v>0</v>
      </c>
      <c r="T5808">
        <f t="shared" si="360"/>
        <v>0.4</v>
      </c>
      <c r="U5808">
        <f t="shared" si="361"/>
        <v>1</v>
      </c>
      <c r="V5808">
        <f t="shared" si="362"/>
        <v>0.14171250000000002</v>
      </c>
      <c r="W5808">
        <f t="shared" si="363"/>
        <v>0.45959937500000003</v>
      </c>
    </row>
    <row r="5809" spans="1:23" x14ac:dyDescent="0.25">
      <c r="A5809" t="s">
        <v>19188</v>
      </c>
      <c r="B5809" s="1">
        <v>43133</v>
      </c>
      <c r="C5809" t="s">
        <v>19189</v>
      </c>
      <c r="D5809" t="s">
        <v>6603</v>
      </c>
      <c r="E5809" t="s">
        <v>19190</v>
      </c>
      <c r="F5809" s="1">
        <v>43126</v>
      </c>
      <c r="G5809">
        <v>1</v>
      </c>
      <c r="H5809">
        <v>7418792</v>
      </c>
      <c r="I5809">
        <v>324091</v>
      </c>
      <c r="J5809">
        <v>14954</v>
      </c>
      <c r="K5809">
        <v>13461</v>
      </c>
      <c r="L5809" t="b">
        <v>0</v>
      </c>
      <c r="M5809" t="b">
        <v>0</v>
      </c>
      <c r="N5809" t="b">
        <v>0</v>
      </c>
      <c r="O5809">
        <v>7</v>
      </c>
      <c r="P5809">
        <v>5</v>
      </c>
      <c r="Q5809" s="2">
        <v>0.04</v>
      </c>
      <c r="R5809" s="2">
        <v>0</v>
      </c>
      <c r="S5809" s="2">
        <v>0</v>
      </c>
      <c r="T5809">
        <f t="shared" si="360"/>
        <v>0.4</v>
      </c>
      <c r="U5809">
        <f t="shared" si="361"/>
        <v>3.6</v>
      </c>
      <c r="V5809">
        <f t="shared" si="362"/>
        <v>4.1093960000000003</v>
      </c>
      <c r="W5809">
        <f t="shared" si="363"/>
        <v>2.4982886</v>
      </c>
    </row>
    <row r="5810" spans="1:23" x14ac:dyDescent="0.25">
      <c r="A5810" t="s">
        <v>19191</v>
      </c>
      <c r="B5810" s="1">
        <v>43066</v>
      </c>
      <c r="C5810" t="s">
        <v>19192</v>
      </c>
      <c r="D5810" t="s">
        <v>41</v>
      </c>
      <c r="E5810" t="s">
        <v>19193</v>
      </c>
      <c r="F5810" s="1">
        <v>43059</v>
      </c>
      <c r="G5810">
        <v>1</v>
      </c>
      <c r="H5810">
        <v>4524</v>
      </c>
      <c r="I5810">
        <v>44</v>
      </c>
      <c r="J5810">
        <v>7</v>
      </c>
      <c r="K5810">
        <v>9</v>
      </c>
      <c r="L5810" t="b">
        <v>0</v>
      </c>
      <c r="M5810" t="b">
        <v>0</v>
      </c>
      <c r="N5810" t="b">
        <v>0</v>
      </c>
      <c r="O5810">
        <v>7</v>
      </c>
      <c r="P5810">
        <v>1</v>
      </c>
      <c r="Q5810" s="2">
        <v>0.01</v>
      </c>
      <c r="R5810" s="2">
        <v>0</v>
      </c>
      <c r="S5810" s="2">
        <v>0</v>
      </c>
      <c r="T5810">
        <f t="shared" si="360"/>
        <v>0.4</v>
      </c>
      <c r="U5810">
        <f t="shared" si="361"/>
        <v>-0.40000000000000013</v>
      </c>
      <c r="V5810">
        <f t="shared" si="362"/>
        <v>0.10226200000000001</v>
      </c>
      <c r="W5810">
        <f t="shared" si="363"/>
        <v>9.5791700000000007E-2</v>
      </c>
    </row>
    <row r="5811" spans="1:23" x14ac:dyDescent="0.25">
      <c r="A5811" t="s">
        <v>19194</v>
      </c>
      <c r="B5811" s="1">
        <v>43145</v>
      </c>
      <c r="C5811" t="s">
        <v>19195</v>
      </c>
      <c r="D5811" t="s">
        <v>198</v>
      </c>
      <c r="E5811" t="s">
        <v>19196</v>
      </c>
      <c r="F5811" s="1">
        <v>43144</v>
      </c>
      <c r="G5811">
        <v>1</v>
      </c>
      <c r="H5811">
        <v>291192</v>
      </c>
      <c r="I5811">
        <v>2873</v>
      </c>
      <c r="J5811">
        <v>230</v>
      </c>
      <c r="K5811">
        <v>444</v>
      </c>
      <c r="L5811" t="b">
        <v>0</v>
      </c>
      <c r="M5811" t="b">
        <v>0</v>
      </c>
      <c r="N5811" t="b">
        <v>0</v>
      </c>
      <c r="O5811">
        <v>1</v>
      </c>
      <c r="P5811">
        <v>1</v>
      </c>
      <c r="Q5811" s="2">
        <v>0.01</v>
      </c>
      <c r="R5811" s="2">
        <v>0</v>
      </c>
      <c r="S5811" s="2">
        <v>0</v>
      </c>
      <c r="T5811">
        <f t="shared" si="360"/>
        <v>0.4</v>
      </c>
      <c r="U5811">
        <f t="shared" si="361"/>
        <v>0.8</v>
      </c>
      <c r="V5811">
        <f t="shared" si="362"/>
        <v>0.24559600000000001</v>
      </c>
      <c r="W5811">
        <f t="shared" si="363"/>
        <v>0.44595860000000004</v>
      </c>
    </row>
    <row r="5812" spans="1:23" x14ac:dyDescent="0.25">
      <c r="A5812" t="s">
        <v>19197</v>
      </c>
      <c r="B5812" s="1">
        <v>43197</v>
      </c>
      <c r="C5812" t="s">
        <v>19198</v>
      </c>
      <c r="D5812" t="s">
        <v>1471</v>
      </c>
      <c r="E5812" t="s">
        <v>19199</v>
      </c>
      <c r="F5812" s="1">
        <v>43191</v>
      </c>
      <c r="G5812">
        <v>1</v>
      </c>
      <c r="H5812">
        <v>505086</v>
      </c>
      <c r="I5812">
        <v>21628</v>
      </c>
      <c r="J5812">
        <v>988</v>
      </c>
      <c r="K5812">
        <v>3064</v>
      </c>
      <c r="L5812" t="b">
        <v>0</v>
      </c>
      <c r="M5812" t="b">
        <v>0</v>
      </c>
      <c r="N5812" t="b">
        <v>0</v>
      </c>
      <c r="O5812">
        <v>6</v>
      </c>
      <c r="P5812">
        <v>6</v>
      </c>
      <c r="Q5812" s="2">
        <v>0.04</v>
      </c>
      <c r="R5812" s="2">
        <v>0</v>
      </c>
      <c r="S5812" s="2">
        <v>0.01</v>
      </c>
      <c r="T5812">
        <f t="shared" si="360"/>
        <v>0.4</v>
      </c>
      <c r="U5812">
        <f t="shared" si="361"/>
        <v>4.8000000000000007</v>
      </c>
      <c r="V5812">
        <f t="shared" si="362"/>
        <v>0.90254299999999998</v>
      </c>
      <c r="W5812">
        <f t="shared" si="363"/>
        <v>1.6758900500000002</v>
      </c>
    </row>
    <row r="5813" spans="1:23" x14ac:dyDescent="0.25">
      <c r="A5813" t="s">
        <v>19200</v>
      </c>
      <c r="B5813" s="1">
        <v>43215</v>
      </c>
      <c r="C5813" t="s">
        <v>19201</v>
      </c>
      <c r="D5813" t="s">
        <v>367</v>
      </c>
      <c r="E5813" t="s">
        <v>19202</v>
      </c>
      <c r="F5813" s="1">
        <v>43200</v>
      </c>
      <c r="G5813">
        <v>1</v>
      </c>
      <c r="H5813">
        <v>1000242</v>
      </c>
      <c r="I5813">
        <v>69778</v>
      </c>
      <c r="J5813">
        <v>857</v>
      </c>
      <c r="K5813">
        <v>8283</v>
      </c>
      <c r="L5813" t="b">
        <v>0</v>
      </c>
      <c r="M5813" t="b">
        <v>0</v>
      </c>
      <c r="N5813" t="b">
        <v>0</v>
      </c>
      <c r="O5813">
        <v>15</v>
      </c>
      <c r="P5813">
        <v>12</v>
      </c>
      <c r="Q5813" s="2">
        <v>7.0000000000000007E-2</v>
      </c>
      <c r="R5813" s="2">
        <v>0</v>
      </c>
      <c r="S5813" s="2">
        <v>0.01</v>
      </c>
      <c r="T5813">
        <f t="shared" si="360"/>
        <v>0.4</v>
      </c>
      <c r="U5813">
        <f t="shared" si="361"/>
        <v>9.0000000000000018</v>
      </c>
      <c r="V5813">
        <f t="shared" si="362"/>
        <v>1.450121</v>
      </c>
      <c r="W5813">
        <f t="shared" si="363"/>
        <v>2.9175423500000006</v>
      </c>
    </row>
    <row r="5814" spans="1:23" x14ac:dyDescent="0.25">
      <c r="A5814" t="s">
        <v>19203</v>
      </c>
      <c r="B5814" s="1">
        <v>43116</v>
      </c>
      <c r="C5814" t="s">
        <v>19204</v>
      </c>
      <c r="D5814" t="s">
        <v>19205</v>
      </c>
      <c r="E5814" t="s">
        <v>19206</v>
      </c>
      <c r="F5814" s="1">
        <v>43110</v>
      </c>
      <c r="G5814">
        <v>1</v>
      </c>
      <c r="H5814">
        <v>852035</v>
      </c>
      <c r="I5814">
        <v>63867</v>
      </c>
      <c r="J5814">
        <v>443</v>
      </c>
      <c r="K5814">
        <v>3259</v>
      </c>
      <c r="L5814" t="b">
        <v>0</v>
      </c>
      <c r="M5814" t="b">
        <v>0</v>
      </c>
      <c r="N5814" t="b">
        <v>0</v>
      </c>
      <c r="O5814">
        <v>6</v>
      </c>
      <c r="P5814">
        <v>4</v>
      </c>
      <c r="Q5814" s="2">
        <v>7.0000000000000007E-2</v>
      </c>
      <c r="R5814" s="2">
        <v>0</v>
      </c>
      <c r="S5814" s="2">
        <v>0</v>
      </c>
      <c r="T5814">
        <f t="shared" si="360"/>
        <v>0.4</v>
      </c>
      <c r="U5814">
        <f t="shared" si="361"/>
        <v>2.8000000000000003</v>
      </c>
      <c r="V5814">
        <f t="shared" si="362"/>
        <v>1.1260175000000001</v>
      </c>
      <c r="W5814">
        <f t="shared" si="363"/>
        <v>1.2541061250000001</v>
      </c>
    </row>
    <row r="5815" spans="1:23" x14ac:dyDescent="0.25">
      <c r="A5815" t="s">
        <v>19207</v>
      </c>
      <c r="B5815" s="1">
        <v>43182</v>
      </c>
      <c r="C5815" t="s">
        <v>19208</v>
      </c>
      <c r="D5815" t="s">
        <v>601</v>
      </c>
      <c r="E5815" t="s">
        <v>19209</v>
      </c>
      <c r="F5815" s="1">
        <v>43179</v>
      </c>
      <c r="G5815">
        <v>1</v>
      </c>
      <c r="H5815">
        <v>1337261</v>
      </c>
      <c r="I5815">
        <v>18250</v>
      </c>
      <c r="J5815">
        <v>450</v>
      </c>
      <c r="K5815">
        <v>1083</v>
      </c>
      <c r="L5815" t="b">
        <v>0</v>
      </c>
      <c r="M5815" t="b">
        <v>0</v>
      </c>
      <c r="N5815" t="b">
        <v>0</v>
      </c>
      <c r="O5815">
        <v>3</v>
      </c>
      <c r="P5815">
        <v>2</v>
      </c>
      <c r="Q5815" s="2">
        <v>0.01</v>
      </c>
      <c r="R5815" s="2">
        <v>0</v>
      </c>
      <c r="S5815" s="2">
        <v>0</v>
      </c>
      <c r="T5815">
        <f t="shared" si="360"/>
        <v>0.4</v>
      </c>
      <c r="U5815">
        <f t="shared" si="361"/>
        <v>1.4000000000000001</v>
      </c>
      <c r="V5815">
        <f t="shared" si="362"/>
        <v>0.76863049999999999</v>
      </c>
      <c r="W5815">
        <f t="shared" si="363"/>
        <v>0.77902067499999994</v>
      </c>
    </row>
    <row r="5816" spans="1:23" x14ac:dyDescent="0.25">
      <c r="A5816" t="s">
        <v>19210</v>
      </c>
      <c r="B5816" s="1">
        <v>43126</v>
      </c>
      <c r="C5816" t="s">
        <v>19211</v>
      </c>
      <c r="D5816" t="s">
        <v>818</v>
      </c>
      <c r="E5816" t="s">
        <v>19212</v>
      </c>
      <c r="F5816" s="1">
        <v>43124</v>
      </c>
      <c r="G5816">
        <v>1</v>
      </c>
      <c r="H5816">
        <v>176461</v>
      </c>
      <c r="I5816">
        <v>1898</v>
      </c>
      <c r="J5816">
        <v>2030</v>
      </c>
      <c r="K5816">
        <v>249</v>
      </c>
      <c r="L5816" t="b">
        <v>0</v>
      </c>
      <c r="M5816" t="b">
        <v>0</v>
      </c>
      <c r="N5816" t="b">
        <v>0</v>
      </c>
      <c r="O5816">
        <v>2</v>
      </c>
      <c r="P5816">
        <v>2</v>
      </c>
      <c r="Q5816" s="2">
        <v>0.01</v>
      </c>
      <c r="R5816" s="2">
        <v>-0.01</v>
      </c>
      <c r="S5816" s="2">
        <v>0</v>
      </c>
      <c r="T5816">
        <f t="shared" si="360"/>
        <v>0.4</v>
      </c>
      <c r="U5816">
        <f t="shared" si="361"/>
        <v>1.6</v>
      </c>
      <c r="V5816">
        <f t="shared" si="362"/>
        <v>3.8230500000000001E-2</v>
      </c>
      <c r="W5816">
        <f t="shared" si="363"/>
        <v>0.57338067500000001</v>
      </c>
    </row>
    <row r="5817" spans="1:23" x14ac:dyDescent="0.25">
      <c r="A5817" t="s">
        <v>19213</v>
      </c>
      <c r="B5817" s="1">
        <v>43089</v>
      </c>
      <c r="C5817" t="s">
        <v>19214</v>
      </c>
      <c r="D5817" t="s">
        <v>850</v>
      </c>
      <c r="E5817" t="s">
        <v>19215</v>
      </c>
      <c r="F5817" s="1">
        <v>43082</v>
      </c>
      <c r="G5817">
        <v>1</v>
      </c>
      <c r="H5817">
        <v>1324411</v>
      </c>
      <c r="I5817">
        <v>46874</v>
      </c>
      <c r="J5817">
        <v>622</v>
      </c>
      <c r="K5817">
        <v>2422</v>
      </c>
      <c r="L5817" t="b">
        <v>0</v>
      </c>
      <c r="M5817" t="b">
        <v>0</v>
      </c>
      <c r="N5817" t="b">
        <v>0</v>
      </c>
      <c r="O5817">
        <v>7</v>
      </c>
      <c r="P5817">
        <v>7</v>
      </c>
      <c r="Q5817" s="2">
        <v>0.04</v>
      </c>
      <c r="R5817" s="2">
        <v>0</v>
      </c>
      <c r="S5817" s="2">
        <v>0</v>
      </c>
      <c r="T5817">
        <f t="shared" si="360"/>
        <v>0.4</v>
      </c>
      <c r="U5817">
        <f t="shared" si="361"/>
        <v>5.6000000000000005</v>
      </c>
      <c r="V5817">
        <f t="shared" si="362"/>
        <v>1.0622055000000001</v>
      </c>
      <c r="W5817">
        <f t="shared" si="363"/>
        <v>1.9317719250000001</v>
      </c>
    </row>
    <row r="5818" spans="1:23" x14ac:dyDescent="0.25">
      <c r="A5818" t="s">
        <v>19216</v>
      </c>
      <c r="B5818" s="1">
        <v>43077</v>
      </c>
      <c r="C5818" t="s">
        <v>19217</v>
      </c>
      <c r="D5818" t="s">
        <v>1888</v>
      </c>
      <c r="E5818" t="s">
        <v>15270</v>
      </c>
      <c r="F5818" s="1">
        <v>43076</v>
      </c>
      <c r="G5818">
        <v>1</v>
      </c>
      <c r="H5818">
        <v>61121</v>
      </c>
      <c r="I5818">
        <v>2469</v>
      </c>
      <c r="J5818">
        <v>68</v>
      </c>
      <c r="K5818">
        <v>420</v>
      </c>
      <c r="L5818" t="b">
        <v>0</v>
      </c>
      <c r="M5818" t="b">
        <v>0</v>
      </c>
      <c r="N5818" t="b">
        <v>0</v>
      </c>
      <c r="O5818">
        <v>1</v>
      </c>
      <c r="P5818">
        <v>1</v>
      </c>
      <c r="Q5818" s="2">
        <v>0.04</v>
      </c>
      <c r="R5818" s="2">
        <v>0</v>
      </c>
      <c r="S5818" s="2">
        <v>0.01</v>
      </c>
      <c r="T5818">
        <f t="shared" si="360"/>
        <v>0.4</v>
      </c>
      <c r="U5818">
        <f t="shared" si="361"/>
        <v>0.8</v>
      </c>
      <c r="V5818">
        <f t="shared" si="362"/>
        <v>0.68056050000000001</v>
      </c>
      <c r="W5818">
        <f t="shared" si="363"/>
        <v>0.598196175</v>
      </c>
    </row>
    <row r="5819" spans="1:23" x14ac:dyDescent="0.25">
      <c r="A5819" t="s">
        <v>19218</v>
      </c>
      <c r="B5819" s="1">
        <v>43059</v>
      </c>
      <c r="C5819" t="s">
        <v>19219</v>
      </c>
      <c r="D5819" t="s">
        <v>3818</v>
      </c>
      <c r="E5819" t="s">
        <v>19220</v>
      </c>
      <c r="F5819" s="1">
        <v>43054</v>
      </c>
      <c r="G5819">
        <v>1</v>
      </c>
      <c r="H5819">
        <v>485303</v>
      </c>
      <c r="I5819">
        <v>4389</v>
      </c>
      <c r="J5819">
        <v>164</v>
      </c>
      <c r="K5819">
        <v>499</v>
      </c>
      <c r="L5819" t="b">
        <v>0</v>
      </c>
      <c r="M5819" t="b">
        <v>0</v>
      </c>
      <c r="N5819" t="b">
        <v>0</v>
      </c>
      <c r="O5819">
        <v>5</v>
      </c>
      <c r="P5819">
        <v>6</v>
      </c>
      <c r="Q5819" s="2">
        <v>0.01</v>
      </c>
      <c r="R5819" s="2">
        <v>0</v>
      </c>
      <c r="S5819" s="2">
        <v>0</v>
      </c>
      <c r="T5819">
        <f t="shared" si="360"/>
        <v>0.4</v>
      </c>
      <c r="U5819">
        <f t="shared" si="361"/>
        <v>5.0000000000000009</v>
      </c>
      <c r="V5819">
        <f t="shared" si="362"/>
        <v>0.3426515</v>
      </c>
      <c r="W5819">
        <f t="shared" si="363"/>
        <v>1.5299280250000002</v>
      </c>
    </row>
    <row r="5820" spans="1:23" x14ac:dyDescent="0.25">
      <c r="A5820" t="s">
        <v>19221</v>
      </c>
      <c r="B5820" s="1">
        <v>43053</v>
      </c>
      <c r="C5820" t="s">
        <v>19222</v>
      </c>
      <c r="D5820" t="s">
        <v>19223</v>
      </c>
      <c r="E5820" t="s">
        <v>19224</v>
      </c>
      <c r="F5820" s="1">
        <v>43048</v>
      </c>
      <c r="G5820">
        <v>1</v>
      </c>
      <c r="H5820">
        <v>16305</v>
      </c>
      <c r="I5820">
        <v>147</v>
      </c>
      <c r="J5820">
        <v>13</v>
      </c>
      <c r="K5820">
        <v>47</v>
      </c>
      <c r="L5820" t="b">
        <v>0</v>
      </c>
      <c r="M5820" t="b">
        <v>0</v>
      </c>
      <c r="N5820" t="b">
        <v>0</v>
      </c>
      <c r="O5820">
        <v>5</v>
      </c>
      <c r="P5820">
        <v>1</v>
      </c>
      <c r="Q5820" s="2">
        <v>0.01</v>
      </c>
      <c r="R5820" s="2">
        <v>0</v>
      </c>
      <c r="S5820" s="2">
        <v>0</v>
      </c>
      <c r="T5820">
        <f t="shared" si="360"/>
        <v>0.4</v>
      </c>
      <c r="U5820">
        <f t="shared" si="361"/>
        <v>0</v>
      </c>
      <c r="V5820">
        <f t="shared" si="362"/>
        <v>0.10815250000000001</v>
      </c>
      <c r="W5820">
        <f t="shared" si="363"/>
        <v>0.19785337500000003</v>
      </c>
    </row>
    <row r="5821" spans="1:23" x14ac:dyDescent="0.25">
      <c r="A5821" t="s">
        <v>19225</v>
      </c>
      <c r="B5821" s="1">
        <v>43074</v>
      </c>
      <c r="C5821" t="s">
        <v>19226</v>
      </c>
      <c r="D5821" t="s">
        <v>1213</v>
      </c>
      <c r="E5821" t="s">
        <v>19227</v>
      </c>
      <c r="F5821" s="1">
        <v>43073</v>
      </c>
      <c r="G5821">
        <v>1</v>
      </c>
      <c r="H5821">
        <v>1270477</v>
      </c>
      <c r="I5821">
        <v>12058</v>
      </c>
      <c r="J5821">
        <v>620</v>
      </c>
      <c r="K5821">
        <v>6865</v>
      </c>
      <c r="L5821" t="b">
        <v>0</v>
      </c>
      <c r="M5821" t="b">
        <v>0</v>
      </c>
      <c r="N5821" t="b">
        <v>0</v>
      </c>
      <c r="O5821">
        <v>1</v>
      </c>
      <c r="P5821">
        <v>1</v>
      </c>
      <c r="Q5821" s="2">
        <v>0.01</v>
      </c>
      <c r="R5821" s="2">
        <v>0</v>
      </c>
      <c r="S5821" s="2">
        <v>0.01</v>
      </c>
      <c r="T5821">
        <f t="shared" si="360"/>
        <v>0.4</v>
      </c>
      <c r="U5821">
        <f t="shared" si="361"/>
        <v>0.8</v>
      </c>
      <c r="V5821">
        <f t="shared" si="362"/>
        <v>0.98523849999999991</v>
      </c>
      <c r="W5821">
        <f t="shared" si="363"/>
        <v>0.70483347500000004</v>
      </c>
    </row>
    <row r="5822" spans="1:23" x14ac:dyDescent="0.25">
      <c r="A5822" t="s">
        <v>19228</v>
      </c>
      <c r="B5822" s="1">
        <v>43088</v>
      </c>
      <c r="C5822" t="s">
        <v>19229</v>
      </c>
      <c r="D5822" t="s">
        <v>29</v>
      </c>
      <c r="E5822" t="s">
        <v>19230</v>
      </c>
      <c r="F5822" s="1">
        <v>43083</v>
      </c>
      <c r="G5822">
        <v>1</v>
      </c>
      <c r="H5822">
        <v>3129042</v>
      </c>
      <c r="I5822">
        <v>136032</v>
      </c>
      <c r="J5822">
        <v>5108</v>
      </c>
      <c r="K5822">
        <v>12857</v>
      </c>
      <c r="L5822" t="b">
        <v>0</v>
      </c>
      <c r="M5822" t="b">
        <v>0</v>
      </c>
      <c r="N5822" t="b">
        <v>0</v>
      </c>
      <c r="O5822">
        <v>5</v>
      </c>
      <c r="P5822">
        <v>5</v>
      </c>
      <c r="Q5822" s="2">
        <v>0.04</v>
      </c>
      <c r="R5822" s="2">
        <v>0</v>
      </c>
      <c r="S5822" s="2">
        <v>0</v>
      </c>
      <c r="T5822">
        <f t="shared" si="360"/>
        <v>0.4</v>
      </c>
      <c r="U5822">
        <f t="shared" si="361"/>
        <v>4</v>
      </c>
      <c r="V5822">
        <f t="shared" si="362"/>
        <v>1.964521</v>
      </c>
      <c r="W5822">
        <f t="shared" si="363"/>
        <v>1.8475823500000002</v>
      </c>
    </row>
    <row r="5823" spans="1:23" x14ac:dyDescent="0.25">
      <c r="A5823" t="s">
        <v>19231</v>
      </c>
      <c r="B5823" s="1">
        <v>43082</v>
      </c>
      <c r="C5823" t="s">
        <v>19232</v>
      </c>
      <c r="D5823" t="s">
        <v>5901</v>
      </c>
      <c r="E5823" t="s">
        <v>19233</v>
      </c>
      <c r="F5823" s="1">
        <v>43075</v>
      </c>
      <c r="G5823">
        <v>1</v>
      </c>
      <c r="H5823">
        <v>1050880</v>
      </c>
      <c r="I5823">
        <v>38298</v>
      </c>
      <c r="J5823">
        <v>1343</v>
      </c>
      <c r="K5823">
        <v>5142</v>
      </c>
      <c r="L5823" t="b">
        <v>0</v>
      </c>
      <c r="M5823" t="b">
        <v>0</v>
      </c>
      <c r="N5823" t="b">
        <v>0</v>
      </c>
      <c r="O5823">
        <v>7</v>
      </c>
      <c r="P5823">
        <v>5</v>
      </c>
      <c r="Q5823" s="2">
        <v>0.04</v>
      </c>
      <c r="R5823" s="2">
        <v>0</v>
      </c>
      <c r="S5823" s="2">
        <v>0</v>
      </c>
      <c r="T5823">
        <f t="shared" si="360"/>
        <v>0.4</v>
      </c>
      <c r="U5823">
        <f t="shared" si="361"/>
        <v>3.6</v>
      </c>
      <c r="V5823">
        <f t="shared" si="362"/>
        <v>0.92544000000000004</v>
      </c>
      <c r="W5823">
        <f t="shared" si="363"/>
        <v>1.383904</v>
      </c>
    </row>
    <row r="5824" spans="1:23" x14ac:dyDescent="0.25">
      <c r="A5824" t="s">
        <v>19234</v>
      </c>
      <c r="B5824" s="1">
        <v>43144</v>
      </c>
      <c r="C5824" t="s">
        <v>19235</v>
      </c>
      <c r="D5824" t="s">
        <v>19236</v>
      </c>
      <c r="E5824" t="s">
        <v>19237</v>
      </c>
      <c r="F5824" s="1">
        <v>43136</v>
      </c>
      <c r="G5824">
        <v>1</v>
      </c>
      <c r="H5824">
        <v>844292</v>
      </c>
      <c r="I5824">
        <v>5901</v>
      </c>
      <c r="J5824">
        <v>301</v>
      </c>
      <c r="K5824">
        <v>617</v>
      </c>
      <c r="L5824" t="b">
        <v>0</v>
      </c>
      <c r="M5824" t="b">
        <v>0</v>
      </c>
      <c r="N5824" t="b">
        <v>0</v>
      </c>
      <c r="O5824">
        <v>8</v>
      </c>
      <c r="P5824">
        <v>9</v>
      </c>
      <c r="Q5824" s="2">
        <v>0.01</v>
      </c>
      <c r="R5824" s="2">
        <v>0</v>
      </c>
      <c r="S5824" s="2">
        <v>0</v>
      </c>
      <c r="T5824">
        <f t="shared" si="360"/>
        <v>0.4</v>
      </c>
      <c r="U5824">
        <f t="shared" si="361"/>
        <v>7.4</v>
      </c>
      <c r="V5824">
        <f t="shared" si="362"/>
        <v>0.522146</v>
      </c>
      <c r="W5824">
        <f t="shared" si="363"/>
        <v>2.1927511000000002</v>
      </c>
    </row>
    <row r="5825" spans="1:23" x14ac:dyDescent="0.25">
      <c r="A5825" t="s">
        <v>19238</v>
      </c>
      <c r="B5825" s="1">
        <v>43156</v>
      </c>
      <c r="C5825" t="s">
        <v>19239</v>
      </c>
      <c r="D5825" t="s">
        <v>301</v>
      </c>
      <c r="E5825" t="s">
        <v>19240</v>
      </c>
      <c r="F5825" s="1">
        <v>43146</v>
      </c>
      <c r="G5825">
        <v>1</v>
      </c>
      <c r="H5825">
        <v>4266983</v>
      </c>
      <c r="I5825">
        <v>30762</v>
      </c>
      <c r="J5825">
        <v>3152</v>
      </c>
      <c r="K5825">
        <v>4534</v>
      </c>
      <c r="L5825" t="b">
        <v>0</v>
      </c>
      <c r="M5825" t="b">
        <v>0</v>
      </c>
      <c r="N5825" t="b">
        <v>0</v>
      </c>
      <c r="O5825">
        <v>10</v>
      </c>
      <c r="P5825">
        <v>9</v>
      </c>
      <c r="Q5825" s="2">
        <v>0.01</v>
      </c>
      <c r="R5825" s="2">
        <v>0</v>
      </c>
      <c r="S5825" s="2">
        <v>0</v>
      </c>
      <c r="T5825">
        <f t="shared" si="360"/>
        <v>0.4</v>
      </c>
      <c r="U5825">
        <f t="shared" si="361"/>
        <v>7</v>
      </c>
      <c r="V5825">
        <f t="shared" si="362"/>
        <v>2.2334915</v>
      </c>
      <c r="W5825">
        <f t="shared" si="363"/>
        <v>2.6917220250000002</v>
      </c>
    </row>
    <row r="5826" spans="1:23" x14ac:dyDescent="0.25">
      <c r="A5826" t="s">
        <v>19241</v>
      </c>
      <c r="B5826" s="1">
        <v>43156</v>
      </c>
      <c r="C5826" t="s">
        <v>19242</v>
      </c>
      <c r="D5826" t="s">
        <v>3422</v>
      </c>
      <c r="E5826" t="s">
        <v>19243</v>
      </c>
      <c r="F5826" s="1">
        <v>43147</v>
      </c>
      <c r="G5826">
        <v>1</v>
      </c>
      <c r="H5826">
        <v>546200</v>
      </c>
      <c r="I5826">
        <v>11337</v>
      </c>
      <c r="J5826">
        <v>121</v>
      </c>
      <c r="K5826">
        <v>625</v>
      </c>
      <c r="L5826" t="b">
        <v>0</v>
      </c>
      <c r="M5826" t="b">
        <v>0</v>
      </c>
      <c r="N5826" t="b">
        <v>0</v>
      </c>
      <c r="O5826">
        <v>9</v>
      </c>
      <c r="P5826">
        <v>4</v>
      </c>
      <c r="Q5826" s="2">
        <v>0.02</v>
      </c>
      <c r="R5826" s="2">
        <v>0</v>
      </c>
      <c r="S5826" s="2">
        <v>0</v>
      </c>
      <c r="T5826">
        <f t="shared" ref="T5826:T5889" si="364">G5826*0.4</f>
        <v>0.4</v>
      </c>
      <c r="U5826">
        <f t="shared" ref="U5826:U5889" si="365">-0.2*(O5826-P5826)+0.8*P5826</f>
        <v>2.2000000000000002</v>
      </c>
      <c r="V5826">
        <f t="shared" ref="V5826:V5889" si="366">0.5*H5826*0.000001+0.1*Q5826*100+100*0.15*R5826+100*0.25*S5826</f>
        <v>0.47310000000000002</v>
      </c>
      <c r="W5826">
        <f t="shared" ref="W5826:W5889" si="367">0.4*T5826+0.25*U5826+0.35*V5826</f>
        <v>0.87558500000000006</v>
      </c>
    </row>
    <row r="5827" spans="1:23" x14ac:dyDescent="0.25">
      <c r="A5827" t="s">
        <v>19244</v>
      </c>
      <c r="B5827" s="1">
        <v>43117</v>
      </c>
      <c r="C5827" t="s">
        <v>19245</v>
      </c>
      <c r="D5827" t="s">
        <v>1471</v>
      </c>
      <c r="E5827" t="s">
        <v>17503</v>
      </c>
      <c r="F5827" s="1">
        <v>43112</v>
      </c>
      <c r="G5827">
        <v>1</v>
      </c>
      <c r="H5827">
        <v>392045</v>
      </c>
      <c r="I5827">
        <v>16668</v>
      </c>
      <c r="J5827">
        <v>500</v>
      </c>
      <c r="K5827">
        <v>1944</v>
      </c>
      <c r="L5827" t="b">
        <v>0</v>
      </c>
      <c r="M5827" t="b">
        <v>0</v>
      </c>
      <c r="N5827" t="b">
        <v>0</v>
      </c>
      <c r="O5827">
        <v>5</v>
      </c>
      <c r="P5827">
        <v>3</v>
      </c>
      <c r="Q5827" s="2">
        <v>0.04</v>
      </c>
      <c r="R5827" s="2">
        <v>0</v>
      </c>
      <c r="S5827" s="2">
        <v>0</v>
      </c>
      <c r="T5827">
        <f t="shared" si="364"/>
        <v>0.4</v>
      </c>
      <c r="U5827">
        <f t="shared" si="365"/>
        <v>2.0000000000000004</v>
      </c>
      <c r="V5827">
        <f t="shared" si="366"/>
        <v>0.59602250000000001</v>
      </c>
      <c r="W5827">
        <f t="shared" si="367"/>
        <v>0.86860787500000014</v>
      </c>
    </row>
    <row r="5828" spans="1:23" x14ac:dyDescent="0.25">
      <c r="A5828" t="s">
        <v>19246</v>
      </c>
      <c r="B5828" s="1">
        <v>43061</v>
      </c>
      <c r="C5828" t="s">
        <v>19247</v>
      </c>
      <c r="D5828" t="s">
        <v>166</v>
      </c>
      <c r="E5828" t="s">
        <v>19248</v>
      </c>
      <c r="F5828" s="1">
        <v>43058</v>
      </c>
      <c r="G5828">
        <v>1</v>
      </c>
      <c r="H5828">
        <v>91100</v>
      </c>
      <c r="I5828">
        <v>1174</v>
      </c>
      <c r="J5828">
        <v>200</v>
      </c>
      <c r="K5828">
        <v>323</v>
      </c>
      <c r="L5828" t="b">
        <v>0</v>
      </c>
      <c r="M5828" t="b">
        <v>0</v>
      </c>
      <c r="N5828" t="b">
        <v>0</v>
      </c>
      <c r="O5828">
        <v>3</v>
      </c>
      <c r="P5828">
        <v>3</v>
      </c>
      <c r="Q5828" s="2">
        <v>0.01</v>
      </c>
      <c r="R5828" s="2">
        <v>0</v>
      </c>
      <c r="S5828" s="2">
        <v>0</v>
      </c>
      <c r="T5828">
        <f t="shared" si="364"/>
        <v>0.4</v>
      </c>
      <c r="U5828">
        <f t="shared" si="365"/>
        <v>2.4000000000000004</v>
      </c>
      <c r="V5828">
        <f t="shared" si="366"/>
        <v>0.14555000000000001</v>
      </c>
      <c r="W5828">
        <f t="shared" si="367"/>
        <v>0.81094250000000012</v>
      </c>
    </row>
    <row r="5829" spans="1:23" x14ac:dyDescent="0.25">
      <c r="A5829" t="s">
        <v>19249</v>
      </c>
      <c r="B5829" s="1">
        <v>43243</v>
      </c>
      <c r="C5829" t="s">
        <v>19250</v>
      </c>
      <c r="D5829" t="s">
        <v>605</v>
      </c>
      <c r="E5829" t="s">
        <v>19251</v>
      </c>
      <c r="F5829" s="1">
        <v>43237</v>
      </c>
      <c r="G5829">
        <v>1</v>
      </c>
      <c r="H5829">
        <v>477381</v>
      </c>
      <c r="I5829">
        <v>5926</v>
      </c>
      <c r="J5829">
        <v>306</v>
      </c>
      <c r="K5829">
        <v>916</v>
      </c>
      <c r="L5829" t="b">
        <v>0</v>
      </c>
      <c r="M5829" t="b">
        <v>0</v>
      </c>
      <c r="N5829" t="b">
        <v>0</v>
      </c>
      <c r="O5829">
        <v>6</v>
      </c>
      <c r="P5829">
        <v>5</v>
      </c>
      <c r="Q5829" s="2">
        <v>0.01</v>
      </c>
      <c r="R5829" s="2">
        <v>0</v>
      </c>
      <c r="S5829" s="2">
        <v>0</v>
      </c>
      <c r="T5829">
        <f t="shared" si="364"/>
        <v>0.4</v>
      </c>
      <c r="U5829">
        <f t="shared" si="365"/>
        <v>3.8</v>
      </c>
      <c r="V5829">
        <f t="shared" si="366"/>
        <v>0.33869050000000001</v>
      </c>
      <c r="W5829">
        <f t="shared" si="367"/>
        <v>1.2285416749999998</v>
      </c>
    </row>
    <row r="5830" spans="1:23" x14ac:dyDescent="0.25">
      <c r="A5830" t="s">
        <v>19252</v>
      </c>
      <c r="B5830" s="1">
        <v>43233</v>
      </c>
      <c r="C5830" t="s">
        <v>19253</v>
      </c>
      <c r="D5830" t="s">
        <v>7798</v>
      </c>
      <c r="E5830" t="s">
        <v>19254</v>
      </c>
      <c r="F5830" s="1">
        <v>43230</v>
      </c>
      <c r="G5830">
        <v>1</v>
      </c>
      <c r="H5830">
        <v>3611138</v>
      </c>
      <c r="I5830">
        <v>331469</v>
      </c>
      <c r="J5830">
        <v>6521</v>
      </c>
      <c r="K5830">
        <v>43591</v>
      </c>
      <c r="L5830" t="b">
        <v>0</v>
      </c>
      <c r="M5830" t="b">
        <v>0</v>
      </c>
      <c r="N5830" t="b">
        <v>0</v>
      </c>
      <c r="O5830">
        <v>3</v>
      </c>
      <c r="P5830">
        <v>2</v>
      </c>
      <c r="Q5830" s="2">
        <v>0.09</v>
      </c>
      <c r="R5830" s="2">
        <v>0</v>
      </c>
      <c r="S5830" s="2">
        <v>0.01</v>
      </c>
      <c r="T5830">
        <f t="shared" si="364"/>
        <v>0.4</v>
      </c>
      <c r="U5830">
        <f t="shared" si="365"/>
        <v>1.4000000000000001</v>
      </c>
      <c r="V5830">
        <f t="shared" si="366"/>
        <v>2.9555689999999997</v>
      </c>
      <c r="W5830">
        <f t="shared" si="367"/>
        <v>1.5444491499999999</v>
      </c>
    </row>
    <row r="5831" spans="1:23" x14ac:dyDescent="0.25">
      <c r="A5831" t="s">
        <v>19255</v>
      </c>
      <c r="B5831" s="1">
        <v>43082</v>
      </c>
      <c r="C5831" t="s">
        <v>19256</v>
      </c>
      <c r="D5831" t="s">
        <v>601</v>
      </c>
      <c r="E5831" t="s">
        <v>19257</v>
      </c>
      <c r="F5831" s="1">
        <v>43081</v>
      </c>
      <c r="G5831">
        <v>1</v>
      </c>
      <c r="H5831">
        <v>831710</v>
      </c>
      <c r="I5831">
        <v>20641</v>
      </c>
      <c r="J5831">
        <v>214</v>
      </c>
      <c r="K5831">
        <v>508</v>
      </c>
      <c r="L5831" t="b">
        <v>0</v>
      </c>
      <c r="M5831" t="b">
        <v>0</v>
      </c>
      <c r="N5831" t="b">
        <v>0</v>
      </c>
      <c r="O5831">
        <v>1</v>
      </c>
      <c r="P5831">
        <v>1</v>
      </c>
      <c r="Q5831" s="2">
        <v>0.02</v>
      </c>
      <c r="R5831" s="2">
        <v>0</v>
      </c>
      <c r="S5831" s="2">
        <v>0</v>
      </c>
      <c r="T5831">
        <f t="shared" si="364"/>
        <v>0.4</v>
      </c>
      <c r="U5831">
        <f t="shared" si="365"/>
        <v>0.8</v>
      </c>
      <c r="V5831">
        <f t="shared" si="366"/>
        <v>0.61585500000000004</v>
      </c>
      <c r="W5831">
        <f t="shared" si="367"/>
        <v>0.57554925000000001</v>
      </c>
    </row>
    <row r="5832" spans="1:23" x14ac:dyDescent="0.25">
      <c r="A5832" t="s">
        <v>19258</v>
      </c>
      <c r="B5832" s="1">
        <v>43151</v>
      </c>
      <c r="C5832" t="s">
        <v>19259</v>
      </c>
      <c r="D5832" t="s">
        <v>4692</v>
      </c>
      <c r="E5832" t="s">
        <v>19260</v>
      </c>
      <c r="F5832" s="1">
        <v>43147</v>
      </c>
      <c r="G5832">
        <v>1</v>
      </c>
      <c r="H5832">
        <v>60549</v>
      </c>
      <c r="I5832">
        <v>391</v>
      </c>
      <c r="J5832">
        <v>121</v>
      </c>
      <c r="K5832">
        <v>1011</v>
      </c>
      <c r="L5832" t="b">
        <v>0</v>
      </c>
      <c r="M5832" t="b">
        <v>0</v>
      </c>
      <c r="N5832" t="b">
        <v>0</v>
      </c>
      <c r="O5832">
        <v>4</v>
      </c>
      <c r="P5832">
        <v>2</v>
      </c>
      <c r="Q5832" s="2">
        <v>0.01</v>
      </c>
      <c r="R5832" s="2">
        <v>0</v>
      </c>
      <c r="S5832" s="2">
        <v>0.02</v>
      </c>
      <c r="T5832">
        <f t="shared" si="364"/>
        <v>0.4</v>
      </c>
      <c r="U5832">
        <f t="shared" si="365"/>
        <v>1.2000000000000002</v>
      </c>
      <c r="V5832">
        <f t="shared" si="366"/>
        <v>0.63027450000000007</v>
      </c>
      <c r="W5832">
        <f t="shared" si="367"/>
        <v>0.68059607500000008</v>
      </c>
    </row>
    <row r="5833" spans="1:23" x14ac:dyDescent="0.25">
      <c r="A5833" t="s">
        <v>19261</v>
      </c>
      <c r="B5833" s="1">
        <v>43138</v>
      </c>
      <c r="C5833" t="s">
        <v>19262</v>
      </c>
      <c r="D5833" t="s">
        <v>911</v>
      </c>
      <c r="E5833" t="s">
        <v>19263</v>
      </c>
      <c r="F5833" s="1">
        <v>43133</v>
      </c>
      <c r="G5833">
        <v>1</v>
      </c>
      <c r="H5833">
        <v>11312</v>
      </c>
      <c r="I5833">
        <v>54</v>
      </c>
      <c r="J5833">
        <v>12</v>
      </c>
      <c r="K5833">
        <v>53</v>
      </c>
      <c r="L5833" t="b">
        <v>0</v>
      </c>
      <c r="M5833" t="b">
        <v>0</v>
      </c>
      <c r="N5833" t="b">
        <v>0</v>
      </c>
      <c r="O5833">
        <v>5</v>
      </c>
      <c r="P5833">
        <v>4</v>
      </c>
      <c r="Q5833" s="2">
        <v>0</v>
      </c>
      <c r="R5833" s="2">
        <v>0</v>
      </c>
      <c r="S5833" s="2">
        <v>0</v>
      </c>
      <c r="T5833">
        <f t="shared" si="364"/>
        <v>0.4</v>
      </c>
      <c r="U5833">
        <f t="shared" si="365"/>
        <v>3</v>
      </c>
      <c r="V5833">
        <f t="shared" si="366"/>
        <v>5.6559999999999996E-3</v>
      </c>
      <c r="W5833">
        <f t="shared" si="367"/>
        <v>0.9119796</v>
      </c>
    </row>
    <row r="5834" spans="1:23" x14ac:dyDescent="0.25">
      <c r="A5834" t="s">
        <v>19264</v>
      </c>
      <c r="B5834" s="1">
        <v>43137</v>
      </c>
      <c r="C5834" t="s">
        <v>19265</v>
      </c>
      <c r="D5834" t="s">
        <v>174</v>
      </c>
      <c r="E5834" t="s">
        <v>19266</v>
      </c>
      <c r="F5834" s="1">
        <v>43133</v>
      </c>
      <c r="G5834">
        <v>1</v>
      </c>
      <c r="H5834">
        <v>320028</v>
      </c>
      <c r="I5834">
        <v>3939</v>
      </c>
      <c r="J5834">
        <v>79</v>
      </c>
      <c r="K5834">
        <v>122</v>
      </c>
      <c r="L5834" t="b">
        <v>0</v>
      </c>
      <c r="M5834" t="b">
        <v>0</v>
      </c>
      <c r="N5834" t="b">
        <v>0</v>
      </c>
      <c r="O5834">
        <v>4</v>
      </c>
      <c r="P5834">
        <v>4</v>
      </c>
      <c r="Q5834" s="2">
        <v>0.01</v>
      </c>
      <c r="R5834" s="2">
        <v>0</v>
      </c>
      <c r="S5834" s="2">
        <v>0</v>
      </c>
      <c r="T5834">
        <f t="shared" si="364"/>
        <v>0.4</v>
      </c>
      <c r="U5834">
        <f t="shared" si="365"/>
        <v>3.2</v>
      </c>
      <c r="V5834">
        <f t="shared" si="366"/>
        <v>0.26001399999999997</v>
      </c>
      <c r="W5834">
        <f t="shared" si="367"/>
        <v>1.0510049000000001</v>
      </c>
    </row>
    <row r="5835" spans="1:23" x14ac:dyDescent="0.25">
      <c r="A5835" t="s">
        <v>19267</v>
      </c>
      <c r="B5835" s="1">
        <v>43173</v>
      </c>
      <c r="C5835" t="s">
        <v>19268</v>
      </c>
      <c r="D5835" t="s">
        <v>1136</v>
      </c>
      <c r="E5835" t="s">
        <v>19269</v>
      </c>
      <c r="F5835" s="1">
        <v>43164</v>
      </c>
      <c r="G5835">
        <v>1</v>
      </c>
      <c r="H5835">
        <v>1335774</v>
      </c>
      <c r="I5835">
        <v>98474</v>
      </c>
      <c r="J5835">
        <v>2057</v>
      </c>
      <c r="K5835">
        <v>6392</v>
      </c>
      <c r="L5835" t="b">
        <v>0</v>
      </c>
      <c r="M5835" t="b">
        <v>0</v>
      </c>
      <c r="N5835" t="b">
        <v>0</v>
      </c>
      <c r="O5835">
        <v>9</v>
      </c>
      <c r="P5835">
        <v>9</v>
      </c>
      <c r="Q5835" s="2">
        <v>7.0000000000000007E-2</v>
      </c>
      <c r="R5835" s="2">
        <v>0</v>
      </c>
      <c r="S5835" s="2">
        <v>0</v>
      </c>
      <c r="T5835">
        <f t="shared" si="364"/>
        <v>0.4</v>
      </c>
      <c r="U5835">
        <f t="shared" si="365"/>
        <v>7.2</v>
      </c>
      <c r="V5835">
        <f t="shared" si="366"/>
        <v>1.3678870000000001</v>
      </c>
      <c r="W5835">
        <f t="shared" si="367"/>
        <v>2.4387604500000002</v>
      </c>
    </row>
    <row r="5836" spans="1:23" x14ac:dyDescent="0.25">
      <c r="A5836" t="s">
        <v>19270</v>
      </c>
      <c r="B5836" s="1">
        <v>43086</v>
      </c>
      <c r="C5836" t="s">
        <v>19271</v>
      </c>
      <c r="D5836" t="s">
        <v>19272</v>
      </c>
      <c r="E5836" t="s">
        <v>19273</v>
      </c>
      <c r="F5836" s="1">
        <v>43080</v>
      </c>
      <c r="G5836">
        <v>1</v>
      </c>
      <c r="H5836">
        <v>200958</v>
      </c>
      <c r="I5836">
        <v>6447</v>
      </c>
      <c r="J5836">
        <v>238</v>
      </c>
      <c r="K5836">
        <v>384</v>
      </c>
      <c r="L5836" t="b">
        <v>0</v>
      </c>
      <c r="M5836" t="b">
        <v>0</v>
      </c>
      <c r="N5836" t="b">
        <v>0</v>
      </c>
      <c r="O5836">
        <v>6</v>
      </c>
      <c r="P5836">
        <v>6</v>
      </c>
      <c r="Q5836" s="2">
        <v>0.03</v>
      </c>
      <c r="R5836" s="2">
        <v>0</v>
      </c>
      <c r="S5836" s="2">
        <v>0</v>
      </c>
      <c r="T5836">
        <f t="shared" si="364"/>
        <v>0.4</v>
      </c>
      <c r="U5836">
        <f t="shared" si="365"/>
        <v>4.8000000000000007</v>
      </c>
      <c r="V5836">
        <f t="shared" si="366"/>
        <v>0.40047899999999997</v>
      </c>
      <c r="W5836">
        <f t="shared" si="367"/>
        <v>1.5001676500000003</v>
      </c>
    </row>
    <row r="5837" spans="1:23" x14ac:dyDescent="0.25">
      <c r="A5837" t="s">
        <v>19274</v>
      </c>
      <c r="B5837" s="1">
        <v>43171</v>
      </c>
      <c r="C5837" t="s">
        <v>19275</v>
      </c>
      <c r="D5837" t="s">
        <v>4720</v>
      </c>
      <c r="E5837" t="s">
        <v>19276</v>
      </c>
      <c r="F5837" s="1">
        <v>43161</v>
      </c>
      <c r="G5837">
        <v>1</v>
      </c>
      <c r="H5837">
        <v>789449</v>
      </c>
      <c r="I5837">
        <v>25706</v>
      </c>
      <c r="J5837">
        <v>450</v>
      </c>
      <c r="K5837">
        <v>987</v>
      </c>
      <c r="L5837" t="b">
        <v>0</v>
      </c>
      <c r="M5837" t="b">
        <v>0</v>
      </c>
      <c r="N5837" t="b">
        <v>0</v>
      </c>
      <c r="O5837">
        <v>10</v>
      </c>
      <c r="P5837">
        <v>9</v>
      </c>
      <c r="Q5837" s="2">
        <v>0.03</v>
      </c>
      <c r="R5837" s="2">
        <v>0</v>
      </c>
      <c r="S5837" s="2">
        <v>0</v>
      </c>
      <c r="T5837">
        <f t="shared" si="364"/>
        <v>0.4</v>
      </c>
      <c r="U5837">
        <f t="shared" si="365"/>
        <v>7</v>
      </c>
      <c r="V5837">
        <f t="shared" si="366"/>
        <v>0.69472449999999997</v>
      </c>
      <c r="W5837">
        <f t="shared" si="367"/>
        <v>2.1531535750000002</v>
      </c>
    </row>
    <row r="5838" spans="1:23" x14ac:dyDescent="0.25">
      <c r="A5838" t="s">
        <v>19277</v>
      </c>
      <c r="B5838" s="1">
        <v>43143</v>
      </c>
      <c r="C5838" t="s">
        <v>19278</v>
      </c>
      <c r="D5838" t="s">
        <v>4258</v>
      </c>
      <c r="E5838" t="s">
        <v>19279</v>
      </c>
      <c r="F5838" s="1">
        <v>43136</v>
      </c>
      <c r="G5838">
        <v>1</v>
      </c>
      <c r="H5838">
        <v>52637</v>
      </c>
      <c r="I5838">
        <v>1005</v>
      </c>
      <c r="J5838">
        <v>51</v>
      </c>
      <c r="K5838">
        <v>132</v>
      </c>
      <c r="L5838" t="b">
        <v>0</v>
      </c>
      <c r="M5838" t="b">
        <v>0</v>
      </c>
      <c r="N5838" t="b">
        <v>0</v>
      </c>
      <c r="O5838">
        <v>7</v>
      </c>
      <c r="P5838">
        <v>6</v>
      </c>
      <c r="Q5838" s="2">
        <v>0.02</v>
      </c>
      <c r="R5838" s="2">
        <v>0</v>
      </c>
      <c r="S5838" s="2">
        <v>0</v>
      </c>
      <c r="T5838">
        <f t="shared" si="364"/>
        <v>0.4</v>
      </c>
      <c r="U5838">
        <f t="shared" si="365"/>
        <v>4.6000000000000005</v>
      </c>
      <c r="V5838">
        <f t="shared" si="366"/>
        <v>0.22631850000000001</v>
      </c>
      <c r="W5838">
        <f t="shared" si="367"/>
        <v>1.389211475</v>
      </c>
    </row>
    <row r="5839" spans="1:23" x14ac:dyDescent="0.25">
      <c r="A5839" t="s">
        <v>19280</v>
      </c>
      <c r="B5839" s="1">
        <v>43128</v>
      </c>
      <c r="C5839" t="s">
        <v>19281</v>
      </c>
      <c r="D5839" t="s">
        <v>19282</v>
      </c>
      <c r="E5839" t="s">
        <v>19283</v>
      </c>
      <c r="F5839" s="1">
        <v>43122</v>
      </c>
      <c r="G5839">
        <v>1</v>
      </c>
      <c r="H5839">
        <v>296755</v>
      </c>
      <c r="I5839">
        <v>41687</v>
      </c>
      <c r="J5839">
        <v>403</v>
      </c>
      <c r="K5839">
        <v>2897</v>
      </c>
      <c r="L5839" t="b">
        <v>0</v>
      </c>
      <c r="M5839" t="b">
        <v>0</v>
      </c>
      <c r="N5839" t="b">
        <v>0</v>
      </c>
      <c r="O5839">
        <v>6</v>
      </c>
      <c r="P5839">
        <v>5</v>
      </c>
      <c r="Q5839" s="2">
        <v>0.14000000000000001</v>
      </c>
      <c r="R5839" s="2">
        <v>0</v>
      </c>
      <c r="S5839" s="2">
        <v>0.01</v>
      </c>
      <c r="T5839">
        <f t="shared" si="364"/>
        <v>0.4</v>
      </c>
      <c r="U5839">
        <f t="shared" si="365"/>
        <v>3.8</v>
      </c>
      <c r="V5839">
        <f t="shared" si="366"/>
        <v>1.7983775000000002</v>
      </c>
      <c r="W5839">
        <f t="shared" si="367"/>
        <v>1.739432125</v>
      </c>
    </row>
    <row r="5840" spans="1:23" x14ac:dyDescent="0.25">
      <c r="A5840" t="s">
        <v>19284</v>
      </c>
      <c r="B5840" s="1">
        <v>43234</v>
      </c>
      <c r="C5840" t="s">
        <v>19285</v>
      </c>
      <c r="D5840" t="s">
        <v>1062</v>
      </c>
      <c r="E5840" t="s">
        <v>19286</v>
      </c>
      <c r="F5840" s="1">
        <v>43223</v>
      </c>
      <c r="G5840">
        <v>1</v>
      </c>
      <c r="H5840">
        <v>310068</v>
      </c>
      <c r="I5840">
        <v>12684</v>
      </c>
      <c r="J5840">
        <v>122</v>
      </c>
      <c r="K5840">
        <v>572</v>
      </c>
      <c r="L5840" t="b">
        <v>0</v>
      </c>
      <c r="M5840" t="b">
        <v>0</v>
      </c>
      <c r="N5840" t="b">
        <v>0</v>
      </c>
      <c r="O5840">
        <v>11</v>
      </c>
      <c r="P5840">
        <v>9</v>
      </c>
      <c r="Q5840" s="2">
        <v>0.04</v>
      </c>
      <c r="R5840" s="2">
        <v>0</v>
      </c>
      <c r="S5840" s="2">
        <v>0</v>
      </c>
      <c r="T5840">
        <f t="shared" si="364"/>
        <v>0.4</v>
      </c>
      <c r="U5840">
        <f t="shared" si="365"/>
        <v>6.8</v>
      </c>
      <c r="V5840">
        <f t="shared" si="366"/>
        <v>0.55503400000000003</v>
      </c>
      <c r="W5840">
        <f t="shared" si="367"/>
        <v>2.0542618999999998</v>
      </c>
    </row>
    <row r="5841" spans="1:23" x14ac:dyDescent="0.25">
      <c r="A5841" t="s">
        <v>19287</v>
      </c>
      <c r="B5841" s="1">
        <v>43260</v>
      </c>
      <c r="C5841" t="s">
        <v>19288</v>
      </c>
      <c r="D5841" t="s">
        <v>689</v>
      </c>
      <c r="E5841" t="s">
        <v>19289</v>
      </c>
      <c r="F5841" s="1">
        <v>43233</v>
      </c>
      <c r="G5841">
        <v>1</v>
      </c>
      <c r="H5841">
        <v>4012186</v>
      </c>
      <c r="I5841">
        <v>82312</v>
      </c>
      <c r="J5841">
        <v>3498</v>
      </c>
      <c r="K5841">
        <v>9481</v>
      </c>
      <c r="L5841" t="b">
        <v>0</v>
      </c>
      <c r="M5841" t="b">
        <v>0</v>
      </c>
      <c r="N5841" t="b">
        <v>0</v>
      </c>
      <c r="O5841">
        <v>27</v>
      </c>
      <c r="P5841">
        <v>17</v>
      </c>
      <c r="Q5841" s="2">
        <v>0.02</v>
      </c>
      <c r="R5841" s="2">
        <v>0</v>
      </c>
      <c r="S5841" s="2">
        <v>0</v>
      </c>
      <c r="T5841">
        <f t="shared" si="364"/>
        <v>0.4</v>
      </c>
      <c r="U5841">
        <f t="shared" si="365"/>
        <v>11.600000000000001</v>
      </c>
      <c r="V5841">
        <f t="shared" si="366"/>
        <v>2.2060930000000001</v>
      </c>
      <c r="W5841">
        <f t="shared" si="367"/>
        <v>3.8321325500000007</v>
      </c>
    </row>
    <row r="5842" spans="1:23" x14ac:dyDescent="0.25">
      <c r="A5842" t="s">
        <v>19290</v>
      </c>
      <c r="B5842" s="1">
        <v>43147</v>
      </c>
      <c r="C5842" t="s">
        <v>19291</v>
      </c>
      <c r="D5842" t="s">
        <v>19292</v>
      </c>
      <c r="E5842" t="s">
        <v>19293</v>
      </c>
      <c r="F5842" s="1">
        <v>43139</v>
      </c>
      <c r="G5842">
        <v>1</v>
      </c>
      <c r="H5842">
        <v>105240</v>
      </c>
      <c r="I5842">
        <v>2445</v>
      </c>
      <c r="J5842">
        <v>79</v>
      </c>
      <c r="K5842">
        <v>280</v>
      </c>
      <c r="L5842" t="b">
        <v>0</v>
      </c>
      <c r="M5842" t="b">
        <v>0</v>
      </c>
      <c r="N5842" t="b">
        <v>0</v>
      </c>
      <c r="O5842">
        <v>8</v>
      </c>
      <c r="P5842">
        <v>8</v>
      </c>
      <c r="Q5842" s="2">
        <v>0.02</v>
      </c>
      <c r="R5842" s="2">
        <v>0</v>
      </c>
      <c r="S5842" s="2">
        <v>0</v>
      </c>
      <c r="T5842">
        <f t="shared" si="364"/>
        <v>0.4</v>
      </c>
      <c r="U5842">
        <f t="shared" si="365"/>
        <v>6.4</v>
      </c>
      <c r="V5842">
        <f t="shared" si="366"/>
        <v>0.25262000000000001</v>
      </c>
      <c r="W5842">
        <f t="shared" si="367"/>
        <v>1.8484170000000002</v>
      </c>
    </row>
    <row r="5843" spans="1:23" x14ac:dyDescent="0.25">
      <c r="A5843" t="s">
        <v>19294</v>
      </c>
      <c r="B5843" s="1">
        <v>43080</v>
      </c>
      <c r="C5843" t="s">
        <v>19295</v>
      </c>
      <c r="D5843" t="s">
        <v>2738</v>
      </c>
      <c r="E5843" t="s">
        <v>19296</v>
      </c>
      <c r="F5843" s="1">
        <v>43074</v>
      </c>
      <c r="G5843">
        <v>1</v>
      </c>
      <c r="H5843">
        <v>50155</v>
      </c>
      <c r="I5843">
        <v>1236</v>
      </c>
      <c r="J5843">
        <v>59</v>
      </c>
      <c r="K5843">
        <v>260</v>
      </c>
      <c r="L5843" t="b">
        <v>0</v>
      </c>
      <c r="M5843" t="b">
        <v>0</v>
      </c>
      <c r="N5843" t="b">
        <v>0</v>
      </c>
      <c r="O5843">
        <v>6</v>
      </c>
      <c r="P5843">
        <v>5</v>
      </c>
      <c r="Q5843" s="2">
        <v>0.02</v>
      </c>
      <c r="R5843" s="2">
        <v>0</v>
      </c>
      <c r="S5843" s="2">
        <v>0.01</v>
      </c>
      <c r="T5843">
        <f t="shared" si="364"/>
        <v>0.4</v>
      </c>
      <c r="U5843">
        <f t="shared" si="365"/>
        <v>3.8</v>
      </c>
      <c r="V5843">
        <f t="shared" si="366"/>
        <v>0.47507750000000004</v>
      </c>
      <c r="W5843">
        <f t="shared" si="367"/>
        <v>1.2762771249999998</v>
      </c>
    </row>
    <row r="5844" spans="1:23" x14ac:dyDescent="0.25">
      <c r="A5844" t="s">
        <v>19297</v>
      </c>
      <c r="B5844" s="1">
        <v>43252</v>
      </c>
      <c r="C5844" t="s">
        <v>19298</v>
      </c>
      <c r="D5844" t="s">
        <v>8890</v>
      </c>
      <c r="E5844" t="s">
        <v>19299</v>
      </c>
      <c r="F5844" s="1">
        <v>43242</v>
      </c>
      <c r="G5844">
        <v>1</v>
      </c>
      <c r="H5844">
        <v>1516213</v>
      </c>
      <c r="I5844">
        <v>1972</v>
      </c>
      <c r="J5844">
        <v>105</v>
      </c>
      <c r="K5844">
        <v>252</v>
      </c>
      <c r="L5844" t="b">
        <v>0</v>
      </c>
      <c r="M5844" t="b">
        <v>0</v>
      </c>
      <c r="N5844" t="b">
        <v>0</v>
      </c>
      <c r="O5844">
        <v>10</v>
      </c>
      <c r="P5844">
        <v>6</v>
      </c>
      <c r="Q5844" s="2">
        <v>0</v>
      </c>
      <c r="R5844" s="2">
        <v>0</v>
      </c>
      <c r="S5844" s="2">
        <v>0</v>
      </c>
      <c r="T5844">
        <f t="shared" si="364"/>
        <v>0.4</v>
      </c>
      <c r="U5844">
        <f t="shared" si="365"/>
        <v>4.0000000000000009</v>
      </c>
      <c r="V5844">
        <f t="shared" si="366"/>
        <v>0.75810650000000002</v>
      </c>
      <c r="W5844">
        <f t="shared" si="367"/>
        <v>1.4253372750000002</v>
      </c>
    </row>
    <row r="5845" spans="1:23" x14ac:dyDescent="0.25">
      <c r="A5845" t="s">
        <v>19300</v>
      </c>
      <c r="B5845" s="1">
        <v>43231</v>
      </c>
      <c r="C5845" t="s">
        <v>19301</v>
      </c>
      <c r="D5845" t="s">
        <v>1335</v>
      </c>
      <c r="E5845" t="s">
        <v>19302</v>
      </c>
      <c r="F5845" s="1">
        <v>43227</v>
      </c>
      <c r="G5845">
        <v>1</v>
      </c>
      <c r="H5845">
        <v>523803</v>
      </c>
      <c r="I5845">
        <v>9870</v>
      </c>
      <c r="J5845">
        <v>134</v>
      </c>
      <c r="K5845">
        <v>387</v>
      </c>
      <c r="L5845" t="b">
        <v>0</v>
      </c>
      <c r="M5845" t="b">
        <v>0</v>
      </c>
      <c r="N5845" t="b">
        <v>0</v>
      </c>
      <c r="O5845">
        <v>4</v>
      </c>
      <c r="P5845">
        <v>1</v>
      </c>
      <c r="Q5845" s="2">
        <v>0.02</v>
      </c>
      <c r="R5845" s="2">
        <v>0</v>
      </c>
      <c r="S5845" s="2">
        <v>0</v>
      </c>
      <c r="T5845">
        <f t="shared" si="364"/>
        <v>0.4</v>
      </c>
      <c r="U5845">
        <f t="shared" si="365"/>
        <v>0.19999999999999996</v>
      </c>
      <c r="V5845">
        <f t="shared" si="366"/>
        <v>0.46190150000000002</v>
      </c>
      <c r="W5845">
        <f t="shared" si="367"/>
        <v>0.37166552500000005</v>
      </c>
    </row>
    <row r="5846" spans="1:23" x14ac:dyDescent="0.25">
      <c r="A5846" t="s">
        <v>19303</v>
      </c>
      <c r="B5846" s="1">
        <v>43265</v>
      </c>
      <c r="C5846" t="s">
        <v>19304</v>
      </c>
      <c r="D5846" t="s">
        <v>1158</v>
      </c>
      <c r="E5846" t="s">
        <v>19305</v>
      </c>
      <c r="F5846" s="1">
        <v>43262</v>
      </c>
      <c r="G5846">
        <v>1</v>
      </c>
      <c r="H5846">
        <v>1071182</v>
      </c>
      <c r="I5846">
        <v>29145</v>
      </c>
      <c r="J5846">
        <v>608</v>
      </c>
      <c r="K5846">
        <v>3598</v>
      </c>
      <c r="L5846" t="b">
        <v>0</v>
      </c>
      <c r="M5846" t="b">
        <v>0</v>
      </c>
      <c r="N5846" t="b">
        <v>0</v>
      </c>
      <c r="O5846">
        <v>3</v>
      </c>
      <c r="P5846">
        <v>3</v>
      </c>
      <c r="Q5846" s="2">
        <v>0.03</v>
      </c>
      <c r="R5846" s="2">
        <v>0</v>
      </c>
      <c r="S5846" s="2">
        <v>0</v>
      </c>
      <c r="T5846">
        <f t="shared" si="364"/>
        <v>0.4</v>
      </c>
      <c r="U5846">
        <f t="shared" si="365"/>
        <v>2.4000000000000004</v>
      </c>
      <c r="V5846">
        <f t="shared" si="366"/>
        <v>0.83559099999999997</v>
      </c>
      <c r="W5846">
        <f t="shared" si="367"/>
        <v>1.05245685</v>
      </c>
    </row>
    <row r="5847" spans="1:23" x14ac:dyDescent="0.25">
      <c r="A5847" t="s">
        <v>19306</v>
      </c>
      <c r="B5847" s="1">
        <v>43109</v>
      </c>
      <c r="C5847" t="s">
        <v>19307</v>
      </c>
      <c r="D5847" t="s">
        <v>19308</v>
      </c>
      <c r="E5847" t="s">
        <v>19309</v>
      </c>
      <c r="F5847" s="1">
        <v>41575</v>
      </c>
      <c r="G5847">
        <v>1</v>
      </c>
      <c r="H5847">
        <v>21175</v>
      </c>
      <c r="I5847">
        <v>73</v>
      </c>
      <c r="J5847">
        <v>2</v>
      </c>
      <c r="K5847">
        <v>1</v>
      </c>
      <c r="L5847" t="b">
        <v>0</v>
      </c>
      <c r="M5847" t="b">
        <v>0</v>
      </c>
      <c r="N5847" t="b">
        <v>0</v>
      </c>
      <c r="O5847">
        <v>1534</v>
      </c>
      <c r="P5847">
        <v>4</v>
      </c>
      <c r="Q5847" s="2">
        <v>0</v>
      </c>
      <c r="R5847" s="2">
        <v>0</v>
      </c>
      <c r="S5847" s="2">
        <v>0</v>
      </c>
      <c r="T5847">
        <f t="shared" si="364"/>
        <v>0.4</v>
      </c>
      <c r="U5847">
        <f t="shared" si="365"/>
        <v>-302.8</v>
      </c>
      <c r="V5847">
        <f t="shared" si="366"/>
        <v>1.05875E-2</v>
      </c>
      <c r="W5847">
        <f t="shared" si="367"/>
        <v>-75.536294375000011</v>
      </c>
    </row>
    <row r="5848" spans="1:23" x14ac:dyDescent="0.25">
      <c r="A5848" t="s">
        <v>19310</v>
      </c>
      <c r="B5848" s="1">
        <v>43265</v>
      </c>
      <c r="C5848" t="s">
        <v>19311</v>
      </c>
      <c r="D5848" t="s">
        <v>19312</v>
      </c>
      <c r="E5848" t="s">
        <v>19313</v>
      </c>
      <c r="F5848" s="1">
        <v>43240</v>
      </c>
      <c r="G5848">
        <v>1</v>
      </c>
      <c r="H5848">
        <v>3229540</v>
      </c>
      <c r="I5848">
        <v>109945</v>
      </c>
      <c r="J5848">
        <v>3062</v>
      </c>
      <c r="K5848">
        <v>6774</v>
      </c>
      <c r="L5848" t="b">
        <v>0</v>
      </c>
      <c r="M5848" t="b">
        <v>0</v>
      </c>
      <c r="N5848" t="b">
        <v>0</v>
      </c>
      <c r="O5848">
        <v>25</v>
      </c>
      <c r="P5848">
        <v>25</v>
      </c>
      <c r="Q5848" s="2">
        <v>0.03</v>
      </c>
      <c r="R5848" s="2">
        <v>0</v>
      </c>
      <c r="S5848" s="2">
        <v>0</v>
      </c>
      <c r="T5848">
        <f t="shared" si="364"/>
        <v>0.4</v>
      </c>
      <c r="U5848">
        <f t="shared" si="365"/>
        <v>20</v>
      </c>
      <c r="V5848">
        <f t="shared" si="366"/>
        <v>1.9147699999999999</v>
      </c>
      <c r="W5848">
        <f t="shared" si="367"/>
        <v>5.8301695000000002</v>
      </c>
    </row>
    <row r="5849" spans="1:23" x14ac:dyDescent="0.25">
      <c r="A5849" t="s">
        <v>19314</v>
      </c>
      <c r="B5849" s="1">
        <v>43058</v>
      </c>
      <c r="C5849" t="s">
        <v>19315</v>
      </c>
      <c r="D5849" t="s">
        <v>2433</v>
      </c>
      <c r="E5849" t="s">
        <v>19316</v>
      </c>
      <c r="F5849" s="1">
        <v>43053</v>
      </c>
      <c r="G5849">
        <v>1</v>
      </c>
      <c r="H5849">
        <v>107919</v>
      </c>
      <c r="I5849">
        <v>1440</v>
      </c>
      <c r="J5849">
        <v>90</v>
      </c>
      <c r="K5849">
        <v>154</v>
      </c>
      <c r="L5849" t="b">
        <v>0</v>
      </c>
      <c r="M5849" t="b">
        <v>0</v>
      </c>
      <c r="N5849" t="b">
        <v>0</v>
      </c>
      <c r="O5849">
        <v>5</v>
      </c>
      <c r="P5849">
        <v>2</v>
      </c>
      <c r="Q5849" s="2">
        <v>0.01</v>
      </c>
      <c r="R5849" s="2">
        <v>0</v>
      </c>
      <c r="S5849" s="2">
        <v>0</v>
      </c>
      <c r="T5849">
        <f t="shared" si="364"/>
        <v>0.4</v>
      </c>
      <c r="U5849">
        <f t="shared" si="365"/>
        <v>1</v>
      </c>
      <c r="V5849">
        <f t="shared" si="366"/>
        <v>0.1539595</v>
      </c>
      <c r="W5849">
        <f t="shared" si="367"/>
        <v>0.46388582500000003</v>
      </c>
    </row>
    <row r="5850" spans="1:23" x14ac:dyDescent="0.25">
      <c r="A5850" t="s">
        <v>19317</v>
      </c>
      <c r="B5850" s="1">
        <v>43250</v>
      </c>
      <c r="C5850" t="s">
        <v>19318</v>
      </c>
      <c r="D5850" t="s">
        <v>772</v>
      </c>
      <c r="E5850" t="s">
        <v>19319</v>
      </c>
      <c r="F5850" s="1">
        <v>43227</v>
      </c>
      <c r="G5850">
        <v>1</v>
      </c>
      <c r="H5850">
        <v>1312364</v>
      </c>
      <c r="I5850">
        <v>37765</v>
      </c>
      <c r="J5850">
        <v>1442</v>
      </c>
      <c r="K5850">
        <v>3156</v>
      </c>
      <c r="L5850" t="b">
        <v>0</v>
      </c>
      <c r="M5850" t="b">
        <v>0</v>
      </c>
      <c r="N5850" t="b">
        <v>0</v>
      </c>
      <c r="O5850">
        <v>23</v>
      </c>
      <c r="P5850">
        <v>21</v>
      </c>
      <c r="Q5850" s="2">
        <v>0.03</v>
      </c>
      <c r="R5850" s="2">
        <v>0</v>
      </c>
      <c r="S5850" s="2">
        <v>0</v>
      </c>
      <c r="T5850">
        <f t="shared" si="364"/>
        <v>0.4</v>
      </c>
      <c r="U5850">
        <f t="shared" si="365"/>
        <v>16.400000000000002</v>
      </c>
      <c r="V5850">
        <f t="shared" si="366"/>
        <v>0.95618199999999987</v>
      </c>
      <c r="W5850">
        <f t="shared" si="367"/>
        <v>4.5946637000000008</v>
      </c>
    </row>
    <row r="5851" spans="1:23" x14ac:dyDescent="0.25">
      <c r="A5851" t="s">
        <v>19320</v>
      </c>
      <c r="B5851" s="1">
        <v>43188</v>
      </c>
      <c r="C5851" t="s">
        <v>19321</v>
      </c>
      <c r="D5851" t="s">
        <v>19322</v>
      </c>
      <c r="E5851" t="s">
        <v>19323</v>
      </c>
      <c r="F5851" s="1">
        <v>43172</v>
      </c>
      <c r="G5851">
        <v>1</v>
      </c>
      <c r="H5851">
        <v>652347</v>
      </c>
      <c r="I5851">
        <v>16860</v>
      </c>
      <c r="J5851">
        <v>470</v>
      </c>
      <c r="K5851">
        <v>4002</v>
      </c>
      <c r="L5851" t="b">
        <v>0</v>
      </c>
      <c r="M5851" t="b">
        <v>0</v>
      </c>
      <c r="N5851" t="b">
        <v>0</v>
      </c>
      <c r="O5851">
        <v>16</v>
      </c>
      <c r="P5851">
        <v>14</v>
      </c>
      <c r="Q5851" s="2">
        <v>0.03</v>
      </c>
      <c r="R5851" s="2">
        <v>0</v>
      </c>
      <c r="S5851" s="2">
        <v>0.01</v>
      </c>
      <c r="T5851">
        <f t="shared" si="364"/>
        <v>0.4</v>
      </c>
      <c r="U5851">
        <f t="shared" si="365"/>
        <v>10.8</v>
      </c>
      <c r="V5851">
        <f t="shared" si="366"/>
        <v>0.87617349999999994</v>
      </c>
      <c r="W5851">
        <f t="shared" si="367"/>
        <v>3.1666607250000003</v>
      </c>
    </row>
    <row r="5852" spans="1:23" x14ac:dyDescent="0.25">
      <c r="A5852" t="s">
        <v>19324</v>
      </c>
      <c r="B5852" s="1">
        <v>43186</v>
      </c>
      <c r="C5852" t="s">
        <v>19325</v>
      </c>
      <c r="D5852" t="s">
        <v>385</v>
      </c>
      <c r="E5852" t="s">
        <v>19326</v>
      </c>
      <c r="F5852" s="1">
        <v>43172</v>
      </c>
      <c r="G5852">
        <v>1</v>
      </c>
      <c r="H5852">
        <v>629179</v>
      </c>
      <c r="I5852">
        <v>21120</v>
      </c>
      <c r="J5852">
        <v>292</v>
      </c>
      <c r="K5852">
        <v>763</v>
      </c>
      <c r="L5852" t="b">
        <v>0</v>
      </c>
      <c r="M5852" t="b">
        <v>0</v>
      </c>
      <c r="N5852" t="b">
        <v>0</v>
      </c>
      <c r="O5852">
        <v>14</v>
      </c>
      <c r="P5852">
        <v>1</v>
      </c>
      <c r="Q5852" s="2">
        <v>0.03</v>
      </c>
      <c r="R5852" s="2">
        <v>0</v>
      </c>
      <c r="S5852" s="2">
        <v>0</v>
      </c>
      <c r="T5852">
        <f t="shared" si="364"/>
        <v>0.4</v>
      </c>
      <c r="U5852">
        <f t="shared" si="365"/>
        <v>-1.8</v>
      </c>
      <c r="V5852">
        <f t="shared" si="366"/>
        <v>0.6145894999999999</v>
      </c>
      <c r="W5852">
        <f t="shared" si="367"/>
        <v>-7.4893675000000021E-2</v>
      </c>
    </row>
    <row r="5853" spans="1:23" x14ac:dyDescent="0.25">
      <c r="A5853" t="s">
        <v>19327</v>
      </c>
      <c r="B5853" s="1">
        <v>43080</v>
      </c>
      <c r="C5853" t="s">
        <v>19328</v>
      </c>
      <c r="D5853" t="s">
        <v>19329</v>
      </c>
      <c r="E5853" t="s">
        <v>19330</v>
      </c>
      <c r="F5853" s="1">
        <v>43074</v>
      </c>
      <c r="G5853">
        <v>1</v>
      </c>
      <c r="H5853">
        <v>607528</v>
      </c>
      <c r="I5853">
        <v>6692</v>
      </c>
      <c r="J5853">
        <v>49</v>
      </c>
      <c r="K5853">
        <v>618</v>
      </c>
      <c r="L5853" t="b">
        <v>0</v>
      </c>
      <c r="M5853" t="b">
        <v>0</v>
      </c>
      <c r="N5853" t="b">
        <v>0</v>
      </c>
      <c r="O5853">
        <v>6</v>
      </c>
      <c r="P5853">
        <v>5</v>
      </c>
      <c r="Q5853" s="2">
        <v>0.01</v>
      </c>
      <c r="R5853" s="2">
        <v>0</v>
      </c>
      <c r="S5853" s="2">
        <v>0</v>
      </c>
      <c r="T5853">
        <f t="shared" si="364"/>
        <v>0.4</v>
      </c>
      <c r="U5853">
        <f t="shared" si="365"/>
        <v>3.8</v>
      </c>
      <c r="V5853">
        <f t="shared" si="366"/>
        <v>0.40376400000000001</v>
      </c>
      <c r="W5853">
        <f t="shared" si="367"/>
        <v>1.2513173999999998</v>
      </c>
    </row>
    <row r="5854" spans="1:23" x14ac:dyDescent="0.25">
      <c r="A5854" t="s">
        <v>19331</v>
      </c>
      <c r="B5854" s="1">
        <v>43114</v>
      </c>
      <c r="C5854" t="s">
        <v>19332</v>
      </c>
      <c r="D5854" t="s">
        <v>117</v>
      </c>
      <c r="E5854" t="s">
        <v>19333</v>
      </c>
      <c r="F5854" s="1">
        <v>43110</v>
      </c>
      <c r="G5854">
        <v>1</v>
      </c>
      <c r="H5854">
        <v>592205</v>
      </c>
      <c r="I5854">
        <v>15136</v>
      </c>
      <c r="J5854">
        <v>650</v>
      </c>
      <c r="K5854">
        <v>1280</v>
      </c>
      <c r="L5854" t="b">
        <v>0</v>
      </c>
      <c r="M5854" t="b">
        <v>0</v>
      </c>
      <c r="N5854" t="b">
        <v>0</v>
      </c>
      <c r="O5854">
        <v>4</v>
      </c>
      <c r="P5854">
        <v>3</v>
      </c>
      <c r="Q5854" s="2">
        <v>0.03</v>
      </c>
      <c r="R5854" s="2">
        <v>0</v>
      </c>
      <c r="S5854" s="2">
        <v>0</v>
      </c>
      <c r="T5854">
        <f t="shared" si="364"/>
        <v>0.4</v>
      </c>
      <c r="U5854">
        <f t="shared" si="365"/>
        <v>2.2000000000000002</v>
      </c>
      <c r="V5854">
        <f t="shared" si="366"/>
        <v>0.59610249999999998</v>
      </c>
      <c r="W5854">
        <f t="shared" si="367"/>
        <v>0.9186358750000001</v>
      </c>
    </row>
    <row r="5855" spans="1:23" x14ac:dyDescent="0.25">
      <c r="A5855" t="s">
        <v>20909</v>
      </c>
      <c r="B5855" s="1">
        <v>43219</v>
      </c>
      <c r="C5855" t="s">
        <v>20910</v>
      </c>
      <c r="D5855" t="s">
        <v>20682</v>
      </c>
      <c r="E5855" t="s">
        <v>20911</v>
      </c>
      <c r="F5855" s="1">
        <v>43211</v>
      </c>
      <c r="G5855">
        <v>1</v>
      </c>
      <c r="H5855">
        <v>4399506</v>
      </c>
      <c r="I5855">
        <v>95002</v>
      </c>
      <c r="J5855">
        <v>2020</v>
      </c>
      <c r="K5855">
        <v>0</v>
      </c>
      <c r="L5855" t="b">
        <v>1</v>
      </c>
      <c r="M5855" t="b">
        <v>0</v>
      </c>
      <c r="N5855" t="b">
        <v>0</v>
      </c>
      <c r="O5855">
        <v>8</v>
      </c>
      <c r="P5855">
        <v>7</v>
      </c>
      <c r="Q5855" s="2">
        <v>0.02</v>
      </c>
      <c r="R5855" s="2">
        <v>0</v>
      </c>
      <c r="S5855" s="2">
        <v>0</v>
      </c>
      <c r="T5855">
        <f t="shared" si="364"/>
        <v>0.4</v>
      </c>
      <c r="U5855">
        <f t="shared" si="365"/>
        <v>5.4</v>
      </c>
      <c r="V5855">
        <f t="shared" si="366"/>
        <v>2.399753</v>
      </c>
      <c r="W5855">
        <f t="shared" si="367"/>
        <v>2.3499135500000001</v>
      </c>
    </row>
    <row r="5856" spans="1:23" x14ac:dyDescent="0.25">
      <c r="A5856" t="s">
        <v>19334</v>
      </c>
      <c r="B5856" s="1">
        <v>43087</v>
      </c>
      <c r="C5856" t="s">
        <v>19335</v>
      </c>
      <c r="D5856" t="s">
        <v>19336</v>
      </c>
      <c r="E5856" t="s">
        <v>19337</v>
      </c>
      <c r="F5856" s="1">
        <v>43081</v>
      </c>
      <c r="G5856">
        <v>1</v>
      </c>
      <c r="H5856">
        <v>150880</v>
      </c>
      <c r="I5856">
        <v>10110</v>
      </c>
      <c r="J5856">
        <v>110</v>
      </c>
      <c r="K5856">
        <v>669</v>
      </c>
      <c r="L5856" t="b">
        <v>0</v>
      </c>
      <c r="M5856" t="b">
        <v>0</v>
      </c>
      <c r="N5856" t="b">
        <v>0</v>
      </c>
      <c r="O5856">
        <v>6</v>
      </c>
      <c r="P5856">
        <v>6</v>
      </c>
      <c r="Q5856" s="2">
        <v>7.0000000000000007E-2</v>
      </c>
      <c r="R5856" s="2">
        <v>0</v>
      </c>
      <c r="S5856" s="2">
        <v>0</v>
      </c>
      <c r="T5856">
        <f t="shared" si="364"/>
        <v>0.4</v>
      </c>
      <c r="U5856">
        <f t="shared" si="365"/>
        <v>4.8000000000000007</v>
      </c>
      <c r="V5856">
        <f t="shared" si="366"/>
        <v>0.77544000000000002</v>
      </c>
      <c r="W5856">
        <f t="shared" si="367"/>
        <v>1.6314040000000003</v>
      </c>
    </row>
    <row r="5857" spans="1:23" x14ac:dyDescent="0.25">
      <c r="A5857" t="s">
        <v>19338</v>
      </c>
      <c r="B5857" s="1">
        <v>43131</v>
      </c>
      <c r="C5857" t="s">
        <v>19339</v>
      </c>
      <c r="D5857" t="s">
        <v>776</v>
      </c>
      <c r="E5857" t="s">
        <v>19340</v>
      </c>
      <c r="F5857" s="1">
        <v>43124</v>
      </c>
      <c r="G5857">
        <v>1</v>
      </c>
      <c r="H5857">
        <v>140815</v>
      </c>
      <c r="I5857">
        <v>12313</v>
      </c>
      <c r="J5857">
        <v>193</v>
      </c>
      <c r="K5857">
        <v>891</v>
      </c>
      <c r="L5857" t="b">
        <v>0</v>
      </c>
      <c r="M5857" t="b">
        <v>0</v>
      </c>
      <c r="N5857" t="b">
        <v>0</v>
      </c>
      <c r="O5857">
        <v>7</v>
      </c>
      <c r="P5857">
        <v>6</v>
      </c>
      <c r="Q5857" s="2">
        <v>0.09</v>
      </c>
      <c r="R5857" s="2">
        <v>0</v>
      </c>
      <c r="S5857" s="2">
        <v>0.01</v>
      </c>
      <c r="T5857">
        <f t="shared" si="364"/>
        <v>0.4</v>
      </c>
      <c r="U5857">
        <f t="shared" si="365"/>
        <v>4.6000000000000005</v>
      </c>
      <c r="V5857">
        <f t="shared" si="366"/>
        <v>1.2204074999999999</v>
      </c>
      <c r="W5857">
        <f t="shared" si="367"/>
        <v>1.7371426249999999</v>
      </c>
    </row>
    <row r="5858" spans="1:23" x14ac:dyDescent="0.25">
      <c r="A5858" t="s">
        <v>19341</v>
      </c>
      <c r="B5858" s="1">
        <v>43125</v>
      </c>
      <c r="C5858" t="s">
        <v>19342</v>
      </c>
      <c r="D5858" t="s">
        <v>464</v>
      </c>
      <c r="E5858" t="s">
        <v>19343</v>
      </c>
      <c r="F5858" s="1">
        <v>43118</v>
      </c>
      <c r="G5858">
        <v>1</v>
      </c>
      <c r="H5858">
        <v>3111804</v>
      </c>
      <c r="I5858">
        <v>195382</v>
      </c>
      <c r="J5858">
        <v>4065</v>
      </c>
      <c r="K5858">
        <v>24152</v>
      </c>
      <c r="L5858" t="b">
        <v>0</v>
      </c>
      <c r="M5858" t="b">
        <v>0</v>
      </c>
      <c r="N5858" t="b">
        <v>0</v>
      </c>
      <c r="O5858">
        <v>7</v>
      </c>
      <c r="P5858">
        <v>7</v>
      </c>
      <c r="Q5858" s="2">
        <v>0.06</v>
      </c>
      <c r="R5858" s="2">
        <v>0</v>
      </c>
      <c r="S5858" s="2">
        <v>0.01</v>
      </c>
      <c r="T5858">
        <f t="shared" si="364"/>
        <v>0.4</v>
      </c>
      <c r="U5858">
        <f t="shared" si="365"/>
        <v>5.6000000000000005</v>
      </c>
      <c r="V5858">
        <f t="shared" si="366"/>
        <v>2.4059019999999998</v>
      </c>
      <c r="W5858">
        <f t="shared" si="367"/>
        <v>2.4020657000000001</v>
      </c>
    </row>
    <row r="5859" spans="1:23" x14ac:dyDescent="0.25">
      <c r="A5859" t="s">
        <v>19344</v>
      </c>
      <c r="B5859" s="1">
        <v>43265</v>
      </c>
      <c r="C5859" t="s">
        <v>19345</v>
      </c>
      <c r="D5859" t="s">
        <v>16464</v>
      </c>
      <c r="E5859" t="s">
        <v>19346</v>
      </c>
      <c r="F5859" s="1">
        <v>43249</v>
      </c>
      <c r="G5859">
        <v>1</v>
      </c>
      <c r="H5859">
        <v>94254507</v>
      </c>
      <c r="I5859">
        <v>1816753</v>
      </c>
      <c r="J5859">
        <v>102474</v>
      </c>
      <c r="K5859">
        <v>101077</v>
      </c>
      <c r="L5859" t="b">
        <v>0</v>
      </c>
      <c r="M5859" t="b">
        <v>0</v>
      </c>
      <c r="N5859" t="b">
        <v>0</v>
      </c>
      <c r="O5859">
        <v>16</v>
      </c>
      <c r="P5859">
        <v>16</v>
      </c>
      <c r="Q5859" s="2">
        <v>0.02</v>
      </c>
      <c r="R5859" s="2">
        <v>0</v>
      </c>
      <c r="S5859" s="2">
        <v>0</v>
      </c>
      <c r="T5859">
        <f t="shared" si="364"/>
        <v>0.4</v>
      </c>
      <c r="U5859">
        <f t="shared" si="365"/>
        <v>12.8</v>
      </c>
      <c r="V5859">
        <f t="shared" si="366"/>
        <v>47.327253499999998</v>
      </c>
      <c r="W5859">
        <f t="shared" si="367"/>
        <v>19.924538724999998</v>
      </c>
    </row>
    <row r="5860" spans="1:23" x14ac:dyDescent="0.25">
      <c r="A5860" t="s">
        <v>19347</v>
      </c>
      <c r="B5860" s="1">
        <v>43174</v>
      </c>
      <c r="C5860" t="s">
        <v>19348</v>
      </c>
      <c r="D5860" t="s">
        <v>19349</v>
      </c>
      <c r="E5860" t="s">
        <v>19350</v>
      </c>
      <c r="F5860" s="1">
        <v>43161</v>
      </c>
      <c r="G5860">
        <v>1</v>
      </c>
      <c r="H5860">
        <v>351991</v>
      </c>
      <c r="I5860">
        <v>29718</v>
      </c>
      <c r="J5860">
        <v>100</v>
      </c>
      <c r="K5860">
        <v>3496</v>
      </c>
      <c r="L5860" t="b">
        <v>0</v>
      </c>
      <c r="M5860" t="b">
        <v>0</v>
      </c>
      <c r="N5860" t="b">
        <v>0</v>
      </c>
      <c r="O5860">
        <v>13</v>
      </c>
      <c r="P5860">
        <v>7</v>
      </c>
      <c r="Q5860" s="2">
        <v>0.08</v>
      </c>
      <c r="R5860" s="2">
        <v>0</v>
      </c>
      <c r="S5860" s="2">
        <v>0.01</v>
      </c>
      <c r="T5860">
        <f t="shared" si="364"/>
        <v>0.4</v>
      </c>
      <c r="U5860">
        <f t="shared" si="365"/>
        <v>4.4000000000000004</v>
      </c>
      <c r="V5860">
        <f t="shared" si="366"/>
        <v>1.2259955</v>
      </c>
      <c r="W5860">
        <f t="shared" si="367"/>
        <v>1.6890984250000003</v>
      </c>
    </row>
    <row r="5861" spans="1:23" x14ac:dyDescent="0.25">
      <c r="A5861" t="s">
        <v>19351</v>
      </c>
      <c r="B5861" s="1">
        <v>43236</v>
      </c>
      <c r="C5861" t="s">
        <v>19352</v>
      </c>
      <c r="D5861" t="s">
        <v>125</v>
      </c>
      <c r="E5861" t="s">
        <v>19353</v>
      </c>
      <c r="F5861" s="1">
        <v>43233</v>
      </c>
      <c r="G5861">
        <v>1</v>
      </c>
      <c r="H5861">
        <v>1418921</v>
      </c>
      <c r="I5861">
        <v>17436</v>
      </c>
      <c r="J5861">
        <v>2138</v>
      </c>
      <c r="K5861">
        <v>1377</v>
      </c>
      <c r="L5861" t="b">
        <v>0</v>
      </c>
      <c r="M5861" t="b">
        <v>0</v>
      </c>
      <c r="N5861" t="b">
        <v>0</v>
      </c>
      <c r="O5861">
        <v>3</v>
      </c>
      <c r="P5861">
        <v>3</v>
      </c>
      <c r="Q5861" s="2">
        <v>0.01</v>
      </c>
      <c r="R5861" s="2">
        <v>0</v>
      </c>
      <c r="S5861" s="2">
        <v>0</v>
      </c>
      <c r="T5861">
        <f t="shared" si="364"/>
        <v>0.4</v>
      </c>
      <c r="U5861">
        <f t="shared" si="365"/>
        <v>2.4000000000000004</v>
      </c>
      <c r="V5861">
        <f t="shared" si="366"/>
        <v>0.80946049999999992</v>
      </c>
      <c r="W5861">
        <f t="shared" si="367"/>
        <v>1.0433111750000001</v>
      </c>
    </row>
    <row r="5862" spans="1:23" x14ac:dyDescent="0.25">
      <c r="A5862" t="s">
        <v>19354</v>
      </c>
      <c r="B5862" s="1">
        <v>43058</v>
      </c>
      <c r="C5862" t="s">
        <v>19355</v>
      </c>
      <c r="D5862" t="s">
        <v>4031</v>
      </c>
      <c r="E5862" t="s">
        <v>19356</v>
      </c>
      <c r="F5862" s="1">
        <v>43047</v>
      </c>
      <c r="G5862">
        <v>1</v>
      </c>
      <c r="H5862">
        <v>3987</v>
      </c>
      <c r="I5862">
        <v>100</v>
      </c>
      <c r="J5862">
        <v>4</v>
      </c>
      <c r="K5862">
        <v>15</v>
      </c>
      <c r="L5862" t="b">
        <v>0</v>
      </c>
      <c r="M5862" t="b">
        <v>0</v>
      </c>
      <c r="N5862" t="b">
        <v>0</v>
      </c>
      <c r="O5862">
        <v>11</v>
      </c>
      <c r="P5862">
        <v>3</v>
      </c>
      <c r="Q5862" s="2">
        <v>0.03</v>
      </c>
      <c r="R5862" s="2">
        <v>0</v>
      </c>
      <c r="S5862" s="2">
        <v>0</v>
      </c>
      <c r="T5862">
        <f t="shared" si="364"/>
        <v>0.4</v>
      </c>
      <c r="U5862">
        <f t="shared" si="365"/>
        <v>0.80000000000000027</v>
      </c>
      <c r="V5862">
        <f t="shared" si="366"/>
        <v>0.30199349999999997</v>
      </c>
      <c r="W5862">
        <f t="shared" si="367"/>
        <v>0.46569772500000006</v>
      </c>
    </row>
    <row r="5863" spans="1:23" x14ac:dyDescent="0.25">
      <c r="A5863" t="s">
        <v>19357</v>
      </c>
      <c r="B5863" s="1">
        <v>43178</v>
      </c>
      <c r="C5863" t="s">
        <v>19358</v>
      </c>
      <c r="D5863" t="s">
        <v>359</v>
      </c>
      <c r="E5863" t="s">
        <v>19359</v>
      </c>
      <c r="F5863" s="1">
        <v>43165</v>
      </c>
      <c r="G5863">
        <v>1</v>
      </c>
      <c r="H5863">
        <v>571803</v>
      </c>
      <c r="I5863">
        <v>20556</v>
      </c>
      <c r="J5863">
        <v>364</v>
      </c>
      <c r="K5863">
        <v>3685</v>
      </c>
      <c r="L5863" t="b">
        <v>0</v>
      </c>
      <c r="M5863" t="b">
        <v>0</v>
      </c>
      <c r="N5863" t="b">
        <v>0</v>
      </c>
      <c r="O5863">
        <v>13</v>
      </c>
      <c r="P5863">
        <v>12</v>
      </c>
      <c r="Q5863" s="2">
        <v>0.04</v>
      </c>
      <c r="R5863" s="2">
        <v>0</v>
      </c>
      <c r="S5863" s="2">
        <v>0.01</v>
      </c>
      <c r="T5863">
        <f t="shared" si="364"/>
        <v>0.4</v>
      </c>
      <c r="U5863">
        <f t="shared" si="365"/>
        <v>9.4000000000000021</v>
      </c>
      <c r="V5863">
        <f t="shared" si="366"/>
        <v>0.93590149999999994</v>
      </c>
      <c r="W5863">
        <f t="shared" si="367"/>
        <v>2.8375655250000005</v>
      </c>
    </row>
    <row r="5864" spans="1:23" x14ac:dyDescent="0.25">
      <c r="A5864" t="s">
        <v>19360</v>
      </c>
      <c r="B5864" s="1">
        <v>43158</v>
      </c>
      <c r="C5864" t="s">
        <v>19361</v>
      </c>
      <c r="D5864" t="s">
        <v>19362</v>
      </c>
      <c r="E5864" t="s">
        <v>19363</v>
      </c>
      <c r="F5864" s="1">
        <v>43147</v>
      </c>
      <c r="G5864">
        <v>1</v>
      </c>
      <c r="H5864">
        <v>19586636</v>
      </c>
      <c r="I5864">
        <v>809476</v>
      </c>
      <c r="J5864">
        <v>18295</v>
      </c>
      <c r="K5864">
        <v>66540</v>
      </c>
      <c r="L5864" t="b">
        <v>0</v>
      </c>
      <c r="M5864" t="b">
        <v>0</v>
      </c>
      <c r="N5864" t="b">
        <v>0</v>
      </c>
      <c r="O5864">
        <v>11</v>
      </c>
      <c r="P5864">
        <v>11</v>
      </c>
      <c r="Q5864" s="2">
        <v>0.04</v>
      </c>
      <c r="R5864" s="2">
        <v>0</v>
      </c>
      <c r="S5864" s="2">
        <v>0</v>
      </c>
      <c r="T5864">
        <f t="shared" si="364"/>
        <v>0.4</v>
      </c>
      <c r="U5864">
        <f t="shared" si="365"/>
        <v>8.8000000000000007</v>
      </c>
      <c r="V5864">
        <f t="shared" si="366"/>
        <v>10.193318</v>
      </c>
      <c r="W5864">
        <f t="shared" si="367"/>
        <v>5.9276613000000005</v>
      </c>
    </row>
    <row r="5865" spans="1:23" x14ac:dyDescent="0.25">
      <c r="A5865" t="s">
        <v>19364</v>
      </c>
      <c r="B5865" s="1">
        <v>43144</v>
      </c>
      <c r="C5865" t="s">
        <v>19365</v>
      </c>
      <c r="D5865" t="s">
        <v>2912</v>
      </c>
      <c r="E5865" t="s">
        <v>19366</v>
      </c>
      <c r="F5865" s="1">
        <v>43137</v>
      </c>
      <c r="G5865">
        <v>1</v>
      </c>
      <c r="H5865">
        <v>95509</v>
      </c>
      <c r="I5865">
        <v>3514</v>
      </c>
      <c r="J5865">
        <v>146</v>
      </c>
      <c r="K5865">
        <v>341</v>
      </c>
      <c r="L5865" t="b">
        <v>0</v>
      </c>
      <c r="M5865" t="b">
        <v>0</v>
      </c>
      <c r="N5865" t="b">
        <v>0</v>
      </c>
      <c r="O5865">
        <v>7</v>
      </c>
      <c r="P5865">
        <v>4</v>
      </c>
      <c r="Q5865" s="2">
        <v>0.04</v>
      </c>
      <c r="R5865" s="2">
        <v>0</v>
      </c>
      <c r="S5865" s="2">
        <v>0</v>
      </c>
      <c r="T5865">
        <f t="shared" si="364"/>
        <v>0.4</v>
      </c>
      <c r="U5865">
        <f t="shared" si="365"/>
        <v>2.6</v>
      </c>
      <c r="V5865">
        <f t="shared" si="366"/>
        <v>0.4477545</v>
      </c>
      <c r="W5865">
        <f t="shared" si="367"/>
        <v>0.96671407500000006</v>
      </c>
    </row>
    <row r="5866" spans="1:23" x14ac:dyDescent="0.25">
      <c r="A5866" t="s">
        <v>19367</v>
      </c>
      <c r="B5866" s="1">
        <v>43115</v>
      </c>
      <c r="C5866" t="s">
        <v>19368</v>
      </c>
      <c r="D5866" t="s">
        <v>18319</v>
      </c>
      <c r="E5866" t="s">
        <v>19369</v>
      </c>
      <c r="F5866" s="1">
        <v>43109</v>
      </c>
      <c r="G5866">
        <v>1</v>
      </c>
      <c r="H5866">
        <v>89617</v>
      </c>
      <c r="I5866">
        <v>615</v>
      </c>
      <c r="J5866">
        <v>66</v>
      </c>
      <c r="K5866">
        <v>194</v>
      </c>
      <c r="L5866" t="b">
        <v>0</v>
      </c>
      <c r="M5866" t="b">
        <v>0</v>
      </c>
      <c r="N5866" t="b">
        <v>0</v>
      </c>
      <c r="O5866">
        <v>6</v>
      </c>
      <c r="P5866">
        <v>4</v>
      </c>
      <c r="Q5866" s="2">
        <v>0.01</v>
      </c>
      <c r="R5866" s="2">
        <v>0</v>
      </c>
      <c r="S5866" s="2">
        <v>0</v>
      </c>
      <c r="T5866">
        <f t="shared" si="364"/>
        <v>0.4</v>
      </c>
      <c r="U5866">
        <f t="shared" si="365"/>
        <v>2.8000000000000003</v>
      </c>
      <c r="V5866">
        <f t="shared" si="366"/>
        <v>0.14480850000000001</v>
      </c>
      <c r="W5866">
        <f t="shared" si="367"/>
        <v>0.91068297500000006</v>
      </c>
    </row>
    <row r="5867" spans="1:23" x14ac:dyDescent="0.25">
      <c r="A5867" t="s">
        <v>19370</v>
      </c>
      <c r="B5867" s="1">
        <v>43071</v>
      </c>
      <c r="C5867" t="s">
        <v>19371</v>
      </c>
      <c r="D5867" t="s">
        <v>166</v>
      </c>
      <c r="E5867" t="s">
        <v>19372</v>
      </c>
      <c r="F5867" s="1">
        <v>43068</v>
      </c>
      <c r="G5867">
        <v>1</v>
      </c>
      <c r="H5867">
        <v>22302</v>
      </c>
      <c r="I5867">
        <v>930</v>
      </c>
      <c r="J5867">
        <v>19</v>
      </c>
      <c r="K5867">
        <v>66</v>
      </c>
      <c r="L5867" t="b">
        <v>0</v>
      </c>
      <c r="M5867" t="b">
        <v>0</v>
      </c>
      <c r="N5867" t="b">
        <v>0</v>
      </c>
      <c r="O5867">
        <v>3</v>
      </c>
      <c r="P5867">
        <v>3</v>
      </c>
      <c r="Q5867" s="2">
        <v>0.04</v>
      </c>
      <c r="R5867" s="2">
        <v>0</v>
      </c>
      <c r="S5867" s="2">
        <v>0</v>
      </c>
      <c r="T5867">
        <f t="shared" si="364"/>
        <v>0.4</v>
      </c>
      <c r="U5867">
        <f t="shared" si="365"/>
        <v>2.4000000000000004</v>
      </c>
      <c r="V5867">
        <f t="shared" si="366"/>
        <v>0.41115100000000004</v>
      </c>
      <c r="W5867">
        <f t="shared" si="367"/>
        <v>0.90390285000000015</v>
      </c>
    </row>
    <row r="5868" spans="1:23" x14ac:dyDescent="0.25">
      <c r="A5868" t="s">
        <v>19373</v>
      </c>
      <c r="B5868" s="1">
        <v>43257</v>
      </c>
      <c r="C5868" t="s">
        <v>19374</v>
      </c>
      <c r="D5868" t="s">
        <v>297</v>
      </c>
      <c r="E5868" t="s">
        <v>19375</v>
      </c>
      <c r="F5868" s="1">
        <v>43256</v>
      </c>
      <c r="G5868">
        <v>1</v>
      </c>
      <c r="H5868">
        <v>2901230</v>
      </c>
      <c r="I5868">
        <v>59942</v>
      </c>
      <c r="J5868">
        <v>1519</v>
      </c>
      <c r="K5868">
        <v>8886</v>
      </c>
      <c r="L5868" t="b">
        <v>0</v>
      </c>
      <c r="M5868" t="b">
        <v>0</v>
      </c>
      <c r="N5868" t="b">
        <v>0</v>
      </c>
      <c r="O5868">
        <v>1</v>
      </c>
      <c r="P5868">
        <v>1</v>
      </c>
      <c r="Q5868" s="2">
        <v>0.02</v>
      </c>
      <c r="R5868" s="2">
        <v>0</v>
      </c>
      <c r="S5868" s="2">
        <v>0</v>
      </c>
      <c r="T5868">
        <f t="shared" si="364"/>
        <v>0.4</v>
      </c>
      <c r="U5868">
        <f t="shared" si="365"/>
        <v>0.8</v>
      </c>
      <c r="V5868">
        <f t="shared" si="366"/>
        <v>1.6506149999999999</v>
      </c>
      <c r="W5868">
        <f t="shared" si="367"/>
        <v>0.93771524999999989</v>
      </c>
    </row>
    <row r="5869" spans="1:23" x14ac:dyDescent="0.25">
      <c r="A5869" t="s">
        <v>19376</v>
      </c>
      <c r="B5869" s="1">
        <v>43139</v>
      </c>
      <c r="C5869" t="s">
        <v>19377</v>
      </c>
      <c r="D5869" t="s">
        <v>546</v>
      </c>
      <c r="E5869" t="s">
        <v>19378</v>
      </c>
      <c r="F5869" s="1">
        <v>43132</v>
      </c>
      <c r="G5869">
        <v>1</v>
      </c>
      <c r="H5869">
        <v>186452</v>
      </c>
      <c r="I5869">
        <v>895</v>
      </c>
      <c r="J5869">
        <v>125</v>
      </c>
      <c r="K5869">
        <v>464</v>
      </c>
      <c r="L5869" t="b">
        <v>0</v>
      </c>
      <c r="M5869" t="b">
        <v>0</v>
      </c>
      <c r="N5869" t="b">
        <v>0</v>
      </c>
      <c r="O5869">
        <v>7</v>
      </c>
      <c r="P5869">
        <v>7</v>
      </c>
      <c r="Q5869" s="2">
        <v>0</v>
      </c>
      <c r="R5869" s="2">
        <v>0</v>
      </c>
      <c r="S5869" s="2">
        <v>0</v>
      </c>
      <c r="T5869">
        <f t="shared" si="364"/>
        <v>0.4</v>
      </c>
      <c r="U5869">
        <f t="shared" si="365"/>
        <v>5.6000000000000005</v>
      </c>
      <c r="V5869">
        <f t="shared" si="366"/>
        <v>9.3225999999999989E-2</v>
      </c>
      <c r="W5869">
        <f t="shared" si="367"/>
        <v>1.5926291000000001</v>
      </c>
    </row>
    <row r="5870" spans="1:23" x14ac:dyDescent="0.25">
      <c r="A5870" t="s">
        <v>19379</v>
      </c>
      <c r="B5870" s="1">
        <v>43169</v>
      </c>
      <c r="C5870" t="s">
        <v>19380</v>
      </c>
      <c r="D5870" t="s">
        <v>3986</v>
      </c>
      <c r="E5870" t="s">
        <v>19381</v>
      </c>
      <c r="F5870" s="1">
        <v>43158</v>
      </c>
      <c r="G5870">
        <v>1</v>
      </c>
      <c r="H5870">
        <v>2915910</v>
      </c>
      <c r="I5870">
        <v>234888</v>
      </c>
      <c r="J5870">
        <v>4539</v>
      </c>
      <c r="K5870">
        <v>31397</v>
      </c>
      <c r="L5870" t="b">
        <v>0</v>
      </c>
      <c r="M5870" t="b">
        <v>0</v>
      </c>
      <c r="N5870" t="b">
        <v>0</v>
      </c>
      <c r="O5870">
        <v>11</v>
      </c>
      <c r="P5870">
        <v>11</v>
      </c>
      <c r="Q5870" s="2">
        <v>0.08</v>
      </c>
      <c r="R5870" s="2">
        <v>0</v>
      </c>
      <c r="S5870" s="2">
        <v>0.01</v>
      </c>
      <c r="T5870">
        <f t="shared" si="364"/>
        <v>0.4</v>
      </c>
      <c r="U5870">
        <f t="shared" si="365"/>
        <v>8.8000000000000007</v>
      </c>
      <c r="V5870">
        <f t="shared" si="366"/>
        <v>2.5079549999999999</v>
      </c>
      <c r="W5870">
        <f t="shared" si="367"/>
        <v>3.2377842500000003</v>
      </c>
    </row>
    <row r="5871" spans="1:23" x14ac:dyDescent="0.25">
      <c r="A5871" t="s">
        <v>19382</v>
      </c>
      <c r="B5871" s="1">
        <v>43234</v>
      </c>
      <c r="C5871" t="s">
        <v>19383</v>
      </c>
      <c r="D5871" t="s">
        <v>722</v>
      </c>
      <c r="E5871" t="s">
        <v>19384</v>
      </c>
      <c r="F5871" s="1">
        <v>43211</v>
      </c>
      <c r="G5871">
        <v>1</v>
      </c>
      <c r="H5871">
        <v>1191039</v>
      </c>
      <c r="I5871">
        <v>35371</v>
      </c>
      <c r="J5871">
        <v>1308</v>
      </c>
      <c r="K5871">
        <v>2003</v>
      </c>
      <c r="L5871" t="b">
        <v>0</v>
      </c>
      <c r="M5871" t="b">
        <v>0</v>
      </c>
      <c r="N5871" t="b">
        <v>0</v>
      </c>
      <c r="O5871">
        <v>23</v>
      </c>
      <c r="P5871">
        <v>18</v>
      </c>
      <c r="Q5871" s="2">
        <v>0.03</v>
      </c>
      <c r="R5871" s="2">
        <v>0</v>
      </c>
      <c r="S5871" s="2">
        <v>0</v>
      </c>
      <c r="T5871">
        <f t="shared" si="364"/>
        <v>0.4</v>
      </c>
      <c r="U5871">
        <f t="shared" si="365"/>
        <v>13.4</v>
      </c>
      <c r="V5871">
        <f t="shared" si="366"/>
        <v>0.89551950000000002</v>
      </c>
      <c r="W5871">
        <f t="shared" si="367"/>
        <v>3.8234318250000001</v>
      </c>
    </row>
    <row r="5872" spans="1:23" x14ac:dyDescent="0.25">
      <c r="A5872" t="s">
        <v>19385</v>
      </c>
      <c r="B5872" s="1">
        <v>43208</v>
      </c>
      <c r="C5872" t="s">
        <v>19386</v>
      </c>
      <c r="D5872" t="s">
        <v>324</v>
      </c>
      <c r="E5872" t="s">
        <v>19387</v>
      </c>
      <c r="F5872" s="1">
        <v>43204</v>
      </c>
      <c r="G5872">
        <v>1</v>
      </c>
      <c r="H5872">
        <v>1679248</v>
      </c>
      <c r="I5872">
        <v>32693</v>
      </c>
      <c r="J5872">
        <v>1529</v>
      </c>
      <c r="K5872">
        <v>2374</v>
      </c>
      <c r="L5872" t="b">
        <v>0</v>
      </c>
      <c r="M5872" t="b">
        <v>0</v>
      </c>
      <c r="N5872" t="b">
        <v>0</v>
      </c>
      <c r="O5872">
        <v>4</v>
      </c>
      <c r="P5872">
        <v>4</v>
      </c>
      <c r="Q5872" s="2">
        <v>0.02</v>
      </c>
      <c r="R5872" s="2">
        <v>0</v>
      </c>
      <c r="S5872" s="2">
        <v>0</v>
      </c>
      <c r="T5872">
        <f t="shared" si="364"/>
        <v>0.4</v>
      </c>
      <c r="U5872">
        <f t="shared" si="365"/>
        <v>3.2</v>
      </c>
      <c r="V5872">
        <f t="shared" si="366"/>
        <v>1.0396239999999999</v>
      </c>
      <c r="W5872">
        <f t="shared" si="367"/>
        <v>1.3238684000000001</v>
      </c>
    </row>
    <row r="5873" spans="1:23" x14ac:dyDescent="0.25">
      <c r="A5873" t="s">
        <v>19388</v>
      </c>
      <c r="B5873" s="1">
        <v>43103</v>
      </c>
      <c r="C5873" t="s">
        <v>19389</v>
      </c>
      <c r="D5873" t="s">
        <v>1393</v>
      </c>
      <c r="E5873" t="s">
        <v>19390</v>
      </c>
      <c r="F5873" s="1">
        <v>43091</v>
      </c>
      <c r="G5873">
        <v>1</v>
      </c>
      <c r="H5873">
        <v>717861</v>
      </c>
      <c r="I5873">
        <v>16454</v>
      </c>
      <c r="J5873">
        <v>395</v>
      </c>
      <c r="K5873">
        <v>812</v>
      </c>
      <c r="L5873" t="b">
        <v>0</v>
      </c>
      <c r="M5873" t="b">
        <v>0</v>
      </c>
      <c r="N5873" t="b">
        <v>0</v>
      </c>
      <c r="O5873">
        <v>12</v>
      </c>
      <c r="P5873">
        <v>13</v>
      </c>
      <c r="Q5873" s="2">
        <v>0.02</v>
      </c>
      <c r="R5873" s="2">
        <v>0</v>
      </c>
      <c r="S5873" s="2">
        <v>0</v>
      </c>
      <c r="T5873">
        <f t="shared" si="364"/>
        <v>0.4</v>
      </c>
      <c r="U5873">
        <f t="shared" si="365"/>
        <v>10.6</v>
      </c>
      <c r="V5873">
        <f t="shared" si="366"/>
        <v>0.5589305</v>
      </c>
      <c r="W5873">
        <f t="shared" si="367"/>
        <v>3.0056256750000001</v>
      </c>
    </row>
    <row r="5874" spans="1:23" x14ac:dyDescent="0.25">
      <c r="A5874" t="s">
        <v>19391</v>
      </c>
      <c r="B5874" s="1">
        <v>43215</v>
      </c>
      <c r="C5874" t="s">
        <v>19392</v>
      </c>
      <c r="D5874" t="s">
        <v>85</v>
      </c>
      <c r="E5874" t="s">
        <v>19393</v>
      </c>
      <c r="F5874" s="1">
        <v>43198</v>
      </c>
      <c r="G5874">
        <v>1</v>
      </c>
      <c r="H5874">
        <v>2607302</v>
      </c>
      <c r="I5874">
        <v>110287</v>
      </c>
      <c r="J5874">
        <v>3109</v>
      </c>
      <c r="K5874">
        <v>11465</v>
      </c>
      <c r="L5874" t="b">
        <v>0</v>
      </c>
      <c r="M5874" t="b">
        <v>0</v>
      </c>
      <c r="N5874" t="b">
        <v>0</v>
      </c>
      <c r="O5874">
        <v>17</v>
      </c>
      <c r="P5874">
        <v>12</v>
      </c>
      <c r="Q5874" s="2">
        <v>0.04</v>
      </c>
      <c r="R5874" s="2">
        <v>0</v>
      </c>
      <c r="S5874" s="2">
        <v>0</v>
      </c>
      <c r="T5874">
        <f t="shared" si="364"/>
        <v>0.4</v>
      </c>
      <c r="U5874">
        <f t="shared" si="365"/>
        <v>8.6000000000000014</v>
      </c>
      <c r="V5874">
        <f t="shared" si="366"/>
        <v>1.7036509999999998</v>
      </c>
      <c r="W5874">
        <f t="shared" si="367"/>
        <v>2.9062778500000004</v>
      </c>
    </row>
    <row r="5875" spans="1:23" x14ac:dyDescent="0.25">
      <c r="A5875" t="s">
        <v>19394</v>
      </c>
      <c r="B5875" s="1">
        <v>43170</v>
      </c>
      <c r="C5875" t="s">
        <v>19395</v>
      </c>
      <c r="D5875" t="s">
        <v>14518</v>
      </c>
      <c r="E5875" t="s">
        <v>19396</v>
      </c>
      <c r="F5875" s="1">
        <v>43159</v>
      </c>
      <c r="G5875">
        <v>1</v>
      </c>
      <c r="H5875">
        <v>497856</v>
      </c>
      <c r="I5875">
        <v>21096</v>
      </c>
      <c r="J5875">
        <v>702</v>
      </c>
      <c r="K5875">
        <v>3561</v>
      </c>
      <c r="L5875" t="b">
        <v>0</v>
      </c>
      <c r="M5875" t="b">
        <v>0</v>
      </c>
      <c r="N5875" t="b">
        <v>0</v>
      </c>
      <c r="O5875">
        <v>11</v>
      </c>
      <c r="P5875">
        <v>8</v>
      </c>
      <c r="Q5875" s="2">
        <v>0.04</v>
      </c>
      <c r="R5875" s="2">
        <v>0</v>
      </c>
      <c r="S5875" s="2">
        <v>0.01</v>
      </c>
      <c r="T5875">
        <f t="shared" si="364"/>
        <v>0.4</v>
      </c>
      <c r="U5875">
        <f t="shared" si="365"/>
        <v>5.8000000000000007</v>
      </c>
      <c r="V5875">
        <f t="shared" si="366"/>
        <v>0.89892799999999995</v>
      </c>
      <c r="W5875">
        <f t="shared" si="367"/>
        <v>1.9246248000000004</v>
      </c>
    </row>
    <row r="5876" spans="1:23" x14ac:dyDescent="0.25">
      <c r="A5876" t="s">
        <v>19397</v>
      </c>
      <c r="B5876" s="1">
        <v>43129</v>
      </c>
      <c r="C5876" t="s">
        <v>19398</v>
      </c>
      <c r="D5876" t="s">
        <v>1503</v>
      </c>
      <c r="E5876" t="s">
        <v>19399</v>
      </c>
      <c r="F5876" s="1">
        <v>43124</v>
      </c>
      <c r="G5876">
        <v>1</v>
      </c>
      <c r="H5876">
        <v>72549</v>
      </c>
      <c r="I5876">
        <v>477</v>
      </c>
      <c r="J5876">
        <v>12</v>
      </c>
      <c r="K5876">
        <v>7</v>
      </c>
      <c r="L5876" t="b">
        <v>0</v>
      </c>
      <c r="M5876" t="b">
        <v>0</v>
      </c>
      <c r="N5876" t="b">
        <v>0</v>
      </c>
      <c r="O5876">
        <v>5</v>
      </c>
      <c r="P5876">
        <v>3</v>
      </c>
      <c r="Q5876" s="2">
        <v>0.01</v>
      </c>
      <c r="R5876" s="2">
        <v>0</v>
      </c>
      <c r="S5876" s="2">
        <v>0</v>
      </c>
      <c r="T5876">
        <f t="shared" si="364"/>
        <v>0.4</v>
      </c>
      <c r="U5876">
        <f t="shared" si="365"/>
        <v>2.0000000000000004</v>
      </c>
      <c r="V5876">
        <f t="shared" si="366"/>
        <v>0.13627450000000002</v>
      </c>
      <c r="W5876">
        <f t="shared" si="367"/>
        <v>0.70769607500000009</v>
      </c>
    </row>
    <row r="5877" spans="1:23" x14ac:dyDescent="0.25">
      <c r="A5877" t="s">
        <v>19400</v>
      </c>
      <c r="B5877" s="1">
        <v>43133</v>
      </c>
      <c r="C5877" t="s">
        <v>19401</v>
      </c>
      <c r="D5877" t="s">
        <v>1162</v>
      </c>
      <c r="E5877" t="s">
        <v>19402</v>
      </c>
      <c r="F5877" s="1">
        <v>43132</v>
      </c>
      <c r="G5877">
        <v>1</v>
      </c>
      <c r="H5877">
        <v>176254</v>
      </c>
      <c r="I5877">
        <v>2550</v>
      </c>
      <c r="J5877">
        <v>135</v>
      </c>
      <c r="K5877">
        <v>158</v>
      </c>
      <c r="L5877" t="b">
        <v>0</v>
      </c>
      <c r="M5877" t="b">
        <v>0</v>
      </c>
      <c r="N5877" t="b">
        <v>0</v>
      </c>
      <c r="O5877">
        <v>1</v>
      </c>
      <c r="P5877">
        <v>1</v>
      </c>
      <c r="Q5877" s="2">
        <v>0.01</v>
      </c>
      <c r="R5877" s="2">
        <v>0</v>
      </c>
      <c r="S5877" s="2">
        <v>0</v>
      </c>
      <c r="T5877">
        <f t="shared" si="364"/>
        <v>0.4</v>
      </c>
      <c r="U5877">
        <f t="shared" si="365"/>
        <v>0.8</v>
      </c>
      <c r="V5877">
        <f t="shared" si="366"/>
        <v>0.18812699999999999</v>
      </c>
      <c r="W5877">
        <f t="shared" si="367"/>
        <v>0.42584445000000004</v>
      </c>
    </row>
    <row r="5878" spans="1:23" x14ac:dyDescent="0.25">
      <c r="A5878" t="s">
        <v>19403</v>
      </c>
      <c r="B5878" s="1">
        <v>43209</v>
      </c>
      <c r="C5878" t="s">
        <v>19404</v>
      </c>
      <c r="D5878" t="s">
        <v>11814</v>
      </c>
      <c r="E5878" t="s">
        <v>19405</v>
      </c>
      <c r="F5878" s="1">
        <v>43189</v>
      </c>
      <c r="G5878">
        <v>1</v>
      </c>
      <c r="H5878">
        <v>1434219</v>
      </c>
      <c r="I5878">
        <v>23054</v>
      </c>
      <c r="J5878">
        <v>3413</v>
      </c>
      <c r="K5878">
        <v>6532</v>
      </c>
      <c r="L5878" t="b">
        <v>0</v>
      </c>
      <c r="M5878" t="b">
        <v>0</v>
      </c>
      <c r="N5878" t="b">
        <v>0</v>
      </c>
      <c r="O5878">
        <v>20</v>
      </c>
      <c r="P5878">
        <v>12</v>
      </c>
      <c r="Q5878" s="2">
        <v>0.02</v>
      </c>
      <c r="R5878" s="2">
        <v>0</v>
      </c>
      <c r="S5878" s="2">
        <v>0</v>
      </c>
      <c r="T5878">
        <f t="shared" si="364"/>
        <v>0.4</v>
      </c>
      <c r="U5878">
        <f t="shared" si="365"/>
        <v>8.0000000000000018</v>
      </c>
      <c r="V5878">
        <f t="shared" si="366"/>
        <v>0.91710950000000002</v>
      </c>
      <c r="W5878">
        <f t="shared" si="367"/>
        <v>2.4809883250000007</v>
      </c>
    </row>
    <row r="5879" spans="1:23" x14ac:dyDescent="0.25">
      <c r="A5879" t="s">
        <v>19406</v>
      </c>
      <c r="B5879" s="1">
        <v>43121</v>
      </c>
      <c r="C5879" t="s">
        <v>19407</v>
      </c>
      <c r="D5879" t="s">
        <v>6502</v>
      </c>
      <c r="E5879" t="s">
        <v>19408</v>
      </c>
      <c r="F5879" s="1">
        <v>43114</v>
      </c>
      <c r="G5879">
        <v>1</v>
      </c>
      <c r="H5879">
        <v>5463288</v>
      </c>
      <c r="I5879">
        <v>7533</v>
      </c>
      <c r="J5879">
        <v>737</v>
      </c>
      <c r="K5879">
        <v>794</v>
      </c>
      <c r="L5879" t="b">
        <v>0</v>
      </c>
      <c r="M5879" t="b">
        <v>0</v>
      </c>
      <c r="N5879" t="b">
        <v>0</v>
      </c>
      <c r="O5879">
        <v>7</v>
      </c>
      <c r="P5879">
        <v>7</v>
      </c>
      <c r="Q5879" s="2">
        <v>0</v>
      </c>
      <c r="R5879" s="2">
        <v>0</v>
      </c>
      <c r="S5879" s="2">
        <v>0</v>
      </c>
      <c r="T5879">
        <f t="shared" si="364"/>
        <v>0.4</v>
      </c>
      <c r="U5879">
        <f t="shared" si="365"/>
        <v>5.6000000000000005</v>
      </c>
      <c r="V5879">
        <f t="shared" si="366"/>
        <v>2.7316439999999997</v>
      </c>
      <c r="W5879">
        <f t="shared" si="367"/>
        <v>2.5160754000000001</v>
      </c>
    </row>
    <row r="5880" spans="1:23" x14ac:dyDescent="0.25">
      <c r="A5880" t="s">
        <v>19409</v>
      </c>
      <c r="B5880" s="1">
        <v>43186</v>
      </c>
      <c r="C5880" t="s">
        <v>19410</v>
      </c>
      <c r="D5880" t="s">
        <v>19411</v>
      </c>
      <c r="E5880" t="s">
        <v>19412</v>
      </c>
      <c r="F5880" s="1">
        <v>43171</v>
      </c>
      <c r="G5880">
        <v>1</v>
      </c>
      <c r="H5880">
        <v>865233</v>
      </c>
      <c r="I5880">
        <v>33110</v>
      </c>
      <c r="J5880">
        <v>406</v>
      </c>
      <c r="K5880">
        <v>3396</v>
      </c>
      <c r="L5880" t="b">
        <v>0</v>
      </c>
      <c r="M5880" t="b">
        <v>0</v>
      </c>
      <c r="N5880" t="b">
        <v>0</v>
      </c>
      <c r="O5880">
        <v>15</v>
      </c>
      <c r="P5880">
        <v>13</v>
      </c>
      <c r="Q5880" s="2">
        <v>0.04</v>
      </c>
      <c r="R5880" s="2">
        <v>0</v>
      </c>
      <c r="S5880" s="2">
        <v>0</v>
      </c>
      <c r="T5880">
        <f t="shared" si="364"/>
        <v>0.4</v>
      </c>
      <c r="U5880">
        <f t="shared" si="365"/>
        <v>10</v>
      </c>
      <c r="V5880">
        <f t="shared" si="366"/>
        <v>0.83261649999999998</v>
      </c>
      <c r="W5880">
        <f t="shared" si="367"/>
        <v>2.9514157750000001</v>
      </c>
    </row>
    <row r="5881" spans="1:23" x14ac:dyDescent="0.25">
      <c r="A5881" t="s">
        <v>19413</v>
      </c>
      <c r="B5881" s="1">
        <v>43140</v>
      </c>
      <c r="C5881" t="s">
        <v>19414</v>
      </c>
      <c r="D5881" t="s">
        <v>19415</v>
      </c>
      <c r="E5881" t="s">
        <v>19416</v>
      </c>
      <c r="F5881" s="1">
        <v>43133</v>
      </c>
      <c r="G5881">
        <v>1</v>
      </c>
      <c r="H5881">
        <v>292086</v>
      </c>
      <c r="I5881">
        <v>1292</v>
      </c>
      <c r="J5881">
        <v>28</v>
      </c>
      <c r="K5881">
        <v>147</v>
      </c>
      <c r="L5881" t="b">
        <v>0</v>
      </c>
      <c r="M5881" t="b">
        <v>0</v>
      </c>
      <c r="N5881" t="b">
        <v>0</v>
      </c>
      <c r="O5881">
        <v>7</v>
      </c>
      <c r="P5881">
        <v>5</v>
      </c>
      <c r="Q5881" s="2">
        <v>0</v>
      </c>
      <c r="R5881" s="2">
        <v>0</v>
      </c>
      <c r="S5881" s="2">
        <v>0</v>
      </c>
      <c r="T5881">
        <f t="shared" si="364"/>
        <v>0.4</v>
      </c>
      <c r="U5881">
        <f t="shared" si="365"/>
        <v>3.6</v>
      </c>
      <c r="V5881">
        <f t="shared" si="366"/>
        <v>0.14604300000000001</v>
      </c>
      <c r="W5881">
        <f t="shared" si="367"/>
        <v>1.11111505</v>
      </c>
    </row>
    <row r="5882" spans="1:23" x14ac:dyDescent="0.25">
      <c r="A5882" t="s">
        <v>19417</v>
      </c>
      <c r="B5882" s="1">
        <v>43089</v>
      </c>
      <c r="C5882" t="s">
        <v>19418</v>
      </c>
      <c r="D5882" t="s">
        <v>1888</v>
      </c>
      <c r="E5882" t="s">
        <v>19419</v>
      </c>
      <c r="F5882" s="1">
        <v>43083</v>
      </c>
      <c r="G5882">
        <v>1</v>
      </c>
      <c r="H5882">
        <v>112385</v>
      </c>
      <c r="I5882">
        <v>1497</v>
      </c>
      <c r="J5882">
        <v>10</v>
      </c>
      <c r="K5882">
        <v>212</v>
      </c>
      <c r="L5882" t="b">
        <v>0</v>
      </c>
      <c r="M5882" t="b">
        <v>0</v>
      </c>
      <c r="N5882" t="b">
        <v>0</v>
      </c>
      <c r="O5882">
        <v>6</v>
      </c>
      <c r="P5882">
        <v>5</v>
      </c>
      <c r="Q5882" s="2">
        <v>0.01</v>
      </c>
      <c r="R5882" s="2">
        <v>0</v>
      </c>
      <c r="S5882" s="2">
        <v>0</v>
      </c>
      <c r="T5882">
        <f t="shared" si="364"/>
        <v>0.4</v>
      </c>
      <c r="U5882">
        <f t="shared" si="365"/>
        <v>3.8</v>
      </c>
      <c r="V5882">
        <f t="shared" si="366"/>
        <v>0.15619250000000001</v>
      </c>
      <c r="W5882">
        <f t="shared" si="367"/>
        <v>1.1646673749999998</v>
      </c>
    </row>
    <row r="5883" spans="1:23" x14ac:dyDescent="0.25">
      <c r="A5883" t="s">
        <v>19420</v>
      </c>
      <c r="B5883" s="1">
        <v>43059</v>
      </c>
      <c r="C5883" t="s">
        <v>19421</v>
      </c>
      <c r="D5883" t="s">
        <v>722</v>
      </c>
      <c r="E5883" t="s">
        <v>19422</v>
      </c>
      <c r="F5883" s="1">
        <v>43057</v>
      </c>
      <c r="G5883">
        <v>1</v>
      </c>
      <c r="H5883">
        <v>325569</v>
      </c>
      <c r="I5883">
        <v>12404</v>
      </c>
      <c r="J5883">
        <v>1024</v>
      </c>
      <c r="K5883">
        <v>1437</v>
      </c>
      <c r="L5883" t="b">
        <v>0</v>
      </c>
      <c r="M5883" t="b">
        <v>0</v>
      </c>
      <c r="N5883" t="b">
        <v>0</v>
      </c>
      <c r="O5883">
        <v>2</v>
      </c>
      <c r="P5883">
        <v>1</v>
      </c>
      <c r="Q5883" s="2">
        <v>0.04</v>
      </c>
      <c r="R5883" s="2">
        <v>0</v>
      </c>
      <c r="S5883" s="2">
        <v>0</v>
      </c>
      <c r="T5883">
        <f t="shared" si="364"/>
        <v>0.4</v>
      </c>
      <c r="U5883">
        <f t="shared" si="365"/>
        <v>0.60000000000000009</v>
      </c>
      <c r="V5883">
        <f t="shared" si="366"/>
        <v>0.56278450000000002</v>
      </c>
      <c r="W5883">
        <f t="shared" si="367"/>
        <v>0.50697457500000009</v>
      </c>
    </row>
    <row r="5884" spans="1:23" x14ac:dyDescent="0.25">
      <c r="A5884" t="s">
        <v>19423</v>
      </c>
      <c r="B5884" s="1">
        <v>43233</v>
      </c>
      <c r="C5884" t="s">
        <v>19424</v>
      </c>
      <c r="D5884" t="s">
        <v>1114</v>
      </c>
      <c r="E5884" t="s">
        <v>19425</v>
      </c>
      <c r="F5884" s="1">
        <v>43225</v>
      </c>
      <c r="G5884">
        <v>1</v>
      </c>
      <c r="H5884">
        <v>1149123</v>
      </c>
      <c r="I5884">
        <v>5311</v>
      </c>
      <c r="J5884">
        <v>713</v>
      </c>
      <c r="K5884">
        <v>2993</v>
      </c>
      <c r="L5884" t="b">
        <v>0</v>
      </c>
      <c r="M5884" t="b">
        <v>0</v>
      </c>
      <c r="N5884" t="b">
        <v>0</v>
      </c>
      <c r="O5884">
        <v>8</v>
      </c>
      <c r="P5884">
        <v>7</v>
      </c>
      <c r="Q5884" s="2">
        <v>0</v>
      </c>
      <c r="R5884" s="2">
        <v>0</v>
      </c>
      <c r="S5884" s="2">
        <v>0</v>
      </c>
      <c r="T5884">
        <f t="shared" si="364"/>
        <v>0.4</v>
      </c>
      <c r="U5884">
        <f t="shared" si="365"/>
        <v>5.4</v>
      </c>
      <c r="V5884">
        <f t="shared" si="366"/>
        <v>0.57456149999999995</v>
      </c>
      <c r="W5884">
        <f t="shared" si="367"/>
        <v>1.7110965250000003</v>
      </c>
    </row>
    <row r="5885" spans="1:23" x14ac:dyDescent="0.25">
      <c r="A5885" t="s">
        <v>19426</v>
      </c>
      <c r="B5885" s="1">
        <v>43129</v>
      </c>
      <c r="C5885" t="s">
        <v>19427</v>
      </c>
      <c r="D5885" t="s">
        <v>2675</v>
      </c>
      <c r="E5885" t="s">
        <v>19428</v>
      </c>
      <c r="F5885" s="1">
        <v>43123</v>
      </c>
      <c r="G5885">
        <v>1</v>
      </c>
      <c r="H5885">
        <v>36982</v>
      </c>
      <c r="I5885">
        <v>213</v>
      </c>
      <c r="J5885">
        <v>17</v>
      </c>
      <c r="K5885">
        <v>100</v>
      </c>
      <c r="L5885" t="b">
        <v>0</v>
      </c>
      <c r="M5885" t="b">
        <v>0</v>
      </c>
      <c r="N5885" t="b">
        <v>0</v>
      </c>
      <c r="O5885">
        <v>6</v>
      </c>
      <c r="P5885">
        <v>4</v>
      </c>
      <c r="Q5885" s="2">
        <v>0.01</v>
      </c>
      <c r="R5885" s="2">
        <v>0</v>
      </c>
      <c r="S5885" s="2">
        <v>0</v>
      </c>
      <c r="T5885">
        <f t="shared" si="364"/>
        <v>0.4</v>
      </c>
      <c r="U5885">
        <f t="shared" si="365"/>
        <v>2.8000000000000003</v>
      </c>
      <c r="V5885">
        <f t="shared" si="366"/>
        <v>0.11849100000000001</v>
      </c>
      <c r="W5885">
        <f t="shared" si="367"/>
        <v>0.90147185000000007</v>
      </c>
    </row>
    <row r="5886" spans="1:23" x14ac:dyDescent="0.25">
      <c r="A5886" t="s">
        <v>19429</v>
      </c>
      <c r="B5886" s="1">
        <v>43133</v>
      </c>
      <c r="C5886" t="s">
        <v>19430</v>
      </c>
      <c r="D5886" t="s">
        <v>174</v>
      </c>
      <c r="E5886" t="s">
        <v>19431</v>
      </c>
      <c r="F5886" s="1">
        <v>43132</v>
      </c>
      <c r="G5886">
        <v>1</v>
      </c>
      <c r="H5886">
        <v>72821</v>
      </c>
      <c r="I5886">
        <v>1454</v>
      </c>
      <c r="J5886">
        <v>35</v>
      </c>
      <c r="K5886">
        <v>75</v>
      </c>
      <c r="L5886" t="b">
        <v>0</v>
      </c>
      <c r="M5886" t="b">
        <v>0</v>
      </c>
      <c r="N5886" t="b">
        <v>0</v>
      </c>
      <c r="O5886">
        <v>1</v>
      </c>
      <c r="P5886">
        <v>1</v>
      </c>
      <c r="Q5886" s="2">
        <v>0.02</v>
      </c>
      <c r="R5886" s="2">
        <v>0</v>
      </c>
      <c r="S5886" s="2">
        <v>0</v>
      </c>
      <c r="T5886">
        <f t="shared" si="364"/>
        <v>0.4</v>
      </c>
      <c r="U5886">
        <f t="shared" si="365"/>
        <v>0.8</v>
      </c>
      <c r="V5886">
        <f t="shared" si="366"/>
        <v>0.23641050000000002</v>
      </c>
      <c r="W5886">
        <f t="shared" si="367"/>
        <v>0.44274367500000006</v>
      </c>
    </row>
    <row r="5887" spans="1:23" x14ac:dyDescent="0.25">
      <c r="A5887" t="s">
        <v>19432</v>
      </c>
      <c r="B5887" s="1">
        <v>43091</v>
      </c>
      <c r="C5887" t="s">
        <v>19433</v>
      </c>
      <c r="D5887" t="s">
        <v>19434</v>
      </c>
      <c r="E5887" t="s">
        <v>19435</v>
      </c>
      <c r="F5887" s="1">
        <v>43086</v>
      </c>
      <c r="G5887">
        <v>1</v>
      </c>
      <c r="H5887">
        <v>41183</v>
      </c>
      <c r="I5887">
        <v>1621</v>
      </c>
      <c r="J5887">
        <v>60</v>
      </c>
      <c r="K5887">
        <v>662</v>
      </c>
      <c r="L5887" t="b">
        <v>0</v>
      </c>
      <c r="M5887" t="b">
        <v>0</v>
      </c>
      <c r="N5887" t="b">
        <v>0</v>
      </c>
      <c r="O5887">
        <v>5</v>
      </c>
      <c r="P5887">
        <v>2</v>
      </c>
      <c r="Q5887" s="2">
        <v>0.04</v>
      </c>
      <c r="R5887" s="2">
        <v>0</v>
      </c>
      <c r="S5887" s="2">
        <v>0.02</v>
      </c>
      <c r="T5887">
        <f t="shared" si="364"/>
        <v>0.4</v>
      </c>
      <c r="U5887">
        <f t="shared" si="365"/>
        <v>1</v>
      </c>
      <c r="V5887">
        <f t="shared" si="366"/>
        <v>0.92059150000000001</v>
      </c>
      <c r="W5887">
        <f t="shared" si="367"/>
        <v>0.73220702500000001</v>
      </c>
    </row>
    <row r="5888" spans="1:23" x14ac:dyDescent="0.25">
      <c r="A5888" t="s">
        <v>19436</v>
      </c>
      <c r="B5888" s="1">
        <v>43157</v>
      </c>
      <c r="C5888" t="s">
        <v>19437</v>
      </c>
      <c r="D5888" t="s">
        <v>9972</v>
      </c>
      <c r="E5888" t="s">
        <v>19438</v>
      </c>
      <c r="F5888" s="1">
        <v>43147</v>
      </c>
      <c r="G5888">
        <v>1</v>
      </c>
      <c r="H5888">
        <v>6010383</v>
      </c>
      <c r="I5888">
        <v>242098</v>
      </c>
      <c r="J5888">
        <v>4514</v>
      </c>
      <c r="K5888">
        <v>11671</v>
      </c>
      <c r="L5888" t="b">
        <v>0</v>
      </c>
      <c r="M5888" t="b">
        <v>0</v>
      </c>
      <c r="N5888" t="b">
        <v>0</v>
      </c>
      <c r="O5888">
        <v>10</v>
      </c>
      <c r="P5888">
        <v>10</v>
      </c>
      <c r="Q5888" s="2">
        <v>0.04</v>
      </c>
      <c r="R5888" s="2">
        <v>0</v>
      </c>
      <c r="S5888" s="2">
        <v>0</v>
      </c>
      <c r="T5888">
        <f t="shared" si="364"/>
        <v>0.4</v>
      </c>
      <c r="U5888">
        <f t="shared" si="365"/>
        <v>8</v>
      </c>
      <c r="V5888">
        <f t="shared" si="366"/>
        <v>3.4051914999999999</v>
      </c>
      <c r="W5888">
        <f t="shared" si="367"/>
        <v>3.3518170249999999</v>
      </c>
    </row>
    <row r="5889" spans="1:23" x14ac:dyDescent="0.25">
      <c r="A5889" t="s">
        <v>19439</v>
      </c>
      <c r="B5889" s="1">
        <v>43154</v>
      </c>
      <c r="C5889" t="s">
        <v>19440</v>
      </c>
      <c r="D5889" t="s">
        <v>605</v>
      </c>
      <c r="E5889" t="s">
        <v>19441</v>
      </c>
      <c r="F5889" s="1">
        <v>43153</v>
      </c>
      <c r="G5889">
        <v>1</v>
      </c>
      <c r="H5889">
        <v>364971</v>
      </c>
      <c r="I5889">
        <v>5085</v>
      </c>
      <c r="J5889">
        <v>578</v>
      </c>
      <c r="K5889">
        <v>1627</v>
      </c>
      <c r="L5889" t="b">
        <v>0</v>
      </c>
      <c r="M5889" t="b">
        <v>0</v>
      </c>
      <c r="N5889" t="b">
        <v>0</v>
      </c>
      <c r="O5889">
        <v>1</v>
      </c>
      <c r="P5889">
        <v>1</v>
      </c>
      <c r="Q5889" s="2">
        <v>0.01</v>
      </c>
      <c r="R5889" s="2">
        <v>0</v>
      </c>
      <c r="S5889" s="2">
        <v>0</v>
      </c>
      <c r="T5889">
        <f t="shared" si="364"/>
        <v>0.4</v>
      </c>
      <c r="U5889">
        <f t="shared" si="365"/>
        <v>0.8</v>
      </c>
      <c r="V5889">
        <f t="shared" si="366"/>
        <v>0.2824855</v>
      </c>
      <c r="W5889">
        <f t="shared" si="367"/>
        <v>0.45886992500000001</v>
      </c>
    </row>
    <row r="5890" spans="1:23" x14ac:dyDescent="0.25">
      <c r="A5890" t="s">
        <v>19442</v>
      </c>
      <c r="B5890" s="1">
        <v>43148</v>
      </c>
      <c r="C5890" t="s">
        <v>19443</v>
      </c>
      <c r="D5890" t="s">
        <v>1335</v>
      </c>
      <c r="E5890" t="s">
        <v>19444</v>
      </c>
      <c r="F5890" s="1">
        <v>43138</v>
      </c>
      <c r="G5890">
        <v>1</v>
      </c>
      <c r="H5890">
        <v>19434177</v>
      </c>
      <c r="I5890">
        <v>363428</v>
      </c>
      <c r="J5890">
        <v>6283</v>
      </c>
      <c r="K5890">
        <v>18950</v>
      </c>
      <c r="L5890" t="b">
        <v>0</v>
      </c>
      <c r="M5890" t="b">
        <v>0</v>
      </c>
      <c r="N5890" t="b">
        <v>0</v>
      </c>
      <c r="O5890">
        <v>10</v>
      </c>
      <c r="P5890">
        <v>10</v>
      </c>
      <c r="Q5890" s="2">
        <v>0.02</v>
      </c>
      <c r="R5890" s="2">
        <v>0</v>
      </c>
      <c r="S5890" s="2">
        <v>0</v>
      </c>
      <c r="T5890">
        <f t="shared" ref="T5890:T5953" si="368">G5890*0.4</f>
        <v>0.4</v>
      </c>
      <c r="U5890">
        <f t="shared" ref="U5890:U5953" si="369">-0.2*(O5890-P5890)+0.8*P5890</f>
        <v>8</v>
      </c>
      <c r="V5890">
        <f t="shared" ref="V5890:V5953" si="370">0.5*H5890*0.000001+0.1*Q5890*100+100*0.15*R5890+100*0.25*S5890</f>
        <v>9.9170884999999984</v>
      </c>
      <c r="W5890">
        <f t="shared" ref="W5890:W5953" si="371">0.4*T5890+0.25*U5890+0.35*V5890</f>
        <v>5.6309809749999999</v>
      </c>
    </row>
    <row r="5891" spans="1:23" x14ac:dyDescent="0.25">
      <c r="A5891" t="s">
        <v>19445</v>
      </c>
      <c r="B5891" s="1">
        <v>43105</v>
      </c>
      <c r="C5891" t="s">
        <v>19446</v>
      </c>
      <c r="D5891" t="s">
        <v>621</v>
      </c>
      <c r="E5891" t="s">
        <v>19447</v>
      </c>
      <c r="F5891" s="1">
        <v>43097</v>
      </c>
      <c r="G5891">
        <v>1</v>
      </c>
      <c r="H5891">
        <v>1247284</v>
      </c>
      <c r="I5891">
        <v>23967</v>
      </c>
      <c r="J5891">
        <v>2108</v>
      </c>
      <c r="K5891">
        <v>3840</v>
      </c>
      <c r="L5891" t="b">
        <v>0</v>
      </c>
      <c r="M5891" t="b">
        <v>0</v>
      </c>
      <c r="N5891" t="b">
        <v>0</v>
      </c>
      <c r="O5891">
        <v>8</v>
      </c>
      <c r="P5891">
        <v>6</v>
      </c>
      <c r="Q5891" s="2">
        <v>0.02</v>
      </c>
      <c r="R5891" s="2">
        <v>0</v>
      </c>
      <c r="S5891" s="2">
        <v>0</v>
      </c>
      <c r="T5891">
        <f t="shared" si="368"/>
        <v>0.4</v>
      </c>
      <c r="U5891">
        <f t="shared" si="369"/>
        <v>4.4000000000000004</v>
      </c>
      <c r="V5891">
        <f t="shared" si="370"/>
        <v>0.82364199999999999</v>
      </c>
      <c r="W5891">
        <f t="shared" si="371"/>
        <v>1.5482747000000003</v>
      </c>
    </row>
    <row r="5892" spans="1:23" x14ac:dyDescent="0.25">
      <c r="A5892" t="s">
        <v>19448</v>
      </c>
      <c r="B5892" s="1">
        <v>43116</v>
      </c>
      <c r="C5892" t="s">
        <v>19449</v>
      </c>
      <c r="D5892" t="s">
        <v>1835</v>
      </c>
      <c r="E5892" t="s">
        <v>19450</v>
      </c>
      <c r="F5892" s="1">
        <v>43109</v>
      </c>
      <c r="G5892">
        <v>1</v>
      </c>
      <c r="H5892">
        <v>2522036</v>
      </c>
      <c r="I5892">
        <v>89496</v>
      </c>
      <c r="J5892">
        <v>2950</v>
      </c>
      <c r="K5892">
        <v>21143</v>
      </c>
      <c r="L5892" t="b">
        <v>0</v>
      </c>
      <c r="M5892" t="b">
        <v>0</v>
      </c>
      <c r="N5892" t="b">
        <v>0</v>
      </c>
      <c r="O5892">
        <v>7</v>
      </c>
      <c r="P5892">
        <v>5</v>
      </c>
      <c r="Q5892" s="2">
        <v>0.04</v>
      </c>
      <c r="R5892" s="2">
        <v>0</v>
      </c>
      <c r="S5892" s="2">
        <v>0.01</v>
      </c>
      <c r="T5892">
        <f t="shared" si="368"/>
        <v>0.4</v>
      </c>
      <c r="U5892">
        <f t="shared" si="369"/>
        <v>3.6</v>
      </c>
      <c r="V5892">
        <f t="shared" si="370"/>
        <v>1.9110179999999999</v>
      </c>
      <c r="W5892">
        <f t="shared" si="371"/>
        <v>1.7288562999999999</v>
      </c>
    </row>
    <row r="5893" spans="1:23" x14ac:dyDescent="0.25">
      <c r="A5893" t="s">
        <v>19451</v>
      </c>
      <c r="B5893" s="1">
        <v>43162</v>
      </c>
      <c r="C5893" t="s">
        <v>19452</v>
      </c>
      <c r="D5893" t="s">
        <v>3627</v>
      </c>
      <c r="E5893" t="s">
        <v>19453</v>
      </c>
      <c r="F5893" s="1">
        <v>43148</v>
      </c>
      <c r="G5893">
        <v>1</v>
      </c>
      <c r="H5893">
        <v>1012695</v>
      </c>
      <c r="I5893">
        <v>19719</v>
      </c>
      <c r="J5893">
        <v>538</v>
      </c>
      <c r="K5893">
        <v>1125</v>
      </c>
      <c r="L5893" t="b">
        <v>0</v>
      </c>
      <c r="M5893" t="b">
        <v>0</v>
      </c>
      <c r="N5893" t="b">
        <v>0</v>
      </c>
      <c r="O5893">
        <v>14</v>
      </c>
      <c r="P5893">
        <v>10</v>
      </c>
      <c r="Q5893" s="2">
        <v>0.02</v>
      </c>
      <c r="R5893" s="2">
        <v>0</v>
      </c>
      <c r="S5893" s="2">
        <v>0</v>
      </c>
      <c r="T5893">
        <f t="shared" si="368"/>
        <v>0.4</v>
      </c>
      <c r="U5893">
        <f t="shared" si="369"/>
        <v>7.2</v>
      </c>
      <c r="V5893">
        <f t="shared" si="370"/>
        <v>0.70634749999999991</v>
      </c>
      <c r="W5893">
        <f t="shared" si="371"/>
        <v>2.2072216249999999</v>
      </c>
    </row>
    <row r="5894" spans="1:23" x14ac:dyDescent="0.25">
      <c r="A5894" t="s">
        <v>19454</v>
      </c>
      <c r="B5894" s="1">
        <v>43234</v>
      </c>
      <c r="C5894" t="s">
        <v>19455</v>
      </c>
      <c r="D5894" t="s">
        <v>7383</v>
      </c>
      <c r="E5894" t="s">
        <v>19456</v>
      </c>
      <c r="F5894" s="1">
        <v>43214</v>
      </c>
      <c r="G5894">
        <v>1</v>
      </c>
      <c r="H5894">
        <v>534260</v>
      </c>
      <c r="I5894">
        <v>13806</v>
      </c>
      <c r="J5894">
        <v>1338</v>
      </c>
      <c r="K5894">
        <v>2419</v>
      </c>
      <c r="L5894" t="b">
        <v>0</v>
      </c>
      <c r="M5894" t="b">
        <v>0</v>
      </c>
      <c r="N5894" t="b">
        <v>0</v>
      </c>
      <c r="O5894">
        <v>20</v>
      </c>
      <c r="P5894">
        <v>14</v>
      </c>
      <c r="Q5894" s="2">
        <v>0.03</v>
      </c>
      <c r="R5894" s="2">
        <v>0</v>
      </c>
      <c r="S5894" s="2">
        <v>0</v>
      </c>
      <c r="T5894">
        <f t="shared" si="368"/>
        <v>0.4</v>
      </c>
      <c r="U5894">
        <f t="shared" si="369"/>
        <v>10</v>
      </c>
      <c r="V5894">
        <f t="shared" si="370"/>
        <v>0.56712999999999991</v>
      </c>
      <c r="W5894">
        <f t="shared" si="371"/>
        <v>2.8584955000000001</v>
      </c>
    </row>
    <row r="5895" spans="1:23" x14ac:dyDescent="0.25">
      <c r="A5895" t="s">
        <v>19457</v>
      </c>
      <c r="B5895" s="1">
        <v>43123</v>
      </c>
      <c r="C5895" t="s">
        <v>19458</v>
      </c>
      <c r="D5895" t="s">
        <v>1162</v>
      </c>
      <c r="E5895" t="s">
        <v>19459</v>
      </c>
      <c r="F5895" s="1">
        <v>43118</v>
      </c>
      <c r="G5895">
        <v>1</v>
      </c>
      <c r="H5895">
        <v>77002</v>
      </c>
      <c r="I5895">
        <v>786</v>
      </c>
      <c r="J5895">
        <v>40</v>
      </c>
      <c r="K5895">
        <v>78</v>
      </c>
      <c r="L5895" t="b">
        <v>0</v>
      </c>
      <c r="M5895" t="b">
        <v>0</v>
      </c>
      <c r="N5895" t="b">
        <v>0</v>
      </c>
      <c r="O5895">
        <v>5</v>
      </c>
      <c r="P5895">
        <v>5</v>
      </c>
      <c r="Q5895" s="2">
        <v>0.01</v>
      </c>
      <c r="R5895" s="2">
        <v>0</v>
      </c>
      <c r="S5895" s="2">
        <v>0</v>
      </c>
      <c r="T5895">
        <f t="shared" si="368"/>
        <v>0.4</v>
      </c>
      <c r="U5895">
        <f t="shared" si="369"/>
        <v>4</v>
      </c>
      <c r="V5895">
        <f t="shared" si="370"/>
        <v>0.13850100000000001</v>
      </c>
      <c r="W5895">
        <f t="shared" si="371"/>
        <v>1.2084753500000001</v>
      </c>
    </row>
    <row r="5896" spans="1:23" x14ac:dyDescent="0.25">
      <c r="A5896" t="s">
        <v>19460</v>
      </c>
      <c r="B5896" s="1">
        <v>43121</v>
      </c>
      <c r="C5896" t="s">
        <v>19461</v>
      </c>
      <c r="D5896" t="s">
        <v>218</v>
      </c>
      <c r="E5896" t="s">
        <v>19462</v>
      </c>
      <c r="F5896" s="1">
        <v>43116</v>
      </c>
      <c r="G5896">
        <v>1</v>
      </c>
      <c r="H5896">
        <v>4442</v>
      </c>
      <c r="I5896">
        <v>46</v>
      </c>
      <c r="J5896">
        <v>3</v>
      </c>
      <c r="K5896">
        <v>7</v>
      </c>
      <c r="L5896" t="b">
        <v>0</v>
      </c>
      <c r="M5896" t="b">
        <v>0</v>
      </c>
      <c r="N5896" t="b">
        <v>0</v>
      </c>
      <c r="O5896">
        <v>5</v>
      </c>
      <c r="P5896">
        <v>3</v>
      </c>
      <c r="Q5896" s="2">
        <v>0.01</v>
      </c>
      <c r="R5896" s="2">
        <v>0</v>
      </c>
      <c r="S5896" s="2">
        <v>0</v>
      </c>
      <c r="T5896">
        <f t="shared" si="368"/>
        <v>0.4</v>
      </c>
      <c r="U5896">
        <f t="shared" si="369"/>
        <v>2.0000000000000004</v>
      </c>
      <c r="V5896">
        <f t="shared" si="370"/>
        <v>0.10222100000000001</v>
      </c>
      <c r="W5896">
        <f t="shared" si="371"/>
        <v>0.69577735000000018</v>
      </c>
    </row>
    <row r="5897" spans="1:23" x14ac:dyDescent="0.25">
      <c r="A5897" t="s">
        <v>19463</v>
      </c>
      <c r="B5897" s="1">
        <v>43244</v>
      </c>
      <c r="C5897" t="s">
        <v>19464</v>
      </c>
      <c r="D5897" t="s">
        <v>899</v>
      </c>
      <c r="E5897" t="s">
        <v>19465</v>
      </c>
      <c r="F5897" s="1">
        <v>43230</v>
      </c>
      <c r="G5897">
        <v>1</v>
      </c>
      <c r="H5897">
        <v>2574791</v>
      </c>
      <c r="I5897">
        <v>141679</v>
      </c>
      <c r="J5897">
        <v>913</v>
      </c>
      <c r="K5897">
        <v>5422</v>
      </c>
      <c r="L5897" t="b">
        <v>0</v>
      </c>
      <c r="M5897" t="b">
        <v>0</v>
      </c>
      <c r="N5897" t="b">
        <v>0</v>
      </c>
      <c r="O5897">
        <v>14</v>
      </c>
      <c r="P5897">
        <v>13</v>
      </c>
      <c r="Q5897" s="2">
        <v>0.06</v>
      </c>
      <c r="R5897" s="2">
        <v>0</v>
      </c>
      <c r="S5897" s="2">
        <v>0</v>
      </c>
      <c r="T5897">
        <f t="shared" si="368"/>
        <v>0.4</v>
      </c>
      <c r="U5897">
        <f t="shared" si="369"/>
        <v>10.200000000000001</v>
      </c>
      <c r="V5897">
        <f t="shared" si="370"/>
        <v>1.8873954999999998</v>
      </c>
      <c r="W5897">
        <f t="shared" si="371"/>
        <v>3.3705884250000002</v>
      </c>
    </row>
    <row r="5898" spans="1:23" x14ac:dyDescent="0.25">
      <c r="A5898" t="s">
        <v>19466</v>
      </c>
      <c r="B5898" s="1">
        <v>43136</v>
      </c>
      <c r="C5898" t="s">
        <v>19467</v>
      </c>
      <c r="D5898" t="s">
        <v>19468</v>
      </c>
      <c r="E5898" t="s">
        <v>19469</v>
      </c>
      <c r="F5898" s="1">
        <v>43126</v>
      </c>
      <c r="G5898">
        <v>1</v>
      </c>
      <c r="H5898">
        <v>3240</v>
      </c>
      <c r="I5898">
        <v>179</v>
      </c>
      <c r="J5898">
        <v>1</v>
      </c>
      <c r="K5898">
        <v>59</v>
      </c>
      <c r="L5898" t="b">
        <v>0</v>
      </c>
      <c r="M5898" t="b">
        <v>0</v>
      </c>
      <c r="N5898" t="b">
        <v>0</v>
      </c>
      <c r="O5898">
        <v>10</v>
      </c>
      <c r="P5898">
        <v>1</v>
      </c>
      <c r="Q5898" s="2">
        <v>0.06</v>
      </c>
      <c r="R5898" s="2">
        <v>0</v>
      </c>
      <c r="S5898" s="2">
        <v>0.02</v>
      </c>
      <c r="T5898">
        <f t="shared" si="368"/>
        <v>0.4</v>
      </c>
      <c r="U5898">
        <f t="shared" si="369"/>
        <v>-1</v>
      </c>
      <c r="V5898">
        <f t="shared" si="370"/>
        <v>1.10162</v>
      </c>
      <c r="W5898">
        <f t="shared" si="371"/>
        <v>0.29556700000000002</v>
      </c>
    </row>
    <row r="5899" spans="1:23" x14ac:dyDescent="0.25">
      <c r="A5899" t="s">
        <v>19470</v>
      </c>
      <c r="B5899" s="1">
        <v>43100</v>
      </c>
      <c r="C5899" t="s">
        <v>19471</v>
      </c>
      <c r="D5899" t="s">
        <v>19472</v>
      </c>
      <c r="E5899" t="s">
        <v>19473</v>
      </c>
      <c r="F5899" s="1">
        <v>43089</v>
      </c>
      <c r="G5899">
        <v>1</v>
      </c>
      <c r="H5899">
        <v>2109732</v>
      </c>
      <c r="I5899">
        <v>1311</v>
      </c>
      <c r="J5899">
        <v>49</v>
      </c>
      <c r="K5899">
        <v>211</v>
      </c>
      <c r="L5899" t="b">
        <v>0</v>
      </c>
      <c r="M5899" t="b">
        <v>0</v>
      </c>
      <c r="N5899" t="b">
        <v>0</v>
      </c>
      <c r="O5899">
        <v>11</v>
      </c>
      <c r="P5899">
        <v>10</v>
      </c>
      <c r="Q5899" s="2">
        <v>0</v>
      </c>
      <c r="R5899" s="2">
        <v>0</v>
      </c>
      <c r="S5899" s="2">
        <v>0</v>
      </c>
      <c r="T5899">
        <f t="shared" si="368"/>
        <v>0.4</v>
      </c>
      <c r="U5899">
        <f t="shared" si="369"/>
        <v>7.8</v>
      </c>
      <c r="V5899">
        <f t="shared" si="370"/>
        <v>1.0548659999999999</v>
      </c>
      <c r="W5899">
        <f t="shared" si="371"/>
        <v>2.4792030999999999</v>
      </c>
    </row>
    <row r="5900" spans="1:23" x14ac:dyDescent="0.25">
      <c r="A5900" t="s">
        <v>19474</v>
      </c>
      <c r="B5900" s="1">
        <v>43088</v>
      </c>
      <c r="C5900" t="s">
        <v>19475</v>
      </c>
      <c r="D5900" t="s">
        <v>997</v>
      </c>
      <c r="E5900" t="s">
        <v>19476</v>
      </c>
      <c r="F5900" s="1">
        <v>43083</v>
      </c>
      <c r="G5900">
        <v>1</v>
      </c>
      <c r="H5900">
        <v>1627758</v>
      </c>
      <c r="I5900">
        <v>98772</v>
      </c>
      <c r="J5900">
        <v>670</v>
      </c>
      <c r="K5900">
        <v>23395</v>
      </c>
      <c r="L5900" t="b">
        <v>0</v>
      </c>
      <c r="M5900" t="b">
        <v>0</v>
      </c>
      <c r="N5900" t="b">
        <v>0</v>
      </c>
      <c r="O5900">
        <v>5</v>
      </c>
      <c r="P5900">
        <v>5</v>
      </c>
      <c r="Q5900" s="2">
        <v>0.06</v>
      </c>
      <c r="R5900" s="2">
        <v>0</v>
      </c>
      <c r="S5900" s="2">
        <v>0.01</v>
      </c>
      <c r="T5900">
        <f t="shared" si="368"/>
        <v>0.4</v>
      </c>
      <c r="U5900">
        <f t="shared" si="369"/>
        <v>4</v>
      </c>
      <c r="V5900">
        <f t="shared" si="370"/>
        <v>1.6638789999999999</v>
      </c>
      <c r="W5900">
        <f t="shared" si="371"/>
        <v>1.7423576500000002</v>
      </c>
    </row>
    <row r="5901" spans="1:23" x14ac:dyDescent="0.25">
      <c r="A5901" t="s">
        <v>19477</v>
      </c>
      <c r="B5901" s="1">
        <v>43245</v>
      </c>
      <c r="C5901" t="s">
        <v>19478</v>
      </c>
      <c r="D5901" t="s">
        <v>174</v>
      </c>
      <c r="E5901" t="s">
        <v>19479</v>
      </c>
      <c r="F5901" s="1">
        <v>43242</v>
      </c>
      <c r="G5901">
        <v>1</v>
      </c>
      <c r="H5901">
        <v>3657659</v>
      </c>
      <c r="I5901">
        <v>56981</v>
      </c>
      <c r="J5901">
        <v>2069</v>
      </c>
      <c r="K5901">
        <v>1633</v>
      </c>
      <c r="L5901" t="b">
        <v>0</v>
      </c>
      <c r="M5901" t="b">
        <v>0</v>
      </c>
      <c r="N5901" t="b">
        <v>0</v>
      </c>
      <c r="O5901">
        <v>3</v>
      </c>
      <c r="P5901">
        <v>3</v>
      </c>
      <c r="Q5901" s="2">
        <v>0.02</v>
      </c>
      <c r="R5901" s="2">
        <v>0</v>
      </c>
      <c r="S5901" s="2">
        <v>0</v>
      </c>
      <c r="T5901">
        <f t="shared" si="368"/>
        <v>0.4</v>
      </c>
      <c r="U5901">
        <f t="shared" si="369"/>
        <v>2.4000000000000004</v>
      </c>
      <c r="V5901">
        <f t="shared" si="370"/>
        <v>2.0288295000000001</v>
      </c>
      <c r="W5901">
        <f t="shared" si="371"/>
        <v>1.4700903250000001</v>
      </c>
    </row>
    <row r="5902" spans="1:23" x14ac:dyDescent="0.25">
      <c r="A5902" t="s">
        <v>19480</v>
      </c>
      <c r="B5902" s="1">
        <v>43105</v>
      </c>
      <c r="C5902" t="s">
        <v>19481</v>
      </c>
      <c r="D5902" t="s">
        <v>2560</v>
      </c>
      <c r="E5902" t="s">
        <v>19482</v>
      </c>
      <c r="F5902" s="1">
        <v>43096</v>
      </c>
      <c r="G5902">
        <v>1</v>
      </c>
      <c r="H5902">
        <v>985433</v>
      </c>
      <c r="I5902">
        <v>97405</v>
      </c>
      <c r="J5902">
        <v>2486</v>
      </c>
      <c r="K5902">
        <v>6844</v>
      </c>
      <c r="L5902" t="b">
        <v>0</v>
      </c>
      <c r="M5902" t="b">
        <v>0</v>
      </c>
      <c r="N5902" t="b">
        <v>0</v>
      </c>
      <c r="O5902">
        <v>9</v>
      </c>
      <c r="P5902">
        <v>3</v>
      </c>
      <c r="Q5902" s="2">
        <v>0.1</v>
      </c>
      <c r="R5902" s="2">
        <v>0</v>
      </c>
      <c r="S5902" s="2">
        <v>0.01</v>
      </c>
      <c r="T5902">
        <f t="shared" si="368"/>
        <v>0.4</v>
      </c>
      <c r="U5902">
        <f t="shared" si="369"/>
        <v>1.2000000000000002</v>
      </c>
      <c r="V5902">
        <f t="shared" si="370"/>
        <v>1.7427165000000002</v>
      </c>
      <c r="W5902">
        <f t="shared" si="371"/>
        <v>1.0699507750000001</v>
      </c>
    </row>
    <row r="5903" spans="1:23" x14ac:dyDescent="0.25">
      <c r="A5903" t="s">
        <v>19483</v>
      </c>
      <c r="B5903" s="1">
        <v>43065</v>
      </c>
      <c r="C5903" t="s">
        <v>19484</v>
      </c>
      <c r="D5903" t="s">
        <v>19485</v>
      </c>
      <c r="E5903" t="s">
        <v>19486</v>
      </c>
      <c r="F5903" s="1">
        <v>43057</v>
      </c>
      <c r="G5903">
        <v>1</v>
      </c>
      <c r="H5903">
        <v>3460380</v>
      </c>
      <c r="I5903">
        <v>17465</v>
      </c>
      <c r="J5903">
        <v>1099</v>
      </c>
      <c r="K5903">
        <v>2794</v>
      </c>
      <c r="L5903" t="b">
        <v>0</v>
      </c>
      <c r="M5903" t="b">
        <v>0</v>
      </c>
      <c r="N5903" t="b">
        <v>0</v>
      </c>
      <c r="O5903">
        <v>8</v>
      </c>
      <c r="P5903">
        <v>8</v>
      </c>
      <c r="Q5903" s="2">
        <v>0.01</v>
      </c>
      <c r="R5903" s="2">
        <v>0</v>
      </c>
      <c r="S5903" s="2">
        <v>0</v>
      </c>
      <c r="T5903">
        <f t="shared" si="368"/>
        <v>0.4</v>
      </c>
      <c r="U5903">
        <f t="shared" si="369"/>
        <v>6.4</v>
      </c>
      <c r="V5903">
        <f t="shared" si="370"/>
        <v>1.83019</v>
      </c>
      <c r="W5903">
        <f t="shared" si="371"/>
        <v>2.4005665</v>
      </c>
    </row>
    <row r="5904" spans="1:23" x14ac:dyDescent="0.25">
      <c r="A5904" t="s">
        <v>19487</v>
      </c>
      <c r="B5904" s="1">
        <v>43083</v>
      </c>
      <c r="C5904" t="s">
        <v>19488</v>
      </c>
      <c r="D5904" t="s">
        <v>3986</v>
      </c>
      <c r="E5904" t="s">
        <v>19489</v>
      </c>
      <c r="F5904" s="1">
        <v>43077</v>
      </c>
      <c r="G5904">
        <v>1</v>
      </c>
      <c r="H5904">
        <v>985425</v>
      </c>
      <c r="I5904">
        <v>86369</v>
      </c>
      <c r="J5904">
        <v>3087</v>
      </c>
      <c r="K5904">
        <v>20494</v>
      </c>
      <c r="L5904" t="b">
        <v>0</v>
      </c>
      <c r="M5904" t="b">
        <v>0</v>
      </c>
      <c r="N5904" t="b">
        <v>0</v>
      </c>
      <c r="O5904">
        <v>6</v>
      </c>
      <c r="P5904">
        <v>5</v>
      </c>
      <c r="Q5904" s="2">
        <v>0.09</v>
      </c>
      <c r="R5904" s="2">
        <v>0</v>
      </c>
      <c r="S5904" s="2">
        <v>0.02</v>
      </c>
      <c r="T5904">
        <f t="shared" si="368"/>
        <v>0.4</v>
      </c>
      <c r="U5904">
        <f t="shared" si="369"/>
        <v>3.8</v>
      </c>
      <c r="V5904">
        <f t="shared" si="370"/>
        <v>1.8927125</v>
      </c>
      <c r="W5904">
        <f t="shared" si="371"/>
        <v>1.7724493749999999</v>
      </c>
    </row>
    <row r="5905" spans="1:23" x14ac:dyDescent="0.25">
      <c r="A5905" t="s">
        <v>19490</v>
      </c>
      <c r="B5905" s="1">
        <v>43058</v>
      </c>
      <c r="C5905" t="s">
        <v>19491</v>
      </c>
      <c r="D5905" t="s">
        <v>3166</v>
      </c>
      <c r="E5905" t="s">
        <v>19492</v>
      </c>
      <c r="F5905" s="1">
        <v>43055</v>
      </c>
      <c r="G5905">
        <v>1</v>
      </c>
      <c r="H5905">
        <v>52886</v>
      </c>
      <c r="I5905">
        <v>1537</v>
      </c>
      <c r="J5905">
        <v>123</v>
      </c>
      <c r="K5905">
        <v>869</v>
      </c>
      <c r="L5905" t="b">
        <v>0</v>
      </c>
      <c r="M5905" t="b">
        <v>0</v>
      </c>
      <c r="N5905" t="b">
        <v>0</v>
      </c>
      <c r="O5905">
        <v>3</v>
      </c>
      <c r="P5905">
        <v>3</v>
      </c>
      <c r="Q5905" s="2">
        <v>0.03</v>
      </c>
      <c r="R5905" s="2">
        <v>0</v>
      </c>
      <c r="S5905" s="2">
        <v>0.02</v>
      </c>
      <c r="T5905">
        <f t="shared" si="368"/>
        <v>0.4</v>
      </c>
      <c r="U5905">
        <f t="shared" si="369"/>
        <v>2.4000000000000004</v>
      </c>
      <c r="V5905">
        <f t="shared" si="370"/>
        <v>0.82644300000000004</v>
      </c>
      <c r="W5905">
        <f t="shared" si="371"/>
        <v>1.0492550500000002</v>
      </c>
    </row>
    <row r="5906" spans="1:23" x14ac:dyDescent="0.25">
      <c r="A5906" t="s">
        <v>19493</v>
      </c>
      <c r="B5906" s="1">
        <v>43125</v>
      </c>
      <c r="C5906" t="s">
        <v>19494</v>
      </c>
      <c r="D5906" t="s">
        <v>41</v>
      </c>
      <c r="E5906" t="s">
        <v>19495</v>
      </c>
      <c r="F5906" s="1">
        <v>43122</v>
      </c>
      <c r="G5906">
        <v>1</v>
      </c>
      <c r="H5906">
        <v>8394</v>
      </c>
      <c r="I5906">
        <v>46</v>
      </c>
      <c r="J5906">
        <v>9</v>
      </c>
      <c r="K5906">
        <v>25</v>
      </c>
      <c r="L5906" t="b">
        <v>0</v>
      </c>
      <c r="M5906" t="b">
        <v>0</v>
      </c>
      <c r="N5906" t="b">
        <v>0</v>
      </c>
      <c r="O5906">
        <v>3</v>
      </c>
      <c r="P5906">
        <v>1</v>
      </c>
      <c r="Q5906" s="2">
        <v>0.01</v>
      </c>
      <c r="R5906" s="2">
        <v>0</v>
      </c>
      <c r="S5906" s="2">
        <v>0</v>
      </c>
      <c r="T5906">
        <f t="shared" si="368"/>
        <v>0.4</v>
      </c>
      <c r="U5906">
        <f t="shared" si="369"/>
        <v>0.4</v>
      </c>
      <c r="V5906">
        <f t="shared" si="370"/>
        <v>0.10419700000000001</v>
      </c>
      <c r="W5906">
        <f t="shared" si="371"/>
        <v>0.29646895000000001</v>
      </c>
    </row>
    <row r="5907" spans="1:23" x14ac:dyDescent="0.25">
      <c r="A5907" t="s">
        <v>19496</v>
      </c>
      <c r="B5907" s="1">
        <v>43153</v>
      </c>
      <c r="C5907" t="s">
        <v>19497</v>
      </c>
      <c r="D5907" t="s">
        <v>543</v>
      </c>
      <c r="E5907" t="s">
        <v>19498</v>
      </c>
      <c r="F5907" s="1">
        <v>43144</v>
      </c>
      <c r="G5907">
        <v>1</v>
      </c>
      <c r="H5907">
        <v>1841658</v>
      </c>
      <c r="I5907">
        <v>48975</v>
      </c>
      <c r="J5907">
        <v>787</v>
      </c>
      <c r="K5907">
        <v>3195</v>
      </c>
      <c r="L5907" t="b">
        <v>0</v>
      </c>
      <c r="M5907" t="b">
        <v>0</v>
      </c>
      <c r="N5907" t="b">
        <v>0</v>
      </c>
      <c r="O5907">
        <v>9</v>
      </c>
      <c r="P5907">
        <v>9</v>
      </c>
      <c r="Q5907" s="2">
        <v>0.03</v>
      </c>
      <c r="R5907" s="2">
        <v>0</v>
      </c>
      <c r="S5907" s="2">
        <v>0</v>
      </c>
      <c r="T5907">
        <f t="shared" si="368"/>
        <v>0.4</v>
      </c>
      <c r="U5907">
        <f t="shared" si="369"/>
        <v>7.2</v>
      </c>
      <c r="V5907">
        <f t="shared" si="370"/>
        <v>1.2208289999999999</v>
      </c>
      <c r="W5907">
        <f t="shared" si="371"/>
        <v>2.3872901500000001</v>
      </c>
    </row>
    <row r="5908" spans="1:23" x14ac:dyDescent="0.25">
      <c r="A5908" t="s">
        <v>19499</v>
      </c>
      <c r="B5908" s="1">
        <v>43105</v>
      </c>
      <c r="C5908" t="s">
        <v>19500</v>
      </c>
      <c r="D5908" t="s">
        <v>1254</v>
      </c>
      <c r="E5908" t="s">
        <v>19501</v>
      </c>
      <c r="F5908" s="1">
        <v>43102</v>
      </c>
      <c r="G5908">
        <v>1</v>
      </c>
      <c r="H5908">
        <v>93217</v>
      </c>
      <c r="I5908">
        <v>2813</v>
      </c>
      <c r="J5908">
        <v>280</v>
      </c>
      <c r="K5908">
        <v>1423</v>
      </c>
      <c r="L5908" t="b">
        <v>0</v>
      </c>
      <c r="M5908" t="b">
        <v>0</v>
      </c>
      <c r="N5908" t="b">
        <v>0</v>
      </c>
      <c r="O5908">
        <v>3</v>
      </c>
      <c r="P5908">
        <v>2</v>
      </c>
      <c r="Q5908" s="2">
        <v>0.03</v>
      </c>
      <c r="R5908" s="2">
        <v>0</v>
      </c>
      <c r="S5908" s="2">
        <v>0.02</v>
      </c>
      <c r="T5908">
        <f t="shared" si="368"/>
        <v>0.4</v>
      </c>
      <c r="U5908">
        <f t="shared" si="369"/>
        <v>1.4000000000000001</v>
      </c>
      <c r="V5908">
        <f t="shared" si="370"/>
        <v>0.84660849999999999</v>
      </c>
      <c r="W5908">
        <f t="shared" si="371"/>
        <v>0.80631297499999999</v>
      </c>
    </row>
    <row r="5909" spans="1:23" x14ac:dyDescent="0.25">
      <c r="A5909" t="s">
        <v>19502</v>
      </c>
      <c r="B5909" s="1">
        <v>43125</v>
      </c>
      <c r="C5909" t="s">
        <v>19503</v>
      </c>
      <c r="D5909" t="s">
        <v>1177</v>
      </c>
      <c r="E5909" t="s">
        <v>19504</v>
      </c>
      <c r="F5909" s="1">
        <v>43117</v>
      </c>
      <c r="G5909">
        <v>1</v>
      </c>
      <c r="H5909">
        <v>969427</v>
      </c>
      <c r="I5909">
        <v>12579</v>
      </c>
      <c r="J5909">
        <v>466</v>
      </c>
      <c r="K5909">
        <v>2753</v>
      </c>
      <c r="L5909" t="b">
        <v>0</v>
      </c>
      <c r="M5909" t="b">
        <v>0</v>
      </c>
      <c r="N5909" t="b">
        <v>0</v>
      </c>
      <c r="O5909">
        <v>8</v>
      </c>
      <c r="P5909">
        <v>7</v>
      </c>
      <c r="Q5909" s="2">
        <v>0.01</v>
      </c>
      <c r="R5909" s="2">
        <v>0</v>
      </c>
      <c r="S5909" s="2">
        <v>0</v>
      </c>
      <c r="T5909">
        <f t="shared" si="368"/>
        <v>0.4</v>
      </c>
      <c r="U5909">
        <f t="shared" si="369"/>
        <v>5.4</v>
      </c>
      <c r="V5909">
        <f t="shared" si="370"/>
        <v>0.5847135</v>
      </c>
      <c r="W5909">
        <f t="shared" si="371"/>
        <v>1.7146497250000001</v>
      </c>
    </row>
    <row r="5910" spans="1:23" x14ac:dyDescent="0.25">
      <c r="A5910" t="s">
        <v>19505</v>
      </c>
      <c r="B5910" s="1">
        <v>43118</v>
      </c>
      <c r="C5910" t="s">
        <v>19506</v>
      </c>
      <c r="D5910" t="s">
        <v>19507</v>
      </c>
      <c r="E5910" t="s">
        <v>19508</v>
      </c>
      <c r="F5910" s="1">
        <v>43113</v>
      </c>
      <c r="G5910">
        <v>1</v>
      </c>
      <c r="H5910">
        <v>34232</v>
      </c>
      <c r="I5910">
        <v>1460</v>
      </c>
      <c r="J5910">
        <v>144</v>
      </c>
      <c r="K5910">
        <v>235</v>
      </c>
      <c r="L5910" t="b">
        <v>0</v>
      </c>
      <c r="M5910" t="b">
        <v>0</v>
      </c>
      <c r="N5910" t="b">
        <v>0</v>
      </c>
      <c r="O5910">
        <v>5</v>
      </c>
      <c r="P5910">
        <v>5</v>
      </c>
      <c r="Q5910" s="2">
        <v>0.04</v>
      </c>
      <c r="R5910" s="2">
        <v>0</v>
      </c>
      <c r="S5910" s="2">
        <v>0.01</v>
      </c>
      <c r="T5910">
        <f t="shared" si="368"/>
        <v>0.4</v>
      </c>
      <c r="U5910">
        <f t="shared" si="369"/>
        <v>4</v>
      </c>
      <c r="V5910">
        <f t="shared" si="370"/>
        <v>0.66711600000000004</v>
      </c>
      <c r="W5910">
        <f t="shared" si="371"/>
        <v>1.3934906000000002</v>
      </c>
    </row>
    <row r="5911" spans="1:23" x14ac:dyDescent="0.25">
      <c r="A5911" t="s">
        <v>19509</v>
      </c>
      <c r="B5911" s="1">
        <v>43088</v>
      </c>
      <c r="C5911" t="s">
        <v>19510</v>
      </c>
      <c r="D5911" t="s">
        <v>2400</v>
      </c>
      <c r="E5911" t="s">
        <v>19511</v>
      </c>
      <c r="F5911" s="1">
        <v>43081</v>
      </c>
      <c r="G5911">
        <v>1</v>
      </c>
      <c r="H5911">
        <v>530143</v>
      </c>
      <c r="I5911">
        <v>11176</v>
      </c>
      <c r="J5911">
        <v>1061</v>
      </c>
      <c r="K5911">
        <v>2019</v>
      </c>
      <c r="L5911" t="b">
        <v>0</v>
      </c>
      <c r="M5911" t="b">
        <v>0</v>
      </c>
      <c r="N5911" t="b">
        <v>0</v>
      </c>
      <c r="O5911">
        <v>7</v>
      </c>
      <c r="P5911">
        <v>7</v>
      </c>
      <c r="Q5911" s="2">
        <v>0.02</v>
      </c>
      <c r="R5911" s="2">
        <v>0</v>
      </c>
      <c r="S5911" s="2">
        <v>0</v>
      </c>
      <c r="T5911">
        <f t="shared" si="368"/>
        <v>0.4</v>
      </c>
      <c r="U5911">
        <f t="shared" si="369"/>
        <v>5.6000000000000005</v>
      </c>
      <c r="V5911">
        <f t="shared" si="370"/>
        <v>0.46507150000000003</v>
      </c>
      <c r="W5911">
        <f t="shared" si="371"/>
        <v>1.722775025</v>
      </c>
    </row>
    <row r="5912" spans="1:23" x14ac:dyDescent="0.25">
      <c r="A5912" t="s">
        <v>19512</v>
      </c>
      <c r="B5912" s="1">
        <v>43053</v>
      </c>
      <c r="C5912" t="s">
        <v>19513</v>
      </c>
      <c r="D5912" t="s">
        <v>19514</v>
      </c>
      <c r="E5912" t="s">
        <v>19515</v>
      </c>
      <c r="F5912" s="1">
        <v>43048</v>
      </c>
      <c r="G5912">
        <v>1</v>
      </c>
      <c r="H5912">
        <v>175852</v>
      </c>
      <c r="I5912">
        <v>15909</v>
      </c>
      <c r="J5912">
        <v>200</v>
      </c>
      <c r="K5912">
        <v>852</v>
      </c>
      <c r="L5912" t="b">
        <v>0</v>
      </c>
      <c r="M5912" t="b">
        <v>0</v>
      </c>
      <c r="N5912" t="b">
        <v>0</v>
      </c>
      <c r="O5912">
        <v>5</v>
      </c>
      <c r="P5912">
        <v>1</v>
      </c>
      <c r="Q5912" s="2">
        <v>0.09</v>
      </c>
      <c r="R5912" s="2">
        <v>0</v>
      </c>
      <c r="S5912" s="2">
        <v>0</v>
      </c>
      <c r="T5912">
        <f t="shared" si="368"/>
        <v>0.4</v>
      </c>
      <c r="U5912">
        <f t="shared" si="369"/>
        <v>0</v>
      </c>
      <c r="V5912">
        <f t="shared" si="370"/>
        <v>0.98792599999999986</v>
      </c>
      <c r="W5912">
        <f t="shared" si="371"/>
        <v>0.5057741</v>
      </c>
    </row>
    <row r="5913" spans="1:23" x14ac:dyDescent="0.25">
      <c r="A5913" t="s">
        <v>19516</v>
      </c>
      <c r="B5913" s="1">
        <v>43128</v>
      </c>
      <c r="C5913" t="s">
        <v>19517</v>
      </c>
      <c r="D5913" t="s">
        <v>4913</v>
      </c>
      <c r="E5913" t="s">
        <v>19518</v>
      </c>
      <c r="F5913" s="1">
        <v>43123</v>
      </c>
      <c r="G5913">
        <v>1</v>
      </c>
      <c r="H5913">
        <v>559</v>
      </c>
      <c r="I5913">
        <v>9</v>
      </c>
      <c r="J5913">
        <v>0</v>
      </c>
      <c r="K5913">
        <v>4</v>
      </c>
      <c r="L5913" t="b">
        <v>0</v>
      </c>
      <c r="M5913" t="b">
        <v>0</v>
      </c>
      <c r="N5913" t="b">
        <v>0</v>
      </c>
      <c r="O5913">
        <v>5</v>
      </c>
      <c r="P5913">
        <v>3</v>
      </c>
      <c r="Q5913" s="2">
        <v>0.02</v>
      </c>
      <c r="R5913" s="2">
        <v>0</v>
      </c>
      <c r="S5913" s="2">
        <v>0.01</v>
      </c>
      <c r="T5913">
        <f t="shared" si="368"/>
        <v>0.4</v>
      </c>
      <c r="U5913">
        <f t="shared" si="369"/>
        <v>2.0000000000000004</v>
      </c>
      <c r="V5913">
        <f t="shared" si="370"/>
        <v>0.4502795</v>
      </c>
      <c r="W5913">
        <f t="shared" si="371"/>
        <v>0.81759782500000011</v>
      </c>
    </row>
    <row r="5914" spans="1:23" x14ac:dyDescent="0.25">
      <c r="A5914" t="s">
        <v>19519</v>
      </c>
      <c r="B5914" s="1">
        <v>43109</v>
      </c>
      <c r="C5914" t="s">
        <v>19520</v>
      </c>
      <c r="D5914" t="s">
        <v>4372</v>
      </c>
      <c r="E5914" t="s">
        <v>19521</v>
      </c>
      <c r="F5914" s="1">
        <v>43103</v>
      </c>
      <c r="G5914">
        <v>1</v>
      </c>
      <c r="H5914">
        <v>81165</v>
      </c>
      <c r="I5914">
        <v>602</v>
      </c>
      <c r="J5914">
        <v>66</v>
      </c>
      <c r="K5914">
        <v>388</v>
      </c>
      <c r="L5914" t="b">
        <v>0</v>
      </c>
      <c r="M5914" t="b">
        <v>0</v>
      </c>
      <c r="N5914" t="b">
        <v>0</v>
      </c>
      <c r="O5914">
        <v>6</v>
      </c>
      <c r="P5914">
        <v>4</v>
      </c>
      <c r="Q5914" s="2">
        <v>0.01</v>
      </c>
      <c r="R5914" s="2">
        <v>0</v>
      </c>
      <c r="S5914" s="2">
        <v>0</v>
      </c>
      <c r="T5914">
        <f t="shared" si="368"/>
        <v>0.4</v>
      </c>
      <c r="U5914">
        <f t="shared" si="369"/>
        <v>2.8000000000000003</v>
      </c>
      <c r="V5914">
        <f t="shared" si="370"/>
        <v>0.1405825</v>
      </c>
      <c r="W5914">
        <f t="shared" si="371"/>
        <v>0.90920387500000011</v>
      </c>
    </row>
    <row r="5915" spans="1:23" x14ac:dyDescent="0.25">
      <c r="A5915" t="s">
        <v>19522</v>
      </c>
      <c r="B5915" s="1">
        <v>43097</v>
      </c>
      <c r="C5915" t="s">
        <v>19523</v>
      </c>
      <c r="D5915" t="s">
        <v>14966</v>
      </c>
      <c r="E5915" t="s">
        <v>19524</v>
      </c>
      <c r="F5915" s="1">
        <v>43088</v>
      </c>
      <c r="G5915">
        <v>1</v>
      </c>
      <c r="H5915">
        <v>71241</v>
      </c>
      <c r="I5915">
        <v>2515</v>
      </c>
      <c r="J5915">
        <v>48</v>
      </c>
      <c r="K5915">
        <v>226</v>
      </c>
      <c r="L5915" t="b">
        <v>0</v>
      </c>
      <c r="M5915" t="b">
        <v>0</v>
      </c>
      <c r="N5915" t="b">
        <v>0</v>
      </c>
      <c r="O5915">
        <v>9</v>
      </c>
      <c r="P5915">
        <v>9</v>
      </c>
      <c r="Q5915" s="2">
        <v>0.04</v>
      </c>
      <c r="R5915" s="2">
        <v>0</v>
      </c>
      <c r="S5915" s="2">
        <v>0</v>
      </c>
      <c r="T5915">
        <f t="shared" si="368"/>
        <v>0.4</v>
      </c>
      <c r="U5915">
        <f t="shared" si="369"/>
        <v>7.2</v>
      </c>
      <c r="V5915">
        <f t="shared" si="370"/>
        <v>0.43562050000000002</v>
      </c>
      <c r="W5915">
        <f t="shared" si="371"/>
        <v>2.1124671749999999</v>
      </c>
    </row>
    <row r="5916" spans="1:23" x14ac:dyDescent="0.25">
      <c r="A5916" t="s">
        <v>19525</v>
      </c>
      <c r="B5916" s="1">
        <v>43075</v>
      </c>
      <c r="C5916" t="s">
        <v>19526</v>
      </c>
      <c r="D5916" t="s">
        <v>2939</v>
      </c>
      <c r="E5916" t="s">
        <v>19527</v>
      </c>
      <c r="F5916" s="1">
        <v>43068</v>
      </c>
      <c r="G5916">
        <v>1</v>
      </c>
      <c r="H5916">
        <v>275230</v>
      </c>
      <c r="I5916">
        <v>24095</v>
      </c>
      <c r="J5916">
        <v>135</v>
      </c>
      <c r="K5916">
        <v>1050</v>
      </c>
      <c r="L5916" t="b">
        <v>0</v>
      </c>
      <c r="M5916" t="b">
        <v>0</v>
      </c>
      <c r="N5916" t="b">
        <v>0</v>
      </c>
      <c r="O5916">
        <v>7</v>
      </c>
      <c r="P5916">
        <v>7</v>
      </c>
      <c r="Q5916" s="2">
        <v>0.09</v>
      </c>
      <c r="R5916" s="2">
        <v>0</v>
      </c>
      <c r="S5916" s="2">
        <v>0</v>
      </c>
      <c r="T5916">
        <f t="shared" si="368"/>
        <v>0.4</v>
      </c>
      <c r="U5916">
        <f t="shared" si="369"/>
        <v>5.6000000000000005</v>
      </c>
      <c r="V5916">
        <f t="shared" si="370"/>
        <v>1.037615</v>
      </c>
      <c r="W5916">
        <f t="shared" si="371"/>
        <v>1.92316525</v>
      </c>
    </row>
    <row r="5917" spans="1:23" x14ac:dyDescent="0.25">
      <c r="A5917" t="s">
        <v>19528</v>
      </c>
      <c r="B5917" s="1">
        <v>43212</v>
      </c>
      <c r="C5917" t="s">
        <v>19529</v>
      </c>
      <c r="D5917" t="s">
        <v>6304</v>
      </c>
      <c r="E5917" t="s">
        <v>19530</v>
      </c>
      <c r="F5917" s="1">
        <v>43211</v>
      </c>
      <c r="G5917">
        <v>1</v>
      </c>
      <c r="H5917">
        <v>1095157</v>
      </c>
      <c r="I5917">
        <v>4520</v>
      </c>
      <c r="J5917">
        <v>401</v>
      </c>
      <c r="K5917">
        <v>807</v>
      </c>
      <c r="L5917" t="b">
        <v>0</v>
      </c>
      <c r="M5917" t="b">
        <v>0</v>
      </c>
      <c r="N5917" t="b">
        <v>0</v>
      </c>
      <c r="O5917">
        <v>1</v>
      </c>
      <c r="P5917">
        <v>1</v>
      </c>
      <c r="Q5917" s="2">
        <v>0</v>
      </c>
      <c r="R5917" s="2">
        <v>0</v>
      </c>
      <c r="S5917" s="2">
        <v>0</v>
      </c>
      <c r="T5917">
        <f t="shared" si="368"/>
        <v>0.4</v>
      </c>
      <c r="U5917">
        <f t="shared" si="369"/>
        <v>0.8</v>
      </c>
      <c r="V5917">
        <f t="shared" si="370"/>
        <v>0.54757849999999997</v>
      </c>
      <c r="W5917">
        <f t="shared" si="371"/>
        <v>0.55165247500000003</v>
      </c>
    </row>
    <row r="5918" spans="1:23" x14ac:dyDescent="0.25">
      <c r="A5918" t="s">
        <v>19531</v>
      </c>
      <c r="B5918" s="1">
        <v>43061</v>
      </c>
      <c r="C5918" t="s">
        <v>19532</v>
      </c>
      <c r="D5918" t="s">
        <v>860</v>
      </c>
      <c r="E5918" t="s">
        <v>19533</v>
      </c>
      <c r="F5918" s="1">
        <v>43060</v>
      </c>
      <c r="G5918">
        <v>1</v>
      </c>
      <c r="H5918">
        <v>183369</v>
      </c>
      <c r="I5918">
        <v>11717</v>
      </c>
      <c r="J5918">
        <v>92</v>
      </c>
      <c r="K5918">
        <v>548</v>
      </c>
      <c r="L5918" t="b">
        <v>0</v>
      </c>
      <c r="M5918" t="b">
        <v>0</v>
      </c>
      <c r="N5918" t="b">
        <v>0</v>
      </c>
      <c r="O5918">
        <v>1</v>
      </c>
      <c r="P5918">
        <v>1</v>
      </c>
      <c r="Q5918" s="2">
        <v>0.06</v>
      </c>
      <c r="R5918" s="2">
        <v>0</v>
      </c>
      <c r="S5918" s="2">
        <v>0</v>
      </c>
      <c r="T5918">
        <f t="shared" si="368"/>
        <v>0.4</v>
      </c>
      <c r="U5918">
        <f t="shared" si="369"/>
        <v>0.8</v>
      </c>
      <c r="V5918">
        <f t="shared" si="370"/>
        <v>0.69168450000000004</v>
      </c>
      <c r="W5918">
        <f t="shared" si="371"/>
        <v>0.60208957500000004</v>
      </c>
    </row>
    <row r="5919" spans="1:23" x14ac:dyDescent="0.25">
      <c r="A5919" t="s">
        <v>19534</v>
      </c>
      <c r="B5919" s="1">
        <v>43067</v>
      </c>
      <c r="C5919" t="s">
        <v>19535</v>
      </c>
      <c r="D5919" t="s">
        <v>19536</v>
      </c>
      <c r="E5919" t="s">
        <v>19537</v>
      </c>
      <c r="F5919" s="1">
        <v>39667</v>
      </c>
      <c r="G5919">
        <v>1</v>
      </c>
      <c r="H5919">
        <v>26830</v>
      </c>
      <c r="I5919">
        <v>79</v>
      </c>
      <c r="J5919">
        <v>1</v>
      </c>
      <c r="K5919">
        <v>8</v>
      </c>
      <c r="L5919" t="b">
        <v>0</v>
      </c>
      <c r="M5919" t="b">
        <v>0</v>
      </c>
      <c r="N5919" t="b">
        <v>0</v>
      </c>
      <c r="O5919">
        <v>3400</v>
      </c>
      <c r="P5919">
        <v>3</v>
      </c>
      <c r="Q5919" s="2">
        <v>0</v>
      </c>
      <c r="R5919" s="2">
        <v>0</v>
      </c>
      <c r="S5919" s="2">
        <v>0</v>
      </c>
      <c r="T5919">
        <f t="shared" si="368"/>
        <v>0.4</v>
      </c>
      <c r="U5919">
        <f t="shared" si="369"/>
        <v>-677.00000000000011</v>
      </c>
      <c r="V5919">
        <f t="shared" si="370"/>
        <v>1.3415E-2</v>
      </c>
      <c r="W5919">
        <f t="shared" si="371"/>
        <v>-169.08530475000003</v>
      </c>
    </row>
    <row r="5920" spans="1:23" x14ac:dyDescent="0.25">
      <c r="A5920" t="s">
        <v>19538</v>
      </c>
      <c r="B5920" s="1">
        <v>43181</v>
      </c>
      <c r="C5920" t="s">
        <v>19539</v>
      </c>
      <c r="D5920" t="s">
        <v>12556</v>
      </c>
      <c r="E5920" t="s">
        <v>19540</v>
      </c>
      <c r="F5920" s="1">
        <v>43173</v>
      </c>
      <c r="G5920">
        <v>1</v>
      </c>
      <c r="H5920">
        <v>1865136</v>
      </c>
      <c r="I5920">
        <v>39025</v>
      </c>
      <c r="J5920">
        <v>4274</v>
      </c>
      <c r="K5920">
        <v>7258</v>
      </c>
      <c r="L5920" t="b">
        <v>0</v>
      </c>
      <c r="M5920" t="b">
        <v>0</v>
      </c>
      <c r="N5920" t="b">
        <v>0</v>
      </c>
      <c r="O5920">
        <v>8</v>
      </c>
      <c r="P5920">
        <v>8</v>
      </c>
      <c r="Q5920" s="2">
        <v>0.02</v>
      </c>
      <c r="R5920" s="2">
        <v>0</v>
      </c>
      <c r="S5920" s="2">
        <v>0</v>
      </c>
      <c r="T5920">
        <f t="shared" si="368"/>
        <v>0.4</v>
      </c>
      <c r="U5920">
        <f t="shared" si="369"/>
        <v>6.4</v>
      </c>
      <c r="V5920">
        <f t="shared" si="370"/>
        <v>1.132568</v>
      </c>
      <c r="W5920">
        <f t="shared" si="371"/>
        <v>2.1563988000000003</v>
      </c>
    </row>
    <row r="5921" spans="1:23" x14ac:dyDescent="0.25">
      <c r="A5921" t="s">
        <v>19541</v>
      </c>
      <c r="B5921" s="1">
        <v>43060</v>
      </c>
      <c r="C5921" t="s">
        <v>19542</v>
      </c>
      <c r="D5921" t="s">
        <v>7538</v>
      </c>
      <c r="E5921" t="s">
        <v>19543</v>
      </c>
      <c r="F5921" s="1">
        <v>43052</v>
      </c>
      <c r="G5921">
        <v>1</v>
      </c>
      <c r="H5921">
        <v>643737</v>
      </c>
      <c r="I5921">
        <v>31028</v>
      </c>
      <c r="J5921">
        <v>536</v>
      </c>
      <c r="K5921">
        <v>1827</v>
      </c>
      <c r="L5921" t="b">
        <v>0</v>
      </c>
      <c r="M5921" t="b">
        <v>0</v>
      </c>
      <c r="N5921" t="b">
        <v>0</v>
      </c>
      <c r="O5921">
        <v>8</v>
      </c>
      <c r="P5921">
        <v>7</v>
      </c>
      <c r="Q5921" s="2">
        <v>0.05</v>
      </c>
      <c r="R5921" s="2">
        <v>0</v>
      </c>
      <c r="S5921" s="2">
        <v>0</v>
      </c>
      <c r="T5921">
        <f t="shared" si="368"/>
        <v>0.4</v>
      </c>
      <c r="U5921">
        <f t="shared" si="369"/>
        <v>5.4</v>
      </c>
      <c r="V5921">
        <f t="shared" si="370"/>
        <v>0.82186850000000011</v>
      </c>
      <c r="W5921">
        <f t="shared" si="371"/>
        <v>1.7976539750000002</v>
      </c>
    </row>
    <row r="5922" spans="1:23" x14ac:dyDescent="0.25">
      <c r="A5922" t="s">
        <v>19544</v>
      </c>
      <c r="B5922" s="1">
        <v>43234</v>
      </c>
      <c r="C5922" t="s">
        <v>19545</v>
      </c>
      <c r="D5922" t="s">
        <v>4607</v>
      </c>
      <c r="E5922" t="s">
        <v>19546</v>
      </c>
      <c r="F5922" s="1">
        <v>43205</v>
      </c>
      <c r="G5922">
        <v>1</v>
      </c>
      <c r="H5922">
        <v>4810584</v>
      </c>
      <c r="I5922">
        <v>205591</v>
      </c>
      <c r="J5922">
        <v>2198</v>
      </c>
      <c r="K5922">
        <v>24271</v>
      </c>
      <c r="L5922" t="b">
        <v>0</v>
      </c>
      <c r="M5922" t="b">
        <v>0</v>
      </c>
      <c r="N5922" t="b">
        <v>0</v>
      </c>
      <c r="O5922">
        <v>29</v>
      </c>
      <c r="P5922">
        <v>17</v>
      </c>
      <c r="Q5922" s="2">
        <v>0.04</v>
      </c>
      <c r="R5922" s="2">
        <v>0</v>
      </c>
      <c r="S5922" s="2">
        <v>0.01</v>
      </c>
      <c r="T5922">
        <f t="shared" si="368"/>
        <v>0.4</v>
      </c>
      <c r="U5922">
        <f t="shared" si="369"/>
        <v>11.200000000000001</v>
      </c>
      <c r="V5922">
        <f t="shared" si="370"/>
        <v>3.0552919999999997</v>
      </c>
      <c r="W5922">
        <f t="shared" si="371"/>
        <v>4.0293521999999999</v>
      </c>
    </row>
    <row r="5923" spans="1:23" x14ac:dyDescent="0.25">
      <c r="A5923" t="s">
        <v>19547</v>
      </c>
      <c r="B5923" s="1">
        <v>43139</v>
      </c>
      <c r="C5923" t="s">
        <v>19548</v>
      </c>
      <c r="D5923" t="s">
        <v>29</v>
      </c>
      <c r="E5923" t="s">
        <v>19549</v>
      </c>
      <c r="F5923" s="1">
        <v>43132</v>
      </c>
      <c r="G5923">
        <v>1</v>
      </c>
      <c r="H5923">
        <v>953936</v>
      </c>
      <c r="I5923">
        <v>30701</v>
      </c>
      <c r="J5923">
        <v>460</v>
      </c>
      <c r="K5923">
        <v>3650</v>
      </c>
      <c r="L5923" t="b">
        <v>0</v>
      </c>
      <c r="M5923" t="b">
        <v>0</v>
      </c>
      <c r="N5923" t="b">
        <v>0</v>
      </c>
      <c r="O5923">
        <v>7</v>
      </c>
      <c r="P5923">
        <v>5</v>
      </c>
      <c r="Q5923" s="2">
        <v>0.03</v>
      </c>
      <c r="R5923" s="2">
        <v>0</v>
      </c>
      <c r="S5923" s="2">
        <v>0</v>
      </c>
      <c r="T5923">
        <f t="shared" si="368"/>
        <v>0.4</v>
      </c>
      <c r="U5923">
        <f t="shared" si="369"/>
        <v>3.6</v>
      </c>
      <c r="V5923">
        <f t="shared" si="370"/>
        <v>0.77696799999999999</v>
      </c>
      <c r="W5923">
        <f t="shared" si="371"/>
        <v>1.3319388000000001</v>
      </c>
    </row>
    <row r="5924" spans="1:23" x14ac:dyDescent="0.25">
      <c r="A5924" t="s">
        <v>19550</v>
      </c>
      <c r="B5924" s="1">
        <v>43123</v>
      </c>
      <c r="C5924" t="s">
        <v>19551</v>
      </c>
      <c r="D5924" t="s">
        <v>19552</v>
      </c>
      <c r="E5924" t="s">
        <v>19553</v>
      </c>
      <c r="F5924" s="1">
        <v>43116</v>
      </c>
      <c r="G5924">
        <v>1</v>
      </c>
      <c r="H5924">
        <v>499979</v>
      </c>
      <c r="I5924">
        <v>9479</v>
      </c>
      <c r="J5924">
        <v>485</v>
      </c>
      <c r="K5924">
        <v>680</v>
      </c>
      <c r="L5924" t="b">
        <v>0</v>
      </c>
      <c r="M5924" t="b">
        <v>0</v>
      </c>
      <c r="N5924" t="b">
        <v>0</v>
      </c>
      <c r="O5924">
        <v>7</v>
      </c>
      <c r="P5924">
        <v>7</v>
      </c>
      <c r="Q5924" s="2">
        <v>0.02</v>
      </c>
      <c r="R5924" s="2">
        <v>0</v>
      </c>
      <c r="S5924" s="2">
        <v>0</v>
      </c>
      <c r="T5924">
        <f t="shared" si="368"/>
        <v>0.4</v>
      </c>
      <c r="U5924">
        <f t="shared" si="369"/>
        <v>5.6000000000000005</v>
      </c>
      <c r="V5924">
        <f t="shared" si="370"/>
        <v>0.44998949999999999</v>
      </c>
      <c r="W5924">
        <f t="shared" si="371"/>
        <v>1.7174963249999999</v>
      </c>
    </row>
    <row r="5925" spans="1:23" x14ac:dyDescent="0.25">
      <c r="A5925" t="s">
        <v>19554</v>
      </c>
      <c r="B5925" s="1">
        <v>43212</v>
      </c>
      <c r="C5925" t="s">
        <v>19555</v>
      </c>
      <c r="D5925" t="s">
        <v>2354</v>
      </c>
      <c r="E5925" t="s">
        <v>19556</v>
      </c>
      <c r="F5925" s="1">
        <v>43207</v>
      </c>
      <c r="G5925">
        <v>1</v>
      </c>
      <c r="H5925">
        <v>1615691</v>
      </c>
      <c r="I5925">
        <v>52089</v>
      </c>
      <c r="J5925">
        <v>2891</v>
      </c>
      <c r="K5925">
        <v>4219</v>
      </c>
      <c r="L5925" t="b">
        <v>0</v>
      </c>
      <c r="M5925" t="b">
        <v>0</v>
      </c>
      <c r="N5925" t="b">
        <v>0</v>
      </c>
      <c r="O5925">
        <v>5</v>
      </c>
      <c r="P5925">
        <v>3</v>
      </c>
      <c r="Q5925" s="2">
        <v>0.03</v>
      </c>
      <c r="R5925" s="2">
        <v>0</v>
      </c>
      <c r="S5925" s="2">
        <v>0</v>
      </c>
      <c r="T5925">
        <f t="shared" si="368"/>
        <v>0.4</v>
      </c>
      <c r="U5925">
        <f t="shared" si="369"/>
        <v>2.0000000000000004</v>
      </c>
      <c r="V5925">
        <f t="shared" si="370"/>
        <v>1.1078455</v>
      </c>
      <c r="W5925">
        <f t="shared" si="371"/>
        <v>1.0477459250000001</v>
      </c>
    </row>
    <row r="5926" spans="1:23" x14ac:dyDescent="0.25">
      <c r="A5926" t="s">
        <v>19557</v>
      </c>
      <c r="B5926" s="1">
        <v>43233</v>
      </c>
      <c r="C5926" t="s">
        <v>19558</v>
      </c>
      <c r="D5926" t="s">
        <v>1693</v>
      </c>
      <c r="E5926" t="s">
        <v>19559</v>
      </c>
      <c r="F5926" s="1">
        <v>43222</v>
      </c>
      <c r="G5926">
        <v>1</v>
      </c>
      <c r="H5926">
        <v>575083</v>
      </c>
      <c r="I5926">
        <v>3632</v>
      </c>
      <c r="J5926">
        <v>205</v>
      </c>
      <c r="K5926">
        <v>1064</v>
      </c>
      <c r="L5926" t="b">
        <v>0</v>
      </c>
      <c r="M5926" t="b">
        <v>0</v>
      </c>
      <c r="N5926" t="b">
        <v>0</v>
      </c>
      <c r="O5926">
        <v>11</v>
      </c>
      <c r="P5926">
        <v>10</v>
      </c>
      <c r="Q5926" s="2">
        <v>0.01</v>
      </c>
      <c r="R5926" s="2">
        <v>0</v>
      </c>
      <c r="S5926" s="2">
        <v>0</v>
      </c>
      <c r="T5926">
        <f t="shared" si="368"/>
        <v>0.4</v>
      </c>
      <c r="U5926">
        <f t="shared" si="369"/>
        <v>7.8</v>
      </c>
      <c r="V5926">
        <f t="shared" si="370"/>
        <v>0.38754149999999998</v>
      </c>
      <c r="W5926">
        <f t="shared" si="371"/>
        <v>2.2456395249999996</v>
      </c>
    </row>
    <row r="5927" spans="1:23" x14ac:dyDescent="0.25">
      <c r="A5927" t="s">
        <v>19560</v>
      </c>
      <c r="B5927" s="1">
        <v>43088</v>
      </c>
      <c r="C5927" t="s">
        <v>19561</v>
      </c>
      <c r="D5927" t="s">
        <v>18931</v>
      </c>
      <c r="E5927" t="s">
        <v>19562</v>
      </c>
      <c r="F5927" s="1">
        <v>43081</v>
      </c>
      <c r="G5927">
        <v>1</v>
      </c>
      <c r="H5927">
        <v>1026275</v>
      </c>
      <c r="I5927">
        <v>51253</v>
      </c>
      <c r="J5927">
        <v>747</v>
      </c>
      <c r="K5927">
        <v>3396</v>
      </c>
      <c r="L5927" t="b">
        <v>0</v>
      </c>
      <c r="M5927" t="b">
        <v>0</v>
      </c>
      <c r="N5927" t="b">
        <v>0</v>
      </c>
      <c r="O5927">
        <v>7</v>
      </c>
      <c r="P5927">
        <v>6</v>
      </c>
      <c r="Q5927" s="2">
        <v>0.05</v>
      </c>
      <c r="R5927" s="2">
        <v>0</v>
      </c>
      <c r="S5927" s="2">
        <v>0</v>
      </c>
      <c r="T5927">
        <f t="shared" si="368"/>
        <v>0.4</v>
      </c>
      <c r="U5927">
        <f t="shared" si="369"/>
        <v>4.6000000000000005</v>
      </c>
      <c r="V5927">
        <f t="shared" si="370"/>
        <v>1.0131375</v>
      </c>
      <c r="W5927">
        <f t="shared" si="371"/>
        <v>1.6645981249999999</v>
      </c>
    </row>
    <row r="5928" spans="1:23" x14ac:dyDescent="0.25">
      <c r="A5928" t="s">
        <v>19563</v>
      </c>
      <c r="B5928" s="1">
        <v>43156</v>
      </c>
      <c r="C5928" t="s">
        <v>19564</v>
      </c>
      <c r="D5928" t="s">
        <v>2235</v>
      </c>
      <c r="E5928" t="s">
        <v>19565</v>
      </c>
      <c r="F5928" s="1">
        <v>43152</v>
      </c>
      <c r="G5928">
        <v>1</v>
      </c>
      <c r="H5928">
        <v>1146176</v>
      </c>
      <c r="I5928">
        <v>26211</v>
      </c>
      <c r="J5928">
        <v>702</v>
      </c>
      <c r="K5928">
        <v>1115</v>
      </c>
      <c r="L5928" t="b">
        <v>0</v>
      </c>
      <c r="M5928" t="b">
        <v>0</v>
      </c>
      <c r="N5928" t="b">
        <v>0</v>
      </c>
      <c r="O5928">
        <v>4</v>
      </c>
      <c r="P5928">
        <v>4</v>
      </c>
      <c r="Q5928" s="2">
        <v>0.02</v>
      </c>
      <c r="R5928" s="2">
        <v>0</v>
      </c>
      <c r="S5928" s="2">
        <v>0</v>
      </c>
      <c r="T5928">
        <f t="shared" si="368"/>
        <v>0.4</v>
      </c>
      <c r="U5928">
        <f t="shared" si="369"/>
        <v>3.2</v>
      </c>
      <c r="V5928">
        <f t="shared" si="370"/>
        <v>0.773088</v>
      </c>
      <c r="W5928">
        <f t="shared" si="371"/>
        <v>1.2305808</v>
      </c>
    </row>
    <row r="5929" spans="1:23" x14ac:dyDescent="0.25">
      <c r="A5929" t="s">
        <v>19566</v>
      </c>
      <c r="B5929" s="1">
        <v>43097</v>
      </c>
      <c r="C5929" t="s">
        <v>19567</v>
      </c>
      <c r="D5929" t="s">
        <v>621</v>
      </c>
      <c r="E5929" t="s">
        <v>19568</v>
      </c>
      <c r="F5929" s="1">
        <v>43088</v>
      </c>
      <c r="G5929">
        <v>1</v>
      </c>
      <c r="H5929">
        <v>724152</v>
      </c>
      <c r="I5929">
        <v>14687</v>
      </c>
      <c r="J5929">
        <v>1156</v>
      </c>
      <c r="K5929">
        <v>3452</v>
      </c>
      <c r="L5929" t="b">
        <v>0</v>
      </c>
      <c r="M5929" t="b">
        <v>0</v>
      </c>
      <c r="N5929" t="b">
        <v>0</v>
      </c>
      <c r="O5929">
        <v>9</v>
      </c>
      <c r="P5929">
        <v>9</v>
      </c>
      <c r="Q5929" s="2">
        <v>0.02</v>
      </c>
      <c r="R5929" s="2">
        <v>0</v>
      </c>
      <c r="S5929" s="2">
        <v>0</v>
      </c>
      <c r="T5929">
        <f t="shared" si="368"/>
        <v>0.4</v>
      </c>
      <c r="U5929">
        <f t="shared" si="369"/>
        <v>7.2</v>
      </c>
      <c r="V5929">
        <f t="shared" si="370"/>
        <v>0.56207600000000002</v>
      </c>
      <c r="W5929">
        <f t="shared" si="371"/>
        <v>2.1567265999999998</v>
      </c>
    </row>
    <row r="5930" spans="1:23" x14ac:dyDescent="0.25">
      <c r="A5930" t="s">
        <v>19569</v>
      </c>
      <c r="B5930" s="1">
        <v>43164</v>
      </c>
      <c r="C5930" t="s">
        <v>19570</v>
      </c>
      <c r="D5930" t="s">
        <v>5236</v>
      </c>
      <c r="E5930" t="s">
        <v>19571</v>
      </c>
      <c r="F5930" s="1">
        <v>43154</v>
      </c>
      <c r="G5930">
        <v>1</v>
      </c>
      <c r="H5930">
        <v>383282</v>
      </c>
      <c r="I5930">
        <v>7731</v>
      </c>
      <c r="J5930">
        <v>780</v>
      </c>
      <c r="K5930">
        <v>646</v>
      </c>
      <c r="L5930" t="b">
        <v>0</v>
      </c>
      <c r="M5930" t="b">
        <v>0</v>
      </c>
      <c r="N5930" t="b">
        <v>0</v>
      </c>
      <c r="O5930">
        <v>10</v>
      </c>
      <c r="P5930">
        <v>10</v>
      </c>
      <c r="Q5930" s="2">
        <v>0.02</v>
      </c>
      <c r="R5930" s="2">
        <v>0</v>
      </c>
      <c r="S5930" s="2">
        <v>0</v>
      </c>
      <c r="T5930">
        <f t="shared" si="368"/>
        <v>0.4</v>
      </c>
      <c r="U5930">
        <f t="shared" si="369"/>
        <v>8</v>
      </c>
      <c r="V5930">
        <f t="shared" si="370"/>
        <v>0.39164100000000002</v>
      </c>
      <c r="W5930">
        <f t="shared" si="371"/>
        <v>2.2970743499999999</v>
      </c>
    </row>
    <row r="5931" spans="1:23" x14ac:dyDescent="0.25">
      <c r="A5931" t="s">
        <v>19572</v>
      </c>
      <c r="B5931" s="1">
        <v>43061</v>
      </c>
      <c r="C5931" t="s">
        <v>19573</v>
      </c>
      <c r="D5931" t="s">
        <v>1685</v>
      </c>
      <c r="E5931" t="s">
        <v>19574</v>
      </c>
      <c r="F5931" s="1">
        <v>43056</v>
      </c>
      <c r="G5931">
        <v>1</v>
      </c>
      <c r="H5931">
        <v>35511</v>
      </c>
      <c r="I5931">
        <v>2016</v>
      </c>
      <c r="J5931">
        <v>11</v>
      </c>
      <c r="K5931">
        <v>69</v>
      </c>
      <c r="L5931" t="b">
        <v>0</v>
      </c>
      <c r="M5931" t="b">
        <v>0</v>
      </c>
      <c r="N5931" t="b">
        <v>0</v>
      </c>
      <c r="O5931">
        <v>5</v>
      </c>
      <c r="P5931">
        <v>3</v>
      </c>
      <c r="Q5931" s="2">
        <v>0.06</v>
      </c>
      <c r="R5931" s="2">
        <v>0</v>
      </c>
      <c r="S5931" s="2">
        <v>0</v>
      </c>
      <c r="T5931">
        <f t="shared" si="368"/>
        <v>0.4</v>
      </c>
      <c r="U5931">
        <f t="shared" si="369"/>
        <v>2.0000000000000004</v>
      </c>
      <c r="V5931">
        <f t="shared" si="370"/>
        <v>0.61775550000000001</v>
      </c>
      <c r="W5931">
        <f t="shared" si="371"/>
        <v>0.87621442500000013</v>
      </c>
    </row>
    <row r="5932" spans="1:23" x14ac:dyDescent="0.25">
      <c r="A5932" t="s">
        <v>19575</v>
      </c>
      <c r="B5932" s="1">
        <v>43156</v>
      </c>
      <c r="C5932" t="s">
        <v>19576</v>
      </c>
      <c r="D5932" t="s">
        <v>9435</v>
      </c>
      <c r="E5932" t="s">
        <v>19577</v>
      </c>
      <c r="F5932" s="1">
        <v>43146</v>
      </c>
      <c r="G5932">
        <v>1</v>
      </c>
      <c r="H5932">
        <v>34269048</v>
      </c>
      <c r="I5932">
        <v>440650</v>
      </c>
      <c r="J5932">
        <v>19239</v>
      </c>
      <c r="K5932">
        <v>48269</v>
      </c>
      <c r="L5932" t="b">
        <v>0</v>
      </c>
      <c r="M5932" t="b">
        <v>0</v>
      </c>
      <c r="N5932" t="b">
        <v>0</v>
      </c>
      <c r="O5932">
        <v>10</v>
      </c>
      <c r="P5932">
        <v>11</v>
      </c>
      <c r="Q5932" s="2">
        <v>0.01</v>
      </c>
      <c r="R5932" s="2">
        <v>0</v>
      </c>
      <c r="S5932" s="2">
        <v>0</v>
      </c>
      <c r="T5932">
        <f t="shared" si="368"/>
        <v>0.4</v>
      </c>
      <c r="U5932">
        <f t="shared" si="369"/>
        <v>9</v>
      </c>
      <c r="V5932">
        <f t="shared" si="370"/>
        <v>17.234524</v>
      </c>
      <c r="W5932">
        <f t="shared" si="371"/>
        <v>8.4420833999999996</v>
      </c>
    </row>
    <row r="5933" spans="1:23" x14ac:dyDescent="0.25">
      <c r="A5933" t="s">
        <v>19578</v>
      </c>
      <c r="B5933" s="1">
        <v>43159</v>
      </c>
      <c r="C5933" t="s">
        <v>19579</v>
      </c>
      <c r="D5933" t="s">
        <v>4504</v>
      </c>
      <c r="E5933" t="s">
        <v>19580</v>
      </c>
      <c r="F5933" s="1">
        <v>43150</v>
      </c>
      <c r="G5933">
        <v>1</v>
      </c>
      <c r="H5933">
        <v>313852</v>
      </c>
      <c r="I5933">
        <v>3530</v>
      </c>
      <c r="J5933">
        <v>127</v>
      </c>
      <c r="K5933">
        <v>200</v>
      </c>
      <c r="L5933" t="b">
        <v>0</v>
      </c>
      <c r="M5933" t="b">
        <v>0</v>
      </c>
      <c r="N5933" t="b">
        <v>0</v>
      </c>
      <c r="O5933">
        <v>9</v>
      </c>
      <c r="P5933">
        <v>9</v>
      </c>
      <c r="Q5933" s="2">
        <v>0.01</v>
      </c>
      <c r="R5933" s="2">
        <v>0</v>
      </c>
      <c r="S5933" s="2">
        <v>0</v>
      </c>
      <c r="T5933">
        <f t="shared" si="368"/>
        <v>0.4</v>
      </c>
      <c r="U5933">
        <f t="shared" si="369"/>
        <v>7.2</v>
      </c>
      <c r="V5933">
        <f t="shared" si="370"/>
        <v>0.25692599999999999</v>
      </c>
      <c r="W5933">
        <f t="shared" si="371"/>
        <v>2.0499241000000001</v>
      </c>
    </row>
    <row r="5934" spans="1:23" x14ac:dyDescent="0.25">
      <c r="A5934" t="s">
        <v>19581</v>
      </c>
      <c r="B5934" s="1">
        <v>43123</v>
      </c>
      <c r="C5934" t="s">
        <v>19582</v>
      </c>
      <c r="D5934" t="s">
        <v>19583</v>
      </c>
      <c r="E5934" t="s">
        <v>19584</v>
      </c>
      <c r="F5934" s="1">
        <v>43117</v>
      </c>
      <c r="G5934">
        <v>1</v>
      </c>
      <c r="H5934">
        <v>277651</v>
      </c>
      <c r="I5934">
        <v>8833</v>
      </c>
      <c r="J5934">
        <v>194</v>
      </c>
      <c r="K5934">
        <v>5592</v>
      </c>
      <c r="L5934" t="b">
        <v>0</v>
      </c>
      <c r="M5934" t="b">
        <v>0</v>
      </c>
      <c r="N5934" t="b">
        <v>0</v>
      </c>
      <c r="O5934">
        <v>6</v>
      </c>
      <c r="P5934">
        <v>5</v>
      </c>
      <c r="Q5934" s="2">
        <v>0.03</v>
      </c>
      <c r="R5934" s="2">
        <v>0</v>
      </c>
      <c r="S5934" s="2">
        <v>0.02</v>
      </c>
      <c r="T5934">
        <f t="shared" si="368"/>
        <v>0.4</v>
      </c>
      <c r="U5934">
        <f t="shared" si="369"/>
        <v>3.8</v>
      </c>
      <c r="V5934">
        <f t="shared" si="370"/>
        <v>0.93882549999999998</v>
      </c>
      <c r="W5934">
        <f t="shared" si="371"/>
        <v>1.4385889249999999</v>
      </c>
    </row>
    <row r="5935" spans="1:23" x14ac:dyDescent="0.25">
      <c r="A5935" t="s">
        <v>19585</v>
      </c>
      <c r="B5935" s="1">
        <v>43133</v>
      </c>
      <c r="C5935" t="s">
        <v>19586</v>
      </c>
      <c r="D5935" t="s">
        <v>355</v>
      </c>
      <c r="E5935" t="s">
        <v>19587</v>
      </c>
      <c r="F5935" s="1">
        <v>43132</v>
      </c>
      <c r="G5935">
        <v>1</v>
      </c>
      <c r="H5935">
        <v>2087032</v>
      </c>
      <c r="I5935">
        <v>64030</v>
      </c>
      <c r="J5935">
        <v>2868</v>
      </c>
      <c r="K5935">
        <v>5540</v>
      </c>
      <c r="L5935" t="b">
        <v>0</v>
      </c>
      <c r="M5935" t="b">
        <v>0</v>
      </c>
      <c r="N5935" t="b">
        <v>0</v>
      </c>
      <c r="O5935">
        <v>1</v>
      </c>
      <c r="P5935">
        <v>1</v>
      </c>
      <c r="Q5935" s="2">
        <v>0.03</v>
      </c>
      <c r="R5935" s="2">
        <v>0</v>
      </c>
      <c r="S5935" s="2">
        <v>0</v>
      </c>
      <c r="T5935">
        <f t="shared" si="368"/>
        <v>0.4</v>
      </c>
      <c r="U5935">
        <f t="shared" si="369"/>
        <v>0.8</v>
      </c>
      <c r="V5935">
        <f t="shared" si="370"/>
        <v>1.3435159999999999</v>
      </c>
      <c r="W5935">
        <f t="shared" si="371"/>
        <v>0.83023059999999993</v>
      </c>
    </row>
    <row r="5936" spans="1:23" x14ac:dyDescent="0.25">
      <c r="A5936" t="s">
        <v>19588</v>
      </c>
      <c r="B5936" s="1">
        <v>43060</v>
      </c>
      <c r="C5936" t="s">
        <v>19589</v>
      </c>
      <c r="D5936" t="s">
        <v>19590</v>
      </c>
      <c r="E5936" t="s">
        <v>19591</v>
      </c>
      <c r="F5936" s="1">
        <v>43055</v>
      </c>
      <c r="G5936">
        <v>1</v>
      </c>
      <c r="H5936">
        <v>7978</v>
      </c>
      <c r="I5936">
        <v>219</v>
      </c>
      <c r="J5936">
        <v>2</v>
      </c>
      <c r="K5936">
        <v>12</v>
      </c>
      <c r="L5936" t="b">
        <v>0</v>
      </c>
      <c r="M5936" t="b">
        <v>0</v>
      </c>
      <c r="N5936" t="b">
        <v>0</v>
      </c>
      <c r="O5936">
        <v>5</v>
      </c>
      <c r="P5936">
        <v>1</v>
      </c>
      <c r="Q5936" s="2">
        <v>0.03</v>
      </c>
      <c r="R5936" s="2">
        <v>0</v>
      </c>
      <c r="S5936" s="2">
        <v>0</v>
      </c>
      <c r="T5936">
        <f t="shared" si="368"/>
        <v>0.4</v>
      </c>
      <c r="U5936">
        <f t="shared" si="369"/>
        <v>0</v>
      </c>
      <c r="V5936">
        <f t="shared" si="370"/>
        <v>0.30398900000000001</v>
      </c>
      <c r="W5936">
        <f t="shared" si="371"/>
        <v>0.26639615000000005</v>
      </c>
    </row>
    <row r="5937" spans="1:23" x14ac:dyDescent="0.25">
      <c r="A5937" t="s">
        <v>19592</v>
      </c>
      <c r="B5937" s="1">
        <v>43066</v>
      </c>
      <c r="C5937" t="s">
        <v>19593</v>
      </c>
      <c r="D5937" t="s">
        <v>700</v>
      </c>
      <c r="E5937" t="s">
        <v>19594</v>
      </c>
      <c r="F5937" s="1">
        <v>43060</v>
      </c>
      <c r="G5937">
        <v>1</v>
      </c>
      <c r="H5937">
        <v>6183</v>
      </c>
      <c r="I5937">
        <v>56</v>
      </c>
      <c r="J5937">
        <v>29</v>
      </c>
      <c r="K5937">
        <v>54</v>
      </c>
      <c r="L5937" t="b">
        <v>0</v>
      </c>
      <c r="M5937" t="b">
        <v>0</v>
      </c>
      <c r="N5937" t="b">
        <v>0</v>
      </c>
      <c r="O5937">
        <v>6</v>
      </c>
      <c r="P5937">
        <v>6</v>
      </c>
      <c r="Q5937" s="2">
        <v>0.01</v>
      </c>
      <c r="R5937" s="2">
        <v>0</v>
      </c>
      <c r="S5937" s="2">
        <v>0.01</v>
      </c>
      <c r="T5937">
        <f t="shared" si="368"/>
        <v>0.4</v>
      </c>
      <c r="U5937">
        <f t="shared" si="369"/>
        <v>4.8000000000000007</v>
      </c>
      <c r="V5937">
        <f t="shared" si="370"/>
        <v>0.3530915</v>
      </c>
      <c r="W5937">
        <f t="shared" si="371"/>
        <v>1.4835820250000002</v>
      </c>
    </row>
    <row r="5938" spans="1:23" x14ac:dyDescent="0.25">
      <c r="A5938" t="s">
        <v>19595</v>
      </c>
      <c r="B5938" s="1">
        <v>43217</v>
      </c>
      <c r="C5938" t="s">
        <v>19596</v>
      </c>
      <c r="D5938" t="s">
        <v>355</v>
      </c>
      <c r="E5938" t="s">
        <v>19597</v>
      </c>
      <c r="F5938" s="1">
        <v>43213</v>
      </c>
      <c r="G5938">
        <v>1</v>
      </c>
      <c r="H5938">
        <v>4022934</v>
      </c>
      <c r="I5938">
        <v>68202</v>
      </c>
      <c r="J5938">
        <v>1507</v>
      </c>
      <c r="K5938">
        <v>5499</v>
      </c>
      <c r="L5938" t="b">
        <v>0</v>
      </c>
      <c r="M5938" t="b">
        <v>0</v>
      </c>
      <c r="N5938" t="b">
        <v>0</v>
      </c>
      <c r="O5938">
        <v>4</v>
      </c>
      <c r="P5938">
        <v>4</v>
      </c>
      <c r="Q5938" s="2">
        <v>0.02</v>
      </c>
      <c r="R5938" s="2">
        <v>0</v>
      </c>
      <c r="S5938" s="2">
        <v>0</v>
      </c>
      <c r="T5938">
        <f t="shared" si="368"/>
        <v>0.4</v>
      </c>
      <c r="U5938">
        <f t="shared" si="369"/>
        <v>3.2</v>
      </c>
      <c r="V5938">
        <f t="shared" si="370"/>
        <v>2.2114670000000003</v>
      </c>
      <c r="W5938">
        <f t="shared" si="371"/>
        <v>1.7340134500000002</v>
      </c>
    </row>
    <row r="5939" spans="1:23" x14ac:dyDescent="0.25">
      <c r="A5939" t="s">
        <v>19598</v>
      </c>
      <c r="B5939" s="1">
        <v>43152</v>
      </c>
      <c r="C5939" t="s">
        <v>19599</v>
      </c>
      <c r="D5939" t="s">
        <v>651</v>
      </c>
      <c r="E5939" t="s">
        <v>19600</v>
      </c>
      <c r="F5939" s="1">
        <v>43143</v>
      </c>
      <c r="G5939">
        <v>1</v>
      </c>
      <c r="H5939">
        <v>3536070</v>
      </c>
      <c r="I5939">
        <v>169227</v>
      </c>
      <c r="J5939">
        <v>10605</v>
      </c>
      <c r="K5939">
        <v>16846</v>
      </c>
      <c r="L5939" t="b">
        <v>0</v>
      </c>
      <c r="M5939" t="b">
        <v>0</v>
      </c>
      <c r="N5939" t="b">
        <v>0</v>
      </c>
      <c r="O5939">
        <v>9</v>
      </c>
      <c r="P5939">
        <v>8</v>
      </c>
      <c r="Q5939" s="2">
        <v>0.05</v>
      </c>
      <c r="R5939" s="2">
        <v>0</v>
      </c>
      <c r="S5939" s="2">
        <v>0</v>
      </c>
      <c r="T5939">
        <f t="shared" si="368"/>
        <v>0.4</v>
      </c>
      <c r="U5939">
        <f t="shared" si="369"/>
        <v>6.2</v>
      </c>
      <c r="V5939">
        <f t="shared" si="370"/>
        <v>2.2680350000000002</v>
      </c>
      <c r="W5939">
        <f t="shared" si="371"/>
        <v>2.5038122500000002</v>
      </c>
    </row>
    <row r="5940" spans="1:23" x14ac:dyDescent="0.25">
      <c r="A5940" t="s">
        <v>19601</v>
      </c>
      <c r="B5940" s="1">
        <v>43197</v>
      </c>
      <c r="C5940" t="s">
        <v>19602</v>
      </c>
      <c r="D5940" t="s">
        <v>2981</v>
      </c>
      <c r="E5940" t="s">
        <v>19603</v>
      </c>
      <c r="F5940" s="1">
        <v>43182</v>
      </c>
      <c r="G5940">
        <v>1</v>
      </c>
      <c r="H5940">
        <v>13075811</v>
      </c>
      <c r="I5940">
        <v>522793</v>
      </c>
      <c r="J5940">
        <v>5557</v>
      </c>
      <c r="K5940">
        <v>28178</v>
      </c>
      <c r="L5940" t="b">
        <v>0</v>
      </c>
      <c r="M5940" t="b">
        <v>0</v>
      </c>
      <c r="N5940" t="b">
        <v>0</v>
      </c>
      <c r="O5940">
        <v>15</v>
      </c>
      <c r="P5940">
        <v>15</v>
      </c>
      <c r="Q5940" s="2">
        <v>0.04</v>
      </c>
      <c r="R5940" s="2">
        <v>0</v>
      </c>
      <c r="S5940" s="2">
        <v>0</v>
      </c>
      <c r="T5940">
        <f t="shared" si="368"/>
        <v>0.4</v>
      </c>
      <c r="U5940">
        <f t="shared" si="369"/>
        <v>12</v>
      </c>
      <c r="V5940">
        <f t="shared" si="370"/>
        <v>6.9379055000000003</v>
      </c>
      <c r="W5940">
        <f t="shared" si="371"/>
        <v>5.5882669250000001</v>
      </c>
    </row>
    <row r="5941" spans="1:23" x14ac:dyDescent="0.25">
      <c r="A5941" t="s">
        <v>19604</v>
      </c>
      <c r="B5941" s="1">
        <v>43252</v>
      </c>
      <c r="C5941" t="s">
        <v>19605</v>
      </c>
      <c r="D5941" t="s">
        <v>363</v>
      </c>
      <c r="E5941" t="s">
        <v>19606</v>
      </c>
      <c r="F5941" s="1">
        <v>43236</v>
      </c>
      <c r="G5941">
        <v>1</v>
      </c>
      <c r="H5941">
        <v>42799458</v>
      </c>
      <c r="I5941">
        <v>564804</v>
      </c>
      <c r="J5941">
        <v>33554</v>
      </c>
      <c r="K5941">
        <v>180913</v>
      </c>
      <c r="L5941" t="b">
        <v>0</v>
      </c>
      <c r="M5941" t="b">
        <v>0</v>
      </c>
      <c r="N5941" t="b">
        <v>0</v>
      </c>
      <c r="O5941">
        <v>16</v>
      </c>
      <c r="P5941">
        <v>15</v>
      </c>
      <c r="Q5941" s="2">
        <v>0.01</v>
      </c>
      <c r="R5941" s="2">
        <v>0</v>
      </c>
      <c r="S5941" s="2">
        <v>0</v>
      </c>
      <c r="T5941">
        <f t="shared" si="368"/>
        <v>0.4</v>
      </c>
      <c r="U5941">
        <f t="shared" si="369"/>
        <v>11.8</v>
      </c>
      <c r="V5941">
        <f t="shared" si="370"/>
        <v>21.499729000000002</v>
      </c>
      <c r="W5941">
        <f t="shared" si="371"/>
        <v>10.634905150000002</v>
      </c>
    </row>
    <row r="5942" spans="1:23" x14ac:dyDescent="0.25">
      <c r="A5942" t="s">
        <v>19607</v>
      </c>
      <c r="B5942" s="1">
        <v>43145</v>
      </c>
      <c r="C5942" t="s">
        <v>19608</v>
      </c>
      <c r="D5942" t="s">
        <v>1616</v>
      </c>
      <c r="E5942" t="s">
        <v>19609</v>
      </c>
      <c r="F5942" s="1">
        <v>43142</v>
      </c>
      <c r="G5942">
        <v>1</v>
      </c>
      <c r="H5942">
        <v>548352</v>
      </c>
      <c r="I5942">
        <v>15299</v>
      </c>
      <c r="J5942">
        <v>177</v>
      </c>
      <c r="K5942">
        <v>884</v>
      </c>
      <c r="L5942" t="b">
        <v>0</v>
      </c>
      <c r="M5942" t="b">
        <v>0</v>
      </c>
      <c r="N5942" t="b">
        <v>0</v>
      </c>
      <c r="O5942">
        <v>3</v>
      </c>
      <c r="P5942">
        <v>1</v>
      </c>
      <c r="Q5942" s="2">
        <v>0.03</v>
      </c>
      <c r="R5942" s="2">
        <v>0</v>
      </c>
      <c r="S5942" s="2">
        <v>0</v>
      </c>
      <c r="T5942">
        <f t="shared" si="368"/>
        <v>0.4</v>
      </c>
      <c r="U5942">
        <f t="shared" si="369"/>
        <v>0.4</v>
      </c>
      <c r="V5942">
        <f t="shared" si="370"/>
        <v>0.57417600000000002</v>
      </c>
      <c r="W5942">
        <f t="shared" si="371"/>
        <v>0.46096159999999997</v>
      </c>
    </row>
    <row r="5943" spans="1:23" x14ac:dyDescent="0.25">
      <c r="A5943" t="s">
        <v>19610</v>
      </c>
      <c r="B5943" s="1">
        <v>43101</v>
      </c>
      <c r="C5943" t="s">
        <v>19611</v>
      </c>
      <c r="D5943" t="s">
        <v>415</v>
      </c>
      <c r="E5943" t="s">
        <v>19612</v>
      </c>
      <c r="F5943" s="1">
        <v>43089</v>
      </c>
      <c r="G5943">
        <v>1</v>
      </c>
      <c r="H5943">
        <v>3266179</v>
      </c>
      <c r="I5943">
        <v>108422</v>
      </c>
      <c r="J5943">
        <v>2843</v>
      </c>
      <c r="K5943">
        <v>4768</v>
      </c>
      <c r="L5943" t="b">
        <v>0</v>
      </c>
      <c r="M5943" t="b">
        <v>0</v>
      </c>
      <c r="N5943" t="b">
        <v>0</v>
      </c>
      <c r="O5943">
        <v>12</v>
      </c>
      <c r="P5943">
        <v>12</v>
      </c>
      <c r="Q5943" s="2">
        <v>0.03</v>
      </c>
      <c r="R5943" s="2">
        <v>0</v>
      </c>
      <c r="S5943" s="2">
        <v>0</v>
      </c>
      <c r="T5943">
        <f t="shared" si="368"/>
        <v>0.4</v>
      </c>
      <c r="U5943">
        <f t="shared" si="369"/>
        <v>9.6000000000000014</v>
      </c>
      <c r="V5943">
        <f t="shared" si="370"/>
        <v>1.9330894999999999</v>
      </c>
      <c r="W5943">
        <f t="shared" si="371"/>
        <v>3.2365813250000004</v>
      </c>
    </row>
    <row r="5944" spans="1:23" x14ac:dyDescent="0.25">
      <c r="A5944" t="s">
        <v>19613</v>
      </c>
      <c r="B5944" s="1">
        <v>43204</v>
      </c>
      <c r="C5944" t="s">
        <v>19614</v>
      </c>
      <c r="D5944" t="s">
        <v>125</v>
      </c>
      <c r="E5944" t="s">
        <v>19615</v>
      </c>
      <c r="F5944" s="1">
        <v>43201</v>
      </c>
      <c r="G5944">
        <v>1</v>
      </c>
      <c r="H5944">
        <v>363977</v>
      </c>
      <c r="I5944">
        <v>7714</v>
      </c>
      <c r="J5944">
        <v>299</v>
      </c>
      <c r="K5944">
        <v>387</v>
      </c>
      <c r="L5944" t="b">
        <v>0</v>
      </c>
      <c r="M5944" t="b">
        <v>0</v>
      </c>
      <c r="N5944" t="b">
        <v>0</v>
      </c>
      <c r="O5944">
        <v>3</v>
      </c>
      <c r="P5944">
        <v>1</v>
      </c>
      <c r="Q5944" s="2">
        <v>0.02</v>
      </c>
      <c r="R5944" s="2">
        <v>0</v>
      </c>
      <c r="S5944" s="2">
        <v>0</v>
      </c>
      <c r="T5944">
        <f t="shared" si="368"/>
        <v>0.4</v>
      </c>
      <c r="U5944">
        <f t="shared" si="369"/>
        <v>0.4</v>
      </c>
      <c r="V5944">
        <f t="shared" si="370"/>
        <v>0.38198850000000001</v>
      </c>
      <c r="W5944">
        <f t="shared" si="371"/>
        <v>0.39369597499999998</v>
      </c>
    </row>
    <row r="5945" spans="1:23" x14ac:dyDescent="0.25">
      <c r="A5945" t="s">
        <v>19616</v>
      </c>
      <c r="B5945" s="1">
        <v>43109</v>
      </c>
      <c r="C5945" t="s">
        <v>19617</v>
      </c>
      <c r="D5945" t="s">
        <v>512</v>
      </c>
      <c r="E5945" t="s">
        <v>19618</v>
      </c>
      <c r="F5945" s="1">
        <v>43108</v>
      </c>
      <c r="G5945">
        <v>1</v>
      </c>
      <c r="H5945">
        <v>354886</v>
      </c>
      <c r="I5945">
        <v>1002</v>
      </c>
      <c r="J5945">
        <v>315</v>
      </c>
      <c r="K5945">
        <v>112</v>
      </c>
      <c r="L5945" t="b">
        <v>0</v>
      </c>
      <c r="M5945" t="b">
        <v>0</v>
      </c>
      <c r="N5945" t="b">
        <v>0</v>
      </c>
      <c r="O5945">
        <v>1</v>
      </c>
      <c r="P5945">
        <v>1</v>
      </c>
      <c r="Q5945" s="2">
        <v>0</v>
      </c>
      <c r="R5945" s="2">
        <v>0</v>
      </c>
      <c r="S5945" s="2">
        <v>0</v>
      </c>
      <c r="T5945">
        <f t="shared" si="368"/>
        <v>0.4</v>
      </c>
      <c r="U5945">
        <f t="shared" si="369"/>
        <v>0.8</v>
      </c>
      <c r="V5945">
        <f t="shared" si="370"/>
        <v>0.17744299999999999</v>
      </c>
      <c r="W5945">
        <f t="shared" si="371"/>
        <v>0.42210505000000004</v>
      </c>
    </row>
    <row r="5946" spans="1:23" x14ac:dyDescent="0.25">
      <c r="A5946" t="s">
        <v>19619</v>
      </c>
      <c r="B5946" s="1">
        <v>43113</v>
      </c>
      <c r="C5946" t="s">
        <v>19620</v>
      </c>
      <c r="D5946" t="s">
        <v>19102</v>
      </c>
      <c r="E5946" t="s">
        <v>19621</v>
      </c>
      <c r="F5946" s="1">
        <v>43107</v>
      </c>
      <c r="G5946">
        <v>1</v>
      </c>
      <c r="H5946">
        <v>5917100</v>
      </c>
      <c r="I5946">
        <v>51231</v>
      </c>
      <c r="J5946">
        <v>9165</v>
      </c>
      <c r="K5946">
        <v>6613</v>
      </c>
      <c r="L5946" t="b">
        <v>0</v>
      </c>
      <c r="M5946" t="b">
        <v>0</v>
      </c>
      <c r="N5946" t="b">
        <v>0</v>
      </c>
      <c r="O5946">
        <v>6</v>
      </c>
      <c r="P5946">
        <v>4</v>
      </c>
      <c r="Q5946" s="2">
        <v>0.01</v>
      </c>
      <c r="R5946" s="2">
        <v>0</v>
      </c>
      <c r="S5946" s="2">
        <v>0</v>
      </c>
      <c r="T5946">
        <f t="shared" si="368"/>
        <v>0.4</v>
      </c>
      <c r="U5946">
        <f t="shared" si="369"/>
        <v>2.8000000000000003</v>
      </c>
      <c r="V5946">
        <f t="shared" si="370"/>
        <v>3.0585499999999999</v>
      </c>
      <c r="W5946">
        <f t="shared" si="371"/>
        <v>1.9304924999999999</v>
      </c>
    </row>
    <row r="5947" spans="1:23" x14ac:dyDescent="0.25">
      <c r="A5947" t="s">
        <v>19622</v>
      </c>
      <c r="B5947" s="1">
        <v>43066</v>
      </c>
      <c r="C5947" t="s">
        <v>19623</v>
      </c>
      <c r="D5947" t="s">
        <v>403</v>
      </c>
      <c r="E5947" t="s">
        <v>19624</v>
      </c>
      <c r="F5947" s="1">
        <v>43064</v>
      </c>
      <c r="G5947">
        <v>1</v>
      </c>
      <c r="H5947">
        <v>1776191</v>
      </c>
      <c r="I5947">
        <v>21783</v>
      </c>
      <c r="J5947">
        <v>1286</v>
      </c>
      <c r="K5947">
        <v>2426</v>
      </c>
      <c r="L5947" t="b">
        <v>0</v>
      </c>
      <c r="M5947" t="b">
        <v>0</v>
      </c>
      <c r="N5947" t="b">
        <v>0</v>
      </c>
      <c r="O5947">
        <v>2</v>
      </c>
      <c r="P5947">
        <v>2</v>
      </c>
      <c r="Q5947" s="2">
        <v>0.01</v>
      </c>
      <c r="R5947" s="2">
        <v>0</v>
      </c>
      <c r="S5947" s="2">
        <v>0</v>
      </c>
      <c r="T5947">
        <f t="shared" si="368"/>
        <v>0.4</v>
      </c>
      <c r="U5947">
        <f t="shared" si="369"/>
        <v>1.6</v>
      </c>
      <c r="V5947">
        <f t="shared" si="370"/>
        <v>0.9880954999999999</v>
      </c>
      <c r="W5947">
        <f t="shared" si="371"/>
        <v>0.90583342499999997</v>
      </c>
    </row>
    <row r="5948" spans="1:23" x14ac:dyDescent="0.25">
      <c r="A5948" t="s">
        <v>19625</v>
      </c>
      <c r="B5948" s="1">
        <v>43102</v>
      </c>
      <c r="C5948" t="s">
        <v>19626</v>
      </c>
      <c r="D5948" t="s">
        <v>13038</v>
      </c>
      <c r="E5948" t="s">
        <v>19627</v>
      </c>
      <c r="F5948" s="1">
        <v>43090</v>
      </c>
      <c r="G5948">
        <v>1</v>
      </c>
      <c r="H5948">
        <v>476030</v>
      </c>
      <c r="I5948">
        <v>20712</v>
      </c>
      <c r="J5948">
        <v>254</v>
      </c>
      <c r="K5948">
        <v>1130</v>
      </c>
      <c r="L5948" t="b">
        <v>0</v>
      </c>
      <c r="M5948" t="b">
        <v>0</v>
      </c>
      <c r="N5948" t="b">
        <v>0</v>
      </c>
      <c r="O5948">
        <v>12</v>
      </c>
      <c r="P5948">
        <v>12</v>
      </c>
      <c r="Q5948" s="2">
        <v>0.04</v>
      </c>
      <c r="R5948" s="2">
        <v>0</v>
      </c>
      <c r="S5948" s="2">
        <v>0</v>
      </c>
      <c r="T5948">
        <f t="shared" si="368"/>
        <v>0.4</v>
      </c>
      <c r="U5948">
        <f t="shared" si="369"/>
        <v>9.6000000000000014</v>
      </c>
      <c r="V5948">
        <f t="shared" si="370"/>
        <v>0.638015</v>
      </c>
      <c r="W5948">
        <f t="shared" si="371"/>
        <v>2.7833052500000006</v>
      </c>
    </row>
    <row r="5949" spans="1:23" x14ac:dyDescent="0.25">
      <c r="A5949" t="s">
        <v>19628</v>
      </c>
      <c r="B5949" s="1">
        <v>43118</v>
      </c>
      <c r="C5949" t="s">
        <v>19629</v>
      </c>
      <c r="D5949" t="s">
        <v>1162</v>
      </c>
      <c r="E5949" t="s">
        <v>18989</v>
      </c>
      <c r="F5949" s="1">
        <v>43117</v>
      </c>
      <c r="G5949">
        <v>1</v>
      </c>
      <c r="H5949">
        <v>148963</v>
      </c>
      <c r="I5949">
        <v>2227</v>
      </c>
      <c r="J5949">
        <v>183</v>
      </c>
      <c r="K5949">
        <v>192</v>
      </c>
      <c r="L5949" t="b">
        <v>0</v>
      </c>
      <c r="M5949" t="b">
        <v>0</v>
      </c>
      <c r="N5949" t="b">
        <v>0</v>
      </c>
      <c r="O5949">
        <v>1</v>
      </c>
      <c r="P5949">
        <v>1</v>
      </c>
      <c r="Q5949" s="2">
        <v>0.01</v>
      </c>
      <c r="R5949" s="2">
        <v>0</v>
      </c>
      <c r="S5949" s="2">
        <v>0</v>
      </c>
      <c r="T5949">
        <f t="shared" si="368"/>
        <v>0.4</v>
      </c>
      <c r="U5949">
        <f t="shared" si="369"/>
        <v>0.8</v>
      </c>
      <c r="V5949">
        <f t="shared" si="370"/>
        <v>0.17448150000000001</v>
      </c>
      <c r="W5949">
        <f t="shared" si="371"/>
        <v>0.42106852500000003</v>
      </c>
    </row>
    <row r="5950" spans="1:23" x14ac:dyDescent="0.25">
      <c r="A5950" t="s">
        <v>19630</v>
      </c>
      <c r="B5950" s="1">
        <v>43113</v>
      </c>
      <c r="C5950" t="s">
        <v>19631</v>
      </c>
      <c r="D5950" t="s">
        <v>2564</v>
      </c>
      <c r="E5950" t="s">
        <v>19632</v>
      </c>
      <c r="F5950" s="1">
        <v>43110</v>
      </c>
      <c r="G5950">
        <v>1</v>
      </c>
      <c r="H5950">
        <v>353484</v>
      </c>
      <c r="I5950">
        <v>24968</v>
      </c>
      <c r="J5950">
        <v>344</v>
      </c>
      <c r="K5950">
        <v>2271</v>
      </c>
      <c r="L5950" t="b">
        <v>0</v>
      </c>
      <c r="M5950" t="b">
        <v>0</v>
      </c>
      <c r="N5950" t="b">
        <v>0</v>
      </c>
      <c r="O5950">
        <v>3</v>
      </c>
      <c r="P5950">
        <v>2</v>
      </c>
      <c r="Q5950" s="2">
        <v>7.0000000000000007E-2</v>
      </c>
      <c r="R5950" s="2">
        <v>0</v>
      </c>
      <c r="S5950" s="2">
        <v>0.01</v>
      </c>
      <c r="T5950">
        <f t="shared" si="368"/>
        <v>0.4</v>
      </c>
      <c r="U5950">
        <f t="shared" si="369"/>
        <v>1.4000000000000001</v>
      </c>
      <c r="V5950">
        <f t="shared" si="370"/>
        <v>1.1267420000000001</v>
      </c>
      <c r="W5950">
        <f t="shared" si="371"/>
        <v>0.9043597000000001</v>
      </c>
    </row>
    <row r="5951" spans="1:23" x14ac:dyDescent="0.25">
      <c r="A5951" t="s">
        <v>19633</v>
      </c>
      <c r="B5951" s="1">
        <v>43072</v>
      </c>
      <c r="C5951" t="s">
        <v>19634</v>
      </c>
      <c r="D5951" t="s">
        <v>19635</v>
      </c>
      <c r="E5951" t="s">
        <v>19636</v>
      </c>
      <c r="F5951" s="1">
        <v>43067</v>
      </c>
      <c r="G5951">
        <v>1</v>
      </c>
      <c r="H5951">
        <v>23082</v>
      </c>
      <c r="I5951">
        <v>556</v>
      </c>
      <c r="J5951">
        <v>3</v>
      </c>
      <c r="K5951">
        <v>72</v>
      </c>
      <c r="L5951" t="b">
        <v>0</v>
      </c>
      <c r="M5951" t="b">
        <v>0</v>
      </c>
      <c r="N5951" t="b">
        <v>0</v>
      </c>
      <c r="O5951">
        <v>5</v>
      </c>
      <c r="P5951">
        <v>5</v>
      </c>
      <c r="Q5951" s="2">
        <v>0.02</v>
      </c>
      <c r="R5951" s="2">
        <v>0</v>
      </c>
      <c r="S5951" s="2">
        <v>0</v>
      </c>
      <c r="T5951">
        <f t="shared" si="368"/>
        <v>0.4</v>
      </c>
      <c r="U5951">
        <f t="shared" si="369"/>
        <v>4</v>
      </c>
      <c r="V5951">
        <f t="shared" si="370"/>
        <v>0.21154100000000001</v>
      </c>
      <c r="W5951">
        <f t="shared" si="371"/>
        <v>1.2340393500000002</v>
      </c>
    </row>
    <row r="5952" spans="1:23" x14ac:dyDescent="0.25">
      <c r="A5952" t="s">
        <v>19637</v>
      </c>
      <c r="B5952" s="1">
        <v>43079</v>
      </c>
      <c r="C5952" t="s">
        <v>19638</v>
      </c>
      <c r="D5952" t="s">
        <v>97</v>
      </c>
      <c r="E5952" t="s">
        <v>19639</v>
      </c>
      <c r="F5952" s="1">
        <v>43073</v>
      </c>
      <c r="G5952">
        <v>1</v>
      </c>
      <c r="H5952">
        <v>251174</v>
      </c>
      <c r="I5952">
        <v>16962</v>
      </c>
      <c r="J5952">
        <v>76</v>
      </c>
      <c r="K5952">
        <v>634</v>
      </c>
      <c r="L5952" t="b">
        <v>0</v>
      </c>
      <c r="M5952" t="b">
        <v>0</v>
      </c>
      <c r="N5952" t="b">
        <v>0</v>
      </c>
      <c r="O5952">
        <v>6</v>
      </c>
      <c r="P5952">
        <v>6</v>
      </c>
      <c r="Q5952" s="2">
        <v>7.0000000000000007E-2</v>
      </c>
      <c r="R5952" s="2">
        <v>0</v>
      </c>
      <c r="S5952" s="2">
        <v>0</v>
      </c>
      <c r="T5952">
        <f t="shared" si="368"/>
        <v>0.4</v>
      </c>
      <c r="U5952">
        <f t="shared" si="369"/>
        <v>4.8000000000000007</v>
      </c>
      <c r="V5952">
        <f t="shared" si="370"/>
        <v>0.82558700000000007</v>
      </c>
      <c r="W5952">
        <f t="shared" si="371"/>
        <v>1.6489554500000003</v>
      </c>
    </row>
    <row r="5953" spans="1:23" x14ac:dyDescent="0.25">
      <c r="A5953" t="s">
        <v>19640</v>
      </c>
      <c r="B5953" s="1">
        <v>43076</v>
      </c>
      <c r="C5953" t="s">
        <v>19641</v>
      </c>
      <c r="D5953" t="s">
        <v>730</v>
      </c>
      <c r="E5953" t="s">
        <v>19642</v>
      </c>
      <c r="F5953" s="1">
        <v>43073</v>
      </c>
      <c r="G5953">
        <v>1</v>
      </c>
      <c r="H5953">
        <v>66876</v>
      </c>
      <c r="I5953">
        <v>534</v>
      </c>
      <c r="J5953">
        <v>45</v>
      </c>
      <c r="K5953">
        <v>281</v>
      </c>
      <c r="L5953" t="b">
        <v>0</v>
      </c>
      <c r="M5953" t="b">
        <v>0</v>
      </c>
      <c r="N5953" t="b">
        <v>0</v>
      </c>
      <c r="O5953">
        <v>3</v>
      </c>
      <c r="P5953">
        <v>2</v>
      </c>
      <c r="Q5953" s="2">
        <v>0.01</v>
      </c>
      <c r="R5953" s="2">
        <v>0</v>
      </c>
      <c r="S5953" s="2">
        <v>0</v>
      </c>
      <c r="T5953">
        <f t="shared" si="368"/>
        <v>0.4</v>
      </c>
      <c r="U5953">
        <f t="shared" si="369"/>
        <v>1.4000000000000001</v>
      </c>
      <c r="V5953">
        <f t="shared" si="370"/>
        <v>0.133438</v>
      </c>
      <c r="W5953">
        <f t="shared" si="371"/>
        <v>0.55670330000000001</v>
      </c>
    </row>
    <row r="5954" spans="1:23" x14ac:dyDescent="0.25">
      <c r="A5954" t="s">
        <v>19643</v>
      </c>
      <c r="B5954" s="1">
        <v>43168</v>
      </c>
      <c r="C5954" t="s">
        <v>19644</v>
      </c>
      <c r="D5954" t="s">
        <v>19645</v>
      </c>
      <c r="E5954" t="s">
        <v>19646</v>
      </c>
      <c r="F5954" s="1">
        <v>43155</v>
      </c>
      <c r="G5954">
        <v>1</v>
      </c>
      <c r="H5954">
        <v>1805597</v>
      </c>
      <c r="I5954">
        <v>170182</v>
      </c>
      <c r="J5954">
        <v>1263</v>
      </c>
      <c r="K5954">
        <v>9823</v>
      </c>
      <c r="L5954" t="b">
        <v>0</v>
      </c>
      <c r="M5954" t="b">
        <v>0</v>
      </c>
      <c r="N5954" t="b">
        <v>0</v>
      </c>
      <c r="O5954">
        <v>13</v>
      </c>
      <c r="P5954">
        <v>13</v>
      </c>
      <c r="Q5954" s="2">
        <v>0.09</v>
      </c>
      <c r="R5954" s="2">
        <v>0</v>
      </c>
      <c r="S5954" s="2">
        <v>0.01</v>
      </c>
      <c r="T5954">
        <f t="shared" ref="T5954:T6017" si="372">G5954*0.4</f>
        <v>0.4</v>
      </c>
      <c r="U5954">
        <f t="shared" ref="U5954:U6017" si="373">-0.2*(O5954-P5954)+0.8*P5954</f>
        <v>10.4</v>
      </c>
      <c r="V5954">
        <f t="shared" ref="V5954:V6017" si="374">0.5*H5954*0.000001+0.1*Q5954*100+100*0.15*R5954+100*0.25*S5954</f>
        <v>2.0527984999999997</v>
      </c>
      <c r="W5954">
        <f t="shared" ref="W5954:W6017" si="375">0.4*T5954+0.25*U5954+0.35*V5954</f>
        <v>3.4784794750000003</v>
      </c>
    </row>
    <row r="5955" spans="1:23" x14ac:dyDescent="0.25">
      <c r="A5955" t="s">
        <v>19647</v>
      </c>
      <c r="B5955" s="1">
        <v>43089</v>
      </c>
      <c r="C5955" t="s">
        <v>19648</v>
      </c>
      <c r="D5955" t="s">
        <v>19649</v>
      </c>
      <c r="E5955" t="s">
        <v>19650</v>
      </c>
      <c r="F5955" s="1">
        <v>43083</v>
      </c>
      <c r="G5955">
        <v>1</v>
      </c>
      <c r="H5955">
        <v>461540</v>
      </c>
      <c r="I5955">
        <v>46206</v>
      </c>
      <c r="J5955">
        <v>571</v>
      </c>
      <c r="K5955">
        <v>4678</v>
      </c>
      <c r="L5955" t="b">
        <v>0</v>
      </c>
      <c r="M5955" t="b">
        <v>0</v>
      </c>
      <c r="N5955" t="b">
        <v>0</v>
      </c>
      <c r="O5955">
        <v>6</v>
      </c>
      <c r="P5955">
        <v>6</v>
      </c>
      <c r="Q5955" s="2">
        <v>0.1</v>
      </c>
      <c r="R5955" s="2">
        <v>0</v>
      </c>
      <c r="S5955" s="2">
        <v>0.01</v>
      </c>
      <c r="T5955">
        <f t="shared" si="372"/>
        <v>0.4</v>
      </c>
      <c r="U5955">
        <f t="shared" si="373"/>
        <v>4.8000000000000007</v>
      </c>
      <c r="V5955">
        <f t="shared" si="374"/>
        <v>1.4807700000000001</v>
      </c>
      <c r="W5955">
        <f t="shared" si="375"/>
        <v>1.8782695000000005</v>
      </c>
    </row>
    <row r="5956" spans="1:23" x14ac:dyDescent="0.25">
      <c r="A5956" t="s">
        <v>19651</v>
      </c>
      <c r="B5956" s="1">
        <v>43265</v>
      </c>
      <c r="C5956" t="s">
        <v>19652</v>
      </c>
      <c r="D5956" t="s">
        <v>6524</v>
      </c>
      <c r="E5956" t="s">
        <v>19653</v>
      </c>
      <c r="F5956" s="1">
        <v>43251</v>
      </c>
      <c r="G5956">
        <v>1</v>
      </c>
      <c r="H5956">
        <v>697217</v>
      </c>
      <c r="I5956">
        <v>38069</v>
      </c>
      <c r="J5956">
        <v>916</v>
      </c>
      <c r="K5956">
        <v>2972</v>
      </c>
      <c r="L5956" t="b">
        <v>0</v>
      </c>
      <c r="M5956" t="b">
        <v>0</v>
      </c>
      <c r="N5956" t="b">
        <v>0</v>
      </c>
      <c r="O5956">
        <v>14</v>
      </c>
      <c r="P5956">
        <v>9</v>
      </c>
      <c r="Q5956" s="2">
        <v>0.05</v>
      </c>
      <c r="R5956" s="2">
        <v>0</v>
      </c>
      <c r="S5956" s="2">
        <v>0</v>
      </c>
      <c r="T5956">
        <f t="shared" si="372"/>
        <v>0.4</v>
      </c>
      <c r="U5956">
        <f t="shared" si="373"/>
        <v>6.2</v>
      </c>
      <c r="V5956">
        <f t="shared" si="374"/>
        <v>0.8486085000000001</v>
      </c>
      <c r="W5956">
        <f t="shared" si="375"/>
        <v>2.0070129749999999</v>
      </c>
    </row>
    <row r="5957" spans="1:23" x14ac:dyDescent="0.25">
      <c r="A5957" t="s">
        <v>19654</v>
      </c>
      <c r="B5957" s="1">
        <v>43088</v>
      </c>
      <c r="C5957" t="s">
        <v>19655</v>
      </c>
      <c r="D5957" t="s">
        <v>730</v>
      </c>
      <c r="E5957" t="s">
        <v>19656</v>
      </c>
      <c r="F5957" s="1">
        <v>43086</v>
      </c>
      <c r="G5957">
        <v>1</v>
      </c>
      <c r="H5957">
        <v>14967</v>
      </c>
      <c r="I5957">
        <v>131</v>
      </c>
      <c r="J5957">
        <v>20</v>
      </c>
      <c r="K5957">
        <v>93</v>
      </c>
      <c r="L5957" t="b">
        <v>0</v>
      </c>
      <c r="M5957" t="b">
        <v>0</v>
      </c>
      <c r="N5957" t="b">
        <v>0</v>
      </c>
      <c r="O5957">
        <v>2</v>
      </c>
      <c r="P5957">
        <v>2</v>
      </c>
      <c r="Q5957" s="2">
        <v>0.01</v>
      </c>
      <c r="R5957" s="2">
        <v>0</v>
      </c>
      <c r="S5957" s="2">
        <v>0.01</v>
      </c>
      <c r="T5957">
        <f t="shared" si="372"/>
        <v>0.4</v>
      </c>
      <c r="U5957">
        <f t="shared" si="373"/>
        <v>1.6</v>
      </c>
      <c r="V5957">
        <f t="shared" si="374"/>
        <v>0.35748350000000001</v>
      </c>
      <c r="W5957">
        <f t="shared" si="375"/>
        <v>0.685119225</v>
      </c>
    </row>
    <row r="5958" spans="1:23" x14ac:dyDescent="0.25">
      <c r="A5958" t="s">
        <v>19657</v>
      </c>
      <c r="B5958" s="1">
        <v>43262</v>
      </c>
      <c r="C5958" t="s">
        <v>19658</v>
      </c>
      <c r="D5958" t="s">
        <v>2408</v>
      </c>
      <c r="E5958" t="s">
        <v>19659</v>
      </c>
      <c r="F5958" s="1">
        <v>43245</v>
      </c>
      <c r="G5958">
        <v>1</v>
      </c>
      <c r="H5958">
        <v>1655978</v>
      </c>
      <c r="I5958">
        <v>36441</v>
      </c>
      <c r="J5958">
        <v>1876</v>
      </c>
      <c r="K5958">
        <v>3366</v>
      </c>
      <c r="L5958" t="b">
        <v>0</v>
      </c>
      <c r="M5958" t="b">
        <v>0</v>
      </c>
      <c r="N5958" t="b">
        <v>0</v>
      </c>
      <c r="O5958">
        <v>17</v>
      </c>
      <c r="P5958">
        <v>16</v>
      </c>
      <c r="Q5958" s="2">
        <v>0.02</v>
      </c>
      <c r="R5958" s="2">
        <v>0</v>
      </c>
      <c r="S5958" s="2">
        <v>0</v>
      </c>
      <c r="T5958">
        <f t="shared" si="372"/>
        <v>0.4</v>
      </c>
      <c r="U5958">
        <f t="shared" si="373"/>
        <v>12.600000000000001</v>
      </c>
      <c r="V5958">
        <f t="shared" si="374"/>
        <v>1.027989</v>
      </c>
      <c r="W5958">
        <f t="shared" si="375"/>
        <v>3.6697961500000007</v>
      </c>
    </row>
    <row r="5959" spans="1:23" x14ac:dyDescent="0.25">
      <c r="A5959" t="s">
        <v>19660</v>
      </c>
      <c r="B5959" s="1">
        <v>43132</v>
      </c>
      <c r="C5959" t="s">
        <v>19661</v>
      </c>
      <c r="D5959" t="s">
        <v>730</v>
      </c>
      <c r="E5959" t="s">
        <v>19662</v>
      </c>
      <c r="F5959" s="1">
        <v>43130</v>
      </c>
      <c r="G5959">
        <v>1</v>
      </c>
      <c r="H5959">
        <v>50348</v>
      </c>
      <c r="I5959">
        <v>840</v>
      </c>
      <c r="J5959">
        <v>21</v>
      </c>
      <c r="K5959">
        <v>223</v>
      </c>
      <c r="L5959" t="b">
        <v>0</v>
      </c>
      <c r="M5959" t="b">
        <v>0</v>
      </c>
      <c r="N5959" t="b">
        <v>0</v>
      </c>
      <c r="O5959">
        <v>2</v>
      </c>
      <c r="P5959">
        <v>1</v>
      </c>
      <c r="Q5959" s="2">
        <v>0.02</v>
      </c>
      <c r="R5959" s="2">
        <v>0</v>
      </c>
      <c r="S5959" s="2">
        <v>0</v>
      </c>
      <c r="T5959">
        <f t="shared" si="372"/>
        <v>0.4</v>
      </c>
      <c r="U5959">
        <f t="shared" si="373"/>
        <v>0.60000000000000009</v>
      </c>
      <c r="V5959">
        <f t="shared" si="374"/>
        <v>0.22517400000000001</v>
      </c>
      <c r="W5959">
        <f t="shared" si="375"/>
        <v>0.38881090000000007</v>
      </c>
    </row>
    <row r="5960" spans="1:23" x14ac:dyDescent="0.25">
      <c r="A5960" t="s">
        <v>19663</v>
      </c>
      <c r="B5960" s="1">
        <v>43099</v>
      </c>
      <c r="C5960" t="s">
        <v>19664</v>
      </c>
      <c r="D5960" t="s">
        <v>19665</v>
      </c>
      <c r="E5960" t="s">
        <v>19666</v>
      </c>
      <c r="F5960" s="1">
        <v>43089</v>
      </c>
      <c r="G5960">
        <v>1</v>
      </c>
      <c r="H5960">
        <v>2160639</v>
      </c>
      <c r="I5960">
        <v>1218</v>
      </c>
      <c r="J5960">
        <v>63</v>
      </c>
      <c r="K5960">
        <v>118</v>
      </c>
      <c r="L5960" t="b">
        <v>0</v>
      </c>
      <c r="M5960" t="b">
        <v>0</v>
      </c>
      <c r="N5960" t="b">
        <v>0</v>
      </c>
      <c r="O5960">
        <v>10</v>
      </c>
      <c r="P5960">
        <v>9</v>
      </c>
      <c r="Q5960" s="2">
        <v>0</v>
      </c>
      <c r="R5960" s="2">
        <v>0</v>
      </c>
      <c r="S5960" s="2">
        <v>0</v>
      </c>
      <c r="T5960">
        <f t="shared" si="372"/>
        <v>0.4</v>
      </c>
      <c r="U5960">
        <f t="shared" si="373"/>
        <v>7</v>
      </c>
      <c r="V5960">
        <f t="shared" si="374"/>
        <v>1.0803194999999999</v>
      </c>
      <c r="W5960">
        <f t="shared" si="375"/>
        <v>2.2881118250000001</v>
      </c>
    </row>
    <row r="5961" spans="1:23" x14ac:dyDescent="0.25">
      <c r="A5961" t="s">
        <v>19667</v>
      </c>
      <c r="B5961" s="1">
        <v>43053</v>
      </c>
      <c r="C5961" t="s">
        <v>19668</v>
      </c>
      <c r="D5961" t="s">
        <v>1908</v>
      </c>
      <c r="E5961" t="s">
        <v>19669</v>
      </c>
      <c r="F5961" s="1">
        <v>43048</v>
      </c>
      <c r="G5961">
        <v>1</v>
      </c>
      <c r="H5961">
        <v>46571</v>
      </c>
      <c r="I5961">
        <v>4250</v>
      </c>
      <c r="J5961">
        <v>16</v>
      </c>
      <c r="K5961">
        <v>408</v>
      </c>
      <c r="L5961" t="b">
        <v>0</v>
      </c>
      <c r="M5961" t="b">
        <v>0</v>
      </c>
      <c r="N5961" t="b">
        <v>0</v>
      </c>
      <c r="O5961">
        <v>5</v>
      </c>
      <c r="P5961">
        <v>1</v>
      </c>
      <c r="Q5961" s="2">
        <v>0.09</v>
      </c>
      <c r="R5961" s="2">
        <v>0</v>
      </c>
      <c r="S5961" s="2">
        <v>0.01</v>
      </c>
      <c r="T5961">
        <f t="shared" si="372"/>
        <v>0.4</v>
      </c>
      <c r="U5961">
        <f t="shared" si="373"/>
        <v>0</v>
      </c>
      <c r="V5961">
        <f t="shared" si="374"/>
        <v>1.1732855</v>
      </c>
      <c r="W5961">
        <f t="shared" si="375"/>
        <v>0.570649925</v>
      </c>
    </row>
    <row r="5962" spans="1:23" x14ac:dyDescent="0.25">
      <c r="A5962" t="s">
        <v>19670</v>
      </c>
      <c r="B5962" s="1">
        <v>43196</v>
      </c>
      <c r="C5962" t="s">
        <v>19671</v>
      </c>
      <c r="D5962" t="s">
        <v>749</v>
      </c>
      <c r="E5962" t="s">
        <v>19672</v>
      </c>
      <c r="F5962" s="1">
        <v>43188</v>
      </c>
      <c r="G5962">
        <v>1</v>
      </c>
      <c r="H5962">
        <v>940570</v>
      </c>
      <c r="I5962">
        <v>58807</v>
      </c>
      <c r="J5962">
        <v>909</v>
      </c>
      <c r="K5962">
        <v>4212</v>
      </c>
      <c r="L5962" t="b">
        <v>0</v>
      </c>
      <c r="M5962" t="b">
        <v>0</v>
      </c>
      <c r="N5962" t="b">
        <v>0</v>
      </c>
      <c r="O5962">
        <v>8</v>
      </c>
      <c r="P5962">
        <v>5</v>
      </c>
      <c r="Q5962" s="2">
        <v>0.06</v>
      </c>
      <c r="R5962" s="2">
        <v>0</v>
      </c>
      <c r="S5962" s="2">
        <v>0</v>
      </c>
      <c r="T5962">
        <f t="shared" si="372"/>
        <v>0.4</v>
      </c>
      <c r="U5962">
        <f t="shared" si="373"/>
        <v>3.4</v>
      </c>
      <c r="V5962">
        <f t="shared" si="374"/>
        <v>1.0702849999999999</v>
      </c>
      <c r="W5962">
        <f t="shared" si="375"/>
        <v>1.38459975</v>
      </c>
    </row>
    <row r="5963" spans="1:23" x14ac:dyDescent="0.25">
      <c r="A5963" t="s">
        <v>19673</v>
      </c>
      <c r="B5963" s="1">
        <v>43067</v>
      </c>
      <c r="C5963" t="s">
        <v>19674</v>
      </c>
      <c r="D5963" t="s">
        <v>9476</v>
      </c>
      <c r="E5963" t="s">
        <v>19675</v>
      </c>
      <c r="F5963" s="1">
        <v>43060</v>
      </c>
      <c r="G5963">
        <v>1</v>
      </c>
      <c r="H5963">
        <v>221395</v>
      </c>
      <c r="I5963">
        <v>18407</v>
      </c>
      <c r="J5963">
        <v>185</v>
      </c>
      <c r="K5963">
        <v>1298</v>
      </c>
      <c r="L5963" t="b">
        <v>0</v>
      </c>
      <c r="M5963" t="b">
        <v>0</v>
      </c>
      <c r="N5963" t="b">
        <v>0</v>
      </c>
      <c r="O5963">
        <v>7</v>
      </c>
      <c r="P5963">
        <v>5</v>
      </c>
      <c r="Q5963" s="2">
        <v>0.08</v>
      </c>
      <c r="R5963" s="2">
        <v>0</v>
      </c>
      <c r="S5963" s="2">
        <v>0.01</v>
      </c>
      <c r="T5963">
        <f t="shared" si="372"/>
        <v>0.4</v>
      </c>
      <c r="U5963">
        <f t="shared" si="373"/>
        <v>3.6</v>
      </c>
      <c r="V5963">
        <f t="shared" si="374"/>
        <v>1.1606974999999999</v>
      </c>
      <c r="W5963">
        <f t="shared" si="375"/>
        <v>1.466244125</v>
      </c>
    </row>
    <row r="5964" spans="1:23" x14ac:dyDescent="0.25">
      <c r="A5964" t="s">
        <v>19676</v>
      </c>
      <c r="B5964" s="1">
        <v>43121</v>
      </c>
      <c r="C5964" t="s">
        <v>19677</v>
      </c>
      <c r="D5964" t="s">
        <v>19678</v>
      </c>
      <c r="E5964" t="s">
        <v>19679</v>
      </c>
      <c r="F5964" s="1">
        <v>43114</v>
      </c>
      <c r="G5964">
        <v>1</v>
      </c>
      <c r="H5964">
        <v>1885785</v>
      </c>
      <c r="I5964">
        <v>226887</v>
      </c>
      <c r="J5964">
        <v>978</v>
      </c>
      <c r="K5964">
        <v>38888</v>
      </c>
      <c r="L5964" t="b">
        <v>0</v>
      </c>
      <c r="M5964" t="b">
        <v>0</v>
      </c>
      <c r="N5964" t="b">
        <v>0</v>
      </c>
      <c r="O5964">
        <v>7</v>
      </c>
      <c r="P5964">
        <v>4</v>
      </c>
      <c r="Q5964" s="2">
        <v>0.12</v>
      </c>
      <c r="R5964" s="2">
        <v>0</v>
      </c>
      <c r="S5964" s="2">
        <v>0.02</v>
      </c>
      <c r="T5964">
        <f t="shared" si="372"/>
        <v>0.4</v>
      </c>
      <c r="U5964">
        <f t="shared" si="373"/>
        <v>2.6</v>
      </c>
      <c r="V5964">
        <f t="shared" si="374"/>
        <v>2.6428924999999999</v>
      </c>
      <c r="W5964">
        <f t="shared" si="375"/>
        <v>1.7350123749999999</v>
      </c>
    </row>
    <row r="5965" spans="1:23" x14ac:dyDescent="0.25">
      <c r="A5965" t="s">
        <v>19680</v>
      </c>
      <c r="B5965" s="1">
        <v>43173</v>
      </c>
      <c r="C5965" t="s">
        <v>19681</v>
      </c>
      <c r="D5965" t="s">
        <v>1736</v>
      </c>
      <c r="E5965" t="s">
        <v>19682</v>
      </c>
      <c r="F5965" s="1">
        <v>43164</v>
      </c>
      <c r="G5965">
        <v>1</v>
      </c>
      <c r="H5965">
        <v>98031</v>
      </c>
      <c r="I5965">
        <v>321</v>
      </c>
      <c r="J5965">
        <v>198</v>
      </c>
      <c r="K5965">
        <v>106</v>
      </c>
      <c r="L5965" t="b">
        <v>0</v>
      </c>
      <c r="M5965" t="b">
        <v>0</v>
      </c>
      <c r="N5965" t="b">
        <v>0</v>
      </c>
      <c r="O5965">
        <v>9</v>
      </c>
      <c r="P5965">
        <v>9</v>
      </c>
      <c r="Q5965" s="2">
        <v>0</v>
      </c>
      <c r="R5965" s="2">
        <v>0</v>
      </c>
      <c r="S5965" s="2">
        <v>0</v>
      </c>
      <c r="T5965">
        <f t="shared" si="372"/>
        <v>0.4</v>
      </c>
      <c r="U5965">
        <f t="shared" si="373"/>
        <v>7.2</v>
      </c>
      <c r="V5965">
        <f t="shared" si="374"/>
        <v>4.9015499999999997E-2</v>
      </c>
      <c r="W5965">
        <f t="shared" si="375"/>
        <v>1.9771554249999999</v>
      </c>
    </row>
    <row r="5966" spans="1:23" x14ac:dyDescent="0.25">
      <c r="A5966" t="s">
        <v>19683</v>
      </c>
      <c r="B5966" s="1">
        <v>43088</v>
      </c>
      <c r="C5966" t="s">
        <v>19684</v>
      </c>
      <c r="D5966" t="s">
        <v>6485</v>
      </c>
      <c r="E5966" t="s">
        <v>19685</v>
      </c>
      <c r="F5966" s="1">
        <v>43082</v>
      </c>
      <c r="G5966">
        <v>1</v>
      </c>
      <c r="H5966">
        <v>253874</v>
      </c>
      <c r="I5966">
        <v>8854</v>
      </c>
      <c r="J5966">
        <v>175</v>
      </c>
      <c r="K5966">
        <v>730</v>
      </c>
      <c r="L5966" t="b">
        <v>0</v>
      </c>
      <c r="M5966" t="b">
        <v>0</v>
      </c>
      <c r="N5966" t="b">
        <v>0</v>
      </c>
      <c r="O5966">
        <v>6</v>
      </c>
      <c r="P5966">
        <v>2</v>
      </c>
      <c r="Q5966" s="2">
        <v>0.03</v>
      </c>
      <c r="R5966" s="2">
        <v>0</v>
      </c>
      <c r="S5966" s="2">
        <v>0</v>
      </c>
      <c r="T5966">
        <f t="shared" si="372"/>
        <v>0.4</v>
      </c>
      <c r="U5966">
        <f t="shared" si="373"/>
        <v>0.8</v>
      </c>
      <c r="V5966">
        <f t="shared" si="374"/>
        <v>0.42693700000000001</v>
      </c>
      <c r="W5966">
        <f t="shared" si="375"/>
        <v>0.50942795000000007</v>
      </c>
    </row>
    <row r="5967" spans="1:23" x14ac:dyDescent="0.25">
      <c r="A5967" t="s">
        <v>19686</v>
      </c>
      <c r="B5967" s="1">
        <v>43260</v>
      </c>
      <c r="C5967" t="s">
        <v>19687</v>
      </c>
      <c r="D5967" t="s">
        <v>1020</v>
      </c>
      <c r="E5967" t="s">
        <v>19688</v>
      </c>
      <c r="F5967" s="1">
        <v>43233</v>
      </c>
      <c r="G5967">
        <v>1</v>
      </c>
      <c r="H5967">
        <v>4705269</v>
      </c>
      <c r="I5967">
        <v>240989</v>
      </c>
      <c r="J5967">
        <v>2125</v>
      </c>
      <c r="K5967">
        <v>23357</v>
      </c>
      <c r="L5967" t="b">
        <v>0</v>
      </c>
      <c r="M5967" t="b">
        <v>0</v>
      </c>
      <c r="N5967" t="b">
        <v>0</v>
      </c>
      <c r="O5967">
        <v>27</v>
      </c>
      <c r="P5967">
        <v>27</v>
      </c>
      <c r="Q5967" s="2">
        <v>0.05</v>
      </c>
      <c r="R5967" s="2">
        <v>0</v>
      </c>
      <c r="S5967" s="2">
        <v>0</v>
      </c>
      <c r="T5967">
        <f t="shared" si="372"/>
        <v>0.4</v>
      </c>
      <c r="U5967">
        <f t="shared" si="373"/>
        <v>21.6</v>
      </c>
      <c r="V5967">
        <f t="shared" si="374"/>
        <v>2.8526344999999997</v>
      </c>
      <c r="W5967">
        <f t="shared" si="375"/>
        <v>6.5584220750000002</v>
      </c>
    </row>
    <row r="5968" spans="1:23" x14ac:dyDescent="0.25">
      <c r="A5968" t="s">
        <v>19689</v>
      </c>
      <c r="B5968" s="1">
        <v>43090</v>
      </c>
      <c r="C5968" t="s">
        <v>19690</v>
      </c>
      <c r="D5968" t="s">
        <v>990</v>
      </c>
      <c r="E5968" t="s">
        <v>19691</v>
      </c>
      <c r="F5968" s="1">
        <v>43087</v>
      </c>
      <c r="G5968">
        <v>1</v>
      </c>
      <c r="H5968">
        <v>11730</v>
      </c>
      <c r="I5968">
        <v>102</v>
      </c>
      <c r="J5968">
        <v>49</v>
      </c>
      <c r="K5968">
        <v>37</v>
      </c>
      <c r="L5968" t="b">
        <v>0</v>
      </c>
      <c r="M5968" t="b">
        <v>0</v>
      </c>
      <c r="N5968" t="b">
        <v>0</v>
      </c>
      <c r="O5968">
        <v>3</v>
      </c>
      <c r="P5968">
        <v>1</v>
      </c>
      <c r="Q5968" s="2">
        <v>0.01</v>
      </c>
      <c r="R5968" s="2">
        <v>0</v>
      </c>
      <c r="S5968" s="2">
        <v>0</v>
      </c>
      <c r="T5968">
        <f t="shared" si="372"/>
        <v>0.4</v>
      </c>
      <c r="U5968">
        <f t="shared" si="373"/>
        <v>0.4</v>
      </c>
      <c r="V5968">
        <f t="shared" si="374"/>
        <v>0.105865</v>
      </c>
      <c r="W5968">
        <f t="shared" si="375"/>
        <v>0.29705274999999998</v>
      </c>
    </row>
    <row r="5969" spans="1:23" x14ac:dyDescent="0.25">
      <c r="A5969" t="s">
        <v>19692</v>
      </c>
      <c r="B5969" s="1">
        <v>43128</v>
      </c>
      <c r="C5969" t="s">
        <v>19693</v>
      </c>
      <c r="D5969" t="s">
        <v>19694</v>
      </c>
      <c r="E5969" t="s">
        <v>19695</v>
      </c>
      <c r="F5969" s="1">
        <v>43121</v>
      </c>
      <c r="G5969">
        <v>1</v>
      </c>
      <c r="H5969">
        <v>4253449</v>
      </c>
      <c r="I5969">
        <v>146588</v>
      </c>
      <c r="J5969">
        <v>2443</v>
      </c>
      <c r="K5969">
        <v>14883</v>
      </c>
      <c r="L5969" t="b">
        <v>0</v>
      </c>
      <c r="M5969" t="b">
        <v>0</v>
      </c>
      <c r="N5969" t="b">
        <v>0</v>
      </c>
      <c r="O5969">
        <v>7</v>
      </c>
      <c r="P5969">
        <v>7</v>
      </c>
      <c r="Q5969" s="2">
        <v>0.03</v>
      </c>
      <c r="R5969" s="2">
        <v>0</v>
      </c>
      <c r="S5969" s="2">
        <v>0</v>
      </c>
      <c r="T5969">
        <f t="shared" si="372"/>
        <v>0.4</v>
      </c>
      <c r="U5969">
        <f t="shared" si="373"/>
        <v>5.6000000000000005</v>
      </c>
      <c r="V5969">
        <f t="shared" si="374"/>
        <v>2.4267244999999997</v>
      </c>
      <c r="W5969">
        <f t="shared" si="375"/>
        <v>2.4093535749999999</v>
      </c>
    </row>
    <row r="5970" spans="1:23" x14ac:dyDescent="0.25">
      <c r="A5970" t="s">
        <v>19696</v>
      </c>
      <c r="B5970" s="1">
        <v>43124</v>
      </c>
      <c r="C5970" t="s">
        <v>19697</v>
      </c>
      <c r="D5970" t="s">
        <v>15997</v>
      </c>
      <c r="E5970" t="s">
        <v>19698</v>
      </c>
      <c r="F5970" s="1">
        <v>43117</v>
      </c>
      <c r="G5970">
        <v>1</v>
      </c>
      <c r="H5970">
        <v>54338</v>
      </c>
      <c r="I5970">
        <v>280</v>
      </c>
      <c r="J5970">
        <v>15</v>
      </c>
      <c r="K5970">
        <v>68</v>
      </c>
      <c r="L5970" t="b">
        <v>0</v>
      </c>
      <c r="M5970" t="b">
        <v>0</v>
      </c>
      <c r="N5970" t="b">
        <v>0</v>
      </c>
      <c r="O5970">
        <v>7</v>
      </c>
      <c r="P5970">
        <v>6</v>
      </c>
      <c r="Q5970" s="2">
        <v>0.01</v>
      </c>
      <c r="R5970" s="2">
        <v>0</v>
      </c>
      <c r="S5970" s="2">
        <v>0</v>
      </c>
      <c r="T5970">
        <f t="shared" si="372"/>
        <v>0.4</v>
      </c>
      <c r="U5970">
        <f t="shared" si="373"/>
        <v>4.6000000000000005</v>
      </c>
      <c r="V5970">
        <f t="shared" si="374"/>
        <v>0.127169</v>
      </c>
      <c r="W5970">
        <f t="shared" si="375"/>
        <v>1.3545091500000002</v>
      </c>
    </row>
    <row r="5971" spans="1:23" x14ac:dyDescent="0.25">
      <c r="A5971" t="s">
        <v>19699</v>
      </c>
      <c r="B5971" s="1">
        <v>43240</v>
      </c>
      <c r="C5971" t="s">
        <v>19700</v>
      </c>
      <c r="D5971" t="s">
        <v>12182</v>
      </c>
      <c r="E5971" t="s">
        <v>19701</v>
      </c>
      <c r="F5971" s="1">
        <v>43221</v>
      </c>
      <c r="G5971">
        <v>1</v>
      </c>
      <c r="H5971">
        <v>1153185</v>
      </c>
      <c r="I5971">
        <v>41153</v>
      </c>
      <c r="J5971">
        <v>796</v>
      </c>
      <c r="K5971">
        <v>3598</v>
      </c>
      <c r="L5971" t="b">
        <v>0</v>
      </c>
      <c r="M5971" t="b">
        <v>0</v>
      </c>
      <c r="N5971" t="b">
        <v>0</v>
      </c>
      <c r="O5971">
        <v>19</v>
      </c>
      <c r="P5971">
        <v>17</v>
      </c>
      <c r="Q5971" s="2">
        <v>0.04</v>
      </c>
      <c r="R5971" s="2">
        <v>0</v>
      </c>
      <c r="S5971" s="2">
        <v>0</v>
      </c>
      <c r="T5971">
        <f t="shared" si="372"/>
        <v>0.4</v>
      </c>
      <c r="U5971">
        <f t="shared" si="373"/>
        <v>13.200000000000001</v>
      </c>
      <c r="V5971">
        <f t="shared" si="374"/>
        <v>0.97659249999999997</v>
      </c>
      <c r="W5971">
        <f t="shared" si="375"/>
        <v>3.8018073750000005</v>
      </c>
    </row>
    <row r="5972" spans="1:23" x14ac:dyDescent="0.25">
      <c r="A5972" t="s">
        <v>19702</v>
      </c>
      <c r="B5972" s="1">
        <v>43098</v>
      </c>
      <c r="C5972" t="s">
        <v>19703</v>
      </c>
      <c r="D5972" t="s">
        <v>7281</v>
      </c>
      <c r="E5972" t="s">
        <v>19704</v>
      </c>
      <c r="F5972" s="1">
        <v>43090</v>
      </c>
      <c r="G5972">
        <v>1</v>
      </c>
      <c r="H5972">
        <v>3311</v>
      </c>
      <c r="I5972">
        <v>42</v>
      </c>
      <c r="J5972">
        <v>0</v>
      </c>
      <c r="K5972">
        <v>2</v>
      </c>
      <c r="L5972" t="b">
        <v>0</v>
      </c>
      <c r="M5972" t="b">
        <v>0</v>
      </c>
      <c r="N5972" t="b">
        <v>0</v>
      </c>
      <c r="O5972">
        <v>8</v>
      </c>
      <c r="P5972">
        <v>6</v>
      </c>
      <c r="Q5972" s="2">
        <v>0.01</v>
      </c>
      <c r="R5972" s="2">
        <v>0</v>
      </c>
      <c r="S5972" s="2">
        <v>0</v>
      </c>
      <c r="T5972">
        <f t="shared" si="372"/>
        <v>0.4</v>
      </c>
      <c r="U5972">
        <f t="shared" si="373"/>
        <v>4.4000000000000004</v>
      </c>
      <c r="V5972">
        <f t="shared" si="374"/>
        <v>0.10165550000000001</v>
      </c>
      <c r="W5972">
        <f t="shared" si="375"/>
        <v>1.2955794250000001</v>
      </c>
    </row>
    <row r="5973" spans="1:23" x14ac:dyDescent="0.25">
      <c r="A5973" t="s">
        <v>19705</v>
      </c>
      <c r="B5973" s="1">
        <v>43112</v>
      </c>
      <c r="C5973" t="s">
        <v>19706</v>
      </c>
      <c r="D5973" t="s">
        <v>609</v>
      </c>
      <c r="E5973" t="s">
        <v>19707</v>
      </c>
      <c r="F5973" s="1">
        <v>43106</v>
      </c>
      <c r="G5973">
        <v>1</v>
      </c>
      <c r="H5973">
        <v>523207</v>
      </c>
      <c r="I5973">
        <v>16261</v>
      </c>
      <c r="J5973">
        <v>1344</v>
      </c>
      <c r="K5973">
        <v>3898</v>
      </c>
      <c r="L5973" t="b">
        <v>0</v>
      </c>
      <c r="M5973" t="b">
        <v>0</v>
      </c>
      <c r="N5973" t="b">
        <v>0</v>
      </c>
      <c r="O5973">
        <v>6</v>
      </c>
      <c r="P5973">
        <v>3</v>
      </c>
      <c r="Q5973" s="2">
        <v>0.03</v>
      </c>
      <c r="R5973" s="2">
        <v>0</v>
      </c>
      <c r="S5973" s="2">
        <v>0.01</v>
      </c>
      <c r="T5973">
        <f t="shared" si="372"/>
        <v>0.4</v>
      </c>
      <c r="U5973">
        <f t="shared" si="373"/>
        <v>1.8000000000000003</v>
      </c>
      <c r="V5973">
        <f t="shared" si="374"/>
        <v>0.81160349999999992</v>
      </c>
      <c r="W5973">
        <f t="shared" si="375"/>
        <v>0.89406122500000007</v>
      </c>
    </row>
    <row r="5974" spans="1:23" x14ac:dyDescent="0.25">
      <c r="A5974" t="s">
        <v>19708</v>
      </c>
      <c r="B5974" s="1">
        <v>43197</v>
      </c>
      <c r="C5974" t="s">
        <v>19709</v>
      </c>
      <c r="D5974" t="s">
        <v>4504</v>
      </c>
      <c r="E5974" t="s">
        <v>19710</v>
      </c>
      <c r="F5974" s="1">
        <v>43185</v>
      </c>
      <c r="G5974">
        <v>1</v>
      </c>
      <c r="H5974">
        <v>590126</v>
      </c>
      <c r="I5974">
        <v>4407</v>
      </c>
      <c r="J5974">
        <v>1341</v>
      </c>
      <c r="K5974">
        <v>496</v>
      </c>
      <c r="L5974" t="b">
        <v>0</v>
      </c>
      <c r="M5974" t="b">
        <v>0</v>
      </c>
      <c r="N5974" t="b">
        <v>0</v>
      </c>
      <c r="O5974">
        <v>12</v>
      </c>
      <c r="P5974">
        <v>8</v>
      </c>
      <c r="Q5974" s="2">
        <v>0.01</v>
      </c>
      <c r="R5974" s="2">
        <v>0</v>
      </c>
      <c r="S5974" s="2">
        <v>0</v>
      </c>
      <c r="T5974">
        <f t="shared" si="372"/>
        <v>0.4</v>
      </c>
      <c r="U5974">
        <f t="shared" si="373"/>
        <v>5.6000000000000005</v>
      </c>
      <c r="V5974">
        <f t="shared" si="374"/>
        <v>0.39506299999999994</v>
      </c>
      <c r="W5974">
        <f t="shared" si="375"/>
        <v>1.6982720499999999</v>
      </c>
    </row>
    <row r="5975" spans="1:23" x14ac:dyDescent="0.25">
      <c r="A5975" t="s">
        <v>19711</v>
      </c>
      <c r="B5975" s="1">
        <v>43061</v>
      </c>
      <c r="C5975" t="s">
        <v>19712</v>
      </c>
      <c r="D5975" t="s">
        <v>1485</v>
      </c>
      <c r="E5975" t="s">
        <v>19713</v>
      </c>
      <c r="F5975" s="1">
        <v>43054</v>
      </c>
      <c r="G5975">
        <v>1</v>
      </c>
      <c r="H5975">
        <v>828587</v>
      </c>
      <c r="I5975">
        <v>38326</v>
      </c>
      <c r="J5975">
        <v>654</v>
      </c>
      <c r="K5975">
        <v>1088</v>
      </c>
      <c r="L5975" t="b">
        <v>0</v>
      </c>
      <c r="M5975" t="b">
        <v>0</v>
      </c>
      <c r="N5975" t="b">
        <v>0</v>
      </c>
      <c r="O5975">
        <v>7</v>
      </c>
      <c r="P5975">
        <v>6</v>
      </c>
      <c r="Q5975" s="2">
        <v>0.05</v>
      </c>
      <c r="R5975" s="2">
        <v>0</v>
      </c>
      <c r="S5975" s="2">
        <v>0</v>
      </c>
      <c r="T5975">
        <f t="shared" si="372"/>
        <v>0.4</v>
      </c>
      <c r="U5975">
        <f t="shared" si="373"/>
        <v>4.6000000000000005</v>
      </c>
      <c r="V5975">
        <f t="shared" si="374"/>
        <v>0.91429350000000009</v>
      </c>
      <c r="W5975">
        <f t="shared" si="375"/>
        <v>1.630002725</v>
      </c>
    </row>
    <row r="5976" spans="1:23" x14ac:dyDescent="0.25">
      <c r="A5976" t="s">
        <v>19714</v>
      </c>
      <c r="B5976" s="1">
        <v>43104</v>
      </c>
      <c r="C5976" t="s">
        <v>19715</v>
      </c>
      <c r="D5976" t="s">
        <v>19716</v>
      </c>
      <c r="E5976" t="s">
        <v>19717</v>
      </c>
      <c r="F5976" s="1">
        <v>43094</v>
      </c>
      <c r="G5976">
        <v>1</v>
      </c>
      <c r="H5976">
        <v>1547151</v>
      </c>
      <c r="I5976">
        <v>30715</v>
      </c>
      <c r="J5976">
        <v>5595</v>
      </c>
      <c r="K5976">
        <v>13247</v>
      </c>
      <c r="L5976" t="b">
        <v>0</v>
      </c>
      <c r="M5976" t="b">
        <v>0</v>
      </c>
      <c r="N5976" t="b">
        <v>0</v>
      </c>
      <c r="O5976">
        <v>10</v>
      </c>
      <c r="P5976">
        <v>9</v>
      </c>
      <c r="Q5976" s="2">
        <v>0.02</v>
      </c>
      <c r="R5976" s="2">
        <v>0</v>
      </c>
      <c r="S5976" s="2">
        <v>0.01</v>
      </c>
      <c r="T5976">
        <f t="shared" si="372"/>
        <v>0.4</v>
      </c>
      <c r="U5976">
        <f t="shared" si="373"/>
        <v>7</v>
      </c>
      <c r="V5976">
        <f t="shared" si="374"/>
        <v>1.2235754999999999</v>
      </c>
      <c r="W5976">
        <f t="shared" si="375"/>
        <v>2.3382514250000002</v>
      </c>
    </row>
    <row r="5977" spans="1:23" x14ac:dyDescent="0.25">
      <c r="A5977" t="s">
        <v>19718</v>
      </c>
      <c r="B5977" s="1">
        <v>43122</v>
      </c>
      <c r="C5977" t="s">
        <v>19719</v>
      </c>
      <c r="D5977" t="s">
        <v>2904</v>
      </c>
      <c r="E5977" t="s">
        <v>19720</v>
      </c>
      <c r="F5977" s="1">
        <v>43116</v>
      </c>
      <c r="G5977">
        <v>1</v>
      </c>
      <c r="H5977">
        <v>759718</v>
      </c>
      <c r="I5977">
        <v>27885</v>
      </c>
      <c r="J5977">
        <v>395</v>
      </c>
      <c r="K5977">
        <v>3080</v>
      </c>
      <c r="L5977" t="b">
        <v>0</v>
      </c>
      <c r="M5977" t="b">
        <v>0</v>
      </c>
      <c r="N5977" t="b">
        <v>0</v>
      </c>
      <c r="O5977">
        <v>6</v>
      </c>
      <c r="P5977">
        <v>5</v>
      </c>
      <c r="Q5977" s="2">
        <v>0.04</v>
      </c>
      <c r="R5977" s="2">
        <v>0</v>
      </c>
      <c r="S5977" s="2">
        <v>0</v>
      </c>
      <c r="T5977">
        <f t="shared" si="372"/>
        <v>0.4</v>
      </c>
      <c r="U5977">
        <f t="shared" si="373"/>
        <v>3.8</v>
      </c>
      <c r="V5977">
        <f t="shared" si="374"/>
        <v>0.77985900000000008</v>
      </c>
      <c r="W5977">
        <f t="shared" si="375"/>
        <v>1.3829506499999999</v>
      </c>
    </row>
    <row r="5978" spans="1:23" x14ac:dyDescent="0.25">
      <c r="A5978" t="s">
        <v>19721</v>
      </c>
      <c r="B5978" s="1">
        <v>43076</v>
      </c>
      <c r="C5978" t="s">
        <v>19722</v>
      </c>
      <c r="D5978" t="s">
        <v>1335</v>
      </c>
      <c r="E5978" t="s">
        <v>19723</v>
      </c>
      <c r="F5978" s="1">
        <v>43067</v>
      </c>
      <c r="G5978">
        <v>1</v>
      </c>
      <c r="H5978">
        <v>3064780</v>
      </c>
      <c r="I5978">
        <v>76492</v>
      </c>
      <c r="J5978">
        <v>3305</v>
      </c>
      <c r="K5978">
        <v>5302</v>
      </c>
      <c r="L5978" t="b">
        <v>0</v>
      </c>
      <c r="M5978" t="b">
        <v>0</v>
      </c>
      <c r="N5978" t="b">
        <v>0</v>
      </c>
      <c r="O5978">
        <v>9</v>
      </c>
      <c r="P5978">
        <v>9</v>
      </c>
      <c r="Q5978" s="2">
        <v>0.02</v>
      </c>
      <c r="R5978" s="2">
        <v>0</v>
      </c>
      <c r="S5978" s="2">
        <v>0</v>
      </c>
      <c r="T5978">
        <f t="shared" si="372"/>
        <v>0.4</v>
      </c>
      <c r="U5978">
        <f t="shared" si="373"/>
        <v>7.2</v>
      </c>
      <c r="V5978">
        <f t="shared" si="374"/>
        <v>1.7323899999999999</v>
      </c>
      <c r="W5978">
        <f t="shared" si="375"/>
        <v>2.5663364999999998</v>
      </c>
    </row>
    <row r="5979" spans="1:23" x14ac:dyDescent="0.25">
      <c r="A5979" t="s">
        <v>19724</v>
      </c>
      <c r="B5979" s="1">
        <v>43248</v>
      </c>
      <c r="C5979" t="s">
        <v>19725</v>
      </c>
      <c r="D5979" t="s">
        <v>881</v>
      </c>
      <c r="E5979" t="s">
        <v>19726</v>
      </c>
      <c r="F5979" s="1">
        <v>43244</v>
      </c>
      <c r="G5979">
        <v>1</v>
      </c>
      <c r="H5979">
        <v>1559231</v>
      </c>
      <c r="I5979">
        <v>34528</v>
      </c>
      <c r="J5979">
        <v>2556</v>
      </c>
      <c r="K5979">
        <v>13343</v>
      </c>
      <c r="L5979" t="b">
        <v>0</v>
      </c>
      <c r="M5979" t="b">
        <v>0</v>
      </c>
      <c r="N5979" t="b">
        <v>0</v>
      </c>
      <c r="O5979">
        <v>4</v>
      </c>
      <c r="P5979">
        <v>2</v>
      </c>
      <c r="Q5979" s="2">
        <v>0.02</v>
      </c>
      <c r="R5979" s="2">
        <v>0</v>
      </c>
      <c r="S5979" s="2">
        <v>0.01</v>
      </c>
      <c r="T5979">
        <f t="shared" si="372"/>
        <v>0.4</v>
      </c>
      <c r="U5979">
        <f t="shared" si="373"/>
        <v>1.2000000000000002</v>
      </c>
      <c r="V5979">
        <f t="shared" si="374"/>
        <v>1.2296155</v>
      </c>
      <c r="W5979">
        <f t="shared" si="375"/>
        <v>0.89036542500000004</v>
      </c>
    </row>
    <row r="5980" spans="1:23" x14ac:dyDescent="0.25">
      <c r="A5980" t="s">
        <v>19727</v>
      </c>
      <c r="B5980" s="1">
        <v>43067</v>
      </c>
      <c r="C5980" t="s">
        <v>19728</v>
      </c>
      <c r="D5980" t="s">
        <v>1372</v>
      </c>
      <c r="E5980" t="s">
        <v>19729</v>
      </c>
      <c r="F5980" s="1">
        <v>43059</v>
      </c>
      <c r="G5980">
        <v>1</v>
      </c>
      <c r="H5980">
        <v>806660</v>
      </c>
      <c r="I5980">
        <v>37548</v>
      </c>
      <c r="J5980">
        <v>932</v>
      </c>
      <c r="K5980">
        <v>2027</v>
      </c>
      <c r="L5980" t="b">
        <v>0</v>
      </c>
      <c r="M5980" t="b">
        <v>0</v>
      </c>
      <c r="N5980" t="b">
        <v>0</v>
      </c>
      <c r="O5980">
        <v>8</v>
      </c>
      <c r="P5980">
        <v>8</v>
      </c>
      <c r="Q5980" s="2">
        <v>0.05</v>
      </c>
      <c r="R5980" s="2">
        <v>0</v>
      </c>
      <c r="S5980" s="2">
        <v>0</v>
      </c>
      <c r="T5980">
        <f t="shared" si="372"/>
        <v>0.4</v>
      </c>
      <c r="U5980">
        <f t="shared" si="373"/>
        <v>6.4</v>
      </c>
      <c r="V5980">
        <f t="shared" si="374"/>
        <v>0.90333000000000008</v>
      </c>
      <c r="W5980">
        <f t="shared" si="375"/>
        <v>2.0761655000000001</v>
      </c>
    </row>
    <row r="5981" spans="1:23" x14ac:dyDescent="0.25">
      <c r="A5981" t="s">
        <v>19730</v>
      </c>
      <c r="B5981" s="1">
        <v>43197</v>
      </c>
      <c r="C5981" t="s">
        <v>19731</v>
      </c>
      <c r="D5981" t="s">
        <v>601</v>
      </c>
      <c r="E5981" t="s">
        <v>19732</v>
      </c>
      <c r="F5981" s="1">
        <v>43196</v>
      </c>
      <c r="G5981">
        <v>1</v>
      </c>
      <c r="H5981">
        <v>391656</v>
      </c>
      <c r="I5981">
        <v>8076</v>
      </c>
      <c r="J5981">
        <v>199</v>
      </c>
      <c r="K5981">
        <v>359</v>
      </c>
      <c r="L5981" t="b">
        <v>0</v>
      </c>
      <c r="M5981" t="b">
        <v>0</v>
      </c>
      <c r="N5981" t="b">
        <v>0</v>
      </c>
      <c r="O5981">
        <v>1</v>
      </c>
      <c r="P5981">
        <v>1</v>
      </c>
      <c r="Q5981" s="2">
        <v>0.02</v>
      </c>
      <c r="R5981" s="2">
        <v>0</v>
      </c>
      <c r="S5981" s="2">
        <v>0</v>
      </c>
      <c r="T5981">
        <f t="shared" si="372"/>
        <v>0.4</v>
      </c>
      <c r="U5981">
        <f t="shared" si="373"/>
        <v>0.8</v>
      </c>
      <c r="V5981">
        <f t="shared" si="374"/>
        <v>0.39582800000000001</v>
      </c>
      <c r="W5981">
        <f t="shared" si="375"/>
        <v>0.49853980000000003</v>
      </c>
    </row>
    <row r="5982" spans="1:23" x14ac:dyDescent="0.25">
      <c r="A5982" t="s">
        <v>19733</v>
      </c>
      <c r="B5982" s="1">
        <v>43132</v>
      </c>
      <c r="C5982" t="s">
        <v>19734</v>
      </c>
      <c r="D5982" t="s">
        <v>85</v>
      </c>
      <c r="E5982" t="s">
        <v>19735</v>
      </c>
      <c r="F5982" s="1">
        <v>43126</v>
      </c>
      <c r="G5982">
        <v>1</v>
      </c>
      <c r="H5982">
        <v>3100935</v>
      </c>
      <c r="I5982">
        <v>203911</v>
      </c>
      <c r="J5982">
        <v>6282</v>
      </c>
      <c r="K5982">
        <v>47173</v>
      </c>
      <c r="L5982" t="b">
        <v>0</v>
      </c>
      <c r="M5982" t="b">
        <v>0</v>
      </c>
      <c r="N5982" t="b">
        <v>0</v>
      </c>
      <c r="O5982">
        <v>6</v>
      </c>
      <c r="P5982">
        <v>6</v>
      </c>
      <c r="Q5982" s="2">
        <v>7.0000000000000007E-2</v>
      </c>
      <c r="R5982" s="2">
        <v>0</v>
      </c>
      <c r="S5982" s="2">
        <v>0.02</v>
      </c>
      <c r="T5982">
        <f t="shared" si="372"/>
        <v>0.4</v>
      </c>
      <c r="U5982">
        <f t="shared" si="373"/>
        <v>4.8000000000000007</v>
      </c>
      <c r="V5982">
        <f t="shared" si="374"/>
        <v>2.7504675000000001</v>
      </c>
      <c r="W5982">
        <f t="shared" si="375"/>
        <v>2.3226636250000001</v>
      </c>
    </row>
    <row r="5983" spans="1:23" x14ac:dyDescent="0.25">
      <c r="A5983" t="s">
        <v>19736</v>
      </c>
      <c r="B5983" s="1">
        <v>43234</v>
      </c>
      <c r="C5983" t="s">
        <v>19737</v>
      </c>
      <c r="D5983" t="s">
        <v>19738</v>
      </c>
      <c r="E5983" t="s">
        <v>19739</v>
      </c>
      <c r="F5983" s="1">
        <v>43212</v>
      </c>
      <c r="G5983">
        <v>1</v>
      </c>
      <c r="H5983">
        <v>2160231</v>
      </c>
      <c r="I5983">
        <v>17627</v>
      </c>
      <c r="J5983">
        <v>15557</v>
      </c>
      <c r="K5983">
        <v>9277</v>
      </c>
      <c r="L5983" t="b">
        <v>0</v>
      </c>
      <c r="M5983" t="b">
        <v>0</v>
      </c>
      <c r="N5983" t="b">
        <v>0</v>
      </c>
      <c r="O5983">
        <v>22</v>
      </c>
      <c r="P5983">
        <v>18</v>
      </c>
      <c r="Q5983" s="2">
        <v>0.01</v>
      </c>
      <c r="R5983" s="2">
        <v>-0.01</v>
      </c>
      <c r="S5983" s="2">
        <v>0</v>
      </c>
      <c r="T5983">
        <f t="shared" si="372"/>
        <v>0.4</v>
      </c>
      <c r="U5983">
        <f t="shared" si="373"/>
        <v>13.6</v>
      </c>
      <c r="V5983">
        <f t="shared" si="374"/>
        <v>1.0301155000000002</v>
      </c>
      <c r="W5983">
        <f t="shared" si="375"/>
        <v>3.920540425</v>
      </c>
    </row>
    <row r="5984" spans="1:23" x14ac:dyDescent="0.25">
      <c r="A5984" t="s">
        <v>19740</v>
      </c>
      <c r="B5984" s="1">
        <v>43072</v>
      </c>
      <c r="C5984" t="s">
        <v>19741</v>
      </c>
      <c r="D5984" t="s">
        <v>10940</v>
      </c>
      <c r="E5984" t="s">
        <v>19742</v>
      </c>
      <c r="F5984" s="1">
        <v>43067</v>
      </c>
      <c r="G5984">
        <v>1</v>
      </c>
      <c r="H5984">
        <v>3027415</v>
      </c>
      <c r="I5984">
        <v>31069</v>
      </c>
      <c r="J5984">
        <v>614</v>
      </c>
      <c r="K5984">
        <v>2060</v>
      </c>
      <c r="L5984" t="b">
        <v>0</v>
      </c>
      <c r="M5984" t="b">
        <v>0</v>
      </c>
      <c r="N5984" t="b">
        <v>0</v>
      </c>
      <c r="O5984">
        <v>5</v>
      </c>
      <c r="P5984">
        <v>5</v>
      </c>
      <c r="Q5984" s="2">
        <v>0.01</v>
      </c>
      <c r="R5984" s="2">
        <v>0</v>
      </c>
      <c r="S5984" s="2">
        <v>0</v>
      </c>
      <c r="T5984">
        <f t="shared" si="372"/>
        <v>0.4</v>
      </c>
      <c r="U5984">
        <f t="shared" si="373"/>
        <v>4</v>
      </c>
      <c r="V5984">
        <f t="shared" si="374"/>
        <v>1.6137075000000001</v>
      </c>
      <c r="W5984">
        <f t="shared" si="375"/>
        <v>1.7247976250000001</v>
      </c>
    </row>
    <row r="5985" spans="1:23" x14ac:dyDescent="0.25">
      <c r="A5985" t="s">
        <v>19743</v>
      </c>
      <c r="B5985" s="1">
        <v>43126</v>
      </c>
      <c r="C5985" t="s">
        <v>19744</v>
      </c>
      <c r="D5985" t="s">
        <v>5984</v>
      </c>
      <c r="E5985" t="s">
        <v>19745</v>
      </c>
      <c r="F5985" s="1">
        <v>43119</v>
      </c>
      <c r="G5985">
        <v>1</v>
      </c>
      <c r="H5985">
        <v>240314</v>
      </c>
      <c r="I5985">
        <v>13652</v>
      </c>
      <c r="J5985">
        <v>158</v>
      </c>
      <c r="K5985">
        <v>681</v>
      </c>
      <c r="L5985" t="b">
        <v>0</v>
      </c>
      <c r="M5985" t="b">
        <v>0</v>
      </c>
      <c r="N5985" t="b">
        <v>0</v>
      </c>
      <c r="O5985">
        <v>7</v>
      </c>
      <c r="P5985">
        <v>6</v>
      </c>
      <c r="Q5985" s="2">
        <v>0.06</v>
      </c>
      <c r="R5985" s="2">
        <v>0</v>
      </c>
      <c r="S5985" s="2">
        <v>0</v>
      </c>
      <c r="T5985">
        <f t="shared" si="372"/>
        <v>0.4</v>
      </c>
      <c r="U5985">
        <f t="shared" si="373"/>
        <v>4.6000000000000005</v>
      </c>
      <c r="V5985">
        <f t="shared" si="374"/>
        <v>0.72015699999999994</v>
      </c>
      <c r="W5985">
        <f t="shared" si="375"/>
        <v>1.5620549500000001</v>
      </c>
    </row>
    <row r="5986" spans="1:23" x14ac:dyDescent="0.25">
      <c r="A5986" t="s">
        <v>19746</v>
      </c>
      <c r="B5986" s="1">
        <v>43210</v>
      </c>
      <c r="C5986" t="s">
        <v>19747</v>
      </c>
      <c r="D5986" t="s">
        <v>526</v>
      </c>
      <c r="E5986" t="s">
        <v>19748</v>
      </c>
      <c r="F5986" s="1">
        <v>43192</v>
      </c>
      <c r="G5986">
        <v>1</v>
      </c>
      <c r="H5986">
        <v>446704</v>
      </c>
      <c r="I5986">
        <v>4067</v>
      </c>
      <c r="J5986">
        <v>722</v>
      </c>
      <c r="K5986">
        <v>1154</v>
      </c>
      <c r="L5986" t="b">
        <v>0</v>
      </c>
      <c r="M5986" t="b">
        <v>0</v>
      </c>
      <c r="N5986" t="b">
        <v>0</v>
      </c>
      <c r="O5986">
        <v>18</v>
      </c>
      <c r="P5986">
        <v>12</v>
      </c>
      <c r="Q5986" s="2">
        <v>0.01</v>
      </c>
      <c r="R5986" s="2">
        <v>0</v>
      </c>
      <c r="S5986" s="2">
        <v>0</v>
      </c>
      <c r="T5986">
        <f t="shared" si="372"/>
        <v>0.4</v>
      </c>
      <c r="U5986">
        <f t="shared" si="373"/>
        <v>8.4000000000000021</v>
      </c>
      <c r="V5986">
        <f t="shared" si="374"/>
        <v>0.32335199999999997</v>
      </c>
      <c r="W5986">
        <f t="shared" si="375"/>
        <v>2.3731732000000005</v>
      </c>
    </row>
    <row r="5987" spans="1:23" x14ac:dyDescent="0.25">
      <c r="A5987" t="s">
        <v>19749</v>
      </c>
      <c r="B5987" s="1">
        <v>43131</v>
      </c>
      <c r="C5987" t="s">
        <v>19750</v>
      </c>
      <c r="D5987" t="s">
        <v>19751</v>
      </c>
      <c r="E5987" t="s">
        <v>19752</v>
      </c>
      <c r="F5987" s="1">
        <v>43126</v>
      </c>
      <c r="G5987">
        <v>1</v>
      </c>
      <c r="H5987">
        <v>9627575</v>
      </c>
      <c r="I5987">
        <v>1007</v>
      </c>
      <c r="J5987">
        <v>94</v>
      </c>
      <c r="K5987">
        <v>264</v>
      </c>
      <c r="L5987" t="b">
        <v>0</v>
      </c>
      <c r="M5987" t="b">
        <v>0</v>
      </c>
      <c r="N5987" t="b">
        <v>0</v>
      </c>
      <c r="O5987">
        <v>5</v>
      </c>
      <c r="P5987">
        <v>2</v>
      </c>
      <c r="Q5987" s="2">
        <v>0</v>
      </c>
      <c r="R5987" s="2">
        <v>0</v>
      </c>
      <c r="S5987" s="2">
        <v>0</v>
      </c>
      <c r="T5987">
        <f t="shared" si="372"/>
        <v>0.4</v>
      </c>
      <c r="U5987">
        <f t="shared" si="373"/>
        <v>1</v>
      </c>
      <c r="V5987">
        <f t="shared" si="374"/>
        <v>4.8137875000000001</v>
      </c>
      <c r="W5987">
        <f t="shared" si="375"/>
        <v>2.0948256249999999</v>
      </c>
    </row>
    <row r="5988" spans="1:23" x14ac:dyDescent="0.25">
      <c r="A5988" t="s">
        <v>19753</v>
      </c>
      <c r="B5988" s="1">
        <v>43083</v>
      </c>
      <c r="C5988" t="s">
        <v>19754</v>
      </c>
      <c r="D5988" t="s">
        <v>8868</v>
      </c>
      <c r="E5988" t="s">
        <v>19755</v>
      </c>
      <c r="F5988" s="1">
        <v>43081</v>
      </c>
      <c r="G5988">
        <v>1</v>
      </c>
      <c r="H5988">
        <v>493348</v>
      </c>
      <c r="I5988">
        <v>17150</v>
      </c>
      <c r="J5988">
        <v>480</v>
      </c>
      <c r="K5988">
        <v>5839</v>
      </c>
      <c r="L5988" t="b">
        <v>0</v>
      </c>
      <c r="M5988" t="b">
        <v>0</v>
      </c>
      <c r="N5988" t="b">
        <v>0</v>
      </c>
      <c r="O5988">
        <v>2</v>
      </c>
      <c r="P5988">
        <v>2</v>
      </c>
      <c r="Q5988" s="2">
        <v>0.03</v>
      </c>
      <c r="R5988" s="2">
        <v>0</v>
      </c>
      <c r="S5988" s="2">
        <v>0.01</v>
      </c>
      <c r="T5988">
        <f t="shared" si="372"/>
        <v>0.4</v>
      </c>
      <c r="U5988">
        <f t="shared" si="373"/>
        <v>1.6</v>
      </c>
      <c r="V5988">
        <f t="shared" si="374"/>
        <v>0.79667399999999999</v>
      </c>
      <c r="W5988">
        <f t="shared" si="375"/>
        <v>0.83883590000000008</v>
      </c>
    </row>
    <row r="5989" spans="1:23" x14ac:dyDescent="0.25">
      <c r="A5989" t="s">
        <v>19756</v>
      </c>
      <c r="B5989" s="1">
        <v>43055</v>
      </c>
      <c r="C5989" t="s">
        <v>19757</v>
      </c>
      <c r="D5989" t="s">
        <v>644</v>
      </c>
      <c r="E5989" t="s">
        <v>19758</v>
      </c>
      <c r="F5989" s="1">
        <v>43050</v>
      </c>
      <c r="G5989">
        <v>1</v>
      </c>
      <c r="H5989">
        <v>935744</v>
      </c>
      <c r="I5989">
        <v>37129</v>
      </c>
      <c r="J5989">
        <v>622</v>
      </c>
      <c r="K5989">
        <v>2673</v>
      </c>
      <c r="L5989" t="b">
        <v>0</v>
      </c>
      <c r="M5989" t="b">
        <v>0</v>
      </c>
      <c r="N5989" t="b">
        <v>0</v>
      </c>
      <c r="O5989">
        <v>5</v>
      </c>
      <c r="P5989">
        <v>3</v>
      </c>
      <c r="Q5989" s="2">
        <v>0.04</v>
      </c>
      <c r="R5989" s="2">
        <v>0</v>
      </c>
      <c r="S5989" s="2">
        <v>0</v>
      </c>
      <c r="T5989">
        <f t="shared" si="372"/>
        <v>0.4</v>
      </c>
      <c r="U5989">
        <f t="shared" si="373"/>
        <v>2.0000000000000004</v>
      </c>
      <c r="V5989">
        <f t="shared" si="374"/>
        <v>0.86787199999999998</v>
      </c>
      <c r="W5989">
        <f t="shared" si="375"/>
        <v>0.96375520000000003</v>
      </c>
    </row>
    <row r="5990" spans="1:23" x14ac:dyDescent="0.25">
      <c r="A5990" t="s">
        <v>19759</v>
      </c>
      <c r="B5990" s="1">
        <v>43168</v>
      </c>
      <c r="C5990" t="s">
        <v>19760</v>
      </c>
      <c r="D5990" t="s">
        <v>605</v>
      </c>
      <c r="E5990" t="s">
        <v>19761</v>
      </c>
      <c r="F5990" s="1">
        <v>43167</v>
      </c>
      <c r="G5990">
        <v>1</v>
      </c>
      <c r="H5990">
        <v>440684</v>
      </c>
      <c r="I5990">
        <v>4946</v>
      </c>
      <c r="J5990">
        <v>449</v>
      </c>
      <c r="K5990">
        <v>569</v>
      </c>
      <c r="L5990" t="b">
        <v>0</v>
      </c>
      <c r="M5990" t="b">
        <v>0</v>
      </c>
      <c r="N5990" t="b">
        <v>0</v>
      </c>
      <c r="O5990">
        <v>1</v>
      </c>
      <c r="P5990">
        <v>1</v>
      </c>
      <c r="Q5990" s="2">
        <v>0.01</v>
      </c>
      <c r="R5990" s="2">
        <v>0</v>
      </c>
      <c r="S5990" s="2">
        <v>0</v>
      </c>
      <c r="T5990">
        <f t="shared" si="372"/>
        <v>0.4</v>
      </c>
      <c r="U5990">
        <f t="shared" si="373"/>
        <v>0.8</v>
      </c>
      <c r="V5990">
        <f t="shared" si="374"/>
        <v>0.32034200000000002</v>
      </c>
      <c r="W5990">
        <f t="shared" si="375"/>
        <v>0.47211970000000003</v>
      </c>
    </row>
    <row r="5991" spans="1:23" x14ac:dyDescent="0.25">
      <c r="A5991" t="s">
        <v>19762</v>
      </c>
      <c r="B5991" s="1">
        <v>43246</v>
      </c>
      <c r="C5991" t="s">
        <v>19763</v>
      </c>
      <c r="D5991" t="s">
        <v>403</v>
      </c>
      <c r="E5991" t="s">
        <v>19764</v>
      </c>
      <c r="F5991" s="1">
        <v>43236</v>
      </c>
      <c r="G5991">
        <v>1</v>
      </c>
      <c r="H5991">
        <v>284691</v>
      </c>
      <c r="I5991">
        <v>7842</v>
      </c>
      <c r="J5991">
        <v>159</v>
      </c>
      <c r="K5991">
        <v>474</v>
      </c>
      <c r="L5991" t="b">
        <v>0</v>
      </c>
      <c r="M5991" t="b">
        <v>0</v>
      </c>
      <c r="N5991" t="b">
        <v>0</v>
      </c>
      <c r="O5991">
        <v>10</v>
      </c>
      <c r="P5991">
        <v>7</v>
      </c>
      <c r="Q5991" s="2">
        <v>0.03</v>
      </c>
      <c r="R5991" s="2">
        <v>0</v>
      </c>
      <c r="S5991" s="2">
        <v>0</v>
      </c>
      <c r="T5991">
        <f t="shared" si="372"/>
        <v>0.4</v>
      </c>
      <c r="U5991">
        <f t="shared" si="373"/>
        <v>5</v>
      </c>
      <c r="V5991">
        <f t="shared" si="374"/>
        <v>0.44234549999999995</v>
      </c>
      <c r="W5991">
        <f t="shared" si="375"/>
        <v>1.564820925</v>
      </c>
    </row>
    <row r="5992" spans="1:23" x14ac:dyDescent="0.25">
      <c r="A5992" t="s">
        <v>19765</v>
      </c>
      <c r="B5992" s="1">
        <v>43204</v>
      </c>
      <c r="C5992" t="s">
        <v>19766</v>
      </c>
      <c r="D5992" t="s">
        <v>7383</v>
      </c>
      <c r="E5992" t="s">
        <v>19767</v>
      </c>
      <c r="F5992" s="1">
        <v>43186</v>
      </c>
      <c r="G5992">
        <v>1</v>
      </c>
      <c r="H5992">
        <v>566518</v>
      </c>
      <c r="I5992">
        <v>18976</v>
      </c>
      <c r="J5992">
        <v>406</v>
      </c>
      <c r="K5992">
        <v>1923</v>
      </c>
      <c r="L5992" t="b">
        <v>0</v>
      </c>
      <c r="M5992" t="b">
        <v>0</v>
      </c>
      <c r="N5992" t="b">
        <v>0</v>
      </c>
      <c r="O5992">
        <v>18</v>
      </c>
      <c r="P5992">
        <v>10</v>
      </c>
      <c r="Q5992" s="2">
        <v>0.03</v>
      </c>
      <c r="R5992" s="2">
        <v>0</v>
      </c>
      <c r="S5992" s="2">
        <v>0</v>
      </c>
      <c r="T5992">
        <f t="shared" si="372"/>
        <v>0.4</v>
      </c>
      <c r="U5992">
        <f t="shared" si="373"/>
        <v>6.4</v>
      </c>
      <c r="V5992">
        <f t="shared" si="374"/>
        <v>0.58325899999999997</v>
      </c>
      <c r="W5992">
        <f t="shared" si="375"/>
        <v>1.9641406500000003</v>
      </c>
    </row>
    <row r="5993" spans="1:23" x14ac:dyDescent="0.25">
      <c r="A5993" t="s">
        <v>19768</v>
      </c>
      <c r="B5993" s="1">
        <v>43195</v>
      </c>
      <c r="C5993" t="s">
        <v>19769</v>
      </c>
      <c r="D5993" t="s">
        <v>5690</v>
      </c>
      <c r="E5993" t="s">
        <v>19770</v>
      </c>
      <c r="F5993" s="1">
        <v>43180</v>
      </c>
      <c r="G5993">
        <v>1</v>
      </c>
      <c r="H5993">
        <v>930867</v>
      </c>
      <c r="I5993">
        <v>9250</v>
      </c>
      <c r="J5993">
        <v>855</v>
      </c>
      <c r="K5993">
        <v>350</v>
      </c>
      <c r="L5993" t="b">
        <v>0</v>
      </c>
      <c r="M5993" t="b">
        <v>0</v>
      </c>
      <c r="N5993" t="b">
        <v>0</v>
      </c>
      <c r="O5993">
        <v>15</v>
      </c>
      <c r="P5993">
        <v>14</v>
      </c>
      <c r="Q5993" s="2">
        <v>0.01</v>
      </c>
      <c r="R5993" s="2">
        <v>0</v>
      </c>
      <c r="S5993" s="2">
        <v>0</v>
      </c>
      <c r="T5993">
        <f t="shared" si="372"/>
        <v>0.4</v>
      </c>
      <c r="U5993">
        <f t="shared" si="373"/>
        <v>11.000000000000002</v>
      </c>
      <c r="V5993">
        <f t="shared" si="374"/>
        <v>0.56543350000000003</v>
      </c>
      <c r="W5993">
        <f t="shared" si="375"/>
        <v>3.1079017250000005</v>
      </c>
    </row>
    <row r="5994" spans="1:23" x14ac:dyDescent="0.25">
      <c r="A5994" t="s">
        <v>19771</v>
      </c>
      <c r="B5994" s="1">
        <v>43121</v>
      </c>
      <c r="C5994" t="s">
        <v>19772</v>
      </c>
      <c r="D5994" t="s">
        <v>19773</v>
      </c>
      <c r="E5994" t="s">
        <v>19774</v>
      </c>
      <c r="F5994" s="1">
        <v>43116</v>
      </c>
      <c r="G5994">
        <v>1</v>
      </c>
      <c r="H5994">
        <v>67726</v>
      </c>
      <c r="I5994">
        <v>402</v>
      </c>
      <c r="J5994">
        <v>67</v>
      </c>
      <c r="K5994">
        <v>87</v>
      </c>
      <c r="L5994" t="b">
        <v>0</v>
      </c>
      <c r="M5994" t="b">
        <v>0</v>
      </c>
      <c r="N5994" t="b">
        <v>0</v>
      </c>
      <c r="O5994">
        <v>5</v>
      </c>
      <c r="P5994">
        <v>3</v>
      </c>
      <c r="Q5994" s="2">
        <v>0.01</v>
      </c>
      <c r="R5994" s="2">
        <v>0</v>
      </c>
      <c r="S5994" s="2">
        <v>0</v>
      </c>
      <c r="T5994">
        <f t="shared" si="372"/>
        <v>0.4</v>
      </c>
      <c r="U5994">
        <f t="shared" si="373"/>
        <v>2.0000000000000004</v>
      </c>
      <c r="V5994">
        <f t="shared" si="374"/>
        <v>0.13386300000000001</v>
      </c>
      <c r="W5994">
        <f t="shared" si="375"/>
        <v>0.70685205000000018</v>
      </c>
    </row>
    <row r="5995" spans="1:23" x14ac:dyDescent="0.25">
      <c r="A5995" t="s">
        <v>19775</v>
      </c>
      <c r="B5995" s="1">
        <v>43104</v>
      </c>
      <c r="C5995" t="s">
        <v>19776</v>
      </c>
      <c r="D5995" t="s">
        <v>1372</v>
      </c>
      <c r="E5995" t="s">
        <v>19777</v>
      </c>
      <c r="F5995" s="1">
        <v>43097</v>
      </c>
      <c r="G5995">
        <v>1</v>
      </c>
      <c r="H5995">
        <v>1983087</v>
      </c>
      <c r="I5995">
        <v>61712</v>
      </c>
      <c r="J5995">
        <v>3784</v>
      </c>
      <c r="K5995">
        <v>4241</v>
      </c>
      <c r="L5995" t="b">
        <v>0</v>
      </c>
      <c r="M5995" t="b">
        <v>0</v>
      </c>
      <c r="N5995" t="b">
        <v>0</v>
      </c>
      <c r="O5995">
        <v>7</v>
      </c>
      <c r="P5995">
        <v>6</v>
      </c>
      <c r="Q5995" s="2">
        <v>0.03</v>
      </c>
      <c r="R5995" s="2">
        <v>0</v>
      </c>
      <c r="S5995" s="2">
        <v>0</v>
      </c>
      <c r="T5995">
        <f t="shared" si="372"/>
        <v>0.4</v>
      </c>
      <c r="U5995">
        <f t="shared" si="373"/>
        <v>4.6000000000000005</v>
      </c>
      <c r="V5995">
        <f t="shared" si="374"/>
        <v>1.2915435</v>
      </c>
      <c r="W5995">
        <f t="shared" si="375"/>
        <v>1.762040225</v>
      </c>
    </row>
    <row r="5996" spans="1:23" x14ac:dyDescent="0.25">
      <c r="A5996" t="s">
        <v>19778</v>
      </c>
      <c r="B5996" s="1">
        <v>43197</v>
      </c>
      <c r="C5996" t="s">
        <v>19779</v>
      </c>
      <c r="D5996" t="s">
        <v>198</v>
      </c>
      <c r="E5996" t="s">
        <v>19780</v>
      </c>
      <c r="F5996" s="1">
        <v>43195</v>
      </c>
      <c r="G5996">
        <v>1</v>
      </c>
      <c r="H5996">
        <v>2096196</v>
      </c>
      <c r="I5996">
        <v>39093</v>
      </c>
      <c r="J5996">
        <v>1688</v>
      </c>
      <c r="K5996">
        <v>2625</v>
      </c>
      <c r="L5996" t="b">
        <v>0</v>
      </c>
      <c r="M5996" t="b">
        <v>0</v>
      </c>
      <c r="N5996" t="b">
        <v>0</v>
      </c>
      <c r="O5996">
        <v>2</v>
      </c>
      <c r="P5996">
        <v>2</v>
      </c>
      <c r="Q5996" s="2">
        <v>0.02</v>
      </c>
      <c r="R5996" s="2">
        <v>0</v>
      </c>
      <c r="S5996" s="2">
        <v>0</v>
      </c>
      <c r="T5996">
        <f t="shared" si="372"/>
        <v>0.4</v>
      </c>
      <c r="U5996">
        <f t="shared" si="373"/>
        <v>1.6</v>
      </c>
      <c r="V5996">
        <f t="shared" si="374"/>
        <v>1.2480979999999999</v>
      </c>
      <c r="W5996">
        <f t="shared" si="375"/>
        <v>0.99683429999999995</v>
      </c>
    </row>
    <row r="5997" spans="1:23" x14ac:dyDescent="0.25">
      <c r="A5997" t="s">
        <v>19781</v>
      </c>
      <c r="B5997" s="1">
        <v>43132</v>
      </c>
      <c r="C5997" t="s">
        <v>19782</v>
      </c>
      <c r="D5997" t="s">
        <v>2123</v>
      </c>
      <c r="E5997" t="s">
        <v>19783</v>
      </c>
      <c r="F5997" s="1">
        <v>43125</v>
      </c>
      <c r="G5997">
        <v>1</v>
      </c>
      <c r="H5997">
        <v>1086860</v>
      </c>
      <c r="I5997">
        <v>49992</v>
      </c>
      <c r="J5997">
        <v>2097</v>
      </c>
      <c r="K5997">
        <v>5360</v>
      </c>
      <c r="L5997" t="b">
        <v>0</v>
      </c>
      <c r="M5997" t="b">
        <v>0</v>
      </c>
      <c r="N5997" t="b">
        <v>0</v>
      </c>
      <c r="O5997">
        <v>7</v>
      </c>
      <c r="P5997">
        <v>7</v>
      </c>
      <c r="Q5997" s="2">
        <v>0.05</v>
      </c>
      <c r="R5997" s="2">
        <v>0</v>
      </c>
      <c r="S5997" s="2">
        <v>0</v>
      </c>
      <c r="T5997">
        <f t="shared" si="372"/>
        <v>0.4</v>
      </c>
      <c r="U5997">
        <f t="shared" si="373"/>
        <v>5.6000000000000005</v>
      </c>
      <c r="V5997">
        <f t="shared" si="374"/>
        <v>1.0434300000000001</v>
      </c>
      <c r="W5997">
        <f t="shared" si="375"/>
        <v>1.9252005000000001</v>
      </c>
    </row>
    <row r="5998" spans="1:23" x14ac:dyDescent="0.25">
      <c r="A5998" t="s">
        <v>19784</v>
      </c>
      <c r="B5998" s="1">
        <v>43165</v>
      </c>
      <c r="C5998" t="s">
        <v>19785</v>
      </c>
      <c r="D5998" t="s">
        <v>2400</v>
      </c>
      <c r="E5998" t="s">
        <v>19786</v>
      </c>
      <c r="F5998" s="1">
        <v>43163</v>
      </c>
      <c r="G5998">
        <v>1</v>
      </c>
      <c r="H5998">
        <v>482122</v>
      </c>
      <c r="I5998">
        <v>9754</v>
      </c>
      <c r="J5998">
        <v>370</v>
      </c>
      <c r="K5998">
        <v>1229</v>
      </c>
      <c r="L5998" t="b">
        <v>0</v>
      </c>
      <c r="M5998" t="b">
        <v>0</v>
      </c>
      <c r="N5998" t="b">
        <v>0</v>
      </c>
      <c r="O5998">
        <v>2</v>
      </c>
      <c r="P5998">
        <v>2</v>
      </c>
      <c r="Q5998" s="2">
        <v>0.02</v>
      </c>
      <c r="R5998" s="2">
        <v>0</v>
      </c>
      <c r="S5998" s="2">
        <v>0</v>
      </c>
      <c r="T5998">
        <f t="shared" si="372"/>
        <v>0.4</v>
      </c>
      <c r="U5998">
        <f t="shared" si="373"/>
        <v>1.6</v>
      </c>
      <c r="V5998">
        <f t="shared" si="374"/>
        <v>0.44106100000000004</v>
      </c>
      <c r="W5998">
        <f t="shared" si="375"/>
        <v>0.71437135000000007</v>
      </c>
    </row>
    <row r="5999" spans="1:23" x14ac:dyDescent="0.25">
      <c r="A5999" t="s">
        <v>19787</v>
      </c>
      <c r="B5999" s="1">
        <v>43129</v>
      </c>
      <c r="C5999" t="s">
        <v>19788</v>
      </c>
      <c r="D5999" t="s">
        <v>3233</v>
      </c>
      <c r="E5999" t="s">
        <v>19789</v>
      </c>
      <c r="F5999" s="1">
        <v>43123</v>
      </c>
      <c r="G5999">
        <v>1</v>
      </c>
      <c r="H5999">
        <v>47862</v>
      </c>
      <c r="I5999">
        <v>1064</v>
      </c>
      <c r="J5999">
        <v>26</v>
      </c>
      <c r="K5999">
        <v>108</v>
      </c>
      <c r="L5999" t="b">
        <v>0</v>
      </c>
      <c r="M5999" t="b">
        <v>0</v>
      </c>
      <c r="N5999" t="b">
        <v>0</v>
      </c>
      <c r="O5999">
        <v>6</v>
      </c>
      <c r="P5999">
        <v>5</v>
      </c>
      <c r="Q5999" s="2">
        <v>0.02</v>
      </c>
      <c r="R5999" s="2">
        <v>0</v>
      </c>
      <c r="S5999" s="2">
        <v>0</v>
      </c>
      <c r="T5999">
        <f t="shared" si="372"/>
        <v>0.4</v>
      </c>
      <c r="U5999">
        <f t="shared" si="373"/>
        <v>3.8</v>
      </c>
      <c r="V5999">
        <f t="shared" si="374"/>
        <v>0.22393100000000002</v>
      </c>
      <c r="W5999">
        <f t="shared" si="375"/>
        <v>1.1883758499999999</v>
      </c>
    </row>
    <row r="6000" spans="1:23" x14ac:dyDescent="0.25">
      <c r="A6000" t="s">
        <v>19790</v>
      </c>
      <c r="B6000" s="1">
        <v>43234</v>
      </c>
      <c r="C6000" t="s">
        <v>19791</v>
      </c>
      <c r="D6000" t="s">
        <v>254</v>
      </c>
      <c r="E6000" t="s">
        <v>19792</v>
      </c>
      <c r="F6000" s="1">
        <v>43209</v>
      </c>
      <c r="G6000">
        <v>1</v>
      </c>
      <c r="H6000">
        <v>2857068</v>
      </c>
      <c r="I6000">
        <v>155666</v>
      </c>
      <c r="J6000">
        <v>1660</v>
      </c>
      <c r="K6000">
        <v>8375</v>
      </c>
      <c r="L6000" t="b">
        <v>0</v>
      </c>
      <c r="M6000" t="b">
        <v>0</v>
      </c>
      <c r="N6000" t="b">
        <v>0</v>
      </c>
      <c r="O6000">
        <v>25</v>
      </c>
      <c r="P6000">
        <v>18</v>
      </c>
      <c r="Q6000" s="2">
        <v>0.05</v>
      </c>
      <c r="R6000" s="2">
        <v>0</v>
      </c>
      <c r="S6000" s="2">
        <v>0</v>
      </c>
      <c r="T6000">
        <f t="shared" si="372"/>
        <v>0.4</v>
      </c>
      <c r="U6000">
        <f t="shared" si="373"/>
        <v>13</v>
      </c>
      <c r="V6000">
        <f t="shared" si="374"/>
        <v>1.928534</v>
      </c>
      <c r="W6000">
        <f t="shared" si="375"/>
        <v>4.0849869000000005</v>
      </c>
    </row>
    <row r="6001" spans="1:23" x14ac:dyDescent="0.25">
      <c r="A6001" t="s">
        <v>19793</v>
      </c>
      <c r="B6001" s="1">
        <v>43115</v>
      </c>
      <c r="C6001" t="s">
        <v>19794</v>
      </c>
      <c r="D6001" t="s">
        <v>2196</v>
      </c>
      <c r="E6001" t="s">
        <v>19795</v>
      </c>
      <c r="F6001" s="1">
        <v>43109</v>
      </c>
      <c r="G6001">
        <v>1</v>
      </c>
      <c r="H6001">
        <v>185948</v>
      </c>
      <c r="I6001">
        <v>7934</v>
      </c>
      <c r="J6001">
        <v>404</v>
      </c>
      <c r="K6001">
        <v>1580</v>
      </c>
      <c r="L6001" t="b">
        <v>0</v>
      </c>
      <c r="M6001" t="b">
        <v>0</v>
      </c>
      <c r="N6001" t="b">
        <v>0</v>
      </c>
      <c r="O6001">
        <v>6</v>
      </c>
      <c r="P6001">
        <v>4</v>
      </c>
      <c r="Q6001" s="2">
        <v>0.04</v>
      </c>
      <c r="R6001" s="2">
        <v>0</v>
      </c>
      <c r="S6001" s="2">
        <v>0.01</v>
      </c>
      <c r="T6001">
        <f t="shared" si="372"/>
        <v>0.4</v>
      </c>
      <c r="U6001">
        <f t="shared" si="373"/>
        <v>2.8000000000000003</v>
      </c>
      <c r="V6001">
        <f t="shared" si="374"/>
        <v>0.74297400000000002</v>
      </c>
      <c r="W6001">
        <f t="shared" si="375"/>
        <v>1.1200409000000002</v>
      </c>
    </row>
    <row r="6002" spans="1:23" x14ac:dyDescent="0.25">
      <c r="A6002" t="s">
        <v>19796</v>
      </c>
      <c r="B6002" s="1">
        <v>43148</v>
      </c>
      <c r="C6002" t="s">
        <v>19797</v>
      </c>
      <c r="D6002" t="s">
        <v>174</v>
      </c>
      <c r="E6002" t="s">
        <v>19798</v>
      </c>
      <c r="F6002" s="1">
        <v>43140</v>
      </c>
      <c r="G6002">
        <v>1</v>
      </c>
      <c r="H6002">
        <v>104073</v>
      </c>
      <c r="I6002">
        <v>1770</v>
      </c>
      <c r="J6002">
        <v>56</v>
      </c>
      <c r="K6002">
        <v>88</v>
      </c>
      <c r="L6002" t="b">
        <v>0</v>
      </c>
      <c r="M6002" t="b">
        <v>0</v>
      </c>
      <c r="N6002" t="b">
        <v>0</v>
      </c>
      <c r="O6002">
        <v>8</v>
      </c>
      <c r="P6002">
        <v>8</v>
      </c>
      <c r="Q6002" s="2">
        <v>0.02</v>
      </c>
      <c r="R6002" s="2">
        <v>0</v>
      </c>
      <c r="S6002" s="2">
        <v>0</v>
      </c>
      <c r="T6002">
        <f t="shared" si="372"/>
        <v>0.4</v>
      </c>
      <c r="U6002">
        <f t="shared" si="373"/>
        <v>6.4</v>
      </c>
      <c r="V6002">
        <f t="shared" si="374"/>
        <v>0.2520365</v>
      </c>
      <c r="W6002">
        <f t="shared" si="375"/>
        <v>1.8482127750000001</v>
      </c>
    </row>
    <row r="6003" spans="1:23" x14ac:dyDescent="0.25">
      <c r="A6003" t="s">
        <v>19799</v>
      </c>
      <c r="B6003" s="1">
        <v>43128</v>
      </c>
      <c r="C6003" t="s">
        <v>19800</v>
      </c>
      <c r="D6003" t="s">
        <v>12549</v>
      </c>
      <c r="E6003" t="s">
        <v>19801</v>
      </c>
      <c r="F6003" s="1">
        <v>43122</v>
      </c>
      <c r="G6003">
        <v>1</v>
      </c>
      <c r="H6003">
        <v>97710</v>
      </c>
      <c r="I6003">
        <v>422</v>
      </c>
      <c r="J6003">
        <v>573</v>
      </c>
      <c r="K6003">
        <v>190</v>
      </c>
      <c r="L6003" t="b">
        <v>0</v>
      </c>
      <c r="M6003" t="b">
        <v>0</v>
      </c>
      <c r="N6003" t="b">
        <v>0</v>
      </c>
      <c r="O6003">
        <v>6</v>
      </c>
      <c r="P6003">
        <v>6</v>
      </c>
      <c r="Q6003" s="2">
        <v>0</v>
      </c>
      <c r="R6003" s="2">
        <v>-0.01</v>
      </c>
      <c r="S6003" s="2">
        <v>0</v>
      </c>
      <c r="T6003">
        <f t="shared" si="372"/>
        <v>0.4</v>
      </c>
      <c r="U6003">
        <f t="shared" si="373"/>
        <v>4.8000000000000007</v>
      </c>
      <c r="V6003">
        <f t="shared" si="374"/>
        <v>-0.101145</v>
      </c>
      <c r="W6003">
        <f t="shared" si="375"/>
        <v>1.3245992500000003</v>
      </c>
    </row>
    <row r="6004" spans="1:23" x14ac:dyDescent="0.25">
      <c r="A6004" t="s">
        <v>19802</v>
      </c>
      <c r="B6004" s="1">
        <v>43079</v>
      </c>
      <c r="C6004" t="s">
        <v>19803</v>
      </c>
      <c r="D6004" t="s">
        <v>8144</v>
      </c>
      <c r="E6004" t="s">
        <v>19804</v>
      </c>
      <c r="F6004" s="1">
        <v>43074</v>
      </c>
      <c r="G6004">
        <v>1</v>
      </c>
      <c r="H6004">
        <v>1774</v>
      </c>
      <c r="I6004">
        <v>14</v>
      </c>
      <c r="J6004">
        <v>5</v>
      </c>
      <c r="K6004">
        <v>10</v>
      </c>
      <c r="L6004" t="b">
        <v>0</v>
      </c>
      <c r="M6004" t="b">
        <v>0</v>
      </c>
      <c r="N6004" t="b">
        <v>0</v>
      </c>
      <c r="O6004">
        <v>5</v>
      </c>
      <c r="P6004">
        <v>1</v>
      </c>
      <c r="Q6004" s="2">
        <v>0.01</v>
      </c>
      <c r="R6004" s="2">
        <v>0</v>
      </c>
      <c r="S6004" s="2">
        <v>0.01</v>
      </c>
      <c r="T6004">
        <f t="shared" si="372"/>
        <v>0.4</v>
      </c>
      <c r="U6004">
        <f t="shared" si="373"/>
        <v>0</v>
      </c>
      <c r="V6004">
        <f t="shared" si="374"/>
        <v>0.350887</v>
      </c>
      <c r="W6004">
        <f t="shared" si="375"/>
        <v>0.28281045000000005</v>
      </c>
    </row>
    <row r="6005" spans="1:23" x14ac:dyDescent="0.25">
      <c r="A6005" t="s">
        <v>19805</v>
      </c>
      <c r="B6005" s="1">
        <v>43123</v>
      </c>
      <c r="C6005" t="s">
        <v>19806</v>
      </c>
      <c r="D6005" t="s">
        <v>6547</v>
      </c>
      <c r="E6005" t="s">
        <v>19807</v>
      </c>
      <c r="F6005" s="1">
        <v>43116</v>
      </c>
      <c r="G6005">
        <v>1</v>
      </c>
      <c r="H6005">
        <v>192638</v>
      </c>
      <c r="I6005">
        <v>10752</v>
      </c>
      <c r="J6005">
        <v>357</v>
      </c>
      <c r="K6005">
        <v>770</v>
      </c>
      <c r="L6005" t="b">
        <v>0</v>
      </c>
      <c r="M6005" t="b">
        <v>0</v>
      </c>
      <c r="N6005" t="b">
        <v>0</v>
      </c>
      <c r="O6005">
        <v>7</v>
      </c>
      <c r="P6005">
        <v>7</v>
      </c>
      <c r="Q6005" s="2">
        <v>0.06</v>
      </c>
      <c r="R6005" s="2">
        <v>0</v>
      </c>
      <c r="S6005" s="2">
        <v>0</v>
      </c>
      <c r="T6005">
        <f t="shared" si="372"/>
        <v>0.4</v>
      </c>
      <c r="U6005">
        <f t="shared" si="373"/>
        <v>5.6000000000000005</v>
      </c>
      <c r="V6005">
        <f t="shared" si="374"/>
        <v>0.69631900000000002</v>
      </c>
      <c r="W6005">
        <f t="shared" si="375"/>
        <v>1.8037116500000001</v>
      </c>
    </row>
    <row r="6006" spans="1:23" x14ac:dyDescent="0.25">
      <c r="A6006" t="s">
        <v>19808</v>
      </c>
      <c r="B6006" s="1">
        <v>43254</v>
      </c>
      <c r="C6006" t="s">
        <v>19809</v>
      </c>
      <c r="D6006" t="s">
        <v>1051</v>
      </c>
      <c r="E6006" t="s">
        <v>19810</v>
      </c>
      <c r="F6006" s="1">
        <v>43246</v>
      </c>
      <c r="G6006">
        <v>1</v>
      </c>
      <c r="H6006">
        <v>2400024</v>
      </c>
      <c r="I6006">
        <v>58960</v>
      </c>
      <c r="J6006">
        <v>2383</v>
      </c>
      <c r="K6006">
        <v>3511</v>
      </c>
      <c r="L6006" t="b">
        <v>0</v>
      </c>
      <c r="M6006" t="b">
        <v>0</v>
      </c>
      <c r="N6006" t="b">
        <v>0</v>
      </c>
      <c r="O6006">
        <v>8</v>
      </c>
      <c r="P6006">
        <v>8</v>
      </c>
      <c r="Q6006" s="2">
        <v>0.02</v>
      </c>
      <c r="R6006" s="2">
        <v>0</v>
      </c>
      <c r="S6006" s="2">
        <v>0</v>
      </c>
      <c r="T6006">
        <f t="shared" si="372"/>
        <v>0.4</v>
      </c>
      <c r="U6006">
        <f t="shared" si="373"/>
        <v>6.4</v>
      </c>
      <c r="V6006">
        <f t="shared" si="374"/>
        <v>1.4000119999999998</v>
      </c>
      <c r="W6006">
        <f t="shared" si="375"/>
        <v>2.2500042000000002</v>
      </c>
    </row>
    <row r="6007" spans="1:23" x14ac:dyDescent="0.25">
      <c r="A6007" t="s">
        <v>19811</v>
      </c>
      <c r="B6007" s="1">
        <v>43165</v>
      </c>
      <c r="C6007" t="s">
        <v>19812</v>
      </c>
      <c r="D6007" t="s">
        <v>5568</v>
      </c>
      <c r="E6007" t="s">
        <v>19813</v>
      </c>
      <c r="F6007" s="1">
        <v>43155</v>
      </c>
      <c r="G6007">
        <v>1</v>
      </c>
      <c r="H6007">
        <v>96756</v>
      </c>
      <c r="I6007">
        <v>1277</v>
      </c>
      <c r="J6007">
        <v>247</v>
      </c>
      <c r="K6007">
        <v>119</v>
      </c>
      <c r="L6007" t="b">
        <v>0</v>
      </c>
      <c r="M6007" t="b">
        <v>0</v>
      </c>
      <c r="N6007" t="b">
        <v>0</v>
      </c>
      <c r="O6007">
        <v>10</v>
      </c>
      <c r="P6007">
        <v>9</v>
      </c>
      <c r="Q6007" s="2">
        <v>0.01</v>
      </c>
      <c r="R6007" s="2">
        <v>0</v>
      </c>
      <c r="S6007" s="2">
        <v>0</v>
      </c>
      <c r="T6007">
        <f t="shared" si="372"/>
        <v>0.4</v>
      </c>
      <c r="U6007">
        <f t="shared" si="373"/>
        <v>7</v>
      </c>
      <c r="V6007">
        <f t="shared" si="374"/>
        <v>0.14837800000000001</v>
      </c>
      <c r="W6007">
        <f t="shared" si="375"/>
        <v>1.9619323000000002</v>
      </c>
    </row>
    <row r="6008" spans="1:23" x14ac:dyDescent="0.25">
      <c r="A6008" t="s">
        <v>19814</v>
      </c>
      <c r="B6008" s="1">
        <v>43064</v>
      </c>
      <c r="C6008" t="s">
        <v>19815</v>
      </c>
      <c r="D6008" t="s">
        <v>403</v>
      </c>
      <c r="E6008" t="s">
        <v>19816</v>
      </c>
      <c r="F6008" s="1">
        <v>43061</v>
      </c>
      <c r="G6008">
        <v>1</v>
      </c>
      <c r="H6008">
        <v>116657</v>
      </c>
      <c r="I6008">
        <v>2162</v>
      </c>
      <c r="J6008">
        <v>47</v>
      </c>
      <c r="K6008">
        <v>207</v>
      </c>
      <c r="L6008" t="b">
        <v>0</v>
      </c>
      <c r="M6008" t="b">
        <v>0</v>
      </c>
      <c r="N6008" t="b">
        <v>0</v>
      </c>
      <c r="O6008">
        <v>3</v>
      </c>
      <c r="P6008">
        <v>3</v>
      </c>
      <c r="Q6008" s="2">
        <v>0.02</v>
      </c>
      <c r="R6008" s="2">
        <v>0</v>
      </c>
      <c r="S6008" s="2">
        <v>0</v>
      </c>
      <c r="T6008">
        <f t="shared" si="372"/>
        <v>0.4</v>
      </c>
      <c r="U6008">
        <f t="shared" si="373"/>
        <v>2.4000000000000004</v>
      </c>
      <c r="V6008">
        <f t="shared" si="374"/>
        <v>0.25832850000000002</v>
      </c>
      <c r="W6008">
        <f t="shared" si="375"/>
        <v>0.85041497500000007</v>
      </c>
    </row>
    <row r="6009" spans="1:23" x14ac:dyDescent="0.25">
      <c r="A6009" t="s">
        <v>19817</v>
      </c>
      <c r="B6009" s="1">
        <v>43135</v>
      </c>
      <c r="C6009" t="s">
        <v>19818</v>
      </c>
      <c r="D6009" t="s">
        <v>19819</v>
      </c>
      <c r="E6009" t="s">
        <v>19820</v>
      </c>
      <c r="F6009" s="1">
        <v>41572</v>
      </c>
      <c r="G6009">
        <v>1</v>
      </c>
      <c r="H6009">
        <v>10345</v>
      </c>
      <c r="I6009">
        <v>39</v>
      </c>
      <c r="J6009">
        <v>0</v>
      </c>
      <c r="K6009">
        <v>0</v>
      </c>
      <c r="L6009" t="b">
        <v>0</v>
      </c>
      <c r="M6009" t="b">
        <v>0</v>
      </c>
      <c r="N6009" t="b">
        <v>0</v>
      </c>
      <c r="O6009">
        <v>1563</v>
      </c>
      <c r="P6009">
        <v>3</v>
      </c>
      <c r="Q6009" s="2">
        <v>0</v>
      </c>
      <c r="R6009" s="2">
        <v>0</v>
      </c>
      <c r="S6009" s="2">
        <v>0</v>
      </c>
      <c r="T6009">
        <f t="shared" si="372"/>
        <v>0.4</v>
      </c>
      <c r="U6009">
        <f t="shared" si="373"/>
        <v>-309.60000000000002</v>
      </c>
      <c r="V6009">
        <f t="shared" si="374"/>
        <v>5.1725E-3</v>
      </c>
      <c r="W6009">
        <f t="shared" si="375"/>
        <v>-77.238189625000004</v>
      </c>
    </row>
    <row r="6010" spans="1:23" x14ac:dyDescent="0.25">
      <c r="A6010" t="s">
        <v>19821</v>
      </c>
      <c r="B6010" s="1">
        <v>43185</v>
      </c>
      <c r="C6010" t="s">
        <v>19822</v>
      </c>
      <c r="D6010" t="s">
        <v>13038</v>
      </c>
      <c r="E6010" t="s">
        <v>19823</v>
      </c>
      <c r="F6010" s="1">
        <v>43174</v>
      </c>
      <c r="G6010">
        <v>1</v>
      </c>
      <c r="H6010">
        <v>259404</v>
      </c>
      <c r="I6010">
        <v>10041</v>
      </c>
      <c r="J6010">
        <v>215</v>
      </c>
      <c r="K6010">
        <v>1025</v>
      </c>
      <c r="L6010" t="b">
        <v>0</v>
      </c>
      <c r="M6010" t="b">
        <v>0</v>
      </c>
      <c r="N6010" t="b">
        <v>0</v>
      </c>
      <c r="O6010">
        <v>11</v>
      </c>
      <c r="P6010">
        <v>10</v>
      </c>
      <c r="Q6010" s="2">
        <v>0.04</v>
      </c>
      <c r="R6010" s="2">
        <v>0</v>
      </c>
      <c r="S6010" s="2">
        <v>0</v>
      </c>
      <c r="T6010">
        <f t="shared" si="372"/>
        <v>0.4</v>
      </c>
      <c r="U6010">
        <f t="shared" si="373"/>
        <v>7.8</v>
      </c>
      <c r="V6010">
        <f t="shared" si="374"/>
        <v>0.52970200000000001</v>
      </c>
      <c r="W6010">
        <f t="shared" si="375"/>
        <v>2.2953956999999998</v>
      </c>
    </row>
    <row r="6011" spans="1:23" x14ac:dyDescent="0.25">
      <c r="A6011" t="s">
        <v>19824</v>
      </c>
      <c r="B6011" s="1">
        <v>43053</v>
      </c>
      <c r="C6011" t="s">
        <v>19825</v>
      </c>
      <c r="D6011" t="s">
        <v>19826</v>
      </c>
      <c r="E6011" t="s">
        <v>19827</v>
      </c>
      <c r="F6011" s="1">
        <v>41070</v>
      </c>
      <c r="G6011">
        <v>1</v>
      </c>
      <c r="H6011">
        <v>6412</v>
      </c>
      <c r="I6011">
        <v>49</v>
      </c>
      <c r="J6011">
        <v>0</v>
      </c>
      <c r="K6011">
        <v>2</v>
      </c>
      <c r="L6011" t="b">
        <v>0</v>
      </c>
      <c r="M6011" t="b">
        <v>0</v>
      </c>
      <c r="N6011" t="b">
        <v>0</v>
      </c>
      <c r="O6011">
        <v>1983</v>
      </c>
      <c r="P6011">
        <v>1</v>
      </c>
      <c r="Q6011" s="2">
        <v>0.01</v>
      </c>
      <c r="R6011" s="2">
        <v>0</v>
      </c>
      <c r="S6011" s="2">
        <v>0</v>
      </c>
      <c r="T6011">
        <f t="shared" si="372"/>
        <v>0.4</v>
      </c>
      <c r="U6011">
        <f t="shared" si="373"/>
        <v>-395.6</v>
      </c>
      <c r="V6011">
        <f t="shared" si="374"/>
        <v>0.10320600000000001</v>
      </c>
      <c r="W6011">
        <f t="shared" si="375"/>
        <v>-98.703877900000009</v>
      </c>
    </row>
    <row r="6012" spans="1:23" x14ac:dyDescent="0.25">
      <c r="A6012" t="s">
        <v>19828</v>
      </c>
      <c r="B6012" s="1">
        <v>43240</v>
      </c>
      <c r="C6012" t="s">
        <v>19829</v>
      </c>
      <c r="D6012" t="s">
        <v>836</v>
      </c>
      <c r="E6012" t="s">
        <v>19830</v>
      </c>
      <c r="F6012" s="1">
        <v>43236</v>
      </c>
      <c r="G6012">
        <v>1</v>
      </c>
      <c r="H6012">
        <v>1106828</v>
      </c>
      <c r="I6012">
        <v>5263</v>
      </c>
      <c r="J6012">
        <v>608</v>
      </c>
      <c r="K6012">
        <v>2563</v>
      </c>
      <c r="L6012" t="b">
        <v>0</v>
      </c>
      <c r="M6012" t="b">
        <v>0</v>
      </c>
      <c r="N6012" t="b">
        <v>0</v>
      </c>
      <c r="O6012">
        <v>4</v>
      </c>
      <c r="P6012">
        <v>4</v>
      </c>
      <c r="Q6012" s="2">
        <v>0</v>
      </c>
      <c r="R6012" s="2">
        <v>0</v>
      </c>
      <c r="S6012" s="2">
        <v>0</v>
      </c>
      <c r="T6012">
        <f t="shared" si="372"/>
        <v>0.4</v>
      </c>
      <c r="U6012">
        <f t="shared" si="373"/>
        <v>3.2</v>
      </c>
      <c r="V6012">
        <f t="shared" si="374"/>
        <v>0.55341399999999996</v>
      </c>
      <c r="W6012">
        <f t="shared" si="375"/>
        <v>1.1536949000000001</v>
      </c>
    </row>
    <row r="6013" spans="1:23" x14ac:dyDescent="0.25">
      <c r="A6013" t="s">
        <v>19831</v>
      </c>
      <c r="B6013" s="1">
        <v>43174</v>
      </c>
      <c r="C6013" t="s">
        <v>19832</v>
      </c>
      <c r="D6013" t="s">
        <v>605</v>
      </c>
      <c r="E6013" t="s">
        <v>19833</v>
      </c>
      <c r="F6013" s="1">
        <v>43172</v>
      </c>
      <c r="G6013">
        <v>1</v>
      </c>
      <c r="H6013">
        <v>451759</v>
      </c>
      <c r="I6013">
        <v>3353</v>
      </c>
      <c r="J6013">
        <v>542</v>
      </c>
      <c r="K6013">
        <v>1051</v>
      </c>
      <c r="L6013" t="b">
        <v>0</v>
      </c>
      <c r="M6013" t="b">
        <v>0</v>
      </c>
      <c r="N6013" t="b">
        <v>0</v>
      </c>
      <c r="O6013">
        <v>2</v>
      </c>
      <c r="P6013">
        <v>1</v>
      </c>
      <c r="Q6013" s="2">
        <v>0.01</v>
      </c>
      <c r="R6013" s="2">
        <v>0</v>
      </c>
      <c r="S6013" s="2">
        <v>0</v>
      </c>
      <c r="T6013">
        <f t="shared" si="372"/>
        <v>0.4</v>
      </c>
      <c r="U6013">
        <f t="shared" si="373"/>
        <v>0.60000000000000009</v>
      </c>
      <c r="V6013">
        <f t="shared" si="374"/>
        <v>0.32587949999999999</v>
      </c>
      <c r="W6013">
        <f t="shared" si="375"/>
        <v>0.42405782500000005</v>
      </c>
    </row>
    <row r="6014" spans="1:23" x14ac:dyDescent="0.25">
      <c r="A6014" t="s">
        <v>19834</v>
      </c>
      <c r="B6014" s="1">
        <v>43082</v>
      </c>
      <c r="C6014" t="s">
        <v>19835</v>
      </c>
      <c r="D6014" t="s">
        <v>198</v>
      </c>
      <c r="E6014" t="s">
        <v>19836</v>
      </c>
      <c r="F6014" s="1">
        <v>43081</v>
      </c>
      <c r="G6014">
        <v>1</v>
      </c>
      <c r="H6014">
        <v>2578951</v>
      </c>
      <c r="I6014">
        <v>75419</v>
      </c>
      <c r="J6014">
        <v>3372</v>
      </c>
      <c r="K6014">
        <v>6148</v>
      </c>
      <c r="L6014" t="b">
        <v>0</v>
      </c>
      <c r="M6014" t="b">
        <v>0</v>
      </c>
      <c r="N6014" t="b">
        <v>0</v>
      </c>
      <c r="O6014">
        <v>1</v>
      </c>
      <c r="P6014">
        <v>2</v>
      </c>
      <c r="Q6014" s="2">
        <v>0.03</v>
      </c>
      <c r="R6014" s="2">
        <v>0</v>
      </c>
      <c r="S6014" s="2">
        <v>0</v>
      </c>
      <c r="T6014">
        <f t="shared" si="372"/>
        <v>0.4</v>
      </c>
      <c r="U6014">
        <f t="shared" si="373"/>
        <v>1.8</v>
      </c>
      <c r="V6014">
        <f t="shared" si="374"/>
        <v>1.5894755</v>
      </c>
      <c r="W6014">
        <f t="shared" si="375"/>
        <v>1.1663164250000002</v>
      </c>
    </row>
    <row r="6015" spans="1:23" x14ac:dyDescent="0.25">
      <c r="A6015" t="s">
        <v>19837</v>
      </c>
      <c r="B6015" s="1">
        <v>43218</v>
      </c>
      <c r="C6015" t="s">
        <v>19838</v>
      </c>
      <c r="D6015" t="s">
        <v>19839</v>
      </c>
      <c r="E6015" t="s">
        <v>19840</v>
      </c>
      <c r="F6015" s="1">
        <v>43208</v>
      </c>
      <c r="G6015">
        <v>1</v>
      </c>
      <c r="H6015">
        <v>399939</v>
      </c>
      <c r="I6015">
        <v>569</v>
      </c>
      <c r="J6015">
        <v>60</v>
      </c>
      <c r="K6015">
        <v>156</v>
      </c>
      <c r="L6015" t="b">
        <v>0</v>
      </c>
      <c r="M6015" t="b">
        <v>0</v>
      </c>
      <c r="N6015" t="b">
        <v>0</v>
      </c>
      <c r="O6015">
        <v>10</v>
      </c>
      <c r="P6015">
        <v>9</v>
      </c>
      <c r="Q6015" s="2">
        <v>0</v>
      </c>
      <c r="R6015" s="2">
        <v>0</v>
      </c>
      <c r="S6015" s="2">
        <v>0</v>
      </c>
      <c r="T6015">
        <f t="shared" si="372"/>
        <v>0.4</v>
      </c>
      <c r="U6015">
        <f t="shared" si="373"/>
        <v>7</v>
      </c>
      <c r="V6015">
        <f t="shared" si="374"/>
        <v>0.19996949999999999</v>
      </c>
      <c r="W6015">
        <f t="shared" si="375"/>
        <v>1.979989325</v>
      </c>
    </row>
    <row r="6016" spans="1:23" x14ac:dyDescent="0.25">
      <c r="A6016" t="s">
        <v>19841</v>
      </c>
      <c r="B6016" s="1">
        <v>43118</v>
      </c>
      <c r="C6016" t="s">
        <v>19842</v>
      </c>
      <c r="D6016" t="s">
        <v>8454</v>
      </c>
      <c r="E6016" t="s">
        <v>19843</v>
      </c>
      <c r="F6016" s="1">
        <v>43112</v>
      </c>
      <c r="G6016">
        <v>1</v>
      </c>
      <c r="H6016">
        <v>371024</v>
      </c>
      <c r="I6016">
        <v>20419</v>
      </c>
      <c r="J6016">
        <v>1108</v>
      </c>
      <c r="K6016">
        <v>1463</v>
      </c>
      <c r="L6016" t="b">
        <v>0</v>
      </c>
      <c r="M6016" t="b">
        <v>0</v>
      </c>
      <c r="N6016" t="b">
        <v>0</v>
      </c>
      <c r="O6016">
        <v>6</v>
      </c>
      <c r="P6016">
        <v>6</v>
      </c>
      <c r="Q6016" s="2">
        <v>0.06</v>
      </c>
      <c r="R6016" s="2">
        <v>0</v>
      </c>
      <c r="S6016" s="2">
        <v>0</v>
      </c>
      <c r="T6016">
        <f t="shared" si="372"/>
        <v>0.4</v>
      </c>
      <c r="U6016">
        <f t="shared" si="373"/>
        <v>4.8000000000000007</v>
      </c>
      <c r="V6016">
        <f t="shared" si="374"/>
        <v>0.78551199999999999</v>
      </c>
      <c r="W6016">
        <f t="shared" si="375"/>
        <v>1.6349292000000002</v>
      </c>
    </row>
    <row r="6017" spans="1:23" x14ac:dyDescent="0.25">
      <c r="A6017" t="s">
        <v>20912</v>
      </c>
      <c r="B6017" s="1">
        <v>43232</v>
      </c>
      <c r="C6017" t="s">
        <v>20913</v>
      </c>
      <c r="D6017" t="s">
        <v>836</v>
      </c>
      <c r="E6017" t="s">
        <v>20914</v>
      </c>
      <c r="F6017" s="1">
        <v>43227</v>
      </c>
      <c r="G6017">
        <v>1</v>
      </c>
      <c r="H6017">
        <v>1085968</v>
      </c>
      <c r="I6017">
        <v>3454</v>
      </c>
      <c r="J6017">
        <v>530</v>
      </c>
      <c r="K6017">
        <v>0</v>
      </c>
      <c r="L6017" t="b">
        <v>1</v>
      </c>
      <c r="M6017" t="b">
        <v>0</v>
      </c>
      <c r="N6017" t="b">
        <v>0</v>
      </c>
      <c r="O6017">
        <v>5</v>
      </c>
      <c r="P6017">
        <v>4</v>
      </c>
      <c r="Q6017" s="2">
        <v>0</v>
      </c>
      <c r="R6017" s="2">
        <v>0</v>
      </c>
      <c r="S6017" s="2">
        <v>0</v>
      </c>
      <c r="T6017">
        <f t="shared" si="372"/>
        <v>0.4</v>
      </c>
      <c r="U6017">
        <f t="shared" si="373"/>
        <v>3</v>
      </c>
      <c r="V6017">
        <f t="shared" si="374"/>
        <v>0.54298400000000002</v>
      </c>
      <c r="W6017">
        <f t="shared" si="375"/>
        <v>1.1000444</v>
      </c>
    </row>
    <row r="6018" spans="1:23" x14ac:dyDescent="0.25">
      <c r="A6018" t="s">
        <v>19844</v>
      </c>
      <c r="B6018" s="1">
        <v>43066</v>
      </c>
      <c r="C6018" t="s">
        <v>19845</v>
      </c>
      <c r="D6018" t="s">
        <v>4472</v>
      </c>
      <c r="E6018" t="s">
        <v>19846</v>
      </c>
      <c r="F6018" s="1">
        <v>43059</v>
      </c>
      <c r="G6018">
        <v>1</v>
      </c>
      <c r="H6018">
        <v>34059</v>
      </c>
      <c r="I6018">
        <v>2183</v>
      </c>
      <c r="J6018">
        <v>375</v>
      </c>
      <c r="K6018">
        <v>622</v>
      </c>
      <c r="L6018" t="b">
        <v>0</v>
      </c>
      <c r="M6018" t="b">
        <v>0</v>
      </c>
      <c r="N6018" t="b">
        <v>0</v>
      </c>
      <c r="O6018">
        <v>7</v>
      </c>
      <c r="P6018">
        <v>6</v>
      </c>
      <c r="Q6018" s="2">
        <v>0.06</v>
      </c>
      <c r="R6018" s="2">
        <v>-0.01</v>
      </c>
      <c r="S6018" s="2">
        <v>0.02</v>
      </c>
      <c r="T6018">
        <f t="shared" ref="T6018:T6081" si="376">G6018*0.4</f>
        <v>0.4</v>
      </c>
      <c r="U6018">
        <f t="shared" ref="U6018:U6081" si="377">-0.2*(O6018-P6018)+0.8*P6018</f>
        <v>4.6000000000000005</v>
      </c>
      <c r="V6018">
        <f t="shared" ref="V6018:V6081" si="378">0.5*H6018*0.000001+0.1*Q6018*100+100*0.15*R6018+100*0.25*S6018</f>
        <v>0.96702949999999999</v>
      </c>
      <c r="W6018">
        <f t="shared" ref="W6018:W6081" si="379">0.4*T6018+0.25*U6018+0.35*V6018</f>
        <v>1.6484603250000001</v>
      </c>
    </row>
    <row r="6019" spans="1:23" x14ac:dyDescent="0.25">
      <c r="A6019" t="s">
        <v>19847</v>
      </c>
      <c r="B6019" s="1">
        <v>43183</v>
      </c>
      <c r="C6019" t="s">
        <v>19848</v>
      </c>
      <c r="D6019" t="s">
        <v>7805</v>
      </c>
      <c r="E6019" t="s">
        <v>19849</v>
      </c>
      <c r="F6019" s="1">
        <v>43174</v>
      </c>
      <c r="G6019">
        <v>1</v>
      </c>
      <c r="H6019">
        <v>354807</v>
      </c>
      <c r="I6019">
        <v>6326</v>
      </c>
      <c r="J6019">
        <v>158</v>
      </c>
      <c r="K6019">
        <v>326</v>
      </c>
      <c r="L6019" t="b">
        <v>0</v>
      </c>
      <c r="M6019" t="b">
        <v>0</v>
      </c>
      <c r="N6019" t="b">
        <v>0</v>
      </c>
      <c r="O6019">
        <v>9</v>
      </c>
      <c r="P6019">
        <v>6</v>
      </c>
      <c r="Q6019" s="2">
        <v>0.02</v>
      </c>
      <c r="R6019" s="2">
        <v>0</v>
      </c>
      <c r="S6019" s="2">
        <v>0</v>
      </c>
      <c r="T6019">
        <f t="shared" si="376"/>
        <v>0.4</v>
      </c>
      <c r="U6019">
        <f t="shared" si="377"/>
        <v>4.2000000000000011</v>
      </c>
      <c r="V6019">
        <f t="shared" si="378"/>
        <v>0.3774035</v>
      </c>
      <c r="W6019">
        <f t="shared" si="379"/>
        <v>1.3420912250000003</v>
      </c>
    </row>
    <row r="6020" spans="1:23" x14ac:dyDescent="0.25">
      <c r="A6020" t="s">
        <v>19850</v>
      </c>
      <c r="B6020" s="1">
        <v>43142</v>
      </c>
      <c r="C6020" t="s">
        <v>19851</v>
      </c>
      <c r="D6020" t="s">
        <v>16666</v>
      </c>
      <c r="E6020" t="s">
        <v>19852</v>
      </c>
      <c r="F6020" s="1">
        <v>43135</v>
      </c>
      <c r="G6020">
        <v>1</v>
      </c>
      <c r="H6020">
        <v>627696</v>
      </c>
      <c r="I6020">
        <v>317</v>
      </c>
      <c r="J6020">
        <v>51</v>
      </c>
      <c r="K6020">
        <v>87</v>
      </c>
      <c r="L6020" t="b">
        <v>0</v>
      </c>
      <c r="M6020" t="b">
        <v>0</v>
      </c>
      <c r="N6020" t="b">
        <v>0</v>
      </c>
      <c r="O6020">
        <v>7</v>
      </c>
      <c r="P6020">
        <v>6</v>
      </c>
      <c r="Q6020" s="2">
        <v>0</v>
      </c>
      <c r="R6020" s="2">
        <v>0</v>
      </c>
      <c r="S6020" s="2">
        <v>0</v>
      </c>
      <c r="T6020">
        <f t="shared" si="376"/>
        <v>0.4</v>
      </c>
      <c r="U6020">
        <f t="shared" si="377"/>
        <v>4.6000000000000005</v>
      </c>
      <c r="V6020">
        <f t="shared" si="378"/>
        <v>0.31384799999999996</v>
      </c>
      <c r="W6020">
        <f t="shared" si="379"/>
        <v>1.4198468</v>
      </c>
    </row>
    <row r="6021" spans="1:23" x14ac:dyDescent="0.25">
      <c r="A6021" t="s">
        <v>19853</v>
      </c>
      <c r="B6021" s="1">
        <v>43114</v>
      </c>
      <c r="C6021" t="s">
        <v>19854</v>
      </c>
      <c r="D6021" t="s">
        <v>11243</v>
      </c>
      <c r="E6021" t="s">
        <v>19855</v>
      </c>
      <c r="F6021" s="1">
        <v>43108</v>
      </c>
      <c r="G6021">
        <v>1</v>
      </c>
      <c r="H6021">
        <v>3832538</v>
      </c>
      <c r="I6021">
        <v>166173</v>
      </c>
      <c r="J6021">
        <v>6757</v>
      </c>
      <c r="K6021">
        <v>11792</v>
      </c>
      <c r="L6021" t="b">
        <v>0</v>
      </c>
      <c r="M6021" t="b">
        <v>0</v>
      </c>
      <c r="N6021" t="b">
        <v>0</v>
      </c>
      <c r="O6021">
        <v>6</v>
      </c>
      <c r="P6021">
        <v>4</v>
      </c>
      <c r="Q6021" s="2">
        <v>0.04</v>
      </c>
      <c r="R6021" s="2">
        <v>0</v>
      </c>
      <c r="S6021" s="2">
        <v>0</v>
      </c>
      <c r="T6021">
        <f t="shared" si="376"/>
        <v>0.4</v>
      </c>
      <c r="U6021">
        <f t="shared" si="377"/>
        <v>2.8000000000000003</v>
      </c>
      <c r="V6021">
        <f t="shared" si="378"/>
        <v>2.3162690000000001</v>
      </c>
      <c r="W6021">
        <f t="shared" si="379"/>
        <v>1.6706941500000001</v>
      </c>
    </row>
    <row r="6022" spans="1:23" x14ac:dyDescent="0.25">
      <c r="A6022" t="s">
        <v>19856</v>
      </c>
      <c r="B6022" s="1">
        <v>43149</v>
      </c>
      <c r="C6022" t="s">
        <v>19857</v>
      </c>
      <c r="D6022" t="s">
        <v>421</v>
      </c>
      <c r="E6022" t="s">
        <v>19858</v>
      </c>
      <c r="F6022" s="1">
        <v>43139</v>
      </c>
      <c r="G6022">
        <v>1</v>
      </c>
      <c r="H6022">
        <v>3181164</v>
      </c>
      <c r="I6022">
        <v>52842</v>
      </c>
      <c r="J6022">
        <v>2256</v>
      </c>
      <c r="K6022">
        <v>4675</v>
      </c>
      <c r="L6022" t="b">
        <v>0</v>
      </c>
      <c r="M6022" t="b">
        <v>0</v>
      </c>
      <c r="N6022" t="b">
        <v>0</v>
      </c>
      <c r="O6022">
        <v>10</v>
      </c>
      <c r="P6022">
        <v>10</v>
      </c>
      <c r="Q6022" s="2">
        <v>0.02</v>
      </c>
      <c r="R6022" s="2">
        <v>0</v>
      </c>
      <c r="S6022" s="2">
        <v>0</v>
      </c>
      <c r="T6022">
        <f t="shared" si="376"/>
        <v>0.4</v>
      </c>
      <c r="U6022">
        <f t="shared" si="377"/>
        <v>8</v>
      </c>
      <c r="V6022">
        <f t="shared" si="378"/>
        <v>1.7905819999999999</v>
      </c>
      <c r="W6022">
        <f t="shared" si="379"/>
        <v>2.7867037000000003</v>
      </c>
    </row>
    <row r="6023" spans="1:23" x14ac:dyDescent="0.25">
      <c r="A6023" t="s">
        <v>19859</v>
      </c>
      <c r="B6023" s="1">
        <v>43255</v>
      </c>
      <c r="C6023" t="s">
        <v>19860</v>
      </c>
      <c r="D6023" t="s">
        <v>1158</v>
      </c>
      <c r="E6023" t="s">
        <v>19861</v>
      </c>
      <c r="F6023" s="1">
        <v>43248</v>
      </c>
      <c r="G6023">
        <v>1</v>
      </c>
      <c r="H6023">
        <v>1813877</v>
      </c>
      <c r="I6023">
        <v>48557</v>
      </c>
      <c r="J6023">
        <v>2716</v>
      </c>
      <c r="K6023">
        <v>6894</v>
      </c>
      <c r="L6023" t="b">
        <v>0</v>
      </c>
      <c r="M6023" t="b">
        <v>0</v>
      </c>
      <c r="N6023" t="b">
        <v>0</v>
      </c>
      <c r="O6023">
        <v>7</v>
      </c>
      <c r="P6023">
        <v>7</v>
      </c>
      <c r="Q6023" s="2">
        <v>0.03</v>
      </c>
      <c r="R6023" s="2">
        <v>0</v>
      </c>
      <c r="S6023" s="2">
        <v>0</v>
      </c>
      <c r="T6023">
        <f t="shared" si="376"/>
        <v>0.4</v>
      </c>
      <c r="U6023">
        <f t="shared" si="377"/>
        <v>5.6000000000000005</v>
      </c>
      <c r="V6023">
        <f t="shared" si="378"/>
        <v>1.2069384999999999</v>
      </c>
      <c r="W6023">
        <f t="shared" si="379"/>
        <v>1.9824284750000001</v>
      </c>
    </row>
    <row r="6024" spans="1:23" x14ac:dyDescent="0.25">
      <c r="A6024" t="s">
        <v>19862</v>
      </c>
      <c r="B6024" s="1">
        <v>43084</v>
      </c>
      <c r="C6024" t="s">
        <v>19863</v>
      </c>
      <c r="D6024" t="s">
        <v>5885</v>
      </c>
      <c r="E6024" t="s">
        <v>19864</v>
      </c>
      <c r="F6024" s="1">
        <v>43078</v>
      </c>
      <c r="G6024">
        <v>1</v>
      </c>
      <c r="H6024">
        <v>104200</v>
      </c>
      <c r="I6024">
        <v>5295</v>
      </c>
      <c r="J6024">
        <v>52</v>
      </c>
      <c r="K6024">
        <v>184</v>
      </c>
      <c r="L6024" t="b">
        <v>0</v>
      </c>
      <c r="M6024" t="b">
        <v>0</v>
      </c>
      <c r="N6024" t="b">
        <v>0</v>
      </c>
      <c r="O6024">
        <v>6</v>
      </c>
      <c r="P6024">
        <v>6</v>
      </c>
      <c r="Q6024" s="2">
        <v>0.05</v>
      </c>
      <c r="R6024" s="2">
        <v>0</v>
      </c>
      <c r="S6024" s="2">
        <v>0</v>
      </c>
      <c r="T6024">
        <f t="shared" si="376"/>
        <v>0.4</v>
      </c>
      <c r="U6024">
        <f t="shared" si="377"/>
        <v>4.8000000000000007</v>
      </c>
      <c r="V6024">
        <f t="shared" si="378"/>
        <v>0.55210000000000015</v>
      </c>
      <c r="W6024">
        <f t="shared" si="379"/>
        <v>1.5532350000000004</v>
      </c>
    </row>
    <row r="6025" spans="1:23" x14ac:dyDescent="0.25">
      <c r="A6025" t="s">
        <v>19865</v>
      </c>
      <c r="B6025" s="1">
        <v>43117</v>
      </c>
      <c r="C6025" t="s">
        <v>19866</v>
      </c>
      <c r="D6025" t="s">
        <v>929</v>
      </c>
      <c r="E6025" t="s">
        <v>19867</v>
      </c>
      <c r="F6025" s="1">
        <v>43111</v>
      </c>
      <c r="G6025">
        <v>1</v>
      </c>
      <c r="H6025">
        <v>647369</v>
      </c>
      <c r="I6025">
        <v>32911</v>
      </c>
      <c r="J6025">
        <v>111</v>
      </c>
      <c r="K6025">
        <v>554</v>
      </c>
      <c r="L6025" t="b">
        <v>0</v>
      </c>
      <c r="M6025" t="b">
        <v>0</v>
      </c>
      <c r="N6025" t="b">
        <v>0</v>
      </c>
      <c r="O6025">
        <v>6</v>
      </c>
      <c r="P6025">
        <v>6</v>
      </c>
      <c r="Q6025" s="2">
        <v>0.05</v>
      </c>
      <c r="R6025" s="2">
        <v>0</v>
      </c>
      <c r="S6025" s="2">
        <v>0</v>
      </c>
      <c r="T6025">
        <f t="shared" si="376"/>
        <v>0.4</v>
      </c>
      <c r="U6025">
        <f t="shared" si="377"/>
        <v>4.8000000000000007</v>
      </c>
      <c r="V6025">
        <f t="shared" si="378"/>
        <v>0.82368450000000015</v>
      </c>
      <c r="W6025">
        <f t="shared" si="379"/>
        <v>1.6482895750000004</v>
      </c>
    </row>
    <row r="6026" spans="1:23" x14ac:dyDescent="0.25">
      <c r="A6026" t="s">
        <v>19868</v>
      </c>
      <c r="B6026" s="1">
        <v>43107</v>
      </c>
      <c r="C6026" t="s">
        <v>19869</v>
      </c>
      <c r="D6026" t="s">
        <v>681</v>
      </c>
      <c r="E6026" t="s">
        <v>19870</v>
      </c>
      <c r="F6026" s="1">
        <v>43099</v>
      </c>
      <c r="G6026">
        <v>1</v>
      </c>
      <c r="H6026">
        <v>8232</v>
      </c>
      <c r="I6026">
        <v>85</v>
      </c>
      <c r="J6026">
        <v>5</v>
      </c>
      <c r="K6026">
        <v>11</v>
      </c>
      <c r="L6026" t="b">
        <v>0</v>
      </c>
      <c r="M6026" t="b">
        <v>0</v>
      </c>
      <c r="N6026" t="b">
        <v>0</v>
      </c>
      <c r="O6026">
        <v>8</v>
      </c>
      <c r="P6026">
        <v>4</v>
      </c>
      <c r="Q6026" s="2">
        <v>0.01</v>
      </c>
      <c r="R6026" s="2">
        <v>0</v>
      </c>
      <c r="S6026" s="2">
        <v>0</v>
      </c>
      <c r="T6026">
        <f t="shared" si="376"/>
        <v>0.4</v>
      </c>
      <c r="U6026">
        <f t="shared" si="377"/>
        <v>2.4000000000000004</v>
      </c>
      <c r="V6026">
        <f t="shared" si="378"/>
        <v>0.104116</v>
      </c>
      <c r="W6026">
        <f t="shared" si="379"/>
        <v>0.79644060000000017</v>
      </c>
    </row>
    <row r="6027" spans="1:23" x14ac:dyDescent="0.25">
      <c r="A6027" t="s">
        <v>19871</v>
      </c>
      <c r="B6027" s="1">
        <v>43161</v>
      </c>
      <c r="C6027" t="s">
        <v>19872</v>
      </c>
      <c r="D6027" t="s">
        <v>749</v>
      </c>
      <c r="E6027" t="s">
        <v>19873</v>
      </c>
      <c r="F6027" s="1">
        <v>43158</v>
      </c>
      <c r="G6027">
        <v>1</v>
      </c>
      <c r="H6027">
        <v>2956442</v>
      </c>
      <c r="I6027">
        <v>94910</v>
      </c>
      <c r="J6027">
        <v>1284</v>
      </c>
      <c r="K6027">
        <v>4317</v>
      </c>
      <c r="L6027" t="b">
        <v>0</v>
      </c>
      <c r="M6027" t="b">
        <v>0</v>
      </c>
      <c r="N6027" t="b">
        <v>0</v>
      </c>
      <c r="O6027">
        <v>3</v>
      </c>
      <c r="P6027">
        <v>3</v>
      </c>
      <c r="Q6027" s="2">
        <v>0.03</v>
      </c>
      <c r="R6027" s="2">
        <v>0</v>
      </c>
      <c r="S6027" s="2">
        <v>0</v>
      </c>
      <c r="T6027">
        <f t="shared" si="376"/>
        <v>0.4</v>
      </c>
      <c r="U6027">
        <f t="shared" si="377"/>
        <v>2.4000000000000004</v>
      </c>
      <c r="V6027">
        <f t="shared" si="378"/>
        <v>1.7782210000000001</v>
      </c>
      <c r="W6027">
        <f t="shared" si="379"/>
        <v>1.3823773500000001</v>
      </c>
    </row>
    <row r="6028" spans="1:23" x14ac:dyDescent="0.25">
      <c r="A6028" t="s">
        <v>19874</v>
      </c>
      <c r="B6028" s="1">
        <v>43104</v>
      </c>
      <c r="C6028" t="s">
        <v>19875</v>
      </c>
      <c r="D6028" t="s">
        <v>19876</v>
      </c>
      <c r="E6028" t="s">
        <v>19877</v>
      </c>
      <c r="F6028" s="1">
        <v>43095</v>
      </c>
      <c r="G6028">
        <v>1</v>
      </c>
      <c r="H6028">
        <v>179345</v>
      </c>
      <c r="I6028">
        <v>2975</v>
      </c>
      <c r="J6028">
        <v>86</v>
      </c>
      <c r="K6028">
        <v>199</v>
      </c>
      <c r="L6028" t="b">
        <v>0</v>
      </c>
      <c r="M6028" t="b">
        <v>0</v>
      </c>
      <c r="N6028" t="b">
        <v>0</v>
      </c>
      <c r="O6028">
        <v>9</v>
      </c>
      <c r="P6028">
        <v>8</v>
      </c>
      <c r="Q6028" s="2">
        <v>0.02</v>
      </c>
      <c r="R6028" s="2">
        <v>0</v>
      </c>
      <c r="S6028" s="2">
        <v>0</v>
      </c>
      <c r="T6028">
        <f t="shared" si="376"/>
        <v>0.4</v>
      </c>
      <c r="U6028">
        <f t="shared" si="377"/>
        <v>6.2</v>
      </c>
      <c r="V6028">
        <f t="shared" si="378"/>
        <v>0.2896725</v>
      </c>
      <c r="W6028">
        <f t="shared" si="379"/>
        <v>1.811385375</v>
      </c>
    </row>
    <row r="6029" spans="1:23" x14ac:dyDescent="0.25">
      <c r="A6029" t="s">
        <v>19878</v>
      </c>
      <c r="B6029" s="1">
        <v>43114</v>
      </c>
      <c r="C6029" t="s">
        <v>19879</v>
      </c>
      <c r="D6029" t="s">
        <v>9158</v>
      </c>
      <c r="E6029" t="s">
        <v>19880</v>
      </c>
      <c r="F6029" s="1">
        <v>43108</v>
      </c>
      <c r="G6029">
        <v>1</v>
      </c>
      <c r="H6029">
        <v>200899</v>
      </c>
      <c r="I6029">
        <v>1025</v>
      </c>
      <c r="J6029">
        <v>1384</v>
      </c>
      <c r="K6029">
        <v>655</v>
      </c>
      <c r="L6029" t="b">
        <v>0</v>
      </c>
      <c r="M6029" t="b">
        <v>0</v>
      </c>
      <c r="N6029" t="b">
        <v>0</v>
      </c>
      <c r="O6029">
        <v>6</v>
      </c>
      <c r="P6029">
        <v>4</v>
      </c>
      <c r="Q6029" s="2">
        <v>0.01</v>
      </c>
      <c r="R6029" s="2">
        <v>-0.01</v>
      </c>
      <c r="S6029" s="2">
        <v>0</v>
      </c>
      <c r="T6029">
        <f t="shared" si="376"/>
        <v>0.4</v>
      </c>
      <c r="U6029">
        <f t="shared" si="377"/>
        <v>2.8000000000000003</v>
      </c>
      <c r="V6029">
        <f t="shared" si="378"/>
        <v>5.0449500000000008E-2</v>
      </c>
      <c r="W6029">
        <f t="shared" si="379"/>
        <v>0.87765732500000015</v>
      </c>
    </row>
    <row r="6030" spans="1:23" x14ac:dyDescent="0.25">
      <c r="A6030" t="s">
        <v>19881</v>
      </c>
      <c r="B6030" s="1">
        <v>43109</v>
      </c>
      <c r="C6030" t="s">
        <v>19882</v>
      </c>
      <c r="D6030" t="s">
        <v>4580</v>
      </c>
      <c r="E6030" t="s">
        <v>19883</v>
      </c>
      <c r="F6030" s="1">
        <v>43103</v>
      </c>
      <c r="G6030">
        <v>1</v>
      </c>
      <c r="H6030">
        <v>6263424</v>
      </c>
      <c r="I6030">
        <v>103930</v>
      </c>
      <c r="J6030">
        <v>25648</v>
      </c>
      <c r="K6030">
        <v>30662</v>
      </c>
      <c r="L6030" t="b">
        <v>0</v>
      </c>
      <c r="M6030" t="b">
        <v>0</v>
      </c>
      <c r="N6030" t="b">
        <v>0</v>
      </c>
      <c r="O6030">
        <v>6</v>
      </c>
      <c r="P6030">
        <v>6</v>
      </c>
      <c r="Q6030" s="2">
        <v>0.02</v>
      </c>
      <c r="R6030" s="2">
        <v>0</v>
      </c>
      <c r="S6030" s="2">
        <v>0</v>
      </c>
      <c r="T6030">
        <f t="shared" si="376"/>
        <v>0.4</v>
      </c>
      <c r="U6030">
        <f t="shared" si="377"/>
        <v>4.8000000000000007</v>
      </c>
      <c r="V6030">
        <f t="shared" si="378"/>
        <v>3.331712</v>
      </c>
      <c r="W6030">
        <f t="shared" si="379"/>
        <v>2.5260992</v>
      </c>
    </row>
    <row r="6031" spans="1:23" x14ac:dyDescent="0.25">
      <c r="A6031" t="s">
        <v>19884</v>
      </c>
      <c r="B6031" s="1">
        <v>43109</v>
      </c>
      <c r="C6031" t="s">
        <v>19885</v>
      </c>
      <c r="D6031" t="s">
        <v>19886</v>
      </c>
      <c r="E6031" t="s">
        <v>19887</v>
      </c>
      <c r="F6031" s="1">
        <v>43106</v>
      </c>
      <c r="G6031">
        <v>1</v>
      </c>
      <c r="H6031">
        <v>34133</v>
      </c>
      <c r="I6031">
        <v>46</v>
      </c>
      <c r="J6031">
        <v>10</v>
      </c>
      <c r="K6031">
        <v>24</v>
      </c>
      <c r="L6031" t="b">
        <v>0</v>
      </c>
      <c r="M6031" t="b">
        <v>0</v>
      </c>
      <c r="N6031" t="b">
        <v>0</v>
      </c>
      <c r="O6031">
        <v>3</v>
      </c>
      <c r="P6031">
        <v>1</v>
      </c>
      <c r="Q6031" s="2">
        <v>0</v>
      </c>
      <c r="R6031" s="2">
        <v>0</v>
      </c>
      <c r="S6031" s="2">
        <v>0</v>
      </c>
      <c r="T6031">
        <f t="shared" si="376"/>
        <v>0.4</v>
      </c>
      <c r="U6031">
        <f t="shared" si="377"/>
        <v>0.4</v>
      </c>
      <c r="V6031">
        <f t="shared" si="378"/>
        <v>1.7066499999999998E-2</v>
      </c>
      <c r="W6031">
        <f t="shared" si="379"/>
        <v>0.26597327500000001</v>
      </c>
    </row>
    <row r="6032" spans="1:23" x14ac:dyDescent="0.25">
      <c r="A6032" t="s">
        <v>19888</v>
      </c>
      <c r="B6032" s="1">
        <v>43130</v>
      </c>
      <c r="C6032" t="s">
        <v>19889</v>
      </c>
      <c r="D6032" t="s">
        <v>19890</v>
      </c>
      <c r="E6032" t="s">
        <v>19891</v>
      </c>
      <c r="F6032" s="1">
        <v>43129</v>
      </c>
      <c r="G6032">
        <v>1</v>
      </c>
      <c r="H6032">
        <v>1035381</v>
      </c>
      <c r="I6032">
        <v>25233</v>
      </c>
      <c r="J6032">
        <v>598</v>
      </c>
      <c r="K6032">
        <v>2412</v>
      </c>
      <c r="L6032" t="b">
        <v>0</v>
      </c>
      <c r="M6032" t="b">
        <v>0</v>
      </c>
      <c r="N6032" t="b">
        <v>0</v>
      </c>
      <c r="O6032">
        <v>1</v>
      </c>
      <c r="P6032">
        <v>1</v>
      </c>
      <c r="Q6032" s="2">
        <v>0.02</v>
      </c>
      <c r="R6032" s="2">
        <v>0</v>
      </c>
      <c r="S6032" s="2">
        <v>0</v>
      </c>
      <c r="T6032">
        <f t="shared" si="376"/>
        <v>0.4</v>
      </c>
      <c r="U6032">
        <f t="shared" si="377"/>
        <v>0.8</v>
      </c>
      <c r="V6032">
        <f t="shared" si="378"/>
        <v>0.71769050000000001</v>
      </c>
      <c r="W6032">
        <f t="shared" si="379"/>
        <v>0.61119167500000005</v>
      </c>
    </row>
    <row r="6033" spans="1:23" x14ac:dyDescent="0.25">
      <c r="A6033" t="s">
        <v>19892</v>
      </c>
      <c r="B6033" s="1">
        <v>43066</v>
      </c>
      <c r="C6033" t="s">
        <v>19893</v>
      </c>
      <c r="D6033" t="s">
        <v>166</v>
      </c>
      <c r="E6033" t="s">
        <v>19894</v>
      </c>
      <c r="F6033" s="1">
        <v>43062</v>
      </c>
      <c r="G6033">
        <v>1</v>
      </c>
      <c r="H6033">
        <v>52109</v>
      </c>
      <c r="I6033">
        <v>1411</v>
      </c>
      <c r="J6033">
        <v>50</v>
      </c>
      <c r="K6033">
        <v>164</v>
      </c>
      <c r="L6033" t="b">
        <v>0</v>
      </c>
      <c r="M6033" t="b">
        <v>0</v>
      </c>
      <c r="N6033" t="b">
        <v>0</v>
      </c>
      <c r="O6033">
        <v>4</v>
      </c>
      <c r="P6033">
        <v>3</v>
      </c>
      <c r="Q6033" s="2">
        <v>0.03</v>
      </c>
      <c r="R6033" s="2">
        <v>0</v>
      </c>
      <c r="S6033" s="2">
        <v>0</v>
      </c>
      <c r="T6033">
        <f t="shared" si="376"/>
        <v>0.4</v>
      </c>
      <c r="U6033">
        <f t="shared" si="377"/>
        <v>2.2000000000000002</v>
      </c>
      <c r="V6033">
        <f t="shared" si="378"/>
        <v>0.32605449999999997</v>
      </c>
      <c r="W6033">
        <f t="shared" si="379"/>
        <v>0.82411907500000003</v>
      </c>
    </row>
    <row r="6034" spans="1:23" x14ac:dyDescent="0.25">
      <c r="A6034" t="s">
        <v>19895</v>
      </c>
      <c r="B6034" s="1">
        <v>43053</v>
      </c>
      <c r="C6034" t="s">
        <v>19896</v>
      </c>
      <c r="D6034" t="s">
        <v>355</v>
      </c>
      <c r="E6034" t="s">
        <v>19897</v>
      </c>
      <c r="F6034" s="1">
        <v>43049</v>
      </c>
      <c r="G6034">
        <v>1</v>
      </c>
      <c r="H6034">
        <v>304926</v>
      </c>
      <c r="I6034">
        <v>3305</v>
      </c>
      <c r="J6034">
        <v>130</v>
      </c>
      <c r="K6034">
        <v>275</v>
      </c>
      <c r="L6034" t="b">
        <v>0</v>
      </c>
      <c r="M6034" t="b">
        <v>0</v>
      </c>
      <c r="N6034" t="b">
        <v>0</v>
      </c>
      <c r="O6034">
        <v>4</v>
      </c>
      <c r="P6034">
        <v>1</v>
      </c>
      <c r="Q6034" s="2">
        <v>0.01</v>
      </c>
      <c r="R6034" s="2">
        <v>0</v>
      </c>
      <c r="S6034" s="2">
        <v>0</v>
      </c>
      <c r="T6034">
        <f t="shared" si="376"/>
        <v>0.4</v>
      </c>
      <c r="U6034">
        <f t="shared" si="377"/>
        <v>0.19999999999999996</v>
      </c>
      <c r="V6034">
        <f t="shared" si="378"/>
        <v>0.25246299999999999</v>
      </c>
      <c r="W6034">
        <f t="shared" si="379"/>
        <v>0.29836205000000005</v>
      </c>
    </row>
    <row r="6035" spans="1:23" x14ac:dyDescent="0.25">
      <c r="A6035" t="s">
        <v>19898</v>
      </c>
      <c r="B6035" s="1">
        <v>43117</v>
      </c>
      <c r="C6035" t="s">
        <v>19899</v>
      </c>
      <c r="D6035" t="s">
        <v>19900</v>
      </c>
      <c r="E6035" t="s">
        <v>19901</v>
      </c>
      <c r="F6035" s="1">
        <v>41705</v>
      </c>
      <c r="G6035">
        <v>1</v>
      </c>
      <c r="H6035">
        <v>3456</v>
      </c>
      <c r="I6035">
        <v>4</v>
      </c>
      <c r="J6035">
        <v>4</v>
      </c>
      <c r="K6035">
        <v>5</v>
      </c>
      <c r="L6035" t="b">
        <v>0</v>
      </c>
      <c r="M6035" t="b">
        <v>0</v>
      </c>
      <c r="N6035" t="b">
        <v>0</v>
      </c>
      <c r="O6035">
        <v>1412</v>
      </c>
      <c r="P6035">
        <v>3</v>
      </c>
      <c r="Q6035" s="2">
        <v>0</v>
      </c>
      <c r="R6035" s="2">
        <v>0</v>
      </c>
      <c r="S6035" s="2">
        <v>0</v>
      </c>
      <c r="T6035">
        <f t="shared" si="376"/>
        <v>0.4</v>
      </c>
      <c r="U6035">
        <f t="shared" si="377"/>
        <v>-279.40000000000003</v>
      </c>
      <c r="V6035">
        <f t="shared" si="378"/>
        <v>1.7279999999999999E-3</v>
      </c>
      <c r="W6035">
        <f t="shared" si="379"/>
        <v>-69.689395200000007</v>
      </c>
    </row>
    <row r="6036" spans="1:23" x14ac:dyDescent="0.25">
      <c r="A6036" t="s">
        <v>19902</v>
      </c>
      <c r="B6036" s="1">
        <v>43075</v>
      </c>
      <c r="C6036" t="s">
        <v>19903</v>
      </c>
      <c r="D6036" t="s">
        <v>605</v>
      </c>
      <c r="E6036" t="s">
        <v>19904</v>
      </c>
      <c r="F6036" s="1">
        <v>43074</v>
      </c>
      <c r="G6036">
        <v>1</v>
      </c>
      <c r="H6036">
        <v>990016</v>
      </c>
      <c r="I6036">
        <v>14361</v>
      </c>
      <c r="J6036">
        <v>2239</v>
      </c>
      <c r="K6036">
        <v>4567</v>
      </c>
      <c r="L6036" t="b">
        <v>0</v>
      </c>
      <c r="M6036" t="b">
        <v>0</v>
      </c>
      <c r="N6036" t="b">
        <v>0</v>
      </c>
      <c r="O6036">
        <v>1</v>
      </c>
      <c r="P6036">
        <v>1</v>
      </c>
      <c r="Q6036" s="2">
        <v>0.01</v>
      </c>
      <c r="R6036" s="2">
        <v>0</v>
      </c>
      <c r="S6036" s="2">
        <v>0</v>
      </c>
      <c r="T6036">
        <f t="shared" si="376"/>
        <v>0.4</v>
      </c>
      <c r="U6036">
        <f t="shared" si="377"/>
        <v>0.8</v>
      </c>
      <c r="V6036">
        <f t="shared" si="378"/>
        <v>0.59500799999999998</v>
      </c>
      <c r="W6036">
        <f t="shared" si="379"/>
        <v>0.5682528</v>
      </c>
    </row>
    <row r="6037" spans="1:23" x14ac:dyDescent="0.25">
      <c r="A6037" t="s">
        <v>19905</v>
      </c>
      <c r="B6037" s="1">
        <v>43211</v>
      </c>
      <c r="C6037" t="s">
        <v>19906</v>
      </c>
      <c r="D6037" t="s">
        <v>2900</v>
      </c>
      <c r="E6037" t="s">
        <v>19907</v>
      </c>
      <c r="F6037" s="1">
        <v>43192</v>
      </c>
      <c r="G6037">
        <v>1</v>
      </c>
      <c r="H6037">
        <v>661061</v>
      </c>
      <c r="I6037">
        <v>11911</v>
      </c>
      <c r="J6037">
        <v>411</v>
      </c>
      <c r="K6037">
        <v>556</v>
      </c>
      <c r="L6037" t="b">
        <v>0</v>
      </c>
      <c r="M6037" t="b">
        <v>0</v>
      </c>
      <c r="N6037" t="b">
        <v>0</v>
      </c>
      <c r="O6037">
        <v>19</v>
      </c>
      <c r="P6037">
        <v>13</v>
      </c>
      <c r="Q6037" s="2">
        <v>0.02</v>
      </c>
      <c r="R6037" s="2">
        <v>0</v>
      </c>
      <c r="S6037" s="2">
        <v>0</v>
      </c>
      <c r="T6037">
        <f t="shared" si="376"/>
        <v>0.4</v>
      </c>
      <c r="U6037">
        <f t="shared" si="377"/>
        <v>9.1999999999999993</v>
      </c>
      <c r="V6037">
        <f t="shared" si="378"/>
        <v>0.53053050000000002</v>
      </c>
      <c r="W6037">
        <f t="shared" si="379"/>
        <v>2.6456856750000002</v>
      </c>
    </row>
    <row r="6038" spans="1:23" x14ac:dyDescent="0.25">
      <c r="A6038" t="s">
        <v>19908</v>
      </c>
      <c r="B6038" s="1">
        <v>43061</v>
      </c>
      <c r="C6038" t="s">
        <v>19909</v>
      </c>
      <c r="D6038" t="s">
        <v>19910</v>
      </c>
      <c r="E6038" t="s">
        <v>19911</v>
      </c>
      <c r="F6038" s="1">
        <v>43053</v>
      </c>
      <c r="G6038">
        <v>1</v>
      </c>
      <c r="H6038">
        <v>1607810</v>
      </c>
      <c r="I6038">
        <v>39699</v>
      </c>
      <c r="J6038">
        <v>2268</v>
      </c>
      <c r="K6038">
        <v>1847</v>
      </c>
      <c r="L6038" t="b">
        <v>0</v>
      </c>
      <c r="M6038" t="b">
        <v>0</v>
      </c>
      <c r="N6038" t="b">
        <v>0</v>
      </c>
      <c r="O6038">
        <v>8</v>
      </c>
      <c r="P6038">
        <v>8</v>
      </c>
      <c r="Q6038" s="2">
        <v>0.02</v>
      </c>
      <c r="R6038" s="2">
        <v>0</v>
      </c>
      <c r="S6038" s="2">
        <v>0</v>
      </c>
      <c r="T6038">
        <f t="shared" si="376"/>
        <v>0.4</v>
      </c>
      <c r="U6038">
        <f t="shared" si="377"/>
        <v>6.4</v>
      </c>
      <c r="V6038">
        <f t="shared" si="378"/>
        <v>1.003905</v>
      </c>
      <c r="W6038">
        <f t="shared" si="379"/>
        <v>2.1113667500000002</v>
      </c>
    </row>
    <row r="6039" spans="1:23" x14ac:dyDescent="0.25">
      <c r="A6039" t="s">
        <v>19912</v>
      </c>
      <c r="B6039" s="1">
        <v>43058</v>
      </c>
      <c r="C6039" t="s">
        <v>19913</v>
      </c>
      <c r="D6039" t="s">
        <v>1062</v>
      </c>
      <c r="E6039" t="s">
        <v>19914</v>
      </c>
      <c r="F6039" s="1">
        <v>43052</v>
      </c>
      <c r="G6039">
        <v>1</v>
      </c>
      <c r="H6039">
        <v>380111</v>
      </c>
      <c r="I6039">
        <v>12095</v>
      </c>
      <c r="J6039">
        <v>128</v>
      </c>
      <c r="K6039">
        <v>643</v>
      </c>
      <c r="L6039" t="b">
        <v>0</v>
      </c>
      <c r="M6039" t="b">
        <v>0</v>
      </c>
      <c r="N6039" t="b">
        <v>0</v>
      </c>
      <c r="O6039">
        <v>6</v>
      </c>
      <c r="P6039">
        <v>6</v>
      </c>
      <c r="Q6039" s="2">
        <v>0.03</v>
      </c>
      <c r="R6039" s="2">
        <v>0</v>
      </c>
      <c r="S6039" s="2">
        <v>0</v>
      </c>
      <c r="T6039">
        <f t="shared" si="376"/>
        <v>0.4</v>
      </c>
      <c r="U6039">
        <f t="shared" si="377"/>
        <v>4.8000000000000007</v>
      </c>
      <c r="V6039">
        <f t="shared" si="378"/>
        <v>0.49005549999999998</v>
      </c>
      <c r="W6039">
        <f t="shared" si="379"/>
        <v>1.5315194250000004</v>
      </c>
    </row>
    <row r="6040" spans="1:23" x14ac:dyDescent="0.25">
      <c r="A6040" t="s">
        <v>19915</v>
      </c>
      <c r="B6040" s="1">
        <v>43142</v>
      </c>
      <c r="C6040" t="s">
        <v>19916</v>
      </c>
      <c r="D6040" t="s">
        <v>19917</v>
      </c>
      <c r="E6040" t="s">
        <v>19918</v>
      </c>
      <c r="F6040" s="1">
        <v>43135</v>
      </c>
      <c r="G6040">
        <v>1</v>
      </c>
      <c r="H6040">
        <v>23932421</v>
      </c>
      <c r="I6040">
        <v>4666</v>
      </c>
      <c r="J6040">
        <v>374</v>
      </c>
      <c r="K6040">
        <v>465</v>
      </c>
      <c r="L6040" t="b">
        <v>0</v>
      </c>
      <c r="M6040" t="b">
        <v>0</v>
      </c>
      <c r="N6040" t="b">
        <v>0</v>
      </c>
      <c r="O6040">
        <v>7</v>
      </c>
      <c r="P6040">
        <v>7</v>
      </c>
      <c r="Q6040" s="2">
        <v>0</v>
      </c>
      <c r="R6040" s="2">
        <v>0</v>
      </c>
      <c r="S6040" s="2">
        <v>0</v>
      </c>
      <c r="T6040">
        <f t="shared" si="376"/>
        <v>0.4</v>
      </c>
      <c r="U6040">
        <f t="shared" si="377"/>
        <v>5.6000000000000005</v>
      </c>
      <c r="V6040">
        <f t="shared" si="378"/>
        <v>11.966210499999999</v>
      </c>
      <c r="W6040">
        <f t="shared" si="379"/>
        <v>5.7481736750000003</v>
      </c>
    </row>
    <row r="6041" spans="1:23" x14ac:dyDescent="0.25">
      <c r="A6041" t="s">
        <v>19919</v>
      </c>
      <c r="B6041" s="1">
        <v>43242</v>
      </c>
      <c r="C6041" t="s">
        <v>19920</v>
      </c>
      <c r="D6041" t="s">
        <v>707</v>
      </c>
      <c r="E6041" t="s">
        <v>19921</v>
      </c>
      <c r="F6041" s="1">
        <v>43235</v>
      </c>
      <c r="G6041">
        <v>1</v>
      </c>
      <c r="H6041">
        <v>881585</v>
      </c>
      <c r="I6041">
        <v>19831</v>
      </c>
      <c r="J6041">
        <v>627</v>
      </c>
      <c r="K6041">
        <v>2396</v>
      </c>
      <c r="L6041" t="b">
        <v>0</v>
      </c>
      <c r="M6041" t="b">
        <v>0</v>
      </c>
      <c r="N6041" t="b">
        <v>0</v>
      </c>
      <c r="O6041">
        <v>7</v>
      </c>
      <c r="P6041">
        <v>7</v>
      </c>
      <c r="Q6041" s="2">
        <v>0.02</v>
      </c>
      <c r="R6041" s="2">
        <v>0</v>
      </c>
      <c r="S6041" s="2">
        <v>0</v>
      </c>
      <c r="T6041">
        <f t="shared" si="376"/>
        <v>0.4</v>
      </c>
      <c r="U6041">
        <f t="shared" si="377"/>
        <v>5.6000000000000005</v>
      </c>
      <c r="V6041">
        <f t="shared" si="378"/>
        <v>0.64079249999999999</v>
      </c>
      <c r="W6041">
        <f t="shared" si="379"/>
        <v>1.7842773750000001</v>
      </c>
    </row>
    <row r="6042" spans="1:23" x14ac:dyDescent="0.25">
      <c r="A6042" t="s">
        <v>19922</v>
      </c>
      <c r="B6042" s="1">
        <v>43112</v>
      </c>
      <c r="C6042" t="s">
        <v>19923</v>
      </c>
      <c r="D6042" t="s">
        <v>57</v>
      </c>
      <c r="E6042" t="s">
        <v>19924</v>
      </c>
      <c r="F6042" s="1">
        <v>43109</v>
      </c>
      <c r="G6042">
        <v>1</v>
      </c>
      <c r="H6042">
        <v>393742</v>
      </c>
      <c r="I6042">
        <v>11658</v>
      </c>
      <c r="J6042">
        <v>291</v>
      </c>
      <c r="K6042">
        <v>4863</v>
      </c>
      <c r="L6042" t="b">
        <v>0</v>
      </c>
      <c r="M6042" t="b">
        <v>0</v>
      </c>
      <c r="N6042" t="b">
        <v>0</v>
      </c>
      <c r="O6042">
        <v>3</v>
      </c>
      <c r="P6042">
        <v>1</v>
      </c>
      <c r="Q6042" s="2">
        <v>0.03</v>
      </c>
      <c r="R6042" s="2">
        <v>0</v>
      </c>
      <c r="S6042" s="2">
        <v>0.01</v>
      </c>
      <c r="T6042">
        <f t="shared" si="376"/>
        <v>0.4</v>
      </c>
      <c r="U6042">
        <f t="shared" si="377"/>
        <v>0.4</v>
      </c>
      <c r="V6042">
        <f t="shared" si="378"/>
        <v>0.74687099999999995</v>
      </c>
      <c r="W6042">
        <f t="shared" si="379"/>
        <v>0.52140484999999992</v>
      </c>
    </row>
    <row r="6043" spans="1:23" x14ac:dyDescent="0.25">
      <c r="A6043" t="s">
        <v>19925</v>
      </c>
      <c r="B6043" s="1">
        <v>43133</v>
      </c>
      <c r="C6043" t="s">
        <v>19926</v>
      </c>
      <c r="D6043" t="s">
        <v>19927</v>
      </c>
      <c r="E6043" t="s">
        <v>19928</v>
      </c>
      <c r="F6043" s="1">
        <v>43126</v>
      </c>
      <c r="G6043">
        <v>1</v>
      </c>
      <c r="H6043">
        <v>2018667</v>
      </c>
      <c r="I6043">
        <v>62168</v>
      </c>
      <c r="J6043">
        <v>782</v>
      </c>
      <c r="K6043">
        <v>5082</v>
      </c>
      <c r="L6043" t="b">
        <v>0</v>
      </c>
      <c r="M6043" t="b">
        <v>0</v>
      </c>
      <c r="N6043" t="b">
        <v>0</v>
      </c>
      <c r="O6043">
        <v>7</v>
      </c>
      <c r="P6043">
        <v>5</v>
      </c>
      <c r="Q6043" s="2">
        <v>0.03</v>
      </c>
      <c r="R6043" s="2">
        <v>0</v>
      </c>
      <c r="S6043" s="2">
        <v>0</v>
      </c>
      <c r="T6043">
        <f t="shared" si="376"/>
        <v>0.4</v>
      </c>
      <c r="U6043">
        <f t="shared" si="377"/>
        <v>3.6</v>
      </c>
      <c r="V6043">
        <f t="shared" si="378"/>
        <v>1.3093334999999999</v>
      </c>
      <c r="W6043">
        <f t="shared" si="379"/>
        <v>1.5182667249999999</v>
      </c>
    </row>
    <row r="6044" spans="1:23" x14ac:dyDescent="0.25">
      <c r="A6044" t="s">
        <v>19929</v>
      </c>
      <c r="B6044" s="1">
        <v>43192</v>
      </c>
      <c r="C6044" t="s">
        <v>19930</v>
      </c>
      <c r="D6044" t="s">
        <v>19931</v>
      </c>
      <c r="E6044" t="s">
        <v>19932</v>
      </c>
      <c r="F6044" s="1">
        <v>43178</v>
      </c>
      <c r="G6044">
        <v>1</v>
      </c>
      <c r="H6044">
        <v>1229307</v>
      </c>
      <c r="I6044">
        <v>40639</v>
      </c>
      <c r="J6044">
        <v>3147</v>
      </c>
      <c r="K6044">
        <v>5927</v>
      </c>
      <c r="L6044" t="b">
        <v>0</v>
      </c>
      <c r="M6044" t="b">
        <v>0</v>
      </c>
      <c r="N6044" t="b">
        <v>0</v>
      </c>
      <c r="O6044">
        <v>14</v>
      </c>
      <c r="P6044">
        <v>14</v>
      </c>
      <c r="Q6044" s="2">
        <v>0.03</v>
      </c>
      <c r="R6044" s="2">
        <v>0</v>
      </c>
      <c r="S6044" s="2">
        <v>0</v>
      </c>
      <c r="T6044">
        <f t="shared" si="376"/>
        <v>0.4</v>
      </c>
      <c r="U6044">
        <f t="shared" si="377"/>
        <v>11.200000000000001</v>
      </c>
      <c r="V6044">
        <f t="shared" si="378"/>
        <v>0.91465350000000001</v>
      </c>
      <c r="W6044">
        <f t="shared" si="379"/>
        <v>3.2801287250000004</v>
      </c>
    </row>
    <row r="6045" spans="1:23" x14ac:dyDescent="0.25">
      <c r="A6045" t="s">
        <v>19933</v>
      </c>
      <c r="B6045" s="1">
        <v>43182</v>
      </c>
      <c r="C6045" t="s">
        <v>19934</v>
      </c>
      <c r="D6045" t="s">
        <v>5097</v>
      </c>
      <c r="E6045" t="s">
        <v>19935</v>
      </c>
      <c r="F6045" s="1">
        <v>43168</v>
      </c>
      <c r="G6045">
        <v>1</v>
      </c>
      <c r="H6045">
        <v>675659</v>
      </c>
      <c r="I6045">
        <v>5335</v>
      </c>
      <c r="J6045">
        <v>112</v>
      </c>
      <c r="K6045">
        <v>362</v>
      </c>
      <c r="L6045" t="b">
        <v>0</v>
      </c>
      <c r="M6045" t="b">
        <v>0</v>
      </c>
      <c r="N6045" t="b">
        <v>0</v>
      </c>
      <c r="O6045">
        <v>14</v>
      </c>
      <c r="P6045">
        <v>12</v>
      </c>
      <c r="Q6045" s="2">
        <v>0.01</v>
      </c>
      <c r="R6045" s="2">
        <v>0</v>
      </c>
      <c r="S6045" s="2">
        <v>0</v>
      </c>
      <c r="T6045">
        <f t="shared" si="376"/>
        <v>0.4</v>
      </c>
      <c r="U6045">
        <f t="shared" si="377"/>
        <v>9.2000000000000011</v>
      </c>
      <c r="V6045">
        <f t="shared" si="378"/>
        <v>0.43782949999999998</v>
      </c>
      <c r="W6045">
        <f t="shared" si="379"/>
        <v>2.6132403250000005</v>
      </c>
    </row>
    <row r="6046" spans="1:23" x14ac:dyDescent="0.25">
      <c r="A6046" t="s">
        <v>19936</v>
      </c>
      <c r="B6046" s="1">
        <v>43132</v>
      </c>
      <c r="C6046" t="s">
        <v>19937</v>
      </c>
      <c r="D6046" t="s">
        <v>19938</v>
      </c>
      <c r="E6046" t="s">
        <v>19939</v>
      </c>
      <c r="F6046" s="1">
        <v>43123</v>
      </c>
      <c r="G6046">
        <v>1</v>
      </c>
      <c r="H6046">
        <v>96288</v>
      </c>
      <c r="I6046">
        <v>812</v>
      </c>
      <c r="J6046">
        <v>27</v>
      </c>
      <c r="K6046">
        <v>55</v>
      </c>
      <c r="L6046" t="b">
        <v>0</v>
      </c>
      <c r="M6046" t="b">
        <v>0</v>
      </c>
      <c r="N6046" t="b">
        <v>0</v>
      </c>
      <c r="O6046">
        <v>9</v>
      </c>
      <c r="P6046">
        <v>6</v>
      </c>
      <c r="Q6046" s="2">
        <v>0.01</v>
      </c>
      <c r="R6046" s="2">
        <v>0</v>
      </c>
      <c r="S6046" s="2">
        <v>0</v>
      </c>
      <c r="T6046">
        <f t="shared" si="376"/>
        <v>0.4</v>
      </c>
      <c r="U6046">
        <f t="shared" si="377"/>
        <v>4.2000000000000011</v>
      </c>
      <c r="V6046">
        <f t="shared" si="378"/>
        <v>0.148144</v>
      </c>
      <c r="W6046">
        <f t="shared" si="379"/>
        <v>1.2618504000000004</v>
      </c>
    </row>
    <row r="6047" spans="1:23" x14ac:dyDescent="0.25">
      <c r="A6047" t="s">
        <v>19940</v>
      </c>
      <c r="B6047" s="1">
        <v>43059</v>
      </c>
      <c r="C6047" t="s">
        <v>19941</v>
      </c>
      <c r="D6047" t="s">
        <v>818</v>
      </c>
      <c r="E6047" t="s">
        <v>19942</v>
      </c>
      <c r="F6047" s="1">
        <v>43054</v>
      </c>
      <c r="G6047">
        <v>1</v>
      </c>
      <c r="H6047">
        <v>141492</v>
      </c>
      <c r="I6047">
        <v>2025</v>
      </c>
      <c r="J6047">
        <v>70</v>
      </c>
      <c r="K6047">
        <v>292</v>
      </c>
      <c r="L6047" t="b">
        <v>0</v>
      </c>
      <c r="M6047" t="b">
        <v>0</v>
      </c>
      <c r="N6047" t="b">
        <v>0</v>
      </c>
      <c r="O6047">
        <v>5</v>
      </c>
      <c r="P6047">
        <v>5</v>
      </c>
      <c r="Q6047" s="2">
        <v>0.01</v>
      </c>
      <c r="R6047" s="2">
        <v>0</v>
      </c>
      <c r="S6047" s="2">
        <v>0</v>
      </c>
      <c r="T6047">
        <f t="shared" si="376"/>
        <v>0.4</v>
      </c>
      <c r="U6047">
        <f t="shared" si="377"/>
        <v>4</v>
      </c>
      <c r="V6047">
        <f t="shared" si="378"/>
        <v>0.17074600000000001</v>
      </c>
      <c r="W6047">
        <f t="shared" si="379"/>
        <v>1.2197611000000002</v>
      </c>
    </row>
    <row r="6048" spans="1:23" x14ac:dyDescent="0.25">
      <c r="A6048" t="s">
        <v>19943</v>
      </c>
      <c r="B6048" s="1">
        <v>43135</v>
      </c>
      <c r="C6048" t="s">
        <v>19944</v>
      </c>
      <c r="D6048" t="s">
        <v>4244</v>
      </c>
      <c r="E6048" t="s">
        <v>19945</v>
      </c>
      <c r="F6048" s="1">
        <v>43129</v>
      </c>
      <c r="G6048">
        <v>1</v>
      </c>
      <c r="H6048">
        <v>175541</v>
      </c>
      <c r="I6048">
        <v>22785</v>
      </c>
      <c r="J6048">
        <v>152</v>
      </c>
      <c r="K6048">
        <v>1771</v>
      </c>
      <c r="L6048" t="b">
        <v>0</v>
      </c>
      <c r="M6048" t="b">
        <v>0</v>
      </c>
      <c r="N6048" t="b">
        <v>0</v>
      </c>
      <c r="O6048">
        <v>6</v>
      </c>
      <c r="P6048">
        <v>5</v>
      </c>
      <c r="Q6048" s="2">
        <v>0.13</v>
      </c>
      <c r="R6048" s="2">
        <v>0</v>
      </c>
      <c r="S6048" s="2">
        <v>0.01</v>
      </c>
      <c r="T6048">
        <f t="shared" si="376"/>
        <v>0.4</v>
      </c>
      <c r="U6048">
        <f t="shared" si="377"/>
        <v>3.8</v>
      </c>
      <c r="V6048">
        <f t="shared" si="378"/>
        <v>1.6377705</v>
      </c>
      <c r="W6048">
        <f t="shared" si="379"/>
        <v>1.6832196749999997</v>
      </c>
    </row>
    <row r="6049" spans="1:23" x14ac:dyDescent="0.25">
      <c r="A6049" t="s">
        <v>20915</v>
      </c>
      <c r="B6049" s="1">
        <v>43109</v>
      </c>
      <c r="C6049" t="s">
        <v>20916</v>
      </c>
      <c r="D6049" t="s">
        <v>3241</v>
      </c>
      <c r="E6049" t="s">
        <v>20917</v>
      </c>
      <c r="F6049" s="1">
        <v>43106</v>
      </c>
      <c r="G6049">
        <v>1</v>
      </c>
      <c r="H6049">
        <v>2084</v>
      </c>
      <c r="I6049">
        <v>35</v>
      </c>
      <c r="J6049">
        <v>11</v>
      </c>
      <c r="K6049">
        <v>0</v>
      </c>
      <c r="L6049" t="b">
        <v>1</v>
      </c>
      <c r="M6049" t="b">
        <v>0</v>
      </c>
      <c r="N6049" t="b">
        <v>0</v>
      </c>
      <c r="O6049">
        <v>3</v>
      </c>
      <c r="P6049">
        <v>2</v>
      </c>
      <c r="Q6049" s="2">
        <v>0.02</v>
      </c>
      <c r="R6049" s="2">
        <v>-0.01</v>
      </c>
      <c r="S6049" s="2">
        <v>0</v>
      </c>
      <c r="T6049">
        <f t="shared" si="376"/>
        <v>0.4</v>
      </c>
      <c r="U6049">
        <f t="shared" si="377"/>
        <v>1.4000000000000001</v>
      </c>
      <c r="V6049">
        <f t="shared" si="378"/>
        <v>5.1042000000000004E-2</v>
      </c>
      <c r="W6049">
        <f t="shared" si="379"/>
        <v>0.52786469999999996</v>
      </c>
    </row>
    <row r="6050" spans="1:23" x14ac:dyDescent="0.25">
      <c r="A6050" t="s">
        <v>19946</v>
      </c>
      <c r="B6050" s="1">
        <v>43118</v>
      </c>
      <c r="C6050" t="s">
        <v>19947</v>
      </c>
      <c r="D6050" t="s">
        <v>19948</v>
      </c>
      <c r="E6050" t="s">
        <v>19949</v>
      </c>
      <c r="F6050" s="1">
        <v>43111</v>
      </c>
      <c r="G6050">
        <v>1</v>
      </c>
      <c r="H6050">
        <v>2502652</v>
      </c>
      <c r="I6050">
        <v>156175</v>
      </c>
      <c r="J6050">
        <v>1713</v>
      </c>
      <c r="K6050">
        <v>9340</v>
      </c>
      <c r="L6050" t="b">
        <v>0</v>
      </c>
      <c r="M6050" t="b">
        <v>0</v>
      </c>
      <c r="N6050" t="b">
        <v>0</v>
      </c>
      <c r="O6050">
        <v>7</v>
      </c>
      <c r="P6050">
        <v>6</v>
      </c>
      <c r="Q6050" s="2">
        <v>0.06</v>
      </c>
      <c r="R6050" s="2">
        <v>0</v>
      </c>
      <c r="S6050" s="2">
        <v>0</v>
      </c>
      <c r="T6050">
        <f t="shared" si="376"/>
        <v>0.4</v>
      </c>
      <c r="U6050">
        <f t="shared" si="377"/>
        <v>4.6000000000000005</v>
      </c>
      <c r="V6050">
        <f t="shared" si="378"/>
        <v>1.8513259999999998</v>
      </c>
      <c r="W6050">
        <f t="shared" si="379"/>
        <v>1.9579640999999999</v>
      </c>
    </row>
    <row r="6051" spans="1:23" x14ac:dyDescent="0.25">
      <c r="A6051" t="s">
        <v>19950</v>
      </c>
      <c r="B6051" s="1">
        <v>43077</v>
      </c>
      <c r="C6051" t="s">
        <v>19951</v>
      </c>
      <c r="D6051" t="s">
        <v>6800</v>
      </c>
      <c r="E6051" t="s">
        <v>19952</v>
      </c>
      <c r="F6051" s="1">
        <v>43073</v>
      </c>
      <c r="G6051">
        <v>1</v>
      </c>
      <c r="H6051">
        <v>4232</v>
      </c>
      <c r="I6051">
        <v>49</v>
      </c>
      <c r="J6051">
        <v>4</v>
      </c>
      <c r="K6051">
        <v>4</v>
      </c>
      <c r="L6051" t="b">
        <v>0</v>
      </c>
      <c r="M6051" t="b">
        <v>0</v>
      </c>
      <c r="N6051" t="b">
        <v>0</v>
      </c>
      <c r="O6051">
        <v>4</v>
      </c>
      <c r="P6051">
        <v>1</v>
      </c>
      <c r="Q6051" s="2">
        <v>0.01</v>
      </c>
      <c r="R6051" s="2">
        <v>0</v>
      </c>
      <c r="S6051" s="2">
        <v>0</v>
      </c>
      <c r="T6051">
        <f t="shared" si="376"/>
        <v>0.4</v>
      </c>
      <c r="U6051">
        <f t="shared" si="377"/>
        <v>0.19999999999999996</v>
      </c>
      <c r="V6051">
        <f t="shared" si="378"/>
        <v>0.10211600000000001</v>
      </c>
      <c r="W6051">
        <f t="shared" si="379"/>
        <v>0.24574060000000003</v>
      </c>
    </row>
    <row r="6052" spans="1:23" x14ac:dyDescent="0.25">
      <c r="A6052" t="s">
        <v>19953</v>
      </c>
      <c r="B6052" s="1">
        <v>43150</v>
      </c>
      <c r="C6052" t="s">
        <v>19954</v>
      </c>
      <c r="D6052" t="s">
        <v>4504</v>
      </c>
      <c r="E6052" t="s">
        <v>19955</v>
      </c>
      <c r="F6052" s="1">
        <v>43145</v>
      </c>
      <c r="G6052">
        <v>1</v>
      </c>
      <c r="H6052">
        <v>149034</v>
      </c>
      <c r="I6052">
        <v>740</v>
      </c>
      <c r="J6052">
        <v>58</v>
      </c>
      <c r="K6052">
        <v>60</v>
      </c>
      <c r="L6052" t="b">
        <v>0</v>
      </c>
      <c r="M6052" t="b">
        <v>0</v>
      </c>
      <c r="N6052" t="b">
        <v>0</v>
      </c>
      <c r="O6052">
        <v>5</v>
      </c>
      <c r="P6052">
        <v>4</v>
      </c>
      <c r="Q6052" s="2">
        <v>0</v>
      </c>
      <c r="R6052" s="2">
        <v>0</v>
      </c>
      <c r="S6052" s="2">
        <v>0</v>
      </c>
      <c r="T6052">
        <f t="shared" si="376"/>
        <v>0.4</v>
      </c>
      <c r="U6052">
        <f t="shared" si="377"/>
        <v>3</v>
      </c>
      <c r="V6052">
        <f t="shared" si="378"/>
        <v>7.4517E-2</v>
      </c>
      <c r="W6052">
        <f t="shared" si="379"/>
        <v>0.93608095000000002</v>
      </c>
    </row>
    <row r="6053" spans="1:23" x14ac:dyDescent="0.25">
      <c r="A6053" t="s">
        <v>19956</v>
      </c>
      <c r="B6053" s="1">
        <v>43123</v>
      </c>
      <c r="C6053" t="s">
        <v>19957</v>
      </c>
      <c r="D6053" t="s">
        <v>605</v>
      </c>
      <c r="E6053" t="s">
        <v>19958</v>
      </c>
      <c r="F6053" s="1">
        <v>43119</v>
      </c>
      <c r="G6053">
        <v>1</v>
      </c>
      <c r="H6053">
        <v>413549</v>
      </c>
      <c r="I6053">
        <v>2948</v>
      </c>
      <c r="J6053">
        <v>1249</v>
      </c>
      <c r="K6053">
        <v>1063</v>
      </c>
      <c r="L6053" t="b">
        <v>0</v>
      </c>
      <c r="M6053" t="b">
        <v>0</v>
      </c>
      <c r="N6053" t="b">
        <v>0</v>
      </c>
      <c r="O6053">
        <v>4</v>
      </c>
      <c r="P6053">
        <v>4</v>
      </c>
      <c r="Q6053" s="2">
        <v>0.01</v>
      </c>
      <c r="R6053" s="2">
        <v>0</v>
      </c>
      <c r="S6053" s="2">
        <v>0</v>
      </c>
      <c r="T6053">
        <f t="shared" si="376"/>
        <v>0.4</v>
      </c>
      <c r="U6053">
        <f t="shared" si="377"/>
        <v>3.2</v>
      </c>
      <c r="V6053">
        <f t="shared" si="378"/>
        <v>0.30677450000000001</v>
      </c>
      <c r="W6053">
        <f t="shared" si="379"/>
        <v>1.0673710750000001</v>
      </c>
    </row>
    <row r="6054" spans="1:23" x14ac:dyDescent="0.25">
      <c r="A6054" t="s">
        <v>19959</v>
      </c>
      <c r="B6054" s="1">
        <v>43233</v>
      </c>
      <c r="C6054" t="s">
        <v>19960</v>
      </c>
      <c r="D6054" t="s">
        <v>117</v>
      </c>
      <c r="E6054" t="s">
        <v>19961</v>
      </c>
      <c r="F6054" s="1">
        <v>43229</v>
      </c>
      <c r="G6054">
        <v>1</v>
      </c>
      <c r="H6054">
        <v>926998</v>
      </c>
      <c r="I6054">
        <v>26543</v>
      </c>
      <c r="J6054">
        <v>1214</v>
      </c>
      <c r="K6054">
        <v>3582</v>
      </c>
      <c r="L6054" t="b">
        <v>0</v>
      </c>
      <c r="M6054" t="b">
        <v>0</v>
      </c>
      <c r="N6054" t="b">
        <v>0</v>
      </c>
      <c r="O6054">
        <v>4</v>
      </c>
      <c r="P6054">
        <v>2</v>
      </c>
      <c r="Q6054" s="2">
        <v>0.03</v>
      </c>
      <c r="R6054" s="2">
        <v>0</v>
      </c>
      <c r="S6054" s="2">
        <v>0</v>
      </c>
      <c r="T6054">
        <f t="shared" si="376"/>
        <v>0.4</v>
      </c>
      <c r="U6054">
        <f t="shared" si="377"/>
        <v>1.2000000000000002</v>
      </c>
      <c r="V6054">
        <f t="shared" si="378"/>
        <v>0.76349899999999993</v>
      </c>
      <c r="W6054">
        <f t="shared" si="379"/>
        <v>0.72722465000000003</v>
      </c>
    </row>
    <row r="6055" spans="1:23" x14ac:dyDescent="0.25">
      <c r="A6055" t="s">
        <v>19962</v>
      </c>
      <c r="B6055" s="1">
        <v>43082</v>
      </c>
      <c r="C6055" t="s">
        <v>19963</v>
      </c>
      <c r="D6055" t="s">
        <v>19964</v>
      </c>
      <c r="E6055" t="s">
        <v>19965</v>
      </c>
      <c r="F6055" s="1">
        <v>43075</v>
      </c>
      <c r="G6055">
        <v>1</v>
      </c>
      <c r="H6055">
        <v>178900</v>
      </c>
      <c r="I6055">
        <v>4152</v>
      </c>
      <c r="J6055">
        <v>578</v>
      </c>
      <c r="K6055">
        <v>1254</v>
      </c>
      <c r="L6055" t="b">
        <v>0</v>
      </c>
      <c r="M6055" t="b">
        <v>0</v>
      </c>
      <c r="N6055" t="b">
        <v>0</v>
      </c>
      <c r="O6055">
        <v>7</v>
      </c>
      <c r="P6055">
        <v>6</v>
      </c>
      <c r="Q6055" s="2">
        <v>0.02</v>
      </c>
      <c r="R6055" s="2">
        <v>0</v>
      </c>
      <c r="S6055" s="2">
        <v>0.01</v>
      </c>
      <c r="T6055">
        <f t="shared" si="376"/>
        <v>0.4</v>
      </c>
      <c r="U6055">
        <f t="shared" si="377"/>
        <v>4.6000000000000005</v>
      </c>
      <c r="V6055">
        <f t="shared" si="378"/>
        <v>0.53944999999999999</v>
      </c>
      <c r="W6055">
        <f t="shared" si="379"/>
        <v>1.4988075000000001</v>
      </c>
    </row>
    <row r="6056" spans="1:23" x14ac:dyDescent="0.25">
      <c r="A6056" t="s">
        <v>19966</v>
      </c>
      <c r="B6056" s="1">
        <v>43222</v>
      </c>
      <c r="C6056" t="s">
        <v>19967</v>
      </c>
      <c r="D6056" t="s">
        <v>4515</v>
      </c>
      <c r="E6056" t="s">
        <v>19968</v>
      </c>
      <c r="F6056" s="1">
        <v>43210</v>
      </c>
      <c r="G6056">
        <v>1</v>
      </c>
      <c r="H6056">
        <v>1245242</v>
      </c>
      <c r="I6056">
        <v>64810</v>
      </c>
      <c r="J6056">
        <v>344</v>
      </c>
      <c r="K6056">
        <v>3938</v>
      </c>
      <c r="L6056" t="b">
        <v>0</v>
      </c>
      <c r="M6056" t="b">
        <v>0</v>
      </c>
      <c r="N6056" t="b">
        <v>0</v>
      </c>
      <c r="O6056">
        <v>12</v>
      </c>
      <c r="P6056">
        <v>11</v>
      </c>
      <c r="Q6056" s="2">
        <v>0.05</v>
      </c>
      <c r="R6056" s="2">
        <v>0</v>
      </c>
      <c r="S6056" s="2">
        <v>0</v>
      </c>
      <c r="T6056">
        <f t="shared" si="376"/>
        <v>0.4</v>
      </c>
      <c r="U6056">
        <f t="shared" si="377"/>
        <v>8.6000000000000014</v>
      </c>
      <c r="V6056">
        <f t="shared" si="378"/>
        <v>1.1226210000000001</v>
      </c>
      <c r="W6056">
        <f t="shared" si="379"/>
        <v>2.7029173500000003</v>
      </c>
    </row>
    <row r="6057" spans="1:23" x14ac:dyDescent="0.25">
      <c r="A6057" t="s">
        <v>19969</v>
      </c>
      <c r="B6057" s="1">
        <v>43247</v>
      </c>
      <c r="C6057" t="s">
        <v>19970</v>
      </c>
      <c r="D6057" t="s">
        <v>903</v>
      </c>
      <c r="E6057" t="s">
        <v>19971</v>
      </c>
      <c r="F6057" s="1">
        <v>43241</v>
      </c>
      <c r="G6057">
        <v>1</v>
      </c>
      <c r="H6057">
        <v>486455</v>
      </c>
      <c r="I6057">
        <v>11066</v>
      </c>
      <c r="J6057">
        <v>1594</v>
      </c>
      <c r="K6057">
        <v>1549</v>
      </c>
      <c r="L6057" t="b">
        <v>0</v>
      </c>
      <c r="M6057" t="b">
        <v>0</v>
      </c>
      <c r="N6057" t="b">
        <v>0</v>
      </c>
      <c r="O6057">
        <v>6</v>
      </c>
      <c r="P6057">
        <v>5</v>
      </c>
      <c r="Q6057" s="2">
        <v>0.02</v>
      </c>
      <c r="R6057" s="2">
        <v>0</v>
      </c>
      <c r="S6057" s="2">
        <v>0</v>
      </c>
      <c r="T6057">
        <f t="shared" si="376"/>
        <v>0.4</v>
      </c>
      <c r="U6057">
        <f t="shared" si="377"/>
        <v>3.8</v>
      </c>
      <c r="V6057">
        <f t="shared" si="378"/>
        <v>0.4432275</v>
      </c>
      <c r="W6057">
        <f t="shared" si="379"/>
        <v>1.2651296249999999</v>
      </c>
    </row>
    <row r="6058" spans="1:23" x14ac:dyDescent="0.25">
      <c r="A6058" t="s">
        <v>19972</v>
      </c>
      <c r="B6058" s="1">
        <v>43197</v>
      </c>
      <c r="C6058" t="s">
        <v>19973</v>
      </c>
      <c r="D6058" t="s">
        <v>470</v>
      </c>
      <c r="E6058" t="s">
        <v>19974</v>
      </c>
      <c r="F6058" s="1">
        <v>43186</v>
      </c>
      <c r="G6058">
        <v>1</v>
      </c>
      <c r="H6058">
        <v>2755456</v>
      </c>
      <c r="I6058">
        <v>96820</v>
      </c>
      <c r="J6058">
        <v>712</v>
      </c>
      <c r="K6058">
        <v>6837</v>
      </c>
      <c r="L6058" t="b">
        <v>0</v>
      </c>
      <c r="M6058" t="b">
        <v>0</v>
      </c>
      <c r="N6058" t="b">
        <v>0</v>
      </c>
      <c r="O6058">
        <v>11</v>
      </c>
      <c r="P6058">
        <v>9</v>
      </c>
      <c r="Q6058" s="2">
        <v>0.04</v>
      </c>
      <c r="R6058" s="2">
        <v>0</v>
      </c>
      <c r="S6058" s="2">
        <v>0</v>
      </c>
      <c r="T6058">
        <f t="shared" si="376"/>
        <v>0.4</v>
      </c>
      <c r="U6058">
        <f t="shared" si="377"/>
        <v>6.8</v>
      </c>
      <c r="V6058">
        <f t="shared" si="378"/>
        <v>1.7777279999999998</v>
      </c>
      <c r="W6058">
        <f t="shared" si="379"/>
        <v>2.4822047999999999</v>
      </c>
    </row>
    <row r="6059" spans="1:23" x14ac:dyDescent="0.25">
      <c r="A6059" t="s">
        <v>19975</v>
      </c>
      <c r="B6059" s="1">
        <v>43265</v>
      </c>
      <c r="C6059" t="s">
        <v>19976</v>
      </c>
      <c r="D6059" t="s">
        <v>198</v>
      </c>
      <c r="E6059" t="s">
        <v>19977</v>
      </c>
      <c r="F6059" s="1">
        <v>43264</v>
      </c>
      <c r="G6059">
        <v>1</v>
      </c>
      <c r="H6059">
        <v>296295</v>
      </c>
      <c r="I6059">
        <v>8157</v>
      </c>
      <c r="J6059">
        <v>294</v>
      </c>
      <c r="K6059">
        <v>764</v>
      </c>
      <c r="L6059" t="b">
        <v>0</v>
      </c>
      <c r="M6059" t="b">
        <v>0</v>
      </c>
      <c r="N6059" t="b">
        <v>0</v>
      </c>
      <c r="O6059">
        <v>1</v>
      </c>
      <c r="P6059">
        <v>1</v>
      </c>
      <c r="Q6059" s="2">
        <v>0.03</v>
      </c>
      <c r="R6059" s="2">
        <v>0</v>
      </c>
      <c r="S6059" s="2">
        <v>0</v>
      </c>
      <c r="T6059">
        <f t="shared" si="376"/>
        <v>0.4</v>
      </c>
      <c r="U6059">
        <f t="shared" si="377"/>
        <v>0.8</v>
      </c>
      <c r="V6059">
        <f t="shared" si="378"/>
        <v>0.44814749999999998</v>
      </c>
      <c r="W6059">
        <f t="shared" si="379"/>
        <v>0.51685162500000004</v>
      </c>
    </row>
    <row r="6060" spans="1:23" x14ac:dyDescent="0.25">
      <c r="A6060" t="s">
        <v>19978</v>
      </c>
      <c r="B6060" s="1">
        <v>43160</v>
      </c>
      <c r="C6060" t="s">
        <v>19979</v>
      </c>
      <c r="D6060" t="s">
        <v>965</v>
      </c>
      <c r="E6060" t="s">
        <v>19980</v>
      </c>
      <c r="F6060" s="1">
        <v>43158</v>
      </c>
      <c r="G6060">
        <v>1</v>
      </c>
      <c r="H6060">
        <v>96399</v>
      </c>
      <c r="I6060">
        <v>1363</v>
      </c>
      <c r="J6060">
        <v>31</v>
      </c>
      <c r="K6060">
        <v>612</v>
      </c>
      <c r="L6060" t="b">
        <v>0</v>
      </c>
      <c r="M6060" t="b">
        <v>0</v>
      </c>
      <c r="N6060" t="b">
        <v>0</v>
      </c>
      <c r="O6060">
        <v>2</v>
      </c>
      <c r="P6060">
        <v>2</v>
      </c>
      <c r="Q6060" s="2">
        <v>0.01</v>
      </c>
      <c r="R6060" s="2">
        <v>0</v>
      </c>
      <c r="S6060" s="2">
        <v>0.01</v>
      </c>
      <c r="T6060">
        <f t="shared" si="376"/>
        <v>0.4</v>
      </c>
      <c r="U6060">
        <f t="shared" si="377"/>
        <v>1.6</v>
      </c>
      <c r="V6060">
        <f t="shared" si="378"/>
        <v>0.39819950000000004</v>
      </c>
      <c r="W6060">
        <f t="shared" si="379"/>
        <v>0.699369825</v>
      </c>
    </row>
    <row r="6061" spans="1:23" x14ac:dyDescent="0.25">
      <c r="A6061" t="s">
        <v>19981</v>
      </c>
      <c r="B6061" s="1">
        <v>43248</v>
      </c>
      <c r="C6061" t="s">
        <v>19982</v>
      </c>
      <c r="D6061" t="s">
        <v>1036</v>
      </c>
      <c r="E6061" t="s">
        <v>19983</v>
      </c>
      <c r="F6061" s="1">
        <v>43239</v>
      </c>
      <c r="G6061">
        <v>1</v>
      </c>
      <c r="H6061">
        <v>989439</v>
      </c>
      <c r="I6061">
        <v>3375</v>
      </c>
      <c r="J6061">
        <v>483</v>
      </c>
      <c r="K6061">
        <v>488</v>
      </c>
      <c r="L6061" t="b">
        <v>0</v>
      </c>
      <c r="M6061" t="b">
        <v>0</v>
      </c>
      <c r="N6061" t="b">
        <v>0</v>
      </c>
      <c r="O6061">
        <v>9</v>
      </c>
      <c r="P6061">
        <v>8</v>
      </c>
      <c r="Q6061" s="2">
        <v>0</v>
      </c>
      <c r="R6061" s="2">
        <v>0</v>
      </c>
      <c r="S6061" s="2">
        <v>0</v>
      </c>
      <c r="T6061">
        <f t="shared" si="376"/>
        <v>0.4</v>
      </c>
      <c r="U6061">
        <f t="shared" si="377"/>
        <v>6.2</v>
      </c>
      <c r="V6061">
        <f t="shared" si="378"/>
        <v>0.49471949999999998</v>
      </c>
      <c r="W6061">
        <f t="shared" si="379"/>
        <v>1.8831518249999999</v>
      </c>
    </row>
    <row r="6062" spans="1:23" x14ac:dyDescent="0.25">
      <c r="A6062" t="s">
        <v>19984</v>
      </c>
      <c r="B6062" s="1">
        <v>43056</v>
      </c>
      <c r="C6062" t="s">
        <v>19985</v>
      </c>
      <c r="D6062" t="s">
        <v>4240</v>
      </c>
      <c r="E6062" t="s">
        <v>19986</v>
      </c>
      <c r="F6062" s="1">
        <v>43053</v>
      </c>
      <c r="G6062">
        <v>1</v>
      </c>
      <c r="H6062">
        <v>80687</v>
      </c>
      <c r="I6062">
        <v>197</v>
      </c>
      <c r="J6062">
        <v>30</v>
      </c>
      <c r="K6062">
        <v>53</v>
      </c>
      <c r="L6062" t="b">
        <v>0</v>
      </c>
      <c r="M6062" t="b">
        <v>0</v>
      </c>
      <c r="N6062" t="b">
        <v>0</v>
      </c>
      <c r="O6062">
        <v>3</v>
      </c>
      <c r="P6062">
        <v>2</v>
      </c>
      <c r="Q6062" s="2">
        <v>0</v>
      </c>
      <c r="R6062" s="2">
        <v>0</v>
      </c>
      <c r="S6062" s="2">
        <v>0</v>
      </c>
      <c r="T6062">
        <f t="shared" si="376"/>
        <v>0.4</v>
      </c>
      <c r="U6062">
        <f t="shared" si="377"/>
        <v>1.4000000000000001</v>
      </c>
      <c r="V6062">
        <f t="shared" si="378"/>
        <v>4.0343499999999997E-2</v>
      </c>
      <c r="W6062">
        <f t="shared" si="379"/>
        <v>0.524120225</v>
      </c>
    </row>
    <row r="6063" spans="1:23" x14ac:dyDescent="0.25">
      <c r="A6063" t="s">
        <v>19987</v>
      </c>
      <c r="B6063" s="1">
        <v>43159</v>
      </c>
      <c r="C6063" t="s">
        <v>19988</v>
      </c>
      <c r="D6063" t="s">
        <v>601</v>
      </c>
      <c r="E6063" t="s">
        <v>19989</v>
      </c>
      <c r="F6063" s="1">
        <v>43158</v>
      </c>
      <c r="G6063">
        <v>1</v>
      </c>
      <c r="H6063">
        <v>342260</v>
      </c>
      <c r="I6063">
        <v>7319</v>
      </c>
      <c r="J6063">
        <v>197</v>
      </c>
      <c r="K6063">
        <v>357</v>
      </c>
      <c r="L6063" t="b">
        <v>0</v>
      </c>
      <c r="M6063" t="b">
        <v>0</v>
      </c>
      <c r="N6063" t="b">
        <v>0</v>
      </c>
      <c r="O6063">
        <v>1</v>
      </c>
      <c r="P6063">
        <v>1</v>
      </c>
      <c r="Q6063" s="2">
        <v>0.02</v>
      </c>
      <c r="R6063" s="2">
        <v>0</v>
      </c>
      <c r="S6063" s="2">
        <v>0</v>
      </c>
      <c r="T6063">
        <f t="shared" si="376"/>
        <v>0.4</v>
      </c>
      <c r="U6063">
        <f t="shared" si="377"/>
        <v>0.8</v>
      </c>
      <c r="V6063">
        <f t="shared" si="378"/>
        <v>0.37113000000000002</v>
      </c>
      <c r="W6063">
        <f t="shared" si="379"/>
        <v>0.48989550000000004</v>
      </c>
    </row>
    <row r="6064" spans="1:23" x14ac:dyDescent="0.25">
      <c r="A6064" t="s">
        <v>19990</v>
      </c>
      <c r="B6064" s="1">
        <v>43153</v>
      </c>
      <c r="C6064" t="s">
        <v>19991</v>
      </c>
      <c r="D6064" t="s">
        <v>1005</v>
      </c>
      <c r="E6064" t="s">
        <v>19992</v>
      </c>
      <c r="F6064" s="1">
        <v>43146</v>
      </c>
      <c r="G6064">
        <v>1</v>
      </c>
      <c r="H6064">
        <v>469727</v>
      </c>
      <c r="I6064">
        <v>22479</v>
      </c>
      <c r="J6064">
        <v>1139</v>
      </c>
      <c r="K6064">
        <v>2243</v>
      </c>
      <c r="L6064" t="b">
        <v>0</v>
      </c>
      <c r="M6064" t="b">
        <v>0</v>
      </c>
      <c r="N6064" t="b">
        <v>0</v>
      </c>
      <c r="O6064">
        <v>7</v>
      </c>
      <c r="P6064">
        <v>8</v>
      </c>
      <c r="Q6064" s="2">
        <v>0.05</v>
      </c>
      <c r="R6064" s="2">
        <v>0</v>
      </c>
      <c r="S6064" s="2">
        <v>0</v>
      </c>
      <c r="T6064">
        <f t="shared" si="376"/>
        <v>0.4</v>
      </c>
      <c r="U6064">
        <f t="shared" si="377"/>
        <v>6.6000000000000005</v>
      </c>
      <c r="V6064">
        <f t="shared" si="378"/>
        <v>0.73486350000000011</v>
      </c>
      <c r="W6064">
        <f t="shared" si="379"/>
        <v>2.0672022249999999</v>
      </c>
    </row>
    <row r="6065" spans="1:23" x14ac:dyDescent="0.25">
      <c r="A6065" t="s">
        <v>19993</v>
      </c>
      <c r="B6065" s="1">
        <v>43211</v>
      </c>
      <c r="C6065" t="s">
        <v>19994</v>
      </c>
      <c r="D6065" t="s">
        <v>4515</v>
      </c>
      <c r="E6065" t="s">
        <v>19995</v>
      </c>
      <c r="F6065" s="1">
        <v>43207</v>
      </c>
      <c r="G6065">
        <v>1</v>
      </c>
      <c r="H6065">
        <v>240123</v>
      </c>
      <c r="I6065">
        <v>14403</v>
      </c>
      <c r="J6065">
        <v>273</v>
      </c>
      <c r="K6065">
        <v>3746</v>
      </c>
      <c r="L6065" t="b">
        <v>0</v>
      </c>
      <c r="M6065" t="b">
        <v>0</v>
      </c>
      <c r="N6065" t="b">
        <v>0</v>
      </c>
      <c r="O6065">
        <v>4</v>
      </c>
      <c r="P6065">
        <v>4</v>
      </c>
      <c r="Q6065" s="2">
        <v>0.06</v>
      </c>
      <c r="R6065" s="2">
        <v>0</v>
      </c>
      <c r="S6065" s="2">
        <v>0.02</v>
      </c>
      <c r="T6065">
        <f t="shared" si="376"/>
        <v>0.4</v>
      </c>
      <c r="U6065">
        <f t="shared" si="377"/>
        <v>3.2</v>
      </c>
      <c r="V6065">
        <f t="shared" si="378"/>
        <v>1.2200614999999999</v>
      </c>
      <c r="W6065">
        <f t="shared" si="379"/>
        <v>1.387021525</v>
      </c>
    </row>
    <row r="6066" spans="1:23" x14ac:dyDescent="0.25">
      <c r="A6066" t="s">
        <v>19996</v>
      </c>
      <c r="B6066" s="1">
        <v>43135</v>
      </c>
      <c r="C6066" t="s">
        <v>19997</v>
      </c>
      <c r="D6066" t="s">
        <v>19998</v>
      </c>
      <c r="E6066" t="s">
        <v>19999</v>
      </c>
      <c r="F6066" s="1">
        <v>43130</v>
      </c>
      <c r="G6066">
        <v>1</v>
      </c>
      <c r="H6066">
        <v>142387</v>
      </c>
      <c r="I6066">
        <v>344</v>
      </c>
      <c r="J6066">
        <v>111</v>
      </c>
      <c r="K6066">
        <v>1</v>
      </c>
      <c r="L6066" t="b">
        <v>0</v>
      </c>
      <c r="M6066" t="b">
        <v>0</v>
      </c>
      <c r="N6066" t="b">
        <v>0</v>
      </c>
      <c r="O6066">
        <v>5</v>
      </c>
      <c r="P6066">
        <v>3</v>
      </c>
      <c r="Q6066" s="2">
        <v>0</v>
      </c>
      <c r="R6066" s="2">
        <v>0</v>
      </c>
      <c r="S6066" s="2">
        <v>0</v>
      </c>
      <c r="T6066">
        <f t="shared" si="376"/>
        <v>0.4</v>
      </c>
      <c r="U6066">
        <f t="shared" si="377"/>
        <v>2.0000000000000004</v>
      </c>
      <c r="V6066">
        <f t="shared" si="378"/>
        <v>7.1193499999999993E-2</v>
      </c>
      <c r="W6066">
        <f t="shared" si="379"/>
        <v>0.68491772500000014</v>
      </c>
    </row>
    <row r="6067" spans="1:23" x14ac:dyDescent="0.25">
      <c r="A6067" t="s">
        <v>20000</v>
      </c>
      <c r="B6067" s="1">
        <v>43146</v>
      </c>
      <c r="C6067" t="s">
        <v>20001</v>
      </c>
      <c r="D6067" t="s">
        <v>20002</v>
      </c>
      <c r="E6067" t="s">
        <v>20003</v>
      </c>
      <c r="F6067" s="1">
        <v>43138</v>
      </c>
      <c r="G6067">
        <v>1</v>
      </c>
      <c r="H6067">
        <v>2197295</v>
      </c>
      <c r="I6067">
        <v>35502</v>
      </c>
      <c r="J6067">
        <v>601</v>
      </c>
      <c r="K6067">
        <v>3627</v>
      </c>
      <c r="L6067" t="b">
        <v>0</v>
      </c>
      <c r="M6067" t="b">
        <v>0</v>
      </c>
      <c r="N6067" t="b">
        <v>0</v>
      </c>
      <c r="O6067">
        <v>8</v>
      </c>
      <c r="P6067">
        <v>8</v>
      </c>
      <c r="Q6067" s="2">
        <v>0.02</v>
      </c>
      <c r="R6067" s="2">
        <v>0</v>
      </c>
      <c r="S6067" s="2">
        <v>0</v>
      </c>
      <c r="T6067">
        <f t="shared" si="376"/>
        <v>0.4</v>
      </c>
      <c r="U6067">
        <f t="shared" si="377"/>
        <v>6.4</v>
      </c>
      <c r="V6067">
        <f t="shared" si="378"/>
        <v>1.2986475</v>
      </c>
      <c r="W6067">
        <f t="shared" si="379"/>
        <v>2.2145266250000004</v>
      </c>
    </row>
    <row r="6068" spans="1:23" x14ac:dyDescent="0.25">
      <c r="A6068" t="s">
        <v>20004</v>
      </c>
      <c r="B6068" s="1">
        <v>43131</v>
      </c>
      <c r="C6068" t="s">
        <v>20005</v>
      </c>
      <c r="D6068" t="s">
        <v>1228</v>
      </c>
      <c r="E6068" t="s">
        <v>20006</v>
      </c>
      <c r="F6068" s="1">
        <v>43124</v>
      </c>
      <c r="G6068">
        <v>1</v>
      </c>
      <c r="H6068">
        <v>211469</v>
      </c>
      <c r="I6068">
        <v>10587</v>
      </c>
      <c r="J6068">
        <v>107</v>
      </c>
      <c r="K6068">
        <v>414</v>
      </c>
      <c r="L6068" t="b">
        <v>0</v>
      </c>
      <c r="M6068" t="b">
        <v>0</v>
      </c>
      <c r="N6068" t="b">
        <v>0</v>
      </c>
      <c r="O6068">
        <v>7</v>
      </c>
      <c r="P6068">
        <v>6</v>
      </c>
      <c r="Q6068" s="2">
        <v>0.05</v>
      </c>
      <c r="R6068" s="2">
        <v>0</v>
      </c>
      <c r="S6068" s="2">
        <v>0</v>
      </c>
      <c r="T6068">
        <f t="shared" si="376"/>
        <v>0.4</v>
      </c>
      <c r="U6068">
        <f t="shared" si="377"/>
        <v>4.6000000000000005</v>
      </c>
      <c r="V6068">
        <f t="shared" si="378"/>
        <v>0.60573450000000006</v>
      </c>
      <c r="W6068">
        <f t="shared" si="379"/>
        <v>1.5220070750000001</v>
      </c>
    </row>
    <row r="6069" spans="1:23" x14ac:dyDescent="0.25">
      <c r="A6069" t="s">
        <v>20007</v>
      </c>
      <c r="B6069" s="1">
        <v>43115</v>
      </c>
      <c r="C6069" t="s">
        <v>20008</v>
      </c>
      <c r="D6069" t="s">
        <v>1213</v>
      </c>
      <c r="E6069" t="s">
        <v>20009</v>
      </c>
      <c r="F6069" s="1">
        <v>43114</v>
      </c>
      <c r="G6069">
        <v>1</v>
      </c>
      <c r="H6069">
        <v>1309430</v>
      </c>
      <c r="I6069">
        <v>9475</v>
      </c>
      <c r="J6069">
        <v>690</v>
      </c>
      <c r="K6069">
        <v>4656</v>
      </c>
      <c r="L6069" t="b">
        <v>0</v>
      </c>
      <c r="M6069" t="b">
        <v>0</v>
      </c>
      <c r="N6069" t="b">
        <v>0</v>
      </c>
      <c r="O6069">
        <v>1</v>
      </c>
      <c r="P6069">
        <v>1</v>
      </c>
      <c r="Q6069" s="2">
        <v>0.01</v>
      </c>
      <c r="R6069" s="2">
        <v>0</v>
      </c>
      <c r="S6069" s="2">
        <v>0</v>
      </c>
      <c r="T6069">
        <f t="shared" si="376"/>
        <v>0.4</v>
      </c>
      <c r="U6069">
        <f t="shared" si="377"/>
        <v>0.8</v>
      </c>
      <c r="V6069">
        <f t="shared" si="378"/>
        <v>0.75471499999999991</v>
      </c>
      <c r="W6069">
        <f t="shared" si="379"/>
        <v>0.62415025000000002</v>
      </c>
    </row>
    <row r="6070" spans="1:23" x14ac:dyDescent="0.25">
      <c r="A6070" t="s">
        <v>20010</v>
      </c>
      <c r="B6070" s="1">
        <v>43126</v>
      </c>
      <c r="C6070" t="s">
        <v>20011</v>
      </c>
      <c r="D6070" t="s">
        <v>1571</v>
      </c>
      <c r="E6070" t="s">
        <v>20012</v>
      </c>
      <c r="F6070" s="1">
        <v>43119</v>
      </c>
      <c r="G6070">
        <v>1</v>
      </c>
      <c r="H6070">
        <v>176993</v>
      </c>
      <c r="I6070">
        <v>1410</v>
      </c>
      <c r="J6070">
        <v>304</v>
      </c>
      <c r="K6070">
        <v>687</v>
      </c>
      <c r="L6070" t="b">
        <v>0</v>
      </c>
      <c r="M6070" t="b">
        <v>0</v>
      </c>
      <c r="N6070" t="b">
        <v>0</v>
      </c>
      <c r="O6070">
        <v>7</v>
      </c>
      <c r="P6070">
        <v>6</v>
      </c>
      <c r="Q6070" s="2">
        <v>0.01</v>
      </c>
      <c r="R6070" s="2">
        <v>0</v>
      </c>
      <c r="S6070" s="2">
        <v>0</v>
      </c>
      <c r="T6070">
        <f t="shared" si="376"/>
        <v>0.4</v>
      </c>
      <c r="U6070">
        <f t="shared" si="377"/>
        <v>4.6000000000000005</v>
      </c>
      <c r="V6070">
        <f t="shared" si="378"/>
        <v>0.18849650000000001</v>
      </c>
      <c r="W6070">
        <f t="shared" si="379"/>
        <v>1.3759737750000001</v>
      </c>
    </row>
    <row r="6071" spans="1:23" x14ac:dyDescent="0.25">
      <c r="A6071" t="s">
        <v>20013</v>
      </c>
      <c r="B6071" s="1">
        <v>43093</v>
      </c>
      <c r="C6071" t="s">
        <v>20014</v>
      </c>
      <c r="D6071" t="s">
        <v>579</v>
      </c>
      <c r="E6071" t="s">
        <v>20015</v>
      </c>
      <c r="F6071" s="1">
        <v>43087</v>
      </c>
      <c r="G6071">
        <v>1</v>
      </c>
      <c r="H6071">
        <v>231108</v>
      </c>
      <c r="I6071">
        <v>3118</v>
      </c>
      <c r="J6071">
        <v>238</v>
      </c>
      <c r="K6071">
        <v>356</v>
      </c>
      <c r="L6071" t="b">
        <v>0</v>
      </c>
      <c r="M6071" t="b">
        <v>0</v>
      </c>
      <c r="N6071" t="b">
        <v>0</v>
      </c>
      <c r="O6071">
        <v>6</v>
      </c>
      <c r="P6071">
        <v>6</v>
      </c>
      <c r="Q6071" s="2">
        <v>0.01</v>
      </c>
      <c r="R6071" s="2">
        <v>0</v>
      </c>
      <c r="S6071" s="2">
        <v>0</v>
      </c>
      <c r="T6071">
        <f t="shared" si="376"/>
        <v>0.4</v>
      </c>
      <c r="U6071">
        <f t="shared" si="377"/>
        <v>4.8000000000000007</v>
      </c>
      <c r="V6071">
        <f t="shared" si="378"/>
        <v>0.215554</v>
      </c>
      <c r="W6071">
        <f t="shared" si="379"/>
        <v>1.4354439000000003</v>
      </c>
    </row>
    <row r="6072" spans="1:23" x14ac:dyDescent="0.25">
      <c r="A6072" t="s">
        <v>20016</v>
      </c>
      <c r="B6072" s="1">
        <v>43152</v>
      </c>
      <c r="C6072" t="s">
        <v>20017</v>
      </c>
      <c r="D6072" t="s">
        <v>198</v>
      </c>
      <c r="E6072" t="s">
        <v>20018</v>
      </c>
      <c r="F6072" s="1">
        <v>43147</v>
      </c>
      <c r="G6072">
        <v>1</v>
      </c>
      <c r="H6072">
        <v>3222946</v>
      </c>
      <c r="I6072">
        <v>81715</v>
      </c>
      <c r="J6072">
        <v>18649</v>
      </c>
      <c r="K6072">
        <v>33795</v>
      </c>
      <c r="L6072" t="b">
        <v>0</v>
      </c>
      <c r="M6072" t="b">
        <v>0</v>
      </c>
      <c r="N6072" t="b">
        <v>0</v>
      </c>
      <c r="O6072">
        <v>5</v>
      </c>
      <c r="P6072">
        <v>6</v>
      </c>
      <c r="Q6072" s="2">
        <v>0.03</v>
      </c>
      <c r="R6072" s="2">
        <v>-0.01</v>
      </c>
      <c r="S6072" s="2">
        <v>0.01</v>
      </c>
      <c r="T6072">
        <f t="shared" si="376"/>
        <v>0.4</v>
      </c>
      <c r="U6072">
        <f t="shared" si="377"/>
        <v>5.0000000000000009</v>
      </c>
      <c r="V6072">
        <f t="shared" si="378"/>
        <v>2.0114730000000001</v>
      </c>
      <c r="W6072">
        <f t="shared" si="379"/>
        <v>2.11401555</v>
      </c>
    </row>
    <row r="6073" spans="1:23" x14ac:dyDescent="0.25">
      <c r="A6073" t="s">
        <v>20019</v>
      </c>
      <c r="B6073" s="1">
        <v>43081</v>
      </c>
      <c r="C6073" t="s">
        <v>20020</v>
      </c>
      <c r="D6073" t="s">
        <v>1213</v>
      </c>
      <c r="E6073" t="s">
        <v>20021</v>
      </c>
      <c r="F6073" s="1">
        <v>43074</v>
      </c>
      <c r="G6073">
        <v>1</v>
      </c>
      <c r="H6073">
        <v>1376133</v>
      </c>
      <c r="I6073">
        <v>8879</v>
      </c>
      <c r="J6073">
        <v>1198</v>
      </c>
      <c r="K6073">
        <v>3040</v>
      </c>
      <c r="L6073" t="b">
        <v>0</v>
      </c>
      <c r="M6073" t="b">
        <v>0</v>
      </c>
      <c r="N6073" t="b">
        <v>0</v>
      </c>
      <c r="O6073">
        <v>7</v>
      </c>
      <c r="P6073">
        <v>7</v>
      </c>
      <c r="Q6073" s="2">
        <v>0.01</v>
      </c>
      <c r="R6073" s="2">
        <v>0</v>
      </c>
      <c r="S6073" s="2">
        <v>0</v>
      </c>
      <c r="T6073">
        <f t="shared" si="376"/>
        <v>0.4</v>
      </c>
      <c r="U6073">
        <f t="shared" si="377"/>
        <v>5.6000000000000005</v>
      </c>
      <c r="V6073">
        <f t="shared" si="378"/>
        <v>0.78806649999999989</v>
      </c>
      <c r="W6073">
        <f t="shared" si="379"/>
        <v>1.8358232750000001</v>
      </c>
    </row>
    <row r="6074" spans="1:23" x14ac:dyDescent="0.25">
      <c r="A6074" t="s">
        <v>20022</v>
      </c>
      <c r="B6074" s="1">
        <v>43192</v>
      </c>
      <c r="C6074" t="s">
        <v>20023</v>
      </c>
      <c r="D6074" t="s">
        <v>10038</v>
      </c>
      <c r="E6074" t="s">
        <v>20024</v>
      </c>
      <c r="F6074" s="1">
        <v>43177</v>
      </c>
      <c r="G6074">
        <v>1</v>
      </c>
      <c r="H6074">
        <v>7497772</v>
      </c>
      <c r="I6074">
        <v>290623</v>
      </c>
      <c r="J6074">
        <v>11083</v>
      </c>
      <c r="K6074">
        <v>31604</v>
      </c>
      <c r="L6074" t="b">
        <v>0</v>
      </c>
      <c r="M6074" t="b">
        <v>0</v>
      </c>
      <c r="N6074" t="b">
        <v>0</v>
      </c>
      <c r="O6074">
        <v>15</v>
      </c>
      <c r="P6074">
        <v>13</v>
      </c>
      <c r="Q6074" s="2">
        <v>0.04</v>
      </c>
      <c r="R6074" s="2">
        <v>0</v>
      </c>
      <c r="S6074" s="2">
        <v>0</v>
      </c>
      <c r="T6074">
        <f t="shared" si="376"/>
        <v>0.4</v>
      </c>
      <c r="U6074">
        <f t="shared" si="377"/>
        <v>10</v>
      </c>
      <c r="V6074">
        <f t="shared" si="378"/>
        <v>4.1488860000000001</v>
      </c>
      <c r="W6074">
        <f t="shared" si="379"/>
        <v>4.1121100999999998</v>
      </c>
    </row>
    <row r="6075" spans="1:23" x14ac:dyDescent="0.25">
      <c r="A6075" t="s">
        <v>20025</v>
      </c>
      <c r="B6075" s="1">
        <v>43065</v>
      </c>
      <c r="C6075" t="s">
        <v>20026</v>
      </c>
      <c r="D6075" t="s">
        <v>722</v>
      </c>
      <c r="E6075" t="s">
        <v>20027</v>
      </c>
      <c r="F6075" s="1">
        <v>43061</v>
      </c>
      <c r="G6075">
        <v>1</v>
      </c>
      <c r="H6075">
        <v>2366705</v>
      </c>
      <c r="I6075">
        <v>50495</v>
      </c>
      <c r="J6075">
        <v>3313</v>
      </c>
      <c r="K6075">
        <v>5179</v>
      </c>
      <c r="L6075" t="b">
        <v>0</v>
      </c>
      <c r="M6075" t="b">
        <v>0</v>
      </c>
      <c r="N6075" t="b">
        <v>0</v>
      </c>
      <c r="O6075">
        <v>4</v>
      </c>
      <c r="P6075">
        <v>4</v>
      </c>
      <c r="Q6075" s="2">
        <v>0.02</v>
      </c>
      <c r="R6075" s="2">
        <v>0</v>
      </c>
      <c r="S6075" s="2">
        <v>0</v>
      </c>
      <c r="T6075">
        <f t="shared" si="376"/>
        <v>0.4</v>
      </c>
      <c r="U6075">
        <f t="shared" si="377"/>
        <v>3.2</v>
      </c>
      <c r="V6075">
        <f t="shared" si="378"/>
        <v>1.3833525</v>
      </c>
      <c r="W6075">
        <f t="shared" si="379"/>
        <v>1.4441733750000001</v>
      </c>
    </row>
    <row r="6076" spans="1:23" x14ac:dyDescent="0.25">
      <c r="A6076" t="s">
        <v>20028</v>
      </c>
      <c r="B6076" s="1">
        <v>43112</v>
      </c>
      <c r="C6076" t="s">
        <v>20029</v>
      </c>
      <c r="D6076" t="s">
        <v>20030</v>
      </c>
      <c r="E6076" t="s">
        <v>20031</v>
      </c>
      <c r="F6076" s="1">
        <v>43105</v>
      </c>
      <c r="G6076">
        <v>1</v>
      </c>
      <c r="H6076">
        <v>5741781</v>
      </c>
      <c r="I6076">
        <v>141851</v>
      </c>
      <c r="J6076">
        <v>15657</v>
      </c>
      <c r="K6076">
        <v>16547</v>
      </c>
      <c r="L6076" t="b">
        <v>0</v>
      </c>
      <c r="M6076" t="b">
        <v>0</v>
      </c>
      <c r="N6076" t="b">
        <v>0</v>
      </c>
      <c r="O6076">
        <v>7</v>
      </c>
      <c r="P6076">
        <v>5</v>
      </c>
      <c r="Q6076" s="2">
        <v>0.02</v>
      </c>
      <c r="R6076" s="2">
        <v>0</v>
      </c>
      <c r="S6076" s="2">
        <v>0</v>
      </c>
      <c r="T6076">
        <f t="shared" si="376"/>
        <v>0.4</v>
      </c>
      <c r="U6076">
        <f t="shared" si="377"/>
        <v>3.6</v>
      </c>
      <c r="V6076">
        <f t="shared" si="378"/>
        <v>3.0708905</v>
      </c>
      <c r="W6076">
        <f t="shared" si="379"/>
        <v>2.1348116749999999</v>
      </c>
    </row>
    <row r="6077" spans="1:23" x14ac:dyDescent="0.25">
      <c r="A6077" t="s">
        <v>20032</v>
      </c>
      <c r="B6077" s="1">
        <v>43249</v>
      </c>
      <c r="C6077" t="s">
        <v>20033</v>
      </c>
      <c r="D6077" t="s">
        <v>700</v>
      </c>
      <c r="E6077" t="s">
        <v>20034</v>
      </c>
      <c r="F6077" s="1">
        <v>43235</v>
      </c>
      <c r="G6077">
        <v>1</v>
      </c>
      <c r="H6077">
        <v>1013344</v>
      </c>
      <c r="I6077">
        <v>5119</v>
      </c>
      <c r="J6077">
        <v>570</v>
      </c>
      <c r="K6077">
        <v>2167</v>
      </c>
      <c r="L6077" t="b">
        <v>0</v>
      </c>
      <c r="M6077" t="b">
        <v>0</v>
      </c>
      <c r="N6077" t="b">
        <v>0</v>
      </c>
      <c r="O6077">
        <v>14</v>
      </c>
      <c r="P6077">
        <v>14</v>
      </c>
      <c r="Q6077" s="2">
        <v>0.01</v>
      </c>
      <c r="R6077" s="2">
        <v>0</v>
      </c>
      <c r="S6077" s="2">
        <v>0</v>
      </c>
      <c r="T6077">
        <f t="shared" si="376"/>
        <v>0.4</v>
      </c>
      <c r="U6077">
        <f t="shared" si="377"/>
        <v>11.200000000000001</v>
      </c>
      <c r="V6077">
        <f t="shared" si="378"/>
        <v>0.60667199999999999</v>
      </c>
      <c r="W6077">
        <f t="shared" si="379"/>
        <v>3.1723352000000005</v>
      </c>
    </row>
    <row r="6078" spans="1:23" x14ac:dyDescent="0.25">
      <c r="A6078" t="s">
        <v>20035</v>
      </c>
      <c r="B6078" s="1">
        <v>43079</v>
      </c>
      <c r="C6078" t="s">
        <v>20036</v>
      </c>
      <c r="D6078" t="s">
        <v>500</v>
      </c>
      <c r="E6078" t="s">
        <v>20037</v>
      </c>
      <c r="F6078" s="1">
        <v>43072</v>
      </c>
      <c r="G6078">
        <v>1</v>
      </c>
      <c r="H6078">
        <v>489051</v>
      </c>
      <c r="I6078">
        <v>15348</v>
      </c>
      <c r="J6078">
        <v>1171</v>
      </c>
      <c r="K6078">
        <v>975</v>
      </c>
      <c r="L6078" t="b">
        <v>0</v>
      </c>
      <c r="M6078" t="b">
        <v>0</v>
      </c>
      <c r="N6078" t="b">
        <v>0</v>
      </c>
      <c r="O6078">
        <v>7</v>
      </c>
      <c r="P6078">
        <v>7</v>
      </c>
      <c r="Q6078" s="2">
        <v>0.03</v>
      </c>
      <c r="R6078" s="2">
        <v>0</v>
      </c>
      <c r="S6078" s="2">
        <v>0</v>
      </c>
      <c r="T6078">
        <f t="shared" si="376"/>
        <v>0.4</v>
      </c>
      <c r="U6078">
        <f t="shared" si="377"/>
        <v>5.6000000000000005</v>
      </c>
      <c r="V6078">
        <f t="shared" si="378"/>
        <v>0.5445255</v>
      </c>
      <c r="W6078">
        <f t="shared" si="379"/>
        <v>1.7505839249999999</v>
      </c>
    </row>
    <row r="6079" spans="1:23" x14ac:dyDescent="0.25">
      <c r="A6079" t="s">
        <v>20038</v>
      </c>
      <c r="B6079" s="1">
        <v>43144</v>
      </c>
      <c r="C6079" t="s">
        <v>20039</v>
      </c>
      <c r="D6079" t="s">
        <v>4712</v>
      </c>
      <c r="E6079" t="s">
        <v>20040</v>
      </c>
      <c r="F6079" s="1">
        <v>43136</v>
      </c>
      <c r="G6079">
        <v>1</v>
      </c>
      <c r="H6079">
        <v>603379</v>
      </c>
      <c r="I6079">
        <v>3756</v>
      </c>
      <c r="J6079">
        <v>426</v>
      </c>
      <c r="K6079">
        <v>1320</v>
      </c>
      <c r="L6079" t="b">
        <v>0</v>
      </c>
      <c r="M6079" t="b">
        <v>0</v>
      </c>
      <c r="N6079" t="b">
        <v>0</v>
      </c>
      <c r="O6079">
        <v>8</v>
      </c>
      <c r="P6079">
        <v>8</v>
      </c>
      <c r="Q6079" s="2">
        <v>0.01</v>
      </c>
      <c r="R6079" s="2">
        <v>0</v>
      </c>
      <c r="S6079" s="2">
        <v>0</v>
      </c>
      <c r="T6079">
        <f t="shared" si="376"/>
        <v>0.4</v>
      </c>
      <c r="U6079">
        <f t="shared" si="377"/>
        <v>6.4</v>
      </c>
      <c r="V6079">
        <f t="shared" si="378"/>
        <v>0.40168950000000003</v>
      </c>
      <c r="W6079">
        <f t="shared" si="379"/>
        <v>1.9005913250000002</v>
      </c>
    </row>
    <row r="6080" spans="1:23" x14ac:dyDescent="0.25">
      <c r="A6080" t="s">
        <v>20041</v>
      </c>
      <c r="B6080" s="1">
        <v>43054</v>
      </c>
      <c r="C6080" t="s">
        <v>20042</v>
      </c>
      <c r="D6080" t="s">
        <v>355</v>
      </c>
      <c r="E6080" t="s">
        <v>20043</v>
      </c>
      <c r="F6080" s="1">
        <v>43053</v>
      </c>
      <c r="G6080">
        <v>1</v>
      </c>
      <c r="H6080">
        <v>137860</v>
      </c>
      <c r="I6080">
        <v>1950</v>
      </c>
      <c r="J6080">
        <v>64</v>
      </c>
      <c r="K6080">
        <v>136</v>
      </c>
      <c r="L6080" t="b">
        <v>0</v>
      </c>
      <c r="M6080" t="b">
        <v>0</v>
      </c>
      <c r="N6080" t="b">
        <v>0</v>
      </c>
      <c r="O6080">
        <v>1</v>
      </c>
      <c r="P6080">
        <v>1</v>
      </c>
      <c r="Q6080" s="2">
        <v>0.01</v>
      </c>
      <c r="R6080" s="2">
        <v>0</v>
      </c>
      <c r="S6080" s="2">
        <v>0</v>
      </c>
      <c r="T6080">
        <f t="shared" si="376"/>
        <v>0.4</v>
      </c>
      <c r="U6080">
        <f t="shared" si="377"/>
        <v>0.8</v>
      </c>
      <c r="V6080">
        <f t="shared" si="378"/>
        <v>0.16893</v>
      </c>
      <c r="W6080">
        <f t="shared" si="379"/>
        <v>0.41912550000000004</v>
      </c>
    </row>
    <row r="6081" spans="1:23" x14ac:dyDescent="0.25">
      <c r="A6081" t="s">
        <v>20044</v>
      </c>
      <c r="B6081" s="1">
        <v>43078</v>
      </c>
      <c r="C6081" t="s">
        <v>20045</v>
      </c>
      <c r="D6081" t="s">
        <v>722</v>
      </c>
      <c r="E6081" t="s">
        <v>20046</v>
      </c>
      <c r="F6081" s="1">
        <v>43071</v>
      </c>
      <c r="G6081">
        <v>1</v>
      </c>
      <c r="H6081">
        <v>591389</v>
      </c>
      <c r="I6081">
        <v>21427</v>
      </c>
      <c r="J6081">
        <v>1079</v>
      </c>
      <c r="K6081">
        <v>1009</v>
      </c>
      <c r="L6081" t="b">
        <v>0</v>
      </c>
      <c r="M6081" t="b">
        <v>0</v>
      </c>
      <c r="N6081" t="b">
        <v>0</v>
      </c>
      <c r="O6081">
        <v>7</v>
      </c>
      <c r="P6081">
        <v>6</v>
      </c>
      <c r="Q6081" s="2">
        <v>0.04</v>
      </c>
      <c r="R6081" s="2">
        <v>0</v>
      </c>
      <c r="S6081" s="2">
        <v>0</v>
      </c>
      <c r="T6081">
        <f t="shared" si="376"/>
        <v>0.4</v>
      </c>
      <c r="U6081">
        <f t="shared" si="377"/>
        <v>4.6000000000000005</v>
      </c>
      <c r="V6081">
        <f t="shared" si="378"/>
        <v>0.69569449999999999</v>
      </c>
      <c r="W6081">
        <f t="shared" si="379"/>
        <v>1.553493075</v>
      </c>
    </row>
    <row r="6082" spans="1:23" x14ac:dyDescent="0.25">
      <c r="A6082" t="s">
        <v>20047</v>
      </c>
      <c r="B6082" s="1">
        <v>43193</v>
      </c>
      <c r="C6082" t="s">
        <v>20048</v>
      </c>
      <c r="D6082" t="s">
        <v>6688</v>
      </c>
      <c r="E6082" t="s">
        <v>20049</v>
      </c>
      <c r="F6082" s="1">
        <v>43179</v>
      </c>
      <c r="G6082">
        <v>1</v>
      </c>
      <c r="H6082">
        <v>839932</v>
      </c>
      <c r="I6082">
        <v>42271</v>
      </c>
      <c r="J6082">
        <v>643</v>
      </c>
      <c r="K6082">
        <v>3348</v>
      </c>
      <c r="L6082" t="b">
        <v>0</v>
      </c>
      <c r="M6082" t="b">
        <v>0</v>
      </c>
      <c r="N6082" t="b">
        <v>0</v>
      </c>
      <c r="O6082">
        <v>14</v>
      </c>
      <c r="P6082">
        <v>14</v>
      </c>
      <c r="Q6082" s="2">
        <v>0.05</v>
      </c>
      <c r="R6082" s="2">
        <v>0</v>
      </c>
      <c r="S6082" s="2">
        <v>0</v>
      </c>
      <c r="T6082">
        <f t="shared" ref="T6082:T6145" si="380">G6082*0.4</f>
        <v>0.4</v>
      </c>
      <c r="U6082">
        <f t="shared" ref="U6082:U6145" si="381">-0.2*(O6082-P6082)+0.8*P6082</f>
        <v>11.200000000000001</v>
      </c>
      <c r="V6082">
        <f t="shared" ref="V6082:V6145" si="382">0.5*H6082*0.000001+0.1*Q6082*100+100*0.15*R6082+100*0.25*S6082</f>
        <v>0.91996600000000006</v>
      </c>
      <c r="W6082">
        <f t="shared" ref="W6082:W6145" si="383">0.4*T6082+0.25*U6082+0.35*V6082</f>
        <v>3.2819881000000004</v>
      </c>
    </row>
    <row r="6083" spans="1:23" x14ac:dyDescent="0.25">
      <c r="A6083" t="s">
        <v>20050</v>
      </c>
      <c r="B6083" s="1">
        <v>43196</v>
      </c>
      <c r="C6083" t="s">
        <v>20051</v>
      </c>
      <c r="D6083" t="s">
        <v>4504</v>
      </c>
      <c r="E6083" t="s">
        <v>20052</v>
      </c>
      <c r="F6083" s="1">
        <v>43187</v>
      </c>
      <c r="G6083">
        <v>1</v>
      </c>
      <c r="H6083">
        <v>171899</v>
      </c>
      <c r="I6083">
        <v>1308</v>
      </c>
      <c r="J6083">
        <v>47</v>
      </c>
      <c r="K6083">
        <v>58</v>
      </c>
      <c r="L6083" t="b">
        <v>0</v>
      </c>
      <c r="M6083" t="b">
        <v>0</v>
      </c>
      <c r="N6083" t="b">
        <v>0</v>
      </c>
      <c r="O6083">
        <v>9</v>
      </c>
      <c r="P6083">
        <v>3</v>
      </c>
      <c r="Q6083" s="2">
        <v>0.01</v>
      </c>
      <c r="R6083" s="2">
        <v>0</v>
      </c>
      <c r="S6083" s="2">
        <v>0</v>
      </c>
      <c r="T6083">
        <f t="shared" si="380"/>
        <v>0.4</v>
      </c>
      <c r="U6083">
        <f t="shared" si="381"/>
        <v>1.2000000000000002</v>
      </c>
      <c r="V6083">
        <f t="shared" si="382"/>
        <v>0.18594949999999999</v>
      </c>
      <c r="W6083">
        <f t="shared" si="383"/>
        <v>0.52508232500000007</v>
      </c>
    </row>
    <row r="6084" spans="1:23" x14ac:dyDescent="0.25">
      <c r="A6084" t="s">
        <v>20053</v>
      </c>
      <c r="B6084" s="1">
        <v>43264</v>
      </c>
      <c r="C6084" t="s">
        <v>20054</v>
      </c>
      <c r="D6084" t="s">
        <v>3259</v>
      </c>
      <c r="E6084" t="s">
        <v>20055</v>
      </c>
      <c r="F6084" s="1">
        <v>43237</v>
      </c>
      <c r="G6084">
        <v>1</v>
      </c>
      <c r="H6084">
        <v>4718392</v>
      </c>
      <c r="I6084">
        <v>81133</v>
      </c>
      <c r="J6084">
        <v>2188</v>
      </c>
      <c r="K6084">
        <v>3704</v>
      </c>
      <c r="L6084" t="b">
        <v>0</v>
      </c>
      <c r="M6084" t="b">
        <v>0</v>
      </c>
      <c r="N6084" t="b">
        <v>0</v>
      </c>
      <c r="O6084">
        <v>27</v>
      </c>
      <c r="P6084">
        <v>24</v>
      </c>
      <c r="Q6084" s="2">
        <v>0.02</v>
      </c>
      <c r="R6084" s="2">
        <v>0</v>
      </c>
      <c r="S6084" s="2">
        <v>0</v>
      </c>
      <c r="T6084">
        <f t="shared" si="380"/>
        <v>0.4</v>
      </c>
      <c r="U6084">
        <f t="shared" si="381"/>
        <v>18.600000000000001</v>
      </c>
      <c r="V6084">
        <f t="shared" si="382"/>
        <v>2.559196</v>
      </c>
      <c r="W6084">
        <f t="shared" si="383"/>
        <v>5.7057186000000009</v>
      </c>
    </row>
    <row r="6085" spans="1:23" x14ac:dyDescent="0.25">
      <c r="A6085" t="s">
        <v>20056</v>
      </c>
      <c r="B6085" s="1">
        <v>43260</v>
      </c>
      <c r="C6085" t="s">
        <v>20057</v>
      </c>
      <c r="D6085" t="s">
        <v>1114</v>
      </c>
      <c r="E6085" t="s">
        <v>20058</v>
      </c>
      <c r="F6085" s="1">
        <v>43259</v>
      </c>
      <c r="G6085">
        <v>1</v>
      </c>
      <c r="H6085">
        <v>1297140</v>
      </c>
      <c r="I6085">
        <v>10892</v>
      </c>
      <c r="J6085">
        <v>1511</v>
      </c>
      <c r="K6085">
        <v>11461</v>
      </c>
      <c r="L6085" t="b">
        <v>0</v>
      </c>
      <c r="M6085" t="b">
        <v>0</v>
      </c>
      <c r="N6085" t="b">
        <v>0</v>
      </c>
      <c r="O6085">
        <v>1</v>
      </c>
      <c r="P6085">
        <v>1</v>
      </c>
      <c r="Q6085" s="2">
        <v>0.01</v>
      </c>
      <c r="R6085" s="2">
        <v>0</v>
      </c>
      <c r="S6085" s="2">
        <v>0.01</v>
      </c>
      <c r="T6085">
        <f t="shared" si="380"/>
        <v>0.4</v>
      </c>
      <c r="U6085">
        <f t="shared" si="381"/>
        <v>0.8</v>
      </c>
      <c r="V6085">
        <f t="shared" si="382"/>
        <v>0.99856999999999996</v>
      </c>
      <c r="W6085">
        <f t="shared" si="383"/>
        <v>0.70949949999999995</v>
      </c>
    </row>
    <row r="6086" spans="1:23" x14ac:dyDescent="0.25">
      <c r="A6086" t="s">
        <v>20059</v>
      </c>
      <c r="B6086" s="1">
        <v>43084</v>
      </c>
      <c r="C6086" t="s">
        <v>20060</v>
      </c>
      <c r="D6086" t="s">
        <v>4549</v>
      </c>
      <c r="E6086" t="s">
        <v>20061</v>
      </c>
      <c r="F6086" s="1">
        <v>43079</v>
      </c>
      <c r="G6086">
        <v>1</v>
      </c>
      <c r="H6086">
        <v>163781</v>
      </c>
      <c r="I6086">
        <v>9709</v>
      </c>
      <c r="J6086">
        <v>165</v>
      </c>
      <c r="K6086">
        <v>844</v>
      </c>
      <c r="L6086" t="b">
        <v>0</v>
      </c>
      <c r="M6086" t="b">
        <v>0</v>
      </c>
      <c r="N6086" t="b">
        <v>0</v>
      </c>
      <c r="O6086">
        <v>5</v>
      </c>
      <c r="P6086">
        <v>2</v>
      </c>
      <c r="Q6086" s="2">
        <v>0.06</v>
      </c>
      <c r="R6086" s="2">
        <v>0</v>
      </c>
      <c r="S6086" s="2">
        <v>0.01</v>
      </c>
      <c r="T6086">
        <f t="shared" si="380"/>
        <v>0.4</v>
      </c>
      <c r="U6086">
        <f t="shared" si="381"/>
        <v>1</v>
      </c>
      <c r="V6086">
        <f t="shared" si="382"/>
        <v>0.93189049999999995</v>
      </c>
      <c r="W6086">
        <f t="shared" si="383"/>
        <v>0.73616167499999996</v>
      </c>
    </row>
    <row r="6087" spans="1:23" x14ac:dyDescent="0.25">
      <c r="A6087" t="s">
        <v>20062</v>
      </c>
      <c r="B6087" s="1">
        <v>43128</v>
      </c>
      <c r="C6087" t="s">
        <v>20063</v>
      </c>
      <c r="D6087" t="s">
        <v>20064</v>
      </c>
      <c r="E6087" t="s">
        <v>20065</v>
      </c>
      <c r="F6087" s="1">
        <v>43124</v>
      </c>
      <c r="G6087">
        <v>1</v>
      </c>
      <c r="H6087">
        <v>7130</v>
      </c>
      <c r="I6087">
        <v>114</v>
      </c>
      <c r="J6087">
        <v>4</v>
      </c>
      <c r="K6087">
        <v>5</v>
      </c>
      <c r="L6087" t="b">
        <v>0</v>
      </c>
      <c r="M6087" t="b">
        <v>0</v>
      </c>
      <c r="N6087" t="b">
        <v>0</v>
      </c>
      <c r="O6087">
        <v>4</v>
      </c>
      <c r="P6087">
        <v>1</v>
      </c>
      <c r="Q6087" s="2">
        <v>0.02</v>
      </c>
      <c r="R6087" s="2">
        <v>0</v>
      </c>
      <c r="S6087" s="2">
        <v>0</v>
      </c>
      <c r="T6087">
        <f t="shared" si="380"/>
        <v>0.4</v>
      </c>
      <c r="U6087">
        <f t="shared" si="381"/>
        <v>0.19999999999999996</v>
      </c>
      <c r="V6087">
        <f t="shared" si="382"/>
        <v>0.20356500000000002</v>
      </c>
      <c r="W6087">
        <f t="shared" si="383"/>
        <v>0.28124775000000002</v>
      </c>
    </row>
    <row r="6088" spans="1:23" x14ac:dyDescent="0.25">
      <c r="A6088" t="s">
        <v>20066</v>
      </c>
      <c r="B6088" s="1">
        <v>43128</v>
      </c>
      <c r="C6088" t="s">
        <v>20067</v>
      </c>
      <c r="D6088" t="s">
        <v>20068</v>
      </c>
      <c r="E6088" t="s">
        <v>20069</v>
      </c>
      <c r="F6088" s="1">
        <v>43122</v>
      </c>
      <c r="G6088">
        <v>1</v>
      </c>
      <c r="H6088">
        <v>47299</v>
      </c>
      <c r="I6088">
        <v>1128</v>
      </c>
      <c r="J6088">
        <v>40</v>
      </c>
      <c r="K6088">
        <v>238</v>
      </c>
      <c r="L6088" t="b">
        <v>0</v>
      </c>
      <c r="M6088" t="b">
        <v>0</v>
      </c>
      <c r="N6088" t="b">
        <v>0</v>
      </c>
      <c r="O6088">
        <v>6</v>
      </c>
      <c r="P6088">
        <v>5</v>
      </c>
      <c r="Q6088" s="2">
        <v>0.02</v>
      </c>
      <c r="R6088" s="2">
        <v>0</v>
      </c>
      <c r="S6088" s="2">
        <v>0.01</v>
      </c>
      <c r="T6088">
        <f t="shared" si="380"/>
        <v>0.4</v>
      </c>
      <c r="U6088">
        <f t="shared" si="381"/>
        <v>3.8</v>
      </c>
      <c r="V6088">
        <f t="shared" si="382"/>
        <v>0.4736495</v>
      </c>
      <c r="W6088">
        <f t="shared" si="383"/>
        <v>1.275777325</v>
      </c>
    </row>
    <row r="6089" spans="1:23" x14ac:dyDescent="0.25">
      <c r="A6089" t="s">
        <v>20070</v>
      </c>
      <c r="B6089" s="1">
        <v>43074</v>
      </c>
      <c r="C6089" t="s">
        <v>20071</v>
      </c>
      <c r="D6089" t="s">
        <v>246</v>
      </c>
      <c r="E6089" t="s">
        <v>20072</v>
      </c>
      <c r="F6089" s="1">
        <v>43067</v>
      </c>
      <c r="G6089">
        <v>1</v>
      </c>
      <c r="H6089">
        <v>2109158</v>
      </c>
      <c r="I6089">
        <v>61175</v>
      </c>
      <c r="J6089">
        <v>1042</v>
      </c>
      <c r="K6089">
        <v>5289</v>
      </c>
      <c r="L6089" t="b">
        <v>0</v>
      </c>
      <c r="M6089" t="b">
        <v>0</v>
      </c>
      <c r="N6089" t="b">
        <v>0</v>
      </c>
      <c r="O6089">
        <v>7</v>
      </c>
      <c r="P6089">
        <v>7</v>
      </c>
      <c r="Q6089" s="2">
        <v>0.03</v>
      </c>
      <c r="R6089" s="2">
        <v>0</v>
      </c>
      <c r="S6089" s="2">
        <v>0</v>
      </c>
      <c r="T6089">
        <f t="shared" si="380"/>
        <v>0.4</v>
      </c>
      <c r="U6089">
        <f t="shared" si="381"/>
        <v>5.6000000000000005</v>
      </c>
      <c r="V6089">
        <f t="shared" si="382"/>
        <v>1.354579</v>
      </c>
      <c r="W6089">
        <f t="shared" si="383"/>
        <v>2.0341026499999999</v>
      </c>
    </row>
    <row r="6090" spans="1:23" x14ac:dyDescent="0.25">
      <c r="A6090" t="s">
        <v>20073</v>
      </c>
      <c r="B6090" s="1">
        <v>43126</v>
      </c>
      <c r="C6090" t="s">
        <v>20074</v>
      </c>
      <c r="D6090" t="s">
        <v>1104</v>
      </c>
      <c r="E6090" t="s">
        <v>20075</v>
      </c>
      <c r="F6090" s="1">
        <v>43121</v>
      </c>
      <c r="G6090">
        <v>1</v>
      </c>
      <c r="H6090">
        <v>9193</v>
      </c>
      <c r="I6090">
        <v>29</v>
      </c>
      <c r="J6090">
        <v>52</v>
      </c>
      <c r="K6090">
        <v>45</v>
      </c>
      <c r="L6090" t="b">
        <v>0</v>
      </c>
      <c r="M6090" t="b">
        <v>0</v>
      </c>
      <c r="N6090" t="b">
        <v>0</v>
      </c>
      <c r="O6090">
        <v>5</v>
      </c>
      <c r="P6090">
        <v>3</v>
      </c>
      <c r="Q6090" s="2">
        <v>0</v>
      </c>
      <c r="R6090" s="2">
        <v>-0.01</v>
      </c>
      <c r="S6090" s="2">
        <v>0</v>
      </c>
      <c r="T6090">
        <f t="shared" si="380"/>
        <v>0.4</v>
      </c>
      <c r="U6090">
        <f t="shared" si="381"/>
        <v>2.0000000000000004</v>
      </c>
      <c r="V6090">
        <f t="shared" si="382"/>
        <v>-0.14540349999999999</v>
      </c>
      <c r="W6090">
        <f t="shared" si="383"/>
        <v>0.60910877500000016</v>
      </c>
    </row>
    <row r="6091" spans="1:23" x14ac:dyDescent="0.25">
      <c r="A6091" t="s">
        <v>20076</v>
      </c>
      <c r="B6091" s="1">
        <v>43252</v>
      </c>
      <c r="C6091" t="s">
        <v>20077</v>
      </c>
      <c r="D6091" t="s">
        <v>403</v>
      </c>
      <c r="E6091" t="s">
        <v>20078</v>
      </c>
      <c r="F6091" s="1">
        <v>43248</v>
      </c>
      <c r="G6091">
        <v>1</v>
      </c>
      <c r="H6091">
        <v>1958372</v>
      </c>
      <c r="I6091">
        <v>64066</v>
      </c>
      <c r="J6091">
        <v>691</v>
      </c>
      <c r="K6091">
        <v>1201</v>
      </c>
      <c r="L6091" t="b">
        <v>0</v>
      </c>
      <c r="M6091" t="b">
        <v>0</v>
      </c>
      <c r="N6091" t="b">
        <v>0</v>
      </c>
      <c r="O6091">
        <v>4</v>
      </c>
      <c r="P6091">
        <v>3</v>
      </c>
      <c r="Q6091" s="2">
        <v>0.03</v>
      </c>
      <c r="R6091" s="2">
        <v>0</v>
      </c>
      <c r="S6091" s="2">
        <v>0</v>
      </c>
      <c r="T6091">
        <f t="shared" si="380"/>
        <v>0.4</v>
      </c>
      <c r="U6091">
        <f t="shared" si="381"/>
        <v>2.2000000000000002</v>
      </c>
      <c r="V6091">
        <f t="shared" si="382"/>
        <v>1.2791859999999999</v>
      </c>
      <c r="W6091">
        <f t="shared" si="383"/>
        <v>1.1577150999999999</v>
      </c>
    </row>
    <row r="6092" spans="1:23" x14ac:dyDescent="0.25">
      <c r="A6092" t="s">
        <v>20079</v>
      </c>
      <c r="B6092" s="1">
        <v>43197</v>
      </c>
      <c r="C6092" t="s">
        <v>20080</v>
      </c>
      <c r="D6092" t="s">
        <v>2140</v>
      </c>
      <c r="E6092" t="s">
        <v>20081</v>
      </c>
      <c r="F6092" s="1">
        <v>43192</v>
      </c>
      <c r="G6092">
        <v>1</v>
      </c>
      <c r="H6092">
        <v>1184957</v>
      </c>
      <c r="I6092">
        <v>31271</v>
      </c>
      <c r="J6092">
        <v>513</v>
      </c>
      <c r="K6092">
        <v>1610</v>
      </c>
      <c r="L6092" t="b">
        <v>0</v>
      </c>
      <c r="M6092" t="b">
        <v>0</v>
      </c>
      <c r="N6092" t="b">
        <v>0</v>
      </c>
      <c r="O6092">
        <v>5</v>
      </c>
      <c r="P6092">
        <v>5</v>
      </c>
      <c r="Q6092" s="2">
        <v>0.03</v>
      </c>
      <c r="R6092" s="2">
        <v>0</v>
      </c>
      <c r="S6092" s="2">
        <v>0</v>
      </c>
      <c r="T6092">
        <f t="shared" si="380"/>
        <v>0.4</v>
      </c>
      <c r="U6092">
        <f t="shared" si="381"/>
        <v>4</v>
      </c>
      <c r="V6092">
        <f t="shared" si="382"/>
        <v>0.89247849999999995</v>
      </c>
      <c r="W6092">
        <f t="shared" si="383"/>
        <v>1.472367475</v>
      </c>
    </row>
    <row r="6093" spans="1:23" x14ac:dyDescent="0.25">
      <c r="A6093" t="s">
        <v>20082</v>
      </c>
      <c r="B6093" s="1">
        <v>43057</v>
      </c>
      <c r="C6093" t="s">
        <v>20083</v>
      </c>
      <c r="D6093" t="s">
        <v>427</v>
      </c>
      <c r="E6093" t="s">
        <v>20084</v>
      </c>
      <c r="F6093" s="1">
        <v>43051</v>
      </c>
      <c r="G6093">
        <v>1</v>
      </c>
      <c r="H6093">
        <v>371683</v>
      </c>
      <c r="I6093">
        <v>9600</v>
      </c>
      <c r="J6093">
        <v>750</v>
      </c>
      <c r="K6093">
        <v>1282</v>
      </c>
      <c r="L6093" t="b">
        <v>0</v>
      </c>
      <c r="M6093" t="b">
        <v>0</v>
      </c>
      <c r="N6093" t="b">
        <v>0</v>
      </c>
      <c r="O6093">
        <v>6</v>
      </c>
      <c r="P6093">
        <v>5</v>
      </c>
      <c r="Q6093" s="2">
        <v>0.03</v>
      </c>
      <c r="R6093" s="2">
        <v>0</v>
      </c>
      <c r="S6093" s="2">
        <v>0</v>
      </c>
      <c r="T6093">
        <f t="shared" si="380"/>
        <v>0.4</v>
      </c>
      <c r="U6093">
        <f t="shared" si="381"/>
        <v>3.8</v>
      </c>
      <c r="V6093">
        <f t="shared" si="382"/>
        <v>0.48584149999999998</v>
      </c>
      <c r="W6093">
        <f t="shared" si="383"/>
        <v>1.2800445249999999</v>
      </c>
    </row>
    <row r="6094" spans="1:23" x14ac:dyDescent="0.25">
      <c r="A6094" t="s">
        <v>20085</v>
      </c>
      <c r="B6094" s="1">
        <v>43256</v>
      </c>
      <c r="C6094" t="s">
        <v>20086</v>
      </c>
      <c r="D6094" t="s">
        <v>355</v>
      </c>
      <c r="E6094" t="s">
        <v>5291</v>
      </c>
      <c r="F6094" s="1">
        <v>43250</v>
      </c>
      <c r="G6094">
        <v>1</v>
      </c>
      <c r="H6094">
        <v>506046</v>
      </c>
      <c r="I6094">
        <v>11099</v>
      </c>
      <c r="J6094">
        <v>300</v>
      </c>
      <c r="K6094">
        <v>609</v>
      </c>
      <c r="L6094" t="b">
        <v>0</v>
      </c>
      <c r="M6094" t="b">
        <v>0</v>
      </c>
      <c r="N6094" t="b">
        <v>0</v>
      </c>
      <c r="O6094">
        <v>6</v>
      </c>
      <c r="P6094">
        <v>6</v>
      </c>
      <c r="Q6094" s="2">
        <v>0.02</v>
      </c>
      <c r="R6094" s="2">
        <v>0</v>
      </c>
      <c r="S6094" s="2">
        <v>0</v>
      </c>
      <c r="T6094">
        <f t="shared" si="380"/>
        <v>0.4</v>
      </c>
      <c r="U6094">
        <f t="shared" si="381"/>
        <v>4.8000000000000007</v>
      </c>
      <c r="V6094">
        <f t="shared" si="382"/>
        <v>0.45302300000000001</v>
      </c>
      <c r="W6094">
        <f t="shared" si="383"/>
        <v>1.5185580500000002</v>
      </c>
    </row>
    <row r="6095" spans="1:23" x14ac:dyDescent="0.25">
      <c r="A6095" t="s">
        <v>20087</v>
      </c>
      <c r="B6095" s="1">
        <v>43133</v>
      </c>
      <c r="C6095" t="s">
        <v>20088</v>
      </c>
      <c r="D6095" t="s">
        <v>8951</v>
      </c>
      <c r="E6095" t="s">
        <v>20089</v>
      </c>
      <c r="F6095" s="1">
        <v>43127</v>
      </c>
      <c r="G6095">
        <v>1</v>
      </c>
      <c r="H6095">
        <v>462151</v>
      </c>
      <c r="I6095">
        <v>8902</v>
      </c>
      <c r="J6095">
        <v>639</v>
      </c>
      <c r="K6095">
        <v>1456</v>
      </c>
      <c r="L6095" t="b">
        <v>0</v>
      </c>
      <c r="M6095" t="b">
        <v>0</v>
      </c>
      <c r="N6095" t="b">
        <v>0</v>
      </c>
      <c r="O6095">
        <v>6</v>
      </c>
      <c r="P6095">
        <v>4</v>
      </c>
      <c r="Q6095" s="2">
        <v>0.02</v>
      </c>
      <c r="R6095" s="2">
        <v>0</v>
      </c>
      <c r="S6095" s="2">
        <v>0</v>
      </c>
      <c r="T6095">
        <f t="shared" si="380"/>
        <v>0.4</v>
      </c>
      <c r="U6095">
        <f t="shared" si="381"/>
        <v>2.8000000000000003</v>
      </c>
      <c r="V6095">
        <f t="shared" si="382"/>
        <v>0.4310755</v>
      </c>
      <c r="W6095">
        <f t="shared" si="383"/>
        <v>1.0108764250000002</v>
      </c>
    </row>
    <row r="6096" spans="1:23" x14ac:dyDescent="0.25">
      <c r="A6096" t="s">
        <v>20090</v>
      </c>
      <c r="B6096" s="1">
        <v>43152</v>
      </c>
      <c r="C6096" t="s">
        <v>20091</v>
      </c>
      <c r="D6096" t="s">
        <v>605</v>
      </c>
      <c r="E6096" t="s">
        <v>20092</v>
      </c>
      <c r="F6096" s="1">
        <v>43144</v>
      </c>
      <c r="G6096">
        <v>1</v>
      </c>
      <c r="H6096">
        <v>983701</v>
      </c>
      <c r="I6096">
        <v>11039</v>
      </c>
      <c r="J6096">
        <v>1167</v>
      </c>
      <c r="K6096">
        <v>1359</v>
      </c>
      <c r="L6096" t="b">
        <v>0</v>
      </c>
      <c r="M6096" t="b">
        <v>0</v>
      </c>
      <c r="N6096" t="b">
        <v>0</v>
      </c>
      <c r="O6096">
        <v>8</v>
      </c>
      <c r="P6096">
        <v>7</v>
      </c>
      <c r="Q6096" s="2">
        <v>0.01</v>
      </c>
      <c r="R6096" s="2">
        <v>0</v>
      </c>
      <c r="S6096" s="2">
        <v>0</v>
      </c>
      <c r="T6096">
        <f t="shared" si="380"/>
        <v>0.4</v>
      </c>
      <c r="U6096">
        <f t="shared" si="381"/>
        <v>5.4</v>
      </c>
      <c r="V6096">
        <f t="shared" si="382"/>
        <v>0.59185049999999995</v>
      </c>
      <c r="W6096">
        <f t="shared" si="383"/>
        <v>1.7171476750000001</v>
      </c>
    </row>
    <row r="6097" spans="1:23" x14ac:dyDescent="0.25">
      <c r="A6097" t="s">
        <v>20093</v>
      </c>
      <c r="B6097" s="1">
        <v>43102</v>
      </c>
      <c r="C6097" t="s">
        <v>20094</v>
      </c>
      <c r="D6097" t="s">
        <v>464</v>
      </c>
      <c r="E6097" t="s">
        <v>20095</v>
      </c>
      <c r="F6097" s="1">
        <v>43090</v>
      </c>
      <c r="G6097">
        <v>1</v>
      </c>
      <c r="H6097">
        <v>2910915</v>
      </c>
      <c r="I6097">
        <v>195530</v>
      </c>
      <c r="J6097">
        <v>1278</v>
      </c>
      <c r="K6097">
        <v>12583</v>
      </c>
      <c r="L6097" t="b">
        <v>0</v>
      </c>
      <c r="M6097" t="b">
        <v>0</v>
      </c>
      <c r="N6097" t="b">
        <v>0</v>
      </c>
      <c r="O6097">
        <v>12</v>
      </c>
      <c r="P6097">
        <v>12</v>
      </c>
      <c r="Q6097" s="2">
        <v>7.0000000000000007E-2</v>
      </c>
      <c r="R6097" s="2">
        <v>0</v>
      </c>
      <c r="S6097" s="2">
        <v>0</v>
      </c>
      <c r="T6097">
        <f t="shared" si="380"/>
        <v>0.4</v>
      </c>
      <c r="U6097">
        <f t="shared" si="381"/>
        <v>9.6000000000000014</v>
      </c>
      <c r="V6097">
        <f t="shared" si="382"/>
        <v>2.1554574999999998</v>
      </c>
      <c r="W6097">
        <f t="shared" si="383"/>
        <v>3.3144101250000002</v>
      </c>
    </row>
    <row r="6098" spans="1:23" x14ac:dyDescent="0.25">
      <c r="A6098" t="s">
        <v>20096</v>
      </c>
      <c r="B6098" s="1">
        <v>43206</v>
      </c>
      <c r="C6098" t="s">
        <v>20097</v>
      </c>
      <c r="D6098" t="s">
        <v>2140</v>
      </c>
      <c r="E6098" t="s">
        <v>20098</v>
      </c>
      <c r="F6098" s="1">
        <v>43199</v>
      </c>
      <c r="G6098">
        <v>1</v>
      </c>
      <c r="H6098">
        <v>611997</v>
      </c>
      <c r="I6098">
        <v>11733</v>
      </c>
      <c r="J6098">
        <v>394</v>
      </c>
      <c r="K6098">
        <v>775</v>
      </c>
      <c r="L6098" t="b">
        <v>0</v>
      </c>
      <c r="M6098" t="b">
        <v>0</v>
      </c>
      <c r="N6098" t="b">
        <v>0</v>
      </c>
      <c r="O6098">
        <v>7</v>
      </c>
      <c r="P6098">
        <v>3</v>
      </c>
      <c r="Q6098" s="2">
        <v>0.02</v>
      </c>
      <c r="R6098" s="2">
        <v>0</v>
      </c>
      <c r="S6098" s="2">
        <v>0</v>
      </c>
      <c r="T6098">
        <f t="shared" si="380"/>
        <v>0.4</v>
      </c>
      <c r="U6098">
        <f t="shared" si="381"/>
        <v>1.6000000000000003</v>
      </c>
      <c r="V6098">
        <f t="shared" si="382"/>
        <v>0.50599850000000002</v>
      </c>
      <c r="W6098">
        <f t="shared" si="383"/>
        <v>0.73709947500000006</v>
      </c>
    </row>
    <row r="6099" spans="1:23" x14ac:dyDescent="0.25">
      <c r="A6099" t="s">
        <v>20099</v>
      </c>
      <c r="B6099" s="1">
        <v>43136</v>
      </c>
      <c r="C6099" t="s">
        <v>20100</v>
      </c>
      <c r="D6099" t="s">
        <v>749</v>
      </c>
      <c r="E6099" t="s">
        <v>8330</v>
      </c>
      <c r="F6099" s="1">
        <v>43130</v>
      </c>
      <c r="G6099">
        <v>1</v>
      </c>
      <c r="H6099">
        <v>2084134</v>
      </c>
      <c r="I6099">
        <v>81078</v>
      </c>
      <c r="J6099">
        <v>971</v>
      </c>
      <c r="K6099">
        <v>3819</v>
      </c>
      <c r="L6099" t="b">
        <v>0</v>
      </c>
      <c r="M6099" t="b">
        <v>0</v>
      </c>
      <c r="N6099" t="b">
        <v>0</v>
      </c>
      <c r="O6099">
        <v>6</v>
      </c>
      <c r="P6099">
        <v>5</v>
      </c>
      <c r="Q6099" s="2">
        <v>0.04</v>
      </c>
      <c r="R6099" s="2">
        <v>0</v>
      </c>
      <c r="S6099" s="2">
        <v>0</v>
      </c>
      <c r="T6099">
        <f t="shared" si="380"/>
        <v>0.4</v>
      </c>
      <c r="U6099">
        <f t="shared" si="381"/>
        <v>3.8</v>
      </c>
      <c r="V6099">
        <f t="shared" si="382"/>
        <v>1.4420669999999998</v>
      </c>
      <c r="W6099">
        <f t="shared" si="383"/>
        <v>1.6147234499999996</v>
      </c>
    </row>
    <row r="6100" spans="1:23" x14ac:dyDescent="0.25">
      <c r="A6100" t="s">
        <v>20101</v>
      </c>
      <c r="B6100" s="1">
        <v>43069</v>
      </c>
      <c r="C6100" t="s">
        <v>20102</v>
      </c>
      <c r="D6100" t="s">
        <v>19468</v>
      </c>
      <c r="E6100" t="s">
        <v>20103</v>
      </c>
      <c r="F6100" s="1">
        <v>43041</v>
      </c>
      <c r="G6100">
        <v>1</v>
      </c>
      <c r="H6100">
        <v>6890</v>
      </c>
      <c r="I6100">
        <v>199</v>
      </c>
      <c r="J6100">
        <v>9</v>
      </c>
      <c r="K6100">
        <v>72</v>
      </c>
      <c r="L6100" t="b">
        <v>0</v>
      </c>
      <c r="M6100" t="b">
        <v>0</v>
      </c>
      <c r="N6100" t="b">
        <v>0</v>
      </c>
      <c r="O6100">
        <v>28</v>
      </c>
      <c r="P6100">
        <v>3</v>
      </c>
      <c r="Q6100" s="2">
        <v>0.03</v>
      </c>
      <c r="R6100" s="2">
        <v>0</v>
      </c>
      <c r="S6100" s="2">
        <v>0.01</v>
      </c>
      <c r="T6100">
        <f t="shared" si="380"/>
        <v>0.4</v>
      </c>
      <c r="U6100">
        <f t="shared" si="381"/>
        <v>-2.5999999999999996</v>
      </c>
      <c r="V6100">
        <f t="shared" si="382"/>
        <v>0.55344499999999996</v>
      </c>
      <c r="W6100">
        <f t="shared" si="383"/>
        <v>-0.29629424999999987</v>
      </c>
    </row>
    <row r="6101" spans="1:23" x14ac:dyDescent="0.25">
      <c r="A6101" t="s">
        <v>20104</v>
      </c>
      <c r="B6101" s="1">
        <v>43075</v>
      </c>
      <c r="C6101" t="s">
        <v>20105</v>
      </c>
      <c r="D6101" t="s">
        <v>814</v>
      </c>
      <c r="E6101" t="s">
        <v>20106</v>
      </c>
      <c r="F6101" s="1">
        <v>43069</v>
      </c>
      <c r="G6101">
        <v>1</v>
      </c>
      <c r="H6101">
        <v>185947</v>
      </c>
      <c r="I6101">
        <v>7169</v>
      </c>
      <c r="J6101">
        <v>227</v>
      </c>
      <c r="K6101">
        <v>440</v>
      </c>
      <c r="L6101" t="b">
        <v>0</v>
      </c>
      <c r="M6101" t="b">
        <v>0</v>
      </c>
      <c r="N6101" t="b">
        <v>0</v>
      </c>
      <c r="O6101">
        <v>6</v>
      </c>
      <c r="P6101">
        <v>6</v>
      </c>
      <c r="Q6101" s="2">
        <v>0.04</v>
      </c>
      <c r="R6101" s="2">
        <v>0</v>
      </c>
      <c r="S6101" s="2">
        <v>0</v>
      </c>
      <c r="T6101">
        <f t="shared" si="380"/>
        <v>0.4</v>
      </c>
      <c r="U6101">
        <f t="shared" si="381"/>
        <v>4.8000000000000007</v>
      </c>
      <c r="V6101">
        <f t="shared" si="382"/>
        <v>0.49297350000000001</v>
      </c>
      <c r="W6101">
        <f t="shared" si="383"/>
        <v>1.5325407250000003</v>
      </c>
    </row>
    <row r="6102" spans="1:23" x14ac:dyDescent="0.25">
      <c r="A6102" t="s">
        <v>20107</v>
      </c>
      <c r="B6102" s="1">
        <v>43208</v>
      </c>
      <c r="C6102" t="s">
        <v>20108</v>
      </c>
      <c r="D6102" t="s">
        <v>2158</v>
      </c>
      <c r="E6102" t="s">
        <v>20109</v>
      </c>
      <c r="F6102" s="1">
        <v>43189</v>
      </c>
      <c r="G6102">
        <v>1</v>
      </c>
      <c r="H6102">
        <v>3506379</v>
      </c>
      <c r="I6102">
        <v>187060</v>
      </c>
      <c r="J6102">
        <v>2310</v>
      </c>
      <c r="K6102">
        <v>14272</v>
      </c>
      <c r="L6102" t="b">
        <v>0</v>
      </c>
      <c r="M6102" t="b">
        <v>0</v>
      </c>
      <c r="N6102" t="b">
        <v>0</v>
      </c>
      <c r="O6102">
        <v>19</v>
      </c>
      <c r="P6102">
        <v>12</v>
      </c>
      <c r="Q6102" s="2">
        <v>0.05</v>
      </c>
      <c r="R6102" s="2">
        <v>0</v>
      </c>
      <c r="S6102" s="2">
        <v>0</v>
      </c>
      <c r="T6102">
        <f t="shared" si="380"/>
        <v>0.4</v>
      </c>
      <c r="U6102">
        <f t="shared" si="381"/>
        <v>8.2000000000000011</v>
      </c>
      <c r="V6102">
        <f t="shared" si="382"/>
        <v>2.2531895</v>
      </c>
      <c r="W6102">
        <f t="shared" si="383"/>
        <v>2.9986163250000004</v>
      </c>
    </row>
    <row r="6103" spans="1:23" x14ac:dyDescent="0.25">
      <c r="A6103" t="s">
        <v>20110</v>
      </c>
      <c r="B6103" s="1">
        <v>43247</v>
      </c>
      <c r="C6103" t="s">
        <v>20111</v>
      </c>
      <c r="D6103" t="s">
        <v>14664</v>
      </c>
      <c r="E6103" t="s">
        <v>20112</v>
      </c>
      <c r="F6103" s="1">
        <v>43231</v>
      </c>
      <c r="G6103">
        <v>1</v>
      </c>
      <c r="H6103">
        <v>206126</v>
      </c>
      <c r="I6103">
        <v>22917</v>
      </c>
      <c r="J6103">
        <v>164</v>
      </c>
      <c r="K6103">
        <v>1523</v>
      </c>
      <c r="L6103" t="b">
        <v>0</v>
      </c>
      <c r="M6103" t="b">
        <v>0</v>
      </c>
      <c r="N6103" t="b">
        <v>0</v>
      </c>
      <c r="O6103">
        <v>16</v>
      </c>
      <c r="P6103">
        <v>15</v>
      </c>
      <c r="Q6103" s="2">
        <v>0.11</v>
      </c>
      <c r="R6103" s="2">
        <v>0</v>
      </c>
      <c r="S6103" s="2">
        <v>0.01</v>
      </c>
      <c r="T6103">
        <f t="shared" si="380"/>
        <v>0.4</v>
      </c>
      <c r="U6103">
        <f t="shared" si="381"/>
        <v>11.8</v>
      </c>
      <c r="V6103">
        <f t="shared" si="382"/>
        <v>1.453063</v>
      </c>
      <c r="W6103">
        <f t="shared" si="383"/>
        <v>3.61857205</v>
      </c>
    </row>
    <row r="6104" spans="1:23" x14ac:dyDescent="0.25">
      <c r="A6104" t="s">
        <v>20113</v>
      </c>
      <c r="B6104" s="1">
        <v>43212</v>
      </c>
      <c r="C6104" t="s">
        <v>20114</v>
      </c>
      <c r="D6104" t="s">
        <v>4794</v>
      </c>
      <c r="E6104" t="s">
        <v>20115</v>
      </c>
      <c r="F6104" s="1">
        <v>43194</v>
      </c>
      <c r="G6104">
        <v>1</v>
      </c>
      <c r="H6104">
        <v>3121631</v>
      </c>
      <c r="I6104">
        <v>98611</v>
      </c>
      <c r="J6104">
        <v>2997</v>
      </c>
      <c r="K6104">
        <v>4197</v>
      </c>
      <c r="L6104" t="b">
        <v>0</v>
      </c>
      <c r="M6104" t="b">
        <v>0</v>
      </c>
      <c r="N6104" t="b">
        <v>0</v>
      </c>
      <c r="O6104">
        <v>18</v>
      </c>
      <c r="P6104">
        <v>11</v>
      </c>
      <c r="Q6104" s="2">
        <v>0.03</v>
      </c>
      <c r="R6104" s="2">
        <v>0</v>
      </c>
      <c r="S6104" s="2">
        <v>0</v>
      </c>
      <c r="T6104">
        <f t="shared" si="380"/>
        <v>0.4</v>
      </c>
      <c r="U6104">
        <f t="shared" si="381"/>
        <v>7.4</v>
      </c>
      <c r="V6104">
        <f t="shared" si="382"/>
        <v>1.8608155</v>
      </c>
      <c r="W6104">
        <f t="shared" si="383"/>
        <v>2.661285425</v>
      </c>
    </row>
    <row r="6105" spans="1:23" x14ac:dyDescent="0.25">
      <c r="A6105" t="s">
        <v>20116</v>
      </c>
      <c r="B6105" s="1">
        <v>43265</v>
      </c>
      <c r="C6105" t="s">
        <v>20117</v>
      </c>
      <c r="D6105" t="s">
        <v>20118</v>
      </c>
      <c r="E6105" t="s">
        <v>20119</v>
      </c>
      <c r="F6105" s="1">
        <v>43262</v>
      </c>
      <c r="G6105">
        <v>1</v>
      </c>
      <c r="H6105">
        <v>3746583</v>
      </c>
      <c r="I6105">
        <v>40193</v>
      </c>
      <c r="J6105">
        <v>3415</v>
      </c>
      <c r="K6105">
        <v>5248</v>
      </c>
      <c r="L6105" t="b">
        <v>0</v>
      </c>
      <c r="M6105" t="b">
        <v>0</v>
      </c>
      <c r="N6105" t="b">
        <v>0</v>
      </c>
      <c r="O6105">
        <v>3</v>
      </c>
      <c r="P6105">
        <v>3</v>
      </c>
      <c r="Q6105" s="2">
        <v>0.01</v>
      </c>
      <c r="R6105" s="2">
        <v>0</v>
      </c>
      <c r="S6105" s="2">
        <v>0</v>
      </c>
      <c r="T6105">
        <f t="shared" si="380"/>
        <v>0.4</v>
      </c>
      <c r="U6105">
        <f t="shared" si="381"/>
        <v>2.4000000000000004</v>
      </c>
      <c r="V6105">
        <f t="shared" si="382"/>
        <v>1.9732915</v>
      </c>
      <c r="W6105">
        <f t="shared" si="383"/>
        <v>1.4506520250000001</v>
      </c>
    </row>
    <row r="6106" spans="1:23" x14ac:dyDescent="0.25">
      <c r="A6106" t="s">
        <v>20120</v>
      </c>
      <c r="B6106" s="1">
        <v>43191</v>
      </c>
      <c r="C6106" t="s">
        <v>20121</v>
      </c>
      <c r="D6106" t="s">
        <v>1310</v>
      </c>
      <c r="E6106" t="s">
        <v>20122</v>
      </c>
      <c r="F6106" s="1">
        <v>43176</v>
      </c>
      <c r="G6106">
        <v>1</v>
      </c>
      <c r="H6106">
        <v>6187534</v>
      </c>
      <c r="I6106">
        <v>355336</v>
      </c>
      <c r="J6106">
        <v>6260</v>
      </c>
      <c r="K6106">
        <v>30425</v>
      </c>
      <c r="L6106" t="b">
        <v>0</v>
      </c>
      <c r="M6106" t="b">
        <v>0</v>
      </c>
      <c r="N6106" t="b">
        <v>0</v>
      </c>
      <c r="O6106">
        <v>15</v>
      </c>
      <c r="P6106">
        <v>14</v>
      </c>
      <c r="Q6106" s="2">
        <v>0.06</v>
      </c>
      <c r="R6106" s="2">
        <v>0</v>
      </c>
      <c r="S6106" s="2">
        <v>0</v>
      </c>
      <c r="T6106">
        <f t="shared" si="380"/>
        <v>0.4</v>
      </c>
      <c r="U6106">
        <f t="shared" si="381"/>
        <v>11.000000000000002</v>
      </c>
      <c r="V6106">
        <f t="shared" si="382"/>
        <v>3.6937669999999998</v>
      </c>
      <c r="W6106">
        <f t="shared" si="383"/>
        <v>4.2028184500000005</v>
      </c>
    </row>
    <row r="6107" spans="1:23" x14ac:dyDescent="0.25">
      <c r="A6107" t="s">
        <v>20123</v>
      </c>
      <c r="B6107" s="1">
        <v>43161</v>
      </c>
      <c r="C6107" t="s">
        <v>20124</v>
      </c>
      <c r="D6107" t="s">
        <v>117</v>
      </c>
      <c r="E6107" t="s">
        <v>20125</v>
      </c>
      <c r="F6107" s="1">
        <v>43158</v>
      </c>
      <c r="G6107">
        <v>1</v>
      </c>
      <c r="H6107">
        <v>640405</v>
      </c>
      <c r="I6107">
        <v>19874</v>
      </c>
      <c r="J6107">
        <v>275</v>
      </c>
      <c r="K6107">
        <v>814</v>
      </c>
      <c r="L6107" t="b">
        <v>0</v>
      </c>
      <c r="M6107" t="b">
        <v>0</v>
      </c>
      <c r="N6107" t="b">
        <v>0</v>
      </c>
      <c r="O6107">
        <v>3</v>
      </c>
      <c r="P6107">
        <v>3</v>
      </c>
      <c r="Q6107" s="2">
        <v>0.03</v>
      </c>
      <c r="R6107" s="2">
        <v>0</v>
      </c>
      <c r="S6107" s="2">
        <v>0</v>
      </c>
      <c r="T6107">
        <f t="shared" si="380"/>
        <v>0.4</v>
      </c>
      <c r="U6107">
        <f t="shared" si="381"/>
        <v>2.4000000000000004</v>
      </c>
      <c r="V6107">
        <f t="shared" si="382"/>
        <v>0.62020249999999999</v>
      </c>
      <c r="W6107">
        <f t="shared" si="383"/>
        <v>0.97707087500000012</v>
      </c>
    </row>
    <row r="6108" spans="1:23" x14ac:dyDescent="0.25">
      <c r="A6108" t="s">
        <v>20126</v>
      </c>
      <c r="B6108" s="1">
        <v>43134</v>
      </c>
      <c r="C6108" t="s">
        <v>20127</v>
      </c>
      <c r="D6108" t="s">
        <v>15160</v>
      </c>
      <c r="E6108" t="s">
        <v>20128</v>
      </c>
      <c r="F6108" s="1">
        <v>43128</v>
      </c>
      <c r="G6108">
        <v>1</v>
      </c>
      <c r="H6108">
        <v>164028</v>
      </c>
      <c r="I6108">
        <v>6597</v>
      </c>
      <c r="J6108">
        <v>357</v>
      </c>
      <c r="K6108">
        <v>556</v>
      </c>
      <c r="L6108" t="b">
        <v>0</v>
      </c>
      <c r="M6108" t="b">
        <v>0</v>
      </c>
      <c r="N6108" t="b">
        <v>0</v>
      </c>
      <c r="O6108">
        <v>6</v>
      </c>
      <c r="P6108">
        <v>6</v>
      </c>
      <c r="Q6108" s="2">
        <v>0.04</v>
      </c>
      <c r="R6108" s="2">
        <v>0</v>
      </c>
      <c r="S6108" s="2">
        <v>0</v>
      </c>
      <c r="T6108">
        <f t="shared" si="380"/>
        <v>0.4</v>
      </c>
      <c r="U6108">
        <f t="shared" si="381"/>
        <v>4.8000000000000007</v>
      </c>
      <c r="V6108">
        <f t="shared" si="382"/>
        <v>0.482014</v>
      </c>
      <c r="W6108">
        <f t="shared" si="383"/>
        <v>1.5287049000000004</v>
      </c>
    </row>
    <row r="6109" spans="1:23" x14ac:dyDescent="0.25">
      <c r="A6109" t="s">
        <v>20129</v>
      </c>
      <c r="B6109" s="1">
        <v>43118</v>
      </c>
      <c r="C6109" t="s">
        <v>20130</v>
      </c>
      <c r="D6109" t="s">
        <v>20131</v>
      </c>
      <c r="E6109" t="s">
        <v>20132</v>
      </c>
      <c r="F6109" s="1">
        <v>43112</v>
      </c>
      <c r="G6109">
        <v>1</v>
      </c>
      <c r="H6109">
        <v>582548</v>
      </c>
      <c r="I6109">
        <v>7210</v>
      </c>
      <c r="J6109">
        <v>427</v>
      </c>
      <c r="K6109">
        <v>1582</v>
      </c>
      <c r="L6109" t="b">
        <v>0</v>
      </c>
      <c r="M6109" t="b">
        <v>0</v>
      </c>
      <c r="N6109" t="b">
        <v>0</v>
      </c>
      <c r="O6109">
        <v>6</v>
      </c>
      <c r="P6109">
        <v>6</v>
      </c>
      <c r="Q6109" s="2">
        <v>0.01</v>
      </c>
      <c r="R6109" s="2">
        <v>0</v>
      </c>
      <c r="S6109" s="2">
        <v>0</v>
      </c>
      <c r="T6109">
        <f t="shared" si="380"/>
        <v>0.4</v>
      </c>
      <c r="U6109">
        <f t="shared" si="381"/>
        <v>4.8000000000000007</v>
      </c>
      <c r="V6109">
        <f t="shared" si="382"/>
        <v>0.39127400000000001</v>
      </c>
      <c r="W6109">
        <f t="shared" si="383"/>
        <v>1.4969459000000003</v>
      </c>
    </row>
    <row r="6110" spans="1:23" x14ac:dyDescent="0.25">
      <c r="A6110" t="s">
        <v>20133</v>
      </c>
      <c r="B6110" s="1">
        <v>43106</v>
      </c>
      <c r="C6110" t="s">
        <v>20134</v>
      </c>
      <c r="D6110" t="s">
        <v>632</v>
      </c>
      <c r="E6110" t="s">
        <v>20135</v>
      </c>
      <c r="F6110" s="1">
        <v>43102</v>
      </c>
      <c r="G6110">
        <v>1</v>
      </c>
      <c r="H6110">
        <v>5103093</v>
      </c>
      <c r="I6110">
        <v>64177</v>
      </c>
      <c r="J6110">
        <v>3885</v>
      </c>
      <c r="K6110">
        <v>6259</v>
      </c>
      <c r="L6110" t="b">
        <v>0</v>
      </c>
      <c r="M6110" t="b">
        <v>0</v>
      </c>
      <c r="N6110" t="b">
        <v>0</v>
      </c>
      <c r="O6110">
        <v>4</v>
      </c>
      <c r="P6110">
        <v>4</v>
      </c>
      <c r="Q6110" s="2">
        <v>0.01</v>
      </c>
      <c r="R6110" s="2">
        <v>0</v>
      </c>
      <c r="S6110" s="2">
        <v>0</v>
      </c>
      <c r="T6110">
        <f t="shared" si="380"/>
        <v>0.4</v>
      </c>
      <c r="U6110">
        <f t="shared" si="381"/>
        <v>3.2</v>
      </c>
      <c r="V6110">
        <f t="shared" si="382"/>
        <v>2.6515464999999998</v>
      </c>
      <c r="W6110">
        <f t="shared" si="383"/>
        <v>1.888041275</v>
      </c>
    </row>
    <row r="6111" spans="1:23" x14ac:dyDescent="0.25">
      <c r="A6111" t="s">
        <v>20136</v>
      </c>
      <c r="B6111" s="1">
        <v>43235</v>
      </c>
      <c r="C6111" t="s">
        <v>20137</v>
      </c>
      <c r="D6111" t="s">
        <v>20138</v>
      </c>
      <c r="E6111" t="s">
        <v>20139</v>
      </c>
      <c r="F6111" s="1">
        <v>43210</v>
      </c>
      <c r="G6111">
        <v>1</v>
      </c>
      <c r="H6111">
        <v>139334502</v>
      </c>
      <c r="I6111">
        <v>1425496</v>
      </c>
      <c r="J6111">
        <v>119798</v>
      </c>
      <c r="K6111">
        <v>83941</v>
      </c>
      <c r="L6111" t="b">
        <v>0</v>
      </c>
      <c r="M6111" t="b">
        <v>0</v>
      </c>
      <c r="N6111" t="b">
        <v>0</v>
      </c>
      <c r="O6111">
        <v>25</v>
      </c>
      <c r="P6111">
        <v>20</v>
      </c>
      <c r="Q6111" s="2">
        <v>0.01</v>
      </c>
      <c r="R6111" s="2">
        <v>0</v>
      </c>
      <c r="S6111" s="2">
        <v>0</v>
      </c>
      <c r="T6111">
        <f t="shared" si="380"/>
        <v>0.4</v>
      </c>
      <c r="U6111">
        <f t="shared" si="381"/>
        <v>15</v>
      </c>
      <c r="V6111">
        <f t="shared" si="382"/>
        <v>69.767250999999987</v>
      </c>
      <c r="W6111">
        <f t="shared" si="383"/>
        <v>28.328537849999993</v>
      </c>
    </row>
    <row r="6112" spans="1:23" x14ac:dyDescent="0.25">
      <c r="A6112" t="s">
        <v>20140</v>
      </c>
      <c r="B6112" s="1">
        <v>43087</v>
      </c>
      <c r="C6112" t="s">
        <v>20141</v>
      </c>
      <c r="D6112" t="s">
        <v>5508</v>
      </c>
      <c r="E6112" t="s">
        <v>20142</v>
      </c>
      <c r="F6112" s="1">
        <v>43082</v>
      </c>
      <c r="G6112">
        <v>1</v>
      </c>
      <c r="H6112">
        <v>169934</v>
      </c>
      <c r="I6112">
        <v>11759</v>
      </c>
      <c r="J6112">
        <v>305</v>
      </c>
      <c r="K6112">
        <v>894</v>
      </c>
      <c r="L6112" t="b">
        <v>0</v>
      </c>
      <c r="M6112" t="b">
        <v>0</v>
      </c>
      <c r="N6112" t="b">
        <v>0</v>
      </c>
      <c r="O6112">
        <v>5</v>
      </c>
      <c r="P6112">
        <v>5</v>
      </c>
      <c r="Q6112" s="2">
        <v>7.0000000000000007E-2</v>
      </c>
      <c r="R6112" s="2">
        <v>0</v>
      </c>
      <c r="S6112" s="2">
        <v>0.01</v>
      </c>
      <c r="T6112">
        <f t="shared" si="380"/>
        <v>0.4</v>
      </c>
      <c r="U6112">
        <f t="shared" si="381"/>
        <v>4</v>
      </c>
      <c r="V6112">
        <f t="shared" si="382"/>
        <v>1.034967</v>
      </c>
      <c r="W6112">
        <f t="shared" si="383"/>
        <v>1.5222384500000001</v>
      </c>
    </row>
    <row r="6113" spans="1:23" x14ac:dyDescent="0.25">
      <c r="A6113" t="s">
        <v>20143</v>
      </c>
      <c r="B6113" s="1">
        <v>43085</v>
      </c>
      <c r="C6113" t="s">
        <v>20144</v>
      </c>
      <c r="D6113" t="s">
        <v>20145</v>
      </c>
      <c r="E6113" t="s">
        <v>20146</v>
      </c>
      <c r="F6113" s="1">
        <v>43080</v>
      </c>
      <c r="G6113">
        <v>1</v>
      </c>
      <c r="H6113">
        <v>33067</v>
      </c>
      <c r="I6113">
        <v>2618</v>
      </c>
      <c r="J6113">
        <v>15</v>
      </c>
      <c r="K6113">
        <v>112</v>
      </c>
      <c r="L6113" t="b">
        <v>0</v>
      </c>
      <c r="M6113" t="b">
        <v>0</v>
      </c>
      <c r="N6113" t="b">
        <v>0</v>
      </c>
      <c r="O6113">
        <v>5</v>
      </c>
      <c r="P6113">
        <v>4</v>
      </c>
      <c r="Q6113" s="2">
        <v>0.08</v>
      </c>
      <c r="R6113" s="2">
        <v>0</v>
      </c>
      <c r="S6113" s="2">
        <v>0</v>
      </c>
      <c r="T6113">
        <f t="shared" si="380"/>
        <v>0.4</v>
      </c>
      <c r="U6113">
        <f t="shared" si="381"/>
        <v>3</v>
      </c>
      <c r="V6113">
        <f t="shared" si="382"/>
        <v>0.81653350000000002</v>
      </c>
      <c r="W6113">
        <f t="shared" si="383"/>
        <v>1.1957867250000001</v>
      </c>
    </row>
    <row r="6114" spans="1:23" x14ac:dyDescent="0.25">
      <c r="A6114" t="s">
        <v>20147</v>
      </c>
      <c r="B6114" s="1">
        <v>43215</v>
      </c>
      <c r="C6114" t="s">
        <v>20148</v>
      </c>
      <c r="D6114" t="s">
        <v>16729</v>
      </c>
      <c r="E6114" t="s">
        <v>20149</v>
      </c>
      <c r="F6114" s="1">
        <v>43196</v>
      </c>
      <c r="G6114">
        <v>1</v>
      </c>
      <c r="H6114">
        <v>12122117</v>
      </c>
      <c r="I6114">
        <v>293849</v>
      </c>
      <c r="J6114">
        <v>9663</v>
      </c>
      <c r="K6114">
        <v>11076</v>
      </c>
      <c r="L6114" t="b">
        <v>0</v>
      </c>
      <c r="M6114" t="b">
        <v>0</v>
      </c>
      <c r="N6114" t="b">
        <v>0</v>
      </c>
      <c r="O6114">
        <v>19</v>
      </c>
      <c r="P6114">
        <v>13</v>
      </c>
      <c r="Q6114" s="2">
        <v>0.02</v>
      </c>
      <c r="R6114" s="2">
        <v>0</v>
      </c>
      <c r="S6114" s="2">
        <v>0</v>
      </c>
      <c r="T6114">
        <f t="shared" si="380"/>
        <v>0.4</v>
      </c>
      <c r="U6114">
        <f t="shared" si="381"/>
        <v>9.1999999999999993</v>
      </c>
      <c r="V6114">
        <f t="shared" si="382"/>
        <v>6.2610584999999999</v>
      </c>
      <c r="W6114">
        <f t="shared" si="383"/>
        <v>4.6513704750000002</v>
      </c>
    </row>
    <row r="6115" spans="1:23" x14ac:dyDescent="0.25">
      <c r="A6115" t="s">
        <v>20150</v>
      </c>
      <c r="B6115" s="1">
        <v>43102</v>
      </c>
      <c r="C6115" t="s">
        <v>20151</v>
      </c>
      <c r="D6115" t="s">
        <v>632</v>
      </c>
      <c r="E6115" t="s">
        <v>20152</v>
      </c>
      <c r="F6115" s="1">
        <v>43092</v>
      </c>
      <c r="G6115">
        <v>1</v>
      </c>
      <c r="H6115">
        <v>466388</v>
      </c>
      <c r="I6115">
        <v>13783</v>
      </c>
      <c r="J6115">
        <v>422</v>
      </c>
      <c r="K6115">
        <v>1345</v>
      </c>
      <c r="L6115" t="b">
        <v>0</v>
      </c>
      <c r="M6115" t="b">
        <v>0</v>
      </c>
      <c r="N6115" t="b">
        <v>0</v>
      </c>
      <c r="O6115">
        <v>10</v>
      </c>
      <c r="P6115">
        <v>10</v>
      </c>
      <c r="Q6115" s="2">
        <v>0.03</v>
      </c>
      <c r="R6115" s="2">
        <v>0</v>
      </c>
      <c r="S6115" s="2">
        <v>0</v>
      </c>
      <c r="T6115">
        <f t="shared" si="380"/>
        <v>0.4</v>
      </c>
      <c r="U6115">
        <f t="shared" si="381"/>
        <v>8</v>
      </c>
      <c r="V6115">
        <f t="shared" si="382"/>
        <v>0.53319399999999995</v>
      </c>
      <c r="W6115">
        <f t="shared" si="383"/>
        <v>2.3466179</v>
      </c>
    </row>
    <row r="6116" spans="1:23" x14ac:dyDescent="0.25">
      <c r="A6116" t="s">
        <v>20918</v>
      </c>
      <c r="B6116" s="1">
        <v>43118</v>
      </c>
      <c r="C6116" t="s">
        <v>20919</v>
      </c>
      <c r="D6116" t="s">
        <v>18713</v>
      </c>
      <c r="E6116" t="s">
        <v>20920</v>
      </c>
      <c r="F6116" s="1">
        <v>43116</v>
      </c>
      <c r="G6116">
        <v>1</v>
      </c>
      <c r="H6116">
        <v>748</v>
      </c>
      <c r="I6116">
        <v>9</v>
      </c>
      <c r="J6116">
        <v>0</v>
      </c>
      <c r="K6116">
        <v>0</v>
      </c>
      <c r="L6116" t="b">
        <v>1</v>
      </c>
      <c r="M6116" t="b">
        <v>0</v>
      </c>
      <c r="N6116" t="b">
        <v>0</v>
      </c>
      <c r="O6116">
        <v>2</v>
      </c>
      <c r="P6116">
        <v>1</v>
      </c>
      <c r="Q6116" s="2">
        <v>0.01</v>
      </c>
      <c r="R6116" s="2">
        <v>0</v>
      </c>
      <c r="S6116" s="2">
        <v>0</v>
      </c>
      <c r="T6116">
        <f t="shared" si="380"/>
        <v>0.4</v>
      </c>
      <c r="U6116">
        <f t="shared" si="381"/>
        <v>0.60000000000000009</v>
      </c>
      <c r="V6116">
        <f t="shared" si="382"/>
        <v>0.100374</v>
      </c>
      <c r="W6116">
        <f t="shared" si="383"/>
        <v>0.34513090000000007</v>
      </c>
    </row>
    <row r="6117" spans="1:23" x14ac:dyDescent="0.25">
      <c r="A6117" t="s">
        <v>20153</v>
      </c>
      <c r="B6117" s="1">
        <v>43255</v>
      </c>
      <c r="C6117" t="s">
        <v>20154</v>
      </c>
      <c r="D6117" t="s">
        <v>1114</v>
      </c>
      <c r="E6117" t="s">
        <v>20155</v>
      </c>
      <c r="F6117" s="1">
        <v>43248</v>
      </c>
      <c r="G6117">
        <v>1</v>
      </c>
      <c r="H6117">
        <v>1158871</v>
      </c>
      <c r="I6117">
        <v>15055</v>
      </c>
      <c r="J6117">
        <v>676</v>
      </c>
      <c r="K6117">
        <v>5602</v>
      </c>
      <c r="L6117" t="b">
        <v>0</v>
      </c>
      <c r="M6117" t="b">
        <v>0</v>
      </c>
      <c r="N6117" t="b">
        <v>0</v>
      </c>
      <c r="O6117">
        <v>7</v>
      </c>
      <c r="P6117">
        <v>5</v>
      </c>
      <c r="Q6117" s="2">
        <v>0.01</v>
      </c>
      <c r="R6117" s="2">
        <v>0</v>
      </c>
      <c r="S6117" s="2">
        <v>0</v>
      </c>
      <c r="T6117">
        <f t="shared" si="380"/>
        <v>0.4</v>
      </c>
      <c r="U6117">
        <f t="shared" si="381"/>
        <v>3.6</v>
      </c>
      <c r="V6117">
        <f t="shared" si="382"/>
        <v>0.67943549999999997</v>
      </c>
      <c r="W6117">
        <f t="shared" si="383"/>
        <v>1.297802425</v>
      </c>
    </row>
    <row r="6118" spans="1:23" x14ac:dyDescent="0.25">
      <c r="A6118" t="s">
        <v>20156</v>
      </c>
      <c r="B6118" s="1">
        <v>43118</v>
      </c>
      <c r="C6118" t="s">
        <v>20157</v>
      </c>
      <c r="D6118" t="s">
        <v>730</v>
      </c>
      <c r="E6118" t="s">
        <v>20158</v>
      </c>
      <c r="F6118" s="1">
        <v>43115</v>
      </c>
      <c r="G6118">
        <v>1</v>
      </c>
      <c r="H6118">
        <v>107113</v>
      </c>
      <c r="I6118">
        <v>965</v>
      </c>
      <c r="J6118">
        <v>71</v>
      </c>
      <c r="K6118">
        <v>575</v>
      </c>
      <c r="L6118" t="b">
        <v>0</v>
      </c>
      <c r="M6118" t="b">
        <v>0</v>
      </c>
      <c r="N6118" t="b">
        <v>0</v>
      </c>
      <c r="O6118">
        <v>3</v>
      </c>
      <c r="P6118">
        <v>2</v>
      </c>
      <c r="Q6118" s="2">
        <v>0.01</v>
      </c>
      <c r="R6118" s="2">
        <v>0</v>
      </c>
      <c r="S6118" s="2">
        <v>0.01</v>
      </c>
      <c r="T6118">
        <f t="shared" si="380"/>
        <v>0.4</v>
      </c>
      <c r="U6118">
        <f t="shared" si="381"/>
        <v>1.4000000000000001</v>
      </c>
      <c r="V6118">
        <f t="shared" si="382"/>
        <v>0.40355649999999998</v>
      </c>
      <c r="W6118">
        <f t="shared" si="383"/>
        <v>0.651244775</v>
      </c>
    </row>
    <row r="6119" spans="1:23" x14ac:dyDescent="0.25">
      <c r="A6119" t="s">
        <v>20159</v>
      </c>
      <c r="B6119" s="1">
        <v>43117</v>
      </c>
      <c r="C6119" t="s">
        <v>20160</v>
      </c>
      <c r="D6119" t="s">
        <v>20161</v>
      </c>
      <c r="E6119" t="s">
        <v>20162</v>
      </c>
      <c r="F6119" s="1">
        <v>43111</v>
      </c>
      <c r="G6119">
        <v>1</v>
      </c>
      <c r="H6119">
        <v>262553</v>
      </c>
      <c r="I6119">
        <v>5869</v>
      </c>
      <c r="J6119">
        <v>302</v>
      </c>
      <c r="K6119">
        <v>732</v>
      </c>
      <c r="L6119" t="b">
        <v>0</v>
      </c>
      <c r="M6119" t="b">
        <v>0</v>
      </c>
      <c r="N6119" t="b">
        <v>0</v>
      </c>
      <c r="O6119">
        <v>6</v>
      </c>
      <c r="P6119">
        <v>6</v>
      </c>
      <c r="Q6119" s="2">
        <v>0.02</v>
      </c>
      <c r="R6119" s="2">
        <v>0</v>
      </c>
      <c r="S6119" s="2">
        <v>0</v>
      </c>
      <c r="T6119">
        <f t="shared" si="380"/>
        <v>0.4</v>
      </c>
      <c r="U6119">
        <f t="shared" si="381"/>
        <v>4.8000000000000007</v>
      </c>
      <c r="V6119">
        <f t="shared" si="382"/>
        <v>0.33127649999999997</v>
      </c>
      <c r="W6119">
        <f t="shared" si="383"/>
        <v>1.4759467750000004</v>
      </c>
    </row>
    <row r="6120" spans="1:23" x14ac:dyDescent="0.25">
      <c r="A6120" t="s">
        <v>20163</v>
      </c>
      <c r="B6120" s="1">
        <v>43220</v>
      </c>
      <c r="C6120" t="s">
        <v>20164</v>
      </c>
      <c r="D6120" t="s">
        <v>441</v>
      </c>
      <c r="E6120" t="s">
        <v>20165</v>
      </c>
      <c r="F6120" s="1">
        <v>43206</v>
      </c>
      <c r="G6120">
        <v>1</v>
      </c>
      <c r="H6120">
        <v>1534016</v>
      </c>
      <c r="I6120">
        <v>50169</v>
      </c>
      <c r="J6120">
        <v>3443</v>
      </c>
      <c r="K6120">
        <v>4568</v>
      </c>
      <c r="L6120" t="b">
        <v>0</v>
      </c>
      <c r="M6120" t="b">
        <v>0</v>
      </c>
      <c r="N6120" t="b">
        <v>0</v>
      </c>
      <c r="O6120">
        <v>14</v>
      </c>
      <c r="P6120">
        <v>14</v>
      </c>
      <c r="Q6120" s="2">
        <v>0.03</v>
      </c>
      <c r="R6120" s="2">
        <v>0</v>
      </c>
      <c r="S6120" s="2">
        <v>0</v>
      </c>
      <c r="T6120">
        <f t="shared" si="380"/>
        <v>0.4</v>
      </c>
      <c r="U6120">
        <f t="shared" si="381"/>
        <v>11.200000000000001</v>
      </c>
      <c r="V6120">
        <f t="shared" si="382"/>
        <v>1.067008</v>
      </c>
      <c r="W6120">
        <f t="shared" si="383"/>
        <v>3.3334528000000003</v>
      </c>
    </row>
    <row r="6121" spans="1:23" x14ac:dyDescent="0.25">
      <c r="A6121" t="s">
        <v>20166</v>
      </c>
      <c r="B6121" s="1">
        <v>43076</v>
      </c>
      <c r="C6121" t="s">
        <v>20167</v>
      </c>
      <c r="D6121" t="s">
        <v>13893</v>
      </c>
      <c r="E6121" t="s">
        <v>20168</v>
      </c>
      <c r="F6121" s="1">
        <v>43068</v>
      </c>
      <c r="G6121">
        <v>1</v>
      </c>
      <c r="H6121">
        <v>5545698</v>
      </c>
      <c r="I6121">
        <v>23966</v>
      </c>
      <c r="J6121">
        <v>7807</v>
      </c>
      <c r="K6121">
        <v>3308</v>
      </c>
      <c r="L6121" t="b">
        <v>0</v>
      </c>
      <c r="M6121" t="b">
        <v>0</v>
      </c>
      <c r="N6121" t="b">
        <v>0</v>
      </c>
      <c r="O6121">
        <v>8</v>
      </c>
      <c r="P6121">
        <v>8</v>
      </c>
      <c r="Q6121" s="2">
        <v>0</v>
      </c>
      <c r="R6121" s="2">
        <v>0</v>
      </c>
      <c r="S6121" s="2">
        <v>0</v>
      </c>
      <c r="T6121">
        <f t="shared" si="380"/>
        <v>0.4</v>
      </c>
      <c r="U6121">
        <f t="shared" si="381"/>
        <v>6.4</v>
      </c>
      <c r="V6121">
        <f t="shared" si="382"/>
        <v>2.7728489999999999</v>
      </c>
      <c r="W6121">
        <f t="shared" si="383"/>
        <v>2.7304971500000002</v>
      </c>
    </row>
    <row r="6122" spans="1:23" x14ac:dyDescent="0.25">
      <c r="A6122" t="s">
        <v>20169</v>
      </c>
      <c r="B6122" s="1">
        <v>43254</v>
      </c>
      <c r="C6122" t="s">
        <v>20170</v>
      </c>
      <c r="D6122" t="s">
        <v>836</v>
      </c>
      <c r="E6122" t="s">
        <v>20171</v>
      </c>
      <c r="F6122" s="1">
        <v>43240</v>
      </c>
      <c r="G6122">
        <v>1</v>
      </c>
      <c r="H6122">
        <v>1098673</v>
      </c>
      <c r="I6122">
        <v>5129</v>
      </c>
      <c r="J6122">
        <v>745</v>
      </c>
      <c r="K6122">
        <v>2323</v>
      </c>
      <c r="L6122" t="b">
        <v>0</v>
      </c>
      <c r="M6122" t="b">
        <v>0</v>
      </c>
      <c r="N6122" t="b">
        <v>0</v>
      </c>
      <c r="O6122">
        <v>14</v>
      </c>
      <c r="P6122">
        <v>14</v>
      </c>
      <c r="Q6122" s="2">
        <v>0</v>
      </c>
      <c r="R6122" s="2">
        <v>0</v>
      </c>
      <c r="S6122" s="2">
        <v>0</v>
      </c>
      <c r="T6122">
        <f t="shared" si="380"/>
        <v>0.4</v>
      </c>
      <c r="U6122">
        <f t="shared" si="381"/>
        <v>11.200000000000001</v>
      </c>
      <c r="V6122">
        <f t="shared" si="382"/>
        <v>0.54933650000000001</v>
      </c>
      <c r="W6122">
        <f t="shared" si="383"/>
        <v>3.1522677750000003</v>
      </c>
    </row>
    <row r="6123" spans="1:23" x14ac:dyDescent="0.25">
      <c r="A6123" t="s">
        <v>20172</v>
      </c>
      <c r="B6123" s="1">
        <v>43163</v>
      </c>
      <c r="C6123" t="s">
        <v>20173</v>
      </c>
      <c r="D6123" t="s">
        <v>129</v>
      </c>
      <c r="E6123" t="s">
        <v>20174</v>
      </c>
      <c r="F6123" s="1">
        <v>43154</v>
      </c>
      <c r="G6123">
        <v>1</v>
      </c>
      <c r="H6123">
        <v>184944</v>
      </c>
      <c r="I6123">
        <v>2386</v>
      </c>
      <c r="J6123">
        <v>144</v>
      </c>
      <c r="K6123">
        <v>329</v>
      </c>
      <c r="L6123" t="b">
        <v>0</v>
      </c>
      <c r="M6123" t="b">
        <v>0</v>
      </c>
      <c r="N6123" t="b">
        <v>0</v>
      </c>
      <c r="O6123">
        <v>9</v>
      </c>
      <c r="P6123">
        <v>7</v>
      </c>
      <c r="Q6123" s="2">
        <v>0.01</v>
      </c>
      <c r="R6123" s="2">
        <v>0</v>
      </c>
      <c r="S6123" s="2">
        <v>0</v>
      </c>
      <c r="T6123">
        <f t="shared" si="380"/>
        <v>0.4</v>
      </c>
      <c r="U6123">
        <f t="shared" si="381"/>
        <v>5.2</v>
      </c>
      <c r="V6123">
        <f t="shared" si="382"/>
        <v>0.192472</v>
      </c>
      <c r="W6123">
        <f t="shared" si="383"/>
        <v>1.5273652</v>
      </c>
    </row>
    <row r="6124" spans="1:23" x14ac:dyDescent="0.25">
      <c r="A6124" t="s">
        <v>20175</v>
      </c>
      <c r="B6124" s="1">
        <v>43096</v>
      </c>
      <c r="C6124" t="s">
        <v>20176</v>
      </c>
      <c r="D6124" t="s">
        <v>3607</v>
      </c>
      <c r="E6124" t="s">
        <v>20177</v>
      </c>
      <c r="F6124" s="1">
        <v>43087</v>
      </c>
      <c r="G6124">
        <v>1</v>
      </c>
      <c r="H6124">
        <v>344584</v>
      </c>
      <c r="I6124">
        <v>13445</v>
      </c>
      <c r="J6124">
        <v>287</v>
      </c>
      <c r="K6124">
        <v>1646</v>
      </c>
      <c r="L6124" t="b">
        <v>0</v>
      </c>
      <c r="M6124" t="b">
        <v>0</v>
      </c>
      <c r="N6124" t="b">
        <v>0</v>
      </c>
      <c r="O6124">
        <v>9</v>
      </c>
      <c r="P6124">
        <v>9</v>
      </c>
      <c r="Q6124" s="2">
        <v>0.04</v>
      </c>
      <c r="R6124" s="2">
        <v>0</v>
      </c>
      <c r="S6124" s="2">
        <v>0</v>
      </c>
      <c r="T6124">
        <f t="shared" si="380"/>
        <v>0.4</v>
      </c>
      <c r="U6124">
        <f t="shared" si="381"/>
        <v>7.2</v>
      </c>
      <c r="V6124">
        <f t="shared" si="382"/>
        <v>0.57229200000000002</v>
      </c>
      <c r="W6124">
        <f t="shared" si="383"/>
        <v>2.1603021999999998</v>
      </c>
    </row>
    <row r="6125" spans="1:23" x14ac:dyDescent="0.25">
      <c r="A6125" t="s">
        <v>20178</v>
      </c>
      <c r="B6125" s="1">
        <v>43265</v>
      </c>
      <c r="C6125" t="s">
        <v>20179</v>
      </c>
      <c r="D6125" t="s">
        <v>20180</v>
      </c>
      <c r="E6125" t="s">
        <v>20181</v>
      </c>
      <c r="F6125" s="1">
        <v>43260</v>
      </c>
      <c r="G6125">
        <v>1</v>
      </c>
      <c r="H6125">
        <v>2597509</v>
      </c>
      <c r="I6125">
        <v>44981</v>
      </c>
      <c r="J6125">
        <v>5871</v>
      </c>
      <c r="K6125">
        <v>7791</v>
      </c>
      <c r="L6125" t="b">
        <v>0</v>
      </c>
      <c r="M6125" t="b">
        <v>0</v>
      </c>
      <c r="N6125" t="b">
        <v>0</v>
      </c>
      <c r="O6125">
        <v>5</v>
      </c>
      <c r="P6125">
        <v>5</v>
      </c>
      <c r="Q6125" s="2">
        <v>0.02</v>
      </c>
      <c r="R6125" s="2">
        <v>0</v>
      </c>
      <c r="S6125" s="2">
        <v>0</v>
      </c>
      <c r="T6125">
        <f t="shared" si="380"/>
        <v>0.4</v>
      </c>
      <c r="U6125">
        <f t="shared" si="381"/>
        <v>4</v>
      </c>
      <c r="V6125">
        <f t="shared" si="382"/>
        <v>1.4987545</v>
      </c>
      <c r="W6125">
        <f t="shared" si="383"/>
        <v>1.6845640750000002</v>
      </c>
    </row>
    <row r="6126" spans="1:23" x14ac:dyDescent="0.25">
      <c r="A6126" t="s">
        <v>20182</v>
      </c>
      <c r="B6126" s="1">
        <v>43153</v>
      </c>
      <c r="C6126" t="s">
        <v>20183</v>
      </c>
      <c r="D6126" t="s">
        <v>5568</v>
      </c>
      <c r="E6126" t="s">
        <v>20184</v>
      </c>
      <c r="F6126" s="1">
        <v>43145</v>
      </c>
      <c r="G6126">
        <v>1</v>
      </c>
      <c r="H6126">
        <v>368859</v>
      </c>
      <c r="I6126">
        <v>7315</v>
      </c>
      <c r="J6126">
        <v>209</v>
      </c>
      <c r="K6126">
        <v>183</v>
      </c>
      <c r="L6126" t="b">
        <v>0</v>
      </c>
      <c r="M6126" t="b">
        <v>0</v>
      </c>
      <c r="N6126" t="b">
        <v>0</v>
      </c>
      <c r="O6126">
        <v>8</v>
      </c>
      <c r="P6126">
        <v>7</v>
      </c>
      <c r="Q6126" s="2">
        <v>0.02</v>
      </c>
      <c r="R6126" s="2">
        <v>0</v>
      </c>
      <c r="S6126" s="2">
        <v>0</v>
      </c>
      <c r="T6126">
        <f t="shared" si="380"/>
        <v>0.4</v>
      </c>
      <c r="U6126">
        <f t="shared" si="381"/>
        <v>5.4</v>
      </c>
      <c r="V6126">
        <f t="shared" si="382"/>
        <v>0.38442949999999998</v>
      </c>
      <c r="W6126">
        <f t="shared" si="383"/>
        <v>1.6445503250000002</v>
      </c>
    </row>
    <row r="6127" spans="1:23" x14ac:dyDescent="0.25">
      <c r="A6127" t="s">
        <v>20185</v>
      </c>
      <c r="B6127" s="1">
        <v>43151</v>
      </c>
      <c r="C6127" t="s">
        <v>20186</v>
      </c>
      <c r="D6127" t="s">
        <v>18719</v>
      </c>
      <c r="E6127" t="s">
        <v>20187</v>
      </c>
      <c r="F6127" s="1">
        <v>43143</v>
      </c>
      <c r="G6127">
        <v>1</v>
      </c>
      <c r="H6127">
        <v>151744</v>
      </c>
      <c r="I6127">
        <v>5964</v>
      </c>
      <c r="J6127">
        <v>90</v>
      </c>
      <c r="K6127">
        <v>579</v>
      </c>
      <c r="L6127" t="b">
        <v>0</v>
      </c>
      <c r="M6127" t="b">
        <v>0</v>
      </c>
      <c r="N6127" t="b">
        <v>0</v>
      </c>
      <c r="O6127">
        <v>8</v>
      </c>
      <c r="P6127">
        <v>7</v>
      </c>
      <c r="Q6127" s="2">
        <v>0.04</v>
      </c>
      <c r="R6127" s="2">
        <v>0</v>
      </c>
      <c r="S6127" s="2">
        <v>0</v>
      </c>
      <c r="T6127">
        <f t="shared" si="380"/>
        <v>0.4</v>
      </c>
      <c r="U6127">
        <f t="shared" si="381"/>
        <v>5.4</v>
      </c>
      <c r="V6127">
        <f t="shared" si="382"/>
        <v>0.47587200000000002</v>
      </c>
      <c r="W6127">
        <f t="shared" si="383"/>
        <v>1.6765552000000001</v>
      </c>
    </row>
    <row r="6128" spans="1:23" x14ac:dyDescent="0.25">
      <c r="A6128" t="s">
        <v>20188</v>
      </c>
      <c r="B6128" s="1">
        <v>43224</v>
      </c>
      <c r="C6128" t="s">
        <v>20189</v>
      </c>
      <c r="D6128" t="s">
        <v>509</v>
      </c>
      <c r="E6128" t="s">
        <v>20190</v>
      </c>
      <c r="F6128" s="1">
        <v>43218</v>
      </c>
      <c r="G6128">
        <v>1</v>
      </c>
      <c r="H6128">
        <v>146681</v>
      </c>
      <c r="I6128">
        <v>6011</v>
      </c>
      <c r="J6128">
        <v>389</v>
      </c>
      <c r="K6128">
        <v>624</v>
      </c>
      <c r="L6128" t="b">
        <v>0</v>
      </c>
      <c r="M6128" t="b">
        <v>0</v>
      </c>
      <c r="N6128" t="b">
        <v>0</v>
      </c>
      <c r="O6128">
        <v>6</v>
      </c>
      <c r="P6128">
        <v>3</v>
      </c>
      <c r="Q6128" s="2">
        <v>0.04</v>
      </c>
      <c r="R6128" s="2">
        <v>0</v>
      </c>
      <c r="S6128" s="2">
        <v>0</v>
      </c>
      <c r="T6128">
        <f t="shared" si="380"/>
        <v>0.4</v>
      </c>
      <c r="U6128">
        <f t="shared" si="381"/>
        <v>1.8000000000000003</v>
      </c>
      <c r="V6128">
        <f t="shared" si="382"/>
        <v>0.47334050000000005</v>
      </c>
      <c r="W6128">
        <f t="shared" si="383"/>
        <v>0.7756691750000001</v>
      </c>
    </row>
    <row r="6129" spans="1:23" x14ac:dyDescent="0.25">
      <c r="A6129" t="s">
        <v>20191</v>
      </c>
      <c r="B6129" s="1">
        <v>43112</v>
      </c>
      <c r="C6129" t="s">
        <v>20192</v>
      </c>
      <c r="D6129" t="s">
        <v>478</v>
      </c>
      <c r="E6129" t="s">
        <v>20193</v>
      </c>
      <c r="F6129" s="1">
        <v>43107</v>
      </c>
      <c r="G6129">
        <v>1</v>
      </c>
      <c r="H6129">
        <v>203229</v>
      </c>
      <c r="I6129">
        <v>503</v>
      </c>
      <c r="J6129">
        <v>332</v>
      </c>
      <c r="K6129">
        <v>611</v>
      </c>
      <c r="L6129" t="b">
        <v>0</v>
      </c>
      <c r="M6129" t="b">
        <v>0</v>
      </c>
      <c r="N6129" t="b">
        <v>0</v>
      </c>
      <c r="O6129">
        <v>5</v>
      </c>
      <c r="P6129">
        <v>3</v>
      </c>
      <c r="Q6129" s="2">
        <v>0</v>
      </c>
      <c r="R6129" s="2">
        <v>0</v>
      </c>
      <c r="S6129" s="2">
        <v>0</v>
      </c>
      <c r="T6129">
        <f t="shared" si="380"/>
        <v>0.4</v>
      </c>
      <c r="U6129">
        <f t="shared" si="381"/>
        <v>2.0000000000000004</v>
      </c>
      <c r="V6129">
        <f t="shared" si="382"/>
        <v>0.1016145</v>
      </c>
      <c r="W6129">
        <f t="shared" si="383"/>
        <v>0.69556507500000009</v>
      </c>
    </row>
    <row r="6130" spans="1:23" x14ac:dyDescent="0.25">
      <c r="A6130" t="s">
        <v>20194</v>
      </c>
      <c r="B6130" s="1">
        <v>43182</v>
      </c>
      <c r="C6130" t="s">
        <v>20195</v>
      </c>
      <c r="D6130" t="s">
        <v>605</v>
      </c>
      <c r="E6130" t="s">
        <v>20196</v>
      </c>
      <c r="F6130" s="1">
        <v>43180</v>
      </c>
      <c r="G6130">
        <v>1</v>
      </c>
      <c r="H6130">
        <v>318399</v>
      </c>
      <c r="I6130">
        <v>2041</v>
      </c>
      <c r="J6130">
        <v>131</v>
      </c>
      <c r="K6130">
        <v>291</v>
      </c>
      <c r="L6130" t="b">
        <v>0</v>
      </c>
      <c r="M6130" t="b">
        <v>0</v>
      </c>
      <c r="N6130" t="b">
        <v>0</v>
      </c>
      <c r="O6130">
        <v>2</v>
      </c>
      <c r="P6130">
        <v>1</v>
      </c>
      <c r="Q6130" s="2">
        <v>0.01</v>
      </c>
      <c r="R6130" s="2">
        <v>0</v>
      </c>
      <c r="S6130" s="2">
        <v>0</v>
      </c>
      <c r="T6130">
        <f t="shared" si="380"/>
        <v>0.4</v>
      </c>
      <c r="U6130">
        <f t="shared" si="381"/>
        <v>0.60000000000000009</v>
      </c>
      <c r="V6130">
        <f t="shared" si="382"/>
        <v>0.25919950000000003</v>
      </c>
      <c r="W6130">
        <f t="shared" si="383"/>
        <v>0.40071982500000003</v>
      </c>
    </row>
    <row r="6131" spans="1:23" x14ac:dyDescent="0.25">
      <c r="A6131" t="s">
        <v>20197</v>
      </c>
      <c r="B6131" s="1">
        <v>43138</v>
      </c>
      <c r="C6131" t="s">
        <v>20198</v>
      </c>
      <c r="D6131" t="s">
        <v>174</v>
      </c>
      <c r="E6131" t="s">
        <v>20199</v>
      </c>
      <c r="F6131" s="1">
        <v>43137</v>
      </c>
      <c r="G6131">
        <v>1</v>
      </c>
      <c r="H6131">
        <v>296104</v>
      </c>
      <c r="I6131">
        <v>5743</v>
      </c>
      <c r="J6131">
        <v>82</v>
      </c>
      <c r="K6131">
        <v>282</v>
      </c>
      <c r="L6131" t="b">
        <v>0</v>
      </c>
      <c r="M6131" t="b">
        <v>0</v>
      </c>
      <c r="N6131" t="b">
        <v>0</v>
      </c>
      <c r="O6131">
        <v>1</v>
      </c>
      <c r="P6131">
        <v>1</v>
      </c>
      <c r="Q6131" s="2">
        <v>0.02</v>
      </c>
      <c r="R6131" s="2">
        <v>0</v>
      </c>
      <c r="S6131" s="2">
        <v>0</v>
      </c>
      <c r="T6131">
        <f t="shared" si="380"/>
        <v>0.4</v>
      </c>
      <c r="U6131">
        <f t="shared" si="381"/>
        <v>0.8</v>
      </c>
      <c r="V6131">
        <f t="shared" si="382"/>
        <v>0.34805200000000003</v>
      </c>
      <c r="W6131">
        <f t="shared" si="383"/>
        <v>0.48181820000000003</v>
      </c>
    </row>
    <row r="6132" spans="1:23" x14ac:dyDescent="0.25">
      <c r="A6132" t="s">
        <v>20200</v>
      </c>
      <c r="B6132" s="1">
        <v>43137</v>
      </c>
      <c r="C6132" t="s">
        <v>20201</v>
      </c>
      <c r="D6132" t="s">
        <v>17810</v>
      </c>
      <c r="E6132" t="s">
        <v>20202</v>
      </c>
      <c r="F6132" s="1">
        <v>43132</v>
      </c>
      <c r="G6132">
        <v>1</v>
      </c>
      <c r="H6132">
        <v>496633</v>
      </c>
      <c r="I6132">
        <v>479</v>
      </c>
      <c r="J6132">
        <v>55</v>
      </c>
      <c r="K6132">
        <v>313</v>
      </c>
      <c r="L6132" t="b">
        <v>0</v>
      </c>
      <c r="M6132" t="b">
        <v>0</v>
      </c>
      <c r="N6132" t="b">
        <v>0</v>
      </c>
      <c r="O6132">
        <v>5</v>
      </c>
      <c r="P6132">
        <v>4</v>
      </c>
      <c r="Q6132" s="2">
        <v>0</v>
      </c>
      <c r="R6132" s="2">
        <v>0</v>
      </c>
      <c r="S6132" s="2">
        <v>0</v>
      </c>
      <c r="T6132">
        <f t="shared" si="380"/>
        <v>0.4</v>
      </c>
      <c r="U6132">
        <f t="shared" si="381"/>
        <v>3</v>
      </c>
      <c r="V6132">
        <f t="shared" si="382"/>
        <v>0.2483165</v>
      </c>
      <c r="W6132">
        <f t="shared" si="383"/>
        <v>0.99691077500000003</v>
      </c>
    </row>
    <row r="6133" spans="1:23" x14ac:dyDescent="0.25">
      <c r="A6133" t="s">
        <v>20203</v>
      </c>
      <c r="B6133" s="1">
        <v>43082</v>
      </c>
      <c r="C6133" t="s">
        <v>20204</v>
      </c>
      <c r="D6133" t="s">
        <v>1835</v>
      </c>
      <c r="E6133" t="s">
        <v>20205</v>
      </c>
      <c r="F6133" s="1">
        <v>43074</v>
      </c>
      <c r="G6133">
        <v>1</v>
      </c>
      <c r="H6133">
        <v>2339940</v>
      </c>
      <c r="I6133">
        <v>82038</v>
      </c>
      <c r="J6133">
        <v>1925</v>
      </c>
      <c r="K6133">
        <v>7852</v>
      </c>
      <c r="L6133" t="b">
        <v>0</v>
      </c>
      <c r="M6133" t="b">
        <v>0</v>
      </c>
      <c r="N6133" t="b">
        <v>0</v>
      </c>
      <c r="O6133">
        <v>8</v>
      </c>
      <c r="P6133">
        <v>7</v>
      </c>
      <c r="Q6133" s="2">
        <v>0.04</v>
      </c>
      <c r="R6133" s="2">
        <v>0</v>
      </c>
      <c r="S6133" s="2">
        <v>0</v>
      </c>
      <c r="T6133">
        <f t="shared" si="380"/>
        <v>0.4</v>
      </c>
      <c r="U6133">
        <f t="shared" si="381"/>
        <v>5.4</v>
      </c>
      <c r="V6133">
        <f t="shared" si="382"/>
        <v>1.5699700000000001</v>
      </c>
      <c r="W6133">
        <f t="shared" si="383"/>
        <v>2.0594895000000002</v>
      </c>
    </row>
    <row r="6134" spans="1:23" x14ac:dyDescent="0.25">
      <c r="A6134" t="s">
        <v>20206</v>
      </c>
      <c r="B6134" s="1">
        <v>43265</v>
      </c>
      <c r="C6134" t="s">
        <v>20207</v>
      </c>
      <c r="D6134" t="s">
        <v>1835</v>
      </c>
      <c r="E6134" t="s">
        <v>20208</v>
      </c>
      <c r="F6134" s="1">
        <v>43263</v>
      </c>
      <c r="G6134">
        <v>1</v>
      </c>
      <c r="H6134">
        <v>2142891</v>
      </c>
      <c r="I6134">
        <v>72620</v>
      </c>
      <c r="J6134">
        <v>1985</v>
      </c>
      <c r="K6134">
        <v>11349</v>
      </c>
      <c r="L6134" t="b">
        <v>0</v>
      </c>
      <c r="M6134" t="b">
        <v>0</v>
      </c>
      <c r="N6134" t="b">
        <v>0</v>
      </c>
      <c r="O6134">
        <v>2</v>
      </c>
      <c r="P6134">
        <v>1</v>
      </c>
      <c r="Q6134" s="2">
        <v>0.03</v>
      </c>
      <c r="R6134" s="2">
        <v>0</v>
      </c>
      <c r="S6134" s="2">
        <v>0.01</v>
      </c>
      <c r="T6134">
        <f t="shared" si="380"/>
        <v>0.4</v>
      </c>
      <c r="U6134">
        <f t="shared" si="381"/>
        <v>0.60000000000000009</v>
      </c>
      <c r="V6134">
        <f t="shared" si="382"/>
        <v>1.6214455000000001</v>
      </c>
      <c r="W6134">
        <f t="shared" si="383"/>
        <v>0.87750592500000002</v>
      </c>
    </row>
    <row r="6135" spans="1:23" x14ac:dyDescent="0.25">
      <c r="A6135" t="s">
        <v>20209</v>
      </c>
      <c r="B6135" s="1">
        <v>43254</v>
      </c>
      <c r="C6135" t="s">
        <v>20210</v>
      </c>
      <c r="D6135" t="s">
        <v>685</v>
      </c>
      <c r="E6135" t="s">
        <v>20211</v>
      </c>
      <c r="F6135" s="1">
        <v>43239</v>
      </c>
      <c r="G6135">
        <v>1</v>
      </c>
      <c r="H6135">
        <v>4823561</v>
      </c>
      <c r="I6135">
        <v>119162</v>
      </c>
      <c r="J6135">
        <v>6217</v>
      </c>
      <c r="K6135">
        <v>51372</v>
      </c>
      <c r="L6135" t="b">
        <v>0</v>
      </c>
      <c r="M6135" t="b">
        <v>0</v>
      </c>
      <c r="N6135" t="b">
        <v>0</v>
      </c>
      <c r="O6135">
        <v>15</v>
      </c>
      <c r="P6135">
        <v>14</v>
      </c>
      <c r="Q6135" s="2">
        <v>0.02</v>
      </c>
      <c r="R6135" s="2">
        <v>0</v>
      </c>
      <c r="S6135" s="2">
        <v>0.01</v>
      </c>
      <c r="T6135">
        <f t="shared" si="380"/>
        <v>0.4</v>
      </c>
      <c r="U6135">
        <f t="shared" si="381"/>
        <v>11.000000000000002</v>
      </c>
      <c r="V6135">
        <f t="shared" si="382"/>
        <v>2.8617805000000001</v>
      </c>
      <c r="W6135">
        <f t="shared" si="383"/>
        <v>3.9116231750000008</v>
      </c>
    </row>
    <row r="6136" spans="1:23" x14ac:dyDescent="0.25">
      <c r="A6136" t="s">
        <v>20212</v>
      </c>
      <c r="B6136" s="1">
        <v>43056</v>
      </c>
      <c r="C6136" t="s">
        <v>20213</v>
      </c>
      <c r="D6136" t="s">
        <v>1839</v>
      </c>
      <c r="E6136" t="s">
        <v>20214</v>
      </c>
      <c r="F6136" s="1">
        <v>43052</v>
      </c>
      <c r="G6136">
        <v>1</v>
      </c>
      <c r="H6136">
        <v>3914</v>
      </c>
      <c r="I6136">
        <v>48</v>
      </c>
      <c r="J6136">
        <v>3</v>
      </c>
      <c r="K6136">
        <v>24</v>
      </c>
      <c r="L6136" t="b">
        <v>0</v>
      </c>
      <c r="M6136" t="b">
        <v>0</v>
      </c>
      <c r="N6136" t="b">
        <v>0</v>
      </c>
      <c r="O6136">
        <v>4</v>
      </c>
      <c r="P6136">
        <v>3</v>
      </c>
      <c r="Q6136" s="2">
        <v>0.01</v>
      </c>
      <c r="R6136" s="2">
        <v>0</v>
      </c>
      <c r="S6136" s="2">
        <v>0.01</v>
      </c>
      <c r="T6136">
        <f t="shared" si="380"/>
        <v>0.4</v>
      </c>
      <c r="U6136">
        <f t="shared" si="381"/>
        <v>2.2000000000000002</v>
      </c>
      <c r="V6136">
        <f t="shared" si="382"/>
        <v>0.35195700000000002</v>
      </c>
      <c r="W6136">
        <f t="shared" si="383"/>
        <v>0.83318495000000004</v>
      </c>
    </row>
    <row r="6137" spans="1:23" x14ac:dyDescent="0.25">
      <c r="A6137" t="s">
        <v>20215</v>
      </c>
      <c r="B6137" s="1">
        <v>43109</v>
      </c>
      <c r="C6137" t="s">
        <v>20216</v>
      </c>
      <c r="D6137" t="s">
        <v>14107</v>
      </c>
      <c r="E6137" t="s">
        <v>20217</v>
      </c>
      <c r="F6137" s="1">
        <v>43105</v>
      </c>
      <c r="G6137">
        <v>1</v>
      </c>
      <c r="H6137">
        <v>70551</v>
      </c>
      <c r="I6137">
        <v>2668</v>
      </c>
      <c r="J6137">
        <v>154</v>
      </c>
      <c r="K6137">
        <v>494</v>
      </c>
      <c r="L6137" t="b">
        <v>0</v>
      </c>
      <c r="M6137" t="b">
        <v>0</v>
      </c>
      <c r="N6137" t="b">
        <v>0</v>
      </c>
      <c r="O6137">
        <v>4</v>
      </c>
      <c r="P6137">
        <v>4</v>
      </c>
      <c r="Q6137" s="2">
        <v>0.04</v>
      </c>
      <c r="R6137" s="2">
        <v>0</v>
      </c>
      <c r="S6137" s="2">
        <v>0.01</v>
      </c>
      <c r="T6137">
        <f t="shared" si="380"/>
        <v>0.4</v>
      </c>
      <c r="U6137">
        <f t="shared" si="381"/>
        <v>3.2</v>
      </c>
      <c r="V6137">
        <f t="shared" si="382"/>
        <v>0.68527550000000004</v>
      </c>
      <c r="W6137">
        <f t="shared" si="383"/>
        <v>1.199846425</v>
      </c>
    </row>
    <row r="6138" spans="1:23" x14ac:dyDescent="0.25">
      <c r="A6138" t="s">
        <v>20218</v>
      </c>
      <c r="B6138" s="1">
        <v>43153</v>
      </c>
      <c r="C6138" t="s">
        <v>20219</v>
      </c>
      <c r="D6138" t="s">
        <v>18214</v>
      </c>
      <c r="E6138" t="s">
        <v>20220</v>
      </c>
      <c r="F6138" s="1">
        <v>43145</v>
      </c>
      <c r="G6138">
        <v>1</v>
      </c>
      <c r="H6138">
        <v>214028</v>
      </c>
      <c r="I6138">
        <v>19064</v>
      </c>
      <c r="J6138">
        <v>141</v>
      </c>
      <c r="K6138">
        <v>1423</v>
      </c>
      <c r="L6138" t="b">
        <v>0</v>
      </c>
      <c r="M6138" t="b">
        <v>0</v>
      </c>
      <c r="N6138" t="b">
        <v>0</v>
      </c>
      <c r="O6138">
        <v>8</v>
      </c>
      <c r="P6138">
        <v>7</v>
      </c>
      <c r="Q6138" s="2">
        <v>0.09</v>
      </c>
      <c r="R6138" s="2">
        <v>0</v>
      </c>
      <c r="S6138" s="2">
        <v>0.01</v>
      </c>
      <c r="T6138">
        <f t="shared" si="380"/>
        <v>0.4</v>
      </c>
      <c r="U6138">
        <f t="shared" si="381"/>
        <v>5.4</v>
      </c>
      <c r="V6138">
        <f t="shared" si="382"/>
        <v>1.2570139999999999</v>
      </c>
      <c r="W6138">
        <f t="shared" si="383"/>
        <v>1.9499549000000003</v>
      </c>
    </row>
    <row r="6139" spans="1:23" x14ac:dyDescent="0.25">
      <c r="A6139" t="s">
        <v>20221</v>
      </c>
      <c r="B6139" s="1">
        <v>43103</v>
      </c>
      <c r="C6139" t="s">
        <v>20222</v>
      </c>
      <c r="D6139" t="s">
        <v>918</v>
      </c>
      <c r="E6139" t="s">
        <v>20223</v>
      </c>
      <c r="F6139" s="1">
        <v>43091</v>
      </c>
      <c r="G6139">
        <v>1</v>
      </c>
      <c r="H6139">
        <v>7721222</v>
      </c>
      <c r="I6139">
        <v>362970</v>
      </c>
      <c r="J6139">
        <v>19327</v>
      </c>
      <c r="K6139">
        <v>22297</v>
      </c>
      <c r="L6139" t="b">
        <v>0</v>
      </c>
      <c r="M6139" t="b">
        <v>0</v>
      </c>
      <c r="N6139" t="b">
        <v>0</v>
      </c>
      <c r="O6139">
        <v>12</v>
      </c>
      <c r="P6139">
        <v>12</v>
      </c>
      <c r="Q6139" s="2">
        <v>0.05</v>
      </c>
      <c r="R6139" s="2">
        <v>0</v>
      </c>
      <c r="S6139" s="2">
        <v>0</v>
      </c>
      <c r="T6139">
        <f t="shared" si="380"/>
        <v>0.4</v>
      </c>
      <c r="U6139">
        <f t="shared" si="381"/>
        <v>9.6000000000000014</v>
      </c>
      <c r="V6139">
        <f t="shared" si="382"/>
        <v>4.3606110000000005</v>
      </c>
      <c r="W6139">
        <f t="shared" si="383"/>
        <v>4.08621385</v>
      </c>
    </row>
    <row r="6140" spans="1:23" x14ac:dyDescent="0.25">
      <c r="A6140" t="s">
        <v>20224</v>
      </c>
      <c r="B6140" s="1">
        <v>43084</v>
      </c>
      <c r="C6140" t="s">
        <v>20225</v>
      </c>
      <c r="D6140" t="s">
        <v>9774</v>
      </c>
      <c r="E6140" t="s">
        <v>20226</v>
      </c>
      <c r="F6140" s="1">
        <v>43077</v>
      </c>
      <c r="G6140">
        <v>1</v>
      </c>
      <c r="H6140">
        <v>209868</v>
      </c>
      <c r="I6140">
        <v>1745</v>
      </c>
      <c r="J6140">
        <v>197</v>
      </c>
      <c r="K6140">
        <v>113</v>
      </c>
      <c r="L6140" t="b">
        <v>0</v>
      </c>
      <c r="M6140" t="b">
        <v>0</v>
      </c>
      <c r="N6140" t="b">
        <v>0</v>
      </c>
      <c r="O6140">
        <v>7</v>
      </c>
      <c r="P6140">
        <v>6</v>
      </c>
      <c r="Q6140" s="2">
        <v>0.01</v>
      </c>
      <c r="R6140" s="2">
        <v>0</v>
      </c>
      <c r="S6140" s="2">
        <v>0</v>
      </c>
      <c r="T6140">
        <f t="shared" si="380"/>
        <v>0.4</v>
      </c>
      <c r="U6140">
        <f t="shared" si="381"/>
        <v>4.6000000000000005</v>
      </c>
      <c r="V6140">
        <f t="shared" si="382"/>
        <v>0.20493400000000001</v>
      </c>
      <c r="W6140">
        <f t="shared" si="383"/>
        <v>1.3817269000000001</v>
      </c>
    </row>
    <row r="6141" spans="1:23" x14ac:dyDescent="0.25">
      <c r="A6141" t="s">
        <v>20227</v>
      </c>
      <c r="B6141" s="1">
        <v>43174</v>
      </c>
      <c r="C6141" t="s">
        <v>20228</v>
      </c>
      <c r="D6141" t="s">
        <v>20229</v>
      </c>
      <c r="E6141" t="s">
        <v>20230</v>
      </c>
      <c r="F6141" s="1">
        <v>43161</v>
      </c>
      <c r="G6141">
        <v>1</v>
      </c>
      <c r="H6141">
        <v>578416</v>
      </c>
      <c r="I6141">
        <v>2004</v>
      </c>
      <c r="J6141">
        <v>1595</v>
      </c>
      <c r="K6141">
        <v>1134</v>
      </c>
      <c r="L6141" t="b">
        <v>0</v>
      </c>
      <c r="M6141" t="b">
        <v>0</v>
      </c>
      <c r="N6141" t="b">
        <v>0</v>
      </c>
      <c r="O6141">
        <v>13</v>
      </c>
      <c r="P6141">
        <v>13</v>
      </c>
      <c r="Q6141" s="2">
        <v>0</v>
      </c>
      <c r="R6141" s="2">
        <v>0</v>
      </c>
      <c r="S6141" s="2">
        <v>0</v>
      </c>
      <c r="T6141">
        <f t="shared" si="380"/>
        <v>0.4</v>
      </c>
      <c r="U6141">
        <f t="shared" si="381"/>
        <v>10.4</v>
      </c>
      <c r="V6141">
        <f t="shared" si="382"/>
        <v>0.28920799999999997</v>
      </c>
      <c r="W6141">
        <f t="shared" si="383"/>
        <v>2.8612228000000002</v>
      </c>
    </row>
    <row r="6142" spans="1:23" x14ac:dyDescent="0.25">
      <c r="A6142" t="s">
        <v>20231</v>
      </c>
      <c r="B6142" s="1">
        <v>43085</v>
      </c>
      <c r="C6142" t="s">
        <v>20232</v>
      </c>
      <c r="D6142" t="s">
        <v>1591</v>
      </c>
      <c r="E6142" t="s">
        <v>20233</v>
      </c>
      <c r="F6142" s="1">
        <v>43080</v>
      </c>
      <c r="G6142">
        <v>1</v>
      </c>
      <c r="H6142">
        <v>152916</v>
      </c>
      <c r="I6142">
        <v>902</v>
      </c>
      <c r="J6142">
        <v>73</v>
      </c>
      <c r="K6142">
        <v>118</v>
      </c>
      <c r="L6142" t="b">
        <v>0</v>
      </c>
      <c r="M6142" t="b">
        <v>0</v>
      </c>
      <c r="N6142" t="b">
        <v>0</v>
      </c>
      <c r="O6142">
        <v>5</v>
      </c>
      <c r="P6142">
        <v>5</v>
      </c>
      <c r="Q6142" s="2">
        <v>0.01</v>
      </c>
      <c r="R6142" s="2">
        <v>0</v>
      </c>
      <c r="S6142" s="2">
        <v>0</v>
      </c>
      <c r="T6142">
        <f t="shared" si="380"/>
        <v>0.4</v>
      </c>
      <c r="U6142">
        <f t="shared" si="381"/>
        <v>4</v>
      </c>
      <c r="V6142">
        <f t="shared" si="382"/>
        <v>0.176458</v>
      </c>
      <c r="W6142">
        <f t="shared" si="383"/>
        <v>1.2217603000000001</v>
      </c>
    </row>
    <row r="6143" spans="1:23" x14ac:dyDescent="0.25">
      <c r="A6143" t="s">
        <v>20234</v>
      </c>
      <c r="B6143" s="1">
        <v>43114</v>
      </c>
      <c r="C6143" t="s">
        <v>20235</v>
      </c>
      <c r="D6143" t="s">
        <v>214</v>
      </c>
      <c r="E6143" t="s">
        <v>20236</v>
      </c>
      <c r="F6143" s="1">
        <v>43108</v>
      </c>
      <c r="G6143">
        <v>1</v>
      </c>
      <c r="H6143">
        <v>330191</v>
      </c>
      <c r="I6143">
        <v>30339</v>
      </c>
      <c r="J6143">
        <v>380</v>
      </c>
      <c r="K6143">
        <v>1659</v>
      </c>
      <c r="L6143" t="b">
        <v>0</v>
      </c>
      <c r="M6143" t="b">
        <v>0</v>
      </c>
      <c r="N6143" t="b">
        <v>0</v>
      </c>
      <c r="O6143">
        <v>6</v>
      </c>
      <c r="P6143">
        <v>3</v>
      </c>
      <c r="Q6143" s="2">
        <v>0.09</v>
      </c>
      <c r="R6143" s="2">
        <v>0</v>
      </c>
      <c r="S6143" s="2">
        <v>0.01</v>
      </c>
      <c r="T6143">
        <f t="shared" si="380"/>
        <v>0.4</v>
      </c>
      <c r="U6143">
        <f t="shared" si="381"/>
        <v>1.8000000000000003</v>
      </c>
      <c r="V6143">
        <f t="shared" si="382"/>
        <v>1.3150955</v>
      </c>
      <c r="W6143">
        <f t="shared" si="383"/>
        <v>1.070283425</v>
      </c>
    </row>
    <row r="6144" spans="1:23" x14ac:dyDescent="0.25">
      <c r="A6144" t="s">
        <v>20237</v>
      </c>
      <c r="B6144" s="1">
        <v>43252</v>
      </c>
      <c r="C6144" t="s">
        <v>20238</v>
      </c>
      <c r="D6144" t="s">
        <v>6688</v>
      </c>
      <c r="E6144" t="s">
        <v>20239</v>
      </c>
      <c r="F6144" s="1">
        <v>43246</v>
      </c>
      <c r="G6144">
        <v>1</v>
      </c>
      <c r="H6144">
        <v>1252628</v>
      </c>
      <c r="I6144">
        <v>23544</v>
      </c>
      <c r="J6144">
        <v>484</v>
      </c>
      <c r="K6144">
        <v>1322</v>
      </c>
      <c r="L6144" t="b">
        <v>0</v>
      </c>
      <c r="M6144" t="b">
        <v>0</v>
      </c>
      <c r="N6144" t="b">
        <v>0</v>
      </c>
      <c r="O6144">
        <v>6</v>
      </c>
      <c r="P6144">
        <v>5</v>
      </c>
      <c r="Q6144" s="2">
        <v>0.02</v>
      </c>
      <c r="R6144" s="2">
        <v>0</v>
      </c>
      <c r="S6144" s="2">
        <v>0</v>
      </c>
      <c r="T6144">
        <f t="shared" si="380"/>
        <v>0.4</v>
      </c>
      <c r="U6144">
        <f t="shared" si="381"/>
        <v>3.8</v>
      </c>
      <c r="V6144">
        <f t="shared" si="382"/>
        <v>0.82631399999999999</v>
      </c>
      <c r="W6144">
        <f t="shared" si="383"/>
        <v>1.3992098999999998</v>
      </c>
    </row>
    <row r="6145" spans="1:23" x14ac:dyDescent="0.25">
      <c r="A6145" t="s">
        <v>20240</v>
      </c>
      <c r="B6145" s="1">
        <v>43067</v>
      </c>
      <c r="C6145" t="s">
        <v>20241</v>
      </c>
      <c r="D6145" t="s">
        <v>9435</v>
      </c>
      <c r="E6145" t="s">
        <v>20242</v>
      </c>
      <c r="F6145" s="1">
        <v>43057</v>
      </c>
      <c r="G6145">
        <v>1</v>
      </c>
      <c r="H6145">
        <v>36152111</v>
      </c>
      <c r="I6145">
        <v>444698</v>
      </c>
      <c r="J6145">
        <v>15434</v>
      </c>
      <c r="K6145">
        <v>48348</v>
      </c>
      <c r="L6145" t="b">
        <v>0</v>
      </c>
      <c r="M6145" t="b">
        <v>0</v>
      </c>
      <c r="N6145" t="b">
        <v>0</v>
      </c>
      <c r="O6145">
        <v>10</v>
      </c>
      <c r="P6145">
        <v>10</v>
      </c>
      <c r="Q6145" s="2">
        <v>0.01</v>
      </c>
      <c r="R6145" s="2">
        <v>0</v>
      </c>
      <c r="S6145" s="2">
        <v>0</v>
      </c>
      <c r="T6145">
        <f t="shared" si="380"/>
        <v>0.4</v>
      </c>
      <c r="U6145">
        <f t="shared" si="381"/>
        <v>8</v>
      </c>
      <c r="V6145">
        <f t="shared" si="382"/>
        <v>18.1760555</v>
      </c>
      <c r="W6145">
        <f t="shared" si="383"/>
        <v>8.5216194250000008</v>
      </c>
    </row>
    <row r="6146" spans="1:23" x14ac:dyDescent="0.25">
      <c r="A6146" t="s">
        <v>20243</v>
      </c>
      <c r="B6146" s="1">
        <v>43174</v>
      </c>
      <c r="C6146" t="s">
        <v>20244</v>
      </c>
      <c r="D6146" t="s">
        <v>20245</v>
      </c>
      <c r="E6146" t="s">
        <v>20246</v>
      </c>
      <c r="F6146" s="1">
        <v>43160</v>
      </c>
      <c r="G6146">
        <v>1</v>
      </c>
      <c r="H6146">
        <v>261520</v>
      </c>
      <c r="I6146">
        <v>19333</v>
      </c>
      <c r="J6146">
        <v>145</v>
      </c>
      <c r="K6146">
        <v>744</v>
      </c>
      <c r="L6146" t="b">
        <v>0</v>
      </c>
      <c r="M6146" t="b">
        <v>0</v>
      </c>
      <c r="N6146" t="b">
        <v>0</v>
      </c>
      <c r="O6146">
        <v>14</v>
      </c>
      <c r="P6146">
        <v>12</v>
      </c>
      <c r="Q6146" s="2">
        <v>7.0000000000000007E-2</v>
      </c>
      <c r="R6146" s="2">
        <v>0</v>
      </c>
      <c r="S6146" s="2">
        <v>0</v>
      </c>
      <c r="T6146">
        <f t="shared" ref="T6146:T6209" si="384">G6146*0.4</f>
        <v>0.4</v>
      </c>
      <c r="U6146">
        <f t="shared" ref="U6146:U6209" si="385">-0.2*(O6146-P6146)+0.8*P6146</f>
        <v>9.2000000000000011</v>
      </c>
      <c r="V6146">
        <f t="shared" ref="V6146:V6209" si="386">0.5*H6146*0.000001+0.1*Q6146*100+100*0.15*R6146+100*0.25*S6146</f>
        <v>0.83076000000000005</v>
      </c>
      <c r="W6146">
        <f t="shared" ref="W6146:W6209" si="387">0.4*T6146+0.25*U6146+0.35*V6146</f>
        <v>2.7507660000000005</v>
      </c>
    </row>
    <row r="6147" spans="1:23" x14ac:dyDescent="0.25">
      <c r="A6147" t="s">
        <v>20247</v>
      </c>
      <c r="B6147" s="1">
        <v>43128</v>
      </c>
      <c r="C6147" t="s">
        <v>20248</v>
      </c>
      <c r="D6147" t="s">
        <v>125</v>
      </c>
      <c r="E6147" t="s">
        <v>20249</v>
      </c>
      <c r="F6147" s="1">
        <v>43121</v>
      </c>
      <c r="G6147">
        <v>1</v>
      </c>
      <c r="H6147">
        <v>3447677</v>
      </c>
      <c r="I6147">
        <v>35791</v>
      </c>
      <c r="J6147">
        <v>10773</v>
      </c>
      <c r="K6147">
        <v>7688</v>
      </c>
      <c r="L6147" t="b">
        <v>0</v>
      </c>
      <c r="M6147" t="b">
        <v>0</v>
      </c>
      <c r="N6147" t="b">
        <v>0</v>
      </c>
      <c r="O6147">
        <v>7</v>
      </c>
      <c r="P6147">
        <v>7</v>
      </c>
      <c r="Q6147" s="2">
        <v>0.01</v>
      </c>
      <c r="R6147" s="2">
        <v>0</v>
      </c>
      <c r="S6147" s="2">
        <v>0</v>
      </c>
      <c r="T6147">
        <f t="shared" si="384"/>
        <v>0.4</v>
      </c>
      <c r="U6147">
        <f t="shared" si="385"/>
        <v>5.6000000000000005</v>
      </c>
      <c r="V6147">
        <f t="shared" si="386"/>
        <v>1.8238384999999999</v>
      </c>
      <c r="W6147">
        <f t="shared" si="387"/>
        <v>2.1983434749999997</v>
      </c>
    </row>
    <row r="6148" spans="1:23" x14ac:dyDescent="0.25">
      <c r="A6148" t="s">
        <v>20250</v>
      </c>
      <c r="B6148" s="1">
        <v>43109</v>
      </c>
      <c r="C6148" t="s">
        <v>20251</v>
      </c>
      <c r="D6148" t="s">
        <v>3021</v>
      </c>
      <c r="E6148" t="s">
        <v>20252</v>
      </c>
      <c r="F6148" s="1">
        <v>43105</v>
      </c>
      <c r="G6148">
        <v>1</v>
      </c>
      <c r="H6148">
        <v>1467543</v>
      </c>
      <c r="I6148">
        <v>183383</v>
      </c>
      <c r="J6148">
        <v>1140</v>
      </c>
      <c r="K6148">
        <v>13256</v>
      </c>
      <c r="L6148" t="b">
        <v>0</v>
      </c>
      <c r="M6148" t="b">
        <v>0</v>
      </c>
      <c r="N6148" t="b">
        <v>0</v>
      </c>
      <c r="O6148">
        <v>4</v>
      </c>
      <c r="P6148">
        <v>4</v>
      </c>
      <c r="Q6148" s="2">
        <v>0.12</v>
      </c>
      <c r="R6148" s="2">
        <v>0</v>
      </c>
      <c r="S6148" s="2">
        <v>0.01</v>
      </c>
      <c r="T6148">
        <f t="shared" si="384"/>
        <v>0.4</v>
      </c>
      <c r="U6148">
        <f t="shared" si="385"/>
        <v>3.2</v>
      </c>
      <c r="V6148">
        <f t="shared" si="386"/>
        <v>2.1837714999999998</v>
      </c>
      <c r="W6148">
        <f t="shared" si="387"/>
        <v>1.7243200249999999</v>
      </c>
    </row>
    <row r="6149" spans="1:23" x14ac:dyDescent="0.25">
      <c r="A6149" t="s">
        <v>20253</v>
      </c>
      <c r="B6149" s="1">
        <v>43133</v>
      </c>
      <c r="C6149" t="s">
        <v>20254</v>
      </c>
      <c r="D6149" t="s">
        <v>2343</v>
      </c>
      <c r="E6149" t="s">
        <v>20255</v>
      </c>
      <c r="F6149" s="1">
        <v>43131</v>
      </c>
      <c r="G6149">
        <v>1</v>
      </c>
      <c r="H6149">
        <v>11300</v>
      </c>
      <c r="I6149">
        <v>95</v>
      </c>
      <c r="J6149">
        <v>18</v>
      </c>
      <c r="K6149">
        <v>112</v>
      </c>
      <c r="L6149" t="b">
        <v>0</v>
      </c>
      <c r="M6149" t="b">
        <v>0</v>
      </c>
      <c r="N6149" t="b">
        <v>0</v>
      </c>
      <c r="O6149">
        <v>2</v>
      </c>
      <c r="P6149">
        <v>1</v>
      </c>
      <c r="Q6149" s="2">
        <v>0.01</v>
      </c>
      <c r="R6149" s="2">
        <v>0</v>
      </c>
      <c r="S6149" s="2">
        <v>0.01</v>
      </c>
      <c r="T6149">
        <f t="shared" si="384"/>
        <v>0.4</v>
      </c>
      <c r="U6149">
        <f t="shared" si="385"/>
        <v>0.60000000000000009</v>
      </c>
      <c r="V6149">
        <f t="shared" si="386"/>
        <v>0.35565000000000002</v>
      </c>
      <c r="W6149">
        <f t="shared" si="387"/>
        <v>0.43447750000000007</v>
      </c>
    </row>
    <row r="6150" spans="1:23" x14ac:dyDescent="0.25">
      <c r="A6150" t="s">
        <v>20256</v>
      </c>
      <c r="B6150" s="1">
        <v>43071</v>
      </c>
      <c r="C6150" t="s">
        <v>20257</v>
      </c>
      <c r="D6150" t="s">
        <v>715</v>
      </c>
      <c r="E6150" t="s">
        <v>20258</v>
      </c>
      <c r="F6150" s="1">
        <v>43070</v>
      </c>
      <c r="G6150">
        <v>1</v>
      </c>
      <c r="H6150">
        <v>279827</v>
      </c>
      <c r="I6150">
        <v>3595</v>
      </c>
      <c r="J6150">
        <v>2770</v>
      </c>
      <c r="K6150">
        <v>3266</v>
      </c>
      <c r="L6150" t="b">
        <v>0</v>
      </c>
      <c r="M6150" t="b">
        <v>0</v>
      </c>
      <c r="N6150" t="b">
        <v>0</v>
      </c>
      <c r="O6150">
        <v>1</v>
      </c>
      <c r="P6150">
        <v>1</v>
      </c>
      <c r="Q6150" s="2">
        <v>0.01</v>
      </c>
      <c r="R6150" s="2">
        <v>-0.01</v>
      </c>
      <c r="S6150" s="2">
        <v>0.01</v>
      </c>
      <c r="T6150">
        <f t="shared" si="384"/>
        <v>0.4</v>
      </c>
      <c r="U6150">
        <f t="shared" si="385"/>
        <v>0.8</v>
      </c>
      <c r="V6150">
        <f t="shared" si="386"/>
        <v>0.33991349999999998</v>
      </c>
      <c r="W6150">
        <f t="shared" si="387"/>
        <v>0.47896972500000001</v>
      </c>
    </row>
    <row r="6151" spans="1:23" x14ac:dyDescent="0.25">
      <c r="A6151" t="s">
        <v>20259</v>
      </c>
      <c r="B6151" s="1">
        <v>43133</v>
      </c>
      <c r="C6151" t="s">
        <v>20260</v>
      </c>
      <c r="D6151" t="s">
        <v>20261</v>
      </c>
      <c r="E6151" t="s">
        <v>20262</v>
      </c>
      <c r="F6151" s="1">
        <v>43126</v>
      </c>
      <c r="G6151">
        <v>1</v>
      </c>
      <c r="H6151">
        <v>25142629</v>
      </c>
      <c r="I6151">
        <v>655664</v>
      </c>
      <c r="J6151">
        <v>124281</v>
      </c>
      <c r="K6151">
        <v>82853</v>
      </c>
      <c r="L6151" t="b">
        <v>0</v>
      </c>
      <c r="M6151" t="b">
        <v>0</v>
      </c>
      <c r="N6151" t="b">
        <v>0</v>
      </c>
      <c r="O6151">
        <v>7</v>
      </c>
      <c r="P6151">
        <v>7</v>
      </c>
      <c r="Q6151" s="2">
        <v>0.03</v>
      </c>
      <c r="R6151" s="2">
        <v>0</v>
      </c>
      <c r="S6151" s="2">
        <v>0</v>
      </c>
      <c r="T6151">
        <f t="shared" si="384"/>
        <v>0.4</v>
      </c>
      <c r="U6151">
        <f t="shared" si="385"/>
        <v>5.6000000000000005</v>
      </c>
      <c r="V6151">
        <f t="shared" si="386"/>
        <v>12.8713145</v>
      </c>
      <c r="W6151">
        <f t="shared" si="387"/>
        <v>6.0649600750000001</v>
      </c>
    </row>
    <row r="6152" spans="1:23" x14ac:dyDescent="0.25">
      <c r="A6152" t="s">
        <v>20263</v>
      </c>
      <c r="B6152" s="1">
        <v>43067</v>
      </c>
      <c r="C6152" t="s">
        <v>20264</v>
      </c>
      <c r="D6152" t="s">
        <v>125</v>
      </c>
      <c r="E6152" t="s">
        <v>20265</v>
      </c>
      <c r="F6152" s="1">
        <v>43058</v>
      </c>
      <c r="G6152">
        <v>1</v>
      </c>
      <c r="H6152">
        <v>3383838</v>
      </c>
      <c r="I6152">
        <v>63060</v>
      </c>
      <c r="J6152">
        <v>3779</v>
      </c>
      <c r="K6152">
        <v>7123</v>
      </c>
      <c r="L6152" t="b">
        <v>0</v>
      </c>
      <c r="M6152" t="b">
        <v>0</v>
      </c>
      <c r="N6152" t="b">
        <v>0</v>
      </c>
      <c r="O6152">
        <v>9</v>
      </c>
      <c r="P6152">
        <v>8</v>
      </c>
      <c r="Q6152" s="2">
        <v>0.02</v>
      </c>
      <c r="R6152" s="2">
        <v>0</v>
      </c>
      <c r="S6152" s="2">
        <v>0</v>
      </c>
      <c r="T6152">
        <f t="shared" si="384"/>
        <v>0.4</v>
      </c>
      <c r="U6152">
        <f t="shared" si="385"/>
        <v>6.2</v>
      </c>
      <c r="V6152">
        <f t="shared" si="386"/>
        <v>1.8919189999999999</v>
      </c>
      <c r="W6152">
        <f t="shared" si="387"/>
        <v>2.3721716499999999</v>
      </c>
    </row>
    <row r="6153" spans="1:23" x14ac:dyDescent="0.25">
      <c r="A6153" t="s">
        <v>20626</v>
      </c>
      <c r="B6153" s="1">
        <v>43183</v>
      </c>
      <c r="C6153" t="s">
        <v>20627</v>
      </c>
      <c r="D6153" t="s">
        <v>20628</v>
      </c>
      <c r="E6153" t="s">
        <v>20629</v>
      </c>
      <c r="F6153" s="1">
        <v>43183</v>
      </c>
      <c r="G6153">
        <v>1</v>
      </c>
      <c r="H6153">
        <v>1648886</v>
      </c>
      <c r="I6153">
        <v>0</v>
      </c>
      <c r="J6153">
        <v>0</v>
      </c>
      <c r="K6153">
        <v>548</v>
      </c>
      <c r="L6153" t="b">
        <v>0</v>
      </c>
      <c r="M6153" t="b">
        <v>1</v>
      </c>
      <c r="N6153" t="b">
        <v>0</v>
      </c>
      <c r="O6153">
        <v>0</v>
      </c>
      <c r="P6153">
        <v>1</v>
      </c>
      <c r="Q6153" s="2">
        <v>0</v>
      </c>
      <c r="R6153" s="2">
        <v>0</v>
      </c>
      <c r="S6153" s="2">
        <v>0</v>
      </c>
      <c r="T6153">
        <f t="shared" si="384"/>
        <v>0.4</v>
      </c>
      <c r="U6153">
        <f t="shared" si="385"/>
        <v>1</v>
      </c>
      <c r="V6153">
        <f t="shared" si="386"/>
        <v>0.82444299999999993</v>
      </c>
      <c r="W6153">
        <f t="shared" si="387"/>
        <v>0.69855504999999996</v>
      </c>
    </row>
    <row r="6154" spans="1:23" x14ac:dyDescent="0.25">
      <c r="A6154" t="s">
        <v>20266</v>
      </c>
      <c r="B6154" s="1">
        <v>43083</v>
      </c>
      <c r="C6154" t="s">
        <v>20267</v>
      </c>
      <c r="D6154" t="s">
        <v>11842</v>
      </c>
      <c r="E6154" t="s">
        <v>20268</v>
      </c>
      <c r="F6154" s="1">
        <v>43079</v>
      </c>
      <c r="G6154">
        <v>1</v>
      </c>
      <c r="H6154">
        <v>92533</v>
      </c>
      <c r="I6154">
        <v>3725</v>
      </c>
      <c r="J6154">
        <v>147</v>
      </c>
      <c r="K6154">
        <v>183</v>
      </c>
      <c r="L6154" t="b">
        <v>0</v>
      </c>
      <c r="M6154" t="b">
        <v>0</v>
      </c>
      <c r="N6154" t="b">
        <v>0</v>
      </c>
      <c r="O6154">
        <v>4</v>
      </c>
      <c r="P6154">
        <v>3</v>
      </c>
      <c r="Q6154" s="2">
        <v>0.04</v>
      </c>
      <c r="R6154" s="2">
        <v>0</v>
      </c>
      <c r="S6154" s="2">
        <v>0</v>
      </c>
      <c r="T6154">
        <f t="shared" si="384"/>
        <v>0.4</v>
      </c>
      <c r="U6154">
        <f t="shared" si="385"/>
        <v>2.2000000000000002</v>
      </c>
      <c r="V6154">
        <f t="shared" si="386"/>
        <v>0.44626650000000001</v>
      </c>
      <c r="W6154">
        <f t="shared" si="387"/>
        <v>0.8661932750000001</v>
      </c>
    </row>
    <row r="6155" spans="1:23" x14ac:dyDescent="0.25">
      <c r="A6155" t="s">
        <v>20269</v>
      </c>
      <c r="B6155" s="1">
        <v>43188</v>
      </c>
      <c r="C6155" t="s">
        <v>20270</v>
      </c>
      <c r="D6155" t="s">
        <v>4845</v>
      </c>
      <c r="E6155" t="s">
        <v>20271</v>
      </c>
      <c r="F6155" s="1">
        <v>43173</v>
      </c>
      <c r="G6155">
        <v>1</v>
      </c>
      <c r="H6155">
        <v>1503335</v>
      </c>
      <c r="I6155">
        <v>25423</v>
      </c>
      <c r="J6155">
        <v>369</v>
      </c>
      <c r="K6155">
        <v>963</v>
      </c>
      <c r="L6155" t="b">
        <v>0</v>
      </c>
      <c r="M6155" t="b">
        <v>0</v>
      </c>
      <c r="N6155" t="b">
        <v>0</v>
      </c>
      <c r="O6155">
        <v>15</v>
      </c>
      <c r="P6155">
        <v>13</v>
      </c>
      <c r="Q6155" s="2">
        <v>0.02</v>
      </c>
      <c r="R6155" s="2">
        <v>0</v>
      </c>
      <c r="S6155" s="2">
        <v>0</v>
      </c>
      <c r="T6155">
        <f t="shared" si="384"/>
        <v>0.4</v>
      </c>
      <c r="U6155">
        <f t="shared" si="385"/>
        <v>10</v>
      </c>
      <c r="V6155">
        <f t="shared" si="386"/>
        <v>0.95166749999999989</v>
      </c>
      <c r="W6155">
        <f t="shared" si="387"/>
        <v>2.9930836250000001</v>
      </c>
    </row>
    <row r="6156" spans="1:23" x14ac:dyDescent="0.25">
      <c r="A6156" t="s">
        <v>20272</v>
      </c>
      <c r="B6156" s="1">
        <v>43265</v>
      </c>
      <c r="C6156" t="s">
        <v>20273</v>
      </c>
      <c r="D6156" t="s">
        <v>20274</v>
      </c>
      <c r="E6156" t="s">
        <v>20275</v>
      </c>
      <c r="F6156" s="1">
        <v>43246</v>
      </c>
      <c r="G6156">
        <v>1</v>
      </c>
      <c r="H6156">
        <v>1705452</v>
      </c>
      <c r="I6156">
        <v>26568</v>
      </c>
      <c r="J6156">
        <v>5634</v>
      </c>
      <c r="K6156">
        <v>5428</v>
      </c>
      <c r="L6156" t="b">
        <v>0</v>
      </c>
      <c r="M6156" t="b">
        <v>0</v>
      </c>
      <c r="N6156" t="b">
        <v>0</v>
      </c>
      <c r="O6156">
        <v>19</v>
      </c>
      <c r="P6156">
        <v>19</v>
      </c>
      <c r="Q6156" s="2">
        <v>0.02</v>
      </c>
      <c r="R6156" s="2">
        <v>0</v>
      </c>
      <c r="S6156" s="2">
        <v>0</v>
      </c>
      <c r="T6156">
        <f t="shared" si="384"/>
        <v>0.4</v>
      </c>
      <c r="U6156">
        <f t="shared" si="385"/>
        <v>15.200000000000001</v>
      </c>
      <c r="V6156">
        <f t="shared" si="386"/>
        <v>1.0527260000000001</v>
      </c>
      <c r="W6156">
        <f t="shared" si="387"/>
        <v>4.3284541000000001</v>
      </c>
    </row>
    <row r="6157" spans="1:23" x14ac:dyDescent="0.25">
      <c r="A6157" t="s">
        <v>20276</v>
      </c>
      <c r="B6157" s="1">
        <v>43089</v>
      </c>
      <c r="C6157" t="s">
        <v>20277</v>
      </c>
      <c r="D6157" t="s">
        <v>20278</v>
      </c>
      <c r="E6157" t="s">
        <v>20279</v>
      </c>
      <c r="F6157" s="1">
        <v>43082</v>
      </c>
      <c r="G6157">
        <v>1</v>
      </c>
      <c r="H6157">
        <v>280506</v>
      </c>
      <c r="I6157">
        <v>8693</v>
      </c>
      <c r="J6157">
        <v>171</v>
      </c>
      <c r="K6157">
        <v>352</v>
      </c>
      <c r="L6157" t="b">
        <v>0</v>
      </c>
      <c r="M6157" t="b">
        <v>0</v>
      </c>
      <c r="N6157" t="b">
        <v>0</v>
      </c>
      <c r="O6157">
        <v>7</v>
      </c>
      <c r="P6157">
        <v>7</v>
      </c>
      <c r="Q6157" s="2">
        <v>0.03</v>
      </c>
      <c r="R6157" s="2">
        <v>0</v>
      </c>
      <c r="S6157" s="2">
        <v>0</v>
      </c>
      <c r="T6157">
        <f t="shared" si="384"/>
        <v>0.4</v>
      </c>
      <c r="U6157">
        <f t="shared" si="385"/>
        <v>5.6000000000000005</v>
      </c>
      <c r="V6157">
        <f t="shared" si="386"/>
        <v>0.44025300000000001</v>
      </c>
      <c r="W6157">
        <f t="shared" si="387"/>
        <v>1.71408855</v>
      </c>
    </row>
    <row r="6158" spans="1:23" x14ac:dyDescent="0.25">
      <c r="A6158" t="s">
        <v>20280</v>
      </c>
      <c r="B6158" s="1">
        <v>43086</v>
      </c>
      <c r="C6158" t="s">
        <v>20281</v>
      </c>
      <c r="D6158" t="s">
        <v>1158</v>
      </c>
      <c r="E6158" t="s">
        <v>20282</v>
      </c>
      <c r="F6158" s="1">
        <v>43083</v>
      </c>
      <c r="G6158">
        <v>1</v>
      </c>
      <c r="H6158">
        <v>389963</v>
      </c>
      <c r="I6158">
        <v>11334</v>
      </c>
      <c r="J6158">
        <v>715</v>
      </c>
      <c r="K6158">
        <v>2177</v>
      </c>
      <c r="L6158" t="b">
        <v>0</v>
      </c>
      <c r="M6158" t="b">
        <v>0</v>
      </c>
      <c r="N6158" t="b">
        <v>0</v>
      </c>
      <c r="O6158">
        <v>3</v>
      </c>
      <c r="P6158">
        <v>3</v>
      </c>
      <c r="Q6158" s="2">
        <v>0.03</v>
      </c>
      <c r="R6158" s="2">
        <v>0</v>
      </c>
      <c r="S6158" s="2">
        <v>0.01</v>
      </c>
      <c r="T6158">
        <f t="shared" si="384"/>
        <v>0.4</v>
      </c>
      <c r="U6158">
        <f t="shared" si="385"/>
        <v>2.4000000000000004</v>
      </c>
      <c r="V6158">
        <f t="shared" si="386"/>
        <v>0.74498149999999996</v>
      </c>
      <c r="W6158">
        <f t="shared" si="387"/>
        <v>1.0207435250000001</v>
      </c>
    </row>
    <row r="6159" spans="1:23" x14ac:dyDescent="0.25">
      <c r="A6159" t="s">
        <v>20283</v>
      </c>
      <c r="B6159" s="1">
        <v>43102</v>
      </c>
      <c r="C6159" t="s">
        <v>20284</v>
      </c>
      <c r="D6159" t="s">
        <v>772</v>
      </c>
      <c r="E6159" t="s">
        <v>20285</v>
      </c>
      <c r="F6159" s="1">
        <v>43089</v>
      </c>
      <c r="G6159">
        <v>1</v>
      </c>
      <c r="H6159">
        <v>1782889</v>
      </c>
      <c r="I6159">
        <v>66165</v>
      </c>
      <c r="J6159">
        <v>5100</v>
      </c>
      <c r="K6159">
        <v>5414</v>
      </c>
      <c r="L6159" t="b">
        <v>0</v>
      </c>
      <c r="M6159" t="b">
        <v>0</v>
      </c>
      <c r="N6159" t="b">
        <v>0</v>
      </c>
      <c r="O6159">
        <v>13</v>
      </c>
      <c r="P6159">
        <v>13</v>
      </c>
      <c r="Q6159" s="2">
        <v>0.04</v>
      </c>
      <c r="R6159" s="2">
        <v>0</v>
      </c>
      <c r="S6159" s="2">
        <v>0</v>
      </c>
      <c r="T6159">
        <f t="shared" si="384"/>
        <v>0.4</v>
      </c>
      <c r="U6159">
        <f t="shared" si="385"/>
        <v>10.4</v>
      </c>
      <c r="V6159">
        <f t="shared" si="386"/>
        <v>1.2914444999999999</v>
      </c>
      <c r="W6159">
        <f t="shared" si="387"/>
        <v>3.2120055750000001</v>
      </c>
    </row>
    <row r="6160" spans="1:23" x14ac:dyDescent="0.25">
      <c r="A6160" t="s">
        <v>20286</v>
      </c>
      <c r="B6160" s="1">
        <v>43262</v>
      </c>
      <c r="C6160" t="s">
        <v>20287</v>
      </c>
      <c r="D6160" t="s">
        <v>4115</v>
      </c>
      <c r="E6160" t="s">
        <v>20288</v>
      </c>
      <c r="F6160" s="1">
        <v>43236</v>
      </c>
      <c r="G6160">
        <v>1</v>
      </c>
      <c r="H6160">
        <v>677648</v>
      </c>
      <c r="I6160">
        <v>34592</v>
      </c>
      <c r="J6160">
        <v>510</v>
      </c>
      <c r="K6160">
        <v>2244</v>
      </c>
      <c r="L6160" t="b">
        <v>0</v>
      </c>
      <c r="M6160" t="b">
        <v>0</v>
      </c>
      <c r="N6160" t="b">
        <v>0</v>
      </c>
      <c r="O6160">
        <v>26</v>
      </c>
      <c r="P6160">
        <v>25</v>
      </c>
      <c r="Q6160" s="2">
        <v>0.05</v>
      </c>
      <c r="R6160" s="2">
        <v>0</v>
      </c>
      <c r="S6160" s="2">
        <v>0</v>
      </c>
      <c r="T6160">
        <f t="shared" si="384"/>
        <v>0.4</v>
      </c>
      <c r="U6160">
        <f t="shared" si="385"/>
        <v>19.8</v>
      </c>
      <c r="V6160">
        <f t="shared" si="386"/>
        <v>0.83882400000000001</v>
      </c>
      <c r="W6160">
        <f t="shared" si="387"/>
        <v>5.4035884000000003</v>
      </c>
    </row>
    <row r="6161" spans="1:23" x14ac:dyDescent="0.25">
      <c r="A6161" t="s">
        <v>20289</v>
      </c>
      <c r="B6161" s="1">
        <v>43147</v>
      </c>
      <c r="C6161" t="s">
        <v>20290</v>
      </c>
      <c r="D6161" t="s">
        <v>20291</v>
      </c>
      <c r="E6161" t="s">
        <v>20292</v>
      </c>
      <c r="F6161" s="1">
        <v>43139</v>
      </c>
      <c r="G6161">
        <v>1</v>
      </c>
      <c r="H6161">
        <v>302660</v>
      </c>
      <c r="I6161">
        <v>19060</v>
      </c>
      <c r="J6161">
        <v>227</v>
      </c>
      <c r="K6161">
        <v>1868</v>
      </c>
      <c r="L6161" t="b">
        <v>0</v>
      </c>
      <c r="M6161" t="b">
        <v>0</v>
      </c>
      <c r="N6161" t="b">
        <v>0</v>
      </c>
      <c r="O6161">
        <v>8</v>
      </c>
      <c r="P6161">
        <v>8</v>
      </c>
      <c r="Q6161" s="2">
        <v>0.06</v>
      </c>
      <c r="R6161" s="2">
        <v>0</v>
      </c>
      <c r="S6161" s="2">
        <v>0.01</v>
      </c>
      <c r="T6161">
        <f t="shared" si="384"/>
        <v>0.4</v>
      </c>
      <c r="U6161">
        <f t="shared" si="385"/>
        <v>6.4</v>
      </c>
      <c r="V6161">
        <f t="shared" si="386"/>
        <v>1.0013299999999998</v>
      </c>
      <c r="W6161">
        <f t="shared" si="387"/>
        <v>2.1104655000000001</v>
      </c>
    </row>
    <row r="6162" spans="1:23" x14ac:dyDescent="0.25">
      <c r="A6162" t="s">
        <v>20293</v>
      </c>
      <c r="B6162" s="1">
        <v>43141</v>
      </c>
      <c r="C6162" t="s">
        <v>20294</v>
      </c>
      <c r="D6162" t="s">
        <v>20295</v>
      </c>
      <c r="E6162" t="s">
        <v>20296</v>
      </c>
      <c r="F6162" s="1">
        <v>43136</v>
      </c>
      <c r="G6162">
        <v>1</v>
      </c>
      <c r="H6162">
        <v>122141</v>
      </c>
      <c r="I6162">
        <v>841</v>
      </c>
      <c r="J6162">
        <v>250</v>
      </c>
      <c r="K6162">
        <v>100</v>
      </c>
      <c r="L6162" t="b">
        <v>0</v>
      </c>
      <c r="M6162" t="b">
        <v>0</v>
      </c>
      <c r="N6162" t="b">
        <v>0</v>
      </c>
      <c r="O6162">
        <v>5</v>
      </c>
      <c r="P6162">
        <v>6</v>
      </c>
      <c r="Q6162" s="2">
        <v>0.01</v>
      </c>
      <c r="R6162" s="2">
        <v>0</v>
      </c>
      <c r="S6162" s="2">
        <v>0</v>
      </c>
      <c r="T6162">
        <f t="shared" si="384"/>
        <v>0.4</v>
      </c>
      <c r="U6162">
        <f t="shared" si="385"/>
        <v>5.0000000000000009</v>
      </c>
      <c r="V6162">
        <f t="shared" si="386"/>
        <v>0.16107050000000001</v>
      </c>
      <c r="W6162">
        <f t="shared" si="387"/>
        <v>1.4663746750000002</v>
      </c>
    </row>
    <row r="6163" spans="1:23" x14ac:dyDescent="0.25">
      <c r="A6163" t="s">
        <v>20297</v>
      </c>
      <c r="B6163" s="1">
        <v>43142</v>
      </c>
      <c r="C6163" t="s">
        <v>20298</v>
      </c>
      <c r="D6163" t="s">
        <v>9575</v>
      </c>
      <c r="E6163" t="s">
        <v>20299</v>
      </c>
      <c r="F6163" s="1">
        <v>43136</v>
      </c>
      <c r="G6163">
        <v>1</v>
      </c>
      <c r="H6163">
        <v>735223</v>
      </c>
      <c r="I6163">
        <v>26510</v>
      </c>
      <c r="J6163">
        <v>382</v>
      </c>
      <c r="K6163">
        <v>771</v>
      </c>
      <c r="L6163" t="b">
        <v>0</v>
      </c>
      <c r="M6163" t="b">
        <v>0</v>
      </c>
      <c r="N6163" t="b">
        <v>0</v>
      </c>
      <c r="O6163">
        <v>6</v>
      </c>
      <c r="P6163">
        <v>5</v>
      </c>
      <c r="Q6163" s="2">
        <v>0.04</v>
      </c>
      <c r="R6163" s="2">
        <v>0</v>
      </c>
      <c r="S6163" s="2">
        <v>0</v>
      </c>
      <c r="T6163">
        <f t="shared" si="384"/>
        <v>0.4</v>
      </c>
      <c r="U6163">
        <f t="shared" si="385"/>
        <v>3.8</v>
      </c>
      <c r="V6163">
        <f t="shared" si="386"/>
        <v>0.7676115</v>
      </c>
      <c r="W6163">
        <f t="shared" si="387"/>
        <v>1.378664025</v>
      </c>
    </row>
    <row r="6164" spans="1:23" x14ac:dyDescent="0.25">
      <c r="A6164" t="s">
        <v>20300</v>
      </c>
      <c r="B6164" s="1">
        <v>43174</v>
      </c>
      <c r="C6164" t="s">
        <v>20301</v>
      </c>
      <c r="D6164" t="s">
        <v>19322</v>
      </c>
      <c r="E6164" t="s">
        <v>20302</v>
      </c>
      <c r="F6164" s="1">
        <v>43160</v>
      </c>
      <c r="G6164">
        <v>1</v>
      </c>
      <c r="H6164">
        <v>1129870</v>
      </c>
      <c r="I6164">
        <v>19598</v>
      </c>
      <c r="J6164">
        <v>1854</v>
      </c>
      <c r="K6164">
        <v>4509</v>
      </c>
      <c r="L6164" t="b">
        <v>0</v>
      </c>
      <c r="M6164" t="b">
        <v>0</v>
      </c>
      <c r="N6164" t="b">
        <v>0</v>
      </c>
      <c r="O6164">
        <v>14</v>
      </c>
      <c r="P6164">
        <v>10</v>
      </c>
      <c r="Q6164" s="2">
        <v>0.02</v>
      </c>
      <c r="R6164" s="2">
        <v>0</v>
      </c>
      <c r="S6164" s="2">
        <v>0</v>
      </c>
      <c r="T6164">
        <f t="shared" si="384"/>
        <v>0.4</v>
      </c>
      <c r="U6164">
        <f t="shared" si="385"/>
        <v>7.2</v>
      </c>
      <c r="V6164">
        <f t="shared" si="386"/>
        <v>0.76493499999999992</v>
      </c>
      <c r="W6164">
        <f t="shared" si="387"/>
        <v>2.22772725</v>
      </c>
    </row>
    <row r="6165" spans="1:23" x14ac:dyDescent="0.25">
      <c r="A6165" t="s">
        <v>20303</v>
      </c>
      <c r="B6165" s="1">
        <v>43057</v>
      </c>
      <c r="C6165" t="s">
        <v>20304</v>
      </c>
      <c r="D6165" t="s">
        <v>20305</v>
      </c>
      <c r="E6165" t="s">
        <v>20306</v>
      </c>
      <c r="F6165" s="1">
        <v>43052</v>
      </c>
      <c r="G6165">
        <v>1</v>
      </c>
      <c r="H6165">
        <v>47760</v>
      </c>
      <c r="I6165">
        <v>132</v>
      </c>
      <c r="J6165">
        <v>77</v>
      </c>
      <c r="K6165">
        <v>41</v>
      </c>
      <c r="L6165" t="b">
        <v>0</v>
      </c>
      <c r="M6165" t="b">
        <v>0</v>
      </c>
      <c r="N6165" t="b">
        <v>0</v>
      </c>
      <c r="O6165">
        <v>5</v>
      </c>
      <c r="P6165">
        <v>5</v>
      </c>
      <c r="Q6165" s="2">
        <v>0</v>
      </c>
      <c r="R6165" s="2">
        <v>0</v>
      </c>
      <c r="S6165" s="2">
        <v>0</v>
      </c>
      <c r="T6165">
        <f t="shared" si="384"/>
        <v>0.4</v>
      </c>
      <c r="U6165">
        <f t="shared" si="385"/>
        <v>4</v>
      </c>
      <c r="V6165">
        <f t="shared" si="386"/>
        <v>2.3879999999999998E-2</v>
      </c>
      <c r="W6165">
        <f t="shared" si="387"/>
        <v>1.1683580000000002</v>
      </c>
    </row>
    <row r="6166" spans="1:23" x14ac:dyDescent="0.25">
      <c r="A6166" t="s">
        <v>20307</v>
      </c>
      <c r="B6166" s="1">
        <v>43082</v>
      </c>
      <c r="C6166" t="s">
        <v>20308</v>
      </c>
      <c r="D6166" t="s">
        <v>355</v>
      </c>
      <c r="E6166" t="s">
        <v>20309</v>
      </c>
      <c r="F6166" s="1">
        <v>43081</v>
      </c>
      <c r="G6166">
        <v>1</v>
      </c>
      <c r="H6166">
        <v>719962</v>
      </c>
      <c r="I6166">
        <v>23271</v>
      </c>
      <c r="J6166">
        <v>256</v>
      </c>
      <c r="K6166">
        <v>877</v>
      </c>
      <c r="L6166" t="b">
        <v>0</v>
      </c>
      <c r="M6166" t="b">
        <v>0</v>
      </c>
      <c r="N6166" t="b">
        <v>0</v>
      </c>
      <c r="O6166">
        <v>1</v>
      </c>
      <c r="P6166">
        <v>1</v>
      </c>
      <c r="Q6166" s="2">
        <v>0.03</v>
      </c>
      <c r="R6166" s="2">
        <v>0</v>
      </c>
      <c r="S6166" s="2">
        <v>0</v>
      </c>
      <c r="T6166">
        <f t="shared" si="384"/>
        <v>0.4</v>
      </c>
      <c r="U6166">
        <f t="shared" si="385"/>
        <v>0.8</v>
      </c>
      <c r="V6166">
        <f t="shared" si="386"/>
        <v>0.65998099999999993</v>
      </c>
      <c r="W6166">
        <f t="shared" si="387"/>
        <v>0.59099334999999997</v>
      </c>
    </row>
    <row r="6167" spans="1:23" x14ac:dyDescent="0.25">
      <c r="A6167" t="s">
        <v>20310</v>
      </c>
      <c r="B6167" s="1">
        <v>43121</v>
      </c>
      <c r="C6167" t="s">
        <v>20311</v>
      </c>
      <c r="D6167" t="s">
        <v>3151</v>
      </c>
      <c r="E6167" t="s">
        <v>20312</v>
      </c>
      <c r="F6167" s="1">
        <v>43114</v>
      </c>
      <c r="G6167">
        <v>1</v>
      </c>
      <c r="H6167">
        <v>777617</v>
      </c>
      <c r="I6167">
        <v>2166</v>
      </c>
      <c r="J6167">
        <v>117</v>
      </c>
      <c r="K6167">
        <v>306</v>
      </c>
      <c r="L6167" t="b">
        <v>0</v>
      </c>
      <c r="M6167" t="b">
        <v>0</v>
      </c>
      <c r="N6167" t="b">
        <v>0</v>
      </c>
      <c r="O6167">
        <v>7</v>
      </c>
      <c r="P6167">
        <v>6</v>
      </c>
      <c r="Q6167" s="2">
        <v>0</v>
      </c>
      <c r="R6167" s="2">
        <v>0</v>
      </c>
      <c r="S6167" s="2">
        <v>0</v>
      </c>
      <c r="T6167">
        <f t="shared" si="384"/>
        <v>0.4</v>
      </c>
      <c r="U6167">
        <f t="shared" si="385"/>
        <v>4.6000000000000005</v>
      </c>
      <c r="V6167">
        <f t="shared" si="386"/>
        <v>0.3888085</v>
      </c>
      <c r="W6167">
        <f t="shared" si="387"/>
        <v>1.4460829749999999</v>
      </c>
    </row>
    <row r="6168" spans="1:23" x14ac:dyDescent="0.25">
      <c r="A6168" t="s">
        <v>20313</v>
      </c>
      <c r="B6168" s="1">
        <v>43236</v>
      </c>
      <c r="C6168" t="s">
        <v>20314</v>
      </c>
      <c r="D6168" t="s">
        <v>818</v>
      </c>
      <c r="E6168" t="s">
        <v>20315</v>
      </c>
      <c r="F6168" s="1">
        <v>43227</v>
      </c>
      <c r="G6168">
        <v>1</v>
      </c>
      <c r="H6168">
        <v>283301</v>
      </c>
      <c r="I6168">
        <v>3569</v>
      </c>
      <c r="J6168">
        <v>105</v>
      </c>
      <c r="K6168">
        <v>187</v>
      </c>
      <c r="L6168" t="b">
        <v>0</v>
      </c>
      <c r="M6168" t="b">
        <v>0</v>
      </c>
      <c r="N6168" t="b">
        <v>0</v>
      </c>
      <c r="O6168">
        <v>9</v>
      </c>
      <c r="P6168">
        <v>7</v>
      </c>
      <c r="Q6168" s="2">
        <v>0.01</v>
      </c>
      <c r="R6168" s="2">
        <v>0</v>
      </c>
      <c r="S6168" s="2">
        <v>0</v>
      </c>
      <c r="T6168">
        <f t="shared" si="384"/>
        <v>0.4</v>
      </c>
      <c r="U6168">
        <f t="shared" si="385"/>
        <v>5.2</v>
      </c>
      <c r="V6168">
        <f t="shared" si="386"/>
        <v>0.24165049999999999</v>
      </c>
      <c r="W6168">
        <f t="shared" si="387"/>
        <v>1.544577675</v>
      </c>
    </row>
    <row r="6169" spans="1:23" x14ac:dyDescent="0.25">
      <c r="A6169" t="s">
        <v>20316</v>
      </c>
      <c r="B6169" s="1">
        <v>43254</v>
      </c>
      <c r="C6169" t="s">
        <v>20317</v>
      </c>
      <c r="D6169" t="s">
        <v>3415</v>
      </c>
      <c r="E6169" t="s">
        <v>20318</v>
      </c>
      <c r="F6169" s="1">
        <v>43250</v>
      </c>
      <c r="G6169">
        <v>1</v>
      </c>
      <c r="H6169">
        <v>449100</v>
      </c>
      <c r="I6169">
        <v>10629</v>
      </c>
      <c r="J6169">
        <v>589</v>
      </c>
      <c r="K6169">
        <v>1794</v>
      </c>
      <c r="L6169" t="b">
        <v>0</v>
      </c>
      <c r="M6169" t="b">
        <v>0</v>
      </c>
      <c r="N6169" t="b">
        <v>0</v>
      </c>
      <c r="O6169">
        <v>4</v>
      </c>
      <c r="P6169">
        <v>4</v>
      </c>
      <c r="Q6169" s="2">
        <v>0.02</v>
      </c>
      <c r="R6169" s="2">
        <v>0</v>
      </c>
      <c r="S6169" s="2">
        <v>0</v>
      </c>
      <c r="T6169">
        <f t="shared" si="384"/>
        <v>0.4</v>
      </c>
      <c r="U6169">
        <f t="shared" si="385"/>
        <v>3.2</v>
      </c>
      <c r="V6169">
        <f t="shared" si="386"/>
        <v>0.42454999999999998</v>
      </c>
      <c r="W6169">
        <f t="shared" si="387"/>
        <v>1.1085925000000001</v>
      </c>
    </row>
    <row r="6170" spans="1:23" x14ac:dyDescent="0.25">
      <c r="A6170" t="s">
        <v>20319</v>
      </c>
      <c r="B6170" s="1">
        <v>43117</v>
      </c>
      <c r="C6170" t="s">
        <v>20320</v>
      </c>
      <c r="D6170" t="s">
        <v>389</v>
      </c>
      <c r="E6170" t="s">
        <v>20321</v>
      </c>
      <c r="F6170" s="1">
        <v>43109</v>
      </c>
      <c r="G6170">
        <v>1</v>
      </c>
      <c r="H6170">
        <v>2224831</v>
      </c>
      <c r="I6170">
        <v>62168</v>
      </c>
      <c r="J6170">
        <v>6804</v>
      </c>
      <c r="K6170">
        <v>8194</v>
      </c>
      <c r="L6170" t="b">
        <v>0</v>
      </c>
      <c r="M6170" t="b">
        <v>0</v>
      </c>
      <c r="N6170" t="b">
        <v>0</v>
      </c>
      <c r="O6170">
        <v>8</v>
      </c>
      <c r="P6170">
        <v>6</v>
      </c>
      <c r="Q6170" s="2">
        <v>0.03</v>
      </c>
      <c r="R6170" s="2">
        <v>0</v>
      </c>
      <c r="S6170" s="2">
        <v>0</v>
      </c>
      <c r="T6170">
        <f t="shared" si="384"/>
        <v>0.4</v>
      </c>
      <c r="U6170">
        <f t="shared" si="385"/>
        <v>4.4000000000000004</v>
      </c>
      <c r="V6170">
        <f t="shared" si="386"/>
        <v>1.4124155</v>
      </c>
      <c r="W6170">
        <f t="shared" si="387"/>
        <v>1.7543454250000003</v>
      </c>
    </row>
    <row r="6171" spans="1:23" x14ac:dyDescent="0.25">
      <c r="A6171" t="s">
        <v>20322</v>
      </c>
      <c r="B6171" s="1">
        <v>43204</v>
      </c>
      <c r="C6171" t="s">
        <v>20323</v>
      </c>
      <c r="D6171" t="s">
        <v>7805</v>
      </c>
      <c r="E6171" t="s">
        <v>15438</v>
      </c>
      <c r="F6171" s="1">
        <v>43186</v>
      </c>
      <c r="G6171">
        <v>1</v>
      </c>
      <c r="H6171">
        <v>650882</v>
      </c>
      <c r="I6171">
        <v>40937</v>
      </c>
      <c r="J6171">
        <v>324</v>
      </c>
      <c r="K6171">
        <v>1293</v>
      </c>
      <c r="L6171" t="b">
        <v>0</v>
      </c>
      <c r="M6171" t="b">
        <v>0</v>
      </c>
      <c r="N6171" t="b">
        <v>0</v>
      </c>
      <c r="O6171">
        <v>18</v>
      </c>
      <c r="P6171">
        <v>11</v>
      </c>
      <c r="Q6171" s="2">
        <v>0.06</v>
      </c>
      <c r="R6171" s="2">
        <v>0</v>
      </c>
      <c r="S6171" s="2">
        <v>0</v>
      </c>
      <c r="T6171">
        <f t="shared" si="384"/>
        <v>0.4</v>
      </c>
      <c r="U6171">
        <f t="shared" si="385"/>
        <v>7.4</v>
      </c>
      <c r="V6171">
        <f t="shared" si="386"/>
        <v>0.92544099999999996</v>
      </c>
      <c r="W6171">
        <f t="shared" si="387"/>
        <v>2.3339043500000001</v>
      </c>
    </row>
    <row r="6172" spans="1:23" x14ac:dyDescent="0.25">
      <c r="A6172" t="s">
        <v>20324</v>
      </c>
      <c r="B6172" s="1">
        <v>43160</v>
      </c>
      <c r="C6172" t="s">
        <v>20325</v>
      </c>
      <c r="D6172" t="s">
        <v>20326</v>
      </c>
      <c r="E6172" t="s">
        <v>20327</v>
      </c>
      <c r="F6172" s="1">
        <v>43153</v>
      </c>
      <c r="G6172">
        <v>1</v>
      </c>
      <c r="H6172">
        <v>1642462</v>
      </c>
      <c r="I6172">
        <v>41986</v>
      </c>
      <c r="J6172">
        <v>1357</v>
      </c>
      <c r="K6172">
        <v>3079</v>
      </c>
      <c r="L6172" t="b">
        <v>0</v>
      </c>
      <c r="M6172" t="b">
        <v>0</v>
      </c>
      <c r="N6172" t="b">
        <v>0</v>
      </c>
      <c r="O6172">
        <v>7</v>
      </c>
      <c r="P6172">
        <v>7</v>
      </c>
      <c r="Q6172" s="2">
        <v>0.03</v>
      </c>
      <c r="R6172" s="2">
        <v>0</v>
      </c>
      <c r="S6172" s="2">
        <v>0</v>
      </c>
      <c r="T6172">
        <f t="shared" si="384"/>
        <v>0.4</v>
      </c>
      <c r="U6172">
        <f t="shared" si="385"/>
        <v>5.6000000000000005</v>
      </c>
      <c r="V6172">
        <f t="shared" si="386"/>
        <v>1.1212309999999999</v>
      </c>
      <c r="W6172">
        <f t="shared" si="387"/>
        <v>1.9524308500000001</v>
      </c>
    </row>
    <row r="6173" spans="1:23" x14ac:dyDescent="0.25">
      <c r="A6173" t="s">
        <v>20328</v>
      </c>
      <c r="B6173" s="1">
        <v>43212</v>
      </c>
      <c r="C6173" t="s">
        <v>20329</v>
      </c>
      <c r="D6173" t="s">
        <v>2636</v>
      </c>
      <c r="E6173" t="s">
        <v>20330</v>
      </c>
      <c r="F6173" s="1">
        <v>43195</v>
      </c>
      <c r="G6173">
        <v>1</v>
      </c>
      <c r="H6173">
        <v>631554</v>
      </c>
      <c r="I6173">
        <v>63487</v>
      </c>
      <c r="J6173">
        <v>1253</v>
      </c>
      <c r="K6173">
        <v>3298</v>
      </c>
      <c r="L6173" t="b">
        <v>0</v>
      </c>
      <c r="M6173" t="b">
        <v>0</v>
      </c>
      <c r="N6173" t="b">
        <v>0</v>
      </c>
      <c r="O6173">
        <v>17</v>
      </c>
      <c r="P6173">
        <v>11</v>
      </c>
      <c r="Q6173" s="2">
        <v>0.1</v>
      </c>
      <c r="R6173" s="2">
        <v>0</v>
      </c>
      <c r="S6173" s="2">
        <v>0.01</v>
      </c>
      <c r="T6173">
        <f t="shared" si="384"/>
        <v>0.4</v>
      </c>
      <c r="U6173">
        <f t="shared" si="385"/>
        <v>7.6000000000000005</v>
      </c>
      <c r="V6173">
        <f t="shared" si="386"/>
        <v>1.5657770000000002</v>
      </c>
      <c r="W6173">
        <f t="shared" si="387"/>
        <v>2.6080219499999999</v>
      </c>
    </row>
    <row r="6174" spans="1:23" x14ac:dyDescent="0.25">
      <c r="A6174" t="s">
        <v>20331</v>
      </c>
      <c r="B6174" s="1">
        <v>43084</v>
      </c>
      <c r="C6174" t="s">
        <v>20332</v>
      </c>
      <c r="D6174" t="s">
        <v>250</v>
      </c>
      <c r="E6174" t="s">
        <v>20333</v>
      </c>
      <c r="F6174" s="1">
        <v>43081</v>
      </c>
      <c r="G6174">
        <v>1</v>
      </c>
      <c r="H6174">
        <v>1092539</v>
      </c>
      <c r="I6174">
        <v>27133</v>
      </c>
      <c r="J6174">
        <v>2189</v>
      </c>
      <c r="K6174">
        <v>2106</v>
      </c>
      <c r="L6174" t="b">
        <v>0</v>
      </c>
      <c r="M6174" t="b">
        <v>0</v>
      </c>
      <c r="N6174" t="b">
        <v>0</v>
      </c>
      <c r="O6174">
        <v>3</v>
      </c>
      <c r="P6174">
        <v>1</v>
      </c>
      <c r="Q6174" s="2">
        <v>0.02</v>
      </c>
      <c r="R6174" s="2">
        <v>0</v>
      </c>
      <c r="S6174" s="2">
        <v>0</v>
      </c>
      <c r="T6174">
        <f t="shared" si="384"/>
        <v>0.4</v>
      </c>
      <c r="U6174">
        <f t="shared" si="385"/>
        <v>0.4</v>
      </c>
      <c r="V6174">
        <f t="shared" si="386"/>
        <v>0.74626949999999992</v>
      </c>
      <c r="W6174">
        <f t="shared" si="387"/>
        <v>0.52119432499999996</v>
      </c>
    </row>
    <row r="6175" spans="1:23" x14ac:dyDescent="0.25">
      <c r="A6175" t="s">
        <v>20334</v>
      </c>
      <c r="B6175" s="1">
        <v>43066</v>
      </c>
      <c r="C6175" t="s">
        <v>20335</v>
      </c>
      <c r="D6175" t="s">
        <v>97</v>
      </c>
      <c r="E6175" t="s">
        <v>20336</v>
      </c>
      <c r="F6175" s="1">
        <v>43059</v>
      </c>
      <c r="G6175">
        <v>1</v>
      </c>
      <c r="H6175">
        <v>632018</v>
      </c>
      <c r="I6175">
        <v>22877</v>
      </c>
      <c r="J6175">
        <v>193</v>
      </c>
      <c r="K6175">
        <v>1065</v>
      </c>
      <c r="L6175" t="b">
        <v>0</v>
      </c>
      <c r="M6175" t="b">
        <v>0</v>
      </c>
      <c r="N6175" t="b">
        <v>0</v>
      </c>
      <c r="O6175">
        <v>7</v>
      </c>
      <c r="P6175">
        <v>7</v>
      </c>
      <c r="Q6175" s="2">
        <v>0.04</v>
      </c>
      <c r="R6175" s="2">
        <v>0</v>
      </c>
      <c r="S6175" s="2">
        <v>0</v>
      </c>
      <c r="T6175">
        <f t="shared" si="384"/>
        <v>0.4</v>
      </c>
      <c r="U6175">
        <f t="shared" si="385"/>
        <v>5.6000000000000005</v>
      </c>
      <c r="V6175">
        <f t="shared" si="386"/>
        <v>0.71600900000000001</v>
      </c>
      <c r="W6175">
        <f t="shared" si="387"/>
        <v>1.8106031499999999</v>
      </c>
    </row>
    <row r="6176" spans="1:23" x14ac:dyDescent="0.25">
      <c r="A6176" t="s">
        <v>20337</v>
      </c>
      <c r="B6176" s="1">
        <v>43192</v>
      </c>
      <c r="C6176" t="s">
        <v>20338</v>
      </c>
      <c r="D6176" t="s">
        <v>730</v>
      </c>
      <c r="E6176" t="s">
        <v>20339</v>
      </c>
      <c r="F6176" s="1">
        <v>43189</v>
      </c>
      <c r="G6176">
        <v>1</v>
      </c>
      <c r="H6176">
        <v>514264</v>
      </c>
      <c r="I6176">
        <v>5734</v>
      </c>
      <c r="J6176">
        <v>222</v>
      </c>
      <c r="K6176">
        <v>1524</v>
      </c>
      <c r="L6176" t="b">
        <v>0</v>
      </c>
      <c r="M6176" t="b">
        <v>0</v>
      </c>
      <c r="N6176" t="b">
        <v>0</v>
      </c>
      <c r="O6176">
        <v>3</v>
      </c>
      <c r="P6176">
        <v>2</v>
      </c>
      <c r="Q6176" s="2">
        <v>0.01</v>
      </c>
      <c r="R6176" s="2">
        <v>0</v>
      </c>
      <c r="S6176" s="2">
        <v>0</v>
      </c>
      <c r="T6176">
        <f t="shared" si="384"/>
        <v>0.4</v>
      </c>
      <c r="U6176">
        <f t="shared" si="385"/>
        <v>1.4000000000000001</v>
      </c>
      <c r="V6176">
        <f t="shared" si="386"/>
        <v>0.35713200000000001</v>
      </c>
      <c r="W6176">
        <f t="shared" si="387"/>
        <v>0.63499620000000001</v>
      </c>
    </row>
    <row r="6177" spans="1:23" x14ac:dyDescent="0.25">
      <c r="A6177" t="s">
        <v>20921</v>
      </c>
      <c r="B6177" s="1">
        <v>43107</v>
      </c>
      <c r="C6177" t="s">
        <v>20922</v>
      </c>
      <c r="D6177" t="s">
        <v>3241</v>
      </c>
      <c r="E6177" t="s">
        <v>20923</v>
      </c>
      <c r="F6177" s="1">
        <v>43104</v>
      </c>
      <c r="G6177">
        <v>1</v>
      </c>
      <c r="H6177">
        <v>48411</v>
      </c>
      <c r="I6177">
        <v>239</v>
      </c>
      <c r="J6177">
        <v>412</v>
      </c>
      <c r="K6177">
        <v>0</v>
      </c>
      <c r="L6177" t="b">
        <v>1</v>
      </c>
      <c r="M6177" t="b">
        <v>0</v>
      </c>
      <c r="N6177" t="b">
        <v>0</v>
      </c>
      <c r="O6177">
        <v>3</v>
      </c>
      <c r="P6177">
        <v>3</v>
      </c>
      <c r="Q6177" s="2">
        <v>0</v>
      </c>
      <c r="R6177" s="2">
        <v>-0.01</v>
      </c>
      <c r="S6177" s="2">
        <v>0</v>
      </c>
      <c r="T6177">
        <f t="shared" si="384"/>
        <v>0.4</v>
      </c>
      <c r="U6177">
        <f t="shared" si="385"/>
        <v>2.4000000000000004</v>
      </c>
      <c r="V6177">
        <f t="shared" si="386"/>
        <v>-0.1257945</v>
      </c>
      <c r="W6177">
        <f t="shared" si="387"/>
        <v>0.71597192500000006</v>
      </c>
    </row>
    <row r="6178" spans="1:23" x14ac:dyDescent="0.25">
      <c r="A6178" t="s">
        <v>20340</v>
      </c>
      <c r="B6178" s="1">
        <v>43146</v>
      </c>
      <c r="C6178" t="s">
        <v>20341</v>
      </c>
      <c r="D6178" t="s">
        <v>693</v>
      </c>
      <c r="E6178" t="s">
        <v>20342</v>
      </c>
      <c r="F6178" s="1">
        <v>43143</v>
      </c>
      <c r="G6178">
        <v>1</v>
      </c>
      <c r="H6178">
        <v>1322782</v>
      </c>
      <c r="I6178">
        <v>47212</v>
      </c>
      <c r="J6178">
        <v>744</v>
      </c>
      <c r="K6178">
        <v>3738</v>
      </c>
      <c r="L6178" t="b">
        <v>0</v>
      </c>
      <c r="M6178" t="b">
        <v>0</v>
      </c>
      <c r="N6178" t="b">
        <v>0</v>
      </c>
      <c r="O6178">
        <v>3</v>
      </c>
      <c r="P6178">
        <v>2</v>
      </c>
      <c r="Q6178" s="2">
        <v>0.04</v>
      </c>
      <c r="R6178" s="2">
        <v>0</v>
      </c>
      <c r="S6178" s="2">
        <v>0</v>
      </c>
      <c r="T6178">
        <f t="shared" si="384"/>
        <v>0.4</v>
      </c>
      <c r="U6178">
        <f t="shared" si="385"/>
        <v>1.4000000000000001</v>
      </c>
      <c r="V6178">
        <f t="shared" si="386"/>
        <v>1.061391</v>
      </c>
      <c r="W6178">
        <f t="shared" si="387"/>
        <v>0.88148684999999993</v>
      </c>
    </row>
    <row r="6179" spans="1:23" x14ac:dyDescent="0.25">
      <c r="A6179" t="s">
        <v>20343</v>
      </c>
      <c r="B6179" s="1">
        <v>43221</v>
      </c>
      <c r="C6179" t="s">
        <v>20344</v>
      </c>
      <c r="D6179" t="s">
        <v>20345</v>
      </c>
      <c r="E6179" t="s">
        <v>20346</v>
      </c>
      <c r="F6179" s="1">
        <v>43185</v>
      </c>
      <c r="G6179">
        <v>1</v>
      </c>
      <c r="H6179">
        <v>342564</v>
      </c>
      <c r="I6179">
        <v>1209</v>
      </c>
      <c r="J6179">
        <v>407</v>
      </c>
      <c r="K6179">
        <v>71</v>
      </c>
      <c r="L6179" t="b">
        <v>0</v>
      </c>
      <c r="M6179" t="b">
        <v>0</v>
      </c>
      <c r="N6179" t="b">
        <v>0</v>
      </c>
      <c r="O6179">
        <v>36</v>
      </c>
      <c r="P6179">
        <v>5</v>
      </c>
      <c r="Q6179" s="2">
        <v>0</v>
      </c>
      <c r="R6179" s="2">
        <v>0</v>
      </c>
      <c r="S6179" s="2">
        <v>0</v>
      </c>
      <c r="T6179">
        <f t="shared" si="384"/>
        <v>0.4</v>
      </c>
      <c r="U6179">
        <f t="shared" si="385"/>
        <v>-2.2000000000000002</v>
      </c>
      <c r="V6179">
        <f t="shared" si="386"/>
        <v>0.17128199999999999</v>
      </c>
      <c r="W6179">
        <f t="shared" si="387"/>
        <v>-0.33005130000000005</v>
      </c>
    </row>
    <row r="6180" spans="1:23" x14ac:dyDescent="0.25">
      <c r="A6180" t="s">
        <v>20347</v>
      </c>
      <c r="B6180" s="1">
        <v>43174</v>
      </c>
      <c r="C6180" t="s">
        <v>20348</v>
      </c>
      <c r="D6180" t="s">
        <v>2235</v>
      </c>
      <c r="E6180" t="s">
        <v>20349</v>
      </c>
      <c r="F6180" s="1">
        <v>43169</v>
      </c>
      <c r="G6180">
        <v>1</v>
      </c>
      <c r="H6180">
        <v>700722</v>
      </c>
      <c r="I6180">
        <v>13113</v>
      </c>
      <c r="J6180">
        <v>3049</v>
      </c>
      <c r="K6180">
        <v>1947</v>
      </c>
      <c r="L6180" t="b">
        <v>0</v>
      </c>
      <c r="M6180" t="b">
        <v>0</v>
      </c>
      <c r="N6180" t="b">
        <v>0</v>
      </c>
      <c r="O6180">
        <v>5</v>
      </c>
      <c r="P6180">
        <v>4</v>
      </c>
      <c r="Q6180" s="2">
        <v>0.02</v>
      </c>
      <c r="R6180" s="2">
        <v>0</v>
      </c>
      <c r="S6180" s="2">
        <v>0</v>
      </c>
      <c r="T6180">
        <f t="shared" si="384"/>
        <v>0.4</v>
      </c>
      <c r="U6180">
        <f t="shared" si="385"/>
        <v>3</v>
      </c>
      <c r="V6180">
        <f t="shared" si="386"/>
        <v>0.55036099999999999</v>
      </c>
      <c r="W6180">
        <f t="shared" si="387"/>
        <v>1.10262635</v>
      </c>
    </row>
    <row r="6181" spans="1:23" x14ac:dyDescent="0.25">
      <c r="A6181" t="s">
        <v>20350</v>
      </c>
      <c r="B6181" s="1">
        <v>43210</v>
      </c>
      <c r="C6181" t="s">
        <v>20351</v>
      </c>
      <c r="D6181" t="s">
        <v>20352</v>
      </c>
      <c r="E6181" t="s">
        <v>20353</v>
      </c>
      <c r="F6181" s="1">
        <v>43190</v>
      </c>
      <c r="G6181">
        <v>1</v>
      </c>
      <c r="H6181">
        <v>2231688</v>
      </c>
      <c r="I6181">
        <v>163338</v>
      </c>
      <c r="J6181">
        <v>874</v>
      </c>
      <c r="K6181">
        <v>7195</v>
      </c>
      <c r="L6181" t="b">
        <v>0</v>
      </c>
      <c r="M6181" t="b">
        <v>0</v>
      </c>
      <c r="N6181" t="b">
        <v>0</v>
      </c>
      <c r="O6181">
        <v>20</v>
      </c>
      <c r="P6181">
        <v>10</v>
      </c>
      <c r="Q6181" s="2">
        <v>7.0000000000000007E-2</v>
      </c>
      <c r="R6181" s="2">
        <v>0</v>
      </c>
      <c r="S6181" s="2">
        <v>0</v>
      </c>
      <c r="T6181">
        <f t="shared" si="384"/>
        <v>0.4</v>
      </c>
      <c r="U6181">
        <f t="shared" si="385"/>
        <v>6</v>
      </c>
      <c r="V6181">
        <f t="shared" si="386"/>
        <v>1.8158440000000002</v>
      </c>
      <c r="W6181">
        <f t="shared" si="387"/>
        <v>2.2955454</v>
      </c>
    </row>
    <row r="6182" spans="1:23" x14ac:dyDescent="0.25">
      <c r="A6182" t="s">
        <v>20354</v>
      </c>
      <c r="B6182" s="1">
        <v>43134</v>
      </c>
      <c r="C6182" t="s">
        <v>20355</v>
      </c>
      <c r="D6182" t="s">
        <v>13627</v>
      </c>
      <c r="E6182" t="s">
        <v>20356</v>
      </c>
      <c r="F6182" s="1">
        <v>43128</v>
      </c>
      <c r="G6182">
        <v>1</v>
      </c>
      <c r="H6182">
        <v>490388</v>
      </c>
      <c r="I6182">
        <v>58978</v>
      </c>
      <c r="J6182">
        <v>408</v>
      </c>
      <c r="K6182">
        <v>2914</v>
      </c>
      <c r="L6182" t="b">
        <v>0</v>
      </c>
      <c r="M6182" t="b">
        <v>0</v>
      </c>
      <c r="N6182" t="b">
        <v>0</v>
      </c>
      <c r="O6182">
        <v>6</v>
      </c>
      <c r="P6182">
        <v>5</v>
      </c>
      <c r="Q6182" s="2">
        <v>0.12</v>
      </c>
      <c r="R6182" s="2">
        <v>0</v>
      </c>
      <c r="S6182" s="2">
        <v>0.01</v>
      </c>
      <c r="T6182">
        <f t="shared" si="384"/>
        <v>0.4</v>
      </c>
      <c r="U6182">
        <f t="shared" si="385"/>
        <v>3.8</v>
      </c>
      <c r="V6182">
        <f t="shared" si="386"/>
        <v>1.6951939999999999</v>
      </c>
      <c r="W6182">
        <f t="shared" si="387"/>
        <v>1.7033178999999998</v>
      </c>
    </row>
    <row r="6183" spans="1:23" x14ac:dyDescent="0.25">
      <c r="A6183" t="s">
        <v>20357</v>
      </c>
      <c r="B6183" s="1">
        <v>43100</v>
      </c>
      <c r="C6183" t="s">
        <v>20358</v>
      </c>
      <c r="D6183" t="s">
        <v>1125</v>
      </c>
      <c r="E6183" t="s">
        <v>20359</v>
      </c>
      <c r="F6183" s="1">
        <v>43089</v>
      </c>
      <c r="G6183">
        <v>1</v>
      </c>
      <c r="H6183">
        <v>733180</v>
      </c>
      <c r="I6183">
        <v>36237</v>
      </c>
      <c r="J6183">
        <v>410</v>
      </c>
      <c r="K6183">
        <v>1006</v>
      </c>
      <c r="L6183" t="b">
        <v>0</v>
      </c>
      <c r="M6183" t="b">
        <v>0</v>
      </c>
      <c r="N6183" t="b">
        <v>0</v>
      </c>
      <c r="O6183">
        <v>11</v>
      </c>
      <c r="P6183">
        <v>10</v>
      </c>
      <c r="Q6183" s="2">
        <v>0.05</v>
      </c>
      <c r="R6183" s="2">
        <v>0</v>
      </c>
      <c r="S6183" s="2">
        <v>0</v>
      </c>
      <c r="T6183">
        <f t="shared" si="384"/>
        <v>0.4</v>
      </c>
      <c r="U6183">
        <f t="shared" si="385"/>
        <v>7.8</v>
      </c>
      <c r="V6183">
        <f t="shared" si="386"/>
        <v>0.86659000000000008</v>
      </c>
      <c r="W6183">
        <f t="shared" si="387"/>
        <v>2.4133065</v>
      </c>
    </row>
    <row r="6184" spans="1:23" x14ac:dyDescent="0.25">
      <c r="A6184" t="s">
        <v>20360</v>
      </c>
      <c r="B6184" s="1">
        <v>43057</v>
      </c>
      <c r="C6184" t="s">
        <v>20361</v>
      </c>
      <c r="D6184" t="s">
        <v>601</v>
      </c>
      <c r="E6184" t="s">
        <v>14402</v>
      </c>
      <c r="F6184" s="1">
        <v>43056</v>
      </c>
      <c r="G6184">
        <v>1</v>
      </c>
      <c r="H6184">
        <v>178325</v>
      </c>
      <c r="I6184">
        <v>1641</v>
      </c>
      <c r="J6184">
        <v>83</v>
      </c>
      <c r="K6184">
        <v>178</v>
      </c>
      <c r="L6184" t="b">
        <v>0</v>
      </c>
      <c r="M6184" t="b">
        <v>0</v>
      </c>
      <c r="N6184" t="b">
        <v>0</v>
      </c>
      <c r="O6184">
        <v>1</v>
      </c>
      <c r="P6184">
        <v>1</v>
      </c>
      <c r="Q6184" s="2">
        <v>0.01</v>
      </c>
      <c r="R6184" s="2">
        <v>0</v>
      </c>
      <c r="S6184" s="2">
        <v>0</v>
      </c>
      <c r="T6184">
        <f t="shared" si="384"/>
        <v>0.4</v>
      </c>
      <c r="U6184">
        <f t="shared" si="385"/>
        <v>0.8</v>
      </c>
      <c r="V6184">
        <f t="shared" si="386"/>
        <v>0.18916250000000001</v>
      </c>
      <c r="W6184">
        <f t="shared" si="387"/>
        <v>0.42620687500000004</v>
      </c>
    </row>
    <row r="6185" spans="1:23" x14ac:dyDescent="0.25">
      <c r="A6185" t="s">
        <v>20362</v>
      </c>
      <c r="B6185" s="1">
        <v>43126</v>
      </c>
      <c r="C6185" t="s">
        <v>20363</v>
      </c>
      <c r="D6185" t="s">
        <v>605</v>
      </c>
      <c r="E6185" t="s">
        <v>20364</v>
      </c>
      <c r="F6185" s="1">
        <v>43125</v>
      </c>
      <c r="G6185">
        <v>1</v>
      </c>
      <c r="H6185">
        <v>180064</v>
      </c>
      <c r="I6185">
        <v>4275</v>
      </c>
      <c r="J6185">
        <v>164</v>
      </c>
      <c r="K6185">
        <v>395</v>
      </c>
      <c r="L6185" t="b">
        <v>0</v>
      </c>
      <c r="M6185" t="b">
        <v>0</v>
      </c>
      <c r="N6185" t="b">
        <v>0</v>
      </c>
      <c r="O6185">
        <v>1</v>
      </c>
      <c r="P6185">
        <v>1</v>
      </c>
      <c r="Q6185" s="2">
        <v>0.02</v>
      </c>
      <c r="R6185" s="2">
        <v>0</v>
      </c>
      <c r="S6185" s="2">
        <v>0</v>
      </c>
      <c r="T6185">
        <f t="shared" si="384"/>
        <v>0.4</v>
      </c>
      <c r="U6185">
        <f t="shared" si="385"/>
        <v>0.8</v>
      </c>
      <c r="V6185">
        <f t="shared" si="386"/>
        <v>0.29003200000000001</v>
      </c>
      <c r="W6185">
        <f t="shared" si="387"/>
        <v>0.46151120000000001</v>
      </c>
    </row>
    <row r="6186" spans="1:23" x14ac:dyDescent="0.25">
      <c r="A6186" t="s">
        <v>20365</v>
      </c>
      <c r="B6186" s="1">
        <v>43265</v>
      </c>
      <c r="C6186" t="s">
        <v>20366</v>
      </c>
      <c r="D6186" t="s">
        <v>20367</v>
      </c>
      <c r="E6186" t="s">
        <v>20368</v>
      </c>
      <c r="F6186" s="1">
        <v>43254</v>
      </c>
      <c r="G6186">
        <v>1</v>
      </c>
      <c r="H6186">
        <v>2179222</v>
      </c>
      <c r="I6186">
        <v>216640</v>
      </c>
      <c r="J6186">
        <v>1093</v>
      </c>
      <c r="K6186">
        <v>19149</v>
      </c>
      <c r="L6186" t="b">
        <v>0</v>
      </c>
      <c r="M6186" t="b">
        <v>0</v>
      </c>
      <c r="N6186" t="b">
        <v>0</v>
      </c>
      <c r="O6186">
        <v>11</v>
      </c>
      <c r="P6186">
        <v>11</v>
      </c>
      <c r="Q6186" s="2">
        <v>0.1</v>
      </c>
      <c r="R6186" s="2">
        <v>0</v>
      </c>
      <c r="S6186" s="2">
        <v>0.01</v>
      </c>
      <c r="T6186">
        <f t="shared" si="384"/>
        <v>0.4</v>
      </c>
      <c r="U6186">
        <f t="shared" si="385"/>
        <v>8.8000000000000007</v>
      </c>
      <c r="V6186">
        <f t="shared" si="386"/>
        <v>2.3396110000000001</v>
      </c>
      <c r="W6186">
        <f t="shared" si="387"/>
        <v>3.1788638500000004</v>
      </c>
    </row>
    <row r="6187" spans="1:23" x14ac:dyDescent="0.25">
      <c r="A6187" t="s">
        <v>20369</v>
      </c>
      <c r="B6187" s="1">
        <v>43157</v>
      </c>
      <c r="C6187" t="s">
        <v>20370</v>
      </c>
      <c r="D6187" t="s">
        <v>456</v>
      </c>
      <c r="E6187" t="s">
        <v>20371</v>
      </c>
      <c r="F6187" s="1">
        <v>43152</v>
      </c>
      <c r="G6187">
        <v>1</v>
      </c>
      <c r="H6187">
        <v>1478788</v>
      </c>
      <c r="I6187">
        <v>41635</v>
      </c>
      <c r="J6187">
        <v>3736</v>
      </c>
      <c r="K6187">
        <v>7180</v>
      </c>
      <c r="L6187" t="b">
        <v>0</v>
      </c>
      <c r="M6187" t="b">
        <v>0</v>
      </c>
      <c r="N6187" t="b">
        <v>0</v>
      </c>
      <c r="O6187">
        <v>5</v>
      </c>
      <c r="P6187">
        <v>5</v>
      </c>
      <c r="Q6187" s="2">
        <v>0.03</v>
      </c>
      <c r="R6187" s="2">
        <v>0</v>
      </c>
      <c r="S6187" s="2">
        <v>0</v>
      </c>
      <c r="T6187">
        <f t="shared" si="384"/>
        <v>0.4</v>
      </c>
      <c r="U6187">
        <f t="shared" si="385"/>
        <v>4</v>
      </c>
      <c r="V6187">
        <f t="shared" si="386"/>
        <v>1.0393939999999999</v>
      </c>
      <c r="W6187">
        <f t="shared" si="387"/>
        <v>1.5237879000000001</v>
      </c>
    </row>
    <row r="6188" spans="1:23" x14ac:dyDescent="0.25">
      <c r="A6188" t="s">
        <v>20372</v>
      </c>
      <c r="B6188" s="1">
        <v>43177</v>
      </c>
      <c r="C6188" t="s">
        <v>20373</v>
      </c>
      <c r="D6188" t="s">
        <v>7805</v>
      </c>
      <c r="E6188" t="s">
        <v>20374</v>
      </c>
      <c r="F6188" s="1">
        <v>43165</v>
      </c>
      <c r="G6188">
        <v>1</v>
      </c>
      <c r="H6188">
        <v>774567</v>
      </c>
      <c r="I6188">
        <v>14434</v>
      </c>
      <c r="J6188">
        <v>362</v>
      </c>
      <c r="K6188">
        <v>926</v>
      </c>
      <c r="L6188" t="b">
        <v>0</v>
      </c>
      <c r="M6188" t="b">
        <v>0</v>
      </c>
      <c r="N6188" t="b">
        <v>0</v>
      </c>
      <c r="O6188">
        <v>12</v>
      </c>
      <c r="P6188">
        <v>11</v>
      </c>
      <c r="Q6188" s="2">
        <v>0.02</v>
      </c>
      <c r="R6188" s="2">
        <v>0</v>
      </c>
      <c r="S6188" s="2">
        <v>0</v>
      </c>
      <c r="T6188">
        <f t="shared" si="384"/>
        <v>0.4</v>
      </c>
      <c r="U6188">
        <f t="shared" si="385"/>
        <v>8.6000000000000014</v>
      </c>
      <c r="V6188">
        <f t="shared" si="386"/>
        <v>0.58728350000000007</v>
      </c>
      <c r="W6188">
        <f t="shared" si="387"/>
        <v>2.5155492250000004</v>
      </c>
    </row>
    <row r="6189" spans="1:23" x14ac:dyDescent="0.25">
      <c r="A6189" t="s">
        <v>20375</v>
      </c>
      <c r="B6189" s="1">
        <v>43216</v>
      </c>
      <c r="C6189" t="s">
        <v>20376</v>
      </c>
      <c r="D6189" t="s">
        <v>297</v>
      </c>
      <c r="E6189" t="s">
        <v>20377</v>
      </c>
      <c r="F6189" s="1">
        <v>43213</v>
      </c>
      <c r="G6189">
        <v>1</v>
      </c>
      <c r="H6189">
        <v>4930346</v>
      </c>
      <c r="I6189">
        <v>49314</v>
      </c>
      <c r="J6189">
        <v>3558</v>
      </c>
      <c r="K6189">
        <v>6666</v>
      </c>
      <c r="L6189" t="b">
        <v>0</v>
      </c>
      <c r="M6189" t="b">
        <v>0</v>
      </c>
      <c r="N6189" t="b">
        <v>0</v>
      </c>
      <c r="O6189">
        <v>3</v>
      </c>
      <c r="P6189">
        <v>3</v>
      </c>
      <c r="Q6189" s="2">
        <v>0.01</v>
      </c>
      <c r="R6189" s="2">
        <v>0</v>
      </c>
      <c r="S6189" s="2">
        <v>0</v>
      </c>
      <c r="T6189">
        <f t="shared" si="384"/>
        <v>0.4</v>
      </c>
      <c r="U6189">
        <f t="shared" si="385"/>
        <v>2.4000000000000004</v>
      </c>
      <c r="V6189">
        <f t="shared" si="386"/>
        <v>2.5651730000000001</v>
      </c>
      <c r="W6189">
        <f t="shared" si="387"/>
        <v>1.6578105500000002</v>
      </c>
    </row>
    <row r="6190" spans="1:23" x14ac:dyDescent="0.25">
      <c r="A6190" t="s">
        <v>20378</v>
      </c>
      <c r="B6190" s="1">
        <v>43207</v>
      </c>
      <c r="C6190" t="s">
        <v>20379</v>
      </c>
      <c r="D6190" t="s">
        <v>685</v>
      </c>
      <c r="E6190" t="s">
        <v>20380</v>
      </c>
      <c r="F6190" s="1">
        <v>43196</v>
      </c>
      <c r="G6190">
        <v>1</v>
      </c>
      <c r="H6190">
        <v>1452311</v>
      </c>
      <c r="I6190">
        <v>142301</v>
      </c>
      <c r="J6190">
        <v>2020</v>
      </c>
      <c r="K6190">
        <v>19562</v>
      </c>
      <c r="L6190" t="b">
        <v>0</v>
      </c>
      <c r="M6190" t="b">
        <v>0</v>
      </c>
      <c r="N6190" t="b">
        <v>0</v>
      </c>
      <c r="O6190">
        <v>11</v>
      </c>
      <c r="P6190">
        <v>4</v>
      </c>
      <c r="Q6190" s="2">
        <v>0.1</v>
      </c>
      <c r="R6190" s="2">
        <v>0</v>
      </c>
      <c r="S6190" s="2">
        <v>0.01</v>
      </c>
      <c r="T6190">
        <f t="shared" si="384"/>
        <v>0.4</v>
      </c>
      <c r="U6190">
        <f t="shared" si="385"/>
        <v>1.8</v>
      </c>
      <c r="V6190">
        <f t="shared" si="386"/>
        <v>1.9761555000000002</v>
      </c>
      <c r="W6190">
        <f t="shared" si="387"/>
        <v>1.3016544250000002</v>
      </c>
    </row>
    <row r="6191" spans="1:23" x14ac:dyDescent="0.25">
      <c r="A6191" t="s">
        <v>20381</v>
      </c>
      <c r="B6191" s="1">
        <v>43140</v>
      </c>
      <c r="C6191" t="s">
        <v>20382</v>
      </c>
      <c r="D6191" t="s">
        <v>20383</v>
      </c>
      <c r="E6191" t="s">
        <v>20384</v>
      </c>
      <c r="F6191" s="1">
        <v>43132</v>
      </c>
      <c r="G6191">
        <v>1</v>
      </c>
      <c r="H6191">
        <v>19669098</v>
      </c>
      <c r="I6191">
        <v>33575</v>
      </c>
      <c r="J6191">
        <v>9632</v>
      </c>
      <c r="K6191">
        <v>3548</v>
      </c>
      <c r="L6191" t="b">
        <v>0</v>
      </c>
      <c r="M6191" t="b">
        <v>0</v>
      </c>
      <c r="N6191" t="b">
        <v>0</v>
      </c>
      <c r="O6191">
        <v>8</v>
      </c>
      <c r="P6191">
        <v>7</v>
      </c>
      <c r="Q6191" s="2">
        <v>0</v>
      </c>
      <c r="R6191" s="2">
        <v>0</v>
      </c>
      <c r="S6191" s="2">
        <v>0</v>
      </c>
      <c r="T6191">
        <f t="shared" si="384"/>
        <v>0.4</v>
      </c>
      <c r="U6191">
        <f t="shared" si="385"/>
        <v>5.4</v>
      </c>
      <c r="V6191">
        <f t="shared" si="386"/>
        <v>9.8345489999999991</v>
      </c>
      <c r="W6191">
        <f t="shared" si="387"/>
        <v>4.9520921500000004</v>
      </c>
    </row>
    <row r="6192" spans="1:23" x14ac:dyDescent="0.25">
      <c r="A6192" t="s">
        <v>20385</v>
      </c>
      <c r="B6192" s="1">
        <v>43132</v>
      </c>
      <c r="C6192" t="s">
        <v>20386</v>
      </c>
      <c r="D6192" t="s">
        <v>20387</v>
      </c>
      <c r="E6192" t="s">
        <v>20388</v>
      </c>
      <c r="F6192" s="1">
        <v>43129</v>
      </c>
      <c r="G6192">
        <v>1</v>
      </c>
      <c r="H6192">
        <v>26970</v>
      </c>
      <c r="I6192">
        <v>370</v>
      </c>
      <c r="J6192">
        <v>570</v>
      </c>
      <c r="K6192">
        <v>323</v>
      </c>
      <c r="L6192" t="b">
        <v>0</v>
      </c>
      <c r="M6192" t="b">
        <v>0</v>
      </c>
      <c r="N6192" t="b">
        <v>0</v>
      </c>
      <c r="O6192">
        <v>3</v>
      </c>
      <c r="P6192">
        <v>2</v>
      </c>
      <c r="Q6192" s="2">
        <v>0.01</v>
      </c>
      <c r="R6192" s="2">
        <v>-0.02</v>
      </c>
      <c r="S6192" s="2">
        <v>0.01</v>
      </c>
      <c r="T6192">
        <f t="shared" si="384"/>
        <v>0.4</v>
      </c>
      <c r="U6192">
        <f t="shared" si="385"/>
        <v>1.4000000000000001</v>
      </c>
      <c r="V6192">
        <f t="shared" si="386"/>
        <v>6.3485000000000014E-2</v>
      </c>
      <c r="W6192">
        <f t="shared" si="387"/>
        <v>0.53221974999999999</v>
      </c>
    </row>
    <row r="6193" spans="1:23" x14ac:dyDescent="0.25">
      <c r="A6193" t="s">
        <v>20389</v>
      </c>
      <c r="B6193" s="1">
        <v>43197</v>
      </c>
      <c r="C6193" t="s">
        <v>20390</v>
      </c>
      <c r="D6193" t="s">
        <v>97</v>
      </c>
      <c r="E6193" t="s">
        <v>20391</v>
      </c>
      <c r="F6193" s="1">
        <v>43185</v>
      </c>
      <c r="G6193">
        <v>1</v>
      </c>
      <c r="H6193">
        <v>190451</v>
      </c>
      <c r="I6193">
        <v>9479</v>
      </c>
      <c r="J6193">
        <v>57</v>
      </c>
      <c r="K6193">
        <v>706</v>
      </c>
      <c r="L6193" t="b">
        <v>0</v>
      </c>
      <c r="M6193" t="b">
        <v>0</v>
      </c>
      <c r="N6193" t="b">
        <v>0</v>
      </c>
      <c r="O6193">
        <v>12</v>
      </c>
      <c r="P6193">
        <v>5</v>
      </c>
      <c r="Q6193" s="2">
        <v>0.05</v>
      </c>
      <c r="R6193" s="2">
        <v>0</v>
      </c>
      <c r="S6193" s="2">
        <v>0</v>
      </c>
      <c r="T6193">
        <f t="shared" si="384"/>
        <v>0.4</v>
      </c>
      <c r="U6193">
        <f t="shared" si="385"/>
        <v>2.5999999999999996</v>
      </c>
      <c r="V6193">
        <f t="shared" si="386"/>
        <v>0.59522550000000007</v>
      </c>
      <c r="W6193">
        <f t="shared" si="387"/>
        <v>1.0183289250000001</v>
      </c>
    </row>
    <row r="6194" spans="1:23" x14ac:dyDescent="0.25">
      <c r="A6194" t="s">
        <v>20392</v>
      </c>
      <c r="B6194" s="1">
        <v>43138</v>
      </c>
      <c r="C6194" t="s">
        <v>20393</v>
      </c>
      <c r="D6194" t="s">
        <v>1051</v>
      </c>
      <c r="E6194" t="s">
        <v>20394</v>
      </c>
      <c r="F6194" s="1">
        <v>43133</v>
      </c>
      <c r="G6194">
        <v>1</v>
      </c>
      <c r="H6194">
        <v>1491975</v>
      </c>
      <c r="I6194">
        <v>36227</v>
      </c>
      <c r="J6194">
        <v>900</v>
      </c>
      <c r="K6194">
        <v>1609</v>
      </c>
      <c r="L6194" t="b">
        <v>0</v>
      </c>
      <c r="M6194" t="b">
        <v>0</v>
      </c>
      <c r="N6194" t="b">
        <v>0</v>
      </c>
      <c r="O6194">
        <v>5</v>
      </c>
      <c r="P6194">
        <v>4</v>
      </c>
      <c r="Q6194" s="2">
        <v>0.02</v>
      </c>
      <c r="R6194" s="2">
        <v>0</v>
      </c>
      <c r="S6194" s="2">
        <v>0</v>
      </c>
      <c r="T6194">
        <f t="shared" si="384"/>
        <v>0.4</v>
      </c>
      <c r="U6194">
        <f t="shared" si="385"/>
        <v>3</v>
      </c>
      <c r="V6194">
        <f t="shared" si="386"/>
        <v>0.94598749999999998</v>
      </c>
      <c r="W6194">
        <f t="shared" si="387"/>
        <v>1.241095625</v>
      </c>
    </row>
    <row r="6195" spans="1:23" x14ac:dyDescent="0.25">
      <c r="A6195" t="s">
        <v>20395</v>
      </c>
      <c r="B6195" s="1">
        <v>43131</v>
      </c>
      <c r="C6195" t="s">
        <v>20396</v>
      </c>
      <c r="D6195" t="s">
        <v>936</v>
      </c>
      <c r="E6195" t="s">
        <v>20397</v>
      </c>
      <c r="F6195" s="1">
        <v>43124</v>
      </c>
      <c r="G6195">
        <v>1</v>
      </c>
      <c r="H6195">
        <v>155341</v>
      </c>
      <c r="I6195">
        <v>1263</v>
      </c>
      <c r="J6195">
        <v>99</v>
      </c>
      <c r="K6195">
        <v>571</v>
      </c>
      <c r="L6195" t="b">
        <v>0</v>
      </c>
      <c r="M6195" t="b">
        <v>0</v>
      </c>
      <c r="N6195" t="b">
        <v>0</v>
      </c>
      <c r="O6195">
        <v>7</v>
      </c>
      <c r="P6195">
        <v>6</v>
      </c>
      <c r="Q6195" s="2">
        <v>0.01</v>
      </c>
      <c r="R6195" s="2">
        <v>0</v>
      </c>
      <c r="S6195" s="2">
        <v>0</v>
      </c>
      <c r="T6195">
        <f t="shared" si="384"/>
        <v>0.4</v>
      </c>
      <c r="U6195">
        <f t="shared" si="385"/>
        <v>4.6000000000000005</v>
      </c>
      <c r="V6195">
        <f t="shared" si="386"/>
        <v>0.17767050000000001</v>
      </c>
      <c r="W6195">
        <f t="shared" si="387"/>
        <v>1.372184675</v>
      </c>
    </row>
    <row r="6196" spans="1:23" x14ac:dyDescent="0.25">
      <c r="A6196" t="s">
        <v>20398</v>
      </c>
      <c r="B6196" s="1">
        <v>43082</v>
      </c>
      <c r="C6196" t="s">
        <v>20399</v>
      </c>
      <c r="D6196" t="s">
        <v>20400</v>
      </c>
      <c r="E6196" t="s">
        <v>20401</v>
      </c>
      <c r="F6196" s="1">
        <v>43076</v>
      </c>
      <c r="G6196">
        <v>1</v>
      </c>
      <c r="H6196">
        <v>28179</v>
      </c>
      <c r="I6196">
        <v>3056</v>
      </c>
      <c r="J6196">
        <v>33</v>
      </c>
      <c r="K6196">
        <v>769</v>
      </c>
      <c r="L6196" t="b">
        <v>0</v>
      </c>
      <c r="M6196" t="b">
        <v>0</v>
      </c>
      <c r="N6196" t="b">
        <v>0</v>
      </c>
      <c r="O6196">
        <v>6</v>
      </c>
      <c r="P6196">
        <v>6</v>
      </c>
      <c r="Q6196" s="2">
        <v>0.11</v>
      </c>
      <c r="R6196" s="2">
        <v>0</v>
      </c>
      <c r="S6196" s="2">
        <v>0.03</v>
      </c>
      <c r="T6196">
        <f t="shared" si="384"/>
        <v>0.4</v>
      </c>
      <c r="U6196">
        <f t="shared" si="385"/>
        <v>4.8000000000000007</v>
      </c>
      <c r="V6196">
        <f t="shared" si="386"/>
        <v>1.8640895000000002</v>
      </c>
      <c r="W6196">
        <f t="shared" si="387"/>
        <v>2.0124313250000005</v>
      </c>
    </row>
    <row r="6197" spans="1:23" x14ac:dyDescent="0.25">
      <c r="A6197" t="s">
        <v>20402</v>
      </c>
      <c r="B6197" s="1">
        <v>43103</v>
      </c>
      <c r="C6197" t="s">
        <v>20403</v>
      </c>
      <c r="D6197" t="s">
        <v>9158</v>
      </c>
      <c r="E6197" t="s">
        <v>20404</v>
      </c>
      <c r="F6197" s="1">
        <v>43091</v>
      </c>
      <c r="G6197">
        <v>1</v>
      </c>
      <c r="H6197">
        <v>99837</v>
      </c>
      <c r="I6197">
        <v>1087</v>
      </c>
      <c r="J6197">
        <v>81</v>
      </c>
      <c r="K6197">
        <v>147</v>
      </c>
      <c r="L6197" t="b">
        <v>0</v>
      </c>
      <c r="M6197" t="b">
        <v>0</v>
      </c>
      <c r="N6197" t="b">
        <v>0</v>
      </c>
      <c r="O6197">
        <v>12</v>
      </c>
      <c r="P6197">
        <v>11</v>
      </c>
      <c r="Q6197" s="2">
        <v>0.01</v>
      </c>
      <c r="R6197" s="2">
        <v>0</v>
      </c>
      <c r="S6197" s="2">
        <v>0</v>
      </c>
      <c r="T6197">
        <f t="shared" si="384"/>
        <v>0.4</v>
      </c>
      <c r="U6197">
        <f t="shared" si="385"/>
        <v>8.6000000000000014</v>
      </c>
      <c r="V6197">
        <f t="shared" si="386"/>
        <v>0.14991850000000001</v>
      </c>
      <c r="W6197">
        <f t="shared" si="387"/>
        <v>2.3624714750000004</v>
      </c>
    </row>
    <row r="6198" spans="1:23" x14ac:dyDescent="0.25">
      <c r="A6198" t="s">
        <v>20405</v>
      </c>
      <c r="B6198" s="1">
        <v>43169</v>
      </c>
      <c r="C6198" t="s">
        <v>20406</v>
      </c>
      <c r="D6198" t="s">
        <v>20407</v>
      </c>
      <c r="E6198" t="s">
        <v>20408</v>
      </c>
      <c r="F6198" s="1">
        <v>43155</v>
      </c>
      <c r="G6198">
        <v>1</v>
      </c>
      <c r="H6198">
        <v>656819</v>
      </c>
      <c r="I6198">
        <v>11856</v>
      </c>
      <c r="J6198">
        <v>433</v>
      </c>
      <c r="K6198">
        <v>1630</v>
      </c>
      <c r="L6198" t="b">
        <v>0</v>
      </c>
      <c r="M6198" t="b">
        <v>0</v>
      </c>
      <c r="N6198" t="b">
        <v>0</v>
      </c>
      <c r="O6198">
        <v>14</v>
      </c>
      <c r="P6198">
        <v>13</v>
      </c>
      <c r="Q6198" s="2">
        <v>0.02</v>
      </c>
      <c r="R6198" s="2">
        <v>0</v>
      </c>
      <c r="S6198" s="2">
        <v>0</v>
      </c>
      <c r="T6198">
        <f t="shared" si="384"/>
        <v>0.4</v>
      </c>
      <c r="U6198">
        <f t="shared" si="385"/>
        <v>10.200000000000001</v>
      </c>
      <c r="V6198">
        <f t="shared" si="386"/>
        <v>0.52840949999999998</v>
      </c>
      <c r="W6198">
        <f t="shared" si="387"/>
        <v>2.8949433250000003</v>
      </c>
    </row>
    <row r="6199" spans="1:23" x14ac:dyDescent="0.25">
      <c r="A6199" t="s">
        <v>20409</v>
      </c>
      <c r="B6199" s="1">
        <v>43139</v>
      </c>
      <c r="C6199" t="s">
        <v>20410</v>
      </c>
      <c r="D6199" t="s">
        <v>400</v>
      </c>
      <c r="E6199" t="s">
        <v>20411</v>
      </c>
      <c r="F6199" s="1">
        <v>43132</v>
      </c>
      <c r="G6199">
        <v>1</v>
      </c>
      <c r="H6199">
        <v>507275</v>
      </c>
      <c r="I6199">
        <v>1082</v>
      </c>
      <c r="J6199">
        <v>162</v>
      </c>
      <c r="K6199">
        <v>316</v>
      </c>
      <c r="L6199" t="b">
        <v>0</v>
      </c>
      <c r="M6199" t="b">
        <v>0</v>
      </c>
      <c r="N6199" t="b">
        <v>0</v>
      </c>
      <c r="O6199">
        <v>7</v>
      </c>
      <c r="P6199">
        <v>6</v>
      </c>
      <c r="Q6199" s="2">
        <v>0</v>
      </c>
      <c r="R6199" s="2">
        <v>0</v>
      </c>
      <c r="S6199" s="2">
        <v>0</v>
      </c>
      <c r="T6199">
        <f t="shared" si="384"/>
        <v>0.4</v>
      </c>
      <c r="U6199">
        <f t="shared" si="385"/>
        <v>4.6000000000000005</v>
      </c>
      <c r="V6199">
        <f t="shared" si="386"/>
        <v>0.25363750000000002</v>
      </c>
      <c r="W6199">
        <f t="shared" si="387"/>
        <v>1.398773125</v>
      </c>
    </row>
    <row r="6200" spans="1:23" x14ac:dyDescent="0.25">
      <c r="A6200" t="s">
        <v>20412</v>
      </c>
      <c r="B6200" s="1">
        <v>43211</v>
      </c>
      <c r="C6200" t="s">
        <v>20413</v>
      </c>
      <c r="D6200" t="s">
        <v>20414</v>
      </c>
      <c r="E6200" t="s">
        <v>20415</v>
      </c>
      <c r="F6200" s="1">
        <v>43192</v>
      </c>
      <c r="G6200">
        <v>1</v>
      </c>
      <c r="H6200">
        <v>3032542</v>
      </c>
      <c r="I6200">
        <v>103899</v>
      </c>
      <c r="J6200">
        <v>5805</v>
      </c>
      <c r="K6200">
        <v>11628</v>
      </c>
      <c r="L6200" t="b">
        <v>0</v>
      </c>
      <c r="M6200" t="b">
        <v>0</v>
      </c>
      <c r="N6200" t="b">
        <v>0</v>
      </c>
      <c r="O6200">
        <v>19</v>
      </c>
      <c r="P6200">
        <v>12</v>
      </c>
      <c r="Q6200" s="2">
        <v>0.03</v>
      </c>
      <c r="R6200" s="2">
        <v>0</v>
      </c>
      <c r="S6200" s="2">
        <v>0</v>
      </c>
      <c r="T6200">
        <f t="shared" si="384"/>
        <v>0.4</v>
      </c>
      <c r="U6200">
        <f t="shared" si="385"/>
        <v>8.2000000000000011</v>
      </c>
      <c r="V6200">
        <f t="shared" si="386"/>
        <v>1.816271</v>
      </c>
      <c r="W6200">
        <f t="shared" si="387"/>
        <v>2.8456948500000001</v>
      </c>
    </row>
    <row r="6201" spans="1:23" x14ac:dyDescent="0.25">
      <c r="A6201" t="s">
        <v>20416</v>
      </c>
      <c r="B6201" s="1">
        <v>43102</v>
      </c>
      <c r="C6201" t="s">
        <v>20417</v>
      </c>
      <c r="D6201" t="s">
        <v>4226</v>
      </c>
      <c r="E6201" t="s">
        <v>20418</v>
      </c>
      <c r="F6201" s="1">
        <v>43091</v>
      </c>
      <c r="G6201">
        <v>1</v>
      </c>
      <c r="H6201">
        <v>262018</v>
      </c>
      <c r="I6201">
        <v>7749</v>
      </c>
      <c r="J6201">
        <v>189</v>
      </c>
      <c r="K6201">
        <v>1816</v>
      </c>
      <c r="L6201" t="b">
        <v>0</v>
      </c>
      <c r="M6201" t="b">
        <v>0</v>
      </c>
      <c r="N6201" t="b">
        <v>0</v>
      </c>
      <c r="O6201">
        <v>11</v>
      </c>
      <c r="P6201">
        <v>11</v>
      </c>
      <c r="Q6201" s="2">
        <v>0.03</v>
      </c>
      <c r="R6201" s="2">
        <v>0</v>
      </c>
      <c r="S6201" s="2">
        <v>0.01</v>
      </c>
      <c r="T6201">
        <f t="shared" si="384"/>
        <v>0.4</v>
      </c>
      <c r="U6201">
        <f t="shared" si="385"/>
        <v>8.8000000000000007</v>
      </c>
      <c r="V6201">
        <f t="shared" si="386"/>
        <v>0.68100899999999998</v>
      </c>
      <c r="W6201">
        <f t="shared" si="387"/>
        <v>2.5983531500000003</v>
      </c>
    </row>
    <row r="6202" spans="1:23" x14ac:dyDescent="0.25">
      <c r="A6202" t="s">
        <v>20419</v>
      </c>
      <c r="B6202" s="1">
        <v>43139</v>
      </c>
      <c r="C6202" t="s">
        <v>20420</v>
      </c>
      <c r="D6202" t="s">
        <v>20421</v>
      </c>
      <c r="E6202" t="s">
        <v>20422</v>
      </c>
      <c r="F6202" s="1">
        <v>43132</v>
      </c>
      <c r="G6202">
        <v>1</v>
      </c>
      <c r="H6202">
        <v>646742</v>
      </c>
      <c r="I6202">
        <v>5649</v>
      </c>
      <c r="J6202">
        <v>202</v>
      </c>
      <c r="K6202">
        <v>1432</v>
      </c>
      <c r="L6202" t="b">
        <v>0</v>
      </c>
      <c r="M6202" t="b">
        <v>0</v>
      </c>
      <c r="N6202" t="b">
        <v>0</v>
      </c>
      <c r="O6202">
        <v>7</v>
      </c>
      <c r="P6202">
        <v>5</v>
      </c>
      <c r="Q6202" s="2">
        <v>0.01</v>
      </c>
      <c r="R6202" s="2">
        <v>0</v>
      </c>
      <c r="S6202" s="2">
        <v>0</v>
      </c>
      <c r="T6202">
        <f t="shared" si="384"/>
        <v>0.4</v>
      </c>
      <c r="U6202">
        <f t="shared" si="385"/>
        <v>3.6</v>
      </c>
      <c r="V6202">
        <f t="shared" si="386"/>
        <v>0.42337099999999994</v>
      </c>
      <c r="W6202">
        <f t="shared" si="387"/>
        <v>1.2081798500000001</v>
      </c>
    </row>
    <row r="6203" spans="1:23" x14ac:dyDescent="0.25">
      <c r="A6203" t="s">
        <v>20423</v>
      </c>
      <c r="B6203" s="1">
        <v>43112</v>
      </c>
      <c r="C6203" t="s">
        <v>20424</v>
      </c>
      <c r="D6203" t="s">
        <v>162</v>
      </c>
      <c r="E6203" t="s">
        <v>20425</v>
      </c>
      <c r="F6203" s="1">
        <v>43107</v>
      </c>
      <c r="G6203">
        <v>1</v>
      </c>
      <c r="H6203">
        <v>36241</v>
      </c>
      <c r="I6203">
        <v>210</v>
      </c>
      <c r="J6203">
        <v>83</v>
      </c>
      <c r="K6203">
        <v>544</v>
      </c>
      <c r="L6203" t="b">
        <v>0</v>
      </c>
      <c r="M6203" t="b">
        <v>0</v>
      </c>
      <c r="N6203" t="b">
        <v>0</v>
      </c>
      <c r="O6203">
        <v>5</v>
      </c>
      <c r="P6203">
        <v>3</v>
      </c>
      <c r="Q6203" s="2">
        <v>0.01</v>
      </c>
      <c r="R6203" s="2">
        <v>0</v>
      </c>
      <c r="S6203" s="2">
        <v>0.02</v>
      </c>
      <c r="T6203">
        <f t="shared" si="384"/>
        <v>0.4</v>
      </c>
      <c r="U6203">
        <f t="shared" si="385"/>
        <v>2.0000000000000004</v>
      </c>
      <c r="V6203">
        <f t="shared" si="386"/>
        <v>0.61812049999999996</v>
      </c>
      <c r="W6203">
        <f t="shared" si="387"/>
        <v>0.87634217500000011</v>
      </c>
    </row>
    <row r="6204" spans="1:23" x14ac:dyDescent="0.25">
      <c r="A6204" t="s">
        <v>20426</v>
      </c>
      <c r="B6204" s="1">
        <v>43086</v>
      </c>
      <c r="C6204" t="s">
        <v>20427</v>
      </c>
      <c r="D6204" t="s">
        <v>166</v>
      </c>
      <c r="E6204" t="s">
        <v>20428</v>
      </c>
      <c r="F6204" s="1">
        <v>43084</v>
      </c>
      <c r="G6204">
        <v>1</v>
      </c>
      <c r="H6204">
        <v>100613</v>
      </c>
      <c r="I6204">
        <v>2870</v>
      </c>
      <c r="J6204">
        <v>116</v>
      </c>
      <c r="K6204">
        <v>576</v>
      </c>
      <c r="L6204" t="b">
        <v>0</v>
      </c>
      <c r="M6204" t="b">
        <v>0</v>
      </c>
      <c r="N6204" t="b">
        <v>0</v>
      </c>
      <c r="O6204">
        <v>2</v>
      </c>
      <c r="P6204">
        <v>2</v>
      </c>
      <c r="Q6204" s="2">
        <v>0.03</v>
      </c>
      <c r="R6204" s="2">
        <v>0</v>
      </c>
      <c r="S6204" s="2">
        <v>0.01</v>
      </c>
      <c r="T6204">
        <f t="shared" si="384"/>
        <v>0.4</v>
      </c>
      <c r="U6204">
        <f t="shared" si="385"/>
        <v>1.6</v>
      </c>
      <c r="V6204">
        <f t="shared" si="386"/>
        <v>0.60030649999999997</v>
      </c>
      <c r="W6204">
        <f t="shared" si="387"/>
        <v>0.77010727499999998</v>
      </c>
    </row>
    <row r="6205" spans="1:23" x14ac:dyDescent="0.25">
      <c r="A6205" t="s">
        <v>20429</v>
      </c>
      <c r="B6205" s="1">
        <v>43210</v>
      </c>
      <c r="C6205" t="s">
        <v>20430</v>
      </c>
      <c r="D6205" t="s">
        <v>18467</v>
      </c>
      <c r="E6205" t="s">
        <v>20431</v>
      </c>
      <c r="F6205" s="1">
        <v>43191</v>
      </c>
      <c r="G6205">
        <v>1</v>
      </c>
      <c r="H6205">
        <v>1329970</v>
      </c>
      <c r="I6205">
        <v>37146</v>
      </c>
      <c r="J6205">
        <v>1058</v>
      </c>
      <c r="K6205">
        <v>1283</v>
      </c>
      <c r="L6205" t="b">
        <v>0</v>
      </c>
      <c r="M6205" t="b">
        <v>0</v>
      </c>
      <c r="N6205" t="b">
        <v>0</v>
      </c>
      <c r="O6205">
        <v>19</v>
      </c>
      <c r="P6205">
        <v>12</v>
      </c>
      <c r="Q6205" s="2">
        <v>0.03</v>
      </c>
      <c r="R6205" s="2">
        <v>0</v>
      </c>
      <c r="S6205" s="2">
        <v>0</v>
      </c>
      <c r="T6205">
        <f t="shared" si="384"/>
        <v>0.4</v>
      </c>
      <c r="U6205">
        <f t="shared" si="385"/>
        <v>8.2000000000000011</v>
      </c>
      <c r="V6205">
        <f t="shared" si="386"/>
        <v>0.96498499999999998</v>
      </c>
      <c r="W6205">
        <f t="shared" si="387"/>
        <v>2.5477447500000006</v>
      </c>
    </row>
    <row r="6206" spans="1:23" x14ac:dyDescent="0.25">
      <c r="A6206" t="s">
        <v>20432</v>
      </c>
      <c r="B6206" s="1">
        <v>43142</v>
      </c>
      <c r="C6206" t="s">
        <v>20433</v>
      </c>
      <c r="D6206" t="s">
        <v>7636</v>
      </c>
      <c r="E6206" t="s">
        <v>20434</v>
      </c>
      <c r="F6206" s="1">
        <v>43134</v>
      </c>
      <c r="G6206">
        <v>1</v>
      </c>
      <c r="H6206">
        <v>760120</v>
      </c>
      <c r="I6206">
        <v>13599</v>
      </c>
      <c r="J6206">
        <v>1495</v>
      </c>
      <c r="K6206">
        <v>3693</v>
      </c>
      <c r="L6206" t="b">
        <v>0</v>
      </c>
      <c r="M6206" t="b">
        <v>0</v>
      </c>
      <c r="N6206" t="b">
        <v>0</v>
      </c>
      <c r="O6206">
        <v>8</v>
      </c>
      <c r="P6206">
        <v>7</v>
      </c>
      <c r="Q6206" s="2">
        <v>0.02</v>
      </c>
      <c r="R6206" s="2">
        <v>0</v>
      </c>
      <c r="S6206" s="2">
        <v>0</v>
      </c>
      <c r="T6206">
        <f t="shared" si="384"/>
        <v>0.4</v>
      </c>
      <c r="U6206">
        <f t="shared" si="385"/>
        <v>5.4</v>
      </c>
      <c r="V6206">
        <f t="shared" si="386"/>
        <v>0.58006000000000002</v>
      </c>
      <c r="W6206">
        <f t="shared" si="387"/>
        <v>1.7130210000000003</v>
      </c>
    </row>
    <row r="6207" spans="1:23" x14ac:dyDescent="0.25">
      <c r="A6207" t="s">
        <v>20435</v>
      </c>
      <c r="B6207" s="1">
        <v>43181</v>
      </c>
      <c r="C6207" t="s">
        <v>20436</v>
      </c>
      <c r="D6207" t="s">
        <v>198</v>
      </c>
      <c r="E6207" t="s">
        <v>20437</v>
      </c>
      <c r="F6207" s="1">
        <v>43179</v>
      </c>
      <c r="G6207">
        <v>1</v>
      </c>
      <c r="H6207">
        <v>249221</v>
      </c>
      <c r="I6207">
        <v>6236</v>
      </c>
      <c r="J6207">
        <v>303</v>
      </c>
      <c r="K6207">
        <v>457</v>
      </c>
      <c r="L6207" t="b">
        <v>0</v>
      </c>
      <c r="M6207" t="b">
        <v>0</v>
      </c>
      <c r="N6207" t="b">
        <v>0</v>
      </c>
      <c r="O6207">
        <v>2</v>
      </c>
      <c r="P6207">
        <v>1</v>
      </c>
      <c r="Q6207" s="2">
        <v>0.03</v>
      </c>
      <c r="R6207" s="2">
        <v>0</v>
      </c>
      <c r="S6207" s="2">
        <v>0</v>
      </c>
      <c r="T6207">
        <f t="shared" si="384"/>
        <v>0.4</v>
      </c>
      <c r="U6207">
        <f t="shared" si="385"/>
        <v>0.60000000000000009</v>
      </c>
      <c r="V6207">
        <f t="shared" si="386"/>
        <v>0.4246105</v>
      </c>
      <c r="W6207">
        <f t="shared" si="387"/>
        <v>0.45861367500000005</v>
      </c>
    </row>
    <row r="6208" spans="1:23" x14ac:dyDescent="0.25">
      <c r="A6208" t="s">
        <v>20438</v>
      </c>
      <c r="B6208" s="1">
        <v>43174</v>
      </c>
      <c r="C6208" t="s">
        <v>20439</v>
      </c>
      <c r="D6208" t="s">
        <v>1616</v>
      </c>
      <c r="E6208" t="s">
        <v>20440</v>
      </c>
      <c r="F6208" s="1">
        <v>43168</v>
      </c>
      <c r="G6208">
        <v>1</v>
      </c>
      <c r="H6208">
        <v>639104</v>
      </c>
      <c r="I6208">
        <v>9611</v>
      </c>
      <c r="J6208">
        <v>204</v>
      </c>
      <c r="K6208">
        <v>666</v>
      </c>
      <c r="L6208" t="b">
        <v>0</v>
      </c>
      <c r="M6208" t="b">
        <v>0</v>
      </c>
      <c r="N6208" t="b">
        <v>0</v>
      </c>
      <c r="O6208">
        <v>6</v>
      </c>
      <c r="P6208">
        <v>4</v>
      </c>
      <c r="Q6208" s="2">
        <v>0.02</v>
      </c>
      <c r="R6208" s="2">
        <v>0</v>
      </c>
      <c r="S6208" s="2">
        <v>0</v>
      </c>
      <c r="T6208">
        <f t="shared" si="384"/>
        <v>0.4</v>
      </c>
      <c r="U6208">
        <f t="shared" si="385"/>
        <v>2.8000000000000003</v>
      </c>
      <c r="V6208">
        <f t="shared" si="386"/>
        <v>0.51955200000000001</v>
      </c>
      <c r="W6208">
        <f t="shared" si="387"/>
        <v>1.0418432000000002</v>
      </c>
    </row>
    <row r="6209" spans="1:23" x14ac:dyDescent="0.25">
      <c r="A6209" t="s">
        <v>20441</v>
      </c>
      <c r="B6209" s="1">
        <v>43159</v>
      </c>
      <c r="C6209" t="s">
        <v>20442</v>
      </c>
      <c r="D6209" t="s">
        <v>2738</v>
      </c>
      <c r="E6209" t="s">
        <v>20443</v>
      </c>
      <c r="F6209" s="1">
        <v>43152</v>
      </c>
      <c r="G6209">
        <v>1</v>
      </c>
      <c r="H6209">
        <v>52513</v>
      </c>
      <c r="I6209">
        <v>1278</v>
      </c>
      <c r="J6209">
        <v>56</v>
      </c>
      <c r="K6209">
        <v>432</v>
      </c>
      <c r="L6209" t="b">
        <v>0</v>
      </c>
      <c r="M6209" t="b">
        <v>0</v>
      </c>
      <c r="N6209" t="b">
        <v>0</v>
      </c>
      <c r="O6209">
        <v>7</v>
      </c>
      <c r="P6209">
        <v>6</v>
      </c>
      <c r="Q6209" s="2">
        <v>0.02</v>
      </c>
      <c r="R6209" s="2">
        <v>0</v>
      </c>
      <c r="S6209" s="2">
        <v>0.01</v>
      </c>
      <c r="T6209">
        <f t="shared" si="384"/>
        <v>0.4</v>
      </c>
      <c r="U6209">
        <f t="shared" si="385"/>
        <v>4.6000000000000005</v>
      </c>
      <c r="V6209">
        <f t="shared" si="386"/>
        <v>0.47625649999999997</v>
      </c>
      <c r="W6209">
        <f t="shared" si="387"/>
        <v>1.4766897750000001</v>
      </c>
    </row>
    <row r="6210" spans="1:23" x14ac:dyDescent="0.25">
      <c r="A6210" t="s">
        <v>20444</v>
      </c>
      <c r="B6210" s="1">
        <v>43105</v>
      </c>
      <c r="C6210" t="s">
        <v>20445</v>
      </c>
      <c r="D6210" t="s">
        <v>20446</v>
      </c>
      <c r="E6210" t="s">
        <v>20447</v>
      </c>
      <c r="F6210" s="1">
        <v>43095</v>
      </c>
      <c r="G6210">
        <v>1</v>
      </c>
      <c r="H6210">
        <v>2163062</v>
      </c>
      <c r="I6210">
        <v>38633</v>
      </c>
      <c r="J6210">
        <v>1770</v>
      </c>
      <c r="K6210">
        <v>6416</v>
      </c>
      <c r="L6210" t="b">
        <v>0</v>
      </c>
      <c r="M6210" t="b">
        <v>0</v>
      </c>
      <c r="N6210" t="b">
        <v>0</v>
      </c>
      <c r="O6210">
        <v>10</v>
      </c>
      <c r="P6210">
        <v>9</v>
      </c>
      <c r="Q6210" s="2">
        <v>0.02</v>
      </c>
      <c r="R6210" s="2">
        <v>0</v>
      </c>
      <c r="S6210" s="2">
        <v>0</v>
      </c>
      <c r="T6210">
        <f t="shared" ref="T6210:T6273" si="388">G6210*0.4</f>
        <v>0.4</v>
      </c>
      <c r="U6210">
        <f t="shared" ref="U6210:U6273" si="389">-0.2*(O6210-P6210)+0.8*P6210</f>
        <v>7</v>
      </c>
      <c r="V6210">
        <f t="shared" ref="V6210:V6273" si="390">0.5*H6210*0.000001+0.1*Q6210*100+100*0.15*R6210+100*0.25*S6210</f>
        <v>1.281531</v>
      </c>
      <c r="W6210">
        <f t="shared" ref="W6210:W6273" si="391">0.4*T6210+0.25*U6210+0.35*V6210</f>
        <v>2.35853585</v>
      </c>
    </row>
    <row r="6211" spans="1:23" x14ac:dyDescent="0.25">
      <c r="A6211" t="s">
        <v>20448</v>
      </c>
      <c r="B6211" s="1">
        <v>43118</v>
      </c>
      <c r="C6211" t="s">
        <v>20449</v>
      </c>
      <c r="D6211" t="s">
        <v>1728</v>
      </c>
      <c r="E6211" t="s">
        <v>20450</v>
      </c>
      <c r="F6211" s="1">
        <v>43111</v>
      </c>
      <c r="G6211">
        <v>1</v>
      </c>
      <c r="H6211">
        <v>379054</v>
      </c>
      <c r="I6211">
        <v>16597</v>
      </c>
      <c r="J6211">
        <v>500</v>
      </c>
      <c r="K6211">
        <v>1935</v>
      </c>
      <c r="L6211" t="b">
        <v>0</v>
      </c>
      <c r="M6211" t="b">
        <v>0</v>
      </c>
      <c r="N6211" t="b">
        <v>0</v>
      </c>
      <c r="O6211">
        <v>7</v>
      </c>
      <c r="P6211">
        <v>7</v>
      </c>
      <c r="Q6211" s="2">
        <v>0.04</v>
      </c>
      <c r="R6211" s="2">
        <v>0</v>
      </c>
      <c r="S6211" s="2">
        <v>0.01</v>
      </c>
      <c r="T6211">
        <f t="shared" si="388"/>
        <v>0.4</v>
      </c>
      <c r="U6211">
        <f t="shared" si="389"/>
        <v>5.6000000000000005</v>
      </c>
      <c r="V6211">
        <f t="shared" si="390"/>
        <v>0.83952700000000002</v>
      </c>
      <c r="W6211">
        <f t="shared" si="391"/>
        <v>1.8538344499999999</v>
      </c>
    </row>
    <row r="6212" spans="1:23" x14ac:dyDescent="0.25">
      <c r="A6212" t="s">
        <v>20451</v>
      </c>
      <c r="B6212" s="1">
        <v>43177</v>
      </c>
      <c r="C6212" t="s">
        <v>20452</v>
      </c>
      <c r="D6212" t="s">
        <v>2235</v>
      </c>
      <c r="E6212" t="s">
        <v>20453</v>
      </c>
      <c r="F6212" s="1">
        <v>43173</v>
      </c>
      <c r="G6212">
        <v>1</v>
      </c>
      <c r="H6212">
        <v>1995022</v>
      </c>
      <c r="I6212">
        <v>46245</v>
      </c>
      <c r="J6212">
        <v>1488</v>
      </c>
      <c r="K6212">
        <v>2512</v>
      </c>
      <c r="L6212" t="b">
        <v>0</v>
      </c>
      <c r="M6212" t="b">
        <v>0</v>
      </c>
      <c r="N6212" t="b">
        <v>0</v>
      </c>
      <c r="O6212">
        <v>4</v>
      </c>
      <c r="P6212">
        <v>3</v>
      </c>
      <c r="Q6212" s="2">
        <v>0.02</v>
      </c>
      <c r="R6212" s="2">
        <v>0</v>
      </c>
      <c r="S6212" s="2">
        <v>0</v>
      </c>
      <c r="T6212">
        <f t="shared" si="388"/>
        <v>0.4</v>
      </c>
      <c r="U6212">
        <f t="shared" si="389"/>
        <v>2.2000000000000002</v>
      </c>
      <c r="V6212">
        <f t="shared" si="390"/>
        <v>1.197511</v>
      </c>
      <c r="W6212">
        <f t="shared" si="391"/>
        <v>1.1291288500000001</v>
      </c>
    </row>
    <row r="6213" spans="1:23" x14ac:dyDescent="0.25">
      <c r="A6213" t="s">
        <v>20454</v>
      </c>
      <c r="B6213" s="1">
        <v>43134</v>
      </c>
      <c r="C6213" t="s">
        <v>20455</v>
      </c>
      <c r="D6213" t="s">
        <v>8313</v>
      </c>
      <c r="E6213" t="s">
        <v>20456</v>
      </c>
      <c r="F6213" s="1">
        <v>43128</v>
      </c>
      <c r="G6213">
        <v>1</v>
      </c>
      <c r="H6213">
        <v>539045</v>
      </c>
      <c r="I6213">
        <v>22927</v>
      </c>
      <c r="J6213">
        <v>460</v>
      </c>
      <c r="K6213">
        <v>2870</v>
      </c>
      <c r="L6213" t="b">
        <v>0</v>
      </c>
      <c r="M6213" t="b">
        <v>0</v>
      </c>
      <c r="N6213" t="b">
        <v>0</v>
      </c>
      <c r="O6213">
        <v>6</v>
      </c>
      <c r="P6213">
        <v>5</v>
      </c>
      <c r="Q6213" s="2">
        <v>0.04</v>
      </c>
      <c r="R6213" s="2">
        <v>0</v>
      </c>
      <c r="S6213" s="2">
        <v>0.01</v>
      </c>
      <c r="T6213">
        <f t="shared" si="388"/>
        <v>0.4</v>
      </c>
      <c r="U6213">
        <f t="shared" si="389"/>
        <v>3.8</v>
      </c>
      <c r="V6213">
        <f t="shared" si="390"/>
        <v>0.91952250000000002</v>
      </c>
      <c r="W6213">
        <f t="shared" si="391"/>
        <v>1.4318328749999998</v>
      </c>
    </row>
    <row r="6214" spans="1:23" x14ac:dyDescent="0.25">
      <c r="A6214" t="s">
        <v>20457</v>
      </c>
      <c r="B6214" s="1">
        <v>43240</v>
      </c>
      <c r="C6214" t="s">
        <v>20458</v>
      </c>
      <c r="D6214" t="s">
        <v>1201</v>
      </c>
      <c r="E6214" t="s">
        <v>20459</v>
      </c>
      <c r="F6214" s="1">
        <v>43221</v>
      </c>
      <c r="G6214">
        <v>1</v>
      </c>
      <c r="H6214">
        <v>6157587</v>
      </c>
      <c r="I6214">
        <v>189440</v>
      </c>
      <c r="J6214">
        <v>3174</v>
      </c>
      <c r="K6214">
        <v>8078</v>
      </c>
      <c r="L6214" t="b">
        <v>0</v>
      </c>
      <c r="M6214" t="b">
        <v>0</v>
      </c>
      <c r="N6214" t="b">
        <v>0</v>
      </c>
      <c r="O6214">
        <v>19</v>
      </c>
      <c r="P6214">
        <v>17</v>
      </c>
      <c r="Q6214" s="2">
        <v>0.03</v>
      </c>
      <c r="R6214" s="2">
        <v>0</v>
      </c>
      <c r="S6214" s="2">
        <v>0</v>
      </c>
      <c r="T6214">
        <f t="shared" si="388"/>
        <v>0.4</v>
      </c>
      <c r="U6214">
        <f t="shared" si="389"/>
        <v>13.200000000000001</v>
      </c>
      <c r="V6214">
        <f t="shared" si="390"/>
        <v>3.3787934999999996</v>
      </c>
      <c r="W6214">
        <f t="shared" si="391"/>
        <v>4.6425777250000007</v>
      </c>
    </row>
    <row r="6215" spans="1:23" x14ac:dyDescent="0.25">
      <c r="A6215" t="s">
        <v>20460</v>
      </c>
      <c r="B6215" s="1">
        <v>43228</v>
      </c>
      <c r="C6215" t="s">
        <v>20461</v>
      </c>
      <c r="D6215" t="s">
        <v>3117</v>
      </c>
      <c r="E6215" t="s">
        <v>20462</v>
      </c>
      <c r="F6215" s="1">
        <v>43219</v>
      </c>
      <c r="G6215">
        <v>1</v>
      </c>
      <c r="H6215">
        <v>322227</v>
      </c>
      <c r="I6215">
        <v>4477</v>
      </c>
      <c r="J6215">
        <v>371</v>
      </c>
      <c r="K6215">
        <v>903</v>
      </c>
      <c r="L6215" t="b">
        <v>0</v>
      </c>
      <c r="M6215" t="b">
        <v>0</v>
      </c>
      <c r="N6215" t="b">
        <v>0</v>
      </c>
      <c r="O6215">
        <v>9</v>
      </c>
      <c r="P6215">
        <v>9</v>
      </c>
      <c r="Q6215" s="2">
        <v>0.01</v>
      </c>
      <c r="R6215" s="2">
        <v>0</v>
      </c>
      <c r="S6215" s="2">
        <v>0</v>
      </c>
      <c r="T6215">
        <f t="shared" si="388"/>
        <v>0.4</v>
      </c>
      <c r="U6215">
        <f t="shared" si="389"/>
        <v>7.2</v>
      </c>
      <c r="V6215">
        <f t="shared" si="390"/>
        <v>0.2611135</v>
      </c>
      <c r="W6215">
        <f t="shared" si="391"/>
        <v>2.0513897249999999</v>
      </c>
    </row>
    <row r="6216" spans="1:23" x14ac:dyDescent="0.25">
      <c r="A6216" t="s">
        <v>20463</v>
      </c>
      <c r="B6216" s="1">
        <v>43173</v>
      </c>
      <c r="C6216" t="s">
        <v>20464</v>
      </c>
      <c r="D6216" t="s">
        <v>15183</v>
      </c>
      <c r="E6216" t="s">
        <v>20465</v>
      </c>
      <c r="F6216" s="1">
        <v>43162</v>
      </c>
      <c r="G6216">
        <v>1</v>
      </c>
      <c r="H6216">
        <v>129312</v>
      </c>
      <c r="I6216">
        <v>5207</v>
      </c>
      <c r="J6216">
        <v>292</v>
      </c>
      <c r="K6216">
        <v>283</v>
      </c>
      <c r="L6216" t="b">
        <v>0</v>
      </c>
      <c r="M6216" t="b">
        <v>0</v>
      </c>
      <c r="N6216" t="b">
        <v>0</v>
      </c>
      <c r="O6216">
        <v>11</v>
      </c>
      <c r="P6216">
        <v>11</v>
      </c>
      <c r="Q6216" s="2">
        <v>0.04</v>
      </c>
      <c r="R6216" s="2">
        <v>0</v>
      </c>
      <c r="S6216" s="2">
        <v>0</v>
      </c>
      <c r="T6216">
        <f t="shared" si="388"/>
        <v>0.4</v>
      </c>
      <c r="U6216">
        <f t="shared" si="389"/>
        <v>8.8000000000000007</v>
      </c>
      <c r="V6216">
        <f t="shared" si="390"/>
        <v>0.46465600000000001</v>
      </c>
      <c r="W6216">
        <f t="shared" si="391"/>
        <v>2.5226296000000001</v>
      </c>
    </row>
    <row r="6217" spans="1:23" x14ac:dyDescent="0.25">
      <c r="A6217" t="s">
        <v>20466</v>
      </c>
      <c r="B6217" s="1">
        <v>43265</v>
      </c>
      <c r="C6217" t="s">
        <v>20467</v>
      </c>
      <c r="D6217" t="s">
        <v>20468</v>
      </c>
      <c r="E6217" t="s">
        <v>20469</v>
      </c>
      <c r="F6217" s="1">
        <v>43251</v>
      </c>
      <c r="G6217">
        <v>1</v>
      </c>
      <c r="H6217">
        <v>3350496</v>
      </c>
      <c r="I6217">
        <v>140616</v>
      </c>
      <c r="J6217">
        <v>5284</v>
      </c>
      <c r="K6217">
        <v>12163</v>
      </c>
      <c r="L6217" t="b">
        <v>0</v>
      </c>
      <c r="M6217" t="b">
        <v>0</v>
      </c>
      <c r="N6217" t="b">
        <v>0</v>
      </c>
      <c r="O6217">
        <v>14</v>
      </c>
      <c r="P6217">
        <v>12</v>
      </c>
      <c r="Q6217" s="2">
        <v>0.04</v>
      </c>
      <c r="R6217" s="2">
        <v>0</v>
      </c>
      <c r="S6217" s="2">
        <v>0</v>
      </c>
      <c r="T6217">
        <f t="shared" si="388"/>
        <v>0.4</v>
      </c>
      <c r="U6217">
        <f t="shared" si="389"/>
        <v>9.2000000000000011</v>
      </c>
      <c r="V6217">
        <f t="shared" si="390"/>
        <v>2.0752479999999998</v>
      </c>
      <c r="W6217">
        <f t="shared" si="391"/>
        <v>3.1863368000000003</v>
      </c>
    </row>
    <row r="6218" spans="1:23" x14ac:dyDescent="0.25">
      <c r="A6218" t="s">
        <v>20470</v>
      </c>
      <c r="B6218" s="1">
        <v>43222</v>
      </c>
      <c r="C6218" t="s">
        <v>20471</v>
      </c>
      <c r="D6218" t="s">
        <v>1693</v>
      </c>
      <c r="E6218" t="s">
        <v>20472</v>
      </c>
      <c r="F6218" s="1">
        <v>43215</v>
      </c>
      <c r="G6218">
        <v>1</v>
      </c>
      <c r="H6218">
        <v>896921</v>
      </c>
      <c r="I6218">
        <v>5066</v>
      </c>
      <c r="J6218">
        <v>417</v>
      </c>
      <c r="K6218">
        <v>1355</v>
      </c>
      <c r="L6218" t="b">
        <v>0</v>
      </c>
      <c r="M6218" t="b">
        <v>0</v>
      </c>
      <c r="N6218" t="b">
        <v>0</v>
      </c>
      <c r="O6218">
        <v>7</v>
      </c>
      <c r="P6218">
        <v>6</v>
      </c>
      <c r="Q6218" s="2">
        <v>0.01</v>
      </c>
      <c r="R6218" s="2">
        <v>0</v>
      </c>
      <c r="S6218" s="2">
        <v>0</v>
      </c>
      <c r="T6218">
        <f t="shared" si="388"/>
        <v>0.4</v>
      </c>
      <c r="U6218">
        <f t="shared" si="389"/>
        <v>4.6000000000000005</v>
      </c>
      <c r="V6218">
        <f t="shared" si="390"/>
        <v>0.54846050000000002</v>
      </c>
      <c r="W6218">
        <f t="shared" si="391"/>
        <v>1.5019611749999999</v>
      </c>
    </row>
    <row r="6219" spans="1:23" x14ac:dyDescent="0.25">
      <c r="A6219" t="s">
        <v>20473</v>
      </c>
      <c r="B6219" s="1">
        <v>43060</v>
      </c>
      <c r="C6219" t="s">
        <v>20474</v>
      </c>
      <c r="D6219" t="s">
        <v>689</v>
      </c>
      <c r="E6219" t="s">
        <v>20475</v>
      </c>
      <c r="F6219" s="1">
        <v>43059</v>
      </c>
      <c r="G6219">
        <v>1</v>
      </c>
      <c r="H6219">
        <v>16456</v>
      </c>
      <c r="I6219">
        <v>299</v>
      </c>
      <c r="J6219">
        <v>44</v>
      </c>
      <c r="K6219">
        <v>40</v>
      </c>
      <c r="L6219" t="b">
        <v>0</v>
      </c>
      <c r="M6219" t="b">
        <v>0</v>
      </c>
      <c r="N6219" t="b">
        <v>0</v>
      </c>
      <c r="O6219">
        <v>1</v>
      </c>
      <c r="P6219">
        <v>1</v>
      </c>
      <c r="Q6219" s="2">
        <v>0.02</v>
      </c>
      <c r="R6219" s="2">
        <v>0</v>
      </c>
      <c r="S6219" s="2">
        <v>0</v>
      </c>
      <c r="T6219">
        <f t="shared" si="388"/>
        <v>0.4</v>
      </c>
      <c r="U6219">
        <f t="shared" si="389"/>
        <v>0.8</v>
      </c>
      <c r="V6219">
        <f t="shared" si="390"/>
        <v>0.20822800000000002</v>
      </c>
      <c r="W6219">
        <f t="shared" si="391"/>
        <v>0.43287980000000004</v>
      </c>
    </row>
    <row r="6220" spans="1:23" x14ac:dyDescent="0.25">
      <c r="A6220" t="s">
        <v>20476</v>
      </c>
      <c r="B6220" s="1">
        <v>43206</v>
      </c>
      <c r="C6220" t="s">
        <v>20477</v>
      </c>
      <c r="D6220" t="s">
        <v>1158</v>
      </c>
      <c r="E6220" t="s">
        <v>20478</v>
      </c>
      <c r="F6220" s="1">
        <v>43199</v>
      </c>
      <c r="G6220">
        <v>1</v>
      </c>
      <c r="H6220">
        <v>740854</v>
      </c>
      <c r="I6220">
        <v>13951</v>
      </c>
      <c r="J6220">
        <v>515</v>
      </c>
      <c r="K6220">
        <v>1258</v>
      </c>
      <c r="L6220" t="b">
        <v>0</v>
      </c>
      <c r="M6220" t="b">
        <v>0</v>
      </c>
      <c r="N6220" t="b">
        <v>0</v>
      </c>
      <c r="O6220">
        <v>7</v>
      </c>
      <c r="P6220">
        <v>3</v>
      </c>
      <c r="Q6220" s="2">
        <v>0.02</v>
      </c>
      <c r="R6220" s="2">
        <v>0</v>
      </c>
      <c r="S6220" s="2">
        <v>0</v>
      </c>
      <c r="T6220">
        <f t="shared" si="388"/>
        <v>0.4</v>
      </c>
      <c r="U6220">
        <f t="shared" si="389"/>
        <v>1.6000000000000003</v>
      </c>
      <c r="V6220">
        <f t="shared" si="390"/>
        <v>0.57042700000000002</v>
      </c>
      <c r="W6220">
        <f t="shared" si="391"/>
        <v>0.75964945000000006</v>
      </c>
    </row>
    <row r="6221" spans="1:23" x14ac:dyDescent="0.25">
      <c r="A6221" t="s">
        <v>20479</v>
      </c>
      <c r="B6221" s="1">
        <v>43126</v>
      </c>
      <c r="C6221" t="s">
        <v>20480</v>
      </c>
      <c r="D6221" t="s">
        <v>1213</v>
      </c>
      <c r="E6221" t="s">
        <v>20481</v>
      </c>
      <c r="F6221" s="1">
        <v>43123</v>
      </c>
      <c r="G6221">
        <v>1</v>
      </c>
      <c r="H6221">
        <v>516574</v>
      </c>
      <c r="I6221">
        <v>5680</v>
      </c>
      <c r="J6221">
        <v>263</v>
      </c>
      <c r="K6221">
        <v>2063</v>
      </c>
      <c r="L6221" t="b">
        <v>0</v>
      </c>
      <c r="M6221" t="b">
        <v>0</v>
      </c>
      <c r="N6221" t="b">
        <v>0</v>
      </c>
      <c r="O6221">
        <v>3</v>
      </c>
      <c r="P6221">
        <v>1</v>
      </c>
      <c r="Q6221" s="2">
        <v>0.01</v>
      </c>
      <c r="R6221" s="2">
        <v>0</v>
      </c>
      <c r="S6221" s="2">
        <v>0</v>
      </c>
      <c r="T6221">
        <f t="shared" si="388"/>
        <v>0.4</v>
      </c>
      <c r="U6221">
        <f t="shared" si="389"/>
        <v>0.4</v>
      </c>
      <c r="V6221">
        <f t="shared" si="390"/>
        <v>0.35828700000000002</v>
      </c>
      <c r="W6221">
        <f t="shared" si="391"/>
        <v>0.38540045000000001</v>
      </c>
    </row>
    <row r="6222" spans="1:23" x14ac:dyDescent="0.25">
      <c r="A6222" t="s">
        <v>20482</v>
      </c>
      <c r="B6222" s="1">
        <v>43112</v>
      </c>
      <c r="C6222" t="s">
        <v>20483</v>
      </c>
      <c r="D6222" t="s">
        <v>20484</v>
      </c>
      <c r="E6222" t="s">
        <v>20485</v>
      </c>
      <c r="F6222" s="1">
        <v>43105</v>
      </c>
      <c r="G6222">
        <v>1</v>
      </c>
      <c r="H6222">
        <v>1329689</v>
      </c>
      <c r="I6222">
        <v>47497</v>
      </c>
      <c r="J6222">
        <v>1170</v>
      </c>
      <c r="K6222">
        <v>5787</v>
      </c>
      <c r="L6222" t="b">
        <v>0</v>
      </c>
      <c r="M6222" t="b">
        <v>0</v>
      </c>
      <c r="N6222" t="b">
        <v>0</v>
      </c>
      <c r="O6222">
        <v>7</v>
      </c>
      <c r="P6222">
        <v>5</v>
      </c>
      <c r="Q6222" s="2">
        <v>0.04</v>
      </c>
      <c r="R6222" s="2">
        <v>0</v>
      </c>
      <c r="S6222" s="2">
        <v>0</v>
      </c>
      <c r="T6222">
        <f t="shared" si="388"/>
        <v>0.4</v>
      </c>
      <c r="U6222">
        <f t="shared" si="389"/>
        <v>3.6</v>
      </c>
      <c r="V6222">
        <f t="shared" si="390"/>
        <v>1.0648445</v>
      </c>
      <c r="W6222">
        <f t="shared" si="391"/>
        <v>1.4326955749999999</v>
      </c>
    </row>
    <row r="6223" spans="1:23" x14ac:dyDescent="0.25">
      <c r="A6223" t="s">
        <v>20486</v>
      </c>
      <c r="B6223" s="1">
        <v>43082</v>
      </c>
      <c r="C6223" t="s">
        <v>20487</v>
      </c>
      <c r="D6223" t="s">
        <v>2896</v>
      </c>
      <c r="E6223" t="s">
        <v>20488</v>
      </c>
      <c r="F6223" s="1">
        <v>43079</v>
      </c>
      <c r="G6223">
        <v>1</v>
      </c>
      <c r="H6223">
        <v>1382900</v>
      </c>
      <c r="I6223">
        <v>23250</v>
      </c>
      <c r="J6223">
        <v>6010</v>
      </c>
      <c r="K6223">
        <v>4566</v>
      </c>
      <c r="L6223" t="b">
        <v>0</v>
      </c>
      <c r="M6223" t="b">
        <v>0</v>
      </c>
      <c r="N6223" t="b">
        <v>0</v>
      </c>
      <c r="O6223">
        <v>3</v>
      </c>
      <c r="P6223">
        <v>3</v>
      </c>
      <c r="Q6223" s="2">
        <v>0.02</v>
      </c>
      <c r="R6223" s="2">
        <v>0</v>
      </c>
      <c r="S6223" s="2">
        <v>0</v>
      </c>
      <c r="T6223">
        <f t="shared" si="388"/>
        <v>0.4</v>
      </c>
      <c r="U6223">
        <f t="shared" si="389"/>
        <v>2.4000000000000004</v>
      </c>
      <c r="V6223">
        <f t="shared" si="390"/>
        <v>0.89145000000000008</v>
      </c>
      <c r="W6223">
        <f t="shared" si="391"/>
        <v>1.0720075000000002</v>
      </c>
    </row>
    <row r="6224" spans="1:23" x14ac:dyDescent="0.25">
      <c r="A6224" t="s">
        <v>20489</v>
      </c>
      <c r="B6224" s="1">
        <v>43196</v>
      </c>
      <c r="C6224" t="s">
        <v>20490</v>
      </c>
      <c r="D6224" t="s">
        <v>2127</v>
      </c>
      <c r="E6224" t="s">
        <v>20491</v>
      </c>
      <c r="F6224" s="1">
        <v>43181</v>
      </c>
      <c r="G6224">
        <v>1</v>
      </c>
      <c r="H6224">
        <v>241668</v>
      </c>
      <c r="I6224">
        <v>8478</v>
      </c>
      <c r="J6224">
        <v>144</v>
      </c>
      <c r="K6224">
        <v>328</v>
      </c>
      <c r="L6224" t="b">
        <v>0</v>
      </c>
      <c r="M6224" t="b">
        <v>0</v>
      </c>
      <c r="N6224" t="b">
        <v>0</v>
      </c>
      <c r="O6224">
        <v>15</v>
      </c>
      <c r="P6224">
        <v>12</v>
      </c>
      <c r="Q6224" s="2">
        <v>0.04</v>
      </c>
      <c r="R6224" s="2">
        <v>0</v>
      </c>
      <c r="S6224" s="2">
        <v>0</v>
      </c>
      <c r="T6224">
        <f t="shared" si="388"/>
        <v>0.4</v>
      </c>
      <c r="U6224">
        <f t="shared" si="389"/>
        <v>9.0000000000000018</v>
      </c>
      <c r="V6224">
        <f t="shared" si="390"/>
        <v>0.52083400000000002</v>
      </c>
      <c r="W6224">
        <f t="shared" si="391"/>
        <v>2.5922919000000006</v>
      </c>
    </row>
    <row r="6225" spans="1:23" x14ac:dyDescent="0.25">
      <c r="A6225" t="s">
        <v>20492</v>
      </c>
      <c r="B6225" s="1">
        <v>43088</v>
      </c>
      <c r="C6225" t="s">
        <v>20493</v>
      </c>
      <c r="D6225" t="s">
        <v>403</v>
      </c>
      <c r="E6225" t="s">
        <v>20494</v>
      </c>
      <c r="F6225" s="1">
        <v>43084</v>
      </c>
      <c r="G6225">
        <v>1</v>
      </c>
      <c r="H6225">
        <v>438167</v>
      </c>
      <c r="I6225">
        <v>4163</v>
      </c>
      <c r="J6225">
        <v>394</v>
      </c>
      <c r="K6225">
        <v>466</v>
      </c>
      <c r="L6225" t="b">
        <v>0</v>
      </c>
      <c r="M6225" t="b">
        <v>0</v>
      </c>
      <c r="N6225" t="b">
        <v>0</v>
      </c>
      <c r="O6225">
        <v>4</v>
      </c>
      <c r="P6225">
        <v>4</v>
      </c>
      <c r="Q6225" s="2">
        <v>0.01</v>
      </c>
      <c r="R6225" s="2">
        <v>0</v>
      </c>
      <c r="S6225" s="2">
        <v>0</v>
      </c>
      <c r="T6225">
        <f t="shared" si="388"/>
        <v>0.4</v>
      </c>
      <c r="U6225">
        <f t="shared" si="389"/>
        <v>3.2</v>
      </c>
      <c r="V6225">
        <f t="shared" si="390"/>
        <v>0.31908349999999996</v>
      </c>
      <c r="W6225">
        <f t="shared" si="391"/>
        <v>1.071679225</v>
      </c>
    </row>
    <row r="6226" spans="1:23" x14ac:dyDescent="0.25">
      <c r="A6226" t="s">
        <v>20495</v>
      </c>
      <c r="B6226" s="1">
        <v>43096</v>
      </c>
      <c r="C6226" t="s">
        <v>20496</v>
      </c>
      <c r="D6226" t="s">
        <v>20497</v>
      </c>
      <c r="E6226" t="s">
        <v>20498</v>
      </c>
      <c r="F6226" s="1">
        <v>43088</v>
      </c>
      <c r="G6226">
        <v>1</v>
      </c>
      <c r="H6226">
        <v>118291</v>
      </c>
      <c r="I6226">
        <v>1253</v>
      </c>
      <c r="J6226">
        <v>134</v>
      </c>
      <c r="K6226">
        <v>413</v>
      </c>
      <c r="L6226" t="b">
        <v>0</v>
      </c>
      <c r="M6226" t="b">
        <v>0</v>
      </c>
      <c r="N6226" t="b">
        <v>0</v>
      </c>
      <c r="O6226">
        <v>8</v>
      </c>
      <c r="P6226">
        <v>7</v>
      </c>
      <c r="Q6226" s="2">
        <v>0.01</v>
      </c>
      <c r="R6226" s="2">
        <v>0</v>
      </c>
      <c r="S6226" s="2">
        <v>0</v>
      </c>
      <c r="T6226">
        <f t="shared" si="388"/>
        <v>0.4</v>
      </c>
      <c r="U6226">
        <f t="shared" si="389"/>
        <v>5.4</v>
      </c>
      <c r="V6226">
        <f t="shared" si="390"/>
        <v>0.1591455</v>
      </c>
      <c r="W6226">
        <f t="shared" si="391"/>
        <v>1.5657009250000002</v>
      </c>
    </row>
    <row r="6227" spans="1:23" x14ac:dyDescent="0.25">
      <c r="A6227" t="s">
        <v>20499</v>
      </c>
      <c r="B6227" s="1">
        <v>43128</v>
      </c>
      <c r="C6227" t="s">
        <v>20500</v>
      </c>
      <c r="D6227" t="s">
        <v>2422</v>
      </c>
      <c r="E6227" t="s">
        <v>20501</v>
      </c>
      <c r="F6227" s="1">
        <v>43122</v>
      </c>
      <c r="G6227">
        <v>1</v>
      </c>
      <c r="H6227">
        <v>691970</v>
      </c>
      <c r="I6227">
        <v>13942</v>
      </c>
      <c r="J6227">
        <v>786</v>
      </c>
      <c r="K6227">
        <v>3007</v>
      </c>
      <c r="L6227" t="b">
        <v>0</v>
      </c>
      <c r="M6227" t="b">
        <v>0</v>
      </c>
      <c r="N6227" t="b">
        <v>0</v>
      </c>
      <c r="O6227">
        <v>6</v>
      </c>
      <c r="P6227">
        <v>5</v>
      </c>
      <c r="Q6227" s="2">
        <v>0.02</v>
      </c>
      <c r="R6227" s="2">
        <v>0</v>
      </c>
      <c r="S6227" s="2">
        <v>0</v>
      </c>
      <c r="T6227">
        <f t="shared" si="388"/>
        <v>0.4</v>
      </c>
      <c r="U6227">
        <f t="shared" si="389"/>
        <v>3.8</v>
      </c>
      <c r="V6227">
        <f t="shared" si="390"/>
        <v>0.54598499999999994</v>
      </c>
      <c r="W6227">
        <f t="shared" si="391"/>
        <v>1.3010947499999999</v>
      </c>
    </row>
    <row r="6228" spans="1:23" x14ac:dyDescent="0.25">
      <c r="A6228" t="s">
        <v>20502</v>
      </c>
      <c r="B6228" s="1">
        <v>43197</v>
      </c>
      <c r="C6228" t="s">
        <v>20503</v>
      </c>
      <c r="D6228" t="s">
        <v>644</v>
      </c>
      <c r="E6228" t="s">
        <v>20504</v>
      </c>
      <c r="F6228" s="1">
        <v>43182</v>
      </c>
      <c r="G6228">
        <v>1</v>
      </c>
      <c r="H6228">
        <v>5758360</v>
      </c>
      <c r="I6228">
        <v>169384</v>
      </c>
      <c r="J6228">
        <v>4454</v>
      </c>
      <c r="K6228">
        <v>10716</v>
      </c>
      <c r="L6228" t="b">
        <v>0</v>
      </c>
      <c r="M6228" t="b">
        <v>0</v>
      </c>
      <c r="N6228" t="b">
        <v>0</v>
      </c>
      <c r="O6228">
        <v>15</v>
      </c>
      <c r="P6228">
        <v>15</v>
      </c>
      <c r="Q6228" s="2">
        <v>0.03</v>
      </c>
      <c r="R6228" s="2">
        <v>0</v>
      </c>
      <c r="S6228" s="2">
        <v>0</v>
      </c>
      <c r="T6228">
        <f t="shared" si="388"/>
        <v>0.4</v>
      </c>
      <c r="U6228">
        <f t="shared" si="389"/>
        <v>12</v>
      </c>
      <c r="V6228">
        <f t="shared" si="390"/>
        <v>3.1791799999999997</v>
      </c>
      <c r="W6228">
        <f t="shared" si="391"/>
        <v>4.2727129999999995</v>
      </c>
    </row>
    <row r="6229" spans="1:23" x14ac:dyDescent="0.25">
      <c r="A6229" t="s">
        <v>20505</v>
      </c>
      <c r="B6229" s="1">
        <v>43185</v>
      </c>
      <c r="C6229" t="s">
        <v>20506</v>
      </c>
      <c r="D6229" t="s">
        <v>1986</v>
      </c>
      <c r="E6229" t="s">
        <v>20507</v>
      </c>
      <c r="F6229" s="1">
        <v>43175</v>
      </c>
      <c r="G6229">
        <v>1</v>
      </c>
      <c r="H6229">
        <v>1410203</v>
      </c>
      <c r="I6229">
        <v>95248</v>
      </c>
      <c r="J6229">
        <v>5876</v>
      </c>
      <c r="K6229">
        <v>12467</v>
      </c>
      <c r="L6229" t="b">
        <v>0</v>
      </c>
      <c r="M6229" t="b">
        <v>0</v>
      </c>
      <c r="N6229" t="b">
        <v>0</v>
      </c>
      <c r="O6229">
        <v>10</v>
      </c>
      <c r="P6229">
        <v>9</v>
      </c>
      <c r="Q6229" s="2">
        <v>7.0000000000000007E-2</v>
      </c>
      <c r="R6229" s="2">
        <v>0</v>
      </c>
      <c r="S6229" s="2">
        <v>0.01</v>
      </c>
      <c r="T6229">
        <f t="shared" si="388"/>
        <v>0.4</v>
      </c>
      <c r="U6229">
        <f t="shared" si="389"/>
        <v>7</v>
      </c>
      <c r="V6229">
        <f t="shared" si="390"/>
        <v>1.6551015</v>
      </c>
      <c r="W6229">
        <f t="shared" si="391"/>
        <v>2.4892855250000001</v>
      </c>
    </row>
    <row r="6230" spans="1:23" x14ac:dyDescent="0.25">
      <c r="A6230" t="s">
        <v>20924</v>
      </c>
      <c r="B6230" s="1">
        <v>43076</v>
      </c>
      <c r="C6230" t="s">
        <v>20925</v>
      </c>
      <c r="D6230" t="s">
        <v>700</v>
      </c>
      <c r="E6230" t="s">
        <v>20926</v>
      </c>
      <c r="F6230" s="1">
        <v>43069</v>
      </c>
      <c r="G6230">
        <v>1</v>
      </c>
      <c r="H6230">
        <v>14276</v>
      </c>
      <c r="I6230">
        <v>72</v>
      </c>
      <c r="J6230">
        <v>36</v>
      </c>
      <c r="K6230">
        <v>0</v>
      </c>
      <c r="L6230" t="b">
        <v>1</v>
      </c>
      <c r="M6230" t="b">
        <v>0</v>
      </c>
      <c r="N6230" t="b">
        <v>0</v>
      </c>
      <c r="O6230">
        <v>7</v>
      </c>
      <c r="P6230">
        <v>7</v>
      </c>
      <c r="Q6230" s="2">
        <v>0.01</v>
      </c>
      <c r="R6230" s="2">
        <v>0</v>
      </c>
      <c r="S6230" s="2">
        <v>0</v>
      </c>
      <c r="T6230">
        <f t="shared" si="388"/>
        <v>0.4</v>
      </c>
      <c r="U6230">
        <f t="shared" si="389"/>
        <v>5.6000000000000005</v>
      </c>
      <c r="V6230">
        <f t="shared" si="390"/>
        <v>0.10713800000000001</v>
      </c>
      <c r="W6230">
        <f t="shared" si="391"/>
        <v>1.5974983</v>
      </c>
    </row>
    <row r="6231" spans="1:23" x14ac:dyDescent="0.25">
      <c r="A6231" t="s">
        <v>20508</v>
      </c>
      <c r="B6231" s="1">
        <v>43063</v>
      </c>
      <c r="C6231" t="s">
        <v>20509</v>
      </c>
      <c r="D6231" t="s">
        <v>297</v>
      </c>
      <c r="E6231" t="s">
        <v>20510</v>
      </c>
      <c r="F6231" s="1">
        <v>43061</v>
      </c>
      <c r="G6231">
        <v>1</v>
      </c>
      <c r="H6231">
        <v>1484851</v>
      </c>
      <c r="I6231">
        <v>6093</v>
      </c>
      <c r="J6231">
        <v>304</v>
      </c>
      <c r="K6231">
        <v>601</v>
      </c>
      <c r="L6231" t="b">
        <v>0</v>
      </c>
      <c r="M6231" t="b">
        <v>0</v>
      </c>
      <c r="N6231" t="b">
        <v>0</v>
      </c>
      <c r="O6231">
        <v>2</v>
      </c>
      <c r="P6231">
        <v>2</v>
      </c>
      <c r="Q6231" s="2">
        <v>0</v>
      </c>
      <c r="R6231" s="2">
        <v>0</v>
      </c>
      <c r="S6231" s="2">
        <v>0</v>
      </c>
      <c r="T6231">
        <f t="shared" si="388"/>
        <v>0.4</v>
      </c>
      <c r="U6231">
        <f t="shared" si="389"/>
        <v>1.6</v>
      </c>
      <c r="V6231">
        <f t="shared" si="390"/>
        <v>0.74242549999999996</v>
      </c>
      <c r="W6231">
        <f t="shared" si="391"/>
        <v>0.81984892500000006</v>
      </c>
    </row>
    <row r="6232" spans="1:23" x14ac:dyDescent="0.25">
      <c r="A6232" t="s">
        <v>20511</v>
      </c>
      <c r="B6232" s="1">
        <v>43120</v>
      </c>
      <c r="C6232" t="s">
        <v>20512</v>
      </c>
      <c r="D6232" t="s">
        <v>20513</v>
      </c>
      <c r="E6232" t="s">
        <v>20514</v>
      </c>
      <c r="F6232" s="1">
        <v>43115</v>
      </c>
      <c r="G6232">
        <v>1</v>
      </c>
      <c r="H6232">
        <v>56317</v>
      </c>
      <c r="I6232">
        <v>536</v>
      </c>
      <c r="J6232">
        <v>136</v>
      </c>
      <c r="K6232">
        <v>28</v>
      </c>
      <c r="L6232" t="b">
        <v>0</v>
      </c>
      <c r="M6232" t="b">
        <v>0</v>
      </c>
      <c r="N6232" t="b">
        <v>0</v>
      </c>
      <c r="O6232">
        <v>5</v>
      </c>
      <c r="P6232">
        <v>4</v>
      </c>
      <c r="Q6232" s="2">
        <v>0.01</v>
      </c>
      <c r="R6232" s="2">
        <v>0</v>
      </c>
      <c r="S6232" s="2">
        <v>0</v>
      </c>
      <c r="T6232">
        <f t="shared" si="388"/>
        <v>0.4</v>
      </c>
      <c r="U6232">
        <f t="shared" si="389"/>
        <v>3</v>
      </c>
      <c r="V6232">
        <f t="shared" si="390"/>
        <v>0.12815850000000001</v>
      </c>
      <c r="W6232">
        <f t="shared" si="391"/>
        <v>0.95485547500000001</v>
      </c>
    </row>
    <row r="6233" spans="1:23" x14ac:dyDescent="0.25">
      <c r="A6233" t="s">
        <v>20515</v>
      </c>
      <c r="B6233" s="1">
        <v>43246</v>
      </c>
      <c r="C6233" t="s">
        <v>20516</v>
      </c>
      <c r="D6233" t="s">
        <v>1986</v>
      </c>
      <c r="E6233" t="s">
        <v>20517</v>
      </c>
      <c r="F6233" s="1">
        <v>43245</v>
      </c>
      <c r="G6233">
        <v>1</v>
      </c>
      <c r="H6233">
        <v>881266</v>
      </c>
      <c r="I6233">
        <v>43290</v>
      </c>
      <c r="J6233">
        <v>680</v>
      </c>
      <c r="K6233">
        <v>19656</v>
      </c>
      <c r="L6233" t="b">
        <v>0</v>
      </c>
      <c r="M6233" t="b">
        <v>0</v>
      </c>
      <c r="N6233" t="b">
        <v>0</v>
      </c>
      <c r="O6233">
        <v>1</v>
      </c>
      <c r="P6233">
        <v>1</v>
      </c>
      <c r="Q6233" s="2">
        <v>0.05</v>
      </c>
      <c r="R6233" s="2">
        <v>0</v>
      </c>
      <c r="S6233" s="2">
        <v>0.02</v>
      </c>
      <c r="T6233">
        <f t="shared" si="388"/>
        <v>0.4</v>
      </c>
      <c r="U6233">
        <f t="shared" si="389"/>
        <v>0.8</v>
      </c>
      <c r="V6233">
        <f t="shared" si="390"/>
        <v>1.4406330000000001</v>
      </c>
      <c r="W6233">
        <f t="shared" si="391"/>
        <v>0.86422155000000012</v>
      </c>
    </row>
    <row r="6234" spans="1:23" x14ac:dyDescent="0.25">
      <c r="A6234" t="s">
        <v>20518</v>
      </c>
      <c r="B6234" s="1">
        <v>43058</v>
      </c>
      <c r="C6234" t="s">
        <v>20519</v>
      </c>
      <c r="D6234" t="s">
        <v>3335</v>
      </c>
      <c r="E6234" t="s">
        <v>20520</v>
      </c>
      <c r="F6234" s="1">
        <v>43052</v>
      </c>
      <c r="G6234">
        <v>1</v>
      </c>
      <c r="H6234">
        <v>225280</v>
      </c>
      <c r="I6234">
        <v>5770</v>
      </c>
      <c r="J6234">
        <v>150</v>
      </c>
      <c r="K6234">
        <v>1312</v>
      </c>
      <c r="L6234" t="b">
        <v>0</v>
      </c>
      <c r="M6234" t="b">
        <v>0</v>
      </c>
      <c r="N6234" t="b">
        <v>0</v>
      </c>
      <c r="O6234">
        <v>6</v>
      </c>
      <c r="P6234">
        <v>5</v>
      </c>
      <c r="Q6234" s="2">
        <v>0.03</v>
      </c>
      <c r="R6234" s="2">
        <v>0</v>
      </c>
      <c r="S6234" s="2">
        <v>0.01</v>
      </c>
      <c r="T6234">
        <f t="shared" si="388"/>
        <v>0.4</v>
      </c>
      <c r="U6234">
        <f t="shared" si="389"/>
        <v>3.8</v>
      </c>
      <c r="V6234">
        <f t="shared" si="390"/>
        <v>0.66264000000000001</v>
      </c>
      <c r="W6234">
        <f t="shared" si="391"/>
        <v>1.3419239999999999</v>
      </c>
    </row>
    <row r="6235" spans="1:23" x14ac:dyDescent="0.25">
      <c r="A6235" t="s">
        <v>20521</v>
      </c>
      <c r="B6235" s="1">
        <v>43245</v>
      </c>
      <c r="C6235" t="s">
        <v>20522</v>
      </c>
      <c r="D6235" t="s">
        <v>20523</v>
      </c>
      <c r="E6235" t="s">
        <v>20524</v>
      </c>
      <c r="F6235" s="1">
        <v>43221</v>
      </c>
      <c r="G6235">
        <v>1</v>
      </c>
      <c r="H6235">
        <v>8442986</v>
      </c>
      <c r="I6235">
        <v>166520</v>
      </c>
      <c r="J6235">
        <v>19462</v>
      </c>
      <c r="K6235">
        <v>48467</v>
      </c>
      <c r="L6235" t="b">
        <v>0</v>
      </c>
      <c r="M6235" t="b">
        <v>0</v>
      </c>
      <c r="N6235" t="b">
        <v>0</v>
      </c>
      <c r="O6235">
        <v>24</v>
      </c>
      <c r="P6235">
        <v>23</v>
      </c>
      <c r="Q6235" s="2">
        <v>0.02</v>
      </c>
      <c r="R6235" s="2">
        <v>0</v>
      </c>
      <c r="S6235" s="2">
        <v>0.01</v>
      </c>
      <c r="T6235">
        <f t="shared" si="388"/>
        <v>0.4</v>
      </c>
      <c r="U6235">
        <f t="shared" si="389"/>
        <v>18.200000000000003</v>
      </c>
      <c r="V6235">
        <f t="shared" si="390"/>
        <v>4.6714929999999999</v>
      </c>
      <c r="W6235">
        <f t="shared" si="391"/>
        <v>6.3450225500000013</v>
      </c>
    </row>
    <row r="6236" spans="1:23" x14ac:dyDescent="0.25">
      <c r="A6236" t="s">
        <v>20525</v>
      </c>
      <c r="B6236" s="1">
        <v>43053</v>
      </c>
      <c r="C6236" t="s">
        <v>20526</v>
      </c>
      <c r="D6236" t="s">
        <v>403</v>
      </c>
      <c r="E6236" t="s">
        <v>20527</v>
      </c>
      <c r="F6236" s="1">
        <v>43048</v>
      </c>
      <c r="G6236">
        <v>1</v>
      </c>
      <c r="H6236">
        <v>378750</v>
      </c>
      <c r="I6236">
        <v>5642</v>
      </c>
      <c r="J6236">
        <v>146</v>
      </c>
      <c r="K6236">
        <v>675</v>
      </c>
      <c r="L6236" t="b">
        <v>0</v>
      </c>
      <c r="M6236" t="b">
        <v>0</v>
      </c>
      <c r="N6236" t="b">
        <v>0</v>
      </c>
      <c r="O6236">
        <v>5</v>
      </c>
      <c r="P6236">
        <v>1</v>
      </c>
      <c r="Q6236" s="2">
        <v>0.01</v>
      </c>
      <c r="R6236" s="2">
        <v>0</v>
      </c>
      <c r="S6236" s="2">
        <v>0</v>
      </c>
      <c r="T6236">
        <f t="shared" si="388"/>
        <v>0.4</v>
      </c>
      <c r="U6236">
        <f t="shared" si="389"/>
        <v>0</v>
      </c>
      <c r="V6236">
        <f t="shared" si="390"/>
        <v>0.28937499999999999</v>
      </c>
      <c r="W6236">
        <f t="shared" si="391"/>
        <v>0.26128125000000002</v>
      </c>
    </row>
    <row r="6237" spans="1:23" x14ac:dyDescent="0.25">
      <c r="A6237" t="s">
        <v>20528</v>
      </c>
      <c r="B6237" s="1">
        <v>43079</v>
      </c>
      <c r="C6237" t="s">
        <v>20529</v>
      </c>
      <c r="D6237" t="s">
        <v>125</v>
      </c>
      <c r="E6237" t="s">
        <v>20530</v>
      </c>
      <c r="F6237" s="1">
        <v>43079</v>
      </c>
      <c r="G6237">
        <v>1</v>
      </c>
      <c r="H6237">
        <v>9423</v>
      </c>
      <c r="I6237">
        <v>785</v>
      </c>
      <c r="J6237">
        <v>17</v>
      </c>
      <c r="K6237">
        <v>129</v>
      </c>
      <c r="L6237" t="b">
        <v>0</v>
      </c>
      <c r="M6237" t="b">
        <v>0</v>
      </c>
      <c r="N6237" t="b">
        <v>0</v>
      </c>
      <c r="O6237">
        <v>0</v>
      </c>
      <c r="P6237">
        <v>1</v>
      </c>
      <c r="Q6237" s="2">
        <v>0.08</v>
      </c>
      <c r="R6237" s="2">
        <v>0</v>
      </c>
      <c r="S6237" s="2">
        <v>0.01</v>
      </c>
      <c r="T6237">
        <f t="shared" si="388"/>
        <v>0.4</v>
      </c>
      <c r="U6237">
        <f t="shared" si="389"/>
        <v>1</v>
      </c>
      <c r="V6237">
        <f t="shared" si="390"/>
        <v>1.0547115</v>
      </c>
      <c r="W6237">
        <f t="shared" si="391"/>
        <v>0.77914902499999994</v>
      </c>
    </row>
    <row r="6238" spans="1:23" x14ac:dyDescent="0.25">
      <c r="A6238" t="s">
        <v>20531</v>
      </c>
      <c r="B6238" s="1">
        <v>43137</v>
      </c>
      <c r="C6238" t="s">
        <v>20532</v>
      </c>
      <c r="D6238" t="s">
        <v>715</v>
      </c>
      <c r="E6238" t="s">
        <v>20533</v>
      </c>
      <c r="F6238" s="1">
        <v>43130</v>
      </c>
      <c r="G6238">
        <v>1</v>
      </c>
      <c r="H6238">
        <v>295068</v>
      </c>
      <c r="I6238">
        <v>3822</v>
      </c>
      <c r="J6238">
        <v>797</v>
      </c>
      <c r="K6238">
        <v>1348</v>
      </c>
      <c r="L6238" t="b">
        <v>0</v>
      </c>
      <c r="M6238" t="b">
        <v>0</v>
      </c>
      <c r="N6238" t="b">
        <v>0</v>
      </c>
      <c r="O6238">
        <v>7</v>
      </c>
      <c r="P6238">
        <v>4</v>
      </c>
      <c r="Q6238" s="2">
        <v>0.01</v>
      </c>
      <c r="R6238" s="2">
        <v>0</v>
      </c>
      <c r="S6238" s="2">
        <v>0</v>
      </c>
      <c r="T6238">
        <f t="shared" si="388"/>
        <v>0.4</v>
      </c>
      <c r="U6238">
        <f t="shared" si="389"/>
        <v>2.6</v>
      </c>
      <c r="V6238">
        <f t="shared" si="390"/>
        <v>0.247534</v>
      </c>
      <c r="W6238">
        <f t="shared" si="391"/>
        <v>0.89663690000000007</v>
      </c>
    </row>
    <row r="6239" spans="1:23" x14ac:dyDescent="0.25">
      <c r="A6239" t="s">
        <v>20534</v>
      </c>
      <c r="B6239" s="1">
        <v>43082</v>
      </c>
      <c r="C6239" t="s">
        <v>20535</v>
      </c>
      <c r="D6239" t="s">
        <v>1136</v>
      </c>
      <c r="E6239" t="s">
        <v>20536</v>
      </c>
      <c r="F6239" s="1">
        <v>43076</v>
      </c>
      <c r="G6239">
        <v>1</v>
      </c>
      <c r="H6239">
        <v>3112225</v>
      </c>
      <c r="I6239">
        <v>232742</v>
      </c>
      <c r="J6239">
        <v>1095</v>
      </c>
      <c r="K6239">
        <v>10851</v>
      </c>
      <c r="L6239" t="b">
        <v>0</v>
      </c>
      <c r="M6239" t="b">
        <v>0</v>
      </c>
      <c r="N6239" t="b">
        <v>0</v>
      </c>
      <c r="O6239">
        <v>6</v>
      </c>
      <c r="P6239">
        <v>3</v>
      </c>
      <c r="Q6239" s="2">
        <v>7.0000000000000007E-2</v>
      </c>
      <c r="R6239" s="2">
        <v>0</v>
      </c>
      <c r="S6239" s="2">
        <v>0</v>
      </c>
      <c r="T6239">
        <f t="shared" si="388"/>
        <v>0.4</v>
      </c>
      <c r="U6239">
        <f t="shared" si="389"/>
        <v>1.8000000000000003</v>
      </c>
      <c r="V6239">
        <f t="shared" si="390"/>
        <v>2.2561125</v>
      </c>
      <c r="W6239">
        <f t="shared" si="391"/>
        <v>1.399639375</v>
      </c>
    </row>
    <row r="6240" spans="1:23" x14ac:dyDescent="0.25">
      <c r="A6240" t="s">
        <v>20537</v>
      </c>
      <c r="B6240" s="1">
        <v>43053</v>
      </c>
      <c r="C6240" t="s">
        <v>20538</v>
      </c>
      <c r="D6240" t="s">
        <v>3198</v>
      </c>
      <c r="E6240" t="s">
        <v>20539</v>
      </c>
      <c r="F6240" s="1">
        <v>43047</v>
      </c>
      <c r="G6240">
        <v>1</v>
      </c>
      <c r="H6240">
        <v>160477</v>
      </c>
      <c r="I6240">
        <v>8388</v>
      </c>
      <c r="J6240">
        <v>691</v>
      </c>
      <c r="K6240">
        <v>950</v>
      </c>
      <c r="L6240" t="b">
        <v>0</v>
      </c>
      <c r="M6240" t="b">
        <v>0</v>
      </c>
      <c r="N6240" t="b">
        <v>0</v>
      </c>
      <c r="O6240">
        <v>6</v>
      </c>
      <c r="P6240">
        <v>1</v>
      </c>
      <c r="Q6240" s="2">
        <v>0.05</v>
      </c>
      <c r="R6240" s="2">
        <v>0</v>
      </c>
      <c r="S6240" s="2">
        <v>0.01</v>
      </c>
      <c r="T6240">
        <f t="shared" si="388"/>
        <v>0.4</v>
      </c>
      <c r="U6240">
        <f t="shared" si="389"/>
        <v>-0.19999999999999996</v>
      </c>
      <c r="V6240">
        <f t="shared" si="390"/>
        <v>0.8302385000000001</v>
      </c>
      <c r="W6240">
        <f t="shared" si="391"/>
        <v>0.40058347500000008</v>
      </c>
    </row>
    <row r="6241" spans="1:23" x14ac:dyDescent="0.25">
      <c r="A6241" t="s">
        <v>20927</v>
      </c>
      <c r="B6241" s="1">
        <v>43069</v>
      </c>
      <c r="C6241" t="s">
        <v>20928</v>
      </c>
      <c r="D6241" t="s">
        <v>20929</v>
      </c>
      <c r="E6241" t="s">
        <v>20930</v>
      </c>
      <c r="F6241" s="1">
        <v>43061</v>
      </c>
      <c r="G6241">
        <v>1</v>
      </c>
      <c r="H6241">
        <v>1047573</v>
      </c>
      <c r="I6241">
        <v>28418</v>
      </c>
      <c r="J6241">
        <v>1186</v>
      </c>
      <c r="K6241">
        <v>0</v>
      </c>
      <c r="L6241" t="b">
        <v>1</v>
      </c>
      <c r="M6241" t="b">
        <v>0</v>
      </c>
      <c r="N6241" t="b">
        <v>0</v>
      </c>
      <c r="O6241">
        <v>8</v>
      </c>
      <c r="P6241">
        <v>8</v>
      </c>
      <c r="Q6241" s="2">
        <v>0.03</v>
      </c>
      <c r="R6241" s="2">
        <v>0</v>
      </c>
      <c r="S6241" s="2">
        <v>0</v>
      </c>
      <c r="T6241">
        <f t="shared" si="388"/>
        <v>0.4</v>
      </c>
      <c r="U6241">
        <f t="shared" si="389"/>
        <v>6.4</v>
      </c>
      <c r="V6241">
        <f t="shared" si="390"/>
        <v>0.82378649999999998</v>
      </c>
      <c r="W6241">
        <f t="shared" si="391"/>
        <v>2.0483252750000003</v>
      </c>
    </row>
    <row r="6242" spans="1:23" x14ac:dyDescent="0.25">
      <c r="A6242" t="s">
        <v>20540</v>
      </c>
      <c r="B6242" s="1">
        <v>43123</v>
      </c>
      <c r="C6242" t="s">
        <v>20541</v>
      </c>
      <c r="D6242" t="s">
        <v>2746</v>
      </c>
      <c r="E6242" t="s">
        <v>20542</v>
      </c>
      <c r="F6242" s="1">
        <v>43116</v>
      </c>
      <c r="G6242">
        <v>1</v>
      </c>
      <c r="H6242">
        <v>419822</v>
      </c>
      <c r="I6242">
        <v>17602</v>
      </c>
      <c r="J6242">
        <v>890</v>
      </c>
      <c r="K6242">
        <v>2169</v>
      </c>
      <c r="L6242" t="b">
        <v>0</v>
      </c>
      <c r="M6242" t="b">
        <v>0</v>
      </c>
      <c r="N6242" t="b">
        <v>0</v>
      </c>
      <c r="O6242">
        <v>7</v>
      </c>
      <c r="P6242">
        <v>7</v>
      </c>
      <c r="Q6242" s="2">
        <v>0.04</v>
      </c>
      <c r="R6242" s="2">
        <v>0</v>
      </c>
      <c r="S6242" s="2">
        <v>0.01</v>
      </c>
      <c r="T6242">
        <f t="shared" si="388"/>
        <v>0.4</v>
      </c>
      <c r="U6242">
        <f t="shared" si="389"/>
        <v>5.6000000000000005</v>
      </c>
      <c r="V6242">
        <f t="shared" si="390"/>
        <v>0.85991099999999998</v>
      </c>
      <c r="W6242">
        <f t="shared" si="391"/>
        <v>1.8609688499999999</v>
      </c>
    </row>
    <row r="6243" spans="1:23" x14ac:dyDescent="0.25">
      <c r="A6243" t="s">
        <v>20543</v>
      </c>
      <c r="B6243" s="1">
        <v>43059</v>
      </c>
      <c r="C6243" t="s">
        <v>20544</v>
      </c>
      <c r="D6243" t="s">
        <v>20545</v>
      </c>
      <c r="E6243" t="s">
        <v>20546</v>
      </c>
      <c r="F6243" s="1">
        <v>43052</v>
      </c>
      <c r="G6243">
        <v>1</v>
      </c>
      <c r="H6243">
        <v>459969</v>
      </c>
      <c r="I6243">
        <v>16399</v>
      </c>
      <c r="J6243">
        <v>822</v>
      </c>
      <c r="K6243">
        <v>1226</v>
      </c>
      <c r="L6243" t="b">
        <v>0</v>
      </c>
      <c r="M6243" t="b">
        <v>0</v>
      </c>
      <c r="N6243" t="b">
        <v>0</v>
      </c>
      <c r="O6243">
        <v>7</v>
      </c>
      <c r="P6243">
        <v>7</v>
      </c>
      <c r="Q6243" s="2">
        <v>0.04</v>
      </c>
      <c r="R6243" s="2">
        <v>0</v>
      </c>
      <c r="S6243" s="2">
        <v>0</v>
      </c>
      <c r="T6243">
        <f t="shared" si="388"/>
        <v>0.4</v>
      </c>
      <c r="U6243">
        <f t="shared" si="389"/>
        <v>5.6000000000000005</v>
      </c>
      <c r="V6243">
        <f t="shared" si="390"/>
        <v>0.62998449999999995</v>
      </c>
      <c r="W6243">
        <f t="shared" si="391"/>
        <v>1.7804945750000001</v>
      </c>
    </row>
    <row r="6244" spans="1:23" x14ac:dyDescent="0.25">
      <c r="A6244" t="s">
        <v>20547</v>
      </c>
      <c r="B6244" s="1">
        <v>43082</v>
      </c>
      <c r="C6244" t="s">
        <v>20548</v>
      </c>
      <c r="D6244" t="s">
        <v>512</v>
      </c>
      <c r="E6244" t="s">
        <v>20549</v>
      </c>
      <c r="F6244" s="1">
        <v>43076</v>
      </c>
      <c r="G6244">
        <v>1</v>
      </c>
      <c r="H6244">
        <v>40258</v>
      </c>
      <c r="I6244">
        <v>189</v>
      </c>
      <c r="J6244">
        <v>90</v>
      </c>
      <c r="K6244">
        <v>49</v>
      </c>
      <c r="L6244" t="b">
        <v>0</v>
      </c>
      <c r="M6244" t="b">
        <v>0</v>
      </c>
      <c r="N6244" t="b">
        <v>0</v>
      </c>
      <c r="O6244">
        <v>6</v>
      </c>
      <c r="P6244">
        <v>6</v>
      </c>
      <c r="Q6244" s="2">
        <v>0</v>
      </c>
      <c r="R6244" s="2">
        <v>0</v>
      </c>
      <c r="S6244" s="2">
        <v>0</v>
      </c>
      <c r="T6244">
        <f t="shared" si="388"/>
        <v>0.4</v>
      </c>
      <c r="U6244">
        <f t="shared" si="389"/>
        <v>4.8000000000000007</v>
      </c>
      <c r="V6244">
        <f t="shared" si="390"/>
        <v>2.0128999999999998E-2</v>
      </c>
      <c r="W6244">
        <f t="shared" si="391"/>
        <v>1.3670451500000003</v>
      </c>
    </row>
    <row r="6245" spans="1:23" x14ac:dyDescent="0.25">
      <c r="A6245" t="s">
        <v>20550</v>
      </c>
      <c r="B6245" s="1">
        <v>43161</v>
      </c>
      <c r="C6245" t="s">
        <v>20551</v>
      </c>
      <c r="D6245" t="s">
        <v>450</v>
      </c>
      <c r="E6245" t="s">
        <v>20552</v>
      </c>
      <c r="F6245" s="1">
        <v>43159</v>
      </c>
      <c r="G6245">
        <v>1</v>
      </c>
      <c r="H6245">
        <v>1072782</v>
      </c>
      <c r="I6245">
        <v>40791</v>
      </c>
      <c r="J6245">
        <v>984</v>
      </c>
      <c r="K6245">
        <v>3821</v>
      </c>
      <c r="L6245" t="b">
        <v>0</v>
      </c>
      <c r="M6245" t="b">
        <v>0</v>
      </c>
      <c r="N6245" t="b">
        <v>0</v>
      </c>
      <c r="O6245">
        <v>2</v>
      </c>
      <c r="P6245">
        <v>1</v>
      </c>
      <c r="Q6245" s="2">
        <v>0.04</v>
      </c>
      <c r="R6245" s="2">
        <v>0</v>
      </c>
      <c r="S6245" s="2">
        <v>0</v>
      </c>
      <c r="T6245">
        <f t="shared" si="388"/>
        <v>0.4</v>
      </c>
      <c r="U6245">
        <f t="shared" si="389"/>
        <v>0.60000000000000009</v>
      </c>
      <c r="V6245">
        <f t="shared" si="390"/>
        <v>0.93639099999999997</v>
      </c>
      <c r="W6245">
        <f t="shared" si="391"/>
        <v>0.63773685000000002</v>
      </c>
    </row>
    <row r="6246" spans="1:23" x14ac:dyDescent="0.25">
      <c r="A6246" t="s">
        <v>20553</v>
      </c>
      <c r="B6246" s="1">
        <v>43142</v>
      </c>
      <c r="C6246" t="s">
        <v>20554</v>
      </c>
      <c r="D6246" t="s">
        <v>2235</v>
      </c>
      <c r="E6246" t="s">
        <v>20555</v>
      </c>
      <c r="F6246" s="1">
        <v>43138</v>
      </c>
      <c r="G6246">
        <v>1</v>
      </c>
      <c r="H6246">
        <v>1071341</v>
      </c>
      <c r="I6246">
        <v>19942</v>
      </c>
      <c r="J6246">
        <v>876</v>
      </c>
      <c r="K6246">
        <v>991</v>
      </c>
      <c r="L6246" t="b">
        <v>0</v>
      </c>
      <c r="M6246" t="b">
        <v>0</v>
      </c>
      <c r="N6246" t="b">
        <v>0</v>
      </c>
      <c r="O6246">
        <v>4</v>
      </c>
      <c r="P6246">
        <v>3</v>
      </c>
      <c r="Q6246" s="2">
        <v>0.02</v>
      </c>
      <c r="R6246" s="2">
        <v>0</v>
      </c>
      <c r="S6246" s="2">
        <v>0</v>
      </c>
      <c r="T6246">
        <f t="shared" si="388"/>
        <v>0.4</v>
      </c>
      <c r="U6246">
        <f t="shared" si="389"/>
        <v>2.2000000000000002</v>
      </c>
      <c r="V6246">
        <f t="shared" si="390"/>
        <v>0.73567049999999989</v>
      </c>
      <c r="W6246">
        <f t="shared" si="391"/>
        <v>0.96748467500000002</v>
      </c>
    </row>
    <row r="6247" spans="1:23" x14ac:dyDescent="0.25">
      <c r="A6247" t="s">
        <v>20556</v>
      </c>
      <c r="B6247" s="1">
        <v>43084</v>
      </c>
      <c r="C6247" t="s">
        <v>20557</v>
      </c>
      <c r="D6247" t="s">
        <v>509</v>
      </c>
      <c r="E6247" t="s">
        <v>20558</v>
      </c>
      <c r="F6247" s="1">
        <v>43078</v>
      </c>
      <c r="G6247">
        <v>1</v>
      </c>
      <c r="H6247">
        <v>267142</v>
      </c>
      <c r="I6247">
        <v>7085</v>
      </c>
      <c r="J6247">
        <v>219</v>
      </c>
      <c r="K6247">
        <v>477</v>
      </c>
      <c r="L6247" t="b">
        <v>0</v>
      </c>
      <c r="M6247" t="b">
        <v>0</v>
      </c>
      <c r="N6247" t="b">
        <v>0</v>
      </c>
      <c r="O6247">
        <v>6</v>
      </c>
      <c r="P6247">
        <v>5</v>
      </c>
      <c r="Q6247" s="2">
        <v>0.03</v>
      </c>
      <c r="R6247" s="2">
        <v>0</v>
      </c>
      <c r="S6247" s="2">
        <v>0</v>
      </c>
      <c r="T6247">
        <f t="shared" si="388"/>
        <v>0.4</v>
      </c>
      <c r="U6247">
        <f t="shared" si="389"/>
        <v>3.8</v>
      </c>
      <c r="V6247">
        <f t="shared" si="390"/>
        <v>0.43357099999999998</v>
      </c>
      <c r="W6247">
        <f t="shared" si="391"/>
        <v>1.26174985</v>
      </c>
    </row>
    <row r="6248" spans="1:23" x14ac:dyDescent="0.25">
      <c r="A6248" t="s">
        <v>20559</v>
      </c>
      <c r="B6248" s="1">
        <v>43096</v>
      </c>
      <c r="C6248" t="s">
        <v>20560</v>
      </c>
      <c r="D6248" t="s">
        <v>1213</v>
      </c>
      <c r="E6248" t="s">
        <v>20561</v>
      </c>
      <c r="F6248" s="1">
        <v>43091</v>
      </c>
      <c r="G6248">
        <v>1</v>
      </c>
      <c r="H6248">
        <v>32275</v>
      </c>
      <c r="I6248">
        <v>916</v>
      </c>
      <c r="J6248">
        <v>25</v>
      </c>
      <c r="K6248">
        <v>216</v>
      </c>
      <c r="L6248" t="b">
        <v>0</v>
      </c>
      <c r="M6248" t="b">
        <v>0</v>
      </c>
      <c r="N6248" t="b">
        <v>0</v>
      </c>
      <c r="O6248">
        <v>5</v>
      </c>
      <c r="P6248">
        <v>5</v>
      </c>
      <c r="Q6248" s="2">
        <v>0.03</v>
      </c>
      <c r="R6248" s="2">
        <v>0</v>
      </c>
      <c r="S6248" s="2">
        <v>0.01</v>
      </c>
      <c r="T6248">
        <f t="shared" si="388"/>
        <v>0.4</v>
      </c>
      <c r="U6248">
        <f t="shared" si="389"/>
        <v>4</v>
      </c>
      <c r="V6248">
        <f t="shared" si="390"/>
        <v>0.56613749999999996</v>
      </c>
      <c r="W6248">
        <f t="shared" si="391"/>
        <v>1.358148125</v>
      </c>
    </row>
    <row r="6249" spans="1:23" x14ac:dyDescent="0.25">
      <c r="A6249" t="s">
        <v>20562</v>
      </c>
      <c r="B6249" s="1">
        <v>43161</v>
      </c>
      <c r="C6249" t="s">
        <v>20563</v>
      </c>
      <c r="D6249" t="s">
        <v>605</v>
      </c>
      <c r="E6249" t="s">
        <v>20564</v>
      </c>
      <c r="F6249" s="1">
        <v>43159</v>
      </c>
      <c r="G6249">
        <v>1</v>
      </c>
      <c r="H6249">
        <v>345372</v>
      </c>
      <c r="I6249">
        <v>2893</v>
      </c>
      <c r="J6249">
        <v>122</v>
      </c>
      <c r="K6249">
        <v>410</v>
      </c>
      <c r="L6249" t="b">
        <v>0</v>
      </c>
      <c r="M6249" t="b">
        <v>0</v>
      </c>
      <c r="N6249" t="b">
        <v>0</v>
      </c>
      <c r="O6249">
        <v>2</v>
      </c>
      <c r="P6249">
        <v>2</v>
      </c>
      <c r="Q6249" s="2">
        <v>0.01</v>
      </c>
      <c r="R6249" s="2">
        <v>0</v>
      </c>
      <c r="S6249" s="2">
        <v>0</v>
      </c>
      <c r="T6249">
        <f t="shared" si="388"/>
        <v>0.4</v>
      </c>
      <c r="U6249">
        <f t="shared" si="389"/>
        <v>1.6</v>
      </c>
      <c r="V6249">
        <f t="shared" si="390"/>
        <v>0.27268599999999998</v>
      </c>
      <c r="W6249">
        <f t="shared" si="391"/>
        <v>0.65544010000000008</v>
      </c>
    </row>
    <row r="6250" spans="1:23" x14ac:dyDescent="0.25">
      <c r="A6250" t="s">
        <v>20565</v>
      </c>
      <c r="B6250" s="1">
        <v>43095</v>
      </c>
      <c r="C6250" t="s">
        <v>20566</v>
      </c>
      <c r="D6250" t="s">
        <v>8450</v>
      </c>
      <c r="E6250" t="s">
        <v>20567</v>
      </c>
      <c r="F6250" s="1">
        <v>43089</v>
      </c>
      <c r="G6250">
        <v>1</v>
      </c>
      <c r="H6250">
        <v>25130</v>
      </c>
      <c r="I6250">
        <v>1345</v>
      </c>
      <c r="J6250">
        <v>6</v>
      </c>
      <c r="K6250">
        <v>164</v>
      </c>
      <c r="L6250" t="b">
        <v>0</v>
      </c>
      <c r="M6250" t="b">
        <v>0</v>
      </c>
      <c r="N6250" t="b">
        <v>0</v>
      </c>
      <c r="O6250">
        <v>6</v>
      </c>
      <c r="P6250">
        <v>4</v>
      </c>
      <c r="Q6250" s="2">
        <v>0.05</v>
      </c>
      <c r="R6250" s="2">
        <v>0</v>
      </c>
      <c r="S6250" s="2">
        <v>0.01</v>
      </c>
      <c r="T6250">
        <f t="shared" si="388"/>
        <v>0.4</v>
      </c>
      <c r="U6250">
        <f t="shared" si="389"/>
        <v>2.8000000000000003</v>
      </c>
      <c r="V6250">
        <f t="shared" si="390"/>
        <v>0.76256500000000016</v>
      </c>
      <c r="W6250">
        <f t="shared" si="391"/>
        <v>1.1268977500000001</v>
      </c>
    </row>
    <row r="6251" spans="1:23" x14ac:dyDescent="0.25">
      <c r="A6251" t="s">
        <v>20568</v>
      </c>
      <c r="B6251" s="1">
        <v>43137</v>
      </c>
      <c r="C6251" t="s">
        <v>20569</v>
      </c>
      <c r="D6251" t="s">
        <v>20570</v>
      </c>
      <c r="E6251" t="s">
        <v>20571</v>
      </c>
      <c r="F6251" s="1">
        <v>43130</v>
      </c>
      <c r="G6251">
        <v>1</v>
      </c>
      <c r="H6251">
        <v>199041</v>
      </c>
      <c r="I6251">
        <v>1415</v>
      </c>
      <c r="J6251">
        <v>121</v>
      </c>
      <c r="K6251">
        <v>62</v>
      </c>
      <c r="L6251" t="b">
        <v>0</v>
      </c>
      <c r="M6251" t="b">
        <v>0</v>
      </c>
      <c r="N6251" t="b">
        <v>0</v>
      </c>
      <c r="O6251">
        <v>7</v>
      </c>
      <c r="P6251">
        <v>2</v>
      </c>
      <c r="Q6251" s="2">
        <v>0.01</v>
      </c>
      <c r="R6251" s="2">
        <v>0</v>
      </c>
      <c r="S6251" s="2">
        <v>0</v>
      </c>
      <c r="T6251">
        <f t="shared" si="388"/>
        <v>0.4</v>
      </c>
      <c r="U6251">
        <f t="shared" si="389"/>
        <v>0.60000000000000009</v>
      </c>
      <c r="V6251">
        <f t="shared" si="390"/>
        <v>0.19952049999999999</v>
      </c>
      <c r="W6251">
        <f t="shared" si="391"/>
        <v>0.37983217500000005</v>
      </c>
    </row>
    <row r="6252" spans="1:23" x14ac:dyDescent="0.25">
      <c r="A6252" t="s">
        <v>20572</v>
      </c>
      <c r="B6252" s="1">
        <v>43234</v>
      </c>
      <c r="C6252" t="s">
        <v>20573</v>
      </c>
      <c r="D6252" t="s">
        <v>18703</v>
      </c>
      <c r="E6252" t="s">
        <v>20574</v>
      </c>
      <c r="F6252" s="1">
        <v>43208</v>
      </c>
      <c r="G6252">
        <v>1</v>
      </c>
      <c r="H6252">
        <v>3321250</v>
      </c>
      <c r="I6252">
        <v>66486</v>
      </c>
      <c r="J6252">
        <v>2417</v>
      </c>
      <c r="K6252">
        <v>4602</v>
      </c>
      <c r="L6252" t="b">
        <v>0</v>
      </c>
      <c r="M6252" t="b">
        <v>0</v>
      </c>
      <c r="N6252" t="b">
        <v>0</v>
      </c>
      <c r="O6252">
        <v>26</v>
      </c>
      <c r="P6252">
        <v>17</v>
      </c>
      <c r="Q6252" s="2">
        <v>0.02</v>
      </c>
      <c r="R6252" s="2">
        <v>0</v>
      </c>
      <c r="S6252" s="2">
        <v>0</v>
      </c>
      <c r="T6252">
        <f t="shared" si="388"/>
        <v>0.4</v>
      </c>
      <c r="U6252">
        <f t="shared" si="389"/>
        <v>11.8</v>
      </c>
      <c r="V6252">
        <f t="shared" si="390"/>
        <v>1.860625</v>
      </c>
      <c r="W6252">
        <f t="shared" si="391"/>
        <v>3.7612187500000003</v>
      </c>
    </row>
    <row r="6253" spans="1:23" x14ac:dyDescent="0.25">
      <c r="A6253" t="e">
        <f>-BQJo3vK8O8</f>
        <v>#NAME?</v>
      </c>
      <c r="B6253" s="1">
        <v>43184</v>
      </c>
      <c r="C6253" t="s">
        <v>411</v>
      </c>
      <c r="D6253" t="s">
        <v>412</v>
      </c>
      <c r="E6253" t="s">
        <v>413</v>
      </c>
      <c r="F6253" s="1">
        <v>43168</v>
      </c>
      <c r="G6253">
        <v>1</v>
      </c>
      <c r="H6253">
        <v>87264467</v>
      </c>
      <c r="I6253">
        <v>815369</v>
      </c>
      <c r="J6253">
        <v>71494</v>
      </c>
      <c r="K6253">
        <v>35945</v>
      </c>
      <c r="L6253" t="b">
        <v>0</v>
      </c>
      <c r="M6253" t="b">
        <v>0</v>
      </c>
      <c r="N6253" t="b">
        <v>0</v>
      </c>
      <c r="O6253">
        <v>16</v>
      </c>
      <c r="P6253">
        <v>11</v>
      </c>
      <c r="Q6253" s="2">
        <v>0.01</v>
      </c>
      <c r="R6253" s="2">
        <v>0</v>
      </c>
      <c r="S6253" s="2">
        <v>0</v>
      </c>
      <c r="T6253">
        <f t="shared" si="388"/>
        <v>0.4</v>
      </c>
      <c r="U6253">
        <f t="shared" si="389"/>
        <v>7.8000000000000007</v>
      </c>
      <c r="V6253">
        <f t="shared" si="390"/>
        <v>43.7322335</v>
      </c>
      <c r="W6253">
        <f t="shared" si="391"/>
        <v>17.416281724999997</v>
      </c>
    </row>
    <row r="6254" spans="1:23" x14ac:dyDescent="0.25">
      <c r="A6254" t="e">
        <f>-kTWIm7m4Uw</f>
        <v>#NAME?</v>
      </c>
      <c r="B6254" s="1">
        <v>43264</v>
      </c>
      <c r="C6254" t="s">
        <v>463</v>
      </c>
      <c r="D6254" t="s">
        <v>464</v>
      </c>
      <c r="E6254" t="s">
        <v>465</v>
      </c>
      <c r="F6254" s="1">
        <v>43236</v>
      </c>
      <c r="G6254">
        <v>1</v>
      </c>
      <c r="H6254">
        <v>3440148</v>
      </c>
      <c r="I6254">
        <v>337688</v>
      </c>
      <c r="J6254">
        <v>1844</v>
      </c>
      <c r="K6254">
        <v>49195</v>
      </c>
      <c r="L6254" t="b">
        <v>0</v>
      </c>
      <c r="M6254" t="b">
        <v>0</v>
      </c>
      <c r="N6254" t="b">
        <v>0</v>
      </c>
      <c r="O6254">
        <v>28</v>
      </c>
      <c r="P6254">
        <v>27</v>
      </c>
      <c r="Q6254" s="2">
        <v>0.1</v>
      </c>
      <c r="R6254" s="2">
        <v>0</v>
      </c>
      <c r="S6254" s="2">
        <v>0.01</v>
      </c>
      <c r="T6254">
        <f t="shared" si="388"/>
        <v>0.4</v>
      </c>
      <c r="U6254">
        <f t="shared" si="389"/>
        <v>21.400000000000002</v>
      </c>
      <c r="V6254">
        <f t="shared" si="390"/>
        <v>2.9700740000000003</v>
      </c>
      <c r="W6254">
        <f t="shared" si="391"/>
        <v>6.5495259000000008</v>
      </c>
    </row>
    <row r="6255" spans="1:23" x14ac:dyDescent="0.25">
      <c r="A6255" t="e">
        <f>-e-xXN-tcFU</f>
        <v>#NAME?</v>
      </c>
      <c r="B6255" s="1">
        <v>43254</v>
      </c>
      <c r="C6255" t="s">
        <v>429</v>
      </c>
      <c r="D6255" t="s">
        <v>430</v>
      </c>
      <c r="E6255" t="s">
        <v>431</v>
      </c>
      <c r="F6255" s="1">
        <v>43228</v>
      </c>
      <c r="G6255">
        <v>1</v>
      </c>
      <c r="H6255">
        <v>681328</v>
      </c>
      <c r="I6255">
        <v>8976</v>
      </c>
      <c r="J6255">
        <v>540</v>
      </c>
      <c r="K6255">
        <v>1167</v>
      </c>
      <c r="L6255" t="b">
        <v>0</v>
      </c>
      <c r="M6255" t="b">
        <v>0</v>
      </c>
      <c r="N6255" t="b">
        <v>0</v>
      </c>
      <c r="O6255">
        <v>26</v>
      </c>
      <c r="P6255">
        <v>23</v>
      </c>
      <c r="Q6255" s="2">
        <v>0.01</v>
      </c>
      <c r="R6255" s="2">
        <v>0</v>
      </c>
      <c r="S6255" s="2">
        <v>0</v>
      </c>
      <c r="T6255">
        <f t="shared" si="388"/>
        <v>0.4</v>
      </c>
      <c r="U6255">
        <f t="shared" si="389"/>
        <v>17.8</v>
      </c>
      <c r="V6255">
        <f t="shared" si="390"/>
        <v>0.44066399999999994</v>
      </c>
      <c r="W6255">
        <f t="shared" si="391"/>
        <v>4.7642324</v>
      </c>
    </row>
    <row r="6256" spans="1:23" x14ac:dyDescent="0.25">
      <c r="A6256" t="e">
        <f>-RmUADCWI4A</f>
        <v>#NAME?</v>
      </c>
      <c r="B6256" s="1">
        <v>43081</v>
      </c>
      <c r="C6256" t="s">
        <v>534</v>
      </c>
      <c r="D6256" t="s">
        <v>535</v>
      </c>
      <c r="E6256" t="s">
        <v>536</v>
      </c>
      <c r="F6256" s="1">
        <v>43073</v>
      </c>
      <c r="G6256">
        <v>1</v>
      </c>
      <c r="H6256">
        <v>14107720</v>
      </c>
      <c r="I6256">
        <v>356297</v>
      </c>
      <c r="J6256">
        <v>7889</v>
      </c>
      <c r="K6256">
        <v>27012</v>
      </c>
      <c r="L6256" t="b">
        <v>0</v>
      </c>
      <c r="M6256" t="b">
        <v>0</v>
      </c>
      <c r="N6256" t="b">
        <v>0</v>
      </c>
      <c r="O6256">
        <v>8</v>
      </c>
      <c r="P6256">
        <v>7</v>
      </c>
      <c r="Q6256" s="2">
        <v>0.03</v>
      </c>
      <c r="R6256" s="2">
        <v>0</v>
      </c>
      <c r="S6256" s="2">
        <v>0</v>
      </c>
      <c r="T6256">
        <f t="shared" si="388"/>
        <v>0.4</v>
      </c>
      <c r="U6256">
        <f t="shared" si="389"/>
        <v>5.4</v>
      </c>
      <c r="V6256">
        <f t="shared" si="390"/>
        <v>7.3538599999999992</v>
      </c>
      <c r="W6256">
        <f t="shared" si="391"/>
        <v>4.0838509999999992</v>
      </c>
    </row>
    <row r="6257" spans="1:23" x14ac:dyDescent="0.25">
      <c r="A6257" t="e">
        <f>-C_rvt0SwLE</f>
        <v>#NAME?</v>
      </c>
      <c r="B6257" s="1">
        <v>43160</v>
      </c>
      <c r="C6257" t="s">
        <v>414</v>
      </c>
      <c r="D6257" t="s">
        <v>415</v>
      </c>
      <c r="E6257" t="s">
        <v>416</v>
      </c>
      <c r="F6257" s="1">
        <v>43152</v>
      </c>
      <c r="G6257">
        <v>1</v>
      </c>
      <c r="H6257">
        <v>11773962</v>
      </c>
      <c r="I6257">
        <v>397715</v>
      </c>
      <c r="J6257">
        <v>6677</v>
      </c>
      <c r="K6257">
        <v>20481</v>
      </c>
      <c r="L6257" t="b">
        <v>0</v>
      </c>
      <c r="M6257" t="b">
        <v>0</v>
      </c>
      <c r="N6257" t="b">
        <v>0</v>
      </c>
      <c r="O6257">
        <v>8</v>
      </c>
      <c r="P6257">
        <v>8</v>
      </c>
      <c r="Q6257" s="2">
        <v>0.03</v>
      </c>
      <c r="R6257" s="2">
        <v>0</v>
      </c>
      <c r="S6257" s="2">
        <v>0</v>
      </c>
      <c r="T6257">
        <f t="shared" si="388"/>
        <v>0.4</v>
      </c>
      <c r="U6257">
        <f t="shared" si="389"/>
        <v>6.4</v>
      </c>
      <c r="V6257">
        <f t="shared" si="390"/>
        <v>6.1869809999999994</v>
      </c>
      <c r="W6257">
        <f t="shared" si="391"/>
        <v>3.9254433499999997</v>
      </c>
    </row>
    <row r="6258" spans="1:23" x14ac:dyDescent="0.25">
      <c r="A6258" t="e">
        <f>-EL8TuMsb-k</f>
        <v>#NAME?</v>
      </c>
      <c r="B6258" s="1">
        <v>43217</v>
      </c>
      <c r="C6258" t="s">
        <v>423</v>
      </c>
      <c r="D6258" t="s">
        <v>424</v>
      </c>
      <c r="E6258" t="s">
        <v>425</v>
      </c>
      <c r="F6258" s="1">
        <v>43199</v>
      </c>
      <c r="G6258">
        <v>1</v>
      </c>
      <c r="H6258">
        <v>565288</v>
      </c>
      <c r="I6258">
        <v>20907</v>
      </c>
      <c r="J6258">
        <v>423</v>
      </c>
      <c r="K6258">
        <v>2256</v>
      </c>
      <c r="L6258" t="b">
        <v>0</v>
      </c>
      <c r="M6258" t="b">
        <v>0</v>
      </c>
      <c r="N6258" t="b">
        <v>0</v>
      </c>
      <c r="O6258">
        <v>18</v>
      </c>
      <c r="P6258">
        <v>14</v>
      </c>
      <c r="Q6258" s="2">
        <v>0.04</v>
      </c>
      <c r="R6258" s="2">
        <v>0</v>
      </c>
      <c r="S6258" s="2">
        <v>0</v>
      </c>
      <c r="T6258">
        <f t="shared" si="388"/>
        <v>0.4</v>
      </c>
      <c r="U6258">
        <f t="shared" si="389"/>
        <v>10.4</v>
      </c>
      <c r="V6258">
        <f t="shared" si="390"/>
        <v>0.68264400000000003</v>
      </c>
      <c r="W6258">
        <f t="shared" si="391"/>
        <v>2.9989254000000001</v>
      </c>
    </row>
    <row r="6259" spans="1:23" x14ac:dyDescent="0.25">
      <c r="A6259" t="e">
        <f>-Qv6p6pTz5I</f>
        <v>#NAME?</v>
      </c>
      <c r="B6259" s="1">
        <v>43208</v>
      </c>
      <c r="C6259" t="s">
        <v>528</v>
      </c>
      <c r="D6259" t="s">
        <v>529</v>
      </c>
      <c r="E6259" t="s">
        <v>530</v>
      </c>
      <c r="F6259" s="1">
        <v>43195</v>
      </c>
      <c r="G6259">
        <v>1</v>
      </c>
      <c r="H6259">
        <v>8955556</v>
      </c>
      <c r="I6259">
        <v>233690</v>
      </c>
      <c r="J6259">
        <v>3308</v>
      </c>
      <c r="K6259">
        <v>15088</v>
      </c>
      <c r="L6259" t="b">
        <v>0</v>
      </c>
      <c r="M6259" t="b">
        <v>0</v>
      </c>
      <c r="N6259" t="b">
        <v>0</v>
      </c>
      <c r="O6259">
        <v>13</v>
      </c>
      <c r="P6259">
        <v>7</v>
      </c>
      <c r="Q6259" s="2">
        <v>0.03</v>
      </c>
      <c r="R6259" s="2">
        <v>0</v>
      </c>
      <c r="S6259" s="2">
        <v>0</v>
      </c>
      <c r="T6259">
        <f t="shared" si="388"/>
        <v>0.4</v>
      </c>
      <c r="U6259">
        <f t="shared" si="389"/>
        <v>4.4000000000000004</v>
      </c>
      <c r="V6259">
        <f t="shared" si="390"/>
        <v>4.7777779999999996</v>
      </c>
      <c r="W6259">
        <f t="shared" si="391"/>
        <v>2.9322223000000003</v>
      </c>
    </row>
    <row r="6260" spans="1:23" x14ac:dyDescent="0.25">
      <c r="A6260" t="e">
        <f>-p-PToD2URA</f>
        <v>#NAME?</v>
      </c>
      <c r="B6260" s="1">
        <v>43164</v>
      </c>
      <c r="C6260" t="s">
        <v>514</v>
      </c>
      <c r="D6260" t="s">
        <v>515</v>
      </c>
      <c r="E6260" t="s">
        <v>516</v>
      </c>
      <c r="F6260" s="1">
        <v>43153</v>
      </c>
      <c r="G6260">
        <v>1</v>
      </c>
      <c r="H6260">
        <v>1891032</v>
      </c>
      <c r="I6260">
        <v>40715</v>
      </c>
      <c r="J6260">
        <v>1196</v>
      </c>
      <c r="K6260">
        <v>2789</v>
      </c>
      <c r="L6260" t="b">
        <v>0</v>
      </c>
      <c r="M6260" t="b">
        <v>0</v>
      </c>
      <c r="N6260" t="b">
        <v>0</v>
      </c>
      <c r="O6260">
        <v>11</v>
      </c>
      <c r="P6260">
        <v>11</v>
      </c>
      <c r="Q6260" s="2">
        <v>0.02</v>
      </c>
      <c r="R6260" s="2">
        <v>0</v>
      </c>
      <c r="S6260" s="2">
        <v>0</v>
      </c>
      <c r="T6260">
        <f t="shared" si="388"/>
        <v>0.4</v>
      </c>
      <c r="U6260">
        <f t="shared" si="389"/>
        <v>8.8000000000000007</v>
      </c>
      <c r="V6260">
        <f t="shared" si="390"/>
        <v>1.145516</v>
      </c>
      <c r="W6260">
        <f t="shared" si="391"/>
        <v>2.7609306000000005</v>
      </c>
    </row>
    <row r="6261" spans="1:23" x14ac:dyDescent="0.25">
      <c r="A6261" t="e">
        <f>-s3j-ptJD10</f>
        <v>#NAME?</v>
      </c>
      <c r="B6261" s="1">
        <v>43178</v>
      </c>
      <c r="C6261" t="s">
        <v>542</v>
      </c>
      <c r="D6261" t="s">
        <v>543</v>
      </c>
      <c r="E6261" t="s">
        <v>544</v>
      </c>
      <c r="F6261" s="1">
        <v>43165</v>
      </c>
      <c r="G6261">
        <v>1</v>
      </c>
      <c r="H6261">
        <v>817600</v>
      </c>
      <c r="I6261">
        <v>25447</v>
      </c>
      <c r="J6261">
        <v>452</v>
      </c>
      <c r="K6261">
        <v>2114</v>
      </c>
      <c r="L6261" t="b">
        <v>0</v>
      </c>
      <c r="M6261" t="b">
        <v>0</v>
      </c>
      <c r="N6261" t="b">
        <v>0</v>
      </c>
      <c r="O6261">
        <v>13</v>
      </c>
      <c r="P6261">
        <v>12</v>
      </c>
      <c r="Q6261" s="2">
        <v>0.03</v>
      </c>
      <c r="R6261" s="2">
        <v>0</v>
      </c>
      <c r="S6261" s="2">
        <v>0</v>
      </c>
      <c r="T6261">
        <f t="shared" si="388"/>
        <v>0.4</v>
      </c>
      <c r="U6261">
        <f t="shared" si="389"/>
        <v>9.4000000000000021</v>
      </c>
      <c r="V6261">
        <f t="shared" si="390"/>
        <v>0.70879999999999999</v>
      </c>
      <c r="W6261">
        <f t="shared" si="391"/>
        <v>2.7580800000000005</v>
      </c>
    </row>
    <row r="6262" spans="1:23" x14ac:dyDescent="0.25">
      <c r="A6262" t="e">
        <f>-TQpVg4vcrk</f>
        <v>#NAME?</v>
      </c>
      <c r="B6262" s="1">
        <v>43097</v>
      </c>
      <c r="C6262" t="s">
        <v>560</v>
      </c>
      <c r="D6262" t="s">
        <v>561</v>
      </c>
      <c r="E6262" t="s">
        <v>562</v>
      </c>
      <c r="F6262" s="1">
        <v>43088</v>
      </c>
      <c r="G6262">
        <v>1</v>
      </c>
      <c r="H6262">
        <v>477269</v>
      </c>
      <c r="I6262">
        <v>19055</v>
      </c>
      <c r="J6262">
        <v>192</v>
      </c>
      <c r="K6262">
        <v>1217</v>
      </c>
      <c r="L6262" t="b">
        <v>0</v>
      </c>
      <c r="M6262" t="b">
        <v>0</v>
      </c>
      <c r="N6262" t="b">
        <v>0</v>
      </c>
      <c r="O6262">
        <v>9</v>
      </c>
      <c r="P6262">
        <v>9</v>
      </c>
      <c r="Q6262" s="2">
        <v>0.04</v>
      </c>
      <c r="R6262" s="2">
        <v>0</v>
      </c>
      <c r="S6262" s="2">
        <v>0</v>
      </c>
      <c r="T6262">
        <f t="shared" si="388"/>
        <v>0.4</v>
      </c>
      <c r="U6262">
        <f t="shared" si="389"/>
        <v>7.2</v>
      </c>
      <c r="V6262">
        <f t="shared" si="390"/>
        <v>0.63863449999999999</v>
      </c>
      <c r="W6262">
        <f t="shared" si="391"/>
        <v>2.183522075</v>
      </c>
    </row>
    <row r="6263" spans="1:23" x14ac:dyDescent="0.25">
      <c r="A6263" t="e">
        <f>-lgcAySBbTA</f>
        <v>#NAME?</v>
      </c>
      <c r="B6263" s="1">
        <v>43222</v>
      </c>
      <c r="C6263" t="s">
        <v>472</v>
      </c>
      <c r="D6263" t="s">
        <v>174</v>
      </c>
      <c r="E6263" t="s">
        <v>473</v>
      </c>
      <c r="F6263" s="1">
        <v>43217</v>
      </c>
      <c r="G6263">
        <v>1</v>
      </c>
      <c r="H6263">
        <v>4518449</v>
      </c>
      <c r="I6263">
        <v>179304</v>
      </c>
      <c r="J6263">
        <v>2030</v>
      </c>
      <c r="K6263">
        <v>5875</v>
      </c>
      <c r="L6263" t="b">
        <v>0</v>
      </c>
      <c r="M6263" t="b">
        <v>0</v>
      </c>
      <c r="N6263" t="b">
        <v>0</v>
      </c>
      <c r="O6263">
        <v>5</v>
      </c>
      <c r="P6263">
        <v>5</v>
      </c>
      <c r="Q6263" s="2">
        <v>0.04</v>
      </c>
      <c r="R6263" s="2">
        <v>0</v>
      </c>
      <c r="S6263" s="2">
        <v>0</v>
      </c>
      <c r="T6263">
        <f t="shared" si="388"/>
        <v>0.4</v>
      </c>
      <c r="U6263">
        <f t="shared" si="389"/>
        <v>4</v>
      </c>
      <c r="V6263">
        <f t="shared" si="390"/>
        <v>2.6592244999999997</v>
      </c>
      <c r="W6263">
        <f t="shared" si="391"/>
        <v>2.090728575</v>
      </c>
    </row>
    <row r="6264" spans="1:23" x14ac:dyDescent="0.25">
      <c r="A6264" t="e">
        <f>-xAMnJgc3oA</f>
        <v>#NAME?</v>
      </c>
      <c r="B6264" s="1">
        <v>43217</v>
      </c>
      <c r="C6264" t="s">
        <v>583</v>
      </c>
      <c r="D6264" t="s">
        <v>584</v>
      </c>
      <c r="E6264" t="s">
        <v>585</v>
      </c>
      <c r="F6264" s="1">
        <v>43206</v>
      </c>
      <c r="G6264">
        <v>1</v>
      </c>
      <c r="H6264">
        <v>594958</v>
      </c>
      <c r="I6264">
        <v>19903</v>
      </c>
      <c r="J6264">
        <v>361</v>
      </c>
      <c r="K6264">
        <v>1189</v>
      </c>
      <c r="L6264" t="b">
        <v>0</v>
      </c>
      <c r="M6264" t="b">
        <v>0</v>
      </c>
      <c r="N6264" t="b">
        <v>0</v>
      </c>
      <c r="O6264">
        <v>11</v>
      </c>
      <c r="P6264">
        <v>9</v>
      </c>
      <c r="Q6264" s="2">
        <v>0.03</v>
      </c>
      <c r="R6264" s="2">
        <v>0</v>
      </c>
      <c r="S6264" s="2">
        <v>0</v>
      </c>
      <c r="T6264">
        <f t="shared" si="388"/>
        <v>0.4</v>
      </c>
      <c r="U6264">
        <f t="shared" si="389"/>
        <v>6.8</v>
      </c>
      <c r="V6264">
        <f t="shared" si="390"/>
        <v>0.59747899999999998</v>
      </c>
      <c r="W6264">
        <f t="shared" si="391"/>
        <v>2.0691176499999999</v>
      </c>
    </row>
    <row r="6265" spans="1:23" x14ac:dyDescent="0.25">
      <c r="A6265" t="e">
        <f>-xt_j2aIAkg</f>
        <v>#NAME?</v>
      </c>
      <c r="B6265" s="1">
        <v>43068</v>
      </c>
      <c r="C6265" t="s">
        <v>586</v>
      </c>
      <c r="D6265" t="s">
        <v>587</v>
      </c>
      <c r="E6265" t="s">
        <v>588</v>
      </c>
      <c r="F6265" s="1">
        <v>43061</v>
      </c>
      <c r="G6265">
        <v>1</v>
      </c>
      <c r="H6265">
        <v>2678479</v>
      </c>
      <c r="I6265">
        <v>9250</v>
      </c>
      <c r="J6265">
        <v>1755</v>
      </c>
      <c r="K6265">
        <v>921</v>
      </c>
      <c r="L6265" t="b">
        <v>0</v>
      </c>
      <c r="M6265" t="b">
        <v>0</v>
      </c>
      <c r="N6265" t="b">
        <v>0</v>
      </c>
      <c r="O6265">
        <v>7</v>
      </c>
      <c r="P6265">
        <v>7</v>
      </c>
      <c r="Q6265" s="2">
        <v>0</v>
      </c>
      <c r="R6265" s="2">
        <v>0</v>
      </c>
      <c r="S6265" s="2">
        <v>0</v>
      </c>
      <c r="T6265">
        <f t="shared" si="388"/>
        <v>0.4</v>
      </c>
      <c r="U6265">
        <f t="shared" si="389"/>
        <v>5.6000000000000005</v>
      </c>
      <c r="V6265">
        <f t="shared" si="390"/>
        <v>1.3392394999999999</v>
      </c>
      <c r="W6265">
        <f t="shared" si="391"/>
        <v>2.0287338249999998</v>
      </c>
    </row>
    <row r="6266" spans="1:23" x14ac:dyDescent="0.25">
      <c r="A6266" t="e">
        <f>-oOlAGKBXnA</f>
        <v>#NAME?</v>
      </c>
      <c r="B6266" s="1">
        <v>43087</v>
      </c>
      <c r="C6266" t="s">
        <v>499</v>
      </c>
      <c r="D6266" t="s">
        <v>500</v>
      </c>
      <c r="E6266" t="s">
        <v>501</v>
      </c>
      <c r="F6266" s="1">
        <v>43079</v>
      </c>
      <c r="G6266">
        <v>1</v>
      </c>
      <c r="H6266">
        <v>1618811</v>
      </c>
      <c r="I6266">
        <v>53446</v>
      </c>
      <c r="J6266">
        <v>3188</v>
      </c>
      <c r="K6266">
        <v>2899</v>
      </c>
      <c r="L6266" t="b">
        <v>0</v>
      </c>
      <c r="M6266" t="b">
        <v>0</v>
      </c>
      <c r="N6266" t="b">
        <v>0</v>
      </c>
      <c r="O6266">
        <v>8</v>
      </c>
      <c r="P6266">
        <v>7</v>
      </c>
      <c r="Q6266" s="2">
        <v>0.03</v>
      </c>
      <c r="R6266" s="2">
        <v>0</v>
      </c>
      <c r="S6266" s="2">
        <v>0</v>
      </c>
      <c r="T6266">
        <f t="shared" si="388"/>
        <v>0.4</v>
      </c>
      <c r="U6266">
        <f t="shared" si="389"/>
        <v>5.4</v>
      </c>
      <c r="V6266">
        <f t="shared" si="390"/>
        <v>1.1094055</v>
      </c>
      <c r="W6266">
        <f t="shared" si="391"/>
        <v>1.8982919250000001</v>
      </c>
    </row>
    <row r="6267" spans="1:23" x14ac:dyDescent="0.25">
      <c r="A6267" t="e">
        <f>-oCQn2VkStI</f>
        <v>#NAME?</v>
      </c>
      <c r="B6267" s="1">
        <v>43123</v>
      </c>
      <c r="C6267" t="s">
        <v>494</v>
      </c>
      <c r="D6267" t="s">
        <v>363</v>
      </c>
      <c r="E6267" t="s">
        <v>495</v>
      </c>
      <c r="F6267" s="1">
        <v>43117</v>
      </c>
      <c r="G6267">
        <v>1</v>
      </c>
      <c r="H6267">
        <v>379176</v>
      </c>
      <c r="I6267">
        <v>18179</v>
      </c>
      <c r="J6267">
        <v>3094</v>
      </c>
      <c r="K6267">
        <v>2941</v>
      </c>
      <c r="L6267" t="b">
        <v>0</v>
      </c>
      <c r="M6267" t="b">
        <v>0</v>
      </c>
      <c r="N6267" t="b">
        <v>0</v>
      </c>
      <c r="O6267">
        <v>6</v>
      </c>
      <c r="P6267">
        <v>7</v>
      </c>
      <c r="Q6267" s="2">
        <v>0.05</v>
      </c>
      <c r="R6267" s="2">
        <v>-0.01</v>
      </c>
      <c r="S6267" s="2">
        <v>0.01</v>
      </c>
      <c r="T6267">
        <f t="shared" si="388"/>
        <v>0.4</v>
      </c>
      <c r="U6267">
        <f t="shared" si="389"/>
        <v>5.8000000000000007</v>
      </c>
      <c r="V6267">
        <f t="shared" si="390"/>
        <v>0.78958800000000007</v>
      </c>
      <c r="W6267">
        <f t="shared" si="391"/>
        <v>1.8863558000000002</v>
      </c>
    </row>
    <row r="6268" spans="1:23" x14ac:dyDescent="0.25">
      <c r="A6268" t="e">
        <f>-SIp6xSP7ds</f>
        <v>#NAME?</v>
      </c>
      <c r="B6268" s="1">
        <v>43068</v>
      </c>
      <c r="C6268" t="s">
        <v>545</v>
      </c>
      <c r="D6268" t="s">
        <v>546</v>
      </c>
      <c r="E6268" t="s">
        <v>547</v>
      </c>
      <c r="F6268" s="1">
        <v>43060</v>
      </c>
      <c r="G6268">
        <v>1</v>
      </c>
      <c r="H6268">
        <v>540227</v>
      </c>
      <c r="I6268">
        <v>2533</v>
      </c>
      <c r="J6268">
        <v>1212</v>
      </c>
      <c r="K6268">
        <v>1766</v>
      </c>
      <c r="L6268" t="b">
        <v>0</v>
      </c>
      <c r="M6268" t="b">
        <v>0</v>
      </c>
      <c r="N6268" t="b">
        <v>0</v>
      </c>
      <c r="O6268">
        <v>8</v>
      </c>
      <c r="P6268">
        <v>8</v>
      </c>
      <c r="Q6268" s="2">
        <v>0</v>
      </c>
      <c r="R6268" s="2">
        <v>0</v>
      </c>
      <c r="S6268" s="2">
        <v>0</v>
      </c>
      <c r="T6268">
        <f t="shared" si="388"/>
        <v>0.4</v>
      </c>
      <c r="U6268">
        <f t="shared" si="389"/>
        <v>6.4</v>
      </c>
      <c r="V6268">
        <f t="shared" si="390"/>
        <v>0.27011350000000001</v>
      </c>
      <c r="W6268">
        <f t="shared" si="391"/>
        <v>1.8545397250000002</v>
      </c>
    </row>
    <row r="6269" spans="1:23" x14ac:dyDescent="0.25">
      <c r="A6269" t="e">
        <f>-NIP2zgVsRY</f>
        <v>#NAME?</v>
      </c>
      <c r="B6269" s="1">
        <v>43197</v>
      </c>
      <c r="C6269" t="s">
        <v>489</v>
      </c>
      <c r="D6269" t="s">
        <v>490</v>
      </c>
      <c r="E6269" t="s">
        <v>491</v>
      </c>
      <c r="F6269" s="1">
        <v>43189</v>
      </c>
      <c r="G6269">
        <v>1</v>
      </c>
      <c r="H6269">
        <v>837697</v>
      </c>
      <c r="I6269">
        <v>22133</v>
      </c>
      <c r="J6269">
        <v>445</v>
      </c>
      <c r="K6269">
        <v>4529</v>
      </c>
      <c r="L6269" t="b">
        <v>0</v>
      </c>
      <c r="M6269" t="b">
        <v>0</v>
      </c>
      <c r="N6269" t="b">
        <v>0</v>
      </c>
      <c r="O6269">
        <v>8</v>
      </c>
      <c r="P6269">
        <v>7</v>
      </c>
      <c r="Q6269" s="2">
        <v>0.03</v>
      </c>
      <c r="R6269" s="2">
        <v>0</v>
      </c>
      <c r="S6269" s="2">
        <v>0.01</v>
      </c>
      <c r="T6269">
        <f t="shared" si="388"/>
        <v>0.4</v>
      </c>
      <c r="U6269">
        <f t="shared" si="389"/>
        <v>5.4</v>
      </c>
      <c r="V6269">
        <f t="shared" si="390"/>
        <v>0.9688485</v>
      </c>
      <c r="W6269">
        <f t="shared" si="391"/>
        <v>1.8490969750000001</v>
      </c>
    </row>
    <row r="6270" spans="1:23" x14ac:dyDescent="0.25">
      <c r="A6270" t="e">
        <f>-_jlqATo9eo</f>
        <v>#NAME?</v>
      </c>
      <c r="B6270" s="1">
        <v>43153</v>
      </c>
      <c r="C6270" t="s">
        <v>399</v>
      </c>
      <c r="D6270" t="s">
        <v>400</v>
      </c>
      <c r="E6270" t="s">
        <v>401</v>
      </c>
      <c r="F6270" s="1">
        <v>43146</v>
      </c>
      <c r="G6270">
        <v>1</v>
      </c>
      <c r="H6270">
        <v>27659</v>
      </c>
      <c r="I6270">
        <v>136</v>
      </c>
      <c r="J6270">
        <v>33</v>
      </c>
      <c r="K6270">
        <v>24</v>
      </c>
      <c r="L6270" t="b">
        <v>0</v>
      </c>
      <c r="M6270" t="b">
        <v>0</v>
      </c>
      <c r="N6270" t="b">
        <v>0</v>
      </c>
      <c r="O6270">
        <v>7</v>
      </c>
      <c r="P6270">
        <v>8</v>
      </c>
      <c r="Q6270" s="2">
        <v>0</v>
      </c>
      <c r="R6270" s="2">
        <v>0</v>
      </c>
      <c r="S6270" s="2">
        <v>0</v>
      </c>
      <c r="T6270">
        <f t="shared" si="388"/>
        <v>0.4</v>
      </c>
      <c r="U6270">
        <f t="shared" si="389"/>
        <v>6.6000000000000005</v>
      </c>
      <c r="V6270">
        <f t="shared" si="390"/>
        <v>1.38295E-2</v>
      </c>
      <c r="W6270">
        <f t="shared" si="391"/>
        <v>1.814840325</v>
      </c>
    </row>
    <row r="6271" spans="1:23" x14ac:dyDescent="0.25">
      <c r="A6271" t="e">
        <f>-kETYvHON_I</f>
        <v>#NAME?</v>
      </c>
      <c r="B6271" s="1">
        <v>43125</v>
      </c>
      <c r="C6271" t="s">
        <v>458</v>
      </c>
      <c r="D6271" t="s">
        <v>328</v>
      </c>
      <c r="E6271" t="s">
        <v>459</v>
      </c>
      <c r="F6271" s="1">
        <v>43118</v>
      </c>
      <c r="G6271">
        <v>1</v>
      </c>
      <c r="H6271">
        <v>597049</v>
      </c>
      <c r="I6271">
        <v>18464</v>
      </c>
      <c r="J6271">
        <v>1054</v>
      </c>
      <c r="K6271">
        <v>1672</v>
      </c>
      <c r="L6271" t="b">
        <v>0</v>
      </c>
      <c r="M6271" t="b">
        <v>0</v>
      </c>
      <c r="N6271" t="b">
        <v>0</v>
      </c>
      <c r="O6271">
        <v>7</v>
      </c>
      <c r="P6271">
        <v>7</v>
      </c>
      <c r="Q6271" s="2">
        <v>0.03</v>
      </c>
      <c r="R6271" s="2">
        <v>0</v>
      </c>
      <c r="S6271" s="2">
        <v>0</v>
      </c>
      <c r="T6271">
        <f t="shared" si="388"/>
        <v>0.4</v>
      </c>
      <c r="U6271">
        <f t="shared" si="389"/>
        <v>5.6000000000000005</v>
      </c>
      <c r="V6271">
        <f t="shared" si="390"/>
        <v>0.5985244999999999</v>
      </c>
      <c r="W6271">
        <f t="shared" si="391"/>
        <v>1.769483575</v>
      </c>
    </row>
    <row r="6272" spans="1:23" x14ac:dyDescent="0.25">
      <c r="A6272" t="e">
        <f>-YRlVB6Qgug</f>
        <v>#NAME?</v>
      </c>
      <c r="B6272" s="1">
        <v>43147</v>
      </c>
      <c r="C6272" t="s">
        <v>591</v>
      </c>
      <c r="D6272" t="s">
        <v>355</v>
      </c>
      <c r="E6272" t="s">
        <v>592</v>
      </c>
      <c r="F6272" s="1">
        <v>43140</v>
      </c>
      <c r="G6272">
        <v>1</v>
      </c>
      <c r="H6272">
        <v>723523</v>
      </c>
      <c r="I6272">
        <v>16290</v>
      </c>
      <c r="J6272">
        <v>505</v>
      </c>
      <c r="K6272">
        <v>412</v>
      </c>
      <c r="L6272" t="b">
        <v>0</v>
      </c>
      <c r="M6272" t="b">
        <v>0</v>
      </c>
      <c r="N6272" t="b">
        <v>0</v>
      </c>
      <c r="O6272">
        <v>7</v>
      </c>
      <c r="P6272">
        <v>7</v>
      </c>
      <c r="Q6272" s="2">
        <v>0.02</v>
      </c>
      <c r="R6272" s="2">
        <v>0</v>
      </c>
      <c r="S6272" s="2">
        <v>0</v>
      </c>
      <c r="T6272">
        <f t="shared" si="388"/>
        <v>0.4</v>
      </c>
      <c r="U6272">
        <f t="shared" si="389"/>
        <v>5.6000000000000005</v>
      </c>
      <c r="V6272">
        <f t="shared" si="390"/>
        <v>0.56176150000000002</v>
      </c>
      <c r="W6272">
        <f t="shared" si="391"/>
        <v>1.7566165250000001</v>
      </c>
    </row>
    <row r="6273" spans="1:23" x14ac:dyDescent="0.25">
      <c r="A6273" t="e">
        <f>-VgOGzBcMIg</f>
        <v>#NAME?</v>
      </c>
      <c r="B6273" s="1">
        <v>43259</v>
      </c>
      <c r="C6273" t="s">
        <v>571</v>
      </c>
      <c r="D6273" t="s">
        <v>403</v>
      </c>
      <c r="E6273" t="s">
        <v>572</v>
      </c>
      <c r="F6273" s="1">
        <v>43252</v>
      </c>
      <c r="G6273">
        <v>1</v>
      </c>
      <c r="H6273">
        <v>440020</v>
      </c>
      <c r="I6273">
        <v>11787</v>
      </c>
      <c r="J6273">
        <v>2157</v>
      </c>
      <c r="K6273">
        <v>1495</v>
      </c>
      <c r="L6273" t="b">
        <v>0</v>
      </c>
      <c r="M6273" t="b">
        <v>0</v>
      </c>
      <c r="N6273" t="b">
        <v>0</v>
      </c>
      <c r="O6273">
        <v>7</v>
      </c>
      <c r="P6273">
        <v>7</v>
      </c>
      <c r="Q6273" s="2">
        <v>0.03</v>
      </c>
      <c r="R6273" s="2">
        <v>0</v>
      </c>
      <c r="S6273" s="2">
        <v>0</v>
      </c>
      <c r="T6273">
        <f t="shared" si="388"/>
        <v>0.4</v>
      </c>
      <c r="U6273">
        <f t="shared" si="389"/>
        <v>5.6000000000000005</v>
      </c>
      <c r="V6273">
        <f t="shared" si="390"/>
        <v>0.52000999999999997</v>
      </c>
      <c r="W6273">
        <f t="shared" si="391"/>
        <v>1.7420035</v>
      </c>
    </row>
    <row r="6274" spans="1:23" x14ac:dyDescent="0.25">
      <c r="A6274" t="e">
        <f>-v-_Z11T5L4</f>
        <v>#NAME?</v>
      </c>
      <c r="B6274" s="1">
        <v>43075</v>
      </c>
      <c r="C6274" t="s">
        <v>565</v>
      </c>
      <c r="D6274" t="s">
        <v>566</v>
      </c>
      <c r="E6274" t="s">
        <v>567</v>
      </c>
      <c r="F6274" s="1">
        <v>43068</v>
      </c>
      <c r="G6274">
        <v>1</v>
      </c>
      <c r="H6274">
        <v>83301</v>
      </c>
      <c r="I6274">
        <v>2636</v>
      </c>
      <c r="J6274">
        <v>65</v>
      </c>
      <c r="K6274">
        <v>167</v>
      </c>
      <c r="L6274" t="b">
        <v>0</v>
      </c>
      <c r="M6274" t="b">
        <v>0</v>
      </c>
      <c r="N6274" t="b">
        <v>0</v>
      </c>
      <c r="O6274">
        <v>7</v>
      </c>
      <c r="P6274">
        <v>7</v>
      </c>
      <c r="Q6274" s="2">
        <v>0.03</v>
      </c>
      <c r="R6274" s="2">
        <v>0</v>
      </c>
      <c r="S6274" s="2">
        <v>0</v>
      </c>
      <c r="T6274">
        <f t="shared" ref="T6274:T6322" si="392">G6274*0.4</f>
        <v>0.4</v>
      </c>
      <c r="U6274">
        <f t="shared" ref="U6274:U6322" si="393">-0.2*(O6274-P6274)+0.8*P6274</f>
        <v>5.6000000000000005</v>
      </c>
      <c r="V6274">
        <f t="shared" ref="V6274:V6322" si="394">0.5*H6274*0.000001+0.1*Q6274*100+100*0.15*R6274+100*0.25*S6274</f>
        <v>0.34165049999999997</v>
      </c>
      <c r="W6274">
        <f t="shared" ref="W6274:W6322" si="395">0.4*T6274+0.25*U6274+0.35*V6274</f>
        <v>1.679577675</v>
      </c>
    </row>
    <row r="6275" spans="1:23" x14ac:dyDescent="0.25">
      <c r="A6275" t="e">
        <f>-txKpma65ZU</f>
        <v>#NAME?</v>
      </c>
      <c r="B6275" s="1">
        <v>43139</v>
      </c>
      <c r="C6275" t="s">
        <v>563</v>
      </c>
      <c r="D6275" t="s">
        <v>77</v>
      </c>
      <c r="E6275" t="s">
        <v>564</v>
      </c>
      <c r="F6275" s="1">
        <v>43132</v>
      </c>
      <c r="G6275">
        <v>1</v>
      </c>
      <c r="H6275">
        <v>457513</v>
      </c>
      <c r="I6275">
        <v>5958</v>
      </c>
      <c r="J6275">
        <v>2114</v>
      </c>
      <c r="K6275">
        <v>713</v>
      </c>
      <c r="L6275" t="b">
        <v>0</v>
      </c>
      <c r="M6275" t="b">
        <v>0</v>
      </c>
      <c r="N6275" t="b">
        <v>0</v>
      </c>
      <c r="O6275">
        <v>7</v>
      </c>
      <c r="P6275">
        <v>7</v>
      </c>
      <c r="Q6275" s="2">
        <v>0.01</v>
      </c>
      <c r="R6275" s="2">
        <v>0</v>
      </c>
      <c r="S6275" s="2">
        <v>0</v>
      </c>
      <c r="T6275">
        <f t="shared" si="392"/>
        <v>0.4</v>
      </c>
      <c r="U6275">
        <f t="shared" si="393"/>
        <v>5.6000000000000005</v>
      </c>
      <c r="V6275">
        <f t="shared" si="394"/>
        <v>0.32875650000000001</v>
      </c>
      <c r="W6275">
        <f t="shared" si="395"/>
        <v>1.6750647750000001</v>
      </c>
    </row>
    <row r="6276" spans="1:23" x14ac:dyDescent="0.25">
      <c r="A6276" t="e">
        <f>-BDImdAfodA</f>
        <v>#NAME?</v>
      </c>
      <c r="B6276" s="1">
        <v>43139</v>
      </c>
      <c r="C6276" t="s">
        <v>408</v>
      </c>
      <c r="D6276" t="s">
        <v>409</v>
      </c>
      <c r="E6276" t="s">
        <v>410</v>
      </c>
      <c r="F6276" s="1">
        <v>43132</v>
      </c>
      <c r="G6276">
        <v>1</v>
      </c>
      <c r="H6276">
        <v>1307790</v>
      </c>
      <c r="I6276">
        <v>34007</v>
      </c>
      <c r="J6276">
        <v>1433</v>
      </c>
      <c r="K6276">
        <v>3533</v>
      </c>
      <c r="L6276" t="b">
        <v>0</v>
      </c>
      <c r="M6276" t="b">
        <v>0</v>
      </c>
      <c r="N6276" t="b">
        <v>0</v>
      </c>
      <c r="O6276">
        <v>7</v>
      </c>
      <c r="P6276">
        <v>6</v>
      </c>
      <c r="Q6276" s="2">
        <v>0.03</v>
      </c>
      <c r="R6276" s="2">
        <v>0</v>
      </c>
      <c r="S6276" s="2">
        <v>0</v>
      </c>
      <c r="T6276">
        <f t="shared" si="392"/>
        <v>0.4</v>
      </c>
      <c r="U6276">
        <f t="shared" si="393"/>
        <v>4.6000000000000005</v>
      </c>
      <c r="V6276">
        <f t="shared" si="394"/>
        <v>0.95389499999999994</v>
      </c>
      <c r="W6276">
        <f t="shared" si="395"/>
        <v>1.6438632499999999</v>
      </c>
    </row>
    <row r="6277" spans="1:23" x14ac:dyDescent="0.25">
      <c r="A6277" t="e">
        <f>-SJywvgaJEI</f>
        <v>#NAME?</v>
      </c>
      <c r="B6277" s="1">
        <v>43234</v>
      </c>
      <c r="C6277" t="s">
        <v>548</v>
      </c>
      <c r="D6277" t="s">
        <v>549</v>
      </c>
      <c r="E6277" t="s">
        <v>550</v>
      </c>
      <c r="F6277" s="1">
        <v>43223</v>
      </c>
      <c r="G6277">
        <v>1</v>
      </c>
      <c r="H6277">
        <v>1454240</v>
      </c>
      <c r="I6277">
        <v>141516</v>
      </c>
      <c r="J6277">
        <v>1841</v>
      </c>
      <c r="K6277">
        <v>23633</v>
      </c>
      <c r="L6277" t="b">
        <v>0</v>
      </c>
      <c r="M6277" t="b">
        <v>0</v>
      </c>
      <c r="N6277" t="b">
        <v>0</v>
      </c>
      <c r="O6277">
        <v>11</v>
      </c>
      <c r="P6277">
        <v>5</v>
      </c>
      <c r="Q6277" s="2">
        <v>0.1</v>
      </c>
      <c r="R6277" s="2">
        <v>0</v>
      </c>
      <c r="S6277" s="2">
        <v>0.02</v>
      </c>
      <c r="T6277">
        <f t="shared" si="392"/>
        <v>0.4</v>
      </c>
      <c r="U6277">
        <f t="shared" si="393"/>
        <v>2.8</v>
      </c>
      <c r="V6277">
        <f t="shared" si="394"/>
        <v>2.2271200000000002</v>
      </c>
      <c r="W6277">
        <f t="shared" si="395"/>
        <v>1.6394920000000002</v>
      </c>
    </row>
    <row r="6278" spans="1:23" x14ac:dyDescent="0.25">
      <c r="A6278" t="e">
        <f>-NcG4L0pwvE</f>
        <v>#NAME?</v>
      </c>
      <c r="B6278" s="1">
        <v>43179</v>
      </c>
      <c r="C6278" t="s">
        <v>483</v>
      </c>
      <c r="D6278" t="s">
        <v>484</v>
      </c>
      <c r="E6278" t="s">
        <v>485</v>
      </c>
      <c r="F6278" s="1">
        <v>43171</v>
      </c>
      <c r="G6278">
        <v>1</v>
      </c>
      <c r="H6278">
        <v>422918</v>
      </c>
      <c r="I6278">
        <v>19968</v>
      </c>
      <c r="J6278">
        <v>487</v>
      </c>
      <c r="K6278">
        <v>4757</v>
      </c>
      <c r="L6278" t="b">
        <v>0</v>
      </c>
      <c r="M6278" t="b">
        <v>0</v>
      </c>
      <c r="N6278" t="b">
        <v>0</v>
      </c>
      <c r="O6278">
        <v>8</v>
      </c>
      <c r="P6278">
        <v>6</v>
      </c>
      <c r="Q6278" s="2">
        <v>0.05</v>
      </c>
      <c r="R6278" s="2">
        <v>0</v>
      </c>
      <c r="S6278" s="2">
        <v>0.01</v>
      </c>
      <c r="T6278">
        <f t="shared" si="392"/>
        <v>0.4</v>
      </c>
      <c r="U6278">
        <f t="shared" si="393"/>
        <v>4.4000000000000004</v>
      </c>
      <c r="V6278">
        <f t="shared" si="394"/>
        <v>0.96145900000000006</v>
      </c>
      <c r="W6278">
        <f t="shared" si="395"/>
        <v>1.5965106500000004</v>
      </c>
    </row>
    <row r="6279" spans="1:23" x14ac:dyDescent="0.25">
      <c r="A6279" t="e">
        <f>-nbm90xAhWY</f>
        <v>#NAME?</v>
      </c>
      <c r="B6279" s="1">
        <v>43160</v>
      </c>
      <c r="C6279" t="s">
        <v>480</v>
      </c>
      <c r="D6279" t="s">
        <v>481</v>
      </c>
      <c r="E6279" t="s">
        <v>482</v>
      </c>
      <c r="F6279" s="1">
        <v>43154</v>
      </c>
      <c r="G6279">
        <v>1</v>
      </c>
      <c r="H6279">
        <v>249572</v>
      </c>
      <c r="I6279">
        <v>7944</v>
      </c>
      <c r="J6279">
        <v>301</v>
      </c>
      <c r="K6279">
        <v>1431</v>
      </c>
      <c r="L6279" t="b">
        <v>0</v>
      </c>
      <c r="M6279" t="b">
        <v>0</v>
      </c>
      <c r="N6279" t="b">
        <v>0</v>
      </c>
      <c r="O6279">
        <v>6</v>
      </c>
      <c r="P6279">
        <v>6</v>
      </c>
      <c r="Q6279" s="2">
        <v>0.03</v>
      </c>
      <c r="R6279" s="2">
        <v>0</v>
      </c>
      <c r="S6279" s="2">
        <v>0.01</v>
      </c>
      <c r="T6279">
        <f t="shared" si="392"/>
        <v>0.4</v>
      </c>
      <c r="U6279">
        <f t="shared" si="393"/>
        <v>4.8000000000000007</v>
      </c>
      <c r="V6279">
        <f t="shared" si="394"/>
        <v>0.674786</v>
      </c>
      <c r="W6279">
        <f t="shared" si="395"/>
        <v>1.5961751000000004</v>
      </c>
    </row>
    <row r="6280" spans="1:23" x14ac:dyDescent="0.25">
      <c r="A6280" t="e">
        <f>-yMXWp-Fh3g</f>
        <v>#NAME?</v>
      </c>
      <c r="B6280" s="1">
        <v>43122</v>
      </c>
      <c r="C6280" t="s">
        <v>589</v>
      </c>
      <c r="D6280" t="s">
        <v>555</v>
      </c>
      <c r="E6280" t="s">
        <v>590</v>
      </c>
      <c r="F6280" s="1">
        <v>43116</v>
      </c>
      <c r="G6280">
        <v>1</v>
      </c>
      <c r="H6280">
        <v>221336</v>
      </c>
      <c r="I6280">
        <v>6877</v>
      </c>
      <c r="J6280">
        <v>219</v>
      </c>
      <c r="K6280">
        <v>1538</v>
      </c>
      <c r="L6280" t="b">
        <v>0</v>
      </c>
      <c r="M6280" t="b">
        <v>0</v>
      </c>
      <c r="N6280" t="b">
        <v>0</v>
      </c>
      <c r="O6280">
        <v>6</v>
      </c>
      <c r="P6280">
        <v>6</v>
      </c>
      <c r="Q6280" s="2">
        <v>0.03</v>
      </c>
      <c r="R6280" s="2">
        <v>0</v>
      </c>
      <c r="S6280" s="2">
        <v>0.01</v>
      </c>
      <c r="T6280">
        <f t="shared" si="392"/>
        <v>0.4</v>
      </c>
      <c r="U6280">
        <f t="shared" si="393"/>
        <v>4.8000000000000007</v>
      </c>
      <c r="V6280">
        <f t="shared" si="394"/>
        <v>0.66066800000000003</v>
      </c>
      <c r="W6280">
        <f t="shared" si="395"/>
        <v>1.5912338000000004</v>
      </c>
    </row>
    <row r="6281" spans="1:23" x14ac:dyDescent="0.25">
      <c r="A6281" t="e">
        <f>-El8z4uy5Ac</f>
        <v>#NAME?</v>
      </c>
      <c r="B6281" s="1">
        <v>43065</v>
      </c>
      <c r="C6281" t="s">
        <v>426</v>
      </c>
      <c r="D6281" t="s">
        <v>427</v>
      </c>
      <c r="E6281" t="s">
        <v>428</v>
      </c>
      <c r="F6281" s="1">
        <v>43059</v>
      </c>
      <c r="G6281">
        <v>1</v>
      </c>
      <c r="H6281">
        <v>639982</v>
      </c>
      <c r="I6281">
        <v>16519</v>
      </c>
      <c r="J6281">
        <v>1243</v>
      </c>
      <c r="K6281">
        <v>1739</v>
      </c>
      <c r="L6281" t="b">
        <v>0</v>
      </c>
      <c r="M6281" t="b">
        <v>0</v>
      </c>
      <c r="N6281" t="b">
        <v>0</v>
      </c>
      <c r="O6281">
        <v>6</v>
      </c>
      <c r="P6281">
        <v>6</v>
      </c>
      <c r="Q6281" s="2">
        <v>0.03</v>
      </c>
      <c r="R6281" s="2">
        <v>0</v>
      </c>
      <c r="S6281" s="2">
        <v>0</v>
      </c>
      <c r="T6281">
        <f t="shared" si="392"/>
        <v>0.4</v>
      </c>
      <c r="U6281">
        <f t="shared" si="393"/>
        <v>4.8000000000000007</v>
      </c>
      <c r="V6281">
        <f t="shared" si="394"/>
        <v>0.61999099999999996</v>
      </c>
      <c r="W6281">
        <f t="shared" si="395"/>
        <v>1.5769968500000002</v>
      </c>
    </row>
    <row r="6282" spans="1:23" x14ac:dyDescent="0.25">
      <c r="A6282" t="e">
        <f>-p2lhxUqMMQ</f>
        <v>#NAME?</v>
      </c>
      <c r="B6282" s="1">
        <v>43133</v>
      </c>
      <c r="C6282" t="s">
        <v>505</v>
      </c>
      <c r="D6282" t="s">
        <v>506</v>
      </c>
      <c r="E6282" t="s">
        <v>507</v>
      </c>
      <c r="F6282" s="1">
        <v>43127</v>
      </c>
      <c r="G6282">
        <v>1</v>
      </c>
      <c r="H6282">
        <v>398058</v>
      </c>
      <c r="I6282">
        <v>17874</v>
      </c>
      <c r="J6282">
        <v>257</v>
      </c>
      <c r="K6282">
        <v>1831</v>
      </c>
      <c r="L6282" t="b">
        <v>0</v>
      </c>
      <c r="M6282" t="b">
        <v>0</v>
      </c>
      <c r="N6282" t="b">
        <v>0</v>
      </c>
      <c r="O6282">
        <v>6</v>
      </c>
      <c r="P6282">
        <v>6</v>
      </c>
      <c r="Q6282" s="2">
        <v>0.04</v>
      </c>
      <c r="R6282" s="2">
        <v>0</v>
      </c>
      <c r="S6282" s="2">
        <v>0</v>
      </c>
      <c r="T6282">
        <f t="shared" si="392"/>
        <v>0.4</v>
      </c>
      <c r="U6282">
        <f t="shared" si="393"/>
        <v>4.8000000000000007</v>
      </c>
      <c r="V6282">
        <f t="shared" si="394"/>
        <v>0.59902900000000003</v>
      </c>
      <c r="W6282">
        <f t="shared" si="395"/>
        <v>1.5696601500000003</v>
      </c>
    </row>
    <row r="6283" spans="1:23" x14ac:dyDescent="0.25">
      <c r="A6283" t="e">
        <f>-oXybog2IuI</f>
        <v>#NAME?</v>
      </c>
      <c r="B6283" s="1">
        <v>43060</v>
      </c>
      <c r="C6283" t="s">
        <v>502</v>
      </c>
      <c r="D6283" t="s">
        <v>503</v>
      </c>
      <c r="E6283" t="s">
        <v>504</v>
      </c>
      <c r="F6283" s="1">
        <v>43054</v>
      </c>
      <c r="G6283">
        <v>1</v>
      </c>
      <c r="H6283">
        <v>38775</v>
      </c>
      <c r="I6283">
        <v>1373</v>
      </c>
      <c r="J6283">
        <v>16</v>
      </c>
      <c r="K6283">
        <v>140</v>
      </c>
      <c r="L6283" t="b">
        <v>0</v>
      </c>
      <c r="M6283" t="b">
        <v>0</v>
      </c>
      <c r="N6283" t="b">
        <v>0</v>
      </c>
      <c r="O6283">
        <v>6</v>
      </c>
      <c r="P6283">
        <v>6</v>
      </c>
      <c r="Q6283" s="2">
        <v>0.04</v>
      </c>
      <c r="R6283" s="2">
        <v>0</v>
      </c>
      <c r="S6283" s="2">
        <v>0</v>
      </c>
      <c r="T6283">
        <f t="shared" si="392"/>
        <v>0.4</v>
      </c>
      <c r="U6283">
        <f t="shared" si="393"/>
        <v>4.8000000000000007</v>
      </c>
      <c r="V6283">
        <f t="shared" si="394"/>
        <v>0.41938750000000002</v>
      </c>
      <c r="W6283">
        <f t="shared" si="395"/>
        <v>1.5067856250000002</v>
      </c>
    </row>
    <row r="6284" spans="1:23" x14ac:dyDescent="0.25">
      <c r="A6284" t="e">
        <f>-o7zywbiFVI</f>
        <v>#NAME?</v>
      </c>
      <c r="B6284" s="1">
        <v>43086</v>
      </c>
      <c r="C6284" t="s">
        <v>492</v>
      </c>
      <c r="D6284" t="s">
        <v>487</v>
      </c>
      <c r="E6284" t="s">
        <v>493</v>
      </c>
      <c r="F6284" s="1">
        <v>43080</v>
      </c>
      <c r="G6284">
        <v>1</v>
      </c>
      <c r="H6284">
        <v>97024</v>
      </c>
      <c r="I6284">
        <v>520</v>
      </c>
      <c r="J6284">
        <v>409</v>
      </c>
      <c r="K6284">
        <v>624</v>
      </c>
      <c r="L6284" t="b">
        <v>0</v>
      </c>
      <c r="M6284" t="b">
        <v>0</v>
      </c>
      <c r="N6284" t="b">
        <v>0</v>
      </c>
      <c r="O6284">
        <v>6</v>
      </c>
      <c r="P6284">
        <v>6</v>
      </c>
      <c r="Q6284" s="2">
        <v>0.01</v>
      </c>
      <c r="R6284" s="2">
        <v>0</v>
      </c>
      <c r="S6284" s="2">
        <v>0.01</v>
      </c>
      <c r="T6284">
        <f t="shared" si="392"/>
        <v>0.4</v>
      </c>
      <c r="U6284">
        <f t="shared" si="393"/>
        <v>4.8000000000000007</v>
      </c>
      <c r="V6284">
        <f t="shared" si="394"/>
        <v>0.39851199999999998</v>
      </c>
      <c r="W6284">
        <f t="shared" si="395"/>
        <v>1.4994792000000003</v>
      </c>
    </row>
    <row r="6285" spans="1:23" x14ac:dyDescent="0.25">
      <c r="A6285" t="e">
        <f>-zrJwYFJtZo</f>
        <v>#NAME?</v>
      </c>
      <c r="B6285" s="1">
        <v>43210</v>
      </c>
      <c r="C6285" t="s">
        <v>593</v>
      </c>
      <c r="D6285" t="s">
        <v>490</v>
      </c>
      <c r="E6285" t="s">
        <v>594</v>
      </c>
      <c r="F6285" s="1">
        <v>43196</v>
      </c>
      <c r="G6285">
        <v>1</v>
      </c>
      <c r="H6285">
        <v>564733</v>
      </c>
      <c r="I6285">
        <v>16190</v>
      </c>
      <c r="J6285">
        <v>232</v>
      </c>
      <c r="K6285">
        <v>2407</v>
      </c>
      <c r="L6285" t="b">
        <v>0</v>
      </c>
      <c r="M6285" t="b">
        <v>0</v>
      </c>
      <c r="N6285" t="b">
        <v>0</v>
      </c>
      <c r="O6285">
        <v>14</v>
      </c>
      <c r="P6285">
        <v>7</v>
      </c>
      <c r="Q6285" s="2">
        <v>0.03</v>
      </c>
      <c r="R6285" s="2">
        <v>0</v>
      </c>
      <c r="S6285" s="2">
        <v>0</v>
      </c>
      <c r="T6285">
        <f t="shared" si="392"/>
        <v>0.4</v>
      </c>
      <c r="U6285">
        <f t="shared" si="393"/>
        <v>4.2</v>
      </c>
      <c r="V6285">
        <f t="shared" si="394"/>
        <v>0.58236650000000001</v>
      </c>
      <c r="W6285">
        <f t="shared" si="395"/>
        <v>1.413828275</v>
      </c>
    </row>
    <row r="6286" spans="1:23" x14ac:dyDescent="0.25">
      <c r="A6286" t="e">
        <f>-HrakxB4Klo</f>
        <v>#NAME?</v>
      </c>
      <c r="B6286" s="1">
        <v>43109</v>
      </c>
      <c r="C6286" t="s">
        <v>446</v>
      </c>
      <c r="D6286" t="s">
        <v>447</v>
      </c>
      <c r="E6286" t="s">
        <v>448</v>
      </c>
      <c r="F6286" s="1">
        <v>43103</v>
      </c>
      <c r="G6286">
        <v>1</v>
      </c>
      <c r="H6286">
        <v>125684</v>
      </c>
      <c r="I6286">
        <v>3948</v>
      </c>
      <c r="J6286">
        <v>200</v>
      </c>
      <c r="K6286">
        <v>1692</v>
      </c>
      <c r="L6286" t="b">
        <v>0</v>
      </c>
      <c r="M6286" t="b">
        <v>0</v>
      </c>
      <c r="N6286" t="b">
        <v>0</v>
      </c>
      <c r="O6286">
        <v>6</v>
      </c>
      <c r="P6286">
        <v>5</v>
      </c>
      <c r="Q6286" s="2">
        <v>0.03</v>
      </c>
      <c r="R6286" s="2">
        <v>0</v>
      </c>
      <c r="S6286" s="2">
        <v>0.01</v>
      </c>
      <c r="T6286">
        <f t="shared" si="392"/>
        <v>0.4</v>
      </c>
      <c r="U6286">
        <f t="shared" si="393"/>
        <v>3.8</v>
      </c>
      <c r="V6286">
        <f t="shared" si="394"/>
        <v>0.612842</v>
      </c>
      <c r="W6286">
        <f t="shared" si="395"/>
        <v>1.3244946999999998</v>
      </c>
    </row>
    <row r="6287" spans="1:23" x14ac:dyDescent="0.25">
      <c r="A6287" t="e">
        <f>-IqpbDJFbZA</f>
        <v>#NAME?</v>
      </c>
      <c r="B6287" s="1">
        <v>43115</v>
      </c>
      <c r="C6287" t="s">
        <v>449</v>
      </c>
      <c r="D6287" t="s">
        <v>450</v>
      </c>
      <c r="E6287" t="s">
        <v>451</v>
      </c>
      <c r="F6287" s="1">
        <v>43111</v>
      </c>
      <c r="G6287">
        <v>1</v>
      </c>
      <c r="H6287">
        <v>1230476</v>
      </c>
      <c r="I6287">
        <v>52468</v>
      </c>
      <c r="J6287">
        <v>521</v>
      </c>
      <c r="K6287">
        <v>2099</v>
      </c>
      <c r="L6287" t="b">
        <v>0</v>
      </c>
      <c r="M6287" t="b">
        <v>0</v>
      </c>
      <c r="N6287" t="b">
        <v>0</v>
      </c>
      <c r="O6287">
        <v>4</v>
      </c>
      <c r="P6287">
        <v>4</v>
      </c>
      <c r="Q6287" s="2">
        <v>0.04</v>
      </c>
      <c r="R6287" s="2">
        <v>0</v>
      </c>
      <c r="S6287" s="2">
        <v>0</v>
      </c>
      <c r="T6287">
        <f t="shared" si="392"/>
        <v>0.4</v>
      </c>
      <c r="U6287">
        <f t="shared" si="393"/>
        <v>3.2</v>
      </c>
      <c r="V6287">
        <f t="shared" si="394"/>
        <v>1.0152380000000001</v>
      </c>
      <c r="W6287">
        <f t="shared" si="395"/>
        <v>1.3153333</v>
      </c>
    </row>
    <row r="6288" spans="1:23" x14ac:dyDescent="0.25">
      <c r="A6288" t="e">
        <f>-ppaazmNIgA</f>
        <v>#NAME?</v>
      </c>
      <c r="B6288" s="1">
        <v>43122</v>
      </c>
      <c r="C6288" t="s">
        <v>511</v>
      </c>
      <c r="D6288" t="s">
        <v>512</v>
      </c>
      <c r="E6288" t="s">
        <v>513</v>
      </c>
      <c r="F6288" s="1">
        <v>43117</v>
      </c>
      <c r="G6288">
        <v>1</v>
      </c>
      <c r="H6288">
        <v>588513</v>
      </c>
      <c r="I6288">
        <v>4234</v>
      </c>
      <c r="J6288">
        <v>445</v>
      </c>
      <c r="K6288">
        <v>329</v>
      </c>
      <c r="L6288" t="b">
        <v>0</v>
      </c>
      <c r="M6288" t="b">
        <v>0</v>
      </c>
      <c r="N6288" t="b">
        <v>0</v>
      </c>
      <c r="O6288">
        <v>5</v>
      </c>
      <c r="P6288">
        <v>5</v>
      </c>
      <c r="Q6288" s="2">
        <v>0.01</v>
      </c>
      <c r="R6288" s="2">
        <v>0</v>
      </c>
      <c r="S6288" s="2">
        <v>0</v>
      </c>
      <c r="T6288">
        <f t="shared" si="392"/>
        <v>0.4</v>
      </c>
      <c r="U6288">
        <f t="shared" si="393"/>
        <v>4</v>
      </c>
      <c r="V6288">
        <f t="shared" si="394"/>
        <v>0.39425650000000001</v>
      </c>
      <c r="W6288">
        <f t="shared" si="395"/>
        <v>1.297989775</v>
      </c>
    </row>
    <row r="6289" spans="1:23" x14ac:dyDescent="0.25">
      <c r="A6289" t="e">
        <f>-RUbNqpwOt8</f>
        <v>#NAME?</v>
      </c>
      <c r="B6289" s="1">
        <v>43088</v>
      </c>
      <c r="C6289" t="s">
        <v>537</v>
      </c>
      <c r="D6289" t="s">
        <v>61</v>
      </c>
      <c r="E6289" t="s">
        <v>538</v>
      </c>
      <c r="F6289" s="1">
        <v>43083</v>
      </c>
      <c r="G6289">
        <v>1</v>
      </c>
      <c r="H6289">
        <v>1586396</v>
      </c>
      <c r="I6289">
        <v>45690</v>
      </c>
      <c r="J6289">
        <v>2414</v>
      </c>
      <c r="K6289">
        <v>3812</v>
      </c>
      <c r="L6289" t="b">
        <v>0</v>
      </c>
      <c r="M6289" t="b">
        <v>0</v>
      </c>
      <c r="N6289" t="b">
        <v>0</v>
      </c>
      <c r="O6289">
        <v>5</v>
      </c>
      <c r="P6289">
        <v>4</v>
      </c>
      <c r="Q6289" s="2">
        <v>0.03</v>
      </c>
      <c r="R6289" s="2">
        <v>0</v>
      </c>
      <c r="S6289" s="2">
        <v>0</v>
      </c>
      <c r="T6289">
        <f t="shared" si="392"/>
        <v>0.4</v>
      </c>
      <c r="U6289">
        <f t="shared" si="393"/>
        <v>3</v>
      </c>
      <c r="V6289">
        <f t="shared" si="394"/>
        <v>1.0931979999999999</v>
      </c>
      <c r="W6289">
        <f t="shared" si="395"/>
        <v>1.2926192999999999</v>
      </c>
    </row>
    <row r="6290" spans="1:23" x14ac:dyDescent="0.25">
      <c r="A6290" t="e">
        <f>-NEhvlJA5q8</f>
        <v>#NAME?</v>
      </c>
      <c r="B6290" s="1">
        <v>43137</v>
      </c>
      <c r="C6290" t="s">
        <v>486</v>
      </c>
      <c r="D6290" t="s">
        <v>487</v>
      </c>
      <c r="E6290" t="s">
        <v>488</v>
      </c>
      <c r="F6290" s="1">
        <v>43131</v>
      </c>
      <c r="G6290">
        <v>1</v>
      </c>
      <c r="H6290">
        <v>330827</v>
      </c>
      <c r="I6290">
        <v>1255</v>
      </c>
      <c r="J6290">
        <v>436</v>
      </c>
      <c r="K6290">
        <v>2334</v>
      </c>
      <c r="L6290" t="b">
        <v>0</v>
      </c>
      <c r="M6290" t="b">
        <v>0</v>
      </c>
      <c r="N6290" t="b">
        <v>0</v>
      </c>
      <c r="O6290">
        <v>6</v>
      </c>
      <c r="P6290">
        <v>5</v>
      </c>
      <c r="Q6290" s="2">
        <v>0</v>
      </c>
      <c r="R6290" s="2">
        <v>0</v>
      </c>
      <c r="S6290" s="2">
        <v>0.01</v>
      </c>
      <c r="T6290">
        <f t="shared" si="392"/>
        <v>0.4</v>
      </c>
      <c r="U6290">
        <f t="shared" si="393"/>
        <v>3.8</v>
      </c>
      <c r="V6290">
        <f t="shared" si="394"/>
        <v>0.41541349999999999</v>
      </c>
      <c r="W6290">
        <f t="shared" si="395"/>
        <v>1.2553947249999999</v>
      </c>
    </row>
    <row r="6291" spans="1:23" x14ac:dyDescent="0.25">
      <c r="A6291" t="e">
        <f>-mvfLtZTe3Q</f>
        <v>#NAME?</v>
      </c>
      <c r="B6291" s="1">
        <v>43119</v>
      </c>
      <c r="C6291" t="s">
        <v>477</v>
      </c>
      <c r="D6291" t="s">
        <v>478</v>
      </c>
      <c r="E6291" t="s">
        <v>479</v>
      </c>
      <c r="F6291" s="1">
        <v>43114</v>
      </c>
      <c r="G6291">
        <v>1</v>
      </c>
      <c r="H6291">
        <v>443498</v>
      </c>
      <c r="I6291">
        <v>911</v>
      </c>
      <c r="J6291">
        <v>145</v>
      </c>
      <c r="K6291">
        <v>373</v>
      </c>
      <c r="L6291" t="b">
        <v>0</v>
      </c>
      <c r="M6291" t="b">
        <v>0</v>
      </c>
      <c r="N6291" t="b">
        <v>0</v>
      </c>
      <c r="O6291">
        <v>5</v>
      </c>
      <c r="P6291">
        <v>5</v>
      </c>
      <c r="Q6291" s="2">
        <v>0</v>
      </c>
      <c r="R6291" s="2">
        <v>0</v>
      </c>
      <c r="S6291" s="2">
        <v>0</v>
      </c>
      <c r="T6291">
        <f t="shared" si="392"/>
        <v>0.4</v>
      </c>
      <c r="U6291">
        <f t="shared" si="393"/>
        <v>4</v>
      </c>
      <c r="V6291">
        <f t="shared" si="394"/>
        <v>0.221749</v>
      </c>
      <c r="W6291">
        <f t="shared" si="395"/>
        <v>1.2376121500000001</v>
      </c>
    </row>
    <row r="6292" spans="1:23" x14ac:dyDescent="0.25">
      <c r="A6292" t="e">
        <f>-L4RYm9Tq7I</f>
        <v>#NAME?</v>
      </c>
      <c r="B6292" s="1">
        <v>43147</v>
      </c>
      <c r="C6292" t="s">
        <v>466</v>
      </c>
      <c r="D6292" t="s">
        <v>467</v>
      </c>
      <c r="E6292" t="s">
        <v>468</v>
      </c>
      <c r="F6292" s="1">
        <v>43139</v>
      </c>
      <c r="G6292">
        <v>1</v>
      </c>
      <c r="H6292">
        <v>182121</v>
      </c>
      <c r="I6292">
        <v>4982</v>
      </c>
      <c r="J6292">
        <v>160</v>
      </c>
      <c r="K6292">
        <v>1968</v>
      </c>
      <c r="L6292" t="b">
        <v>0</v>
      </c>
      <c r="M6292" t="b">
        <v>0</v>
      </c>
      <c r="N6292" t="b">
        <v>0</v>
      </c>
      <c r="O6292">
        <v>8</v>
      </c>
      <c r="P6292">
        <v>5</v>
      </c>
      <c r="Q6292" s="2">
        <v>0.03</v>
      </c>
      <c r="R6292" s="2">
        <v>0</v>
      </c>
      <c r="S6292" s="2">
        <v>0.01</v>
      </c>
      <c r="T6292">
        <f t="shared" si="392"/>
        <v>0.4</v>
      </c>
      <c r="U6292">
        <f t="shared" si="393"/>
        <v>3.4</v>
      </c>
      <c r="V6292">
        <f t="shared" si="394"/>
        <v>0.64106050000000003</v>
      </c>
      <c r="W6292">
        <f t="shared" si="395"/>
        <v>1.2343711749999999</v>
      </c>
    </row>
    <row r="6293" spans="1:23" x14ac:dyDescent="0.25">
      <c r="A6293" t="e">
        <f>-QPdRfqTnt4</f>
        <v>#NAME?</v>
      </c>
      <c r="B6293" s="1">
        <v>43265</v>
      </c>
      <c r="C6293" t="s">
        <v>522</v>
      </c>
      <c r="D6293" t="s">
        <v>523</v>
      </c>
      <c r="E6293" t="s">
        <v>524</v>
      </c>
      <c r="F6293" s="1">
        <v>43264</v>
      </c>
      <c r="G6293">
        <v>1</v>
      </c>
      <c r="H6293">
        <v>4427381</v>
      </c>
      <c r="I6293">
        <v>96391</v>
      </c>
      <c r="J6293">
        <v>5508</v>
      </c>
      <c r="K6293">
        <v>12726</v>
      </c>
      <c r="L6293" t="b">
        <v>0</v>
      </c>
      <c r="M6293" t="b">
        <v>0</v>
      </c>
      <c r="N6293" t="b">
        <v>0</v>
      </c>
      <c r="O6293">
        <v>1</v>
      </c>
      <c r="P6293">
        <v>1</v>
      </c>
      <c r="Q6293" s="2">
        <v>0.02</v>
      </c>
      <c r="R6293" s="2">
        <v>0</v>
      </c>
      <c r="S6293" s="2">
        <v>0</v>
      </c>
      <c r="T6293">
        <f t="shared" si="392"/>
        <v>0.4</v>
      </c>
      <c r="U6293">
        <f t="shared" si="393"/>
        <v>0.8</v>
      </c>
      <c r="V6293">
        <f t="shared" si="394"/>
        <v>2.4136905</v>
      </c>
      <c r="W6293">
        <f t="shared" si="395"/>
        <v>1.2047916750000001</v>
      </c>
    </row>
    <row r="6294" spans="1:23" x14ac:dyDescent="0.25">
      <c r="A6294" t="e">
        <f>-HoAafTYR9w</f>
        <v>#NAME?</v>
      </c>
      <c r="B6294" s="1">
        <v>43159</v>
      </c>
      <c r="C6294" t="s">
        <v>443</v>
      </c>
      <c r="D6294" t="s">
        <v>444</v>
      </c>
      <c r="E6294" t="s">
        <v>445</v>
      </c>
      <c r="F6294" s="1">
        <v>43152</v>
      </c>
      <c r="G6294">
        <v>1</v>
      </c>
      <c r="H6294">
        <v>50669</v>
      </c>
      <c r="I6294">
        <v>411</v>
      </c>
      <c r="J6294">
        <v>157</v>
      </c>
      <c r="K6294">
        <v>503</v>
      </c>
      <c r="L6294" t="b">
        <v>0</v>
      </c>
      <c r="M6294" t="b">
        <v>0</v>
      </c>
      <c r="N6294" t="b">
        <v>0</v>
      </c>
      <c r="O6294">
        <v>7</v>
      </c>
      <c r="P6294">
        <v>5</v>
      </c>
      <c r="Q6294" s="2">
        <v>0.01</v>
      </c>
      <c r="R6294" s="2">
        <v>0</v>
      </c>
      <c r="S6294" s="2">
        <v>0.01</v>
      </c>
      <c r="T6294">
        <f t="shared" si="392"/>
        <v>0.4</v>
      </c>
      <c r="U6294">
        <f t="shared" si="393"/>
        <v>3.6</v>
      </c>
      <c r="V6294">
        <f t="shared" si="394"/>
        <v>0.37533450000000002</v>
      </c>
      <c r="W6294">
        <f t="shared" si="395"/>
        <v>1.1913670750000001</v>
      </c>
    </row>
    <row r="6295" spans="1:23" x14ac:dyDescent="0.25">
      <c r="A6295" t="e">
        <f>-rZkKvRZ0UE</f>
        <v>#NAME?</v>
      </c>
      <c r="B6295" s="1">
        <v>43077</v>
      </c>
      <c r="C6295" t="s">
        <v>539</v>
      </c>
      <c r="D6295" t="s">
        <v>540</v>
      </c>
      <c r="E6295" t="s">
        <v>541</v>
      </c>
      <c r="F6295" s="1">
        <v>43071</v>
      </c>
      <c r="G6295">
        <v>1</v>
      </c>
      <c r="H6295">
        <v>159575</v>
      </c>
      <c r="I6295">
        <v>1767</v>
      </c>
      <c r="J6295">
        <v>76</v>
      </c>
      <c r="K6295">
        <v>225</v>
      </c>
      <c r="L6295" t="b">
        <v>0</v>
      </c>
      <c r="M6295" t="b">
        <v>0</v>
      </c>
      <c r="N6295" t="b">
        <v>0</v>
      </c>
      <c r="O6295">
        <v>6</v>
      </c>
      <c r="P6295">
        <v>5</v>
      </c>
      <c r="Q6295" s="2">
        <v>0.01</v>
      </c>
      <c r="R6295" s="2">
        <v>0</v>
      </c>
      <c r="S6295" s="2">
        <v>0</v>
      </c>
      <c r="T6295">
        <f t="shared" si="392"/>
        <v>0.4</v>
      </c>
      <c r="U6295">
        <f t="shared" si="393"/>
        <v>3.8</v>
      </c>
      <c r="V6295">
        <f t="shared" si="394"/>
        <v>0.17978749999999999</v>
      </c>
      <c r="W6295">
        <f t="shared" si="395"/>
        <v>1.172925625</v>
      </c>
    </row>
    <row r="6296" spans="1:23" x14ac:dyDescent="0.25">
      <c r="A6296" t="e">
        <f>-pCzLbCCppo</f>
        <v>#NAME?</v>
      </c>
      <c r="B6296" s="1">
        <v>43234</v>
      </c>
      <c r="C6296" t="s">
        <v>508</v>
      </c>
      <c r="D6296" t="s">
        <v>509</v>
      </c>
      <c r="E6296" t="s">
        <v>510</v>
      </c>
      <c r="F6296" s="1">
        <v>43226</v>
      </c>
      <c r="G6296">
        <v>1</v>
      </c>
      <c r="H6296">
        <v>294810</v>
      </c>
      <c r="I6296">
        <v>8305</v>
      </c>
      <c r="J6296">
        <v>211</v>
      </c>
      <c r="K6296">
        <v>886</v>
      </c>
      <c r="L6296" t="b">
        <v>0</v>
      </c>
      <c r="M6296" t="b">
        <v>0</v>
      </c>
      <c r="N6296" t="b">
        <v>0</v>
      </c>
      <c r="O6296">
        <v>8</v>
      </c>
      <c r="P6296">
        <v>5</v>
      </c>
      <c r="Q6296" s="2">
        <v>0.03</v>
      </c>
      <c r="R6296" s="2">
        <v>0</v>
      </c>
      <c r="S6296" s="2">
        <v>0</v>
      </c>
      <c r="T6296">
        <f t="shared" si="392"/>
        <v>0.4</v>
      </c>
      <c r="U6296">
        <f t="shared" si="393"/>
        <v>3.4</v>
      </c>
      <c r="V6296">
        <f t="shared" si="394"/>
        <v>0.44740499999999994</v>
      </c>
      <c r="W6296">
        <f t="shared" si="395"/>
        <v>1.16659175</v>
      </c>
    </row>
    <row r="6297" spans="1:23" x14ac:dyDescent="0.25">
      <c r="A6297" t="e">
        <f>-t1q78GYNww</f>
        <v>#NAME?</v>
      </c>
      <c r="B6297" s="1">
        <v>43213</v>
      </c>
      <c r="C6297" t="s">
        <v>554</v>
      </c>
      <c r="D6297" t="s">
        <v>555</v>
      </c>
      <c r="E6297" t="s">
        <v>556</v>
      </c>
      <c r="F6297" s="1">
        <v>43203</v>
      </c>
      <c r="G6297">
        <v>1</v>
      </c>
      <c r="H6297">
        <v>133022</v>
      </c>
      <c r="I6297">
        <v>4995</v>
      </c>
      <c r="J6297">
        <v>238</v>
      </c>
      <c r="K6297">
        <v>1138</v>
      </c>
      <c r="L6297" t="b">
        <v>0</v>
      </c>
      <c r="M6297" t="b">
        <v>0</v>
      </c>
      <c r="N6297" t="b">
        <v>0</v>
      </c>
      <c r="O6297">
        <v>10</v>
      </c>
      <c r="P6297">
        <v>5</v>
      </c>
      <c r="Q6297" s="2">
        <v>0.04</v>
      </c>
      <c r="R6297" s="2">
        <v>0</v>
      </c>
      <c r="S6297" s="2">
        <v>0.01</v>
      </c>
      <c r="T6297">
        <f t="shared" si="392"/>
        <v>0.4</v>
      </c>
      <c r="U6297">
        <f t="shared" si="393"/>
        <v>3</v>
      </c>
      <c r="V6297">
        <f t="shared" si="394"/>
        <v>0.71651100000000001</v>
      </c>
      <c r="W6297">
        <f t="shared" si="395"/>
        <v>1.16077885</v>
      </c>
    </row>
    <row r="6298" spans="1:23" x14ac:dyDescent="0.25">
      <c r="A6298" t="e">
        <f>-WedqN1iYbM</f>
        <v>#NAME?</v>
      </c>
      <c r="B6298" s="1">
        <v>43138</v>
      </c>
      <c r="C6298" t="s">
        <v>575</v>
      </c>
      <c r="D6298" t="s">
        <v>576</v>
      </c>
      <c r="E6298" t="s">
        <v>577</v>
      </c>
      <c r="F6298" s="1">
        <v>43132</v>
      </c>
      <c r="G6298">
        <v>1</v>
      </c>
      <c r="H6298">
        <v>49638</v>
      </c>
      <c r="I6298">
        <v>633</v>
      </c>
      <c r="J6298">
        <v>19</v>
      </c>
      <c r="K6298">
        <v>58</v>
      </c>
      <c r="L6298" t="b">
        <v>0</v>
      </c>
      <c r="M6298" t="b">
        <v>0</v>
      </c>
      <c r="N6298" t="b">
        <v>0</v>
      </c>
      <c r="O6298">
        <v>6</v>
      </c>
      <c r="P6298">
        <v>5</v>
      </c>
      <c r="Q6298" s="2">
        <v>0.01</v>
      </c>
      <c r="R6298" s="2">
        <v>0</v>
      </c>
      <c r="S6298" s="2">
        <v>0</v>
      </c>
      <c r="T6298">
        <f t="shared" si="392"/>
        <v>0.4</v>
      </c>
      <c r="U6298">
        <f t="shared" si="393"/>
        <v>3.8</v>
      </c>
      <c r="V6298">
        <f t="shared" si="394"/>
        <v>0.124819</v>
      </c>
      <c r="W6298">
        <f t="shared" si="395"/>
        <v>1.1536866499999998</v>
      </c>
    </row>
    <row r="6299" spans="1:23" x14ac:dyDescent="0.25">
      <c r="A6299" t="e">
        <f>-knTMViJqMU</f>
        <v>#NAME?</v>
      </c>
      <c r="B6299" s="1">
        <v>43158</v>
      </c>
      <c r="C6299" t="s">
        <v>460</v>
      </c>
      <c r="D6299" t="s">
        <v>461</v>
      </c>
      <c r="E6299" t="s">
        <v>462</v>
      </c>
      <c r="F6299" s="1">
        <v>43151</v>
      </c>
      <c r="G6299">
        <v>1</v>
      </c>
      <c r="H6299">
        <v>25741</v>
      </c>
      <c r="I6299">
        <v>916</v>
      </c>
      <c r="J6299">
        <v>109</v>
      </c>
      <c r="K6299">
        <v>316</v>
      </c>
      <c r="L6299" t="b">
        <v>0</v>
      </c>
      <c r="M6299" t="b">
        <v>0</v>
      </c>
      <c r="N6299" t="b">
        <v>0</v>
      </c>
      <c r="O6299">
        <v>7</v>
      </c>
      <c r="P6299">
        <v>4</v>
      </c>
      <c r="Q6299" s="2">
        <v>0.04</v>
      </c>
      <c r="R6299" s="2">
        <v>0</v>
      </c>
      <c r="S6299" s="2">
        <v>0.01</v>
      </c>
      <c r="T6299">
        <f t="shared" si="392"/>
        <v>0.4</v>
      </c>
      <c r="U6299">
        <f t="shared" si="393"/>
        <v>2.6</v>
      </c>
      <c r="V6299">
        <f t="shared" si="394"/>
        <v>0.66287050000000003</v>
      </c>
      <c r="W6299">
        <f t="shared" si="395"/>
        <v>1.042004675</v>
      </c>
    </row>
    <row r="6300" spans="1:23" x14ac:dyDescent="0.25">
      <c r="A6300" t="e">
        <f>-hI5Ds3IgVM</f>
        <v>#NAME?</v>
      </c>
      <c r="B6300" s="1">
        <v>43223</v>
      </c>
      <c r="C6300" t="s">
        <v>440</v>
      </c>
      <c r="D6300" t="s">
        <v>441</v>
      </c>
      <c r="E6300" t="s">
        <v>442</v>
      </c>
      <c r="F6300" s="1">
        <v>43219</v>
      </c>
      <c r="G6300">
        <v>1</v>
      </c>
      <c r="H6300">
        <v>891462</v>
      </c>
      <c r="I6300">
        <v>47610</v>
      </c>
      <c r="J6300">
        <v>596</v>
      </c>
      <c r="K6300">
        <v>2369</v>
      </c>
      <c r="L6300" t="b">
        <v>0</v>
      </c>
      <c r="M6300" t="b">
        <v>0</v>
      </c>
      <c r="N6300" t="b">
        <v>0</v>
      </c>
      <c r="O6300">
        <v>4</v>
      </c>
      <c r="P6300">
        <v>3</v>
      </c>
      <c r="Q6300" s="2">
        <v>0.05</v>
      </c>
      <c r="R6300" s="2">
        <v>0</v>
      </c>
      <c r="S6300" s="2">
        <v>0</v>
      </c>
      <c r="T6300">
        <f t="shared" si="392"/>
        <v>0.4</v>
      </c>
      <c r="U6300">
        <f t="shared" si="393"/>
        <v>2.2000000000000002</v>
      </c>
      <c r="V6300">
        <f t="shared" si="394"/>
        <v>0.9457310000000001</v>
      </c>
      <c r="W6300">
        <f t="shared" si="395"/>
        <v>1.0410058500000001</v>
      </c>
    </row>
    <row r="6301" spans="1:23" x14ac:dyDescent="0.25">
      <c r="A6301" t="e">
        <f>-V1Oo7srGf0</f>
        <v>#NAME?</v>
      </c>
      <c r="B6301" s="1">
        <v>43134</v>
      </c>
      <c r="C6301" t="s">
        <v>568</v>
      </c>
      <c r="D6301" t="s">
        <v>569</v>
      </c>
      <c r="E6301" t="s">
        <v>570</v>
      </c>
      <c r="F6301" s="1">
        <v>43129</v>
      </c>
      <c r="G6301">
        <v>1</v>
      </c>
      <c r="H6301">
        <v>70891</v>
      </c>
      <c r="I6301">
        <v>5155</v>
      </c>
      <c r="J6301">
        <v>129</v>
      </c>
      <c r="K6301">
        <v>781</v>
      </c>
      <c r="L6301" t="b">
        <v>0</v>
      </c>
      <c r="M6301" t="b">
        <v>0</v>
      </c>
      <c r="N6301" t="b">
        <v>0</v>
      </c>
      <c r="O6301">
        <v>5</v>
      </c>
      <c r="P6301">
        <v>3</v>
      </c>
      <c r="Q6301" s="2">
        <v>7.0000000000000007E-2</v>
      </c>
      <c r="R6301" s="2">
        <v>0</v>
      </c>
      <c r="S6301" s="2">
        <v>0.01</v>
      </c>
      <c r="T6301">
        <f t="shared" si="392"/>
        <v>0.4</v>
      </c>
      <c r="U6301">
        <f t="shared" si="393"/>
        <v>2.0000000000000004</v>
      </c>
      <c r="V6301">
        <f t="shared" si="394"/>
        <v>0.98544550000000009</v>
      </c>
      <c r="W6301">
        <f t="shared" si="395"/>
        <v>1.0049059250000001</v>
      </c>
    </row>
    <row r="6302" spans="1:23" x14ac:dyDescent="0.25">
      <c r="A6302" t="e">
        <f>-gfGtIHfU7A</f>
        <v>#NAME?</v>
      </c>
      <c r="B6302" s="1">
        <v>43076</v>
      </c>
      <c r="C6302" t="s">
        <v>432</v>
      </c>
      <c r="D6302" t="s">
        <v>328</v>
      </c>
      <c r="E6302" t="s">
        <v>433</v>
      </c>
      <c r="F6302" s="1">
        <v>43069</v>
      </c>
      <c r="G6302">
        <v>1</v>
      </c>
      <c r="H6302">
        <v>277330</v>
      </c>
      <c r="I6302">
        <v>8878</v>
      </c>
      <c r="J6302">
        <v>239</v>
      </c>
      <c r="K6302">
        <v>527</v>
      </c>
      <c r="L6302" t="b">
        <v>0</v>
      </c>
      <c r="M6302" t="b">
        <v>0</v>
      </c>
      <c r="N6302" t="b">
        <v>0</v>
      </c>
      <c r="O6302">
        <v>7</v>
      </c>
      <c r="P6302">
        <v>4</v>
      </c>
      <c r="Q6302" s="2">
        <v>0.03</v>
      </c>
      <c r="R6302" s="2">
        <v>0</v>
      </c>
      <c r="S6302" s="2">
        <v>0</v>
      </c>
      <c r="T6302">
        <f t="shared" si="392"/>
        <v>0.4</v>
      </c>
      <c r="U6302">
        <f t="shared" si="393"/>
        <v>2.6</v>
      </c>
      <c r="V6302">
        <f t="shared" si="394"/>
        <v>0.43866499999999997</v>
      </c>
      <c r="W6302">
        <f t="shared" si="395"/>
        <v>0.96353275000000005</v>
      </c>
    </row>
    <row r="6303" spans="1:23" x14ac:dyDescent="0.25">
      <c r="A6303" t="e">
        <f>-KB5QbOS4s4</f>
        <v>#NAME?</v>
      </c>
      <c r="B6303" s="1">
        <v>43160</v>
      </c>
      <c r="C6303" t="s">
        <v>455</v>
      </c>
      <c r="D6303" t="s">
        <v>456</v>
      </c>
      <c r="E6303" t="s">
        <v>457</v>
      </c>
      <c r="F6303" s="1">
        <v>43155</v>
      </c>
      <c r="G6303">
        <v>1</v>
      </c>
      <c r="H6303">
        <v>1029141</v>
      </c>
      <c r="I6303">
        <v>26448</v>
      </c>
      <c r="J6303">
        <v>990</v>
      </c>
      <c r="K6303">
        <v>3284</v>
      </c>
      <c r="L6303" t="b">
        <v>0</v>
      </c>
      <c r="M6303" t="b">
        <v>0</v>
      </c>
      <c r="N6303" t="b">
        <v>0</v>
      </c>
      <c r="O6303">
        <v>5</v>
      </c>
      <c r="P6303">
        <v>3</v>
      </c>
      <c r="Q6303" s="2">
        <v>0.03</v>
      </c>
      <c r="R6303" s="2">
        <v>0</v>
      </c>
      <c r="S6303" s="2">
        <v>0</v>
      </c>
      <c r="T6303">
        <f t="shared" si="392"/>
        <v>0.4</v>
      </c>
      <c r="U6303">
        <f t="shared" si="393"/>
        <v>2.0000000000000004</v>
      </c>
      <c r="V6303">
        <f t="shared" si="394"/>
        <v>0.81457049999999986</v>
      </c>
      <c r="W6303">
        <f t="shared" si="395"/>
        <v>0.94509967500000003</v>
      </c>
    </row>
    <row r="6304" spans="1:23" x14ac:dyDescent="0.25">
      <c r="A6304" t="e">
        <f>-sXnoM6rDB4</f>
        <v>#NAME?</v>
      </c>
      <c r="B6304" s="1">
        <v>43141</v>
      </c>
      <c r="C6304" t="s">
        <v>551</v>
      </c>
      <c r="D6304" t="s">
        <v>552</v>
      </c>
      <c r="E6304" t="s">
        <v>553</v>
      </c>
      <c r="F6304" s="1">
        <v>43136</v>
      </c>
      <c r="G6304">
        <v>1</v>
      </c>
      <c r="H6304">
        <v>738118</v>
      </c>
      <c r="I6304">
        <v>30875</v>
      </c>
      <c r="J6304">
        <v>881</v>
      </c>
      <c r="K6304">
        <v>2327</v>
      </c>
      <c r="L6304" t="b">
        <v>0</v>
      </c>
      <c r="M6304" t="b">
        <v>0</v>
      </c>
      <c r="N6304" t="b">
        <v>0</v>
      </c>
      <c r="O6304">
        <v>5</v>
      </c>
      <c r="P6304">
        <v>3</v>
      </c>
      <c r="Q6304" s="2">
        <v>0.04</v>
      </c>
      <c r="R6304" s="2">
        <v>0</v>
      </c>
      <c r="S6304" s="2">
        <v>0</v>
      </c>
      <c r="T6304">
        <f t="shared" si="392"/>
        <v>0.4</v>
      </c>
      <c r="U6304">
        <f t="shared" si="393"/>
        <v>2.0000000000000004</v>
      </c>
      <c r="V6304">
        <f t="shared" si="394"/>
        <v>0.76905899999999994</v>
      </c>
      <c r="W6304">
        <f t="shared" si="395"/>
        <v>0.9291706500000001</v>
      </c>
    </row>
    <row r="6305" spans="1:23" x14ac:dyDescent="0.25">
      <c r="A6305" t="e">
        <f>-OK9i1_YYYc</f>
        <v>#NAME?</v>
      </c>
      <c r="B6305" s="1">
        <v>43055</v>
      </c>
      <c r="C6305" t="s">
        <v>496</v>
      </c>
      <c r="D6305" t="s">
        <v>497</v>
      </c>
      <c r="E6305" t="s">
        <v>498</v>
      </c>
      <c r="F6305" s="1">
        <v>43051</v>
      </c>
      <c r="G6305">
        <v>1</v>
      </c>
      <c r="H6305">
        <v>46260</v>
      </c>
      <c r="I6305">
        <v>2286</v>
      </c>
      <c r="J6305">
        <v>35</v>
      </c>
      <c r="K6305">
        <v>17</v>
      </c>
      <c r="L6305" t="b">
        <v>0</v>
      </c>
      <c r="M6305" t="b">
        <v>0</v>
      </c>
      <c r="N6305" t="b">
        <v>0</v>
      </c>
      <c r="O6305">
        <v>4</v>
      </c>
      <c r="P6305">
        <v>3</v>
      </c>
      <c r="Q6305" s="2">
        <v>0.05</v>
      </c>
      <c r="R6305" s="2">
        <v>0</v>
      </c>
      <c r="S6305" s="2">
        <v>0</v>
      </c>
      <c r="T6305">
        <f t="shared" si="392"/>
        <v>0.4</v>
      </c>
      <c r="U6305">
        <f t="shared" si="393"/>
        <v>2.2000000000000002</v>
      </c>
      <c r="V6305">
        <f t="shared" si="394"/>
        <v>0.52313000000000009</v>
      </c>
      <c r="W6305">
        <f t="shared" si="395"/>
        <v>0.89309550000000004</v>
      </c>
    </row>
    <row r="6306" spans="1:23" x14ac:dyDescent="0.25">
      <c r="A6306" t="e">
        <f>-W6v2_0evUU</f>
        <v>#NAME?</v>
      </c>
      <c r="B6306" s="1">
        <v>43087</v>
      </c>
      <c r="C6306" t="s">
        <v>573</v>
      </c>
      <c r="D6306" t="s">
        <v>117</v>
      </c>
      <c r="E6306" t="s">
        <v>574</v>
      </c>
      <c r="F6306" s="1">
        <v>43082</v>
      </c>
      <c r="G6306">
        <v>1</v>
      </c>
      <c r="H6306">
        <v>485433</v>
      </c>
      <c r="I6306">
        <v>19128</v>
      </c>
      <c r="J6306">
        <v>1622</v>
      </c>
      <c r="K6306">
        <v>1278</v>
      </c>
      <c r="L6306" t="b">
        <v>0</v>
      </c>
      <c r="M6306" t="b">
        <v>0</v>
      </c>
      <c r="N6306" t="b">
        <v>0</v>
      </c>
      <c r="O6306">
        <v>5</v>
      </c>
      <c r="P6306">
        <v>3</v>
      </c>
      <c r="Q6306" s="2">
        <v>0.04</v>
      </c>
      <c r="R6306" s="2">
        <v>0</v>
      </c>
      <c r="S6306" s="2">
        <v>0</v>
      </c>
      <c r="T6306">
        <f t="shared" si="392"/>
        <v>0.4</v>
      </c>
      <c r="U6306">
        <f t="shared" si="393"/>
        <v>2.0000000000000004</v>
      </c>
      <c r="V6306">
        <f t="shared" si="394"/>
        <v>0.64271650000000002</v>
      </c>
      <c r="W6306">
        <f t="shared" si="395"/>
        <v>0.88495077500000008</v>
      </c>
    </row>
    <row r="6307" spans="1:23" x14ac:dyDescent="0.25">
      <c r="A6307" t="e">
        <f>-wuvYC0x5lc</f>
        <v>#NAME?</v>
      </c>
      <c r="B6307" s="1">
        <v>43195</v>
      </c>
      <c r="C6307" t="s">
        <v>581</v>
      </c>
      <c r="D6307" t="s">
        <v>355</v>
      </c>
      <c r="E6307" t="s">
        <v>582</v>
      </c>
      <c r="F6307" s="1">
        <v>43193</v>
      </c>
      <c r="G6307">
        <v>1</v>
      </c>
      <c r="H6307">
        <v>1542228</v>
      </c>
      <c r="I6307">
        <v>20254</v>
      </c>
      <c r="J6307">
        <v>1199</v>
      </c>
      <c r="K6307">
        <v>1342</v>
      </c>
      <c r="L6307" t="b">
        <v>0</v>
      </c>
      <c r="M6307" t="b">
        <v>0</v>
      </c>
      <c r="N6307" t="b">
        <v>0</v>
      </c>
      <c r="O6307">
        <v>2</v>
      </c>
      <c r="P6307">
        <v>2</v>
      </c>
      <c r="Q6307" s="2">
        <v>0.01</v>
      </c>
      <c r="R6307" s="2">
        <v>0</v>
      </c>
      <c r="S6307" s="2">
        <v>0</v>
      </c>
      <c r="T6307">
        <f t="shared" si="392"/>
        <v>0.4</v>
      </c>
      <c r="U6307">
        <f t="shared" si="393"/>
        <v>1.6</v>
      </c>
      <c r="V6307">
        <f t="shared" si="394"/>
        <v>0.87111399999999994</v>
      </c>
      <c r="W6307">
        <f t="shared" si="395"/>
        <v>0.86488989999999999</v>
      </c>
    </row>
    <row r="6308" spans="1:23" x14ac:dyDescent="0.25">
      <c r="A6308" t="e">
        <f>-WRcZ9xHMuE</f>
        <v>#NAME?</v>
      </c>
      <c r="B6308" s="1">
        <v>43158</v>
      </c>
      <c r="C6308" t="s">
        <v>578</v>
      </c>
      <c r="D6308" t="s">
        <v>579</v>
      </c>
      <c r="E6308" t="s">
        <v>580</v>
      </c>
      <c r="F6308" s="1">
        <v>43156</v>
      </c>
      <c r="G6308">
        <v>1</v>
      </c>
      <c r="H6308">
        <v>1241197</v>
      </c>
      <c r="I6308">
        <v>11315</v>
      </c>
      <c r="J6308">
        <v>842</v>
      </c>
      <c r="K6308">
        <v>2504</v>
      </c>
      <c r="L6308" t="b">
        <v>0</v>
      </c>
      <c r="M6308" t="b">
        <v>0</v>
      </c>
      <c r="N6308" t="b">
        <v>0</v>
      </c>
      <c r="O6308">
        <v>2</v>
      </c>
      <c r="P6308">
        <v>2</v>
      </c>
      <c r="Q6308" s="2">
        <v>0.01</v>
      </c>
      <c r="R6308" s="2">
        <v>0</v>
      </c>
      <c r="S6308" s="2">
        <v>0</v>
      </c>
      <c r="T6308">
        <f t="shared" si="392"/>
        <v>0.4</v>
      </c>
      <c r="U6308">
        <f t="shared" si="393"/>
        <v>1.6</v>
      </c>
      <c r="V6308">
        <f t="shared" si="394"/>
        <v>0.72059849999999992</v>
      </c>
      <c r="W6308">
        <f t="shared" si="395"/>
        <v>0.81220947499999996</v>
      </c>
    </row>
    <row r="6309" spans="1:23" x14ac:dyDescent="0.25">
      <c r="A6309" t="e">
        <f>-hg_VRwS5RI</f>
        <v>#NAME?</v>
      </c>
      <c r="B6309" s="1">
        <v>43152</v>
      </c>
      <c r="C6309" t="s">
        <v>434</v>
      </c>
      <c r="D6309" t="s">
        <v>435</v>
      </c>
      <c r="E6309" t="s">
        <v>436</v>
      </c>
      <c r="F6309" s="1">
        <v>43143</v>
      </c>
      <c r="G6309">
        <v>1</v>
      </c>
      <c r="H6309">
        <v>116082</v>
      </c>
      <c r="I6309">
        <v>7449</v>
      </c>
      <c r="J6309">
        <v>72</v>
      </c>
      <c r="K6309">
        <v>1248</v>
      </c>
      <c r="L6309" t="b">
        <v>0</v>
      </c>
      <c r="M6309" t="b">
        <v>0</v>
      </c>
      <c r="N6309" t="b">
        <v>0</v>
      </c>
      <c r="O6309">
        <v>9</v>
      </c>
      <c r="P6309">
        <v>3</v>
      </c>
      <c r="Q6309" s="2">
        <v>0.06</v>
      </c>
      <c r="R6309" s="2">
        <v>0</v>
      </c>
      <c r="S6309" s="2">
        <v>0.01</v>
      </c>
      <c r="T6309">
        <f t="shared" si="392"/>
        <v>0.4</v>
      </c>
      <c r="U6309">
        <f t="shared" si="393"/>
        <v>1.2000000000000002</v>
      </c>
      <c r="V6309">
        <f t="shared" si="394"/>
        <v>0.90804099999999999</v>
      </c>
      <c r="W6309">
        <f t="shared" si="395"/>
        <v>0.7778143500000001</v>
      </c>
    </row>
    <row r="6310" spans="1:23" x14ac:dyDescent="0.25">
      <c r="A6310" t="e">
        <f>-py2awmME8s</f>
        <v>#NAME?</v>
      </c>
      <c r="B6310" s="1">
        <v>43073</v>
      </c>
      <c r="C6310" t="s">
        <v>517</v>
      </c>
      <c r="D6310" t="s">
        <v>144</v>
      </c>
      <c r="E6310" t="s">
        <v>518</v>
      </c>
      <c r="F6310" s="1">
        <v>43071</v>
      </c>
      <c r="G6310">
        <v>1</v>
      </c>
      <c r="H6310">
        <v>430232</v>
      </c>
      <c r="I6310">
        <v>15929</v>
      </c>
      <c r="J6310">
        <v>198</v>
      </c>
      <c r="K6310">
        <v>1128</v>
      </c>
      <c r="L6310" t="b">
        <v>0</v>
      </c>
      <c r="M6310" t="b">
        <v>0</v>
      </c>
      <c r="N6310" t="b">
        <v>0</v>
      </c>
      <c r="O6310">
        <v>2</v>
      </c>
      <c r="P6310">
        <v>2</v>
      </c>
      <c r="Q6310" s="2">
        <v>0.04</v>
      </c>
      <c r="R6310" s="2">
        <v>0</v>
      </c>
      <c r="S6310" s="2">
        <v>0</v>
      </c>
      <c r="T6310">
        <f t="shared" si="392"/>
        <v>0.4</v>
      </c>
      <c r="U6310">
        <f t="shared" si="393"/>
        <v>1.6</v>
      </c>
      <c r="V6310">
        <f t="shared" si="394"/>
        <v>0.615116</v>
      </c>
      <c r="W6310">
        <f t="shared" si="395"/>
        <v>0.77529060000000005</v>
      </c>
    </row>
    <row r="6311" spans="1:23" x14ac:dyDescent="0.25">
      <c r="A6311" t="e">
        <f>-CS84oCtjvc</f>
        <v>#NAME?</v>
      </c>
      <c r="B6311" s="1">
        <v>43154</v>
      </c>
      <c r="C6311" t="s">
        <v>420</v>
      </c>
      <c r="D6311" t="s">
        <v>421</v>
      </c>
      <c r="E6311" t="s">
        <v>422</v>
      </c>
      <c r="F6311" s="1">
        <v>43146</v>
      </c>
      <c r="G6311">
        <v>1</v>
      </c>
      <c r="H6311">
        <v>1114313</v>
      </c>
      <c r="I6311">
        <v>21968</v>
      </c>
      <c r="J6311">
        <v>782</v>
      </c>
      <c r="K6311">
        <v>2777</v>
      </c>
      <c r="L6311" t="b">
        <v>0</v>
      </c>
      <c r="M6311" t="b">
        <v>0</v>
      </c>
      <c r="N6311" t="b">
        <v>0</v>
      </c>
      <c r="O6311">
        <v>8</v>
      </c>
      <c r="P6311">
        <v>3</v>
      </c>
      <c r="Q6311" s="2">
        <v>0.02</v>
      </c>
      <c r="R6311" s="2">
        <v>0</v>
      </c>
      <c r="S6311" s="2">
        <v>0</v>
      </c>
      <c r="T6311">
        <f t="shared" si="392"/>
        <v>0.4</v>
      </c>
      <c r="U6311">
        <f t="shared" si="393"/>
        <v>1.4000000000000004</v>
      </c>
      <c r="V6311">
        <f t="shared" si="394"/>
        <v>0.75715650000000001</v>
      </c>
      <c r="W6311">
        <f t="shared" si="395"/>
        <v>0.77500477500000009</v>
      </c>
    </row>
    <row r="6312" spans="1:23" x14ac:dyDescent="0.25">
      <c r="A6312" t="e">
        <f>-Q5pHm2Cfq4</f>
        <v>#NAME?</v>
      </c>
      <c r="B6312" s="1">
        <v>43120</v>
      </c>
      <c r="C6312" t="s">
        <v>519</v>
      </c>
      <c r="D6312" t="s">
        <v>520</v>
      </c>
      <c r="E6312" t="s">
        <v>521</v>
      </c>
      <c r="F6312" s="1">
        <v>43114</v>
      </c>
      <c r="G6312">
        <v>1</v>
      </c>
      <c r="H6312">
        <v>117973</v>
      </c>
      <c r="I6312">
        <v>647</v>
      </c>
      <c r="J6312">
        <v>51</v>
      </c>
      <c r="K6312">
        <v>56</v>
      </c>
      <c r="L6312" t="b">
        <v>0</v>
      </c>
      <c r="M6312" t="b">
        <v>0</v>
      </c>
      <c r="N6312" t="b">
        <v>0</v>
      </c>
      <c r="O6312">
        <v>6</v>
      </c>
      <c r="P6312">
        <v>3</v>
      </c>
      <c r="Q6312" s="2">
        <v>0.01</v>
      </c>
      <c r="R6312" s="2">
        <v>0</v>
      </c>
      <c r="S6312" s="2">
        <v>0</v>
      </c>
      <c r="T6312">
        <f t="shared" si="392"/>
        <v>0.4</v>
      </c>
      <c r="U6312">
        <f t="shared" si="393"/>
        <v>1.8000000000000003</v>
      </c>
      <c r="V6312">
        <f t="shared" si="394"/>
        <v>0.1589865</v>
      </c>
      <c r="W6312">
        <f t="shared" si="395"/>
        <v>0.66564527500000015</v>
      </c>
    </row>
    <row r="6313" spans="1:23" x14ac:dyDescent="0.25">
      <c r="A6313" t="e">
        <f>-l7TOYJZBtI</f>
        <v>#NAME?</v>
      </c>
      <c r="B6313" s="1">
        <v>43221</v>
      </c>
      <c r="C6313" t="s">
        <v>469</v>
      </c>
      <c r="D6313" t="s">
        <v>470</v>
      </c>
      <c r="E6313" t="s">
        <v>471</v>
      </c>
      <c r="F6313" s="1">
        <v>43220</v>
      </c>
      <c r="G6313">
        <v>1</v>
      </c>
      <c r="H6313">
        <v>709569</v>
      </c>
      <c r="I6313">
        <v>36120</v>
      </c>
      <c r="J6313">
        <v>217</v>
      </c>
      <c r="K6313">
        <v>3464</v>
      </c>
      <c r="L6313" t="b">
        <v>0</v>
      </c>
      <c r="M6313" t="b">
        <v>0</v>
      </c>
      <c r="N6313" t="b">
        <v>0</v>
      </c>
      <c r="O6313">
        <v>1</v>
      </c>
      <c r="P6313">
        <v>1</v>
      </c>
      <c r="Q6313" s="2">
        <v>0.05</v>
      </c>
      <c r="R6313" s="2">
        <v>0</v>
      </c>
      <c r="S6313" s="2">
        <v>0</v>
      </c>
      <c r="T6313">
        <f t="shared" si="392"/>
        <v>0.4</v>
      </c>
      <c r="U6313">
        <f t="shared" si="393"/>
        <v>0.8</v>
      </c>
      <c r="V6313">
        <f t="shared" si="394"/>
        <v>0.85478450000000006</v>
      </c>
      <c r="W6313">
        <f t="shared" si="395"/>
        <v>0.65917457499999998</v>
      </c>
    </row>
    <row r="6314" spans="1:23" x14ac:dyDescent="0.25">
      <c r="A6314" t="e">
        <f>-AY-HC4sUGU</f>
        <v>#NAME?</v>
      </c>
      <c r="B6314" s="1">
        <v>43160</v>
      </c>
      <c r="C6314" t="s">
        <v>405</v>
      </c>
      <c r="D6314" t="s">
        <v>406</v>
      </c>
      <c r="E6314" t="s">
        <v>407</v>
      </c>
      <c r="F6314" s="1">
        <v>43157</v>
      </c>
      <c r="G6314">
        <v>1</v>
      </c>
      <c r="H6314">
        <v>481259</v>
      </c>
      <c r="I6314">
        <v>431</v>
      </c>
      <c r="J6314">
        <v>43</v>
      </c>
      <c r="K6314">
        <v>225</v>
      </c>
      <c r="L6314" t="b">
        <v>0</v>
      </c>
      <c r="M6314" t="b">
        <v>0</v>
      </c>
      <c r="N6314" t="b">
        <v>0</v>
      </c>
      <c r="O6314">
        <v>3</v>
      </c>
      <c r="P6314">
        <v>2</v>
      </c>
      <c r="Q6314" s="2">
        <v>0</v>
      </c>
      <c r="R6314" s="2">
        <v>0</v>
      </c>
      <c r="S6314" s="2">
        <v>0</v>
      </c>
      <c r="T6314">
        <f t="shared" si="392"/>
        <v>0.4</v>
      </c>
      <c r="U6314">
        <f t="shared" si="393"/>
        <v>1.4000000000000001</v>
      </c>
      <c r="V6314">
        <f t="shared" si="394"/>
        <v>0.2406295</v>
      </c>
      <c r="W6314">
        <f t="shared" si="395"/>
        <v>0.59422032499999999</v>
      </c>
    </row>
    <row r="6315" spans="1:23" x14ac:dyDescent="0.25">
      <c r="A6315" t="e">
        <f>-JVITToppE0</f>
        <v>#NAME?</v>
      </c>
      <c r="B6315" s="1">
        <v>43056</v>
      </c>
      <c r="C6315" t="s">
        <v>452</v>
      </c>
      <c r="D6315" t="s">
        <v>453</v>
      </c>
      <c r="E6315" t="s">
        <v>454</v>
      </c>
      <c r="F6315" s="1">
        <v>43052</v>
      </c>
      <c r="G6315">
        <v>1</v>
      </c>
      <c r="H6315">
        <v>704</v>
      </c>
      <c r="I6315">
        <v>10</v>
      </c>
      <c r="J6315">
        <v>2</v>
      </c>
      <c r="K6315">
        <v>5</v>
      </c>
      <c r="L6315" t="b">
        <v>0</v>
      </c>
      <c r="M6315" t="b">
        <v>0</v>
      </c>
      <c r="N6315" t="b">
        <v>0</v>
      </c>
      <c r="O6315">
        <v>4</v>
      </c>
      <c r="P6315">
        <v>2</v>
      </c>
      <c r="Q6315" s="2">
        <v>0.01</v>
      </c>
      <c r="R6315" s="2">
        <v>0</v>
      </c>
      <c r="S6315" s="2">
        <v>0.01</v>
      </c>
      <c r="T6315">
        <f t="shared" si="392"/>
        <v>0.4</v>
      </c>
      <c r="U6315">
        <f t="shared" si="393"/>
        <v>1.2000000000000002</v>
      </c>
      <c r="V6315">
        <f t="shared" si="394"/>
        <v>0.350352</v>
      </c>
      <c r="W6315">
        <f t="shared" si="395"/>
        <v>0.58262320000000001</v>
      </c>
    </row>
    <row r="6316" spans="1:23" x14ac:dyDescent="0.25">
      <c r="A6316" t="e">
        <f>-m3L9lA5_tA</f>
        <v>#NAME?</v>
      </c>
      <c r="B6316" s="1">
        <v>43125</v>
      </c>
      <c r="C6316" t="s">
        <v>474</v>
      </c>
      <c r="D6316" t="s">
        <v>475</v>
      </c>
      <c r="E6316" t="s">
        <v>476</v>
      </c>
      <c r="F6316" s="1">
        <v>43118</v>
      </c>
      <c r="G6316">
        <v>1</v>
      </c>
      <c r="H6316">
        <v>44262</v>
      </c>
      <c r="I6316">
        <v>82</v>
      </c>
      <c r="J6316">
        <v>4</v>
      </c>
      <c r="K6316">
        <v>16</v>
      </c>
      <c r="L6316" t="b">
        <v>0</v>
      </c>
      <c r="M6316" t="b">
        <v>0</v>
      </c>
      <c r="N6316" t="b">
        <v>0</v>
      </c>
      <c r="O6316">
        <v>7</v>
      </c>
      <c r="P6316">
        <v>3</v>
      </c>
      <c r="Q6316" s="2">
        <v>0</v>
      </c>
      <c r="R6316" s="2">
        <v>0</v>
      </c>
      <c r="S6316" s="2">
        <v>0</v>
      </c>
      <c r="T6316">
        <f t="shared" si="392"/>
        <v>0.4</v>
      </c>
      <c r="U6316">
        <f t="shared" si="393"/>
        <v>1.6000000000000003</v>
      </c>
      <c r="V6316">
        <f t="shared" si="394"/>
        <v>2.2130999999999998E-2</v>
      </c>
      <c r="W6316">
        <f t="shared" si="395"/>
        <v>0.56774585000000011</v>
      </c>
    </row>
    <row r="6317" spans="1:23" x14ac:dyDescent="0.25">
      <c r="A6317" t="e">
        <f>-QxZv_wJ1aA</f>
        <v>#NAME?</v>
      </c>
      <c r="B6317" s="1">
        <v>43083</v>
      </c>
      <c r="C6317" t="s">
        <v>531</v>
      </c>
      <c r="D6317" t="s">
        <v>532</v>
      </c>
      <c r="E6317" t="s">
        <v>533</v>
      </c>
      <c r="F6317" s="1">
        <v>43082</v>
      </c>
      <c r="G6317">
        <v>1</v>
      </c>
      <c r="H6317">
        <v>98042</v>
      </c>
      <c r="I6317">
        <v>5112</v>
      </c>
      <c r="J6317">
        <v>26</v>
      </c>
      <c r="K6317">
        <v>370</v>
      </c>
      <c r="L6317" t="b">
        <v>0</v>
      </c>
      <c r="M6317" t="b">
        <v>0</v>
      </c>
      <c r="N6317" t="b">
        <v>0</v>
      </c>
      <c r="O6317">
        <v>1</v>
      </c>
      <c r="P6317">
        <v>1</v>
      </c>
      <c r="Q6317" s="2">
        <v>0.05</v>
      </c>
      <c r="R6317" s="2">
        <v>0</v>
      </c>
      <c r="S6317" s="2">
        <v>0</v>
      </c>
      <c r="T6317">
        <f t="shared" si="392"/>
        <v>0.4</v>
      </c>
      <c r="U6317">
        <f t="shared" si="393"/>
        <v>0.8</v>
      </c>
      <c r="V6317">
        <f t="shared" si="394"/>
        <v>0.54902100000000009</v>
      </c>
      <c r="W6317">
        <f t="shared" si="395"/>
        <v>0.5521573500000001</v>
      </c>
    </row>
    <row r="6318" spans="1:23" x14ac:dyDescent="0.25">
      <c r="A6318" t="e">
        <f>-hg9t3PdhFE</f>
        <v>#NAME?</v>
      </c>
      <c r="B6318" s="1">
        <v>43152</v>
      </c>
      <c r="C6318" t="s">
        <v>437</v>
      </c>
      <c r="D6318" t="s">
        <v>438</v>
      </c>
      <c r="E6318" t="s">
        <v>439</v>
      </c>
      <c r="F6318" s="1">
        <v>43151</v>
      </c>
      <c r="G6318">
        <v>1</v>
      </c>
      <c r="H6318">
        <v>102560</v>
      </c>
      <c r="I6318">
        <v>768</v>
      </c>
      <c r="J6318">
        <v>1452</v>
      </c>
      <c r="K6318">
        <v>1232</v>
      </c>
      <c r="L6318" t="b">
        <v>0</v>
      </c>
      <c r="M6318" t="b">
        <v>0</v>
      </c>
      <c r="N6318" t="b">
        <v>0</v>
      </c>
      <c r="O6318">
        <v>1</v>
      </c>
      <c r="P6318">
        <v>1</v>
      </c>
      <c r="Q6318" s="2">
        <v>0.01</v>
      </c>
      <c r="R6318" s="2">
        <v>-0.01</v>
      </c>
      <c r="S6318" s="2">
        <v>0.01</v>
      </c>
      <c r="T6318">
        <f t="shared" si="392"/>
        <v>0.4</v>
      </c>
      <c r="U6318">
        <f t="shared" si="393"/>
        <v>0.8</v>
      </c>
      <c r="V6318">
        <f t="shared" si="394"/>
        <v>0.25128</v>
      </c>
      <c r="W6318">
        <f t="shared" si="395"/>
        <v>0.44794800000000001</v>
      </c>
    </row>
    <row r="6319" spans="1:23" x14ac:dyDescent="0.25">
      <c r="A6319" t="e">
        <f>-t5YLGn3VHQ</f>
        <v>#NAME?</v>
      </c>
      <c r="B6319" s="1">
        <v>43086</v>
      </c>
      <c r="C6319" t="s">
        <v>557</v>
      </c>
      <c r="D6319" t="s">
        <v>558</v>
      </c>
      <c r="E6319" t="s">
        <v>559</v>
      </c>
      <c r="F6319" s="1">
        <v>43081</v>
      </c>
      <c r="G6319">
        <v>1</v>
      </c>
      <c r="H6319">
        <v>48735</v>
      </c>
      <c r="I6319">
        <v>2465</v>
      </c>
      <c r="J6319">
        <v>109</v>
      </c>
      <c r="K6319">
        <v>411</v>
      </c>
      <c r="L6319" t="b">
        <v>0</v>
      </c>
      <c r="M6319" t="b">
        <v>0</v>
      </c>
      <c r="N6319" t="b">
        <v>0</v>
      </c>
      <c r="O6319">
        <v>5</v>
      </c>
      <c r="P6319">
        <v>1</v>
      </c>
      <c r="Q6319" s="2">
        <v>0.05</v>
      </c>
      <c r="R6319" s="2">
        <v>0</v>
      </c>
      <c r="S6319" s="2">
        <v>0.01</v>
      </c>
      <c r="T6319">
        <f t="shared" si="392"/>
        <v>0.4</v>
      </c>
      <c r="U6319">
        <f t="shared" si="393"/>
        <v>0</v>
      </c>
      <c r="V6319">
        <f t="shared" si="394"/>
        <v>0.7743675000000001</v>
      </c>
      <c r="W6319">
        <f t="shared" si="395"/>
        <v>0.43102862500000005</v>
      </c>
    </row>
    <row r="6320" spans="1:23" x14ac:dyDescent="0.25">
      <c r="A6320" t="e">
        <f>-a12nTEcoqE</f>
        <v>#NAME?</v>
      </c>
      <c r="B6320" s="1">
        <v>43112</v>
      </c>
      <c r="C6320" t="s">
        <v>402</v>
      </c>
      <c r="D6320" t="s">
        <v>403</v>
      </c>
      <c r="E6320" t="s">
        <v>404</v>
      </c>
      <c r="F6320" s="1">
        <v>43110</v>
      </c>
      <c r="G6320">
        <v>1</v>
      </c>
      <c r="H6320">
        <v>192909</v>
      </c>
      <c r="I6320">
        <v>2343</v>
      </c>
      <c r="J6320">
        <v>484</v>
      </c>
      <c r="K6320">
        <v>717</v>
      </c>
      <c r="L6320" t="b">
        <v>0</v>
      </c>
      <c r="M6320" t="b">
        <v>0</v>
      </c>
      <c r="N6320" t="b">
        <v>0</v>
      </c>
      <c r="O6320">
        <v>2</v>
      </c>
      <c r="P6320">
        <v>1</v>
      </c>
      <c r="Q6320" s="2">
        <v>0.01</v>
      </c>
      <c r="R6320" s="2">
        <v>0</v>
      </c>
      <c r="S6320" s="2">
        <v>0</v>
      </c>
      <c r="T6320">
        <f t="shared" si="392"/>
        <v>0.4</v>
      </c>
      <c r="U6320">
        <f t="shared" si="393"/>
        <v>0.60000000000000009</v>
      </c>
      <c r="V6320">
        <f t="shared" si="394"/>
        <v>0.1964545</v>
      </c>
      <c r="W6320">
        <f t="shared" si="395"/>
        <v>0.37875907500000006</v>
      </c>
    </row>
    <row r="6321" spans="1:23" x14ac:dyDescent="0.25">
      <c r="A6321" t="e">
        <f>-cQoGwpDBPs</f>
        <v>#NAME?</v>
      </c>
      <c r="B6321" s="1">
        <v>43136</v>
      </c>
      <c r="C6321" t="s">
        <v>417</v>
      </c>
      <c r="D6321" t="s">
        <v>418</v>
      </c>
      <c r="E6321" t="s">
        <v>419</v>
      </c>
      <c r="F6321" s="1">
        <v>43132</v>
      </c>
      <c r="G6321">
        <v>1</v>
      </c>
      <c r="H6321">
        <v>3438</v>
      </c>
      <c r="I6321">
        <v>18</v>
      </c>
      <c r="J6321">
        <v>0</v>
      </c>
      <c r="K6321">
        <v>0</v>
      </c>
      <c r="L6321" t="b">
        <v>0</v>
      </c>
      <c r="M6321" t="b">
        <v>0</v>
      </c>
      <c r="N6321" t="b">
        <v>0</v>
      </c>
      <c r="O6321">
        <v>4</v>
      </c>
      <c r="P6321">
        <v>1</v>
      </c>
      <c r="Q6321" s="2">
        <v>0.01</v>
      </c>
      <c r="R6321" s="2">
        <v>0</v>
      </c>
      <c r="S6321" s="2">
        <v>0</v>
      </c>
      <c r="T6321">
        <f t="shared" si="392"/>
        <v>0.4</v>
      </c>
      <c r="U6321">
        <f t="shared" si="393"/>
        <v>0.19999999999999996</v>
      </c>
      <c r="V6321">
        <f t="shared" si="394"/>
        <v>0.101719</v>
      </c>
      <c r="W6321">
        <f t="shared" si="395"/>
        <v>0.24560165</v>
      </c>
    </row>
    <row r="6322" spans="1:23" x14ac:dyDescent="0.25">
      <c r="A6322" t="e">
        <f>-QR-TB_k20M</f>
        <v>#NAME?</v>
      </c>
      <c r="B6322" s="1">
        <v>43160</v>
      </c>
      <c r="C6322" t="s">
        <v>525</v>
      </c>
      <c r="D6322" t="s">
        <v>526</v>
      </c>
      <c r="E6322" t="s">
        <v>527</v>
      </c>
      <c r="F6322" s="1">
        <v>43154</v>
      </c>
      <c r="G6322">
        <v>1</v>
      </c>
      <c r="H6322">
        <v>23877</v>
      </c>
      <c r="I6322">
        <v>93</v>
      </c>
      <c r="J6322">
        <v>30</v>
      </c>
      <c r="K6322">
        <v>20</v>
      </c>
      <c r="L6322" t="b">
        <v>0</v>
      </c>
      <c r="M6322" t="b">
        <v>0</v>
      </c>
      <c r="N6322" t="b">
        <v>0</v>
      </c>
      <c r="O6322">
        <v>6</v>
      </c>
      <c r="P6322">
        <v>1</v>
      </c>
      <c r="Q6322" s="2">
        <v>0</v>
      </c>
      <c r="R6322" s="2">
        <v>0</v>
      </c>
      <c r="S6322" s="2">
        <v>0</v>
      </c>
      <c r="T6322">
        <f t="shared" si="392"/>
        <v>0.4</v>
      </c>
      <c r="U6322">
        <f t="shared" si="393"/>
        <v>-0.19999999999999996</v>
      </c>
      <c r="V6322">
        <f t="shared" si="394"/>
        <v>1.1938499999999999E-2</v>
      </c>
      <c r="W6322">
        <f t="shared" si="395"/>
        <v>0.11417847500000004</v>
      </c>
    </row>
  </sheetData>
  <sortState xmlns:xlrd2="http://schemas.microsoft.com/office/spreadsheetml/2017/richdata2" ref="A2:W6322">
    <sortCondition ref="A2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322"/>
  <sheetViews>
    <sheetView workbookViewId="0">
      <selection activeCell="E16" sqref="E16"/>
    </sheetView>
  </sheetViews>
  <sheetFormatPr defaultRowHeight="13.8" x14ac:dyDescent="0.25"/>
  <sheetData>
    <row r="1" spans="1:12" x14ac:dyDescent="0.25">
      <c r="A1" t="s">
        <v>3</v>
      </c>
      <c r="B1" t="s">
        <v>18</v>
      </c>
      <c r="C1" t="s">
        <v>13</v>
      </c>
      <c r="D1" t="s">
        <v>14</v>
      </c>
      <c r="E1" t="s">
        <v>21008</v>
      </c>
      <c r="F1" t="s">
        <v>15</v>
      </c>
      <c r="G1" t="s">
        <v>16</v>
      </c>
      <c r="H1" t="s">
        <v>17</v>
      </c>
      <c r="I1" t="s">
        <v>21004</v>
      </c>
      <c r="J1" t="s">
        <v>21005</v>
      </c>
      <c r="K1" t="s">
        <v>21006</v>
      </c>
      <c r="L1" t="s">
        <v>21007</v>
      </c>
    </row>
    <row r="2" spans="1:12" x14ac:dyDescent="0.25">
      <c r="A2" t="s">
        <v>3893</v>
      </c>
      <c r="B2">
        <v>1</v>
      </c>
      <c r="C2">
        <v>5</v>
      </c>
      <c r="D2">
        <v>2</v>
      </c>
      <c r="E2">
        <v>92327</v>
      </c>
      <c r="F2" s="2">
        <v>0</v>
      </c>
      <c r="G2" s="2">
        <v>0</v>
      </c>
      <c r="H2" s="2">
        <v>0</v>
      </c>
      <c r="I2">
        <v>0.4</v>
      </c>
      <c r="J2">
        <v>1</v>
      </c>
      <c r="K2">
        <v>4.6163499999999996E-2</v>
      </c>
      <c r="L2">
        <v>0.42615722500000003</v>
      </c>
    </row>
    <row r="3" spans="1:12" x14ac:dyDescent="0.25">
      <c r="A3" t="s">
        <v>367</v>
      </c>
      <c r="B3">
        <v>1</v>
      </c>
      <c r="C3">
        <v>7</v>
      </c>
      <c r="D3">
        <v>7</v>
      </c>
      <c r="E3">
        <v>992294</v>
      </c>
      <c r="F3" s="2">
        <v>0.05</v>
      </c>
      <c r="G3" s="2">
        <v>0</v>
      </c>
      <c r="H3" s="2">
        <v>0</v>
      </c>
      <c r="I3">
        <v>0.4</v>
      </c>
      <c r="J3">
        <v>5.6000000000000005</v>
      </c>
      <c r="K3">
        <v>0.99614700000000012</v>
      </c>
      <c r="L3">
        <v>1.90865145</v>
      </c>
    </row>
    <row r="4" spans="1:12" x14ac:dyDescent="0.25">
      <c r="A4" t="s">
        <v>367</v>
      </c>
      <c r="B4">
        <v>1</v>
      </c>
      <c r="C4">
        <v>7</v>
      </c>
      <c r="D4">
        <v>2</v>
      </c>
      <c r="E4">
        <v>627933</v>
      </c>
      <c r="F4" s="2">
        <v>0.05</v>
      </c>
      <c r="G4" s="2">
        <v>0</v>
      </c>
      <c r="H4" s="2">
        <v>0</v>
      </c>
      <c r="I4">
        <v>0.4</v>
      </c>
      <c r="J4">
        <v>0.60000000000000009</v>
      </c>
      <c r="K4">
        <v>0.81396650000000004</v>
      </c>
      <c r="L4">
        <v>0.59488827499999997</v>
      </c>
    </row>
    <row r="5" spans="1:12" x14ac:dyDescent="0.25">
      <c r="A5" t="s">
        <v>367</v>
      </c>
      <c r="B5">
        <v>1</v>
      </c>
      <c r="C5">
        <v>12</v>
      </c>
      <c r="D5">
        <v>12</v>
      </c>
      <c r="E5">
        <v>564951</v>
      </c>
      <c r="F5" s="2">
        <v>0.06</v>
      </c>
      <c r="G5" s="2">
        <v>0</v>
      </c>
      <c r="H5" s="2">
        <v>0</v>
      </c>
      <c r="I5">
        <v>0.4</v>
      </c>
      <c r="J5">
        <v>9.6000000000000014</v>
      </c>
      <c r="K5">
        <v>0.88247549999999997</v>
      </c>
      <c r="L5">
        <v>2.8688664250000002</v>
      </c>
    </row>
    <row r="6" spans="1:12" x14ac:dyDescent="0.25">
      <c r="A6" t="s">
        <v>367</v>
      </c>
      <c r="B6">
        <v>1</v>
      </c>
      <c r="C6">
        <v>15</v>
      </c>
      <c r="D6">
        <v>12</v>
      </c>
      <c r="E6">
        <v>1000242</v>
      </c>
      <c r="F6" s="2">
        <v>7.0000000000000007E-2</v>
      </c>
      <c r="G6" s="2">
        <v>0</v>
      </c>
      <c r="H6" s="2">
        <v>0.01</v>
      </c>
      <c r="I6">
        <v>0.4</v>
      </c>
      <c r="J6">
        <v>9.0000000000000018</v>
      </c>
      <c r="K6">
        <v>1.450121</v>
      </c>
      <c r="L6">
        <v>2.9175423500000006</v>
      </c>
    </row>
    <row r="7" spans="1:12" x14ac:dyDescent="0.25">
      <c r="A7" t="s">
        <v>7546</v>
      </c>
      <c r="B7">
        <v>1</v>
      </c>
      <c r="C7">
        <v>7</v>
      </c>
      <c r="D7">
        <v>7</v>
      </c>
      <c r="E7">
        <v>7964424</v>
      </c>
      <c r="F7" s="2">
        <v>0.04</v>
      </c>
      <c r="G7" s="2">
        <v>0</v>
      </c>
      <c r="H7" s="2">
        <v>0</v>
      </c>
      <c r="I7">
        <v>0.4</v>
      </c>
      <c r="J7">
        <v>5.6000000000000005</v>
      </c>
      <c r="K7">
        <v>4.382212</v>
      </c>
      <c r="L7">
        <v>3.0937741999999999</v>
      </c>
    </row>
    <row r="8" spans="1:12" x14ac:dyDescent="0.25">
      <c r="A8" t="s">
        <v>7546</v>
      </c>
      <c r="B8">
        <v>1</v>
      </c>
      <c r="C8">
        <v>5</v>
      </c>
      <c r="D8">
        <v>3</v>
      </c>
      <c r="E8">
        <v>1508950</v>
      </c>
      <c r="F8" s="2">
        <v>0.12</v>
      </c>
      <c r="G8" s="2">
        <v>0</v>
      </c>
      <c r="H8" s="2">
        <v>0.01</v>
      </c>
      <c r="I8">
        <v>0.4</v>
      </c>
      <c r="J8">
        <v>2.0000000000000004</v>
      </c>
      <c r="K8">
        <v>2.204475</v>
      </c>
      <c r="L8">
        <v>1.4315662499999999</v>
      </c>
    </row>
    <row r="9" spans="1:12" x14ac:dyDescent="0.25">
      <c r="A9" t="s">
        <v>7546</v>
      </c>
      <c r="B9">
        <v>1</v>
      </c>
      <c r="C9">
        <v>5</v>
      </c>
      <c r="D9">
        <v>3</v>
      </c>
      <c r="E9">
        <v>1342821</v>
      </c>
      <c r="F9" s="2">
        <v>0.05</v>
      </c>
      <c r="G9" s="2">
        <v>0</v>
      </c>
      <c r="H9" s="2">
        <v>0.01</v>
      </c>
      <c r="I9">
        <v>0.4</v>
      </c>
      <c r="J9">
        <v>2.0000000000000004</v>
      </c>
      <c r="K9">
        <v>1.4214105000000001</v>
      </c>
      <c r="L9">
        <v>1.1574936750000002</v>
      </c>
    </row>
    <row r="10" spans="1:12" x14ac:dyDescent="0.25">
      <c r="A10" t="s">
        <v>7546</v>
      </c>
      <c r="B10">
        <v>1</v>
      </c>
      <c r="C10">
        <v>5</v>
      </c>
      <c r="D10">
        <v>5</v>
      </c>
      <c r="E10">
        <v>1823701</v>
      </c>
      <c r="F10" s="2">
        <v>7.0000000000000007E-2</v>
      </c>
      <c r="G10" s="2">
        <v>0</v>
      </c>
      <c r="H10" s="2">
        <v>0.01</v>
      </c>
      <c r="I10">
        <v>0.4</v>
      </c>
      <c r="J10">
        <v>4</v>
      </c>
      <c r="K10">
        <v>1.8618505000000001</v>
      </c>
      <c r="L10">
        <v>1.8116476750000001</v>
      </c>
    </row>
    <row r="11" spans="1:12" x14ac:dyDescent="0.25">
      <c r="A11" t="s">
        <v>7546</v>
      </c>
      <c r="B11">
        <v>1</v>
      </c>
      <c r="C11">
        <v>1</v>
      </c>
      <c r="D11">
        <v>1</v>
      </c>
      <c r="E11">
        <v>1063552</v>
      </c>
      <c r="F11" s="2">
        <v>0.13</v>
      </c>
      <c r="G11" s="2">
        <v>0</v>
      </c>
      <c r="H11" s="2">
        <v>0.01</v>
      </c>
      <c r="I11">
        <v>0.4</v>
      </c>
      <c r="J11">
        <v>0.8</v>
      </c>
      <c r="K11">
        <v>2.0817760000000001</v>
      </c>
      <c r="L11">
        <v>1.0886216</v>
      </c>
    </row>
    <row r="12" spans="1:12" x14ac:dyDescent="0.25">
      <c r="A12" t="s">
        <v>1335</v>
      </c>
      <c r="B12">
        <v>1</v>
      </c>
      <c r="C12">
        <v>25</v>
      </c>
      <c r="D12">
        <v>18</v>
      </c>
      <c r="E12">
        <v>24152049</v>
      </c>
      <c r="F12" s="2">
        <v>0.02</v>
      </c>
      <c r="G12" s="2">
        <v>0</v>
      </c>
      <c r="H12" s="2">
        <v>0</v>
      </c>
      <c r="I12">
        <v>0.4</v>
      </c>
      <c r="J12">
        <v>13</v>
      </c>
      <c r="K12">
        <v>12.276024499999998</v>
      </c>
      <c r="L12">
        <v>7.7066085749999989</v>
      </c>
    </row>
    <row r="13" spans="1:12" x14ac:dyDescent="0.25">
      <c r="A13" t="s">
        <v>1335</v>
      </c>
      <c r="B13">
        <v>1</v>
      </c>
      <c r="C13">
        <v>28</v>
      </c>
      <c r="D13">
        <v>28</v>
      </c>
      <c r="E13">
        <v>13619534</v>
      </c>
      <c r="F13" s="2">
        <v>0.03</v>
      </c>
      <c r="G13" s="2">
        <v>0</v>
      </c>
      <c r="H13" s="2">
        <v>0</v>
      </c>
      <c r="I13">
        <v>0.4</v>
      </c>
      <c r="J13">
        <v>22.400000000000002</v>
      </c>
      <c r="K13">
        <v>7.1097669999999997</v>
      </c>
      <c r="L13">
        <v>8.2484184500000008</v>
      </c>
    </row>
    <row r="14" spans="1:12" x14ac:dyDescent="0.25">
      <c r="A14" t="s">
        <v>1335</v>
      </c>
      <c r="B14">
        <v>1</v>
      </c>
      <c r="C14">
        <v>8</v>
      </c>
      <c r="D14">
        <v>8</v>
      </c>
      <c r="E14">
        <v>12382809</v>
      </c>
      <c r="F14" s="2">
        <v>0.03</v>
      </c>
      <c r="G14" s="2">
        <v>0</v>
      </c>
      <c r="H14" s="2">
        <v>0</v>
      </c>
      <c r="I14">
        <v>0.4</v>
      </c>
      <c r="J14">
        <v>6.4</v>
      </c>
      <c r="K14">
        <v>6.4914044999999998</v>
      </c>
      <c r="L14">
        <v>4.0319915750000002</v>
      </c>
    </row>
    <row r="15" spans="1:12" x14ac:dyDescent="0.25">
      <c r="A15" t="s">
        <v>1335</v>
      </c>
      <c r="B15">
        <v>1</v>
      </c>
      <c r="C15">
        <v>7</v>
      </c>
      <c r="D15">
        <v>7</v>
      </c>
      <c r="E15">
        <v>6185841</v>
      </c>
      <c r="F15" s="2">
        <v>0.01</v>
      </c>
      <c r="G15" s="2">
        <v>0</v>
      </c>
      <c r="H15" s="2">
        <v>0</v>
      </c>
      <c r="I15">
        <v>0.4</v>
      </c>
      <c r="J15">
        <v>5.6000000000000005</v>
      </c>
      <c r="K15">
        <v>3.1929205000000001</v>
      </c>
      <c r="L15">
        <v>2.677522175</v>
      </c>
    </row>
    <row r="16" spans="1:12" x14ac:dyDescent="0.25">
      <c r="A16" t="s">
        <v>1335</v>
      </c>
      <c r="B16">
        <v>1</v>
      </c>
      <c r="C16">
        <v>16</v>
      </c>
      <c r="D16">
        <v>9</v>
      </c>
      <c r="E16">
        <v>1851372</v>
      </c>
      <c r="F16" s="2">
        <v>0.03</v>
      </c>
      <c r="G16" s="2">
        <v>0</v>
      </c>
      <c r="H16" s="2">
        <v>0</v>
      </c>
      <c r="I16">
        <v>0.4</v>
      </c>
      <c r="J16">
        <v>5.8</v>
      </c>
      <c r="K16">
        <v>1.2256860000000001</v>
      </c>
      <c r="L16">
        <v>2.0389900999999999</v>
      </c>
    </row>
    <row r="17" spans="1:12" x14ac:dyDescent="0.25">
      <c r="A17" t="s">
        <v>1335</v>
      </c>
      <c r="B17">
        <v>1</v>
      </c>
      <c r="C17">
        <v>8</v>
      </c>
      <c r="D17">
        <v>8</v>
      </c>
      <c r="E17">
        <v>4126161</v>
      </c>
      <c r="F17" s="2">
        <v>0.01</v>
      </c>
      <c r="G17" s="2">
        <v>0</v>
      </c>
      <c r="H17" s="2">
        <v>0</v>
      </c>
      <c r="I17">
        <v>0.4</v>
      </c>
      <c r="J17">
        <v>6.4</v>
      </c>
      <c r="K17">
        <v>2.1630805</v>
      </c>
      <c r="L17">
        <v>2.517078175</v>
      </c>
    </row>
    <row r="18" spans="1:12" x14ac:dyDescent="0.25">
      <c r="A18" t="s">
        <v>1335</v>
      </c>
      <c r="B18">
        <v>1</v>
      </c>
      <c r="C18">
        <v>6</v>
      </c>
      <c r="D18">
        <v>5</v>
      </c>
      <c r="E18">
        <v>224115</v>
      </c>
      <c r="F18" s="2">
        <v>0.04</v>
      </c>
      <c r="G18" s="2">
        <v>0</v>
      </c>
      <c r="H18" s="2">
        <v>0</v>
      </c>
      <c r="I18">
        <v>0.4</v>
      </c>
      <c r="J18">
        <v>3.8</v>
      </c>
      <c r="K18">
        <v>0.51205750000000005</v>
      </c>
      <c r="L18">
        <v>1.2892201249999999</v>
      </c>
    </row>
    <row r="19" spans="1:12" x14ac:dyDescent="0.25">
      <c r="A19" t="s">
        <v>1335</v>
      </c>
      <c r="B19">
        <v>1</v>
      </c>
      <c r="C19">
        <v>2</v>
      </c>
      <c r="D19">
        <v>2</v>
      </c>
      <c r="E19">
        <v>2671756</v>
      </c>
      <c r="F19" s="2">
        <v>0</v>
      </c>
      <c r="G19" s="2">
        <v>0</v>
      </c>
      <c r="H19" s="2">
        <v>0</v>
      </c>
      <c r="I19">
        <v>0.4</v>
      </c>
      <c r="J19">
        <v>1.6</v>
      </c>
      <c r="K19">
        <v>1.3358779999999999</v>
      </c>
      <c r="L19">
        <v>1.0275573</v>
      </c>
    </row>
    <row r="20" spans="1:12" x14ac:dyDescent="0.25">
      <c r="A20" t="s">
        <v>1335</v>
      </c>
      <c r="B20">
        <v>1</v>
      </c>
      <c r="C20">
        <v>3</v>
      </c>
      <c r="D20">
        <v>3</v>
      </c>
      <c r="E20">
        <v>292413</v>
      </c>
      <c r="F20" s="2">
        <v>0</v>
      </c>
      <c r="G20" s="2">
        <v>0</v>
      </c>
      <c r="H20" s="2">
        <v>0</v>
      </c>
      <c r="I20">
        <v>0.4</v>
      </c>
      <c r="J20">
        <v>2.4000000000000004</v>
      </c>
      <c r="K20">
        <v>0.14620649999999999</v>
      </c>
      <c r="L20">
        <v>0.81117227500000011</v>
      </c>
    </row>
    <row r="21" spans="1:12" x14ac:dyDescent="0.25">
      <c r="A21" t="s">
        <v>1335</v>
      </c>
      <c r="B21">
        <v>1</v>
      </c>
      <c r="C21">
        <v>11</v>
      </c>
      <c r="D21">
        <v>10</v>
      </c>
      <c r="E21">
        <v>910966</v>
      </c>
      <c r="F21" s="2">
        <v>0.02</v>
      </c>
      <c r="G21" s="2">
        <v>0</v>
      </c>
      <c r="H21" s="2">
        <v>0</v>
      </c>
      <c r="I21">
        <v>0.4</v>
      </c>
      <c r="J21">
        <v>7.8</v>
      </c>
      <c r="K21">
        <v>0.65548300000000004</v>
      </c>
      <c r="L21">
        <v>2.3394190500000001</v>
      </c>
    </row>
    <row r="22" spans="1:12" x14ac:dyDescent="0.25">
      <c r="A22" t="s">
        <v>1335</v>
      </c>
      <c r="B22">
        <v>1</v>
      </c>
      <c r="C22">
        <v>1</v>
      </c>
      <c r="D22">
        <v>1</v>
      </c>
      <c r="E22">
        <v>1711525</v>
      </c>
      <c r="F22" s="2">
        <v>0</v>
      </c>
      <c r="G22" s="2">
        <v>0</v>
      </c>
      <c r="H22" s="2">
        <v>0</v>
      </c>
      <c r="I22">
        <v>0.4</v>
      </c>
      <c r="J22">
        <v>0.8</v>
      </c>
      <c r="K22">
        <v>0.85576249999999998</v>
      </c>
      <c r="L22">
        <v>0.659516875</v>
      </c>
    </row>
    <row r="23" spans="1:12" x14ac:dyDescent="0.25">
      <c r="A23" t="s">
        <v>1335</v>
      </c>
      <c r="B23">
        <v>1</v>
      </c>
      <c r="C23">
        <v>6</v>
      </c>
      <c r="D23">
        <v>5</v>
      </c>
      <c r="E23">
        <v>2382407</v>
      </c>
      <c r="F23" s="2">
        <v>0</v>
      </c>
      <c r="G23" s="2">
        <v>0</v>
      </c>
      <c r="H23" s="2">
        <v>0</v>
      </c>
      <c r="I23">
        <v>0.4</v>
      </c>
      <c r="J23">
        <v>3.8</v>
      </c>
      <c r="K23">
        <v>1.1912034999999999</v>
      </c>
      <c r="L23">
        <v>1.5269212249999997</v>
      </c>
    </row>
    <row r="24" spans="1:12" x14ac:dyDescent="0.25">
      <c r="A24" t="s">
        <v>1335</v>
      </c>
      <c r="B24">
        <v>1</v>
      </c>
      <c r="C24">
        <v>8</v>
      </c>
      <c r="D24">
        <v>7</v>
      </c>
      <c r="E24">
        <v>3749838</v>
      </c>
      <c r="F24" s="2">
        <v>0.01</v>
      </c>
      <c r="G24" s="2">
        <v>0</v>
      </c>
      <c r="H24" s="2">
        <v>0</v>
      </c>
      <c r="I24">
        <v>0.4</v>
      </c>
      <c r="J24">
        <v>5.4</v>
      </c>
      <c r="K24">
        <v>1.9749190000000001</v>
      </c>
      <c r="L24">
        <v>2.2012216500000004</v>
      </c>
    </row>
    <row r="25" spans="1:12" x14ac:dyDescent="0.25">
      <c r="A25" t="s">
        <v>1335</v>
      </c>
      <c r="B25">
        <v>1</v>
      </c>
      <c r="C25">
        <v>5</v>
      </c>
      <c r="D25">
        <v>4</v>
      </c>
      <c r="E25">
        <v>15960127</v>
      </c>
      <c r="F25" s="2">
        <v>0.02</v>
      </c>
      <c r="G25" s="2">
        <v>0</v>
      </c>
      <c r="H25" s="2">
        <v>0</v>
      </c>
      <c r="I25">
        <v>0.4</v>
      </c>
      <c r="J25">
        <v>3</v>
      </c>
      <c r="K25">
        <v>8.1800634999999993</v>
      </c>
      <c r="L25">
        <v>3.7730222249999996</v>
      </c>
    </row>
    <row r="26" spans="1:12" x14ac:dyDescent="0.25">
      <c r="A26" t="s">
        <v>1335</v>
      </c>
      <c r="B26">
        <v>1</v>
      </c>
      <c r="C26">
        <v>4</v>
      </c>
      <c r="D26">
        <v>1</v>
      </c>
      <c r="E26">
        <v>523803</v>
      </c>
      <c r="F26" s="2">
        <v>0.02</v>
      </c>
      <c r="G26" s="2">
        <v>0</v>
      </c>
      <c r="H26" s="2">
        <v>0</v>
      </c>
      <c r="I26">
        <v>0.4</v>
      </c>
      <c r="J26">
        <v>0.19999999999999996</v>
      </c>
      <c r="K26">
        <v>0.46190150000000002</v>
      </c>
      <c r="L26">
        <v>0.37166552500000005</v>
      </c>
    </row>
    <row r="27" spans="1:12" x14ac:dyDescent="0.25">
      <c r="A27" t="s">
        <v>1335</v>
      </c>
      <c r="B27">
        <v>1</v>
      </c>
      <c r="C27">
        <v>10</v>
      </c>
      <c r="D27">
        <v>10</v>
      </c>
      <c r="E27">
        <v>19434177</v>
      </c>
      <c r="F27" s="2">
        <v>0.02</v>
      </c>
      <c r="G27" s="2">
        <v>0</v>
      </c>
      <c r="H27" s="2">
        <v>0</v>
      </c>
      <c r="I27">
        <v>0.4</v>
      </c>
      <c r="J27">
        <v>8</v>
      </c>
      <c r="K27">
        <v>9.9170884999999984</v>
      </c>
      <c r="L27">
        <v>5.6309809749999999</v>
      </c>
    </row>
    <row r="28" spans="1:12" x14ac:dyDescent="0.25">
      <c r="A28" t="s">
        <v>1335</v>
      </c>
      <c r="B28">
        <v>1</v>
      </c>
      <c r="C28">
        <v>9</v>
      </c>
      <c r="D28">
        <v>9</v>
      </c>
      <c r="E28">
        <v>3064780</v>
      </c>
      <c r="F28" s="2">
        <v>0.02</v>
      </c>
      <c r="G28" s="2">
        <v>0</v>
      </c>
      <c r="H28" s="2">
        <v>0</v>
      </c>
      <c r="I28">
        <v>0.4</v>
      </c>
      <c r="J28">
        <v>7.2</v>
      </c>
      <c r="K28">
        <v>1.7323899999999999</v>
      </c>
      <c r="L28">
        <v>2.5663364999999998</v>
      </c>
    </row>
    <row r="29" spans="1:12" x14ac:dyDescent="0.25">
      <c r="A29" t="s">
        <v>13900</v>
      </c>
      <c r="B29">
        <v>1</v>
      </c>
      <c r="C29">
        <v>5</v>
      </c>
      <c r="D29">
        <v>2</v>
      </c>
      <c r="E29">
        <v>226317</v>
      </c>
      <c r="F29" s="2">
        <v>0.05</v>
      </c>
      <c r="G29" s="2">
        <v>0</v>
      </c>
      <c r="H29" s="2">
        <v>0</v>
      </c>
      <c r="I29">
        <v>0.4</v>
      </c>
      <c r="J29">
        <v>1</v>
      </c>
      <c r="K29">
        <v>0.61315850000000016</v>
      </c>
      <c r="L29">
        <v>0.62460547500000008</v>
      </c>
    </row>
    <row r="30" spans="1:12" x14ac:dyDescent="0.25">
      <c r="A30" t="s">
        <v>4917</v>
      </c>
      <c r="B30">
        <v>1</v>
      </c>
      <c r="C30">
        <v>9</v>
      </c>
      <c r="D30">
        <v>5</v>
      </c>
      <c r="E30">
        <v>248330</v>
      </c>
      <c r="F30" s="2">
        <v>0.05</v>
      </c>
      <c r="G30" s="2">
        <v>0</v>
      </c>
      <c r="H30" s="2">
        <v>0</v>
      </c>
      <c r="I30">
        <v>0.4</v>
      </c>
      <c r="J30">
        <v>3.2</v>
      </c>
      <c r="K30">
        <v>0.62416500000000008</v>
      </c>
      <c r="L30">
        <v>1.1784577500000002</v>
      </c>
    </row>
    <row r="31" spans="1:12" x14ac:dyDescent="0.25">
      <c r="A31" t="s">
        <v>4917</v>
      </c>
      <c r="B31">
        <v>1</v>
      </c>
      <c r="C31">
        <v>9</v>
      </c>
      <c r="D31">
        <v>8</v>
      </c>
      <c r="E31">
        <v>302153</v>
      </c>
      <c r="F31" s="2">
        <v>0.04</v>
      </c>
      <c r="G31" s="2">
        <v>0</v>
      </c>
      <c r="H31" s="2">
        <v>0</v>
      </c>
      <c r="I31">
        <v>0.4</v>
      </c>
      <c r="J31">
        <v>6.2</v>
      </c>
      <c r="K31">
        <v>0.55107649999999997</v>
      </c>
      <c r="L31">
        <v>1.902876775</v>
      </c>
    </row>
    <row r="32" spans="1:12" x14ac:dyDescent="0.25">
      <c r="A32" t="s">
        <v>4917</v>
      </c>
      <c r="B32">
        <v>1</v>
      </c>
      <c r="C32">
        <v>6</v>
      </c>
      <c r="D32">
        <v>1</v>
      </c>
      <c r="E32">
        <v>298666</v>
      </c>
      <c r="F32" s="2">
        <v>7.0000000000000007E-2</v>
      </c>
      <c r="G32" s="2">
        <v>0</v>
      </c>
      <c r="H32" s="2">
        <v>0.01</v>
      </c>
      <c r="I32">
        <v>0.4</v>
      </c>
      <c r="J32">
        <v>-0.19999999999999996</v>
      </c>
      <c r="K32">
        <v>1.0993330000000001</v>
      </c>
      <c r="L32">
        <v>0.49476655000000008</v>
      </c>
    </row>
    <row r="33" spans="1:12" x14ac:dyDescent="0.25">
      <c r="A33" t="s">
        <v>2246</v>
      </c>
      <c r="B33">
        <v>1</v>
      </c>
      <c r="C33">
        <v>5</v>
      </c>
      <c r="D33">
        <v>3</v>
      </c>
      <c r="E33">
        <v>51981</v>
      </c>
      <c r="F33" s="2">
        <v>0.05</v>
      </c>
      <c r="G33" s="2">
        <v>0</v>
      </c>
      <c r="H33" s="2">
        <v>0.01</v>
      </c>
      <c r="I33">
        <v>0.4</v>
      </c>
      <c r="J33">
        <v>2.0000000000000004</v>
      </c>
      <c r="K33">
        <v>0.77599050000000014</v>
      </c>
      <c r="L33">
        <v>0.93159667500000021</v>
      </c>
    </row>
    <row r="34" spans="1:12" x14ac:dyDescent="0.25">
      <c r="A34" t="s">
        <v>2246</v>
      </c>
      <c r="B34">
        <v>1</v>
      </c>
      <c r="C34">
        <v>4</v>
      </c>
      <c r="D34">
        <v>3</v>
      </c>
      <c r="E34">
        <v>64107</v>
      </c>
      <c r="F34" s="2">
        <v>0.03</v>
      </c>
      <c r="G34" s="2">
        <v>0</v>
      </c>
      <c r="H34" s="2">
        <v>0.01</v>
      </c>
      <c r="I34">
        <v>0.4</v>
      </c>
      <c r="J34">
        <v>2.2000000000000002</v>
      </c>
      <c r="K34">
        <v>0.5820535</v>
      </c>
      <c r="L34">
        <v>0.91371872500000006</v>
      </c>
    </row>
    <row r="35" spans="1:12" x14ac:dyDescent="0.25">
      <c r="A35" t="s">
        <v>9715</v>
      </c>
      <c r="B35">
        <v>1</v>
      </c>
      <c r="C35">
        <v>9</v>
      </c>
      <c r="D35">
        <v>5</v>
      </c>
      <c r="E35">
        <v>59285</v>
      </c>
      <c r="F35" s="2">
        <v>0.01</v>
      </c>
      <c r="G35" s="2">
        <v>0</v>
      </c>
      <c r="H35" s="2">
        <v>0</v>
      </c>
      <c r="I35">
        <v>0.4</v>
      </c>
      <c r="J35">
        <v>3.2</v>
      </c>
      <c r="K35">
        <v>0.12964249999999999</v>
      </c>
      <c r="L35">
        <v>1.005374875</v>
      </c>
    </row>
    <row r="36" spans="1:12" x14ac:dyDescent="0.25">
      <c r="A36" t="s">
        <v>13008</v>
      </c>
      <c r="B36">
        <v>1</v>
      </c>
      <c r="C36">
        <v>5</v>
      </c>
      <c r="D36">
        <v>1</v>
      </c>
      <c r="E36">
        <v>637942</v>
      </c>
      <c r="F36" s="2">
        <v>0</v>
      </c>
      <c r="G36" s="2">
        <v>0</v>
      </c>
      <c r="H36" s="2">
        <v>0</v>
      </c>
      <c r="I36">
        <v>0.4</v>
      </c>
      <c r="J36">
        <v>0</v>
      </c>
      <c r="K36">
        <v>0.318971</v>
      </c>
      <c r="L36">
        <v>0.27163985000000002</v>
      </c>
    </row>
    <row r="37" spans="1:12" x14ac:dyDescent="0.25">
      <c r="A37" t="s">
        <v>20798</v>
      </c>
      <c r="B37">
        <v>1</v>
      </c>
      <c r="C37">
        <v>7</v>
      </c>
      <c r="D37">
        <v>6</v>
      </c>
      <c r="E37">
        <v>247280</v>
      </c>
      <c r="F37" s="2">
        <v>0.03</v>
      </c>
      <c r="G37" s="2">
        <v>0</v>
      </c>
      <c r="H37" s="2">
        <v>0</v>
      </c>
      <c r="I37">
        <v>0.4</v>
      </c>
      <c r="J37">
        <v>4.6000000000000005</v>
      </c>
      <c r="K37">
        <v>0.42364000000000002</v>
      </c>
      <c r="L37">
        <v>1.4582740000000001</v>
      </c>
    </row>
    <row r="38" spans="1:12" x14ac:dyDescent="0.25">
      <c r="A38" t="s">
        <v>18456</v>
      </c>
      <c r="B38">
        <v>1</v>
      </c>
      <c r="C38">
        <v>6</v>
      </c>
      <c r="D38">
        <v>4</v>
      </c>
      <c r="E38">
        <v>47717</v>
      </c>
      <c r="F38" s="2">
        <v>0.01</v>
      </c>
      <c r="G38" s="2">
        <v>0</v>
      </c>
      <c r="H38" s="2">
        <v>0</v>
      </c>
      <c r="I38">
        <v>0.4</v>
      </c>
      <c r="J38">
        <v>2.8000000000000003</v>
      </c>
      <c r="K38">
        <v>0.12385850000000001</v>
      </c>
      <c r="L38">
        <v>0.9033504750000001</v>
      </c>
    </row>
    <row r="39" spans="1:12" x14ac:dyDescent="0.25">
      <c r="A39" t="s">
        <v>5093</v>
      </c>
      <c r="B39">
        <v>1</v>
      </c>
      <c r="C39">
        <v>12</v>
      </c>
      <c r="D39">
        <v>12</v>
      </c>
      <c r="E39">
        <v>3953945</v>
      </c>
      <c r="F39" s="2">
        <v>0.03</v>
      </c>
      <c r="G39" s="2">
        <v>0</v>
      </c>
      <c r="H39" s="2">
        <v>0</v>
      </c>
      <c r="I39">
        <v>0.4</v>
      </c>
      <c r="J39">
        <v>9.6000000000000014</v>
      </c>
      <c r="K39">
        <v>2.2769724999999998</v>
      </c>
      <c r="L39">
        <v>3.3569403750000006</v>
      </c>
    </row>
    <row r="40" spans="1:12" x14ac:dyDescent="0.25">
      <c r="A40" t="s">
        <v>5093</v>
      </c>
      <c r="B40">
        <v>1</v>
      </c>
      <c r="C40">
        <v>7</v>
      </c>
      <c r="D40">
        <v>7</v>
      </c>
      <c r="E40">
        <v>1023627</v>
      </c>
      <c r="F40" s="2">
        <v>0.03</v>
      </c>
      <c r="G40" s="2">
        <v>0</v>
      </c>
      <c r="H40" s="2">
        <v>0</v>
      </c>
      <c r="I40">
        <v>0.4</v>
      </c>
      <c r="J40">
        <v>5.6000000000000005</v>
      </c>
      <c r="K40">
        <v>0.81181349999999997</v>
      </c>
      <c r="L40">
        <v>1.844134725</v>
      </c>
    </row>
    <row r="41" spans="1:12" x14ac:dyDescent="0.25">
      <c r="A41" t="s">
        <v>12120</v>
      </c>
      <c r="B41">
        <v>1</v>
      </c>
      <c r="C41">
        <v>8</v>
      </c>
      <c r="D41">
        <v>8</v>
      </c>
      <c r="E41">
        <v>5952094</v>
      </c>
      <c r="F41" s="2">
        <v>0.02</v>
      </c>
      <c r="G41" s="2">
        <v>0</v>
      </c>
      <c r="H41" s="2">
        <v>0</v>
      </c>
      <c r="I41">
        <v>0.4</v>
      </c>
      <c r="J41">
        <v>6.4</v>
      </c>
      <c r="K41">
        <v>3.1760470000000001</v>
      </c>
      <c r="L41">
        <v>2.8716164500000003</v>
      </c>
    </row>
    <row r="42" spans="1:12" x14ac:dyDescent="0.25">
      <c r="A42" t="s">
        <v>12120</v>
      </c>
      <c r="B42">
        <v>1</v>
      </c>
      <c r="C42">
        <v>10</v>
      </c>
      <c r="D42">
        <v>9</v>
      </c>
      <c r="E42">
        <v>502880</v>
      </c>
      <c r="F42" s="2">
        <v>0.01</v>
      </c>
      <c r="G42" s="2">
        <v>0</v>
      </c>
      <c r="H42" s="2">
        <v>0</v>
      </c>
      <c r="I42">
        <v>0.4</v>
      </c>
      <c r="J42">
        <v>7</v>
      </c>
      <c r="K42">
        <v>0.35143999999999997</v>
      </c>
      <c r="L42">
        <v>2.033004</v>
      </c>
    </row>
    <row r="43" spans="1:12" x14ac:dyDescent="0.25">
      <c r="A43" t="s">
        <v>93</v>
      </c>
      <c r="B43">
        <v>1</v>
      </c>
      <c r="C43">
        <v>8</v>
      </c>
      <c r="D43">
        <v>8</v>
      </c>
      <c r="E43">
        <v>54155921</v>
      </c>
      <c r="F43" s="2">
        <v>0.01</v>
      </c>
      <c r="G43" s="2">
        <v>0</v>
      </c>
      <c r="H43" s="2">
        <v>0</v>
      </c>
      <c r="I43">
        <v>0.4</v>
      </c>
      <c r="J43">
        <v>6.4</v>
      </c>
      <c r="K43">
        <v>27.177960500000001</v>
      </c>
      <c r="L43">
        <v>11.272286175</v>
      </c>
    </row>
    <row r="44" spans="1:12" x14ac:dyDescent="0.25">
      <c r="A44" t="s">
        <v>93</v>
      </c>
      <c r="B44">
        <v>1</v>
      </c>
      <c r="C44">
        <v>8</v>
      </c>
      <c r="D44">
        <v>8</v>
      </c>
      <c r="E44">
        <v>1504263</v>
      </c>
      <c r="F44" s="2">
        <v>0.01</v>
      </c>
      <c r="G44" s="2">
        <v>0</v>
      </c>
      <c r="H44" s="2">
        <v>0</v>
      </c>
      <c r="I44">
        <v>0.4</v>
      </c>
      <c r="J44">
        <v>6.4</v>
      </c>
      <c r="K44">
        <v>0.85213149999999993</v>
      </c>
      <c r="L44">
        <v>2.0582460250000003</v>
      </c>
    </row>
    <row r="45" spans="1:12" x14ac:dyDescent="0.25">
      <c r="A45" t="s">
        <v>93</v>
      </c>
      <c r="B45">
        <v>1</v>
      </c>
      <c r="C45">
        <v>7</v>
      </c>
      <c r="D45">
        <v>6</v>
      </c>
      <c r="E45">
        <v>5712641</v>
      </c>
      <c r="F45" s="2">
        <v>0.01</v>
      </c>
      <c r="G45" s="2">
        <v>0</v>
      </c>
      <c r="H45" s="2">
        <v>0</v>
      </c>
      <c r="I45">
        <v>0.4</v>
      </c>
      <c r="J45">
        <v>4.6000000000000005</v>
      </c>
      <c r="K45">
        <v>2.9563204999999999</v>
      </c>
      <c r="L45">
        <v>2.3447121749999997</v>
      </c>
    </row>
    <row r="46" spans="1:12" x14ac:dyDescent="0.25">
      <c r="A46" t="s">
        <v>4660</v>
      </c>
      <c r="B46">
        <v>1</v>
      </c>
      <c r="C46">
        <v>14</v>
      </c>
      <c r="D46">
        <v>13</v>
      </c>
      <c r="E46">
        <v>633790</v>
      </c>
      <c r="F46" s="2">
        <v>0.08</v>
      </c>
      <c r="G46" s="2">
        <v>0</v>
      </c>
      <c r="H46" s="2">
        <v>0.01</v>
      </c>
      <c r="I46">
        <v>0.4</v>
      </c>
      <c r="J46">
        <v>10.200000000000001</v>
      </c>
      <c r="K46">
        <v>1.366895</v>
      </c>
      <c r="L46">
        <v>3.1884132500000004</v>
      </c>
    </row>
    <row r="47" spans="1:12" x14ac:dyDescent="0.25">
      <c r="A47" t="s">
        <v>4660</v>
      </c>
      <c r="B47">
        <v>1</v>
      </c>
      <c r="C47">
        <v>18</v>
      </c>
      <c r="D47">
        <v>11</v>
      </c>
      <c r="E47">
        <v>8025153</v>
      </c>
      <c r="F47" s="2">
        <v>0.05</v>
      </c>
      <c r="G47" s="2">
        <v>0</v>
      </c>
      <c r="H47" s="2">
        <v>0</v>
      </c>
      <c r="I47">
        <v>0.4</v>
      </c>
      <c r="J47">
        <v>7.4</v>
      </c>
      <c r="K47">
        <v>4.5125764999999998</v>
      </c>
      <c r="L47">
        <v>3.5894017749999998</v>
      </c>
    </row>
    <row r="48" spans="1:12" x14ac:dyDescent="0.25">
      <c r="A48" t="s">
        <v>4660</v>
      </c>
      <c r="B48">
        <v>1</v>
      </c>
      <c r="C48">
        <v>6</v>
      </c>
      <c r="D48">
        <v>7</v>
      </c>
      <c r="E48">
        <v>3738646</v>
      </c>
      <c r="F48" s="2">
        <v>7.0000000000000007E-2</v>
      </c>
      <c r="G48" s="2">
        <v>0</v>
      </c>
      <c r="H48" s="2">
        <v>0.01</v>
      </c>
      <c r="I48">
        <v>0.4</v>
      </c>
      <c r="J48">
        <v>5.8000000000000007</v>
      </c>
      <c r="K48">
        <v>2.8193229999999998</v>
      </c>
      <c r="L48">
        <v>2.5967630500000003</v>
      </c>
    </row>
    <row r="49" spans="1:12" x14ac:dyDescent="0.25">
      <c r="A49" t="s">
        <v>8983</v>
      </c>
      <c r="B49">
        <v>1</v>
      </c>
      <c r="C49">
        <v>9</v>
      </c>
      <c r="D49">
        <v>2</v>
      </c>
      <c r="E49">
        <v>167038</v>
      </c>
      <c r="F49" s="2">
        <v>0.01</v>
      </c>
      <c r="G49" s="2">
        <v>0</v>
      </c>
      <c r="H49" s="2">
        <v>0</v>
      </c>
      <c r="I49">
        <v>0.4</v>
      </c>
      <c r="J49">
        <v>0.19999999999999996</v>
      </c>
      <c r="K49">
        <v>0.18351899999999999</v>
      </c>
      <c r="L49">
        <v>0.27423164999999999</v>
      </c>
    </row>
    <row r="50" spans="1:12" x14ac:dyDescent="0.25">
      <c r="A50" t="s">
        <v>8983</v>
      </c>
      <c r="B50">
        <v>1</v>
      </c>
      <c r="C50">
        <v>6</v>
      </c>
      <c r="D50">
        <v>2</v>
      </c>
      <c r="E50">
        <v>48130</v>
      </c>
      <c r="F50" s="2">
        <v>0.01</v>
      </c>
      <c r="G50" s="2">
        <v>0</v>
      </c>
      <c r="H50" s="2">
        <v>0</v>
      </c>
      <c r="I50">
        <v>0.4</v>
      </c>
      <c r="J50">
        <v>0.8</v>
      </c>
      <c r="K50">
        <v>0.12406500000000001</v>
      </c>
      <c r="L50">
        <v>0.40342275000000005</v>
      </c>
    </row>
    <row r="51" spans="1:12" x14ac:dyDescent="0.25">
      <c r="A51" t="s">
        <v>6930</v>
      </c>
      <c r="B51">
        <v>1</v>
      </c>
      <c r="C51">
        <v>6</v>
      </c>
      <c r="D51">
        <v>5</v>
      </c>
      <c r="E51">
        <v>9762</v>
      </c>
      <c r="F51" s="2">
        <v>0</v>
      </c>
      <c r="G51" s="2">
        <v>0</v>
      </c>
      <c r="H51" s="2">
        <v>0</v>
      </c>
      <c r="I51">
        <v>0.4</v>
      </c>
      <c r="J51">
        <v>3.8</v>
      </c>
      <c r="K51">
        <v>4.8809999999999999E-3</v>
      </c>
      <c r="L51">
        <v>1.1117083499999998</v>
      </c>
    </row>
    <row r="52" spans="1:12" x14ac:dyDescent="0.25">
      <c r="A52" t="s">
        <v>14838</v>
      </c>
      <c r="B52">
        <v>1</v>
      </c>
      <c r="C52">
        <v>228</v>
      </c>
      <c r="D52">
        <v>1</v>
      </c>
      <c r="E52">
        <v>773</v>
      </c>
      <c r="F52" s="2">
        <v>0</v>
      </c>
      <c r="G52" s="2">
        <v>0</v>
      </c>
      <c r="H52" s="2">
        <v>0</v>
      </c>
      <c r="I52">
        <v>0.4</v>
      </c>
      <c r="J52">
        <v>-44.600000000000009</v>
      </c>
      <c r="K52">
        <v>3.8649999999999996E-4</v>
      </c>
      <c r="L52">
        <v>-10.989864725000002</v>
      </c>
    </row>
    <row r="53" spans="1:12" x14ac:dyDescent="0.25">
      <c r="A53" t="s">
        <v>1990</v>
      </c>
      <c r="B53">
        <v>1</v>
      </c>
      <c r="C53">
        <v>4</v>
      </c>
      <c r="D53">
        <v>3</v>
      </c>
      <c r="E53">
        <v>1426</v>
      </c>
      <c r="F53" s="2">
        <v>0.01</v>
      </c>
      <c r="G53" s="2">
        <v>0</v>
      </c>
      <c r="H53" s="2">
        <v>0</v>
      </c>
      <c r="I53">
        <v>0.4</v>
      </c>
      <c r="J53">
        <v>2.2000000000000002</v>
      </c>
      <c r="K53">
        <v>0.10071300000000001</v>
      </c>
      <c r="L53">
        <v>0.74524955000000004</v>
      </c>
    </row>
    <row r="54" spans="1:12" x14ac:dyDescent="0.25">
      <c r="A54" t="s">
        <v>19694</v>
      </c>
      <c r="B54">
        <v>1</v>
      </c>
      <c r="C54">
        <v>7</v>
      </c>
      <c r="D54">
        <v>7</v>
      </c>
      <c r="E54">
        <v>4253449</v>
      </c>
      <c r="F54" s="2">
        <v>0.03</v>
      </c>
      <c r="G54" s="2">
        <v>0</v>
      </c>
      <c r="H54" s="2">
        <v>0</v>
      </c>
      <c r="I54">
        <v>0.4</v>
      </c>
      <c r="J54">
        <v>5.6000000000000005</v>
      </c>
      <c r="K54">
        <v>2.4267244999999997</v>
      </c>
      <c r="L54">
        <v>2.4093535749999999</v>
      </c>
    </row>
    <row r="55" spans="1:12" x14ac:dyDescent="0.25">
      <c r="A55" t="s">
        <v>1657</v>
      </c>
      <c r="B55">
        <v>1</v>
      </c>
      <c r="C55">
        <v>10</v>
      </c>
      <c r="D55">
        <v>10</v>
      </c>
      <c r="E55">
        <v>1088185</v>
      </c>
      <c r="F55" s="2">
        <v>0.01</v>
      </c>
      <c r="G55" s="2">
        <v>0</v>
      </c>
      <c r="H55" s="2">
        <v>0</v>
      </c>
      <c r="I55">
        <v>0.4</v>
      </c>
      <c r="J55">
        <v>8</v>
      </c>
      <c r="K55">
        <v>0.64409249999999996</v>
      </c>
      <c r="L55">
        <v>2.3854323750000002</v>
      </c>
    </row>
    <row r="56" spans="1:12" x14ac:dyDescent="0.25">
      <c r="A56" t="s">
        <v>12556</v>
      </c>
      <c r="B56">
        <v>1</v>
      </c>
      <c r="C56">
        <v>15</v>
      </c>
      <c r="D56">
        <v>14</v>
      </c>
      <c r="E56">
        <v>954635</v>
      </c>
      <c r="F56" s="2">
        <v>0.01</v>
      </c>
      <c r="G56" s="2">
        <v>0</v>
      </c>
      <c r="H56" s="2">
        <v>0</v>
      </c>
      <c r="I56">
        <v>0.4</v>
      </c>
      <c r="J56">
        <v>11.000000000000002</v>
      </c>
      <c r="K56">
        <v>0.57731750000000004</v>
      </c>
      <c r="L56">
        <v>3.1120611250000008</v>
      </c>
    </row>
    <row r="57" spans="1:12" x14ac:dyDescent="0.25">
      <c r="A57" t="s">
        <v>12556</v>
      </c>
      <c r="B57">
        <v>1</v>
      </c>
      <c r="C57">
        <v>18</v>
      </c>
      <c r="D57">
        <v>10</v>
      </c>
      <c r="E57">
        <v>669004</v>
      </c>
      <c r="F57" s="2">
        <v>0.02</v>
      </c>
      <c r="G57" s="2">
        <v>0</v>
      </c>
      <c r="H57" s="2">
        <v>0</v>
      </c>
      <c r="I57">
        <v>0.4</v>
      </c>
      <c r="J57">
        <v>6.4</v>
      </c>
      <c r="K57">
        <v>0.53450200000000003</v>
      </c>
      <c r="L57">
        <v>1.9470757000000003</v>
      </c>
    </row>
    <row r="58" spans="1:12" x14ac:dyDescent="0.25">
      <c r="A58" t="s">
        <v>12556</v>
      </c>
      <c r="B58">
        <v>1</v>
      </c>
      <c r="C58">
        <v>8</v>
      </c>
      <c r="D58">
        <v>7</v>
      </c>
      <c r="E58">
        <v>75124</v>
      </c>
      <c r="F58" s="2">
        <v>0.01</v>
      </c>
      <c r="G58" s="2">
        <v>0</v>
      </c>
      <c r="H58" s="2">
        <v>0</v>
      </c>
      <c r="I58">
        <v>0.4</v>
      </c>
      <c r="J58">
        <v>5.4</v>
      </c>
      <c r="K58">
        <v>0.13756200000000002</v>
      </c>
      <c r="L58">
        <v>1.5581467000000002</v>
      </c>
    </row>
    <row r="59" spans="1:12" x14ac:dyDescent="0.25">
      <c r="A59" t="s">
        <v>12556</v>
      </c>
      <c r="B59">
        <v>1</v>
      </c>
      <c r="C59">
        <v>7</v>
      </c>
      <c r="D59">
        <v>7</v>
      </c>
      <c r="E59">
        <v>2497708</v>
      </c>
      <c r="F59" s="2">
        <v>0.01</v>
      </c>
      <c r="G59" s="2">
        <v>0</v>
      </c>
      <c r="H59" s="2">
        <v>0</v>
      </c>
      <c r="I59">
        <v>0.4</v>
      </c>
      <c r="J59">
        <v>5.6000000000000005</v>
      </c>
      <c r="K59">
        <v>1.348854</v>
      </c>
      <c r="L59">
        <v>2.0320989000000003</v>
      </c>
    </row>
    <row r="60" spans="1:12" x14ac:dyDescent="0.25">
      <c r="A60" t="s">
        <v>12556</v>
      </c>
      <c r="B60">
        <v>1</v>
      </c>
      <c r="C60">
        <v>8</v>
      </c>
      <c r="D60">
        <v>8</v>
      </c>
      <c r="E60">
        <v>1865136</v>
      </c>
      <c r="F60" s="2">
        <v>0.02</v>
      </c>
      <c r="G60" s="2">
        <v>0</v>
      </c>
      <c r="H60" s="2">
        <v>0</v>
      </c>
      <c r="I60">
        <v>0.4</v>
      </c>
      <c r="J60">
        <v>6.4</v>
      </c>
      <c r="K60">
        <v>1.132568</v>
      </c>
      <c r="L60">
        <v>2.1563988000000003</v>
      </c>
    </row>
    <row r="61" spans="1:12" x14ac:dyDescent="0.25">
      <c r="A61" t="s">
        <v>5463</v>
      </c>
      <c r="B61">
        <v>1</v>
      </c>
      <c r="C61">
        <v>27</v>
      </c>
      <c r="D61">
        <v>23</v>
      </c>
      <c r="E61">
        <v>1685609</v>
      </c>
      <c r="F61" s="2">
        <v>0.02</v>
      </c>
      <c r="G61" s="2">
        <v>0</v>
      </c>
      <c r="H61" s="2">
        <v>0</v>
      </c>
      <c r="I61">
        <v>0.4</v>
      </c>
      <c r="J61">
        <v>17.600000000000001</v>
      </c>
      <c r="K61">
        <v>1.0428044999999999</v>
      </c>
      <c r="L61">
        <v>4.9249815750000003</v>
      </c>
    </row>
    <row r="62" spans="1:12" x14ac:dyDescent="0.25">
      <c r="A62" t="s">
        <v>5463</v>
      </c>
      <c r="B62">
        <v>1</v>
      </c>
      <c r="C62">
        <v>6</v>
      </c>
      <c r="D62">
        <v>4</v>
      </c>
      <c r="E62">
        <v>290344</v>
      </c>
      <c r="F62" s="2">
        <v>0.04</v>
      </c>
      <c r="G62" s="2">
        <v>0</v>
      </c>
      <c r="H62" s="2">
        <v>0</v>
      </c>
      <c r="I62">
        <v>0.4</v>
      </c>
      <c r="J62">
        <v>2.8000000000000003</v>
      </c>
      <c r="K62">
        <v>0.54517199999999999</v>
      </c>
      <c r="L62">
        <v>1.0508102000000001</v>
      </c>
    </row>
    <row r="63" spans="1:12" x14ac:dyDescent="0.25">
      <c r="A63" t="s">
        <v>5463</v>
      </c>
      <c r="B63">
        <v>1</v>
      </c>
      <c r="C63">
        <v>17</v>
      </c>
      <c r="D63">
        <v>16</v>
      </c>
      <c r="E63">
        <v>1672881</v>
      </c>
      <c r="F63" s="2">
        <v>0.02</v>
      </c>
      <c r="G63" s="2">
        <v>0</v>
      </c>
      <c r="H63" s="2">
        <v>0</v>
      </c>
      <c r="I63">
        <v>0.4</v>
      </c>
      <c r="J63">
        <v>12.600000000000001</v>
      </c>
      <c r="K63">
        <v>1.0364404999999999</v>
      </c>
      <c r="L63">
        <v>3.6727541750000006</v>
      </c>
    </row>
    <row r="64" spans="1:12" x14ac:dyDescent="0.25">
      <c r="A64" t="s">
        <v>5463</v>
      </c>
      <c r="B64">
        <v>1</v>
      </c>
      <c r="C64">
        <v>15</v>
      </c>
      <c r="D64">
        <v>14</v>
      </c>
      <c r="E64">
        <v>541990</v>
      </c>
      <c r="F64" s="2">
        <v>0.03</v>
      </c>
      <c r="G64" s="2">
        <v>0</v>
      </c>
      <c r="H64" s="2">
        <v>0</v>
      </c>
      <c r="I64">
        <v>0.4</v>
      </c>
      <c r="J64">
        <v>11.000000000000002</v>
      </c>
      <c r="K64">
        <v>0.57099499999999992</v>
      </c>
      <c r="L64">
        <v>3.1098482500000006</v>
      </c>
    </row>
    <row r="65" spans="1:12" x14ac:dyDescent="0.25">
      <c r="A65" t="s">
        <v>5463</v>
      </c>
      <c r="B65">
        <v>1</v>
      </c>
      <c r="C65">
        <v>8</v>
      </c>
      <c r="D65">
        <v>8</v>
      </c>
      <c r="E65">
        <v>199662</v>
      </c>
      <c r="F65" s="2">
        <v>0.04</v>
      </c>
      <c r="G65" s="2">
        <v>0</v>
      </c>
      <c r="H65" s="2">
        <v>0</v>
      </c>
      <c r="I65">
        <v>0.4</v>
      </c>
      <c r="J65">
        <v>6.4</v>
      </c>
      <c r="K65">
        <v>0.49983100000000003</v>
      </c>
      <c r="L65">
        <v>1.9349408500000003</v>
      </c>
    </row>
    <row r="66" spans="1:12" x14ac:dyDescent="0.25">
      <c r="A66" t="s">
        <v>4412</v>
      </c>
      <c r="B66">
        <v>1</v>
      </c>
      <c r="C66">
        <v>14</v>
      </c>
      <c r="D66">
        <v>4</v>
      </c>
      <c r="E66">
        <v>1539089</v>
      </c>
      <c r="F66" s="2">
        <v>0</v>
      </c>
      <c r="G66" s="2">
        <v>0</v>
      </c>
      <c r="H66" s="2">
        <v>0.01</v>
      </c>
      <c r="I66">
        <v>0.4</v>
      </c>
      <c r="J66">
        <v>1.2000000000000002</v>
      </c>
      <c r="K66">
        <v>1.0195444999999999</v>
      </c>
      <c r="L66">
        <v>0.81684057500000007</v>
      </c>
    </row>
    <row r="67" spans="1:12" x14ac:dyDescent="0.25">
      <c r="A67" t="s">
        <v>4412</v>
      </c>
      <c r="B67">
        <v>1</v>
      </c>
      <c r="C67">
        <v>8</v>
      </c>
      <c r="D67">
        <v>8</v>
      </c>
      <c r="E67">
        <v>232904</v>
      </c>
      <c r="F67" s="2">
        <v>0</v>
      </c>
      <c r="G67" s="2">
        <v>0</v>
      </c>
      <c r="H67" s="2">
        <v>0.01</v>
      </c>
      <c r="I67">
        <v>0.4</v>
      </c>
      <c r="J67">
        <v>6.4</v>
      </c>
      <c r="K67">
        <v>0.366452</v>
      </c>
      <c r="L67">
        <v>1.8882582000000001</v>
      </c>
    </row>
    <row r="68" spans="1:12" x14ac:dyDescent="0.25">
      <c r="A68" t="s">
        <v>4412</v>
      </c>
      <c r="B68">
        <v>1</v>
      </c>
      <c r="C68">
        <v>8</v>
      </c>
      <c r="D68">
        <v>7</v>
      </c>
      <c r="E68">
        <v>1257486</v>
      </c>
      <c r="F68" s="2">
        <v>0.01</v>
      </c>
      <c r="G68" s="2">
        <v>0</v>
      </c>
      <c r="H68" s="2">
        <v>0</v>
      </c>
      <c r="I68">
        <v>0.4</v>
      </c>
      <c r="J68">
        <v>5.4</v>
      </c>
      <c r="K68">
        <v>0.72874299999999992</v>
      </c>
      <c r="L68">
        <v>1.7650600500000002</v>
      </c>
    </row>
    <row r="69" spans="1:12" x14ac:dyDescent="0.25">
      <c r="A69" t="s">
        <v>2618</v>
      </c>
      <c r="B69">
        <v>1</v>
      </c>
      <c r="C69">
        <v>6</v>
      </c>
      <c r="D69">
        <v>6</v>
      </c>
      <c r="E69">
        <v>569902</v>
      </c>
      <c r="F69" s="2">
        <v>0.01</v>
      </c>
      <c r="G69" s="2">
        <v>0</v>
      </c>
      <c r="H69" s="2">
        <v>0</v>
      </c>
      <c r="I69">
        <v>0.4</v>
      </c>
      <c r="J69">
        <v>4.8000000000000007</v>
      </c>
      <c r="K69">
        <v>0.38495100000000004</v>
      </c>
      <c r="L69">
        <v>1.4947328500000003</v>
      </c>
    </row>
    <row r="70" spans="1:12" x14ac:dyDescent="0.25">
      <c r="A70" t="s">
        <v>2618</v>
      </c>
      <c r="B70">
        <v>1</v>
      </c>
      <c r="C70">
        <v>7</v>
      </c>
      <c r="D70">
        <v>6</v>
      </c>
      <c r="E70">
        <v>215732</v>
      </c>
      <c r="F70" s="2">
        <v>0</v>
      </c>
      <c r="G70" s="2">
        <v>0</v>
      </c>
      <c r="H70" s="2">
        <v>0.01</v>
      </c>
      <c r="I70">
        <v>0.4</v>
      </c>
      <c r="J70">
        <v>4.6000000000000005</v>
      </c>
      <c r="K70">
        <v>0.35786600000000002</v>
      </c>
      <c r="L70">
        <v>1.4352531000000002</v>
      </c>
    </row>
    <row r="71" spans="1:12" x14ac:dyDescent="0.25">
      <c r="A71" t="s">
        <v>2618</v>
      </c>
      <c r="B71">
        <v>1</v>
      </c>
      <c r="C71">
        <v>6</v>
      </c>
      <c r="D71">
        <v>6</v>
      </c>
      <c r="E71">
        <v>296207</v>
      </c>
      <c r="F71" s="2">
        <v>0</v>
      </c>
      <c r="G71" s="2">
        <v>0</v>
      </c>
      <c r="H71" s="2">
        <v>0.01</v>
      </c>
      <c r="I71">
        <v>0.4</v>
      </c>
      <c r="J71">
        <v>4.8000000000000007</v>
      </c>
      <c r="K71">
        <v>0.3981035</v>
      </c>
      <c r="L71">
        <v>1.4993362250000004</v>
      </c>
    </row>
    <row r="72" spans="1:12" x14ac:dyDescent="0.25">
      <c r="A72" t="s">
        <v>2618</v>
      </c>
      <c r="B72">
        <v>1</v>
      </c>
      <c r="C72">
        <v>2</v>
      </c>
      <c r="D72">
        <v>2</v>
      </c>
      <c r="E72">
        <v>118025</v>
      </c>
      <c r="F72" s="2">
        <v>0.02</v>
      </c>
      <c r="G72" s="2">
        <v>-0.04</v>
      </c>
      <c r="H72" s="2">
        <v>0.04</v>
      </c>
      <c r="I72">
        <v>0.4</v>
      </c>
      <c r="J72">
        <v>1.6</v>
      </c>
      <c r="K72">
        <v>0.6590125</v>
      </c>
      <c r="L72">
        <v>0.79065437500000002</v>
      </c>
    </row>
    <row r="73" spans="1:12" x14ac:dyDescent="0.25">
      <c r="A73" t="s">
        <v>2618</v>
      </c>
      <c r="B73">
        <v>1</v>
      </c>
      <c r="C73">
        <v>7</v>
      </c>
      <c r="D73">
        <v>7</v>
      </c>
      <c r="E73">
        <v>118930</v>
      </c>
      <c r="F73" s="2">
        <v>0.01</v>
      </c>
      <c r="G73" s="2">
        <v>0</v>
      </c>
      <c r="H73" s="2">
        <v>0</v>
      </c>
      <c r="I73">
        <v>0.4</v>
      </c>
      <c r="J73">
        <v>5.6000000000000005</v>
      </c>
      <c r="K73">
        <v>0.159465</v>
      </c>
      <c r="L73">
        <v>1.6158127500000001</v>
      </c>
    </row>
    <row r="74" spans="1:12" x14ac:dyDescent="0.25">
      <c r="A74" t="s">
        <v>2618</v>
      </c>
      <c r="B74">
        <v>1</v>
      </c>
      <c r="C74">
        <v>8</v>
      </c>
      <c r="D74">
        <v>8</v>
      </c>
      <c r="E74">
        <v>88952</v>
      </c>
      <c r="F74" s="2">
        <v>0.01</v>
      </c>
      <c r="G74" s="2">
        <v>0</v>
      </c>
      <c r="H74" s="2">
        <v>0.01</v>
      </c>
      <c r="I74">
        <v>0.4</v>
      </c>
      <c r="J74">
        <v>6.4</v>
      </c>
      <c r="K74">
        <v>0.39447599999999999</v>
      </c>
      <c r="L74">
        <v>1.8980666000000002</v>
      </c>
    </row>
    <row r="75" spans="1:12" x14ac:dyDescent="0.25">
      <c r="A75" t="s">
        <v>2618</v>
      </c>
      <c r="B75">
        <v>1</v>
      </c>
      <c r="C75">
        <v>4</v>
      </c>
      <c r="D75">
        <v>2</v>
      </c>
      <c r="E75">
        <v>34293</v>
      </c>
      <c r="F75" s="2">
        <v>0.01</v>
      </c>
      <c r="G75" s="2">
        <v>0</v>
      </c>
      <c r="H75" s="2">
        <v>0.01</v>
      </c>
      <c r="I75">
        <v>0.4</v>
      </c>
      <c r="J75">
        <v>1.2000000000000002</v>
      </c>
      <c r="K75">
        <v>0.36714649999999999</v>
      </c>
      <c r="L75">
        <v>0.58850127500000005</v>
      </c>
    </row>
    <row r="76" spans="1:12" x14ac:dyDescent="0.25">
      <c r="A76" t="s">
        <v>2618</v>
      </c>
      <c r="B76">
        <v>1</v>
      </c>
      <c r="C76">
        <v>10</v>
      </c>
      <c r="D76">
        <v>9</v>
      </c>
      <c r="E76">
        <v>900305</v>
      </c>
      <c r="F76" s="2">
        <v>0</v>
      </c>
      <c r="G76" s="2">
        <v>0</v>
      </c>
      <c r="H76" s="2">
        <v>0</v>
      </c>
      <c r="I76">
        <v>0.4</v>
      </c>
      <c r="J76">
        <v>7</v>
      </c>
      <c r="K76">
        <v>0.45015249999999996</v>
      </c>
      <c r="L76">
        <v>2.0675533750000001</v>
      </c>
    </row>
    <row r="77" spans="1:12" x14ac:dyDescent="0.25">
      <c r="A77" t="s">
        <v>2618</v>
      </c>
      <c r="B77">
        <v>1</v>
      </c>
      <c r="C77">
        <v>5</v>
      </c>
      <c r="D77">
        <v>3</v>
      </c>
      <c r="E77">
        <v>3068</v>
      </c>
      <c r="F77" s="2">
        <v>0.01</v>
      </c>
      <c r="G77" s="2">
        <v>0</v>
      </c>
      <c r="H77" s="2">
        <v>0</v>
      </c>
      <c r="I77">
        <v>0.4</v>
      </c>
      <c r="J77">
        <v>2.0000000000000004</v>
      </c>
      <c r="K77">
        <v>0.101534</v>
      </c>
      <c r="L77">
        <v>0.69553690000000012</v>
      </c>
    </row>
    <row r="78" spans="1:12" x14ac:dyDescent="0.25">
      <c r="A78" t="s">
        <v>2618</v>
      </c>
      <c r="B78">
        <v>1</v>
      </c>
      <c r="C78">
        <v>3</v>
      </c>
      <c r="D78">
        <v>3</v>
      </c>
      <c r="E78">
        <v>155923</v>
      </c>
      <c r="F78" s="2">
        <v>0.01</v>
      </c>
      <c r="G78" s="2">
        <v>0</v>
      </c>
      <c r="H78" s="2">
        <v>0</v>
      </c>
      <c r="I78">
        <v>0.4</v>
      </c>
      <c r="J78">
        <v>2.4000000000000004</v>
      </c>
      <c r="K78">
        <v>0.17796149999999999</v>
      </c>
      <c r="L78">
        <v>0.8222865250000001</v>
      </c>
    </row>
    <row r="79" spans="1:12" x14ac:dyDescent="0.25">
      <c r="A79" t="s">
        <v>2618</v>
      </c>
      <c r="B79">
        <v>1</v>
      </c>
      <c r="C79">
        <v>2</v>
      </c>
      <c r="D79">
        <v>1</v>
      </c>
      <c r="E79">
        <v>128309</v>
      </c>
      <c r="F79" s="2">
        <v>0.01</v>
      </c>
      <c r="G79" s="2">
        <v>0</v>
      </c>
      <c r="H79" s="2">
        <v>0.01</v>
      </c>
      <c r="I79">
        <v>0.4</v>
      </c>
      <c r="J79">
        <v>0.60000000000000009</v>
      </c>
      <c r="K79">
        <v>0.41415449999999998</v>
      </c>
      <c r="L79">
        <v>0.45495407500000007</v>
      </c>
    </row>
    <row r="80" spans="1:12" x14ac:dyDescent="0.25">
      <c r="A80" t="s">
        <v>2618</v>
      </c>
      <c r="B80">
        <v>1</v>
      </c>
      <c r="C80">
        <v>6</v>
      </c>
      <c r="D80">
        <v>6</v>
      </c>
      <c r="E80">
        <v>12847</v>
      </c>
      <c r="F80" s="2">
        <v>0.01</v>
      </c>
      <c r="G80" s="2">
        <v>0</v>
      </c>
      <c r="H80" s="2">
        <v>0.01</v>
      </c>
      <c r="I80">
        <v>0.4</v>
      </c>
      <c r="J80">
        <v>4.8000000000000007</v>
      </c>
      <c r="K80">
        <v>0.3564235</v>
      </c>
      <c r="L80">
        <v>1.4847482250000004</v>
      </c>
    </row>
    <row r="81" spans="1:12" x14ac:dyDescent="0.25">
      <c r="A81" t="s">
        <v>2618</v>
      </c>
      <c r="B81">
        <v>1</v>
      </c>
      <c r="C81">
        <v>3</v>
      </c>
      <c r="D81">
        <v>3</v>
      </c>
      <c r="E81">
        <v>38316</v>
      </c>
      <c r="F81" s="2">
        <v>0</v>
      </c>
      <c r="G81" s="2">
        <v>0</v>
      </c>
      <c r="H81" s="2">
        <v>0</v>
      </c>
      <c r="I81">
        <v>0.4</v>
      </c>
      <c r="J81">
        <v>2.4000000000000004</v>
      </c>
      <c r="K81">
        <v>1.9157999999999998E-2</v>
      </c>
      <c r="L81">
        <v>0.76670530000000015</v>
      </c>
    </row>
    <row r="82" spans="1:12" x14ac:dyDescent="0.25">
      <c r="A82" t="s">
        <v>2618</v>
      </c>
      <c r="B82">
        <v>1</v>
      </c>
      <c r="C82">
        <v>2</v>
      </c>
      <c r="D82">
        <v>2</v>
      </c>
      <c r="E82">
        <v>223959</v>
      </c>
      <c r="F82" s="2">
        <v>0.01</v>
      </c>
      <c r="G82" s="2">
        <v>-0.01</v>
      </c>
      <c r="H82" s="2">
        <v>0.01</v>
      </c>
      <c r="I82">
        <v>0.4</v>
      </c>
      <c r="J82">
        <v>1.6</v>
      </c>
      <c r="K82">
        <v>0.31197949999999997</v>
      </c>
      <c r="L82">
        <v>0.66919282499999999</v>
      </c>
    </row>
    <row r="83" spans="1:12" x14ac:dyDescent="0.25">
      <c r="A83" t="s">
        <v>2618</v>
      </c>
      <c r="B83">
        <v>1</v>
      </c>
      <c r="C83">
        <v>2</v>
      </c>
      <c r="D83">
        <v>2</v>
      </c>
      <c r="E83">
        <v>21180</v>
      </c>
      <c r="F83" s="2">
        <v>0.01</v>
      </c>
      <c r="G83" s="2">
        <v>0</v>
      </c>
      <c r="H83" s="2">
        <v>0.01</v>
      </c>
      <c r="I83">
        <v>0.4</v>
      </c>
      <c r="J83">
        <v>1.6</v>
      </c>
      <c r="K83">
        <v>0.36059000000000002</v>
      </c>
      <c r="L83">
        <v>0.68620650000000005</v>
      </c>
    </row>
    <row r="84" spans="1:12" x14ac:dyDescent="0.25">
      <c r="A84" t="s">
        <v>2618</v>
      </c>
      <c r="B84">
        <v>1</v>
      </c>
      <c r="C84">
        <v>9</v>
      </c>
      <c r="D84">
        <v>9</v>
      </c>
      <c r="E84">
        <v>1018634</v>
      </c>
      <c r="F84" s="2">
        <v>0.01</v>
      </c>
      <c r="G84" s="2">
        <v>0</v>
      </c>
      <c r="H84" s="2">
        <v>0.01</v>
      </c>
      <c r="I84">
        <v>0.4</v>
      </c>
      <c r="J84">
        <v>7.2</v>
      </c>
      <c r="K84">
        <v>0.859317</v>
      </c>
      <c r="L84">
        <v>2.2607609499999999</v>
      </c>
    </row>
    <row r="85" spans="1:12" x14ac:dyDescent="0.25">
      <c r="A85" t="s">
        <v>2618</v>
      </c>
      <c r="B85">
        <v>1</v>
      </c>
      <c r="C85">
        <v>5</v>
      </c>
      <c r="D85">
        <v>4</v>
      </c>
      <c r="E85">
        <v>11156</v>
      </c>
      <c r="F85" s="2">
        <v>0.01</v>
      </c>
      <c r="G85" s="2">
        <v>0</v>
      </c>
      <c r="H85" s="2">
        <v>0.01</v>
      </c>
      <c r="I85">
        <v>0.4</v>
      </c>
      <c r="J85">
        <v>3</v>
      </c>
      <c r="K85">
        <v>0.35557800000000001</v>
      </c>
      <c r="L85">
        <v>1.0344523000000001</v>
      </c>
    </row>
    <row r="86" spans="1:12" x14ac:dyDescent="0.25">
      <c r="A86" t="s">
        <v>2618</v>
      </c>
      <c r="B86">
        <v>1</v>
      </c>
      <c r="C86">
        <v>12</v>
      </c>
      <c r="D86">
        <v>12</v>
      </c>
      <c r="E86">
        <v>285483</v>
      </c>
      <c r="F86" s="2">
        <v>0.01</v>
      </c>
      <c r="G86" s="2">
        <v>0</v>
      </c>
      <c r="H86" s="2">
        <v>0.01</v>
      </c>
      <c r="I86">
        <v>0.4</v>
      </c>
      <c r="J86">
        <v>9.6000000000000014</v>
      </c>
      <c r="K86">
        <v>0.4927415</v>
      </c>
      <c r="L86">
        <v>2.7324595250000003</v>
      </c>
    </row>
    <row r="87" spans="1:12" x14ac:dyDescent="0.25">
      <c r="A87" t="s">
        <v>2618</v>
      </c>
      <c r="B87">
        <v>1</v>
      </c>
      <c r="C87">
        <v>25</v>
      </c>
      <c r="D87">
        <v>18</v>
      </c>
      <c r="E87">
        <v>1596487</v>
      </c>
      <c r="F87" s="2">
        <v>0.01</v>
      </c>
      <c r="G87" s="2">
        <v>-0.01</v>
      </c>
      <c r="H87" s="2">
        <v>0.02</v>
      </c>
      <c r="I87">
        <v>0.4</v>
      </c>
      <c r="J87">
        <v>13</v>
      </c>
      <c r="K87">
        <v>1.2482435000000001</v>
      </c>
      <c r="L87">
        <v>3.8468852250000003</v>
      </c>
    </row>
    <row r="88" spans="1:12" x14ac:dyDescent="0.25">
      <c r="A88" t="s">
        <v>2618</v>
      </c>
      <c r="B88">
        <v>1</v>
      </c>
      <c r="C88">
        <v>8</v>
      </c>
      <c r="D88">
        <v>8</v>
      </c>
      <c r="E88">
        <v>689798</v>
      </c>
      <c r="F88" s="2">
        <v>0</v>
      </c>
      <c r="G88" s="2">
        <v>0</v>
      </c>
      <c r="H88" s="2">
        <v>0</v>
      </c>
      <c r="I88">
        <v>0.4</v>
      </c>
      <c r="J88">
        <v>6.4</v>
      </c>
      <c r="K88">
        <v>0.34489900000000001</v>
      </c>
      <c r="L88">
        <v>1.8807146500000003</v>
      </c>
    </row>
    <row r="89" spans="1:12" x14ac:dyDescent="0.25">
      <c r="A89" t="s">
        <v>2618</v>
      </c>
      <c r="B89">
        <v>1</v>
      </c>
      <c r="C89">
        <v>5</v>
      </c>
      <c r="D89">
        <v>4</v>
      </c>
      <c r="E89">
        <v>36168</v>
      </c>
      <c r="F89" s="2">
        <v>0.01</v>
      </c>
      <c r="G89" s="2">
        <v>0</v>
      </c>
      <c r="H89" s="2">
        <v>0.02</v>
      </c>
      <c r="I89">
        <v>0.4</v>
      </c>
      <c r="J89">
        <v>3</v>
      </c>
      <c r="K89">
        <v>0.61808399999999997</v>
      </c>
      <c r="L89">
        <v>1.1263293999999999</v>
      </c>
    </row>
    <row r="90" spans="1:12" x14ac:dyDescent="0.25">
      <c r="A90" t="s">
        <v>2618</v>
      </c>
      <c r="B90">
        <v>1</v>
      </c>
      <c r="C90">
        <v>2</v>
      </c>
      <c r="D90">
        <v>2</v>
      </c>
      <c r="E90">
        <v>290022</v>
      </c>
      <c r="F90" s="2">
        <v>0.01</v>
      </c>
      <c r="G90" s="2">
        <v>0</v>
      </c>
      <c r="H90" s="2">
        <v>0</v>
      </c>
      <c r="I90">
        <v>0.4</v>
      </c>
      <c r="J90">
        <v>1.6</v>
      </c>
      <c r="K90">
        <v>0.24501100000000001</v>
      </c>
      <c r="L90">
        <v>0.64575385000000007</v>
      </c>
    </row>
    <row r="91" spans="1:12" x14ac:dyDescent="0.25">
      <c r="A91" t="s">
        <v>20872</v>
      </c>
      <c r="B91">
        <v>1</v>
      </c>
      <c r="C91">
        <v>11</v>
      </c>
      <c r="D91">
        <v>10</v>
      </c>
      <c r="E91">
        <v>691057</v>
      </c>
      <c r="F91" s="2">
        <v>0.01</v>
      </c>
      <c r="G91" s="2">
        <v>0</v>
      </c>
      <c r="H91" s="2">
        <v>0</v>
      </c>
      <c r="I91">
        <v>0.4</v>
      </c>
      <c r="J91">
        <v>7.8</v>
      </c>
      <c r="K91">
        <v>0.44552849999999999</v>
      </c>
      <c r="L91">
        <v>2.265934975</v>
      </c>
    </row>
    <row r="92" spans="1:12" x14ac:dyDescent="0.25">
      <c r="A92" t="s">
        <v>8288</v>
      </c>
      <c r="B92">
        <v>1</v>
      </c>
      <c r="C92">
        <v>7</v>
      </c>
      <c r="D92">
        <v>4</v>
      </c>
      <c r="E92">
        <v>2720774</v>
      </c>
      <c r="F92" s="2">
        <v>0.03</v>
      </c>
      <c r="G92" s="2">
        <v>0</v>
      </c>
      <c r="H92" s="2">
        <v>0</v>
      </c>
      <c r="I92">
        <v>0.4</v>
      </c>
      <c r="J92">
        <v>2.6</v>
      </c>
      <c r="K92">
        <v>1.6603870000000001</v>
      </c>
      <c r="L92">
        <v>1.3911354500000002</v>
      </c>
    </row>
    <row r="93" spans="1:12" x14ac:dyDescent="0.25">
      <c r="A93" t="s">
        <v>8288</v>
      </c>
      <c r="B93">
        <v>1</v>
      </c>
      <c r="C93">
        <v>6</v>
      </c>
      <c r="D93">
        <v>5</v>
      </c>
      <c r="E93">
        <v>1263103</v>
      </c>
      <c r="F93" s="2">
        <v>0</v>
      </c>
      <c r="G93" s="2">
        <v>0</v>
      </c>
      <c r="H93" s="2">
        <v>0</v>
      </c>
      <c r="I93">
        <v>0.4</v>
      </c>
      <c r="J93">
        <v>3.8</v>
      </c>
      <c r="K93">
        <v>0.63155149999999993</v>
      </c>
      <c r="L93">
        <v>1.3310430249999998</v>
      </c>
    </row>
    <row r="94" spans="1:12" x14ac:dyDescent="0.25">
      <c r="A94" t="s">
        <v>8288</v>
      </c>
      <c r="B94">
        <v>1</v>
      </c>
      <c r="C94">
        <v>14</v>
      </c>
      <c r="D94">
        <v>14</v>
      </c>
      <c r="E94">
        <v>1781312</v>
      </c>
      <c r="F94" s="2">
        <v>0.02</v>
      </c>
      <c r="G94" s="2">
        <v>0</v>
      </c>
      <c r="H94" s="2">
        <v>0</v>
      </c>
      <c r="I94">
        <v>0.4</v>
      </c>
      <c r="J94">
        <v>11.200000000000001</v>
      </c>
      <c r="K94">
        <v>1.0906560000000001</v>
      </c>
      <c r="L94">
        <v>3.3417296000000003</v>
      </c>
    </row>
    <row r="95" spans="1:12" x14ac:dyDescent="0.25">
      <c r="A95" t="s">
        <v>8288</v>
      </c>
      <c r="B95">
        <v>1</v>
      </c>
      <c r="C95">
        <v>4</v>
      </c>
      <c r="D95">
        <v>1</v>
      </c>
      <c r="E95">
        <v>436730</v>
      </c>
      <c r="F95" s="2">
        <v>0</v>
      </c>
      <c r="G95" s="2">
        <v>0</v>
      </c>
      <c r="H95" s="2">
        <v>0</v>
      </c>
      <c r="I95">
        <v>0.4</v>
      </c>
      <c r="J95">
        <v>0.19999999999999996</v>
      </c>
      <c r="K95">
        <v>0.218365</v>
      </c>
      <c r="L95">
        <v>0.28642775000000004</v>
      </c>
    </row>
    <row r="96" spans="1:12" x14ac:dyDescent="0.25">
      <c r="A96" t="s">
        <v>16028</v>
      </c>
      <c r="B96">
        <v>1</v>
      </c>
      <c r="C96">
        <v>7</v>
      </c>
      <c r="D96">
        <v>7</v>
      </c>
      <c r="E96">
        <v>946378</v>
      </c>
      <c r="F96" s="2">
        <v>0.02</v>
      </c>
      <c r="G96" s="2">
        <v>0</v>
      </c>
      <c r="H96" s="2">
        <v>0.01</v>
      </c>
      <c r="I96">
        <v>0.4</v>
      </c>
      <c r="J96">
        <v>5.6000000000000005</v>
      </c>
      <c r="K96">
        <v>0.92318900000000004</v>
      </c>
      <c r="L96">
        <v>1.88311615</v>
      </c>
    </row>
    <row r="97" spans="1:12" x14ac:dyDescent="0.25">
      <c r="A97" t="s">
        <v>8136</v>
      </c>
      <c r="B97">
        <v>1</v>
      </c>
      <c r="C97">
        <v>7</v>
      </c>
      <c r="D97">
        <v>4</v>
      </c>
      <c r="E97">
        <v>318557</v>
      </c>
      <c r="F97" s="2">
        <v>0</v>
      </c>
      <c r="G97" s="2">
        <v>0</v>
      </c>
      <c r="H97" s="2">
        <v>0</v>
      </c>
      <c r="I97">
        <v>0.4</v>
      </c>
      <c r="J97">
        <v>2.6</v>
      </c>
      <c r="K97">
        <v>0.15927849999999999</v>
      </c>
      <c r="L97">
        <v>0.86574747500000004</v>
      </c>
    </row>
    <row r="98" spans="1:12" x14ac:dyDescent="0.25">
      <c r="A98" t="s">
        <v>3750</v>
      </c>
      <c r="B98">
        <v>1</v>
      </c>
      <c r="C98">
        <v>25</v>
      </c>
      <c r="D98">
        <v>18</v>
      </c>
      <c r="E98">
        <v>29075706</v>
      </c>
      <c r="F98" s="2">
        <v>0.01</v>
      </c>
      <c r="G98" s="2">
        <v>0</v>
      </c>
      <c r="H98" s="2">
        <v>0</v>
      </c>
      <c r="I98">
        <v>0.4</v>
      </c>
      <c r="J98">
        <v>13</v>
      </c>
      <c r="K98">
        <v>14.637853</v>
      </c>
      <c r="L98">
        <v>8.5332485499999997</v>
      </c>
    </row>
    <row r="99" spans="1:12" x14ac:dyDescent="0.25">
      <c r="A99" t="s">
        <v>14535</v>
      </c>
      <c r="B99">
        <v>1</v>
      </c>
      <c r="C99">
        <v>6</v>
      </c>
      <c r="D99">
        <v>4</v>
      </c>
      <c r="E99">
        <v>119271</v>
      </c>
      <c r="F99" s="2">
        <v>7.0000000000000007E-2</v>
      </c>
      <c r="G99" s="2">
        <v>0</v>
      </c>
      <c r="H99" s="2">
        <v>0.01</v>
      </c>
      <c r="I99">
        <v>0.4</v>
      </c>
      <c r="J99">
        <v>2.8000000000000003</v>
      </c>
      <c r="K99">
        <v>1.0096354999999999</v>
      </c>
      <c r="L99">
        <v>1.213372425</v>
      </c>
    </row>
    <row r="100" spans="1:12" x14ac:dyDescent="0.25">
      <c r="A100" t="s">
        <v>14535</v>
      </c>
      <c r="B100">
        <v>1</v>
      </c>
      <c r="C100">
        <v>5</v>
      </c>
      <c r="D100">
        <v>1</v>
      </c>
      <c r="E100">
        <v>151709</v>
      </c>
      <c r="F100" s="2">
        <v>0.06</v>
      </c>
      <c r="G100" s="2">
        <v>0</v>
      </c>
      <c r="H100" s="2">
        <v>0.01</v>
      </c>
      <c r="I100">
        <v>0.4</v>
      </c>
      <c r="J100">
        <v>0</v>
      </c>
      <c r="K100">
        <v>0.92585450000000002</v>
      </c>
      <c r="L100">
        <v>0.484049075</v>
      </c>
    </row>
    <row r="101" spans="1:12" x14ac:dyDescent="0.25">
      <c r="A101" t="s">
        <v>617</v>
      </c>
      <c r="B101">
        <v>1</v>
      </c>
      <c r="C101">
        <v>5</v>
      </c>
      <c r="D101">
        <v>1</v>
      </c>
      <c r="E101">
        <v>586498</v>
      </c>
      <c r="F101" s="2">
        <v>0</v>
      </c>
      <c r="G101" s="2">
        <v>0</v>
      </c>
      <c r="H101" s="2">
        <v>0</v>
      </c>
      <c r="I101">
        <v>0.4</v>
      </c>
      <c r="J101">
        <v>0</v>
      </c>
      <c r="K101">
        <v>0.29324899999999998</v>
      </c>
      <c r="L101">
        <v>0.26263714999999999</v>
      </c>
    </row>
    <row r="102" spans="1:12" x14ac:dyDescent="0.25">
      <c r="A102" t="s">
        <v>15699</v>
      </c>
      <c r="B102">
        <v>1</v>
      </c>
      <c r="C102">
        <v>21</v>
      </c>
      <c r="D102">
        <v>15</v>
      </c>
      <c r="E102">
        <v>389001</v>
      </c>
      <c r="F102" s="2">
        <v>7.0000000000000007E-2</v>
      </c>
      <c r="G102" s="2">
        <v>0</v>
      </c>
      <c r="H102" s="2">
        <v>0.01</v>
      </c>
      <c r="I102">
        <v>0.4</v>
      </c>
      <c r="J102">
        <v>10.8</v>
      </c>
      <c r="K102">
        <v>1.1445004999999999</v>
      </c>
      <c r="L102">
        <v>3.2605751750000005</v>
      </c>
    </row>
    <row r="103" spans="1:12" x14ac:dyDescent="0.25">
      <c r="A103" t="s">
        <v>12549</v>
      </c>
      <c r="B103">
        <v>1</v>
      </c>
      <c r="C103">
        <v>10</v>
      </c>
      <c r="D103">
        <v>9</v>
      </c>
      <c r="E103">
        <v>1226948</v>
      </c>
      <c r="F103" s="2">
        <v>0.08</v>
      </c>
      <c r="G103" s="2">
        <v>0</v>
      </c>
      <c r="H103" s="2">
        <v>0.01</v>
      </c>
      <c r="I103">
        <v>0.4</v>
      </c>
      <c r="J103">
        <v>7</v>
      </c>
      <c r="K103">
        <v>1.6634739999999999</v>
      </c>
      <c r="L103">
        <v>2.4922159000000002</v>
      </c>
    </row>
    <row r="104" spans="1:12" x14ac:dyDescent="0.25">
      <c r="A104" t="s">
        <v>12549</v>
      </c>
      <c r="B104">
        <v>1</v>
      </c>
      <c r="C104">
        <v>6</v>
      </c>
      <c r="D104">
        <v>6</v>
      </c>
      <c r="E104">
        <v>97710</v>
      </c>
      <c r="F104" s="2">
        <v>0</v>
      </c>
      <c r="G104" s="2">
        <v>-0.01</v>
      </c>
      <c r="H104" s="2">
        <v>0</v>
      </c>
      <c r="I104">
        <v>0.4</v>
      </c>
      <c r="J104">
        <v>4.8000000000000007</v>
      </c>
      <c r="K104">
        <v>-0.101145</v>
      </c>
      <c r="L104">
        <v>1.3245992500000003</v>
      </c>
    </row>
    <row r="105" spans="1:12" x14ac:dyDescent="0.25">
      <c r="A105" t="s">
        <v>8144</v>
      </c>
      <c r="B105">
        <v>1</v>
      </c>
      <c r="C105">
        <v>6</v>
      </c>
      <c r="D105">
        <v>6</v>
      </c>
      <c r="E105">
        <v>55910</v>
      </c>
      <c r="F105" s="2">
        <v>0</v>
      </c>
      <c r="G105" s="2">
        <v>0</v>
      </c>
      <c r="H105" s="2">
        <v>0</v>
      </c>
      <c r="I105">
        <v>0.4</v>
      </c>
      <c r="J105">
        <v>4.8000000000000007</v>
      </c>
      <c r="K105">
        <v>2.7954999999999997E-2</v>
      </c>
      <c r="L105">
        <v>1.3697842500000004</v>
      </c>
    </row>
    <row r="106" spans="1:12" x14ac:dyDescent="0.25">
      <c r="A106" t="s">
        <v>8144</v>
      </c>
      <c r="B106">
        <v>1</v>
      </c>
      <c r="C106">
        <v>7</v>
      </c>
      <c r="D106">
        <v>6</v>
      </c>
      <c r="E106">
        <v>139186</v>
      </c>
      <c r="F106" s="2">
        <v>0</v>
      </c>
      <c r="G106" s="2">
        <v>0</v>
      </c>
      <c r="H106" s="2">
        <v>0</v>
      </c>
      <c r="I106">
        <v>0.4</v>
      </c>
      <c r="J106">
        <v>4.6000000000000005</v>
      </c>
      <c r="K106">
        <v>6.9593000000000002E-2</v>
      </c>
      <c r="L106">
        <v>1.33435755</v>
      </c>
    </row>
    <row r="107" spans="1:12" x14ac:dyDescent="0.25">
      <c r="A107" t="s">
        <v>8144</v>
      </c>
      <c r="B107">
        <v>1</v>
      </c>
      <c r="C107">
        <v>3</v>
      </c>
      <c r="D107">
        <v>1</v>
      </c>
      <c r="E107">
        <v>82123</v>
      </c>
      <c r="F107" s="2">
        <v>0</v>
      </c>
      <c r="G107" s="2">
        <v>0</v>
      </c>
      <c r="H107" s="2">
        <v>0</v>
      </c>
      <c r="I107">
        <v>0.4</v>
      </c>
      <c r="J107">
        <v>0.4</v>
      </c>
      <c r="K107">
        <v>4.1061500000000001E-2</v>
      </c>
      <c r="L107">
        <v>0.274371525</v>
      </c>
    </row>
    <row r="108" spans="1:12" x14ac:dyDescent="0.25">
      <c r="A108" t="s">
        <v>8144</v>
      </c>
      <c r="B108">
        <v>1</v>
      </c>
      <c r="C108">
        <v>5</v>
      </c>
      <c r="D108">
        <v>1</v>
      </c>
      <c r="E108">
        <v>1774</v>
      </c>
      <c r="F108" s="2">
        <v>0.01</v>
      </c>
      <c r="G108" s="2">
        <v>0</v>
      </c>
      <c r="H108" s="2">
        <v>0.01</v>
      </c>
      <c r="I108">
        <v>0.4</v>
      </c>
      <c r="J108">
        <v>0</v>
      </c>
      <c r="K108">
        <v>0.350887</v>
      </c>
      <c r="L108">
        <v>0.28281045000000005</v>
      </c>
    </row>
    <row r="109" spans="1:12" x14ac:dyDescent="0.25">
      <c r="A109" t="s">
        <v>11788</v>
      </c>
      <c r="B109">
        <v>1</v>
      </c>
      <c r="C109">
        <v>5</v>
      </c>
      <c r="D109">
        <v>5</v>
      </c>
      <c r="E109">
        <v>286299</v>
      </c>
      <c r="F109" s="2">
        <v>0.04</v>
      </c>
      <c r="G109" s="2">
        <v>0</v>
      </c>
      <c r="H109" s="2">
        <v>0</v>
      </c>
      <c r="I109">
        <v>0.4</v>
      </c>
      <c r="J109">
        <v>4</v>
      </c>
      <c r="K109">
        <v>0.54314949999999995</v>
      </c>
      <c r="L109">
        <v>1.3501023250000002</v>
      </c>
    </row>
    <row r="110" spans="1:12" x14ac:dyDescent="0.25">
      <c r="A110" t="s">
        <v>9418</v>
      </c>
      <c r="B110">
        <v>1</v>
      </c>
      <c r="C110">
        <v>7</v>
      </c>
      <c r="D110">
        <v>6</v>
      </c>
      <c r="E110">
        <v>2937449</v>
      </c>
      <c r="F110" s="2">
        <v>0.03</v>
      </c>
      <c r="G110" s="2">
        <v>0</v>
      </c>
      <c r="H110" s="2">
        <v>0</v>
      </c>
      <c r="I110">
        <v>0.4</v>
      </c>
      <c r="J110">
        <v>4.6000000000000005</v>
      </c>
      <c r="K110">
        <v>1.7687245</v>
      </c>
      <c r="L110">
        <v>1.9290535750000002</v>
      </c>
    </row>
    <row r="111" spans="1:12" x14ac:dyDescent="0.25">
      <c r="A111" t="s">
        <v>15777</v>
      </c>
      <c r="B111">
        <v>1</v>
      </c>
      <c r="C111">
        <v>148</v>
      </c>
      <c r="D111">
        <v>3</v>
      </c>
      <c r="E111">
        <v>1082</v>
      </c>
      <c r="F111" s="2">
        <v>0</v>
      </c>
      <c r="G111" s="2">
        <v>0</v>
      </c>
      <c r="H111" s="2">
        <v>0</v>
      </c>
      <c r="I111">
        <v>0.4</v>
      </c>
      <c r="J111">
        <v>-26.6</v>
      </c>
      <c r="K111">
        <v>5.4099999999999992E-4</v>
      </c>
      <c r="L111">
        <v>-6.4898106499999999</v>
      </c>
    </row>
    <row r="112" spans="1:12" x14ac:dyDescent="0.25">
      <c r="A112" t="s">
        <v>20421</v>
      </c>
      <c r="B112">
        <v>1</v>
      </c>
      <c r="C112">
        <v>7</v>
      </c>
      <c r="D112">
        <v>5</v>
      </c>
      <c r="E112">
        <v>646742</v>
      </c>
      <c r="F112" s="2">
        <v>0.01</v>
      </c>
      <c r="G112" s="2">
        <v>0</v>
      </c>
      <c r="H112" s="2">
        <v>0</v>
      </c>
      <c r="I112">
        <v>0.4</v>
      </c>
      <c r="J112">
        <v>3.6</v>
      </c>
      <c r="K112">
        <v>0.42337099999999994</v>
      </c>
      <c r="L112">
        <v>1.2081798500000001</v>
      </c>
    </row>
    <row r="113" spans="1:12" x14ac:dyDescent="0.25">
      <c r="A113" t="s">
        <v>1401</v>
      </c>
      <c r="B113">
        <v>1</v>
      </c>
      <c r="C113">
        <v>15</v>
      </c>
      <c r="D113">
        <v>14</v>
      </c>
      <c r="E113">
        <v>1207635</v>
      </c>
      <c r="F113" s="2">
        <v>0.04</v>
      </c>
      <c r="G113" s="2">
        <v>0</v>
      </c>
      <c r="H113" s="2">
        <v>0</v>
      </c>
      <c r="I113">
        <v>0.4</v>
      </c>
      <c r="J113">
        <v>11.000000000000002</v>
      </c>
      <c r="K113">
        <v>1.0038175</v>
      </c>
      <c r="L113">
        <v>3.2613361250000006</v>
      </c>
    </row>
    <row r="114" spans="1:12" x14ac:dyDescent="0.25">
      <c r="A114" t="s">
        <v>587</v>
      </c>
      <c r="B114">
        <v>1</v>
      </c>
      <c r="C114">
        <v>7</v>
      </c>
      <c r="D114">
        <v>7</v>
      </c>
      <c r="E114">
        <v>2678479</v>
      </c>
      <c r="F114" s="2">
        <v>0</v>
      </c>
      <c r="G114" s="2">
        <v>0</v>
      </c>
      <c r="H114" s="2">
        <v>0</v>
      </c>
      <c r="I114">
        <v>0.4</v>
      </c>
      <c r="J114">
        <v>5.6000000000000005</v>
      </c>
      <c r="K114">
        <v>1.3392394999999999</v>
      </c>
      <c r="L114">
        <v>2.0287338249999998</v>
      </c>
    </row>
    <row r="115" spans="1:12" x14ac:dyDescent="0.25">
      <c r="A115" t="s">
        <v>5686</v>
      </c>
      <c r="B115">
        <v>1</v>
      </c>
      <c r="C115">
        <v>8</v>
      </c>
      <c r="D115">
        <v>8</v>
      </c>
      <c r="E115">
        <v>5950405</v>
      </c>
      <c r="F115" s="2">
        <v>0.02</v>
      </c>
      <c r="G115" s="2">
        <v>0</v>
      </c>
      <c r="H115" s="2">
        <v>0</v>
      </c>
      <c r="I115">
        <v>0.4</v>
      </c>
      <c r="J115">
        <v>6.4</v>
      </c>
      <c r="K115">
        <v>3.1752025000000001</v>
      </c>
      <c r="L115">
        <v>2.8713208750000003</v>
      </c>
    </row>
    <row r="116" spans="1:12" x14ac:dyDescent="0.25">
      <c r="A116" t="s">
        <v>7058</v>
      </c>
      <c r="B116">
        <v>1</v>
      </c>
      <c r="C116">
        <v>6</v>
      </c>
      <c r="D116">
        <v>5</v>
      </c>
      <c r="E116">
        <v>45037</v>
      </c>
      <c r="F116" s="2">
        <v>0.03</v>
      </c>
      <c r="G116" s="2">
        <v>0</v>
      </c>
      <c r="H116" s="2">
        <v>0</v>
      </c>
      <c r="I116">
        <v>0.4</v>
      </c>
      <c r="J116">
        <v>3.8</v>
      </c>
      <c r="K116">
        <v>0.32251849999999999</v>
      </c>
      <c r="L116">
        <v>1.2228814749999999</v>
      </c>
    </row>
    <row r="117" spans="1:12" x14ac:dyDescent="0.25">
      <c r="A117" t="s">
        <v>5435</v>
      </c>
      <c r="B117">
        <v>1</v>
      </c>
      <c r="C117">
        <v>3</v>
      </c>
      <c r="D117">
        <v>1</v>
      </c>
      <c r="E117">
        <v>5144</v>
      </c>
      <c r="F117" s="2">
        <v>0</v>
      </c>
      <c r="G117" s="2">
        <v>0</v>
      </c>
      <c r="H117" s="2">
        <v>0</v>
      </c>
      <c r="I117">
        <v>0.4</v>
      </c>
      <c r="J117">
        <v>0.4</v>
      </c>
      <c r="K117">
        <v>2.5720000000000001E-3</v>
      </c>
      <c r="L117">
        <v>0.26090020000000003</v>
      </c>
    </row>
    <row r="118" spans="1:12" x14ac:dyDescent="0.25">
      <c r="A118" t="s">
        <v>1623</v>
      </c>
      <c r="B118">
        <v>1</v>
      </c>
      <c r="C118">
        <v>5</v>
      </c>
      <c r="D118">
        <v>4</v>
      </c>
      <c r="E118">
        <v>4040</v>
      </c>
      <c r="F118" s="2">
        <v>0</v>
      </c>
      <c r="G118" s="2">
        <v>0</v>
      </c>
      <c r="H118" s="2">
        <v>0</v>
      </c>
      <c r="I118">
        <v>0.4</v>
      </c>
      <c r="J118">
        <v>3</v>
      </c>
      <c r="K118">
        <v>2.0200000000000001E-3</v>
      </c>
      <c r="L118">
        <v>0.91070700000000004</v>
      </c>
    </row>
    <row r="119" spans="1:12" x14ac:dyDescent="0.25">
      <c r="A119" t="s">
        <v>20714</v>
      </c>
      <c r="B119">
        <v>1</v>
      </c>
      <c r="C119">
        <v>7</v>
      </c>
      <c r="D119">
        <v>7</v>
      </c>
      <c r="E119">
        <v>83369</v>
      </c>
      <c r="F119" s="2">
        <v>0.01</v>
      </c>
      <c r="G119" s="2">
        <v>-0.01</v>
      </c>
      <c r="H119" s="2">
        <v>0</v>
      </c>
      <c r="I119">
        <v>0.4</v>
      </c>
      <c r="J119">
        <v>5.6000000000000005</v>
      </c>
      <c r="K119">
        <v>-8.3155000000000034E-3</v>
      </c>
      <c r="L119">
        <v>1.557089575</v>
      </c>
    </row>
    <row r="120" spans="1:12" x14ac:dyDescent="0.25">
      <c r="A120" t="s">
        <v>6413</v>
      </c>
      <c r="B120">
        <v>1</v>
      </c>
      <c r="C120">
        <v>14</v>
      </c>
      <c r="D120">
        <v>2</v>
      </c>
      <c r="E120">
        <v>55599</v>
      </c>
      <c r="F120" s="2">
        <v>0</v>
      </c>
      <c r="G120" s="2">
        <v>0</v>
      </c>
      <c r="H120" s="2">
        <v>0</v>
      </c>
      <c r="I120">
        <v>0.4</v>
      </c>
      <c r="J120">
        <v>-0.80000000000000027</v>
      </c>
      <c r="K120">
        <v>2.7799499999999998E-2</v>
      </c>
      <c r="L120">
        <v>-3.0270175000000038E-2</v>
      </c>
    </row>
    <row r="121" spans="1:12" x14ac:dyDescent="0.25">
      <c r="A121" t="s">
        <v>19349</v>
      </c>
      <c r="B121">
        <v>1</v>
      </c>
      <c r="C121">
        <v>13</v>
      </c>
      <c r="D121">
        <v>7</v>
      </c>
      <c r="E121">
        <v>351991</v>
      </c>
      <c r="F121" s="2">
        <v>0.08</v>
      </c>
      <c r="G121" s="2">
        <v>0</v>
      </c>
      <c r="H121" s="2">
        <v>0.01</v>
      </c>
      <c r="I121">
        <v>0.4</v>
      </c>
      <c r="J121">
        <v>4.4000000000000004</v>
      </c>
      <c r="K121">
        <v>1.2259955</v>
      </c>
      <c r="L121">
        <v>1.6890984250000003</v>
      </c>
    </row>
    <row r="122" spans="1:12" x14ac:dyDescent="0.25">
      <c r="A122" t="s">
        <v>2107</v>
      </c>
      <c r="B122">
        <v>1</v>
      </c>
      <c r="C122">
        <v>4</v>
      </c>
      <c r="D122">
        <v>4</v>
      </c>
      <c r="E122">
        <v>47402</v>
      </c>
      <c r="F122" s="2">
        <v>0.01</v>
      </c>
      <c r="G122" s="2">
        <v>0</v>
      </c>
      <c r="H122" s="2">
        <v>0</v>
      </c>
      <c r="I122">
        <v>0.4</v>
      </c>
      <c r="J122">
        <v>3.2</v>
      </c>
      <c r="K122">
        <v>0.12370100000000001</v>
      </c>
      <c r="L122">
        <v>1.0032953500000001</v>
      </c>
    </row>
    <row r="123" spans="1:12" x14ac:dyDescent="0.25">
      <c r="A123" t="s">
        <v>2107</v>
      </c>
      <c r="B123">
        <v>1</v>
      </c>
      <c r="C123">
        <v>2</v>
      </c>
      <c r="D123">
        <v>2</v>
      </c>
      <c r="E123">
        <v>73611</v>
      </c>
      <c r="F123" s="2">
        <v>0.01</v>
      </c>
      <c r="G123" s="2">
        <v>0</v>
      </c>
      <c r="H123" s="2">
        <v>0.01</v>
      </c>
      <c r="I123">
        <v>0.4</v>
      </c>
      <c r="J123">
        <v>1.6</v>
      </c>
      <c r="K123">
        <v>0.38680550000000002</v>
      </c>
      <c r="L123">
        <v>0.69538192500000007</v>
      </c>
    </row>
    <row r="124" spans="1:12" x14ac:dyDescent="0.25">
      <c r="A124" t="s">
        <v>2107</v>
      </c>
      <c r="B124">
        <v>1</v>
      </c>
      <c r="C124">
        <v>5</v>
      </c>
      <c r="D124">
        <v>5</v>
      </c>
      <c r="E124">
        <v>16990</v>
      </c>
      <c r="F124" s="2">
        <v>0.01</v>
      </c>
      <c r="G124" s="2">
        <v>0</v>
      </c>
      <c r="H124" s="2">
        <v>0.01</v>
      </c>
      <c r="I124">
        <v>0.4</v>
      </c>
      <c r="J124">
        <v>4</v>
      </c>
      <c r="K124">
        <v>0.35849500000000001</v>
      </c>
      <c r="L124">
        <v>1.2854732500000001</v>
      </c>
    </row>
    <row r="125" spans="1:12" x14ac:dyDescent="0.25">
      <c r="A125" t="s">
        <v>2107</v>
      </c>
      <c r="B125">
        <v>1</v>
      </c>
      <c r="C125">
        <v>12</v>
      </c>
      <c r="D125">
        <v>12</v>
      </c>
      <c r="E125">
        <v>148054</v>
      </c>
      <c r="F125" s="2">
        <v>0</v>
      </c>
      <c r="G125" s="2">
        <v>0</v>
      </c>
      <c r="H125" s="2">
        <v>0</v>
      </c>
      <c r="I125">
        <v>0.4</v>
      </c>
      <c r="J125">
        <v>9.6000000000000014</v>
      </c>
      <c r="K125">
        <v>7.4026999999999996E-2</v>
      </c>
      <c r="L125">
        <v>2.5859094500000004</v>
      </c>
    </row>
    <row r="126" spans="1:12" x14ac:dyDescent="0.25">
      <c r="A126" t="s">
        <v>2107</v>
      </c>
      <c r="B126">
        <v>1</v>
      </c>
      <c r="C126">
        <v>4</v>
      </c>
      <c r="D126">
        <v>3</v>
      </c>
      <c r="E126">
        <v>11851</v>
      </c>
      <c r="F126" s="2">
        <v>0.01</v>
      </c>
      <c r="G126" s="2">
        <v>0</v>
      </c>
      <c r="H126" s="2">
        <v>0</v>
      </c>
      <c r="I126">
        <v>0.4</v>
      </c>
      <c r="J126">
        <v>2.2000000000000002</v>
      </c>
      <c r="K126">
        <v>0.10592550000000001</v>
      </c>
      <c r="L126">
        <v>0.74707392500000003</v>
      </c>
    </row>
    <row r="127" spans="1:12" x14ac:dyDescent="0.25">
      <c r="A127" t="s">
        <v>2968</v>
      </c>
      <c r="B127">
        <v>1</v>
      </c>
      <c r="C127">
        <v>7</v>
      </c>
      <c r="D127">
        <v>5</v>
      </c>
      <c r="E127">
        <v>366172</v>
      </c>
      <c r="F127" s="2">
        <v>0.01</v>
      </c>
      <c r="G127" s="2">
        <v>0</v>
      </c>
      <c r="H127" s="2">
        <v>0</v>
      </c>
      <c r="I127">
        <v>0.4</v>
      </c>
      <c r="J127">
        <v>3.6</v>
      </c>
      <c r="K127">
        <v>0.283086</v>
      </c>
      <c r="L127">
        <v>1.1590800999999999</v>
      </c>
    </row>
    <row r="128" spans="1:12" x14ac:dyDescent="0.25">
      <c r="A128" t="s">
        <v>644</v>
      </c>
      <c r="B128">
        <v>1</v>
      </c>
      <c r="C128">
        <v>11</v>
      </c>
      <c r="D128">
        <v>11</v>
      </c>
      <c r="E128">
        <v>1509716</v>
      </c>
      <c r="F128" s="2">
        <v>0.05</v>
      </c>
      <c r="G128" s="2">
        <v>0</v>
      </c>
      <c r="H128" s="2">
        <v>0</v>
      </c>
      <c r="I128">
        <v>0.4</v>
      </c>
      <c r="J128">
        <v>8.8000000000000007</v>
      </c>
      <c r="K128">
        <v>1.254858</v>
      </c>
      <c r="L128">
        <v>2.7992003000000003</v>
      </c>
    </row>
    <row r="129" spans="1:12" x14ac:dyDescent="0.25">
      <c r="A129" t="s">
        <v>644</v>
      </c>
      <c r="B129">
        <v>1</v>
      </c>
      <c r="C129">
        <v>8</v>
      </c>
      <c r="D129">
        <v>8</v>
      </c>
      <c r="E129">
        <v>2425578</v>
      </c>
      <c r="F129" s="2">
        <v>0.05</v>
      </c>
      <c r="G129" s="2">
        <v>0</v>
      </c>
      <c r="H129" s="2">
        <v>0</v>
      </c>
      <c r="I129">
        <v>0.4</v>
      </c>
      <c r="J129">
        <v>6.4</v>
      </c>
      <c r="K129">
        <v>1.7127889999999999</v>
      </c>
      <c r="L129">
        <v>2.3594761499999999</v>
      </c>
    </row>
    <row r="130" spans="1:12" x14ac:dyDescent="0.25">
      <c r="A130" t="s">
        <v>644</v>
      </c>
      <c r="B130">
        <v>1</v>
      </c>
      <c r="C130">
        <v>8</v>
      </c>
      <c r="D130">
        <v>5</v>
      </c>
      <c r="E130">
        <v>809063</v>
      </c>
      <c r="F130" s="2">
        <v>0.05</v>
      </c>
      <c r="G130" s="2">
        <v>0</v>
      </c>
      <c r="H130" s="2">
        <v>0</v>
      </c>
      <c r="I130">
        <v>0.4</v>
      </c>
      <c r="J130">
        <v>3.4</v>
      </c>
      <c r="K130">
        <v>0.90453150000000004</v>
      </c>
      <c r="L130">
        <v>1.3265860250000001</v>
      </c>
    </row>
    <row r="131" spans="1:12" x14ac:dyDescent="0.25">
      <c r="A131" t="s">
        <v>644</v>
      </c>
      <c r="B131">
        <v>1</v>
      </c>
      <c r="C131">
        <v>6</v>
      </c>
      <c r="D131">
        <v>6</v>
      </c>
      <c r="E131">
        <v>1352763</v>
      </c>
      <c r="F131" s="2">
        <v>0.06</v>
      </c>
      <c r="G131" s="2">
        <v>0</v>
      </c>
      <c r="H131" s="2">
        <v>0</v>
      </c>
      <c r="I131">
        <v>0.4</v>
      </c>
      <c r="J131">
        <v>4.8000000000000007</v>
      </c>
      <c r="K131">
        <v>1.2763814999999998</v>
      </c>
      <c r="L131">
        <v>1.8067335250000003</v>
      </c>
    </row>
    <row r="132" spans="1:12" x14ac:dyDescent="0.25">
      <c r="A132" t="s">
        <v>644</v>
      </c>
      <c r="B132">
        <v>1</v>
      </c>
      <c r="C132">
        <v>5</v>
      </c>
      <c r="D132">
        <v>3</v>
      </c>
      <c r="E132">
        <v>935744</v>
      </c>
      <c r="F132" s="2">
        <v>0.04</v>
      </c>
      <c r="G132" s="2">
        <v>0</v>
      </c>
      <c r="H132" s="2">
        <v>0</v>
      </c>
      <c r="I132">
        <v>0.4</v>
      </c>
      <c r="J132">
        <v>2.0000000000000004</v>
      </c>
      <c r="K132">
        <v>0.86787199999999998</v>
      </c>
      <c r="L132">
        <v>0.96375520000000003</v>
      </c>
    </row>
    <row r="133" spans="1:12" x14ac:dyDescent="0.25">
      <c r="A133" t="s">
        <v>644</v>
      </c>
      <c r="B133">
        <v>1</v>
      </c>
      <c r="C133">
        <v>15</v>
      </c>
      <c r="D133">
        <v>15</v>
      </c>
      <c r="E133">
        <v>5758360</v>
      </c>
      <c r="F133" s="2">
        <v>0.03</v>
      </c>
      <c r="G133" s="2">
        <v>0</v>
      </c>
      <c r="H133" s="2">
        <v>0</v>
      </c>
      <c r="I133">
        <v>0.4</v>
      </c>
      <c r="J133">
        <v>12</v>
      </c>
      <c r="K133">
        <v>3.1791799999999997</v>
      </c>
      <c r="L133">
        <v>4.2727129999999995</v>
      </c>
    </row>
    <row r="134" spans="1:12" x14ac:dyDescent="0.25">
      <c r="A134" t="s">
        <v>4858</v>
      </c>
      <c r="B134">
        <v>1</v>
      </c>
      <c r="C134">
        <v>8</v>
      </c>
      <c r="D134">
        <v>7</v>
      </c>
      <c r="E134">
        <v>194288</v>
      </c>
      <c r="F134" s="2">
        <v>0.04</v>
      </c>
      <c r="G134" s="2">
        <v>0</v>
      </c>
      <c r="H134" s="2">
        <v>0</v>
      </c>
      <c r="I134">
        <v>0.4</v>
      </c>
      <c r="J134">
        <v>5.4</v>
      </c>
      <c r="K134">
        <v>0.49714400000000003</v>
      </c>
      <c r="L134">
        <v>1.6840004000000002</v>
      </c>
    </row>
    <row r="135" spans="1:12" x14ac:dyDescent="0.25">
      <c r="A135" t="s">
        <v>9487</v>
      </c>
      <c r="B135">
        <v>1</v>
      </c>
      <c r="C135">
        <v>8</v>
      </c>
      <c r="D135">
        <v>7</v>
      </c>
      <c r="E135">
        <v>1960238</v>
      </c>
      <c r="F135" s="2">
        <v>0.02</v>
      </c>
      <c r="G135" s="2">
        <v>0</v>
      </c>
      <c r="H135" s="2">
        <v>0</v>
      </c>
      <c r="I135">
        <v>0.4</v>
      </c>
      <c r="J135">
        <v>5.4</v>
      </c>
      <c r="K135">
        <v>1.1801189999999999</v>
      </c>
      <c r="L135">
        <v>1.92304165</v>
      </c>
    </row>
    <row r="136" spans="1:12" x14ac:dyDescent="0.25">
      <c r="A136" t="s">
        <v>15391</v>
      </c>
      <c r="B136">
        <v>1</v>
      </c>
      <c r="C136">
        <v>4</v>
      </c>
      <c r="D136">
        <v>3</v>
      </c>
      <c r="E136">
        <v>259371</v>
      </c>
      <c r="F136" s="2">
        <v>0.08</v>
      </c>
      <c r="G136" s="2">
        <v>0</v>
      </c>
      <c r="H136" s="2">
        <v>0.01</v>
      </c>
      <c r="I136">
        <v>0.4</v>
      </c>
      <c r="J136">
        <v>2.2000000000000002</v>
      </c>
      <c r="K136">
        <v>1.1796855000000002</v>
      </c>
      <c r="L136">
        <v>1.1228899250000002</v>
      </c>
    </row>
    <row r="137" spans="1:12" x14ac:dyDescent="0.25">
      <c r="A137" t="s">
        <v>18509</v>
      </c>
      <c r="B137">
        <v>1</v>
      </c>
      <c r="C137">
        <v>15</v>
      </c>
      <c r="D137">
        <v>11</v>
      </c>
      <c r="E137">
        <v>402902</v>
      </c>
      <c r="F137" s="2">
        <v>0.06</v>
      </c>
      <c r="G137" s="2">
        <v>0</v>
      </c>
      <c r="H137" s="2">
        <v>0</v>
      </c>
      <c r="I137">
        <v>0.4</v>
      </c>
      <c r="J137">
        <v>8</v>
      </c>
      <c r="K137">
        <v>0.80145099999999991</v>
      </c>
      <c r="L137">
        <v>2.4405078499999999</v>
      </c>
    </row>
    <row r="138" spans="1:12" x14ac:dyDescent="0.25">
      <c r="A138" t="s">
        <v>19156</v>
      </c>
      <c r="B138">
        <v>1</v>
      </c>
      <c r="C138">
        <v>13</v>
      </c>
      <c r="D138">
        <v>7</v>
      </c>
      <c r="E138">
        <v>270597</v>
      </c>
      <c r="F138" s="2">
        <v>0.01</v>
      </c>
      <c r="G138" s="2">
        <v>0</v>
      </c>
      <c r="H138" s="2">
        <v>0</v>
      </c>
      <c r="I138">
        <v>0.4</v>
      </c>
      <c r="J138">
        <v>4.4000000000000004</v>
      </c>
      <c r="K138">
        <v>0.23529849999999999</v>
      </c>
      <c r="L138">
        <v>1.3423544750000003</v>
      </c>
    </row>
    <row r="139" spans="1:12" x14ac:dyDescent="0.25">
      <c r="A139" t="s">
        <v>18924</v>
      </c>
      <c r="B139">
        <v>1</v>
      </c>
      <c r="C139">
        <v>8</v>
      </c>
      <c r="D139">
        <v>8</v>
      </c>
      <c r="E139">
        <v>269804</v>
      </c>
      <c r="F139" s="2">
        <v>0.06</v>
      </c>
      <c r="G139" s="2">
        <v>0</v>
      </c>
      <c r="H139" s="2">
        <v>0</v>
      </c>
      <c r="I139">
        <v>0.4</v>
      </c>
      <c r="J139">
        <v>6.4</v>
      </c>
      <c r="K139">
        <v>0.73490199999999994</v>
      </c>
      <c r="L139">
        <v>2.0172157000000004</v>
      </c>
    </row>
    <row r="140" spans="1:12" x14ac:dyDescent="0.25">
      <c r="A140" t="s">
        <v>2778</v>
      </c>
      <c r="B140">
        <v>1</v>
      </c>
      <c r="C140">
        <v>5</v>
      </c>
      <c r="D140">
        <v>1</v>
      </c>
      <c r="E140">
        <v>95944</v>
      </c>
      <c r="F140" s="2">
        <v>0.01</v>
      </c>
      <c r="G140" s="2">
        <v>0</v>
      </c>
      <c r="H140" s="2">
        <v>0</v>
      </c>
      <c r="I140">
        <v>0.4</v>
      </c>
      <c r="J140">
        <v>0</v>
      </c>
      <c r="K140">
        <v>0.14797199999999999</v>
      </c>
      <c r="L140">
        <v>0.21179020000000004</v>
      </c>
    </row>
    <row r="141" spans="1:12" x14ac:dyDescent="0.25">
      <c r="A141" t="s">
        <v>6034</v>
      </c>
      <c r="B141">
        <v>1</v>
      </c>
      <c r="C141">
        <v>8</v>
      </c>
      <c r="D141">
        <v>7</v>
      </c>
      <c r="E141">
        <v>1456636</v>
      </c>
      <c r="F141" s="2">
        <v>0.06</v>
      </c>
      <c r="G141" s="2">
        <v>0</v>
      </c>
      <c r="H141" s="2">
        <v>0.01</v>
      </c>
      <c r="I141">
        <v>0.4</v>
      </c>
      <c r="J141">
        <v>5.4</v>
      </c>
      <c r="K141">
        <v>1.5783179999999999</v>
      </c>
      <c r="L141">
        <v>2.0624112999999999</v>
      </c>
    </row>
    <row r="142" spans="1:12" x14ac:dyDescent="0.25">
      <c r="A142" t="s">
        <v>6034</v>
      </c>
      <c r="B142">
        <v>1</v>
      </c>
      <c r="C142">
        <v>12</v>
      </c>
      <c r="D142">
        <v>9</v>
      </c>
      <c r="E142">
        <v>1115398</v>
      </c>
      <c r="F142" s="2">
        <v>0.06</v>
      </c>
      <c r="G142" s="2">
        <v>0</v>
      </c>
      <c r="H142" s="2">
        <v>0.01</v>
      </c>
      <c r="I142">
        <v>0.4</v>
      </c>
      <c r="J142">
        <v>6.6</v>
      </c>
      <c r="K142">
        <v>1.407699</v>
      </c>
      <c r="L142">
        <v>2.3026946499999998</v>
      </c>
    </row>
    <row r="143" spans="1:12" x14ac:dyDescent="0.25">
      <c r="A143" t="s">
        <v>6034</v>
      </c>
      <c r="B143">
        <v>1</v>
      </c>
      <c r="C143">
        <v>7</v>
      </c>
      <c r="D143">
        <v>5</v>
      </c>
      <c r="E143">
        <v>1244190</v>
      </c>
      <c r="F143" s="2">
        <v>0.06</v>
      </c>
      <c r="G143" s="2">
        <v>0</v>
      </c>
      <c r="H143" s="2">
        <v>0.01</v>
      </c>
      <c r="I143">
        <v>0.4</v>
      </c>
      <c r="J143">
        <v>3.6</v>
      </c>
      <c r="K143">
        <v>1.4720949999999999</v>
      </c>
      <c r="L143">
        <v>1.5752332500000001</v>
      </c>
    </row>
    <row r="144" spans="1:12" x14ac:dyDescent="0.25">
      <c r="A144" t="s">
        <v>6034</v>
      </c>
      <c r="B144">
        <v>1</v>
      </c>
      <c r="C144">
        <v>19</v>
      </c>
      <c r="D144">
        <v>11</v>
      </c>
      <c r="E144">
        <v>2444087</v>
      </c>
      <c r="F144" s="2">
        <v>0.04</v>
      </c>
      <c r="G144" s="2">
        <v>0</v>
      </c>
      <c r="H144" s="2">
        <v>0.01</v>
      </c>
      <c r="I144">
        <v>0.4</v>
      </c>
      <c r="J144">
        <v>7.2000000000000011</v>
      </c>
      <c r="K144">
        <v>1.8720434999999997</v>
      </c>
      <c r="L144">
        <v>2.615215225</v>
      </c>
    </row>
    <row r="145" spans="1:12" x14ac:dyDescent="0.25">
      <c r="A145" t="s">
        <v>7250</v>
      </c>
      <c r="B145">
        <v>1</v>
      </c>
      <c r="C145">
        <v>17</v>
      </c>
      <c r="D145">
        <v>16</v>
      </c>
      <c r="E145">
        <v>1004615</v>
      </c>
      <c r="F145" s="2">
        <v>0.05</v>
      </c>
      <c r="G145" s="2">
        <v>0</v>
      </c>
      <c r="H145" s="2">
        <v>0.01</v>
      </c>
      <c r="I145">
        <v>0.4</v>
      </c>
      <c r="J145">
        <v>12.600000000000001</v>
      </c>
      <c r="K145">
        <v>1.2523075000000001</v>
      </c>
      <c r="L145">
        <v>3.7483076250000007</v>
      </c>
    </row>
    <row r="146" spans="1:12" x14ac:dyDescent="0.25">
      <c r="A146" t="s">
        <v>16270</v>
      </c>
      <c r="B146">
        <v>1</v>
      </c>
      <c r="C146">
        <v>13</v>
      </c>
      <c r="D146">
        <v>11</v>
      </c>
      <c r="E146">
        <v>320276</v>
      </c>
      <c r="F146" s="2">
        <v>0.03</v>
      </c>
      <c r="G146" s="2">
        <v>0</v>
      </c>
      <c r="H146" s="2">
        <v>0</v>
      </c>
      <c r="I146">
        <v>0.4</v>
      </c>
      <c r="J146">
        <v>8.4</v>
      </c>
      <c r="K146">
        <v>0.46013799999999999</v>
      </c>
      <c r="L146">
        <v>2.4210483000000003</v>
      </c>
    </row>
    <row r="147" spans="1:12" x14ac:dyDescent="0.25">
      <c r="A147" t="s">
        <v>12285</v>
      </c>
      <c r="B147">
        <v>1</v>
      </c>
      <c r="C147">
        <v>8</v>
      </c>
      <c r="D147">
        <v>7</v>
      </c>
      <c r="E147">
        <v>246944</v>
      </c>
      <c r="F147" s="2">
        <v>0.08</v>
      </c>
      <c r="G147" s="2">
        <v>0</v>
      </c>
      <c r="H147" s="2">
        <v>0</v>
      </c>
      <c r="I147">
        <v>0.4</v>
      </c>
      <c r="J147">
        <v>5.4</v>
      </c>
      <c r="K147">
        <v>0.92347200000000007</v>
      </c>
      <c r="L147">
        <v>1.8332152000000002</v>
      </c>
    </row>
    <row r="148" spans="1:12" x14ac:dyDescent="0.25">
      <c r="A148" t="s">
        <v>12285</v>
      </c>
      <c r="B148">
        <v>1</v>
      </c>
      <c r="C148">
        <v>7</v>
      </c>
      <c r="D148">
        <v>7</v>
      </c>
      <c r="E148">
        <v>328740</v>
      </c>
      <c r="F148" s="2">
        <v>0.1</v>
      </c>
      <c r="G148" s="2">
        <v>0</v>
      </c>
      <c r="H148" s="2">
        <v>0.01</v>
      </c>
      <c r="I148">
        <v>0.4</v>
      </c>
      <c r="J148">
        <v>5.6000000000000005</v>
      </c>
      <c r="K148">
        <v>1.4143700000000001</v>
      </c>
      <c r="L148">
        <v>2.0550294999999998</v>
      </c>
    </row>
    <row r="149" spans="1:12" x14ac:dyDescent="0.25">
      <c r="A149" t="s">
        <v>12285</v>
      </c>
      <c r="B149">
        <v>1</v>
      </c>
      <c r="C149">
        <v>5</v>
      </c>
      <c r="D149">
        <v>5</v>
      </c>
      <c r="E149">
        <v>52534</v>
      </c>
      <c r="F149" s="2">
        <v>0.12</v>
      </c>
      <c r="G149" s="2">
        <v>0</v>
      </c>
      <c r="H149" s="2">
        <v>0.01</v>
      </c>
      <c r="I149">
        <v>0.4</v>
      </c>
      <c r="J149">
        <v>4</v>
      </c>
      <c r="K149">
        <v>1.476267</v>
      </c>
      <c r="L149">
        <v>1.6766934500000001</v>
      </c>
    </row>
    <row r="150" spans="1:12" x14ac:dyDescent="0.25">
      <c r="A150" t="s">
        <v>12285</v>
      </c>
      <c r="B150">
        <v>1</v>
      </c>
      <c r="C150">
        <v>7</v>
      </c>
      <c r="D150">
        <v>7</v>
      </c>
      <c r="E150">
        <v>917390</v>
      </c>
      <c r="F150" s="2">
        <v>0.09</v>
      </c>
      <c r="G150" s="2">
        <v>0</v>
      </c>
      <c r="H150" s="2">
        <v>0.01</v>
      </c>
      <c r="I150">
        <v>0.4</v>
      </c>
      <c r="J150">
        <v>5.6000000000000005</v>
      </c>
      <c r="K150">
        <v>1.608695</v>
      </c>
      <c r="L150">
        <v>2.1230432500000003</v>
      </c>
    </row>
    <row r="151" spans="1:12" x14ac:dyDescent="0.25">
      <c r="A151" t="s">
        <v>19012</v>
      </c>
      <c r="B151">
        <v>1</v>
      </c>
      <c r="C151">
        <v>19</v>
      </c>
      <c r="D151">
        <v>3</v>
      </c>
      <c r="E151">
        <v>608459</v>
      </c>
      <c r="F151" s="2">
        <v>0.04</v>
      </c>
      <c r="G151" s="2">
        <v>0</v>
      </c>
      <c r="H151" s="2">
        <v>0.01</v>
      </c>
      <c r="I151">
        <v>0.4</v>
      </c>
      <c r="J151">
        <v>-0.79999999999999982</v>
      </c>
      <c r="K151">
        <v>0.95422950000000006</v>
      </c>
      <c r="L151">
        <v>0.2939803250000001</v>
      </c>
    </row>
    <row r="152" spans="1:12" x14ac:dyDescent="0.25">
      <c r="A152" t="s">
        <v>2955</v>
      </c>
      <c r="B152">
        <v>1</v>
      </c>
      <c r="C152">
        <v>9</v>
      </c>
      <c r="D152">
        <v>9</v>
      </c>
      <c r="E152">
        <v>5389292</v>
      </c>
      <c r="F152" s="2">
        <v>0.01</v>
      </c>
      <c r="G152" s="2">
        <v>0</v>
      </c>
      <c r="H152" s="2">
        <v>0</v>
      </c>
      <c r="I152">
        <v>0.4</v>
      </c>
      <c r="J152">
        <v>7.2</v>
      </c>
      <c r="K152">
        <v>2.7946460000000002</v>
      </c>
      <c r="L152">
        <v>2.9381260999999999</v>
      </c>
    </row>
    <row r="153" spans="1:12" x14ac:dyDescent="0.25">
      <c r="A153" t="s">
        <v>2192</v>
      </c>
      <c r="B153">
        <v>1</v>
      </c>
      <c r="C153">
        <v>8</v>
      </c>
      <c r="D153">
        <v>8</v>
      </c>
      <c r="E153">
        <v>736193</v>
      </c>
      <c r="F153" s="2">
        <v>0.01</v>
      </c>
      <c r="G153" s="2">
        <v>0</v>
      </c>
      <c r="H153" s="2">
        <v>0</v>
      </c>
      <c r="I153">
        <v>0.4</v>
      </c>
      <c r="J153">
        <v>6.4</v>
      </c>
      <c r="K153">
        <v>0.46809650000000003</v>
      </c>
      <c r="L153">
        <v>1.9238337750000003</v>
      </c>
    </row>
    <row r="154" spans="1:12" x14ac:dyDescent="0.25">
      <c r="A154" t="s">
        <v>9075</v>
      </c>
      <c r="B154">
        <v>1</v>
      </c>
      <c r="C154">
        <v>9</v>
      </c>
      <c r="D154">
        <v>9</v>
      </c>
      <c r="E154">
        <v>168909</v>
      </c>
      <c r="F154" s="2">
        <v>0.03</v>
      </c>
      <c r="G154" s="2">
        <v>0</v>
      </c>
      <c r="H154" s="2">
        <v>0</v>
      </c>
      <c r="I154">
        <v>0.4</v>
      </c>
      <c r="J154">
        <v>7.2</v>
      </c>
      <c r="K154">
        <v>0.38445449999999998</v>
      </c>
      <c r="L154">
        <v>2.0945590749999998</v>
      </c>
    </row>
    <row r="155" spans="1:12" x14ac:dyDescent="0.25">
      <c r="A155" t="s">
        <v>1024</v>
      </c>
      <c r="B155">
        <v>1</v>
      </c>
      <c r="C155">
        <v>9</v>
      </c>
      <c r="D155">
        <v>8</v>
      </c>
      <c r="E155">
        <v>503121</v>
      </c>
      <c r="F155" s="2">
        <v>0.02</v>
      </c>
      <c r="G155" s="2">
        <v>0</v>
      </c>
      <c r="H155" s="2">
        <v>0</v>
      </c>
      <c r="I155">
        <v>0.4</v>
      </c>
      <c r="J155">
        <v>6.2</v>
      </c>
      <c r="K155">
        <v>0.45156049999999998</v>
      </c>
      <c r="L155">
        <v>1.8680461749999999</v>
      </c>
    </row>
    <row r="156" spans="1:12" x14ac:dyDescent="0.25">
      <c r="A156" t="s">
        <v>1024</v>
      </c>
      <c r="B156">
        <v>1</v>
      </c>
      <c r="C156">
        <v>17</v>
      </c>
      <c r="D156">
        <v>13</v>
      </c>
      <c r="E156">
        <v>602180</v>
      </c>
      <c r="F156" s="2">
        <v>0.03</v>
      </c>
      <c r="G156" s="2">
        <v>0</v>
      </c>
      <c r="H156" s="2">
        <v>0</v>
      </c>
      <c r="I156">
        <v>0.4</v>
      </c>
      <c r="J156">
        <v>9.6</v>
      </c>
      <c r="K156">
        <v>0.6010899999999999</v>
      </c>
      <c r="L156">
        <v>2.7703815000000001</v>
      </c>
    </row>
    <row r="157" spans="1:12" x14ac:dyDescent="0.25">
      <c r="A157" t="s">
        <v>1024</v>
      </c>
      <c r="B157">
        <v>1</v>
      </c>
      <c r="C157">
        <v>16</v>
      </c>
      <c r="D157">
        <v>8</v>
      </c>
      <c r="E157">
        <v>471360</v>
      </c>
      <c r="F157" s="2">
        <v>0.05</v>
      </c>
      <c r="G157" s="2">
        <v>0</v>
      </c>
      <c r="H157" s="2">
        <v>0</v>
      </c>
      <c r="I157">
        <v>0.4</v>
      </c>
      <c r="J157">
        <v>4.8000000000000007</v>
      </c>
      <c r="K157">
        <v>0.73568000000000011</v>
      </c>
      <c r="L157">
        <v>1.6174880000000003</v>
      </c>
    </row>
    <row r="158" spans="1:12" x14ac:dyDescent="0.25">
      <c r="A158" t="s">
        <v>1024</v>
      </c>
      <c r="B158">
        <v>1</v>
      </c>
      <c r="C158">
        <v>13</v>
      </c>
      <c r="D158">
        <v>11</v>
      </c>
      <c r="E158">
        <v>261803</v>
      </c>
      <c r="F158" s="2">
        <v>0.02</v>
      </c>
      <c r="G158" s="2">
        <v>0</v>
      </c>
      <c r="H158" s="2">
        <v>0</v>
      </c>
      <c r="I158">
        <v>0.4</v>
      </c>
      <c r="J158">
        <v>8.4</v>
      </c>
      <c r="K158">
        <v>0.33090150000000002</v>
      </c>
      <c r="L158">
        <v>2.3758155250000002</v>
      </c>
    </row>
    <row r="159" spans="1:12" x14ac:dyDescent="0.25">
      <c r="A159" t="s">
        <v>4155</v>
      </c>
      <c r="B159">
        <v>1</v>
      </c>
      <c r="C159">
        <v>7</v>
      </c>
      <c r="D159">
        <v>2</v>
      </c>
      <c r="E159">
        <v>150229</v>
      </c>
      <c r="F159" s="2">
        <v>0.02</v>
      </c>
      <c r="G159" s="2">
        <v>0</v>
      </c>
      <c r="H159" s="2">
        <v>0</v>
      </c>
      <c r="I159">
        <v>0.4</v>
      </c>
      <c r="J159">
        <v>0.60000000000000009</v>
      </c>
      <c r="K159">
        <v>0.27511450000000004</v>
      </c>
      <c r="L159">
        <v>0.40629007500000003</v>
      </c>
    </row>
    <row r="160" spans="1:12" x14ac:dyDescent="0.25">
      <c r="A160" t="s">
        <v>20963</v>
      </c>
      <c r="B160">
        <v>1</v>
      </c>
      <c r="C160">
        <v>7</v>
      </c>
      <c r="D160">
        <v>7</v>
      </c>
      <c r="E160">
        <v>139068</v>
      </c>
      <c r="F160" s="2">
        <v>0</v>
      </c>
      <c r="G160" s="2">
        <v>0</v>
      </c>
      <c r="H160" s="2">
        <v>0</v>
      </c>
      <c r="I160">
        <v>0.4</v>
      </c>
      <c r="J160">
        <v>5.6000000000000005</v>
      </c>
      <c r="K160">
        <v>6.9533999999999999E-2</v>
      </c>
      <c r="L160">
        <v>1.5843369</v>
      </c>
    </row>
    <row r="161" spans="1:12" x14ac:dyDescent="0.25">
      <c r="A161" t="s">
        <v>15606</v>
      </c>
      <c r="B161">
        <v>1</v>
      </c>
      <c r="C161">
        <v>7</v>
      </c>
      <c r="D161">
        <v>7</v>
      </c>
      <c r="E161">
        <v>539987</v>
      </c>
      <c r="F161" s="2">
        <v>0.03</v>
      </c>
      <c r="G161" s="2">
        <v>0</v>
      </c>
      <c r="H161" s="2">
        <v>0</v>
      </c>
      <c r="I161">
        <v>0.4</v>
      </c>
      <c r="J161">
        <v>5.6000000000000005</v>
      </c>
      <c r="K161">
        <v>0.56999350000000004</v>
      </c>
      <c r="L161">
        <v>1.7594977250000001</v>
      </c>
    </row>
    <row r="162" spans="1:12" x14ac:dyDescent="0.25">
      <c r="A162" t="s">
        <v>14082</v>
      </c>
      <c r="B162">
        <v>1</v>
      </c>
      <c r="C162">
        <v>8</v>
      </c>
      <c r="D162">
        <v>7</v>
      </c>
      <c r="E162">
        <v>173700</v>
      </c>
      <c r="F162" s="2">
        <v>0.02</v>
      </c>
      <c r="G162" s="2">
        <v>0</v>
      </c>
      <c r="H162" s="2">
        <v>0</v>
      </c>
      <c r="I162">
        <v>0.4</v>
      </c>
      <c r="J162">
        <v>5.4</v>
      </c>
      <c r="K162">
        <v>0.28684999999999999</v>
      </c>
      <c r="L162">
        <v>1.6103975000000001</v>
      </c>
    </row>
    <row r="163" spans="1:12" x14ac:dyDescent="0.25">
      <c r="A163" t="s">
        <v>222</v>
      </c>
      <c r="B163">
        <v>1</v>
      </c>
      <c r="C163">
        <v>7</v>
      </c>
      <c r="D163">
        <v>2</v>
      </c>
      <c r="E163">
        <v>29352</v>
      </c>
      <c r="F163" s="2">
        <v>0.05</v>
      </c>
      <c r="G163" s="2">
        <v>0</v>
      </c>
      <c r="H163" s="2">
        <v>0.01</v>
      </c>
      <c r="I163">
        <v>0.4</v>
      </c>
      <c r="J163">
        <v>0.60000000000000009</v>
      </c>
      <c r="K163">
        <v>0.76467600000000013</v>
      </c>
      <c r="L163">
        <v>0.57763660000000006</v>
      </c>
    </row>
    <row r="164" spans="1:12" x14ac:dyDescent="0.25">
      <c r="A164" t="s">
        <v>14451</v>
      </c>
      <c r="B164">
        <v>1</v>
      </c>
      <c r="C164">
        <v>6</v>
      </c>
      <c r="D164">
        <v>4</v>
      </c>
      <c r="E164">
        <v>18897</v>
      </c>
      <c r="F164" s="2">
        <v>0.02</v>
      </c>
      <c r="G164" s="2">
        <v>0</v>
      </c>
      <c r="H164" s="2">
        <v>0</v>
      </c>
      <c r="I164">
        <v>0.4</v>
      </c>
      <c r="J164">
        <v>2.8000000000000003</v>
      </c>
      <c r="K164">
        <v>0.20944850000000001</v>
      </c>
      <c r="L164">
        <v>0.93330697500000004</v>
      </c>
    </row>
    <row r="165" spans="1:12" x14ac:dyDescent="0.25">
      <c r="A165" t="s">
        <v>19819</v>
      </c>
      <c r="B165">
        <v>1</v>
      </c>
      <c r="C165">
        <v>1563</v>
      </c>
      <c r="D165">
        <v>3</v>
      </c>
      <c r="E165">
        <v>10345</v>
      </c>
      <c r="F165" s="2">
        <v>0</v>
      </c>
      <c r="G165" s="2">
        <v>0</v>
      </c>
      <c r="H165" s="2">
        <v>0</v>
      </c>
      <c r="I165">
        <v>0.4</v>
      </c>
      <c r="J165">
        <v>-309.60000000000002</v>
      </c>
      <c r="K165">
        <v>5.1725E-3</v>
      </c>
      <c r="L165">
        <v>-77.238189625000004</v>
      </c>
    </row>
    <row r="166" spans="1:12" x14ac:dyDescent="0.25">
      <c r="A166" t="s">
        <v>4496</v>
      </c>
      <c r="B166">
        <v>1</v>
      </c>
      <c r="C166">
        <v>7</v>
      </c>
      <c r="D166">
        <v>6</v>
      </c>
      <c r="E166">
        <v>810444</v>
      </c>
      <c r="F166" s="2">
        <v>0.14000000000000001</v>
      </c>
      <c r="G166" s="2">
        <v>0</v>
      </c>
      <c r="H166" s="2">
        <v>0.01</v>
      </c>
      <c r="I166">
        <v>0.4</v>
      </c>
      <c r="J166">
        <v>4.6000000000000005</v>
      </c>
      <c r="K166">
        <v>2.0552220000000001</v>
      </c>
      <c r="L166">
        <v>2.0293277000000001</v>
      </c>
    </row>
    <row r="167" spans="1:12" x14ac:dyDescent="0.25">
      <c r="A167" t="s">
        <v>4496</v>
      </c>
      <c r="B167">
        <v>1</v>
      </c>
      <c r="C167">
        <v>7</v>
      </c>
      <c r="D167">
        <v>6</v>
      </c>
      <c r="E167">
        <v>2127874</v>
      </c>
      <c r="F167" s="2">
        <v>0.13</v>
      </c>
      <c r="G167" s="2">
        <v>0</v>
      </c>
      <c r="H167" s="2">
        <v>0.02</v>
      </c>
      <c r="I167">
        <v>0.4</v>
      </c>
      <c r="J167">
        <v>4.6000000000000005</v>
      </c>
      <c r="K167">
        <v>2.863937</v>
      </c>
      <c r="L167">
        <v>2.3123779500000001</v>
      </c>
    </row>
    <row r="168" spans="1:12" x14ac:dyDescent="0.25">
      <c r="A168" t="s">
        <v>4496</v>
      </c>
      <c r="B168">
        <v>1</v>
      </c>
      <c r="C168">
        <v>6</v>
      </c>
      <c r="D168">
        <v>2</v>
      </c>
      <c r="E168">
        <v>1223851</v>
      </c>
      <c r="F168" s="2">
        <v>0.11</v>
      </c>
      <c r="G168" s="2">
        <v>0</v>
      </c>
      <c r="H168" s="2">
        <v>0.01</v>
      </c>
      <c r="I168">
        <v>0.4</v>
      </c>
      <c r="J168">
        <v>0.8</v>
      </c>
      <c r="K168">
        <v>1.9619255</v>
      </c>
      <c r="L168">
        <v>1.0466739249999999</v>
      </c>
    </row>
    <row r="169" spans="1:12" x14ac:dyDescent="0.25">
      <c r="A169" t="s">
        <v>19751</v>
      </c>
      <c r="B169">
        <v>1</v>
      </c>
      <c r="C169">
        <v>5</v>
      </c>
      <c r="D169">
        <v>2</v>
      </c>
      <c r="E169">
        <v>9627575</v>
      </c>
      <c r="F169" s="2">
        <v>0</v>
      </c>
      <c r="G169" s="2">
        <v>0</v>
      </c>
      <c r="H169" s="2">
        <v>0</v>
      </c>
      <c r="I169">
        <v>0.4</v>
      </c>
      <c r="J169">
        <v>1</v>
      </c>
      <c r="K169">
        <v>4.8137875000000001</v>
      </c>
      <c r="L169">
        <v>2.0948256249999999</v>
      </c>
    </row>
    <row r="170" spans="1:12" x14ac:dyDescent="0.25">
      <c r="A170" t="s">
        <v>1425</v>
      </c>
      <c r="B170">
        <v>1</v>
      </c>
      <c r="C170">
        <v>10</v>
      </c>
      <c r="D170">
        <v>7</v>
      </c>
      <c r="E170">
        <v>1120227</v>
      </c>
      <c r="F170" s="2">
        <v>0</v>
      </c>
      <c r="G170" s="2">
        <v>0</v>
      </c>
      <c r="H170" s="2">
        <v>0</v>
      </c>
      <c r="I170">
        <v>0.4</v>
      </c>
      <c r="J170">
        <v>5</v>
      </c>
      <c r="K170">
        <v>0.56011349999999993</v>
      </c>
      <c r="L170">
        <v>1.606039725</v>
      </c>
    </row>
    <row r="171" spans="1:12" x14ac:dyDescent="0.25">
      <c r="A171" t="s">
        <v>1425</v>
      </c>
      <c r="B171">
        <v>1</v>
      </c>
      <c r="C171">
        <v>10</v>
      </c>
      <c r="D171">
        <v>10</v>
      </c>
      <c r="E171">
        <v>2199149</v>
      </c>
      <c r="F171" s="2">
        <v>0.01</v>
      </c>
      <c r="G171" s="2">
        <v>0</v>
      </c>
      <c r="H171" s="2">
        <v>0</v>
      </c>
      <c r="I171">
        <v>0.4</v>
      </c>
      <c r="J171">
        <v>8</v>
      </c>
      <c r="K171">
        <v>1.1995745</v>
      </c>
      <c r="L171">
        <v>2.5798510750000001</v>
      </c>
    </row>
    <row r="172" spans="1:12" x14ac:dyDescent="0.25">
      <c r="A172" t="s">
        <v>1425</v>
      </c>
      <c r="B172">
        <v>1</v>
      </c>
      <c r="C172">
        <v>13</v>
      </c>
      <c r="D172">
        <v>12</v>
      </c>
      <c r="E172">
        <v>1187812</v>
      </c>
      <c r="F172" s="2">
        <v>0</v>
      </c>
      <c r="G172" s="2">
        <v>0</v>
      </c>
      <c r="H172" s="2">
        <v>0</v>
      </c>
      <c r="I172">
        <v>0.4</v>
      </c>
      <c r="J172">
        <v>9.4000000000000021</v>
      </c>
      <c r="K172">
        <v>0.59390599999999993</v>
      </c>
      <c r="L172">
        <v>2.7178671000000008</v>
      </c>
    </row>
    <row r="173" spans="1:12" x14ac:dyDescent="0.25">
      <c r="A173" t="s">
        <v>1425</v>
      </c>
      <c r="B173">
        <v>1</v>
      </c>
      <c r="C173">
        <v>7</v>
      </c>
      <c r="D173">
        <v>7</v>
      </c>
      <c r="E173">
        <v>1526404</v>
      </c>
      <c r="F173" s="2">
        <v>0</v>
      </c>
      <c r="G173" s="2">
        <v>0</v>
      </c>
      <c r="H173" s="2">
        <v>0</v>
      </c>
      <c r="I173">
        <v>0.4</v>
      </c>
      <c r="J173">
        <v>5.6000000000000005</v>
      </c>
      <c r="K173">
        <v>0.76320199999999994</v>
      </c>
      <c r="L173">
        <v>1.8271207</v>
      </c>
    </row>
    <row r="174" spans="1:12" x14ac:dyDescent="0.25">
      <c r="A174" t="s">
        <v>1425</v>
      </c>
      <c r="B174">
        <v>1</v>
      </c>
      <c r="C174">
        <v>10</v>
      </c>
      <c r="D174">
        <v>10</v>
      </c>
      <c r="E174">
        <v>107735</v>
      </c>
      <c r="F174" s="2">
        <v>0.01</v>
      </c>
      <c r="G174" s="2">
        <v>0</v>
      </c>
      <c r="H174" s="2">
        <v>0</v>
      </c>
      <c r="I174">
        <v>0.4</v>
      </c>
      <c r="J174">
        <v>8</v>
      </c>
      <c r="K174">
        <v>0.15386749999999999</v>
      </c>
      <c r="L174">
        <v>2.213853625</v>
      </c>
    </row>
    <row r="175" spans="1:12" x14ac:dyDescent="0.25">
      <c r="A175" t="s">
        <v>20724</v>
      </c>
      <c r="B175">
        <v>1</v>
      </c>
      <c r="C175">
        <v>12</v>
      </c>
      <c r="D175">
        <v>5</v>
      </c>
      <c r="E175">
        <v>108297</v>
      </c>
      <c r="F175" s="2">
        <v>0</v>
      </c>
      <c r="G175" s="2">
        <v>0</v>
      </c>
      <c r="H175" s="2">
        <v>0</v>
      </c>
      <c r="I175">
        <v>0.4</v>
      </c>
      <c r="J175">
        <v>2.5999999999999996</v>
      </c>
      <c r="K175">
        <v>5.4148499999999995E-2</v>
      </c>
      <c r="L175">
        <v>0.82895197499999995</v>
      </c>
    </row>
    <row r="176" spans="1:12" x14ac:dyDescent="0.25">
      <c r="A176" t="s">
        <v>13610</v>
      </c>
      <c r="B176">
        <v>1</v>
      </c>
      <c r="C176">
        <v>5</v>
      </c>
      <c r="D176">
        <v>5</v>
      </c>
      <c r="E176">
        <v>180546</v>
      </c>
      <c r="F176" s="2">
        <v>0.16</v>
      </c>
      <c r="G176" s="2">
        <v>0</v>
      </c>
      <c r="H176" s="2">
        <v>0.01</v>
      </c>
      <c r="I176">
        <v>0.4</v>
      </c>
      <c r="J176">
        <v>4</v>
      </c>
      <c r="K176">
        <v>1.9402730000000001</v>
      </c>
      <c r="L176">
        <v>1.8390955500000001</v>
      </c>
    </row>
    <row r="177" spans="1:12" x14ac:dyDescent="0.25">
      <c r="A177" t="s">
        <v>1005</v>
      </c>
      <c r="B177">
        <v>1</v>
      </c>
      <c r="C177">
        <v>5</v>
      </c>
      <c r="D177">
        <v>5</v>
      </c>
      <c r="E177">
        <v>268343</v>
      </c>
      <c r="F177" s="2">
        <v>0.05</v>
      </c>
      <c r="G177" s="2">
        <v>0</v>
      </c>
      <c r="H177" s="2">
        <v>0</v>
      </c>
      <c r="I177">
        <v>0.4</v>
      </c>
      <c r="J177">
        <v>4</v>
      </c>
      <c r="K177">
        <v>0.63417150000000011</v>
      </c>
      <c r="L177">
        <v>1.3819600250000001</v>
      </c>
    </row>
    <row r="178" spans="1:12" x14ac:dyDescent="0.25">
      <c r="A178" t="s">
        <v>1005</v>
      </c>
      <c r="B178">
        <v>1</v>
      </c>
      <c r="C178">
        <v>2</v>
      </c>
      <c r="D178">
        <v>1</v>
      </c>
      <c r="E178">
        <v>444366</v>
      </c>
      <c r="F178" s="2">
        <v>0.06</v>
      </c>
      <c r="G178" s="2">
        <v>0</v>
      </c>
      <c r="H178" s="2">
        <v>0</v>
      </c>
      <c r="I178">
        <v>0.4</v>
      </c>
      <c r="J178">
        <v>0.60000000000000009</v>
      </c>
      <c r="K178">
        <v>0.822183</v>
      </c>
      <c r="L178">
        <v>0.5977640500000001</v>
      </c>
    </row>
    <row r="179" spans="1:12" x14ac:dyDescent="0.25">
      <c r="A179" t="s">
        <v>1005</v>
      </c>
      <c r="B179">
        <v>1</v>
      </c>
      <c r="C179">
        <v>5</v>
      </c>
      <c r="D179">
        <v>5</v>
      </c>
      <c r="E179">
        <v>287677</v>
      </c>
      <c r="F179" s="2">
        <v>0.05</v>
      </c>
      <c r="G179" s="2">
        <v>0</v>
      </c>
      <c r="H179" s="2">
        <v>0</v>
      </c>
      <c r="I179">
        <v>0.4</v>
      </c>
      <c r="J179">
        <v>4</v>
      </c>
      <c r="K179">
        <v>0.64383850000000009</v>
      </c>
      <c r="L179">
        <v>1.3853434750000002</v>
      </c>
    </row>
    <row r="180" spans="1:12" x14ac:dyDescent="0.25">
      <c r="A180" t="s">
        <v>1005</v>
      </c>
      <c r="B180">
        <v>1</v>
      </c>
      <c r="C180">
        <v>19</v>
      </c>
      <c r="D180">
        <v>13</v>
      </c>
      <c r="E180">
        <v>2272385</v>
      </c>
      <c r="F180" s="2">
        <v>0.04</v>
      </c>
      <c r="G180" s="2">
        <v>0</v>
      </c>
      <c r="H180" s="2">
        <v>0</v>
      </c>
      <c r="I180">
        <v>0.4</v>
      </c>
      <c r="J180">
        <v>9.1999999999999993</v>
      </c>
      <c r="K180">
        <v>1.5361924999999998</v>
      </c>
      <c r="L180">
        <v>2.9976673749999998</v>
      </c>
    </row>
    <row r="181" spans="1:12" x14ac:dyDescent="0.25">
      <c r="A181" t="s">
        <v>1005</v>
      </c>
      <c r="B181">
        <v>1</v>
      </c>
      <c r="C181">
        <v>5</v>
      </c>
      <c r="D181">
        <v>3</v>
      </c>
      <c r="E181">
        <v>525210</v>
      </c>
      <c r="F181" s="2">
        <v>0.05</v>
      </c>
      <c r="G181" s="2">
        <v>0</v>
      </c>
      <c r="H181" s="2">
        <v>0</v>
      </c>
      <c r="I181">
        <v>0.4</v>
      </c>
      <c r="J181">
        <v>2.0000000000000004</v>
      </c>
      <c r="K181">
        <v>0.76260500000000009</v>
      </c>
      <c r="L181">
        <v>0.92691175000000015</v>
      </c>
    </row>
    <row r="182" spans="1:12" x14ac:dyDescent="0.25">
      <c r="A182" t="s">
        <v>1005</v>
      </c>
      <c r="B182">
        <v>1</v>
      </c>
      <c r="C182">
        <v>19</v>
      </c>
      <c r="D182">
        <v>18</v>
      </c>
      <c r="E182">
        <v>982363</v>
      </c>
      <c r="F182" s="2">
        <v>0.06</v>
      </c>
      <c r="G182" s="2">
        <v>0</v>
      </c>
      <c r="H182" s="2">
        <v>0</v>
      </c>
      <c r="I182">
        <v>0.4</v>
      </c>
      <c r="J182">
        <v>14.200000000000001</v>
      </c>
      <c r="K182">
        <v>1.0911815</v>
      </c>
      <c r="L182">
        <v>4.0919135250000007</v>
      </c>
    </row>
    <row r="183" spans="1:12" x14ac:dyDescent="0.25">
      <c r="A183" t="s">
        <v>1005</v>
      </c>
      <c r="B183">
        <v>1</v>
      </c>
      <c r="C183">
        <v>22</v>
      </c>
      <c r="D183">
        <v>16</v>
      </c>
      <c r="E183">
        <v>2977964</v>
      </c>
      <c r="F183" s="2">
        <v>0.05</v>
      </c>
      <c r="G183" s="2">
        <v>0</v>
      </c>
      <c r="H183" s="2">
        <v>0</v>
      </c>
      <c r="I183">
        <v>0.4</v>
      </c>
      <c r="J183">
        <v>11.600000000000001</v>
      </c>
      <c r="K183">
        <v>1.988982</v>
      </c>
      <c r="L183">
        <v>3.7561437000000004</v>
      </c>
    </row>
    <row r="184" spans="1:12" x14ac:dyDescent="0.25">
      <c r="A184" t="s">
        <v>1005</v>
      </c>
      <c r="B184">
        <v>1</v>
      </c>
      <c r="C184">
        <v>4</v>
      </c>
      <c r="D184">
        <v>3</v>
      </c>
      <c r="E184">
        <v>538180</v>
      </c>
      <c r="F184" s="2">
        <v>0.06</v>
      </c>
      <c r="G184" s="2">
        <v>0</v>
      </c>
      <c r="H184" s="2">
        <v>0</v>
      </c>
      <c r="I184">
        <v>0.4</v>
      </c>
      <c r="J184">
        <v>2.2000000000000002</v>
      </c>
      <c r="K184">
        <v>0.86908999999999992</v>
      </c>
      <c r="L184">
        <v>1.0141815000000001</v>
      </c>
    </row>
    <row r="185" spans="1:12" x14ac:dyDescent="0.25">
      <c r="A185" t="s">
        <v>1005</v>
      </c>
      <c r="B185">
        <v>1</v>
      </c>
      <c r="C185">
        <v>7</v>
      </c>
      <c r="D185">
        <v>8</v>
      </c>
      <c r="E185">
        <v>469727</v>
      </c>
      <c r="F185" s="2">
        <v>0.05</v>
      </c>
      <c r="G185" s="2">
        <v>0</v>
      </c>
      <c r="H185" s="2">
        <v>0</v>
      </c>
      <c r="I185">
        <v>0.4</v>
      </c>
      <c r="J185">
        <v>6.6000000000000005</v>
      </c>
      <c r="K185">
        <v>0.73486350000000011</v>
      </c>
      <c r="L185">
        <v>2.0672022249999999</v>
      </c>
    </row>
    <row r="186" spans="1:12" x14ac:dyDescent="0.25">
      <c r="A186" t="s">
        <v>2039</v>
      </c>
      <c r="B186">
        <v>1</v>
      </c>
      <c r="C186">
        <v>6</v>
      </c>
      <c r="D186">
        <v>6</v>
      </c>
      <c r="E186">
        <v>515555</v>
      </c>
      <c r="F186" s="2">
        <v>0.01</v>
      </c>
      <c r="G186" s="2">
        <v>0</v>
      </c>
      <c r="H186" s="2">
        <v>0.01</v>
      </c>
      <c r="I186">
        <v>0.4</v>
      </c>
      <c r="J186">
        <v>4.8000000000000007</v>
      </c>
      <c r="K186">
        <v>0.60777749999999997</v>
      </c>
      <c r="L186">
        <v>1.5727221250000003</v>
      </c>
    </row>
    <row r="187" spans="1:12" x14ac:dyDescent="0.25">
      <c r="A187" t="s">
        <v>2039</v>
      </c>
      <c r="B187">
        <v>1</v>
      </c>
      <c r="C187">
        <v>12</v>
      </c>
      <c r="D187">
        <v>11</v>
      </c>
      <c r="E187">
        <v>800472</v>
      </c>
      <c r="F187" s="2">
        <v>0.02</v>
      </c>
      <c r="G187" s="2">
        <v>0</v>
      </c>
      <c r="H187" s="2">
        <v>0</v>
      </c>
      <c r="I187">
        <v>0.4</v>
      </c>
      <c r="J187">
        <v>8.6000000000000014</v>
      </c>
      <c r="K187">
        <v>0.60023599999999999</v>
      </c>
      <c r="L187">
        <v>2.5200826000000003</v>
      </c>
    </row>
    <row r="188" spans="1:12" x14ac:dyDescent="0.25">
      <c r="A188" t="s">
        <v>2039</v>
      </c>
      <c r="B188">
        <v>1</v>
      </c>
      <c r="C188">
        <v>6</v>
      </c>
      <c r="D188">
        <v>6</v>
      </c>
      <c r="E188">
        <v>230403</v>
      </c>
      <c r="F188" s="2">
        <v>0.01</v>
      </c>
      <c r="G188" s="2">
        <v>0</v>
      </c>
      <c r="H188" s="2">
        <v>0.01</v>
      </c>
      <c r="I188">
        <v>0.4</v>
      </c>
      <c r="J188">
        <v>4.8000000000000007</v>
      </c>
      <c r="K188">
        <v>0.46520149999999999</v>
      </c>
      <c r="L188">
        <v>1.5228205250000002</v>
      </c>
    </row>
    <row r="189" spans="1:12" x14ac:dyDescent="0.25">
      <c r="A189" t="s">
        <v>1714</v>
      </c>
      <c r="B189">
        <v>1</v>
      </c>
      <c r="C189">
        <v>6</v>
      </c>
      <c r="D189">
        <v>3</v>
      </c>
      <c r="E189">
        <v>65277</v>
      </c>
      <c r="F189" s="2">
        <v>0.03</v>
      </c>
      <c r="G189" s="2">
        <v>0</v>
      </c>
      <c r="H189" s="2">
        <v>0</v>
      </c>
      <c r="I189">
        <v>0.4</v>
      </c>
      <c r="J189">
        <v>1.8000000000000003</v>
      </c>
      <c r="K189">
        <v>0.3326385</v>
      </c>
      <c r="L189">
        <v>0.72642347500000004</v>
      </c>
    </row>
    <row r="190" spans="1:12" x14ac:dyDescent="0.25">
      <c r="A190" t="s">
        <v>20978</v>
      </c>
      <c r="B190">
        <v>1</v>
      </c>
      <c r="C190">
        <v>3</v>
      </c>
      <c r="D190">
        <v>1</v>
      </c>
      <c r="E190">
        <v>22690</v>
      </c>
      <c r="F190" s="2">
        <v>0</v>
      </c>
      <c r="G190" s="2">
        <v>0</v>
      </c>
      <c r="H190" s="2">
        <v>0</v>
      </c>
      <c r="I190">
        <v>0.4</v>
      </c>
      <c r="J190">
        <v>0.4</v>
      </c>
      <c r="K190">
        <v>1.1344999999999999E-2</v>
      </c>
      <c r="L190">
        <v>0.26397075000000003</v>
      </c>
    </row>
    <row r="191" spans="1:12" x14ac:dyDescent="0.25">
      <c r="A191" t="s">
        <v>2140</v>
      </c>
      <c r="B191">
        <v>1</v>
      </c>
      <c r="C191">
        <v>1</v>
      </c>
      <c r="D191">
        <v>1</v>
      </c>
      <c r="E191">
        <v>575476</v>
      </c>
      <c r="F191" s="2">
        <v>0.03</v>
      </c>
      <c r="G191" s="2">
        <v>0</v>
      </c>
      <c r="H191" s="2">
        <v>0</v>
      </c>
      <c r="I191">
        <v>0.4</v>
      </c>
      <c r="J191">
        <v>0.8</v>
      </c>
      <c r="K191">
        <v>0.58773799999999998</v>
      </c>
      <c r="L191">
        <v>0.56570830000000005</v>
      </c>
    </row>
    <row r="192" spans="1:12" x14ac:dyDescent="0.25">
      <c r="A192" t="s">
        <v>2140</v>
      </c>
      <c r="B192">
        <v>1</v>
      </c>
      <c r="C192">
        <v>7</v>
      </c>
      <c r="D192">
        <v>4</v>
      </c>
      <c r="E192">
        <v>6535720</v>
      </c>
      <c r="F192" s="2">
        <v>0</v>
      </c>
      <c r="G192" s="2">
        <v>0</v>
      </c>
      <c r="H192" s="2">
        <v>0</v>
      </c>
      <c r="I192">
        <v>0.4</v>
      </c>
      <c r="J192">
        <v>2.6</v>
      </c>
      <c r="K192">
        <v>3.2678599999999998</v>
      </c>
      <c r="L192">
        <v>1.9537509999999998</v>
      </c>
    </row>
    <row r="193" spans="1:12" x14ac:dyDescent="0.25">
      <c r="A193" t="s">
        <v>2140</v>
      </c>
      <c r="B193">
        <v>1</v>
      </c>
      <c r="C193">
        <v>3</v>
      </c>
      <c r="D193">
        <v>3</v>
      </c>
      <c r="E193">
        <v>832832</v>
      </c>
      <c r="F193" s="2">
        <v>0.03</v>
      </c>
      <c r="G193" s="2">
        <v>0</v>
      </c>
      <c r="H193" s="2">
        <v>0</v>
      </c>
      <c r="I193">
        <v>0.4</v>
      </c>
      <c r="J193">
        <v>2.4000000000000004</v>
      </c>
      <c r="K193">
        <v>0.71641599999999994</v>
      </c>
      <c r="L193">
        <v>1.0107456000000001</v>
      </c>
    </row>
    <row r="194" spans="1:12" x14ac:dyDescent="0.25">
      <c r="A194" t="s">
        <v>2140</v>
      </c>
      <c r="B194">
        <v>1</v>
      </c>
      <c r="C194">
        <v>1</v>
      </c>
      <c r="D194">
        <v>1</v>
      </c>
      <c r="E194">
        <v>615686</v>
      </c>
      <c r="F194" s="2">
        <v>0.02</v>
      </c>
      <c r="G194" s="2">
        <v>0</v>
      </c>
      <c r="H194" s="2">
        <v>0</v>
      </c>
      <c r="I194">
        <v>0.4</v>
      </c>
      <c r="J194">
        <v>0.8</v>
      </c>
      <c r="K194">
        <v>0.50784300000000004</v>
      </c>
      <c r="L194">
        <v>0.53774505000000006</v>
      </c>
    </row>
    <row r="195" spans="1:12" x14ac:dyDescent="0.25">
      <c r="A195" t="s">
        <v>2140</v>
      </c>
      <c r="B195">
        <v>1</v>
      </c>
      <c r="C195">
        <v>14</v>
      </c>
      <c r="D195">
        <v>11</v>
      </c>
      <c r="E195">
        <v>1394264</v>
      </c>
      <c r="F195" s="2">
        <v>0.03</v>
      </c>
      <c r="G195" s="2">
        <v>0</v>
      </c>
      <c r="H195" s="2">
        <v>0</v>
      </c>
      <c r="I195">
        <v>0.4</v>
      </c>
      <c r="J195">
        <v>8.2000000000000011</v>
      </c>
      <c r="K195">
        <v>0.99713199999999991</v>
      </c>
      <c r="L195">
        <v>2.5589962000000002</v>
      </c>
    </row>
    <row r="196" spans="1:12" x14ac:dyDescent="0.25">
      <c r="A196" t="s">
        <v>2140</v>
      </c>
      <c r="B196">
        <v>1</v>
      </c>
      <c r="C196">
        <v>6</v>
      </c>
      <c r="D196">
        <v>5</v>
      </c>
      <c r="E196">
        <v>1591562</v>
      </c>
      <c r="F196" s="2">
        <v>0.02</v>
      </c>
      <c r="G196" s="2">
        <v>0</v>
      </c>
      <c r="H196" s="2">
        <v>0</v>
      </c>
      <c r="I196">
        <v>0.4</v>
      </c>
      <c r="J196">
        <v>3.8</v>
      </c>
      <c r="K196">
        <v>0.99578100000000003</v>
      </c>
      <c r="L196">
        <v>1.4585233499999999</v>
      </c>
    </row>
    <row r="197" spans="1:12" x14ac:dyDescent="0.25">
      <c r="A197" t="s">
        <v>2140</v>
      </c>
      <c r="B197">
        <v>1</v>
      </c>
      <c r="C197">
        <v>14</v>
      </c>
      <c r="D197">
        <v>14</v>
      </c>
      <c r="E197">
        <v>1886667</v>
      </c>
      <c r="F197" s="2">
        <v>0.02</v>
      </c>
      <c r="G197" s="2">
        <v>0</v>
      </c>
      <c r="H197" s="2">
        <v>0</v>
      </c>
      <c r="I197">
        <v>0.4</v>
      </c>
      <c r="J197">
        <v>11.200000000000001</v>
      </c>
      <c r="K197">
        <v>1.1433335</v>
      </c>
      <c r="L197">
        <v>3.3601667250000005</v>
      </c>
    </row>
    <row r="198" spans="1:12" x14ac:dyDescent="0.25">
      <c r="A198" t="s">
        <v>2140</v>
      </c>
      <c r="B198">
        <v>1</v>
      </c>
      <c r="C198">
        <v>7</v>
      </c>
      <c r="D198">
        <v>7</v>
      </c>
      <c r="E198">
        <v>1330675</v>
      </c>
      <c r="F198" s="2">
        <v>0.02</v>
      </c>
      <c r="G198" s="2">
        <v>0</v>
      </c>
      <c r="H198" s="2">
        <v>0</v>
      </c>
      <c r="I198">
        <v>0.4</v>
      </c>
      <c r="J198">
        <v>5.6000000000000005</v>
      </c>
      <c r="K198">
        <v>0.86533749999999987</v>
      </c>
      <c r="L198">
        <v>1.8628681249999999</v>
      </c>
    </row>
    <row r="199" spans="1:12" x14ac:dyDescent="0.25">
      <c r="A199" t="s">
        <v>2140</v>
      </c>
      <c r="B199">
        <v>1</v>
      </c>
      <c r="C199">
        <v>7</v>
      </c>
      <c r="D199">
        <v>8</v>
      </c>
      <c r="E199">
        <v>1273975</v>
      </c>
      <c r="F199" s="2">
        <v>0.01</v>
      </c>
      <c r="G199" s="2">
        <v>0</v>
      </c>
      <c r="H199" s="2">
        <v>0</v>
      </c>
      <c r="I199">
        <v>0.4</v>
      </c>
      <c r="J199">
        <v>6.6000000000000005</v>
      </c>
      <c r="K199">
        <v>0.73698749999999991</v>
      </c>
      <c r="L199">
        <v>2.0679456250000001</v>
      </c>
    </row>
    <row r="200" spans="1:12" x14ac:dyDescent="0.25">
      <c r="A200" t="s">
        <v>2140</v>
      </c>
      <c r="B200">
        <v>1</v>
      </c>
      <c r="C200">
        <v>23</v>
      </c>
      <c r="D200">
        <v>23</v>
      </c>
      <c r="E200">
        <v>2003345</v>
      </c>
      <c r="F200" s="2">
        <v>0.01</v>
      </c>
      <c r="G200" s="2">
        <v>0</v>
      </c>
      <c r="H200" s="2">
        <v>0</v>
      </c>
      <c r="I200">
        <v>0.4</v>
      </c>
      <c r="J200">
        <v>18.400000000000002</v>
      </c>
      <c r="K200">
        <v>1.1016725000000001</v>
      </c>
      <c r="L200">
        <v>5.1455853750000005</v>
      </c>
    </row>
    <row r="201" spans="1:12" x14ac:dyDescent="0.25">
      <c r="A201" t="s">
        <v>2140</v>
      </c>
      <c r="B201">
        <v>1</v>
      </c>
      <c r="C201">
        <v>3</v>
      </c>
      <c r="D201">
        <v>1</v>
      </c>
      <c r="E201">
        <v>1277694</v>
      </c>
      <c r="F201" s="2">
        <v>0.01</v>
      </c>
      <c r="G201" s="2">
        <v>0</v>
      </c>
      <c r="H201" s="2">
        <v>0</v>
      </c>
      <c r="I201">
        <v>0.4</v>
      </c>
      <c r="J201">
        <v>0.4</v>
      </c>
      <c r="K201">
        <v>0.73884699999999992</v>
      </c>
      <c r="L201">
        <v>0.51859644999999999</v>
      </c>
    </row>
    <row r="202" spans="1:12" x14ac:dyDescent="0.25">
      <c r="A202" t="s">
        <v>2140</v>
      </c>
      <c r="B202">
        <v>1</v>
      </c>
      <c r="C202">
        <v>5</v>
      </c>
      <c r="D202">
        <v>5</v>
      </c>
      <c r="E202">
        <v>1184957</v>
      </c>
      <c r="F202" s="2">
        <v>0.03</v>
      </c>
      <c r="G202" s="2">
        <v>0</v>
      </c>
      <c r="H202" s="2">
        <v>0</v>
      </c>
      <c r="I202">
        <v>0.4</v>
      </c>
      <c r="J202">
        <v>4</v>
      </c>
      <c r="K202">
        <v>0.89247849999999995</v>
      </c>
      <c r="L202">
        <v>1.472367475</v>
      </c>
    </row>
    <row r="203" spans="1:12" x14ac:dyDescent="0.25">
      <c r="A203" t="s">
        <v>2140</v>
      </c>
      <c r="B203">
        <v>1</v>
      </c>
      <c r="C203">
        <v>7</v>
      </c>
      <c r="D203">
        <v>3</v>
      </c>
      <c r="E203">
        <v>611997</v>
      </c>
      <c r="F203" s="2">
        <v>0.02</v>
      </c>
      <c r="G203" s="2">
        <v>0</v>
      </c>
      <c r="H203" s="2">
        <v>0</v>
      </c>
      <c r="I203">
        <v>0.4</v>
      </c>
      <c r="J203">
        <v>1.6000000000000003</v>
      </c>
      <c r="K203">
        <v>0.50599850000000002</v>
      </c>
      <c r="L203">
        <v>0.73709947500000006</v>
      </c>
    </row>
    <row r="204" spans="1:12" x14ac:dyDescent="0.25">
      <c r="A204" t="s">
        <v>7118</v>
      </c>
      <c r="B204">
        <v>1</v>
      </c>
      <c r="C204">
        <v>6</v>
      </c>
      <c r="D204">
        <v>6</v>
      </c>
      <c r="E204">
        <v>2835009</v>
      </c>
      <c r="F204" s="2">
        <v>0.01</v>
      </c>
      <c r="G204" s="2">
        <v>0</v>
      </c>
      <c r="H204" s="2">
        <v>0</v>
      </c>
      <c r="I204">
        <v>0.4</v>
      </c>
      <c r="J204">
        <v>4.8000000000000007</v>
      </c>
      <c r="K204">
        <v>1.5175045</v>
      </c>
      <c r="L204">
        <v>1.8911265750000004</v>
      </c>
    </row>
    <row r="205" spans="1:12" x14ac:dyDescent="0.25">
      <c r="A205" t="s">
        <v>7118</v>
      </c>
      <c r="B205">
        <v>1</v>
      </c>
      <c r="C205">
        <v>1</v>
      </c>
      <c r="D205">
        <v>1</v>
      </c>
      <c r="E205">
        <v>5829270</v>
      </c>
      <c r="F205" s="2">
        <v>0.01</v>
      </c>
      <c r="G205" s="2">
        <v>0</v>
      </c>
      <c r="H205" s="2">
        <v>0</v>
      </c>
      <c r="I205">
        <v>0.4</v>
      </c>
      <c r="J205">
        <v>0.8</v>
      </c>
      <c r="K205">
        <v>3.0146350000000002</v>
      </c>
      <c r="L205">
        <v>1.41512225</v>
      </c>
    </row>
    <row r="206" spans="1:12" x14ac:dyDescent="0.25">
      <c r="A206" t="s">
        <v>7118</v>
      </c>
      <c r="B206">
        <v>1</v>
      </c>
      <c r="C206">
        <v>7</v>
      </c>
      <c r="D206">
        <v>8</v>
      </c>
      <c r="E206">
        <v>4492197</v>
      </c>
      <c r="F206" s="2">
        <v>0.02</v>
      </c>
      <c r="G206" s="2">
        <v>0</v>
      </c>
      <c r="H206" s="2">
        <v>0</v>
      </c>
      <c r="I206">
        <v>0.4</v>
      </c>
      <c r="J206">
        <v>6.6000000000000005</v>
      </c>
      <c r="K206">
        <v>2.4460985000000002</v>
      </c>
      <c r="L206">
        <v>2.6661344750000002</v>
      </c>
    </row>
    <row r="207" spans="1:12" x14ac:dyDescent="0.25">
      <c r="A207" t="s">
        <v>1012</v>
      </c>
      <c r="B207">
        <v>1</v>
      </c>
      <c r="C207">
        <v>7</v>
      </c>
      <c r="D207">
        <v>1</v>
      </c>
      <c r="E207">
        <v>358597</v>
      </c>
      <c r="F207" s="2">
        <v>0</v>
      </c>
      <c r="G207" s="2">
        <v>0</v>
      </c>
      <c r="H207" s="2">
        <v>0</v>
      </c>
      <c r="I207">
        <v>0.4</v>
      </c>
      <c r="J207">
        <v>-0.40000000000000013</v>
      </c>
      <c r="K207">
        <v>0.1792985</v>
      </c>
      <c r="L207">
        <v>0.12275447499999999</v>
      </c>
    </row>
    <row r="208" spans="1:12" x14ac:dyDescent="0.25">
      <c r="A208" t="s">
        <v>1261</v>
      </c>
      <c r="B208">
        <v>1</v>
      </c>
      <c r="C208">
        <v>7</v>
      </c>
      <c r="D208">
        <v>6</v>
      </c>
      <c r="E208">
        <v>70177</v>
      </c>
      <c r="F208" s="2">
        <v>0.04</v>
      </c>
      <c r="G208" s="2">
        <v>0</v>
      </c>
      <c r="H208" s="2">
        <v>0.01</v>
      </c>
      <c r="I208">
        <v>0.4</v>
      </c>
      <c r="J208">
        <v>4.6000000000000005</v>
      </c>
      <c r="K208">
        <v>0.68508849999999999</v>
      </c>
      <c r="L208">
        <v>1.549780975</v>
      </c>
    </row>
    <row r="209" spans="1:12" x14ac:dyDescent="0.25">
      <c r="A209" t="s">
        <v>1261</v>
      </c>
      <c r="B209">
        <v>1</v>
      </c>
      <c r="C209">
        <v>6</v>
      </c>
      <c r="D209">
        <v>5</v>
      </c>
      <c r="E209">
        <v>131431</v>
      </c>
      <c r="F209" s="2">
        <v>0.05</v>
      </c>
      <c r="G209" s="2">
        <v>-0.01</v>
      </c>
      <c r="H209" s="2">
        <v>0.02</v>
      </c>
      <c r="I209">
        <v>0.4</v>
      </c>
      <c r="J209">
        <v>3.8</v>
      </c>
      <c r="K209">
        <v>0.91571550000000013</v>
      </c>
      <c r="L209">
        <v>1.430500425</v>
      </c>
    </row>
    <row r="210" spans="1:12" x14ac:dyDescent="0.25">
      <c r="A210" t="s">
        <v>1261</v>
      </c>
      <c r="B210">
        <v>1</v>
      </c>
      <c r="C210">
        <v>6</v>
      </c>
      <c r="D210">
        <v>6</v>
      </c>
      <c r="E210">
        <v>77452</v>
      </c>
      <c r="F210" s="2">
        <v>7.0000000000000007E-2</v>
      </c>
      <c r="G210" s="2">
        <v>0</v>
      </c>
      <c r="H210" s="2">
        <v>0.02</v>
      </c>
      <c r="I210">
        <v>0.4</v>
      </c>
      <c r="J210">
        <v>4.8000000000000007</v>
      </c>
      <c r="K210">
        <v>1.2387260000000002</v>
      </c>
      <c r="L210">
        <v>1.7935541000000004</v>
      </c>
    </row>
    <row r="211" spans="1:12" x14ac:dyDescent="0.25">
      <c r="A211" t="s">
        <v>1261</v>
      </c>
      <c r="B211">
        <v>1</v>
      </c>
      <c r="C211">
        <v>1</v>
      </c>
      <c r="D211">
        <v>1</v>
      </c>
      <c r="E211">
        <v>60546</v>
      </c>
      <c r="F211" s="2">
        <v>0.08</v>
      </c>
      <c r="G211" s="2">
        <v>0</v>
      </c>
      <c r="H211" s="2">
        <v>0.02</v>
      </c>
      <c r="I211">
        <v>0.4</v>
      </c>
      <c r="J211">
        <v>0.8</v>
      </c>
      <c r="K211">
        <v>1.330273</v>
      </c>
      <c r="L211">
        <v>0.82559555000000007</v>
      </c>
    </row>
    <row r="212" spans="1:12" x14ac:dyDescent="0.25">
      <c r="A212" t="s">
        <v>1221</v>
      </c>
      <c r="B212">
        <v>1</v>
      </c>
      <c r="C212">
        <v>17</v>
      </c>
      <c r="D212">
        <v>5</v>
      </c>
      <c r="E212">
        <v>3633365</v>
      </c>
      <c r="F212" s="2">
        <v>0.01</v>
      </c>
      <c r="G212" s="2">
        <v>0</v>
      </c>
      <c r="H212" s="2">
        <v>0</v>
      </c>
      <c r="I212">
        <v>0.4</v>
      </c>
      <c r="J212">
        <v>1.5999999999999996</v>
      </c>
      <c r="K212">
        <v>1.9166825000000001</v>
      </c>
      <c r="L212">
        <v>1.2308388749999999</v>
      </c>
    </row>
    <row r="213" spans="1:12" x14ac:dyDescent="0.25">
      <c r="A213" t="s">
        <v>2289</v>
      </c>
      <c r="B213">
        <v>1</v>
      </c>
      <c r="C213">
        <v>6</v>
      </c>
      <c r="D213">
        <v>6</v>
      </c>
      <c r="E213">
        <v>96082</v>
      </c>
      <c r="F213" s="2">
        <v>0.06</v>
      </c>
      <c r="G213" s="2">
        <v>0</v>
      </c>
      <c r="H213" s="2">
        <v>0.03</v>
      </c>
      <c r="I213">
        <v>0.4</v>
      </c>
      <c r="J213">
        <v>4.8000000000000007</v>
      </c>
      <c r="K213">
        <v>1.3980410000000001</v>
      </c>
      <c r="L213">
        <v>1.8493143500000002</v>
      </c>
    </row>
    <row r="214" spans="1:12" x14ac:dyDescent="0.25">
      <c r="A214" t="s">
        <v>2289</v>
      </c>
      <c r="B214">
        <v>1</v>
      </c>
      <c r="C214">
        <v>12</v>
      </c>
      <c r="D214">
        <v>12</v>
      </c>
      <c r="E214">
        <v>129318</v>
      </c>
      <c r="F214" s="2">
        <v>7.0000000000000007E-2</v>
      </c>
      <c r="G214" s="2">
        <v>0</v>
      </c>
      <c r="H214" s="2">
        <v>0.01</v>
      </c>
      <c r="I214">
        <v>0.4</v>
      </c>
      <c r="J214">
        <v>9.6000000000000014</v>
      </c>
      <c r="K214">
        <v>1.014659</v>
      </c>
      <c r="L214">
        <v>2.9151306500000005</v>
      </c>
    </row>
    <row r="215" spans="1:12" x14ac:dyDescent="0.25">
      <c r="A215" t="s">
        <v>2289</v>
      </c>
      <c r="B215">
        <v>1</v>
      </c>
      <c r="C215">
        <v>14</v>
      </c>
      <c r="D215">
        <v>13</v>
      </c>
      <c r="E215">
        <v>931253</v>
      </c>
      <c r="F215" s="2">
        <v>0.03</v>
      </c>
      <c r="G215" s="2">
        <v>0</v>
      </c>
      <c r="H215" s="2">
        <v>0</v>
      </c>
      <c r="I215">
        <v>0.4</v>
      </c>
      <c r="J215">
        <v>10.200000000000001</v>
      </c>
      <c r="K215">
        <v>0.76562649999999999</v>
      </c>
      <c r="L215">
        <v>2.9779692750000004</v>
      </c>
    </row>
    <row r="216" spans="1:12" x14ac:dyDescent="0.25">
      <c r="A216" t="s">
        <v>2289</v>
      </c>
      <c r="B216">
        <v>1</v>
      </c>
      <c r="C216">
        <v>14</v>
      </c>
      <c r="D216">
        <v>13</v>
      </c>
      <c r="E216">
        <v>629744</v>
      </c>
      <c r="F216" s="2">
        <v>0.06</v>
      </c>
      <c r="G216" s="2">
        <v>0</v>
      </c>
      <c r="H216" s="2">
        <v>0.01</v>
      </c>
      <c r="I216">
        <v>0.4</v>
      </c>
      <c r="J216">
        <v>10.200000000000001</v>
      </c>
      <c r="K216">
        <v>1.1648719999999999</v>
      </c>
      <c r="L216">
        <v>3.1177052000000005</v>
      </c>
    </row>
    <row r="217" spans="1:12" x14ac:dyDescent="0.25">
      <c r="A217" t="s">
        <v>2289</v>
      </c>
      <c r="B217">
        <v>1</v>
      </c>
      <c r="C217">
        <v>6</v>
      </c>
      <c r="D217">
        <v>3</v>
      </c>
      <c r="E217">
        <v>352641</v>
      </c>
      <c r="F217" s="2">
        <v>0.06</v>
      </c>
      <c r="G217" s="2">
        <v>0</v>
      </c>
      <c r="H217" s="2">
        <v>0.01</v>
      </c>
      <c r="I217">
        <v>0.4</v>
      </c>
      <c r="J217">
        <v>1.8000000000000003</v>
      </c>
      <c r="K217">
        <v>1.0263205</v>
      </c>
      <c r="L217">
        <v>0.96921217500000001</v>
      </c>
    </row>
    <row r="218" spans="1:12" x14ac:dyDescent="0.25">
      <c r="A218" t="s">
        <v>9647</v>
      </c>
      <c r="B218">
        <v>1</v>
      </c>
      <c r="C218">
        <v>6</v>
      </c>
      <c r="D218">
        <v>7</v>
      </c>
      <c r="E218">
        <v>835472</v>
      </c>
      <c r="F218" s="2">
        <v>0.05</v>
      </c>
      <c r="G218" s="2">
        <v>-0.01</v>
      </c>
      <c r="H218" s="2">
        <v>0.01</v>
      </c>
      <c r="I218">
        <v>0.4</v>
      </c>
      <c r="J218">
        <v>5.8000000000000007</v>
      </c>
      <c r="K218">
        <v>1.0177360000000002</v>
      </c>
      <c r="L218">
        <v>1.9662076000000004</v>
      </c>
    </row>
    <row r="219" spans="1:12" x14ac:dyDescent="0.25">
      <c r="A219" t="s">
        <v>20903</v>
      </c>
      <c r="B219">
        <v>1</v>
      </c>
      <c r="C219">
        <v>28</v>
      </c>
      <c r="D219">
        <v>5</v>
      </c>
      <c r="E219">
        <v>486281</v>
      </c>
      <c r="F219" s="2">
        <v>0.01</v>
      </c>
      <c r="G219" s="2">
        <v>0</v>
      </c>
      <c r="H219" s="2">
        <v>0</v>
      </c>
      <c r="I219">
        <v>0.4</v>
      </c>
      <c r="J219">
        <v>-0.60000000000000053</v>
      </c>
      <c r="K219">
        <v>0.34314049999999996</v>
      </c>
      <c r="L219">
        <v>0.13009917499999987</v>
      </c>
    </row>
    <row r="220" spans="1:12" x14ac:dyDescent="0.25">
      <c r="A220" t="s">
        <v>1277</v>
      </c>
      <c r="B220">
        <v>1</v>
      </c>
      <c r="C220">
        <v>6</v>
      </c>
      <c r="D220">
        <v>2</v>
      </c>
      <c r="E220">
        <v>41251</v>
      </c>
      <c r="F220" s="2">
        <v>0.04</v>
      </c>
      <c r="G220" s="2">
        <v>0</v>
      </c>
      <c r="H220" s="2">
        <v>0</v>
      </c>
      <c r="I220">
        <v>0.4</v>
      </c>
      <c r="J220">
        <v>0.8</v>
      </c>
      <c r="K220">
        <v>0.42062550000000004</v>
      </c>
      <c r="L220">
        <v>0.5072189250000001</v>
      </c>
    </row>
    <row r="221" spans="1:12" x14ac:dyDescent="0.25">
      <c r="A221" t="s">
        <v>2396</v>
      </c>
      <c r="B221">
        <v>1</v>
      </c>
      <c r="C221">
        <v>7</v>
      </c>
      <c r="D221">
        <v>6</v>
      </c>
      <c r="E221">
        <v>443969</v>
      </c>
      <c r="F221" s="2">
        <v>0.01</v>
      </c>
      <c r="G221" s="2">
        <v>0</v>
      </c>
      <c r="H221" s="2">
        <v>0</v>
      </c>
      <c r="I221">
        <v>0.4</v>
      </c>
      <c r="J221">
        <v>4.6000000000000005</v>
      </c>
      <c r="K221">
        <v>0.32198450000000001</v>
      </c>
      <c r="L221">
        <v>1.422694575</v>
      </c>
    </row>
    <row r="222" spans="1:12" x14ac:dyDescent="0.25">
      <c r="A222" t="s">
        <v>497</v>
      </c>
      <c r="B222">
        <v>1</v>
      </c>
      <c r="C222">
        <v>7</v>
      </c>
      <c r="D222">
        <v>6</v>
      </c>
      <c r="E222">
        <v>173330</v>
      </c>
      <c r="F222" s="2">
        <v>0.02</v>
      </c>
      <c r="G222" s="2">
        <v>0</v>
      </c>
      <c r="H222" s="2">
        <v>0</v>
      </c>
      <c r="I222">
        <v>0.4</v>
      </c>
      <c r="J222">
        <v>4.6000000000000005</v>
      </c>
      <c r="K222">
        <v>0.286665</v>
      </c>
      <c r="L222">
        <v>1.41033275</v>
      </c>
    </row>
    <row r="223" spans="1:12" x14ac:dyDescent="0.25">
      <c r="A223" t="s">
        <v>497</v>
      </c>
      <c r="B223">
        <v>1</v>
      </c>
      <c r="C223">
        <v>4</v>
      </c>
      <c r="D223">
        <v>3</v>
      </c>
      <c r="E223">
        <v>46260</v>
      </c>
      <c r="F223" s="2">
        <v>0.05</v>
      </c>
      <c r="G223" s="2">
        <v>0</v>
      </c>
      <c r="H223" s="2">
        <v>0</v>
      </c>
      <c r="I223">
        <v>0.4</v>
      </c>
      <c r="J223">
        <v>2.2000000000000002</v>
      </c>
      <c r="K223">
        <v>0.52313000000000009</v>
      </c>
      <c r="L223">
        <v>0.89309550000000004</v>
      </c>
    </row>
    <row r="224" spans="1:12" x14ac:dyDescent="0.25">
      <c r="A224" t="s">
        <v>11129</v>
      </c>
      <c r="B224">
        <v>1</v>
      </c>
      <c r="C224">
        <v>8</v>
      </c>
      <c r="D224">
        <v>7</v>
      </c>
      <c r="E224">
        <v>240318</v>
      </c>
      <c r="F224" s="2">
        <v>0.01</v>
      </c>
      <c r="G224" s="2">
        <v>0</v>
      </c>
      <c r="H224" s="2">
        <v>0</v>
      </c>
      <c r="I224">
        <v>0.4</v>
      </c>
      <c r="J224">
        <v>5.4</v>
      </c>
      <c r="K224">
        <v>0.22015899999999999</v>
      </c>
      <c r="L224">
        <v>1.5870556500000002</v>
      </c>
    </row>
    <row r="225" spans="1:12" x14ac:dyDescent="0.25">
      <c r="A225" t="s">
        <v>3465</v>
      </c>
      <c r="B225">
        <v>1</v>
      </c>
      <c r="C225">
        <v>14</v>
      </c>
      <c r="D225">
        <v>6</v>
      </c>
      <c r="E225">
        <v>716164</v>
      </c>
      <c r="F225" s="2">
        <v>0.03</v>
      </c>
      <c r="G225" s="2">
        <v>0</v>
      </c>
      <c r="H225" s="2">
        <v>0</v>
      </c>
      <c r="I225">
        <v>0.4</v>
      </c>
      <c r="J225">
        <v>3.2000000000000006</v>
      </c>
      <c r="K225">
        <v>0.65808200000000006</v>
      </c>
      <c r="L225">
        <v>1.1903287000000002</v>
      </c>
    </row>
    <row r="226" spans="1:12" x14ac:dyDescent="0.25">
      <c r="A226" t="s">
        <v>3465</v>
      </c>
      <c r="B226">
        <v>1</v>
      </c>
      <c r="C226">
        <v>13</v>
      </c>
      <c r="D226">
        <v>6</v>
      </c>
      <c r="E226">
        <v>164817</v>
      </c>
      <c r="F226" s="2">
        <v>0.02</v>
      </c>
      <c r="G226" s="2">
        <v>0</v>
      </c>
      <c r="H226" s="2">
        <v>0</v>
      </c>
      <c r="I226">
        <v>0.4</v>
      </c>
      <c r="J226">
        <v>3.4000000000000004</v>
      </c>
      <c r="K226">
        <v>0.28240850000000001</v>
      </c>
      <c r="L226">
        <v>1.1088429750000002</v>
      </c>
    </row>
    <row r="227" spans="1:12" x14ac:dyDescent="0.25">
      <c r="A227" t="s">
        <v>2636</v>
      </c>
      <c r="B227">
        <v>1</v>
      </c>
      <c r="C227">
        <v>6</v>
      </c>
      <c r="D227">
        <v>6</v>
      </c>
      <c r="E227">
        <v>224031</v>
      </c>
      <c r="F227" s="2">
        <v>0.08</v>
      </c>
      <c r="G227" s="2">
        <v>0</v>
      </c>
      <c r="H227" s="2">
        <v>0</v>
      </c>
      <c r="I227">
        <v>0.4</v>
      </c>
      <c r="J227">
        <v>4.8000000000000007</v>
      </c>
      <c r="K227">
        <v>0.91201550000000009</v>
      </c>
      <c r="L227">
        <v>1.6792054250000004</v>
      </c>
    </row>
    <row r="228" spans="1:12" x14ac:dyDescent="0.25">
      <c r="A228" t="s">
        <v>2636</v>
      </c>
      <c r="B228">
        <v>1</v>
      </c>
      <c r="C228">
        <v>10</v>
      </c>
      <c r="D228">
        <v>9</v>
      </c>
      <c r="E228">
        <v>370481</v>
      </c>
      <c r="F228" s="2">
        <v>0.08</v>
      </c>
      <c r="G228" s="2">
        <v>0</v>
      </c>
      <c r="H228" s="2">
        <v>0</v>
      </c>
      <c r="I228">
        <v>0.4</v>
      </c>
      <c r="J228">
        <v>7</v>
      </c>
      <c r="K228">
        <v>0.98524050000000007</v>
      </c>
      <c r="L228">
        <v>2.2548341750000001</v>
      </c>
    </row>
    <row r="229" spans="1:12" x14ac:dyDescent="0.25">
      <c r="A229" t="s">
        <v>2636</v>
      </c>
      <c r="B229">
        <v>1</v>
      </c>
      <c r="C229">
        <v>5</v>
      </c>
      <c r="D229">
        <v>2</v>
      </c>
      <c r="E229">
        <v>293630</v>
      </c>
      <c r="F229" s="2">
        <v>0.11</v>
      </c>
      <c r="G229" s="2">
        <v>0</v>
      </c>
      <c r="H229" s="2">
        <v>0.01</v>
      </c>
      <c r="I229">
        <v>0.4</v>
      </c>
      <c r="J229">
        <v>1</v>
      </c>
      <c r="K229">
        <v>1.496815</v>
      </c>
      <c r="L229">
        <v>0.93388525</v>
      </c>
    </row>
    <row r="230" spans="1:12" x14ac:dyDescent="0.25">
      <c r="A230" t="s">
        <v>2636</v>
      </c>
      <c r="B230">
        <v>1</v>
      </c>
      <c r="C230">
        <v>6</v>
      </c>
      <c r="D230">
        <v>6</v>
      </c>
      <c r="E230">
        <v>212075</v>
      </c>
      <c r="F230" s="2">
        <v>0.06</v>
      </c>
      <c r="G230" s="2">
        <v>0</v>
      </c>
      <c r="H230" s="2">
        <v>0</v>
      </c>
      <c r="I230">
        <v>0.4</v>
      </c>
      <c r="J230">
        <v>4.8000000000000007</v>
      </c>
      <c r="K230">
        <v>0.70603749999999998</v>
      </c>
      <c r="L230">
        <v>1.6071131250000004</v>
      </c>
    </row>
    <row r="231" spans="1:12" x14ac:dyDescent="0.25">
      <c r="A231" t="s">
        <v>2636</v>
      </c>
      <c r="B231">
        <v>1</v>
      </c>
      <c r="C231">
        <v>7</v>
      </c>
      <c r="D231">
        <v>7</v>
      </c>
      <c r="E231">
        <v>195363</v>
      </c>
      <c r="F231" s="2">
        <v>7.0000000000000007E-2</v>
      </c>
      <c r="G231" s="2">
        <v>0</v>
      </c>
      <c r="H231" s="2">
        <v>0</v>
      </c>
      <c r="I231">
        <v>0.4</v>
      </c>
      <c r="J231">
        <v>5.6000000000000005</v>
      </c>
      <c r="K231">
        <v>0.79768150000000004</v>
      </c>
      <c r="L231">
        <v>1.839188525</v>
      </c>
    </row>
    <row r="232" spans="1:12" x14ac:dyDescent="0.25">
      <c r="A232" t="s">
        <v>2636</v>
      </c>
      <c r="B232">
        <v>1</v>
      </c>
      <c r="C232">
        <v>6</v>
      </c>
      <c r="D232">
        <v>6</v>
      </c>
      <c r="E232">
        <v>271180</v>
      </c>
      <c r="F232" s="2">
        <v>0.08</v>
      </c>
      <c r="G232" s="2">
        <v>0</v>
      </c>
      <c r="H232" s="2">
        <v>0</v>
      </c>
      <c r="I232">
        <v>0.4</v>
      </c>
      <c r="J232">
        <v>4.8000000000000007</v>
      </c>
      <c r="K232">
        <v>0.93559000000000003</v>
      </c>
      <c r="L232">
        <v>1.6874565000000004</v>
      </c>
    </row>
    <row r="233" spans="1:12" x14ac:dyDescent="0.25">
      <c r="A233" t="s">
        <v>2636</v>
      </c>
      <c r="B233">
        <v>1</v>
      </c>
      <c r="C233">
        <v>17</v>
      </c>
      <c r="D233">
        <v>11</v>
      </c>
      <c r="E233">
        <v>631554</v>
      </c>
      <c r="F233" s="2">
        <v>0.1</v>
      </c>
      <c r="G233" s="2">
        <v>0</v>
      </c>
      <c r="H233" s="2">
        <v>0.01</v>
      </c>
      <c r="I233">
        <v>0.4</v>
      </c>
      <c r="J233">
        <v>7.6000000000000005</v>
      </c>
      <c r="K233">
        <v>1.5657770000000002</v>
      </c>
      <c r="L233">
        <v>2.6080219499999999</v>
      </c>
    </row>
    <row r="234" spans="1:12" x14ac:dyDescent="0.25">
      <c r="A234" t="s">
        <v>5822</v>
      </c>
      <c r="B234">
        <v>1</v>
      </c>
      <c r="C234">
        <v>8</v>
      </c>
      <c r="D234">
        <v>5</v>
      </c>
      <c r="E234">
        <v>1025010</v>
      </c>
      <c r="F234" s="2">
        <v>0.04</v>
      </c>
      <c r="G234" s="2">
        <v>0</v>
      </c>
      <c r="H234" s="2">
        <v>0</v>
      </c>
      <c r="I234">
        <v>0.4</v>
      </c>
      <c r="J234">
        <v>3.4</v>
      </c>
      <c r="K234">
        <v>0.91250500000000001</v>
      </c>
      <c r="L234">
        <v>1.32937675</v>
      </c>
    </row>
    <row r="235" spans="1:12" x14ac:dyDescent="0.25">
      <c r="A235" t="s">
        <v>7181</v>
      </c>
      <c r="B235">
        <v>1</v>
      </c>
      <c r="C235">
        <v>15</v>
      </c>
      <c r="D235">
        <v>12</v>
      </c>
      <c r="E235">
        <v>2095289</v>
      </c>
      <c r="F235" s="2">
        <v>0</v>
      </c>
      <c r="G235" s="2">
        <v>0</v>
      </c>
      <c r="H235" s="2">
        <v>0</v>
      </c>
      <c r="I235">
        <v>0.4</v>
      </c>
      <c r="J235">
        <v>9.0000000000000018</v>
      </c>
      <c r="K235">
        <v>1.0476444999999999</v>
      </c>
      <c r="L235">
        <v>2.7766755750000005</v>
      </c>
    </row>
    <row r="236" spans="1:12" x14ac:dyDescent="0.25">
      <c r="A236" t="s">
        <v>14988</v>
      </c>
      <c r="B236">
        <v>1</v>
      </c>
      <c r="C236">
        <v>6</v>
      </c>
      <c r="D236">
        <v>6</v>
      </c>
      <c r="E236">
        <v>2034980</v>
      </c>
      <c r="F236" s="2">
        <v>7.0000000000000007E-2</v>
      </c>
      <c r="G236" s="2">
        <v>0</v>
      </c>
      <c r="H236" s="2">
        <v>0</v>
      </c>
      <c r="I236">
        <v>0.4</v>
      </c>
      <c r="J236">
        <v>4.8000000000000007</v>
      </c>
      <c r="K236">
        <v>1.7174900000000002</v>
      </c>
      <c r="L236">
        <v>1.9611215000000004</v>
      </c>
    </row>
    <row r="237" spans="1:12" x14ac:dyDescent="0.25">
      <c r="A237" t="s">
        <v>20180</v>
      </c>
      <c r="B237">
        <v>1</v>
      </c>
      <c r="C237">
        <v>5</v>
      </c>
      <c r="D237">
        <v>5</v>
      </c>
      <c r="E237">
        <v>2597509</v>
      </c>
      <c r="F237" s="2">
        <v>0.02</v>
      </c>
      <c r="G237" s="2">
        <v>0</v>
      </c>
      <c r="H237" s="2">
        <v>0</v>
      </c>
      <c r="I237">
        <v>0.4</v>
      </c>
      <c r="J237">
        <v>4</v>
      </c>
      <c r="K237">
        <v>1.4987545</v>
      </c>
      <c r="L237">
        <v>1.6845640750000002</v>
      </c>
    </row>
    <row r="238" spans="1:12" x14ac:dyDescent="0.25">
      <c r="A238" t="s">
        <v>11748</v>
      </c>
      <c r="B238">
        <v>1</v>
      </c>
      <c r="C238">
        <v>6</v>
      </c>
      <c r="D238">
        <v>5</v>
      </c>
      <c r="E238">
        <v>169750</v>
      </c>
      <c r="F238" s="2">
        <v>0.04</v>
      </c>
      <c r="G238" s="2">
        <v>0</v>
      </c>
      <c r="H238" s="2">
        <v>0</v>
      </c>
      <c r="I238">
        <v>0.4</v>
      </c>
      <c r="J238">
        <v>3.8</v>
      </c>
      <c r="K238">
        <v>0.484875</v>
      </c>
      <c r="L238">
        <v>1.2797062499999998</v>
      </c>
    </row>
    <row r="239" spans="1:12" x14ac:dyDescent="0.25">
      <c r="A239" t="s">
        <v>214</v>
      </c>
      <c r="B239">
        <v>1</v>
      </c>
      <c r="C239">
        <v>6</v>
      </c>
      <c r="D239">
        <v>4</v>
      </c>
      <c r="E239">
        <v>125001</v>
      </c>
      <c r="F239" s="2">
        <v>0.13</v>
      </c>
      <c r="G239" s="2">
        <v>0</v>
      </c>
      <c r="H239" s="2">
        <v>0.01</v>
      </c>
      <c r="I239">
        <v>0.4</v>
      </c>
      <c r="J239">
        <v>2.8000000000000003</v>
      </c>
      <c r="K239">
        <v>1.6125005000000001</v>
      </c>
      <c r="L239">
        <v>1.4243751750000002</v>
      </c>
    </row>
    <row r="240" spans="1:12" x14ac:dyDescent="0.25">
      <c r="A240" t="s">
        <v>214</v>
      </c>
      <c r="B240">
        <v>1</v>
      </c>
      <c r="C240">
        <v>8</v>
      </c>
      <c r="D240">
        <v>7</v>
      </c>
      <c r="E240">
        <v>142281</v>
      </c>
      <c r="F240" s="2">
        <v>7.0000000000000007E-2</v>
      </c>
      <c r="G240" s="2">
        <v>0</v>
      </c>
      <c r="H240" s="2">
        <v>0.01</v>
      </c>
      <c r="I240">
        <v>0.4</v>
      </c>
      <c r="J240">
        <v>5.4</v>
      </c>
      <c r="K240">
        <v>1.0211405</v>
      </c>
      <c r="L240">
        <v>1.8673991750000001</v>
      </c>
    </row>
    <row r="241" spans="1:12" x14ac:dyDescent="0.25">
      <c r="A241" t="s">
        <v>214</v>
      </c>
      <c r="B241">
        <v>1</v>
      </c>
      <c r="C241">
        <v>8</v>
      </c>
      <c r="D241">
        <v>7</v>
      </c>
      <c r="E241">
        <v>527651</v>
      </c>
      <c r="F241" s="2">
        <v>0.04</v>
      </c>
      <c r="G241" s="2">
        <v>0</v>
      </c>
      <c r="H241" s="2">
        <v>0.01</v>
      </c>
      <c r="I241">
        <v>0.4</v>
      </c>
      <c r="J241">
        <v>5.4</v>
      </c>
      <c r="K241">
        <v>0.91382549999999996</v>
      </c>
      <c r="L241">
        <v>1.8298389250000002</v>
      </c>
    </row>
    <row r="242" spans="1:12" x14ac:dyDescent="0.25">
      <c r="A242" t="s">
        <v>214</v>
      </c>
      <c r="B242">
        <v>1</v>
      </c>
      <c r="C242">
        <v>9</v>
      </c>
      <c r="D242">
        <v>9</v>
      </c>
      <c r="E242">
        <v>357439</v>
      </c>
      <c r="F242" s="2">
        <v>0.06</v>
      </c>
      <c r="G242" s="2">
        <v>0</v>
      </c>
      <c r="H242" s="2">
        <v>0</v>
      </c>
      <c r="I242">
        <v>0.4</v>
      </c>
      <c r="J242">
        <v>7.2</v>
      </c>
      <c r="K242">
        <v>0.77871950000000001</v>
      </c>
      <c r="L242">
        <v>2.2325518249999998</v>
      </c>
    </row>
    <row r="243" spans="1:12" x14ac:dyDescent="0.25">
      <c r="A243" t="s">
        <v>214</v>
      </c>
      <c r="B243">
        <v>1</v>
      </c>
      <c r="C243">
        <v>9</v>
      </c>
      <c r="D243">
        <v>8</v>
      </c>
      <c r="E243">
        <v>132724</v>
      </c>
      <c r="F243" s="2">
        <v>0.09</v>
      </c>
      <c r="G243" s="2">
        <v>0</v>
      </c>
      <c r="H243" s="2">
        <v>0.01</v>
      </c>
      <c r="I243">
        <v>0.4</v>
      </c>
      <c r="J243">
        <v>6.2</v>
      </c>
      <c r="K243">
        <v>1.2163619999999999</v>
      </c>
      <c r="L243">
        <v>2.1357266999999998</v>
      </c>
    </row>
    <row r="244" spans="1:12" x14ac:dyDescent="0.25">
      <c r="A244" t="s">
        <v>214</v>
      </c>
      <c r="B244">
        <v>1</v>
      </c>
      <c r="C244">
        <v>7</v>
      </c>
      <c r="D244">
        <v>7</v>
      </c>
      <c r="E244">
        <v>355131</v>
      </c>
      <c r="F244" s="2">
        <v>0.08</v>
      </c>
      <c r="G244" s="2">
        <v>0</v>
      </c>
      <c r="H244" s="2">
        <v>0.01</v>
      </c>
      <c r="I244">
        <v>0.4</v>
      </c>
      <c r="J244">
        <v>5.6000000000000005</v>
      </c>
      <c r="K244">
        <v>1.2275655000000001</v>
      </c>
      <c r="L244">
        <v>1.9896479250000001</v>
      </c>
    </row>
    <row r="245" spans="1:12" x14ac:dyDescent="0.25">
      <c r="A245" t="s">
        <v>214</v>
      </c>
      <c r="B245">
        <v>1</v>
      </c>
      <c r="C245">
        <v>6</v>
      </c>
      <c r="D245">
        <v>6</v>
      </c>
      <c r="E245">
        <v>267038</v>
      </c>
      <c r="F245" s="2">
        <v>0.09</v>
      </c>
      <c r="G245" s="2">
        <v>0</v>
      </c>
      <c r="H245" s="2">
        <v>0.01</v>
      </c>
      <c r="I245">
        <v>0.4</v>
      </c>
      <c r="J245">
        <v>4.8000000000000007</v>
      </c>
      <c r="K245">
        <v>1.2835189999999999</v>
      </c>
      <c r="L245">
        <v>1.8092316500000003</v>
      </c>
    </row>
    <row r="246" spans="1:12" x14ac:dyDescent="0.25">
      <c r="A246" t="s">
        <v>214</v>
      </c>
      <c r="B246">
        <v>1</v>
      </c>
      <c r="C246">
        <v>6</v>
      </c>
      <c r="D246">
        <v>6</v>
      </c>
      <c r="E246">
        <v>302703</v>
      </c>
      <c r="F246" s="2">
        <v>0.08</v>
      </c>
      <c r="G246" s="2">
        <v>0</v>
      </c>
      <c r="H246" s="2">
        <v>0.01</v>
      </c>
      <c r="I246">
        <v>0.4</v>
      </c>
      <c r="J246">
        <v>4.8000000000000007</v>
      </c>
      <c r="K246">
        <v>1.2013514999999999</v>
      </c>
      <c r="L246">
        <v>1.7804730250000003</v>
      </c>
    </row>
    <row r="247" spans="1:12" x14ac:dyDescent="0.25">
      <c r="A247" t="s">
        <v>214</v>
      </c>
      <c r="B247">
        <v>1</v>
      </c>
      <c r="C247">
        <v>6</v>
      </c>
      <c r="D247">
        <v>3</v>
      </c>
      <c r="E247">
        <v>330191</v>
      </c>
      <c r="F247" s="2">
        <v>0.09</v>
      </c>
      <c r="G247" s="2">
        <v>0</v>
      </c>
      <c r="H247" s="2">
        <v>0.01</v>
      </c>
      <c r="I247">
        <v>0.4</v>
      </c>
      <c r="J247">
        <v>1.8000000000000003</v>
      </c>
      <c r="K247">
        <v>1.3150955</v>
      </c>
      <c r="L247">
        <v>1.070283425</v>
      </c>
    </row>
    <row r="248" spans="1:12" x14ac:dyDescent="0.25">
      <c r="A248" t="s">
        <v>2049</v>
      </c>
      <c r="B248">
        <v>1</v>
      </c>
      <c r="C248">
        <v>23</v>
      </c>
      <c r="D248">
        <v>18</v>
      </c>
      <c r="E248">
        <v>756331</v>
      </c>
      <c r="F248" s="2">
        <v>0.04</v>
      </c>
      <c r="G248" s="2">
        <v>0</v>
      </c>
      <c r="H248" s="2">
        <v>0.01</v>
      </c>
      <c r="I248">
        <v>0.4</v>
      </c>
      <c r="J248">
        <v>13.4</v>
      </c>
      <c r="K248">
        <v>1.0281655000000001</v>
      </c>
      <c r="L248">
        <v>3.8698579250000003</v>
      </c>
    </row>
    <row r="249" spans="1:12" x14ac:dyDescent="0.25">
      <c r="A249" t="s">
        <v>2049</v>
      </c>
      <c r="B249">
        <v>1</v>
      </c>
      <c r="C249">
        <v>6</v>
      </c>
      <c r="D249">
        <v>6</v>
      </c>
      <c r="E249">
        <v>904555</v>
      </c>
      <c r="F249" s="2">
        <v>0.04</v>
      </c>
      <c r="G249" s="2">
        <v>0</v>
      </c>
      <c r="H249" s="2">
        <v>0.02</v>
      </c>
      <c r="I249">
        <v>0.4</v>
      </c>
      <c r="J249">
        <v>4.8000000000000007</v>
      </c>
      <c r="K249">
        <v>1.3522775</v>
      </c>
      <c r="L249">
        <v>1.8332971250000003</v>
      </c>
    </row>
    <row r="250" spans="1:12" x14ac:dyDescent="0.25">
      <c r="A250" t="s">
        <v>33</v>
      </c>
      <c r="B250">
        <v>1</v>
      </c>
      <c r="C250">
        <v>7</v>
      </c>
      <c r="D250">
        <v>5</v>
      </c>
      <c r="E250">
        <v>1757705</v>
      </c>
      <c r="F250" s="2">
        <v>0.04</v>
      </c>
      <c r="G250" s="2">
        <v>0</v>
      </c>
      <c r="H250" s="2">
        <v>0</v>
      </c>
      <c r="I250">
        <v>0.4</v>
      </c>
      <c r="J250">
        <v>3.6</v>
      </c>
      <c r="K250">
        <v>1.2788524999999999</v>
      </c>
      <c r="L250">
        <v>1.5075983749999999</v>
      </c>
    </row>
    <row r="251" spans="1:12" x14ac:dyDescent="0.25">
      <c r="A251" t="s">
        <v>33</v>
      </c>
      <c r="B251">
        <v>1</v>
      </c>
      <c r="C251">
        <v>7</v>
      </c>
      <c r="D251">
        <v>7</v>
      </c>
      <c r="E251">
        <v>2408682</v>
      </c>
      <c r="F251" s="2">
        <v>0.04</v>
      </c>
      <c r="G251" s="2">
        <v>0</v>
      </c>
      <c r="H251" s="2">
        <v>0</v>
      </c>
      <c r="I251">
        <v>0.4</v>
      </c>
      <c r="J251">
        <v>5.6000000000000005</v>
      </c>
      <c r="K251">
        <v>1.6043409999999998</v>
      </c>
      <c r="L251">
        <v>2.1215193499999998</v>
      </c>
    </row>
    <row r="252" spans="1:12" x14ac:dyDescent="0.25">
      <c r="A252" t="s">
        <v>33</v>
      </c>
      <c r="B252">
        <v>1</v>
      </c>
      <c r="C252">
        <v>16</v>
      </c>
      <c r="D252">
        <v>14</v>
      </c>
      <c r="E252">
        <v>1973349</v>
      </c>
      <c r="F252" s="2">
        <v>0.04</v>
      </c>
      <c r="G252" s="2">
        <v>0</v>
      </c>
      <c r="H252" s="2">
        <v>0</v>
      </c>
      <c r="I252">
        <v>0.4</v>
      </c>
      <c r="J252">
        <v>10.8</v>
      </c>
      <c r="K252">
        <v>1.3866745</v>
      </c>
      <c r="L252">
        <v>3.3453360750000005</v>
      </c>
    </row>
    <row r="253" spans="1:12" x14ac:dyDescent="0.25">
      <c r="A253" t="s">
        <v>33</v>
      </c>
      <c r="B253">
        <v>1</v>
      </c>
      <c r="C253">
        <v>8</v>
      </c>
      <c r="D253">
        <v>8</v>
      </c>
      <c r="E253">
        <v>2524775</v>
      </c>
      <c r="F253" s="2">
        <v>0.04</v>
      </c>
      <c r="G253" s="2">
        <v>0</v>
      </c>
      <c r="H253" s="2">
        <v>0</v>
      </c>
      <c r="I253">
        <v>0.4</v>
      </c>
      <c r="J253">
        <v>6.4</v>
      </c>
      <c r="K253">
        <v>1.6623874999999999</v>
      </c>
      <c r="L253">
        <v>2.3418356250000003</v>
      </c>
    </row>
    <row r="254" spans="1:12" x14ac:dyDescent="0.25">
      <c r="A254" t="s">
        <v>33</v>
      </c>
      <c r="B254">
        <v>1</v>
      </c>
      <c r="C254">
        <v>6</v>
      </c>
      <c r="D254">
        <v>6</v>
      </c>
      <c r="E254">
        <v>2443384</v>
      </c>
      <c r="F254" s="2">
        <v>0.03</v>
      </c>
      <c r="G254" s="2">
        <v>0</v>
      </c>
      <c r="H254" s="2">
        <v>0</v>
      </c>
      <c r="I254">
        <v>0.4</v>
      </c>
      <c r="J254">
        <v>4.8000000000000007</v>
      </c>
      <c r="K254">
        <v>1.521692</v>
      </c>
      <c r="L254">
        <v>1.8925922000000002</v>
      </c>
    </row>
    <row r="255" spans="1:12" x14ac:dyDescent="0.25">
      <c r="A255" t="s">
        <v>33</v>
      </c>
      <c r="B255">
        <v>1</v>
      </c>
      <c r="C255">
        <v>9</v>
      </c>
      <c r="D255">
        <v>8</v>
      </c>
      <c r="E255">
        <v>2387617</v>
      </c>
      <c r="F255" s="2">
        <v>0.03</v>
      </c>
      <c r="G255" s="2">
        <v>0</v>
      </c>
      <c r="H255" s="2">
        <v>0</v>
      </c>
      <c r="I255">
        <v>0.4</v>
      </c>
      <c r="J255">
        <v>6.2</v>
      </c>
      <c r="K255">
        <v>1.4938085000000001</v>
      </c>
      <c r="L255">
        <v>2.232832975</v>
      </c>
    </row>
    <row r="256" spans="1:12" x14ac:dyDescent="0.25">
      <c r="A256" t="s">
        <v>33</v>
      </c>
      <c r="B256">
        <v>1</v>
      </c>
      <c r="C256">
        <v>8</v>
      </c>
      <c r="D256">
        <v>8</v>
      </c>
      <c r="E256">
        <v>1289314</v>
      </c>
      <c r="F256" s="2">
        <v>0.03</v>
      </c>
      <c r="G256" s="2">
        <v>0</v>
      </c>
      <c r="H256" s="2">
        <v>0</v>
      </c>
      <c r="I256">
        <v>0.4</v>
      </c>
      <c r="J256">
        <v>6.4</v>
      </c>
      <c r="K256">
        <v>0.94465699999999986</v>
      </c>
      <c r="L256">
        <v>2.0906299500000003</v>
      </c>
    </row>
    <row r="257" spans="1:12" x14ac:dyDescent="0.25">
      <c r="A257" t="s">
        <v>18699</v>
      </c>
      <c r="B257">
        <v>1</v>
      </c>
      <c r="C257">
        <v>13</v>
      </c>
      <c r="D257">
        <v>3</v>
      </c>
      <c r="E257">
        <v>4744</v>
      </c>
      <c r="F257" s="2">
        <v>0</v>
      </c>
      <c r="G257" s="2">
        <v>0</v>
      </c>
      <c r="H257" s="2">
        <v>0</v>
      </c>
      <c r="I257">
        <v>0.4</v>
      </c>
      <c r="J257">
        <v>0.40000000000000036</v>
      </c>
      <c r="K257">
        <v>2.372E-3</v>
      </c>
      <c r="L257">
        <v>0.26083020000000012</v>
      </c>
    </row>
    <row r="258" spans="1:12" x14ac:dyDescent="0.25">
      <c r="A258" t="s">
        <v>20653</v>
      </c>
      <c r="B258">
        <v>1</v>
      </c>
      <c r="C258">
        <v>8</v>
      </c>
      <c r="D258">
        <v>7</v>
      </c>
      <c r="E258">
        <v>4979612</v>
      </c>
      <c r="F258" s="2">
        <v>0.01</v>
      </c>
      <c r="G258" s="2">
        <v>0</v>
      </c>
      <c r="H258" s="2">
        <v>0</v>
      </c>
      <c r="I258">
        <v>0.4</v>
      </c>
      <c r="J258">
        <v>5.4</v>
      </c>
      <c r="K258">
        <v>2.5898059999999998</v>
      </c>
      <c r="L258">
        <v>2.4164321000000002</v>
      </c>
    </row>
    <row r="259" spans="1:12" x14ac:dyDescent="0.25">
      <c r="A259" t="s">
        <v>20653</v>
      </c>
      <c r="B259">
        <v>1</v>
      </c>
      <c r="C259">
        <v>14</v>
      </c>
      <c r="D259">
        <v>14</v>
      </c>
      <c r="E259">
        <v>7365395</v>
      </c>
      <c r="F259" s="2">
        <v>0.01</v>
      </c>
      <c r="G259" s="2">
        <v>0</v>
      </c>
      <c r="H259" s="2">
        <v>0</v>
      </c>
      <c r="I259">
        <v>0.4</v>
      </c>
      <c r="J259">
        <v>11.200000000000001</v>
      </c>
      <c r="K259">
        <v>3.7826974999999998</v>
      </c>
      <c r="L259">
        <v>4.2839441250000005</v>
      </c>
    </row>
    <row r="260" spans="1:12" x14ac:dyDescent="0.25">
      <c r="A260" t="s">
        <v>20653</v>
      </c>
      <c r="B260">
        <v>1</v>
      </c>
      <c r="C260">
        <v>7</v>
      </c>
      <c r="D260">
        <v>6</v>
      </c>
      <c r="E260">
        <v>498874</v>
      </c>
      <c r="F260" s="2">
        <v>0.02</v>
      </c>
      <c r="G260" s="2">
        <v>0</v>
      </c>
      <c r="H260" s="2">
        <v>0</v>
      </c>
      <c r="I260">
        <v>0.4</v>
      </c>
      <c r="J260">
        <v>4.6000000000000005</v>
      </c>
      <c r="K260">
        <v>0.44943699999999998</v>
      </c>
      <c r="L260">
        <v>1.4673029500000001</v>
      </c>
    </row>
    <row r="261" spans="1:12" x14ac:dyDescent="0.25">
      <c r="A261" t="s">
        <v>20653</v>
      </c>
      <c r="B261">
        <v>1</v>
      </c>
      <c r="C261">
        <v>10</v>
      </c>
      <c r="D261">
        <v>10</v>
      </c>
      <c r="E261">
        <v>8916546</v>
      </c>
      <c r="F261" s="2">
        <v>0.01</v>
      </c>
      <c r="G261" s="2">
        <v>0</v>
      </c>
      <c r="H261" s="2">
        <v>0</v>
      </c>
      <c r="I261">
        <v>0.4</v>
      </c>
      <c r="J261">
        <v>8</v>
      </c>
      <c r="K261">
        <v>4.5582729999999998</v>
      </c>
      <c r="L261">
        <v>3.7553955500000002</v>
      </c>
    </row>
    <row r="262" spans="1:12" x14ac:dyDescent="0.25">
      <c r="A262" t="s">
        <v>4879</v>
      </c>
      <c r="B262">
        <v>1</v>
      </c>
      <c r="C262">
        <v>6</v>
      </c>
      <c r="D262">
        <v>3</v>
      </c>
      <c r="E262">
        <v>7952</v>
      </c>
      <c r="F262" s="2">
        <v>0.02</v>
      </c>
      <c r="G262" s="2">
        <v>0</v>
      </c>
      <c r="H262" s="2">
        <v>0</v>
      </c>
      <c r="I262">
        <v>0.4</v>
      </c>
      <c r="J262">
        <v>1.8000000000000003</v>
      </c>
      <c r="K262">
        <v>0.20397600000000002</v>
      </c>
      <c r="L262">
        <v>0.6813916000000001</v>
      </c>
    </row>
    <row r="263" spans="1:12" x14ac:dyDescent="0.25">
      <c r="A263" t="s">
        <v>4879</v>
      </c>
      <c r="B263">
        <v>1</v>
      </c>
      <c r="C263">
        <v>3</v>
      </c>
      <c r="D263">
        <v>2</v>
      </c>
      <c r="E263">
        <v>41722</v>
      </c>
      <c r="F263" s="2">
        <v>0.01</v>
      </c>
      <c r="G263" s="2">
        <v>0</v>
      </c>
      <c r="H263" s="2">
        <v>0</v>
      </c>
      <c r="I263">
        <v>0.4</v>
      </c>
      <c r="J263">
        <v>1.4000000000000001</v>
      </c>
      <c r="K263">
        <v>0.120861</v>
      </c>
      <c r="L263">
        <v>0.55230135000000002</v>
      </c>
    </row>
    <row r="264" spans="1:12" x14ac:dyDescent="0.25">
      <c r="A264" t="s">
        <v>8794</v>
      </c>
      <c r="B264">
        <v>1</v>
      </c>
      <c r="C264">
        <v>5</v>
      </c>
      <c r="D264">
        <v>4</v>
      </c>
      <c r="E264">
        <v>36007</v>
      </c>
      <c r="F264" s="2">
        <v>0.08</v>
      </c>
      <c r="G264" s="2">
        <v>0</v>
      </c>
      <c r="H264" s="2">
        <v>0.01</v>
      </c>
      <c r="I264">
        <v>0.4</v>
      </c>
      <c r="J264">
        <v>3</v>
      </c>
      <c r="K264">
        <v>1.0680035000000001</v>
      </c>
      <c r="L264">
        <v>1.2838012249999999</v>
      </c>
    </row>
    <row r="265" spans="1:12" x14ac:dyDescent="0.25">
      <c r="A265" t="s">
        <v>8794</v>
      </c>
      <c r="B265">
        <v>1</v>
      </c>
      <c r="C265">
        <v>5</v>
      </c>
      <c r="D265">
        <v>3</v>
      </c>
      <c r="E265">
        <v>79154</v>
      </c>
      <c r="F265" s="2">
        <v>0.06</v>
      </c>
      <c r="G265" s="2">
        <v>0</v>
      </c>
      <c r="H265" s="2">
        <v>0.01</v>
      </c>
      <c r="I265">
        <v>0.4</v>
      </c>
      <c r="J265">
        <v>2.0000000000000004</v>
      </c>
      <c r="K265">
        <v>0.88957699999999995</v>
      </c>
      <c r="L265">
        <v>0.97135195000000008</v>
      </c>
    </row>
    <row r="266" spans="1:12" x14ac:dyDescent="0.25">
      <c r="A266" t="s">
        <v>8794</v>
      </c>
      <c r="B266">
        <v>1</v>
      </c>
      <c r="C266">
        <v>3</v>
      </c>
      <c r="D266">
        <v>1</v>
      </c>
      <c r="E266">
        <v>64566</v>
      </c>
      <c r="F266" s="2">
        <v>7.0000000000000007E-2</v>
      </c>
      <c r="G266" s="2">
        <v>0</v>
      </c>
      <c r="H266" s="2">
        <v>0</v>
      </c>
      <c r="I266">
        <v>0.4</v>
      </c>
      <c r="J266">
        <v>0.4</v>
      </c>
      <c r="K266">
        <v>0.73228300000000002</v>
      </c>
      <c r="L266">
        <v>0.51629904999999998</v>
      </c>
    </row>
    <row r="267" spans="1:12" x14ac:dyDescent="0.25">
      <c r="A267" t="s">
        <v>1444</v>
      </c>
      <c r="B267">
        <v>1</v>
      </c>
      <c r="C267">
        <v>7</v>
      </c>
      <c r="D267">
        <v>5</v>
      </c>
      <c r="E267">
        <v>769773</v>
      </c>
      <c r="F267" s="2">
        <v>0.01</v>
      </c>
      <c r="G267" s="2">
        <v>0</v>
      </c>
      <c r="H267" s="2">
        <v>0</v>
      </c>
      <c r="I267">
        <v>0.4</v>
      </c>
      <c r="J267">
        <v>3.6</v>
      </c>
      <c r="K267">
        <v>0.4848865</v>
      </c>
      <c r="L267">
        <v>1.229710275</v>
      </c>
    </row>
    <row r="268" spans="1:12" x14ac:dyDescent="0.25">
      <c r="A268" t="s">
        <v>1444</v>
      </c>
      <c r="B268">
        <v>1</v>
      </c>
      <c r="C268">
        <v>26</v>
      </c>
      <c r="D268">
        <v>21</v>
      </c>
      <c r="E268">
        <v>602362</v>
      </c>
      <c r="F268" s="2">
        <v>0.02</v>
      </c>
      <c r="G268" s="2">
        <v>0</v>
      </c>
      <c r="H268" s="2">
        <v>0</v>
      </c>
      <c r="I268">
        <v>0.4</v>
      </c>
      <c r="J268">
        <v>15.8</v>
      </c>
      <c r="K268">
        <v>0.50118099999999999</v>
      </c>
      <c r="L268">
        <v>4.2854133500000007</v>
      </c>
    </row>
    <row r="269" spans="1:12" x14ac:dyDescent="0.25">
      <c r="A269" t="s">
        <v>1444</v>
      </c>
      <c r="B269">
        <v>1</v>
      </c>
      <c r="C269">
        <v>20</v>
      </c>
      <c r="D269">
        <v>13</v>
      </c>
      <c r="E269">
        <v>10501355</v>
      </c>
      <c r="F269" s="2">
        <v>0.03</v>
      </c>
      <c r="G269" s="2">
        <v>0</v>
      </c>
      <c r="H269" s="2">
        <v>0</v>
      </c>
      <c r="I269">
        <v>0.4</v>
      </c>
      <c r="J269">
        <v>9</v>
      </c>
      <c r="K269">
        <v>5.5506774999999999</v>
      </c>
      <c r="L269">
        <v>4.352737125</v>
      </c>
    </row>
    <row r="270" spans="1:12" x14ac:dyDescent="0.25">
      <c r="A270" t="s">
        <v>5006</v>
      </c>
      <c r="B270">
        <v>1</v>
      </c>
      <c r="C270">
        <v>6</v>
      </c>
      <c r="D270">
        <v>6</v>
      </c>
      <c r="E270">
        <v>75279</v>
      </c>
      <c r="F270" s="2">
        <v>0.05</v>
      </c>
      <c r="G270" s="2">
        <v>0</v>
      </c>
      <c r="H270" s="2">
        <v>0</v>
      </c>
      <c r="I270">
        <v>0.4</v>
      </c>
      <c r="J270">
        <v>4.8000000000000007</v>
      </c>
      <c r="K270">
        <v>0.53763950000000016</v>
      </c>
      <c r="L270">
        <v>1.5481738250000003</v>
      </c>
    </row>
    <row r="271" spans="1:12" x14ac:dyDescent="0.25">
      <c r="A271" t="s">
        <v>5006</v>
      </c>
      <c r="B271">
        <v>1</v>
      </c>
      <c r="C271">
        <v>8</v>
      </c>
      <c r="D271">
        <v>4</v>
      </c>
      <c r="E271">
        <v>151626</v>
      </c>
      <c r="F271" s="2">
        <v>0.06</v>
      </c>
      <c r="G271" s="2">
        <v>0</v>
      </c>
      <c r="H271" s="2">
        <v>0</v>
      </c>
      <c r="I271">
        <v>0.4</v>
      </c>
      <c r="J271">
        <v>2.4000000000000004</v>
      </c>
      <c r="K271">
        <v>0.675813</v>
      </c>
      <c r="L271">
        <v>0.99653455000000013</v>
      </c>
    </row>
    <row r="272" spans="1:12" x14ac:dyDescent="0.25">
      <c r="A272" t="s">
        <v>16586</v>
      </c>
      <c r="B272">
        <v>1</v>
      </c>
      <c r="C272">
        <v>21</v>
      </c>
      <c r="D272">
        <v>18</v>
      </c>
      <c r="E272">
        <v>4244395</v>
      </c>
      <c r="F272" s="2">
        <v>0.06</v>
      </c>
      <c r="G272" s="2">
        <v>0</v>
      </c>
      <c r="H272" s="2">
        <v>0</v>
      </c>
      <c r="I272">
        <v>0.4</v>
      </c>
      <c r="J272">
        <v>13.8</v>
      </c>
      <c r="K272">
        <v>2.7221975</v>
      </c>
      <c r="L272">
        <v>4.562769125</v>
      </c>
    </row>
    <row r="273" spans="1:12" x14ac:dyDescent="0.25">
      <c r="A273" t="s">
        <v>7725</v>
      </c>
      <c r="B273">
        <v>1</v>
      </c>
      <c r="C273">
        <v>24</v>
      </c>
      <c r="D273">
        <v>20</v>
      </c>
      <c r="E273">
        <v>148689896</v>
      </c>
      <c r="F273" s="2">
        <v>0.02</v>
      </c>
      <c r="G273" s="2">
        <v>0</v>
      </c>
      <c r="H273" s="2">
        <v>0</v>
      </c>
      <c r="I273">
        <v>0.4</v>
      </c>
      <c r="J273">
        <v>15.2</v>
      </c>
      <c r="K273">
        <v>74.544948000000005</v>
      </c>
      <c r="L273">
        <v>30.050731800000001</v>
      </c>
    </row>
    <row r="274" spans="1:12" x14ac:dyDescent="0.25">
      <c r="A274" t="s">
        <v>7725</v>
      </c>
      <c r="B274">
        <v>1</v>
      </c>
      <c r="C274">
        <v>4</v>
      </c>
      <c r="D274">
        <v>3</v>
      </c>
      <c r="E274">
        <v>1217931</v>
      </c>
      <c r="F274" s="2">
        <v>0.05</v>
      </c>
      <c r="G274" s="2">
        <v>0</v>
      </c>
      <c r="H274" s="2">
        <v>0</v>
      </c>
      <c r="I274">
        <v>0.4</v>
      </c>
      <c r="J274">
        <v>2.2000000000000002</v>
      </c>
      <c r="K274">
        <v>1.1089655</v>
      </c>
      <c r="L274">
        <v>1.0981379250000001</v>
      </c>
    </row>
    <row r="275" spans="1:12" x14ac:dyDescent="0.25">
      <c r="A275" t="s">
        <v>7725</v>
      </c>
      <c r="B275">
        <v>1</v>
      </c>
      <c r="C275">
        <v>20</v>
      </c>
      <c r="D275">
        <v>20</v>
      </c>
      <c r="E275">
        <v>2826942</v>
      </c>
      <c r="F275" s="2">
        <v>0.05</v>
      </c>
      <c r="G275" s="2">
        <v>0</v>
      </c>
      <c r="H275" s="2">
        <v>0</v>
      </c>
      <c r="I275">
        <v>0.4</v>
      </c>
      <c r="J275">
        <v>16</v>
      </c>
      <c r="K275">
        <v>1.9134709999999999</v>
      </c>
      <c r="L275">
        <v>4.8297148500000002</v>
      </c>
    </row>
    <row r="276" spans="1:12" x14ac:dyDescent="0.25">
      <c r="A276" t="s">
        <v>8352</v>
      </c>
      <c r="B276">
        <v>1</v>
      </c>
      <c r="C276">
        <v>4</v>
      </c>
      <c r="D276">
        <v>4</v>
      </c>
      <c r="E276">
        <v>300769</v>
      </c>
      <c r="F276" s="2">
        <v>0.03</v>
      </c>
      <c r="G276" s="2">
        <v>0</v>
      </c>
      <c r="H276" s="2">
        <v>0.01</v>
      </c>
      <c r="I276">
        <v>0.4</v>
      </c>
      <c r="J276">
        <v>3.2</v>
      </c>
      <c r="K276">
        <v>0.70038449999999997</v>
      </c>
      <c r="L276">
        <v>1.205134575</v>
      </c>
    </row>
    <row r="277" spans="1:12" x14ac:dyDescent="0.25">
      <c r="A277" t="s">
        <v>6688</v>
      </c>
      <c r="B277">
        <v>1</v>
      </c>
      <c r="C277">
        <v>14</v>
      </c>
      <c r="D277">
        <v>12</v>
      </c>
      <c r="E277">
        <v>2606093</v>
      </c>
      <c r="F277" s="2">
        <v>0.02</v>
      </c>
      <c r="G277" s="2">
        <v>0</v>
      </c>
      <c r="H277" s="2">
        <v>0</v>
      </c>
      <c r="I277">
        <v>0.4</v>
      </c>
      <c r="J277">
        <v>9.2000000000000011</v>
      </c>
      <c r="K277">
        <v>1.5030465</v>
      </c>
      <c r="L277">
        <v>2.9860662750000002</v>
      </c>
    </row>
    <row r="278" spans="1:12" x14ac:dyDescent="0.25">
      <c r="A278" t="s">
        <v>6688</v>
      </c>
      <c r="B278">
        <v>1</v>
      </c>
      <c r="C278">
        <v>3</v>
      </c>
      <c r="D278">
        <v>3</v>
      </c>
      <c r="E278">
        <v>226192</v>
      </c>
      <c r="F278" s="2">
        <v>0.02</v>
      </c>
      <c r="G278" s="2">
        <v>0</v>
      </c>
      <c r="H278" s="2">
        <v>0</v>
      </c>
      <c r="I278">
        <v>0.4</v>
      </c>
      <c r="J278">
        <v>2.4000000000000004</v>
      </c>
      <c r="K278">
        <v>0.31309599999999999</v>
      </c>
      <c r="L278">
        <v>0.86958360000000012</v>
      </c>
    </row>
    <row r="279" spans="1:12" x14ac:dyDescent="0.25">
      <c r="A279" t="s">
        <v>6688</v>
      </c>
      <c r="B279">
        <v>1</v>
      </c>
      <c r="C279">
        <v>17</v>
      </c>
      <c r="D279">
        <v>16</v>
      </c>
      <c r="E279">
        <v>909623</v>
      </c>
      <c r="F279" s="2">
        <v>0.02</v>
      </c>
      <c r="G279" s="2">
        <v>0</v>
      </c>
      <c r="H279" s="2">
        <v>0</v>
      </c>
      <c r="I279">
        <v>0.4</v>
      </c>
      <c r="J279">
        <v>12.600000000000001</v>
      </c>
      <c r="K279">
        <v>0.65481149999999999</v>
      </c>
      <c r="L279">
        <v>3.5391840250000004</v>
      </c>
    </row>
    <row r="280" spans="1:12" x14ac:dyDescent="0.25">
      <c r="A280" t="s">
        <v>6688</v>
      </c>
      <c r="B280">
        <v>1</v>
      </c>
      <c r="C280">
        <v>8</v>
      </c>
      <c r="D280">
        <v>5</v>
      </c>
      <c r="E280">
        <v>1769069</v>
      </c>
      <c r="F280" s="2">
        <v>0.02</v>
      </c>
      <c r="G280" s="2">
        <v>0</v>
      </c>
      <c r="H280" s="2">
        <v>0</v>
      </c>
      <c r="I280">
        <v>0.4</v>
      </c>
      <c r="J280">
        <v>3.4</v>
      </c>
      <c r="K280">
        <v>1.0845345</v>
      </c>
      <c r="L280">
        <v>1.3895870749999999</v>
      </c>
    </row>
    <row r="281" spans="1:12" x14ac:dyDescent="0.25">
      <c r="A281" t="s">
        <v>6688</v>
      </c>
      <c r="B281">
        <v>1</v>
      </c>
      <c r="C281">
        <v>15</v>
      </c>
      <c r="D281">
        <v>13</v>
      </c>
      <c r="E281">
        <v>820885</v>
      </c>
      <c r="F281" s="2">
        <v>0.03</v>
      </c>
      <c r="G281" s="2">
        <v>0</v>
      </c>
      <c r="H281" s="2">
        <v>0</v>
      </c>
      <c r="I281">
        <v>0.4</v>
      </c>
      <c r="J281">
        <v>10</v>
      </c>
      <c r="K281">
        <v>0.71044249999999998</v>
      </c>
      <c r="L281">
        <v>2.9086548750000003</v>
      </c>
    </row>
    <row r="282" spans="1:12" x14ac:dyDescent="0.25">
      <c r="A282" t="s">
        <v>6688</v>
      </c>
      <c r="B282">
        <v>1</v>
      </c>
      <c r="C282">
        <v>12</v>
      </c>
      <c r="D282">
        <v>9</v>
      </c>
      <c r="E282">
        <v>197811</v>
      </c>
      <c r="F282" s="2">
        <v>0.04</v>
      </c>
      <c r="G282" s="2">
        <v>0</v>
      </c>
      <c r="H282" s="2">
        <v>0</v>
      </c>
      <c r="I282">
        <v>0.4</v>
      </c>
      <c r="J282">
        <v>6.6</v>
      </c>
      <c r="K282">
        <v>0.4989055</v>
      </c>
      <c r="L282">
        <v>1.9846169250000001</v>
      </c>
    </row>
    <row r="283" spans="1:12" x14ac:dyDescent="0.25">
      <c r="A283" t="s">
        <v>6688</v>
      </c>
      <c r="B283">
        <v>1</v>
      </c>
      <c r="C283">
        <v>14</v>
      </c>
      <c r="D283">
        <v>14</v>
      </c>
      <c r="E283">
        <v>839932</v>
      </c>
      <c r="F283" s="2">
        <v>0.05</v>
      </c>
      <c r="G283" s="2">
        <v>0</v>
      </c>
      <c r="H283" s="2">
        <v>0</v>
      </c>
      <c r="I283">
        <v>0.4</v>
      </c>
      <c r="J283">
        <v>11.200000000000001</v>
      </c>
      <c r="K283">
        <v>0.91996600000000006</v>
      </c>
      <c r="L283">
        <v>3.2819881000000004</v>
      </c>
    </row>
    <row r="284" spans="1:12" x14ac:dyDescent="0.25">
      <c r="A284" t="s">
        <v>6688</v>
      </c>
      <c r="B284">
        <v>1</v>
      </c>
      <c r="C284">
        <v>6</v>
      </c>
      <c r="D284">
        <v>5</v>
      </c>
      <c r="E284">
        <v>1252628</v>
      </c>
      <c r="F284" s="2">
        <v>0.02</v>
      </c>
      <c r="G284" s="2">
        <v>0</v>
      </c>
      <c r="H284" s="2">
        <v>0</v>
      </c>
      <c r="I284">
        <v>0.4</v>
      </c>
      <c r="J284">
        <v>3.8</v>
      </c>
      <c r="K284">
        <v>0.82631399999999999</v>
      </c>
      <c r="L284">
        <v>1.3992098999999998</v>
      </c>
    </row>
    <row r="285" spans="1:12" x14ac:dyDescent="0.25">
      <c r="A285" t="s">
        <v>363</v>
      </c>
      <c r="B285">
        <v>1</v>
      </c>
      <c r="C285">
        <v>5</v>
      </c>
      <c r="D285">
        <v>5</v>
      </c>
      <c r="E285">
        <v>2431398</v>
      </c>
      <c r="F285" s="2">
        <v>0.02</v>
      </c>
      <c r="G285" s="2">
        <v>0</v>
      </c>
      <c r="H285" s="2">
        <v>0</v>
      </c>
      <c r="I285">
        <v>0.4</v>
      </c>
      <c r="J285">
        <v>4</v>
      </c>
      <c r="K285">
        <v>1.4156989999999998</v>
      </c>
      <c r="L285">
        <v>1.6554946500000001</v>
      </c>
    </row>
    <row r="286" spans="1:12" x14ac:dyDescent="0.25">
      <c r="A286" t="s">
        <v>363</v>
      </c>
      <c r="B286">
        <v>1</v>
      </c>
      <c r="C286">
        <v>18</v>
      </c>
      <c r="D286">
        <v>11</v>
      </c>
      <c r="E286">
        <v>965264</v>
      </c>
      <c r="F286" s="2">
        <v>0.02</v>
      </c>
      <c r="G286" s="2">
        <v>0</v>
      </c>
      <c r="H286" s="2">
        <v>0</v>
      </c>
      <c r="I286">
        <v>0.4</v>
      </c>
      <c r="J286">
        <v>7.4</v>
      </c>
      <c r="K286">
        <v>0.68263200000000002</v>
      </c>
      <c r="L286">
        <v>2.2489212000000003</v>
      </c>
    </row>
    <row r="287" spans="1:12" x14ac:dyDescent="0.25">
      <c r="A287" t="s">
        <v>363</v>
      </c>
      <c r="B287">
        <v>1</v>
      </c>
      <c r="C287">
        <v>9</v>
      </c>
      <c r="D287">
        <v>8</v>
      </c>
      <c r="E287">
        <v>846278</v>
      </c>
      <c r="F287" s="2">
        <v>0.06</v>
      </c>
      <c r="G287" s="2">
        <v>0</v>
      </c>
      <c r="H287" s="2">
        <v>0.02</v>
      </c>
      <c r="I287">
        <v>0.4</v>
      </c>
      <c r="J287">
        <v>6.2</v>
      </c>
      <c r="K287">
        <v>1.523139</v>
      </c>
      <c r="L287">
        <v>2.2430986499999999</v>
      </c>
    </row>
    <row r="288" spans="1:12" x14ac:dyDescent="0.25">
      <c r="A288" t="s">
        <v>363</v>
      </c>
      <c r="B288">
        <v>1</v>
      </c>
      <c r="C288">
        <v>7</v>
      </c>
      <c r="D288">
        <v>7</v>
      </c>
      <c r="E288">
        <v>1390497</v>
      </c>
      <c r="F288" s="2">
        <v>0.02</v>
      </c>
      <c r="G288" s="2">
        <v>0</v>
      </c>
      <c r="H288" s="2">
        <v>0</v>
      </c>
      <c r="I288">
        <v>0.4</v>
      </c>
      <c r="J288">
        <v>5.6000000000000005</v>
      </c>
      <c r="K288">
        <v>0.89524849999999989</v>
      </c>
      <c r="L288">
        <v>1.873336975</v>
      </c>
    </row>
    <row r="289" spans="1:12" x14ac:dyDescent="0.25">
      <c r="A289" t="s">
        <v>363</v>
      </c>
      <c r="B289">
        <v>1</v>
      </c>
      <c r="C289">
        <v>18</v>
      </c>
      <c r="D289">
        <v>16</v>
      </c>
      <c r="E289">
        <v>874634</v>
      </c>
      <c r="F289" s="2">
        <v>0.03</v>
      </c>
      <c r="G289" s="2">
        <v>0</v>
      </c>
      <c r="H289" s="2">
        <v>0.01</v>
      </c>
      <c r="I289">
        <v>0.4</v>
      </c>
      <c r="J289">
        <v>12.4</v>
      </c>
      <c r="K289">
        <v>0.987317</v>
      </c>
      <c r="L289">
        <v>3.6055609500000001</v>
      </c>
    </row>
    <row r="290" spans="1:12" x14ac:dyDescent="0.25">
      <c r="A290" t="s">
        <v>363</v>
      </c>
      <c r="B290">
        <v>1</v>
      </c>
      <c r="C290">
        <v>13</v>
      </c>
      <c r="D290">
        <v>13</v>
      </c>
      <c r="E290">
        <v>1425308</v>
      </c>
      <c r="F290" s="2">
        <v>0.02</v>
      </c>
      <c r="G290" s="2">
        <v>0</v>
      </c>
      <c r="H290" s="2">
        <v>0</v>
      </c>
      <c r="I290">
        <v>0.4</v>
      </c>
      <c r="J290">
        <v>10.4</v>
      </c>
      <c r="K290">
        <v>0.91265400000000008</v>
      </c>
      <c r="L290">
        <v>3.0794289000000004</v>
      </c>
    </row>
    <row r="291" spans="1:12" x14ac:dyDescent="0.25">
      <c r="A291" t="s">
        <v>363</v>
      </c>
      <c r="B291">
        <v>1</v>
      </c>
      <c r="C291">
        <v>14</v>
      </c>
      <c r="D291">
        <v>13</v>
      </c>
      <c r="E291">
        <v>1020859</v>
      </c>
      <c r="F291" s="2">
        <v>0.02</v>
      </c>
      <c r="G291" s="2">
        <v>0</v>
      </c>
      <c r="H291" s="2">
        <v>0</v>
      </c>
      <c r="I291">
        <v>0.4</v>
      </c>
      <c r="J291">
        <v>10.200000000000001</v>
      </c>
      <c r="K291">
        <v>0.71042950000000005</v>
      </c>
      <c r="L291">
        <v>2.9586503250000002</v>
      </c>
    </row>
    <row r="292" spans="1:12" x14ac:dyDescent="0.25">
      <c r="A292" t="s">
        <v>363</v>
      </c>
      <c r="B292">
        <v>1</v>
      </c>
      <c r="C292">
        <v>8</v>
      </c>
      <c r="D292">
        <v>7</v>
      </c>
      <c r="E292">
        <v>1202878</v>
      </c>
      <c r="F292" s="2">
        <v>0.04</v>
      </c>
      <c r="G292" s="2">
        <v>0</v>
      </c>
      <c r="H292" s="2">
        <v>0</v>
      </c>
      <c r="I292">
        <v>0.4</v>
      </c>
      <c r="J292">
        <v>5.4</v>
      </c>
      <c r="K292">
        <v>1.001439</v>
      </c>
      <c r="L292">
        <v>1.8605036500000001</v>
      </c>
    </row>
    <row r="293" spans="1:12" x14ac:dyDescent="0.25">
      <c r="A293" t="s">
        <v>363</v>
      </c>
      <c r="B293">
        <v>1</v>
      </c>
      <c r="C293">
        <v>10</v>
      </c>
      <c r="D293">
        <v>8</v>
      </c>
      <c r="E293">
        <v>793636</v>
      </c>
      <c r="F293" s="2">
        <v>0.03</v>
      </c>
      <c r="G293" s="2">
        <v>0</v>
      </c>
      <c r="H293" s="2">
        <v>0</v>
      </c>
      <c r="I293">
        <v>0.4</v>
      </c>
      <c r="J293">
        <v>6</v>
      </c>
      <c r="K293">
        <v>0.69681799999999994</v>
      </c>
      <c r="L293">
        <v>1.9038863000000001</v>
      </c>
    </row>
    <row r="294" spans="1:12" x14ac:dyDescent="0.25">
      <c r="A294" t="s">
        <v>363</v>
      </c>
      <c r="B294">
        <v>1</v>
      </c>
      <c r="C294">
        <v>8</v>
      </c>
      <c r="D294">
        <v>7</v>
      </c>
      <c r="E294">
        <v>736075</v>
      </c>
      <c r="F294" s="2">
        <v>7.0000000000000007E-2</v>
      </c>
      <c r="G294" s="2">
        <v>0</v>
      </c>
      <c r="H294" s="2">
        <v>0</v>
      </c>
      <c r="I294">
        <v>0.4</v>
      </c>
      <c r="J294">
        <v>5.4</v>
      </c>
      <c r="K294">
        <v>1.0680375</v>
      </c>
      <c r="L294">
        <v>1.8838131250000001</v>
      </c>
    </row>
    <row r="295" spans="1:12" x14ac:dyDescent="0.25">
      <c r="A295" t="s">
        <v>363</v>
      </c>
      <c r="B295">
        <v>1</v>
      </c>
      <c r="C295">
        <v>8</v>
      </c>
      <c r="D295">
        <v>7</v>
      </c>
      <c r="E295">
        <v>967088</v>
      </c>
      <c r="F295" s="2">
        <v>0.03</v>
      </c>
      <c r="G295" s="2">
        <v>0</v>
      </c>
      <c r="H295" s="2">
        <v>0</v>
      </c>
      <c r="I295">
        <v>0.4</v>
      </c>
      <c r="J295">
        <v>5.4</v>
      </c>
      <c r="K295">
        <v>0.78354400000000002</v>
      </c>
      <c r="L295">
        <v>1.7842404000000003</v>
      </c>
    </row>
    <row r="296" spans="1:12" x14ac:dyDescent="0.25">
      <c r="A296" t="s">
        <v>363</v>
      </c>
      <c r="B296">
        <v>1</v>
      </c>
      <c r="C296">
        <v>16</v>
      </c>
      <c r="D296">
        <v>15</v>
      </c>
      <c r="E296">
        <v>42799458</v>
      </c>
      <c r="F296" s="2">
        <v>0.01</v>
      </c>
      <c r="G296" s="2">
        <v>0</v>
      </c>
      <c r="H296" s="2">
        <v>0</v>
      </c>
      <c r="I296">
        <v>0.4</v>
      </c>
      <c r="J296">
        <v>11.8</v>
      </c>
      <c r="K296">
        <v>21.499729000000002</v>
      </c>
      <c r="L296">
        <v>10.634905150000002</v>
      </c>
    </row>
    <row r="297" spans="1:12" x14ac:dyDescent="0.25">
      <c r="A297" t="s">
        <v>363</v>
      </c>
      <c r="B297">
        <v>1</v>
      </c>
      <c r="C297">
        <v>6</v>
      </c>
      <c r="D297">
        <v>7</v>
      </c>
      <c r="E297">
        <v>379176</v>
      </c>
      <c r="F297" s="2">
        <v>0.05</v>
      </c>
      <c r="G297" s="2">
        <v>-0.01</v>
      </c>
      <c r="H297" s="2">
        <v>0.01</v>
      </c>
      <c r="I297">
        <v>0.4</v>
      </c>
      <c r="J297">
        <v>5.8000000000000007</v>
      </c>
      <c r="K297">
        <v>0.78958800000000007</v>
      </c>
      <c r="L297">
        <v>1.8863558000000002</v>
      </c>
    </row>
    <row r="298" spans="1:12" x14ac:dyDescent="0.25">
      <c r="A298" t="s">
        <v>467</v>
      </c>
      <c r="B298">
        <v>1</v>
      </c>
      <c r="C298">
        <v>12</v>
      </c>
      <c r="D298">
        <v>12</v>
      </c>
      <c r="E298">
        <v>265096</v>
      </c>
      <c r="F298" s="2">
        <v>0.02</v>
      </c>
      <c r="G298" s="2">
        <v>-0.01</v>
      </c>
      <c r="H298" s="2">
        <v>0.02</v>
      </c>
      <c r="I298">
        <v>0.4</v>
      </c>
      <c r="J298">
        <v>9.6000000000000014</v>
      </c>
      <c r="K298">
        <v>0.68254800000000004</v>
      </c>
      <c r="L298">
        <v>2.7988918000000007</v>
      </c>
    </row>
    <row r="299" spans="1:12" x14ac:dyDescent="0.25">
      <c r="A299" t="s">
        <v>467</v>
      </c>
      <c r="B299">
        <v>1</v>
      </c>
      <c r="C299">
        <v>8</v>
      </c>
      <c r="D299">
        <v>5</v>
      </c>
      <c r="E299">
        <v>182121</v>
      </c>
      <c r="F299" s="2">
        <v>0.03</v>
      </c>
      <c r="G299" s="2">
        <v>0</v>
      </c>
      <c r="H299" s="2">
        <v>0.01</v>
      </c>
      <c r="I299">
        <v>0.4</v>
      </c>
      <c r="J299">
        <v>3.4</v>
      </c>
      <c r="K299">
        <v>0.64106050000000003</v>
      </c>
      <c r="L299">
        <v>1.2343711749999999</v>
      </c>
    </row>
    <row r="300" spans="1:12" x14ac:dyDescent="0.25">
      <c r="A300" t="s">
        <v>734</v>
      </c>
      <c r="B300">
        <v>1</v>
      </c>
      <c r="C300">
        <v>7</v>
      </c>
      <c r="D300">
        <v>7</v>
      </c>
      <c r="E300">
        <v>1426321</v>
      </c>
      <c r="F300" s="2">
        <v>0.02</v>
      </c>
      <c r="G300" s="2">
        <v>0</v>
      </c>
      <c r="H300" s="2">
        <v>0.01</v>
      </c>
      <c r="I300">
        <v>0.4</v>
      </c>
      <c r="J300">
        <v>5.6000000000000005</v>
      </c>
      <c r="K300">
        <v>1.1631605</v>
      </c>
      <c r="L300">
        <v>1.9671061750000001</v>
      </c>
    </row>
    <row r="301" spans="1:12" x14ac:dyDescent="0.25">
      <c r="A301" t="s">
        <v>18713</v>
      </c>
      <c r="B301">
        <v>1</v>
      </c>
      <c r="C301">
        <v>8</v>
      </c>
      <c r="D301">
        <v>7</v>
      </c>
      <c r="E301">
        <v>10806</v>
      </c>
      <c r="F301" s="2">
        <v>0.01</v>
      </c>
      <c r="G301" s="2">
        <v>-0.01</v>
      </c>
      <c r="H301" s="2">
        <v>0</v>
      </c>
      <c r="I301">
        <v>0.4</v>
      </c>
      <c r="J301">
        <v>5.4</v>
      </c>
      <c r="K301">
        <v>-4.4596999999999984E-2</v>
      </c>
      <c r="L301">
        <v>1.4943910500000002</v>
      </c>
    </row>
    <row r="302" spans="1:12" x14ac:dyDescent="0.25">
      <c r="A302" t="s">
        <v>18713</v>
      </c>
      <c r="B302">
        <v>1</v>
      </c>
      <c r="C302">
        <v>6</v>
      </c>
      <c r="D302">
        <v>6</v>
      </c>
      <c r="E302">
        <v>16210</v>
      </c>
      <c r="F302" s="2">
        <v>0</v>
      </c>
      <c r="G302" s="2">
        <v>0</v>
      </c>
      <c r="H302" s="2">
        <v>0</v>
      </c>
      <c r="I302">
        <v>0.4</v>
      </c>
      <c r="J302">
        <v>4.8000000000000007</v>
      </c>
      <c r="K302">
        <v>8.1049999999999994E-3</v>
      </c>
      <c r="L302">
        <v>1.3628367500000003</v>
      </c>
    </row>
    <row r="303" spans="1:12" x14ac:dyDescent="0.25">
      <c r="A303" t="s">
        <v>18713</v>
      </c>
      <c r="B303">
        <v>1</v>
      </c>
      <c r="C303">
        <v>6</v>
      </c>
      <c r="D303">
        <v>5</v>
      </c>
      <c r="E303">
        <v>13532</v>
      </c>
      <c r="F303" s="2">
        <v>0</v>
      </c>
      <c r="G303" s="2">
        <v>0</v>
      </c>
      <c r="H303" s="2">
        <v>0</v>
      </c>
      <c r="I303">
        <v>0.4</v>
      </c>
      <c r="J303">
        <v>3.8</v>
      </c>
      <c r="K303">
        <v>6.7659999999999994E-3</v>
      </c>
      <c r="L303">
        <v>1.1123680999999999</v>
      </c>
    </row>
    <row r="304" spans="1:12" x14ac:dyDescent="0.25">
      <c r="A304" t="s">
        <v>18713</v>
      </c>
      <c r="B304">
        <v>1</v>
      </c>
      <c r="C304">
        <v>3</v>
      </c>
      <c r="D304">
        <v>1</v>
      </c>
      <c r="E304">
        <v>8486</v>
      </c>
      <c r="F304" s="2">
        <v>0</v>
      </c>
      <c r="G304" s="2">
        <v>0</v>
      </c>
      <c r="H304" s="2">
        <v>0</v>
      </c>
      <c r="I304">
        <v>0.4</v>
      </c>
      <c r="J304">
        <v>0.4</v>
      </c>
      <c r="K304">
        <v>4.2429999999999994E-3</v>
      </c>
      <c r="L304">
        <v>0.26148505</v>
      </c>
    </row>
    <row r="305" spans="1:12" x14ac:dyDescent="0.25">
      <c r="A305" t="s">
        <v>18713</v>
      </c>
      <c r="B305">
        <v>1</v>
      </c>
      <c r="C305">
        <v>13</v>
      </c>
      <c r="D305">
        <v>11</v>
      </c>
      <c r="E305">
        <v>313708</v>
      </c>
      <c r="F305" s="2">
        <v>0.01</v>
      </c>
      <c r="G305" s="2">
        <v>0</v>
      </c>
      <c r="H305" s="2">
        <v>0</v>
      </c>
      <c r="I305">
        <v>0.4</v>
      </c>
      <c r="J305">
        <v>8.4</v>
      </c>
      <c r="K305">
        <v>0.25685400000000003</v>
      </c>
      <c r="L305">
        <v>2.3498989000000003</v>
      </c>
    </row>
    <row r="306" spans="1:12" x14ac:dyDescent="0.25">
      <c r="A306" t="s">
        <v>18713</v>
      </c>
      <c r="B306">
        <v>1</v>
      </c>
      <c r="C306">
        <v>5</v>
      </c>
      <c r="D306">
        <v>3</v>
      </c>
      <c r="E306">
        <v>835</v>
      </c>
      <c r="F306" s="2">
        <v>0.01</v>
      </c>
      <c r="G306" s="2">
        <v>-0.01</v>
      </c>
      <c r="H306" s="2">
        <v>0</v>
      </c>
      <c r="I306">
        <v>0.4</v>
      </c>
      <c r="J306">
        <v>2.0000000000000004</v>
      </c>
      <c r="K306">
        <v>-4.9582499999999988E-2</v>
      </c>
      <c r="L306">
        <v>0.64264612500000018</v>
      </c>
    </row>
    <row r="307" spans="1:12" x14ac:dyDescent="0.25">
      <c r="A307" t="s">
        <v>18713</v>
      </c>
      <c r="B307">
        <v>1</v>
      </c>
      <c r="C307">
        <v>6</v>
      </c>
      <c r="D307">
        <v>5</v>
      </c>
      <c r="E307">
        <v>26921</v>
      </c>
      <c r="F307" s="2">
        <v>0.01</v>
      </c>
      <c r="G307" s="2">
        <v>-0.02</v>
      </c>
      <c r="H307" s="2">
        <v>0.01</v>
      </c>
      <c r="I307">
        <v>0.4</v>
      </c>
      <c r="J307">
        <v>3.8</v>
      </c>
      <c r="K307">
        <v>6.3460500000000031E-2</v>
      </c>
      <c r="L307">
        <v>1.1322111749999999</v>
      </c>
    </row>
    <row r="308" spans="1:12" x14ac:dyDescent="0.25">
      <c r="A308" t="s">
        <v>18713</v>
      </c>
      <c r="B308">
        <v>1</v>
      </c>
      <c r="C308">
        <v>2</v>
      </c>
      <c r="D308">
        <v>1</v>
      </c>
      <c r="E308">
        <v>748</v>
      </c>
      <c r="F308" s="2">
        <v>0.01</v>
      </c>
      <c r="G308" s="2">
        <v>0</v>
      </c>
      <c r="H308" s="2">
        <v>0</v>
      </c>
      <c r="I308">
        <v>0.4</v>
      </c>
      <c r="J308">
        <v>0.60000000000000009</v>
      </c>
      <c r="K308">
        <v>0.100374</v>
      </c>
      <c r="L308">
        <v>0.34513090000000007</v>
      </c>
    </row>
    <row r="309" spans="1:12" x14ac:dyDescent="0.25">
      <c r="A309" t="s">
        <v>14477</v>
      </c>
      <c r="B309">
        <v>1</v>
      </c>
      <c r="C309">
        <v>7</v>
      </c>
      <c r="D309">
        <v>6</v>
      </c>
      <c r="E309">
        <v>380586</v>
      </c>
      <c r="F309" s="2">
        <v>0.01</v>
      </c>
      <c r="G309" s="2">
        <v>0</v>
      </c>
      <c r="H309" s="2">
        <v>0</v>
      </c>
      <c r="I309">
        <v>0.4</v>
      </c>
      <c r="J309">
        <v>4.6000000000000005</v>
      </c>
      <c r="K309">
        <v>0.29029300000000002</v>
      </c>
      <c r="L309">
        <v>1.41160255</v>
      </c>
    </row>
    <row r="310" spans="1:12" x14ac:dyDescent="0.25">
      <c r="A310" t="s">
        <v>15535</v>
      </c>
      <c r="B310">
        <v>1</v>
      </c>
      <c r="C310">
        <v>3177</v>
      </c>
      <c r="D310">
        <v>2</v>
      </c>
      <c r="E310">
        <v>15476</v>
      </c>
      <c r="F310" s="2">
        <v>0</v>
      </c>
      <c r="G310" s="2">
        <v>0</v>
      </c>
      <c r="H310" s="2">
        <v>0</v>
      </c>
      <c r="I310">
        <v>0.4</v>
      </c>
      <c r="J310">
        <v>-633.4</v>
      </c>
      <c r="K310">
        <v>7.7379999999999992E-3</v>
      </c>
      <c r="L310">
        <v>-158.1872917</v>
      </c>
    </row>
    <row r="311" spans="1:12" x14ac:dyDescent="0.25">
      <c r="A311" t="s">
        <v>13487</v>
      </c>
      <c r="B311">
        <v>1</v>
      </c>
      <c r="C311">
        <v>7</v>
      </c>
      <c r="D311">
        <v>5</v>
      </c>
      <c r="E311">
        <v>790865</v>
      </c>
      <c r="F311" s="2">
        <v>0.05</v>
      </c>
      <c r="G311" s="2">
        <v>0</v>
      </c>
      <c r="H311" s="2">
        <v>0</v>
      </c>
      <c r="I311">
        <v>0.4</v>
      </c>
      <c r="J311">
        <v>3.6</v>
      </c>
      <c r="K311">
        <v>0.89543250000000008</v>
      </c>
      <c r="L311">
        <v>1.373401375</v>
      </c>
    </row>
    <row r="312" spans="1:12" x14ac:dyDescent="0.25">
      <c r="A312" t="s">
        <v>11159</v>
      </c>
      <c r="B312">
        <v>1</v>
      </c>
      <c r="C312">
        <v>10</v>
      </c>
      <c r="D312">
        <v>3</v>
      </c>
      <c r="E312">
        <v>3491</v>
      </c>
      <c r="F312" s="2">
        <v>0.01</v>
      </c>
      <c r="G312" s="2">
        <v>0</v>
      </c>
      <c r="H312" s="2">
        <v>0</v>
      </c>
      <c r="I312">
        <v>0.4</v>
      </c>
      <c r="J312">
        <v>1.0000000000000002</v>
      </c>
      <c r="K312">
        <v>0.1017455</v>
      </c>
      <c r="L312">
        <v>0.4456109250000001</v>
      </c>
    </row>
    <row r="313" spans="1:12" x14ac:dyDescent="0.25">
      <c r="A313" t="s">
        <v>1393</v>
      </c>
      <c r="B313">
        <v>1</v>
      </c>
      <c r="C313">
        <v>15</v>
      </c>
      <c r="D313">
        <v>15</v>
      </c>
      <c r="E313">
        <v>3640120</v>
      </c>
      <c r="F313" s="2">
        <v>0.05</v>
      </c>
      <c r="G313" s="2">
        <v>0</v>
      </c>
      <c r="H313" s="2">
        <v>0</v>
      </c>
      <c r="I313">
        <v>0.4</v>
      </c>
      <c r="J313">
        <v>12</v>
      </c>
      <c r="K313">
        <v>2.3200600000000002</v>
      </c>
      <c r="L313">
        <v>3.9720210000000002</v>
      </c>
    </row>
    <row r="314" spans="1:12" x14ac:dyDescent="0.25">
      <c r="A314" t="s">
        <v>1393</v>
      </c>
      <c r="B314">
        <v>1</v>
      </c>
      <c r="C314">
        <v>7</v>
      </c>
      <c r="D314">
        <v>6</v>
      </c>
      <c r="E314">
        <v>1360509</v>
      </c>
      <c r="F314" s="2">
        <v>0.04</v>
      </c>
      <c r="G314" s="2">
        <v>0</v>
      </c>
      <c r="H314" s="2">
        <v>0</v>
      </c>
      <c r="I314">
        <v>0.4</v>
      </c>
      <c r="J314">
        <v>4.6000000000000005</v>
      </c>
      <c r="K314">
        <v>1.0802545000000001</v>
      </c>
      <c r="L314">
        <v>1.6880890750000002</v>
      </c>
    </row>
    <row r="315" spans="1:12" x14ac:dyDescent="0.25">
      <c r="A315" t="s">
        <v>1393</v>
      </c>
      <c r="B315">
        <v>1</v>
      </c>
      <c r="C315">
        <v>6</v>
      </c>
      <c r="D315">
        <v>5</v>
      </c>
      <c r="E315">
        <v>3202879</v>
      </c>
      <c r="F315" s="2">
        <v>0.03</v>
      </c>
      <c r="G315" s="2">
        <v>0</v>
      </c>
      <c r="H315" s="2">
        <v>0</v>
      </c>
      <c r="I315">
        <v>0.4</v>
      </c>
      <c r="J315">
        <v>3.8</v>
      </c>
      <c r="K315">
        <v>1.9014394999999999</v>
      </c>
      <c r="L315">
        <v>1.7755038249999999</v>
      </c>
    </row>
    <row r="316" spans="1:12" x14ac:dyDescent="0.25">
      <c r="A316" t="s">
        <v>1393</v>
      </c>
      <c r="B316">
        <v>1</v>
      </c>
      <c r="C316">
        <v>7</v>
      </c>
      <c r="D316">
        <v>7</v>
      </c>
      <c r="E316">
        <v>736520</v>
      </c>
      <c r="F316" s="2">
        <v>0.04</v>
      </c>
      <c r="G316" s="2">
        <v>0</v>
      </c>
      <c r="H316" s="2">
        <v>0</v>
      </c>
      <c r="I316">
        <v>0.4</v>
      </c>
      <c r="J316">
        <v>5.6000000000000005</v>
      </c>
      <c r="K316">
        <v>0.76825999999999994</v>
      </c>
      <c r="L316">
        <v>1.828891</v>
      </c>
    </row>
    <row r="317" spans="1:12" x14ac:dyDescent="0.25">
      <c r="A317" t="s">
        <v>1393</v>
      </c>
      <c r="B317">
        <v>1</v>
      </c>
      <c r="C317">
        <v>6</v>
      </c>
      <c r="D317">
        <v>2</v>
      </c>
      <c r="E317">
        <v>797436</v>
      </c>
      <c r="F317" s="2">
        <v>0.04</v>
      </c>
      <c r="G317" s="2">
        <v>0</v>
      </c>
      <c r="H317" s="2">
        <v>0</v>
      </c>
      <c r="I317">
        <v>0.4</v>
      </c>
      <c r="J317">
        <v>0.8</v>
      </c>
      <c r="K317">
        <v>0.79871800000000004</v>
      </c>
      <c r="L317">
        <v>0.63955130000000004</v>
      </c>
    </row>
    <row r="318" spans="1:12" x14ac:dyDescent="0.25">
      <c r="A318" t="s">
        <v>1393</v>
      </c>
      <c r="B318">
        <v>1</v>
      </c>
      <c r="C318">
        <v>8</v>
      </c>
      <c r="D318">
        <v>7</v>
      </c>
      <c r="E318">
        <v>2723642</v>
      </c>
      <c r="F318" s="2">
        <v>0.02</v>
      </c>
      <c r="G318" s="2">
        <v>0</v>
      </c>
      <c r="H318" s="2">
        <v>0</v>
      </c>
      <c r="I318">
        <v>0.4</v>
      </c>
      <c r="J318">
        <v>5.4</v>
      </c>
      <c r="K318">
        <v>1.5618209999999999</v>
      </c>
      <c r="L318">
        <v>2.0566373499999999</v>
      </c>
    </row>
    <row r="319" spans="1:12" x14ac:dyDescent="0.25">
      <c r="A319" t="s">
        <v>1393</v>
      </c>
      <c r="B319">
        <v>1</v>
      </c>
      <c r="C319">
        <v>5</v>
      </c>
      <c r="D319">
        <v>5</v>
      </c>
      <c r="E319">
        <v>689209</v>
      </c>
      <c r="F319" s="2">
        <v>0.05</v>
      </c>
      <c r="G319" s="2">
        <v>0</v>
      </c>
      <c r="H319" s="2">
        <v>0.01</v>
      </c>
      <c r="I319">
        <v>0.4</v>
      </c>
      <c r="J319">
        <v>4</v>
      </c>
      <c r="K319">
        <v>1.0946045</v>
      </c>
      <c r="L319">
        <v>1.5431115750000002</v>
      </c>
    </row>
    <row r="320" spans="1:12" x14ac:dyDescent="0.25">
      <c r="A320" t="s">
        <v>1393</v>
      </c>
      <c r="B320">
        <v>1</v>
      </c>
      <c r="C320">
        <v>12</v>
      </c>
      <c r="D320">
        <v>13</v>
      </c>
      <c r="E320">
        <v>717861</v>
      </c>
      <c r="F320" s="2">
        <v>0.02</v>
      </c>
      <c r="G320" s="2">
        <v>0</v>
      </c>
      <c r="H320" s="2">
        <v>0</v>
      </c>
      <c r="I320">
        <v>0.4</v>
      </c>
      <c r="J320">
        <v>10.6</v>
      </c>
      <c r="K320">
        <v>0.5589305</v>
      </c>
      <c r="L320">
        <v>3.0056256750000001</v>
      </c>
    </row>
    <row r="321" spans="1:12" x14ac:dyDescent="0.25">
      <c r="A321" t="s">
        <v>6715</v>
      </c>
      <c r="B321">
        <v>1</v>
      </c>
      <c r="C321">
        <v>8</v>
      </c>
      <c r="D321">
        <v>8</v>
      </c>
      <c r="E321">
        <v>2227708</v>
      </c>
      <c r="F321" s="2">
        <v>0.01</v>
      </c>
      <c r="G321" s="2">
        <v>0</v>
      </c>
      <c r="H321" s="2">
        <v>0</v>
      </c>
      <c r="I321">
        <v>0.4</v>
      </c>
      <c r="J321">
        <v>6.4</v>
      </c>
      <c r="K321">
        <v>1.213854</v>
      </c>
      <c r="L321">
        <v>2.1848489000000004</v>
      </c>
    </row>
    <row r="322" spans="1:12" x14ac:dyDescent="0.25">
      <c r="A322" t="s">
        <v>10076</v>
      </c>
      <c r="B322">
        <v>1</v>
      </c>
      <c r="C322">
        <v>24</v>
      </c>
      <c r="D322">
        <v>3</v>
      </c>
      <c r="E322">
        <v>11887</v>
      </c>
      <c r="F322" s="2">
        <v>0</v>
      </c>
      <c r="G322" s="2">
        <v>0</v>
      </c>
      <c r="H322" s="2">
        <v>0</v>
      </c>
      <c r="I322">
        <v>0.4</v>
      </c>
      <c r="J322">
        <v>-1.7999999999999998</v>
      </c>
      <c r="K322">
        <v>5.9435E-3</v>
      </c>
      <c r="L322">
        <v>-0.28791977499999993</v>
      </c>
    </row>
    <row r="323" spans="1:12" x14ac:dyDescent="0.25">
      <c r="A323" t="s">
        <v>13271</v>
      </c>
      <c r="B323">
        <v>1</v>
      </c>
      <c r="C323">
        <v>7</v>
      </c>
      <c r="D323">
        <v>6</v>
      </c>
      <c r="E323">
        <v>132189</v>
      </c>
      <c r="F323" s="2">
        <v>0.06</v>
      </c>
      <c r="G323" s="2">
        <v>0</v>
      </c>
      <c r="H323" s="2">
        <v>0</v>
      </c>
      <c r="I323">
        <v>0.4</v>
      </c>
      <c r="J323">
        <v>4.6000000000000005</v>
      </c>
      <c r="K323">
        <v>0.66609450000000003</v>
      </c>
      <c r="L323">
        <v>1.5431330750000001</v>
      </c>
    </row>
    <row r="324" spans="1:12" x14ac:dyDescent="0.25">
      <c r="A324" t="s">
        <v>15039</v>
      </c>
      <c r="B324">
        <v>1</v>
      </c>
      <c r="C324">
        <v>5</v>
      </c>
      <c r="D324">
        <v>2</v>
      </c>
      <c r="E324">
        <v>73984</v>
      </c>
      <c r="F324" s="2">
        <v>0.05</v>
      </c>
      <c r="G324" s="2">
        <v>0</v>
      </c>
      <c r="H324" s="2">
        <v>0</v>
      </c>
      <c r="I324">
        <v>0.4</v>
      </c>
      <c r="J324">
        <v>1</v>
      </c>
      <c r="K324">
        <v>0.53699200000000014</v>
      </c>
      <c r="L324">
        <v>0.59794720000000012</v>
      </c>
    </row>
    <row r="325" spans="1:12" x14ac:dyDescent="0.25">
      <c r="A325" t="s">
        <v>2264</v>
      </c>
      <c r="B325">
        <v>1</v>
      </c>
      <c r="C325">
        <v>14</v>
      </c>
      <c r="D325">
        <v>11</v>
      </c>
      <c r="E325">
        <v>514107</v>
      </c>
      <c r="F325" s="2">
        <v>0</v>
      </c>
      <c r="G325" s="2">
        <v>0</v>
      </c>
      <c r="H325" s="2">
        <v>0</v>
      </c>
      <c r="I325">
        <v>0.4</v>
      </c>
      <c r="J325">
        <v>8.2000000000000011</v>
      </c>
      <c r="K325">
        <v>0.25705349999999999</v>
      </c>
      <c r="L325">
        <v>2.2999687250000003</v>
      </c>
    </row>
    <row r="326" spans="1:12" x14ac:dyDescent="0.25">
      <c r="A326" t="s">
        <v>4233</v>
      </c>
      <c r="B326">
        <v>1</v>
      </c>
      <c r="C326">
        <v>7</v>
      </c>
      <c r="D326">
        <v>6</v>
      </c>
      <c r="E326">
        <v>9020</v>
      </c>
      <c r="F326" s="2">
        <v>0.01</v>
      </c>
      <c r="G326" s="2">
        <v>0</v>
      </c>
      <c r="H326" s="2">
        <v>0</v>
      </c>
      <c r="I326">
        <v>0.4</v>
      </c>
      <c r="J326">
        <v>4.6000000000000005</v>
      </c>
      <c r="K326">
        <v>0.10451000000000001</v>
      </c>
      <c r="L326">
        <v>1.3465785000000001</v>
      </c>
    </row>
    <row r="327" spans="1:12" x14ac:dyDescent="0.25">
      <c r="A327" t="s">
        <v>1667</v>
      </c>
      <c r="B327">
        <v>1</v>
      </c>
      <c r="C327">
        <v>9</v>
      </c>
      <c r="D327">
        <v>9</v>
      </c>
      <c r="E327">
        <v>451309</v>
      </c>
      <c r="F327" s="2">
        <v>0.04</v>
      </c>
      <c r="G327" s="2">
        <v>0</v>
      </c>
      <c r="H327" s="2">
        <v>0</v>
      </c>
      <c r="I327">
        <v>0.4</v>
      </c>
      <c r="J327">
        <v>7.2</v>
      </c>
      <c r="K327">
        <v>0.6256545</v>
      </c>
      <c r="L327">
        <v>2.178979075</v>
      </c>
    </row>
    <row r="328" spans="1:12" x14ac:dyDescent="0.25">
      <c r="A328" t="s">
        <v>1667</v>
      </c>
      <c r="B328">
        <v>1</v>
      </c>
      <c r="C328">
        <v>14</v>
      </c>
      <c r="D328">
        <v>13</v>
      </c>
      <c r="E328">
        <v>437732</v>
      </c>
      <c r="F328" s="2">
        <v>0.11</v>
      </c>
      <c r="G328" s="2">
        <v>0</v>
      </c>
      <c r="H328" s="2">
        <v>0</v>
      </c>
      <c r="I328">
        <v>0.4</v>
      </c>
      <c r="J328">
        <v>10.200000000000001</v>
      </c>
      <c r="K328">
        <v>1.3188660000000001</v>
      </c>
      <c r="L328">
        <v>3.1716031000000005</v>
      </c>
    </row>
    <row r="329" spans="1:12" x14ac:dyDescent="0.25">
      <c r="A329" t="s">
        <v>1667</v>
      </c>
      <c r="B329">
        <v>1</v>
      </c>
      <c r="C329">
        <v>5</v>
      </c>
      <c r="D329">
        <v>2</v>
      </c>
      <c r="E329">
        <v>531907</v>
      </c>
      <c r="F329" s="2">
        <v>0.04</v>
      </c>
      <c r="G329" s="2">
        <v>0</v>
      </c>
      <c r="H329" s="2">
        <v>0</v>
      </c>
      <c r="I329">
        <v>0.4</v>
      </c>
      <c r="J329">
        <v>1</v>
      </c>
      <c r="K329">
        <v>0.66595350000000009</v>
      </c>
      <c r="L329">
        <v>0.64308372500000011</v>
      </c>
    </row>
    <row r="330" spans="1:12" x14ac:dyDescent="0.25">
      <c r="A330" t="s">
        <v>1667</v>
      </c>
      <c r="B330">
        <v>1</v>
      </c>
      <c r="C330">
        <v>8</v>
      </c>
      <c r="D330">
        <v>8</v>
      </c>
      <c r="E330">
        <v>552694</v>
      </c>
      <c r="F330" s="2">
        <v>0.03</v>
      </c>
      <c r="G330" s="2">
        <v>0</v>
      </c>
      <c r="H330" s="2">
        <v>0</v>
      </c>
      <c r="I330">
        <v>0.4</v>
      </c>
      <c r="J330">
        <v>6.4</v>
      </c>
      <c r="K330">
        <v>0.57634699999999994</v>
      </c>
      <c r="L330">
        <v>1.9617214500000002</v>
      </c>
    </row>
    <row r="331" spans="1:12" x14ac:dyDescent="0.25">
      <c r="A331" t="s">
        <v>1667</v>
      </c>
      <c r="B331">
        <v>1</v>
      </c>
      <c r="C331">
        <v>5</v>
      </c>
      <c r="D331">
        <v>4</v>
      </c>
      <c r="E331">
        <v>572775</v>
      </c>
      <c r="F331" s="2">
        <v>0.03</v>
      </c>
      <c r="G331" s="2">
        <v>0</v>
      </c>
      <c r="H331" s="2">
        <v>0.01</v>
      </c>
      <c r="I331">
        <v>0.4</v>
      </c>
      <c r="J331">
        <v>3</v>
      </c>
      <c r="K331">
        <v>0.83638749999999995</v>
      </c>
      <c r="L331">
        <v>1.2027356249999999</v>
      </c>
    </row>
    <row r="332" spans="1:12" x14ac:dyDescent="0.25">
      <c r="A332" t="s">
        <v>1667</v>
      </c>
      <c r="B332">
        <v>1</v>
      </c>
      <c r="C332">
        <v>6</v>
      </c>
      <c r="D332">
        <v>6</v>
      </c>
      <c r="E332">
        <v>474858</v>
      </c>
      <c r="F332" s="2">
        <v>0.03</v>
      </c>
      <c r="G332" s="2">
        <v>0</v>
      </c>
      <c r="H332" s="2">
        <v>0</v>
      </c>
      <c r="I332">
        <v>0.4</v>
      </c>
      <c r="J332">
        <v>4.8000000000000007</v>
      </c>
      <c r="K332">
        <v>0.53742899999999993</v>
      </c>
      <c r="L332">
        <v>1.5481001500000002</v>
      </c>
    </row>
    <row r="333" spans="1:12" x14ac:dyDescent="0.25">
      <c r="A333" t="s">
        <v>1667</v>
      </c>
      <c r="B333">
        <v>1</v>
      </c>
      <c r="C333">
        <v>3</v>
      </c>
      <c r="D333">
        <v>2</v>
      </c>
      <c r="E333">
        <v>539805</v>
      </c>
      <c r="F333" s="2">
        <v>0.04</v>
      </c>
      <c r="G333" s="2">
        <v>0</v>
      </c>
      <c r="H333" s="2">
        <v>0</v>
      </c>
      <c r="I333">
        <v>0.4</v>
      </c>
      <c r="J333">
        <v>1.4000000000000001</v>
      </c>
      <c r="K333">
        <v>0.66990250000000007</v>
      </c>
      <c r="L333">
        <v>0.74446587500000005</v>
      </c>
    </row>
    <row r="334" spans="1:12" x14ac:dyDescent="0.25">
      <c r="A334" t="s">
        <v>1667</v>
      </c>
      <c r="B334">
        <v>1</v>
      </c>
      <c r="C334">
        <v>12</v>
      </c>
      <c r="D334">
        <v>12</v>
      </c>
      <c r="E334">
        <v>511315</v>
      </c>
      <c r="F334" s="2">
        <v>0.03</v>
      </c>
      <c r="G334" s="2">
        <v>-0.01</v>
      </c>
      <c r="H334" s="2">
        <v>0.01</v>
      </c>
      <c r="I334">
        <v>0.4</v>
      </c>
      <c r="J334">
        <v>9.6000000000000014</v>
      </c>
      <c r="K334">
        <v>0.65565749999999989</v>
      </c>
      <c r="L334">
        <v>2.7894801250000003</v>
      </c>
    </row>
    <row r="335" spans="1:12" x14ac:dyDescent="0.25">
      <c r="A335" t="s">
        <v>1667</v>
      </c>
      <c r="B335">
        <v>1</v>
      </c>
      <c r="C335">
        <v>9</v>
      </c>
      <c r="D335">
        <v>9</v>
      </c>
      <c r="E335">
        <v>720795</v>
      </c>
      <c r="F335" s="2">
        <v>0.02</v>
      </c>
      <c r="G335" s="2">
        <v>0</v>
      </c>
      <c r="H335" s="2">
        <v>0</v>
      </c>
      <c r="I335">
        <v>0.4</v>
      </c>
      <c r="J335">
        <v>7.2</v>
      </c>
      <c r="K335">
        <v>0.56039749999999999</v>
      </c>
      <c r="L335">
        <v>2.1561391250000002</v>
      </c>
    </row>
    <row r="336" spans="1:12" x14ac:dyDescent="0.25">
      <c r="A336" t="s">
        <v>1728</v>
      </c>
      <c r="B336">
        <v>1</v>
      </c>
      <c r="C336">
        <v>6</v>
      </c>
      <c r="D336">
        <v>6</v>
      </c>
      <c r="E336">
        <v>61584</v>
      </c>
      <c r="F336" s="2">
        <v>0.09</v>
      </c>
      <c r="G336" s="2">
        <v>0</v>
      </c>
      <c r="H336" s="2">
        <v>0.01</v>
      </c>
      <c r="I336">
        <v>0.4</v>
      </c>
      <c r="J336">
        <v>4.8000000000000007</v>
      </c>
      <c r="K336">
        <v>1.1807919999999998</v>
      </c>
      <c r="L336">
        <v>1.7732772000000003</v>
      </c>
    </row>
    <row r="337" spans="1:12" x14ac:dyDescent="0.25">
      <c r="A337" t="s">
        <v>1728</v>
      </c>
      <c r="B337">
        <v>1</v>
      </c>
      <c r="C337">
        <v>7</v>
      </c>
      <c r="D337">
        <v>7</v>
      </c>
      <c r="E337">
        <v>379054</v>
      </c>
      <c r="F337" s="2">
        <v>0.04</v>
      </c>
      <c r="G337" s="2">
        <v>0</v>
      </c>
      <c r="H337" s="2">
        <v>0.01</v>
      </c>
      <c r="I337">
        <v>0.4</v>
      </c>
      <c r="J337">
        <v>5.6000000000000005</v>
      </c>
      <c r="K337">
        <v>0.83952700000000002</v>
      </c>
      <c r="L337">
        <v>1.8538344499999999</v>
      </c>
    </row>
    <row r="338" spans="1:12" x14ac:dyDescent="0.25">
      <c r="A338" t="s">
        <v>19236</v>
      </c>
      <c r="B338">
        <v>1</v>
      </c>
      <c r="C338">
        <v>8</v>
      </c>
      <c r="D338">
        <v>9</v>
      </c>
      <c r="E338">
        <v>844292</v>
      </c>
      <c r="F338" s="2">
        <v>0.01</v>
      </c>
      <c r="G338" s="2">
        <v>0</v>
      </c>
      <c r="H338" s="2">
        <v>0</v>
      </c>
      <c r="I338">
        <v>0.4</v>
      </c>
      <c r="J338">
        <v>7.4</v>
      </c>
      <c r="K338">
        <v>0.522146</v>
      </c>
      <c r="L338">
        <v>2.1927511000000002</v>
      </c>
    </row>
    <row r="339" spans="1:12" x14ac:dyDescent="0.25">
      <c r="A339" t="s">
        <v>7069</v>
      </c>
      <c r="B339">
        <v>1</v>
      </c>
      <c r="C339">
        <v>5</v>
      </c>
      <c r="D339">
        <v>2</v>
      </c>
      <c r="E339">
        <v>109740</v>
      </c>
      <c r="F339" s="2">
        <v>0</v>
      </c>
      <c r="G339" s="2">
        <v>0</v>
      </c>
      <c r="H339" s="2">
        <v>0</v>
      </c>
      <c r="I339">
        <v>0.4</v>
      </c>
      <c r="J339">
        <v>1</v>
      </c>
      <c r="K339">
        <v>5.4869999999999995E-2</v>
      </c>
      <c r="L339">
        <v>0.42920450000000004</v>
      </c>
    </row>
    <row r="340" spans="1:12" x14ac:dyDescent="0.25">
      <c r="A340" t="s">
        <v>7069</v>
      </c>
      <c r="B340">
        <v>1</v>
      </c>
      <c r="C340">
        <v>4</v>
      </c>
      <c r="D340">
        <v>3</v>
      </c>
      <c r="E340">
        <v>695269</v>
      </c>
      <c r="F340" s="2">
        <v>0.01</v>
      </c>
      <c r="G340" s="2">
        <v>0</v>
      </c>
      <c r="H340" s="2">
        <v>0</v>
      </c>
      <c r="I340">
        <v>0.4</v>
      </c>
      <c r="J340">
        <v>2.2000000000000002</v>
      </c>
      <c r="K340">
        <v>0.44763449999999994</v>
      </c>
      <c r="L340">
        <v>0.8666720750000001</v>
      </c>
    </row>
    <row r="341" spans="1:12" x14ac:dyDescent="0.25">
      <c r="A341" t="s">
        <v>7069</v>
      </c>
      <c r="B341">
        <v>1</v>
      </c>
      <c r="C341">
        <v>5</v>
      </c>
      <c r="D341">
        <v>5</v>
      </c>
      <c r="E341">
        <v>175545</v>
      </c>
      <c r="F341" s="2">
        <v>0.01</v>
      </c>
      <c r="G341" s="2">
        <v>0</v>
      </c>
      <c r="H341" s="2">
        <v>0</v>
      </c>
      <c r="I341">
        <v>0.4</v>
      </c>
      <c r="J341">
        <v>4</v>
      </c>
      <c r="K341">
        <v>0.18777250000000001</v>
      </c>
      <c r="L341">
        <v>1.2257203750000001</v>
      </c>
    </row>
    <row r="342" spans="1:12" x14ac:dyDescent="0.25">
      <c r="A342" t="s">
        <v>7069</v>
      </c>
      <c r="B342">
        <v>1</v>
      </c>
      <c r="C342">
        <v>7</v>
      </c>
      <c r="D342">
        <v>6</v>
      </c>
      <c r="E342">
        <v>1127673</v>
      </c>
      <c r="F342" s="2">
        <v>0.01</v>
      </c>
      <c r="G342" s="2">
        <v>0</v>
      </c>
      <c r="H342" s="2">
        <v>0</v>
      </c>
      <c r="I342">
        <v>0.4</v>
      </c>
      <c r="J342">
        <v>4.6000000000000005</v>
      </c>
      <c r="K342">
        <v>0.66383649999999994</v>
      </c>
      <c r="L342">
        <v>1.5423427750000001</v>
      </c>
    </row>
    <row r="343" spans="1:12" x14ac:dyDescent="0.25">
      <c r="A343" t="s">
        <v>7069</v>
      </c>
      <c r="B343">
        <v>1</v>
      </c>
      <c r="C343">
        <v>3</v>
      </c>
      <c r="D343">
        <v>1</v>
      </c>
      <c r="E343">
        <v>296001</v>
      </c>
      <c r="F343" s="2">
        <v>0.01</v>
      </c>
      <c r="G343" s="2">
        <v>0</v>
      </c>
      <c r="H343" s="2">
        <v>0</v>
      </c>
      <c r="I343">
        <v>0.4</v>
      </c>
      <c r="J343">
        <v>0.4</v>
      </c>
      <c r="K343">
        <v>0.24800050000000001</v>
      </c>
      <c r="L343">
        <v>0.34680017499999999</v>
      </c>
    </row>
    <row r="344" spans="1:12" x14ac:dyDescent="0.25">
      <c r="A344" t="s">
        <v>4396</v>
      </c>
      <c r="B344">
        <v>1</v>
      </c>
      <c r="C344">
        <v>5</v>
      </c>
      <c r="D344">
        <v>3</v>
      </c>
      <c r="E344">
        <v>61652</v>
      </c>
      <c r="F344" s="2">
        <v>0.01</v>
      </c>
      <c r="G344" s="2">
        <v>0</v>
      </c>
      <c r="H344" s="2">
        <v>0</v>
      </c>
      <c r="I344">
        <v>0.4</v>
      </c>
      <c r="J344">
        <v>2.0000000000000004</v>
      </c>
      <c r="K344">
        <v>0.130826</v>
      </c>
      <c r="L344">
        <v>0.70578910000000017</v>
      </c>
    </row>
    <row r="345" spans="1:12" x14ac:dyDescent="0.25">
      <c r="A345" t="s">
        <v>4309</v>
      </c>
      <c r="B345">
        <v>1</v>
      </c>
      <c r="C345">
        <v>112</v>
      </c>
      <c r="D345">
        <v>6</v>
      </c>
      <c r="E345">
        <v>2721</v>
      </c>
      <c r="F345" s="2">
        <v>0</v>
      </c>
      <c r="G345" s="2">
        <v>0</v>
      </c>
      <c r="H345" s="2">
        <v>0</v>
      </c>
      <c r="I345">
        <v>0.4</v>
      </c>
      <c r="J345">
        <v>-16.400000000000002</v>
      </c>
      <c r="K345">
        <v>1.3604999999999999E-3</v>
      </c>
      <c r="L345">
        <v>-3.9395238250000002</v>
      </c>
    </row>
    <row r="346" spans="1:12" x14ac:dyDescent="0.25">
      <c r="A346" t="s">
        <v>13279</v>
      </c>
      <c r="B346">
        <v>1</v>
      </c>
      <c r="C346">
        <v>7</v>
      </c>
      <c r="D346">
        <v>6</v>
      </c>
      <c r="E346">
        <v>771612</v>
      </c>
      <c r="F346" s="2">
        <v>0.03</v>
      </c>
      <c r="G346" s="2">
        <v>0</v>
      </c>
      <c r="H346" s="2">
        <v>0</v>
      </c>
      <c r="I346">
        <v>0.4</v>
      </c>
      <c r="J346">
        <v>4.6000000000000005</v>
      </c>
      <c r="K346">
        <v>0.68580599999999992</v>
      </c>
      <c r="L346">
        <v>1.5500320999999999</v>
      </c>
    </row>
    <row r="347" spans="1:12" x14ac:dyDescent="0.25">
      <c r="A347" t="s">
        <v>9929</v>
      </c>
      <c r="B347">
        <v>1</v>
      </c>
      <c r="C347">
        <v>8</v>
      </c>
      <c r="D347">
        <v>6</v>
      </c>
      <c r="E347">
        <v>3053922</v>
      </c>
      <c r="F347" s="2">
        <v>0.03</v>
      </c>
      <c r="G347" s="2">
        <v>0</v>
      </c>
      <c r="H347" s="2">
        <v>0</v>
      </c>
      <c r="I347">
        <v>0.4</v>
      </c>
      <c r="J347">
        <v>4.4000000000000004</v>
      </c>
      <c r="K347">
        <v>1.8269610000000001</v>
      </c>
      <c r="L347">
        <v>1.8994363500000002</v>
      </c>
    </row>
    <row r="348" spans="1:12" x14ac:dyDescent="0.25">
      <c r="A348" t="s">
        <v>1561</v>
      </c>
      <c r="B348">
        <v>1</v>
      </c>
      <c r="C348">
        <v>3</v>
      </c>
      <c r="D348">
        <v>3</v>
      </c>
      <c r="E348">
        <v>3509600</v>
      </c>
      <c r="F348" s="2">
        <v>0.01</v>
      </c>
      <c r="G348" s="2">
        <v>0</v>
      </c>
      <c r="H348" s="2">
        <v>0</v>
      </c>
      <c r="I348">
        <v>0.4</v>
      </c>
      <c r="J348">
        <v>2.4000000000000004</v>
      </c>
      <c r="K348">
        <v>1.8548</v>
      </c>
      <c r="L348">
        <v>1.4091800000000001</v>
      </c>
    </row>
    <row r="349" spans="1:12" x14ac:dyDescent="0.25">
      <c r="A349" t="s">
        <v>9687</v>
      </c>
      <c r="B349">
        <v>1</v>
      </c>
      <c r="C349">
        <v>6</v>
      </c>
      <c r="D349">
        <v>4</v>
      </c>
      <c r="E349">
        <v>1843404</v>
      </c>
      <c r="F349" s="2">
        <v>0</v>
      </c>
      <c r="G349" s="2">
        <v>0</v>
      </c>
      <c r="H349" s="2">
        <v>0</v>
      </c>
      <c r="I349">
        <v>0.4</v>
      </c>
      <c r="J349">
        <v>2.8000000000000003</v>
      </c>
      <c r="K349">
        <v>0.92170199999999991</v>
      </c>
      <c r="L349">
        <v>1.1825957</v>
      </c>
    </row>
    <row r="350" spans="1:12" x14ac:dyDescent="0.25">
      <c r="A350" t="s">
        <v>5204</v>
      </c>
      <c r="B350">
        <v>1</v>
      </c>
      <c r="C350">
        <v>6</v>
      </c>
      <c r="D350">
        <v>6</v>
      </c>
      <c r="E350">
        <v>645532</v>
      </c>
      <c r="F350" s="2">
        <v>0.05</v>
      </c>
      <c r="G350" s="2">
        <v>0</v>
      </c>
      <c r="H350" s="2">
        <v>0</v>
      </c>
      <c r="I350">
        <v>0.4</v>
      </c>
      <c r="J350">
        <v>4.8000000000000007</v>
      </c>
      <c r="K350">
        <v>0.82276600000000011</v>
      </c>
      <c r="L350">
        <v>1.6479681000000004</v>
      </c>
    </row>
    <row r="351" spans="1:12" x14ac:dyDescent="0.25">
      <c r="A351" t="s">
        <v>17143</v>
      </c>
      <c r="B351">
        <v>1</v>
      </c>
      <c r="C351">
        <v>1412</v>
      </c>
      <c r="D351">
        <v>5</v>
      </c>
      <c r="E351">
        <v>17702</v>
      </c>
      <c r="F351" s="2">
        <v>0.01</v>
      </c>
      <c r="G351" s="2">
        <v>0</v>
      </c>
      <c r="H351" s="2">
        <v>0</v>
      </c>
      <c r="I351">
        <v>0.4</v>
      </c>
      <c r="J351">
        <v>-277.40000000000003</v>
      </c>
      <c r="K351">
        <v>0.108851</v>
      </c>
      <c r="L351">
        <v>-69.151902150000012</v>
      </c>
    </row>
    <row r="352" spans="1:12" x14ac:dyDescent="0.25">
      <c r="A352" t="s">
        <v>4716</v>
      </c>
      <c r="B352">
        <v>1</v>
      </c>
      <c r="C352">
        <v>21</v>
      </c>
      <c r="D352">
        <v>20</v>
      </c>
      <c r="E352">
        <v>2611836</v>
      </c>
      <c r="F352" s="2">
        <v>0.03</v>
      </c>
      <c r="G352" s="2">
        <v>0</v>
      </c>
      <c r="H352" s="2">
        <v>0.01</v>
      </c>
      <c r="I352">
        <v>0.4</v>
      </c>
      <c r="J352">
        <v>15.8</v>
      </c>
      <c r="K352">
        <v>1.855918</v>
      </c>
      <c r="L352">
        <v>4.7595713000000002</v>
      </c>
    </row>
    <row r="353" spans="1:12" x14ac:dyDescent="0.25">
      <c r="A353" t="s">
        <v>9185</v>
      </c>
      <c r="B353">
        <v>1</v>
      </c>
      <c r="C353">
        <v>16</v>
      </c>
      <c r="D353">
        <v>15</v>
      </c>
      <c r="E353">
        <v>749621</v>
      </c>
      <c r="F353" s="2">
        <v>0.02</v>
      </c>
      <c r="G353" s="2">
        <v>-0.01</v>
      </c>
      <c r="H353" s="2">
        <v>0.01</v>
      </c>
      <c r="I353">
        <v>0.4</v>
      </c>
      <c r="J353">
        <v>11.8</v>
      </c>
      <c r="K353">
        <v>0.67481049999999998</v>
      </c>
      <c r="L353">
        <v>3.3461836750000002</v>
      </c>
    </row>
    <row r="354" spans="1:12" x14ac:dyDescent="0.25">
      <c r="A354" t="s">
        <v>5101</v>
      </c>
      <c r="B354">
        <v>1</v>
      </c>
      <c r="C354">
        <v>14</v>
      </c>
      <c r="D354">
        <v>13</v>
      </c>
      <c r="E354">
        <v>315429</v>
      </c>
      <c r="F354" s="2">
        <v>0</v>
      </c>
      <c r="G354" s="2">
        <v>0</v>
      </c>
      <c r="H354" s="2">
        <v>0</v>
      </c>
      <c r="I354">
        <v>0.4</v>
      </c>
      <c r="J354">
        <v>10.200000000000001</v>
      </c>
      <c r="K354">
        <v>0.15771449999999998</v>
      </c>
      <c r="L354">
        <v>2.7652000750000005</v>
      </c>
    </row>
    <row r="355" spans="1:12" x14ac:dyDescent="0.25">
      <c r="A355" t="s">
        <v>5101</v>
      </c>
      <c r="B355">
        <v>1</v>
      </c>
      <c r="C355">
        <v>8</v>
      </c>
      <c r="D355">
        <v>8</v>
      </c>
      <c r="E355">
        <v>118151</v>
      </c>
      <c r="F355" s="2">
        <v>0</v>
      </c>
      <c r="G355" s="2">
        <v>0</v>
      </c>
      <c r="H355" s="2">
        <v>0</v>
      </c>
      <c r="I355">
        <v>0.4</v>
      </c>
      <c r="J355">
        <v>6.4</v>
      </c>
      <c r="K355">
        <v>5.9075499999999996E-2</v>
      </c>
      <c r="L355">
        <v>1.7806764250000002</v>
      </c>
    </row>
    <row r="356" spans="1:12" x14ac:dyDescent="0.25">
      <c r="A356" t="s">
        <v>5101</v>
      </c>
      <c r="B356">
        <v>1</v>
      </c>
      <c r="C356">
        <v>5</v>
      </c>
      <c r="D356">
        <v>5</v>
      </c>
      <c r="E356">
        <v>25386</v>
      </c>
      <c r="F356" s="2">
        <v>0</v>
      </c>
      <c r="G356" s="2">
        <v>0</v>
      </c>
      <c r="H356" s="2">
        <v>0</v>
      </c>
      <c r="I356">
        <v>0.4</v>
      </c>
      <c r="J356">
        <v>4</v>
      </c>
      <c r="K356">
        <v>1.2692999999999999E-2</v>
      </c>
      <c r="L356">
        <v>1.1644425500000002</v>
      </c>
    </row>
    <row r="357" spans="1:12" x14ac:dyDescent="0.25">
      <c r="A357" t="s">
        <v>9456</v>
      </c>
      <c r="B357">
        <v>1</v>
      </c>
      <c r="C357">
        <v>6</v>
      </c>
      <c r="D357">
        <v>6</v>
      </c>
      <c r="E357">
        <v>1354670</v>
      </c>
      <c r="F357" s="2">
        <v>0.03</v>
      </c>
      <c r="G357" s="2">
        <v>0</v>
      </c>
      <c r="H357" s="2">
        <v>0</v>
      </c>
      <c r="I357">
        <v>0.4</v>
      </c>
      <c r="J357">
        <v>4.8000000000000007</v>
      </c>
      <c r="K357">
        <v>0.97733500000000006</v>
      </c>
      <c r="L357">
        <v>1.7020672500000003</v>
      </c>
    </row>
    <row r="358" spans="1:12" x14ac:dyDescent="0.25">
      <c r="A358" t="s">
        <v>3029</v>
      </c>
      <c r="B358">
        <v>1</v>
      </c>
      <c r="C358">
        <v>27</v>
      </c>
      <c r="D358">
        <v>27</v>
      </c>
      <c r="E358">
        <v>18658825</v>
      </c>
      <c r="F358" s="2">
        <v>0.02</v>
      </c>
      <c r="G358" s="2">
        <v>0</v>
      </c>
      <c r="H358" s="2">
        <v>0</v>
      </c>
      <c r="I358">
        <v>0.4</v>
      </c>
      <c r="J358">
        <v>21.6</v>
      </c>
      <c r="K358">
        <v>9.5294124999999994</v>
      </c>
      <c r="L358">
        <v>8.8952943750000006</v>
      </c>
    </row>
    <row r="359" spans="1:12" x14ac:dyDescent="0.25">
      <c r="A359" t="s">
        <v>10534</v>
      </c>
      <c r="B359">
        <v>1</v>
      </c>
      <c r="C359">
        <v>6</v>
      </c>
      <c r="D359">
        <v>6</v>
      </c>
      <c r="E359">
        <v>263061</v>
      </c>
      <c r="F359" s="2">
        <v>0.02</v>
      </c>
      <c r="G359" s="2">
        <v>0</v>
      </c>
      <c r="H359" s="2">
        <v>0.01</v>
      </c>
      <c r="I359">
        <v>0.4</v>
      </c>
      <c r="J359">
        <v>4.8000000000000007</v>
      </c>
      <c r="K359">
        <v>0.58153049999999995</v>
      </c>
      <c r="L359">
        <v>1.5635356750000002</v>
      </c>
    </row>
    <row r="360" spans="1:12" x14ac:dyDescent="0.25">
      <c r="A360" t="s">
        <v>389</v>
      </c>
      <c r="B360">
        <v>1</v>
      </c>
      <c r="C360">
        <v>20</v>
      </c>
      <c r="D360">
        <v>17</v>
      </c>
      <c r="E360">
        <v>7518982</v>
      </c>
      <c r="F360" s="2">
        <v>0.04</v>
      </c>
      <c r="G360" s="2">
        <v>0</v>
      </c>
      <c r="H360" s="2">
        <v>0</v>
      </c>
      <c r="I360">
        <v>0.4</v>
      </c>
      <c r="J360">
        <v>13.000000000000002</v>
      </c>
      <c r="K360">
        <v>4.159491</v>
      </c>
      <c r="L360">
        <v>4.8658218500000006</v>
      </c>
    </row>
    <row r="361" spans="1:12" x14ac:dyDescent="0.25">
      <c r="A361" t="s">
        <v>389</v>
      </c>
      <c r="B361">
        <v>1</v>
      </c>
      <c r="C361">
        <v>3</v>
      </c>
      <c r="D361">
        <v>3</v>
      </c>
      <c r="E361">
        <v>2757653</v>
      </c>
      <c r="F361" s="2">
        <v>0.03</v>
      </c>
      <c r="G361" s="2">
        <v>0</v>
      </c>
      <c r="H361" s="2">
        <v>0</v>
      </c>
      <c r="I361">
        <v>0.4</v>
      </c>
      <c r="J361">
        <v>2.4000000000000004</v>
      </c>
      <c r="K361">
        <v>1.6788265</v>
      </c>
      <c r="L361">
        <v>1.347589275</v>
      </c>
    </row>
    <row r="362" spans="1:12" x14ac:dyDescent="0.25">
      <c r="A362" t="s">
        <v>389</v>
      </c>
      <c r="B362">
        <v>1</v>
      </c>
      <c r="C362">
        <v>10</v>
      </c>
      <c r="D362">
        <v>9</v>
      </c>
      <c r="E362">
        <v>7214750</v>
      </c>
      <c r="F362" s="2">
        <v>0.02</v>
      </c>
      <c r="G362" s="2">
        <v>0</v>
      </c>
      <c r="H362" s="2">
        <v>0</v>
      </c>
      <c r="I362">
        <v>0.4</v>
      </c>
      <c r="J362">
        <v>7</v>
      </c>
      <c r="K362">
        <v>3.807375</v>
      </c>
      <c r="L362">
        <v>3.2425812499999997</v>
      </c>
    </row>
    <row r="363" spans="1:12" x14ac:dyDescent="0.25">
      <c r="A363" t="s">
        <v>389</v>
      </c>
      <c r="B363">
        <v>1</v>
      </c>
      <c r="C363">
        <v>15</v>
      </c>
      <c r="D363">
        <v>13</v>
      </c>
      <c r="E363">
        <v>1678623</v>
      </c>
      <c r="F363" s="2">
        <v>0.04</v>
      </c>
      <c r="G363" s="2">
        <v>0</v>
      </c>
      <c r="H363" s="2">
        <v>0</v>
      </c>
      <c r="I363">
        <v>0.4</v>
      </c>
      <c r="J363">
        <v>10</v>
      </c>
      <c r="K363">
        <v>1.2393114999999999</v>
      </c>
      <c r="L363">
        <v>3.0937590250000002</v>
      </c>
    </row>
    <row r="364" spans="1:12" x14ac:dyDescent="0.25">
      <c r="A364" t="s">
        <v>389</v>
      </c>
      <c r="B364">
        <v>1</v>
      </c>
      <c r="C364">
        <v>9</v>
      </c>
      <c r="D364">
        <v>9</v>
      </c>
      <c r="E364">
        <v>1727840</v>
      </c>
      <c r="F364" s="2">
        <v>0.04</v>
      </c>
      <c r="G364" s="2">
        <v>0</v>
      </c>
      <c r="H364" s="2">
        <v>0</v>
      </c>
      <c r="I364">
        <v>0.4</v>
      </c>
      <c r="J364">
        <v>7.2</v>
      </c>
      <c r="K364">
        <v>1.2639199999999999</v>
      </c>
      <c r="L364">
        <v>2.4023719999999997</v>
      </c>
    </row>
    <row r="365" spans="1:12" x14ac:dyDescent="0.25">
      <c r="A365" t="s">
        <v>389</v>
      </c>
      <c r="B365">
        <v>1</v>
      </c>
      <c r="C365">
        <v>10</v>
      </c>
      <c r="D365">
        <v>10</v>
      </c>
      <c r="E365">
        <v>3999438</v>
      </c>
      <c r="F365" s="2">
        <v>0.03</v>
      </c>
      <c r="G365" s="2">
        <v>0</v>
      </c>
      <c r="H365" s="2">
        <v>0</v>
      </c>
      <c r="I365">
        <v>0.4</v>
      </c>
      <c r="J365">
        <v>8</v>
      </c>
      <c r="K365">
        <v>2.2997189999999996</v>
      </c>
      <c r="L365">
        <v>2.9649016499999998</v>
      </c>
    </row>
    <row r="366" spans="1:12" x14ac:dyDescent="0.25">
      <c r="A366" t="s">
        <v>389</v>
      </c>
      <c r="B366">
        <v>1</v>
      </c>
      <c r="C366">
        <v>6</v>
      </c>
      <c r="D366">
        <v>6</v>
      </c>
      <c r="E366">
        <v>5102153</v>
      </c>
      <c r="F366" s="2">
        <v>0.05</v>
      </c>
      <c r="G366" s="2">
        <v>0</v>
      </c>
      <c r="H366" s="2">
        <v>0</v>
      </c>
      <c r="I366">
        <v>0.4</v>
      </c>
      <c r="J366">
        <v>4.8000000000000007</v>
      </c>
      <c r="K366">
        <v>3.0510764999999997</v>
      </c>
      <c r="L366">
        <v>2.4278767750000001</v>
      </c>
    </row>
    <row r="367" spans="1:12" x14ac:dyDescent="0.25">
      <c r="A367" t="s">
        <v>389</v>
      </c>
      <c r="B367">
        <v>1</v>
      </c>
      <c r="C367">
        <v>20</v>
      </c>
      <c r="D367">
        <v>19</v>
      </c>
      <c r="E367">
        <v>12453063</v>
      </c>
      <c r="F367" s="2">
        <v>0.02</v>
      </c>
      <c r="G367" s="2">
        <v>0</v>
      </c>
      <c r="H367" s="2">
        <v>0</v>
      </c>
      <c r="I367">
        <v>0.4</v>
      </c>
      <c r="J367">
        <v>15.000000000000002</v>
      </c>
      <c r="K367">
        <v>6.4265315000000003</v>
      </c>
      <c r="L367">
        <v>6.1592860250000001</v>
      </c>
    </row>
    <row r="368" spans="1:12" x14ac:dyDescent="0.25">
      <c r="A368" t="s">
        <v>389</v>
      </c>
      <c r="B368">
        <v>1</v>
      </c>
      <c r="C368">
        <v>8</v>
      </c>
      <c r="D368">
        <v>6</v>
      </c>
      <c r="E368">
        <v>2224831</v>
      </c>
      <c r="F368" s="2">
        <v>0.03</v>
      </c>
      <c r="G368" s="2">
        <v>0</v>
      </c>
      <c r="H368" s="2">
        <v>0</v>
      </c>
      <c r="I368">
        <v>0.4</v>
      </c>
      <c r="J368">
        <v>4.4000000000000004</v>
      </c>
      <c r="K368">
        <v>1.4124155</v>
      </c>
      <c r="L368">
        <v>1.7543454250000003</v>
      </c>
    </row>
    <row r="369" spans="1:12" x14ac:dyDescent="0.25">
      <c r="A369" t="s">
        <v>1931</v>
      </c>
      <c r="B369">
        <v>1</v>
      </c>
      <c r="C369">
        <v>8</v>
      </c>
      <c r="D369">
        <v>5</v>
      </c>
      <c r="E369">
        <v>28448</v>
      </c>
      <c r="F369" s="2">
        <v>0.02</v>
      </c>
      <c r="G369" s="2">
        <v>0</v>
      </c>
      <c r="H369" s="2">
        <v>0</v>
      </c>
      <c r="I369">
        <v>0.4</v>
      </c>
      <c r="J369">
        <v>3.4</v>
      </c>
      <c r="K369">
        <v>0.214224</v>
      </c>
      <c r="L369">
        <v>1.0849784</v>
      </c>
    </row>
    <row r="370" spans="1:12" x14ac:dyDescent="0.25">
      <c r="A370" t="s">
        <v>15381</v>
      </c>
      <c r="B370">
        <v>1</v>
      </c>
      <c r="C370">
        <v>9</v>
      </c>
      <c r="D370">
        <v>2</v>
      </c>
      <c r="E370">
        <v>1378937</v>
      </c>
      <c r="F370" s="2">
        <v>0.06</v>
      </c>
      <c r="G370" s="2">
        <v>0</v>
      </c>
      <c r="H370" s="2">
        <v>0</v>
      </c>
      <c r="I370">
        <v>0.4</v>
      </c>
      <c r="J370">
        <v>0.19999999999999996</v>
      </c>
      <c r="K370">
        <v>1.2894684999999999</v>
      </c>
      <c r="L370">
        <v>0.66131397499999989</v>
      </c>
    </row>
    <row r="371" spans="1:12" x14ac:dyDescent="0.25">
      <c r="A371" t="s">
        <v>7791</v>
      </c>
      <c r="B371">
        <v>1</v>
      </c>
      <c r="C371">
        <v>3</v>
      </c>
      <c r="D371">
        <v>3</v>
      </c>
      <c r="E371">
        <v>5414339</v>
      </c>
      <c r="F371" s="2">
        <v>0.11</v>
      </c>
      <c r="G371" s="2">
        <v>0</v>
      </c>
      <c r="H371" s="2">
        <v>0.01</v>
      </c>
      <c r="I371">
        <v>0.4</v>
      </c>
      <c r="J371">
        <v>2.4000000000000004</v>
      </c>
      <c r="K371">
        <v>4.0571695000000005</v>
      </c>
      <c r="L371">
        <v>2.1800093250000003</v>
      </c>
    </row>
    <row r="372" spans="1:12" x14ac:dyDescent="0.25">
      <c r="A372" t="s">
        <v>7791</v>
      </c>
      <c r="B372">
        <v>1</v>
      </c>
      <c r="C372">
        <v>5</v>
      </c>
      <c r="D372">
        <v>5</v>
      </c>
      <c r="E372">
        <v>2412639</v>
      </c>
      <c r="F372" s="2">
        <v>0.16</v>
      </c>
      <c r="G372" s="2">
        <v>0</v>
      </c>
      <c r="H372" s="2">
        <v>0.01</v>
      </c>
      <c r="I372">
        <v>0.4</v>
      </c>
      <c r="J372">
        <v>4</v>
      </c>
      <c r="K372">
        <v>3.0563194999999999</v>
      </c>
      <c r="L372">
        <v>2.2297118249999999</v>
      </c>
    </row>
    <row r="373" spans="1:12" x14ac:dyDescent="0.25">
      <c r="A373" t="s">
        <v>7791</v>
      </c>
      <c r="B373">
        <v>1</v>
      </c>
      <c r="C373">
        <v>18</v>
      </c>
      <c r="D373">
        <v>18</v>
      </c>
      <c r="E373">
        <v>11381059</v>
      </c>
      <c r="F373" s="2">
        <v>0.1</v>
      </c>
      <c r="G373" s="2">
        <v>0</v>
      </c>
      <c r="H373" s="2">
        <v>0.01</v>
      </c>
      <c r="I373">
        <v>0.4</v>
      </c>
      <c r="J373">
        <v>14.4</v>
      </c>
      <c r="K373">
        <v>6.9405294999999994</v>
      </c>
      <c r="L373">
        <v>6.1891853250000004</v>
      </c>
    </row>
    <row r="374" spans="1:12" x14ac:dyDescent="0.25">
      <c r="A374" t="s">
        <v>7791</v>
      </c>
      <c r="B374">
        <v>1</v>
      </c>
      <c r="C374">
        <v>13</v>
      </c>
      <c r="D374">
        <v>13</v>
      </c>
      <c r="E374">
        <v>3132248</v>
      </c>
      <c r="F374" s="2">
        <v>0.16</v>
      </c>
      <c r="G374" s="2">
        <v>0</v>
      </c>
      <c r="H374" s="2">
        <v>0.01</v>
      </c>
      <c r="I374">
        <v>0.4</v>
      </c>
      <c r="J374">
        <v>10.4</v>
      </c>
      <c r="K374">
        <v>3.4161239999999999</v>
      </c>
      <c r="L374">
        <v>3.9556434</v>
      </c>
    </row>
    <row r="375" spans="1:12" x14ac:dyDescent="0.25">
      <c r="A375" t="s">
        <v>3233</v>
      </c>
      <c r="B375">
        <v>1</v>
      </c>
      <c r="C375">
        <v>6</v>
      </c>
      <c r="D375">
        <v>4</v>
      </c>
      <c r="E375">
        <v>14079</v>
      </c>
      <c r="F375" s="2">
        <v>0.04</v>
      </c>
      <c r="G375" s="2">
        <v>0</v>
      </c>
      <c r="H375" s="2">
        <v>0</v>
      </c>
      <c r="I375">
        <v>0.4</v>
      </c>
      <c r="J375">
        <v>2.8000000000000003</v>
      </c>
      <c r="K375">
        <v>0.4070395</v>
      </c>
      <c r="L375">
        <v>1.002463825</v>
      </c>
    </row>
    <row r="376" spans="1:12" x14ac:dyDescent="0.25">
      <c r="A376" t="s">
        <v>3233</v>
      </c>
      <c r="B376">
        <v>1</v>
      </c>
      <c r="C376">
        <v>6</v>
      </c>
      <c r="D376">
        <v>5</v>
      </c>
      <c r="E376">
        <v>47862</v>
      </c>
      <c r="F376" s="2">
        <v>0.02</v>
      </c>
      <c r="G376" s="2">
        <v>0</v>
      </c>
      <c r="H376" s="2">
        <v>0</v>
      </c>
      <c r="I376">
        <v>0.4</v>
      </c>
      <c r="J376">
        <v>3.8</v>
      </c>
      <c r="K376">
        <v>0.22393100000000002</v>
      </c>
      <c r="L376">
        <v>1.1883758499999999</v>
      </c>
    </row>
    <row r="377" spans="1:12" x14ac:dyDescent="0.25">
      <c r="A377" t="s">
        <v>18041</v>
      </c>
      <c r="B377">
        <v>1</v>
      </c>
      <c r="C377">
        <v>9</v>
      </c>
      <c r="D377">
        <v>2</v>
      </c>
      <c r="E377">
        <v>165612</v>
      </c>
      <c r="F377" s="2">
        <v>0</v>
      </c>
      <c r="G377" s="2">
        <v>0</v>
      </c>
      <c r="H377" s="2">
        <v>0</v>
      </c>
      <c r="I377">
        <v>0.4</v>
      </c>
      <c r="J377">
        <v>0.19999999999999996</v>
      </c>
      <c r="K377">
        <v>8.2805999999999991E-2</v>
      </c>
      <c r="L377">
        <v>0.2389821</v>
      </c>
    </row>
    <row r="378" spans="1:12" x14ac:dyDescent="0.25">
      <c r="A378" t="s">
        <v>7931</v>
      </c>
      <c r="B378">
        <v>1</v>
      </c>
      <c r="C378">
        <v>15</v>
      </c>
      <c r="D378">
        <v>6</v>
      </c>
      <c r="E378">
        <v>141954</v>
      </c>
      <c r="F378" s="2">
        <v>0.08</v>
      </c>
      <c r="G378" s="2">
        <v>0</v>
      </c>
      <c r="H378" s="2">
        <v>0</v>
      </c>
      <c r="I378">
        <v>0.4</v>
      </c>
      <c r="J378">
        <v>3.0000000000000009</v>
      </c>
      <c r="K378">
        <v>0.870977</v>
      </c>
      <c r="L378">
        <v>1.2148419500000003</v>
      </c>
    </row>
    <row r="379" spans="1:12" x14ac:dyDescent="0.25">
      <c r="A379" t="s">
        <v>4440</v>
      </c>
      <c r="B379">
        <v>1</v>
      </c>
      <c r="C379">
        <v>7</v>
      </c>
      <c r="D379">
        <v>7</v>
      </c>
      <c r="E379">
        <v>25373</v>
      </c>
      <c r="F379" s="2">
        <v>0.01</v>
      </c>
      <c r="G379" s="2">
        <v>0</v>
      </c>
      <c r="H379" s="2">
        <v>0</v>
      </c>
      <c r="I379">
        <v>0.4</v>
      </c>
      <c r="J379">
        <v>5.6000000000000005</v>
      </c>
      <c r="K379">
        <v>0.11268650000000001</v>
      </c>
      <c r="L379">
        <v>1.5994402750000001</v>
      </c>
    </row>
    <row r="380" spans="1:12" x14ac:dyDescent="0.25">
      <c r="A380" t="s">
        <v>6711</v>
      </c>
      <c r="B380">
        <v>1</v>
      </c>
      <c r="C380">
        <v>25</v>
      </c>
      <c r="D380">
        <v>22</v>
      </c>
      <c r="E380">
        <v>1132118</v>
      </c>
      <c r="F380" s="2">
        <v>0.01</v>
      </c>
      <c r="G380" s="2">
        <v>0</v>
      </c>
      <c r="H380" s="2">
        <v>0</v>
      </c>
      <c r="I380">
        <v>0.4</v>
      </c>
      <c r="J380">
        <v>17</v>
      </c>
      <c r="K380">
        <v>0.66605899999999996</v>
      </c>
      <c r="L380">
        <v>4.6431206500000002</v>
      </c>
    </row>
    <row r="381" spans="1:12" x14ac:dyDescent="0.25">
      <c r="A381" t="s">
        <v>1177</v>
      </c>
      <c r="B381">
        <v>1</v>
      </c>
      <c r="C381">
        <v>7</v>
      </c>
      <c r="D381">
        <v>4</v>
      </c>
      <c r="E381">
        <v>948294</v>
      </c>
      <c r="F381" s="2">
        <v>0.01</v>
      </c>
      <c r="G381" s="2">
        <v>0</v>
      </c>
      <c r="H381" s="2">
        <v>0</v>
      </c>
      <c r="I381">
        <v>0.4</v>
      </c>
      <c r="J381">
        <v>2.6</v>
      </c>
      <c r="K381">
        <v>0.57414699999999996</v>
      </c>
      <c r="L381">
        <v>1.0109514500000001</v>
      </c>
    </row>
    <row r="382" spans="1:12" x14ac:dyDescent="0.25">
      <c r="A382" t="s">
        <v>1177</v>
      </c>
      <c r="B382">
        <v>1</v>
      </c>
      <c r="C382">
        <v>8</v>
      </c>
      <c r="D382">
        <v>7</v>
      </c>
      <c r="E382">
        <v>969427</v>
      </c>
      <c r="F382" s="2">
        <v>0.01</v>
      </c>
      <c r="G382" s="2">
        <v>0</v>
      </c>
      <c r="H382" s="2">
        <v>0</v>
      </c>
      <c r="I382">
        <v>0.4</v>
      </c>
      <c r="J382">
        <v>5.4</v>
      </c>
      <c r="K382">
        <v>0.5847135</v>
      </c>
      <c r="L382">
        <v>1.7146497250000001</v>
      </c>
    </row>
    <row r="383" spans="1:12" x14ac:dyDescent="0.25">
      <c r="A383" t="s">
        <v>16447</v>
      </c>
      <c r="B383">
        <v>1</v>
      </c>
      <c r="C383">
        <v>5</v>
      </c>
      <c r="D383">
        <v>5</v>
      </c>
      <c r="E383">
        <v>3659746</v>
      </c>
      <c r="F383" s="2">
        <v>0.04</v>
      </c>
      <c r="G383" s="2">
        <v>-0.01</v>
      </c>
      <c r="H383" s="2">
        <v>0.01</v>
      </c>
      <c r="I383">
        <v>0.4</v>
      </c>
      <c r="J383">
        <v>4</v>
      </c>
      <c r="K383">
        <v>2.3298730000000001</v>
      </c>
      <c r="L383">
        <v>1.9754555500000002</v>
      </c>
    </row>
    <row r="384" spans="1:12" x14ac:dyDescent="0.25">
      <c r="A384" t="s">
        <v>15791</v>
      </c>
      <c r="B384">
        <v>1</v>
      </c>
      <c r="C384">
        <v>11</v>
      </c>
      <c r="D384">
        <v>5</v>
      </c>
      <c r="E384">
        <v>256691</v>
      </c>
      <c r="F384" s="2">
        <v>0.01</v>
      </c>
      <c r="G384" s="2">
        <v>0</v>
      </c>
      <c r="H384" s="2">
        <v>0.01</v>
      </c>
      <c r="I384">
        <v>0.4</v>
      </c>
      <c r="J384">
        <v>2.8</v>
      </c>
      <c r="K384">
        <v>0.47834549999999998</v>
      </c>
      <c r="L384">
        <v>1.0274209249999999</v>
      </c>
    </row>
    <row r="385" spans="1:12" x14ac:dyDescent="0.25">
      <c r="A385" t="s">
        <v>9774</v>
      </c>
      <c r="B385">
        <v>1</v>
      </c>
      <c r="C385">
        <v>6</v>
      </c>
      <c r="D385">
        <v>2</v>
      </c>
      <c r="E385">
        <v>451523</v>
      </c>
      <c r="F385" s="2">
        <v>0.01</v>
      </c>
      <c r="G385" s="2">
        <v>0</v>
      </c>
      <c r="H385" s="2">
        <v>0</v>
      </c>
      <c r="I385">
        <v>0.4</v>
      </c>
      <c r="J385">
        <v>0.8</v>
      </c>
      <c r="K385">
        <v>0.32576149999999998</v>
      </c>
      <c r="L385">
        <v>0.47401652500000002</v>
      </c>
    </row>
    <row r="386" spans="1:12" x14ac:dyDescent="0.25">
      <c r="A386" t="s">
        <v>9774</v>
      </c>
      <c r="B386">
        <v>1</v>
      </c>
      <c r="C386">
        <v>10</v>
      </c>
      <c r="D386">
        <v>10</v>
      </c>
      <c r="E386">
        <v>1461207</v>
      </c>
      <c r="F386" s="2">
        <v>0.01</v>
      </c>
      <c r="G386" s="2">
        <v>0</v>
      </c>
      <c r="H386" s="2">
        <v>0.01</v>
      </c>
      <c r="I386">
        <v>0.4</v>
      </c>
      <c r="J386">
        <v>8</v>
      </c>
      <c r="K386">
        <v>1.0806035000000001</v>
      </c>
      <c r="L386">
        <v>2.538211225</v>
      </c>
    </row>
    <row r="387" spans="1:12" x14ac:dyDescent="0.25">
      <c r="A387" t="s">
        <v>9774</v>
      </c>
      <c r="B387">
        <v>1</v>
      </c>
      <c r="C387">
        <v>14</v>
      </c>
      <c r="D387">
        <v>13</v>
      </c>
      <c r="E387">
        <v>3558834</v>
      </c>
      <c r="F387" s="2">
        <v>0.01</v>
      </c>
      <c r="G387" s="2">
        <v>0</v>
      </c>
      <c r="H387" s="2">
        <v>0</v>
      </c>
      <c r="I387">
        <v>0.4</v>
      </c>
      <c r="J387">
        <v>10.200000000000001</v>
      </c>
      <c r="K387">
        <v>1.8794170000000001</v>
      </c>
      <c r="L387">
        <v>3.3677959500000005</v>
      </c>
    </row>
    <row r="388" spans="1:12" x14ac:dyDescent="0.25">
      <c r="A388" t="s">
        <v>9774</v>
      </c>
      <c r="B388">
        <v>1</v>
      </c>
      <c r="C388">
        <v>7</v>
      </c>
      <c r="D388">
        <v>6</v>
      </c>
      <c r="E388">
        <v>161460</v>
      </c>
      <c r="F388" s="2">
        <v>0.01</v>
      </c>
      <c r="G388" s="2">
        <v>0</v>
      </c>
      <c r="H388" s="2">
        <v>0</v>
      </c>
      <c r="I388">
        <v>0.4</v>
      </c>
      <c r="J388">
        <v>4.6000000000000005</v>
      </c>
      <c r="K388">
        <v>0.18073</v>
      </c>
      <c r="L388">
        <v>1.3732555</v>
      </c>
    </row>
    <row r="389" spans="1:12" x14ac:dyDescent="0.25">
      <c r="A389" t="s">
        <v>9774</v>
      </c>
      <c r="B389">
        <v>1</v>
      </c>
      <c r="C389">
        <v>7</v>
      </c>
      <c r="D389">
        <v>1</v>
      </c>
      <c r="E389">
        <v>859682</v>
      </c>
      <c r="F389" s="2">
        <v>0.04</v>
      </c>
      <c r="G389" s="2">
        <v>0</v>
      </c>
      <c r="H389" s="2">
        <v>0</v>
      </c>
      <c r="I389">
        <v>0.4</v>
      </c>
      <c r="J389">
        <v>-0.40000000000000013</v>
      </c>
      <c r="K389">
        <v>0.82984100000000005</v>
      </c>
      <c r="L389">
        <v>0.35044435000000002</v>
      </c>
    </row>
    <row r="390" spans="1:12" x14ac:dyDescent="0.25">
      <c r="A390" t="s">
        <v>9774</v>
      </c>
      <c r="B390">
        <v>1</v>
      </c>
      <c r="C390">
        <v>7</v>
      </c>
      <c r="D390">
        <v>6</v>
      </c>
      <c r="E390">
        <v>209868</v>
      </c>
      <c r="F390" s="2">
        <v>0.01</v>
      </c>
      <c r="G390" s="2">
        <v>0</v>
      </c>
      <c r="H390" s="2">
        <v>0</v>
      </c>
      <c r="I390">
        <v>0.4</v>
      </c>
      <c r="J390">
        <v>4.6000000000000005</v>
      </c>
      <c r="K390">
        <v>0.20493400000000001</v>
      </c>
      <c r="L390">
        <v>1.3817269000000001</v>
      </c>
    </row>
    <row r="391" spans="1:12" x14ac:dyDescent="0.25">
      <c r="A391" t="s">
        <v>14966</v>
      </c>
      <c r="B391">
        <v>1</v>
      </c>
      <c r="C391">
        <v>14</v>
      </c>
      <c r="D391">
        <v>7</v>
      </c>
      <c r="E391">
        <v>288977</v>
      </c>
      <c r="F391" s="2">
        <v>0.01</v>
      </c>
      <c r="G391" s="2">
        <v>0</v>
      </c>
      <c r="H391" s="2">
        <v>0</v>
      </c>
      <c r="I391">
        <v>0.4</v>
      </c>
      <c r="J391">
        <v>4.2</v>
      </c>
      <c r="K391">
        <v>0.2444885</v>
      </c>
      <c r="L391">
        <v>1.295570975</v>
      </c>
    </row>
    <row r="392" spans="1:12" x14ac:dyDescent="0.25">
      <c r="A392" t="s">
        <v>14966</v>
      </c>
      <c r="B392">
        <v>1</v>
      </c>
      <c r="C392">
        <v>9</v>
      </c>
      <c r="D392">
        <v>9</v>
      </c>
      <c r="E392">
        <v>71241</v>
      </c>
      <c r="F392" s="2">
        <v>0.04</v>
      </c>
      <c r="G392" s="2">
        <v>0</v>
      </c>
      <c r="H392" s="2">
        <v>0</v>
      </c>
      <c r="I392">
        <v>0.4</v>
      </c>
      <c r="J392">
        <v>7.2</v>
      </c>
      <c r="K392">
        <v>0.43562050000000002</v>
      </c>
      <c r="L392">
        <v>2.1124671749999999</v>
      </c>
    </row>
    <row r="393" spans="1:12" x14ac:dyDescent="0.25">
      <c r="A393" t="s">
        <v>4100</v>
      </c>
      <c r="B393">
        <v>1</v>
      </c>
      <c r="C393">
        <v>11</v>
      </c>
      <c r="D393">
        <v>11</v>
      </c>
      <c r="E393">
        <v>31228</v>
      </c>
      <c r="F393" s="2">
        <v>0.04</v>
      </c>
      <c r="G393" s="2">
        <v>0</v>
      </c>
      <c r="H393" s="2">
        <v>0</v>
      </c>
      <c r="I393">
        <v>0.4</v>
      </c>
      <c r="J393">
        <v>8.8000000000000007</v>
      </c>
      <c r="K393">
        <v>0.41561400000000004</v>
      </c>
      <c r="L393">
        <v>2.5054649000000002</v>
      </c>
    </row>
    <row r="394" spans="1:12" x14ac:dyDescent="0.25">
      <c r="A394" t="s">
        <v>4100</v>
      </c>
      <c r="B394">
        <v>1</v>
      </c>
      <c r="C394">
        <v>4</v>
      </c>
      <c r="D394">
        <v>4</v>
      </c>
      <c r="E394">
        <v>590444</v>
      </c>
      <c r="F394" s="2">
        <v>0.01</v>
      </c>
      <c r="G394" s="2">
        <v>0</v>
      </c>
      <c r="H394" s="2">
        <v>0</v>
      </c>
      <c r="I394">
        <v>0.4</v>
      </c>
      <c r="J394">
        <v>3.2</v>
      </c>
      <c r="K394">
        <v>0.39522199999999996</v>
      </c>
      <c r="L394">
        <v>1.0983277</v>
      </c>
    </row>
    <row r="395" spans="1:12" x14ac:dyDescent="0.25">
      <c r="A395" t="s">
        <v>4100</v>
      </c>
      <c r="B395">
        <v>1</v>
      </c>
      <c r="C395">
        <v>6</v>
      </c>
      <c r="D395">
        <v>4</v>
      </c>
      <c r="E395">
        <v>29725</v>
      </c>
      <c r="F395" s="2">
        <v>0.03</v>
      </c>
      <c r="G395" s="2">
        <v>0</v>
      </c>
      <c r="H395" s="2">
        <v>0</v>
      </c>
      <c r="I395">
        <v>0.4</v>
      </c>
      <c r="J395">
        <v>2.8000000000000003</v>
      </c>
      <c r="K395">
        <v>0.31486249999999999</v>
      </c>
      <c r="L395">
        <v>0.9702018750000001</v>
      </c>
    </row>
    <row r="396" spans="1:12" x14ac:dyDescent="0.25">
      <c r="A396" t="s">
        <v>4100</v>
      </c>
      <c r="B396">
        <v>1</v>
      </c>
      <c r="C396">
        <v>5</v>
      </c>
      <c r="D396">
        <v>5</v>
      </c>
      <c r="E396">
        <v>46025</v>
      </c>
      <c r="F396" s="2">
        <v>0.05</v>
      </c>
      <c r="G396" s="2">
        <v>0</v>
      </c>
      <c r="H396" s="2">
        <v>0</v>
      </c>
      <c r="I396">
        <v>0.4</v>
      </c>
      <c r="J396">
        <v>4</v>
      </c>
      <c r="K396">
        <v>0.5230125000000001</v>
      </c>
      <c r="L396">
        <v>1.3430543750000001</v>
      </c>
    </row>
    <row r="397" spans="1:12" x14ac:dyDescent="0.25">
      <c r="A397" t="s">
        <v>4100</v>
      </c>
      <c r="B397">
        <v>1</v>
      </c>
      <c r="C397">
        <v>6</v>
      </c>
      <c r="D397">
        <v>5</v>
      </c>
      <c r="E397">
        <v>62735</v>
      </c>
      <c r="F397" s="2">
        <v>0.03</v>
      </c>
      <c r="G397" s="2">
        <v>0</v>
      </c>
      <c r="H397" s="2">
        <v>0</v>
      </c>
      <c r="I397">
        <v>0.4</v>
      </c>
      <c r="J397">
        <v>3.8</v>
      </c>
      <c r="K397">
        <v>0.33136749999999998</v>
      </c>
      <c r="L397">
        <v>1.2259786249999998</v>
      </c>
    </row>
    <row r="398" spans="1:12" x14ac:dyDescent="0.25">
      <c r="A398" t="s">
        <v>4100</v>
      </c>
      <c r="B398">
        <v>1</v>
      </c>
      <c r="C398">
        <v>7</v>
      </c>
      <c r="D398">
        <v>7</v>
      </c>
      <c r="E398">
        <v>579189</v>
      </c>
      <c r="F398" s="2">
        <v>0.01</v>
      </c>
      <c r="G398" s="2">
        <v>0</v>
      </c>
      <c r="H398" s="2">
        <v>0</v>
      </c>
      <c r="I398">
        <v>0.4</v>
      </c>
      <c r="J398">
        <v>5.6000000000000005</v>
      </c>
      <c r="K398">
        <v>0.38959449999999995</v>
      </c>
      <c r="L398">
        <v>1.696358075</v>
      </c>
    </row>
    <row r="399" spans="1:12" x14ac:dyDescent="0.25">
      <c r="A399" t="s">
        <v>4100</v>
      </c>
      <c r="B399">
        <v>1</v>
      </c>
      <c r="C399">
        <v>6</v>
      </c>
      <c r="D399">
        <v>4</v>
      </c>
      <c r="E399">
        <v>225778</v>
      </c>
      <c r="F399" s="2">
        <v>0.02</v>
      </c>
      <c r="G399" s="2">
        <v>0</v>
      </c>
      <c r="H399" s="2">
        <v>0</v>
      </c>
      <c r="I399">
        <v>0.4</v>
      </c>
      <c r="J399">
        <v>2.8000000000000003</v>
      </c>
      <c r="K399">
        <v>0.31288899999999997</v>
      </c>
      <c r="L399">
        <v>0.9695111500000001</v>
      </c>
    </row>
    <row r="400" spans="1:12" x14ac:dyDescent="0.25">
      <c r="A400" t="s">
        <v>6444</v>
      </c>
      <c r="B400">
        <v>1</v>
      </c>
      <c r="C400">
        <v>7</v>
      </c>
      <c r="D400">
        <v>3</v>
      </c>
      <c r="E400">
        <v>1262652</v>
      </c>
      <c r="F400" s="2">
        <v>0.02</v>
      </c>
      <c r="G400" s="2">
        <v>0</v>
      </c>
      <c r="H400" s="2">
        <v>0</v>
      </c>
      <c r="I400">
        <v>0.4</v>
      </c>
      <c r="J400">
        <v>1.6000000000000003</v>
      </c>
      <c r="K400">
        <v>0.83132600000000001</v>
      </c>
      <c r="L400">
        <v>0.85096410000000011</v>
      </c>
    </row>
    <row r="401" spans="1:12" x14ac:dyDescent="0.25">
      <c r="A401" t="s">
        <v>1078</v>
      </c>
      <c r="B401">
        <v>1</v>
      </c>
      <c r="C401">
        <v>7</v>
      </c>
      <c r="D401">
        <v>7</v>
      </c>
      <c r="E401">
        <v>396970</v>
      </c>
      <c r="F401" s="2">
        <v>0.01</v>
      </c>
      <c r="G401" s="2">
        <v>0</v>
      </c>
      <c r="H401" s="2">
        <v>0</v>
      </c>
      <c r="I401">
        <v>0.4</v>
      </c>
      <c r="J401">
        <v>5.6000000000000005</v>
      </c>
      <c r="K401">
        <v>0.298485</v>
      </c>
      <c r="L401">
        <v>1.6644697500000001</v>
      </c>
    </row>
    <row r="402" spans="1:12" x14ac:dyDescent="0.25">
      <c r="A402" t="s">
        <v>1078</v>
      </c>
      <c r="B402">
        <v>1</v>
      </c>
      <c r="C402">
        <v>13</v>
      </c>
      <c r="D402">
        <v>12</v>
      </c>
      <c r="E402">
        <v>422979</v>
      </c>
      <c r="F402" s="2">
        <v>0.02</v>
      </c>
      <c r="G402" s="2">
        <v>0</v>
      </c>
      <c r="H402" s="2">
        <v>0</v>
      </c>
      <c r="I402">
        <v>0.4</v>
      </c>
      <c r="J402">
        <v>9.4000000000000021</v>
      </c>
      <c r="K402">
        <v>0.41148950000000001</v>
      </c>
      <c r="L402">
        <v>2.6540213250000009</v>
      </c>
    </row>
    <row r="403" spans="1:12" x14ac:dyDescent="0.25">
      <c r="A403" t="s">
        <v>1078</v>
      </c>
      <c r="B403">
        <v>1</v>
      </c>
      <c r="C403">
        <v>11</v>
      </c>
      <c r="D403">
        <v>11</v>
      </c>
      <c r="E403">
        <v>1140097</v>
      </c>
      <c r="F403" s="2">
        <v>0.01</v>
      </c>
      <c r="G403" s="2">
        <v>0</v>
      </c>
      <c r="H403" s="2">
        <v>0</v>
      </c>
      <c r="I403">
        <v>0.4</v>
      </c>
      <c r="J403">
        <v>8.8000000000000007</v>
      </c>
      <c r="K403">
        <v>0.67004849999999994</v>
      </c>
      <c r="L403">
        <v>2.5945169750000003</v>
      </c>
    </row>
    <row r="404" spans="1:12" x14ac:dyDescent="0.25">
      <c r="A404" t="s">
        <v>1078</v>
      </c>
      <c r="B404">
        <v>1</v>
      </c>
      <c r="C404">
        <v>4</v>
      </c>
      <c r="D404">
        <v>3</v>
      </c>
      <c r="E404">
        <v>117464</v>
      </c>
      <c r="F404" s="2">
        <v>0.01</v>
      </c>
      <c r="G404" s="2">
        <v>0</v>
      </c>
      <c r="H404" s="2">
        <v>0</v>
      </c>
      <c r="I404">
        <v>0.4</v>
      </c>
      <c r="J404">
        <v>2.2000000000000002</v>
      </c>
      <c r="K404">
        <v>0.15873200000000001</v>
      </c>
      <c r="L404">
        <v>0.76555620000000002</v>
      </c>
    </row>
    <row r="405" spans="1:12" x14ac:dyDescent="0.25">
      <c r="A405" t="s">
        <v>1078</v>
      </c>
      <c r="B405">
        <v>1</v>
      </c>
      <c r="C405">
        <v>5</v>
      </c>
      <c r="D405">
        <v>5</v>
      </c>
      <c r="E405">
        <v>22974</v>
      </c>
      <c r="F405" s="2">
        <v>0.01</v>
      </c>
      <c r="G405" s="2">
        <v>-0.01</v>
      </c>
      <c r="H405" s="2">
        <v>0.03</v>
      </c>
      <c r="I405">
        <v>0.4</v>
      </c>
      <c r="J405">
        <v>4</v>
      </c>
      <c r="K405">
        <v>0.71148699999999998</v>
      </c>
      <c r="L405">
        <v>1.4090204500000001</v>
      </c>
    </row>
    <row r="406" spans="1:12" x14ac:dyDescent="0.25">
      <c r="A406" t="s">
        <v>1078</v>
      </c>
      <c r="B406">
        <v>1</v>
      </c>
      <c r="C406">
        <v>1</v>
      </c>
      <c r="D406">
        <v>1</v>
      </c>
      <c r="E406">
        <v>84428</v>
      </c>
      <c r="F406" s="2">
        <v>0.01</v>
      </c>
      <c r="G406" s="2">
        <v>0</v>
      </c>
      <c r="H406" s="2">
        <v>0</v>
      </c>
      <c r="I406">
        <v>0.4</v>
      </c>
      <c r="J406">
        <v>0.8</v>
      </c>
      <c r="K406">
        <v>0.14221400000000001</v>
      </c>
      <c r="L406">
        <v>0.40977490000000005</v>
      </c>
    </row>
    <row r="407" spans="1:12" x14ac:dyDescent="0.25">
      <c r="A407" t="s">
        <v>1078</v>
      </c>
      <c r="B407">
        <v>1</v>
      </c>
      <c r="C407">
        <v>4</v>
      </c>
      <c r="D407">
        <v>1</v>
      </c>
      <c r="E407">
        <v>61931</v>
      </c>
      <c r="F407" s="2">
        <v>0.01</v>
      </c>
      <c r="G407" s="2">
        <v>0</v>
      </c>
      <c r="H407" s="2">
        <v>0.01</v>
      </c>
      <c r="I407">
        <v>0.4</v>
      </c>
      <c r="J407">
        <v>0.19999999999999996</v>
      </c>
      <c r="K407">
        <v>0.38096550000000001</v>
      </c>
      <c r="L407">
        <v>0.34333792500000004</v>
      </c>
    </row>
    <row r="408" spans="1:12" x14ac:dyDescent="0.25">
      <c r="A408" t="s">
        <v>1078</v>
      </c>
      <c r="B408">
        <v>1</v>
      </c>
      <c r="C408">
        <v>2</v>
      </c>
      <c r="D408">
        <v>1</v>
      </c>
      <c r="E408">
        <v>34785</v>
      </c>
      <c r="F408" s="2">
        <v>0.01</v>
      </c>
      <c r="G408" s="2">
        <v>0</v>
      </c>
      <c r="H408" s="2">
        <v>0.01</v>
      </c>
      <c r="I408">
        <v>0.4</v>
      </c>
      <c r="J408">
        <v>0.60000000000000009</v>
      </c>
      <c r="K408">
        <v>0.36739250000000001</v>
      </c>
      <c r="L408">
        <v>0.43858737500000006</v>
      </c>
    </row>
    <row r="409" spans="1:12" x14ac:dyDescent="0.25">
      <c r="A409" t="s">
        <v>1078</v>
      </c>
      <c r="B409">
        <v>1</v>
      </c>
      <c r="C409">
        <v>1</v>
      </c>
      <c r="D409">
        <v>1</v>
      </c>
      <c r="E409">
        <v>41264</v>
      </c>
      <c r="F409" s="2">
        <v>0.01</v>
      </c>
      <c r="G409" s="2">
        <v>-0.01</v>
      </c>
      <c r="H409" s="2">
        <v>0.01</v>
      </c>
      <c r="I409">
        <v>0.4</v>
      </c>
      <c r="J409">
        <v>0.8</v>
      </c>
      <c r="K409">
        <v>0.22063199999999999</v>
      </c>
      <c r="L409">
        <v>0.43722120000000003</v>
      </c>
    </row>
    <row r="410" spans="1:12" x14ac:dyDescent="0.25">
      <c r="A410" t="s">
        <v>1078</v>
      </c>
      <c r="B410">
        <v>1</v>
      </c>
      <c r="C410">
        <v>5</v>
      </c>
      <c r="D410">
        <v>2</v>
      </c>
      <c r="E410">
        <v>173696</v>
      </c>
      <c r="F410" s="2">
        <v>0</v>
      </c>
      <c r="G410" s="2">
        <v>0</v>
      </c>
      <c r="H410" s="2">
        <v>0.01</v>
      </c>
      <c r="I410">
        <v>0.4</v>
      </c>
      <c r="J410">
        <v>1</v>
      </c>
      <c r="K410">
        <v>0.33684799999999998</v>
      </c>
      <c r="L410">
        <v>0.52789680000000005</v>
      </c>
    </row>
    <row r="411" spans="1:12" x14ac:dyDescent="0.25">
      <c r="A411" t="s">
        <v>1078</v>
      </c>
      <c r="B411">
        <v>1</v>
      </c>
      <c r="C411">
        <v>5</v>
      </c>
      <c r="D411">
        <v>4</v>
      </c>
      <c r="E411">
        <v>112077</v>
      </c>
      <c r="F411" s="2">
        <v>0</v>
      </c>
      <c r="G411" s="2">
        <v>0</v>
      </c>
      <c r="H411" s="2">
        <v>0.01</v>
      </c>
      <c r="I411">
        <v>0.4</v>
      </c>
      <c r="J411">
        <v>3</v>
      </c>
      <c r="K411">
        <v>0.30603849999999999</v>
      </c>
      <c r="L411">
        <v>1.0171134749999999</v>
      </c>
    </row>
    <row r="412" spans="1:12" x14ac:dyDescent="0.25">
      <c r="A412" t="s">
        <v>1078</v>
      </c>
      <c r="B412">
        <v>1</v>
      </c>
      <c r="C412">
        <v>10</v>
      </c>
      <c r="D412">
        <v>8</v>
      </c>
      <c r="E412">
        <v>689597</v>
      </c>
      <c r="F412" s="2">
        <v>0.03</v>
      </c>
      <c r="G412" s="2">
        <v>0</v>
      </c>
      <c r="H412" s="2">
        <v>0.01</v>
      </c>
      <c r="I412">
        <v>0.4</v>
      </c>
      <c r="J412">
        <v>6</v>
      </c>
      <c r="K412">
        <v>0.89479850000000005</v>
      </c>
      <c r="L412">
        <v>1.9731794750000002</v>
      </c>
    </row>
    <row r="413" spans="1:12" x14ac:dyDescent="0.25">
      <c r="A413" t="s">
        <v>1078</v>
      </c>
      <c r="B413">
        <v>1</v>
      </c>
      <c r="C413">
        <v>8</v>
      </c>
      <c r="D413">
        <v>7</v>
      </c>
      <c r="E413">
        <v>1218771</v>
      </c>
      <c r="F413" s="2">
        <v>0.01</v>
      </c>
      <c r="G413" s="2">
        <v>0</v>
      </c>
      <c r="H413" s="2">
        <v>0</v>
      </c>
      <c r="I413">
        <v>0.4</v>
      </c>
      <c r="J413">
        <v>5.4</v>
      </c>
      <c r="K413">
        <v>0.7093855</v>
      </c>
      <c r="L413">
        <v>1.7582849250000003</v>
      </c>
    </row>
    <row r="414" spans="1:12" x14ac:dyDescent="0.25">
      <c r="A414" t="s">
        <v>1078</v>
      </c>
      <c r="B414">
        <v>1</v>
      </c>
      <c r="C414">
        <v>7</v>
      </c>
      <c r="D414">
        <v>7</v>
      </c>
      <c r="E414">
        <v>286574</v>
      </c>
      <c r="F414" s="2">
        <v>0.01</v>
      </c>
      <c r="G414" s="2">
        <v>-0.01</v>
      </c>
      <c r="H414" s="2">
        <v>0.02</v>
      </c>
      <c r="I414">
        <v>0.4</v>
      </c>
      <c r="J414">
        <v>5.6000000000000005</v>
      </c>
      <c r="K414">
        <v>0.59328700000000001</v>
      </c>
      <c r="L414">
        <v>1.7676504500000001</v>
      </c>
    </row>
    <row r="415" spans="1:12" x14ac:dyDescent="0.25">
      <c r="A415" t="s">
        <v>1078</v>
      </c>
      <c r="B415">
        <v>1</v>
      </c>
      <c r="C415">
        <v>2</v>
      </c>
      <c r="D415">
        <v>1</v>
      </c>
      <c r="E415">
        <v>573028</v>
      </c>
      <c r="F415" s="2">
        <v>0.01</v>
      </c>
      <c r="G415" s="2">
        <v>0</v>
      </c>
      <c r="H415" s="2">
        <v>0</v>
      </c>
      <c r="I415">
        <v>0.4</v>
      </c>
      <c r="J415">
        <v>0.60000000000000009</v>
      </c>
      <c r="K415">
        <v>0.38651400000000002</v>
      </c>
      <c r="L415">
        <v>0.44527990000000006</v>
      </c>
    </row>
    <row r="416" spans="1:12" x14ac:dyDescent="0.25">
      <c r="A416" t="s">
        <v>1078</v>
      </c>
      <c r="B416">
        <v>1</v>
      </c>
      <c r="C416">
        <v>2</v>
      </c>
      <c r="D416">
        <v>2</v>
      </c>
      <c r="E416">
        <v>111349</v>
      </c>
      <c r="F416" s="2">
        <v>0.01</v>
      </c>
      <c r="G416" s="2">
        <v>0</v>
      </c>
      <c r="H416" s="2">
        <v>0.01</v>
      </c>
      <c r="I416">
        <v>0.4</v>
      </c>
      <c r="J416">
        <v>1.6</v>
      </c>
      <c r="K416">
        <v>0.40567449999999999</v>
      </c>
      <c r="L416">
        <v>0.70198607499999999</v>
      </c>
    </row>
    <row r="417" spans="1:12" x14ac:dyDescent="0.25">
      <c r="A417" t="s">
        <v>1078</v>
      </c>
      <c r="B417">
        <v>1</v>
      </c>
      <c r="C417">
        <v>12</v>
      </c>
      <c r="D417">
        <v>11</v>
      </c>
      <c r="E417">
        <v>507166</v>
      </c>
      <c r="F417" s="2">
        <v>0.01</v>
      </c>
      <c r="G417" s="2">
        <v>0</v>
      </c>
      <c r="H417" s="2">
        <v>0</v>
      </c>
      <c r="I417">
        <v>0.4</v>
      </c>
      <c r="J417">
        <v>8.6000000000000014</v>
      </c>
      <c r="K417">
        <v>0.35358299999999998</v>
      </c>
      <c r="L417">
        <v>2.4337540500000006</v>
      </c>
    </row>
    <row r="418" spans="1:12" x14ac:dyDescent="0.25">
      <c r="A418" t="s">
        <v>1078</v>
      </c>
      <c r="B418">
        <v>1</v>
      </c>
      <c r="C418">
        <v>5</v>
      </c>
      <c r="D418">
        <v>2</v>
      </c>
      <c r="E418">
        <v>1032668</v>
      </c>
      <c r="F418" s="2">
        <v>0.01</v>
      </c>
      <c r="G418" s="2">
        <v>0</v>
      </c>
      <c r="H418" s="2">
        <v>0</v>
      </c>
      <c r="I418">
        <v>0.4</v>
      </c>
      <c r="J418">
        <v>1</v>
      </c>
      <c r="K418">
        <v>0.61633399999999994</v>
      </c>
      <c r="L418">
        <v>0.62571690000000002</v>
      </c>
    </row>
    <row r="419" spans="1:12" x14ac:dyDescent="0.25">
      <c r="A419" t="s">
        <v>1078</v>
      </c>
      <c r="B419">
        <v>1</v>
      </c>
      <c r="C419">
        <v>10</v>
      </c>
      <c r="D419">
        <v>7</v>
      </c>
      <c r="E419">
        <v>498232</v>
      </c>
      <c r="F419" s="2">
        <v>0.01</v>
      </c>
      <c r="G419" s="2">
        <v>0</v>
      </c>
      <c r="H419" s="2">
        <v>0</v>
      </c>
      <c r="I419">
        <v>0.4</v>
      </c>
      <c r="J419">
        <v>5</v>
      </c>
      <c r="K419">
        <v>0.34911599999999998</v>
      </c>
      <c r="L419">
        <v>1.5321906000000001</v>
      </c>
    </row>
    <row r="420" spans="1:12" x14ac:dyDescent="0.25">
      <c r="A420" t="s">
        <v>250</v>
      </c>
      <c r="B420">
        <v>1</v>
      </c>
      <c r="C420">
        <v>11</v>
      </c>
      <c r="D420">
        <v>10</v>
      </c>
      <c r="E420">
        <v>2776665</v>
      </c>
      <c r="F420" s="2">
        <v>0.02</v>
      </c>
      <c r="G420" s="2">
        <v>0</v>
      </c>
      <c r="H420" s="2">
        <v>0</v>
      </c>
      <c r="I420">
        <v>0.4</v>
      </c>
      <c r="J420">
        <v>7.8</v>
      </c>
      <c r="K420">
        <v>1.5883324999999999</v>
      </c>
      <c r="L420">
        <v>2.6659163749999997</v>
      </c>
    </row>
    <row r="421" spans="1:12" x14ac:dyDescent="0.25">
      <c r="A421" t="s">
        <v>250</v>
      </c>
      <c r="B421">
        <v>1</v>
      </c>
      <c r="C421">
        <v>5</v>
      </c>
      <c r="D421">
        <v>4</v>
      </c>
      <c r="E421">
        <v>2390558</v>
      </c>
      <c r="F421" s="2">
        <v>0.02</v>
      </c>
      <c r="G421" s="2">
        <v>0</v>
      </c>
      <c r="H421" s="2">
        <v>0</v>
      </c>
      <c r="I421">
        <v>0.4</v>
      </c>
      <c r="J421">
        <v>3</v>
      </c>
      <c r="K421">
        <v>1.3952789999999999</v>
      </c>
      <c r="L421">
        <v>1.3983476500000001</v>
      </c>
    </row>
    <row r="422" spans="1:12" x14ac:dyDescent="0.25">
      <c r="A422" t="s">
        <v>250</v>
      </c>
      <c r="B422">
        <v>1</v>
      </c>
      <c r="C422">
        <v>1</v>
      </c>
      <c r="D422">
        <v>1</v>
      </c>
      <c r="E422">
        <v>41761</v>
      </c>
      <c r="F422" s="2">
        <v>0.08</v>
      </c>
      <c r="G422" s="2">
        <v>0</v>
      </c>
      <c r="H422" s="2">
        <v>0.01</v>
      </c>
      <c r="I422">
        <v>0.4</v>
      </c>
      <c r="J422">
        <v>0.8</v>
      </c>
      <c r="K422">
        <v>1.0708804999999999</v>
      </c>
      <c r="L422">
        <v>0.73480817499999995</v>
      </c>
    </row>
    <row r="423" spans="1:12" x14ac:dyDescent="0.25">
      <c r="A423" t="s">
        <v>250</v>
      </c>
      <c r="B423">
        <v>1</v>
      </c>
      <c r="C423">
        <v>5</v>
      </c>
      <c r="D423">
        <v>4</v>
      </c>
      <c r="E423">
        <v>405688</v>
      </c>
      <c r="F423" s="2">
        <v>0.04</v>
      </c>
      <c r="G423" s="2">
        <v>0</v>
      </c>
      <c r="H423" s="2">
        <v>0</v>
      </c>
      <c r="I423">
        <v>0.4</v>
      </c>
      <c r="J423">
        <v>3</v>
      </c>
      <c r="K423">
        <v>0.60284400000000005</v>
      </c>
      <c r="L423">
        <v>1.1209954</v>
      </c>
    </row>
    <row r="424" spans="1:12" x14ac:dyDescent="0.25">
      <c r="A424" t="s">
        <v>250</v>
      </c>
      <c r="B424">
        <v>1</v>
      </c>
      <c r="C424">
        <v>6</v>
      </c>
      <c r="D424">
        <v>5</v>
      </c>
      <c r="E424">
        <v>27191</v>
      </c>
      <c r="F424" s="2">
        <v>0.02</v>
      </c>
      <c r="G424" s="2">
        <v>0</v>
      </c>
      <c r="H424" s="2">
        <v>0</v>
      </c>
      <c r="I424">
        <v>0.4</v>
      </c>
      <c r="J424">
        <v>3.8</v>
      </c>
      <c r="K424">
        <v>0.21359550000000002</v>
      </c>
      <c r="L424">
        <v>1.1847584249999998</v>
      </c>
    </row>
    <row r="425" spans="1:12" x14ac:dyDescent="0.25">
      <c r="A425" t="s">
        <v>250</v>
      </c>
      <c r="B425">
        <v>1</v>
      </c>
      <c r="C425">
        <v>5</v>
      </c>
      <c r="D425">
        <v>4</v>
      </c>
      <c r="E425">
        <v>59486</v>
      </c>
      <c r="F425" s="2">
        <v>0.02</v>
      </c>
      <c r="G425" s="2">
        <v>0</v>
      </c>
      <c r="H425" s="2">
        <v>0</v>
      </c>
      <c r="I425">
        <v>0.4</v>
      </c>
      <c r="J425">
        <v>3</v>
      </c>
      <c r="K425">
        <v>0.229743</v>
      </c>
      <c r="L425">
        <v>0.99041005000000004</v>
      </c>
    </row>
    <row r="426" spans="1:12" x14ac:dyDescent="0.25">
      <c r="A426" t="s">
        <v>250</v>
      </c>
      <c r="B426">
        <v>1</v>
      </c>
      <c r="C426">
        <v>7</v>
      </c>
      <c r="D426">
        <v>7</v>
      </c>
      <c r="E426">
        <v>392119</v>
      </c>
      <c r="F426" s="2">
        <v>0.02</v>
      </c>
      <c r="G426" s="2">
        <v>0</v>
      </c>
      <c r="H426" s="2">
        <v>0</v>
      </c>
      <c r="I426">
        <v>0.4</v>
      </c>
      <c r="J426">
        <v>5.6000000000000005</v>
      </c>
      <c r="K426">
        <v>0.39605950000000001</v>
      </c>
      <c r="L426">
        <v>1.6986208250000001</v>
      </c>
    </row>
    <row r="427" spans="1:12" x14ac:dyDescent="0.25">
      <c r="A427" t="s">
        <v>250</v>
      </c>
      <c r="B427">
        <v>1</v>
      </c>
      <c r="C427">
        <v>7</v>
      </c>
      <c r="D427">
        <v>5</v>
      </c>
      <c r="E427">
        <v>898717</v>
      </c>
      <c r="F427" s="2">
        <v>0.02</v>
      </c>
      <c r="G427" s="2">
        <v>0</v>
      </c>
      <c r="H427" s="2">
        <v>0</v>
      </c>
      <c r="I427">
        <v>0.4</v>
      </c>
      <c r="J427">
        <v>3.6</v>
      </c>
      <c r="K427">
        <v>0.64935849999999995</v>
      </c>
      <c r="L427">
        <v>1.2872754749999999</v>
      </c>
    </row>
    <row r="428" spans="1:12" x14ac:dyDescent="0.25">
      <c r="A428" t="s">
        <v>250</v>
      </c>
      <c r="B428">
        <v>1</v>
      </c>
      <c r="C428">
        <v>5</v>
      </c>
      <c r="D428">
        <v>4</v>
      </c>
      <c r="E428">
        <v>299632</v>
      </c>
      <c r="F428" s="2">
        <v>0.04</v>
      </c>
      <c r="G428" s="2">
        <v>0</v>
      </c>
      <c r="H428" s="2">
        <v>0</v>
      </c>
      <c r="I428">
        <v>0.4</v>
      </c>
      <c r="J428">
        <v>3</v>
      </c>
      <c r="K428">
        <v>0.54981600000000008</v>
      </c>
      <c r="L428">
        <v>1.1024356</v>
      </c>
    </row>
    <row r="429" spans="1:12" x14ac:dyDescent="0.25">
      <c r="A429" t="s">
        <v>250</v>
      </c>
      <c r="B429">
        <v>1</v>
      </c>
      <c r="C429">
        <v>4</v>
      </c>
      <c r="D429">
        <v>1</v>
      </c>
      <c r="E429">
        <v>478030</v>
      </c>
      <c r="F429" s="2">
        <v>0.06</v>
      </c>
      <c r="G429" s="2">
        <v>0</v>
      </c>
      <c r="H429" s="2">
        <v>0</v>
      </c>
      <c r="I429">
        <v>0.4</v>
      </c>
      <c r="J429">
        <v>0.19999999999999996</v>
      </c>
      <c r="K429">
        <v>0.83901499999999996</v>
      </c>
      <c r="L429">
        <v>0.50365525</v>
      </c>
    </row>
    <row r="430" spans="1:12" x14ac:dyDescent="0.25">
      <c r="A430" t="s">
        <v>250</v>
      </c>
      <c r="B430">
        <v>1</v>
      </c>
      <c r="C430">
        <v>2</v>
      </c>
      <c r="D430">
        <v>2</v>
      </c>
      <c r="E430">
        <v>2559730</v>
      </c>
      <c r="F430" s="2">
        <v>0.05</v>
      </c>
      <c r="G430" s="2">
        <v>0</v>
      </c>
      <c r="H430" s="2">
        <v>0</v>
      </c>
      <c r="I430">
        <v>0.4</v>
      </c>
      <c r="J430">
        <v>1.6</v>
      </c>
      <c r="K430">
        <v>1.779865</v>
      </c>
      <c r="L430">
        <v>1.1829527500000001</v>
      </c>
    </row>
    <row r="431" spans="1:12" x14ac:dyDescent="0.25">
      <c r="A431" t="s">
        <v>250</v>
      </c>
      <c r="B431">
        <v>1</v>
      </c>
      <c r="C431">
        <v>2</v>
      </c>
      <c r="D431">
        <v>2</v>
      </c>
      <c r="E431">
        <v>989065</v>
      </c>
      <c r="F431" s="2">
        <v>0.03</v>
      </c>
      <c r="G431" s="2">
        <v>0</v>
      </c>
      <c r="H431" s="2">
        <v>0</v>
      </c>
      <c r="I431">
        <v>0.4</v>
      </c>
      <c r="J431">
        <v>1.6</v>
      </c>
      <c r="K431">
        <v>0.79453249999999997</v>
      </c>
      <c r="L431">
        <v>0.83808637500000005</v>
      </c>
    </row>
    <row r="432" spans="1:12" x14ac:dyDescent="0.25">
      <c r="A432" t="s">
        <v>250</v>
      </c>
      <c r="B432">
        <v>1</v>
      </c>
      <c r="C432">
        <v>5</v>
      </c>
      <c r="D432">
        <v>5</v>
      </c>
      <c r="E432">
        <v>1381523</v>
      </c>
      <c r="F432" s="2">
        <v>0.11</v>
      </c>
      <c r="G432" s="2">
        <v>0</v>
      </c>
      <c r="H432" s="2">
        <v>0.01</v>
      </c>
      <c r="I432">
        <v>0.4</v>
      </c>
      <c r="J432">
        <v>4</v>
      </c>
      <c r="K432">
        <v>2.0407614999999999</v>
      </c>
      <c r="L432">
        <v>1.8742665249999999</v>
      </c>
    </row>
    <row r="433" spans="1:12" x14ac:dyDescent="0.25">
      <c r="A433" t="s">
        <v>250</v>
      </c>
      <c r="B433">
        <v>1</v>
      </c>
      <c r="C433">
        <v>2</v>
      </c>
      <c r="D433">
        <v>1</v>
      </c>
      <c r="E433">
        <v>254444</v>
      </c>
      <c r="F433" s="2">
        <v>0.03</v>
      </c>
      <c r="G433" s="2">
        <v>0</v>
      </c>
      <c r="H433" s="2">
        <v>0</v>
      </c>
      <c r="I433">
        <v>0.4</v>
      </c>
      <c r="J433">
        <v>0.60000000000000009</v>
      </c>
      <c r="K433">
        <v>0.42722199999999999</v>
      </c>
      <c r="L433">
        <v>0.45952770000000004</v>
      </c>
    </row>
    <row r="434" spans="1:12" x14ac:dyDescent="0.25">
      <c r="A434" t="s">
        <v>250</v>
      </c>
      <c r="B434">
        <v>1</v>
      </c>
      <c r="C434">
        <v>2</v>
      </c>
      <c r="D434">
        <v>1</v>
      </c>
      <c r="E434">
        <v>82972</v>
      </c>
      <c r="F434" s="2">
        <v>0.04</v>
      </c>
      <c r="G434" s="2">
        <v>0</v>
      </c>
      <c r="H434" s="2">
        <v>0</v>
      </c>
      <c r="I434">
        <v>0.4</v>
      </c>
      <c r="J434">
        <v>0.60000000000000009</v>
      </c>
      <c r="K434">
        <v>0.44148600000000005</v>
      </c>
      <c r="L434">
        <v>0.46452010000000005</v>
      </c>
    </row>
    <row r="435" spans="1:12" x14ac:dyDescent="0.25">
      <c r="A435" t="s">
        <v>250</v>
      </c>
      <c r="B435">
        <v>1</v>
      </c>
      <c r="C435">
        <v>17</v>
      </c>
      <c r="D435">
        <v>16</v>
      </c>
      <c r="E435">
        <v>2679999</v>
      </c>
      <c r="F435" s="2">
        <v>0.02</v>
      </c>
      <c r="G435" s="2">
        <v>0</v>
      </c>
      <c r="H435" s="2">
        <v>0</v>
      </c>
      <c r="I435">
        <v>0.4</v>
      </c>
      <c r="J435">
        <v>12.600000000000001</v>
      </c>
      <c r="K435">
        <v>1.5399995</v>
      </c>
      <c r="L435">
        <v>3.8489998250000004</v>
      </c>
    </row>
    <row r="436" spans="1:12" x14ac:dyDescent="0.25">
      <c r="A436" t="s">
        <v>250</v>
      </c>
      <c r="B436">
        <v>1</v>
      </c>
      <c r="C436">
        <v>2</v>
      </c>
      <c r="D436">
        <v>2</v>
      </c>
      <c r="E436">
        <v>283885</v>
      </c>
      <c r="F436" s="2">
        <v>0.03</v>
      </c>
      <c r="G436" s="2">
        <v>0</v>
      </c>
      <c r="H436" s="2">
        <v>0</v>
      </c>
      <c r="I436">
        <v>0.4</v>
      </c>
      <c r="J436">
        <v>1.6</v>
      </c>
      <c r="K436">
        <v>0.44194250000000002</v>
      </c>
      <c r="L436">
        <v>0.71467987500000008</v>
      </c>
    </row>
    <row r="437" spans="1:12" x14ac:dyDescent="0.25">
      <c r="A437" t="s">
        <v>250</v>
      </c>
      <c r="B437">
        <v>1</v>
      </c>
      <c r="C437">
        <v>5</v>
      </c>
      <c r="D437">
        <v>4</v>
      </c>
      <c r="E437">
        <v>69170</v>
      </c>
      <c r="F437" s="2">
        <v>0.04</v>
      </c>
      <c r="G437" s="2">
        <v>0</v>
      </c>
      <c r="H437" s="2">
        <v>0</v>
      </c>
      <c r="I437">
        <v>0.4</v>
      </c>
      <c r="J437">
        <v>3</v>
      </c>
      <c r="K437">
        <v>0.434585</v>
      </c>
      <c r="L437">
        <v>1.06210475</v>
      </c>
    </row>
    <row r="438" spans="1:12" x14ac:dyDescent="0.25">
      <c r="A438" t="s">
        <v>250</v>
      </c>
      <c r="B438">
        <v>1</v>
      </c>
      <c r="C438">
        <v>5</v>
      </c>
      <c r="D438">
        <v>5</v>
      </c>
      <c r="E438">
        <v>4080130</v>
      </c>
      <c r="F438" s="2">
        <v>0.03</v>
      </c>
      <c r="G438" s="2">
        <v>0</v>
      </c>
      <c r="H438" s="2">
        <v>0</v>
      </c>
      <c r="I438">
        <v>0.4</v>
      </c>
      <c r="J438">
        <v>4</v>
      </c>
      <c r="K438">
        <v>2.3400649999999996</v>
      </c>
      <c r="L438">
        <v>1.9790227499999999</v>
      </c>
    </row>
    <row r="439" spans="1:12" x14ac:dyDescent="0.25">
      <c r="A439" t="s">
        <v>250</v>
      </c>
      <c r="B439">
        <v>1</v>
      </c>
      <c r="C439">
        <v>3</v>
      </c>
      <c r="D439">
        <v>1</v>
      </c>
      <c r="E439">
        <v>1092539</v>
      </c>
      <c r="F439" s="2">
        <v>0.02</v>
      </c>
      <c r="G439" s="2">
        <v>0</v>
      </c>
      <c r="H439" s="2">
        <v>0</v>
      </c>
      <c r="I439">
        <v>0.4</v>
      </c>
      <c r="J439">
        <v>0.4</v>
      </c>
      <c r="K439">
        <v>0.74626949999999992</v>
      </c>
      <c r="L439">
        <v>0.52119432499999996</v>
      </c>
    </row>
    <row r="440" spans="1:12" x14ac:dyDescent="0.25">
      <c r="A440" t="s">
        <v>18471</v>
      </c>
      <c r="B440">
        <v>1</v>
      </c>
      <c r="C440">
        <v>15</v>
      </c>
      <c r="D440">
        <v>11</v>
      </c>
      <c r="E440">
        <v>393218</v>
      </c>
      <c r="F440" s="2">
        <v>0.02</v>
      </c>
      <c r="G440" s="2">
        <v>0</v>
      </c>
      <c r="H440" s="2">
        <v>0</v>
      </c>
      <c r="I440">
        <v>0.4</v>
      </c>
      <c r="J440">
        <v>8</v>
      </c>
      <c r="K440">
        <v>0.39660899999999999</v>
      </c>
      <c r="L440">
        <v>2.29881315</v>
      </c>
    </row>
    <row r="441" spans="1:12" x14ac:dyDescent="0.25">
      <c r="A441" t="s">
        <v>792</v>
      </c>
      <c r="B441">
        <v>1</v>
      </c>
      <c r="C441">
        <v>4</v>
      </c>
      <c r="D441">
        <v>2</v>
      </c>
      <c r="E441">
        <v>30914</v>
      </c>
      <c r="F441" s="2">
        <v>0.04</v>
      </c>
      <c r="G441" s="2">
        <v>0</v>
      </c>
      <c r="H441" s="2">
        <v>0.01</v>
      </c>
      <c r="I441">
        <v>0.4</v>
      </c>
      <c r="J441">
        <v>1.2000000000000002</v>
      </c>
      <c r="K441">
        <v>0.66545699999999997</v>
      </c>
      <c r="L441">
        <v>0.69290995</v>
      </c>
    </row>
    <row r="442" spans="1:12" x14ac:dyDescent="0.25">
      <c r="A442" t="s">
        <v>792</v>
      </c>
      <c r="B442">
        <v>1</v>
      </c>
      <c r="C442">
        <v>12</v>
      </c>
      <c r="D442">
        <v>12</v>
      </c>
      <c r="E442">
        <v>1294681</v>
      </c>
      <c r="F442" s="2">
        <v>0.02</v>
      </c>
      <c r="G442" s="2">
        <v>0</v>
      </c>
      <c r="H442" s="2">
        <v>0.01</v>
      </c>
      <c r="I442">
        <v>0.4</v>
      </c>
      <c r="J442">
        <v>9.6000000000000014</v>
      </c>
      <c r="K442">
        <v>1.0973405000000001</v>
      </c>
      <c r="L442">
        <v>2.9440691750000005</v>
      </c>
    </row>
    <row r="443" spans="1:12" x14ac:dyDescent="0.25">
      <c r="A443" t="s">
        <v>792</v>
      </c>
      <c r="B443">
        <v>1</v>
      </c>
      <c r="C443">
        <v>22</v>
      </c>
      <c r="D443">
        <v>19</v>
      </c>
      <c r="E443">
        <v>561101</v>
      </c>
      <c r="F443" s="2">
        <v>0.02</v>
      </c>
      <c r="G443" s="2">
        <v>0</v>
      </c>
      <c r="H443" s="2">
        <v>0</v>
      </c>
      <c r="I443">
        <v>0.4</v>
      </c>
      <c r="J443">
        <v>14.600000000000001</v>
      </c>
      <c r="K443">
        <v>0.48055049999999999</v>
      </c>
      <c r="L443">
        <v>3.9781926750000003</v>
      </c>
    </row>
    <row r="444" spans="1:12" x14ac:dyDescent="0.25">
      <c r="A444" t="s">
        <v>792</v>
      </c>
      <c r="B444">
        <v>1</v>
      </c>
      <c r="C444">
        <v>7</v>
      </c>
      <c r="D444">
        <v>3</v>
      </c>
      <c r="E444">
        <v>662688</v>
      </c>
      <c r="F444" s="2">
        <v>0.04</v>
      </c>
      <c r="G444" s="2">
        <v>0</v>
      </c>
      <c r="H444" s="2">
        <v>0</v>
      </c>
      <c r="I444">
        <v>0.4</v>
      </c>
      <c r="J444">
        <v>1.6000000000000003</v>
      </c>
      <c r="K444">
        <v>0.73134399999999999</v>
      </c>
      <c r="L444">
        <v>0.8159704000000001</v>
      </c>
    </row>
    <row r="445" spans="1:12" x14ac:dyDescent="0.25">
      <c r="A445" t="s">
        <v>8323</v>
      </c>
      <c r="B445">
        <v>1</v>
      </c>
      <c r="C445">
        <v>21</v>
      </c>
      <c r="D445">
        <v>20</v>
      </c>
      <c r="E445">
        <v>832097</v>
      </c>
      <c r="F445" s="2">
        <v>0.03</v>
      </c>
      <c r="G445" s="2">
        <v>0</v>
      </c>
      <c r="H445" s="2">
        <v>0</v>
      </c>
      <c r="I445">
        <v>0.4</v>
      </c>
      <c r="J445">
        <v>15.8</v>
      </c>
      <c r="K445">
        <v>0.71604849999999998</v>
      </c>
      <c r="L445">
        <v>4.3606169750000001</v>
      </c>
    </row>
    <row r="446" spans="1:12" x14ac:dyDescent="0.25">
      <c r="A446" t="s">
        <v>8323</v>
      </c>
      <c r="B446">
        <v>1</v>
      </c>
      <c r="C446">
        <v>3</v>
      </c>
      <c r="D446">
        <v>2</v>
      </c>
      <c r="E446">
        <v>157522</v>
      </c>
      <c r="F446" s="2">
        <v>0.05</v>
      </c>
      <c r="G446" s="2">
        <v>0</v>
      </c>
      <c r="H446" s="2">
        <v>0</v>
      </c>
      <c r="I446">
        <v>0.4</v>
      </c>
      <c r="J446">
        <v>1.4000000000000001</v>
      </c>
      <c r="K446">
        <v>0.57876100000000008</v>
      </c>
      <c r="L446">
        <v>0.71256635000000002</v>
      </c>
    </row>
    <row r="447" spans="1:12" x14ac:dyDescent="0.25">
      <c r="A447" t="s">
        <v>8323</v>
      </c>
      <c r="B447">
        <v>1</v>
      </c>
      <c r="C447">
        <v>7</v>
      </c>
      <c r="D447">
        <v>7</v>
      </c>
      <c r="E447">
        <v>279571</v>
      </c>
      <c r="F447" s="2">
        <v>0.02</v>
      </c>
      <c r="G447" s="2">
        <v>0</v>
      </c>
      <c r="H447" s="2">
        <v>0</v>
      </c>
      <c r="I447">
        <v>0.4</v>
      </c>
      <c r="J447">
        <v>5.6000000000000005</v>
      </c>
      <c r="K447">
        <v>0.33978550000000002</v>
      </c>
      <c r="L447">
        <v>1.678924925</v>
      </c>
    </row>
    <row r="448" spans="1:12" x14ac:dyDescent="0.25">
      <c r="A448" t="s">
        <v>8323</v>
      </c>
      <c r="B448">
        <v>1</v>
      </c>
      <c r="C448">
        <v>5</v>
      </c>
      <c r="D448">
        <v>4</v>
      </c>
      <c r="E448">
        <v>42658</v>
      </c>
      <c r="F448" s="2">
        <v>0.05</v>
      </c>
      <c r="G448" s="2">
        <v>0</v>
      </c>
      <c r="H448" s="2">
        <v>0</v>
      </c>
      <c r="I448">
        <v>0.4</v>
      </c>
      <c r="J448">
        <v>3</v>
      </c>
      <c r="K448">
        <v>0.52132900000000015</v>
      </c>
      <c r="L448">
        <v>1.09246515</v>
      </c>
    </row>
    <row r="449" spans="1:12" x14ac:dyDescent="0.25">
      <c r="A449" t="s">
        <v>8323</v>
      </c>
      <c r="B449">
        <v>1</v>
      </c>
      <c r="C449">
        <v>15</v>
      </c>
      <c r="D449">
        <v>13</v>
      </c>
      <c r="E449">
        <v>1759167</v>
      </c>
      <c r="F449" s="2">
        <v>0.02</v>
      </c>
      <c r="G449" s="2">
        <v>0</v>
      </c>
      <c r="H449" s="2">
        <v>0</v>
      </c>
      <c r="I449">
        <v>0.4</v>
      </c>
      <c r="J449">
        <v>10</v>
      </c>
      <c r="K449">
        <v>1.0795835</v>
      </c>
      <c r="L449">
        <v>3.0378542250000002</v>
      </c>
    </row>
    <row r="450" spans="1:12" x14ac:dyDescent="0.25">
      <c r="A450" t="s">
        <v>12427</v>
      </c>
      <c r="B450">
        <v>1</v>
      </c>
      <c r="C450">
        <v>6</v>
      </c>
      <c r="D450">
        <v>5</v>
      </c>
      <c r="E450">
        <v>79736</v>
      </c>
      <c r="F450" s="2">
        <v>0.02</v>
      </c>
      <c r="G450" s="2">
        <v>0</v>
      </c>
      <c r="H450" s="2">
        <v>0</v>
      </c>
      <c r="I450">
        <v>0.4</v>
      </c>
      <c r="J450">
        <v>3.8</v>
      </c>
      <c r="K450">
        <v>0.23986800000000003</v>
      </c>
      <c r="L450">
        <v>1.1939537999999998</v>
      </c>
    </row>
    <row r="451" spans="1:12" x14ac:dyDescent="0.25">
      <c r="A451" t="s">
        <v>2358</v>
      </c>
      <c r="B451">
        <v>1</v>
      </c>
      <c r="C451">
        <v>18</v>
      </c>
      <c r="D451">
        <v>6</v>
      </c>
      <c r="E451">
        <v>1702293</v>
      </c>
      <c r="F451" s="2">
        <v>0.02</v>
      </c>
      <c r="G451" s="2">
        <v>0</v>
      </c>
      <c r="H451" s="2">
        <v>0</v>
      </c>
      <c r="I451">
        <v>0.4</v>
      </c>
      <c r="J451">
        <v>2.4000000000000004</v>
      </c>
      <c r="K451">
        <v>1.0511465</v>
      </c>
      <c r="L451">
        <v>1.1279012750000001</v>
      </c>
    </row>
    <row r="452" spans="1:12" x14ac:dyDescent="0.25">
      <c r="A452" t="s">
        <v>2358</v>
      </c>
      <c r="B452">
        <v>1</v>
      </c>
      <c r="C452">
        <v>6</v>
      </c>
      <c r="D452">
        <v>6</v>
      </c>
      <c r="E452">
        <v>2920589</v>
      </c>
      <c r="F452" s="2">
        <v>0.02</v>
      </c>
      <c r="G452" s="2">
        <v>0</v>
      </c>
      <c r="H452" s="2">
        <v>0.01</v>
      </c>
      <c r="I452">
        <v>0.4</v>
      </c>
      <c r="J452">
        <v>4.8000000000000007</v>
      </c>
      <c r="K452">
        <v>1.9102944999999998</v>
      </c>
      <c r="L452">
        <v>2.0286030750000004</v>
      </c>
    </row>
    <row r="453" spans="1:12" x14ac:dyDescent="0.25">
      <c r="A453" t="s">
        <v>576</v>
      </c>
      <c r="B453">
        <v>1</v>
      </c>
      <c r="C453">
        <v>7</v>
      </c>
      <c r="D453">
        <v>6</v>
      </c>
      <c r="E453">
        <v>158541</v>
      </c>
      <c r="F453" s="2">
        <v>0.01</v>
      </c>
      <c r="G453" s="2">
        <v>0</v>
      </c>
      <c r="H453" s="2">
        <v>0</v>
      </c>
      <c r="I453">
        <v>0.4</v>
      </c>
      <c r="J453">
        <v>4.6000000000000005</v>
      </c>
      <c r="K453">
        <v>0.1792705</v>
      </c>
      <c r="L453">
        <v>1.3727446750000001</v>
      </c>
    </row>
    <row r="454" spans="1:12" x14ac:dyDescent="0.25">
      <c r="A454" t="s">
        <v>576</v>
      </c>
      <c r="B454">
        <v>1</v>
      </c>
      <c r="C454">
        <v>6</v>
      </c>
      <c r="D454">
        <v>5</v>
      </c>
      <c r="E454">
        <v>49638</v>
      </c>
      <c r="F454" s="2">
        <v>0.01</v>
      </c>
      <c r="G454" s="2">
        <v>0</v>
      </c>
      <c r="H454" s="2">
        <v>0</v>
      </c>
      <c r="I454">
        <v>0.4</v>
      </c>
      <c r="J454">
        <v>3.8</v>
      </c>
      <c r="K454">
        <v>0.124819</v>
      </c>
      <c r="L454">
        <v>1.1536866499999998</v>
      </c>
    </row>
    <row r="455" spans="1:12" x14ac:dyDescent="0.25">
      <c r="A455" t="s">
        <v>13801</v>
      </c>
      <c r="B455">
        <v>1</v>
      </c>
      <c r="C455">
        <v>7</v>
      </c>
      <c r="D455">
        <v>1</v>
      </c>
      <c r="E455">
        <v>2152261</v>
      </c>
      <c r="F455" s="2">
        <v>0</v>
      </c>
      <c r="G455" s="2">
        <v>0</v>
      </c>
      <c r="H455" s="2">
        <v>0</v>
      </c>
      <c r="I455">
        <v>0.4</v>
      </c>
      <c r="J455">
        <v>-0.40000000000000013</v>
      </c>
      <c r="K455">
        <v>1.0761304999999999</v>
      </c>
      <c r="L455">
        <v>0.43664567499999996</v>
      </c>
    </row>
    <row r="456" spans="1:12" x14ac:dyDescent="0.25">
      <c r="A456" t="s">
        <v>13801</v>
      </c>
      <c r="B456">
        <v>1</v>
      </c>
      <c r="C456">
        <v>7</v>
      </c>
      <c r="D456">
        <v>6</v>
      </c>
      <c r="E456">
        <v>3577614</v>
      </c>
      <c r="F456" s="2">
        <v>0</v>
      </c>
      <c r="G456" s="2">
        <v>0</v>
      </c>
      <c r="H456" s="2">
        <v>0</v>
      </c>
      <c r="I456">
        <v>0.4</v>
      </c>
      <c r="J456">
        <v>4.6000000000000005</v>
      </c>
      <c r="K456">
        <v>1.7888069999999998</v>
      </c>
      <c r="L456">
        <v>1.9360824499999998</v>
      </c>
    </row>
    <row r="457" spans="1:12" x14ac:dyDescent="0.25">
      <c r="A457" t="s">
        <v>11554</v>
      </c>
      <c r="B457">
        <v>1</v>
      </c>
      <c r="C457">
        <v>7</v>
      </c>
      <c r="D457">
        <v>6</v>
      </c>
      <c r="E457">
        <v>577937</v>
      </c>
      <c r="F457" s="2">
        <v>0.06</v>
      </c>
      <c r="G457" s="2">
        <v>0</v>
      </c>
      <c r="H457" s="2">
        <v>0</v>
      </c>
      <c r="I457">
        <v>0.4</v>
      </c>
      <c r="J457">
        <v>4.6000000000000005</v>
      </c>
      <c r="K457">
        <v>0.88896849999999994</v>
      </c>
      <c r="L457">
        <v>1.621138975</v>
      </c>
    </row>
    <row r="458" spans="1:12" x14ac:dyDescent="0.25">
      <c r="A458" t="s">
        <v>11554</v>
      </c>
      <c r="B458">
        <v>1</v>
      </c>
      <c r="C458">
        <v>31</v>
      </c>
      <c r="D458">
        <v>11</v>
      </c>
      <c r="E458">
        <v>11415161</v>
      </c>
      <c r="F458" s="2">
        <v>0.01</v>
      </c>
      <c r="G458" s="2">
        <v>0</v>
      </c>
      <c r="H458" s="2">
        <v>0</v>
      </c>
      <c r="I458">
        <v>0.4</v>
      </c>
      <c r="J458">
        <v>4.8000000000000007</v>
      </c>
      <c r="K458">
        <v>5.8075804999999994</v>
      </c>
      <c r="L458">
        <v>3.392653175</v>
      </c>
    </row>
    <row r="459" spans="1:12" x14ac:dyDescent="0.25">
      <c r="A459" t="s">
        <v>11554</v>
      </c>
      <c r="B459">
        <v>1</v>
      </c>
      <c r="C459">
        <v>5</v>
      </c>
      <c r="D459">
        <v>4</v>
      </c>
      <c r="E459">
        <v>390562</v>
      </c>
      <c r="F459" s="2">
        <v>0.05</v>
      </c>
      <c r="G459" s="2">
        <v>0</v>
      </c>
      <c r="H459" s="2">
        <v>0</v>
      </c>
      <c r="I459">
        <v>0.4</v>
      </c>
      <c r="J459">
        <v>3</v>
      </c>
      <c r="K459">
        <v>0.69528100000000004</v>
      </c>
      <c r="L459">
        <v>1.1533483499999999</v>
      </c>
    </row>
    <row r="460" spans="1:12" x14ac:dyDescent="0.25">
      <c r="A460" t="s">
        <v>11554</v>
      </c>
      <c r="B460">
        <v>1</v>
      </c>
      <c r="C460">
        <v>8</v>
      </c>
      <c r="D460">
        <v>1</v>
      </c>
      <c r="E460">
        <v>324964</v>
      </c>
      <c r="F460" s="2">
        <v>7.0000000000000007E-2</v>
      </c>
      <c r="G460" s="2">
        <v>0</v>
      </c>
      <c r="H460" s="2">
        <v>0.01</v>
      </c>
      <c r="I460">
        <v>0.4</v>
      </c>
      <c r="J460">
        <v>-0.60000000000000009</v>
      </c>
      <c r="K460">
        <v>1.112482</v>
      </c>
      <c r="L460">
        <v>0.39936869999999997</v>
      </c>
    </row>
    <row r="461" spans="1:12" x14ac:dyDescent="0.25">
      <c r="A461" t="s">
        <v>10804</v>
      </c>
      <c r="B461">
        <v>1</v>
      </c>
      <c r="C461">
        <v>14</v>
      </c>
      <c r="D461">
        <v>13</v>
      </c>
      <c r="E461">
        <v>1323176</v>
      </c>
      <c r="F461" s="2">
        <v>0.03</v>
      </c>
      <c r="G461" s="2">
        <v>0</v>
      </c>
      <c r="H461" s="2">
        <v>0.01</v>
      </c>
      <c r="I461">
        <v>0.4</v>
      </c>
      <c r="J461">
        <v>10.200000000000001</v>
      </c>
      <c r="K461">
        <v>1.2115879999999999</v>
      </c>
      <c r="L461">
        <v>3.1340558000000005</v>
      </c>
    </row>
    <row r="462" spans="1:12" x14ac:dyDescent="0.25">
      <c r="A462" t="s">
        <v>10804</v>
      </c>
      <c r="B462">
        <v>1</v>
      </c>
      <c r="C462">
        <v>9</v>
      </c>
      <c r="D462">
        <v>9</v>
      </c>
      <c r="E462">
        <v>78528</v>
      </c>
      <c r="F462" s="2">
        <v>0.05</v>
      </c>
      <c r="G462" s="2">
        <v>0</v>
      </c>
      <c r="H462" s="2">
        <v>0.01</v>
      </c>
      <c r="I462">
        <v>0.4</v>
      </c>
      <c r="J462">
        <v>7.2</v>
      </c>
      <c r="K462">
        <v>0.78926400000000008</v>
      </c>
      <c r="L462">
        <v>2.2362424000000001</v>
      </c>
    </row>
    <row r="463" spans="1:12" x14ac:dyDescent="0.25">
      <c r="A463" t="s">
        <v>10804</v>
      </c>
      <c r="B463">
        <v>1</v>
      </c>
      <c r="C463">
        <v>14</v>
      </c>
      <c r="D463">
        <v>13</v>
      </c>
      <c r="E463">
        <v>1084801</v>
      </c>
      <c r="F463" s="2">
        <v>0.03</v>
      </c>
      <c r="G463" s="2">
        <v>0</v>
      </c>
      <c r="H463" s="2">
        <v>0</v>
      </c>
      <c r="I463">
        <v>0.4</v>
      </c>
      <c r="J463">
        <v>10.200000000000001</v>
      </c>
      <c r="K463">
        <v>0.84240049999999989</v>
      </c>
      <c r="L463">
        <v>3.0048401750000004</v>
      </c>
    </row>
    <row r="464" spans="1:12" x14ac:dyDescent="0.25">
      <c r="A464" t="s">
        <v>19552</v>
      </c>
      <c r="B464">
        <v>1</v>
      </c>
      <c r="C464">
        <v>7</v>
      </c>
      <c r="D464">
        <v>7</v>
      </c>
      <c r="E464">
        <v>499979</v>
      </c>
      <c r="F464" s="2">
        <v>0.02</v>
      </c>
      <c r="G464" s="2">
        <v>0</v>
      </c>
      <c r="H464" s="2">
        <v>0</v>
      </c>
      <c r="I464">
        <v>0.4</v>
      </c>
      <c r="J464">
        <v>5.6000000000000005</v>
      </c>
      <c r="K464">
        <v>0.44998949999999999</v>
      </c>
      <c r="L464">
        <v>1.7174963249999999</v>
      </c>
    </row>
    <row r="465" spans="1:12" x14ac:dyDescent="0.25">
      <c r="A465" t="s">
        <v>20138</v>
      </c>
      <c r="B465">
        <v>1</v>
      </c>
      <c r="C465">
        <v>25</v>
      </c>
      <c r="D465">
        <v>20</v>
      </c>
      <c r="E465">
        <v>139334502</v>
      </c>
      <c r="F465" s="2">
        <v>0.01</v>
      </c>
      <c r="G465" s="2">
        <v>0</v>
      </c>
      <c r="H465" s="2">
        <v>0</v>
      </c>
      <c r="I465">
        <v>0.4</v>
      </c>
      <c r="J465">
        <v>15</v>
      </c>
      <c r="K465">
        <v>69.767250999999987</v>
      </c>
      <c r="L465">
        <v>28.328537849999993</v>
      </c>
    </row>
    <row r="466" spans="1:12" x14ac:dyDescent="0.25">
      <c r="A466" t="s">
        <v>8204</v>
      </c>
      <c r="B466">
        <v>1</v>
      </c>
      <c r="C466">
        <v>5</v>
      </c>
      <c r="D466">
        <v>3</v>
      </c>
      <c r="E466">
        <v>2472</v>
      </c>
      <c r="F466" s="2">
        <v>0.01</v>
      </c>
      <c r="G466" s="2">
        <v>0</v>
      </c>
      <c r="H466" s="2">
        <v>0</v>
      </c>
      <c r="I466">
        <v>0.4</v>
      </c>
      <c r="J466">
        <v>2.0000000000000004</v>
      </c>
      <c r="K466">
        <v>0.10123600000000001</v>
      </c>
      <c r="L466">
        <v>0.69543260000000018</v>
      </c>
    </row>
    <row r="467" spans="1:12" x14ac:dyDescent="0.25">
      <c r="A467" t="s">
        <v>18554</v>
      </c>
      <c r="B467">
        <v>1</v>
      </c>
      <c r="C467">
        <v>3451</v>
      </c>
      <c r="D467">
        <v>4</v>
      </c>
      <c r="E467">
        <v>86897</v>
      </c>
      <c r="F467" s="2">
        <v>0.01</v>
      </c>
      <c r="G467" s="2">
        <v>0</v>
      </c>
      <c r="H467" s="2">
        <v>0</v>
      </c>
      <c r="I467">
        <v>0.4</v>
      </c>
      <c r="J467">
        <v>-686.2</v>
      </c>
      <c r="K467">
        <v>0.14344850000000001</v>
      </c>
      <c r="L467">
        <v>-171.33979302500001</v>
      </c>
    </row>
    <row r="468" spans="1:12" x14ac:dyDescent="0.25">
      <c r="A468" t="s">
        <v>18171</v>
      </c>
      <c r="B468">
        <v>1</v>
      </c>
      <c r="C468">
        <v>7</v>
      </c>
      <c r="D468">
        <v>6</v>
      </c>
      <c r="E468">
        <v>284598</v>
      </c>
      <c r="F468" s="2">
        <v>0.04</v>
      </c>
      <c r="G468" s="2">
        <v>0</v>
      </c>
      <c r="H468" s="2">
        <v>0</v>
      </c>
      <c r="I468">
        <v>0.4</v>
      </c>
      <c r="J468">
        <v>4.6000000000000005</v>
      </c>
      <c r="K468">
        <v>0.54229899999999998</v>
      </c>
      <c r="L468">
        <v>1.49980465</v>
      </c>
    </row>
    <row r="469" spans="1:12" x14ac:dyDescent="0.25">
      <c r="A469" t="s">
        <v>3703</v>
      </c>
      <c r="B469">
        <v>1</v>
      </c>
      <c r="C469">
        <v>7</v>
      </c>
      <c r="D469">
        <v>2</v>
      </c>
      <c r="E469">
        <v>1267977</v>
      </c>
      <c r="F469" s="2">
        <v>0</v>
      </c>
      <c r="G469" s="2">
        <v>0</v>
      </c>
      <c r="H469" s="2">
        <v>0</v>
      </c>
      <c r="I469">
        <v>0.4</v>
      </c>
      <c r="J469">
        <v>0.60000000000000009</v>
      </c>
      <c r="K469">
        <v>0.63398849999999995</v>
      </c>
      <c r="L469">
        <v>0.53189597500000008</v>
      </c>
    </row>
    <row r="470" spans="1:12" x14ac:dyDescent="0.25">
      <c r="A470" t="s">
        <v>2873</v>
      </c>
      <c r="B470">
        <v>1</v>
      </c>
      <c r="C470">
        <v>6</v>
      </c>
      <c r="D470">
        <v>5</v>
      </c>
      <c r="E470">
        <v>188158</v>
      </c>
      <c r="F470" s="2">
        <v>0.04</v>
      </c>
      <c r="G470" s="2">
        <v>0</v>
      </c>
      <c r="H470" s="2">
        <v>0</v>
      </c>
      <c r="I470">
        <v>0.4</v>
      </c>
      <c r="J470">
        <v>3.8</v>
      </c>
      <c r="K470">
        <v>0.49407900000000005</v>
      </c>
      <c r="L470">
        <v>1.28292765</v>
      </c>
    </row>
    <row r="471" spans="1:12" x14ac:dyDescent="0.25">
      <c r="A471" t="s">
        <v>2873</v>
      </c>
      <c r="B471">
        <v>1</v>
      </c>
      <c r="C471">
        <v>9</v>
      </c>
      <c r="D471">
        <v>9</v>
      </c>
      <c r="E471">
        <v>182200</v>
      </c>
      <c r="F471" s="2">
        <v>0.03</v>
      </c>
      <c r="G471" s="2">
        <v>0</v>
      </c>
      <c r="H471" s="2">
        <v>0</v>
      </c>
      <c r="I471">
        <v>0.4</v>
      </c>
      <c r="J471">
        <v>7.2</v>
      </c>
      <c r="K471">
        <v>0.3911</v>
      </c>
      <c r="L471">
        <v>2.0968849999999999</v>
      </c>
    </row>
    <row r="472" spans="1:12" x14ac:dyDescent="0.25">
      <c r="A472" t="s">
        <v>2873</v>
      </c>
      <c r="B472">
        <v>1</v>
      </c>
      <c r="C472">
        <v>6</v>
      </c>
      <c r="D472">
        <v>5</v>
      </c>
      <c r="E472">
        <v>73083</v>
      </c>
      <c r="F472" s="2">
        <v>0.06</v>
      </c>
      <c r="G472" s="2">
        <v>0</v>
      </c>
      <c r="H472" s="2">
        <v>0.01</v>
      </c>
      <c r="I472">
        <v>0.4</v>
      </c>
      <c r="J472">
        <v>3.8</v>
      </c>
      <c r="K472">
        <v>0.88654149999999998</v>
      </c>
      <c r="L472">
        <v>1.4202895249999998</v>
      </c>
    </row>
    <row r="473" spans="1:12" x14ac:dyDescent="0.25">
      <c r="A473" t="s">
        <v>6877</v>
      </c>
      <c r="B473">
        <v>1</v>
      </c>
      <c r="C473">
        <v>9</v>
      </c>
      <c r="D473">
        <v>8</v>
      </c>
      <c r="E473">
        <v>1838296</v>
      </c>
      <c r="F473" s="2">
        <v>0.02</v>
      </c>
      <c r="G473" s="2">
        <v>0</v>
      </c>
      <c r="H473" s="2">
        <v>0</v>
      </c>
      <c r="I473">
        <v>0.4</v>
      </c>
      <c r="J473">
        <v>6.2</v>
      </c>
      <c r="K473">
        <v>1.119148</v>
      </c>
      <c r="L473">
        <v>2.1017017999999998</v>
      </c>
    </row>
    <row r="474" spans="1:12" x14ac:dyDescent="0.25">
      <c r="A474" t="s">
        <v>13068</v>
      </c>
      <c r="B474">
        <v>1</v>
      </c>
      <c r="C474">
        <v>15</v>
      </c>
      <c r="D474">
        <v>14</v>
      </c>
      <c r="E474">
        <v>3916992</v>
      </c>
      <c r="F474" s="2">
        <v>0.01</v>
      </c>
      <c r="G474" s="2">
        <v>0</v>
      </c>
      <c r="H474" s="2">
        <v>0</v>
      </c>
      <c r="I474">
        <v>0.4</v>
      </c>
      <c r="J474">
        <v>11.000000000000002</v>
      </c>
      <c r="K474">
        <v>2.0584959999999999</v>
      </c>
      <c r="L474">
        <v>3.6304736000000006</v>
      </c>
    </row>
    <row r="475" spans="1:12" x14ac:dyDescent="0.25">
      <c r="A475" t="s">
        <v>18620</v>
      </c>
      <c r="B475">
        <v>1</v>
      </c>
      <c r="C475">
        <v>24</v>
      </c>
      <c r="D475">
        <v>3</v>
      </c>
      <c r="E475">
        <v>2771306</v>
      </c>
      <c r="F475" s="2">
        <v>0.03</v>
      </c>
      <c r="G475" s="2">
        <v>0</v>
      </c>
      <c r="H475" s="2">
        <v>0</v>
      </c>
      <c r="I475">
        <v>0.4</v>
      </c>
      <c r="J475">
        <v>-1.7999999999999998</v>
      </c>
      <c r="K475">
        <v>1.6856530000000001</v>
      </c>
      <c r="L475">
        <v>0.29997855000000007</v>
      </c>
    </row>
    <row r="476" spans="1:12" x14ac:dyDescent="0.25">
      <c r="A476" t="s">
        <v>3526</v>
      </c>
      <c r="B476">
        <v>1</v>
      </c>
      <c r="C476">
        <v>13</v>
      </c>
      <c r="D476">
        <v>13</v>
      </c>
      <c r="E476">
        <v>4376750</v>
      </c>
      <c r="F476" s="2">
        <v>0.01</v>
      </c>
      <c r="G476" s="2">
        <v>0</v>
      </c>
      <c r="H476" s="2">
        <v>0</v>
      </c>
      <c r="I476">
        <v>0.4</v>
      </c>
      <c r="J476">
        <v>10.4</v>
      </c>
      <c r="K476">
        <v>2.2883749999999998</v>
      </c>
      <c r="L476">
        <v>3.5609312500000003</v>
      </c>
    </row>
    <row r="477" spans="1:12" x14ac:dyDescent="0.25">
      <c r="A477" t="s">
        <v>13210</v>
      </c>
      <c r="B477">
        <v>1</v>
      </c>
      <c r="C477">
        <v>5</v>
      </c>
      <c r="D477">
        <v>5</v>
      </c>
      <c r="E477">
        <v>22302</v>
      </c>
      <c r="F477" s="2">
        <v>0</v>
      </c>
      <c r="G477" s="2">
        <v>0</v>
      </c>
      <c r="H477" s="2">
        <v>0</v>
      </c>
      <c r="I477">
        <v>0.4</v>
      </c>
      <c r="J477">
        <v>4</v>
      </c>
      <c r="K477">
        <v>1.1150999999999999E-2</v>
      </c>
      <c r="L477">
        <v>1.1639028500000002</v>
      </c>
    </row>
    <row r="478" spans="1:12" x14ac:dyDescent="0.25">
      <c r="A478" t="s">
        <v>10738</v>
      </c>
      <c r="B478">
        <v>1</v>
      </c>
      <c r="C478">
        <v>7</v>
      </c>
      <c r="D478">
        <v>3</v>
      </c>
      <c r="E478">
        <v>50066</v>
      </c>
      <c r="F478" s="2">
        <v>0.04</v>
      </c>
      <c r="G478" s="2">
        <v>0</v>
      </c>
      <c r="H478" s="2">
        <v>0</v>
      </c>
      <c r="I478">
        <v>0.4</v>
      </c>
      <c r="J478">
        <v>1.6000000000000003</v>
      </c>
      <c r="K478">
        <v>0.42503299999999999</v>
      </c>
      <c r="L478">
        <v>0.70876155000000007</v>
      </c>
    </row>
    <row r="479" spans="1:12" x14ac:dyDescent="0.25">
      <c r="A479" t="s">
        <v>11401</v>
      </c>
      <c r="B479">
        <v>1</v>
      </c>
      <c r="C479">
        <v>115</v>
      </c>
      <c r="D479">
        <v>2</v>
      </c>
      <c r="E479">
        <v>28781</v>
      </c>
      <c r="F479" s="2">
        <v>0.02</v>
      </c>
      <c r="G479" s="2">
        <v>0</v>
      </c>
      <c r="H479" s="2">
        <v>0</v>
      </c>
      <c r="I479">
        <v>0.4</v>
      </c>
      <c r="J479">
        <v>-21</v>
      </c>
      <c r="K479">
        <v>0.21439050000000001</v>
      </c>
      <c r="L479">
        <v>-5.0149633250000001</v>
      </c>
    </row>
    <row r="480" spans="1:12" x14ac:dyDescent="0.25">
      <c r="A480" t="s">
        <v>6823</v>
      </c>
      <c r="B480">
        <v>1</v>
      </c>
      <c r="C480">
        <v>8</v>
      </c>
      <c r="D480">
        <v>9</v>
      </c>
      <c r="E480">
        <v>756023</v>
      </c>
      <c r="F480" s="2">
        <v>0.02</v>
      </c>
      <c r="G480" s="2">
        <v>0</v>
      </c>
      <c r="H480" s="2">
        <v>0.01</v>
      </c>
      <c r="I480">
        <v>0.4</v>
      </c>
      <c r="J480">
        <v>7.4</v>
      </c>
      <c r="K480">
        <v>0.82801150000000001</v>
      </c>
      <c r="L480">
        <v>2.2998040250000003</v>
      </c>
    </row>
    <row r="481" spans="1:12" x14ac:dyDescent="0.25">
      <c r="A481" t="s">
        <v>16869</v>
      </c>
      <c r="B481">
        <v>1</v>
      </c>
      <c r="C481">
        <v>5</v>
      </c>
      <c r="D481">
        <v>5</v>
      </c>
      <c r="E481">
        <v>108463</v>
      </c>
      <c r="F481" s="2">
        <v>0.03</v>
      </c>
      <c r="G481" s="2">
        <v>0</v>
      </c>
      <c r="H481" s="2">
        <v>0.01</v>
      </c>
      <c r="I481">
        <v>0.4</v>
      </c>
      <c r="J481">
        <v>4</v>
      </c>
      <c r="K481">
        <v>0.60423150000000003</v>
      </c>
      <c r="L481">
        <v>1.371481025</v>
      </c>
    </row>
    <row r="482" spans="1:12" x14ac:dyDescent="0.25">
      <c r="A482" t="s">
        <v>10787</v>
      </c>
      <c r="B482">
        <v>1</v>
      </c>
      <c r="C482">
        <v>9</v>
      </c>
      <c r="D482">
        <v>9</v>
      </c>
      <c r="E482">
        <v>343756</v>
      </c>
      <c r="F482" s="2">
        <v>7.0000000000000007E-2</v>
      </c>
      <c r="G482" s="2">
        <v>0</v>
      </c>
      <c r="H482" s="2">
        <v>0.01</v>
      </c>
      <c r="I482">
        <v>0.4</v>
      </c>
      <c r="J482">
        <v>7.2</v>
      </c>
      <c r="K482">
        <v>1.1218780000000002</v>
      </c>
      <c r="L482">
        <v>2.3526573000000002</v>
      </c>
    </row>
    <row r="483" spans="1:12" x14ac:dyDescent="0.25">
      <c r="A483" t="s">
        <v>10787</v>
      </c>
      <c r="B483">
        <v>1</v>
      </c>
      <c r="C483">
        <v>6</v>
      </c>
      <c r="D483">
        <v>6</v>
      </c>
      <c r="E483">
        <v>213433</v>
      </c>
      <c r="F483" s="2">
        <v>0.05</v>
      </c>
      <c r="G483" s="2">
        <v>0</v>
      </c>
      <c r="H483" s="2">
        <v>0.01</v>
      </c>
      <c r="I483">
        <v>0.4</v>
      </c>
      <c r="J483">
        <v>4.8000000000000007</v>
      </c>
      <c r="K483">
        <v>0.8567165000000001</v>
      </c>
      <c r="L483">
        <v>1.6598507750000002</v>
      </c>
    </row>
    <row r="484" spans="1:12" x14ac:dyDescent="0.25">
      <c r="A484" t="s">
        <v>2794</v>
      </c>
      <c r="B484">
        <v>1</v>
      </c>
      <c r="C484">
        <v>9</v>
      </c>
      <c r="D484">
        <v>7</v>
      </c>
      <c r="E484">
        <v>282736</v>
      </c>
      <c r="F484" s="2">
        <v>0.01</v>
      </c>
      <c r="G484" s="2">
        <v>0</v>
      </c>
      <c r="H484" s="2">
        <v>0</v>
      </c>
      <c r="I484">
        <v>0.4</v>
      </c>
      <c r="J484">
        <v>5.2</v>
      </c>
      <c r="K484">
        <v>0.241368</v>
      </c>
      <c r="L484">
        <v>1.5444788</v>
      </c>
    </row>
    <row r="485" spans="1:12" x14ac:dyDescent="0.25">
      <c r="A485" t="s">
        <v>20345</v>
      </c>
      <c r="B485">
        <v>1</v>
      </c>
      <c r="C485">
        <v>36</v>
      </c>
      <c r="D485">
        <v>5</v>
      </c>
      <c r="E485">
        <v>342564</v>
      </c>
      <c r="F485" s="2">
        <v>0</v>
      </c>
      <c r="G485" s="2">
        <v>0</v>
      </c>
      <c r="H485" s="2">
        <v>0</v>
      </c>
      <c r="I485">
        <v>0.4</v>
      </c>
      <c r="J485">
        <v>-2.2000000000000002</v>
      </c>
      <c r="K485">
        <v>0.17128199999999999</v>
      </c>
      <c r="L485">
        <v>-0.33005130000000005</v>
      </c>
    </row>
    <row r="486" spans="1:12" x14ac:dyDescent="0.25">
      <c r="A486" t="s">
        <v>73</v>
      </c>
      <c r="B486">
        <v>1</v>
      </c>
      <c r="C486">
        <v>6</v>
      </c>
      <c r="D486">
        <v>5</v>
      </c>
      <c r="E486">
        <v>1281002</v>
      </c>
      <c r="F486" s="2">
        <v>0.06</v>
      </c>
      <c r="G486" s="2">
        <v>0</v>
      </c>
      <c r="H486" s="2">
        <v>0.04</v>
      </c>
      <c r="I486">
        <v>0.4</v>
      </c>
      <c r="J486">
        <v>3.8</v>
      </c>
      <c r="K486">
        <v>2.2405010000000001</v>
      </c>
      <c r="L486">
        <v>1.8941753499999998</v>
      </c>
    </row>
    <row r="487" spans="1:12" x14ac:dyDescent="0.25">
      <c r="A487" t="s">
        <v>2854</v>
      </c>
      <c r="B487">
        <v>1</v>
      </c>
      <c r="C487">
        <v>13</v>
      </c>
      <c r="D487">
        <v>12</v>
      </c>
      <c r="E487">
        <v>2085977</v>
      </c>
      <c r="F487" s="2">
        <v>0.01</v>
      </c>
      <c r="G487" s="2">
        <v>0</v>
      </c>
      <c r="H487" s="2">
        <v>0</v>
      </c>
      <c r="I487">
        <v>0.4</v>
      </c>
      <c r="J487">
        <v>9.4000000000000021</v>
      </c>
      <c r="K487">
        <v>1.1429885</v>
      </c>
      <c r="L487">
        <v>2.9100459750000005</v>
      </c>
    </row>
    <row r="488" spans="1:12" x14ac:dyDescent="0.25">
      <c r="A488" t="s">
        <v>20278</v>
      </c>
      <c r="B488">
        <v>1</v>
      </c>
      <c r="C488">
        <v>7</v>
      </c>
      <c r="D488">
        <v>7</v>
      </c>
      <c r="E488">
        <v>280506</v>
      </c>
      <c r="F488" s="2">
        <v>0.03</v>
      </c>
      <c r="G488" s="2">
        <v>0</v>
      </c>
      <c r="H488" s="2">
        <v>0</v>
      </c>
      <c r="I488">
        <v>0.4</v>
      </c>
      <c r="J488">
        <v>5.6000000000000005</v>
      </c>
      <c r="K488">
        <v>0.44025300000000001</v>
      </c>
      <c r="L488">
        <v>1.71408855</v>
      </c>
    </row>
    <row r="489" spans="1:12" x14ac:dyDescent="0.25">
      <c r="A489" t="s">
        <v>13550</v>
      </c>
      <c r="B489">
        <v>1</v>
      </c>
      <c r="C489">
        <v>3</v>
      </c>
      <c r="D489">
        <v>3</v>
      </c>
      <c r="E489">
        <v>5254340</v>
      </c>
      <c r="F489" s="2">
        <v>0.03</v>
      </c>
      <c r="G489" s="2">
        <v>0</v>
      </c>
      <c r="H489" s="2">
        <v>0</v>
      </c>
      <c r="I489">
        <v>0.4</v>
      </c>
      <c r="J489">
        <v>2.4000000000000004</v>
      </c>
      <c r="K489">
        <v>2.9271699999999998</v>
      </c>
      <c r="L489">
        <v>1.7845095</v>
      </c>
    </row>
    <row r="490" spans="1:12" x14ac:dyDescent="0.25">
      <c r="A490" t="s">
        <v>8049</v>
      </c>
      <c r="B490">
        <v>1</v>
      </c>
      <c r="C490">
        <v>9</v>
      </c>
      <c r="D490">
        <v>7</v>
      </c>
      <c r="E490">
        <v>198051</v>
      </c>
      <c r="F490" s="2">
        <v>0.02</v>
      </c>
      <c r="G490" s="2">
        <v>0</v>
      </c>
      <c r="H490" s="2">
        <v>0</v>
      </c>
      <c r="I490">
        <v>0.4</v>
      </c>
      <c r="J490">
        <v>5.2</v>
      </c>
      <c r="K490">
        <v>0.2990255</v>
      </c>
      <c r="L490">
        <v>1.564658925</v>
      </c>
    </row>
    <row r="491" spans="1:12" x14ac:dyDescent="0.25">
      <c r="A491" t="s">
        <v>8049</v>
      </c>
      <c r="B491">
        <v>1</v>
      </c>
      <c r="C491">
        <v>4</v>
      </c>
      <c r="D491">
        <v>1</v>
      </c>
      <c r="E491">
        <v>221837</v>
      </c>
      <c r="F491" s="2">
        <v>0.01</v>
      </c>
      <c r="G491" s="2">
        <v>0</v>
      </c>
      <c r="H491" s="2">
        <v>0</v>
      </c>
      <c r="I491">
        <v>0.4</v>
      </c>
      <c r="J491">
        <v>0.19999999999999996</v>
      </c>
      <c r="K491">
        <v>0.21091850000000001</v>
      </c>
      <c r="L491">
        <v>0.28382147499999999</v>
      </c>
    </row>
    <row r="492" spans="1:12" x14ac:dyDescent="0.25">
      <c r="A492" t="s">
        <v>3441</v>
      </c>
      <c r="B492">
        <v>1</v>
      </c>
      <c r="C492">
        <v>9</v>
      </c>
      <c r="D492">
        <v>5</v>
      </c>
      <c r="E492">
        <v>2090172</v>
      </c>
      <c r="F492" s="2">
        <v>0.01</v>
      </c>
      <c r="G492" s="2">
        <v>0</v>
      </c>
      <c r="H492" s="2">
        <v>0</v>
      </c>
      <c r="I492">
        <v>0.4</v>
      </c>
      <c r="J492">
        <v>3.2</v>
      </c>
      <c r="K492">
        <v>1.145086</v>
      </c>
      <c r="L492">
        <v>1.3607800999999999</v>
      </c>
    </row>
    <row r="493" spans="1:12" x14ac:dyDescent="0.25">
      <c r="A493" t="s">
        <v>14528</v>
      </c>
      <c r="B493">
        <v>1</v>
      </c>
      <c r="C493">
        <v>8</v>
      </c>
      <c r="D493">
        <v>7</v>
      </c>
      <c r="E493">
        <v>136109</v>
      </c>
      <c r="F493" s="2">
        <v>0.02</v>
      </c>
      <c r="G493" s="2">
        <v>0</v>
      </c>
      <c r="H493" s="2">
        <v>0.01</v>
      </c>
      <c r="I493">
        <v>0.4</v>
      </c>
      <c r="J493">
        <v>5.4</v>
      </c>
      <c r="K493">
        <v>0.51805449999999997</v>
      </c>
      <c r="L493">
        <v>1.6913190750000002</v>
      </c>
    </row>
    <row r="494" spans="1:12" x14ac:dyDescent="0.25">
      <c r="A494" t="s">
        <v>1298</v>
      </c>
      <c r="B494">
        <v>1</v>
      </c>
      <c r="C494">
        <v>3</v>
      </c>
      <c r="D494">
        <v>1</v>
      </c>
      <c r="E494">
        <v>12468</v>
      </c>
      <c r="F494" s="2">
        <v>0.02</v>
      </c>
      <c r="G494" s="2">
        <v>0</v>
      </c>
      <c r="H494" s="2">
        <v>0</v>
      </c>
      <c r="I494">
        <v>0.4</v>
      </c>
      <c r="J494">
        <v>0.4</v>
      </c>
      <c r="K494">
        <v>0.206234</v>
      </c>
      <c r="L494">
        <v>0.33218190000000003</v>
      </c>
    </row>
    <row r="495" spans="1:12" x14ac:dyDescent="0.25">
      <c r="A495" t="s">
        <v>7680</v>
      </c>
      <c r="B495">
        <v>1</v>
      </c>
      <c r="C495">
        <v>6</v>
      </c>
      <c r="D495">
        <v>5</v>
      </c>
      <c r="E495">
        <v>48037</v>
      </c>
      <c r="F495" s="2">
        <v>0.05</v>
      </c>
      <c r="G495" s="2">
        <v>0</v>
      </c>
      <c r="H495" s="2">
        <v>0.01</v>
      </c>
      <c r="I495">
        <v>0.4</v>
      </c>
      <c r="J495">
        <v>3.8</v>
      </c>
      <c r="K495">
        <v>0.77401850000000016</v>
      </c>
      <c r="L495">
        <v>1.380906475</v>
      </c>
    </row>
    <row r="496" spans="1:12" x14ac:dyDescent="0.25">
      <c r="A496" t="s">
        <v>6361</v>
      </c>
      <c r="B496">
        <v>1</v>
      </c>
      <c r="C496">
        <v>6</v>
      </c>
      <c r="D496">
        <v>3</v>
      </c>
      <c r="E496">
        <v>827249</v>
      </c>
      <c r="F496" s="2">
        <v>0.1</v>
      </c>
      <c r="G496" s="2">
        <v>0</v>
      </c>
      <c r="H496" s="2">
        <v>0.01</v>
      </c>
      <c r="I496">
        <v>0.4</v>
      </c>
      <c r="J496">
        <v>1.8000000000000003</v>
      </c>
      <c r="K496">
        <v>1.6636245000000003</v>
      </c>
      <c r="L496">
        <v>1.1922685750000002</v>
      </c>
    </row>
    <row r="497" spans="1:12" x14ac:dyDescent="0.25">
      <c r="A497" t="s">
        <v>6361</v>
      </c>
      <c r="B497">
        <v>1</v>
      </c>
      <c r="C497">
        <v>6</v>
      </c>
      <c r="D497">
        <v>5</v>
      </c>
      <c r="E497">
        <v>537921</v>
      </c>
      <c r="F497" s="2">
        <v>7.0000000000000007E-2</v>
      </c>
      <c r="G497" s="2">
        <v>0</v>
      </c>
      <c r="H497" s="2">
        <v>0.01</v>
      </c>
      <c r="I497">
        <v>0.4</v>
      </c>
      <c r="J497">
        <v>3.8</v>
      </c>
      <c r="K497">
        <v>1.2189605000000001</v>
      </c>
      <c r="L497">
        <v>1.5366361749999999</v>
      </c>
    </row>
    <row r="498" spans="1:12" x14ac:dyDescent="0.25">
      <c r="A498" t="s">
        <v>6361</v>
      </c>
      <c r="B498">
        <v>1</v>
      </c>
      <c r="C498">
        <v>12</v>
      </c>
      <c r="D498">
        <v>11</v>
      </c>
      <c r="E498">
        <v>2950319</v>
      </c>
      <c r="F498" s="2">
        <v>0.09</v>
      </c>
      <c r="G498" s="2">
        <v>0</v>
      </c>
      <c r="H498" s="2">
        <v>0</v>
      </c>
      <c r="I498">
        <v>0.4</v>
      </c>
      <c r="J498">
        <v>8.6000000000000014</v>
      </c>
      <c r="K498">
        <v>2.3751594999999996</v>
      </c>
      <c r="L498">
        <v>3.1413058250000003</v>
      </c>
    </row>
    <row r="499" spans="1:12" x14ac:dyDescent="0.25">
      <c r="A499" t="s">
        <v>6361</v>
      </c>
      <c r="B499">
        <v>1</v>
      </c>
      <c r="C499">
        <v>11</v>
      </c>
      <c r="D499">
        <v>10</v>
      </c>
      <c r="E499">
        <v>3514734</v>
      </c>
      <c r="F499" s="2">
        <v>0.03</v>
      </c>
      <c r="G499" s="2">
        <v>0</v>
      </c>
      <c r="H499" s="2">
        <v>0</v>
      </c>
      <c r="I499">
        <v>0.4</v>
      </c>
      <c r="J499">
        <v>7.8</v>
      </c>
      <c r="K499">
        <v>2.0573669999999997</v>
      </c>
      <c r="L499">
        <v>2.8300784499999998</v>
      </c>
    </row>
    <row r="500" spans="1:12" x14ac:dyDescent="0.25">
      <c r="A500" t="s">
        <v>6361</v>
      </c>
      <c r="B500">
        <v>1</v>
      </c>
      <c r="C500">
        <v>6</v>
      </c>
      <c r="D500">
        <v>5</v>
      </c>
      <c r="E500">
        <v>533105</v>
      </c>
      <c r="F500" s="2">
        <v>0.08</v>
      </c>
      <c r="G500" s="2">
        <v>0</v>
      </c>
      <c r="H500" s="2">
        <v>0.01</v>
      </c>
      <c r="I500">
        <v>0.4</v>
      </c>
      <c r="J500">
        <v>3.8</v>
      </c>
      <c r="K500">
        <v>1.3165525</v>
      </c>
      <c r="L500">
        <v>1.5707933749999998</v>
      </c>
    </row>
    <row r="501" spans="1:12" x14ac:dyDescent="0.25">
      <c r="A501" t="s">
        <v>3017</v>
      </c>
      <c r="B501">
        <v>1</v>
      </c>
      <c r="C501">
        <v>6</v>
      </c>
      <c r="D501">
        <v>5</v>
      </c>
      <c r="E501">
        <v>88857</v>
      </c>
      <c r="F501" s="2">
        <v>0</v>
      </c>
      <c r="G501" s="2">
        <v>0</v>
      </c>
      <c r="H501" s="2">
        <v>0</v>
      </c>
      <c r="I501">
        <v>0.4</v>
      </c>
      <c r="J501">
        <v>3.8</v>
      </c>
      <c r="K501">
        <v>4.4428499999999996E-2</v>
      </c>
      <c r="L501">
        <v>1.125549975</v>
      </c>
    </row>
    <row r="502" spans="1:12" x14ac:dyDescent="0.25">
      <c r="A502" t="s">
        <v>11632</v>
      </c>
      <c r="B502">
        <v>1</v>
      </c>
      <c r="C502">
        <v>5</v>
      </c>
      <c r="D502">
        <v>2</v>
      </c>
      <c r="E502">
        <v>51186</v>
      </c>
      <c r="F502" s="2">
        <v>0.04</v>
      </c>
      <c r="G502" s="2">
        <v>0</v>
      </c>
      <c r="H502" s="2">
        <v>0.01</v>
      </c>
      <c r="I502">
        <v>0.4</v>
      </c>
      <c r="J502">
        <v>1</v>
      </c>
      <c r="K502">
        <v>0.675593</v>
      </c>
      <c r="L502">
        <v>0.64645755000000005</v>
      </c>
    </row>
    <row r="503" spans="1:12" x14ac:dyDescent="0.25">
      <c r="A503" t="s">
        <v>13384</v>
      </c>
      <c r="B503">
        <v>1</v>
      </c>
      <c r="C503">
        <v>8</v>
      </c>
      <c r="D503">
        <v>6</v>
      </c>
      <c r="E503">
        <v>357429</v>
      </c>
      <c r="F503" s="2">
        <v>0.04</v>
      </c>
      <c r="G503" s="2">
        <v>0</v>
      </c>
      <c r="H503" s="2">
        <v>0.01</v>
      </c>
      <c r="I503">
        <v>0.4</v>
      </c>
      <c r="J503">
        <v>4.4000000000000004</v>
      </c>
      <c r="K503">
        <v>0.82871450000000002</v>
      </c>
      <c r="L503">
        <v>1.5500500750000001</v>
      </c>
    </row>
    <row r="504" spans="1:12" x14ac:dyDescent="0.25">
      <c r="A504" t="s">
        <v>13384</v>
      </c>
      <c r="B504">
        <v>1</v>
      </c>
      <c r="C504">
        <v>14</v>
      </c>
      <c r="D504">
        <v>9</v>
      </c>
      <c r="E504">
        <v>333587</v>
      </c>
      <c r="F504" s="2">
        <v>0.03</v>
      </c>
      <c r="G504" s="2">
        <v>0</v>
      </c>
      <c r="H504" s="2">
        <v>0</v>
      </c>
      <c r="I504">
        <v>0.4</v>
      </c>
      <c r="J504">
        <v>6.2</v>
      </c>
      <c r="K504">
        <v>0.46679349999999997</v>
      </c>
      <c r="L504">
        <v>1.8733777249999999</v>
      </c>
    </row>
    <row r="505" spans="1:12" x14ac:dyDescent="0.25">
      <c r="A505" t="s">
        <v>21</v>
      </c>
      <c r="B505">
        <v>1</v>
      </c>
      <c r="C505">
        <v>7</v>
      </c>
      <c r="D505">
        <v>6</v>
      </c>
      <c r="E505">
        <v>1578774</v>
      </c>
      <c r="F505" s="2">
        <v>0.1</v>
      </c>
      <c r="G505" s="2">
        <v>0</v>
      </c>
      <c r="H505" s="2">
        <v>0.01</v>
      </c>
      <c r="I505">
        <v>0.4</v>
      </c>
      <c r="J505">
        <v>4.6000000000000005</v>
      </c>
      <c r="K505">
        <v>2.0393870000000001</v>
      </c>
      <c r="L505">
        <v>2.0237854500000001</v>
      </c>
    </row>
    <row r="506" spans="1:12" x14ac:dyDescent="0.25">
      <c r="A506" t="s">
        <v>21</v>
      </c>
      <c r="B506">
        <v>1</v>
      </c>
      <c r="C506">
        <v>9</v>
      </c>
      <c r="D506">
        <v>9</v>
      </c>
      <c r="E506">
        <v>2005054</v>
      </c>
      <c r="F506" s="2">
        <v>7.0000000000000007E-2</v>
      </c>
      <c r="G506" s="2">
        <v>0</v>
      </c>
      <c r="H506" s="2">
        <v>0</v>
      </c>
      <c r="I506">
        <v>0.4</v>
      </c>
      <c r="J506">
        <v>7.2</v>
      </c>
      <c r="K506">
        <v>1.7025269999999999</v>
      </c>
      <c r="L506">
        <v>2.5558844499999998</v>
      </c>
    </row>
    <row r="507" spans="1:12" x14ac:dyDescent="0.25">
      <c r="A507" t="s">
        <v>21</v>
      </c>
      <c r="B507">
        <v>1</v>
      </c>
      <c r="C507">
        <v>20</v>
      </c>
      <c r="D507">
        <v>18</v>
      </c>
      <c r="E507">
        <v>2476190</v>
      </c>
      <c r="F507" s="2">
        <v>0.08</v>
      </c>
      <c r="G507" s="2">
        <v>0</v>
      </c>
      <c r="H507" s="2">
        <v>0.01</v>
      </c>
      <c r="I507">
        <v>0.4</v>
      </c>
      <c r="J507">
        <v>14</v>
      </c>
      <c r="K507">
        <v>2.2880950000000002</v>
      </c>
      <c r="L507">
        <v>4.4608332500000003</v>
      </c>
    </row>
    <row r="508" spans="1:12" x14ac:dyDescent="0.25">
      <c r="A508" t="s">
        <v>21</v>
      </c>
      <c r="B508">
        <v>1</v>
      </c>
      <c r="C508">
        <v>8</v>
      </c>
      <c r="D508">
        <v>8</v>
      </c>
      <c r="E508">
        <v>3362369</v>
      </c>
      <c r="F508" s="2">
        <v>0.09</v>
      </c>
      <c r="G508" s="2">
        <v>0</v>
      </c>
      <c r="H508" s="2">
        <v>0.01</v>
      </c>
      <c r="I508">
        <v>0.4</v>
      </c>
      <c r="J508">
        <v>6.4</v>
      </c>
      <c r="K508">
        <v>2.8311845</v>
      </c>
      <c r="L508">
        <v>2.7509145750000004</v>
      </c>
    </row>
    <row r="509" spans="1:12" x14ac:dyDescent="0.25">
      <c r="A509" t="s">
        <v>4515</v>
      </c>
      <c r="B509">
        <v>1</v>
      </c>
      <c r="C509">
        <v>10</v>
      </c>
      <c r="D509">
        <v>9</v>
      </c>
      <c r="E509">
        <v>387382</v>
      </c>
      <c r="F509" s="2">
        <v>0.12</v>
      </c>
      <c r="G509" s="2">
        <v>0</v>
      </c>
      <c r="H509" s="2">
        <v>0.01</v>
      </c>
      <c r="I509">
        <v>0.4</v>
      </c>
      <c r="J509">
        <v>7</v>
      </c>
      <c r="K509">
        <v>1.643691</v>
      </c>
      <c r="L509">
        <v>2.4852918500000003</v>
      </c>
    </row>
    <row r="510" spans="1:12" x14ac:dyDescent="0.25">
      <c r="A510" t="s">
        <v>4515</v>
      </c>
      <c r="B510">
        <v>1</v>
      </c>
      <c r="C510">
        <v>7</v>
      </c>
      <c r="D510">
        <v>7</v>
      </c>
      <c r="E510">
        <v>4423680</v>
      </c>
      <c r="F510" s="2">
        <v>0.03</v>
      </c>
      <c r="G510" s="2">
        <v>0</v>
      </c>
      <c r="H510" s="2">
        <v>0</v>
      </c>
      <c r="I510">
        <v>0.4</v>
      </c>
      <c r="J510">
        <v>5.6000000000000005</v>
      </c>
      <c r="K510">
        <v>2.5118399999999999</v>
      </c>
      <c r="L510">
        <v>2.4391439999999998</v>
      </c>
    </row>
    <row r="511" spans="1:12" x14ac:dyDescent="0.25">
      <c r="A511" t="s">
        <v>4515</v>
      </c>
      <c r="B511">
        <v>1</v>
      </c>
      <c r="C511">
        <v>6</v>
      </c>
      <c r="D511">
        <v>6</v>
      </c>
      <c r="E511">
        <v>522522</v>
      </c>
      <c r="F511" s="2">
        <v>0.02</v>
      </c>
      <c r="G511" s="2">
        <v>0</v>
      </c>
      <c r="H511" s="2">
        <v>0.01</v>
      </c>
      <c r="I511">
        <v>0.4</v>
      </c>
      <c r="J511">
        <v>4.8000000000000007</v>
      </c>
      <c r="K511">
        <v>0.71126099999999992</v>
      </c>
      <c r="L511">
        <v>1.6089413500000003</v>
      </c>
    </row>
    <row r="512" spans="1:12" x14ac:dyDescent="0.25">
      <c r="A512" t="s">
        <v>4515</v>
      </c>
      <c r="B512">
        <v>1</v>
      </c>
      <c r="C512">
        <v>8</v>
      </c>
      <c r="D512">
        <v>8</v>
      </c>
      <c r="E512">
        <v>1954026</v>
      </c>
      <c r="F512" s="2">
        <v>0.12</v>
      </c>
      <c r="G512" s="2">
        <v>0</v>
      </c>
      <c r="H512" s="2">
        <v>0.01</v>
      </c>
      <c r="I512">
        <v>0.4</v>
      </c>
      <c r="J512">
        <v>6.4</v>
      </c>
      <c r="K512">
        <v>2.4270129999999996</v>
      </c>
      <c r="L512">
        <v>2.6094545500000002</v>
      </c>
    </row>
    <row r="513" spans="1:12" x14ac:dyDescent="0.25">
      <c r="A513" t="s">
        <v>4515</v>
      </c>
      <c r="B513">
        <v>1</v>
      </c>
      <c r="C513">
        <v>8</v>
      </c>
      <c r="D513">
        <v>8</v>
      </c>
      <c r="E513">
        <v>2623238</v>
      </c>
      <c r="F513" s="2">
        <v>0.05</v>
      </c>
      <c r="G513" s="2">
        <v>0</v>
      </c>
      <c r="H513" s="2">
        <v>0</v>
      </c>
      <c r="I513">
        <v>0.4</v>
      </c>
      <c r="J513">
        <v>6.4</v>
      </c>
      <c r="K513">
        <v>1.8116189999999999</v>
      </c>
      <c r="L513">
        <v>2.3940666500000001</v>
      </c>
    </row>
    <row r="514" spans="1:12" x14ac:dyDescent="0.25">
      <c r="A514" t="s">
        <v>4515</v>
      </c>
      <c r="B514">
        <v>1</v>
      </c>
      <c r="C514">
        <v>11</v>
      </c>
      <c r="D514">
        <v>11</v>
      </c>
      <c r="E514">
        <v>16425</v>
      </c>
      <c r="F514" s="2">
        <v>0.04</v>
      </c>
      <c r="G514" s="2">
        <v>0</v>
      </c>
      <c r="H514" s="2">
        <v>0</v>
      </c>
      <c r="I514">
        <v>0.4</v>
      </c>
      <c r="J514">
        <v>8.8000000000000007</v>
      </c>
      <c r="K514">
        <v>0.40821250000000003</v>
      </c>
      <c r="L514">
        <v>2.5028743750000002</v>
      </c>
    </row>
    <row r="515" spans="1:12" x14ac:dyDescent="0.25">
      <c r="A515" t="s">
        <v>4515</v>
      </c>
      <c r="B515">
        <v>1</v>
      </c>
      <c r="C515">
        <v>12</v>
      </c>
      <c r="D515">
        <v>11</v>
      </c>
      <c r="E515">
        <v>1245242</v>
      </c>
      <c r="F515" s="2">
        <v>0.05</v>
      </c>
      <c r="G515" s="2">
        <v>0</v>
      </c>
      <c r="H515" s="2">
        <v>0</v>
      </c>
      <c r="I515">
        <v>0.4</v>
      </c>
      <c r="J515">
        <v>8.6000000000000014</v>
      </c>
      <c r="K515">
        <v>1.1226210000000001</v>
      </c>
      <c r="L515">
        <v>2.7029173500000003</v>
      </c>
    </row>
    <row r="516" spans="1:12" x14ac:dyDescent="0.25">
      <c r="A516" t="s">
        <v>4515</v>
      </c>
      <c r="B516">
        <v>1</v>
      </c>
      <c r="C516">
        <v>4</v>
      </c>
      <c r="D516">
        <v>4</v>
      </c>
      <c r="E516">
        <v>240123</v>
      </c>
      <c r="F516" s="2">
        <v>0.06</v>
      </c>
      <c r="G516" s="2">
        <v>0</v>
      </c>
      <c r="H516" s="2">
        <v>0.02</v>
      </c>
      <c r="I516">
        <v>0.4</v>
      </c>
      <c r="J516">
        <v>3.2</v>
      </c>
      <c r="K516">
        <v>1.2200614999999999</v>
      </c>
      <c r="L516">
        <v>1.387021525</v>
      </c>
    </row>
    <row r="517" spans="1:12" x14ac:dyDescent="0.25">
      <c r="A517" t="s">
        <v>11181</v>
      </c>
      <c r="B517">
        <v>1</v>
      </c>
      <c r="C517">
        <v>5</v>
      </c>
      <c r="D517">
        <v>4</v>
      </c>
      <c r="E517">
        <v>4010</v>
      </c>
      <c r="F517" s="2">
        <v>0.02</v>
      </c>
      <c r="G517" s="2">
        <v>0</v>
      </c>
      <c r="H517" s="2">
        <v>0.02</v>
      </c>
      <c r="I517">
        <v>0.4</v>
      </c>
      <c r="J517">
        <v>3</v>
      </c>
      <c r="K517">
        <v>0.70200499999999999</v>
      </c>
      <c r="L517">
        <v>1.15570175</v>
      </c>
    </row>
    <row r="518" spans="1:12" x14ac:dyDescent="0.25">
      <c r="A518" t="s">
        <v>18649</v>
      </c>
      <c r="B518">
        <v>1</v>
      </c>
      <c r="C518">
        <v>25</v>
      </c>
      <c r="D518">
        <v>19</v>
      </c>
      <c r="E518">
        <v>4444601</v>
      </c>
      <c r="F518" s="2">
        <v>0.03</v>
      </c>
      <c r="G518" s="2">
        <v>0</v>
      </c>
      <c r="H518" s="2">
        <v>0</v>
      </c>
      <c r="I518">
        <v>0.4</v>
      </c>
      <c r="J518">
        <v>14</v>
      </c>
      <c r="K518">
        <v>2.5223004999999996</v>
      </c>
      <c r="L518">
        <v>4.5428051749999998</v>
      </c>
    </row>
    <row r="519" spans="1:12" x14ac:dyDescent="0.25">
      <c r="A519" t="s">
        <v>17739</v>
      </c>
      <c r="B519">
        <v>1</v>
      </c>
      <c r="C519">
        <v>19</v>
      </c>
      <c r="D519">
        <v>17</v>
      </c>
      <c r="E519">
        <v>9208165</v>
      </c>
      <c r="F519" s="2">
        <v>0.03</v>
      </c>
      <c r="G519" s="2">
        <v>0</v>
      </c>
      <c r="H519" s="2">
        <v>0</v>
      </c>
      <c r="I519">
        <v>0.4</v>
      </c>
      <c r="J519">
        <v>13.200000000000001</v>
      </c>
      <c r="K519">
        <v>4.9040824999999995</v>
      </c>
      <c r="L519">
        <v>5.176428875</v>
      </c>
    </row>
    <row r="520" spans="1:12" x14ac:dyDescent="0.25">
      <c r="A520" t="s">
        <v>3229</v>
      </c>
      <c r="B520">
        <v>1</v>
      </c>
      <c r="C520">
        <v>6</v>
      </c>
      <c r="D520">
        <v>4</v>
      </c>
      <c r="E520">
        <v>426322</v>
      </c>
      <c r="F520" s="2">
        <v>0.01</v>
      </c>
      <c r="G520" s="2">
        <v>0</v>
      </c>
      <c r="H520" s="2">
        <v>0</v>
      </c>
      <c r="I520">
        <v>0.4</v>
      </c>
      <c r="J520">
        <v>2.8000000000000003</v>
      </c>
      <c r="K520">
        <v>0.31316100000000002</v>
      </c>
      <c r="L520">
        <v>0.96960635000000006</v>
      </c>
    </row>
    <row r="521" spans="1:12" x14ac:dyDescent="0.25">
      <c r="A521" t="s">
        <v>17068</v>
      </c>
      <c r="B521">
        <v>1</v>
      </c>
      <c r="C521">
        <v>12</v>
      </c>
      <c r="D521">
        <v>12</v>
      </c>
      <c r="E521">
        <v>224803</v>
      </c>
      <c r="F521" s="2">
        <v>0.03</v>
      </c>
      <c r="G521" s="2">
        <v>0</v>
      </c>
      <c r="H521" s="2">
        <v>0.01</v>
      </c>
      <c r="I521">
        <v>0.4</v>
      </c>
      <c r="J521">
        <v>9.6000000000000014</v>
      </c>
      <c r="K521">
        <v>0.66240149999999998</v>
      </c>
      <c r="L521">
        <v>2.7918405250000005</v>
      </c>
    </row>
    <row r="522" spans="1:12" x14ac:dyDescent="0.25">
      <c r="A522" t="s">
        <v>640</v>
      </c>
      <c r="B522">
        <v>1</v>
      </c>
      <c r="C522">
        <v>5</v>
      </c>
      <c r="D522">
        <v>1</v>
      </c>
      <c r="E522">
        <v>89872</v>
      </c>
      <c r="F522" s="2">
        <v>0</v>
      </c>
      <c r="G522" s="2">
        <v>0</v>
      </c>
      <c r="H522" s="2">
        <v>0</v>
      </c>
      <c r="I522">
        <v>0.4</v>
      </c>
      <c r="J522">
        <v>0</v>
      </c>
      <c r="K522">
        <v>4.4935999999999997E-2</v>
      </c>
      <c r="L522">
        <v>0.17572760000000004</v>
      </c>
    </row>
    <row r="523" spans="1:12" x14ac:dyDescent="0.25">
      <c r="A523" t="s">
        <v>3215</v>
      </c>
      <c r="B523">
        <v>1</v>
      </c>
      <c r="C523">
        <v>10</v>
      </c>
      <c r="D523">
        <v>10</v>
      </c>
      <c r="E523">
        <v>1755038</v>
      </c>
      <c r="F523" s="2">
        <v>0.03</v>
      </c>
      <c r="G523" s="2">
        <v>0</v>
      </c>
      <c r="H523" s="2">
        <v>0</v>
      </c>
      <c r="I523">
        <v>0.4</v>
      </c>
      <c r="J523">
        <v>8</v>
      </c>
      <c r="K523">
        <v>1.177519</v>
      </c>
      <c r="L523">
        <v>2.5721316500000002</v>
      </c>
    </row>
    <row r="524" spans="1:12" x14ac:dyDescent="0.25">
      <c r="A524" t="s">
        <v>3215</v>
      </c>
      <c r="B524">
        <v>1</v>
      </c>
      <c r="C524">
        <v>7</v>
      </c>
      <c r="D524">
        <v>7</v>
      </c>
      <c r="E524">
        <v>364741</v>
      </c>
      <c r="F524" s="2">
        <v>7.0000000000000007E-2</v>
      </c>
      <c r="G524" s="2">
        <v>0</v>
      </c>
      <c r="H524" s="2">
        <v>0.01</v>
      </c>
      <c r="I524">
        <v>0.4</v>
      </c>
      <c r="J524">
        <v>5.6000000000000005</v>
      </c>
      <c r="K524">
        <v>1.1323704999999999</v>
      </c>
      <c r="L524">
        <v>1.9563296750000001</v>
      </c>
    </row>
    <row r="525" spans="1:12" x14ac:dyDescent="0.25">
      <c r="A525" t="s">
        <v>3215</v>
      </c>
      <c r="B525">
        <v>1</v>
      </c>
      <c r="C525">
        <v>9</v>
      </c>
      <c r="D525">
        <v>9</v>
      </c>
      <c r="E525">
        <v>1499698</v>
      </c>
      <c r="F525" s="2">
        <v>0.03</v>
      </c>
      <c r="G525" s="2">
        <v>0</v>
      </c>
      <c r="H525" s="2">
        <v>0</v>
      </c>
      <c r="I525">
        <v>0.4</v>
      </c>
      <c r="J525">
        <v>7.2</v>
      </c>
      <c r="K525">
        <v>1.049849</v>
      </c>
      <c r="L525">
        <v>2.3274471499999998</v>
      </c>
    </row>
    <row r="526" spans="1:12" x14ac:dyDescent="0.25">
      <c r="A526" t="s">
        <v>3215</v>
      </c>
      <c r="B526">
        <v>1</v>
      </c>
      <c r="C526">
        <v>18</v>
      </c>
      <c r="D526">
        <v>16</v>
      </c>
      <c r="E526">
        <v>1214600</v>
      </c>
      <c r="F526" s="2">
        <v>0.03</v>
      </c>
      <c r="G526" s="2">
        <v>0</v>
      </c>
      <c r="H526" s="2">
        <v>0</v>
      </c>
      <c r="I526">
        <v>0.4</v>
      </c>
      <c r="J526">
        <v>12.4</v>
      </c>
      <c r="K526">
        <v>0.9073</v>
      </c>
      <c r="L526">
        <v>3.5775550000000003</v>
      </c>
    </row>
    <row r="527" spans="1:12" x14ac:dyDescent="0.25">
      <c r="A527" t="s">
        <v>3215</v>
      </c>
      <c r="B527">
        <v>1</v>
      </c>
      <c r="C527">
        <v>15</v>
      </c>
      <c r="D527">
        <v>15</v>
      </c>
      <c r="E527">
        <v>983181</v>
      </c>
      <c r="F527" s="2">
        <v>0.03</v>
      </c>
      <c r="G527" s="2">
        <v>0</v>
      </c>
      <c r="H527" s="2">
        <v>0</v>
      </c>
      <c r="I527">
        <v>0.4</v>
      </c>
      <c r="J527">
        <v>12</v>
      </c>
      <c r="K527">
        <v>0.79159049999999997</v>
      </c>
      <c r="L527">
        <v>3.437056675</v>
      </c>
    </row>
    <row r="528" spans="1:12" x14ac:dyDescent="0.25">
      <c r="A528" t="s">
        <v>3215</v>
      </c>
      <c r="B528">
        <v>1</v>
      </c>
      <c r="C528">
        <v>25</v>
      </c>
      <c r="D528">
        <v>24</v>
      </c>
      <c r="E528">
        <v>1259904</v>
      </c>
      <c r="F528" s="2">
        <v>0.03</v>
      </c>
      <c r="G528" s="2">
        <v>0</v>
      </c>
      <c r="H528" s="2">
        <v>0</v>
      </c>
      <c r="I528">
        <v>0.4</v>
      </c>
      <c r="J528">
        <v>19.000000000000004</v>
      </c>
      <c r="K528">
        <v>0.92995199999999989</v>
      </c>
      <c r="L528">
        <v>5.2354832000000009</v>
      </c>
    </row>
    <row r="529" spans="1:12" x14ac:dyDescent="0.25">
      <c r="A529" t="s">
        <v>3215</v>
      </c>
      <c r="B529">
        <v>1</v>
      </c>
      <c r="C529">
        <v>10</v>
      </c>
      <c r="D529">
        <v>9</v>
      </c>
      <c r="E529">
        <v>1180413</v>
      </c>
      <c r="F529" s="2">
        <v>0.03</v>
      </c>
      <c r="G529" s="2">
        <v>0</v>
      </c>
      <c r="H529" s="2">
        <v>0</v>
      </c>
      <c r="I529">
        <v>0.4</v>
      </c>
      <c r="J529">
        <v>7</v>
      </c>
      <c r="K529">
        <v>0.8902064999999999</v>
      </c>
      <c r="L529">
        <v>2.2215722750000002</v>
      </c>
    </row>
    <row r="530" spans="1:12" x14ac:dyDescent="0.25">
      <c r="A530" t="s">
        <v>3215</v>
      </c>
      <c r="B530">
        <v>1</v>
      </c>
      <c r="C530">
        <v>10</v>
      </c>
      <c r="D530">
        <v>9</v>
      </c>
      <c r="E530">
        <v>1572313</v>
      </c>
      <c r="F530" s="2">
        <v>0.03</v>
      </c>
      <c r="G530" s="2">
        <v>0</v>
      </c>
      <c r="H530" s="2">
        <v>0</v>
      </c>
      <c r="I530">
        <v>0.4</v>
      </c>
      <c r="J530">
        <v>7</v>
      </c>
      <c r="K530">
        <v>1.0861565</v>
      </c>
      <c r="L530">
        <v>2.290154775</v>
      </c>
    </row>
    <row r="531" spans="1:12" x14ac:dyDescent="0.25">
      <c r="A531" t="s">
        <v>3215</v>
      </c>
      <c r="B531">
        <v>1</v>
      </c>
      <c r="C531">
        <v>7</v>
      </c>
      <c r="D531">
        <v>7</v>
      </c>
      <c r="E531">
        <v>765391</v>
      </c>
      <c r="F531" s="2">
        <v>0.03</v>
      </c>
      <c r="G531" s="2">
        <v>0</v>
      </c>
      <c r="H531" s="2">
        <v>0</v>
      </c>
      <c r="I531">
        <v>0.4</v>
      </c>
      <c r="J531">
        <v>5.6000000000000005</v>
      </c>
      <c r="K531">
        <v>0.6826954999999999</v>
      </c>
      <c r="L531">
        <v>1.798943425</v>
      </c>
    </row>
    <row r="532" spans="1:12" x14ac:dyDescent="0.25">
      <c r="A532" t="s">
        <v>3215</v>
      </c>
      <c r="B532">
        <v>1</v>
      </c>
      <c r="C532">
        <v>11</v>
      </c>
      <c r="D532">
        <v>6</v>
      </c>
      <c r="E532">
        <v>1062499</v>
      </c>
      <c r="F532" s="2">
        <v>0.03</v>
      </c>
      <c r="G532" s="2">
        <v>0</v>
      </c>
      <c r="H532" s="2">
        <v>0.01</v>
      </c>
      <c r="I532">
        <v>0.4</v>
      </c>
      <c r="J532">
        <v>3.8000000000000007</v>
      </c>
      <c r="K532">
        <v>1.0812495</v>
      </c>
      <c r="L532">
        <v>1.4884373250000003</v>
      </c>
    </row>
    <row r="533" spans="1:12" x14ac:dyDescent="0.25">
      <c r="A533" t="s">
        <v>17110</v>
      </c>
      <c r="B533">
        <v>1</v>
      </c>
      <c r="C533">
        <v>6</v>
      </c>
      <c r="D533">
        <v>1</v>
      </c>
      <c r="E533">
        <v>26102</v>
      </c>
      <c r="F533" s="2">
        <v>0.09</v>
      </c>
      <c r="G533" s="2">
        <v>0</v>
      </c>
      <c r="H533" s="2">
        <v>0.01</v>
      </c>
      <c r="I533">
        <v>0.4</v>
      </c>
      <c r="J533">
        <v>-0.19999999999999996</v>
      </c>
      <c r="K533">
        <v>1.1630509999999998</v>
      </c>
      <c r="L533">
        <v>0.51706784999999988</v>
      </c>
    </row>
    <row r="534" spans="1:12" x14ac:dyDescent="0.25">
      <c r="A534" t="s">
        <v>8258</v>
      </c>
      <c r="B534">
        <v>1</v>
      </c>
      <c r="C534">
        <v>5</v>
      </c>
      <c r="D534">
        <v>1</v>
      </c>
      <c r="E534">
        <v>22695</v>
      </c>
      <c r="F534" s="2">
        <v>0.05</v>
      </c>
      <c r="G534" s="2">
        <v>0</v>
      </c>
      <c r="H534" s="2">
        <v>0</v>
      </c>
      <c r="I534">
        <v>0.4</v>
      </c>
      <c r="J534">
        <v>0</v>
      </c>
      <c r="K534">
        <v>0.51134750000000007</v>
      </c>
      <c r="L534">
        <v>0.33897162500000005</v>
      </c>
    </row>
    <row r="535" spans="1:12" x14ac:dyDescent="0.25">
      <c r="A535" t="s">
        <v>15690</v>
      </c>
      <c r="B535">
        <v>1</v>
      </c>
      <c r="C535">
        <v>6</v>
      </c>
      <c r="D535">
        <v>6</v>
      </c>
      <c r="E535">
        <v>175842</v>
      </c>
      <c r="F535" s="2">
        <v>0.06</v>
      </c>
      <c r="G535" s="2">
        <v>0</v>
      </c>
      <c r="H535" s="2">
        <v>0</v>
      </c>
      <c r="I535">
        <v>0.4</v>
      </c>
      <c r="J535">
        <v>4.8000000000000007</v>
      </c>
      <c r="K535">
        <v>0.687921</v>
      </c>
      <c r="L535">
        <v>1.6007723500000004</v>
      </c>
    </row>
    <row r="536" spans="1:12" x14ac:dyDescent="0.25">
      <c r="A536" t="s">
        <v>11761</v>
      </c>
      <c r="B536">
        <v>1</v>
      </c>
      <c r="C536">
        <v>5</v>
      </c>
      <c r="D536">
        <v>1</v>
      </c>
      <c r="E536">
        <v>10891</v>
      </c>
      <c r="F536" s="2">
        <v>7.0000000000000007E-2</v>
      </c>
      <c r="G536" s="2">
        <v>0</v>
      </c>
      <c r="H536" s="2">
        <v>0.01</v>
      </c>
      <c r="I536">
        <v>0.4</v>
      </c>
      <c r="J536">
        <v>0</v>
      </c>
      <c r="K536">
        <v>0.95544550000000006</v>
      </c>
      <c r="L536">
        <v>0.49440592500000002</v>
      </c>
    </row>
    <row r="537" spans="1:12" x14ac:dyDescent="0.25">
      <c r="A537" t="s">
        <v>3073</v>
      </c>
      <c r="B537">
        <v>1</v>
      </c>
      <c r="C537">
        <v>7</v>
      </c>
      <c r="D537">
        <v>7</v>
      </c>
      <c r="E537">
        <v>191344</v>
      </c>
      <c r="F537" s="2">
        <v>0.05</v>
      </c>
      <c r="G537" s="2">
        <v>0</v>
      </c>
      <c r="H537" s="2">
        <v>0</v>
      </c>
      <c r="I537">
        <v>0.4</v>
      </c>
      <c r="J537">
        <v>5.6000000000000005</v>
      </c>
      <c r="K537">
        <v>0.59567200000000009</v>
      </c>
      <c r="L537">
        <v>1.7684852</v>
      </c>
    </row>
    <row r="538" spans="1:12" x14ac:dyDescent="0.25">
      <c r="A538" t="s">
        <v>3073</v>
      </c>
      <c r="B538">
        <v>1</v>
      </c>
      <c r="C538">
        <v>6</v>
      </c>
      <c r="D538">
        <v>6</v>
      </c>
      <c r="E538">
        <v>71452</v>
      </c>
      <c r="F538" s="2">
        <v>7.0000000000000007E-2</v>
      </c>
      <c r="G538" s="2">
        <v>0</v>
      </c>
      <c r="H538" s="2">
        <v>0</v>
      </c>
      <c r="I538">
        <v>0.4</v>
      </c>
      <c r="J538">
        <v>4.8000000000000007</v>
      </c>
      <c r="K538">
        <v>0.7357260000000001</v>
      </c>
      <c r="L538">
        <v>1.6175041000000003</v>
      </c>
    </row>
    <row r="539" spans="1:12" x14ac:dyDescent="0.25">
      <c r="A539" t="s">
        <v>3073</v>
      </c>
      <c r="B539">
        <v>1</v>
      </c>
      <c r="C539">
        <v>6</v>
      </c>
      <c r="D539">
        <v>6</v>
      </c>
      <c r="E539">
        <v>360539</v>
      </c>
      <c r="F539" s="2">
        <v>0.05</v>
      </c>
      <c r="G539" s="2">
        <v>0</v>
      </c>
      <c r="H539" s="2">
        <v>0</v>
      </c>
      <c r="I539">
        <v>0.4</v>
      </c>
      <c r="J539">
        <v>4.8000000000000007</v>
      </c>
      <c r="K539">
        <v>0.68026950000000008</v>
      </c>
      <c r="L539">
        <v>1.5980943250000004</v>
      </c>
    </row>
    <row r="540" spans="1:12" x14ac:dyDescent="0.25">
      <c r="A540" t="s">
        <v>3073</v>
      </c>
      <c r="B540">
        <v>1</v>
      </c>
      <c r="C540">
        <v>4</v>
      </c>
      <c r="D540">
        <v>4</v>
      </c>
      <c r="E540">
        <v>462066</v>
      </c>
      <c r="F540" s="2">
        <v>0.04</v>
      </c>
      <c r="G540" s="2">
        <v>0</v>
      </c>
      <c r="H540" s="2">
        <v>0</v>
      </c>
      <c r="I540">
        <v>0.4</v>
      </c>
      <c r="J540">
        <v>3.2</v>
      </c>
      <c r="K540">
        <v>0.63103299999999996</v>
      </c>
      <c r="L540">
        <v>1.1808615499999999</v>
      </c>
    </row>
    <row r="541" spans="1:12" x14ac:dyDescent="0.25">
      <c r="A541" t="s">
        <v>9425</v>
      </c>
      <c r="B541">
        <v>1</v>
      </c>
      <c r="C541">
        <v>6</v>
      </c>
      <c r="D541">
        <v>2</v>
      </c>
      <c r="E541">
        <v>1167646</v>
      </c>
      <c r="F541" s="2">
        <v>0</v>
      </c>
      <c r="G541" s="2">
        <v>0</v>
      </c>
      <c r="H541" s="2">
        <v>0</v>
      </c>
      <c r="I541">
        <v>0.4</v>
      </c>
      <c r="J541">
        <v>0.8</v>
      </c>
      <c r="K541">
        <v>0.58382299999999998</v>
      </c>
      <c r="L541">
        <v>0.56433805000000004</v>
      </c>
    </row>
    <row r="542" spans="1:12" x14ac:dyDescent="0.25">
      <c r="A542" t="s">
        <v>19205</v>
      </c>
      <c r="B542">
        <v>1</v>
      </c>
      <c r="C542">
        <v>6</v>
      </c>
      <c r="D542">
        <v>4</v>
      </c>
      <c r="E542">
        <v>852035</v>
      </c>
      <c r="F542" s="2">
        <v>7.0000000000000007E-2</v>
      </c>
      <c r="G542" s="2">
        <v>0</v>
      </c>
      <c r="H542" s="2">
        <v>0</v>
      </c>
      <c r="I542">
        <v>0.4</v>
      </c>
      <c r="J542">
        <v>2.8000000000000003</v>
      </c>
      <c r="K542">
        <v>1.1260175000000001</v>
      </c>
      <c r="L542">
        <v>1.2541061250000001</v>
      </c>
    </row>
    <row r="543" spans="1:12" x14ac:dyDescent="0.25">
      <c r="A543" t="s">
        <v>7502</v>
      </c>
      <c r="B543">
        <v>1</v>
      </c>
      <c r="C543">
        <v>6</v>
      </c>
      <c r="D543">
        <v>5</v>
      </c>
      <c r="E543">
        <v>3848009</v>
      </c>
      <c r="F543" s="2">
        <v>0.04</v>
      </c>
      <c r="G543" s="2">
        <v>0</v>
      </c>
      <c r="H543" s="2">
        <v>0</v>
      </c>
      <c r="I543">
        <v>0.4</v>
      </c>
      <c r="J543">
        <v>3.8</v>
      </c>
      <c r="K543">
        <v>2.3240045</v>
      </c>
      <c r="L543">
        <v>1.9234015749999998</v>
      </c>
    </row>
    <row r="544" spans="1:12" x14ac:dyDescent="0.25">
      <c r="A544" t="s">
        <v>9386</v>
      </c>
      <c r="B544">
        <v>1</v>
      </c>
      <c r="C544">
        <v>14</v>
      </c>
      <c r="D544">
        <v>14</v>
      </c>
      <c r="E544">
        <v>3770674</v>
      </c>
      <c r="F544" s="2">
        <v>0.01</v>
      </c>
      <c r="G544" s="2">
        <v>0</v>
      </c>
      <c r="H544" s="2">
        <v>0</v>
      </c>
      <c r="I544">
        <v>0.4</v>
      </c>
      <c r="J544">
        <v>11.200000000000001</v>
      </c>
      <c r="K544">
        <v>1.9853369999999999</v>
      </c>
      <c r="L544">
        <v>3.6548679500000003</v>
      </c>
    </row>
    <row r="545" spans="1:12" x14ac:dyDescent="0.25">
      <c r="A545" t="s">
        <v>12319</v>
      </c>
      <c r="B545">
        <v>1</v>
      </c>
      <c r="C545">
        <v>12</v>
      </c>
      <c r="D545">
        <v>10</v>
      </c>
      <c r="E545">
        <v>260580</v>
      </c>
      <c r="F545" s="2">
        <v>0</v>
      </c>
      <c r="G545" s="2">
        <v>0</v>
      </c>
      <c r="H545" s="2">
        <v>0</v>
      </c>
      <c r="I545">
        <v>0.4</v>
      </c>
      <c r="J545">
        <v>7.6</v>
      </c>
      <c r="K545">
        <v>0.13028999999999999</v>
      </c>
      <c r="L545">
        <v>2.1056015000000001</v>
      </c>
    </row>
    <row r="546" spans="1:12" x14ac:dyDescent="0.25">
      <c r="A546" t="s">
        <v>2332</v>
      </c>
      <c r="B546">
        <v>1</v>
      </c>
      <c r="C546">
        <v>8</v>
      </c>
      <c r="D546">
        <v>6</v>
      </c>
      <c r="E546">
        <v>885363</v>
      </c>
      <c r="F546" s="2">
        <v>0</v>
      </c>
      <c r="G546" s="2">
        <v>0</v>
      </c>
      <c r="H546" s="2">
        <v>0</v>
      </c>
      <c r="I546">
        <v>0.4</v>
      </c>
      <c r="J546">
        <v>4.4000000000000004</v>
      </c>
      <c r="K546">
        <v>0.44268150000000001</v>
      </c>
      <c r="L546">
        <v>1.4149385250000002</v>
      </c>
    </row>
    <row r="547" spans="1:12" x14ac:dyDescent="0.25">
      <c r="A547" t="s">
        <v>2332</v>
      </c>
      <c r="B547">
        <v>1</v>
      </c>
      <c r="C547">
        <v>17</v>
      </c>
      <c r="D547">
        <v>16</v>
      </c>
      <c r="E547">
        <v>1445949</v>
      </c>
      <c r="F547" s="2">
        <v>0.02</v>
      </c>
      <c r="G547" s="2">
        <v>0</v>
      </c>
      <c r="H547" s="2">
        <v>0</v>
      </c>
      <c r="I547">
        <v>0.4</v>
      </c>
      <c r="J547">
        <v>12.600000000000001</v>
      </c>
      <c r="K547">
        <v>0.92297450000000003</v>
      </c>
      <c r="L547">
        <v>3.6330410750000004</v>
      </c>
    </row>
    <row r="548" spans="1:12" x14ac:dyDescent="0.25">
      <c r="A548" t="s">
        <v>2332</v>
      </c>
      <c r="B548">
        <v>1</v>
      </c>
      <c r="C548">
        <v>27</v>
      </c>
      <c r="D548">
        <v>25</v>
      </c>
      <c r="E548">
        <v>1351321</v>
      </c>
      <c r="F548" s="2">
        <v>0.02</v>
      </c>
      <c r="G548" s="2">
        <v>0</v>
      </c>
      <c r="H548" s="2">
        <v>0</v>
      </c>
      <c r="I548">
        <v>0.4</v>
      </c>
      <c r="J548">
        <v>19.600000000000001</v>
      </c>
      <c r="K548">
        <v>0.87566049999999995</v>
      </c>
      <c r="L548">
        <v>5.3664811750000005</v>
      </c>
    </row>
    <row r="549" spans="1:12" x14ac:dyDescent="0.25">
      <c r="A549" t="s">
        <v>17087</v>
      </c>
      <c r="B549">
        <v>1</v>
      </c>
      <c r="C549">
        <v>6</v>
      </c>
      <c r="D549">
        <v>6</v>
      </c>
      <c r="E549">
        <v>156494</v>
      </c>
      <c r="F549" s="2">
        <v>0.03</v>
      </c>
      <c r="G549" s="2">
        <v>0</v>
      </c>
      <c r="H549" s="2">
        <v>0</v>
      </c>
      <c r="I549">
        <v>0.4</v>
      </c>
      <c r="J549">
        <v>4.8000000000000007</v>
      </c>
      <c r="K549">
        <v>0.378247</v>
      </c>
      <c r="L549">
        <v>1.4923864500000004</v>
      </c>
    </row>
    <row r="550" spans="1:12" x14ac:dyDescent="0.25">
      <c r="A550" t="s">
        <v>8890</v>
      </c>
      <c r="B550">
        <v>1</v>
      </c>
      <c r="C550">
        <v>7</v>
      </c>
      <c r="D550">
        <v>7</v>
      </c>
      <c r="E550">
        <v>1547238</v>
      </c>
      <c r="F550" s="2">
        <v>0.01</v>
      </c>
      <c r="G550" s="2">
        <v>0</v>
      </c>
      <c r="H550" s="2">
        <v>0</v>
      </c>
      <c r="I550">
        <v>0.4</v>
      </c>
      <c r="J550">
        <v>5.6000000000000005</v>
      </c>
      <c r="K550">
        <v>0.87361899999999992</v>
      </c>
      <c r="L550">
        <v>1.8657666500000001</v>
      </c>
    </row>
    <row r="551" spans="1:12" x14ac:dyDescent="0.25">
      <c r="A551" t="s">
        <v>8890</v>
      </c>
      <c r="B551">
        <v>1</v>
      </c>
      <c r="C551">
        <v>6</v>
      </c>
      <c r="D551">
        <v>6</v>
      </c>
      <c r="E551">
        <v>5186780</v>
      </c>
      <c r="F551" s="2">
        <v>0</v>
      </c>
      <c r="G551" s="2">
        <v>0</v>
      </c>
      <c r="H551" s="2">
        <v>0</v>
      </c>
      <c r="I551">
        <v>0.4</v>
      </c>
      <c r="J551">
        <v>4.8000000000000007</v>
      </c>
      <c r="K551">
        <v>2.5933899999999999</v>
      </c>
      <c r="L551">
        <v>2.2676864999999999</v>
      </c>
    </row>
    <row r="552" spans="1:12" x14ac:dyDescent="0.25">
      <c r="A552" t="s">
        <v>8890</v>
      </c>
      <c r="B552">
        <v>1</v>
      </c>
      <c r="C552">
        <v>3</v>
      </c>
      <c r="D552">
        <v>3</v>
      </c>
      <c r="E552">
        <v>4650685</v>
      </c>
      <c r="F552" s="2">
        <v>0</v>
      </c>
      <c r="G552" s="2">
        <v>0</v>
      </c>
      <c r="H552" s="2">
        <v>0</v>
      </c>
      <c r="I552">
        <v>0.4</v>
      </c>
      <c r="J552">
        <v>2.4000000000000004</v>
      </c>
      <c r="K552">
        <v>2.3253425000000001</v>
      </c>
      <c r="L552">
        <v>1.5738698750000002</v>
      </c>
    </row>
    <row r="553" spans="1:12" x14ac:dyDescent="0.25">
      <c r="A553" t="s">
        <v>8890</v>
      </c>
      <c r="B553">
        <v>1</v>
      </c>
      <c r="C553">
        <v>10</v>
      </c>
      <c r="D553">
        <v>6</v>
      </c>
      <c r="E553">
        <v>1516213</v>
      </c>
      <c r="F553" s="2">
        <v>0</v>
      </c>
      <c r="G553" s="2">
        <v>0</v>
      </c>
      <c r="H553" s="2">
        <v>0</v>
      </c>
      <c r="I553">
        <v>0.4</v>
      </c>
      <c r="J553">
        <v>4.0000000000000009</v>
      </c>
      <c r="K553">
        <v>0.75810650000000002</v>
      </c>
      <c r="L553">
        <v>1.4253372750000002</v>
      </c>
    </row>
    <row r="554" spans="1:12" x14ac:dyDescent="0.25">
      <c r="A554" t="s">
        <v>5063</v>
      </c>
      <c r="B554">
        <v>1</v>
      </c>
      <c r="C554">
        <v>32</v>
      </c>
      <c r="D554">
        <v>1</v>
      </c>
      <c r="E554">
        <v>12609</v>
      </c>
      <c r="F554" s="2">
        <v>0</v>
      </c>
      <c r="G554" s="2">
        <v>-0.01</v>
      </c>
      <c r="H554" s="2">
        <v>0</v>
      </c>
      <c r="I554">
        <v>0.4</v>
      </c>
      <c r="J554">
        <v>-5.4</v>
      </c>
      <c r="K554">
        <v>-0.1436955</v>
      </c>
      <c r="L554">
        <v>-1.2402934249999999</v>
      </c>
    </row>
    <row r="555" spans="1:12" x14ac:dyDescent="0.25">
      <c r="A555" t="s">
        <v>12573</v>
      </c>
      <c r="B555">
        <v>1</v>
      </c>
      <c r="C555">
        <v>9</v>
      </c>
      <c r="D555">
        <v>9</v>
      </c>
      <c r="E555">
        <v>2604392</v>
      </c>
      <c r="F555" s="2">
        <v>0.04</v>
      </c>
      <c r="G555" s="2">
        <v>0</v>
      </c>
      <c r="H555" s="2">
        <v>0</v>
      </c>
      <c r="I555">
        <v>0.4</v>
      </c>
      <c r="J555">
        <v>7.2</v>
      </c>
      <c r="K555">
        <v>1.7021959999999998</v>
      </c>
      <c r="L555">
        <v>2.5557685999999999</v>
      </c>
    </row>
    <row r="556" spans="1:12" x14ac:dyDescent="0.25">
      <c r="A556" t="s">
        <v>10520</v>
      </c>
      <c r="B556">
        <v>1</v>
      </c>
      <c r="C556">
        <v>4</v>
      </c>
      <c r="D556">
        <v>2</v>
      </c>
      <c r="E556">
        <v>28308</v>
      </c>
      <c r="F556" s="2">
        <v>0.02</v>
      </c>
      <c r="G556" s="2">
        <v>0</v>
      </c>
      <c r="H556" s="2">
        <v>0</v>
      </c>
      <c r="I556">
        <v>0.4</v>
      </c>
      <c r="J556">
        <v>1.2000000000000002</v>
      </c>
      <c r="K556">
        <v>0.21415400000000001</v>
      </c>
      <c r="L556">
        <v>0.53495390000000009</v>
      </c>
    </row>
    <row r="557" spans="1:12" x14ac:dyDescent="0.25">
      <c r="A557" t="s">
        <v>13518</v>
      </c>
      <c r="B557">
        <v>1</v>
      </c>
      <c r="C557">
        <v>6</v>
      </c>
      <c r="D557">
        <v>6</v>
      </c>
      <c r="E557">
        <v>11744</v>
      </c>
      <c r="F557" s="2">
        <v>0.01</v>
      </c>
      <c r="G557" s="2">
        <v>-0.01</v>
      </c>
      <c r="H557" s="2">
        <v>0.02</v>
      </c>
      <c r="I557">
        <v>0.4</v>
      </c>
      <c r="J557">
        <v>4.8000000000000007</v>
      </c>
      <c r="K557">
        <v>0.455872</v>
      </c>
      <c r="L557">
        <v>1.5195552000000003</v>
      </c>
    </row>
    <row r="558" spans="1:12" x14ac:dyDescent="0.25">
      <c r="A558" t="s">
        <v>18908</v>
      </c>
      <c r="B558">
        <v>1</v>
      </c>
      <c r="C558">
        <v>23</v>
      </c>
      <c r="D558">
        <v>18</v>
      </c>
      <c r="E558">
        <v>21211851</v>
      </c>
      <c r="F558" s="2">
        <v>0.01</v>
      </c>
      <c r="G558" s="2">
        <v>0</v>
      </c>
      <c r="H558" s="2">
        <v>0</v>
      </c>
      <c r="I558">
        <v>0.4</v>
      </c>
      <c r="J558">
        <v>13.4</v>
      </c>
      <c r="K558">
        <v>10.705925499999999</v>
      </c>
      <c r="L558">
        <v>7.2570739250000003</v>
      </c>
    </row>
    <row r="559" spans="1:12" x14ac:dyDescent="0.25">
      <c r="A559" t="s">
        <v>3117</v>
      </c>
      <c r="B559">
        <v>1</v>
      </c>
      <c r="C559">
        <v>6</v>
      </c>
      <c r="D559">
        <v>7</v>
      </c>
      <c r="E559">
        <v>432285</v>
      </c>
      <c r="F559" s="2">
        <v>0.02</v>
      </c>
      <c r="G559" s="2">
        <v>0</v>
      </c>
      <c r="H559" s="2">
        <v>0</v>
      </c>
      <c r="I559">
        <v>0.4</v>
      </c>
      <c r="J559">
        <v>5.8000000000000007</v>
      </c>
      <c r="K559">
        <v>0.41614249999999997</v>
      </c>
      <c r="L559">
        <v>1.7556498750000002</v>
      </c>
    </row>
    <row r="560" spans="1:12" x14ac:dyDescent="0.25">
      <c r="A560" t="s">
        <v>3117</v>
      </c>
      <c r="B560">
        <v>1</v>
      </c>
      <c r="C560">
        <v>1</v>
      </c>
      <c r="D560">
        <v>1</v>
      </c>
      <c r="E560">
        <v>81932</v>
      </c>
      <c r="F560" s="2">
        <v>0.02</v>
      </c>
      <c r="G560" s="2">
        <v>0</v>
      </c>
      <c r="H560" s="2">
        <v>0</v>
      </c>
      <c r="I560">
        <v>0.4</v>
      </c>
      <c r="J560">
        <v>0.8</v>
      </c>
      <c r="K560">
        <v>0.24096600000000001</v>
      </c>
      <c r="L560">
        <v>0.44433810000000007</v>
      </c>
    </row>
    <row r="561" spans="1:12" x14ac:dyDescent="0.25">
      <c r="A561" t="s">
        <v>3117</v>
      </c>
      <c r="B561">
        <v>1</v>
      </c>
      <c r="C561">
        <v>9</v>
      </c>
      <c r="D561">
        <v>9</v>
      </c>
      <c r="E561">
        <v>322227</v>
      </c>
      <c r="F561" s="2">
        <v>0.01</v>
      </c>
      <c r="G561" s="2">
        <v>0</v>
      </c>
      <c r="H561" s="2">
        <v>0</v>
      </c>
      <c r="I561">
        <v>0.4</v>
      </c>
      <c r="J561">
        <v>7.2</v>
      </c>
      <c r="K561">
        <v>0.2611135</v>
      </c>
      <c r="L561">
        <v>2.0513897249999999</v>
      </c>
    </row>
    <row r="562" spans="1:12" x14ac:dyDescent="0.25">
      <c r="A562" t="s">
        <v>6113</v>
      </c>
      <c r="B562">
        <v>1</v>
      </c>
      <c r="C562">
        <v>5</v>
      </c>
      <c r="D562">
        <v>6</v>
      </c>
      <c r="E562">
        <v>212416</v>
      </c>
      <c r="F562" s="2">
        <v>0</v>
      </c>
      <c r="G562" s="2">
        <v>0</v>
      </c>
      <c r="H562" s="2">
        <v>0.01</v>
      </c>
      <c r="I562">
        <v>0.4</v>
      </c>
      <c r="J562">
        <v>5.0000000000000009</v>
      </c>
      <c r="K562">
        <v>0.35620799999999997</v>
      </c>
      <c r="L562">
        <v>1.5346728000000001</v>
      </c>
    </row>
    <row r="563" spans="1:12" x14ac:dyDescent="0.25">
      <c r="A563" t="s">
        <v>7393</v>
      </c>
      <c r="B563">
        <v>1</v>
      </c>
      <c r="C563">
        <v>4</v>
      </c>
      <c r="D563">
        <v>3</v>
      </c>
      <c r="E563">
        <v>46430</v>
      </c>
      <c r="F563" s="2">
        <v>0.01</v>
      </c>
      <c r="G563" s="2">
        <v>0</v>
      </c>
      <c r="H563" s="2">
        <v>0</v>
      </c>
      <c r="I563">
        <v>0.4</v>
      </c>
      <c r="J563">
        <v>2.2000000000000002</v>
      </c>
      <c r="K563">
        <v>0.12321500000000001</v>
      </c>
      <c r="L563">
        <v>0.75312525000000008</v>
      </c>
    </row>
    <row r="564" spans="1:12" x14ac:dyDescent="0.25">
      <c r="A564" t="s">
        <v>13367</v>
      </c>
      <c r="B564">
        <v>1</v>
      </c>
      <c r="C564">
        <v>6</v>
      </c>
      <c r="D564">
        <v>3</v>
      </c>
      <c r="E564">
        <v>1198379</v>
      </c>
      <c r="F564" s="2">
        <v>0.01</v>
      </c>
      <c r="G564" s="2">
        <v>0</v>
      </c>
      <c r="H564" s="2">
        <v>0</v>
      </c>
      <c r="I564">
        <v>0.4</v>
      </c>
      <c r="J564">
        <v>1.8000000000000003</v>
      </c>
      <c r="K564">
        <v>0.69918949999999991</v>
      </c>
      <c r="L564">
        <v>0.85471632500000005</v>
      </c>
    </row>
    <row r="565" spans="1:12" x14ac:dyDescent="0.25">
      <c r="A565" t="s">
        <v>11074</v>
      </c>
      <c r="B565">
        <v>1</v>
      </c>
      <c r="C565">
        <v>6</v>
      </c>
      <c r="D565">
        <v>6</v>
      </c>
      <c r="E565">
        <v>13016</v>
      </c>
      <c r="F565" s="2">
        <v>0</v>
      </c>
      <c r="G565" s="2">
        <v>0</v>
      </c>
      <c r="H565" s="2">
        <v>0</v>
      </c>
      <c r="I565">
        <v>0.4</v>
      </c>
      <c r="J565">
        <v>4.8000000000000007</v>
      </c>
      <c r="K565">
        <v>6.5079999999999999E-3</v>
      </c>
      <c r="L565">
        <v>1.3622778000000004</v>
      </c>
    </row>
    <row r="566" spans="1:12" x14ac:dyDescent="0.25">
      <c r="A566" t="s">
        <v>18612</v>
      </c>
      <c r="B566">
        <v>1</v>
      </c>
      <c r="C566">
        <v>25</v>
      </c>
      <c r="D566">
        <v>17</v>
      </c>
      <c r="E566">
        <v>921062</v>
      </c>
      <c r="F566" s="2">
        <v>0</v>
      </c>
      <c r="G566" s="2">
        <v>0</v>
      </c>
      <c r="H566" s="2">
        <v>0</v>
      </c>
      <c r="I566">
        <v>0.4</v>
      </c>
      <c r="J566">
        <v>12.000000000000002</v>
      </c>
      <c r="K566">
        <v>0.46053099999999997</v>
      </c>
      <c r="L566">
        <v>3.3211858500000004</v>
      </c>
    </row>
    <row r="567" spans="1:12" x14ac:dyDescent="0.25">
      <c r="A567" t="s">
        <v>1016</v>
      </c>
      <c r="B567">
        <v>1</v>
      </c>
      <c r="C567">
        <v>8</v>
      </c>
      <c r="D567">
        <v>7</v>
      </c>
      <c r="E567">
        <v>2368518</v>
      </c>
      <c r="F567" s="2">
        <v>0.04</v>
      </c>
      <c r="G567" s="2">
        <v>0</v>
      </c>
      <c r="H567" s="2">
        <v>0</v>
      </c>
      <c r="I567">
        <v>0.4</v>
      </c>
      <c r="J567">
        <v>5.4</v>
      </c>
      <c r="K567">
        <v>1.5842589999999999</v>
      </c>
      <c r="L567">
        <v>2.0644906500000002</v>
      </c>
    </row>
    <row r="568" spans="1:12" x14ac:dyDescent="0.25">
      <c r="A568" t="s">
        <v>1016</v>
      </c>
      <c r="B568">
        <v>1</v>
      </c>
      <c r="C568">
        <v>8</v>
      </c>
      <c r="D568">
        <v>7</v>
      </c>
      <c r="E568">
        <v>335613</v>
      </c>
      <c r="F568" s="2">
        <v>0.08</v>
      </c>
      <c r="G568" s="2">
        <v>0</v>
      </c>
      <c r="H568" s="2">
        <v>0.01</v>
      </c>
      <c r="I568">
        <v>0.4</v>
      </c>
      <c r="J568">
        <v>5.4</v>
      </c>
      <c r="K568">
        <v>1.2178065</v>
      </c>
      <c r="L568">
        <v>1.9362322750000003</v>
      </c>
    </row>
    <row r="569" spans="1:12" x14ac:dyDescent="0.25">
      <c r="A569" t="s">
        <v>7373</v>
      </c>
      <c r="B569">
        <v>1</v>
      </c>
      <c r="C569">
        <v>7</v>
      </c>
      <c r="D569">
        <v>3</v>
      </c>
      <c r="E569">
        <v>1375345</v>
      </c>
      <c r="F569" s="2">
        <v>0.02</v>
      </c>
      <c r="G569" s="2">
        <v>0</v>
      </c>
      <c r="H569" s="2">
        <v>0</v>
      </c>
      <c r="I569">
        <v>0.4</v>
      </c>
      <c r="J569">
        <v>1.6000000000000003</v>
      </c>
      <c r="K569">
        <v>0.88767250000000009</v>
      </c>
      <c r="L569">
        <v>0.87068537500000009</v>
      </c>
    </row>
    <row r="570" spans="1:12" x14ac:dyDescent="0.25">
      <c r="A570" t="s">
        <v>7373</v>
      </c>
      <c r="B570">
        <v>1</v>
      </c>
      <c r="C570">
        <v>6</v>
      </c>
      <c r="D570">
        <v>6</v>
      </c>
      <c r="E570">
        <v>398429</v>
      </c>
      <c r="F570" s="2">
        <v>0.04</v>
      </c>
      <c r="G570" s="2">
        <v>0</v>
      </c>
      <c r="H570" s="2">
        <v>0</v>
      </c>
      <c r="I570">
        <v>0.4</v>
      </c>
      <c r="J570">
        <v>4.8000000000000007</v>
      </c>
      <c r="K570">
        <v>0.59921449999999998</v>
      </c>
      <c r="L570">
        <v>1.5697250750000002</v>
      </c>
    </row>
    <row r="571" spans="1:12" x14ac:dyDescent="0.25">
      <c r="A571" t="s">
        <v>7373</v>
      </c>
      <c r="B571">
        <v>1</v>
      </c>
      <c r="C571">
        <v>7</v>
      </c>
      <c r="D571">
        <v>5</v>
      </c>
      <c r="E571">
        <v>7965486</v>
      </c>
      <c r="F571" s="2">
        <v>0.03</v>
      </c>
      <c r="G571" s="2">
        <v>0</v>
      </c>
      <c r="H571" s="2">
        <v>0</v>
      </c>
      <c r="I571">
        <v>0.4</v>
      </c>
      <c r="J571">
        <v>3.6</v>
      </c>
      <c r="K571">
        <v>4.282743</v>
      </c>
      <c r="L571">
        <v>2.55896005</v>
      </c>
    </row>
    <row r="572" spans="1:12" x14ac:dyDescent="0.25">
      <c r="A572" t="s">
        <v>7373</v>
      </c>
      <c r="B572">
        <v>1</v>
      </c>
      <c r="C572">
        <v>2</v>
      </c>
      <c r="D572">
        <v>2</v>
      </c>
      <c r="E572">
        <v>640779</v>
      </c>
      <c r="F572" s="2">
        <v>0.03</v>
      </c>
      <c r="G572" s="2">
        <v>0</v>
      </c>
      <c r="H572" s="2">
        <v>0</v>
      </c>
      <c r="I572">
        <v>0.4</v>
      </c>
      <c r="J572">
        <v>1.6</v>
      </c>
      <c r="K572">
        <v>0.62038949999999993</v>
      </c>
      <c r="L572">
        <v>0.77713632500000007</v>
      </c>
    </row>
    <row r="573" spans="1:12" x14ac:dyDescent="0.25">
      <c r="A573" t="s">
        <v>888</v>
      </c>
      <c r="B573">
        <v>1</v>
      </c>
      <c r="C573">
        <v>8</v>
      </c>
      <c r="D573">
        <v>8</v>
      </c>
      <c r="E573">
        <v>352742</v>
      </c>
      <c r="F573" s="2">
        <v>0.03</v>
      </c>
      <c r="G573" s="2">
        <v>0</v>
      </c>
      <c r="H573" s="2">
        <v>0</v>
      </c>
      <c r="I573">
        <v>0.4</v>
      </c>
      <c r="J573">
        <v>6.4</v>
      </c>
      <c r="K573">
        <v>0.47637099999999999</v>
      </c>
      <c r="L573">
        <v>1.9267298500000003</v>
      </c>
    </row>
    <row r="574" spans="1:12" x14ac:dyDescent="0.25">
      <c r="A574" t="s">
        <v>888</v>
      </c>
      <c r="B574">
        <v>1</v>
      </c>
      <c r="C574">
        <v>19</v>
      </c>
      <c r="D574">
        <v>12</v>
      </c>
      <c r="E574">
        <v>1271072</v>
      </c>
      <c r="F574" s="2">
        <v>0.04</v>
      </c>
      <c r="G574" s="2">
        <v>0</v>
      </c>
      <c r="H574" s="2">
        <v>0</v>
      </c>
      <c r="I574">
        <v>0.4</v>
      </c>
      <c r="J574">
        <v>8.2000000000000011</v>
      </c>
      <c r="K574">
        <v>1.035536</v>
      </c>
      <c r="L574">
        <v>2.5724376000000002</v>
      </c>
    </row>
    <row r="575" spans="1:12" x14ac:dyDescent="0.25">
      <c r="A575" t="s">
        <v>888</v>
      </c>
      <c r="B575">
        <v>1</v>
      </c>
      <c r="C575">
        <v>12</v>
      </c>
      <c r="D575">
        <v>10</v>
      </c>
      <c r="E575">
        <v>3183826</v>
      </c>
      <c r="F575" s="2">
        <v>0.02</v>
      </c>
      <c r="G575" s="2">
        <v>0</v>
      </c>
      <c r="H575" s="2">
        <v>0</v>
      </c>
      <c r="I575">
        <v>0.4</v>
      </c>
      <c r="J575">
        <v>7.6</v>
      </c>
      <c r="K575">
        <v>1.7919129999999999</v>
      </c>
      <c r="L575">
        <v>2.6871695500000001</v>
      </c>
    </row>
    <row r="576" spans="1:12" x14ac:dyDescent="0.25">
      <c r="A576" t="s">
        <v>888</v>
      </c>
      <c r="B576">
        <v>1</v>
      </c>
      <c r="C576">
        <v>1</v>
      </c>
      <c r="D576">
        <v>1</v>
      </c>
      <c r="E576">
        <v>235830</v>
      </c>
      <c r="F576" s="2">
        <v>0.04</v>
      </c>
      <c r="G576" s="2">
        <v>0</v>
      </c>
      <c r="H576" s="2">
        <v>0</v>
      </c>
      <c r="I576">
        <v>0.4</v>
      </c>
      <c r="J576">
        <v>0.8</v>
      </c>
      <c r="K576">
        <v>0.51791500000000001</v>
      </c>
      <c r="L576">
        <v>0.54127025000000006</v>
      </c>
    </row>
    <row r="577" spans="1:12" x14ac:dyDescent="0.25">
      <c r="A577" t="s">
        <v>888</v>
      </c>
      <c r="B577">
        <v>1</v>
      </c>
      <c r="C577">
        <v>7</v>
      </c>
      <c r="D577">
        <v>6</v>
      </c>
      <c r="E577">
        <v>3708663</v>
      </c>
      <c r="F577" s="2">
        <v>0.01</v>
      </c>
      <c r="G577" s="2">
        <v>0</v>
      </c>
      <c r="H577" s="2">
        <v>0</v>
      </c>
      <c r="I577">
        <v>0.4</v>
      </c>
      <c r="J577">
        <v>4.6000000000000005</v>
      </c>
      <c r="K577">
        <v>1.9543315000000001</v>
      </c>
      <c r="L577">
        <v>1.9940160250000001</v>
      </c>
    </row>
    <row r="578" spans="1:12" x14ac:dyDescent="0.25">
      <c r="A578" t="s">
        <v>888</v>
      </c>
      <c r="B578">
        <v>1</v>
      </c>
      <c r="C578">
        <v>6</v>
      </c>
      <c r="D578">
        <v>4</v>
      </c>
      <c r="E578">
        <v>400593</v>
      </c>
      <c r="F578" s="2">
        <v>0.03</v>
      </c>
      <c r="G578" s="2">
        <v>0</v>
      </c>
      <c r="H578" s="2">
        <v>0</v>
      </c>
      <c r="I578">
        <v>0.4</v>
      </c>
      <c r="J578">
        <v>2.8000000000000003</v>
      </c>
      <c r="K578">
        <v>0.50029649999999992</v>
      </c>
      <c r="L578">
        <v>1.0351037750000001</v>
      </c>
    </row>
    <row r="579" spans="1:12" x14ac:dyDescent="0.25">
      <c r="A579" t="s">
        <v>888</v>
      </c>
      <c r="B579">
        <v>1</v>
      </c>
      <c r="C579">
        <v>7</v>
      </c>
      <c r="D579">
        <v>7</v>
      </c>
      <c r="E579">
        <v>300715</v>
      </c>
      <c r="F579" s="2">
        <v>0.03</v>
      </c>
      <c r="G579" s="2">
        <v>0</v>
      </c>
      <c r="H579" s="2">
        <v>0</v>
      </c>
      <c r="I579">
        <v>0.4</v>
      </c>
      <c r="J579">
        <v>5.6000000000000005</v>
      </c>
      <c r="K579">
        <v>0.45035749999999997</v>
      </c>
      <c r="L579">
        <v>1.7176251250000001</v>
      </c>
    </row>
    <row r="580" spans="1:12" x14ac:dyDescent="0.25">
      <c r="A580" t="s">
        <v>888</v>
      </c>
      <c r="B580">
        <v>1</v>
      </c>
      <c r="C580">
        <v>8</v>
      </c>
      <c r="D580">
        <v>7</v>
      </c>
      <c r="E580">
        <v>512726</v>
      </c>
      <c r="F580" s="2">
        <v>0.04</v>
      </c>
      <c r="G580" s="2">
        <v>0</v>
      </c>
      <c r="H580" s="2">
        <v>0</v>
      </c>
      <c r="I580">
        <v>0.4</v>
      </c>
      <c r="J580">
        <v>5.4</v>
      </c>
      <c r="K580">
        <v>0.65636300000000003</v>
      </c>
      <c r="L580">
        <v>1.7397270500000002</v>
      </c>
    </row>
    <row r="581" spans="1:12" x14ac:dyDescent="0.25">
      <c r="A581" t="s">
        <v>888</v>
      </c>
      <c r="B581">
        <v>1</v>
      </c>
      <c r="C581">
        <v>13</v>
      </c>
      <c r="D581">
        <v>13</v>
      </c>
      <c r="E581">
        <v>1370158</v>
      </c>
      <c r="F581" s="2">
        <v>0.02</v>
      </c>
      <c r="G581" s="2">
        <v>0</v>
      </c>
      <c r="H581" s="2">
        <v>0</v>
      </c>
      <c r="I581">
        <v>0.4</v>
      </c>
      <c r="J581">
        <v>10.4</v>
      </c>
      <c r="K581">
        <v>0.88507899999999995</v>
      </c>
      <c r="L581">
        <v>3.0697776500000002</v>
      </c>
    </row>
    <row r="582" spans="1:12" x14ac:dyDescent="0.25">
      <c r="A582" t="s">
        <v>888</v>
      </c>
      <c r="B582">
        <v>1</v>
      </c>
      <c r="C582">
        <v>6</v>
      </c>
      <c r="D582">
        <v>5</v>
      </c>
      <c r="E582">
        <v>1410716</v>
      </c>
      <c r="F582" s="2">
        <v>0.02</v>
      </c>
      <c r="G582" s="2">
        <v>0</v>
      </c>
      <c r="H582" s="2">
        <v>0</v>
      </c>
      <c r="I582">
        <v>0.4</v>
      </c>
      <c r="J582">
        <v>3.8</v>
      </c>
      <c r="K582">
        <v>0.90535799999999989</v>
      </c>
      <c r="L582">
        <v>1.4268752999999998</v>
      </c>
    </row>
    <row r="583" spans="1:12" x14ac:dyDescent="0.25">
      <c r="A583" t="s">
        <v>888</v>
      </c>
      <c r="B583">
        <v>1</v>
      </c>
      <c r="C583">
        <v>6</v>
      </c>
      <c r="D583">
        <v>5</v>
      </c>
      <c r="E583">
        <v>378924</v>
      </c>
      <c r="F583" s="2">
        <v>0.02</v>
      </c>
      <c r="G583" s="2">
        <v>0</v>
      </c>
      <c r="H583" s="2">
        <v>0</v>
      </c>
      <c r="I583">
        <v>0.4</v>
      </c>
      <c r="J583">
        <v>3.8</v>
      </c>
      <c r="K583">
        <v>0.38946199999999997</v>
      </c>
      <c r="L583">
        <v>1.2463116999999999</v>
      </c>
    </row>
    <row r="584" spans="1:12" x14ac:dyDescent="0.25">
      <c r="A584" t="s">
        <v>888</v>
      </c>
      <c r="B584">
        <v>1</v>
      </c>
      <c r="C584">
        <v>5</v>
      </c>
      <c r="D584">
        <v>4</v>
      </c>
      <c r="E584">
        <v>247227</v>
      </c>
      <c r="F584" s="2">
        <v>0.02</v>
      </c>
      <c r="G584" s="2">
        <v>0</v>
      </c>
      <c r="H584" s="2">
        <v>0</v>
      </c>
      <c r="I584">
        <v>0.4</v>
      </c>
      <c r="J584">
        <v>3</v>
      </c>
      <c r="K584">
        <v>0.3236135</v>
      </c>
      <c r="L584">
        <v>1.023264725</v>
      </c>
    </row>
    <row r="585" spans="1:12" x14ac:dyDescent="0.25">
      <c r="A585" t="s">
        <v>888</v>
      </c>
      <c r="B585">
        <v>1</v>
      </c>
      <c r="C585">
        <v>1</v>
      </c>
      <c r="D585">
        <v>1</v>
      </c>
      <c r="E585">
        <v>123251</v>
      </c>
      <c r="F585" s="2">
        <v>0.03</v>
      </c>
      <c r="G585" s="2">
        <v>0</v>
      </c>
      <c r="H585" s="2">
        <v>0</v>
      </c>
      <c r="I585">
        <v>0.4</v>
      </c>
      <c r="J585">
        <v>0.8</v>
      </c>
      <c r="K585">
        <v>0.36162549999999999</v>
      </c>
      <c r="L585">
        <v>0.48656892500000004</v>
      </c>
    </row>
    <row r="586" spans="1:12" x14ac:dyDescent="0.25">
      <c r="A586" t="s">
        <v>888</v>
      </c>
      <c r="B586">
        <v>1</v>
      </c>
      <c r="C586">
        <v>2</v>
      </c>
      <c r="D586">
        <v>1</v>
      </c>
      <c r="E586">
        <v>540149</v>
      </c>
      <c r="F586" s="2">
        <v>0.03</v>
      </c>
      <c r="G586" s="2">
        <v>0</v>
      </c>
      <c r="H586" s="2">
        <v>0</v>
      </c>
      <c r="I586">
        <v>0.4</v>
      </c>
      <c r="J586">
        <v>0.60000000000000009</v>
      </c>
      <c r="K586">
        <v>0.57007450000000004</v>
      </c>
      <c r="L586">
        <v>0.50952607500000002</v>
      </c>
    </row>
    <row r="587" spans="1:12" x14ac:dyDescent="0.25">
      <c r="A587" t="s">
        <v>888</v>
      </c>
      <c r="B587">
        <v>1</v>
      </c>
      <c r="C587">
        <v>12</v>
      </c>
      <c r="D587">
        <v>9</v>
      </c>
      <c r="E587">
        <v>552697</v>
      </c>
      <c r="F587" s="2">
        <v>0.03</v>
      </c>
      <c r="G587" s="2">
        <v>0</v>
      </c>
      <c r="H587" s="2">
        <v>0</v>
      </c>
      <c r="I587">
        <v>0.4</v>
      </c>
      <c r="J587">
        <v>6.6</v>
      </c>
      <c r="K587">
        <v>0.57634849999999993</v>
      </c>
      <c r="L587">
        <v>2.0117219749999999</v>
      </c>
    </row>
    <row r="588" spans="1:12" x14ac:dyDescent="0.25">
      <c r="A588" t="s">
        <v>888</v>
      </c>
      <c r="B588">
        <v>1</v>
      </c>
      <c r="C588">
        <v>9</v>
      </c>
      <c r="D588">
        <v>9</v>
      </c>
      <c r="E588">
        <v>448169</v>
      </c>
      <c r="F588" s="2">
        <v>0.03</v>
      </c>
      <c r="G588" s="2">
        <v>0</v>
      </c>
      <c r="H588" s="2">
        <v>0</v>
      </c>
      <c r="I588">
        <v>0.4</v>
      </c>
      <c r="J588">
        <v>7.2</v>
      </c>
      <c r="K588">
        <v>0.52408449999999995</v>
      </c>
      <c r="L588">
        <v>2.1434295749999999</v>
      </c>
    </row>
    <row r="589" spans="1:12" x14ac:dyDescent="0.25">
      <c r="A589" t="s">
        <v>888</v>
      </c>
      <c r="B589">
        <v>1</v>
      </c>
      <c r="C589">
        <v>7</v>
      </c>
      <c r="D589">
        <v>6</v>
      </c>
      <c r="E589">
        <v>469539</v>
      </c>
      <c r="F589" s="2">
        <v>0.02</v>
      </c>
      <c r="G589" s="2">
        <v>0</v>
      </c>
      <c r="H589" s="2">
        <v>0</v>
      </c>
      <c r="I589">
        <v>0.4</v>
      </c>
      <c r="J589">
        <v>4.6000000000000005</v>
      </c>
      <c r="K589">
        <v>0.43476950000000003</v>
      </c>
      <c r="L589">
        <v>1.4621693250000001</v>
      </c>
    </row>
    <row r="590" spans="1:12" x14ac:dyDescent="0.25">
      <c r="A590" t="s">
        <v>888</v>
      </c>
      <c r="B590">
        <v>1</v>
      </c>
      <c r="C590">
        <v>7</v>
      </c>
      <c r="D590">
        <v>4</v>
      </c>
      <c r="E590">
        <v>433320</v>
      </c>
      <c r="F590" s="2">
        <v>0.03</v>
      </c>
      <c r="G590" s="2">
        <v>0</v>
      </c>
      <c r="H590" s="2">
        <v>0</v>
      </c>
      <c r="I590">
        <v>0.4</v>
      </c>
      <c r="J590">
        <v>2.6</v>
      </c>
      <c r="K590">
        <v>0.51666000000000001</v>
      </c>
      <c r="L590">
        <v>0.99083100000000002</v>
      </c>
    </row>
    <row r="591" spans="1:12" x14ac:dyDescent="0.25">
      <c r="A591" t="s">
        <v>888</v>
      </c>
      <c r="B591">
        <v>1</v>
      </c>
      <c r="C591">
        <v>11</v>
      </c>
      <c r="D591">
        <v>9</v>
      </c>
      <c r="E591">
        <v>147863</v>
      </c>
      <c r="F591" s="2">
        <v>0.03</v>
      </c>
      <c r="G591" s="2">
        <v>0</v>
      </c>
      <c r="H591" s="2">
        <v>0</v>
      </c>
      <c r="I591">
        <v>0.4</v>
      </c>
      <c r="J591">
        <v>6.8</v>
      </c>
      <c r="K591">
        <v>0.37393149999999997</v>
      </c>
      <c r="L591">
        <v>1.9908760249999999</v>
      </c>
    </row>
    <row r="592" spans="1:12" x14ac:dyDescent="0.25">
      <c r="A592" t="s">
        <v>888</v>
      </c>
      <c r="B592">
        <v>1</v>
      </c>
      <c r="C592">
        <v>8</v>
      </c>
      <c r="D592">
        <v>8</v>
      </c>
      <c r="E592">
        <v>4116870</v>
      </c>
      <c r="F592" s="2">
        <v>0.02</v>
      </c>
      <c r="G592" s="2">
        <v>0</v>
      </c>
      <c r="H592" s="2">
        <v>0</v>
      </c>
      <c r="I592">
        <v>0.4</v>
      </c>
      <c r="J592">
        <v>6.4</v>
      </c>
      <c r="K592">
        <v>2.258435</v>
      </c>
      <c r="L592">
        <v>2.5504522500000002</v>
      </c>
    </row>
    <row r="593" spans="1:12" x14ac:dyDescent="0.25">
      <c r="A593" t="s">
        <v>888</v>
      </c>
      <c r="B593">
        <v>1</v>
      </c>
      <c r="C593">
        <v>15</v>
      </c>
      <c r="D593">
        <v>15</v>
      </c>
      <c r="E593">
        <v>751366</v>
      </c>
      <c r="F593" s="2">
        <v>0.03</v>
      </c>
      <c r="G593" s="2">
        <v>0</v>
      </c>
      <c r="H593" s="2">
        <v>0</v>
      </c>
      <c r="I593">
        <v>0.4</v>
      </c>
      <c r="J593">
        <v>12</v>
      </c>
      <c r="K593">
        <v>0.67568300000000003</v>
      </c>
      <c r="L593">
        <v>3.39648905</v>
      </c>
    </row>
    <row r="594" spans="1:12" x14ac:dyDescent="0.25">
      <c r="A594" t="s">
        <v>888</v>
      </c>
      <c r="B594">
        <v>1</v>
      </c>
      <c r="C594">
        <v>6</v>
      </c>
      <c r="D594">
        <v>5</v>
      </c>
      <c r="E594">
        <v>36113</v>
      </c>
      <c r="F594" s="2">
        <v>0.03</v>
      </c>
      <c r="G594" s="2">
        <v>0</v>
      </c>
      <c r="H594" s="2">
        <v>0</v>
      </c>
      <c r="I594">
        <v>0.4</v>
      </c>
      <c r="J594">
        <v>3.8</v>
      </c>
      <c r="K594">
        <v>0.31805649999999996</v>
      </c>
      <c r="L594">
        <v>1.2213197749999998</v>
      </c>
    </row>
    <row r="595" spans="1:12" x14ac:dyDescent="0.25">
      <c r="A595" t="s">
        <v>888</v>
      </c>
      <c r="B595">
        <v>1</v>
      </c>
      <c r="C595">
        <v>5</v>
      </c>
      <c r="D595">
        <v>2</v>
      </c>
      <c r="E595">
        <v>99019</v>
      </c>
      <c r="F595" s="2">
        <v>0.02</v>
      </c>
      <c r="G595" s="2">
        <v>0</v>
      </c>
      <c r="H595" s="2">
        <v>0</v>
      </c>
      <c r="I595">
        <v>0.4</v>
      </c>
      <c r="J595">
        <v>1</v>
      </c>
      <c r="K595">
        <v>0.2495095</v>
      </c>
      <c r="L595">
        <v>0.49732832500000002</v>
      </c>
    </row>
    <row r="596" spans="1:12" x14ac:dyDescent="0.25">
      <c r="A596" t="s">
        <v>15444</v>
      </c>
      <c r="B596">
        <v>1</v>
      </c>
      <c r="C596">
        <v>9</v>
      </c>
      <c r="D596">
        <v>9</v>
      </c>
      <c r="E596">
        <v>406252</v>
      </c>
      <c r="F596" s="2">
        <v>0.04</v>
      </c>
      <c r="G596" s="2">
        <v>0</v>
      </c>
      <c r="H596" s="2">
        <v>0</v>
      </c>
      <c r="I596">
        <v>0.4</v>
      </c>
      <c r="J596">
        <v>7.2</v>
      </c>
      <c r="K596">
        <v>0.60312600000000005</v>
      </c>
      <c r="L596">
        <v>2.1710940999999999</v>
      </c>
    </row>
    <row r="597" spans="1:12" x14ac:dyDescent="0.25">
      <c r="A597" t="s">
        <v>6911</v>
      </c>
      <c r="B597">
        <v>1</v>
      </c>
      <c r="C597">
        <v>12</v>
      </c>
      <c r="D597">
        <v>13</v>
      </c>
      <c r="E597">
        <v>2910609</v>
      </c>
      <c r="F597" s="2">
        <v>0.06</v>
      </c>
      <c r="G597" s="2">
        <v>0</v>
      </c>
      <c r="H597" s="2">
        <v>0</v>
      </c>
      <c r="I597">
        <v>0.4</v>
      </c>
      <c r="J597">
        <v>10.6</v>
      </c>
      <c r="K597">
        <v>2.0553045000000001</v>
      </c>
      <c r="L597">
        <v>3.529356575</v>
      </c>
    </row>
    <row r="598" spans="1:12" x14ac:dyDescent="0.25">
      <c r="A598" t="s">
        <v>4355</v>
      </c>
      <c r="B598">
        <v>1</v>
      </c>
      <c r="C598">
        <v>9</v>
      </c>
      <c r="D598">
        <v>9</v>
      </c>
      <c r="E598">
        <v>3680427</v>
      </c>
      <c r="F598" s="2">
        <v>0.02</v>
      </c>
      <c r="G598" s="2">
        <v>0</v>
      </c>
      <c r="H598" s="2">
        <v>0</v>
      </c>
      <c r="I598">
        <v>0.4</v>
      </c>
      <c r="J598">
        <v>7.2</v>
      </c>
      <c r="K598">
        <v>2.0402135000000001</v>
      </c>
      <c r="L598">
        <v>2.6740747250000001</v>
      </c>
    </row>
    <row r="599" spans="1:12" x14ac:dyDescent="0.25">
      <c r="A599" t="s">
        <v>4355</v>
      </c>
      <c r="B599">
        <v>1</v>
      </c>
      <c r="C599">
        <v>8</v>
      </c>
      <c r="D599">
        <v>8</v>
      </c>
      <c r="E599">
        <v>10775416</v>
      </c>
      <c r="F599" s="2">
        <v>0.02</v>
      </c>
      <c r="G599" s="2">
        <v>0</v>
      </c>
      <c r="H599" s="2">
        <v>0</v>
      </c>
      <c r="I599">
        <v>0.4</v>
      </c>
      <c r="J599">
        <v>6.4</v>
      </c>
      <c r="K599">
        <v>5.5877080000000001</v>
      </c>
      <c r="L599">
        <v>3.7156978000000001</v>
      </c>
    </row>
    <row r="600" spans="1:12" x14ac:dyDescent="0.25">
      <c r="A600" t="s">
        <v>4355</v>
      </c>
      <c r="B600">
        <v>1</v>
      </c>
      <c r="C600">
        <v>8</v>
      </c>
      <c r="D600">
        <v>7</v>
      </c>
      <c r="E600">
        <v>8258089</v>
      </c>
      <c r="F600" s="2">
        <v>0.02</v>
      </c>
      <c r="G600" s="2">
        <v>0</v>
      </c>
      <c r="H600" s="2">
        <v>0</v>
      </c>
      <c r="I600">
        <v>0.4</v>
      </c>
      <c r="J600">
        <v>5.4</v>
      </c>
      <c r="K600">
        <v>4.3290445000000002</v>
      </c>
      <c r="L600">
        <v>3.0251655749999999</v>
      </c>
    </row>
    <row r="601" spans="1:12" x14ac:dyDescent="0.25">
      <c r="A601" t="s">
        <v>4355</v>
      </c>
      <c r="B601">
        <v>1</v>
      </c>
      <c r="C601">
        <v>3</v>
      </c>
      <c r="D601">
        <v>3</v>
      </c>
      <c r="E601">
        <v>5531707</v>
      </c>
      <c r="F601" s="2">
        <v>0.01</v>
      </c>
      <c r="G601" s="2">
        <v>0</v>
      </c>
      <c r="H601" s="2">
        <v>0</v>
      </c>
      <c r="I601">
        <v>0.4</v>
      </c>
      <c r="J601">
        <v>2.4000000000000004</v>
      </c>
      <c r="K601">
        <v>2.8658535000000001</v>
      </c>
      <c r="L601">
        <v>1.763048725</v>
      </c>
    </row>
    <row r="602" spans="1:12" x14ac:dyDescent="0.25">
      <c r="A602" t="s">
        <v>4355</v>
      </c>
      <c r="B602">
        <v>1</v>
      </c>
      <c r="C602">
        <v>29</v>
      </c>
      <c r="D602">
        <v>28</v>
      </c>
      <c r="E602">
        <v>6731401</v>
      </c>
      <c r="F602" s="2">
        <v>0.01</v>
      </c>
      <c r="G602" s="2">
        <v>0</v>
      </c>
      <c r="H602" s="2">
        <v>0</v>
      </c>
      <c r="I602">
        <v>0.4</v>
      </c>
      <c r="J602">
        <v>22.200000000000003</v>
      </c>
      <c r="K602">
        <v>3.4657005000000001</v>
      </c>
      <c r="L602">
        <v>6.9229951750000005</v>
      </c>
    </row>
    <row r="603" spans="1:12" x14ac:dyDescent="0.25">
      <c r="A603" t="s">
        <v>18400</v>
      </c>
      <c r="B603">
        <v>1</v>
      </c>
      <c r="C603">
        <v>6</v>
      </c>
      <c r="D603">
        <v>3</v>
      </c>
      <c r="E603">
        <v>142653</v>
      </c>
      <c r="F603" s="2">
        <v>0.04</v>
      </c>
      <c r="G603" s="2">
        <v>0</v>
      </c>
      <c r="H603" s="2">
        <v>0</v>
      </c>
      <c r="I603">
        <v>0.4</v>
      </c>
      <c r="J603">
        <v>1.8000000000000003</v>
      </c>
      <c r="K603">
        <v>0.47132650000000004</v>
      </c>
      <c r="L603">
        <v>0.77496427500000009</v>
      </c>
    </row>
    <row r="604" spans="1:12" x14ac:dyDescent="0.25">
      <c r="A604" t="s">
        <v>2196</v>
      </c>
      <c r="B604">
        <v>1</v>
      </c>
      <c r="C604">
        <v>9</v>
      </c>
      <c r="D604">
        <v>6</v>
      </c>
      <c r="E604">
        <v>419538</v>
      </c>
      <c r="F604" s="2">
        <v>0.04</v>
      </c>
      <c r="G604" s="2">
        <v>0</v>
      </c>
      <c r="H604" s="2">
        <v>0.01</v>
      </c>
      <c r="I604">
        <v>0.4</v>
      </c>
      <c r="J604">
        <v>4.2000000000000011</v>
      </c>
      <c r="K604">
        <v>0.85976900000000001</v>
      </c>
      <c r="L604">
        <v>1.5109191500000003</v>
      </c>
    </row>
    <row r="605" spans="1:12" x14ac:dyDescent="0.25">
      <c r="A605" t="s">
        <v>2196</v>
      </c>
      <c r="B605">
        <v>1</v>
      </c>
      <c r="C605">
        <v>27</v>
      </c>
      <c r="D605">
        <v>26</v>
      </c>
      <c r="E605">
        <v>1066451</v>
      </c>
      <c r="F605" s="2">
        <v>0.05</v>
      </c>
      <c r="G605" s="2">
        <v>0</v>
      </c>
      <c r="H605" s="2">
        <v>0</v>
      </c>
      <c r="I605">
        <v>0.4</v>
      </c>
      <c r="J605">
        <v>20.6</v>
      </c>
      <c r="K605">
        <v>1.0332255000000001</v>
      </c>
      <c r="L605">
        <v>5.6716289250000003</v>
      </c>
    </row>
    <row r="606" spans="1:12" x14ac:dyDescent="0.25">
      <c r="A606" t="s">
        <v>2196</v>
      </c>
      <c r="B606">
        <v>1</v>
      </c>
      <c r="C606">
        <v>6</v>
      </c>
      <c r="D606">
        <v>4</v>
      </c>
      <c r="E606">
        <v>185948</v>
      </c>
      <c r="F606" s="2">
        <v>0.04</v>
      </c>
      <c r="G606" s="2">
        <v>0</v>
      </c>
      <c r="H606" s="2">
        <v>0.01</v>
      </c>
      <c r="I606">
        <v>0.4</v>
      </c>
      <c r="J606">
        <v>2.8000000000000003</v>
      </c>
      <c r="K606">
        <v>0.74297400000000002</v>
      </c>
      <c r="L606">
        <v>1.1200409000000002</v>
      </c>
    </row>
    <row r="607" spans="1:12" x14ac:dyDescent="0.25">
      <c r="A607" t="s">
        <v>9011</v>
      </c>
      <c r="B607">
        <v>1</v>
      </c>
      <c r="C607">
        <v>10</v>
      </c>
      <c r="D607">
        <v>10</v>
      </c>
      <c r="E607">
        <v>152388</v>
      </c>
      <c r="F607" s="2">
        <v>0.04</v>
      </c>
      <c r="G607" s="2">
        <v>0</v>
      </c>
      <c r="H607" s="2">
        <v>0</v>
      </c>
      <c r="I607">
        <v>0.4</v>
      </c>
      <c r="J607">
        <v>8</v>
      </c>
      <c r="K607">
        <v>0.47619400000000001</v>
      </c>
      <c r="L607">
        <v>2.3266679000000003</v>
      </c>
    </row>
    <row r="608" spans="1:12" x14ac:dyDescent="0.25">
      <c r="A608" t="s">
        <v>11615</v>
      </c>
      <c r="B608">
        <v>1</v>
      </c>
      <c r="C608">
        <v>24</v>
      </c>
      <c r="D608">
        <v>13</v>
      </c>
      <c r="E608">
        <v>1962973</v>
      </c>
      <c r="F608" s="2">
        <v>0.01</v>
      </c>
      <c r="G608" s="2">
        <v>0</v>
      </c>
      <c r="H608" s="2">
        <v>0</v>
      </c>
      <c r="I608">
        <v>0.4</v>
      </c>
      <c r="J608">
        <v>8.1999999999999993</v>
      </c>
      <c r="K608">
        <v>1.0814865</v>
      </c>
      <c r="L608">
        <v>2.588520275</v>
      </c>
    </row>
    <row r="609" spans="1:12" x14ac:dyDescent="0.25">
      <c r="A609" t="s">
        <v>343</v>
      </c>
      <c r="B609">
        <v>1</v>
      </c>
      <c r="C609">
        <v>13</v>
      </c>
      <c r="D609">
        <v>12</v>
      </c>
      <c r="E609">
        <v>398699</v>
      </c>
      <c r="F609" s="2">
        <v>0.08</v>
      </c>
      <c r="G609" s="2">
        <v>0</v>
      </c>
      <c r="H609" s="2">
        <v>0.01</v>
      </c>
      <c r="I609">
        <v>0.4</v>
      </c>
      <c r="J609">
        <v>9.4000000000000021</v>
      </c>
      <c r="K609">
        <v>1.2493495000000001</v>
      </c>
      <c r="L609">
        <v>2.9472723250000006</v>
      </c>
    </row>
    <row r="610" spans="1:12" x14ac:dyDescent="0.25">
      <c r="A610" t="s">
        <v>18842</v>
      </c>
      <c r="B610">
        <v>1</v>
      </c>
      <c r="C610">
        <v>7</v>
      </c>
      <c r="D610">
        <v>7</v>
      </c>
      <c r="E610">
        <v>678475</v>
      </c>
      <c r="F610" s="2">
        <v>0.02</v>
      </c>
      <c r="G610" s="2">
        <v>0</v>
      </c>
      <c r="H610" s="2">
        <v>0</v>
      </c>
      <c r="I610">
        <v>0.4</v>
      </c>
      <c r="J610">
        <v>5.6000000000000005</v>
      </c>
      <c r="K610">
        <v>0.53923750000000004</v>
      </c>
      <c r="L610">
        <v>1.748733125</v>
      </c>
    </row>
    <row r="611" spans="1:12" x14ac:dyDescent="0.25">
      <c r="A611" t="s">
        <v>3110</v>
      </c>
      <c r="B611">
        <v>1</v>
      </c>
      <c r="C611">
        <v>7</v>
      </c>
      <c r="D611">
        <v>7</v>
      </c>
      <c r="E611">
        <v>2894540</v>
      </c>
      <c r="F611" s="2">
        <v>0.01</v>
      </c>
      <c r="G611" s="2">
        <v>0</v>
      </c>
      <c r="H611" s="2">
        <v>0</v>
      </c>
      <c r="I611">
        <v>0.4</v>
      </c>
      <c r="J611">
        <v>5.6000000000000005</v>
      </c>
      <c r="K611">
        <v>1.5472699999999999</v>
      </c>
      <c r="L611">
        <v>2.1015445000000001</v>
      </c>
    </row>
    <row r="612" spans="1:12" x14ac:dyDescent="0.25">
      <c r="A612" t="s">
        <v>2742</v>
      </c>
      <c r="B612">
        <v>1</v>
      </c>
      <c r="C612">
        <v>7</v>
      </c>
      <c r="D612">
        <v>7</v>
      </c>
      <c r="E612">
        <v>3322855</v>
      </c>
      <c r="F612" s="2">
        <v>0.02</v>
      </c>
      <c r="G612" s="2">
        <v>0</v>
      </c>
      <c r="H612" s="2">
        <v>0</v>
      </c>
      <c r="I612">
        <v>0.4</v>
      </c>
      <c r="J612">
        <v>5.6000000000000005</v>
      </c>
      <c r="K612">
        <v>1.8614274999999998</v>
      </c>
      <c r="L612">
        <v>2.2114996250000001</v>
      </c>
    </row>
    <row r="613" spans="1:12" x14ac:dyDescent="0.25">
      <c r="A613" t="s">
        <v>490</v>
      </c>
      <c r="B613">
        <v>1</v>
      </c>
      <c r="C613">
        <v>5</v>
      </c>
      <c r="D613">
        <v>5</v>
      </c>
      <c r="E613">
        <v>688114</v>
      </c>
      <c r="F613" s="2">
        <v>0.03</v>
      </c>
      <c r="G613" s="2">
        <v>0</v>
      </c>
      <c r="H613" s="2">
        <v>0</v>
      </c>
      <c r="I613">
        <v>0.4</v>
      </c>
      <c r="J613">
        <v>4</v>
      </c>
      <c r="K613">
        <v>0.64405699999999999</v>
      </c>
      <c r="L613">
        <v>1.3854199500000002</v>
      </c>
    </row>
    <row r="614" spans="1:12" x14ac:dyDescent="0.25">
      <c r="A614" t="s">
        <v>490</v>
      </c>
      <c r="B614">
        <v>1</v>
      </c>
      <c r="C614">
        <v>15</v>
      </c>
      <c r="D614">
        <v>15</v>
      </c>
      <c r="E614">
        <v>1309130</v>
      </c>
      <c r="F614" s="2">
        <v>0.02</v>
      </c>
      <c r="G614" s="2">
        <v>0</v>
      </c>
      <c r="H614" s="2">
        <v>0</v>
      </c>
      <c r="I614">
        <v>0.4</v>
      </c>
      <c r="J614">
        <v>12</v>
      </c>
      <c r="K614">
        <v>0.85456500000000002</v>
      </c>
      <c r="L614">
        <v>3.4590977500000002</v>
      </c>
    </row>
    <row r="615" spans="1:12" x14ac:dyDescent="0.25">
      <c r="A615" t="s">
        <v>490</v>
      </c>
      <c r="B615">
        <v>1</v>
      </c>
      <c r="C615">
        <v>6</v>
      </c>
      <c r="D615">
        <v>6</v>
      </c>
      <c r="E615">
        <v>2620061</v>
      </c>
      <c r="F615" s="2">
        <v>0.02</v>
      </c>
      <c r="G615" s="2">
        <v>0</v>
      </c>
      <c r="H615" s="2">
        <v>0</v>
      </c>
      <c r="I615">
        <v>0.4</v>
      </c>
      <c r="J615">
        <v>4.8000000000000007</v>
      </c>
      <c r="K615">
        <v>1.5100304999999998</v>
      </c>
      <c r="L615">
        <v>1.8885106750000002</v>
      </c>
    </row>
    <row r="616" spans="1:12" x14ac:dyDescent="0.25">
      <c r="A616" t="s">
        <v>490</v>
      </c>
      <c r="B616">
        <v>1</v>
      </c>
      <c r="C616">
        <v>4</v>
      </c>
      <c r="D616">
        <v>4</v>
      </c>
      <c r="E616">
        <v>1247515</v>
      </c>
      <c r="F616" s="2">
        <v>0.02</v>
      </c>
      <c r="G616" s="2">
        <v>0</v>
      </c>
      <c r="H616" s="2">
        <v>0</v>
      </c>
      <c r="I616">
        <v>0.4</v>
      </c>
      <c r="J616">
        <v>3.2</v>
      </c>
      <c r="K616">
        <v>0.82375749999999992</v>
      </c>
      <c r="L616">
        <v>1.248315125</v>
      </c>
    </row>
    <row r="617" spans="1:12" x14ac:dyDescent="0.25">
      <c r="A617" t="s">
        <v>490</v>
      </c>
      <c r="B617">
        <v>1</v>
      </c>
      <c r="C617">
        <v>14</v>
      </c>
      <c r="D617">
        <v>14</v>
      </c>
      <c r="E617">
        <v>1585496</v>
      </c>
      <c r="F617" s="2">
        <v>0.02</v>
      </c>
      <c r="G617" s="2">
        <v>0</v>
      </c>
      <c r="H617" s="2">
        <v>0</v>
      </c>
      <c r="I617">
        <v>0.4</v>
      </c>
      <c r="J617">
        <v>11.200000000000001</v>
      </c>
      <c r="K617">
        <v>0.99274799999999996</v>
      </c>
      <c r="L617">
        <v>3.3074618000000005</v>
      </c>
    </row>
    <row r="618" spans="1:12" x14ac:dyDescent="0.25">
      <c r="A618" t="s">
        <v>490</v>
      </c>
      <c r="B618">
        <v>1</v>
      </c>
      <c r="C618">
        <v>6</v>
      </c>
      <c r="D618">
        <v>4</v>
      </c>
      <c r="E618">
        <v>1604697</v>
      </c>
      <c r="F618" s="2">
        <v>0.03</v>
      </c>
      <c r="G618" s="2">
        <v>0</v>
      </c>
      <c r="H618" s="2">
        <v>0</v>
      </c>
      <c r="I618">
        <v>0.4</v>
      </c>
      <c r="J618">
        <v>2.8000000000000003</v>
      </c>
      <c r="K618">
        <v>1.1023485</v>
      </c>
      <c r="L618">
        <v>1.2458219750000001</v>
      </c>
    </row>
    <row r="619" spans="1:12" x14ac:dyDescent="0.25">
      <c r="A619" t="s">
        <v>490</v>
      </c>
      <c r="B619">
        <v>1</v>
      </c>
      <c r="C619">
        <v>7</v>
      </c>
      <c r="D619">
        <v>6</v>
      </c>
      <c r="E619">
        <v>876890</v>
      </c>
      <c r="F619" s="2">
        <v>0.04</v>
      </c>
      <c r="G619" s="2">
        <v>0</v>
      </c>
      <c r="H619" s="2">
        <v>0.01</v>
      </c>
      <c r="I619">
        <v>0.4</v>
      </c>
      <c r="J619">
        <v>4.6000000000000005</v>
      </c>
      <c r="K619">
        <v>1.0884450000000001</v>
      </c>
      <c r="L619">
        <v>1.6909557500000001</v>
      </c>
    </row>
    <row r="620" spans="1:12" x14ac:dyDescent="0.25">
      <c r="A620" t="s">
        <v>490</v>
      </c>
      <c r="B620">
        <v>1</v>
      </c>
      <c r="C620">
        <v>8</v>
      </c>
      <c r="D620">
        <v>8</v>
      </c>
      <c r="E620">
        <v>6187457</v>
      </c>
      <c r="F620" s="2">
        <v>0.03</v>
      </c>
      <c r="G620" s="2">
        <v>0</v>
      </c>
      <c r="H620" s="2">
        <v>0.01</v>
      </c>
      <c r="I620">
        <v>0.4</v>
      </c>
      <c r="J620">
        <v>6.4</v>
      </c>
      <c r="K620">
        <v>3.6437284999999995</v>
      </c>
      <c r="L620">
        <v>3.0353049749999998</v>
      </c>
    </row>
    <row r="621" spans="1:12" x14ac:dyDescent="0.25">
      <c r="A621" t="s">
        <v>490</v>
      </c>
      <c r="B621">
        <v>1</v>
      </c>
      <c r="C621">
        <v>8</v>
      </c>
      <c r="D621">
        <v>8</v>
      </c>
      <c r="E621">
        <v>1417253</v>
      </c>
      <c r="F621" s="2">
        <v>0.03</v>
      </c>
      <c r="G621" s="2">
        <v>0</v>
      </c>
      <c r="H621" s="2">
        <v>0</v>
      </c>
      <c r="I621">
        <v>0.4</v>
      </c>
      <c r="J621">
        <v>6.4</v>
      </c>
      <c r="K621">
        <v>1.0086264999999999</v>
      </c>
      <c r="L621">
        <v>2.1130192750000001</v>
      </c>
    </row>
    <row r="622" spans="1:12" x14ac:dyDescent="0.25">
      <c r="A622" t="s">
        <v>490</v>
      </c>
      <c r="B622">
        <v>1</v>
      </c>
      <c r="C622">
        <v>5</v>
      </c>
      <c r="D622">
        <v>3</v>
      </c>
      <c r="E622">
        <v>1631648</v>
      </c>
      <c r="F622" s="2">
        <v>0.03</v>
      </c>
      <c r="G622" s="2">
        <v>0</v>
      </c>
      <c r="H622" s="2">
        <v>0.01</v>
      </c>
      <c r="I622">
        <v>0.4</v>
      </c>
      <c r="J622">
        <v>2.0000000000000004</v>
      </c>
      <c r="K622">
        <v>1.3658239999999999</v>
      </c>
      <c r="L622">
        <v>1.1380384000000001</v>
      </c>
    </row>
    <row r="623" spans="1:12" x14ac:dyDescent="0.25">
      <c r="A623" t="s">
        <v>490</v>
      </c>
      <c r="B623">
        <v>1</v>
      </c>
      <c r="C623">
        <v>20</v>
      </c>
      <c r="D623">
        <v>19</v>
      </c>
      <c r="E623">
        <v>4050988</v>
      </c>
      <c r="F623" s="2">
        <v>0.02</v>
      </c>
      <c r="G623" s="2">
        <v>0</v>
      </c>
      <c r="H623" s="2">
        <v>0</v>
      </c>
      <c r="I623">
        <v>0.4</v>
      </c>
      <c r="J623">
        <v>15.000000000000002</v>
      </c>
      <c r="K623">
        <v>2.2254940000000003</v>
      </c>
      <c r="L623">
        <v>4.6889229000000006</v>
      </c>
    </row>
    <row r="624" spans="1:12" x14ac:dyDescent="0.25">
      <c r="A624" t="s">
        <v>490</v>
      </c>
      <c r="B624">
        <v>1</v>
      </c>
      <c r="C624">
        <v>8</v>
      </c>
      <c r="D624">
        <v>7</v>
      </c>
      <c r="E624">
        <v>837697</v>
      </c>
      <c r="F624" s="2">
        <v>0.03</v>
      </c>
      <c r="G624" s="2">
        <v>0</v>
      </c>
      <c r="H624" s="2">
        <v>0.01</v>
      </c>
      <c r="I624">
        <v>0.4</v>
      </c>
      <c r="J624">
        <v>5.4</v>
      </c>
      <c r="K624">
        <v>0.9688485</v>
      </c>
      <c r="L624">
        <v>1.8490969750000001</v>
      </c>
    </row>
    <row r="625" spans="1:12" x14ac:dyDescent="0.25">
      <c r="A625" t="s">
        <v>490</v>
      </c>
      <c r="B625">
        <v>1</v>
      </c>
      <c r="C625">
        <v>14</v>
      </c>
      <c r="D625">
        <v>7</v>
      </c>
      <c r="E625">
        <v>564733</v>
      </c>
      <c r="F625" s="2">
        <v>0.03</v>
      </c>
      <c r="G625" s="2">
        <v>0</v>
      </c>
      <c r="H625" s="2">
        <v>0</v>
      </c>
      <c r="I625">
        <v>0.4</v>
      </c>
      <c r="J625">
        <v>4.2</v>
      </c>
      <c r="K625">
        <v>0.58236650000000001</v>
      </c>
      <c r="L625">
        <v>1.413828275</v>
      </c>
    </row>
    <row r="626" spans="1:12" x14ac:dyDescent="0.25">
      <c r="A626" t="s">
        <v>9719</v>
      </c>
      <c r="B626">
        <v>1</v>
      </c>
      <c r="C626">
        <v>8</v>
      </c>
      <c r="D626">
        <v>3</v>
      </c>
      <c r="E626">
        <v>334148</v>
      </c>
      <c r="F626" s="2">
        <v>0.01</v>
      </c>
      <c r="G626" s="2">
        <v>0</v>
      </c>
      <c r="H626" s="2">
        <v>0</v>
      </c>
      <c r="I626">
        <v>0.4</v>
      </c>
      <c r="J626">
        <v>1.4000000000000004</v>
      </c>
      <c r="K626">
        <v>0.26707400000000003</v>
      </c>
      <c r="L626">
        <v>0.60347590000000007</v>
      </c>
    </row>
    <row r="627" spans="1:12" x14ac:dyDescent="0.25">
      <c r="A627" t="s">
        <v>9719</v>
      </c>
      <c r="B627">
        <v>1</v>
      </c>
      <c r="C627">
        <v>7</v>
      </c>
      <c r="D627">
        <v>2</v>
      </c>
      <c r="E627">
        <v>53415</v>
      </c>
      <c r="F627" s="2">
        <v>0</v>
      </c>
      <c r="G627" s="2">
        <v>0</v>
      </c>
      <c r="H627" s="2">
        <v>0</v>
      </c>
      <c r="I627">
        <v>0.4</v>
      </c>
      <c r="J627">
        <v>0.60000000000000009</v>
      </c>
      <c r="K627">
        <v>2.6707499999999999E-2</v>
      </c>
      <c r="L627">
        <v>0.31934762500000002</v>
      </c>
    </row>
    <row r="628" spans="1:12" x14ac:dyDescent="0.25">
      <c r="A628" t="s">
        <v>10092</v>
      </c>
      <c r="B628">
        <v>1</v>
      </c>
      <c r="C628">
        <v>16</v>
      </c>
      <c r="D628">
        <v>5</v>
      </c>
      <c r="E628">
        <v>9560</v>
      </c>
      <c r="F628" s="2">
        <v>0.03</v>
      </c>
      <c r="G628" s="2">
        <v>0</v>
      </c>
      <c r="H628" s="2">
        <v>0.01</v>
      </c>
      <c r="I628">
        <v>0.4</v>
      </c>
      <c r="J628">
        <v>1.7999999999999998</v>
      </c>
      <c r="K628">
        <v>0.55478000000000005</v>
      </c>
      <c r="L628">
        <v>0.80417300000000003</v>
      </c>
    </row>
    <row r="629" spans="1:12" x14ac:dyDescent="0.25">
      <c r="A629" t="s">
        <v>57</v>
      </c>
      <c r="B629">
        <v>1</v>
      </c>
      <c r="C629">
        <v>5</v>
      </c>
      <c r="D629">
        <v>4</v>
      </c>
      <c r="E629">
        <v>1171174</v>
      </c>
      <c r="F629" s="2">
        <v>0.01</v>
      </c>
      <c r="G629" s="2">
        <v>0</v>
      </c>
      <c r="H629" s="2">
        <v>0</v>
      </c>
      <c r="I629">
        <v>0.4</v>
      </c>
      <c r="J629">
        <v>3</v>
      </c>
      <c r="K629">
        <v>0.68558699999999995</v>
      </c>
      <c r="L629">
        <v>1.14995545</v>
      </c>
    </row>
    <row r="630" spans="1:12" x14ac:dyDescent="0.25">
      <c r="A630" t="s">
        <v>57</v>
      </c>
      <c r="B630">
        <v>1</v>
      </c>
      <c r="C630">
        <v>6</v>
      </c>
      <c r="D630">
        <v>5</v>
      </c>
      <c r="E630">
        <v>198076</v>
      </c>
      <c r="F630" s="2">
        <v>0.01</v>
      </c>
      <c r="G630" s="2">
        <v>0</v>
      </c>
      <c r="H630" s="2">
        <v>0</v>
      </c>
      <c r="I630">
        <v>0.4</v>
      </c>
      <c r="J630">
        <v>3.8</v>
      </c>
      <c r="K630">
        <v>0.19903799999999999</v>
      </c>
      <c r="L630">
        <v>1.1796632999999999</v>
      </c>
    </row>
    <row r="631" spans="1:12" x14ac:dyDescent="0.25">
      <c r="A631" t="s">
        <v>57</v>
      </c>
      <c r="B631">
        <v>1</v>
      </c>
      <c r="C631">
        <v>6</v>
      </c>
      <c r="D631">
        <v>1</v>
      </c>
      <c r="E631">
        <v>581288</v>
      </c>
      <c r="F631" s="2">
        <v>0.01</v>
      </c>
      <c r="G631" s="2">
        <v>0</v>
      </c>
      <c r="H631" s="2">
        <v>0</v>
      </c>
      <c r="I631">
        <v>0.4</v>
      </c>
      <c r="J631">
        <v>-0.19999999999999996</v>
      </c>
      <c r="K631">
        <v>0.39064399999999999</v>
      </c>
      <c r="L631">
        <v>0.24672540000000004</v>
      </c>
    </row>
    <row r="632" spans="1:12" x14ac:dyDescent="0.25">
      <c r="A632" t="s">
        <v>57</v>
      </c>
      <c r="B632">
        <v>1</v>
      </c>
      <c r="C632">
        <v>6</v>
      </c>
      <c r="D632">
        <v>6</v>
      </c>
      <c r="E632">
        <v>781858</v>
      </c>
      <c r="F632" s="2">
        <v>0.02</v>
      </c>
      <c r="G632" s="2">
        <v>0</v>
      </c>
      <c r="H632" s="2">
        <v>0.01</v>
      </c>
      <c r="I632">
        <v>0.4</v>
      </c>
      <c r="J632">
        <v>4.8000000000000007</v>
      </c>
      <c r="K632">
        <v>0.84092900000000004</v>
      </c>
      <c r="L632">
        <v>1.6543251500000002</v>
      </c>
    </row>
    <row r="633" spans="1:12" x14ac:dyDescent="0.25">
      <c r="A633" t="s">
        <v>57</v>
      </c>
      <c r="B633">
        <v>1</v>
      </c>
      <c r="C633">
        <v>7</v>
      </c>
      <c r="D633">
        <v>7</v>
      </c>
      <c r="E633">
        <v>758052</v>
      </c>
      <c r="F633" s="2">
        <v>0.01</v>
      </c>
      <c r="G633" s="2">
        <v>0</v>
      </c>
      <c r="H633" s="2">
        <v>0</v>
      </c>
      <c r="I633">
        <v>0.4</v>
      </c>
      <c r="J633">
        <v>5.6000000000000005</v>
      </c>
      <c r="K633">
        <v>0.47902599999999995</v>
      </c>
      <c r="L633">
        <v>1.7276591000000001</v>
      </c>
    </row>
    <row r="634" spans="1:12" x14ac:dyDescent="0.25">
      <c r="A634" t="s">
        <v>57</v>
      </c>
      <c r="B634">
        <v>1</v>
      </c>
      <c r="C634">
        <v>6</v>
      </c>
      <c r="D634">
        <v>6</v>
      </c>
      <c r="E634">
        <v>404417</v>
      </c>
      <c r="F634" s="2">
        <v>0.01</v>
      </c>
      <c r="G634" s="2">
        <v>-0.01</v>
      </c>
      <c r="H634" s="2">
        <v>0.01</v>
      </c>
      <c r="I634">
        <v>0.4</v>
      </c>
      <c r="J634">
        <v>4.8000000000000007</v>
      </c>
      <c r="K634">
        <v>0.40220849999999997</v>
      </c>
      <c r="L634">
        <v>1.5007729750000003</v>
      </c>
    </row>
    <row r="635" spans="1:12" x14ac:dyDescent="0.25">
      <c r="A635" t="s">
        <v>57</v>
      </c>
      <c r="B635">
        <v>1</v>
      </c>
      <c r="C635">
        <v>7</v>
      </c>
      <c r="D635">
        <v>7</v>
      </c>
      <c r="E635">
        <v>2028315</v>
      </c>
      <c r="F635" s="2">
        <v>0.01</v>
      </c>
      <c r="G635" s="2">
        <v>0</v>
      </c>
      <c r="H635" s="2">
        <v>0.01</v>
      </c>
      <c r="I635">
        <v>0.4</v>
      </c>
      <c r="J635">
        <v>5.6000000000000005</v>
      </c>
      <c r="K635">
        <v>1.3641575000000001</v>
      </c>
      <c r="L635">
        <v>2.0374551250000001</v>
      </c>
    </row>
    <row r="636" spans="1:12" x14ac:dyDescent="0.25">
      <c r="A636" t="s">
        <v>57</v>
      </c>
      <c r="B636">
        <v>1</v>
      </c>
      <c r="C636">
        <v>6</v>
      </c>
      <c r="D636">
        <v>6</v>
      </c>
      <c r="E636">
        <v>2723593</v>
      </c>
      <c r="F636" s="2">
        <v>0.01</v>
      </c>
      <c r="G636" s="2">
        <v>0</v>
      </c>
      <c r="H636" s="2">
        <v>0.02</v>
      </c>
      <c r="I636">
        <v>0.4</v>
      </c>
      <c r="J636">
        <v>4.8000000000000007</v>
      </c>
      <c r="K636">
        <v>1.9617964999999999</v>
      </c>
      <c r="L636">
        <v>2.0466287750000003</v>
      </c>
    </row>
    <row r="637" spans="1:12" x14ac:dyDescent="0.25">
      <c r="A637" t="s">
        <v>57</v>
      </c>
      <c r="B637">
        <v>1</v>
      </c>
      <c r="C637">
        <v>1</v>
      </c>
      <c r="D637">
        <v>1</v>
      </c>
      <c r="E637">
        <v>764775</v>
      </c>
      <c r="F637" s="2">
        <v>0.03</v>
      </c>
      <c r="G637" s="2">
        <v>0</v>
      </c>
      <c r="H637" s="2">
        <v>0.01</v>
      </c>
      <c r="I637">
        <v>0.4</v>
      </c>
      <c r="J637">
        <v>0.8</v>
      </c>
      <c r="K637">
        <v>0.93238749999999992</v>
      </c>
      <c r="L637">
        <v>0.686335625</v>
      </c>
    </row>
    <row r="638" spans="1:12" x14ac:dyDescent="0.25">
      <c r="A638" t="s">
        <v>57</v>
      </c>
      <c r="B638">
        <v>1</v>
      </c>
      <c r="C638">
        <v>14</v>
      </c>
      <c r="D638">
        <v>14</v>
      </c>
      <c r="E638">
        <v>632821</v>
      </c>
      <c r="F638" s="2">
        <v>0.02</v>
      </c>
      <c r="G638" s="2">
        <v>0</v>
      </c>
      <c r="H638" s="2">
        <v>0.01</v>
      </c>
      <c r="I638">
        <v>0.4</v>
      </c>
      <c r="J638">
        <v>11.200000000000001</v>
      </c>
      <c r="K638">
        <v>0.76641049999999999</v>
      </c>
      <c r="L638">
        <v>3.2282436750000003</v>
      </c>
    </row>
    <row r="639" spans="1:12" x14ac:dyDescent="0.25">
      <c r="A639" t="s">
        <v>57</v>
      </c>
      <c r="B639">
        <v>1</v>
      </c>
      <c r="C639">
        <v>3</v>
      </c>
      <c r="D639">
        <v>1</v>
      </c>
      <c r="E639">
        <v>393742</v>
      </c>
      <c r="F639" s="2">
        <v>0.03</v>
      </c>
      <c r="G639" s="2">
        <v>0</v>
      </c>
      <c r="H639" s="2">
        <v>0.01</v>
      </c>
      <c r="I639">
        <v>0.4</v>
      </c>
      <c r="J639">
        <v>0.4</v>
      </c>
      <c r="K639">
        <v>0.74687099999999995</v>
      </c>
      <c r="L639">
        <v>0.52140484999999992</v>
      </c>
    </row>
    <row r="640" spans="1:12" x14ac:dyDescent="0.25">
      <c r="A640" t="s">
        <v>20484</v>
      </c>
      <c r="B640">
        <v>1</v>
      </c>
      <c r="C640">
        <v>7</v>
      </c>
      <c r="D640">
        <v>5</v>
      </c>
      <c r="E640">
        <v>1329689</v>
      </c>
      <c r="F640" s="2">
        <v>0.04</v>
      </c>
      <c r="G640" s="2">
        <v>0</v>
      </c>
      <c r="H640" s="2">
        <v>0</v>
      </c>
      <c r="I640">
        <v>0.4</v>
      </c>
      <c r="J640">
        <v>3.6</v>
      </c>
      <c r="K640">
        <v>1.0648445</v>
      </c>
      <c r="L640">
        <v>1.4326955749999999</v>
      </c>
    </row>
    <row r="641" spans="1:12" x14ac:dyDescent="0.25">
      <c r="A641" t="s">
        <v>19910</v>
      </c>
      <c r="B641">
        <v>1</v>
      </c>
      <c r="C641">
        <v>8</v>
      </c>
      <c r="D641">
        <v>8</v>
      </c>
      <c r="E641">
        <v>1607810</v>
      </c>
      <c r="F641" s="2">
        <v>0.02</v>
      </c>
      <c r="G641" s="2">
        <v>0</v>
      </c>
      <c r="H641" s="2">
        <v>0</v>
      </c>
      <c r="I641">
        <v>0.4</v>
      </c>
      <c r="J641">
        <v>6.4</v>
      </c>
      <c r="K641">
        <v>1.003905</v>
      </c>
      <c r="L641">
        <v>2.1113667500000002</v>
      </c>
    </row>
    <row r="642" spans="1:12" x14ac:dyDescent="0.25">
      <c r="A642" t="s">
        <v>2626</v>
      </c>
      <c r="B642">
        <v>1</v>
      </c>
      <c r="C642">
        <v>7</v>
      </c>
      <c r="D642">
        <v>7</v>
      </c>
      <c r="E642">
        <v>137034</v>
      </c>
      <c r="F642" s="2">
        <v>0.01</v>
      </c>
      <c r="G642" s="2">
        <v>-0.01</v>
      </c>
      <c r="H642" s="2">
        <v>0.01</v>
      </c>
      <c r="I642">
        <v>0.4</v>
      </c>
      <c r="J642">
        <v>5.6000000000000005</v>
      </c>
      <c r="K642">
        <v>0.26851700000000001</v>
      </c>
      <c r="L642">
        <v>1.65398095</v>
      </c>
    </row>
    <row r="643" spans="1:12" x14ac:dyDescent="0.25">
      <c r="A643" t="s">
        <v>13327</v>
      </c>
      <c r="B643">
        <v>1</v>
      </c>
      <c r="C643">
        <v>5</v>
      </c>
      <c r="D643">
        <v>4</v>
      </c>
      <c r="E643">
        <v>103901</v>
      </c>
      <c r="F643" s="2">
        <v>0.04</v>
      </c>
      <c r="G643" s="2">
        <v>0</v>
      </c>
      <c r="H643" s="2">
        <v>0</v>
      </c>
      <c r="I643">
        <v>0.4</v>
      </c>
      <c r="J643">
        <v>3</v>
      </c>
      <c r="K643">
        <v>0.45195050000000003</v>
      </c>
      <c r="L643">
        <v>1.0681826750000001</v>
      </c>
    </row>
    <row r="644" spans="1:12" x14ac:dyDescent="0.25">
      <c r="A644" t="s">
        <v>13327</v>
      </c>
      <c r="B644">
        <v>1</v>
      </c>
      <c r="C644">
        <v>15</v>
      </c>
      <c r="D644">
        <v>13</v>
      </c>
      <c r="E644">
        <v>3042366</v>
      </c>
      <c r="F644" s="2">
        <v>0.01</v>
      </c>
      <c r="G644" s="2">
        <v>0</v>
      </c>
      <c r="H644" s="2">
        <v>0</v>
      </c>
      <c r="I644">
        <v>0.4</v>
      </c>
      <c r="J644">
        <v>10</v>
      </c>
      <c r="K644">
        <v>1.621183</v>
      </c>
      <c r="L644">
        <v>3.2274140500000001</v>
      </c>
    </row>
    <row r="645" spans="1:12" x14ac:dyDescent="0.25">
      <c r="A645" t="s">
        <v>6841</v>
      </c>
      <c r="B645">
        <v>1</v>
      </c>
      <c r="C645">
        <v>6</v>
      </c>
      <c r="D645">
        <v>6</v>
      </c>
      <c r="E645">
        <v>122054</v>
      </c>
      <c r="F645" s="2">
        <v>0.06</v>
      </c>
      <c r="G645" s="2">
        <v>0</v>
      </c>
      <c r="H645" s="2">
        <v>0.01</v>
      </c>
      <c r="I645">
        <v>0.4</v>
      </c>
      <c r="J645">
        <v>4.8000000000000007</v>
      </c>
      <c r="K645">
        <v>0.91102700000000003</v>
      </c>
      <c r="L645">
        <v>1.6788594500000003</v>
      </c>
    </row>
    <row r="646" spans="1:12" x14ac:dyDescent="0.25">
      <c r="A646" t="s">
        <v>6841</v>
      </c>
      <c r="B646">
        <v>1</v>
      </c>
      <c r="C646">
        <v>15</v>
      </c>
      <c r="D646">
        <v>12</v>
      </c>
      <c r="E646">
        <v>1327815</v>
      </c>
      <c r="F646" s="2">
        <v>0.02</v>
      </c>
      <c r="G646" s="2">
        <v>0</v>
      </c>
      <c r="H646" s="2">
        <v>0</v>
      </c>
      <c r="I646">
        <v>0.4</v>
      </c>
      <c r="J646">
        <v>9.0000000000000018</v>
      </c>
      <c r="K646">
        <v>0.86390750000000005</v>
      </c>
      <c r="L646">
        <v>2.7123676250000006</v>
      </c>
    </row>
    <row r="647" spans="1:12" x14ac:dyDescent="0.25">
      <c r="A647" t="s">
        <v>6841</v>
      </c>
      <c r="B647">
        <v>1</v>
      </c>
      <c r="C647">
        <v>12</v>
      </c>
      <c r="D647">
        <v>12</v>
      </c>
      <c r="E647">
        <v>306922</v>
      </c>
      <c r="F647" s="2">
        <v>0.02</v>
      </c>
      <c r="G647" s="2">
        <v>0</v>
      </c>
      <c r="H647" s="2">
        <v>0</v>
      </c>
      <c r="I647">
        <v>0.4</v>
      </c>
      <c r="J647">
        <v>9.6000000000000014</v>
      </c>
      <c r="K647">
        <v>0.35346100000000003</v>
      </c>
      <c r="L647">
        <v>2.6837113500000003</v>
      </c>
    </row>
    <row r="648" spans="1:12" x14ac:dyDescent="0.25">
      <c r="A648" t="s">
        <v>1750</v>
      </c>
      <c r="B648">
        <v>1</v>
      </c>
      <c r="C648">
        <v>7</v>
      </c>
      <c r="D648">
        <v>6</v>
      </c>
      <c r="E648">
        <v>64771</v>
      </c>
      <c r="F648" s="2">
        <v>0.01</v>
      </c>
      <c r="G648" s="2">
        <v>0</v>
      </c>
      <c r="H648" s="2">
        <v>0</v>
      </c>
      <c r="I648">
        <v>0.4</v>
      </c>
      <c r="J648">
        <v>4.6000000000000005</v>
      </c>
      <c r="K648">
        <v>0.13238549999999999</v>
      </c>
      <c r="L648">
        <v>1.3563349250000001</v>
      </c>
    </row>
    <row r="649" spans="1:12" x14ac:dyDescent="0.25">
      <c r="A649" t="s">
        <v>10513</v>
      </c>
      <c r="B649">
        <v>1</v>
      </c>
      <c r="C649">
        <v>5</v>
      </c>
      <c r="D649">
        <v>1</v>
      </c>
      <c r="E649">
        <v>27010</v>
      </c>
      <c r="F649" s="2">
        <v>0.06</v>
      </c>
      <c r="G649" s="2">
        <v>0</v>
      </c>
      <c r="H649" s="2">
        <v>0.01</v>
      </c>
      <c r="I649">
        <v>0.4</v>
      </c>
      <c r="J649">
        <v>0</v>
      </c>
      <c r="K649">
        <v>0.86350499999999997</v>
      </c>
      <c r="L649">
        <v>0.46222675000000002</v>
      </c>
    </row>
    <row r="650" spans="1:12" x14ac:dyDescent="0.25">
      <c r="A650" t="s">
        <v>11411</v>
      </c>
      <c r="B650">
        <v>1</v>
      </c>
      <c r="C650">
        <v>7</v>
      </c>
      <c r="D650">
        <v>5</v>
      </c>
      <c r="E650">
        <v>1908094</v>
      </c>
      <c r="F650" s="2">
        <v>0.02</v>
      </c>
      <c r="G650" s="2">
        <v>0</v>
      </c>
      <c r="H650" s="2">
        <v>0</v>
      </c>
      <c r="I650">
        <v>0.4</v>
      </c>
      <c r="J650">
        <v>3.6</v>
      </c>
      <c r="K650">
        <v>1.154047</v>
      </c>
      <c r="L650">
        <v>1.4639164500000001</v>
      </c>
    </row>
    <row r="651" spans="1:12" x14ac:dyDescent="0.25">
      <c r="A651" t="s">
        <v>20682</v>
      </c>
      <c r="B651">
        <v>1</v>
      </c>
      <c r="C651">
        <v>9</v>
      </c>
      <c r="D651">
        <v>8</v>
      </c>
      <c r="E651">
        <v>7957820</v>
      </c>
      <c r="F651" s="2">
        <v>0.01</v>
      </c>
      <c r="G651" s="2">
        <v>0</v>
      </c>
      <c r="H651" s="2">
        <v>0</v>
      </c>
      <c r="I651">
        <v>0.4</v>
      </c>
      <c r="J651">
        <v>6.2</v>
      </c>
      <c r="K651">
        <v>4.0789099999999996</v>
      </c>
      <c r="L651">
        <v>3.1376184999999994</v>
      </c>
    </row>
    <row r="652" spans="1:12" x14ac:dyDescent="0.25">
      <c r="A652" t="s">
        <v>20682</v>
      </c>
      <c r="B652">
        <v>1</v>
      </c>
      <c r="C652">
        <v>8</v>
      </c>
      <c r="D652">
        <v>7</v>
      </c>
      <c r="E652">
        <v>2144958</v>
      </c>
      <c r="F652" s="2">
        <v>0.01</v>
      </c>
      <c r="G652" s="2">
        <v>0</v>
      </c>
      <c r="H652" s="2">
        <v>0</v>
      </c>
      <c r="I652">
        <v>0.4</v>
      </c>
      <c r="J652">
        <v>5.4</v>
      </c>
      <c r="K652">
        <v>1.172479</v>
      </c>
      <c r="L652">
        <v>1.9203676500000002</v>
      </c>
    </row>
    <row r="653" spans="1:12" x14ac:dyDescent="0.25">
      <c r="A653" t="s">
        <v>20682</v>
      </c>
      <c r="B653">
        <v>1</v>
      </c>
      <c r="C653">
        <v>11</v>
      </c>
      <c r="D653">
        <v>11</v>
      </c>
      <c r="E653">
        <v>4678751</v>
      </c>
      <c r="F653" s="2">
        <v>0.01</v>
      </c>
      <c r="G653" s="2">
        <v>0</v>
      </c>
      <c r="H653" s="2">
        <v>0</v>
      </c>
      <c r="I653">
        <v>0.4</v>
      </c>
      <c r="J653">
        <v>8.8000000000000007</v>
      </c>
      <c r="K653">
        <v>2.4393755000000001</v>
      </c>
      <c r="L653">
        <v>3.2137814250000005</v>
      </c>
    </row>
    <row r="654" spans="1:12" x14ac:dyDescent="0.25">
      <c r="A654" t="s">
        <v>20682</v>
      </c>
      <c r="B654">
        <v>1</v>
      </c>
      <c r="C654">
        <v>3</v>
      </c>
      <c r="D654">
        <v>2</v>
      </c>
      <c r="E654">
        <v>1213994</v>
      </c>
      <c r="F654" s="2">
        <v>0.01</v>
      </c>
      <c r="G654" s="2">
        <v>0</v>
      </c>
      <c r="H654" s="2">
        <v>0</v>
      </c>
      <c r="I654">
        <v>0.4</v>
      </c>
      <c r="J654">
        <v>1.4000000000000001</v>
      </c>
      <c r="K654">
        <v>0.70699699999999999</v>
      </c>
      <c r="L654">
        <v>0.75744895000000001</v>
      </c>
    </row>
    <row r="655" spans="1:12" x14ac:dyDescent="0.25">
      <c r="A655" t="s">
        <v>20682</v>
      </c>
      <c r="B655">
        <v>1</v>
      </c>
      <c r="C655">
        <v>8</v>
      </c>
      <c r="D655">
        <v>7</v>
      </c>
      <c r="E655">
        <v>3648476</v>
      </c>
      <c r="F655" s="2">
        <v>0.01</v>
      </c>
      <c r="G655" s="2">
        <v>0</v>
      </c>
      <c r="H655" s="2">
        <v>0</v>
      </c>
      <c r="I655">
        <v>0.4</v>
      </c>
      <c r="J655">
        <v>5.4</v>
      </c>
      <c r="K655">
        <v>1.9242380000000001</v>
      </c>
      <c r="L655">
        <v>2.1834833000000002</v>
      </c>
    </row>
    <row r="656" spans="1:12" x14ac:dyDescent="0.25">
      <c r="A656" t="s">
        <v>20682</v>
      </c>
      <c r="B656">
        <v>1</v>
      </c>
      <c r="C656">
        <v>8</v>
      </c>
      <c r="D656">
        <v>7</v>
      </c>
      <c r="E656">
        <v>10216106</v>
      </c>
      <c r="F656" s="2">
        <v>0.02</v>
      </c>
      <c r="G656" s="2">
        <v>0</v>
      </c>
      <c r="H656" s="2">
        <v>0</v>
      </c>
      <c r="I656">
        <v>0.4</v>
      </c>
      <c r="J656">
        <v>5.4</v>
      </c>
      <c r="K656">
        <v>5.3080530000000001</v>
      </c>
      <c r="L656">
        <v>3.36781855</v>
      </c>
    </row>
    <row r="657" spans="1:12" x14ac:dyDescent="0.25">
      <c r="A657" t="s">
        <v>20682</v>
      </c>
      <c r="B657">
        <v>1</v>
      </c>
      <c r="C657">
        <v>8</v>
      </c>
      <c r="D657">
        <v>7</v>
      </c>
      <c r="E657">
        <v>6413645</v>
      </c>
      <c r="F657" s="2">
        <v>0.02</v>
      </c>
      <c r="G657" s="2">
        <v>0</v>
      </c>
      <c r="H657" s="2">
        <v>0</v>
      </c>
      <c r="I657">
        <v>0.4</v>
      </c>
      <c r="J657">
        <v>5.4</v>
      </c>
      <c r="K657">
        <v>3.4068225000000001</v>
      </c>
      <c r="L657">
        <v>2.7023878750000003</v>
      </c>
    </row>
    <row r="658" spans="1:12" x14ac:dyDescent="0.25">
      <c r="A658" t="s">
        <v>20682</v>
      </c>
      <c r="B658">
        <v>1</v>
      </c>
      <c r="C658">
        <v>6</v>
      </c>
      <c r="D658">
        <v>5</v>
      </c>
      <c r="E658">
        <v>1284857</v>
      </c>
      <c r="F658" s="2">
        <v>0.02</v>
      </c>
      <c r="G658" s="2">
        <v>0</v>
      </c>
      <c r="H658" s="2">
        <v>0</v>
      </c>
      <c r="I658">
        <v>0.4</v>
      </c>
      <c r="J658">
        <v>3.8</v>
      </c>
      <c r="K658">
        <v>0.84242850000000002</v>
      </c>
      <c r="L658">
        <v>1.4048499749999999</v>
      </c>
    </row>
    <row r="659" spans="1:12" x14ac:dyDescent="0.25">
      <c r="A659" t="s">
        <v>20682</v>
      </c>
      <c r="B659">
        <v>1</v>
      </c>
      <c r="C659">
        <v>8</v>
      </c>
      <c r="D659">
        <v>7</v>
      </c>
      <c r="E659">
        <v>4399506</v>
      </c>
      <c r="F659" s="2">
        <v>0.02</v>
      </c>
      <c r="G659" s="2">
        <v>0</v>
      </c>
      <c r="H659" s="2">
        <v>0</v>
      </c>
      <c r="I659">
        <v>0.4</v>
      </c>
      <c r="J659">
        <v>5.4</v>
      </c>
      <c r="K659">
        <v>2.399753</v>
      </c>
      <c r="L659">
        <v>2.3499135500000001</v>
      </c>
    </row>
    <row r="660" spans="1:12" x14ac:dyDescent="0.25">
      <c r="A660" t="s">
        <v>12664</v>
      </c>
      <c r="B660">
        <v>1</v>
      </c>
      <c r="C660">
        <v>6</v>
      </c>
      <c r="D660">
        <v>5</v>
      </c>
      <c r="E660">
        <v>1964287</v>
      </c>
      <c r="F660" s="2">
        <v>0.04</v>
      </c>
      <c r="G660" s="2">
        <v>0</v>
      </c>
      <c r="H660" s="2">
        <v>0</v>
      </c>
      <c r="I660">
        <v>0.4</v>
      </c>
      <c r="J660">
        <v>3.8</v>
      </c>
      <c r="K660">
        <v>1.3821435</v>
      </c>
      <c r="L660">
        <v>1.593750225</v>
      </c>
    </row>
    <row r="661" spans="1:12" x14ac:dyDescent="0.25">
      <c r="A661" t="s">
        <v>12592</v>
      </c>
      <c r="B661">
        <v>1</v>
      </c>
      <c r="C661">
        <v>6</v>
      </c>
      <c r="D661">
        <v>4</v>
      </c>
      <c r="E661">
        <v>167110</v>
      </c>
      <c r="F661" s="2">
        <v>0.02</v>
      </c>
      <c r="G661" s="2">
        <v>0</v>
      </c>
      <c r="H661" s="2">
        <v>0</v>
      </c>
      <c r="I661">
        <v>0.4</v>
      </c>
      <c r="J661">
        <v>2.8000000000000003</v>
      </c>
      <c r="K661">
        <v>0.283555</v>
      </c>
      <c r="L661">
        <v>0.95924425000000013</v>
      </c>
    </row>
    <row r="662" spans="1:12" x14ac:dyDescent="0.25">
      <c r="A662" t="s">
        <v>15120</v>
      </c>
      <c r="B662">
        <v>1</v>
      </c>
      <c r="C662">
        <v>5</v>
      </c>
      <c r="D662">
        <v>1</v>
      </c>
      <c r="E662">
        <v>77630</v>
      </c>
      <c r="F662" s="2">
        <v>0.03</v>
      </c>
      <c r="G662" s="2">
        <v>0</v>
      </c>
      <c r="H662" s="2">
        <v>0</v>
      </c>
      <c r="I662">
        <v>0.4</v>
      </c>
      <c r="J662">
        <v>0</v>
      </c>
      <c r="K662">
        <v>0.33881499999999998</v>
      </c>
      <c r="L662">
        <v>0.27858525000000001</v>
      </c>
    </row>
    <row r="663" spans="1:12" x14ac:dyDescent="0.25">
      <c r="A663" t="s">
        <v>8098</v>
      </c>
      <c r="B663">
        <v>1</v>
      </c>
      <c r="C663">
        <v>37</v>
      </c>
      <c r="D663">
        <v>6</v>
      </c>
      <c r="E663">
        <v>90179</v>
      </c>
      <c r="F663" s="2">
        <v>0.01</v>
      </c>
      <c r="G663" s="2">
        <v>-0.01</v>
      </c>
      <c r="H663" s="2">
        <v>0</v>
      </c>
      <c r="I663">
        <v>0.4</v>
      </c>
      <c r="J663">
        <v>-1.3999999999999995</v>
      </c>
      <c r="K663">
        <v>-4.9104999999999843E-3</v>
      </c>
      <c r="L663">
        <v>-0.19171867499999984</v>
      </c>
    </row>
    <row r="664" spans="1:12" x14ac:dyDescent="0.25">
      <c r="A664" t="s">
        <v>10237</v>
      </c>
      <c r="B664">
        <v>1</v>
      </c>
      <c r="C664">
        <v>8</v>
      </c>
      <c r="D664">
        <v>8</v>
      </c>
      <c r="E664">
        <v>840651</v>
      </c>
      <c r="F664" s="2">
        <v>0.03</v>
      </c>
      <c r="G664" s="2">
        <v>0</v>
      </c>
      <c r="H664" s="2">
        <v>0</v>
      </c>
      <c r="I664">
        <v>0.4</v>
      </c>
      <c r="J664">
        <v>6.4</v>
      </c>
      <c r="K664">
        <v>0.72032549999999995</v>
      </c>
      <c r="L664">
        <v>2.0121139250000004</v>
      </c>
    </row>
    <row r="665" spans="1:12" x14ac:dyDescent="0.25">
      <c r="A665" t="s">
        <v>10237</v>
      </c>
      <c r="B665">
        <v>1</v>
      </c>
      <c r="C665">
        <v>8</v>
      </c>
      <c r="D665">
        <v>7</v>
      </c>
      <c r="E665">
        <v>57951412</v>
      </c>
      <c r="F665" s="2">
        <v>0.03</v>
      </c>
      <c r="G665" s="2">
        <v>0</v>
      </c>
      <c r="H665" s="2">
        <v>0</v>
      </c>
      <c r="I665">
        <v>0.4</v>
      </c>
      <c r="J665">
        <v>5.4</v>
      </c>
      <c r="K665">
        <v>29.275706</v>
      </c>
      <c r="L665">
        <v>11.756497099999999</v>
      </c>
    </row>
    <row r="666" spans="1:12" x14ac:dyDescent="0.25">
      <c r="A666" t="s">
        <v>13072</v>
      </c>
      <c r="B666">
        <v>1</v>
      </c>
      <c r="C666">
        <v>13</v>
      </c>
      <c r="D666">
        <v>11</v>
      </c>
      <c r="E666">
        <v>219948</v>
      </c>
      <c r="F666" s="2">
        <v>0.06</v>
      </c>
      <c r="G666" s="2">
        <v>0</v>
      </c>
      <c r="H666" s="2">
        <v>0.01</v>
      </c>
      <c r="I666">
        <v>0.4</v>
      </c>
      <c r="J666">
        <v>8.4</v>
      </c>
      <c r="K666">
        <v>0.95997399999999999</v>
      </c>
      <c r="L666">
        <v>2.5959909000000003</v>
      </c>
    </row>
    <row r="667" spans="1:12" x14ac:dyDescent="0.25">
      <c r="A667" t="s">
        <v>1386</v>
      </c>
      <c r="B667">
        <v>1</v>
      </c>
      <c r="C667">
        <v>11</v>
      </c>
      <c r="D667">
        <v>10</v>
      </c>
      <c r="E667">
        <v>770714</v>
      </c>
      <c r="F667" s="2">
        <v>0.01</v>
      </c>
      <c r="G667" s="2">
        <v>0</v>
      </c>
      <c r="H667" s="2">
        <v>0</v>
      </c>
      <c r="I667">
        <v>0.4</v>
      </c>
      <c r="J667">
        <v>7.8</v>
      </c>
      <c r="K667">
        <v>0.48535700000000004</v>
      </c>
      <c r="L667">
        <v>2.27987495</v>
      </c>
    </row>
    <row r="668" spans="1:12" x14ac:dyDescent="0.25">
      <c r="A668" t="s">
        <v>12062</v>
      </c>
      <c r="B668">
        <v>1</v>
      </c>
      <c r="C668">
        <v>6</v>
      </c>
      <c r="D668">
        <v>6</v>
      </c>
      <c r="E668">
        <v>153341</v>
      </c>
      <c r="F668" s="2">
        <v>0</v>
      </c>
      <c r="G668" s="2">
        <v>0</v>
      </c>
      <c r="H668" s="2">
        <v>0</v>
      </c>
      <c r="I668">
        <v>0.4</v>
      </c>
      <c r="J668">
        <v>4.8000000000000007</v>
      </c>
      <c r="K668">
        <v>7.6670500000000003E-2</v>
      </c>
      <c r="L668">
        <v>1.3868346750000002</v>
      </c>
    </row>
    <row r="669" spans="1:12" x14ac:dyDescent="0.25">
      <c r="A669" t="s">
        <v>20383</v>
      </c>
      <c r="B669">
        <v>1</v>
      </c>
      <c r="C669">
        <v>8</v>
      </c>
      <c r="D669">
        <v>7</v>
      </c>
      <c r="E669">
        <v>19669098</v>
      </c>
      <c r="F669" s="2">
        <v>0</v>
      </c>
      <c r="G669" s="2">
        <v>0</v>
      </c>
      <c r="H669" s="2">
        <v>0</v>
      </c>
      <c r="I669">
        <v>0.4</v>
      </c>
      <c r="J669">
        <v>5.4</v>
      </c>
      <c r="K669">
        <v>9.8345489999999991</v>
      </c>
      <c r="L669">
        <v>4.9520921500000004</v>
      </c>
    </row>
    <row r="670" spans="1:12" x14ac:dyDescent="0.25">
      <c r="A670" t="s">
        <v>20570</v>
      </c>
      <c r="B670">
        <v>1</v>
      </c>
      <c r="C670">
        <v>7</v>
      </c>
      <c r="D670">
        <v>2</v>
      </c>
      <c r="E670">
        <v>199041</v>
      </c>
      <c r="F670" s="2">
        <v>0.01</v>
      </c>
      <c r="G670" s="2">
        <v>0</v>
      </c>
      <c r="H670" s="2">
        <v>0</v>
      </c>
      <c r="I670">
        <v>0.4</v>
      </c>
      <c r="J670">
        <v>0.60000000000000009</v>
      </c>
      <c r="K670">
        <v>0.19952049999999999</v>
      </c>
      <c r="L670">
        <v>0.37983217500000005</v>
      </c>
    </row>
    <row r="671" spans="1:12" x14ac:dyDescent="0.25">
      <c r="A671" t="s">
        <v>1957</v>
      </c>
      <c r="B671">
        <v>1</v>
      </c>
      <c r="C671">
        <v>5</v>
      </c>
      <c r="D671">
        <v>1</v>
      </c>
      <c r="E671">
        <v>5443</v>
      </c>
      <c r="F671" s="2">
        <v>0.01</v>
      </c>
      <c r="G671" s="2">
        <v>0</v>
      </c>
      <c r="H671" s="2">
        <v>0</v>
      </c>
      <c r="I671">
        <v>0.4</v>
      </c>
      <c r="J671">
        <v>0</v>
      </c>
      <c r="K671">
        <v>0.10272150000000001</v>
      </c>
      <c r="L671">
        <v>0.19595252500000004</v>
      </c>
    </row>
    <row r="672" spans="1:12" x14ac:dyDescent="0.25">
      <c r="A672" t="s">
        <v>1957</v>
      </c>
      <c r="B672">
        <v>1</v>
      </c>
      <c r="C672">
        <v>3</v>
      </c>
      <c r="D672">
        <v>1</v>
      </c>
      <c r="E672">
        <v>8697</v>
      </c>
      <c r="F672" s="2">
        <v>0.01</v>
      </c>
      <c r="G672" s="2">
        <v>0</v>
      </c>
      <c r="H672" s="2">
        <v>0</v>
      </c>
      <c r="I672">
        <v>0.4</v>
      </c>
      <c r="J672">
        <v>0.4</v>
      </c>
      <c r="K672">
        <v>0.10434850000000001</v>
      </c>
      <c r="L672">
        <v>0.29652197499999999</v>
      </c>
    </row>
    <row r="673" spans="1:12" x14ac:dyDescent="0.25">
      <c r="A673" t="s">
        <v>1957</v>
      </c>
      <c r="B673">
        <v>1</v>
      </c>
      <c r="C673">
        <v>4</v>
      </c>
      <c r="D673">
        <v>1</v>
      </c>
      <c r="E673">
        <v>1402</v>
      </c>
      <c r="F673" s="2">
        <v>0.01</v>
      </c>
      <c r="G673" s="2">
        <v>0</v>
      </c>
      <c r="H673" s="2">
        <v>0</v>
      </c>
      <c r="I673">
        <v>0.4</v>
      </c>
      <c r="J673">
        <v>0.19999999999999996</v>
      </c>
      <c r="K673">
        <v>0.100701</v>
      </c>
      <c r="L673">
        <v>0.24524535000000003</v>
      </c>
    </row>
    <row r="674" spans="1:12" x14ac:dyDescent="0.25">
      <c r="A674" t="s">
        <v>1957</v>
      </c>
      <c r="B674">
        <v>1</v>
      </c>
      <c r="C674">
        <v>8</v>
      </c>
      <c r="D674">
        <v>8</v>
      </c>
      <c r="E674">
        <v>100235</v>
      </c>
      <c r="F674" s="2">
        <v>0.03</v>
      </c>
      <c r="G674" s="2">
        <v>0</v>
      </c>
      <c r="H674" s="2">
        <v>0</v>
      </c>
      <c r="I674">
        <v>0.4</v>
      </c>
      <c r="J674">
        <v>6.4</v>
      </c>
      <c r="K674">
        <v>0.35011749999999997</v>
      </c>
      <c r="L674">
        <v>1.8825411250000001</v>
      </c>
    </row>
    <row r="675" spans="1:12" x14ac:dyDescent="0.25">
      <c r="A675" t="s">
        <v>11496</v>
      </c>
      <c r="B675">
        <v>1</v>
      </c>
      <c r="C675">
        <v>11</v>
      </c>
      <c r="D675">
        <v>10</v>
      </c>
      <c r="E675">
        <v>1096158</v>
      </c>
      <c r="F675" s="2">
        <v>0.03</v>
      </c>
      <c r="G675" s="2">
        <v>0</v>
      </c>
      <c r="H675" s="2">
        <v>0</v>
      </c>
      <c r="I675">
        <v>0.4</v>
      </c>
      <c r="J675">
        <v>7.8</v>
      </c>
      <c r="K675">
        <v>0.84807900000000003</v>
      </c>
      <c r="L675">
        <v>2.4068276499999999</v>
      </c>
    </row>
    <row r="676" spans="1:12" x14ac:dyDescent="0.25">
      <c r="A676" t="s">
        <v>12305</v>
      </c>
      <c r="B676">
        <v>1</v>
      </c>
      <c r="C676">
        <v>5</v>
      </c>
      <c r="D676">
        <v>2</v>
      </c>
      <c r="E676">
        <v>132029</v>
      </c>
      <c r="F676" s="2">
        <v>0.04</v>
      </c>
      <c r="G676" s="2">
        <v>0</v>
      </c>
      <c r="H676" s="2">
        <v>0</v>
      </c>
      <c r="I676">
        <v>0.4</v>
      </c>
      <c r="J676">
        <v>1</v>
      </c>
      <c r="K676">
        <v>0.4660145</v>
      </c>
      <c r="L676">
        <v>0.57310507499999996</v>
      </c>
    </row>
    <row r="677" spans="1:12" x14ac:dyDescent="0.25">
      <c r="A677" t="s">
        <v>11814</v>
      </c>
      <c r="B677">
        <v>1</v>
      </c>
      <c r="C677">
        <v>8</v>
      </c>
      <c r="D677">
        <v>8</v>
      </c>
      <c r="E677">
        <v>4003530</v>
      </c>
      <c r="F677" s="2">
        <v>0.03</v>
      </c>
      <c r="G677" s="2">
        <v>0</v>
      </c>
      <c r="H677" s="2">
        <v>0.01</v>
      </c>
      <c r="I677">
        <v>0.4</v>
      </c>
      <c r="J677">
        <v>6.4</v>
      </c>
      <c r="K677">
        <v>2.5517649999999996</v>
      </c>
      <c r="L677">
        <v>2.6531177499999998</v>
      </c>
    </row>
    <row r="678" spans="1:12" x14ac:dyDescent="0.25">
      <c r="A678" t="s">
        <v>11814</v>
      </c>
      <c r="B678">
        <v>1</v>
      </c>
      <c r="C678">
        <v>20</v>
      </c>
      <c r="D678">
        <v>12</v>
      </c>
      <c r="E678">
        <v>1434219</v>
      </c>
      <c r="F678" s="2">
        <v>0.02</v>
      </c>
      <c r="G678" s="2">
        <v>0</v>
      </c>
      <c r="H678" s="2">
        <v>0</v>
      </c>
      <c r="I678">
        <v>0.4</v>
      </c>
      <c r="J678">
        <v>8.0000000000000018</v>
      </c>
      <c r="K678">
        <v>0.91710950000000002</v>
      </c>
      <c r="L678">
        <v>2.4809883250000007</v>
      </c>
    </row>
    <row r="679" spans="1:12" x14ac:dyDescent="0.25">
      <c r="A679" t="s">
        <v>17428</v>
      </c>
      <c r="B679">
        <v>1</v>
      </c>
      <c r="C679">
        <v>8</v>
      </c>
      <c r="D679">
        <v>2</v>
      </c>
      <c r="E679">
        <v>81337</v>
      </c>
      <c r="F679" s="2">
        <v>0</v>
      </c>
      <c r="G679" s="2">
        <v>0</v>
      </c>
      <c r="H679" s="2">
        <v>0</v>
      </c>
      <c r="I679">
        <v>0.4</v>
      </c>
      <c r="J679">
        <v>0.39999999999999991</v>
      </c>
      <c r="K679">
        <v>4.0668499999999996E-2</v>
      </c>
      <c r="L679">
        <v>0.27423397500000002</v>
      </c>
    </row>
    <row r="680" spans="1:12" x14ac:dyDescent="0.25">
      <c r="A680" t="s">
        <v>689</v>
      </c>
      <c r="B680">
        <v>1</v>
      </c>
      <c r="C680">
        <v>4</v>
      </c>
      <c r="D680">
        <v>3</v>
      </c>
      <c r="E680">
        <v>661984</v>
      </c>
      <c r="F680" s="2">
        <v>0.02</v>
      </c>
      <c r="G680" s="2">
        <v>0</v>
      </c>
      <c r="H680" s="2">
        <v>0</v>
      </c>
      <c r="I680">
        <v>0.4</v>
      </c>
      <c r="J680">
        <v>2.2000000000000002</v>
      </c>
      <c r="K680">
        <v>0.53099200000000002</v>
      </c>
      <c r="L680">
        <v>0.89584720000000007</v>
      </c>
    </row>
    <row r="681" spans="1:12" x14ac:dyDescent="0.25">
      <c r="A681" t="s">
        <v>689</v>
      </c>
      <c r="B681">
        <v>1</v>
      </c>
      <c r="C681">
        <v>3</v>
      </c>
      <c r="D681">
        <v>3</v>
      </c>
      <c r="E681">
        <v>65990</v>
      </c>
      <c r="F681" s="2">
        <v>0.02</v>
      </c>
      <c r="G681" s="2">
        <v>0</v>
      </c>
      <c r="H681" s="2">
        <v>0</v>
      </c>
      <c r="I681">
        <v>0.4</v>
      </c>
      <c r="J681">
        <v>2.4000000000000004</v>
      </c>
      <c r="K681">
        <v>0.23299500000000001</v>
      </c>
      <c r="L681">
        <v>0.84154825000000011</v>
      </c>
    </row>
    <row r="682" spans="1:12" x14ac:dyDescent="0.25">
      <c r="A682" t="s">
        <v>689</v>
      </c>
      <c r="B682">
        <v>1</v>
      </c>
      <c r="C682">
        <v>1</v>
      </c>
      <c r="D682">
        <v>1</v>
      </c>
      <c r="E682">
        <v>3892</v>
      </c>
      <c r="F682" s="2">
        <v>0.01</v>
      </c>
      <c r="G682" s="2">
        <v>0</v>
      </c>
      <c r="H682" s="2">
        <v>0.02</v>
      </c>
      <c r="I682">
        <v>0.4</v>
      </c>
      <c r="J682">
        <v>0.8</v>
      </c>
      <c r="K682">
        <v>0.60194599999999998</v>
      </c>
      <c r="L682">
        <v>0.57068110000000005</v>
      </c>
    </row>
    <row r="683" spans="1:12" x14ac:dyDescent="0.25">
      <c r="A683" t="s">
        <v>689</v>
      </c>
      <c r="B683">
        <v>1</v>
      </c>
      <c r="C683">
        <v>8</v>
      </c>
      <c r="D683">
        <v>6</v>
      </c>
      <c r="E683">
        <v>88954</v>
      </c>
      <c r="F683" s="2">
        <v>0.01</v>
      </c>
      <c r="G683" s="2">
        <v>0</v>
      </c>
      <c r="H683" s="2">
        <v>0</v>
      </c>
      <c r="I683">
        <v>0.4</v>
      </c>
      <c r="J683">
        <v>4.4000000000000004</v>
      </c>
      <c r="K683">
        <v>0.14447699999999999</v>
      </c>
      <c r="L683">
        <v>1.3105669500000001</v>
      </c>
    </row>
    <row r="684" spans="1:12" x14ac:dyDescent="0.25">
      <c r="A684" t="s">
        <v>689</v>
      </c>
      <c r="B684">
        <v>1</v>
      </c>
      <c r="C684">
        <v>5</v>
      </c>
      <c r="D684">
        <v>3</v>
      </c>
      <c r="E684">
        <v>3912</v>
      </c>
      <c r="F684" s="2">
        <v>0.02</v>
      </c>
      <c r="G684" s="2">
        <v>0</v>
      </c>
      <c r="H684" s="2">
        <v>0</v>
      </c>
      <c r="I684">
        <v>0.4</v>
      </c>
      <c r="J684">
        <v>2.0000000000000004</v>
      </c>
      <c r="K684">
        <v>0.20195600000000002</v>
      </c>
      <c r="L684">
        <v>0.73068460000000013</v>
      </c>
    </row>
    <row r="685" spans="1:12" x14ac:dyDescent="0.25">
      <c r="A685" t="s">
        <v>689</v>
      </c>
      <c r="B685">
        <v>1</v>
      </c>
      <c r="C685">
        <v>5</v>
      </c>
      <c r="D685">
        <v>2</v>
      </c>
      <c r="E685">
        <v>144694</v>
      </c>
      <c r="F685" s="2">
        <v>0.01</v>
      </c>
      <c r="G685" s="2">
        <v>0</v>
      </c>
      <c r="H685" s="2">
        <v>0</v>
      </c>
      <c r="I685">
        <v>0.4</v>
      </c>
      <c r="J685">
        <v>1</v>
      </c>
      <c r="K685">
        <v>0.172347</v>
      </c>
      <c r="L685">
        <v>0.47032145000000003</v>
      </c>
    </row>
    <row r="686" spans="1:12" x14ac:dyDescent="0.25">
      <c r="A686" t="s">
        <v>689</v>
      </c>
      <c r="B686">
        <v>1</v>
      </c>
      <c r="C686">
        <v>4</v>
      </c>
      <c r="D686">
        <v>2</v>
      </c>
      <c r="E686">
        <v>4176</v>
      </c>
      <c r="F686" s="2">
        <v>0.02</v>
      </c>
      <c r="G686" s="2">
        <v>0</v>
      </c>
      <c r="H686" s="2">
        <v>0</v>
      </c>
      <c r="I686">
        <v>0.4</v>
      </c>
      <c r="J686">
        <v>1.2000000000000002</v>
      </c>
      <c r="K686">
        <v>0.20208800000000002</v>
      </c>
      <c r="L686">
        <v>0.53073080000000006</v>
      </c>
    </row>
    <row r="687" spans="1:12" x14ac:dyDescent="0.25">
      <c r="A687" t="s">
        <v>689</v>
      </c>
      <c r="B687">
        <v>1</v>
      </c>
      <c r="C687">
        <v>6</v>
      </c>
      <c r="D687">
        <v>6</v>
      </c>
      <c r="E687">
        <v>9846</v>
      </c>
      <c r="F687" s="2">
        <v>0.02</v>
      </c>
      <c r="G687" s="2">
        <v>-0.01</v>
      </c>
      <c r="H687" s="2">
        <v>0.01</v>
      </c>
      <c r="I687">
        <v>0.4</v>
      </c>
      <c r="J687">
        <v>4.8000000000000007</v>
      </c>
      <c r="K687">
        <v>0.30492300000000006</v>
      </c>
      <c r="L687">
        <v>1.4667230500000004</v>
      </c>
    </row>
    <row r="688" spans="1:12" x14ac:dyDescent="0.25">
      <c r="A688" t="s">
        <v>689</v>
      </c>
      <c r="B688">
        <v>1</v>
      </c>
      <c r="C688">
        <v>7</v>
      </c>
      <c r="D688">
        <v>6</v>
      </c>
      <c r="E688">
        <v>45774</v>
      </c>
      <c r="F688" s="2">
        <v>0.02</v>
      </c>
      <c r="G688" s="2">
        <v>0</v>
      </c>
      <c r="H688" s="2">
        <v>0.01</v>
      </c>
      <c r="I688">
        <v>0.4</v>
      </c>
      <c r="J688">
        <v>4.6000000000000005</v>
      </c>
      <c r="K688">
        <v>0.472887</v>
      </c>
      <c r="L688">
        <v>1.47551045</v>
      </c>
    </row>
    <row r="689" spans="1:12" x14ac:dyDescent="0.25">
      <c r="A689" t="s">
        <v>689</v>
      </c>
      <c r="B689">
        <v>1</v>
      </c>
      <c r="C689">
        <v>27</v>
      </c>
      <c r="D689">
        <v>17</v>
      </c>
      <c r="E689">
        <v>4012186</v>
      </c>
      <c r="F689" s="2">
        <v>0.02</v>
      </c>
      <c r="G689" s="2">
        <v>0</v>
      </c>
      <c r="H689" s="2">
        <v>0</v>
      </c>
      <c r="I689">
        <v>0.4</v>
      </c>
      <c r="J689">
        <v>11.600000000000001</v>
      </c>
      <c r="K689">
        <v>2.2060930000000001</v>
      </c>
      <c r="L689">
        <v>3.8321325500000007</v>
      </c>
    </row>
    <row r="690" spans="1:12" x14ac:dyDescent="0.25">
      <c r="A690" t="s">
        <v>689</v>
      </c>
      <c r="B690">
        <v>1</v>
      </c>
      <c r="C690">
        <v>1</v>
      </c>
      <c r="D690">
        <v>1</v>
      </c>
      <c r="E690">
        <v>16456</v>
      </c>
      <c r="F690" s="2">
        <v>0.02</v>
      </c>
      <c r="G690" s="2">
        <v>0</v>
      </c>
      <c r="H690" s="2">
        <v>0</v>
      </c>
      <c r="I690">
        <v>0.4</v>
      </c>
      <c r="J690">
        <v>0.8</v>
      </c>
      <c r="K690">
        <v>0.20822800000000002</v>
      </c>
      <c r="L690">
        <v>0.43287980000000004</v>
      </c>
    </row>
    <row r="691" spans="1:12" x14ac:dyDescent="0.25">
      <c r="A691" t="s">
        <v>2336</v>
      </c>
      <c r="B691">
        <v>1</v>
      </c>
      <c r="C691">
        <v>7</v>
      </c>
      <c r="D691">
        <v>7</v>
      </c>
      <c r="E691">
        <v>98683</v>
      </c>
      <c r="F691" s="2">
        <v>0</v>
      </c>
      <c r="G691" s="2">
        <v>-0.01</v>
      </c>
      <c r="H691" s="2">
        <v>0</v>
      </c>
      <c r="I691">
        <v>0.4</v>
      </c>
      <c r="J691">
        <v>5.6000000000000005</v>
      </c>
      <c r="K691">
        <v>-0.1006585</v>
      </c>
      <c r="L691">
        <v>1.524769525</v>
      </c>
    </row>
    <row r="692" spans="1:12" x14ac:dyDescent="0.25">
      <c r="A692" t="s">
        <v>2336</v>
      </c>
      <c r="B692">
        <v>1</v>
      </c>
      <c r="C692">
        <v>5</v>
      </c>
      <c r="D692">
        <v>3</v>
      </c>
      <c r="E692">
        <v>1151</v>
      </c>
      <c r="F692" s="2">
        <v>0.02</v>
      </c>
      <c r="G692" s="2">
        <v>0</v>
      </c>
      <c r="H692" s="2">
        <v>0</v>
      </c>
      <c r="I692">
        <v>0.4</v>
      </c>
      <c r="J692">
        <v>2.0000000000000004</v>
      </c>
      <c r="K692">
        <v>0.20057550000000002</v>
      </c>
      <c r="L692">
        <v>0.73020142500000018</v>
      </c>
    </row>
    <row r="693" spans="1:12" x14ac:dyDescent="0.25">
      <c r="A693" t="s">
        <v>2336</v>
      </c>
      <c r="B693">
        <v>1</v>
      </c>
      <c r="C693">
        <v>5</v>
      </c>
      <c r="D693">
        <v>3</v>
      </c>
      <c r="E693">
        <v>1593</v>
      </c>
      <c r="F693" s="2">
        <v>0</v>
      </c>
      <c r="G693" s="2">
        <v>0</v>
      </c>
      <c r="H693" s="2">
        <v>0</v>
      </c>
      <c r="I693">
        <v>0.4</v>
      </c>
      <c r="J693">
        <v>2.0000000000000004</v>
      </c>
      <c r="K693">
        <v>7.9650000000000001E-4</v>
      </c>
      <c r="L693">
        <v>0.6602787750000001</v>
      </c>
    </row>
    <row r="694" spans="1:12" x14ac:dyDescent="0.25">
      <c r="A694" t="s">
        <v>20646</v>
      </c>
      <c r="B694">
        <v>1</v>
      </c>
      <c r="C694">
        <v>6</v>
      </c>
      <c r="D694">
        <v>5</v>
      </c>
      <c r="E694">
        <v>13458</v>
      </c>
      <c r="F694" s="2">
        <v>0</v>
      </c>
      <c r="G694" s="2">
        <v>0</v>
      </c>
      <c r="H694" s="2">
        <v>0</v>
      </c>
      <c r="I694">
        <v>0.4</v>
      </c>
      <c r="J694">
        <v>3.8</v>
      </c>
      <c r="K694">
        <v>6.7289999999999997E-3</v>
      </c>
      <c r="L694">
        <v>1.11235515</v>
      </c>
    </row>
    <row r="695" spans="1:12" x14ac:dyDescent="0.25">
      <c r="A695" t="s">
        <v>6813</v>
      </c>
      <c r="B695">
        <v>1</v>
      </c>
      <c r="C695">
        <v>7</v>
      </c>
      <c r="D695">
        <v>3</v>
      </c>
      <c r="E695">
        <v>2503011</v>
      </c>
      <c r="F695" s="2">
        <v>0.04</v>
      </c>
      <c r="G695" s="2">
        <v>0</v>
      </c>
      <c r="H695" s="2">
        <v>0</v>
      </c>
      <c r="I695">
        <v>0.4</v>
      </c>
      <c r="J695">
        <v>1.6000000000000003</v>
      </c>
      <c r="K695">
        <v>1.6515054999999998</v>
      </c>
      <c r="L695">
        <v>1.1380269249999999</v>
      </c>
    </row>
    <row r="696" spans="1:12" x14ac:dyDescent="0.25">
      <c r="A696" t="s">
        <v>9327</v>
      </c>
      <c r="B696">
        <v>1</v>
      </c>
      <c r="C696">
        <v>6</v>
      </c>
      <c r="D696">
        <v>5</v>
      </c>
      <c r="E696">
        <v>71610</v>
      </c>
      <c r="F696" s="2">
        <v>0.06</v>
      </c>
      <c r="G696" s="2">
        <v>0</v>
      </c>
      <c r="H696" s="2">
        <v>0.01</v>
      </c>
      <c r="I696">
        <v>0.4</v>
      </c>
      <c r="J696">
        <v>3.8</v>
      </c>
      <c r="K696">
        <v>0.88580499999999995</v>
      </c>
      <c r="L696">
        <v>1.4200317499999997</v>
      </c>
    </row>
    <row r="697" spans="1:12" x14ac:dyDescent="0.25">
      <c r="A697" t="s">
        <v>9327</v>
      </c>
      <c r="B697">
        <v>1</v>
      </c>
      <c r="C697">
        <v>11</v>
      </c>
      <c r="D697">
        <v>10</v>
      </c>
      <c r="E697">
        <v>5107601</v>
      </c>
      <c r="F697" s="2">
        <v>0.04</v>
      </c>
      <c r="G697" s="2">
        <v>0</v>
      </c>
      <c r="H697" s="2">
        <v>0.01</v>
      </c>
      <c r="I697">
        <v>0.4</v>
      </c>
      <c r="J697">
        <v>7.8</v>
      </c>
      <c r="K697">
        <v>3.2038004999999998</v>
      </c>
      <c r="L697">
        <v>3.2313301749999996</v>
      </c>
    </row>
    <row r="698" spans="1:12" x14ac:dyDescent="0.25">
      <c r="A698" t="s">
        <v>9327</v>
      </c>
      <c r="B698">
        <v>1</v>
      </c>
      <c r="C698">
        <v>6</v>
      </c>
      <c r="D698">
        <v>6</v>
      </c>
      <c r="E698">
        <v>145560</v>
      </c>
      <c r="F698" s="2">
        <v>0.04</v>
      </c>
      <c r="G698" s="2">
        <v>0</v>
      </c>
      <c r="H698" s="2">
        <v>0</v>
      </c>
      <c r="I698">
        <v>0.4</v>
      </c>
      <c r="J698">
        <v>4.8000000000000007</v>
      </c>
      <c r="K698">
        <v>0.47278000000000003</v>
      </c>
      <c r="L698">
        <v>1.5254730000000003</v>
      </c>
    </row>
    <row r="699" spans="1:12" x14ac:dyDescent="0.25">
      <c r="A699" t="s">
        <v>9414</v>
      </c>
      <c r="B699">
        <v>1</v>
      </c>
      <c r="C699">
        <v>7</v>
      </c>
      <c r="D699">
        <v>5</v>
      </c>
      <c r="E699">
        <v>172205</v>
      </c>
      <c r="F699" s="2">
        <v>0.03</v>
      </c>
      <c r="G699" s="2">
        <v>0</v>
      </c>
      <c r="H699" s="2">
        <v>0</v>
      </c>
      <c r="I699">
        <v>0.4</v>
      </c>
      <c r="J699">
        <v>3.6</v>
      </c>
      <c r="K699">
        <v>0.38610250000000002</v>
      </c>
      <c r="L699">
        <v>1.1951358750000001</v>
      </c>
    </row>
    <row r="700" spans="1:12" x14ac:dyDescent="0.25">
      <c r="A700" t="s">
        <v>9414</v>
      </c>
      <c r="B700">
        <v>1</v>
      </c>
      <c r="C700">
        <v>7</v>
      </c>
      <c r="D700">
        <v>7</v>
      </c>
      <c r="E700">
        <v>363681</v>
      </c>
      <c r="F700" s="2">
        <v>0.02</v>
      </c>
      <c r="G700" s="2">
        <v>0</v>
      </c>
      <c r="H700" s="2">
        <v>0</v>
      </c>
      <c r="I700">
        <v>0.4</v>
      </c>
      <c r="J700">
        <v>5.6000000000000005</v>
      </c>
      <c r="K700">
        <v>0.38184050000000003</v>
      </c>
      <c r="L700">
        <v>1.693644175</v>
      </c>
    </row>
    <row r="701" spans="1:12" x14ac:dyDescent="0.25">
      <c r="A701" t="s">
        <v>9414</v>
      </c>
      <c r="B701">
        <v>1</v>
      </c>
      <c r="C701">
        <v>6</v>
      </c>
      <c r="D701">
        <v>5</v>
      </c>
      <c r="E701">
        <v>94640</v>
      </c>
      <c r="F701" s="2">
        <v>0.08</v>
      </c>
      <c r="G701" s="2">
        <v>0</v>
      </c>
      <c r="H701" s="2">
        <v>0.01</v>
      </c>
      <c r="I701">
        <v>0.4</v>
      </c>
      <c r="J701">
        <v>3.8</v>
      </c>
      <c r="K701">
        <v>1.0973200000000001</v>
      </c>
      <c r="L701">
        <v>1.494062</v>
      </c>
    </row>
    <row r="702" spans="1:12" x14ac:dyDescent="0.25">
      <c r="A702" t="s">
        <v>1201</v>
      </c>
      <c r="B702">
        <v>1</v>
      </c>
      <c r="C702">
        <v>27</v>
      </c>
      <c r="D702">
        <v>25</v>
      </c>
      <c r="E702">
        <v>8259128</v>
      </c>
      <c r="F702" s="2">
        <v>0.08</v>
      </c>
      <c r="G702" s="2">
        <v>0</v>
      </c>
      <c r="H702" s="2">
        <v>0.01</v>
      </c>
      <c r="I702">
        <v>0.4</v>
      </c>
      <c r="J702">
        <v>19.600000000000001</v>
      </c>
      <c r="K702">
        <v>5.1795640000000001</v>
      </c>
      <c r="L702">
        <v>6.8728474000000004</v>
      </c>
    </row>
    <row r="703" spans="1:12" x14ac:dyDescent="0.25">
      <c r="A703" t="s">
        <v>1201</v>
      </c>
      <c r="B703">
        <v>1</v>
      </c>
      <c r="C703">
        <v>8</v>
      </c>
      <c r="D703">
        <v>8</v>
      </c>
      <c r="E703">
        <v>1974031</v>
      </c>
      <c r="F703" s="2">
        <v>0.03</v>
      </c>
      <c r="G703" s="2">
        <v>0</v>
      </c>
      <c r="H703" s="2">
        <v>0</v>
      </c>
      <c r="I703">
        <v>0.4</v>
      </c>
      <c r="J703">
        <v>6.4</v>
      </c>
      <c r="K703">
        <v>1.2870154999999999</v>
      </c>
      <c r="L703">
        <v>2.2104554250000001</v>
      </c>
    </row>
    <row r="704" spans="1:12" x14ac:dyDescent="0.25">
      <c r="A704" t="s">
        <v>1201</v>
      </c>
      <c r="B704">
        <v>1</v>
      </c>
      <c r="C704">
        <v>5</v>
      </c>
      <c r="D704">
        <v>3</v>
      </c>
      <c r="E704">
        <v>243412</v>
      </c>
      <c r="F704" s="2">
        <v>0.03</v>
      </c>
      <c r="G704" s="2">
        <v>0</v>
      </c>
      <c r="H704" s="2">
        <v>0</v>
      </c>
      <c r="I704">
        <v>0.4</v>
      </c>
      <c r="J704">
        <v>2.0000000000000004</v>
      </c>
      <c r="K704">
        <v>0.42170599999999997</v>
      </c>
      <c r="L704">
        <v>0.80759710000000018</v>
      </c>
    </row>
    <row r="705" spans="1:12" x14ac:dyDescent="0.25">
      <c r="A705" t="s">
        <v>1201</v>
      </c>
      <c r="B705">
        <v>1</v>
      </c>
      <c r="C705">
        <v>6</v>
      </c>
      <c r="D705">
        <v>4</v>
      </c>
      <c r="E705">
        <v>2254717</v>
      </c>
      <c r="F705" s="2">
        <v>0.06</v>
      </c>
      <c r="G705" s="2">
        <v>0</v>
      </c>
      <c r="H705" s="2">
        <v>0</v>
      </c>
      <c r="I705">
        <v>0.4</v>
      </c>
      <c r="J705">
        <v>2.8000000000000003</v>
      </c>
      <c r="K705">
        <v>1.7273584999999998</v>
      </c>
      <c r="L705">
        <v>1.464575475</v>
      </c>
    </row>
    <row r="706" spans="1:12" x14ac:dyDescent="0.25">
      <c r="A706" t="s">
        <v>1201</v>
      </c>
      <c r="B706">
        <v>1</v>
      </c>
      <c r="C706">
        <v>19</v>
      </c>
      <c r="D706">
        <v>17</v>
      </c>
      <c r="E706">
        <v>6157587</v>
      </c>
      <c r="F706" s="2">
        <v>0.03</v>
      </c>
      <c r="G706" s="2">
        <v>0</v>
      </c>
      <c r="H706" s="2">
        <v>0</v>
      </c>
      <c r="I706">
        <v>0.4</v>
      </c>
      <c r="J706">
        <v>13.200000000000001</v>
      </c>
      <c r="K706">
        <v>3.3787934999999996</v>
      </c>
      <c r="L706">
        <v>4.6425777250000007</v>
      </c>
    </row>
    <row r="707" spans="1:12" x14ac:dyDescent="0.25">
      <c r="A707" t="s">
        <v>5568</v>
      </c>
      <c r="B707">
        <v>1</v>
      </c>
      <c r="C707">
        <v>6</v>
      </c>
      <c r="D707">
        <v>6</v>
      </c>
      <c r="E707">
        <v>43651</v>
      </c>
      <c r="F707" s="2">
        <v>0.03</v>
      </c>
      <c r="G707" s="2">
        <v>0</v>
      </c>
      <c r="H707" s="2">
        <v>0</v>
      </c>
      <c r="I707">
        <v>0.4</v>
      </c>
      <c r="J707">
        <v>4.8000000000000007</v>
      </c>
      <c r="K707">
        <v>0.32182549999999999</v>
      </c>
      <c r="L707">
        <v>1.4726389250000003</v>
      </c>
    </row>
    <row r="708" spans="1:12" x14ac:dyDescent="0.25">
      <c r="A708" t="s">
        <v>5568</v>
      </c>
      <c r="B708">
        <v>1</v>
      </c>
      <c r="C708">
        <v>4</v>
      </c>
      <c r="D708">
        <v>2</v>
      </c>
      <c r="E708">
        <v>21416</v>
      </c>
      <c r="F708" s="2">
        <v>0.03</v>
      </c>
      <c r="G708" s="2">
        <v>0</v>
      </c>
      <c r="H708" s="2">
        <v>0</v>
      </c>
      <c r="I708">
        <v>0.4</v>
      </c>
      <c r="J708">
        <v>1.2000000000000002</v>
      </c>
      <c r="K708">
        <v>0.31070799999999998</v>
      </c>
      <c r="L708">
        <v>0.56874780000000003</v>
      </c>
    </row>
    <row r="709" spans="1:12" x14ac:dyDescent="0.25">
      <c r="A709" t="s">
        <v>5568</v>
      </c>
      <c r="B709">
        <v>1</v>
      </c>
      <c r="C709">
        <v>4</v>
      </c>
      <c r="D709">
        <v>3</v>
      </c>
      <c r="E709">
        <v>79124</v>
      </c>
      <c r="F709" s="2">
        <v>0.04</v>
      </c>
      <c r="G709" s="2">
        <v>0</v>
      </c>
      <c r="H709" s="2">
        <v>0</v>
      </c>
      <c r="I709">
        <v>0.4</v>
      </c>
      <c r="J709">
        <v>2.2000000000000002</v>
      </c>
      <c r="K709">
        <v>0.43956200000000001</v>
      </c>
      <c r="L709">
        <v>0.86384670000000008</v>
      </c>
    </row>
    <row r="710" spans="1:12" x14ac:dyDescent="0.25">
      <c r="A710" t="s">
        <v>5568</v>
      </c>
      <c r="B710">
        <v>1</v>
      </c>
      <c r="C710">
        <v>5</v>
      </c>
      <c r="D710">
        <v>4</v>
      </c>
      <c r="E710">
        <v>37102</v>
      </c>
      <c r="F710" s="2">
        <v>7.0000000000000007E-2</v>
      </c>
      <c r="G710" s="2">
        <v>0</v>
      </c>
      <c r="H710" s="2">
        <v>0</v>
      </c>
      <c r="I710">
        <v>0.4</v>
      </c>
      <c r="J710">
        <v>3</v>
      </c>
      <c r="K710">
        <v>0.71855100000000005</v>
      </c>
      <c r="L710">
        <v>1.1614928500000001</v>
      </c>
    </row>
    <row r="711" spans="1:12" x14ac:dyDescent="0.25">
      <c r="A711" t="s">
        <v>5568</v>
      </c>
      <c r="B711">
        <v>1</v>
      </c>
      <c r="C711">
        <v>2</v>
      </c>
      <c r="D711">
        <v>1</v>
      </c>
      <c r="E711">
        <v>50934</v>
      </c>
      <c r="F711" s="2">
        <v>0.03</v>
      </c>
      <c r="G711" s="2">
        <v>0</v>
      </c>
      <c r="H711" s="2">
        <v>0</v>
      </c>
      <c r="I711">
        <v>0.4</v>
      </c>
      <c r="J711">
        <v>0.60000000000000009</v>
      </c>
      <c r="K711">
        <v>0.32546700000000001</v>
      </c>
      <c r="L711">
        <v>0.42391345000000002</v>
      </c>
    </row>
    <row r="712" spans="1:12" x14ac:dyDescent="0.25">
      <c r="A712" t="s">
        <v>5568</v>
      </c>
      <c r="B712">
        <v>1</v>
      </c>
      <c r="C712">
        <v>5</v>
      </c>
      <c r="D712">
        <v>4</v>
      </c>
      <c r="E712">
        <v>295048</v>
      </c>
      <c r="F712" s="2">
        <v>0.01</v>
      </c>
      <c r="G712" s="2">
        <v>-0.01</v>
      </c>
      <c r="H712" s="2">
        <v>0</v>
      </c>
      <c r="I712">
        <v>0.4</v>
      </c>
      <c r="J712">
        <v>3</v>
      </c>
      <c r="K712">
        <v>9.7524E-2</v>
      </c>
      <c r="L712">
        <v>0.94413340000000001</v>
      </c>
    </row>
    <row r="713" spans="1:12" x14ac:dyDescent="0.25">
      <c r="A713" t="s">
        <v>5568</v>
      </c>
      <c r="B713">
        <v>1</v>
      </c>
      <c r="C713">
        <v>10</v>
      </c>
      <c r="D713">
        <v>9</v>
      </c>
      <c r="E713">
        <v>96756</v>
      </c>
      <c r="F713" s="2">
        <v>0.01</v>
      </c>
      <c r="G713" s="2">
        <v>0</v>
      </c>
      <c r="H713" s="2">
        <v>0</v>
      </c>
      <c r="I713">
        <v>0.4</v>
      </c>
      <c r="J713">
        <v>7</v>
      </c>
      <c r="K713">
        <v>0.14837800000000001</v>
      </c>
      <c r="L713">
        <v>1.9619323000000002</v>
      </c>
    </row>
    <row r="714" spans="1:12" x14ac:dyDescent="0.25">
      <c r="A714" t="s">
        <v>5568</v>
      </c>
      <c r="B714">
        <v>1</v>
      </c>
      <c r="C714">
        <v>8</v>
      </c>
      <c r="D714">
        <v>7</v>
      </c>
      <c r="E714">
        <v>368859</v>
      </c>
      <c r="F714" s="2">
        <v>0.02</v>
      </c>
      <c r="G714" s="2">
        <v>0</v>
      </c>
      <c r="H714" s="2">
        <v>0</v>
      </c>
      <c r="I714">
        <v>0.4</v>
      </c>
      <c r="J714">
        <v>5.4</v>
      </c>
      <c r="K714">
        <v>0.38442949999999998</v>
      </c>
      <c r="L714">
        <v>1.6445503250000002</v>
      </c>
    </row>
    <row r="715" spans="1:12" x14ac:dyDescent="0.25">
      <c r="A715" t="s">
        <v>2007</v>
      </c>
      <c r="B715">
        <v>1</v>
      </c>
      <c r="C715">
        <v>8</v>
      </c>
      <c r="D715">
        <v>7</v>
      </c>
      <c r="E715">
        <v>2898292</v>
      </c>
      <c r="F715" s="2">
        <v>0.02</v>
      </c>
      <c r="G715" s="2">
        <v>0</v>
      </c>
      <c r="H715" s="2">
        <v>0</v>
      </c>
      <c r="I715">
        <v>0.4</v>
      </c>
      <c r="J715">
        <v>5.4</v>
      </c>
      <c r="K715">
        <v>1.649146</v>
      </c>
      <c r="L715">
        <v>2.0872011000000001</v>
      </c>
    </row>
    <row r="716" spans="1:12" x14ac:dyDescent="0.25">
      <c r="A716" t="s">
        <v>2007</v>
      </c>
      <c r="B716">
        <v>1</v>
      </c>
      <c r="C716">
        <v>7</v>
      </c>
      <c r="D716">
        <v>7</v>
      </c>
      <c r="E716">
        <v>2524578</v>
      </c>
      <c r="F716" s="2">
        <v>0.02</v>
      </c>
      <c r="G716" s="2">
        <v>0</v>
      </c>
      <c r="H716" s="2">
        <v>0</v>
      </c>
      <c r="I716">
        <v>0.4</v>
      </c>
      <c r="J716">
        <v>5.6000000000000005</v>
      </c>
      <c r="K716">
        <v>1.4622889999999999</v>
      </c>
      <c r="L716">
        <v>2.0718011499999998</v>
      </c>
    </row>
    <row r="717" spans="1:12" x14ac:dyDescent="0.25">
      <c r="A717" t="s">
        <v>2007</v>
      </c>
      <c r="B717">
        <v>1</v>
      </c>
      <c r="C717">
        <v>7</v>
      </c>
      <c r="D717">
        <v>6</v>
      </c>
      <c r="E717">
        <v>346931</v>
      </c>
      <c r="F717" s="2">
        <v>0.02</v>
      </c>
      <c r="G717" s="2">
        <v>0</v>
      </c>
      <c r="H717" s="2">
        <v>0</v>
      </c>
      <c r="I717">
        <v>0.4</v>
      </c>
      <c r="J717">
        <v>4.6000000000000005</v>
      </c>
      <c r="K717">
        <v>0.37346550000000001</v>
      </c>
      <c r="L717">
        <v>1.4407129250000001</v>
      </c>
    </row>
    <row r="718" spans="1:12" x14ac:dyDescent="0.25">
      <c r="A718" t="s">
        <v>2007</v>
      </c>
      <c r="B718">
        <v>1</v>
      </c>
      <c r="C718">
        <v>10</v>
      </c>
      <c r="D718">
        <v>9</v>
      </c>
      <c r="E718">
        <v>1593449</v>
      </c>
      <c r="F718" s="2">
        <v>0.01</v>
      </c>
      <c r="G718" s="2">
        <v>-0.01</v>
      </c>
      <c r="H718" s="2">
        <v>0</v>
      </c>
      <c r="I718">
        <v>0.4</v>
      </c>
      <c r="J718">
        <v>7</v>
      </c>
      <c r="K718">
        <v>0.7467244999999999</v>
      </c>
      <c r="L718">
        <v>2.1713535749999999</v>
      </c>
    </row>
    <row r="719" spans="1:12" x14ac:dyDescent="0.25">
      <c r="A719" t="s">
        <v>2007</v>
      </c>
      <c r="B719">
        <v>1</v>
      </c>
      <c r="C719">
        <v>6</v>
      </c>
      <c r="D719">
        <v>5</v>
      </c>
      <c r="E719">
        <v>1877905</v>
      </c>
      <c r="F719" s="2">
        <v>0.03</v>
      </c>
      <c r="G719" s="2">
        <v>0</v>
      </c>
      <c r="H719" s="2">
        <v>0</v>
      </c>
      <c r="I719">
        <v>0.4</v>
      </c>
      <c r="J719">
        <v>3.8</v>
      </c>
      <c r="K719">
        <v>1.2389524999999999</v>
      </c>
      <c r="L719">
        <v>1.5436333749999998</v>
      </c>
    </row>
    <row r="720" spans="1:12" x14ac:dyDescent="0.25">
      <c r="A720" t="s">
        <v>2007</v>
      </c>
      <c r="B720">
        <v>1</v>
      </c>
      <c r="C720">
        <v>19</v>
      </c>
      <c r="D720">
        <v>10</v>
      </c>
      <c r="E720">
        <v>1108807</v>
      </c>
      <c r="F720" s="2">
        <v>0.01</v>
      </c>
      <c r="G720" s="2">
        <v>0</v>
      </c>
      <c r="H720" s="2">
        <v>0</v>
      </c>
      <c r="I720">
        <v>0.4</v>
      </c>
      <c r="J720">
        <v>6.2</v>
      </c>
      <c r="K720">
        <v>0.65440349999999992</v>
      </c>
      <c r="L720">
        <v>1.939041225</v>
      </c>
    </row>
    <row r="721" spans="1:12" x14ac:dyDescent="0.25">
      <c r="A721" t="s">
        <v>2007</v>
      </c>
      <c r="B721">
        <v>1</v>
      </c>
      <c r="C721">
        <v>8</v>
      </c>
      <c r="D721">
        <v>7</v>
      </c>
      <c r="E721">
        <v>2020895</v>
      </c>
      <c r="F721" s="2">
        <v>0.04</v>
      </c>
      <c r="G721" s="2">
        <v>0</v>
      </c>
      <c r="H721" s="2">
        <v>0</v>
      </c>
      <c r="I721">
        <v>0.4</v>
      </c>
      <c r="J721">
        <v>5.4</v>
      </c>
      <c r="K721">
        <v>1.4104475000000001</v>
      </c>
      <c r="L721">
        <v>2.0036566250000001</v>
      </c>
    </row>
    <row r="722" spans="1:12" x14ac:dyDescent="0.25">
      <c r="A722" t="s">
        <v>2007</v>
      </c>
      <c r="B722">
        <v>1</v>
      </c>
      <c r="C722">
        <v>15</v>
      </c>
      <c r="D722">
        <v>16</v>
      </c>
      <c r="E722">
        <v>5613561</v>
      </c>
      <c r="F722" s="2">
        <v>0.02</v>
      </c>
      <c r="G722" s="2">
        <v>0</v>
      </c>
      <c r="H722" s="2">
        <v>0</v>
      </c>
      <c r="I722">
        <v>0.4</v>
      </c>
      <c r="J722">
        <v>13</v>
      </c>
      <c r="K722">
        <v>3.0067805000000001</v>
      </c>
      <c r="L722">
        <v>4.4623731749999997</v>
      </c>
    </row>
    <row r="723" spans="1:12" x14ac:dyDescent="0.25">
      <c r="A723" t="s">
        <v>2007</v>
      </c>
      <c r="B723">
        <v>1</v>
      </c>
      <c r="C723">
        <v>6</v>
      </c>
      <c r="D723">
        <v>5</v>
      </c>
      <c r="E723">
        <v>4551374</v>
      </c>
      <c r="F723" s="2">
        <v>0.01</v>
      </c>
      <c r="G723" s="2">
        <v>0</v>
      </c>
      <c r="H723" s="2">
        <v>0</v>
      </c>
      <c r="I723">
        <v>0.4</v>
      </c>
      <c r="J723">
        <v>3.8</v>
      </c>
      <c r="K723">
        <v>2.3756870000000001</v>
      </c>
      <c r="L723">
        <v>1.9414904499999999</v>
      </c>
    </row>
    <row r="724" spans="1:12" x14ac:dyDescent="0.25">
      <c r="A724" t="s">
        <v>2007</v>
      </c>
      <c r="B724">
        <v>1</v>
      </c>
      <c r="C724">
        <v>11</v>
      </c>
      <c r="D724">
        <v>10</v>
      </c>
      <c r="E724">
        <v>1094084</v>
      </c>
      <c r="F724" s="2">
        <v>0.01</v>
      </c>
      <c r="G724" s="2">
        <v>0</v>
      </c>
      <c r="H724" s="2">
        <v>0</v>
      </c>
      <c r="I724">
        <v>0.4</v>
      </c>
      <c r="J724">
        <v>7.8</v>
      </c>
      <c r="K724">
        <v>0.64704200000000001</v>
      </c>
      <c r="L724">
        <v>2.3364647000000001</v>
      </c>
    </row>
    <row r="725" spans="1:12" x14ac:dyDescent="0.25">
      <c r="A725" t="s">
        <v>2235</v>
      </c>
      <c r="B725">
        <v>1</v>
      </c>
      <c r="C725">
        <v>4</v>
      </c>
      <c r="D725">
        <v>3</v>
      </c>
      <c r="E725">
        <v>2228287</v>
      </c>
      <c r="F725" s="2">
        <v>0.02</v>
      </c>
      <c r="G725" s="2">
        <v>0</v>
      </c>
      <c r="H725" s="2">
        <v>0</v>
      </c>
      <c r="I725">
        <v>0.4</v>
      </c>
      <c r="J725">
        <v>2.2000000000000002</v>
      </c>
      <c r="K725">
        <v>1.3141434999999999</v>
      </c>
      <c r="L725">
        <v>1.169950225</v>
      </c>
    </row>
    <row r="726" spans="1:12" x14ac:dyDescent="0.25">
      <c r="A726" t="s">
        <v>2235</v>
      </c>
      <c r="B726">
        <v>1</v>
      </c>
      <c r="C726">
        <v>10</v>
      </c>
      <c r="D726">
        <v>7</v>
      </c>
      <c r="E726">
        <v>687759</v>
      </c>
      <c r="F726" s="2">
        <v>0.03</v>
      </c>
      <c r="G726" s="2">
        <v>0</v>
      </c>
      <c r="H726" s="2">
        <v>0</v>
      </c>
      <c r="I726">
        <v>0.4</v>
      </c>
      <c r="J726">
        <v>5</v>
      </c>
      <c r="K726">
        <v>0.64387949999999994</v>
      </c>
      <c r="L726">
        <v>1.635357825</v>
      </c>
    </row>
    <row r="727" spans="1:12" x14ac:dyDescent="0.25">
      <c r="A727" t="s">
        <v>2235</v>
      </c>
      <c r="B727">
        <v>1</v>
      </c>
      <c r="C727">
        <v>9</v>
      </c>
      <c r="D727">
        <v>9</v>
      </c>
      <c r="E727">
        <v>2317727</v>
      </c>
      <c r="F727" s="2">
        <v>0.02</v>
      </c>
      <c r="G727" s="2">
        <v>0</v>
      </c>
      <c r="H727" s="2">
        <v>0</v>
      </c>
      <c r="I727">
        <v>0.4</v>
      </c>
      <c r="J727">
        <v>7.2</v>
      </c>
      <c r="K727">
        <v>1.3588635</v>
      </c>
      <c r="L727">
        <v>2.4356022249999998</v>
      </c>
    </row>
    <row r="728" spans="1:12" x14ac:dyDescent="0.25">
      <c r="A728" t="s">
        <v>2235</v>
      </c>
      <c r="B728">
        <v>1</v>
      </c>
      <c r="C728">
        <v>4</v>
      </c>
      <c r="D728">
        <v>3</v>
      </c>
      <c r="E728">
        <v>986538</v>
      </c>
      <c r="F728" s="2">
        <v>0.03</v>
      </c>
      <c r="G728" s="2">
        <v>0</v>
      </c>
      <c r="H728" s="2">
        <v>0</v>
      </c>
      <c r="I728">
        <v>0.4</v>
      </c>
      <c r="J728">
        <v>2.2000000000000002</v>
      </c>
      <c r="K728">
        <v>0.793269</v>
      </c>
      <c r="L728">
        <v>0.98764415000000005</v>
      </c>
    </row>
    <row r="729" spans="1:12" x14ac:dyDescent="0.25">
      <c r="A729" t="s">
        <v>2235</v>
      </c>
      <c r="B729">
        <v>1</v>
      </c>
      <c r="C729">
        <v>1</v>
      </c>
      <c r="D729">
        <v>1</v>
      </c>
      <c r="E729">
        <v>225107</v>
      </c>
      <c r="F729" s="2">
        <v>0.02</v>
      </c>
      <c r="G729" s="2">
        <v>0</v>
      </c>
      <c r="H729" s="2">
        <v>0</v>
      </c>
      <c r="I729">
        <v>0.4</v>
      </c>
      <c r="J729">
        <v>0.8</v>
      </c>
      <c r="K729">
        <v>0.31255350000000004</v>
      </c>
      <c r="L729">
        <v>0.46939372500000004</v>
      </c>
    </row>
    <row r="730" spans="1:12" x14ac:dyDescent="0.25">
      <c r="A730" t="s">
        <v>2235</v>
      </c>
      <c r="B730">
        <v>1</v>
      </c>
      <c r="C730">
        <v>6</v>
      </c>
      <c r="D730">
        <v>6</v>
      </c>
      <c r="E730">
        <v>599176</v>
      </c>
      <c r="F730" s="2">
        <v>0.03</v>
      </c>
      <c r="G730" s="2">
        <v>-0.01</v>
      </c>
      <c r="H730" s="2">
        <v>0.01</v>
      </c>
      <c r="I730">
        <v>0.4</v>
      </c>
      <c r="J730">
        <v>4.8000000000000007</v>
      </c>
      <c r="K730">
        <v>0.69958799999999999</v>
      </c>
      <c r="L730">
        <v>1.6048558000000004</v>
      </c>
    </row>
    <row r="731" spans="1:12" x14ac:dyDescent="0.25">
      <c r="A731" t="s">
        <v>2235</v>
      </c>
      <c r="B731">
        <v>1</v>
      </c>
      <c r="C731">
        <v>6</v>
      </c>
      <c r="D731">
        <v>6</v>
      </c>
      <c r="E731">
        <v>819692</v>
      </c>
      <c r="F731" s="2">
        <v>0.02</v>
      </c>
      <c r="G731" s="2">
        <v>0</v>
      </c>
      <c r="H731" s="2">
        <v>0</v>
      </c>
      <c r="I731">
        <v>0.4</v>
      </c>
      <c r="J731">
        <v>4.8000000000000007</v>
      </c>
      <c r="K731">
        <v>0.609846</v>
      </c>
      <c r="L731">
        <v>1.5734461000000004</v>
      </c>
    </row>
    <row r="732" spans="1:12" x14ac:dyDescent="0.25">
      <c r="A732" t="s">
        <v>2235</v>
      </c>
      <c r="B732">
        <v>1</v>
      </c>
      <c r="C732">
        <v>6</v>
      </c>
      <c r="D732">
        <v>5</v>
      </c>
      <c r="E732">
        <v>1018308</v>
      </c>
      <c r="F732" s="2">
        <v>0.03</v>
      </c>
      <c r="G732" s="2">
        <v>0</v>
      </c>
      <c r="H732" s="2">
        <v>0</v>
      </c>
      <c r="I732">
        <v>0.4</v>
      </c>
      <c r="J732">
        <v>3.8</v>
      </c>
      <c r="K732">
        <v>0.80915399999999993</v>
      </c>
      <c r="L732">
        <v>1.3932038999999998</v>
      </c>
    </row>
    <row r="733" spans="1:12" x14ac:dyDescent="0.25">
      <c r="A733" t="s">
        <v>2235</v>
      </c>
      <c r="B733">
        <v>1</v>
      </c>
      <c r="C733">
        <v>6</v>
      </c>
      <c r="D733">
        <v>6</v>
      </c>
      <c r="E733">
        <v>4787793</v>
      </c>
      <c r="F733" s="2">
        <v>0.02</v>
      </c>
      <c r="G733" s="2">
        <v>0</v>
      </c>
      <c r="H733" s="2">
        <v>0</v>
      </c>
      <c r="I733">
        <v>0.4</v>
      </c>
      <c r="J733">
        <v>4.8000000000000007</v>
      </c>
      <c r="K733">
        <v>2.5938965</v>
      </c>
      <c r="L733">
        <v>2.2678637750000004</v>
      </c>
    </row>
    <row r="734" spans="1:12" x14ac:dyDescent="0.25">
      <c r="A734" t="s">
        <v>2235</v>
      </c>
      <c r="B734">
        <v>1</v>
      </c>
      <c r="C734">
        <v>11</v>
      </c>
      <c r="D734">
        <v>10</v>
      </c>
      <c r="E734">
        <v>4227252</v>
      </c>
      <c r="F734" s="2">
        <v>0.02</v>
      </c>
      <c r="G734" s="2">
        <v>0</v>
      </c>
      <c r="H734" s="2">
        <v>0</v>
      </c>
      <c r="I734">
        <v>0.4</v>
      </c>
      <c r="J734">
        <v>7.8</v>
      </c>
      <c r="K734">
        <v>2.3136260000000002</v>
      </c>
      <c r="L734">
        <v>2.9197690999999999</v>
      </c>
    </row>
    <row r="735" spans="1:12" x14ac:dyDescent="0.25">
      <c r="A735" t="s">
        <v>2235</v>
      </c>
      <c r="B735">
        <v>1</v>
      </c>
      <c r="C735">
        <v>4</v>
      </c>
      <c r="D735">
        <v>3</v>
      </c>
      <c r="E735">
        <v>3318782</v>
      </c>
      <c r="F735" s="2">
        <v>0.02</v>
      </c>
      <c r="G735" s="2">
        <v>0</v>
      </c>
      <c r="H735" s="2">
        <v>0</v>
      </c>
      <c r="I735">
        <v>0.4</v>
      </c>
      <c r="J735">
        <v>2.2000000000000002</v>
      </c>
      <c r="K735">
        <v>1.8593909999999998</v>
      </c>
      <c r="L735">
        <v>1.36078685</v>
      </c>
    </row>
    <row r="736" spans="1:12" x14ac:dyDescent="0.25">
      <c r="A736" t="s">
        <v>2235</v>
      </c>
      <c r="B736">
        <v>1</v>
      </c>
      <c r="C736">
        <v>4</v>
      </c>
      <c r="D736">
        <v>4</v>
      </c>
      <c r="E736">
        <v>6037731</v>
      </c>
      <c r="F736" s="2">
        <v>0.02</v>
      </c>
      <c r="G736" s="2">
        <v>0</v>
      </c>
      <c r="H736" s="2">
        <v>0</v>
      </c>
      <c r="I736">
        <v>0.4</v>
      </c>
      <c r="J736">
        <v>3.2</v>
      </c>
      <c r="K736">
        <v>3.2188655000000002</v>
      </c>
      <c r="L736">
        <v>2.0866029250000002</v>
      </c>
    </row>
    <row r="737" spans="1:12" x14ac:dyDescent="0.25">
      <c r="A737" t="s">
        <v>2235</v>
      </c>
      <c r="B737">
        <v>1</v>
      </c>
      <c r="C737">
        <v>6</v>
      </c>
      <c r="D737">
        <v>6</v>
      </c>
      <c r="E737">
        <v>380990</v>
      </c>
      <c r="F737" s="2">
        <v>0.02</v>
      </c>
      <c r="G737" s="2">
        <v>0</v>
      </c>
      <c r="H737" s="2">
        <v>0</v>
      </c>
      <c r="I737">
        <v>0.4</v>
      </c>
      <c r="J737">
        <v>4.8000000000000007</v>
      </c>
      <c r="K737">
        <v>0.39049500000000004</v>
      </c>
      <c r="L737">
        <v>1.4966732500000004</v>
      </c>
    </row>
    <row r="738" spans="1:12" x14ac:dyDescent="0.25">
      <c r="A738" t="s">
        <v>2235</v>
      </c>
      <c r="B738">
        <v>1</v>
      </c>
      <c r="C738">
        <v>5</v>
      </c>
      <c r="D738">
        <v>4</v>
      </c>
      <c r="E738">
        <v>1339289</v>
      </c>
      <c r="F738" s="2">
        <v>0.02</v>
      </c>
      <c r="G738" s="2">
        <v>0</v>
      </c>
      <c r="H738" s="2">
        <v>0</v>
      </c>
      <c r="I738">
        <v>0.4</v>
      </c>
      <c r="J738">
        <v>3</v>
      </c>
      <c r="K738">
        <v>0.86964449999999993</v>
      </c>
      <c r="L738">
        <v>1.214375575</v>
      </c>
    </row>
    <row r="739" spans="1:12" x14ac:dyDescent="0.25">
      <c r="A739" t="s">
        <v>2235</v>
      </c>
      <c r="B739">
        <v>1</v>
      </c>
      <c r="C739">
        <v>4</v>
      </c>
      <c r="D739">
        <v>3</v>
      </c>
      <c r="E739">
        <v>367974</v>
      </c>
      <c r="F739" s="2">
        <v>0.02</v>
      </c>
      <c r="G739" s="2">
        <v>0</v>
      </c>
      <c r="H739" s="2">
        <v>0</v>
      </c>
      <c r="I739">
        <v>0.4</v>
      </c>
      <c r="J739">
        <v>2.2000000000000002</v>
      </c>
      <c r="K739">
        <v>0.38398699999999997</v>
      </c>
      <c r="L739">
        <v>0.84439545000000005</v>
      </c>
    </row>
    <row r="740" spans="1:12" x14ac:dyDescent="0.25">
      <c r="A740" t="s">
        <v>2235</v>
      </c>
      <c r="B740">
        <v>1</v>
      </c>
      <c r="C740">
        <v>6</v>
      </c>
      <c r="D740">
        <v>4</v>
      </c>
      <c r="E740">
        <v>560358</v>
      </c>
      <c r="F740" s="2">
        <v>0.02</v>
      </c>
      <c r="G740" s="2">
        <v>0</v>
      </c>
      <c r="H740" s="2">
        <v>0</v>
      </c>
      <c r="I740">
        <v>0.4</v>
      </c>
      <c r="J740">
        <v>2.8000000000000003</v>
      </c>
      <c r="K740">
        <v>0.48017900000000002</v>
      </c>
      <c r="L740">
        <v>1.0280626500000001</v>
      </c>
    </row>
    <row r="741" spans="1:12" x14ac:dyDescent="0.25">
      <c r="A741" t="s">
        <v>2235</v>
      </c>
      <c r="B741">
        <v>1</v>
      </c>
      <c r="C741">
        <v>1</v>
      </c>
      <c r="D741">
        <v>1</v>
      </c>
      <c r="E741">
        <v>402418</v>
      </c>
      <c r="F741" s="2">
        <v>0.03</v>
      </c>
      <c r="G741" s="2">
        <v>-0.01</v>
      </c>
      <c r="H741" s="2">
        <v>0.01</v>
      </c>
      <c r="I741">
        <v>0.4</v>
      </c>
      <c r="J741">
        <v>0.8</v>
      </c>
      <c r="K741">
        <v>0.60120899999999999</v>
      </c>
      <c r="L741">
        <v>0.57042314999999999</v>
      </c>
    </row>
    <row r="742" spans="1:12" x14ac:dyDescent="0.25">
      <c r="A742" t="s">
        <v>2235</v>
      </c>
      <c r="B742">
        <v>1</v>
      </c>
      <c r="C742">
        <v>2</v>
      </c>
      <c r="D742">
        <v>1</v>
      </c>
      <c r="E742">
        <v>311438</v>
      </c>
      <c r="F742" s="2">
        <v>0.04</v>
      </c>
      <c r="G742" s="2">
        <v>0</v>
      </c>
      <c r="H742" s="2">
        <v>0</v>
      </c>
      <c r="I742">
        <v>0.4</v>
      </c>
      <c r="J742">
        <v>0.60000000000000009</v>
      </c>
      <c r="K742">
        <v>0.55571900000000007</v>
      </c>
      <c r="L742">
        <v>0.50450165000000013</v>
      </c>
    </row>
    <row r="743" spans="1:12" x14ac:dyDescent="0.25">
      <c r="A743" t="s">
        <v>2235</v>
      </c>
      <c r="B743">
        <v>1</v>
      </c>
      <c r="C743">
        <v>7</v>
      </c>
      <c r="D743">
        <v>6</v>
      </c>
      <c r="E743">
        <v>1122148</v>
      </c>
      <c r="F743" s="2">
        <v>0.02</v>
      </c>
      <c r="G743" s="2">
        <v>0</v>
      </c>
      <c r="H743" s="2">
        <v>0</v>
      </c>
      <c r="I743">
        <v>0.4</v>
      </c>
      <c r="J743">
        <v>4.6000000000000005</v>
      </c>
      <c r="K743">
        <v>0.76107400000000003</v>
      </c>
      <c r="L743">
        <v>1.5763758999999999</v>
      </c>
    </row>
    <row r="744" spans="1:12" x14ac:dyDescent="0.25">
      <c r="A744" t="s">
        <v>2235</v>
      </c>
      <c r="B744">
        <v>1</v>
      </c>
      <c r="C744">
        <v>3</v>
      </c>
      <c r="D744">
        <v>3</v>
      </c>
      <c r="E744">
        <v>133030</v>
      </c>
      <c r="F744" s="2">
        <v>0.05</v>
      </c>
      <c r="G744" s="2">
        <v>-0.01</v>
      </c>
      <c r="H744" s="2">
        <v>0</v>
      </c>
      <c r="I744">
        <v>0.4</v>
      </c>
      <c r="J744">
        <v>2.4000000000000004</v>
      </c>
      <c r="K744">
        <v>0.41651500000000008</v>
      </c>
      <c r="L744">
        <v>0.90578025000000018</v>
      </c>
    </row>
    <row r="745" spans="1:12" x14ac:dyDescent="0.25">
      <c r="A745" t="s">
        <v>2235</v>
      </c>
      <c r="B745">
        <v>1</v>
      </c>
      <c r="C745">
        <v>6</v>
      </c>
      <c r="D745">
        <v>6</v>
      </c>
      <c r="E745">
        <v>8403143</v>
      </c>
      <c r="F745" s="2">
        <v>0.02</v>
      </c>
      <c r="G745" s="2">
        <v>0</v>
      </c>
      <c r="H745" s="2">
        <v>0</v>
      </c>
      <c r="I745">
        <v>0.4</v>
      </c>
      <c r="J745">
        <v>4.8000000000000007</v>
      </c>
      <c r="K745">
        <v>4.4015715000000002</v>
      </c>
      <c r="L745">
        <v>2.9005500250000003</v>
      </c>
    </row>
    <row r="746" spans="1:12" x14ac:dyDescent="0.25">
      <c r="A746" t="s">
        <v>2235</v>
      </c>
      <c r="B746">
        <v>1</v>
      </c>
      <c r="C746">
        <v>2</v>
      </c>
      <c r="D746">
        <v>1</v>
      </c>
      <c r="E746">
        <v>200246</v>
      </c>
      <c r="F746" s="2">
        <v>0.04</v>
      </c>
      <c r="G746" s="2">
        <v>0</v>
      </c>
      <c r="H746" s="2">
        <v>0</v>
      </c>
      <c r="I746">
        <v>0.4</v>
      </c>
      <c r="J746">
        <v>0.60000000000000009</v>
      </c>
      <c r="K746">
        <v>0.50012299999999998</v>
      </c>
      <c r="L746">
        <v>0.48504305000000003</v>
      </c>
    </row>
    <row r="747" spans="1:12" x14ac:dyDescent="0.25">
      <c r="A747" t="s">
        <v>2235</v>
      </c>
      <c r="B747">
        <v>1</v>
      </c>
      <c r="C747">
        <v>2</v>
      </c>
      <c r="D747">
        <v>1</v>
      </c>
      <c r="E747">
        <v>1559583</v>
      </c>
      <c r="F747" s="2">
        <v>0.03</v>
      </c>
      <c r="G747" s="2">
        <v>0</v>
      </c>
      <c r="H747" s="2">
        <v>0</v>
      </c>
      <c r="I747">
        <v>0.4</v>
      </c>
      <c r="J747">
        <v>0.60000000000000009</v>
      </c>
      <c r="K747">
        <v>1.0797915</v>
      </c>
      <c r="L747">
        <v>0.68792702500000003</v>
      </c>
    </row>
    <row r="748" spans="1:12" x14ac:dyDescent="0.25">
      <c r="A748" t="s">
        <v>2235</v>
      </c>
      <c r="B748">
        <v>1</v>
      </c>
      <c r="C748">
        <v>4</v>
      </c>
      <c r="D748">
        <v>1</v>
      </c>
      <c r="E748">
        <v>373253</v>
      </c>
      <c r="F748" s="2">
        <v>0.04</v>
      </c>
      <c r="G748" s="2">
        <v>0</v>
      </c>
      <c r="H748" s="2">
        <v>0</v>
      </c>
      <c r="I748">
        <v>0.4</v>
      </c>
      <c r="J748">
        <v>0.19999999999999996</v>
      </c>
      <c r="K748">
        <v>0.58662650000000005</v>
      </c>
      <c r="L748">
        <v>0.41531927499999999</v>
      </c>
    </row>
    <row r="749" spans="1:12" x14ac:dyDescent="0.25">
      <c r="A749" t="s">
        <v>2235</v>
      </c>
      <c r="B749">
        <v>1</v>
      </c>
      <c r="C749">
        <v>1</v>
      </c>
      <c r="D749">
        <v>1</v>
      </c>
      <c r="E749">
        <v>369038</v>
      </c>
      <c r="F749" s="2">
        <v>0.02</v>
      </c>
      <c r="G749" s="2">
        <v>0</v>
      </c>
      <c r="H749" s="2">
        <v>0</v>
      </c>
      <c r="I749">
        <v>0.4</v>
      </c>
      <c r="J749">
        <v>0.8</v>
      </c>
      <c r="K749">
        <v>0.384519</v>
      </c>
      <c r="L749">
        <v>0.49458165000000004</v>
      </c>
    </row>
    <row r="750" spans="1:12" x14ac:dyDescent="0.25">
      <c r="A750" t="s">
        <v>2235</v>
      </c>
      <c r="B750">
        <v>1</v>
      </c>
      <c r="C750">
        <v>5</v>
      </c>
      <c r="D750">
        <v>4</v>
      </c>
      <c r="E750">
        <v>1548378</v>
      </c>
      <c r="F750" s="2">
        <v>0.02</v>
      </c>
      <c r="G750" s="2">
        <v>0</v>
      </c>
      <c r="H750" s="2">
        <v>0</v>
      </c>
      <c r="I750">
        <v>0.4</v>
      </c>
      <c r="J750">
        <v>3</v>
      </c>
      <c r="K750">
        <v>0.97418899999999997</v>
      </c>
      <c r="L750">
        <v>1.25096615</v>
      </c>
    </row>
    <row r="751" spans="1:12" x14ac:dyDescent="0.25">
      <c r="A751" t="s">
        <v>2235</v>
      </c>
      <c r="B751">
        <v>1</v>
      </c>
      <c r="C751">
        <v>7</v>
      </c>
      <c r="D751">
        <v>1</v>
      </c>
      <c r="E751">
        <v>2734361</v>
      </c>
      <c r="F751" s="2">
        <v>0.02</v>
      </c>
      <c r="G751" s="2">
        <v>0</v>
      </c>
      <c r="H751" s="2">
        <v>0</v>
      </c>
      <c r="I751">
        <v>0.4</v>
      </c>
      <c r="J751">
        <v>-0.40000000000000013</v>
      </c>
      <c r="K751">
        <v>1.5671804999999999</v>
      </c>
      <c r="L751">
        <v>0.60851317499999991</v>
      </c>
    </row>
    <row r="752" spans="1:12" x14ac:dyDescent="0.25">
      <c r="A752" t="s">
        <v>2235</v>
      </c>
      <c r="B752">
        <v>1</v>
      </c>
      <c r="C752">
        <v>6</v>
      </c>
      <c r="D752">
        <v>1</v>
      </c>
      <c r="E752">
        <v>4520175</v>
      </c>
      <c r="F752" s="2">
        <v>0.02</v>
      </c>
      <c r="G752" s="2">
        <v>0</v>
      </c>
      <c r="H752" s="2">
        <v>0</v>
      </c>
      <c r="I752">
        <v>0.4</v>
      </c>
      <c r="J752">
        <v>-0.19999999999999996</v>
      </c>
      <c r="K752">
        <v>2.4600875000000002</v>
      </c>
      <c r="L752">
        <v>0.97103062500000004</v>
      </c>
    </row>
    <row r="753" spans="1:12" x14ac:dyDescent="0.25">
      <c r="A753" t="s">
        <v>2235</v>
      </c>
      <c r="B753">
        <v>1</v>
      </c>
      <c r="C753">
        <v>9</v>
      </c>
      <c r="D753">
        <v>9</v>
      </c>
      <c r="E753">
        <v>802092</v>
      </c>
      <c r="F753" s="2">
        <v>0.02</v>
      </c>
      <c r="G753" s="2">
        <v>0</v>
      </c>
      <c r="H753" s="2">
        <v>0</v>
      </c>
      <c r="I753">
        <v>0.4</v>
      </c>
      <c r="J753">
        <v>7.2</v>
      </c>
      <c r="K753">
        <v>0.60104599999999997</v>
      </c>
      <c r="L753">
        <v>2.1703660999999999</v>
      </c>
    </row>
    <row r="754" spans="1:12" x14ac:dyDescent="0.25">
      <c r="A754" t="s">
        <v>2235</v>
      </c>
      <c r="B754">
        <v>1</v>
      </c>
      <c r="C754">
        <v>4</v>
      </c>
      <c r="D754">
        <v>4</v>
      </c>
      <c r="E754">
        <v>4203581</v>
      </c>
      <c r="F754" s="2">
        <v>0.02</v>
      </c>
      <c r="G754" s="2">
        <v>0</v>
      </c>
      <c r="H754" s="2">
        <v>0</v>
      </c>
      <c r="I754">
        <v>0.4</v>
      </c>
      <c r="J754">
        <v>3.2</v>
      </c>
      <c r="K754">
        <v>2.3017905000000001</v>
      </c>
      <c r="L754">
        <v>1.765626675</v>
      </c>
    </row>
    <row r="755" spans="1:12" x14ac:dyDescent="0.25">
      <c r="A755" t="s">
        <v>2235</v>
      </c>
      <c r="B755">
        <v>1</v>
      </c>
      <c r="C755">
        <v>4</v>
      </c>
      <c r="D755">
        <v>4</v>
      </c>
      <c r="E755">
        <v>4541899</v>
      </c>
      <c r="F755" s="2">
        <v>0.02</v>
      </c>
      <c r="G755" s="2">
        <v>0</v>
      </c>
      <c r="H755" s="2">
        <v>0</v>
      </c>
      <c r="I755">
        <v>0.4</v>
      </c>
      <c r="J755">
        <v>3.2</v>
      </c>
      <c r="K755">
        <v>2.4709495000000001</v>
      </c>
      <c r="L755">
        <v>1.824832325</v>
      </c>
    </row>
    <row r="756" spans="1:12" x14ac:dyDescent="0.25">
      <c r="A756" t="s">
        <v>2235</v>
      </c>
      <c r="B756">
        <v>1</v>
      </c>
      <c r="C756">
        <v>5</v>
      </c>
      <c r="D756">
        <v>4</v>
      </c>
      <c r="E756">
        <v>313646</v>
      </c>
      <c r="F756" s="2">
        <v>0.03</v>
      </c>
      <c r="G756" s="2">
        <v>0</v>
      </c>
      <c r="H756" s="2">
        <v>0</v>
      </c>
      <c r="I756">
        <v>0.4</v>
      </c>
      <c r="J756">
        <v>3</v>
      </c>
      <c r="K756">
        <v>0.45682299999999998</v>
      </c>
      <c r="L756">
        <v>1.0698880500000001</v>
      </c>
    </row>
    <row r="757" spans="1:12" x14ac:dyDescent="0.25">
      <c r="A757" t="s">
        <v>2235</v>
      </c>
      <c r="B757">
        <v>1</v>
      </c>
      <c r="C757">
        <v>16</v>
      </c>
      <c r="D757">
        <v>9</v>
      </c>
      <c r="E757">
        <v>1687323</v>
      </c>
      <c r="F757" s="2">
        <v>0.01</v>
      </c>
      <c r="G757" s="2">
        <v>0</v>
      </c>
      <c r="H757" s="2">
        <v>0</v>
      </c>
      <c r="I757">
        <v>0.4</v>
      </c>
      <c r="J757">
        <v>5.8</v>
      </c>
      <c r="K757">
        <v>0.94366149999999993</v>
      </c>
      <c r="L757">
        <v>1.9402815249999998</v>
      </c>
    </row>
    <row r="758" spans="1:12" x14ac:dyDescent="0.25">
      <c r="A758" t="s">
        <v>2235</v>
      </c>
      <c r="B758">
        <v>1</v>
      </c>
      <c r="C758">
        <v>7</v>
      </c>
      <c r="D758">
        <v>7</v>
      </c>
      <c r="E758">
        <v>4502927</v>
      </c>
      <c r="F758" s="2">
        <v>0.02</v>
      </c>
      <c r="G758" s="2">
        <v>0</v>
      </c>
      <c r="H758" s="2">
        <v>0</v>
      </c>
      <c r="I758">
        <v>0.4</v>
      </c>
      <c r="J758">
        <v>5.6000000000000005</v>
      </c>
      <c r="K758">
        <v>2.4514635</v>
      </c>
      <c r="L758">
        <v>2.418012225</v>
      </c>
    </row>
    <row r="759" spans="1:12" x14ac:dyDescent="0.25">
      <c r="A759" t="s">
        <v>2235</v>
      </c>
      <c r="B759">
        <v>1</v>
      </c>
      <c r="C759">
        <v>6</v>
      </c>
      <c r="D759">
        <v>5</v>
      </c>
      <c r="E759">
        <v>5213752</v>
      </c>
      <c r="F759" s="2">
        <v>0.02</v>
      </c>
      <c r="G759" s="2">
        <v>0</v>
      </c>
      <c r="H759" s="2">
        <v>0</v>
      </c>
      <c r="I759">
        <v>0.4</v>
      </c>
      <c r="J759">
        <v>3.8</v>
      </c>
      <c r="K759">
        <v>2.8068759999999999</v>
      </c>
      <c r="L759">
        <v>2.0924065999999999</v>
      </c>
    </row>
    <row r="760" spans="1:12" x14ac:dyDescent="0.25">
      <c r="A760" t="s">
        <v>2235</v>
      </c>
      <c r="B760">
        <v>1</v>
      </c>
      <c r="C760">
        <v>6</v>
      </c>
      <c r="D760">
        <v>6</v>
      </c>
      <c r="E760">
        <v>660467</v>
      </c>
      <c r="F760" s="2">
        <v>0.02</v>
      </c>
      <c r="G760" s="2">
        <v>0</v>
      </c>
      <c r="H760" s="2">
        <v>0</v>
      </c>
      <c r="I760">
        <v>0.4</v>
      </c>
      <c r="J760">
        <v>4.8000000000000007</v>
      </c>
      <c r="K760">
        <v>0.53023350000000002</v>
      </c>
      <c r="L760">
        <v>1.5455817250000004</v>
      </c>
    </row>
    <row r="761" spans="1:12" x14ac:dyDescent="0.25">
      <c r="A761" t="s">
        <v>2235</v>
      </c>
      <c r="B761">
        <v>1</v>
      </c>
      <c r="C761">
        <v>4</v>
      </c>
      <c r="D761">
        <v>4</v>
      </c>
      <c r="E761">
        <v>1146176</v>
      </c>
      <c r="F761" s="2">
        <v>0.02</v>
      </c>
      <c r="G761" s="2">
        <v>0</v>
      </c>
      <c r="H761" s="2">
        <v>0</v>
      </c>
      <c r="I761">
        <v>0.4</v>
      </c>
      <c r="J761">
        <v>3.2</v>
      </c>
      <c r="K761">
        <v>0.773088</v>
      </c>
      <c r="L761">
        <v>1.2305808</v>
      </c>
    </row>
    <row r="762" spans="1:12" x14ac:dyDescent="0.25">
      <c r="A762" t="s">
        <v>2235</v>
      </c>
      <c r="B762">
        <v>1</v>
      </c>
      <c r="C762">
        <v>5</v>
      </c>
      <c r="D762">
        <v>4</v>
      </c>
      <c r="E762">
        <v>700722</v>
      </c>
      <c r="F762" s="2">
        <v>0.02</v>
      </c>
      <c r="G762" s="2">
        <v>0</v>
      </c>
      <c r="H762" s="2">
        <v>0</v>
      </c>
      <c r="I762">
        <v>0.4</v>
      </c>
      <c r="J762">
        <v>3</v>
      </c>
      <c r="K762">
        <v>0.55036099999999999</v>
      </c>
      <c r="L762">
        <v>1.10262635</v>
      </c>
    </row>
    <row r="763" spans="1:12" x14ac:dyDescent="0.25">
      <c r="A763" t="s">
        <v>2235</v>
      </c>
      <c r="B763">
        <v>1</v>
      </c>
      <c r="C763">
        <v>4</v>
      </c>
      <c r="D763">
        <v>3</v>
      </c>
      <c r="E763">
        <v>1995022</v>
      </c>
      <c r="F763" s="2">
        <v>0.02</v>
      </c>
      <c r="G763" s="2">
        <v>0</v>
      </c>
      <c r="H763" s="2">
        <v>0</v>
      </c>
      <c r="I763">
        <v>0.4</v>
      </c>
      <c r="J763">
        <v>2.2000000000000002</v>
      </c>
      <c r="K763">
        <v>1.197511</v>
      </c>
      <c r="L763">
        <v>1.1291288500000001</v>
      </c>
    </row>
    <row r="764" spans="1:12" x14ac:dyDescent="0.25">
      <c r="A764" t="s">
        <v>2235</v>
      </c>
      <c r="B764">
        <v>1</v>
      </c>
      <c r="C764">
        <v>4</v>
      </c>
      <c r="D764">
        <v>3</v>
      </c>
      <c r="E764">
        <v>1071341</v>
      </c>
      <c r="F764" s="2">
        <v>0.02</v>
      </c>
      <c r="G764" s="2">
        <v>0</v>
      </c>
      <c r="H764" s="2">
        <v>0</v>
      </c>
      <c r="I764">
        <v>0.4</v>
      </c>
      <c r="J764">
        <v>2.2000000000000002</v>
      </c>
      <c r="K764">
        <v>0.73567049999999989</v>
      </c>
      <c r="L764">
        <v>0.96748467500000002</v>
      </c>
    </row>
    <row r="765" spans="1:12" x14ac:dyDescent="0.25">
      <c r="A765" t="s">
        <v>2833</v>
      </c>
      <c r="B765">
        <v>1</v>
      </c>
      <c r="C765">
        <v>12</v>
      </c>
      <c r="D765">
        <v>11</v>
      </c>
      <c r="E765">
        <v>106781</v>
      </c>
      <c r="F765" s="2">
        <v>0.03</v>
      </c>
      <c r="G765" s="2">
        <v>0</v>
      </c>
      <c r="H765" s="2">
        <v>0</v>
      </c>
      <c r="I765">
        <v>0.4</v>
      </c>
      <c r="J765">
        <v>8.6000000000000014</v>
      </c>
      <c r="K765">
        <v>0.3533905</v>
      </c>
      <c r="L765">
        <v>2.4336866750000006</v>
      </c>
    </row>
    <row r="766" spans="1:12" x14ac:dyDescent="0.25">
      <c r="A766" t="s">
        <v>2833</v>
      </c>
      <c r="B766">
        <v>1</v>
      </c>
      <c r="C766">
        <v>8</v>
      </c>
      <c r="D766">
        <v>8</v>
      </c>
      <c r="E766">
        <v>91566</v>
      </c>
      <c r="F766" s="2">
        <v>0.04</v>
      </c>
      <c r="G766" s="2">
        <v>0</v>
      </c>
      <c r="H766" s="2">
        <v>0</v>
      </c>
      <c r="I766">
        <v>0.4</v>
      </c>
      <c r="J766">
        <v>6.4</v>
      </c>
      <c r="K766">
        <v>0.44578300000000004</v>
      </c>
      <c r="L766">
        <v>1.9160240500000003</v>
      </c>
    </row>
    <row r="767" spans="1:12" x14ac:dyDescent="0.25">
      <c r="A767" t="s">
        <v>2833</v>
      </c>
      <c r="B767">
        <v>1</v>
      </c>
      <c r="C767">
        <v>4</v>
      </c>
      <c r="D767">
        <v>3</v>
      </c>
      <c r="E767">
        <v>72248</v>
      </c>
      <c r="F767" s="2">
        <v>0.04</v>
      </c>
      <c r="G767" s="2">
        <v>0</v>
      </c>
      <c r="H767" s="2">
        <v>0</v>
      </c>
      <c r="I767">
        <v>0.4</v>
      </c>
      <c r="J767">
        <v>2.2000000000000002</v>
      </c>
      <c r="K767">
        <v>0.43612400000000001</v>
      </c>
      <c r="L767">
        <v>0.86264340000000006</v>
      </c>
    </row>
    <row r="768" spans="1:12" x14ac:dyDescent="0.25">
      <c r="A768" t="s">
        <v>18214</v>
      </c>
      <c r="B768">
        <v>1</v>
      </c>
      <c r="C768">
        <v>7</v>
      </c>
      <c r="D768">
        <v>7</v>
      </c>
      <c r="E768">
        <v>1272955</v>
      </c>
      <c r="F768" s="2">
        <v>0.05</v>
      </c>
      <c r="G768" s="2">
        <v>0</v>
      </c>
      <c r="H768" s="2">
        <v>0</v>
      </c>
      <c r="I768">
        <v>0.4</v>
      </c>
      <c r="J768">
        <v>5.6000000000000005</v>
      </c>
      <c r="K768">
        <v>1.1364775</v>
      </c>
      <c r="L768">
        <v>1.9577671250000002</v>
      </c>
    </row>
    <row r="769" spans="1:12" x14ac:dyDescent="0.25">
      <c r="A769" t="s">
        <v>18214</v>
      </c>
      <c r="B769">
        <v>1</v>
      </c>
      <c r="C769">
        <v>8</v>
      </c>
      <c r="D769">
        <v>7</v>
      </c>
      <c r="E769">
        <v>214028</v>
      </c>
      <c r="F769" s="2">
        <v>0.09</v>
      </c>
      <c r="G769" s="2">
        <v>0</v>
      </c>
      <c r="H769" s="2">
        <v>0.01</v>
      </c>
      <c r="I769">
        <v>0.4</v>
      </c>
      <c r="J769">
        <v>5.4</v>
      </c>
      <c r="K769">
        <v>1.2570139999999999</v>
      </c>
      <c r="L769">
        <v>1.9499549000000003</v>
      </c>
    </row>
    <row r="770" spans="1:12" x14ac:dyDescent="0.25">
      <c r="A770" t="s">
        <v>1982</v>
      </c>
      <c r="B770">
        <v>1</v>
      </c>
      <c r="C770">
        <v>22</v>
      </c>
      <c r="D770">
        <v>22</v>
      </c>
      <c r="E770">
        <v>16777231</v>
      </c>
      <c r="F770" s="2">
        <v>0.03</v>
      </c>
      <c r="G770" s="2">
        <v>0</v>
      </c>
      <c r="H770" s="2">
        <v>0</v>
      </c>
      <c r="I770">
        <v>0.4</v>
      </c>
      <c r="J770">
        <v>17.600000000000001</v>
      </c>
      <c r="K770">
        <v>8.6886155000000009</v>
      </c>
      <c r="L770">
        <v>7.6010154250000008</v>
      </c>
    </row>
    <row r="771" spans="1:12" x14ac:dyDescent="0.25">
      <c r="A771" t="s">
        <v>1982</v>
      </c>
      <c r="B771">
        <v>1</v>
      </c>
      <c r="C771">
        <v>8</v>
      </c>
      <c r="D771">
        <v>8</v>
      </c>
      <c r="E771">
        <v>8538280</v>
      </c>
      <c r="F771" s="2">
        <v>0.02</v>
      </c>
      <c r="G771" s="2">
        <v>0</v>
      </c>
      <c r="H771" s="2">
        <v>0</v>
      </c>
      <c r="I771">
        <v>0.4</v>
      </c>
      <c r="J771">
        <v>6.4</v>
      </c>
      <c r="K771">
        <v>4.4691400000000003</v>
      </c>
      <c r="L771">
        <v>3.3241990000000001</v>
      </c>
    </row>
    <row r="772" spans="1:12" x14ac:dyDescent="0.25">
      <c r="A772" t="s">
        <v>1982</v>
      </c>
      <c r="B772">
        <v>1</v>
      </c>
      <c r="C772">
        <v>8</v>
      </c>
      <c r="D772">
        <v>8</v>
      </c>
      <c r="E772">
        <v>177640</v>
      </c>
      <c r="F772" s="2">
        <v>0.02</v>
      </c>
      <c r="G772" s="2">
        <v>-0.01</v>
      </c>
      <c r="H772" s="2">
        <v>0.01</v>
      </c>
      <c r="I772">
        <v>0.4</v>
      </c>
      <c r="J772">
        <v>6.4</v>
      </c>
      <c r="K772">
        <v>0.38882000000000005</v>
      </c>
      <c r="L772">
        <v>1.8960870000000003</v>
      </c>
    </row>
    <row r="773" spans="1:12" x14ac:dyDescent="0.25">
      <c r="A773" t="s">
        <v>1982</v>
      </c>
      <c r="B773">
        <v>1</v>
      </c>
      <c r="C773">
        <v>5</v>
      </c>
      <c r="D773">
        <v>5</v>
      </c>
      <c r="E773">
        <v>2064683</v>
      </c>
      <c r="F773" s="2">
        <v>0.03</v>
      </c>
      <c r="G773" s="2">
        <v>0</v>
      </c>
      <c r="H773" s="2">
        <v>0</v>
      </c>
      <c r="I773">
        <v>0.4</v>
      </c>
      <c r="J773">
        <v>4</v>
      </c>
      <c r="K773">
        <v>1.3323415000000001</v>
      </c>
      <c r="L773">
        <v>1.6263195250000002</v>
      </c>
    </row>
    <row r="774" spans="1:12" x14ac:dyDescent="0.25">
      <c r="A774" t="s">
        <v>1982</v>
      </c>
      <c r="B774">
        <v>1</v>
      </c>
      <c r="C774">
        <v>7</v>
      </c>
      <c r="D774">
        <v>7</v>
      </c>
      <c r="E774">
        <v>6479552</v>
      </c>
      <c r="F774" s="2">
        <v>0.04</v>
      </c>
      <c r="G774" s="2">
        <v>0</v>
      </c>
      <c r="H774" s="2">
        <v>0</v>
      </c>
      <c r="I774">
        <v>0.4</v>
      </c>
      <c r="J774">
        <v>5.6000000000000005</v>
      </c>
      <c r="K774">
        <v>3.6397759999999999</v>
      </c>
      <c r="L774">
        <v>2.8339216</v>
      </c>
    </row>
    <row r="775" spans="1:12" x14ac:dyDescent="0.25">
      <c r="A775" t="s">
        <v>3519</v>
      </c>
      <c r="B775">
        <v>1</v>
      </c>
      <c r="C775">
        <v>8</v>
      </c>
      <c r="D775">
        <v>8</v>
      </c>
      <c r="E775">
        <v>1449022</v>
      </c>
      <c r="F775" s="2">
        <v>7.0000000000000007E-2</v>
      </c>
      <c r="G775" s="2">
        <v>0</v>
      </c>
      <c r="H775" s="2">
        <v>0</v>
      </c>
      <c r="I775">
        <v>0.4</v>
      </c>
      <c r="J775">
        <v>6.4</v>
      </c>
      <c r="K775">
        <v>1.4245110000000001</v>
      </c>
      <c r="L775">
        <v>2.2585788500000001</v>
      </c>
    </row>
    <row r="776" spans="1:12" x14ac:dyDescent="0.25">
      <c r="A776" t="s">
        <v>3519</v>
      </c>
      <c r="B776">
        <v>1</v>
      </c>
      <c r="C776">
        <v>18</v>
      </c>
      <c r="D776">
        <v>11</v>
      </c>
      <c r="E776">
        <v>636106</v>
      </c>
      <c r="F776" s="2">
        <v>0.05</v>
      </c>
      <c r="G776" s="2">
        <v>0</v>
      </c>
      <c r="H776" s="2">
        <v>0</v>
      </c>
      <c r="I776">
        <v>0.4</v>
      </c>
      <c r="J776">
        <v>7.4</v>
      </c>
      <c r="K776">
        <v>0.81805300000000014</v>
      </c>
      <c r="L776">
        <v>2.2963185500000001</v>
      </c>
    </row>
    <row r="777" spans="1:12" x14ac:dyDescent="0.25">
      <c r="A777" t="s">
        <v>13641</v>
      </c>
      <c r="B777">
        <v>1</v>
      </c>
      <c r="C777">
        <v>28</v>
      </c>
      <c r="D777">
        <v>26</v>
      </c>
      <c r="E777">
        <v>10306119</v>
      </c>
      <c r="F777" s="2">
        <v>0.03</v>
      </c>
      <c r="G777" s="2">
        <v>-0.02</v>
      </c>
      <c r="H777" s="2">
        <v>0.01</v>
      </c>
      <c r="I777">
        <v>0.4</v>
      </c>
      <c r="J777">
        <v>20.400000000000002</v>
      </c>
      <c r="K777">
        <v>5.4030594999999995</v>
      </c>
      <c r="L777">
        <v>7.1510708250000006</v>
      </c>
    </row>
    <row r="778" spans="1:12" x14ac:dyDescent="0.25">
      <c r="A778" t="s">
        <v>13641</v>
      </c>
      <c r="B778">
        <v>1</v>
      </c>
      <c r="C778">
        <v>15</v>
      </c>
      <c r="D778">
        <v>14</v>
      </c>
      <c r="E778">
        <v>5875671</v>
      </c>
      <c r="F778" s="2">
        <v>0.03</v>
      </c>
      <c r="G778" s="2">
        <v>-0.01</v>
      </c>
      <c r="H778" s="2">
        <v>0.01</v>
      </c>
      <c r="I778">
        <v>0.4</v>
      </c>
      <c r="J778">
        <v>11.000000000000002</v>
      </c>
      <c r="K778">
        <v>3.3378354999999997</v>
      </c>
      <c r="L778">
        <v>4.0782424250000009</v>
      </c>
    </row>
    <row r="779" spans="1:12" x14ac:dyDescent="0.25">
      <c r="A779" t="s">
        <v>3791</v>
      </c>
      <c r="B779">
        <v>1</v>
      </c>
      <c r="C779">
        <v>8</v>
      </c>
      <c r="D779">
        <v>7</v>
      </c>
      <c r="E779">
        <v>784820</v>
      </c>
      <c r="F779" s="2">
        <v>0.04</v>
      </c>
      <c r="G779" s="2">
        <v>0</v>
      </c>
      <c r="H779" s="2">
        <v>0</v>
      </c>
      <c r="I779">
        <v>0.4</v>
      </c>
      <c r="J779">
        <v>5.4</v>
      </c>
      <c r="K779">
        <v>0.79241000000000006</v>
      </c>
      <c r="L779">
        <v>1.7873435000000002</v>
      </c>
    </row>
    <row r="780" spans="1:12" x14ac:dyDescent="0.25">
      <c r="A780" t="s">
        <v>3791</v>
      </c>
      <c r="B780">
        <v>1</v>
      </c>
      <c r="C780">
        <v>28</v>
      </c>
      <c r="D780">
        <v>27</v>
      </c>
      <c r="E780">
        <v>9912584</v>
      </c>
      <c r="F780" s="2">
        <v>0.02</v>
      </c>
      <c r="G780" s="2">
        <v>0</v>
      </c>
      <c r="H780" s="2">
        <v>0</v>
      </c>
      <c r="I780">
        <v>0.4</v>
      </c>
      <c r="J780">
        <v>21.400000000000002</v>
      </c>
      <c r="K780">
        <v>5.1562919999999997</v>
      </c>
      <c r="L780">
        <v>7.3147022000000002</v>
      </c>
    </row>
    <row r="781" spans="1:12" x14ac:dyDescent="0.25">
      <c r="A781" t="s">
        <v>3791</v>
      </c>
      <c r="B781">
        <v>1</v>
      </c>
      <c r="C781">
        <v>7</v>
      </c>
      <c r="D781">
        <v>4</v>
      </c>
      <c r="E781">
        <v>1728219</v>
      </c>
      <c r="F781" s="2">
        <v>0.05</v>
      </c>
      <c r="G781" s="2">
        <v>0</v>
      </c>
      <c r="H781" s="2">
        <v>0</v>
      </c>
      <c r="I781">
        <v>0.4</v>
      </c>
      <c r="J781">
        <v>2.6</v>
      </c>
      <c r="K781">
        <v>1.3641095000000001</v>
      </c>
      <c r="L781">
        <v>1.2874383250000001</v>
      </c>
    </row>
    <row r="782" spans="1:12" x14ac:dyDescent="0.25">
      <c r="A782" t="s">
        <v>3791</v>
      </c>
      <c r="B782">
        <v>1</v>
      </c>
      <c r="C782">
        <v>15</v>
      </c>
      <c r="D782">
        <v>15</v>
      </c>
      <c r="E782">
        <v>2592351</v>
      </c>
      <c r="F782" s="2">
        <v>0.02</v>
      </c>
      <c r="G782" s="2">
        <v>0</v>
      </c>
      <c r="H782" s="2">
        <v>0</v>
      </c>
      <c r="I782">
        <v>0.4</v>
      </c>
      <c r="J782">
        <v>12</v>
      </c>
      <c r="K782">
        <v>1.4961754999999999</v>
      </c>
      <c r="L782">
        <v>3.6836614249999999</v>
      </c>
    </row>
    <row r="783" spans="1:12" x14ac:dyDescent="0.25">
      <c r="A783" t="s">
        <v>3791</v>
      </c>
      <c r="B783">
        <v>1</v>
      </c>
      <c r="C783">
        <v>7</v>
      </c>
      <c r="D783">
        <v>5</v>
      </c>
      <c r="E783">
        <v>7055170</v>
      </c>
      <c r="F783" s="2">
        <v>0.04</v>
      </c>
      <c r="G783" s="2">
        <v>0</v>
      </c>
      <c r="H783" s="2">
        <v>0</v>
      </c>
      <c r="I783">
        <v>0.4</v>
      </c>
      <c r="J783">
        <v>3.6</v>
      </c>
      <c r="K783">
        <v>3.9275849999999997</v>
      </c>
      <c r="L783">
        <v>2.43465475</v>
      </c>
    </row>
    <row r="784" spans="1:12" x14ac:dyDescent="0.25">
      <c r="A784" t="s">
        <v>3766</v>
      </c>
      <c r="B784">
        <v>1</v>
      </c>
      <c r="C784">
        <v>7</v>
      </c>
      <c r="D784">
        <v>5</v>
      </c>
      <c r="E784">
        <v>13124176</v>
      </c>
      <c r="F784" s="2">
        <v>0</v>
      </c>
      <c r="G784" s="2">
        <v>0</v>
      </c>
      <c r="H784" s="2">
        <v>0</v>
      </c>
      <c r="I784">
        <v>0.4</v>
      </c>
      <c r="J784">
        <v>3.6</v>
      </c>
      <c r="K784">
        <v>6.5620880000000001</v>
      </c>
      <c r="L784">
        <v>3.3567307999999998</v>
      </c>
    </row>
    <row r="785" spans="1:12" x14ac:dyDescent="0.25">
      <c r="A785" t="s">
        <v>3766</v>
      </c>
      <c r="B785">
        <v>1</v>
      </c>
      <c r="C785">
        <v>7</v>
      </c>
      <c r="D785">
        <v>7</v>
      </c>
      <c r="E785">
        <v>130626</v>
      </c>
      <c r="F785" s="2">
        <v>0.01</v>
      </c>
      <c r="G785" s="2">
        <v>0</v>
      </c>
      <c r="H785" s="2">
        <v>0</v>
      </c>
      <c r="I785">
        <v>0.4</v>
      </c>
      <c r="J785">
        <v>5.6000000000000005</v>
      </c>
      <c r="K785">
        <v>0.16531299999999999</v>
      </c>
      <c r="L785">
        <v>1.6178595500000001</v>
      </c>
    </row>
    <row r="786" spans="1:12" x14ac:dyDescent="0.25">
      <c r="A786" t="s">
        <v>3098</v>
      </c>
      <c r="B786">
        <v>1</v>
      </c>
      <c r="C786">
        <v>10</v>
      </c>
      <c r="D786">
        <v>10</v>
      </c>
      <c r="E786">
        <v>1929441</v>
      </c>
      <c r="F786" s="2">
        <v>0.02</v>
      </c>
      <c r="G786" s="2">
        <v>0</v>
      </c>
      <c r="H786" s="2">
        <v>0</v>
      </c>
      <c r="I786">
        <v>0.4</v>
      </c>
      <c r="J786">
        <v>8</v>
      </c>
      <c r="K786">
        <v>1.1647205</v>
      </c>
      <c r="L786">
        <v>2.5676521750000001</v>
      </c>
    </row>
    <row r="787" spans="1:12" x14ac:dyDescent="0.25">
      <c r="A787" t="s">
        <v>3098</v>
      </c>
      <c r="B787">
        <v>1</v>
      </c>
      <c r="C787">
        <v>18</v>
      </c>
      <c r="D787">
        <v>12</v>
      </c>
      <c r="E787">
        <v>30061253</v>
      </c>
      <c r="F787" s="2">
        <v>0.02</v>
      </c>
      <c r="G787" s="2">
        <v>0</v>
      </c>
      <c r="H787" s="2">
        <v>0</v>
      </c>
      <c r="I787">
        <v>0.4</v>
      </c>
      <c r="J787">
        <v>8.4000000000000021</v>
      </c>
      <c r="K787">
        <v>15.230626499999998</v>
      </c>
      <c r="L787">
        <v>7.5907192749999997</v>
      </c>
    </row>
    <row r="788" spans="1:12" x14ac:dyDescent="0.25">
      <c r="A788" t="s">
        <v>3098</v>
      </c>
      <c r="B788">
        <v>1</v>
      </c>
      <c r="C788">
        <v>23</v>
      </c>
      <c r="D788">
        <v>21</v>
      </c>
      <c r="E788">
        <v>71017021</v>
      </c>
      <c r="F788" s="2">
        <v>0.01</v>
      </c>
      <c r="G788" s="2">
        <v>0</v>
      </c>
      <c r="H788" s="2">
        <v>0</v>
      </c>
      <c r="I788">
        <v>0.4</v>
      </c>
      <c r="J788">
        <v>16.400000000000002</v>
      </c>
      <c r="K788">
        <v>35.608510500000001</v>
      </c>
      <c r="L788">
        <v>16.722978675</v>
      </c>
    </row>
    <row r="789" spans="1:12" x14ac:dyDescent="0.25">
      <c r="A789" t="s">
        <v>3907</v>
      </c>
      <c r="B789">
        <v>1</v>
      </c>
      <c r="C789">
        <v>22</v>
      </c>
      <c r="D789">
        <v>21</v>
      </c>
      <c r="E789">
        <v>5985284</v>
      </c>
      <c r="F789" s="2">
        <v>0.01</v>
      </c>
      <c r="G789" s="2">
        <v>0</v>
      </c>
      <c r="H789" s="2">
        <v>0</v>
      </c>
      <c r="I789">
        <v>0.4</v>
      </c>
      <c r="J789">
        <v>16.600000000000001</v>
      </c>
      <c r="K789">
        <v>3.0926420000000001</v>
      </c>
      <c r="L789">
        <v>5.3924247000000003</v>
      </c>
    </row>
    <row r="790" spans="1:12" x14ac:dyDescent="0.25">
      <c r="A790" t="s">
        <v>3147</v>
      </c>
      <c r="B790">
        <v>1</v>
      </c>
      <c r="C790">
        <v>15</v>
      </c>
      <c r="D790">
        <v>15</v>
      </c>
      <c r="E790">
        <v>1467165</v>
      </c>
      <c r="F790" s="2">
        <v>0.1</v>
      </c>
      <c r="G790" s="2">
        <v>0</v>
      </c>
      <c r="H790" s="2">
        <v>0.01</v>
      </c>
      <c r="I790">
        <v>0.4</v>
      </c>
      <c r="J790">
        <v>12</v>
      </c>
      <c r="K790">
        <v>1.9835825000000002</v>
      </c>
      <c r="L790">
        <v>3.8542538750000004</v>
      </c>
    </row>
    <row r="791" spans="1:12" x14ac:dyDescent="0.25">
      <c r="A791" t="s">
        <v>3147</v>
      </c>
      <c r="B791">
        <v>1</v>
      </c>
      <c r="C791">
        <v>6</v>
      </c>
      <c r="D791">
        <v>6</v>
      </c>
      <c r="E791">
        <v>425943</v>
      </c>
      <c r="F791" s="2">
        <v>0.11</v>
      </c>
      <c r="G791" s="2">
        <v>0</v>
      </c>
      <c r="H791" s="2">
        <v>0</v>
      </c>
      <c r="I791">
        <v>0.4</v>
      </c>
      <c r="J791">
        <v>4.8000000000000007</v>
      </c>
      <c r="K791">
        <v>1.3129715000000002</v>
      </c>
      <c r="L791">
        <v>1.8195400250000002</v>
      </c>
    </row>
    <row r="792" spans="1:12" x14ac:dyDescent="0.25">
      <c r="A792" t="s">
        <v>3147</v>
      </c>
      <c r="B792">
        <v>1</v>
      </c>
      <c r="C792">
        <v>9</v>
      </c>
      <c r="D792">
        <v>9</v>
      </c>
      <c r="E792">
        <v>2467424</v>
      </c>
      <c r="F792" s="2">
        <v>0.08</v>
      </c>
      <c r="G792" s="2">
        <v>0</v>
      </c>
      <c r="H792" s="2">
        <v>0.01</v>
      </c>
      <c r="I792">
        <v>0.4</v>
      </c>
      <c r="J792">
        <v>7.2</v>
      </c>
      <c r="K792">
        <v>2.283712</v>
      </c>
      <c r="L792">
        <v>2.7592992000000001</v>
      </c>
    </row>
    <row r="793" spans="1:12" x14ac:dyDescent="0.25">
      <c r="A793" t="s">
        <v>3645</v>
      </c>
      <c r="B793">
        <v>1</v>
      </c>
      <c r="C793">
        <v>6</v>
      </c>
      <c r="D793">
        <v>6</v>
      </c>
      <c r="E793">
        <v>3742064</v>
      </c>
      <c r="F793" s="2">
        <v>0.04</v>
      </c>
      <c r="G793" s="2">
        <v>0</v>
      </c>
      <c r="H793" s="2">
        <v>0</v>
      </c>
      <c r="I793">
        <v>0.4</v>
      </c>
      <c r="J793">
        <v>4.8000000000000007</v>
      </c>
      <c r="K793">
        <v>2.2710319999999999</v>
      </c>
      <c r="L793">
        <v>2.1548612</v>
      </c>
    </row>
    <row r="794" spans="1:12" x14ac:dyDescent="0.25">
      <c r="A794" t="s">
        <v>3645</v>
      </c>
      <c r="B794">
        <v>1</v>
      </c>
      <c r="C794">
        <v>5</v>
      </c>
      <c r="D794">
        <v>5</v>
      </c>
      <c r="E794">
        <v>4609321</v>
      </c>
      <c r="F794" s="2">
        <v>7.0000000000000007E-2</v>
      </c>
      <c r="G794" s="2">
        <v>0</v>
      </c>
      <c r="H794" s="2">
        <v>0</v>
      </c>
      <c r="I794">
        <v>0.4</v>
      </c>
      <c r="J794">
        <v>4</v>
      </c>
      <c r="K794">
        <v>3.0046605</v>
      </c>
      <c r="L794">
        <v>2.2116311749999999</v>
      </c>
    </row>
    <row r="795" spans="1:12" x14ac:dyDescent="0.25">
      <c r="A795" t="s">
        <v>3645</v>
      </c>
      <c r="B795">
        <v>1</v>
      </c>
      <c r="C795">
        <v>7</v>
      </c>
      <c r="D795">
        <v>2</v>
      </c>
      <c r="E795">
        <v>6810173</v>
      </c>
      <c r="F795" s="2">
        <v>0.05</v>
      </c>
      <c r="G795" s="2">
        <v>0</v>
      </c>
      <c r="H795" s="2">
        <v>0</v>
      </c>
      <c r="I795">
        <v>0.4</v>
      </c>
      <c r="J795">
        <v>0.60000000000000009</v>
      </c>
      <c r="K795">
        <v>3.9050864999999999</v>
      </c>
      <c r="L795">
        <v>1.676780275</v>
      </c>
    </row>
    <row r="796" spans="1:12" x14ac:dyDescent="0.25">
      <c r="A796" t="s">
        <v>3645</v>
      </c>
      <c r="B796">
        <v>1</v>
      </c>
      <c r="C796">
        <v>16</v>
      </c>
      <c r="D796">
        <v>15</v>
      </c>
      <c r="E796">
        <v>27784769</v>
      </c>
      <c r="F796" s="2">
        <v>0.03</v>
      </c>
      <c r="G796" s="2">
        <v>0</v>
      </c>
      <c r="H796" s="2">
        <v>0</v>
      </c>
      <c r="I796">
        <v>0.4</v>
      </c>
      <c r="J796">
        <v>11.8</v>
      </c>
      <c r="K796">
        <v>14.192384499999999</v>
      </c>
      <c r="L796">
        <v>8.0773345750000001</v>
      </c>
    </row>
    <row r="797" spans="1:12" x14ac:dyDescent="0.25">
      <c r="A797" t="s">
        <v>3645</v>
      </c>
      <c r="B797">
        <v>1</v>
      </c>
      <c r="C797">
        <v>4</v>
      </c>
      <c r="D797">
        <v>1</v>
      </c>
      <c r="E797">
        <v>5476737</v>
      </c>
      <c r="F797" s="2">
        <v>0.05</v>
      </c>
      <c r="G797" s="2">
        <v>0</v>
      </c>
      <c r="H797" s="2">
        <v>0</v>
      </c>
      <c r="I797">
        <v>0.4</v>
      </c>
      <c r="J797">
        <v>0.19999999999999996</v>
      </c>
      <c r="K797">
        <v>3.2383685</v>
      </c>
      <c r="L797">
        <v>1.3434289749999999</v>
      </c>
    </row>
    <row r="798" spans="1:12" x14ac:dyDescent="0.25">
      <c r="A798" t="s">
        <v>3645</v>
      </c>
      <c r="B798">
        <v>1</v>
      </c>
      <c r="C798">
        <v>5</v>
      </c>
      <c r="D798">
        <v>3</v>
      </c>
      <c r="E798">
        <v>7095077</v>
      </c>
      <c r="F798" s="2">
        <v>0.06</v>
      </c>
      <c r="G798" s="2">
        <v>0</v>
      </c>
      <c r="H798" s="2">
        <v>0</v>
      </c>
      <c r="I798">
        <v>0.4</v>
      </c>
      <c r="J798">
        <v>2.0000000000000004</v>
      </c>
      <c r="K798">
        <v>4.1475384999999996</v>
      </c>
      <c r="L798">
        <v>2.1116384749999999</v>
      </c>
    </row>
    <row r="799" spans="1:12" x14ac:dyDescent="0.25">
      <c r="A799" t="s">
        <v>5973</v>
      </c>
      <c r="B799">
        <v>1</v>
      </c>
      <c r="C799">
        <v>17</v>
      </c>
      <c r="D799">
        <v>16</v>
      </c>
      <c r="E799">
        <v>602591</v>
      </c>
      <c r="F799" s="2">
        <v>0.05</v>
      </c>
      <c r="G799" s="2">
        <v>0</v>
      </c>
      <c r="H799" s="2">
        <v>0</v>
      </c>
      <c r="I799">
        <v>0.4</v>
      </c>
      <c r="J799">
        <v>12.600000000000001</v>
      </c>
      <c r="K799">
        <v>0.80129550000000016</v>
      </c>
      <c r="L799">
        <v>3.5904534250000006</v>
      </c>
    </row>
    <row r="800" spans="1:12" x14ac:dyDescent="0.25">
      <c r="A800" t="s">
        <v>19998</v>
      </c>
      <c r="B800">
        <v>1</v>
      </c>
      <c r="C800">
        <v>5</v>
      </c>
      <c r="D800">
        <v>3</v>
      </c>
      <c r="E800">
        <v>142387</v>
      </c>
      <c r="F800" s="2">
        <v>0</v>
      </c>
      <c r="G800" s="2">
        <v>0</v>
      </c>
      <c r="H800" s="2">
        <v>0</v>
      </c>
      <c r="I800">
        <v>0.4</v>
      </c>
      <c r="J800">
        <v>2.0000000000000004</v>
      </c>
      <c r="K800">
        <v>7.1193499999999993E-2</v>
      </c>
      <c r="L800">
        <v>0.68491772500000014</v>
      </c>
    </row>
    <row r="801" spans="1:12" x14ac:dyDescent="0.25">
      <c r="A801" t="s">
        <v>20728</v>
      </c>
      <c r="B801">
        <v>1</v>
      </c>
      <c r="C801">
        <v>6</v>
      </c>
      <c r="D801">
        <v>7</v>
      </c>
      <c r="E801">
        <v>347988</v>
      </c>
      <c r="F801" s="2">
        <v>0.02</v>
      </c>
      <c r="G801" s="2">
        <v>-0.01</v>
      </c>
      <c r="H801" s="2">
        <v>0</v>
      </c>
      <c r="I801">
        <v>0.4</v>
      </c>
      <c r="J801">
        <v>5.8000000000000007</v>
      </c>
      <c r="K801">
        <v>0.223994</v>
      </c>
      <c r="L801">
        <v>1.6883979000000002</v>
      </c>
    </row>
    <row r="802" spans="1:12" x14ac:dyDescent="0.25">
      <c r="A802" t="s">
        <v>18945</v>
      </c>
      <c r="B802">
        <v>1</v>
      </c>
      <c r="C802">
        <v>6</v>
      </c>
      <c r="D802">
        <v>5</v>
      </c>
      <c r="E802">
        <v>980944</v>
      </c>
      <c r="F802" s="2">
        <v>0.01</v>
      </c>
      <c r="G802" s="2">
        <v>0</v>
      </c>
      <c r="H802" s="2">
        <v>0.01</v>
      </c>
      <c r="I802">
        <v>0.4</v>
      </c>
      <c r="J802">
        <v>3.8</v>
      </c>
      <c r="K802">
        <v>0.840472</v>
      </c>
      <c r="L802">
        <v>1.4041651999999998</v>
      </c>
    </row>
    <row r="803" spans="1:12" x14ac:dyDescent="0.25">
      <c r="A803" t="s">
        <v>8214</v>
      </c>
      <c r="B803">
        <v>1</v>
      </c>
      <c r="C803">
        <v>9</v>
      </c>
      <c r="D803">
        <v>9</v>
      </c>
      <c r="E803">
        <v>407199</v>
      </c>
      <c r="F803" s="2">
        <v>0.01</v>
      </c>
      <c r="G803" s="2">
        <v>0</v>
      </c>
      <c r="H803" s="2">
        <v>0</v>
      </c>
      <c r="I803">
        <v>0.4</v>
      </c>
      <c r="J803">
        <v>7.2</v>
      </c>
      <c r="K803">
        <v>0.30359950000000002</v>
      </c>
      <c r="L803">
        <v>2.0662598249999999</v>
      </c>
    </row>
    <row r="804" spans="1:12" x14ac:dyDescent="0.25">
      <c r="A804" t="s">
        <v>10549</v>
      </c>
      <c r="B804">
        <v>1</v>
      </c>
      <c r="C804">
        <v>4</v>
      </c>
      <c r="D804">
        <v>3</v>
      </c>
      <c r="E804">
        <v>43426</v>
      </c>
      <c r="F804" s="2">
        <v>0.01</v>
      </c>
      <c r="G804" s="2">
        <v>0</v>
      </c>
      <c r="H804" s="2">
        <v>0</v>
      </c>
      <c r="I804">
        <v>0.4</v>
      </c>
      <c r="J804">
        <v>2.2000000000000002</v>
      </c>
      <c r="K804">
        <v>0.121713</v>
      </c>
      <c r="L804">
        <v>0.75259955000000012</v>
      </c>
    </row>
    <row r="805" spans="1:12" x14ac:dyDescent="0.25">
      <c r="A805" t="s">
        <v>12844</v>
      </c>
      <c r="B805">
        <v>1</v>
      </c>
      <c r="C805">
        <v>6</v>
      </c>
      <c r="D805">
        <v>6</v>
      </c>
      <c r="E805">
        <v>1597365</v>
      </c>
      <c r="F805" s="2">
        <v>0.03</v>
      </c>
      <c r="G805" s="2">
        <v>0</v>
      </c>
      <c r="H805" s="2">
        <v>0</v>
      </c>
      <c r="I805">
        <v>0.4</v>
      </c>
      <c r="J805">
        <v>4.8000000000000007</v>
      </c>
      <c r="K805">
        <v>1.0986825</v>
      </c>
      <c r="L805">
        <v>1.7445388750000004</v>
      </c>
    </row>
    <row r="806" spans="1:12" x14ac:dyDescent="0.25">
      <c r="A806" t="s">
        <v>1671</v>
      </c>
      <c r="B806">
        <v>1</v>
      </c>
      <c r="C806">
        <v>6</v>
      </c>
      <c r="D806">
        <v>3</v>
      </c>
      <c r="E806">
        <v>1354030</v>
      </c>
      <c r="F806" s="2">
        <v>0.04</v>
      </c>
      <c r="G806" s="2">
        <v>0</v>
      </c>
      <c r="H806" s="2">
        <v>0</v>
      </c>
      <c r="I806">
        <v>0.4</v>
      </c>
      <c r="J806">
        <v>1.8000000000000003</v>
      </c>
      <c r="K806">
        <v>1.0770149999999998</v>
      </c>
      <c r="L806">
        <v>0.98695525000000006</v>
      </c>
    </row>
    <row r="807" spans="1:12" x14ac:dyDescent="0.25">
      <c r="A807" t="s">
        <v>1671</v>
      </c>
      <c r="B807">
        <v>1</v>
      </c>
      <c r="C807">
        <v>7</v>
      </c>
      <c r="D807">
        <v>6</v>
      </c>
      <c r="E807">
        <v>1549191</v>
      </c>
      <c r="F807" s="2">
        <v>0.03</v>
      </c>
      <c r="G807" s="2">
        <v>0</v>
      </c>
      <c r="H807" s="2">
        <v>0</v>
      </c>
      <c r="I807">
        <v>0.4</v>
      </c>
      <c r="J807">
        <v>4.6000000000000005</v>
      </c>
      <c r="K807">
        <v>1.0745955</v>
      </c>
      <c r="L807">
        <v>1.686108425</v>
      </c>
    </row>
    <row r="808" spans="1:12" x14ac:dyDescent="0.25">
      <c r="A808" t="s">
        <v>7139</v>
      </c>
      <c r="B808">
        <v>1</v>
      </c>
      <c r="C808">
        <v>6</v>
      </c>
      <c r="D808">
        <v>5</v>
      </c>
      <c r="E808">
        <v>292609</v>
      </c>
      <c r="F808" s="2">
        <v>0.09</v>
      </c>
      <c r="G808" s="2">
        <v>0</v>
      </c>
      <c r="H808" s="2">
        <v>0</v>
      </c>
      <c r="I808">
        <v>0.4</v>
      </c>
      <c r="J808">
        <v>3.8</v>
      </c>
      <c r="K808">
        <v>1.0463045</v>
      </c>
      <c r="L808">
        <v>1.476206575</v>
      </c>
    </row>
    <row r="809" spans="1:12" x14ac:dyDescent="0.25">
      <c r="A809" t="s">
        <v>7139</v>
      </c>
      <c r="B809">
        <v>1</v>
      </c>
      <c r="C809">
        <v>6</v>
      </c>
      <c r="D809">
        <v>4</v>
      </c>
      <c r="E809">
        <v>380760</v>
      </c>
      <c r="F809" s="2">
        <v>0.12</v>
      </c>
      <c r="G809" s="2">
        <v>0</v>
      </c>
      <c r="H809" s="2">
        <v>0.01</v>
      </c>
      <c r="I809">
        <v>0.4</v>
      </c>
      <c r="J809">
        <v>2.8000000000000003</v>
      </c>
      <c r="K809">
        <v>1.6403799999999999</v>
      </c>
      <c r="L809">
        <v>1.4341330000000001</v>
      </c>
    </row>
    <row r="810" spans="1:12" x14ac:dyDescent="0.25">
      <c r="A810" t="s">
        <v>17506</v>
      </c>
      <c r="B810">
        <v>1</v>
      </c>
      <c r="C810">
        <v>827</v>
      </c>
      <c r="D810">
        <v>4</v>
      </c>
      <c r="E810">
        <v>4842</v>
      </c>
      <c r="F810" s="2">
        <v>0</v>
      </c>
      <c r="G810" s="2">
        <v>0</v>
      </c>
      <c r="H810" s="2">
        <v>0</v>
      </c>
      <c r="I810">
        <v>0.4</v>
      </c>
      <c r="J810">
        <v>-161.40000000000003</v>
      </c>
      <c r="K810">
        <v>2.421E-3</v>
      </c>
      <c r="L810">
        <v>-40.189152650000011</v>
      </c>
    </row>
    <row r="811" spans="1:12" x14ac:dyDescent="0.25">
      <c r="A811" t="s">
        <v>19583</v>
      </c>
      <c r="B811">
        <v>1</v>
      </c>
      <c r="C811">
        <v>6</v>
      </c>
      <c r="D811">
        <v>5</v>
      </c>
      <c r="E811">
        <v>277651</v>
      </c>
      <c r="F811" s="2">
        <v>0.03</v>
      </c>
      <c r="G811" s="2">
        <v>0</v>
      </c>
      <c r="H811" s="2">
        <v>0.02</v>
      </c>
      <c r="I811">
        <v>0.4</v>
      </c>
      <c r="J811">
        <v>3.8</v>
      </c>
      <c r="K811">
        <v>0.93882549999999998</v>
      </c>
      <c r="L811">
        <v>1.4385889249999999</v>
      </c>
    </row>
    <row r="812" spans="1:12" x14ac:dyDescent="0.25">
      <c r="A812" t="s">
        <v>20585</v>
      </c>
      <c r="B812">
        <v>1</v>
      </c>
      <c r="C812">
        <v>6</v>
      </c>
      <c r="D812">
        <v>4</v>
      </c>
      <c r="E812">
        <v>24737</v>
      </c>
      <c r="F812" s="2">
        <v>0</v>
      </c>
      <c r="G812" s="2">
        <v>0</v>
      </c>
      <c r="H812" s="2">
        <v>0.03</v>
      </c>
      <c r="I812">
        <v>0.4</v>
      </c>
      <c r="J812">
        <v>2.8000000000000003</v>
      </c>
      <c r="K812">
        <v>0.7623685</v>
      </c>
      <c r="L812">
        <v>1.126828975</v>
      </c>
    </row>
    <row r="813" spans="1:12" x14ac:dyDescent="0.25">
      <c r="A813" t="s">
        <v>16464</v>
      </c>
      <c r="B813">
        <v>1</v>
      </c>
      <c r="C813">
        <v>13</v>
      </c>
      <c r="D813">
        <v>14</v>
      </c>
      <c r="E813">
        <v>17540613</v>
      </c>
      <c r="F813" s="2">
        <v>0.02</v>
      </c>
      <c r="G813" s="2">
        <v>0</v>
      </c>
      <c r="H813" s="2">
        <v>0</v>
      </c>
      <c r="I813">
        <v>0.4</v>
      </c>
      <c r="J813">
        <v>11.4</v>
      </c>
      <c r="K813">
        <v>8.9703064999999995</v>
      </c>
      <c r="L813">
        <v>6.1496072749999993</v>
      </c>
    </row>
    <row r="814" spans="1:12" x14ac:dyDescent="0.25">
      <c r="A814" t="s">
        <v>16464</v>
      </c>
      <c r="B814">
        <v>1</v>
      </c>
      <c r="C814">
        <v>16</v>
      </c>
      <c r="D814">
        <v>16</v>
      </c>
      <c r="E814">
        <v>94254507</v>
      </c>
      <c r="F814" s="2">
        <v>0.02</v>
      </c>
      <c r="G814" s="2">
        <v>0</v>
      </c>
      <c r="H814" s="2">
        <v>0</v>
      </c>
      <c r="I814">
        <v>0.4</v>
      </c>
      <c r="J814">
        <v>12.8</v>
      </c>
      <c r="K814">
        <v>47.327253499999998</v>
      </c>
      <c r="L814">
        <v>19.924538724999998</v>
      </c>
    </row>
    <row r="815" spans="1:12" x14ac:dyDescent="0.25">
      <c r="A815" t="s">
        <v>6013</v>
      </c>
      <c r="B815">
        <v>1</v>
      </c>
      <c r="C815">
        <v>8</v>
      </c>
      <c r="D815">
        <v>8</v>
      </c>
      <c r="E815">
        <v>1365087</v>
      </c>
      <c r="F815" s="2">
        <v>0.02</v>
      </c>
      <c r="G815" s="2">
        <v>-0.01</v>
      </c>
      <c r="H815" s="2">
        <v>0</v>
      </c>
      <c r="I815">
        <v>0.4</v>
      </c>
      <c r="J815">
        <v>6.4</v>
      </c>
      <c r="K815">
        <v>0.7325434999999999</v>
      </c>
      <c r="L815">
        <v>2.0163902250000003</v>
      </c>
    </row>
    <row r="816" spans="1:12" x14ac:dyDescent="0.25">
      <c r="A816" t="s">
        <v>20929</v>
      </c>
      <c r="B816">
        <v>1</v>
      </c>
      <c r="C816">
        <v>8</v>
      </c>
      <c r="D816">
        <v>8</v>
      </c>
      <c r="E816">
        <v>1047573</v>
      </c>
      <c r="F816" s="2">
        <v>0.03</v>
      </c>
      <c r="G816" s="2">
        <v>0</v>
      </c>
      <c r="H816" s="2">
        <v>0</v>
      </c>
      <c r="I816">
        <v>0.4</v>
      </c>
      <c r="J816">
        <v>6.4</v>
      </c>
      <c r="K816">
        <v>0.82378649999999998</v>
      </c>
      <c r="L816">
        <v>2.0483252750000003</v>
      </c>
    </row>
    <row r="817" spans="1:12" x14ac:dyDescent="0.25">
      <c r="A817" t="s">
        <v>234</v>
      </c>
      <c r="B817">
        <v>1</v>
      </c>
      <c r="C817">
        <v>15</v>
      </c>
      <c r="D817">
        <v>10</v>
      </c>
      <c r="E817">
        <v>896317</v>
      </c>
      <c r="F817" s="2">
        <v>0.05</v>
      </c>
      <c r="G817" s="2">
        <v>0</v>
      </c>
      <c r="H817" s="2">
        <v>0.01</v>
      </c>
      <c r="I817">
        <v>0.4</v>
      </c>
      <c r="J817">
        <v>7</v>
      </c>
      <c r="K817">
        <v>1.1981585000000001</v>
      </c>
      <c r="L817">
        <v>2.3293554750000003</v>
      </c>
    </row>
    <row r="818" spans="1:12" x14ac:dyDescent="0.25">
      <c r="A818" t="s">
        <v>234</v>
      </c>
      <c r="B818">
        <v>1</v>
      </c>
      <c r="C818">
        <v>7</v>
      </c>
      <c r="D818">
        <v>6</v>
      </c>
      <c r="E818">
        <v>442726</v>
      </c>
      <c r="F818" s="2">
        <v>0.04</v>
      </c>
      <c r="G818" s="2">
        <v>0</v>
      </c>
      <c r="H818" s="2">
        <v>0</v>
      </c>
      <c r="I818">
        <v>0.4</v>
      </c>
      <c r="J818">
        <v>4.6000000000000005</v>
      </c>
      <c r="K818">
        <v>0.621363</v>
      </c>
      <c r="L818">
        <v>1.5274770500000001</v>
      </c>
    </row>
    <row r="819" spans="1:12" x14ac:dyDescent="0.25">
      <c r="A819" t="s">
        <v>234</v>
      </c>
      <c r="B819">
        <v>1</v>
      </c>
      <c r="C819">
        <v>13</v>
      </c>
      <c r="D819">
        <v>13</v>
      </c>
      <c r="E819">
        <v>1005865</v>
      </c>
      <c r="F819" s="2">
        <v>0.04</v>
      </c>
      <c r="G819" s="2">
        <v>0</v>
      </c>
      <c r="H819" s="2">
        <v>0</v>
      </c>
      <c r="I819">
        <v>0.4</v>
      </c>
      <c r="J819">
        <v>10.4</v>
      </c>
      <c r="K819">
        <v>0.90293250000000003</v>
      </c>
      <c r="L819">
        <v>3.0760263750000001</v>
      </c>
    </row>
    <row r="820" spans="1:12" x14ac:dyDescent="0.25">
      <c r="A820" t="s">
        <v>234</v>
      </c>
      <c r="B820">
        <v>1</v>
      </c>
      <c r="C820">
        <v>14</v>
      </c>
      <c r="D820">
        <v>14</v>
      </c>
      <c r="E820">
        <v>616816</v>
      </c>
      <c r="F820" s="2">
        <v>0.03</v>
      </c>
      <c r="G820" s="2">
        <v>0</v>
      </c>
      <c r="H820" s="2">
        <v>0</v>
      </c>
      <c r="I820">
        <v>0.4</v>
      </c>
      <c r="J820">
        <v>11.200000000000001</v>
      </c>
      <c r="K820">
        <v>0.60840799999999995</v>
      </c>
      <c r="L820">
        <v>3.1729428000000004</v>
      </c>
    </row>
    <row r="821" spans="1:12" x14ac:dyDescent="0.25">
      <c r="A821" t="s">
        <v>234</v>
      </c>
      <c r="B821">
        <v>1</v>
      </c>
      <c r="C821">
        <v>14</v>
      </c>
      <c r="D821">
        <v>13</v>
      </c>
      <c r="E821">
        <v>537376</v>
      </c>
      <c r="F821" s="2">
        <v>0.04</v>
      </c>
      <c r="G821" s="2">
        <v>0</v>
      </c>
      <c r="H821" s="2">
        <v>0</v>
      </c>
      <c r="I821">
        <v>0.4</v>
      </c>
      <c r="J821">
        <v>10.200000000000001</v>
      </c>
      <c r="K821">
        <v>0.66868799999999995</v>
      </c>
      <c r="L821">
        <v>2.9440408000000002</v>
      </c>
    </row>
    <row r="822" spans="1:12" x14ac:dyDescent="0.25">
      <c r="A822" t="s">
        <v>14931</v>
      </c>
      <c r="B822">
        <v>1</v>
      </c>
      <c r="C822">
        <v>12</v>
      </c>
      <c r="D822">
        <v>4</v>
      </c>
      <c r="E822">
        <v>4035</v>
      </c>
      <c r="F822" s="2">
        <v>0</v>
      </c>
      <c r="G822" s="2">
        <v>0</v>
      </c>
      <c r="H822" s="2">
        <v>0</v>
      </c>
      <c r="I822">
        <v>0.4</v>
      </c>
      <c r="J822">
        <v>1.6</v>
      </c>
      <c r="K822">
        <v>2.0174999999999998E-3</v>
      </c>
      <c r="L822">
        <v>0.56070612500000006</v>
      </c>
    </row>
    <row r="823" spans="1:12" x14ac:dyDescent="0.25">
      <c r="A823" t="s">
        <v>5385</v>
      </c>
      <c r="B823">
        <v>1</v>
      </c>
      <c r="C823">
        <v>5</v>
      </c>
      <c r="D823">
        <v>5</v>
      </c>
      <c r="E823">
        <v>96485</v>
      </c>
      <c r="F823" s="2">
        <v>0.09</v>
      </c>
      <c r="G823" s="2">
        <v>0</v>
      </c>
      <c r="H823" s="2">
        <v>0.01</v>
      </c>
      <c r="I823">
        <v>0.4</v>
      </c>
      <c r="J823">
        <v>4</v>
      </c>
      <c r="K823">
        <v>1.1982424999999999</v>
      </c>
      <c r="L823">
        <v>1.5793848750000001</v>
      </c>
    </row>
    <row r="824" spans="1:12" x14ac:dyDescent="0.25">
      <c r="A824" t="s">
        <v>5671</v>
      </c>
      <c r="B824">
        <v>1</v>
      </c>
      <c r="C824">
        <v>18</v>
      </c>
      <c r="D824">
        <v>16</v>
      </c>
      <c r="E824">
        <v>4409293</v>
      </c>
      <c r="F824" s="2">
        <v>0.01</v>
      </c>
      <c r="G824" s="2">
        <v>0</v>
      </c>
      <c r="H824" s="2">
        <v>0</v>
      </c>
      <c r="I824">
        <v>0.4</v>
      </c>
      <c r="J824">
        <v>12.4</v>
      </c>
      <c r="K824">
        <v>2.3046465</v>
      </c>
      <c r="L824">
        <v>4.066626275</v>
      </c>
    </row>
    <row r="825" spans="1:12" x14ac:dyDescent="0.25">
      <c r="A825" t="s">
        <v>8930</v>
      </c>
      <c r="B825">
        <v>1</v>
      </c>
      <c r="C825">
        <v>15</v>
      </c>
      <c r="D825">
        <v>15</v>
      </c>
      <c r="E825">
        <v>7441922</v>
      </c>
      <c r="F825" s="2">
        <v>0.02</v>
      </c>
      <c r="G825" s="2">
        <v>0</v>
      </c>
      <c r="H825" s="2">
        <v>0</v>
      </c>
      <c r="I825">
        <v>0.4</v>
      </c>
      <c r="J825">
        <v>12</v>
      </c>
      <c r="K825">
        <v>3.9209610000000001</v>
      </c>
      <c r="L825">
        <v>4.5323363499999996</v>
      </c>
    </row>
    <row r="826" spans="1:12" x14ac:dyDescent="0.25">
      <c r="A826" t="s">
        <v>8930</v>
      </c>
      <c r="B826">
        <v>1</v>
      </c>
      <c r="C826">
        <v>6</v>
      </c>
      <c r="D826">
        <v>6</v>
      </c>
      <c r="E826">
        <v>1632855</v>
      </c>
      <c r="F826" s="2">
        <v>0.02</v>
      </c>
      <c r="G826" s="2">
        <v>0</v>
      </c>
      <c r="H826" s="2">
        <v>0</v>
      </c>
      <c r="I826">
        <v>0.4</v>
      </c>
      <c r="J826">
        <v>4.8000000000000007</v>
      </c>
      <c r="K826">
        <v>1.0164275</v>
      </c>
      <c r="L826">
        <v>1.7157496250000004</v>
      </c>
    </row>
    <row r="827" spans="1:12" x14ac:dyDescent="0.25">
      <c r="A827" t="s">
        <v>8930</v>
      </c>
      <c r="B827">
        <v>1</v>
      </c>
      <c r="C827">
        <v>23</v>
      </c>
      <c r="D827">
        <v>21</v>
      </c>
      <c r="E827">
        <v>4808435</v>
      </c>
      <c r="F827" s="2">
        <v>0.01</v>
      </c>
      <c r="G827" s="2">
        <v>0</v>
      </c>
      <c r="H827" s="2">
        <v>0</v>
      </c>
      <c r="I827">
        <v>0.4</v>
      </c>
      <c r="J827">
        <v>16.400000000000002</v>
      </c>
      <c r="K827">
        <v>2.5042174999999998</v>
      </c>
      <c r="L827">
        <v>5.1364761250000006</v>
      </c>
    </row>
    <row r="828" spans="1:12" x14ac:dyDescent="0.25">
      <c r="A828" t="s">
        <v>14209</v>
      </c>
      <c r="B828">
        <v>1</v>
      </c>
      <c r="C828">
        <v>29</v>
      </c>
      <c r="D828">
        <v>15</v>
      </c>
      <c r="E828">
        <v>6415756</v>
      </c>
      <c r="F828" s="2">
        <v>0.02</v>
      </c>
      <c r="G828" s="2">
        <v>0</v>
      </c>
      <c r="H828" s="2">
        <v>0</v>
      </c>
      <c r="I828">
        <v>0.4</v>
      </c>
      <c r="J828">
        <v>9.1999999999999993</v>
      </c>
      <c r="K828">
        <v>3.4078780000000002</v>
      </c>
      <c r="L828">
        <v>3.6527573000000002</v>
      </c>
    </row>
    <row r="829" spans="1:12" x14ac:dyDescent="0.25">
      <c r="A829" t="s">
        <v>7708</v>
      </c>
      <c r="B829">
        <v>1</v>
      </c>
      <c r="C829">
        <v>8</v>
      </c>
      <c r="D829">
        <v>2</v>
      </c>
      <c r="E829">
        <v>66369</v>
      </c>
      <c r="F829" s="2">
        <v>0.04</v>
      </c>
      <c r="G829" s="2">
        <v>-0.01</v>
      </c>
      <c r="H829" s="2">
        <v>0.01</v>
      </c>
      <c r="I829">
        <v>0.4</v>
      </c>
      <c r="J829">
        <v>0.39999999999999991</v>
      </c>
      <c r="K829">
        <v>0.53318450000000006</v>
      </c>
      <c r="L829">
        <v>0.44661457500000001</v>
      </c>
    </row>
    <row r="830" spans="1:12" x14ac:dyDescent="0.25">
      <c r="A830" t="s">
        <v>4180</v>
      </c>
      <c r="B830">
        <v>1</v>
      </c>
      <c r="C830">
        <v>14</v>
      </c>
      <c r="D830">
        <v>12</v>
      </c>
      <c r="E830">
        <v>311989</v>
      </c>
      <c r="F830" s="2">
        <v>0.05</v>
      </c>
      <c r="G830" s="2">
        <v>0</v>
      </c>
      <c r="H830" s="2">
        <v>0</v>
      </c>
      <c r="I830">
        <v>0.4</v>
      </c>
      <c r="J830">
        <v>9.2000000000000011</v>
      </c>
      <c r="K830">
        <v>0.65599450000000004</v>
      </c>
      <c r="L830">
        <v>2.6895980750000006</v>
      </c>
    </row>
    <row r="831" spans="1:12" x14ac:dyDescent="0.25">
      <c r="A831" t="s">
        <v>4180</v>
      </c>
      <c r="B831">
        <v>1</v>
      </c>
      <c r="C831">
        <v>9</v>
      </c>
      <c r="D831">
        <v>9</v>
      </c>
      <c r="E831">
        <v>308720</v>
      </c>
      <c r="F831" s="2">
        <v>0.05</v>
      </c>
      <c r="G831" s="2">
        <v>0</v>
      </c>
      <c r="H831" s="2">
        <v>0</v>
      </c>
      <c r="I831">
        <v>0.4</v>
      </c>
      <c r="J831">
        <v>7.2</v>
      </c>
      <c r="K831">
        <v>0.65436000000000005</v>
      </c>
      <c r="L831">
        <v>2.1890260000000001</v>
      </c>
    </row>
    <row r="832" spans="1:12" x14ac:dyDescent="0.25">
      <c r="A832" t="s">
        <v>4180</v>
      </c>
      <c r="B832">
        <v>1</v>
      </c>
      <c r="C832">
        <v>7</v>
      </c>
      <c r="D832">
        <v>7</v>
      </c>
      <c r="E832">
        <v>295189</v>
      </c>
      <c r="F832" s="2">
        <v>0.05</v>
      </c>
      <c r="G832" s="2">
        <v>0</v>
      </c>
      <c r="H832" s="2">
        <v>0</v>
      </c>
      <c r="I832">
        <v>0.4</v>
      </c>
      <c r="J832">
        <v>5.6000000000000005</v>
      </c>
      <c r="K832">
        <v>0.64759450000000007</v>
      </c>
      <c r="L832">
        <v>1.7866580750000001</v>
      </c>
    </row>
    <row r="833" spans="1:12" x14ac:dyDescent="0.25">
      <c r="A833" t="s">
        <v>4180</v>
      </c>
      <c r="B833">
        <v>1</v>
      </c>
      <c r="C833">
        <v>13</v>
      </c>
      <c r="D833">
        <v>13</v>
      </c>
      <c r="E833">
        <v>359135</v>
      </c>
      <c r="F833" s="2">
        <v>0.05</v>
      </c>
      <c r="G833" s="2">
        <v>0</v>
      </c>
      <c r="H833" s="2">
        <v>0</v>
      </c>
      <c r="I833">
        <v>0.4</v>
      </c>
      <c r="J833">
        <v>10.4</v>
      </c>
      <c r="K833">
        <v>0.6795675000000001</v>
      </c>
      <c r="L833">
        <v>2.997848625</v>
      </c>
    </row>
    <row r="834" spans="1:12" x14ac:dyDescent="0.25">
      <c r="A834" t="s">
        <v>4180</v>
      </c>
      <c r="B834">
        <v>1</v>
      </c>
      <c r="C834">
        <v>10</v>
      </c>
      <c r="D834">
        <v>10</v>
      </c>
      <c r="E834">
        <v>521611</v>
      </c>
      <c r="F834" s="2">
        <v>0.04</v>
      </c>
      <c r="G834" s="2">
        <v>0</v>
      </c>
      <c r="H834" s="2">
        <v>0</v>
      </c>
      <c r="I834">
        <v>0.4</v>
      </c>
      <c r="J834">
        <v>8</v>
      </c>
      <c r="K834">
        <v>0.66080549999999993</v>
      </c>
      <c r="L834">
        <v>2.3912819249999999</v>
      </c>
    </row>
    <row r="835" spans="1:12" x14ac:dyDescent="0.25">
      <c r="A835" t="s">
        <v>651</v>
      </c>
      <c r="B835">
        <v>1</v>
      </c>
      <c r="C835">
        <v>10</v>
      </c>
      <c r="D835">
        <v>9</v>
      </c>
      <c r="E835">
        <v>6647081</v>
      </c>
      <c r="F835" s="2">
        <v>0.03</v>
      </c>
      <c r="G835" s="2">
        <v>0</v>
      </c>
      <c r="H835" s="2">
        <v>0</v>
      </c>
      <c r="I835">
        <v>0.4</v>
      </c>
      <c r="J835">
        <v>7</v>
      </c>
      <c r="K835">
        <v>3.6235404999999998</v>
      </c>
      <c r="L835">
        <v>3.1782391749999999</v>
      </c>
    </row>
    <row r="836" spans="1:12" x14ac:dyDescent="0.25">
      <c r="A836" t="s">
        <v>651</v>
      </c>
      <c r="B836">
        <v>1</v>
      </c>
      <c r="C836">
        <v>8</v>
      </c>
      <c r="D836">
        <v>8</v>
      </c>
      <c r="E836">
        <v>2410536</v>
      </c>
      <c r="F836" s="2">
        <v>0.06</v>
      </c>
      <c r="G836" s="2">
        <v>0</v>
      </c>
      <c r="H836" s="2">
        <v>0.01</v>
      </c>
      <c r="I836">
        <v>0.4</v>
      </c>
      <c r="J836">
        <v>6.4</v>
      </c>
      <c r="K836">
        <v>2.0552679999999999</v>
      </c>
      <c r="L836">
        <v>2.4793438000000001</v>
      </c>
    </row>
    <row r="837" spans="1:12" x14ac:dyDescent="0.25">
      <c r="A837" t="s">
        <v>651</v>
      </c>
      <c r="B837">
        <v>1</v>
      </c>
      <c r="C837">
        <v>7</v>
      </c>
      <c r="D837">
        <v>7</v>
      </c>
      <c r="E837">
        <v>2564903</v>
      </c>
      <c r="F837" s="2">
        <v>0.04</v>
      </c>
      <c r="G837" s="2">
        <v>0</v>
      </c>
      <c r="H837" s="2">
        <v>0.01</v>
      </c>
      <c r="I837">
        <v>0.4</v>
      </c>
      <c r="J837">
        <v>5.6000000000000005</v>
      </c>
      <c r="K837">
        <v>1.9324515</v>
      </c>
      <c r="L837">
        <v>2.2363580249999999</v>
      </c>
    </row>
    <row r="838" spans="1:12" x14ac:dyDescent="0.25">
      <c r="A838" t="s">
        <v>651</v>
      </c>
      <c r="B838">
        <v>1</v>
      </c>
      <c r="C838">
        <v>4</v>
      </c>
      <c r="D838">
        <v>4</v>
      </c>
      <c r="E838">
        <v>5069042</v>
      </c>
      <c r="F838" s="2">
        <v>0.05</v>
      </c>
      <c r="G838" s="2">
        <v>0</v>
      </c>
      <c r="H838" s="2">
        <v>0</v>
      </c>
      <c r="I838">
        <v>0.4</v>
      </c>
      <c r="J838">
        <v>3.2</v>
      </c>
      <c r="K838">
        <v>3.0345209999999998</v>
      </c>
      <c r="L838">
        <v>2.0220823499999998</v>
      </c>
    </row>
    <row r="839" spans="1:12" x14ac:dyDescent="0.25">
      <c r="A839" t="s">
        <v>651</v>
      </c>
      <c r="B839">
        <v>1</v>
      </c>
      <c r="C839">
        <v>8</v>
      </c>
      <c r="D839">
        <v>7</v>
      </c>
      <c r="E839">
        <v>5875258</v>
      </c>
      <c r="F839" s="2">
        <v>0.04</v>
      </c>
      <c r="G839" s="2">
        <v>0</v>
      </c>
      <c r="H839" s="2">
        <v>0</v>
      </c>
      <c r="I839">
        <v>0.4</v>
      </c>
      <c r="J839">
        <v>5.4</v>
      </c>
      <c r="K839">
        <v>3.3376289999999997</v>
      </c>
      <c r="L839">
        <v>2.6781701500000001</v>
      </c>
    </row>
    <row r="840" spans="1:12" x14ac:dyDescent="0.25">
      <c r="A840" t="s">
        <v>651</v>
      </c>
      <c r="B840">
        <v>1</v>
      </c>
      <c r="C840">
        <v>7</v>
      </c>
      <c r="D840">
        <v>3</v>
      </c>
      <c r="E840">
        <v>1247065</v>
      </c>
      <c r="F840" s="2">
        <v>0.04</v>
      </c>
      <c r="G840" s="2">
        <v>0</v>
      </c>
      <c r="H840" s="2">
        <v>0.01</v>
      </c>
      <c r="I840">
        <v>0.4</v>
      </c>
      <c r="J840">
        <v>1.6000000000000003</v>
      </c>
      <c r="K840">
        <v>1.2735325</v>
      </c>
      <c r="L840">
        <v>1.0057363750000001</v>
      </c>
    </row>
    <row r="841" spans="1:12" x14ac:dyDescent="0.25">
      <c r="A841" t="s">
        <v>651</v>
      </c>
      <c r="B841">
        <v>1</v>
      </c>
      <c r="C841">
        <v>14</v>
      </c>
      <c r="D841">
        <v>7</v>
      </c>
      <c r="E841">
        <v>1790555</v>
      </c>
      <c r="F841" s="2">
        <v>0.04</v>
      </c>
      <c r="G841" s="2">
        <v>0</v>
      </c>
      <c r="H841" s="2">
        <v>0</v>
      </c>
      <c r="I841">
        <v>0.4</v>
      </c>
      <c r="J841">
        <v>4.2</v>
      </c>
      <c r="K841">
        <v>1.2952775000000001</v>
      </c>
      <c r="L841">
        <v>1.663347125</v>
      </c>
    </row>
    <row r="842" spans="1:12" x14ac:dyDescent="0.25">
      <c r="A842" t="s">
        <v>651</v>
      </c>
      <c r="B842">
        <v>1</v>
      </c>
      <c r="C842">
        <v>7</v>
      </c>
      <c r="D842">
        <v>7</v>
      </c>
      <c r="E842">
        <v>2480934</v>
      </c>
      <c r="F842" s="2">
        <v>0.03</v>
      </c>
      <c r="G842" s="2">
        <v>0</v>
      </c>
      <c r="H842" s="2">
        <v>0</v>
      </c>
      <c r="I842">
        <v>0.4</v>
      </c>
      <c r="J842">
        <v>5.6000000000000005</v>
      </c>
      <c r="K842">
        <v>1.540467</v>
      </c>
      <c r="L842">
        <v>2.0991634499999998</v>
      </c>
    </row>
    <row r="843" spans="1:12" x14ac:dyDescent="0.25">
      <c r="A843" t="s">
        <v>651</v>
      </c>
      <c r="B843">
        <v>1</v>
      </c>
      <c r="C843">
        <v>15</v>
      </c>
      <c r="D843">
        <v>14</v>
      </c>
      <c r="E843">
        <v>1553598</v>
      </c>
      <c r="F843" s="2">
        <v>0.04</v>
      </c>
      <c r="G843" s="2">
        <v>0</v>
      </c>
      <c r="H843" s="2">
        <v>0</v>
      </c>
      <c r="I843">
        <v>0.4</v>
      </c>
      <c r="J843">
        <v>11.000000000000002</v>
      </c>
      <c r="K843">
        <v>1.1767989999999999</v>
      </c>
      <c r="L843">
        <v>3.3218796500000005</v>
      </c>
    </row>
    <row r="844" spans="1:12" x14ac:dyDescent="0.25">
      <c r="A844" t="s">
        <v>651</v>
      </c>
      <c r="B844">
        <v>1</v>
      </c>
      <c r="C844">
        <v>8</v>
      </c>
      <c r="D844">
        <v>7</v>
      </c>
      <c r="E844">
        <v>1705668</v>
      </c>
      <c r="F844" s="2">
        <v>0.03</v>
      </c>
      <c r="G844" s="2">
        <v>0</v>
      </c>
      <c r="H844" s="2">
        <v>0</v>
      </c>
      <c r="I844">
        <v>0.4</v>
      </c>
      <c r="J844">
        <v>5.4</v>
      </c>
      <c r="K844">
        <v>1.1528339999999999</v>
      </c>
      <c r="L844">
        <v>1.9134919000000001</v>
      </c>
    </row>
    <row r="845" spans="1:12" x14ac:dyDescent="0.25">
      <c r="A845" t="s">
        <v>651</v>
      </c>
      <c r="B845">
        <v>1</v>
      </c>
      <c r="C845">
        <v>14</v>
      </c>
      <c r="D845">
        <v>14</v>
      </c>
      <c r="E845">
        <v>1460170</v>
      </c>
      <c r="F845" s="2">
        <v>0.04</v>
      </c>
      <c r="G845" s="2">
        <v>0</v>
      </c>
      <c r="H845" s="2">
        <v>0</v>
      </c>
      <c r="I845">
        <v>0.4</v>
      </c>
      <c r="J845">
        <v>11.200000000000001</v>
      </c>
      <c r="K845">
        <v>1.130085</v>
      </c>
      <c r="L845">
        <v>3.3555297500000005</v>
      </c>
    </row>
    <row r="846" spans="1:12" x14ac:dyDescent="0.25">
      <c r="A846" t="s">
        <v>651</v>
      </c>
      <c r="B846">
        <v>1</v>
      </c>
      <c r="C846">
        <v>9</v>
      </c>
      <c r="D846">
        <v>8</v>
      </c>
      <c r="E846">
        <v>3536070</v>
      </c>
      <c r="F846" s="2">
        <v>0.05</v>
      </c>
      <c r="G846" s="2">
        <v>0</v>
      </c>
      <c r="H846" s="2">
        <v>0</v>
      </c>
      <c r="I846">
        <v>0.4</v>
      </c>
      <c r="J846">
        <v>6.2</v>
      </c>
      <c r="K846">
        <v>2.2680350000000002</v>
      </c>
      <c r="L846">
        <v>2.5038122500000002</v>
      </c>
    </row>
    <row r="847" spans="1:12" x14ac:dyDescent="0.25">
      <c r="A847" t="s">
        <v>19282</v>
      </c>
      <c r="B847">
        <v>1</v>
      </c>
      <c r="C847">
        <v>6</v>
      </c>
      <c r="D847">
        <v>5</v>
      </c>
      <c r="E847">
        <v>296755</v>
      </c>
      <c r="F847" s="2">
        <v>0.14000000000000001</v>
      </c>
      <c r="G847" s="2">
        <v>0</v>
      </c>
      <c r="H847" s="2">
        <v>0.01</v>
      </c>
      <c r="I847">
        <v>0.4</v>
      </c>
      <c r="J847">
        <v>3.8</v>
      </c>
      <c r="K847">
        <v>1.7983775000000002</v>
      </c>
      <c r="L847">
        <v>1.739432125</v>
      </c>
    </row>
    <row r="848" spans="1:12" x14ac:dyDescent="0.25">
      <c r="A848" t="s">
        <v>10096</v>
      </c>
      <c r="B848">
        <v>1</v>
      </c>
      <c r="C848">
        <v>7</v>
      </c>
      <c r="D848">
        <v>7</v>
      </c>
      <c r="E848">
        <v>2952730</v>
      </c>
      <c r="F848" s="2">
        <v>0.04</v>
      </c>
      <c r="G848" s="2">
        <v>0</v>
      </c>
      <c r="H848" s="2">
        <v>0</v>
      </c>
      <c r="I848">
        <v>0.4</v>
      </c>
      <c r="J848">
        <v>5.6000000000000005</v>
      </c>
      <c r="K848">
        <v>1.8763649999999998</v>
      </c>
      <c r="L848">
        <v>2.21672775</v>
      </c>
    </row>
    <row r="849" spans="1:12" x14ac:dyDescent="0.25">
      <c r="A849" t="s">
        <v>10096</v>
      </c>
      <c r="B849">
        <v>1</v>
      </c>
      <c r="C849">
        <v>15</v>
      </c>
      <c r="D849">
        <v>15</v>
      </c>
      <c r="E849">
        <v>2411761</v>
      </c>
      <c r="F849" s="2">
        <v>0.04</v>
      </c>
      <c r="G849" s="2">
        <v>0</v>
      </c>
      <c r="H849" s="2">
        <v>0</v>
      </c>
      <c r="I849">
        <v>0.4</v>
      </c>
      <c r="J849">
        <v>12</v>
      </c>
      <c r="K849">
        <v>1.6058805</v>
      </c>
      <c r="L849">
        <v>3.7220581749999999</v>
      </c>
    </row>
    <row r="850" spans="1:12" x14ac:dyDescent="0.25">
      <c r="A850" t="s">
        <v>7636</v>
      </c>
      <c r="B850">
        <v>1</v>
      </c>
      <c r="C850">
        <v>6</v>
      </c>
      <c r="D850">
        <v>5</v>
      </c>
      <c r="E850">
        <v>43171</v>
      </c>
      <c r="F850" s="2">
        <v>0.06</v>
      </c>
      <c r="G850" s="2">
        <v>0</v>
      </c>
      <c r="H850" s="2">
        <v>0.01</v>
      </c>
      <c r="I850">
        <v>0.4</v>
      </c>
      <c r="J850">
        <v>3.8</v>
      </c>
      <c r="K850">
        <v>0.87158550000000001</v>
      </c>
      <c r="L850">
        <v>1.4150549249999997</v>
      </c>
    </row>
    <row r="851" spans="1:12" x14ac:dyDescent="0.25">
      <c r="A851" t="s">
        <v>7636</v>
      </c>
      <c r="B851">
        <v>1</v>
      </c>
      <c r="C851">
        <v>8</v>
      </c>
      <c r="D851">
        <v>7</v>
      </c>
      <c r="E851">
        <v>760120</v>
      </c>
      <c r="F851" s="2">
        <v>0.02</v>
      </c>
      <c r="G851" s="2">
        <v>0</v>
      </c>
      <c r="H851" s="2">
        <v>0</v>
      </c>
      <c r="I851">
        <v>0.4</v>
      </c>
      <c r="J851">
        <v>5.4</v>
      </c>
      <c r="K851">
        <v>0.58006000000000002</v>
      </c>
      <c r="L851">
        <v>1.7130210000000003</v>
      </c>
    </row>
    <row r="852" spans="1:12" x14ac:dyDescent="0.25">
      <c r="A852" t="s">
        <v>20387</v>
      </c>
      <c r="B852">
        <v>1</v>
      </c>
      <c r="C852">
        <v>3</v>
      </c>
      <c r="D852">
        <v>2</v>
      </c>
      <c r="E852">
        <v>26970</v>
      </c>
      <c r="F852" s="2">
        <v>0.01</v>
      </c>
      <c r="G852" s="2">
        <v>-0.02</v>
      </c>
      <c r="H852" s="2">
        <v>0.01</v>
      </c>
      <c r="I852">
        <v>0.4</v>
      </c>
      <c r="J852">
        <v>1.4000000000000001</v>
      </c>
      <c r="K852">
        <v>6.3485000000000014E-2</v>
      </c>
      <c r="L852">
        <v>0.53221974999999999</v>
      </c>
    </row>
    <row r="853" spans="1:12" x14ac:dyDescent="0.25">
      <c r="A853" t="s">
        <v>12605</v>
      </c>
      <c r="B853">
        <v>1</v>
      </c>
      <c r="C853">
        <v>11</v>
      </c>
      <c r="D853">
        <v>9</v>
      </c>
      <c r="E853">
        <v>178717</v>
      </c>
      <c r="F853" s="2">
        <v>0.12</v>
      </c>
      <c r="G853" s="2">
        <v>0</v>
      </c>
      <c r="H853" s="2">
        <v>0.01</v>
      </c>
      <c r="I853">
        <v>0.4</v>
      </c>
      <c r="J853">
        <v>6.8</v>
      </c>
      <c r="K853">
        <v>1.5393584999999999</v>
      </c>
      <c r="L853">
        <v>2.3987754749999999</v>
      </c>
    </row>
    <row r="854" spans="1:12" x14ac:dyDescent="0.25">
      <c r="A854" t="s">
        <v>12605</v>
      </c>
      <c r="B854">
        <v>1</v>
      </c>
      <c r="C854">
        <v>5</v>
      </c>
      <c r="D854">
        <v>5</v>
      </c>
      <c r="E854">
        <v>101737</v>
      </c>
      <c r="F854" s="2">
        <v>0.1</v>
      </c>
      <c r="G854" s="2">
        <v>0</v>
      </c>
      <c r="H854" s="2">
        <v>0.01</v>
      </c>
      <c r="I854">
        <v>0.4</v>
      </c>
      <c r="J854">
        <v>4</v>
      </c>
      <c r="K854">
        <v>1.3008685000000002</v>
      </c>
      <c r="L854">
        <v>1.6153039750000002</v>
      </c>
    </row>
    <row r="855" spans="1:12" x14ac:dyDescent="0.25">
      <c r="A855" t="s">
        <v>12605</v>
      </c>
      <c r="B855">
        <v>1</v>
      </c>
      <c r="C855">
        <v>7</v>
      </c>
      <c r="D855">
        <v>7</v>
      </c>
      <c r="E855">
        <v>104235</v>
      </c>
      <c r="F855" s="2">
        <v>0.13</v>
      </c>
      <c r="G855" s="2">
        <v>0</v>
      </c>
      <c r="H855" s="2">
        <v>0.01</v>
      </c>
      <c r="I855">
        <v>0.4</v>
      </c>
      <c r="J855">
        <v>5.6000000000000005</v>
      </c>
      <c r="K855">
        <v>1.6021175000000001</v>
      </c>
      <c r="L855">
        <v>2.1207411249999999</v>
      </c>
    </row>
    <row r="856" spans="1:12" x14ac:dyDescent="0.25">
      <c r="A856" t="s">
        <v>13357</v>
      </c>
      <c r="B856">
        <v>1</v>
      </c>
      <c r="C856">
        <v>5</v>
      </c>
      <c r="D856">
        <v>1</v>
      </c>
      <c r="E856">
        <v>4850</v>
      </c>
      <c r="F856" s="2">
        <v>0</v>
      </c>
      <c r="G856" s="2">
        <v>0</v>
      </c>
      <c r="H856" s="2">
        <v>0</v>
      </c>
      <c r="I856">
        <v>0.4</v>
      </c>
      <c r="J856">
        <v>0</v>
      </c>
      <c r="K856">
        <v>2.4250000000000001E-3</v>
      </c>
      <c r="L856">
        <v>0.16084875000000004</v>
      </c>
    </row>
    <row r="857" spans="1:12" x14ac:dyDescent="0.25">
      <c r="A857" t="s">
        <v>11354</v>
      </c>
      <c r="B857">
        <v>1</v>
      </c>
      <c r="C857">
        <v>5</v>
      </c>
      <c r="D857">
        <v>1</v>
      </c>
      <c r="E857">
        <v>90454</v>
      </c>
      <c r="F857" s="2">
        <v>0</v>
      </c>
      <c r="G857" s="2">
        <v>0</v>
      </c>
      <c r="H857" s="2">
        <v>0</v>
      </c>
      <c r="I857">
        <v>0.4</v>
      </c>
      <c r="J857">
        <v>0</v>
      </c>
      <c r="K857">
        <v>4.5226999999999996E-2</v>
      </c>
      <c r="L857">
        <v>0.17582945000000003</v>
      </c>
    </row>
    <row r="858" spans="1:12" x14ac:dyDescent="0.25">
      <c r="A858" t="s">
        <v>16110</v>
      </c>
      <c r="B858">
        <v>1</v>
      </c>
      <c r="C858">
        <v>6</v>
      </c>
      <c r="D858">
        <v>4</v>
      </c>
      <c r="E858">
        <v>568702</v>
      </c>
      <c r="F858" s="2">
        <v>0.06</v>
      </c>
      <c r="G858" s="2">
        <v>0</v>
      </c>
      <c r="H858" s="2">
        <v>0</v>
      </c>
      <c r="I858">
        <v>0.4</v>
      </c>
      <c r="J858">
        <v>2.8000000000000003</v>
      </c>
      <c r="K858">
        <v>0.88435099999999989</v>
      </c>
      <c r="L858">
        <v>1.1695228500000001</v>
      </c>
    </row>
    <row r="859" spans="1:12" x14ac:dyDescent="0.25">
      <c r="A859" t="s">
        <v>16110</v>
      </c>
      <c r="B859">
        <v>1</v>
      </c>
      <c r="C859">
        <v>12</v>
      </c>
      <c r="D859">
        <v>7</v>
      </c>
      <c r="E859">
        <v>368852</v>
      </c>
      <c r="F859" s="2">
        <v>0.04</v>
      </c>
      <c r="G859" s="2">
        <v>0</v>
      </c>
      <c r="H859" s="2">
        <v>0</v>
      </c>
      <c r="I859">
        <v>0.4</v>
      </c>
      <c r="J859">
        <v>4.6000000000000005</v>
      </c>
      <c r="K859">
        <v>0.584426</v>
      </c>
      <c r="L859">
        <v>1.5145491</v>
      </c>
    </row>
    <row r="860" spans="1:12" x14ac:dyDescent="0.25">
      <c r="A860" t="s">
        <v>836</v>
      </c>
      <c r="B860">
        <v>1</v>
      </c>
      <c r="C860">
        <v>7</v>
      </c>
      <c r="D860">
        <v>7</v>
      </c>
      <c r="E860">
        <v>619478</v>
      </c>
      <c r="F860" s="2">
        <v>0.01</v>
      </c>
      <c r="G860" s="2">
        <v>0</v>
      </c>
      <c r="H860" s="2">
        <v>0</v>
      </c>
      <c r="I860">
        <v>0.4</v>
      </c>
      <c r="J860">
        <v>5.6000000000000005</v>
      </c>
      <c r="K860">
        <v>0.40973899999999996</v>
      </c>
      <c r="L860">
        <v>1.7034086500000001</v>
      </c>
    </row>
    <row r="861" spans="1:12" x14ac:dyDescent="0.25">
      <c r="A861" t="s">
        <v>836</v>
      </c>
      <c r="B861">
        <v>1</v>
      </c>
      <c r="C861">
        <v>28</v>
      </c>
      <c r="D861">
        <v>7</v>
      </c>
      <c r="E861">
        <v>608823</v>
      </c>
      <c r="F861" s="2">
        <v>0.01</v>
      </c>
      <c r="G861" s="2">
        <v>0</v>
      </c>
      <c r="H861" s="2">
        <v>0</v>
      </c>
      <c r="I861">
        <v>0.4</v>
      </c>
      <c r="J861">
        <v>1.4000000000000004</v>
      </c>
      <c r="K861">
        <v>0.40441150000000003</v>
      </c>
      <c r="L861">
        <v>0.65154402500000008</v>
      </c>
    </row>
    <row r="862" spans="1:12" x14ac:dyDescent="0.25">
      <c r="A862" t="s">
        <v>836</v>
      </c>
      <c r="B862">
        <v>1</v>
      </c>
      <c r="C862">
        <v>4</v>
      </c>
      <c r="D862">
        <v>3</v>
      </c>
      <c r="E862">
        <v>9239</v>
      </c>
      <c r="F862" s="2">
        <v>0.02</v>
      </c>
      <c r="G862" s="2">
        <v>0</v>
      </c>
      <c r="H862" s="2">
        <v>0.01</v>
      </c>
      <c r="I862">
        <v>0.4</v>
      </c>
      <c r="J862">
        <v>2.2000000000000002</v>
      </c>
      <c r="K862">
        <v>0.45461950000000001</v>
      </c>
      <c r="L862">
        <v>0.86911682500000009</v>
      </c>
    </row>
    <row r="863" spans="1:12" x14ac:dyDescent="0.25">
      <c r="A863" t="s">
        <v>836</v>
      </c>
      <c r="B863">
        <v>1</v>
      </c>
      <c r="C863">
        <v>4</v>
      </c>
      <c r="D863">
        <v>4</v>
      </c>
      <c r="E863">
        <v>1106828</v>
      </c>
      <c r="F863" s="2">
        <v>0</v>
      </c>
      <c r="G863" s="2">
        <v>0</v>
      </c>
      <c r="H863" s="2">
        <v>0</v>
      </c>
      <c r="I863">
        <v>0.4</v>
      </c>
      <c r="J863">
        <v>3.2</v>
      </c>
      <c r="K863">
        <v>0.55341399999999996</v>
      </c>
      <c r="L863">
        <v>1.1536949000000001</v>
      </c>
    </row>
    <row r="864" spans="1:12" x14ac:dyDescent="0.25">
      <c r="A864" t="s">
        <v>836</v>
      </c>
      <c r="B864">
        <v>1</v>
      </c>
      <c r="C864">
        <v>5</v>
      </c>
      <c r="D864">
        <v>4</v>
      </c>
      <c r="E864">
        <v>1085968</v>
      </c>
      <c r="F864" s="2">
        <v>0</v>
      </c>
      <c r="G864" s="2">
        <v>0</v>
      </c>
      <c r="H864" s="2">
        <v>0</v>
      </c>
      <c r="I864">
        <v>0.4</v>
      </c>
      <c r="J864">
        <v>3</v>
      </c>
      <c r="K864">
        <v>0.54298400000000002</v>
      </c>
      <c r="L864">
        <v>1.1000444</v>
      </c>
    </row>
    <row r="865" spans="1:12" x14ac:dyDescent="0.25">
      <c r="A865" t="s">
        <v>836</v>
      </c>
      <c r="B865">
        <v>1</v>
      </c>
      <c r="C865">
        <v>14</v>
      </c>
      <c r="D865">
        <v>14</v>
      </c>
      <c r="E865">
        <v>1098673</v>
      </c>
      <c r="F865" s="2">
        <v>0</v>
      </c>
      <c r="G865" s="2">
        <v>0</v>
      </c>
      <c r="H865" s="2">
        <v>0</v>
      </c>
      <c r="I865">
        <v>0.4</v>
      </c>
      <c r="J865">
        <v>11.200000000000001</v>
      </c>
      <c r="K865">
        <v>0.54933650000000001</v>
      </c>
      <c r="L865">
        <v>3.1522677750000003</v>
      </c>
    </row>
    <row r="866" spans="1:12" x14ac:dyDescent="0.25">
      <c r="A866" t="s">
        <v>15781</v>
      </c>
      <c r="B866">
        <v>1</v>
      </c>
      <c r="C866">
        <v>6</v>
      </c>
      <c r="D866">
        <v>7</v>
      </c>
      <c r="E866">
        <v>30066</v>
      </c>
      <c r="F866" s="2">
        <v>0.02</v>
      </c>
      <c r="G866" s="2">
        <v>0</v>
      </c>
      <c r="H866" s="2">
        <v>0</v>
      </c>
      <c r="I866">
        <v>0.4</v>
      </c>
      <c r="J866">
        <v>5.8000000000000007</v>
      </c>
      <c r="K866">
        <v>0.215033</v>
      </c>
      <c r="L866">
        <v>1.6852615500000003</v>
      </c>
    </row>
    <row r="867" spans="1:12" x14ac:dyDescent="0.25">
      <c r="A867" t="s">
        <v>15781</v>
      </c>
      <c r="B867">
        <v>1</v>
      </c>
      <c r="C867">
        <v>3</v>
      </c>
      <c r="D867">
        <v>3</v>
      </c>
      <c r="E867">
        <v>764650</v>
      </c>
      <c r="F867" s="2">
        <v>0.02</v>
      </c>
      <c r="G867" s="2">
        <v>0</v>
      </c>
      <c r="H867" s="2">
        <v>0</v>
      </c>
      <c r="I867">
        <v>0.4</v>
      </c>
      <c r="J867">
        <v>2.4000000000000004</v>
      </c>
      <c r="K867">
        <v>0.58232499999999998</v>
      </c>
      <c r="L867">
        <v>0.96381375000000014</v>
      </c>
    </row>
    <row r="868" spans="1:12" x14ac:dyDescent="0.25">
      <c r="A868" t="s">
        <v>3475</v>
      </c>
      <c r="B868">
        <v>1</v>
      </c>
      <c r="C868">
        <v>6</v>
      </c>
      <c r="D868">
        <v>6</v>
      </c>
      <c r="E868">
        <v>27178</v>
      </c>
      <c r="F868" s="2">
        <v>0.01</v>
      </c>
      <c r="G868" s="2">
        <v>0</v>
      </c>
      <c r="H868" s="2">
        <v>0</v>
      </c>
      <c r="I868">
        <v>0.4</v>
      </c>
      <c r="J868">
        <v>4.8000000000000007</v>
      </c>
      <c r="K868">
        <v>0.11358900000000001</v>
      </c>
      <c r="L868">
        <v>1.3997561500000004</v>
      </c>
    </row>
    <row r="869" spans="1:12" x14ac:dyDescent="0.25">
      <c r="A869" t="s">
        <v>4334</v>
      </c>
      <c r="B869">
        <v>1</v>
      </c>
      <c r="C869">
        <v>4</v>
      </c>
      <c r="D869">
        <v>1</v>
      </c>
      <c r="E869">
        <v>3640</v>
      </c>
      <c r="F869" s="2">
        <v>0.01</v>
      </c>
      <c r="G869" s="2">
        <v>0</v>
      </c>
      <c r="H869" s="2">
        <v>0</v>
      </c>
      <c r="I869">
        <v>0.4</v>
      </c>
      <c r="J869">
        <v>0.19999999999999996</v>
      </c>
      <c r="K869">
        <v>0.10182000000000001</v>
      </c>
      <c r="L869">
        <v>0.24563700000000002</v>
      </c>
    </row>
    <row r="870" spans="1:12" x14ac:dyDescent="0.25">
      <c r="A870" t="s">
        <v>4334</v>
      </c>
      <c r="B870">
        <v>1</v>
      </c>
      <c r="C870">
        <v>5</v>
      </c>
      <c r="D870">
        <v>4</v>
      </c>
      <c r="E870">
        <v>78783</v>
      </c>
      <c r="F870" s="2">
        <v>0</v>
      </c>
      <c r="G870" s="2">
        <v>0</v>
      </c>
      <c r="H870" s="2">
        <v>0</v>
      </c>
      <c r="I870">
        <v>0.4</v>
      </c>
      <c r="J870">
        <v>3</v>
      </c>
      <c r="K870">
        <v>3.9391499999999996E-2</v>
      </c>
      <c r="L870">
        <v>0.92378702499999998</v>
      </c>
    </row>
    <row r="871" spans="1:12" x14ac:dyDescent="0.25">
      <c r="A871" t="s">
        <v>4334</v>
      </c>
      <c r="B871">
        <v>1</v>
      </c>
      <c r="C871">
        <v>5</v>
      </c>
      <c r="D871">
        <v>5</v>
      </c>
      <c r="E871">
        <v>281283</v>
      </c>
      <c r="F871" s="2">
        <v>0.01</v>
      </c>
      <c r="G871" s="2">
        <v>0</v>
      </c>
      <c r="H871" s="2">
        <v>0</v>
      </c>
      <c r="I871">
        <v>0.4</v>
      </c>
      <c r="J871">
        <v>4</v>
      </c>
      <c r="K871">
        <v>0.24064150000000001</v>
      </c>
      <c r="L871">
        <v>1.2442245250000001</v>
      </c>
    </row>
    <row r="872" spans="1:12" x14ac:dyDescent="0.25">
      <c r="A872" t="s">
        <v>788</v>
      </c>
      <c r="B872">
        <v>1</v>
      </c>
      <c r="C872">
        <v>5</v>
      </c>
      <c r="D872">
        <v>4</v>
      </c>
      <c r="E872">
        <v>3462190</v>
      </c>
      <c r="F872" s="2">
        <v>0</v>
      </c>
      <c r="G872" s="2">
        <v>0</v>
      </c>
      <c r="H872" s="2">
        <v>0</v>
      </c>
      <c r="I872">
        <v>0.4</v>
      </c>
      <c r="J872">
        <v>3</v>
      </c>
      <c r="K872">
        <v>1.7310949999999998</v>
      </c>
      <c r="L872">
        <v>1.5158832499999999</v>
      </c>
    </row>
    <row r="873" spans="1:12" x14ac:dyDescent="0.25">
      <c r="A873" t="s">
        <v>1235</v>
      </c>
      <c r="B873">
        <v>1</v>
      </c>
      <c r="C873">
        <v>8</v>
      </c>
      <c r="D873">
        <v>8</v>
      </c>
      <c r="E873">
        <v>60574</v>
      </c>
      <c r="F873" s="2">
        <v>0</v>
      </c>
      <c r="G873" s="2">
        <v>0</v>
      </c>
      <c r="H873" s="2">
        <v>0</v>
      </c>
      <c r="I873">
        <v>0.4</v>
      </c>
      <c r="J873">
        <v>6.4</v>
      </c>
      <c r="K873">
        <v>3.0286999999999998E-2</v>
      </c>
      <c r="L873">
        <v>1.7706004500000003</v>
      </c>
    </row>
    <row r="874" spans="1:12" x14ac:dyDescent="0.25">
      <c r="A874" t="s">
        <v>1235</v>
      </c>
      <c r="B874">
        <v>1</v>
      </c>
      <c r="C874">
        <v>3</v>
      </c>
      <c r="D874">
        <v>3</v>
      </c>
      <c r="E874">
        <v>3309</v>
      </c>
      <c r="F874" s="2">
        <v>0.01</v>
      </c>
      <c r="G874" s="2">
        <v>0</v>
      </c>
      <c r="H874" s="2">
        <v>0.01</v>
      </c>
      <c r="I874">
        <v>0.4</v>
      </c>
      <c r="J874">
        <v>2.4000000000000004</v>
      </c>
      <c r="K874">
        <v>0.35165449999999998</v>
      </c>
      <c r="L874">
        <v>0.88307907500000016</v>
      </c>
    </row>
    <row r="875" spans="1:12" x14ac:dyDescent="0.25">
      <c r="A875" t="s">
        <v>1235</v>
      </c>
      <c r="B875">
        <v>1</v>
      </c>
      <c r="C875">
        <v>3</v>
      </c>
      <c r="D875">
        <v>3</v>
      </c>
      <c r="E875">
        <v>1550527</v>
      </c>
      <c r="F875" s="2">
        <v>0</v>
      </c>
      <c r="G875" s="2">
        <v>0</v>
      </c>
      <c r="H875" s="2">
        <v>0.01</v>
      </c>
      <c r="I875">
        <v>0.4</v>
      </c>
      <c r="J875">
        <v>2.4000000000000004</v>
      </c>
      <c r="K875">
        <v>1.0252634999999999</v>
      </c>
      <c r="L875">
        <v>1.1188422250000001</v>
      </c>
    </row>
    <row r="876" spans="1:12" x14ac:dyDescent="0.25">
      <c r="A876" t="s">
        <v>1235</v>
      </c>
      <c r="B876">
        <v>1</v>
      </c>
      <c r="C876">
        <v>12</v>
      </c>
      <c r="D876">
        <v>11</v>
      </c>
      <c r="E876">
        <v>243623</v>
      </c>
      <c r="F876" s="2">
        <v>0.01</v>
      </c>
      <c r="G876" s="2">
        <v>0</v>
      </c>
      <c r="H876" s="2">
        <v>0.01</v>
      </c>
      <c r="I876">
        <v>0.4</v>
      </c>
      <c r="J876">
        <v>8.6000000000000014</v>
      </c>
      <c r="K876">
        <v>0.47181149999999999</v>
      </c>
      <c r="L876">
        <v>2.4751340250000005</v>
      </c>
    </row>
    <row r="877" spans="1:12" x14ac:dyDescent="0.25">
      <c r="A877" t="s">
        <v>1235</v>
      </c>
      <c r="B877">
        <v>1</v>
      </c>
      <c r="C877">
        <v>6</v>
      </c>
      <c r="D877">
        <v>5</v>
      </c>
      <c r="E877">
        <v>1464</v>
      </c>
      <c r="F877" s="2">
        <v>0</v>
      </c>
      <c r="G877" s="2">
        <v>-0.01</v>
      </c>
      <c r="H877" s="2">
        <v>0</v>
      </c>
      <c r="I877">
        <v>0.4</v>
      </c>
      <c r="J877">
        <v>3.8</v>
      </c>
      <c r="K877">
        <v>-0.14926799999999998</v>
      </c>
      <c r="L877">
        <v>1.0577561999999998</v>
      </c>
    </row>
    <row r="878" spans="1:12" x14ac:dyDescent="0.25">
      <c r="A878" t="s">
        <v>1235</v>
      </c>
      <c r="B878">
        <v>1</v>
      </c>
      <c r="C878">
        <v>5</v>
      </c>
      <c r="D878">
        <v>5</v>
      </c>
      <c r="E878">
        <v>4864</v>
      </c>
      <c r="F878" s="2">
        <v>0.01</v>
      </c>
      <c r="G878" s="2">
        <v>0</v>
      </c>
      <c r="H878" s="2">
        <v>0.01</v>
      </c>
      <c r="I878">
        <v>0.4</v>
      </c>
      <c r="J878">
        <v>4</v>
      </c>
      <c r="K878">
        <v>0.35243200000000002</v>
      </c>
      <c r="L878">
        <v>1.2833512000000002</v>
      </c>
    </row>
    <row r="879" spans="1:12" x14ac:dyDescent="0.25">
      <c r="A879" t="s">
        <v>1235</v>
      </c>
      <c r="B879">
        <v>1</v>
      </c>
      <c r="C879">
        <v>6</v>
      </c>
      <c r="D879">
        <v>6</v>
      </c>
      <c r="E879">
        <v>53130</v>
      </c>
      <c r="F879" s="2">
        <v>0</v>
      </c>
      <c r="G879" s="2">
        <v>0</v>
      </c>
      <c r="H879" s="2">
        <v>0.01</v>
      </c>
      <c r="I879">
        <v>0.4</v>
      </c>
      <c r="J879">
        <v>4.8000000000000007</v>
      </c>
      <c r="K879">
        <v>0.27656500000000001</v>
      </c>
      <c r="L879">
        <v>1.4567977500000002</v>
      </c>
    </row>
    <row r="880" spans="1:12" x14ac:dyDescent="0.25">
      <c r="A880" t="s">
        <v>1235</v>
      </c>
      <c r="B880">
        <v>1</v>
      </c>
      <c r="C880">
        <v>5</v>
      </c>
      <c r="D880">
        <v>5</v>
      </c>
      <c r="E880">
        <v>28964</v>
      </c>
      <c r="F880" s="2">
        <v>0</v>
      </c>
      <c r="G880" s="2">
        <v>0</v>
      </c>
      <c r="H880" s="2">
        <v>0.01</v>
      </c>
      <c r="I880">
        <v>0.4</v>
      </c>
      <c r="J880">
        <v>4</v>
      </c>
      <c r="K880">
        <v>0.26448199999999999</v>
      </c>
      <c r="L880">
        <v>1.2525687000000001</v>
      </c>
    </row>
    <row r="881" spans="1:12" x14ac:dyDescent="0.25">
      <c r="A881" t="s">
        <v>1382</v>
      </c>
      <c r="B881">
        <v>1</v>
      </c>
      <c r="C881">
        <v>7</v>
      </c>
      <c r="D881">
        <v>6</v>
      </c>
      <c r="E881">
        <v>2232</v>
      </c>
      <c r="F881" s="2">
        <v>0.01</v>
      </c>
      <c r="G881" s="2">
        <v>0</v>
      </c>
      <c r="H881" s="2">
        <v>0.01</v>
      </c>
      <c r="I881">
        <v>0.4</v>
      </c>
      <c r="J881">
        <v>4.6000000000000005</v>
      </c>
      <c r="K881">
        <v>0.35111599999999998</v>
      </c>
      <c r="L881">
        <v>1.4328906000000001</v>
      </c>
    </row>
    <row r="882" spans="1:12" x14ac:dyDescent="0.25">
      <c r="A882" t="s">
        <v>1382</v>
      </c>
      <c r="B882">
        <v>1</v>
      </c>
      <c r="C882">
        <v>13</v>
      </c>
      <c r="D882">
        <v>12</v>
      </c>
      <c r="E882">
        <v>437294</v>
      </c>
      <c r="F882" s="2">
        <v>0.05</v>
      </c>
      <c r="G882" s="2">
        <v>-0.01</v>
      </c>
      <c r="H882" s="2">
        <v>0.01</v>
      </c>
      <c r="I882">
        <v>0.4</v>
      </c>
      <c r="J882">
        <v>9.4000000000000021</v>
      </c>
      <c r="K882">
        <v>0.81864700000000001</v>
      </c>
      <c r="L882">
        <v>2.7965264500000009</v>
      </c>
    </row>
    <row r="883" spans="1:12" x14ac:dyDescent="0.25">
      <c r="A883" t="s">
        <v>7216</v>
      </c>
      <c r="B883">
        <v>1</v>
      </c>
      <c r="C883">
        <v>8</v>
      </c>
      <c r="D883">
        <v>2</v>
      </c>
      <c r="E883">
        <v>548993</v>
      </c>
      <c r="F883" s="2">
        <v>0</v>
      </c>
      <c r="G883" s="2">
        <v>0</v>
      </c>
      <c r="H883" s="2">
        <v>0</v>
      </c>
      <c r="I883">
        <v>0.4</v>
      </c>
      <c r="J883">
        <v>0.39999999999999991</v>
      </c>
      <c r="K883">
        <v>0.27449649999999998</v>
      </c>
      <c r="L883">
        <v>0.35607377499999998</v>
      </c>
    </row>
    <row r="884" spans="1:12" x14ac:dyDescent="0.25">
      <c r="A884" t="s">
        <v>7216</v>
      </c>
      <c r="B884">
        <v>1</v>
      </c>
      <c r="C884">
        <v>11</v>
      </c>
      <c r="D884">
        <v>11</v>
      </c>
      <c r="E884">
        <v>470348</v>
      </c>
      <c r="F884" s="2">
        <v>0.02</v>
      </c>
      <c r="G884" s="2">
        <v>0</v>
      </c>
      <c r="H884" s="2">
        <v>0.01</v>
      </c>
      <c r="I884">
        <v>0.4</v>
      </c>
      <c r="J884">
        <v>8.8000000000000007</v>
      </c>
      <c r="K884">
        <v>0.68517399999999995</v>
      </c>
      <c r="L884">
        <v>2.5998109000000005</v>
      </c>
    </row>
    <row r="885" spans="1:12" x14ac:dyDescent="0.25">
      <c r="A885" t="s">
        <v>2343</v>
      </c>
      <c r="B885">
        <v>1</v>
      </c>
      <c r="C885">
        <v>4</v>
      </c>
      <c r="D885">
        <v>2</v>
      </c>
      <c r="E885">
        <v>626833</v>
      </c>
      <c r="F885" s="2">
        <v>0.01</v>
      </c>
      <c r="G885" s="2">
        <v>-0.01</v>
      </c>
      <c r="H885" s="2">
        <v>0</v>
      </c>
      <c r="I885">
        <v>0.4</v>
      </c>
      <c r="J885">
        <v>1.2000000000000002</v>
      </c>
      <c r="K885">
        <v>0.26341649999999994</v>
      </c>
      <c r="L885">
        <v>0.55219577500000006</v>
      </c>
    </row>
    <row r="886" spans="1:12" x14ac:dyDescent="0.25">
      <c r="A886" t="s">
        <v>2343</v>
      </c>
      <c r="B886">
        <v>1</v>
      </c>
      <c r="C886">
        <v>1</v>
      </c>
      <c r="D886">
        <v>1</v>
      </c>
      <c r="E886">
        <v>8411</v>
      </c>
      <c r="F886" s="2">
        <v>0.01</v>
      </c>
      <c r="G886" s="2">
        <v>-0.01</v>
      </c>
      <c r="H886" s="2">
        <v>0.02</v>
      </c>
      <c r="I886">
        <v>0.4</v>
      </c>
      <c r="J886">
        <v>0.8</v>
      </c>
      <c r="K886">
        <v>0.45420550000000004</v>
      </c>
      <c r="L886">
        <v>0.518971925</v>
      </c>
    </row>
    <row r="887" spans="1:12" x14ac:dyDescent="0.25">
      <c r="A887" t="s">
        <v>2343</v>
      </c>
      <c r="B887">
        <v>1</v>
      </c>
      <c r="C887">
        <v>6</v>
      </c>
      <c r="D887">
        <v>4</v>
      </c>
      <c r="E887">
        <v>3902</v>
      </c>
      <c r="F887" s="2">
        <v>0.01</v>
      </c>
      <c r="G887" s="2">
        <v>0</v>
      </c>
      <c r="H887" s="2">
        <v>0.01</v>
      </c>
      <c r="I887">
        <v>0.4</v>
      </c>
      <c r="J887">
        <v>2.8000000000000003</v>
      </c>
      <c r="K887">
        <v>0.35195100000000001</v>
      </c>
      <c r="L887">
        <v>0.98318285000000005</v>
      </c>
    </row>
    <row r="888" spans="1:12" x14ac:dyDescent="0.25">
      <c r="A888" t="s">
        <v>2343</v>
      </c>
      <c r="B888">
        <v>1</v>
      </c>
      <c r="C888">
        <v>3</v>
      </c>
      <c r="D888">
        <v>3</v>
      </c>
      <c r="E888">
        <v>467531</v>
      </c>
      <c r="F888" s="2">
        <v>0.01</v>
      </c>
      <c r="G888" s="2">
        <v>-0.04</v>
      </c>
      <c r="H888" s="2">
        <v>0.01</v>
      </c>
      <c r="I888">
        <v>0.4</v>
      </c>
      <c r="J888">
        <v>2.4000000000000004</v>
      </c>
      <c r="K888">
        <v>-1.6234499999999985E-2</v>
      </c>
      <c r="L888">
        <v>0.75431792500000017</v>
      </c>
    </row>
    <row r="889" spans="1:12" x14ac:dyDescent="0.25">
      <c r="A889" t="s">
        <v>2343</v>
      </c>
      <c r="B889">
        <v>1</v>
      </c>
      <c r="C889">
        <v>7</v>
      </c>
      <c r="D889">
        <v>6</v>
      </c>
      <c r="E889">
        <v>7767</v>
      </c>
      <c r="F889" s="2">
        <v>0.01</v>
      </c>
      <c r="G889" s="2">
        <v>-0.01</v>
      </c>
      <c r="H889" s="2">
        <v>0.03</v>
      </c>
      <c r="I889">
        <v>0.4</v>
      </c>
      <c r="J889">
        <v>4.6000000000000005</v>
      </c>
      <c r="K889">
        <v>0.7038835</v>
      </c>
      <c r="L889">
        <v>1.556359225</v>
      </c>
    </row>
    <row r="890" spans="1:12" x14ac:dyDescent="0.25">
      <c r="A890" t="s">
        <v>2343</v>
      </c>
      <c r="B890">
        <v>1</v>
      </c>
      <c r="C890">
        <v>4</v>
      </c>
      <c r="D890">
        <v>3</v>
      </c>
      <c r="E890">
        <v>2084</v>
      </c>
      <c r="F890" s="2">
        <v>0.02</v>
      </c>
      <c r="G890" s="2">
        <v>0</v>
      </c>
      <c r="H890" s="2">
        <v>0.01</v>
      </c>
      <c r="I890">
        <v>0.4</v>
      </c>
      <c r="J890">
        <v>2.2000000000000002</v>
      </c>
      <c r="K890">
        <v>0.451042</v>
      </c>
      <c r="L890">
        <v>0.86786470000000004</v>
      </c>
    </row>
    <row r="891" spans="1:12" x14ac:dyDescent="0.25">
      <c r="A891" t="s">
        <v>2343</v>
      </c>
      <c r="B891">
        <v>1</v>
      </c>
      <c r="C891">
        <v>2</v>
      </c>
      <c r="D891">
        <v>1</v>
      </c>
      <c r="E891">
        <v>3132</v>
      </c>
      <c r="F891" s="2">
        <v>0.01</v>
      </c>
      <c r="G891" s="2">
        <v>0</v>
      </c>
      <c r="H891" s="2">
        <v>0.01</v>
      </c>
      <c r="I891">
        <v>0.4</v>
      </c>
      <c r="J891">
        <v>0.60000000000000009</v>
      </c>
      <c r="K891">
        <v>0.35156599999999999</v>
      </c>
      <c r="L891">
        <v>0.43304810000000005</v>
      </c>
    </row>
    <row r="892" spans="1:12" x14ac:dyDescent="0.25">
      <c r="A892" t="s">
        <v>2343</v>
      </c>
      <c r="B892">
        <v>1</v>
      </c>
      <c r="C892">
        <v>6</v>
      </c>
      <c r="D892">
        <v>6</v>
      </c>
      <c r="E892">
        <v>2591777</v>
      </c>
      <c r="F892" s="2">
        <v>0</v>
      </c>
      <c r="G892" s="2">
        <v>0</v>
      </c>
      <c r="H892" s="2">
        <v>0</v>
      </c>
      <c r="I892">
        <v>0.4</v>
      </c>
      <c r="J892">
        <v>4.8000000000000007</v>
      </c>
      <c r="K892">
        <v>1.2958885</v>
      </c>
      <c r="L892">
        <v>1.8135609750000004</v>
      </c>
    </row>
    <row r="893" spans="1:12" x14ac:dyDescent="0.25">
      <c r="A893" t="s">
        <v>2343</v>
      </c>
      <c r="B893">
        <v>1</v>
      </c>
      <c r="C893">
        <v>2419</v>
      </c>
      <c r="D893">
        <v>9</v>
      </c>
      <c r="E893">
        <v>45777</v>
      </c>
      <c r="F893" s="2">
        <v>0.01</v>
      </c>
      <c r="G893" s="2">
        <v>0</v>
      </c>
      <c r="H893" s="2">
        <v>0</v>
      </c>
      <c r="I893">
        <v>0.4</v>
      </c>
      <c r="J893">
        <v>-474.8</v>
      </c>
      <c r="K893">
        <v>0.12288850000000001</v>
      </c>
      <c r="L893">
        <v>-118.496989025</v>
      </c>
    </row>
    <row r="894" spans="1:12" x14ac:dyDescent="0.25">
      <c r="A894" t="s">
        <v>2343</v>
      </c>
      <c r="B894">
        <v>1</v>
      </c>
      <c r="C894">
        <v>8</v>
      </c>
      <c r="D894">
        <v>7</v>
      </c>
      <c r="E894">
        <v>1349950</v>
      </c>
      <c r="F894" s="2">
        <v>0</v>
      </c>
      <c r="G894" s="2">
        <v>0</v>
      </c>
      <c r="H894" s="2">
        <v>0.01</v>
      </c>
      <c r="I894">
        <v>0.4</v>
      </c>
      <c r="J894">
        <v>5.4</v>
      </c>
      <c r="K894">
        <v>0.92497499999999999</v>
      </c>
      <c r="L894">
        <v>1.8337412500000001</v>
      </c>
    </row>
    <row r="895" spans="1:12" x14ac:dyDescent="0.25">
      <c r="A895" t="s">
        <v>2343</v>
      </c>
      <c r="B895">
        <v>1</v>
      </c>
      <c r="C895">
        <v>4</v>
      </c>
      <c r="D895">
        <v>3</v>
      </c>
      <c r="E895">
        <v>2758</v>
      </c>
      <c r="F895" s="2">
        <v>0.01</v>
      </c>
      <c r="G895" s="2">
        <v>0</v>
      </c>
      <c r="H895" s="2">
        <v>0.01</v>
      </c>
      <c r="I895">
        <v>0.4</v>
      </c>
      <c r="J895">
        <v>2.2000000000000002</v>
      </c>
      <c r="K895">
        <v>0.351379</v>
      </c>
      <c r="L895">
        <v>0.83298265000000005</v>
      </c>
    </row>
    <row r="896" spans="1:12" x14ac:dyDescent="0.25">
      <c r="A896" t="s">
        <v>2343</v>
      </c>
      <c r="B896">
        <v>1</v>
      </c>
      <c r="C896">
        <v>1</v>
      </c>
      <c r="D896">
        <v>1</v>
      </c>
      <c r="E896">
        <v>10228</v>
      </c>
      <c r="F896" s="2">
        <v>0.02</v>
      </c>
      <c r="G896" s="2">
        <v>-0.01</v>
      </c>
      <c r="H896" s="2">
        <v>0.03</v>
      </c>
      <c r="I896">
        <v>0.4</v>
      </c>
      <c r="J896">
        <v>0.8</v>
      </c>
      <c r="K896">
        <v>0.805114</v>
      </c>
      <c r="L896">
        <v>0.64178990000000002</v>
      </c>
    </row>
    <row r="897" spans="1:12" x14ac:dyDescent="0.25">
      <c r="A897" t="s">
        <v>2343</v>
      </c>
      <c r="B897">
        <v>1</v>
      </c>
      <c r="C897">
        <v>8</v>
      </c>
      <c r="D897">
        <v>7</v>
      </c>
      <c r="E897">
        <v>119784</v>
      </c>
      <c r="F897" s="2">
        <v>0</v>
      </c>
      <c r="G897" s="2">
        <v>0</v>
      </c>
      <c r="H897" s="2">
        <v>0</v>
      </c>
      <c r="I897">
        <v>0.4</v>
      </c>
      <c r="J897">
        <v>5.4</v>
      </c>
      <c r="K897">
        <v>5.9891999999999994E-2</v>
      </c>
      <c r="L897">
        <v>1.5309622000000003</v>
      </c>
    </row>
    <row r="898" spans="1:12" x14ac:dyDescent="0.25">
      <c r="A898" t="s">
        <v>2343</v>
      </c>
      <c r="B898">
        <v>1</v>
      </c>
      <c r="C898">
        <v>4</v>
      </c>
      <c r="D898">
        <v>4</v>
      </c>
      <c r="E898">
        <v>166627</v>
      </c>
      <c r="F898" s="2">
        <v>0</v>
      </c>
      <c r="G898" s="2">
        <v>0</v>
      </c>
      <c r="H898" s="2">
        <v>0</v>
      </c>
      <c r="I898">
        <v>0.4</v>
      </c>
      <c r="J898">
        <v>3.2</v>
      </c>
      <c r="K898">
        <v>8.3313499999999999E-2</v>
      </c>
      <c r="L898">
        <v>0.98915972500000005</v>
      </c>
    </row>
    <row r="899" spans="1:12" x14ac:dyDescent="0.25">
      <c r="A899" t="s">
        <v>2343</v>
      </c>
      <c r="B899">
        <v>1</v>
      </c>
      <c r="C899">
        <v>6</v>
      </c>
      <c r="D899">
        <v>6</v>
      </c>
      <c r="E899">
        <v>25213</v>
      </c>
      <c r="F899" s="2">
        <v>0</v>
      </c>
      <c r="G899" s="2">
        <v>0</v>
      </c>
      <c r="H899" s="2">
        <v>0.01</v>
      </c>
      <c r="I899">
        <v>0.4</v>
      </c>
      <c r="J899">
        <v>4.8000000000000007</v>
      </c>
      <c r="K899">
        <v>0.26260650000000002</v>
      </c>
      <c r="L899">
        <v>1.4519122750000004</v>
      </c>
    </row>
    <row r="900" spans="1:12" x14ac:dyDescent="0.25">
      <c r="A900" t="s">
        <v>2343</v>
      </c>
      <c r="B900">
        <v>1</v>
      </c>
      <c r="C900">
        <v>17</v>
      </c>
      <c r="D900">
        <v>15</v>
      </c>
      <c r="E900">
        <v>1144984</v>
      </c>
      <c r="F900" s="2">
        <v>0</v>
      </c>
      <c r="G900" s="2">
        <v>0</v>
      </c>
      <c r="H900" s="2">
        <v>0</v>
      </c>
      <c r="I900">
        <v>0.4</v>
      </c>
      <c r="J900">
        <v>11.6</v>
      </c>
      <c r="K900">
        <v>0.572492</v>
      </c>
      <c r="L900">
        <v>3.2603721999999999</v>
      </c>
    </row>
    <row r="901" spans="1:12" x14ac:dyDescent="0.25">
      <c r="A901" t="s">
        <v>2343</v>
      </c>
      <c r="B901">
        <v>1</v>
      </c>
      <c r="C901">
        <v>5</v>
      </c>
      <c r="D901">
        <v>3</v>
      </c>
      <c r="E901">
        <v>3996</v>
      </c>
      <c r="F901" s="2">
        <v>0.01</v>
      </c>
      <c r="G901" s="2">
        <v>0</v>
      </c>
      <c r="H901" s="2">
        <v>0</v>
      </c>
      <c r="I901">
        <v>0.4</v>
      </c>
      <c r="J901">
        <v>2.0000000000000004</v>
      </c>
      <c r="K901">
        <v>0.10199800000000001</v>
      </c>
      <c r="L901">
        <v>0.69569930000000013</v>
      </c>
    </row>
    <row r="902" spans="1:12" x14ac:dyDescent="0.25">
      <c r="A902" t="s">
        <v>2343</v>
      </c>
      <c r="B902">
        <v>1</v>
      </c>
      <c r="C902">
        <v>2</v>
      </c>
      <c r="D902">
        <v>1</v>
      </c>
      <c r="E902">
        <v>11300</v>
      </c>
      <c r="F902" s="2">
        <v>0.01</v>
      </c>
      <c r="G902" s="2">
        <v>0</v>
      </c>
      <c r="H902" s="2">
        <v>0.01</v>
      </c>
      <c r="I902">
        <v>0.4</v>
      </c>
      <c r="J902">
        <v>0.60000000000000009</v>
      </c>
      <c r="K902">
        <v>0.35565000000000002</v>
      </c>
      <c r="L902">
        <v>0.43447750000000007</v>
      </c>
    </row>
    <row r="903" spans="1:12" x14ac:dyDescent="0.25">
      <c r="A903" t="s">
        <v>14775</v>
      </c>
      <c r="B903">
        <v>1</v>
      </c>
      <c r="C903">
        <v>5</v>
      </c>
      <c r="D903">
        <v>3</v>
      </c>
      <c r="E903">
        <v>29968</v>
      </c>
      <c r="F903" s="2">
        <v>0</v>
      </c>
      <c r="G903" s="2">
        <v>0</v>
      </c>
      <c r="H903" s="2">
        <v>0</v>
      </c>
      <c r="I903">
        <v>0.4</v>
      </c>
      <c r="J903">
        <v>2.0000000000000004</v>
      </c>
      <c r="K903">
        <v>1.4983999999999999E-2</v>
      </c>
      <c r="L903">
        <v>0.66524440000000018</v>
      </c>
    </row>
    <row r="904" spans="1:12" x14ac:dyDescent="0.25">
      <c r="A904" t="s">
        <v>3151</v>
      </c>
      <c r="B904">
        <v>1</v>
      </c>
      <c r="C904">
        <v>5</v>
      </c>
      <c r="D904">
        <v>2</v>
      </c>
      <c r="E904">
        <v>3290</v>
      </c>
      <c r="F904" s="2">
        <v>0.02</v>
      </c>
      <c r="G904" s="2">
        <v>0</v>
      </c>
      <c r="H904" s="2">
        <v>0</v>
      </c>
      <c r="I904">
        <v>0.4</v>
      </c>
      <c r="J904">
        <v>1</v>
      </c>
      <c r="K904">
        <v>0.20164500000000002</v>
      </c>
      <c r="L904">
        <v>0.48057575000000002</v>
      </c>
    </row>
    <row r="905" spans="1:12" x14ac:dyDescent="0.25">
      <c r="A905" t="s">
        <v>3151</v>
      </c>
      <c r="B905">
        <v>1</v>
      </c>
      <c r="C905">
        <v>5</v>
      </c>
      <c r="D905">
        <v>4</v>
      </c>
      <c r="E905">
        <v>10541</v>
      </c>
      <c r="F905" s="2">
        <v>0.02</v>
      </c>
      <c r="G905" s="2">
        <v>0</v>
      </c>
      <c r="H905" s="2">
        <v>0</v>
      </c>
      <c r="I905">
        <v>0.4</v>
      </c>
      <c r="J905">
        <v>3</v>
      </c>
      <c r="K905">
        <v>0.20527050000000002</v>
      </c>
      <c r="L905">
        <v>0.98184467500000006</v>
      </c>
    </row>
    <row r="906" spans="1:12" x14ac:dyDescent="0.25">
      <c r="A906" t="s">
        <v>3151</v>
      </c>
      <c r="B906">
        <v>1</v>
      </c>
      <c r="C906">
        <v>7</v>
      </c>
      <c r="D906">
        <v>6</v>
      </c>
      <c r="E906">
        <v>777617</v>
      </c>
      <c r="F906" s="2">
        <v>0</v>
      </c>
      <c r="G906" s="2">
        <v>0</v>
      </c>
      <c r="H906" s="2">
        <v>0</v>
      </c>
      <c r="I906">
        <v>0.4</v>
      </c>
      <c r="J906">
        <v>4.6000000000000005</v>
      </c>
      <c r="K906">
        <v>0.3888085</v>
      </c>
      <c r="L906">
        <v>1.4460829749999999</v>
      </c>
    </row>
    <row r="907" spans="1:12" x14ac:dyDescent="0.25">
      <c r="A907" t="s">
        <v>546</v>
      </c>
      <c r="B907">
        <v>1</v>
      </c>
      <c r="C907">
        <v>3</v>
      </c>
      <c r="D907">
        <v>3</v>
      </c>
      <c r="E907">
        <v>25601</v>
      </c>
      <c r="F907" s="2">
        <v>0</v>
      </c>
      <c r="G907" s="2">
        <v>0</v>
      </c>
      <c r="H907" s="2">
        <v>0</v>
      </c>
      <c r="I907">
        <v>0.4</v>
      </c>
      <c r="J907">
        <v>2.4000000000000004</v>
      </c>
      <c r="K907">
        <v>1.2800499999999999E-2</v>
      </c>
      <c r="L907">
        <v>0.7644801750000001</v>
      </c>
    </row>
    <row r="908" spans="1:12" x14ac:dyDescent="0.25">
      <c r="A908" t="s">
        <v>546</v>
      </c>
      <c r="B908">
        <v>1</v>
      </c>
      <c r="C908">
        <v>5</v>
      </c>
      <c r="D908">
        <v>2</v>
      </c>
      <c r="E908">
        <v>40026</v>
      </c>
      <c r="F908" s="2">
        <v>0</v>
      </c>
      <c r="G908" s="2">
        <v>0</v>
      </c>
      <c r="H908" s="2">
        <v>0.01</v>
      </c>
      <c r="I908">
        <v>0.4</v>
      </c>
      <c r="J908">
        <v>1</v>
      </c>
      <c r="K908">
        <v>0.270013</v>
      </c>
      <c r="L908">
        <v>0.50450455000000005</v>
      </c>
    </row>
    <row r="909" spans="1:12" x14ac:dyDescent="0.25">
      <c r="A909" t="s">
        <v>546</v>
      </c>
      <c r="B909">
        <v>1</v>
      </c>
      <c r="C909">
        <v>5</v>
      </c>
      <c r="D909">
        <v>3</v>
      </c>
      <c r="E909">
        <v>17106</v>
      </c>
      <c r="F909" s="2">
        <v>0</v>
      </c>
      <c r="G909" s="2">
        <v>0</v>
      </c>
      <c r="H909" s="2">
        <v>0</v>
      </c>
      <c r="I909">
        <v>0.4</v>
      </c>
      <c r="J909">
        <v>2.0000000000000004</v>
      </c>
      <c r="K909">
        <v>8.5529999999999998E-3</v>
      </c>
      <c r="L909">
        <v>0.66299355000000015</v>
      </c>
    </row>
    <row r="910" spans="1:12" x14ac:dyDescent="0.25">
      <c r="A910" t="s">
        <v>546</v>
      </c>
      <c r="B910">
        <v>1</v>
      </c>
      <c r="C910">
        <v>1</v>
      </c>
      <c r="D910">
        <v>1</v>
      </c>
      <c r="E910">
        <v>158778</v>
      </c>
      <c r="F910" s="2">
        <v>0.01</v>
      </c>
      <c r="G910" s="2">
        <v>0</v>
      </c>
      <c r="H910" s="2">
        <v>0</v>
      </c>
      <c r="I910">
        <v>0.4</v>
      </c>
      <c r="J910">
        <v>0.8</v>
      </c>
      <c r="K910">
        <v>0.17938900000000002</v>
      </c>
      <c r="L910">
        <v>0.42278615000000003</v>
      </c>
    </row>
    <row r="911" spans="1:12" x14ac:dyDescent="0.25">
      <c r="A911" t="s">
        <v>546</v>
      </c>
      <c r="B911">
        <v>1</v>
      </c>
      <c r="C911">
        <v>6</v>
      </c>
      <c r="D911">
        <v>4</v>
      </c>
      <c r="E911">
        <v>3085</v>
      </c>
      <c r="F911" s="2">
        <v>0.01</v>
      </c>
      <c r="G911" s="2">
        <v>0</v>
      </c>
      <c r="H911" s="2">
        <v>0.02</v>
      </c>
      <c r="I911">
        <v>0.4</v>
      </c>
      <c r="J911">
        <v>2.8000000000000003</v>
      </c>
      <c r="K911">
        <v>0.60154249999999998</v>
      </c>
      <c r="L911">
        <v>1.0705398750000001</v>
      </c>
    </row>
    <row r="912" spans="1:12" x14ac:dyDescent="0.25">
      <c r="A912" t="s">
        <v>546</v>
      </c>
      <c r="B912">
        <v>1</v>
      </c>
      <c r="C912">
        <v>2</v>
      </c>
      <c r="D912">
        <v>2</v>
      </c>
      <c r="E912">
        <v>114424</v>
      </c>
      <c r="F912" s="2">
        <v>0.01</v>
      </c>
      <c r="G912" s="2">
        <v>0</v>
      </c>
      <c r="H912" s="2">
        <v>0.01</v>
      </c>
      <c r="I912">
        <v>0.4</v>
      </c>
      <c r="J912">
        <v>1.6</v>
      </c>
      <c r="K912">
        <v>0.40721200000000002</v>
      </c>
      <c r="L912">
        <v>0.70252420000000004</v>
      </c>
    </row>
    <row r="913" spans="1:12" x14ac:dyDescent="0.25">
      <c r="A913" t="s">
        <v>546</v>
      </c>
      <c r="B913">
        <v>1</v>
      </c>
      <c r="C913">
        <v>5</v>
      </c>
      <c r="D913">
        <v>5</v>
      </c>
      <c r="E913">
        <v>244014</v>
      </c>
      <c r="F913" s="2">
        <v>0</v>
      </c>
      <c r="G913" s="2">
        <v>0</v>
      </c>
      <c r="H913" s="2">
        <v>0</v>
      </c>
      <c r="I913">
        <v>0.4</v>
      </c>
      <c r="J913">
        <v>4</v>
      </c>
      <c r="K913">
        <v>0.12200699999999999</v>
      </c>
      <c r="L913">
        <v>1.2027024500000001</v>
      </c>
    </row>
    <row r="914" spans="1:12" x14ac:dyDescent="0.25">
      <c r="A914" t="s">
        <v>546</v>
      </c>
      <c r="B914">
        <v>1</v>
      </c>
      <c r="C914">
        <v>1</v>
      </c>
      <c r="D914">
        <v>1</v>
      </c>
      <c r="E914">
        <v>84968</v>
      </c>
      <c r="F914" s="2">
        <v>0.02</v>
      </c>
      <c r="G914" s="2">
        <v>0</v>
      </c>
      <c r="H914" s="2">
        <v>0.01</v>
      </c>
      <c r="I914">
        <v>0.4</v>
      </c>
      <c r="J914">
        <v>0.8</v>
      </c>
      <c r="K914">
        <v>0.49248400000000003</v>
      </c>
      <c r="L914">
        <v>0.5323694000000001</v>
      </c>
    </row>
    <row r="915" spans="1:12" x14ac:dyDescent="0.25">
      <c r="A915" t="s">
        <v>546</v>
      </c>
      <c r="B915">
        <v>1</v>
      </c>
      <c r="C915">
        <v>3</v>
      </c>
      <c r="D915">
        <v>3</v>
      </c>
      <c r="E915">
        <v>8493</v>
      </c>
      <c r="F915" s="2">
        <v>0.01</v>
      </c>
      <c r="G915" s="2">
        <v>0</v>
      </c>
      <c r="H915" s="2">
        <v>0</v>
      </c>
      <c r="I915">
        <v>0.4</v>
      </c>
      <c r="J915">
        <v>2.4000000000000004</v>
      </c>
      <c r="K915">
        <v>0.10424650000000001</v>
      </c>
      <c r="L915">
        <v>0.79648627500000013</v>
      </c>
    </row>
    <row r="916" spans="1:12" x14ac:dyDescent="0.25">
      <c r="A916" t="s">
        <v>546</v>
      </c>
      <c r="B916">
        <v>1</v>
      </c>
      <c r="C916">
        <v>13</v>
      </c>
      <c r="D916">
        <v>13</v>
      </c>
      <c r="E916">
        <v>857855</v>
      </c>
      <c r="F916" s="2">
        <v>0.01</v>
      </c>
      <c r="G916" s="2">
        <v>0</v>
      </c>
      <c r="H916" s="2">
        <v>0</v>
      </c>
      <c r="I916">
        <v>0.4</v>
      </c>
      <c r="J916">
        <v>10.4</v>
      </c>
      <c r="K916">
        <v>0.52892749999999999</v>
      </c>
      <c r="L916">
        <v>2.9451246250000001</v>
      </c>
    </row>
    <row r="917" spans="1:12" x14ac:dyDescent="0.25">
      <c r="A917" t="s">
        <v>546</v>
      </c>
      <c r="B917">
        <v>1</v>
      </c>
      <c r="C917">
        <v>7</v>
      </c>
      <c r="D917">
        <v>7</v>
      </c>
      <c r="E917">
        <v>1363711</v>
      </c>
      <c r="F917" s="2">
        <v>0.01</v>
      </c>
      <c r="G917" s="2">
        <v>-0.01</v>
      </c>
      <c r="H917" s="2">
        <v>0.01</v>
      </c>
      <c r="I917">
        <v>0.4</v>
      </c>
      <c r="J917">
        <v>5.6000000000000005</v>
      </c>
      <c r="K917">
        <v>0.8818554999999999</v>
      </c>
      <c r="L917">
        <v>1.8686494250000001</v>
      </c>
    </row>
    <row r="918" spans="1:12" x14ac:dyDescent="0.25">
      <c r="A918" t="s">
        <v>546</v>
      </c>
      <c r="B918">
        <v>1</v>
      </c>
      <c r="C918">
        <v>8</v>
      </c>
      <c r="D918">
        <v>8</v>
      </c>
      <c r="E918">
        <v>215345</v>
      </c>
      <c r="F918" s="2">
        <v>0</v>
      </c>
      <c r="G918" s="2">
        <v>0</v>
      </c>
      <c r="H918" s="2">
        <v>0</v>
      </c>
      <c r="I918">
        <v>0.4</v>
      </c>
      <c r="J918">
        <v>6.4</v>
      </c>
      <c r="K918">
        <v>0.10767249999999999</v>
      </c>
      <c r="L918">
        <v>1.7976853750000001</v>
      </c>
    </row>
    <row r="919" spans="1:12" x14ac:dyDescent="0.25">
      <c r="A919" t="s">
        <v>546</v>
      </c>
      <c r="B919">
        <v>1</v>
      </c>
      <c r="C919">
        <v>5</v>
      </c>
      <c r="D919">
        <v>3</v>
      </c>
      <c r="E919">
        <v>37095</v>
      </c>
      <c r="F919" s="2">
        <v>0.01</v>
      </c>
      <c r="G919" s="2">
        <v>0</v>
      </c>
      <c r="H919" s="2">
        <v>0</v>
      </c>
      <c r="I919">
        <v>0.4</v>
      </c>
      <c r="J919">
        <v>2.0000000000000004</v>
      </c>
      <c r="K919">
        <v>0.1185475</v>
      </c>
      <c r="L919">
        <v>0.70149162500000017</v>
      </c>
    </row>
    <row r="920" spans="1:12" x14ac:dyDescent="0.25">
      <c r="A920" t="s">
        <v>546</v>
      </c>
      <c r="B920">
        <v>1</v>
      </c>
      <c r="C920">
        <v>15</v>
      </c>
      <c r="D920">
        <v>2</v>
      </c>
      <c r="E920">
        <v>3225560</v>
      </c>
      <c r="F920" s="2">
        <v>0</v>
      </c>
      <c r="G920" s="2">
        <v>0</v>
      </c>
      <c r="H920" s="2">
        <v>0</v>
      </c>
      <c r="I920">
        <v>0.4</v>
      </c>
      <c r="J920">
        <v>-1</v>
      </c>
      <c r="K920">
        <v>1.6127799999999999</v>
      </c>
      <c r="L920">
        <v>0.47447299999999992</v>
      </c>
    </row>
    <row r="921" spans="1:12" x14ac:dyDescent="0.25">
      <c r="A921" t="s">
        <v>546</v>
      </c>
      <c r="B921">
        <v>1</v>
      </c>
      <c r="C921">
        <v>12</v>
      </c>
      <c r="D921">
        <v>12</v>
      </c>
      <c r="E921">
        <v>626781</v>
      </c>
      <c r="F921" s="2">
        <v>0</v>
      </c>
      <c r="G921" s="2">
        <v>0</v>
      </c>
      <c r="H921" s="2">
        <v>0</v>
      </c>
      <c r="I921">
        <v>0.4</v>
      </c>
      <c r="J921">
        <v>9.6000000000000014</v>
      </c>
      <c r="K921">
        <v>0.31339049999999996</v>
      </c>
      <c r="L921">
        <v>2.6696866750000003</v>
      </c>
    </row>
    <row r="922" spans="1:12" x14ac:dyDescent="0.25">
      <c r="A922" t="s">
        <v>546</v>
      </c>
      <c r="B922">
        <v>1</v>
      </c>
      <c r="C922">
        <v>7</v>
      </c>
      <c r="D922">
        <v>7</v>
      </c>
      <c r="E922">
        <v>186452</v>
      </c>
      <c r="F922" s="2">
        <v>0</v>
      </c>
      <c r="G922" s="2">
        <v>0</v>
      </c>
      <c r="H922" s="2">
        <v>0</v>
      </c>
      <c r="I922">
        <v>0.4</v>
      </c>
      <c r="J922">
        <v>5.6000000000000005</v>
      </c>
      <c r="K922">
        <v>9.3225999999999989E-2</v>
      </c>
      <c r="L922">
        <v>1.5926291000000001</v>
      </c>
    </row>
    <row r="923" spans="1:12" x14ac:dyDescent="0.25">
      <c r="A923" t="s">
        <v>546</v>
      </c>
      <c r="B923">
        <v>1</v>
      </c>
      <c r="C923">
        <v>8</v>
      </c>
      <c r="D923">
        <v>8</v>
      </c>
      <c r="E923">
        <v>540227</v>
      </c>
      <c r="F923" s="2">
        <v>0</v>
      </c>
      <c r="G923" s="2">
        <v>0</v>
      </c>
      <c r="H923" s="2">
        <v>0</v>
      </c>
      <c r="I923">
        <v>0.4</v>
      </c>
      <c r="J923">
        <v>6.4</v>
      </c>
      <c r="K923">
        <v>0.27011350000000001</v>
      </c>
      <c r="L923">
        <v>1.8545397250000002</v>
      </c>
    </row>
    <row r="924" spans="1:12" x14ac:dyDescent="0.25">
      <c r="A924" t="s">
        <v>6002</v>
      </c>
      <c r="B924">
        <v>1</v>
      </c>
      <c r="C924">
        <v>26</v>
      </c>
      <c r="D924">
        <v>22</v>
      </c>
      <c r="E924">
        <v>27039153</v>
      </c>
      <c r="F924" s="2">
        <v>0.02</v>
      </c>
      <c r="G924" s="2">
        <v>0</v>
      </c>
      <c r="H924" s="2">
        <v>0</v>
      </c>
      <c r="I924">
        <v>0.4</v>
      </c>
      <c r="J924">
        <v>16.8</v>
      </c>
      <c r="K924">
        <v>13.719576499999999</v>
      </c>
      <c r="L924">
        <v>9.1618517749999988</v>
      </c>
    </row>
    <row r="925" spans="1:12" x14ac:dyDescent="0.25">
      <c r="A925" t="s">
        <v>18034</v>
      </c>
      <c r="B925">
        <v>1</v>
      </c>
      <c r="C925">
        <v>5</v>
      </c>
      <c r="D925">
        <v>5</v>
      </c>
      <c r="E925">
        <v>53812</v>
      </c>
      <c r="F925" s="2">
        <v>0.01</v>
      </c>
      <c r="G925" s="2">
        <v>0</v>
      </c>
      <c r="H925" s="2">
        <v>0.01</v>
      </c>
      <c r="I925">
        <v>0.4</v>
      </c>
      <c r="J925">
        <v>4</v>
      </c>
      <c r="K925">
        <v>0.37690600000000002</v>
      </c>
      <c r="L925">
        <v>1.2919171</v>
      </c>
    </row>
    <row r="926" spans="1:12" x14ac:dyDescent="0.25">
      <c r="A926" t="s">
        <v>6093</v>
      </c>
      <c r="B926">
        <v>1</v>
      </c>
      <c r="C926">
        <v>20</v>
      </c>
      <c r="D926">
        <v>18</v>
      </c>
      <c r="E926">
        <v>1388170</v>
      </c>
      <c r="F926" s="2">
        <v>0.08</v>
      </c>
      <c r="G926" s="2">
        <v>0</v>
      </c>
      <c r="H926" s="2">
        <v>0.01</v>
      </c>
      <c r="I926">
        <v>0.4</v>
      </c>
      <c r="J926">
        <v>14</v>
      </c>
      <c r="K926">
        <v>1.7440850000000001</v>
      </c>
      <c r="L926">
        <v>4.2704297499999999</v>
      </c>
    </row>
    <row r="927" spans="1:12" x14ac:dyDescent="0.25">
      <c r="A927" t="s">
        <v>6093</v>
      </c>
      <c r="B927">
        <v>1</v>
      </c>
      <c r="C927">
        <v>10</v>
      </c>
      <c r="D927">
        <v>10</v>
      </c>
      <c r="E927">
        <v>1769751</v>
      </c>
      <c r="F927" s="2">
        <v>0.11</v>
      </c>
      <c r="G927" s="2">
        <v>0</v>
      </c>
      <c r="H927" s="2">
        <v>0.01</v>
      </c>
      <c r="I927">
        <v>0.4</v>
      </c>
      <c r="J927">
        <v>8</v>
      </c>
      <c r="K927">
        <v>2.2348755000000002</v>
      </c>
      <c r="L927">
        <v>2.9422064250000002</v>
      </c>
    </row>
    <row r="928" spans="1:12" x14ac:dyDescent="0.25">
      <c r="A928" t="s">
        <v>8627</v>
      </c>
      <c r="B928">
        <v>1</v>
      </c>
      <c r="C928">
        <v>8</v>
      </c>
      <c r="D928">
        <v>6</v>
      </c>
      <c r="E928">
        <v>106731</v>
      </c>
      <c r="F928" s="2">
        <v>0</v>
      </c>
      <c r="G928" s="2">
        <v>0</v>
      </c>
      <c r="H928" s="2">
        <v>0</v>
      </c>
      <c r="I928">
        <v>0.4</v>
      </c>
      <c r="J928">
        <v>4.4000000000000004</v>
      </c>
      <c r="K928">
        <v>5.3365499999999996E-2</v>
      </c>
      <c r="L928">
        <v>1.2786779250000002</v>
      </c>
    </row>
    <row r="929" spans="1:12" x14ac:dyDescent="0.25">
      <c r="A929" t="s">
        <v>16757</v>
      </c>
      <c r="B929">
        <v>1</v>
      </c>
      <c r="C929">
        <v>5</v>
      </c>
      <c r="D929">
        <v>1</v>
      </c>
      <c r="E929">
        <v>412812</v>
      </c>
      <c r="F929" s="2">
        <v>0.01</v>
      </c>
      <c r="G929" s="2">
        <v>0</v>
      </c>
      <c r="H929" s="2">
        <v>0</v>
      </c>
      <c r="I929">
        <v>0.4</v>
      </c>
      <c r="J929">
        <v>0</v>
      </c>
      <c r="K929">
        <v>0.30640599999999996</v>
      </c>
      <c r="L929">
        <v>0.26724210000000004</v>
      </c>
    </row>
    <row r="930" spans="1:12" x14ac:dyDescent="0.25">
      <c r="A930" t="s">
        <v>182</v>
      </c>
      <c r="B930">
        <v>1</v>
      </c>
      <c r="C930">
        <v>10</v>
      </c>
      <c r="D930">
        <v>9</v>
      </c>
      <c r="E930">
        <v>13418200</v>
      </c>
      <c r="F930" s="2">
        <v>0.03</v>
      </c>
      <c r="G930" s="2">
        <v>0</v>
      </c>
      <c r="H930" s="2">
        <v>0</v>
      </c>
      <c r="I930">
        <v>0.4</v>
      </c>
      <c r="J930">
        <v>7</v>
      </c>
      <c r="K930">
        <v>7.0090999999999992</v>
      </c>
      <c r="L930">
        <v>4.3631849999999996</v>
      </c>
    </row>
    <row r="931" spans="1:12" x14ac:dyDescent="0.25">
      <c r="A931" t="s">
        <v>182</v>
      </c>
      <c r="B931">
        <v>1</v>
      </c>
      <c r="C931">
        <v>18</v>
      </c>
      <c r="D931">
        <v>11</v>
      </c>
      <c r="E931">
        <v>15088622</v>
      </c>
      <c r="F931" s="2">
        <v>0.03</v>
      </c>
      <c r="G931" s="2">
        <v>0</v>
      </c>
      <c r="H931" s="2">
        <v>0</v>
      </c>
      <c r="I931">
        <v>0.4</v>
      </c>
      <c r="J931">
        <v>7.4</v>
      </c>
      <c r="K931">
        <v>7.8443109999999994</v>
      </c>
      <c r="L931">
        <v>4.75550885</v>
      </c>
    </row>
    <row r="932" spans="1:12" x14ac:dyDescent="0.25">
      <c r="A932" t="s">
        <v>182</v>
      </c>
      <c r="B932">
        <v>1</v>
      </c>
      <c r="C932">
        <v>8</v>
      </c>
      <c r="D932">
        <v>8</v>
      </c>
      <c r="E932">
        <v>16219716</v>
      </c>
      <c r="F932" s="2">
        <v>0.03</v>
      </c>
      <c r="G932" s="2">
        <v>0</v>
      </c>
      <c r="H932" s="2">
        <v>0</v>
      </c>
      <c r="I932">
        <v>0.4</v>
      </c>
      <c r="J932">
        <v>6.4</v>
      </c>
      <c r="K932">
        <v>8.4098579999999998</v>
      </c>
      <c r="L932">
        <v>4.7034503000000001</v>
      </c>
    </row>
    <row r="933" spans="1:12" x14ac:dyDescent="0.25">
      <c r="A933" t="s">
        <v>182</v>
      </c>
      <c r="B933">
        <v>1</v>
      </c>
      <c r="C933">
        <v>6</v>
      </c>
      <c r="D933">
        <v>6</v>
      </c>
      <c r="E933">
        <v>362275</v>
      </c>
      <c r="F933" s="2">
        <v>0.06</v>
      </c>
      <c r="G933" s="2">
        <v>0</v>
      </c>
      <c r="H933" s="2">
        <v>0</v>
      </c>
      <c r="I933">
        <v>0.4</v>
      </c>
      <c r="J933">
        <v>4.8000000000000007</v>
      </c>
      <c r="K933">
        <v>0.78113749999999993</v>
      </c>
      <c r="L933">
        <v>1.6333981250000003</v>
      </c>
    </row>
    <row r="934" spans="1:12" x14ac:dyDescent="0.25">
      <c r="A934" t="s">
        <v>182</v>
      </c>
      <c r="B934">
        <v>1</v>
      </c>
      <c r="C934">
        <v>24</v>
      </c>
      <c r="D934">
        <v>20</v>
      </c>
      <c r="E934">
        <v>15042428</v>
      </c>
      <c r="F934" s="2">
        <v>0.02</v>
      </c>
      <c r="G934" s="2">
        <v>0</v>
      </c>
      <c r="H934" s="2">
        <v>0</v>
      </c>
      <c r="I934">
        <v>0.4</v>
      </c>
      <c r="J934">
        <v>15.2</v>
      </c>
      <c r="K934">
        <v>7.7212139999999998</v>
      </c>
      <c r="L934">
        <v>6.6624248999999995</v>
      </c>
    </row>
    <row r="935" spans="1:12" x14ac:dyDescent="0.25">
      <c r="A935" t="s">
        <v>13061</v>
      </c>
      <c r="B935">
        <v>1</v>
      </c>
      <c r="C935">
        <v>7</v>
      </c>
      <c r="D935">
        <v>6</v>
      </c>
      <c r="E935">
        <v>515428</v>
      </c>
      <c r="F935" s="2">
        <v>0.01</v>
      </c>
      <c r="G935" s="2">
        <v>0</v>
      </c>
      <c r="H935" s="2">
        <v>0</v>
      </c>
      <c r="I935">
        <v>0.4</v>
      </c>
      <c r="J935">
        <v>4.6000000000000005</v>
      </c>
      <c r="K935">
        <v>0.35771399999999998</v>
      </c>
      <c r="L935">
        <v>1.4351999</v>
      </c>
    </row>
    <row r="936" spans="1:12" x14ac:dyDescent="0.25">
      <c r="A936" t="s">
        <v>6944</v>
      </c>
      <c r="B936">
        <v>1</v>
      </c>
      <c r="C936">
        <v>4</v>
      </c>
      <c r="D936">
        <v>3</v>
      </c>
      <c r="E936">
        <v>26379</v>
      </c>
      <c r="F936" s="2">
        <v>0.01</v>
      </c>
      <c r="G936" s="2">
        <v>0</v>
      </c>
      <c r="H936" s="2">
        <v>0</v>
      </c>
      <c r="I936">
        <v>0.4</v>
      </c>
      <c r="J936">
        <v>2.2000000000000002</v>
      </c>
      <c r="K936">
        <v>0.1131895</v>
      </c>
      <c r="L936">
        <v>0.74961632500000008</v>
      </c>
    </row>
    <row r="937" spans="1:12" x14ac:dyDescent="0.25">
      <c r="A937" t="s">
        <v>10677</v>
      </c>
      <c r="B937">
        <v>1</v>
      </c>
      <c r="C937">
        <v>10</v>
      </c>
      <c r="D937">
        <v>9</v>
      </c>
      <c r="E937">
        <v>850594</v>
      </c>
      <c r="F937" s="2">
        <v>0.03</v>
      </c>
      <c r="G937" s="2">
        <v>0</v>
      </c>
      <c r="H937" s="2">
        <v>0.01</v>
      </c>
      <c r="I937">
        <v>0.4</v>
      </c>
      <c r="J937">
        <v>7</v>
      </c>
      <c r="K937">
        <v>0.97529699999999997</v>
      </c>
      <c r="L937">
        <v>2.2513539499999999</v>
      </c>
    </row>
    <row r="938" spans="1:12" x14ac:dyDescent="0.25">
      <c r="A938" t="s">
        <v>10677</v>
      </c>
      <c r="B938">
        <v>1</v>
      </c>
      <c r="C938">
        <v>10</v>
      </c>
      <c r="D938">
        <v>9</v>
      </c>
      <c r="E938">
        <v>438129</v>
      </c>
      <c r="F938" s="2">
        <v>0.03</v>
      </c>
      <c r="G938" s="2">
        <v>0</v>
      </c>
      <c r="H938" s="2">
        <v>0</v>
      </c>
      <c r="I938">
        <v>0.4</v>
      </c>
      <c r="J938">
        <v>7</v>
      </c>
      <c r="K938">
        <v>0.51906450000000004</v>
      </c>
      <c r="L938">
        <v>2.091672575</v>
      </c>
    </row>
    <row r="939" spans="1:12" x14ac:dyDescent="0.25">
      <c r="A939" t="s">
        <v>435</v>
      </c>
      <c r="B939">
        <v>1</v>
      </c>
      <c r="C939">
        <v>9</v>
      </c>
      <c r="D939">
        <v>3</v>
      </c>
      <c r="E939">
        <v>116082</v>
      </c>
      <c r="F939" s="2">
        <v>0.06</v>
      </c>
      <c r="G939" s="2">
        <v>0</v>
      </c>
      <c r="H939" s="2">
        <v>0.01</v>
      </c>
      <c r="I939">
        <v>0.4</v>
      </c>
      <c r="J939">
        <v>1.2000000000000002</v>
      </c>
      <c r="K939">
        <v>0.90804099999999999</v>
      </c>
      <c r="L939">
        <v>0.7778143500000001</v>
      </c>
    </row>
    <row r="940" spans="1:12" x14ac:dyDescent="0.25">
      <c r="A940" t="s">
        <v>3006</v>
      </c>
      <c r="B940">
        <v>1</v>
      </c>
      <c r="C940">
        <v>5</v>
      </c>
      <c r="D940">
        <v>3</v>
      </c>
      <c r="E940">
        <v>40775</v>
      </c>
      <c r="F940" s="2">
        <v>0.01</v>
      </c>
      <c r="G940" s="2">
        <v>0</v>
      </c>
      <c r="H940" s="2">
        <v>0</v>
      </c>
      <c r="I940">
        <v>0.4</v>
      </c>
      <c r="J940">
        <v>2.0000000000000004</v>
      </c>
      <c r="K940">
        <v>0.12038750000000001</v>
      </c>
      <c r="L940">
        <v>0.70213562500000015</v>
      </c>
    </row>
    <row r="941" spans="1:12" x14ac:dyDescent="0.25">
      <c r="A941" t="s">
        <v>14920</v>
      </c>
      <c r="B941">
        <v>1</v>
      </c>
      <c r="C941">
        <v>256</v>
      </c>
      <c r="D941">
        <v>1</v>
      </c>
      <c r="E941">
        <v>12515</v>
      </c>
      <c r="F941" s="2">
        <v>0</v>
      </c>
      <c r="G941" s="2">
        <v>0</v>
      </c>
      <c r="H941" s="2">
        <v>0</v>
      </c>
      <c r="I941">
        <v>0.4</v>
      </c>
      <c r="J941">
        <v>-50.2</v>
      </c>
      <c r="K941">
        <v>6.2575E-3</v>
      </c>
      <c r="L941">
        <v>-12.387809875</v>
      </c>
    </row>
    <row r="942" spans="1:12" x14ac:dyDescent="0.25">
      <c r="A942" t="s">
        <v>5498</v>
      </c>
      <c r="B942">
        <v>1</v>
      </c>
      <c r="C942">
        <v>16</v>
      </c>
      <c r="D942">
        <v>15</v>
      </c>
      <c r="E942">
        <v>2028512</v>
      </c>
      <c r="F942" s="2">
        <v>0.02</v>
      </c>
      <c r="G942" s="2">
        <v>0</v>
      </c>
      <c r="H942" s="2">
        <v>0</v>
      </c>
      <c r="I942">
        <v>0.4</v>
      </c>
      <c r="J942">
        <v>11.8</v>
      </c>
      <c r="K942">
        <v>1.214256</v>
      </c>
      <c r="L942">
        <v>3.5349896000000003</v>
      </c>
    </row>
    <row r="943" spans="1:12" x14ac:dyDescent="0.25">
      <c r="A943" t="s">
        <v>1243</v>
      </c>
      <c r="B943">
        <v>1</v>
      </c>
      <c r="C943">
        <v>11</v>
      </c>
      <c r="D943">
        <v>11</v>
      </c>
      <c r="E943">
        <v>6848484</v>
      </c>
      <c r="F943" s="2">
        <v>0.03</v>
      </c>
      <c r="G943" s="2">
        <v>0</v>
      </c>
      <c r="H943" s="2">
        <v>0</v>
      </c>
      <c r="I943">
        <v>0.4</v>
      </c>
      <c r="J943">
        <v>8.8000000000000007</v>
      </c>
      <c r="K943">
        <v>3.7242419999999998</v>
      </c>
      <c r="L943">
        <v>3.6634847000000001</v>
      </c>
    </row>
    <row r="944" spans="1:12" x14ac:dyDescent="0.25">
      <c r="A944" t="s">
        <v>1243</v>
      </c>
      <c r="B944">
        <v>1</v>
      </c>
      <c r="C944">
        <v>8</v>
      </c>
      <c r="D944">
        <v>5</v>
      </c>
      <c r="E944">
        <v>4763664</v>
      </c>
      <c r="F944" s="2">
        <v>0.05</v>
      </c>
      <c r="G944" s="2">
        <v>0</v>
      </c>
      <c r="H944" s="2">
        <v>0</v>
      </c>
      <c r="I944">
        <v>0.4</v>
      </c>
      <c r="J944">
        <v>3.4</v>
      </c>
      <c r="K944">
        <v>2.8818319999999997</v>
      </c>
      <c r="L944">
        <v>2.0186411999999998</v>
      </c>
    </row>
    <row r="945" spans="1:12" x14ac:dyDescent="0.25">
      <c r="A945" t="s">
        <v>1243</v>
      </c>
      <c r="B945">
        <v>1</v>
      </c>
      <c r="C945">
        <v>7</v>
      </c>
      <c r="D945">
        <v>7</v>
      </c>
      <c r="E945">
        <v>2003048</v>
      </c>
      <c r="F945" s="2">
        <v>0.06</v>
      </c>
      <c r="G945" s="2">
        <v>0</v>
      </c>
      <c r="H945" s="2">
        <v>0</v>
      </c>
      <c r="I945">
        <v>0.4</v>
      </c>
      <c r="J945">
        <v>5.6000000000000005</v>
      </c>
      <c r="K945">
        <v>1.6015239999999999</v>
      </c>
      <c r="L945">
        <v>2.1205334000000002</v>
      </c>
    </row>
    <row r="946" spans="1:12" x14ac:dyDescent="0.25">
      <c r="A946" t="s">
        <v>1243</v>
      </c>
      <c r="B946">
        <v>1</v>
      </c>
      <c r="C946">
        <v>2</v>
      </c>
      <c r="D946">
        <v>2</v>
      </c>
      <c r="E946">
        <v>1249005</v>
      </c>
      <c r="F946" s="2">
        <v>7.0000000000000007E-2</v>
      </c>
      <c r="G946" s="2">
        <v>0</v>
      </c>
      <c r="H946" s="2">
        <v>0.01</v>
      </c>
      <c r="I946">
        <v>0.4</v>
      </c>
      <c r="J946">
        <v>1.6</v>
      </c>
      <c r="K946">
        <v>1.5745024999999999</v>
      </c>
      <c r="L946">
        <v>1.111075875</v>
      </c>
    </row>
    <row r="947" spans="1:12" x14ac:dyDescent="0.25">
      <c r="A947" t="s">
        <v>1243</v>
      </c>
      <c r="B947">
        <v>1</v>
      </c>
      <c r="C947">
        <v>12</v>
      </c>
      <c r="D947">
        <v>4</v>
      </c>
      <c r="E947">
        <v>2462285</v>
      </c>
      <c r="F947" s="2">
        <v>0.06</v>
      </c>
      <c r="G947" s="2">
        <v>0</v>
      </c>
      <c r="H947" s="2">
        <v>0</v>
      </c>
      <c r="I947">
        <v>0.4</v>
      </c>
      <c r="J947">
        <v>1.6</v>
      </c>
      <c r="K947">
        <v>1.8311424999999999</v>
      </c>
      <c r="L947">
        <v>1.200899875</v>
      </c>
    </row>
    <row r="948" spans="1:12" x14ac:dyDescent="0.25">
      <c r="A948" t="s">
        <v>1243</v>
      </c>
      <c r="B948">
        <v>1</v>
      </c>
      <c r="C948">
        <v>29</v>
      </c>
      <c r="D948">
        <v>29</v>
      </c>
      <c r="E948">
        <v>10565823</v>
      </c>
      <c r="F948" s="2">
        <v>0.01</v>
      </c>
      <c r="G948" s="2">
        <v>0</v>
      </c>
      <c r="H948" s="2">
        <v>0</v>
      </c>
      <c r="I948">
        <v>0.4</v>
      </c>
      <c r="J948">
        <v>23.200000000000003</v>
      </c>
      <c r="K948">
        <v>5.3829114999999996</v>
      </c>
      <c r="L948">
        <v>7.8440190250000006</v>
      </c>
    </row>
    <row r="949" spans="1:12" x14ac:dyDescent="0.25">
      <c r="A949" t="s">
        <v>1243</v>
      </c>
      <c r="B949">
        <v>1</v>
      </c>
      <c r="C949">
        <v>11</v>
      </c>
      <c r="D949">
        <v>10</v>
      </c>
      <c r="E949">
        <v>1095765</v>
      </c>
      <c r="F949" s="2">
        <v>0.05</v>
      </c>
      <c r="G949" s="2">
        <v>0</v>
      </c>
      <c r="H949" s="2">
        <v>0</v>
      </c>
      <c r="I949">
        <v>0.4</v>
      </c>
      <c r="J949">
        <v>7.8</v>
      </c>
      <c r="K949">
        <v>1.0478825000000001</v>
      </c>
      <c r="L949">
        <v>2.4767588749999998</v>
      </c>
    </row>
    <row r="950" spans="1:12" x14ac:dyDescent="0.25">
      <c r="A950" t="s">
        <v>1243</v>
      </c>
      <c r="B950">
        <v>1</v>
      </c>
      <c r="C950">
        <v>5</v>
      </c>
      <c r="D950">
        <v>5</v>
      </c>
      <c r="E950">
        <v>3976296</v>
      </c>
      <c r="F950" s="2">
        <v>0.04</v>
      </c>
      <c r="G950" s="2">
        <v>0</v>
      </c>
      <c r="H950" s="2">
        <v>0</v>
      </c>
      <c r="I950">
        <v>0.4</v>
      </c>
      <c r="J950">
        <v>4</v>
      </c>
      <c r="K950">
        <v>2.3881479999999997</v>
      </c>
      <c r="L950">
        <v>1.9958518000000001</v>
      </c>
    </row>
    <row r="951" spans="1:12" x14ac:dyDescent="0.25">
      <c r="A951" t="s">
        <v>1243</v>
      </c>
      <c r="B951">
        <v>1</v>
      </c>
      <c r="C951">
        <v>12</v>
      </c>
      <c r="D951">
        <v>11</v>
      </c>
      <c r="E951">
        <v>11979805</v>
      </c>
      <c r="F951" s="2">
        <v>0.03</v>
      </c>
      <c r="G951" s="2">
        <v>0</v>
      </c>
      <c r="H951" s="2">
        <v>0</v>
      </c>
      <c r="I951">
        <v>0.4</v>
      </c>
      <c r="J951">
        <v>8.6000000000000014</v>
      </c>
      <c r="K951">
        <v>6.2899024999999993</v>
      </c>
      <c r="L951">
        <v>4.5114658750000007</v>
      </c>
    </row>
    <row r="952" spans="1:12" x14ac:dyDescent="0.25">
      <c r="A952" t="s">
        <v>5331</v>
      </c>
      <c r="B952">
        <v>1</v>
      </c>
      <c r="C952">
        <v>17</v>
      </c>
      <c r="D952">
        <v>1</v>
      </c>
      <c r="E952">
        <v>1807</v>
      </c>
      <c r="F952" s="2">
        <v>0</v>
      </c>
      <c r="G952" s="2">
        <v>0</v>
      </c>
      <c r="H952" s="2">
        <v>0</v>
      </c>
      <c r="I952">
        <v>0.4</v>
      </c>
      <c r="J952">
        <v>-2.4000000000000004</v>
      </c>
      <c r="K952">
        <v>9.0350000000000001E-4</v>
      </c>
      <c r="L952">
        <v>-0.43968377500000005</v>
      </c>
    </row>
    <row r="953" spans="1:12" x14ac:dyDescent="0.25">
      <c r="A953" t="s">
        <v>5528</v>
      </c>
      <c r="B953">
        <v>1</v>
      </c>
      <c r="C953">
        <v>6</v>
      </c>
      <c r="D953">
        <v>1</v>
      </c>
      <c r="E953">
        <v>894787</v>
      </c>
      <c r="F953" s="2">
        <v>0</v>
      </c>
      <c r="G953" s="2">
        <v>0</v>
      </c>
      <c r="H953" s="2">
        <v>0</v>
      </c>
      <c r="I953">
        <v>0.4</v>
      </c>
      <c r="J953">
        <v>-0.19999999999999996</v>
      </c>
      <c r="K953">
        <v>0.4473935</v>
      </c>
      <c r="L953">
        <v>0.26658772500000005</v>
      </c>
    </row>
    <row r="954" spans="1:12" x14ac:dyDescent="0.25">
      <c r="A954" t="s">
        <v>20952</v>
      </c>
      <c r="B954">
        <v>1</v>
      </c>
      <c r="C954">
        <v>12</v>
      </c>
      <c r="D954">
        <v>9</v>
      </c>
      <c r="E954">
        <v>1062124</v>
      </c>
      <c r="F954" s="2">
        <v>0</v>
      </c>
      <c r="G954" s="2">
        <v>0</v>
      </c>
      <c r="H954" s="2">
        <v>0</v>
      </c>
      <c r="I954">
        <v>0.4</v>
      </c>
      <c r="J954">
        <v>6.6</v>
      </c>
      <c r="K954">
        <v>0.53106199999999992</v>
      </c>
      <c r="L954">
        <v>1.9958716999999999</v>
      </c>
    </row>
    <row r="955" spans="1:12" x14ac:dyDescent="0.25">
      <c r="A955" t="s">
        <v>16011</v>
      </c>
      <c r="B955">
        <v>1</v>
      </c>
      <c r="C955">
        <v>5</v>
      </c>
      <c r="D955">
        <v>4</v>
      </c>
      <c r="E955">
        <v>88143</v>
      </c>
      <c r="F955" s="2">
        <v>0.01</v>
      </c>
      <c r="G955" s="2">
        <v>0</v>
      </c>
      <c r="H955" s="2">
        <v>0</v>
      </c>
      <c r="I955">
        <v>0.4</v>
      </c>
      <c r="J955">
        <v>3</v>
      </c>
      <c r="K955">
        <v>0.14407150000000002</v>
      </c>
      <c r="L955">
        <v>0.96042502500000004</v>
      </c>
    </row>
    <row r="956" spans="1:12" x14ac:dyDescent="0.25">
      <c r="A956" t="s">
        <v>12172</v>
      </c>
      <c r="B956">
        <v>1</v>
      </c>
      <c r="C956">
        <v>6</v>
      </c>
      <c r="D956">
        <v>1</v>
      </c>
      <c r="E956">
        <v>33768</v>
      </c>
      <c r="F956" s="2">
        <v>0.01</v>
      </c>
      <c r="G956" s="2">
        <v>0</v>
      </c>
      <c r="H956" s="2">
        <v>0.02</v>
      </c>
      <c r="I956">
        <v>0.4</v>
      </c>
      <c r="J956">
        <v>-0.19999999999999996</v>
      </c>
      <c r="K956">
        <v>0.61688399999999999</v>
      </c>
      <c r="L956">
        <v>0.32590940000000002</v>
      </c>
    </row>
    <row r="957" spans="1:12" x14ac:dyDescent="0.25">
      <c r="A957" t="s">
        <v>12172</v>
      </c>
      <c r="B957">
        <v>1</v>
      </c>
      <c r="C957">
        <v>7</v>
      </c>
      <c r="D957">
        <v>6</v>
      </c>
      <c r="E957">
        <v>56370</v>
      </c>
      <c r="F957" s="2">
        <v>0</v>
      </c>
      <c r="G957" s="2">
        <v>-0.01</v>
      </c>
      <c r="H957" s="2">
        <v>0.02</v>
      </c>
      <c r="I957">
        <v>0.4</v>
      </c>
      <c r="J957">
        <v>4.6000000000000005</v>
      </c>
      <c r="K957">
        <v>0.37818499999999999</v>
      </c>
      <c r="L957">
        <v>1.4423647500000001</v>
      </c>
    </row>
    <row r="958" spans="1:12" x14ac:dyDescent="0.25">
      <c r="A958" t="s">
        <v>18305</v>
      </c>
      <c r="B958">
        <v>1</v>
      </c>
      <c r="C958">
        <v>27</v>
      </c>
      <c r="D958">
        <v>25</v>
      </c>
      <c r="E958">
        <v>225211923</v>
      </c>
      <c r="F958" s="2">
        <v>0.02</v>
      </c>
      <c r="G958" s="2">
        <v>0</v>
      </c>
      <c r="H958" s="2">
        <v>0</v>
      </c>
      <c r="I958">
        <v>0.4</v>
      </c>
      <c r="J958">
        <v>19.600000000000001</v>
      </c>
      <c r="K958">
        <v>112.8059615</v>
      </c>
      <c r="L958">
        <v>44.542086524999995</v>
      </c>
    </row>
    <row r="959" spans="1:12" x14ac:dyDescent="0.25">
      <c r="A959" t="s">
        <v>12952</v>
      </c>
      <c r="B959">
        <v>1</v>
      </c>
      <c r="C959">
        <v>7</v>
      </c>
      <c r="D959">
        <v>3</v>
      </c>
      <c r="E959">
        <v>960177</v>
      </c>
      <c r="F959" s="2">
        <v>0.01</v>
      </c>
      <c r="G959" s="2">
        <v>0</v>
      </c>
      <c r="H959" s="2">
        <v>0</v>
      </c>
      <c r="I959">
        <v>0.4</v>
      </c>
      <c r="J959">
        <v>1.6000000000000003</v>
      </c>
      <c r="K959">
        <v>0.58008850000000001</v>
      </c>
      <c r="L959">
        <v>0.76303097500000006</v>
      </c>
    </row>
    <row r="960" spans="1:12" x14ac:dyDescent="0.25">
      <c r="A960" t="s">
        <v>20002</v>
      </c>
      <c r="B960">
        <v>1</v>
      </c>
      <c r="C960">
        <v>8</v>
      </c>
      <c r="D960">
        <v>8</v>
      </c>
      <c r="E960">
        <v>2197295</v>
      </c>
      <c r="F960" s="2">
        <v>0.02</v>
      </c>
      <c r="G960" s="2">
        <v>0</v>
      </c>
      <c r="H960" s="2">
        <v>0</v>
      </c>
      <c r="I960">
        <v>0.4</v>
      </c>
      <c r="J960">
        <v>6.4</v>
      </c>
      <c r="K960">
        <v>1.2986475</v>
      </c>
      <c r="L960">
        <v>2.2145266250000004</v>
      </c>
    </row>
    <row r="961" spans="1:12" x14ac:dyDescent="0.25">
      <c r="A961" t="s">
        <v>10476</v>
      </c>
      <c r="B961">
        <v>1</v>
      </c>
      <c r="C961">
        <v>9</v>
      </c>
      <c r="D961">
        <v>9</v>
      </c>
      <c r="E961">
        <v>449565</v>
      </c>
      <c r="F961" s="2">
        <v>0.06</v>
      </c>
      <c r="G961" s="2">
        <v>0</v>
      </c>
      <c r="H961" s="2">
        <v>0</v>
      </c>
      <c r="I961">
        <v>0.4</v>
      </c>
      <c r="J961">
        <v>7.2</v>
      </c>
      <c r="K961">
        <v>0.82478249999999997</v>
      </c>
      <c r="L961">
        <v>2.2486738749999997</v>
      </c>
    </row>
    <row r="962" spans="1:12" x14ac:dyDescent="0.25">
      <c r="A962" t="s">
        <v>10476</v>
      </c>
      <c r="B962">
        <v>1</v>
      </c>
      <c r="C962">
        <v>8</v>
      </c>
      <c r="D962">
        <v>8</v>
      </c>
      <c r="E962">
        <v>654210</v>
      </c>
      <c r="F962" s="2">
        <v>0.03</v>
      </c>
      <c r="G962" s="2">
        <v>0</v>
      </c>
      <c r="H962" s="2">
        <v>0</v>
      </c>
      <c r="I962">
        <v>0.4</v>
      </c>
      <c r="J962">
        <v>6.4</v>
      </c>
      <c r="K962">
        <v>0.62710500000000002</v>
      </c>
      <c r="L962">
        <v>1.9794867500000002</v>
      </c>
    </row>
    <row r="963" spans="1:12" x14ac:dyDescent="0.25">
      <c r="A963" t="s">
        <v>9557</v>
      </c>
      <c r="B963">
        <v>1</v>
      </c>
      <c r="C963">
        <v>5</v>
      </c>
      <c r="D963">
        <v>4</v>
      </c>
      <c r="E963">
        <v>14265</v>
      </c>
      <c r="F963" s="2">
        <v>0.06</v>
      </c>
      <c r="G963" s="2">
        <v>0</v>
      </c>
      <c r="H963" s="2">
        <v>0</v>
      </c>
      <c r="I963">
        <v>0.4</v>
      </c>
      <c r="J963">
        <v>3</v>
      </c>
      <c r="K963">
        <v>0.60713249999999996</v>
      </c>
      <c r="L963">
        <v>1.1224963750000001</v>
      </c>
    </row>
    <row r="964" spans="1:12" x14ac:dyDescent="0.25">
      <c r="A964" t="s">
        <v>9557</v>
      </c>
      <c r="B964">
        <v>1</v>
      </c>
      <c r="C964">
        <v>14</v>
      </c>
      <c r="D964">
        <v>14</v>
      </c>
      <c r="E964">
        <v>1107915</v>
      </c>
      <c r="F964" s="2">
        <v>0.03</v>
      </c>
      <c r="G964" s="2">
        <v>0</v>
      </c>
      <c r="H964" s="2">
        <v>0</v>
      </c>
      <c r="I964">
        <v>0.4</v>
      </c>
      <c r="J964">
        <v>11.200000000000001</v>
      </c>
      <c r="K964">
        <v>0.85395749999999992</v>
      </c>
      <c r="L964">
        <v>3.2588851250000004</v>
      </c>
    </row>
    <row r="965" spans="1:12" x14ac:dyDescent="0.25">
      <c r="A965" t="s">
        <v>18370</v>
      </c>
      <c r="B965">
        <v>1</v>
      </c>
      <c r="C965">
        <v>6</v>
      </c>
      <c r="D965">
        <v>4</v>
      </c>
      <c r="E965">
        <v>113584</v>
      </c>
      <c r="F965" s="2">
        <v>0.02</v>
      </c>
      <c r="G965" s="2">
        <v>0</v>
      </c>
      <c r="H965" s="2">
        <v>0</v>
      </c>
      <c r="I965">
        <v>0.4</v>
      </c>
      <c r="J965">
        <v>2.8000000000000003</v>
      </c>
      <c r="K965">
        <v>0.25679200000000002</v>
      </c>
      <c r="L965">
        <v>0.94987720000000009</v>
      </c>
    </row>
    <row r="966" spans="1:12" x14ac:dyDescent="0.25">
      <c r="A966" t="s">
        <v>15289</v>
      </c>
      <c r="B966">
        <v>1</v>
      </c>
      <c r="C966">
        <v>6</v>
      </c>
      <c r="D966">
        <v>2</v>
      </c>
      <c r="E966">
        <v>134372</v>
      </c>
      <c r="F966" s="2">
        <v>0.06</v>
      </c>
      <c r="G966" s="2">
        <v>0</v>
      </c>
      <c r="H966" s="2">
        <v>0</v>
      </c>
      <c r="I966">
        <v>0.4</v>
      </c>
      <c r="J966">
        <v>0.8</v>
      </c>
      <c r="K966">
        <v>0.66718599999999995</v>
      </c>
      <c r="L966">
        <v>0.59351510000000007</v>
      </c>
    </row>
    <row r="967" spans="1:12" x14ac:dyDescent="0.25">
      <c r="A967" t="s">
        <v>6329</v>
      </c>
      <c r="B967">
        <v>1</v>
      </c>
      <c r="C967">
        <v>6</v>
      </c>
      <c r="D967">
        <v>5</v>
      </c>
      <c r="E967">
        <v>59365</v>
      </c>
      <c r="F967" s="2">
        <v>0.05</v>
      </c>
      <c r="G967" s="2">
        <v>0</v>
      </c>
      <c r="H967" s="2">
        <v>0.01</v>
      </c>
      <c r="I967">
        <v>0.4</v>
      </c>
      <c r="J967">
        <v>3.8</v>
      </c>
      <c r="K967">
        <v>0.77968250000000006</v>
      </c>
      <c r="L967">
        <v>1.3828888749999999</v>
      </c>
    </row>
    <row r="968" spans="1:12" x14ac:dyDescent="0.25">
      <c r="A968" t="s">
        <v>105</v>
      </c>
      <c r="B968">
        <v>1</v>
      </c>
      <c r="C968">
        <v>7</v>
      </c>
      <c r="D968">
        <v>5</v>
      </c>
      <c r="E968">
        <v>307975</v>
      </c>
      <c r="F968" s="2">
        <v>0.03</v>
      </c>
      <c r="G968" s="2">
        <v>0</v>
      </c>
      <c r="H968" s="2">
        <v>0.01</v>
      </c>
      <c r="I968">
        <v>0.4</v>
      </c>
      <c r="J968">
        <v>3.6</v>
      </c>
      <c r="K968">
        <v>0.70398749999999999</v>
      </c>
      <c r="L968">
        <v>1.3063956249999999</v>
      </c>
    </row>
    <row r="969" spans="1:12" x14ac:dyDescent="0.25">
      <c r="A969" t="s">
        <v>8920</v>
      </c>
      <c r="B969">
        <v>1</v>
      </c>
      <c r="C969">
        <v>9</v>
      </c>
      <c r="D969">
        <v>8</v>
      </c>
      <c r="E969">
        <v>73861</v>
      </c>
      <c r="F969" s="2">
        <v>0.05</v>
      </c>
      <c r="G969" s="2">
        <v>-0.01</v>
      </c>
      <c r="H969" s="2">
        <v>0</v>
      </c>
      <c r="I969">
        <v>0.4</v>
      </c>
      <c r="J969">
        <v>6.2</v>
      </c>
      <c r="K969">
        <v>0.38693050000000007</v>
      </c>
      <c r="L969">
        <v>1.845425675</v>
      </c>
    </row>
    <row r="970" spans="1:12" x14ac:dyDescent="0.25">
      <c r="A970" t="s">
        <v>3693</v>
      </c>
      <c r="B970">
        <v>1</v>
      </c>
      <c r="C970">
        <v>7</v>
      </c>
      <c r="D970">
        <v>5</v>
      </c>
      <c r="E970">
        <v>2949050</v>
      </c>
      <c r="F970" s="2">
        <v>0.01</v>
      </c>
      <c r="G970" s="2">
        <v>0</v>
      </c>
      <c r="H970" s="2">
        <v>0.01</v>
      </c>
      <c r="I970">
        <v>0.4</v>
      </c>
      <c r="J970">
        <v>3.6</v>
      </c>
      <c r="K970">
        <v>1.824525</v>
      </c>
      <c r="L970">
        <v>1.6985837500000001</v>
      </c>
    </row>
    <row r="971" spans="1:12" x14ac:dyDescent="0.25">
      <c r="A971" t="s">
        <v>3627</v>
      </c>
      <c r="B971">
        <v>1</v>
      </c>
      <c r="C971">
        <v>6</v>
      </c>
      <c r="D971">
        <v>6</v>
      </c>
      <c r="E971">
        <v>836530</v>
      </c>
      <c r="F971" s="2">
        <v>0.02</v>
      </c>
      <c r="G971" s="2">
        <v>0</v>
      </c>
      <c r="H971" s="2">
        <v>0</v>
      </c>
      <c r="I971">
        <v>0.4</v>
      </c>
      <c r="J971">
        <v>4.8000000000000007</v>
      </c>
      <c r="K971">
        <v>0.61826500000000006</v>
      </c>
      <c r="L971">
        <v>1.5763927500000003</v>
      </c>
    </row>
    <row r="972" spans="1:12" x14ac:dyDescent="0.25">
      <c r="A972" t="s">
        <v>3627</v>
      </c>
      <c r="B972">
        <v>1</v>
      </c>
      <c r="C972">
        <v>6</v>
      </c>
      <c r="D972">
        <v>6</v>
      </c>
      <c r="E972">
        <v>339187</v>
      </c>
      <c r="F972" s="2">
        <v>0.03</v>
      </c>
      <c r="G972" s="2">
        <v>0</v>
      </c>
      <c r="H972" s="2">
        <v>0</v>
      </c>
      <c r="I972">
        <v>0.4</v>
      </c>
      <c r="J972">
        <v>4.8000000000000007</v>
      </c>
      <c r="K972">
        <v>0.4695935</v>
      </c>
      <c r="L972">
        <v>1.5243577250000002</v>
      </c>
    </row>
    <row r="973" spans="1:12" x14ac:dyDescent="0.25">
      <c r="A973" t="s">
        <v>3627</v>
      </c>
      <c r="B973">
        <v>1</v>
      </c>
      <c r="C973">
        <v>14</v>
      </c>
      <c r="D973">
        <v>10</v>
      </c>
      <c r="E973">
        <v>1012695</v>
      </c>
      <c r="F973" s="2">
        <v>0.02</v>
      </c>
      <c r="G973" s="2">
        <v>0</v>
      </c>
      <c r="H973" s="2">
        <v>0</v>
      </c>
      <c r="I973">
        <v>0.4</v>
      </c>
      <c r="J973">
        <v>7.2</v>
      </c>
      <c r="K973">
        <v>0.70634749999999991</v>
      </c>
      <c r="L973">
        <v>2.2072216249999999</v>
      </c>
    </row>
    <row r="974" spans="1:12" x14ac:dyDescent="0.25">
      <c r="A974" t="s">
        <v>3607</v>
      </c>
      <c r="B974">
        <v>1</v>
      </c>
      <c r="C974">
        <v>6</v>
      </c>
      <c r="D974">
        <v>5</v>
      </c>
      <c r="E974">
        <v>1088828</v>
      </c>
      <c r="F974" s="2">
        <v>0.03</v>
      </c>
      <c r="G974" s="2">
        <v>0</v>
      </c>
      <c r="H974" s="2">
        <v>0.01</v>
      </c>
      <c r="I974">
        <v>0.4</v>
      </c>
      <c r="J974">
        <v>3.8</v>
      </c>
      <c r="K974">
        <v>1.094414</v>
      </c>
      <c r="L974">
        <v>1.4930448999999999</v>
      </c>
    </row>
    <row r="975" spans="1:12" x14ac:dyDescent="0.25">
      <c r="A975" t="s">
        <v>3607</v>
      </c>
      <c r="B975">
        <v>1</v>
      </c>
      <c r="C975">
        <v>6</v>
      </c>
      <c r="D975">
        <v>6</v>
      </c>
      <c r="E975">
        <v>1039254</v>
      </c>
      <c r="F975" s="2">
        <v>0.04</v>
      </c>
      <c r="G975" s="2">
        <v>0</v>
      </c>
      <c r="H975" s="2">
        <v>0.01</v>
      </c>
      <c r="I975">
        <v>0.4</v>
      </c>
      <c r="J975">
        <v>4.8000000000000007</v>
      </c>
      <c r="K975">
        <v>1.169627</v>
      </c>
      <c r="L975">
        <v>1.7693694500000003</v>
      </c>
    </row>
    <row r="976" spans="1:12" x14ac:dyDescent="0.25">
      <c r="A976" t="s">
        <v>3607</v>
      </c>
      <c r="B976">
        <v>1</v>
      </c>
      <c r="C976">
        <v>14</v>
      </c>
      <c r="D976">
        <v>13</v>
      </c>
      <c r="E976">
        <v>506035</v>
      </c>
      <c r="F976" s="2">
        <v>0.04</v>
      </c>
      <c r="G976" s="2">
        <v>0</v>
      </c>
      <c r="H976" s="2">
        <v>0.01</v>
      </c>
      <c r="I976">
        <v>0.4</v>
      </c>
      <c r="J976">
        <v>10.200000000000001</v>
      </c>
      <c r="K976">
        <v>0.90301750000000003</v>
      </c>
      <c r="L976">
        <v>3.0260561250000002</v>
      </c>
    </row>
    <row r="977" spans="1:12" x14ac:dyDescent="0.25">
      <c r="A977" t="s">
        <v>3607</v>
      </c>
      <c r="B977">
        <v>1</v>
      </c>
      <c r="C977">
        <v>9</v>
      </c>
      <c r="D977">
        <v>9</v>
      </c>
      <c r="E977">
        <v>344584</v>
      </c>
      <c r="F977" s="2">
        <v>0.04</v>
      </c>
      <c r="G977" s="2">
        <v>0</v>
      </c>
      <c r="H977" s="2">
        <v>0</v>
      </c>
      <c r="I977">
        <v>0.4</v>
      </c>
      <c r="J977">
        <v>7.2</v>
      </c>
      <c r="K977">
        <v>0.57229200000000002</v>
      </c>
      <c r="L977">
        <v>2.1603021999999998</v>
      </c>
    </row>
    <row r="978" spans="1:12" x14ac:dyDescent="0.25">
      <c r="A978" t="s">
        <v>418</v>
      </c>
      <c r="B978">
        <v>1</v>
      </c>
      <c r="C978">
        <v>4</v>
      </c>
      <c r="D978">
        <v>1</v>
      </c>
      <c r="E978">
        <v>3438</v>
      </c>
      <c r="F978" s="2">
        <v>0.01</v>
      </c>
      <c r="G978" s="2">
        <v>0</v>
      </c>
      <c r="H978" s="2">
        <v>0</v>
      </c>
      <c r="I978">
        <v>0.4</v>
      </c>
      <c r="J978">
        <v>0.19999999999999996</v>
      </c>
      <c r="K978">
        <v>0.101719</v>
      </c>
      <c r="L978">
        <v>0.24560165</v>
      </c>
    </row>
    <row r="979" spans="1:12" x14ac:dyDescent="0.25">
      <c r="A979" t="s">
        <v>13423</v>
      </c>
      <c r="B979">
        <v>1</v>
      </c>
      <c r="C979">
        <v>7</v>
      </c>
      <c r="D979">
        <v>6</v>
      </c>
      <c r="E979">
        <v>505444</v>
      </c>
      <c r="F979" s="2">
        <v>0.02</v>
      </c>
      <c r="G979" s="2">
        <v>0</v>
      </c>
      <c r="H979" s="2">
        <v>0</v>
      </c>
      <c r="I979">
        <v>0.4</v>
      </c>
      <c r="J979">
        <v>4.6000000000000005</v>
      </c>
      <c r="K979">
        <v>0.45272200000000001</v>
      </c>
      <c r="L979">
        <v>1.4684527000000001</v>
      </c>
    </row>
    <row r="980" spans="1:12" x14ac:dyDescent="0.25">
      <c r="A980" t="s">
        <v>6337</v>
      </c>
      <c r="B980">
        <v>1</v>
      </c>
      <c r="C980">
        <v>7</v>
      </c>
      <c r="D980">
        <v>7</v>
      </c>
      <c r="E980">
        <v>2042378</v>
      </c>
      <c r="F980" s="2">
        <v>0.03</v>
      </c>
      <c r="G980" s="2">
        <v>0</v>
      </c>
      <c r="H980" s="2">
        <v>0</v>
      </c>
      <c r="I980">
        <v>0.4</v>
      </c>
      <c r="J980">
        <v>5.6000000000000005</v>
      </c>
      <c r="K980">
        <v>1.3211889999999999</v>
      </c>
      <c r="L980">
        <v>2.0224161500000002</v>
      </c>
    </row>
    <row r="981" spans="1:12" x14ac:dyDescent="0.25">
      <c r="A981" t="s">
        <v>9192</v>
      </c>
      <c r="B981">
        <v>1</v>
      </c>
      <c r="C981">
        <v>5</v>
      </c>
      <c r="D981">
        <v>3</v>
      </c>
      <c r="E981">
        <v>36110</v>
      </c>
      <c r="F981" s="2">
        <v>0.04</v>
      </c>
      <c r="G981" s="2">
        <v>0</v>
      </c>
      <c r="H981" s="2">
        <v>0</v>
      </c>
      <c r="I981">
        <v>0.4</v>
      </c>
      <c r="J981">
        <v>2.0000000000000004</v>
      </c>
      <c r="K981">
        <v>0.41805500000000001</v>
      </c>
      <c r="L981">
        <v>0.80631925000000015</v>
      </c>
    </row>
    <row r="982" spans="1:12" x14ac:dyDescent="0.25">
      <c r="A982" t="s">
        <v>12503</v>
      </c>
      <c r="B982">
        <v>1</v>
      </c>
      <c r="C982">
        <v>8</v>
      </c>
      <c r="D982">
        <v>6</v>
      </c>
      <c r="E982">
        <v>3044139</v>
      </c>
      <c r="F982" s="2">
        <v>0.03</v>
      </c>
      <c r="G982" s="2">
        <v>0</v>
      </c>
      <c r="H982" s="2">
        <v>0</v>
      </c>
      <c r="I982">
        <v>0.4</v>
      </c>
      <c r="J982">
        <v>4.4000000000000004</v>
      </c>
      <c r="K982">
        <v>1.8220695</v>
      </c>
      <c r="L982">
        <v>1.8977243250000002</v>
      </c>
    </row>
    <row r="983" spans="1:12" x14ac:dyDescent="0.25">
      <c r="A983" t="s">
        <v>3723</v>
      </c>
      <c r="B983">
        <v>1</v>
      </c>
      <c r="C983">
        <v>15</v>
      </c>
      <c r="D983">
        <v>12</v>
      </c>
      <c r="E983">
        <v>349965</v>
      </c>
      <c r="F983" s="2">
        <v>0.02</v>
      </c>
      <c r="G983" s="2">
        <v>0</v>
      </c>
      <c r="H983" s="2">
        <v>0</v>
      </c>
      <c r="I983">
        <v>0.4</v>
      </c>
      <c r="J983">
        <v>9.0000000000000018</v>
      </c>
      <c r="K983">
        <v>0.3749825</v>
      </c>
      <c r="L983">
        <v>2.5412438750000006</v>
      </c>
    </row>
    <row r="984" spans="1:12" x14ac:dyDescent="0.25">
      <c r="A984" t="s">
        <v>3723</v>
      </c>
      <c r="B984">
        <v>1</v>
      </c>
      <c r="C984">
        <v>8</v>
      </c>
      <c r="D984">
        <v>8</v>
      </c>
      <c r="E984">
        <v>597308</v>
      </c>
      <c r="F984" s="2">
        <v>0.02</v>
      </c>
      <c r="G984" s="2">
        <v>0</v>
      </c>
      <c r="H984" s="2">
        <v>0</v>
      </c>
      <c r="I984">
        <v>0.4</v>
      </c>
      <c r="J984">
        <v>6.4</v>
      </c>
      <c r="K984">
        <v>0.49865399999999999</v>
      </c>
      <c r="L984">
        <v>1.9345289000000001</v>
      </c>
    </row>
    <row r="985" spans="1:12" x14ac:dyDescent="0.25">
      <c r="A985" t="s">
        <v>3723</v>
      </c>
      <c r="B985">
        <v>1</v>
      </c>
      <c r="C985">
        <v>6</v>
      </c>
      <c r="D985">
        <v>5</v>
      </c>
      <c r="E985">
        <v>317779</v>
      </c>
      <c r="F985" s="2">
        <v>0.02</v>
      </c>
      <c r="G985" s="2">
        <v>0</v>
      </c>
      <c r="H985" s="2">
        <v>0</v>
      </c>
      <c r="I985">
        <v>0.4</v>
      </c>
      <c r="J985">
        <v>3.8</v>
      </c>
      <c r="K985">
        <v>0.35888949999999997</v>
      </c>
      <c r="L985">
        <v>1.2356113249999998</v>
      </c>
    </row>
    <row r="986" spans="1:12" x14ac:dyDescent="0.25">
      <c r="A986" t="s">
        <v>3723</v>
      </c>
      <c r="B986">
        <v>1</v>
      </c>
      <c r="C986">
        <v>7</v>
      </c>
      <c r="D986">
        <v>7</v>
      </c>
      <c r="E986">
        <v>271722</v>
      </c>
      <c r="F986" s="2">
        <v>0.01</v>
      </c>
      <c r="G986" s="2">
        <v>0</v>
      </c>
      <c r="H986" s="2">
        <v>0</v>
      </c>
      <c r="I986">
        <v>0.4</v>
      </c>
      <c r="J986">
        <v>5.6000000000000005</v>
      </c>
      <c r="K986">
        <v>0.23586099999999999</v>
      </c>
      <c r="L986">
        <v>1.64255135</v>
      </c>
    </row>
    <row r="987" spans="1:12" x14ac:dyDescent="0.25">
      <c r="A987" t="s">
        <v>305</v>
      </c>
      <c r="B987">
        <v>1</v>
      </c>
      <c r="C987">
        <v>13</v>
      </c>
      <c r="D987">
        <v>13</v>
      </c>
      <c r="E987">
        <v>464699</v>
      </c>
      <c r="F987" s="2">
        <v>0.05</v>
      </c>
      <c r="G987" s="2">
        <v>0</v>
      </c>
      <c r="H987" s="2">
        <v>0</v>
      </c>
      <c r="I987">
        <v>0.4</v>
      </c>
      <c r="J987">
        <v>10.4</v>
      </c>
      <c r="K987">
        <v>0.7323495000000001</v>
      </c>
      <c r="L987">
        <v>3.0163223250000004</v>
      </c>
    </row>
    <row r="988" spans="1:12" x14ac:dyDescent="0.25">
      <c r="A988" t="s">
        <v>305</v>
      </c>
      <c r="B988">
        <v>1</v>
      </c>
      <c r="C988">
        <v>5</v>
      </c>
      <c r="D988">
        <v>1</v>
      </c>
      <c r="E988">
        <v>471266</v>
      </c>
      <c r="F988" s="2">
        <v>0.05</v>
      </c>
      <c r="G988" s="2">
        <v>0</v>
      </c>
      <c r="H988" s="2">
        <v>0</v>
      </c>
      <c r="I988">
        <v>0.4</v>
      </c>
      <c r="J988">
        <v>0</v>
      </c>
      <c r="K988">
        <v>0.73563300000000009</v>
      </c>
      <c r="L988">
        <v>0.41747155000000002</v>
      </c>
    </row>
    <row r="989" spans="1:12" x14ac:dyDescent="0.25">
      <c r="A989" t="s">
        <v>305</v>
      </c>
      <c r="B989">
        <v>1</v>
      </c>
      <c r="C989">
        <v>6</v>
      </c>
      <c r="D989">
        <v>6</v>
      </c>
      <c r="E989">
        <v>527683</v>
      </c>
      <c r="F989" s="2">
        <v>0.1</v>
      </c>
      <c r="G989" s="2">
        <v>0</v>
      </c>
      <c r="H989" s="2">
        <v>0.02</v>
      </c>
      <c r="I989">
        <v>0.4</v>
      </c>
      <c r="J989">
        <v>4.8000000000000007</v>
      </c>
      <c r="K989">
        <v>1.7638415000000003</v>
      </c>
      <c r="L989">
        <v>1.9773445250000004</v>
      </c>
    </row>
    <row r="990" spans="1:12" x14ac:dyDescent="0.25">
      <c r="A990" t="s">
        <v>305</v>
      </c>
      <c r="B990">
        <v>1</v>
      </c>
      <c r="C990">
        <v>13</v>
      </c>
      <c r="D990">
        <v>13</v>
      </c>
      <c r="E990">
        <v>477272</v>
      </c>
      <c r="F990" s="2">
        <v>0.05</v>
      </c>
      <c r="G990" s="2">
        <v>0</v>
      </c>
      <c r="H990" s="2">
        <v>0</v>
      </c>
      <c r="I990">
        <v>0.4</v>
      </c>
      <c r="J990">
        <v>10.4</v>
      </c>
      <c r="K990">
        <v>0.73863600000000007</v>
      </c>
      <c r="L990">
        <v>3.0185226000000003</v>
      </c>
    </row>
    <row r="991" spans="1:12" x14ac:dyDescent="0.25">
      <c r="A991" t="s">
        <v>305</v>
      </c>
      <c r="B991">
        <v>1</v>
      </c>
      <c r="C991">
        <v>7</v>
      </c>
      <c r="D991">
        <v>7</v>
      </c>
      <c r="E991">
        <v>383330</v>
      </c>
      <c r="F991" s="2">
        <v>0.06</v>
      </c>
      <c r="G991" s="2">
        <v>0</v>
      </c>
      <c r="H991" s="2">
        <v>0</v>
      </c>
      <c r="I991">
        <v>0.4</v>
      </c>
      <c r="J991">
        <v>5.6000000000000005</v>
      </c>
      <c r="K991">
        <v>0.79166499999999995</v>
      </c>
      <c r="L991">
        <v>1.83708275</v>
      </c>
    </row>
    <row r="992" spans="1:12" x14ac:dyDescent="0.25">
      <c r="A992" t="s">
        <v>10419</v>
      </c>
      <c r="B992">
        <v>1</v>
      </c>
      <c r="C992">
        <v>16</v>
      </c>
      <c r="D992">
        <v>12</v>
      </c>
      <c r="E992">
        <v>871184</v>
      </c>
      <c r="F992" s="2">
        <v>0.05</v>
      </c>
      <c r="G992" s="2">
        <v>0</v>
      </c>
      <c r="H992" s="2">
        <v>0</v>
      </c>
      <c r="I992">
        <v>0.4</v>
      </c>
      <c r="J992">
        <v>8.8000000000000007</v>
      </c>
      <c r="K992">
        <v>0.93559200000000009</v>
      </c>
      <c r="L992">
        <v>2.6874572000000003</v>
      </c>
    </row>
    <row r="993" spans="1:12" x14ac:dyDescent="0.25">
      <c r="A993" t="s">
        <v>4742</v>
      </c>
      <c r="B993">
        <v>1</v>
      </c>
      <c r="C993">
        <v>7</v>
      </c>
      <c r="D993">
        <v>6</v>
      </c>
      <c r="E993">
        <v>576861</v>
      </c>
      <c r="F993" s="2">
        <v>7.0000000000000007E-2</v>
      </c>
      <c r="G993" s="2">
        <v>0</v>
      </c>
      <c r="H993" s="2">
        <v>0</v>
      </c>
      <c r="I993">
        <v>0.4</v>
      </c>
      <c r="J993">
        <v>4.6000000000000005</v>
      </c>
      <c r="K993">
        <v>0.98843049999999999</v>
      </c>
      <c r="L993">
        <v>1.6559506750000001</v>
      </c>
    </row>
    <row r="994" spans="1:12" x14ac:dyDescent="0.25">
      <c r="A994" t="s">
        <v>18493</v>
      </c>
      <c r="B994">
        <v>1</v>
      </c>
      <c r="C994">
        <v>8</v>
      </c>
      <c r="D994">
        <v>7</v>
      </c>
      <c r="E994">
        <v>76054</v>
      </c>
      <c r="F994" s="2">
        <v>0.01</v>
      </c>
      <c r="G994" s="2">
        <v>0</v>
      </c>
      <c r="H994" s="2">
        <v>0</v>
      </c>
      <c r="I994">
        <v>0.4</v>
      </c>
      <c r="J994">
        <v>5.4</v>
      </c>
      <c r="K994">
        <v>0.13802700000000001</v>
      </c>
      <c r="L994">
        <v>1.5583094500000003</v>
      </c>
    </row>
    <row r="995" spans="1:12" x14ac:dyDescent="0.25">
      <c r="A995" t="s">
        <v>5995</v>
      </c>
      <c r="B995">
        <v>1</v>
      </c>
      <c r="C995">
        <v>16</v>
      </c>
      <c r="D995">
        <v>16</v>
      </c>
      <c r="E995">
        <v>1606993</v>
      </c>
      <c r="F995" s="2">
        <v>0.01</v>
      </c>
      <c r="G995" s="2">
        <v>0</v>
      </c>
      <c r="H995" s="2">
        <v>0</v>
      </c>
      <c r="I995">
        <v>0.4</v>
      </c>
      <c r="J995">
        <v>12.8</v>
      </c>
      <c r="K995">
        <v>0.90349649999999992</v>
      </c>
      <c r="L995">
        <v>3.6762237750000004</v>
      </c>
    </row>
    <row r="996" spans="1:12" x14ac:dyDescent="0.25">
      <c r="A996" t="s">
        <v>2219</v>
      </c>
      <c r="B996">
        <v>1</v>
      </c>
      <c r="C996">
        <v>6</v>
      </c>
      <c r="D996">
        <v>3</v>
      </c>
      <c r="E996">
        <v>704426</v>
      </c>
      <c r="F996" s="2">
        <v>0.03</v>
      </c>
      <c r="G996" s="2">
        <v>0</v>
      </c>
      <c r="H996" s="2">
        <v>0.01</v>
      </c>
      <c r="I996">
        <v>0.4</v>
      </c>
      <c r="J996">
        <v>1.8000000000000003</v>
      </c>
      <c r="K996">
        <v>0.90221299999999993</v>
      </c>
      <c r="L996">
        <v>0.92577455000000008</v>
      </c>
    </row>
    <row r="997" spans="1:12" x14ac:dyDescent="0.25">
      <c r="A997" t="s">
        <v>2219</v>
      </c>
      <c r="B997">
        <v>1</v>
      </c>
      <c r="C997">
        <v>16</v>
      </c>
      <c r="D997">
        <v>14</v>
      </c>
      <c r="E997">
        <v>576742</v>
      </c>
      <c r="F997" s="2">
        <v>0.04</v>
      </c>
      <c r="G997" s="2">
        <v>0</v>
      </c>
      <c r="H997" s="2">
        <v>0.01</v>
      </c>
      <c r="I997">
        <v>0.4</v>
      </c>
      <c r="J997">
        <v>10.8</v>
      </c>
      <c r="K997">
        <v>0.93837100000000007</v>
      </c>
      <c r="L997">
        <v>3.1884298500000003</v>
      </c>
    </row>
    <row r="998" spans="1:12" x14ac:dyDescent="0.25">
      <c r="A998" t="s">
        <v>7826</v>
      </c>
      <c r="B998">
        <v>1</v>
      </c>
      <c r="C998">
        <v>14</v>
      </c>
      <c r="D998">
        <v>13</v>
      </c>
      <c r="E998">
        <v>607765</v>
      </c>
      <c r="F998" s="2">
        <v>0.02</v>
      </c>
      <c r="G998" s="2">
        <v>0</v>
      </c>
      <c r="H998" s="2">
        <v>0</v>
      </c>
      <c r="I998">
        <v>0.4</v>
      </c>
      <c r="J998">
        <v>10.200000000000001</v>
      </c>
      <c r="K998">
        <v>0.50388250000000001</v>
      </c>
      <c r="L998">
        <v>2.8863588750000004</v>
      </c>
    </row>
    <row r="999" spans="1:12" x14ac:dyDescent="0.25">
      <c r="A999" t="s">
        <v>7826</v>
      </c>
      <c r="B999">
        <v>1</v>
      </c>
      <c r="C999">
        <v>7</v>
      </c>
      <c r="D999">
        <v>6</v>
      </c>
      <c r="E999">
        <v>435619</v>
      </c>
      <c r="F999" s="2">
        <v>0.03</v>
      </c>
      <c r="G999" s="2">
        <v>0</v>
      </c>
      <c r="H999" s="2">
        <v>0</v>
      </c>
      <c r="I999">
        <v>0.4</v>
      </c>
      <c r="J999">
        <v>4.6000000000000005</v>
      </c>
      <c r="K999">
        <v>0.51780950000000003</v>
      </c>
      <c r="L999">
        <v>1.4912333250000001</v>
      </c>
    </row>
    <row r="1000" spans="1:12" x14ac:dyDescent="0.25">
      <c r="A1000" t="s">
        <v>5375</v>
      </c>
      <c r="B1000">
        <v>1</v>
      </c>
      <c r="C1000">
        <v>6</v>
      </c>
      <c r="D1000">
        <v>6</v>
      </c>
      <c r="E1000">
        <v>31612</v>
      </c>
      <c r="F1000" s="2">
        <v>0.02</v>
      </c>
      <c r="G1000" s="2">
        <v>0</v>
      </c>
      <c r="H1000" s="2">
        <v>0</v>
      </c>
      <c r="I1000">
        <v>0.4</v>
      </c>
      <c r="J1000">
        <v>4.8000000000000007</v>
      </c>
      <c r="K1000">
        <v>0.215806</v>
      </c>
      <c r="L1000">
        <v>1.4355321000000003</v>
      </c>
    </row>
    <row r="1001" spans="1:12" x14ac:dyDescent="0.25">
      <c r="A1001" t="s">
        <v>1678</v>
      </c>
      <c r="B1001">
        <v>1</v>
      </c>
      <c r="C1001">
        <v>15</v>
      </c>
      <c r="D1001">
        <v>12</v>
      </c>
      <c r="E1001">
        <v>475678</v>
      </c>
      <c r="F1001" s="2">
        <v>0.05</v>
      </c>
      <c r="G1001" s="2">
        <v>0</v>
      </c>
      <c r="H1001" s="2">
        <v>0.01</v>
      </c>
      <c r="I1001">
        <v>0.4</v>
      </c>
      <c r="J1001">
        <v>9.0000000000000018</v>
      </c>
      <c r="K1001">
        <v>0.98783900000000013</v>
      </c>
      <c r="L1001">
        <v>2.7557436500000008</v>
      </c>
    </row>
    <row r="1002" spans="1:12" x14ac:dyDescent="0.25">
      <c r="A1002" t="s">
        <v>266</v>
      </c>
      <c r="B1002">
        <v>1</v>
      </c>
      <c r="C1002">
        <v>9</v>
      </c>
      <c r="D1002">
        <v>8</v>
      </c>
      <c r="E1002">
        <v>2017280</v>
      </c>
      <c r="F1002" s="2">
        <v>0.02</v>
      </c>
      <c r="G1002" s="2">
        <v>0</v>
      </c>
      <c r="H1002" s="2">
        <v>0</v>
      </c>
      <c r="I1002">
        <v>0.4</v>
      </c>
      <c r="J1002">
        <v>6.2</v>
      </c>
      <c r="K1002">
        <v>1.2086399999999999</v>
      </c>
      <c r="L1002">
        <v>2.1330239999999998</v>
      </c>
    </row>
    <row r="1003" spans="1:12" x14ac:dyDescent="0.25">
      <c r="A1003" t="s">
        <v>266</v>
      </c>
      <c r="B1003">
        <v>1</v>
      </c>
      <c r="C1003">
        <v>9</v>
      </c>
      <c r="D1003">
        <v>8</v>
      </c>
      <c r="E1003">
        <v>855708</v>
      </c>
      <c r="F1003" s="2">
        <v>0.02</v>
      </c>
      <c r="G1003" s="2">
        <v>0</v>
      </c>
      <c r="H1003" s="2">
        <v>0</v>
      </c>
      <c r="I1003">
        <v>0.4</v>
      </c>
      <c r="J1003">
        <v>6.2</v>
      </c>
      <c r="K1003">
        <v>0.62785399999999991</v>
      </c>
      <c r="L1003">
        <v>1.9297488999999999</v>
      </c>
    </row>
    <row r="1004" spans="1:12" x14ac:dyDescent="0.25">
      <c r="A1004" t="s">
        <v>266</v>
      </c>
      <c r="B1004">
        <v>1</v>
      </c>
      <c r="C1004">
        <v>7</v>
      </c>
      <c r="D1004">
        <v>6</v>
      </c>
      <c r="E1004">
        <v>2303131</v>
      </c>
      <c r="F1004" s="2">
        <v>0.02</v>
      </c>
      <c r="G1004" s="2">
        <v>0</v>
      </c>
      <c r="H1004" s="2">
        <v>0</v>
      </c>
      <c r="I1004">
        <v>0.4</v>
      </c>
      <c r="J1004">
        <v>4.6000000000000005</v>
      </c>
      <c r="K1004">
        <v>1.3515655</v>
      </c>
      <c r="L1004">
        <v>1.783047925</v>
      </c>
    </row>
    <row r="1005" spans="1:12" x14ac:dyDescent="0.25">
      <c r="A1005" t="s">
        <v>266</v>
      </c>
      <c r="B1005">
        <v>1</v>
      </c>
      <c r="C1005">
        <v>7</v>
      </c>
      <c r="D1005">
        <v>7</v>
      </c>
      <c r="E1005">
        <v>1789817</v>
      </c>
      <c r="F1005" s="2">
        <v>0.02</v>
      </c>
      <c r="G1005" s="2">
        <v>0</v>
      </c>
      <c r="H1005" s="2">
        <v>0</v>
      </c>
      <c r="I1005">
        <v>0.4</v>
      </c>
      <c r="J1005">
        <v>5.6000000000000005</v>
      </c>
      <c r="K1005">
        <v>1.0949085000000001</v>
      </c>
      <c r="L1005">
        <v>1.943217975</v>
      </c>
    </row>
    <row r="1006" spans="1:12" x14ac:dyDescent="0.25">
      <c r="A1006" t="s">
        <v>266</v>
      </c>
      <c r="B1006">
        <v>1</v>
      </c>
      <c r="C1006">
        <v>20</v>
      </c>
      <c r="D1006">
        <v>18</v>
      </c>
      <c r="E1006">
        <v>4566973</v>
      </c>
      <c r="F1006" s="2">
        <v>0.02</v>
      </c>
      <c r="G1006" s="2">
        <v>0</v>
      </c>
      <c r="H1006" s="2">
        <v>0</v>
      </c>
      <c r="I1006">
        <v>0.4</v>
      </c>
      <c r="J1006">
        <v>14</v>
      </c>
      <c r="K1006">
        <v>2.4834865000000002</v>
      </c>
      <c r="L1006">
        <v>4.5292202750000001</v>
      </c>
    </row>
    <row r="1007" spans="1:12" x14ac:dyDescent="0.25">
      <c r="A1007" t="s">
        <v>266</v>
      </c>
      <c r="B1007">
        <v>1</v>
      </c>
      <c r="C1007">
        <v>7</v>
      </c>
      <c r="D1007">
        <v>7</v>
      </c>
      <c r="E1007">
        <v>2019235</v>
      </c>
      <c r="F1007" s="2">
        <v>0.03</v>
      </c>
      <c r="G1007" s="2">
        <v>0</v>
      </c>
      <c r="H1007" s="2">
        <v>0</v>
      </c>
      <c r="I1007">
        <v>0.4</v>
      </c>
      <c r="J1007">
        <v>5.6000000000000005</v>
      </c>
      <c r="K1007">
        <v>1.3096175000000001</v>
      </c>
      <c r="L1007">
        <v>2.018366125</v>
      </c>
    </row>
    <row r="1008" spans="1:12" x14ac:dyDescent="0.25">
      <c r="A1008" t="s">
        <v>266</v>
      </c>
      <c r="B1008">
        <v>1</v>
      </c>
      <c r="C1008">
        <v>5</v>
      </c>
      <c r="D1008">
        <v>5</v>
      </c>
      <c r="E1008">
        <v>1013084</v>
      </c>
      <c r="F1008" s="2">
        <v>0.03</v>
      </c>
      <c r="G1008" s="2">
        <v>0</v>
      </c>
      <c r="H1008" s="2">
        <v>0</v>
      </c>
      <c r="I1008">
        <v>0.4</v>
      </c>
      <c r="J1008">
        <v>4</v>
      </c>
      <c r="K1008">
        <v>0.80654199999999987</v>
      </c>
      <c r="L1008">
        <v>1.4422897000000001</v>
      </c>
    </row>
    <row r="1009" spans="1:12" x14ac:dyDescent="0.25">
      <c r="A1009" t="s">
        <v>266</v>
      </c>
      <c r="B1009">
        <v>1</v>
      </c>
      <c r="C1009">
        <v>6</v>
      </c>
      <c r="D1009">
        <v>2</v>
      </c>
      <c r="E1009">
        <v>2844271</v>
      </c>
      <c r="F1009" s="2">
        <v>0.02</v>
      </c>
      <c r="G1009" s="2">
        <v>0</v>
      </c>
      <c r="H1009" s="2">
        <v>0</v>
      </c>
      <c r="I1009">
        <v>0.4</v>
      </c>
      <c r="J1009">
        <v>0.8</v>
      </c>
      <c r="K1009">
        <v>1.6221355</v>
      </c>
      <c r="L1009">
        <v>0.92774742499999996</v>
      </c>
    </row>
    <row r="1010" spans="1:12" x14ac:dyDescent="0.25">
      <c r="A1010" t="s">
        <v>266</v>
      </c>
      <c r="B1010">
        <v>1</v>
      </c>
      <c r="C1010">
        <v>15</v>
      </c>
      <c r="D1010">
        <v>10</v>
      </c>
      <c r="E1010">
        <v>1089753</v>
      </c>
      <c r="F1010" s="2">
        <v>0.02</v>
      </c>
      <c r="G1010" s="2">
        <v>0</v>
      </c>
      <c r="H1010" s="2">
        <v>0</v>
      </c>
      <c r="I1010">
        <v>0.4</v>
      </c>
      <c r="J1010">
        <v>7</v>
      </c>
      <c r="K1010">
        <v>0.74487649999999994</v>
      </c>
      <c r="L1010">
        <v>2.1707067750000002</v>
      </c>
    </row>
    <row r="1011" spans="1:12" x14ac:dyDescent="0.25">
      <c r="A1011" t="s">
        <v>266</v>
      </c>
      <c r="B1011">
        <v>1</v>
      </c>
      <c r="C1011">
        <v>2</v>
      </c>
      <c r="D1011">
        <v>2</v>
      </c>
      <c r="E1011">
        <v>2626520</v>
      </c>
      <c r="F1011" s="2">
        <v>0.03</v>
      </c>
      <c r="G1011" s="2">
        <v>0</v>
      </c>
      <c r="H1011" s="2">
        <v>0</v>
      </c>
      <c r="I1011">
        <v>0.4</v>
      </c>
      <c r="J1011">
        <v>1.6</v>
      </c>
      <c r="K1011">
        <v>1.6132599999999999</v>
      </c>
      <c r="L1011">
        <v>1.124641</v>
      </c>
    </row>
    <row r="1012" spans="1:12" x14ac:dyDescent="0.25">
      <c r="A1012" t="s">
        <v>266</v>
      </c>
      <c r="B1012">
        <v>1</v>
      </c>
      <c r="C1012">
        <v>2</v>
      </c>
      <c r="D1012">
        <v>1</v>
      </c>
      <c r="E1012">
        <v>1884144</v>
      </c>
      <c r="F1012" s="2">
        <v>0.03</v>
      </c>
      <c r="G1012" s="2">
        <v>0</v>
      </c>
      <c r="H1012" s="2">
        <v>0</v>
      </c>
      <c r="I1012">
        <v>0.4</v>
      </c>
      <c r="J1012">
        <v>0.60000000000000009</v>
      </c>
      <c r="K1012">
        <v>1.2420719999999998</v>
      </c>
      <c r="L1012">
        <v>0.74472519999999998</v>
      </c>
    </row>
    <row r="1013" spans="1:12" x14ac:dyDescent="0.25">
      <c r="A1013" t="s">
        <v>266</v>
      </c>
      <c r="B1013">
        <v>1</v>
      </c>
      <c r="C1013">
        <v>14</v>
      </c>
      <c r="D1013">
        <v>11</v>
      </c>
      <c r="E1013">
        <v>1875212</v>
      </c>
      <c r="F1013" s="2">
        <v>0.02</v>
      </c>
      <c r="G1013" s="2">
        <v>0</v>
      </c>
      <c r="H1013" s="2">
        <v>0</v>
      </c>
      <c r="I1013">
        <v>0.4</v>
      </c>
      <c r="J1013">
        <v>8.2000000000000011</v>
      </c>
      <c r="K1013">
        <v>1.1376059999999999</v>
      </c>
      <c r="L1013">
        <v>2.6081621000000004</v>
      </c>
    </row>
    <row r="1014" spans="1:12" x14ac:dyDescent="0.25">
      <c r="A1014" t="s">
        <v>266</v>
      </c>
      <c r="B1014">
        <v>1</v>
      </c>
      <c r="C1014">
        <v>8</v>
      </c>
      <c r="D1014">
        <v>6</v>
      </c>
      <c r="E1014">
        <v>3638866</v>
      </c>
      <c r="F1014" s="2">
        <v>0.03</v>
      </c>
      <c r="G1014" s="2">
        <v>0</v>
      </c>
      <c r="H1014" s="2">
        <v>0.01</v>
      </c>
      <c r="I1014">
        <v>0.4</v>
      </c>
      <c r="J1014">
        <v>4.4000000000000004</v>
      </c>
      <c r="K1014">
        <v>2.3694329999999999</v>
      </c>
      <c r="L1014">
        <v>2.0893015500000001</v>
      </c>
    </row>
    <row r="1015" spans="1:12" x14ac:dyDescent="0.25">
      <c r="A1015" t="s">
        <v>266</v>
      </c>
      <c r="B1015">
        <v>1</v>
      </c>
      <c r="C1015">
        <v>7</v>
      </c>
      <c r="D1015">
        <v>6</v>
      </c>
      <c r="E1015">
        <v>2098612</v>
      </c>
      <c r="F1015" s="2">
        <v>0.02</v>
      </c>
      <c r="G1015" s="2">
        <v>0</v>
      </c>
      <c r="H1015" s="2">
        <v>0.01</v>
      </c>
      <c r="I1015">
        <v>0.4</v>
      </c>
      <c r="J1015">
        <v>4.6000000000000005</v>
      </c>
      <c r="K1015">
        <v>1.4993059999999998</v>
      </c>
      <c r="L1015">
        <v>1.8347571</v>
      </c>
    </row>
    <row r="1016" spans="1:12" x14ac:dyDescent="0.25">
      <c r="A1016" t="s">
        <v>2029</v>
      </c>
      <c r="B1016">
        <v>1</v>
      </c>
      <c r="C1016">
        <v>5</v>
      </c>
      <c r="D1016">
        <v>2</v>
      </c>
      <c r="E1016">
        <v>294003</v>
      </c>
      <c r="F1016" s="2">
        <v>0.03</v>
      </c>
      <c r="G1016" s="2">
        <v>0</v>
      </c>
      <c r="H1016" s="2">
        <v>0</v>
      </c>
      <c r="I1016">
        <v>0.4</v>
      </c>
      <c r="J1016">
        <v>1</v>
      </c>
      <c r="K1016">
        <v>0.4470015</v>
      </c>
      <c r="L1016">
        <v>0.56645052500000004</v>
      </c>
    </row>
    <row r="1017" spans="1:12" x14ac:dyDescent="0.25">
      <c r="A1017" t="s">
        <v>14545</v>
      </c>
      <c r="B1017">
        <v>1</v>
      </c>
      <c r="C1017">
        <v>21</v>
      </c>
      <c r="D1017">
        <v>1</v>
      </c>
      <c r="E1017">
        <v>3114</v>
      </c>
      <c r="F1017" s="2">
        <v>0</v>
      </c>
      <c r="G1017" s="2">
        <v>0</v>
      </c>
      <c r="H1017" s="2">
        <v>0</v>
      </c>
      <c r="I1017">
        <v>0.4</v>
      </c>
      <c r="J1017">
        <v>-3.2</v>
      </c>
      <c r="K1017">
        <v>1.557E-3</v>
      </c>
      <c r="L1017">
        <v>-0.63945505000000002</v>
      </c>
    </row>
    <row r="1018" spans="1:12" x14ac:dyDescent="0.25">
      <c r="A1018" t="s">
        <v>18195</v>
      </c>
      <c r="B1018">
        <v>1</v>
      </c>
      <c r="C1018">
        <v>10</v>
      </c>
      <c r="D1018">
        <v>7</v>
      </c>
      <c r="E1018">
        <v>220428</v>
      </c>
      <c r="F1018" s="2">
        <v>0.01</v>
      </c>
      <c r="G1018" s="2">
        <v>0</v>
      </c>
      <c r="H1018" s="2">
        <v>0</v>
      </c>
      <c r="I1018">
        <v>0.4</v>
      </c>
      <c r="J1018">
        <v>5</v>
      </c>
      <c r="K1018">
        <v>0.21021400000000001</v>
      </c>
      <c r="L1018">
        <v>1.4835749000000003</v>
      </c>
    </row>
    <row r="1019" spans="1:12" x14ac:dyDescent="0.25">
      <c r="A1019" t="s">
        <v>19886</v>
      </c>
      <c r="B1019">
        <v>1</v>
      </c>
      <c r="C1019">
        <v>3</v>
      </c>
      <c r="D1019">
        <v>1</v>
      </c>
      <c r="E1019">
        <v>34133</v>
      </c>
      <c r="F1019" s="2">
        <v>0</v>
      </c>
      <c r="G1019" s="2">
        <v>0</v>
      </c>
      <c r="H1019" s="2">
        <v>0</v>
      </c>
      <c r="I1019">
        <v>0.4</v>
      </c>
      <c r="J1019">
        <v>0.4</v>
      </c>
      <c r="K1019">
        <v>1.7066499999999998E-2</v>
      </c>
      <c r="L1019">
        <v>0.26597327500000001</v>
      </c>
    </row>
    <row r="1020" spans="1:12" x14ac:dyDescent="0.25">
      <c r="A1020" t="s">
        <v>14349</v>
      </c>
      <c r="B1020">
        <v>1</v>
      </c>
      <c r="C1020">
        <v>13</v>
      </c>
      <c r="D1020">
        <v>11</v>
      </c>
      <c r="E1020">
        <v>12529936</v>
      </c>
      <c r="F1020" s="2">
        <v>0.05</v>
      </c>
      <c r="G1020" s="2">
        <v>0</v>
      </c>
      <c r="H1020" s="2">
        <v>0.01</v>
      </c>
      <c r="I1020">
        <v>0.4</v>
      </c>
      <c r="J1020">
        <v>8.4</v>
      </c>
      <c r="K1020">
        <v>7.0149679999999996</v>
      </c>
      <c r="L1020">
        <v>4.7152387999999998</v>
      </c>
    </row>
    <row r="1021" spans="1:12" x14ac:dyDescent="0.25">
      <c r="A1021" t="s">
        <v>20245</v>
      </c>
      <c r="B1021">
        <v>1</v>
      </c>
      <c r="C1021">
        <v>14</v>
      </c>
      <c r="D1021">
        <v>12</v>
      </c>
      <c r="E1021">
        <v>261520</v>
      </c>
      <c r="F1021" s="2">
        <v>7.0000000000000007E-2</v>
      </c>
      <c r="G1021" s="2">
        <v>0</v>
      </c>
      <c r="H1021" s="2">
        <v>0</v>
      </c>
      <c r="I1021">
        <v>0.4</v>
      </c>
      <c r="J1021">
        <v>9.2000000000000011</v>
      </c>
      <c r="K1021">
        <v>0.83076000000000005</v>
      </c>
      <c r="L1021">
        <v>2.7507660000000005</v>
      </c>
    </row>
    <row r="1022" spans="1:12" x14ac:dyDescent="0.25">
      <c r="A1022" t="s">
        <v>6213</v>
      </c>
      <c r="B1022">
        <v>1</v>
      </c>
      <c r="C1022">
        <v>6</v>
      </c>
      <c r="D1022">
        <v>4</v>
      </c>
      <c r="E1022">
        <v>15693</v>
      </c>
      <c r="F1022" s="2">
        <v>0.01</v>
      </c>
      <c r="G1022" s="2">
        <v>0</v>
      </c>
      <c r="H1022" s="2">
        <v>0</v>
      </c>
      <c r="I1022">
        <v>0.4</v>
      </c>
      <c r="J1022">
        <v>2.8000000000000003</v>
      </c>
      <c r="K1022">
        <v>0.10784650000000001</v>
      </c>
      <c r="L1022">
        <v>0.89774627500000015</v>
      </c>
    </row>
    <row r="1023" spans="1:12" x14ac:dyDescent="0.25">
      <c r="A1023" t="s">
        <v>15315</v>
      </c>
      <c r="B1023">
        <v>1</v>
      </c>
      <c r="C1023">
        <v>3</v>
      </c>
      <c r="D1023">
        <v>3</v>
      </c>
      <c r="E1023">
        <v>10531608</v>
      </c>
      <c r="F1023" s="2">
        <v>0.01</v>
      </c>
      <c r="G1023" s="2">
        <v>0</v>
      </c>
      <c r="H1023" s="2">
        <v>0</v>
      </c>
      <c r="I1023">
        <v>0.4</v>
      </c>
      <c r="J1023">
        <v>2.4000000000000004</v>
      </c>
      <c r="K1023">
        <v>5.3658039999999998</v>
      </c>
      <c r="L1023">
        <v>2.6380314</v>
      </c>
    </row>
    <row r="1024" spans="1:12" x14ac:dyDescent="0.25">
      <c r="A1024" t="s">
        <v>13737</v>
      </c>
      <c r="B1024">
        <v>1</v>
      </c>
      <c r="C1024">
        <v>22</v>
      </c>
      <c r="D1024">
        <v>22</v>
      </c>
      <c r="E1024">
        <v>15000691</v>
      </c>
      <c r="F1024" s="2">
        <v>0.02</v>
      </c>
      <c r="G1024" s="2">
        <v>0</v>
      </c>
      <c r="H1024" s="2">
        <v>0</v>
      </c>
      <c r="I1024">
        <v>0.4</v>
      </c>
      <c r="J1024">
        <v>17.600000000000001</v>
      </c>
      <c r="K1024">
        <v>7.7003455000000001</v>
      </c>
      <c r="L1024">
        <v>7.2551209249999999</v>
      </c>
    </row>
    <row r="1025" spans="1:12" x14ac:dyDescent="0.25">
      <c r="A1025" t="s">
        <v>13737</v>
      </c>
      <c r="B1025">
        <v>1</v>
      </c>
      <c r="C1025">
        <v>23</v>
      </c>
      <c r="D1025">
        <v>18</v>
      </c>
      <c r="E1025">
        <v>16935442</v>
      </c>
      <c r="F1025" s="2">
        <v>0.01</v>
      </c>
      <c r="G1025" s="2">
        <v>0</v>
      </c>
      <c r="H1025" s="2">
        <v>0</v>
      </c>
      <c r="I1025">
        <v>0.4</v>
      </c>
      <c r="J1025">
        <v>13.4</v>
      </c>
      <c r="K1025">
        <v>8.5677209999999988</v>
      </c>
      <c r="L1025">
        <v>6.5087023500000001</v>
      </c>
    </row>
    <row r="1026" spans="1:12" x14ac:dyDescent="0.25">
      <c r="A1026" t="s">
        <v>3592</v>
      </c>
      <c r="B1026">
        <v>1</v>
      </c>
      <c r="C1026">
        <v>14</v>
      </c>
      <c r="D1026">
        <v>14</v>
      </c>
      <c r="E1026">
        <v>21250349</v>
      </c>
      <c r="F1026" s="2">
        <v>0.02</v>
      </c>
      <c r="G1026" s="2">
        <v>0</v>
      </c>
      <c r="H1026" s="2">
        <v>0</v>
      </c>
      <c r="I1026">
        <v>0.4</v>
      </c>
      <c r="J1026">
        <v>11.200000000000001</v>
      </c>
      <c r="K1026">
        <v>10.825174499999999</v>
      </c>
      <c r="L1026">
        <v>6.7488110749999999</v>
      </c>
    </row>
    <row r="1027" spans="1:12" x14ac:dyDescent="0.25">
      <c r="A1027" t="s">
        <v>12545</v>
      </c>
      <c r="B1027">
        <v>1</v>
      </c>
      <c r="C1027">
        <v>5</v>
      </c>
      <c r="D1027">
        <v>2</v>
      </c>
      <c r="E1027">
        <v>1252</v>
      </c>
      <c r="F1027" s="2">
        <v>0.01</v>
      </c>
      <c r="G1027" s="2">
        <v>0</v>
      </c>
      <c r="H1027" s="2">
        <v>0</v>
      </c>
      <c r="I1027">
        <v>0.4</v>
      </c>
      <c r="J1027">
        <v>1</v>
      </c>
      <c r="K1027">
        <v>0.10062600000000001</v>
      </c>
      <c r="L1027">
        <v>0.44521910000000003</v>
      </c>
    </row>
    <row r="1028" spans="1:12" x14ac:dyDescent="0.25">
      <c r="A1028" t="s">
        <v>9655</v>
      </c>
      <c r="B1028">
        <v>1</v>
      </c>
      <c r="C1028">
        <v>6</v>
      </c>
      <c r="D1028">
        <v>6</v>
      </c>
      <c r="E1028">
        <v>87403</v>
      </c>
      <c r="F1028" s="2">
        <v>0</v>
      </c>
      <c r="G1028" s="2">
        <v>0</v>
      </c>
      <c r="H1028" s="2">
        <v>0</v>
      </c>
      <c r="I1028">
        <v>0.4</v>
      </c>
      <c r="J1028">
        <v>4.8000000000000007</v>
      </c>
      <c r="K1028">
        <v>4.3701499999999997E-2</v>
      </c>
      <c r="L1028">
        <v>1.3752955250000003</v>
      </c>
    </row>
    <row r="1029" spans="1:12" x14ac:dyDescent="0.25">
      <c r="A1029" t="s">
        <v>2865</v>
      </c>
      <c r="B1029">
        <v>1</v>
      </c>
      <c r="C1029">
        <v>7</v>
      </c>
      <c r="D1029">
        <v>6</v>
      </c>
      <c r="E1029">
        <v>373594</v>
      </c>
      <c r="F1029" s="2">
        <v>0.01</v>
      </c>
      <c r="G1029" s="2">
        <v>0</v>
      </c>
      <c r="H1029" s="2">
        <v>0</v>
      </c>
      <c r="I1029">
        <v>0.4</v>
      </c>
      <c r="J1029">
        <v>4.6000000000000005</v>
      </c>
      <c r="K1029">
        <v>0.28679699999999997</v>
      </c>
      <c r="L1029">
        <v>1.4103789500000001</v>
      </c>
    </row>
    <row r="1030" spans="1:12" x14ac:dyDescent="0.25">
      <c r="A1030" t="s">
        <v>2865</v>
      </c>
      <c r="B1030">
        <v>1</v>
      </c>
      <c r="C1030">
        <v>5</v>
      </c>
      <c r="D1030">
        <v>4</v>
      </c>
      <c r="E1030">
        <v>130998</v>
      </c>
      <c r="F1030" s="2">
        <v>0.03</v>
      </c>
      <c r="G1030" s="2">
        <v>0</v>
      </c>
      <c r="H1030" s="2">
        <v>0</v>
      </c>
      <c r="I1030">
        <v>0.4</v>
      </c>
      <c r="J1030">
        <v>3</v>
      </c>
      <c r="K1030">
        <v>0.36549900000000002</v>
      </c>
      <c r="L1030">
        <v>1.0379246500000001</v>
      </c>
    </row>
    <row r="1031" spans="1:12" x14ac:dyDescent="0.25">
      <c r="A1031" t="s">
        <v>2865</v>
      </c>
      <c r="B1031">
        <v>1</v>
      </c>
      <c r="C1031">
        <v>5</v>
      </c>
      <c r="D1031">
        <v>4</v>
      </c>
      <c r="E1031">
        <v>49947</v>
      </c>
      <c r="F1031" s="2">
        <v>0.01</v>
      </c>
      <c r="G1031" s="2">
        <v>0</v>
      </c>
      <c r="H1031" s="2">
        <v>0</v>
      </c>
      <c r="I1031">
        <v>0.4</v>
      </c>
      <c r="J1031">
        <v>3</v>
      </c>
      <c r="K1031">
        <v>0.1249735</v>
      </c>
      <c r="L1031">
        <v>0.95374072500000007</v>
      </c>
    </row>
    <row r="1032" spans="1:12" x14ac:dyDescent="0.25">
      <c r="A1032" t="s">
        <v>2865</v>
      </c>
      <c r="B1032">
        <v>1</v>
      </c>
      <c r="C1032">
        <v>7</v>
      </c>
      <c r="D1032">
        <v>5</v>
      </c>
      <c r="E1032">
        <v>1941169</v>
      </c>
      <c r="F1032" s="2">
        <v>0.01</v>
      </c>
      <c r="G1032" s="2">
        <v>0</v>
      </c>
      <c r="H1032" s="2">
        <v>0</v>
      </c>
      <c r="I1032">
        <v>0.4</v>
      </c>
      <c r="J1032">
        <v>3.6</v>
      </c>
      <c r="K1032">
        <v>1.0705845</v>
      </c>
      <c r="L1032">
        <v>1.434704575</v>
      </c>
    </row>
    <row r="1033" spans="1:12" x14ac:dyDescent="0.25">
      <c r="A1033" t="s">
        <v>2865</v>
      </c>
      <c r="B1033">
        <v>1</v>
      </c>
      <c r="C1033">
        <v>10</v>
      </c>
      <c r="D1033">
        <v>9</v>
      </c>
      <c r="E1033">
        <v>401330</v>
      </c>
      <c r="F1033" s="2">
        <v>0.02</v>
      </c>
      <c r="G1033" s="2">
        <v>0</v>
      </c>
      <c r="H1033" s="2">
        <v>0</v>
      </c>
      <c r="I1033">
        <v>0.4</v>
      </c>
      <c r="J1033">
        <v>7</v>
      </c>
      <c r="K1033">
        <v>0.40066499999999999</v>
      </c>
      <c r="L1033">
        <v>2.0502327500000002</v>
      </c>
    </row>
    <row r="1034" spans="1:12" x14ac:dyDescent="0.25">
      <c r="A1034" t="s">
        <v>2865</v>
      </c>
      <c r="B1034">
        <v>1</v>
      </c>
      <c r="C1034">
        <v>7</v>
      </c>
      <c r="D1034">
        <v>7</v>
      </c>
      <c r="E1034">
        <v>414562</v>
      </c>
      <c r="F1034" s="2">
        <v>0.01</v>
      </c>
      <c r="G1034" s="2">
        <v>0</v>
      </c>
      <c r="H1034" s="2">
        <v>0</v>
      </c>
      <c r="I1034">
        <v>0.4</v>
      </c>
      <c r="J1034">
        <v>5.6000000000000005</v>
      </c>
      <c r="K1034">
        <v>0.30728100000000003</v>
      </c>
      <c r="L1034">
        <v>1.6675483500000001</v>
      </c>
    </row>
    <row r="1035" spans="1:12" x14ac:dyDescent="0.25">
      <c r="A1035" t="s">
        <v>2865</v>
      </c>
      <c r="B1035">
        <v>1</v>
      </c>
      <c r="C1035">
        <v>2</v>
      </c>
      <c r="D1035">
        <v>2</v>
      </c>
      <c r="E1035">
        <v>32548</v>
      </c>
      <c r="F1035" s="2">
        <v>0.02</v>
      </c>
      <c r="G1035" s="2">
        <v>0</v>
      </c>
      <c r="H1035" s="2">
        <v>0.02</v>
      </c>
      <c r="I1035">
        <v>0.4</v>
      </c>
      <c r="J1035">
        <v>1.6</v>
      </c>
      <c r="K1035">
        <v>0.71627400000000008</v>
      </c>
      <c r="L1035">
        <v>0.81069590000000002</v>
      </c>
    </row>
    <row r="1036" spans="1:12" x14ac:dyDescent="0.25">
      <c r="A1036" t="s">
        <v>7033</v>
      </c>
      <c r="B1036">
        <v>1</v>
      </c>
      <c r="C1036">
        <v>5</v>
      </c>
      <c r="D1036">
        <v>3</v>
      </c>
      <c r="E1036">
        <v>937309</v>
      </c>
      <c r="F1036" s="2">
        <v>0.02</v>
      </c>
      <c r="G1036" s="2">
        <v>0</v>
      </c>
      <c r="H1036" s="2">
        <v>0</v>
      </c>
      <c r="I1036">
        <v>0.4</v>
      </c>
      <c r="J1036">
        <v>2.0000000000000004</v>
      </c>
      <c r="K1036">
        <v>0.66865449999999993</v>
      </c>
      <c r="L1036">
        <v>0.89402907500000006</v>
      </c>
    </row>
    <row r="1037" spans="1:12" x14ac:dyDescent="0.25">
      <c r="A1037" t="s">
        <v>7033</v>
      </c>
      <c r="B1037">
        <v>1</v>
      </c>
      <c r="C1037">
        <v>17</v>
      </c>
      <c r="D1037">
        <v>16</v>
      </c>
      <c r="E1037">
        <v>404986</v>
      </c>
      <c r="F1037" s="2">
        <v>0.04</v>
      </c>
      <c r="G1037" s="2">
        <v>0</v>
      </c>
      <c r="H1037" s="2">
        <v>0</v>
      </c>
      <c r="I1037">
        <v>0.4</v>
      </c>
      <c r="J1037">
        <v>12.600000000000001</v>
      </c>
      <c r="K1037">
        <v>0.60249299999999995</v>
      </c>
      <c r="L1037">
        <v>3.5208725500000004</v>
      </c>
    </row>
    <row r="1038" spans="1:12" x14ac:dyDescent="0.25">
      <c r="A1038" t="s">
        <v>7033</v>
      </c>
      <c r="B1038">
        <v>1</v>
      </c>
      <c r="C1038">
        <v>6</v>
      </c>
      <c r="D1038">
        <v>6</v>
      </c>
      <c r="E1038">
        <v>622235</v>
      </c>
      <c r="F1038" s="2">
        <v>0.02</v>
      </c>
      <c r="G1038" s="2">
        <v>0</v>
      </c>
      <c r="H1038" s="2">
        <v>0</v>
      </c>
      <c r="I1038">
        <v>0.4</v>
      </c>
      <c r="J1038">
        <v>4.8000000000000007</v>
      </c>
      <c r="K1038">
        <v>0.5111175</v>
      </c>
      <c r="L1038">
        <v>1.5388911250000004</v>
      </c>
    </row>
    <row r="1039" spans="1:12" x14ac:dyDescent="0.25">
      <c r="A1039" t="s">
        <v>7033</v>
      </c>
      <c r="B1039">
        <v>1</v>
      </c>
      <c r="C1039">
        <v>18</v>
      </c>
      <c r="D1039">
        <v>11</v>
      </c>
      <c r="E1039">
        <v>438733</v>
      </c>
      <c r="F1039" s="2">
        <v>0.03</v>
      </c>
      <c r="G1039" s="2">
        <v>0</v>
      </c>
      <c r="H1039" s="2">
        <v>0</v>
      </c>
      <c r="I1039">
        <v>0.4</v>
      </c>
      <c r="J1039">
        <v>7.4</v>
      </c>
      <c r="K1039">
        <v>0.51936649999999995</v>
      </c>
      <c r="L1039">
        <v>2.1917782750000003</v>
      </c>
    </row>
    <row r="1040" spans="1:12" x14ac:dyDescent="0.25">
      <c r="A1040" t="s">
        <v>7033</v>
      </c>
      <c r="B1040">
        <v>1</v>
      </c>
      <c r="C1040">
        <v>5</v>
      </c>
      <c r="D1040">
        <v>3</v>
      </c>
      <c r="E1040">
        <v>420977</v>
      </c>
      <c r="F1040" s="2">
        <v>0.03</v>
      </c>
      <c r="G1040" s="2">
        <v>0</v>
      </c>
      <c r="H1040" s="2">
        <v>0</v>
      </c>
      <c r="I1040">
        <v>0.4</v>
      </c>
      <c r="J1040">
        <v>2.0000000000000004</v>
      </c>
      <c r="K1040">
        <v>0.51048850000000001</v>
      </c>
      <c r="L1040">
        <v>0.8386709750000001</v>
      </c>
    </row>
    <row r="1041" spans="1:12" x14ac:dyDescent="0.25">
      <c r="A1041" t="s">
        <v>4092</v>
      </c>
      <c r="B1041">
        <v>1</v>
      </c>
      <c r="C1041">
        <v>13</v>
      </c>
      <c r="D1041">
        <v>13</v>
      </c>
      <c r="E1041">
        <v>298298</v>
      </c>
      <c r="F1041" s="2">
        <v>0.02</v>
      </c>
      <c r="G1041" s="2">
        <v>0</v>
      </c>
      <c r="H1041" s="2">
        <v>0</v>
      </c>
      <c r="I1041">
        <v>0.4</v>
      </c>
      <c r="J1041">
        <v>10.4</v>
      </c>
      <c r="K1041">
        <v>0.34914900000000004</v>
      </c>
      <c r="L1041">
        <v>2.8822021500000004</v>
      </c>
    </row>
    <row r="1042" spans="1:12" x14ac:dyDescent="0.25">
      <c r="A1042" t="s">
        <v>12499</v>
      </c>
      <c r="B1042">
        <v>1</v>
      </c>
      <c r="C1042">
        <v>7</v>
      </c>
      <c r="D1042">
        <v>3</v>
      </c>
      <c r="E1042">
        <v>76351</v>
      </c>
      <c r="F1042" s="2">
        <v>7.0000000000000007E-2</v>
      </c>
      <c r="G1042" s="2">
        <v>0</v>
      </c>
      <c r="H1042" s="2">
        <v>0</v>
      </c>
      <c r="I1042">
        <v>0.4</v>
      </c>
      <c r="J1042">
        <v>1.6000000000000003</v>
      </c>
      <c r="K1042">
        <v>0.7381755000000001</v>
      </c>
      <c r="L1042">
        <v>0.81836142500000009</v>
      </c>
    </row>
    <row r="1043" spans="1:12" x14ac:dyDescent="0.25">
      <c r="A1043" t="s">
        <v>4636</v>
      </c>
      <c r="B1043">
        <v>1</v>
      </c>
      <c r="C1043">
        <v>6</v>
      </c>
      <c r="D1043">
        <v>5</v>
      </c>
      <c r="E1043">
        <v>464544</v>
      </c>
      <c r="F1043" s="2">
        <v>0.04</v>
      </c>
      <c r="G1043" s="2">
        <v>0</v>
      </c>
      <c r="H1043" s="2">
        <v>0</v>
      </c>
      <c r="I1043">
        <v>0.4</v>
      </c>
      <c r="J1043">
        <v>3.8</v>
      </c>
      <c r="K1043">
        <v>0.63227199999999995</v>
      </c>
      <c r="L1043">
        <v>1.3312951999999998</v>
      </c>
    </row>
    <row r="1044" spans="1:12" x14ac:dyDescent="0.25">
      <c r="A1044" t="s">
        <v>4636</v>
      </c>
      <c r="B1044">
        <v>1</v>
      </c>
      <c r="C1044">
        <v>3</v>
      </c>
      <c r="D1044">
        <v>3</v>
      </c>
      <c r="E1044">
        <v>199206</v>
      </c>
      <c r="F1044" s="2">
        <v>0.05</v>
      </c>
      <c r="G1044" s="2">
        <v>0</v>
      </c>
      <c r="H1044" s="2">
        <v>0</v>
      </c>
      <c r="I1044">
        <v>0.4</v>
      </c>
      <c r="J1044">
        <v>2.4000000000000004</v>
      </c>
      <c r="K1044">
        <v>0.59960300000000011</v>
      </c>
      <c r="L1044">
        <v>0.96986105000000011</v>
      </c>
    </row>
    <row r="1045" spans="1:12" x14ac:dyDescent="0.25">
      <c r="A1045" t="s">
        <v>4636</v>
      </c>
      <c r="B1045">
        <v>1</v>
      </c>
      <c r="C1045">
        <v>7</v>
      </c>
      <c r="D1045">
        <v>6</v>
      </c>
      <c r="E1045">
        <v>178433</v>
      </c>
      <c r="F1045" s="2">
        <v>0.04</v>
      </c>
      <c r="G1045" s="2">
        <v>0</v>
      </c>
      <c r="H1045" s="2">
        <v>0</v>
      </c>
      <c r="I1045">
        <v>0.4</v>
      </c>
      <c r="J1045">
        <v>4.6000000000000005</v>
      </c>
      <c r="K1045">
        <v>0.4892165</v>
      </c>
      <c r="L1045">
        <v>1.481225775</v>
      </c>
    </row>
    <row r="1046" spans="1:12" x14ac:dyDescent="0.25">
      <c r="A1046" t="s">
        <v>4636</v>
      </c>
      <c r="B1046">
        <v>1</v>
      </c>
      <c r="C1046">
        <v>5</v>
      </c>
      <c r="D1046">
        <v>2</v>
      </c>
      <c r="E1046">
        <v>269509</v>
      </c>
      <c r="F1046" s="2">
        <v>0.04</v>
      </c>
      <c r="G1046" s="2">
        <v>0</v>
      </c>
      <c r="H1046" s="2">
        <v>0</v>
      </c>
      <c r="I1046">
        <v>0.4</v>
      </c>
      <c r="J1046">
        <v>1</v>
      </c>
      <c r="K1046">
        <v>0.53475450000000002</v>
      </c>
      <c r="L1046">
        <v>0.59716407500000002</v>
      </c>
    </row>
    <row r="1047" spans="1:12" x14ac:dyDescent="0.25">
      <c r="A1047" t="s">
        <v>8703</v>
      </c>
      <c r="B1047">
        <v>1</v>
      </c>
      <c r="C1047">
        <v>4</v>
      </c>
      <c r="D1047">
        <v>1</v>
      </c>
      <c r="E1047">
        <v>30260</v>
      </c>
      <c r="F1047" s="2">
        <v>0.06</v>
      </c>
      <c r="G1047" s="2">
        <v>0</v>
      </c>
      <c r="H1047" s="2">
        <v>0</v>
      </c>
      <c r="I1047">
        <v>0.4</v>
      </c>
      <c r="J1047">
        <v>0.19999999999999996</v>
      </c>
      <c r="K1047">
        <v>0.61512999999999995</v>
      </c>
      <c r="L1047">
        <v>0.42529549999999999</v>
      </c>
    </row>
    <row r="1048" spans="1:12" x14ac:dyDescent="0.25">
      <c r="A1048" t="s">
        <v>206</v>
      </c>
      <c r="B1048">
        <v>1</v>
      </c>
      <c r="C1048">
        <v>7</v>
      </c>
      <c r="D1048">
        <v>3</v>
      </c>
      <c r="E1048">
        <v>58135</v>
      </c>
      <c r="F1048" s="2">
        <v>0.01</v>
      </c>
      <c r="G1048" s="2">
        <v>0</v>
      </c>
      <c r="H1048" s="2">
        <v>0</v>
      </c>
      <c r="I1048">
        <v>0.4</v>
      </c>
      <c r="J1048">
        <v>1.6000000000000003</v>
      </c>
      <c r="K1048">
        <v>0.1290675</v>
      </c>
      <c r="L1048">
        <v>0.60517362500000005</v>
      </c>
    </row>
    <row r="1049" spans="1:12" x14ac:dyDescent="0.25">
      <c r="A1049" t="s">
        <v>6750</v>
      </c>
      <c r="B1049">
        <v>1</v>
      </c>
      <c r="C1049">
        <v>6</v>
      </c>
      <c r="D1049">
        <v>7</v>
      </c>
      <c r="E1049">
        <v>79205</v>
      </c>
      <c r="F1049" s="2">
        <v>0</v>
      </c>
      <c r="G1049" s="2">
        <v>0</v>
      </c>
      <c r="H1049" s="2">
        <v>0</v>
      </c>
      <c r="I1049">
        <v>0.4</v>
      </c>
      <c r="J1049">
        <v>5.8000000000000007</v>
      </c>
      <c r="K1049">
        <v>3.9602499999999999E-2</v>
      </c>
      <c r="L1049">
        <v>1.6238608750000003</v>
      </c>
    </row>
    <row r="1050" spans="1:12" x14ac:dyDescent="0.25">
      <c r="A1050" t="s">
        <v>1571</v>
      </c>
      <c r="B1050">
        <v>1</v>
      </c>
      <c r="C1050">
        <v>6</v>
      </c>
      <c r="D1050">
        <v>5</v>
      </c>
      <c r="E1050">
        <v>318181</v>
      </c>
      <c r="F1050" s="2">
        <v>0</v>
      </c>
      <c r="G1050" s="2">
        <v>0</v>
      </c>
      <c r="H1050" s="2">
        <v>0</v>
      </c>
      <c r="I1050">
        <v>0.4</v>
      </c>
      <c r="J1050">
        <v>3.8</v>
      </c>
      <c r="K1050">
        <v>0.1590905</v>
      </c>
      <c r="L1050">
        <v>1.1656816749999999</v>
      </c>
    </row>
    <row r="1051" spans="1:12" x14ac:dyDescent="0.25">
      <c r="A1051" t="s">
        <v>1571</v>
      </c>
      <c r="B1051">
        <v>1</v>
      </c>
      <c r="C1051">
        <v>2</v>
      </c>
      <c r="D1051">
        <v>1</v>
      </c>
      <c r="E1051">
        <v>220120</v>
      </c>
      <c r="F1051" s="2">
        <v>0</v>
      </c>
      <c r="G1051" s="2">
        <v>0</v>
      </c>
      <c r="H1051" s="2">
        <v>0.01</v>
      </c>
      <c r="I1051">
        <v>0.4</v>
      </c>
      <c r="J1051">
        <v>0.60000000000000009</v>
      </c>
      <c r="K1051">
        <v>0.36005999999999999</v>
      </c>
      <c r="L1051">
        <v>0.43602100000000005</v>
      </c>
    </row>
    <row r="1052" spans="1:12" x14ac:dyDescent="0.25">
      <c r="A1052" t="s">
        <v>1571</v>
      </c>
      <c r="B1052">
        <v>1</v>
      </c>
      <c r="C1052">
        <v>7</v>
      </c>
      <c r="D1052">
        <v>7</v>
      </c>
      <c r="E1052">
        <v>20631</v>
      </c>
      <c r="F1052" s="2">
        <v>0.01</v>
      </c>
      <c r="G1052" s="2">
        <v>0</v>
      </c>
      <c r="H1052" s="2">
        <v>0.01</v>
      </c>
      <c r="I1052">
        <v>0.4</v>
      </c>
      <c r="J1052">
        <v>5.6000000000000005</v>
      </c>
      <c r="K1052">
        <v>0.36031550000000001</v>
      </c>
      <c r="L1052">
        <v>1.6861104250000001</v>
      </c>
    </row>
    <row r="1053" spans="1:12" x14ac:dyDescent="0.25">
      <c r="A1053" t="s">
        <v>1571</v>
      </c>
      <c r="B1053">
        <v>1</v>
      </c>
      <c r="C1053">
        <v>5</v>
      </c>
      <c r="D1053">
        <v>4</v>
      </c>
      <c r="E1053">
        <v>243553</v>
      </c>
      <c r="F1053" s="2">
        <v>0.01</v>
      </c>
      <c r="G1053" s="2">
        <v>0</v>
      </c>
      <c r="H1053" s="2">
        <v>0</v>
      </c>
      <c r="I1053">
        <v>0.4</v>
      </c>
      <c r="J1053">
        <v>3</v>
      </c>
      <c r="K1053">
        <v>0.22177649999999999</v>
      </c>
      <c r="L1053">
        <v>0.98762177500000004</v>
      </c>
    </row>
    <row r="1054" spans="1:12" x14ac:dyDescent="0.25">
      <c r="A1054" t="s">
        <v>1571</v>
      </c>
      <c r="B1054">
        <v>1</v>
      </c>
      <c r="C1054">
        <v>8</v>
      </c>
      <c r="D1054">
        <v>8</v>
      </c>
      <c r="E1054">
        <v>144773</v>
      </c>
      <c r="F1054" s="2">
        <v>0</v>
      </c>
      <c r="G1054" s="2">
        <v>0</v>
      </c>
      <c r="H1054" s="2">
        <v>0</v>
      </c>
      <c r="I1054">
        <v>0.4</v>
      </c>
      <c r="J1054">
        <v>6.4</v>
      </c>
      <c r="K1054">
        <v>7.2386499999999993E-2</v>
      </c>
      <c r="L1054">
        <v>1.7853352750000002</v>
      </c>
    </row>
    <row r="1055" spans="1:12" x14ac:dyDescent="0.25">
      <c r="A1055" t="s">
        <v>1571</v>
      </c>
      <c r="B1055">
        <v>1</v>
      </c>
      <c r="C1055">
        <v>5</v>
      </c>
      <c r="D1055">
        <v>4</v>
      </c>
      <c r="E1055">
        <v>13189</v>
      </c>
      <c r="F1055" s="2">
        <v>0.01</v>
      </c>
      <c r="G1055" s="2">
        <v>0</v>
      </c>
      <c r="H1055" s="2">
        <v>0</v>
      </c>
      <c r="I1055">
        <v>0.4</v>
      </c>
      <c r="J1055">
        <v>3</v>
      </c>
      <c r="K1055">
        <v>0.10659450000000001</v>
      </c>
      <c r="L1055">
        <v>0.94730807500000003</v>
      </c>
    </row>
    <row r="1056" spans="1:12" x14ac:dyDescent="0.25">
      <c r="A1056" t="s">
        <v>1571</v>
      </c>
      <c r="B1056">
        <v>1</v>
      </c>
      <c r="C1056">
        <v>7</v>
      </c>
      <c r="D1056">
        <v>6</v>
      </c>
      <c r="E1056">
        <v>176993</v>
      </c>
      <c r="F1056" s="2">
        <v>0.01</v>
      </c>
      <c r="G1056" s="2">
        <v>0</v>
      </c>
      <c r="H1056" s="2">
        <v>0</v>
      </c>
      <c r="I1056">
        <v>0.4</v>
      </c>
      <c r="J1056">
        <v>4.6000000000000005</v>
      </c>
      <c r="K1056">
        <v>0.18849650000000001</v>
      </c>
      <c r="L1056">
        <v>1.3759737750000001</v>
      </c>
    </row>
    <row r="1057" spans="1:12" x14ac:dyDescent="0.25">
      <c r="A1057" t="s">
        <v>1544</v>
      </c>
      <c r="B1057">
        <v>1</v>
      </c>
      <c r="C1057">
        <v>7</v>
      </c>
      <c r="D1057">
        <v>5</v>
      </c>
      <c r="E1057">
        <v>117924</v>
      </c>
      <c r="F1057" s="2">
        <v>0.01</v>
      </c>
      <c r="G1057" s="2">
        <v>0</v>
      </c>
      <c r="H1057" s="2">
        <v>0</v>
      </c>
      <c r="I1057">
        <v>0.4</v>
      </c>
      <c r="J1057">
        <v>3.6</v>
      </c>
      <c r="K1057">
        <v>0.15896199999999999</v>
      </c>
      <c r="L1057">
        <v>1.1156367</v>
      </c>
    </row>
    <row r="1058" spans="1:12" x14ac:dyDescent="0.25">
      <c r="A1058" t="s">
        <v>1544</v>
      </c>
      <c r="B1058">
        <v>1</v>
      </c>
      <c r="C1058">
        <v>4</v>
      </c>
      <c r="D1058">
        <v>4</v>
      </c>
      <c r="E1058">
        <v>93250</v>
      </c>
      <c r="F1058" s="2">
        <v>0.02</v>
      </c>
      <c r="G1058" s="2">
        <v>0</v>
      </c>
      <c r="H1058" s="2">
        <v>0</v>
      </c>
      <c r="I1058">
        <v>0.4</v>
      </c>
      <c r="J1058">
        <v>3.2</v>
      </c>
      <c r="K1058">
        <v>0.24662500000000001</v>
      </c>
      <c r="L1058">
        <v>1.0463187500000002</v>
      </c>
    </row>
    <row r="1059" spans="1:12" x14ac:dyDescent="0.25">
      <c r="A1059" t="s">
        <v>1544</v>
      </c>
      <c r="B1059">
        <v>1</v>
      </c>
      <c r="C1059">
        <v>6</v>
      </c>
      <c r="D1059">
        <v>4</v>
      </c>
      <c r="E1059">
        <v>219460</v>
      </c>
      <c r="F1059" s="2">
        <v>0.01</v>
      </c>
      <c r="G1059" s="2">
        <v>0</v>
      </c>
      <c r="H1059" s="2">
        <v>0</v>
      </c>
      <c r="I1059">
        <v>0.4</v>
      </c>
      <c r="J1059">
        <v>2.8000000000000003</v>
      </c>
      <c r="K1059">
        <v>0.20973</v>
      </c>
      <c r="L1059">
        <v>0.93340550000000011</v>
      </c>
    </row>
    <row r="1060" spans="1:12" x14ac:dyDescent="0.25">
      <c r="A1060" t="s">
        <v>1544</v>
      </c>
      <c r="B1060">
        <v>1</v>
      </c>
      <c r="C1060">
        <v>13</v>
      </c>
      <c r="D1060">
        <v>11</v>
      </c>
      <c r="E1060">
        <v>567037</v>
      </c>
      <c r="F1060" s="2">
        <v>0.02</v>
      </c>
      <c r="G1060" s="2">
        <v>0</v>
      </c>
      <c r="H1060" s="2">
        <v>0</v>
      </c>
      <c r="I1060">
        <v>0.4</v>
      </c>
      <c r="J1060">
        <v>8.4</v>
      </c>
      <c r="K1060">
        <v>0.48351850000000002</v>
      </c>
      <c r="L1060">
        <v>2.4292314750000004</v>
      </c>
    </row>
    <row r="1061" spans="1:12" x14ac:dyDescent="0.25">
      <c r="A1061" t="s">
        <v>1544</v>
      </c>
      <c r="B1061">
        <v>1</v>
      </c>
      <c r="C1061">
        <v>11</v>
      </c>
      <c r="D1061">
        <v>11</v>
      </c>
      <c r="E1061">
        <v>179723</v>
      </c>
      <c r="F1061" s="2">
        <v>0.03</v>
      </c>
      <c r="G1061" s="2">
        <v>0</v>
      </c>
      <c r="H1061" s="2">
        <v>0.01</v>
      </c>
      <c r="I1061">
        <v>0.4</v>
      </c>
      <c r="J1061">
        <v>8.8000000000000007</v>
      </c>
      <c r="K1061">
        <v>0.63986149999999997</v>
      </c>
      <c r="L1061">
        <v>2.5839515250000002</v>
      </c>
    </row>
    <row r="1062" spans="1:12" x14ac:dyDescent="0.25">
      <c r="A1062" t="s">
        <v>1544</v>
      </c>
      <c r="B1062">
        <v>1</v>
      </c>
      <c r="C1062">
        <v>6</v>
      </c>
      <c r="D1062">
        <v>5</v>
      </c>
      <c r="E1062">
        <v>72607</v>
      </c>
      <c r="F1062" s="2">
        <v>0.02</v>
      </c>
      <c r="G1062" s="2">
        <v>0</v>
      </c>
      <c r="H1062" s="2">
        <v>0</v>
      </c>
      <c r="I1062">
        <v>0.4</v>
      </c>
      <c r="J1062">
        <v>3.8</v>
      </c>
      <c r="K1062">
        <v>0.2363035</v>
      </c>
      <c r="L1062">
        <v>1.1927062249999998</v>
      </c>
    </row>
    <row r="1063" spans="1:12" x14ac:dyDescent="0.25">
      <c r="A1063" t="s">
        <v>238</v>
      </c>
      <c r="B1063">
        <v>1</v>
      </c>
      <c r="C1063">
        <v>5</v>
      </c>
      <c r="D1063">
        <v>1</v>
      </c>
      <c r="E1063">
        <v>5224</v>
      </c>
      <c r="F1063" s="2">
        <v>0.1</v>
      </c>
      <c r="G1063" s="2">
        <v>0</v>
      </c>
      <c r="H1063" s="2">
        <v>0.01</v>
      </c>
      <c r="I1063">
        <v>0.4</v>
      </c>
      <c r="J1063">
        <v>0</v>
      </c>
      <c r="K1063">
        <v>1.2526120000000003</v>
      </c>
      <c r="L1063">
        <v>0.59841420000000012</v>
      </c>
    </row>
    <row r="1064" spans="1:12" x14ac:dyDescent="0.25">
      <c r="A1064" t="s">
        <v>1114</v>
      </c>
      <c r="B1064">
        <v>1</v>
      </c>
      <c r="C1064">
        <v>2</v>
      </c>
      <c r="D1064">
        <v>2</v>
      </c>
      <c r="E1064">
        <v>364273</v>
      </c>
      <c r="F1064" s="2">
        <v>0.01</v>
      </c>
      <c r="G1064" s="2">
        <v>0</v>
      </c>
      <c r="H1064" s="2">
        <v>0</v>
      </c>
      <c r="I1064">
        <v>0.4</v>
      </c>
      <c r="J1064">
        <v>1.6</v>
      </c>
      <c r="K1064">
        <v>0.28213650000000001</v>
      </c>
      <c r="L1064">
        <v>0.65874777500000004</v>
      </c>
    </row>
    <row r="1065" spans="1:12" x14ac:dyDescent="0.25">
      <c r="A1065" t="s">
        <v>1114</v>
      </c>
      <c r="B1065">
        <v>1</v>
      </c>
      <c r="C1065">
        <v>2</v>
      </c>
      <c r="D1065">
        <v>1</v>
      </c>
      <c r="E1065">
        <v>141473</v>
      </c>
      <c r="F1065" s="2">
        <v>0.01</v>
      </c>
      <c r="G1065" s="2">
        <v>0</v>
      </c>
      <c r="H1065" s="2">
        <v>0</v>
      </c>
      <c r="I1065">
        <v>0.4</v>
      </c>
      <c r="J1065">
        <v>0.60000000000000009</v>
      </c>
      <c r="K1065">
        <v>0.17073650000000001</v>
      </c>
      <c r="L1065">
        <v>0.36975777500000007</v>
      </c>
    </row>
    <row r="1066" spans="1:12" x14ac:dyDescent="0.25">
      <c r="A1066" t="s">
        <v>1114</v>
      </c>
      <c r="B1066">
        <v>1</v>
      </c>
      <c r="C1066">
        <v>4</v>
      </c>
      <c r="D1066">
        <v>4</v>
      </c>
      <c r="E1066">
        <v>365394</v>
      </c>
      <c r="F1066" s="2">
        <v>0</v>
      </c>
      <c r="G1066" s="2">
        <v>0</v>
      </c>
      <c r="H1066" s="2">
        <v>0</v>
      </c>
      <c r="I1066">
        <v>0.4</v>
      </c>
      <c r="J1066">
        <v>3.2</v>
      </c>
      <c r="K1066">
        <v>0.182697</v>
      </c>
      <c r="L1066">
        <v>1.02394395</v>
      </c>
    </row>
    <row r="1067" spans="1:12" x14ac:dyDescent="0.25">
      <c r="A1067" t="s">
        <v>1114</v>
      </c>
      <c r="B1067">
        <v>1</v>
      </c>
      <c r="C1067">
        <v>2</v>
      </c>
      <c r="D1067">
        <v>2</v>
      </c>
      <c r="E1067">
        <v>291653</v>
      </c>
      <c r="F1067" s="2">
        <v>0.01</v>
      </c>
      <c r="G1067" s="2">
        <v>0</v>
      </c>
      <c r="H1067" s="2">
        <v>0.01</v>
      </c>
      <c r="I1067">
        <v>0.4</v>
      </c>
      <c r="J1067">
        <v>1.6</v>
      </c>
      <c r="K1067">
        <v>0.4958265</v>
      </c>
      <c r="L1067">
        <v>0.73353927500000005</v>
      </c>
    </row>
    <row r="1068" spans="1:12" x14ac:dyDescent="0.25">
      <c r="A1068" t="s">
        <v>1114</v>
      </c>
      <c r="B1068">
        <v>1</v>
      </c>
      <c r="C1068">
        <v>1</v>
      </c>
      <c r="D1068">
        <v>1</v>
      </c>
      <c r="E1068">
        <v>88560</v>
      </c>
      <c r="F1068" s="2">
        <v>0.01</v>
      </c>
      <c r="G1068" s="2">
        <v>0</v>
      </c>
      <c r="H1068" s="2">
        <v>0.02</v>
      </c>
      <c r="I1068">
        <v>0.4</v>
      </c>
      <c r="J1068">
        <v>0.8</v>
      </c>
      <c r="K1068">
        <v>0.64427999999999996</v>
      </c>
      <c r="L1068">
        <v>0.58549800000000007</v>
      </c>
    </row>
    <row r="1069" spans="1:12" x14ac:dyDescent="0.25">
      <c r="A1069" t="s">
        <v>1114</v>
      </c>
      <c r="B1069">
        <v>1</v>
      </c>
      <c r="C1069">
        <v>3</v>
      </c>
      <c r="D1069">
        <v>3</v>
      </c>
      <c r="E1069">
        <v>35112</v>
      </c>
      <c r="F1069" s="2">
        <v>0.01</v>
      </c>
      <c r="G1069" s="2">
        <v>0</v>
      </c>
      <c r="H1069" s="2">
        <v>0.01</v>
      </c>
      <c r="I1069">
        <v>0.4</v>
      </c>
      <c r="J1069">
        <v>2.4000000000000004</v>
      </c>
      <c r="K1069">
        <v>0.36755599999999999</v>
      </c>
      <c r="L1069">
        <v>0.88864460000000012</v>
      </c>
    </row>
    <row r="1070" spans="1:12" x14ac:dyDescent="0.25">
      <c r="A1070" t="s">
        <v>1114</v>
      </c>
      <c r="B1070">
        <v>1</v>
      </c>
      <c r="C1070">
        <v>2</v>
      </c>
      <c r="D1070">
        <v>2</v>
      </c>
      <c r="E1070">
        <v>2036792</v>
      </c>
      <c r="F1070" s="2">
        <v>0.01</v>
      </c>
      <c r="G1070" s="2">
        <v>-0.01</v>
      </c>
      <c r="H1070" s="2">
        <v>0.02</v>
      </c>
      <c r="I1070">
        <v>0.4</v>
      </c>
      <c r="J1070">
        <v>1.6</v>
      </c>
      <c r="K1070">
        <v>1.4683959999999998</v>
      </c>
      <c r="L1070">
        <v>1.0739386</v>
      </c>
    </row>
    <row r="1071" spans="1:12" x14ac:dyDescent="0.25">
      <c r="A1071" t="s">
        <v>1114</v>
      </c>
      <c r="B1071">
        <v>1</v>
      </c>
      <c r="C1071">
        <v>2</v>
      </c>
      <c r="D1071">
        <v>1</v>
      </c>
      <c r="E1071">
        <v>247049</v>
      </c>
      <c r="F1071" s="2">
        <v>0.01</v>
      </c>
      <c r="G1071" s="2">
        <v>-0.01</v>
      </c>
      <c r="H1071" s="2">
        <v>0.03</v>
      </c>
      <c r="I1071">
        <v>0.4</v>
      </c>
      <c r="J1071">
        <v>0.60000000000000009</v>
      </c>
      <c r="K1071">
        <v>0.82352449999999999</v>
      </c>
      <c r="L1071">
        <v>0.59823357500000007</v>
      </c>
    </row>
    <row r="1072" spans="1:12" x14ac:dyDescent="0.25">
      <c r="A1072" t="s">
        <v>1114</v>
      </c>
      <c r="B1072">
        <v>1</v>
      </c>
      <c r="C1072">
        <v>6</v>
      </c>
      <c r="D1072">
        <v>5</v>
      </c>
      <c r="E1072">
        <v>216743</v>
      </c>
      <c r="F1072" s="2">
        <v>0.01</v>
      </c>
      <c r="G1072" s="2">
        <v>-0.02</v>
      </c>
      <c r="H1072" s="2">
        <v>0.03</v>
      </c>
      <c r="I1072">
        <v>0.4</v>
      </c>
      <c r="J1072">
        <v>3.8</v>
      </c>
      <c r="K1072">
        <v>0.6583715</v>
      </c>
      <c r="L1072">
        <v>1.3404300249999999</v>
      </c>
    </row>
    <row r="1073" spans="1:12" x14ac:dyDescent="0.25">
      <c r="A1073" t="s">
        <v>1114</v>
      </c>
      <c r="B1073">
        <v>1</v>
      </c>
      <c r="C1073">
        <v>7</v>
      </c>
      <c r="D1073">
        <v>5</v>
      </c>
      <c r="E1073">
        <v>1900142</v>
      </c>
      <c r="F1073" s="2">
        <v>0</v>
      </c>
      <c r="G1073" s="2">
        <v>0</v>
      </c>
      <c r="H1073" s="2">
        <v>0.02</v>
      </c>
      <c r="I1073">
        <v>0.4</v>
      </c>
      <c r="J1073">
        <v>3.6</v>
      </c>
      <c r="K1073">
        <v>1.4500709999999999</v>
      </c>
      <c r="L1073">
        <v>1.5675248499999999</v>
      </c>
    </row>
    <row r="1074" spans="1:12" x14ac:dyDescent="0.25">
      <c r="A1074" t="s">
        <v>1114</v>
      </c>
      <c r="B1074">
        <v>1</v>
      </c>
      <c r="C1074">
        <v>6</v>
      </c>
      <c r="D1074">
        <v>6</v>
      </c>
      <c r="E1074">
        <v>30156</v>
      </c>
      <c r="F1074" s="2">
        <v>0.01</v>
      </c>
      <c r="G1074" s="2">
        <v>0</v>
      </c>
      <c r="H1074" s="2">
        <v>0.01</v>
      </c>
      <c r="I1074">
        <v>0.4</v>
      </c>
      <c r="J1074">
        <v>4.8000000000000007</v>
      </c>
      <c r="K1074">
        <v>0.36507800000000001</v>
      </c>
      <c r="L1074">
        <v>1.4877773000000003</v>
      </c>
    </row>
    <row r="1075" spans="1:12" x14ac:dyDescent="0.25">
      <c r="A1075" t="s">
        <v>1114</v>
      </c>
      <c r="B1075">
        <v>1</v>
      </c>
      <c r="C1075">
        <v>6</v>
      </c>
      <c r="D1075">
        <v>1</v>
      </c>
      <c r="E1075">
        <v>144967</v>
      </c>
      <c r="F1075" s="2">
        <v>0.01</v>
      </c>
      <c r="G1075" s="2">
        <v>0</v>
      </c>
      <c r="H1075" s="2">
        <v>0</v>
      </c>
      <c r="I1075">
        <v>0.4</v>
      </c>
      <c r="J1075">
        <v>-0.19999999999999996</v>
      </c>
      <c r="K1075">
        <v>0.17248350000000001</v>
      </c>
      <c r="L1075">
        <v>0.17036922500000004</v>
      </c>
    </row>
    <row r="1076" spans="1:12" x14ac:dyDescent="0.25">
      <c r="A1076" t="s">
        <v>1114</v>
      </c>
      <c r="B1076">
        <v>1</v>
      </c>
      <c r="C1076">
        <v>1</v>
      </c>
      <c r="D1076">
        <v>1</v>
      </c>
      <c r="E1076">
        <v>34953</v>
      </c>
      <c r="F1076" s="2">
        <v>0.01</v>
      </c>
      <c r="G1076" s="2">
        <v>0</v>
      </c>
      <c r="H1076" s="2">
        <v>0</v>
      </c>
      <c r="I1076">
        <v>0.4</v>
      </c>
      <c r="J1076">
        <v>0.8</v>
      </c>
      <c r="K1076">
        <v>0.11747650000000001</v>
      </c>
      <c r="L1076">
        <v>0.40111677500000004</v>
      </c>
    </row>
    <row r="1077" spans="1:12" x14ac:dyDescent="0.25">
      <c r="A1077" t="s">
        <v>1114</v>
      </c>
      <c r="B1077">
        <v>1</v>
      </c>
      <c r="C1077">
        <v>2</v>
      </c>
      <c r="D1077">
        <v>1</v>
      </c>
      <c r="E1077">
        <v>129538</v>
      </c>
      <c r="F1077" s="2">
        <v>0.01</v>
      </c>
      <c r="G1077" s="2">
        <v>0</v>
      </c>
      <c r="H1077" s="2">
        <v>0.01</v>
      </c>
      <c r="I1077">
        <v>0.4</v>
      </c>
      <c r="J1077">
        <v>0.60000000000000009</v>
      </c>
      <c r="K1077">
        <v>0.414769</v>
      </c>
      <c r="L1077">
        <v>0.45516915000000002</v>
      </c>
    </row>
    <row r="1078" spans="1:12" x14ac:dyDescent="0.25">
      <c r="A1078" t="s">
        <v>1114</v>
      </c>
      <c r="B1078">
        <v>1</v>
      </c>
      <c r="C1078">
        <v>4</v>
      </c>
      <c r="D1078">
        <v>2</v>
      </c>
      <c r="E1078">
        <v>365455</v>
      </c>
      <c r="F1078" s="2">
        <v>0.01</v>
      </c>
      <c r="G1078" s="2">
        <v>-0.01</v>
      </c>
      <c r="H1078" s="2">
        <v>0.01</v>
      </c>
      <c r="I1078">
        <v>0.4</v>
      </c>
      <c r="J1078">
        <v>1.2000000000000002</v>
      </c>
      <c r="K1078">
        <v>0.3827275</v>
      </c>
      <c r="L1078">
        <v>0.59395462500000007</v>
      </c>
    </row>
    <row r="1079" spans="1:12" x14ac:dyDescent="0.25">
      <c r="A1079" t="s">
        <v>1114</v>
      </c>
      <c r="B1079">
        <v>1</v>
      </c>
      <c r="C1079">
        <v>4</v>
      </c>
      <c r="D1079">
        <v>4</v>
      </c>
      <c r="E1079">
        <v>94683</v>
      </c>
      <c r="F1079" s="2">
        <v>0</v>
      </c>
      <c r="G1079" s="2">
        <v>-0.01</v>
      </c>
      <c r="H1079" s="2">
        <v>0.01</v>
      </c>
      <c r="I1079">
        <v>0.4</v>
      </c>
      <c r="J1079">
        <v>3.2</v>
      </c>
      <c r="K1079">
        <v>0.14734150000000001</v>
      </c>
      <c r="L1079">
        <v>1.0115695250000001</v>
      </c>
    </row>
    <row r="1080" spans="1:12" x14ac:dyDescent="0.25">
      <c r="A1080" t="s">
        <v>1114</v>
      </c>
      <c r="B1080">
        <v>1</v>
      </c>
      <c r="C1080">
        <v>4</v>
      </c>
      <c r="D1080">
        <v>4</v>
      </c>
      <c r="E1080">
        <v>931823</v>
      </c>
      <c r="F1080" s="2">
        <v>0.01</v>
      </c>
      <c r="G1080" s="2">
        <v>0</v>
      </c>
      <c r="H1080" s="2">
        <v>0</v>
      </c>
      <c r="I1080">
        <v>0.4</v>
      </c>
      <c r="J1080">
        <v>3.2</v>
      </c>
      <c r="K1080">
        <v>0.56591150000000001</v>
      </c>
      <c r="L1080">
        <v>1.1580690250000001</v>
      </c>
    </row>
    <row r="1081" spans="1:12" x14ac:dyDescent="0.25">
      <c r="A1081" t="s">
        <v>1114</v>
      </c>
      <c r="B1081">
        <v>1</v>
      </c>
      <c r="C1081">
        <v>11</v>
      </c>
      <c r="D1081">
        <v>10</v>
      </c>
      <c r="E1081">
        <v>268145</v>
      </c>
      <c r="F1081" s="2">
        <v>0.03</v>
      </c>
      <c r="G1081" s="2">
        <v>0</v>
      </c>
      <c r="H1081" s="2">
        <v>0.02</v>
      </c>
      <c r="I1081">
        <v>0.4</v>
      </c>
      <c r="J1081">
        <v>7.8</v>
      </c>
      <c r="K1081">
        <v>0.93407249999999997</v>
      </c>
      <c r="L1081">
        <v>2.4369253749999999</v>
      </c>
    </row>
    <row r="1082" spans="1:12" x14ac:dyDescent="0.25">
      <c r="A1082" t="s">
        <v>1114</v>
      </c>
      <c r="B1082">
        <v>1</v>
      </c>
      <c r="C1082">
        <v>2</v>
      </c>
      <c r="D1082">
        <v>2</v>
      </c>
      <c r="E1082">
        <v>792189</v>
      </c>
      <c r="F1082" s="2">
        <v>0.01</v>
      </c>
      <c r="G1082" s="2">
        <v>-0.02</v>
      </c>
      <c r="H1082" s="2">
        <v>0.02</v>
      </c>
      <c r="I1082">
        <v>0.4</v>
      </c>
      <c r="J1082">
        <v>1.6</v>
      </c>
      <c r="K1082">
        <v>0.69609450000000006</v>
      </c>
      <c r="L1082">
        <v>0.80363307500000003</v>
      </c>
    </row>
    <row r="1083" spans="1:12" x14ac:dyDescent="0.25">
      <c r="A1083" t="s">
        <v>1114</v>
      </c>
      <c r="B1083">
        <v>1</v>
      </c>
      <c r="C1083">
        <v>4</v>
      </c>
      <c r="D1083">
        <v>4</v>
      </c>
      <c r="E1083">
        <v>169022</v>
      </c>
      <c r="F1083" s="2">
        <v>0.01</v>
      </c>
      <c r="G1083" s="2">
        <v>0</v>
      </c>
      <c r="H1083" s="2">
        <v>0.01</v>
      </c>
      <c r="I1083">
        <v>0.4</v>
      </c>
      <c r="J1083">
        <v>3.2</v>
      </c>
      <c r="K1083">
        <v>0.43451099999999998</v>
      </c>
      <c r="L1083">
        <v>1.1120788500000001</v>
      </c>
    </row>
    <row r="1084" spans="1:12" x14ac:dyDescent="0.25">
      <c r="A1084" t="s">
        <v>1114</v>
      </c>
      <c r="B1084">
        <v>1</v>
      </c>
      <c r="C1084">
        <v>4</v>
      </c>
      <c r="D1084">
        <v>4</v>
      </c>
      <c r="E1084">
        <v>443202</v>
      </c>
      <c r="F1084" s="2">
        <v>0.02</v>
      </c>
      <c r="G1084" s="2">
        <v>-0.01</v>
      </c>
      <c r="H1084" s="2">
        <v>0.01</v>
      </c>
      <c r="I1084">
        <v>0.4</v>
      </c>
      <c r="J1084">
        <v>3.2</v>
      </c>
      <c r="K1084">
        <v>0.52160099999999998</v>
      </c>
      <c r="L1084">
        <v>1.1425603500000001</v>
      </c>
    </row>
    <row r="1085" spans="1:12" x14ac:dyDescent="0.25">
      <c r="A1085" t="s">
        <v>1114</v>
      </c>
      <c r="B1085">
        <v>1</v>
      </c>
      <c r="C1085">
        <v>3</v>
      </c>
      <c r="D1085">
        <v>2</v>
      </c>
      <c r="E1085">
        <v>406220</v>
      </c>
      <c r="F1085" s="2">
        <v>0.01</v>
      </c>
      <c r="G1085" s="2">
        <v>0</v>
      </c>
      <c r="H1085" s="2">
        <v>0</v>
      </c>
      <c r="I1085">
        <v>0.4</v>
      </c>
      <c r="J1085">
        <v>1.4000000000000001</v>
      </c>
      <c r="K1085">
        <v>0.30310999999999999</v>
      </c>
      <c r="L1085">
        <v>0.61608850000000004</v>
      </c>
    </row>
    <row r="1086" spans="1:12" x14ac:dyDescent="0.25">
      <c r="A1086" t="s">
        <v>1114</v>
      </c>
      <c r="B1086">
        <v>1</v>
      </c>
      <c r="C1086">
        <v>14</v>
      </c>
      <c r="D1086">
        <v>13</v>
      </c>
      <c r="E1086">
        <v>906941</v>
      </c>
      <c r="F1086" s="2">
        <v>0.02</v>
      </c>
      <c r="G1086" s="2">
        <v>-0.03</v>
      </c>
      <c r="H1086" s="2">
        <v>0.04</v>
      </c>
      <c r="I1086">
        <v>0.4</v>
      </c>
      <c r="J1086">
        <v>10.200000000000001</v>
      </c>
      <c r="K1086">
        <v>1.2034705000000001</v>
      </c>
      <c r="L1086">
        <v>3.1312146750000003</v>
      </c>
    </row>
    <row r="1087" spans="1:12" x14ac:dyDescent="0.25">
      <c r="A1087" t="s">
        <v>1114</v>
      </c>
      <c r="B1087">
        <v>1</v>
      </c>
      <c r="C1087">
        <v>9</v>
      </c>
      <c r="D1087">
        <v>9</v>
      </c>
      <c r="E1087">
        <v>875577</v>
      </c>
      <c r="F1087" s="2">
        <v>0.01</v>
      </c>
      <c r="G1087" s="2">
        <v>-0.01</v>
      </c>
      <c r="H1087" s="2">
        <v>0.02</v>
      </c>
      <c r="I1087">
        <v>0.4</v>
      </c>
      <c r="J1087">
        <v>7.2</v>
      </c>
      <c r="K1087">
        <v>0.88778849999999998</v>
      </c>
      <c r="L1087">
        <v>2.270725975</v>
      </c>
    </row>
    <row r="1088" spans="1:12" x14ac:dyDescent="0.25">
      <c r="A1088" t="s">
        <v>1114</v>
      </c>
      <c r="B1088">
        <v>1</v>
      </c>
      <c r="C1088">
        <v>3</v>
      </c>
      <c r="D1088">
        <v>3</v>
      </c>
      <c r="E1088">
        <v>175106</v>
      </c>
      <c r="F1088" s="2">
        <v>0.01</v>
      </c>
      <c r="G1088" s="2">
        <v>0</v>
      </c>
      <c r="H1088" s="2">
        <v>0.01</v>
      </c>
      <c r="I1088">
        <v>0.4</v>
      </c>
      <c r="J1088">
        <v>2.4000000000000004</v>
      </c>
      <c r="K1088">
        <v>0.43755299999999997</v>
      </c>
      <c r="L1088">
        <v>0.91314355000000014</v>
      </c>
    </row>
    <row r="1089" spans="1:12" x14ac:dyDescent="0.25">
      <c r="A1089" t="s">
        <v>1114</v>
      </c>
      <c r="B1089">
        <v>1</v>
      </c>
      <c r="C1089">
        <v>1</v>
      </c>
      <c r="D1089">
        <v>1</v>
      </c>
      <c r="E1089">
        <v>51961</v>
      </c>
      <c r="F1089" s="2">
        <v>0.01</v>
      </c>
      <c r="G1089" s="2">
        <v>0</v>
      </c>
      <c r="H1089" s="2">
        <v>0.01</v>
      </c>
      <c r="I1089">
        <v>0.4</v>
      </c>
      <c r="J1089">
        <v>0.8</v>
      </c>
      <c r="K1089">
        <v>0.3759805</v>
      </c>
      <c r="L1089">
        <v>0.49159317499999999</v>
      </c>
    </row>
    <row r="1090" spans="1:12" x14ac:dyDescent="0.25">
      <c r="A1090" t="s">
        <v>1114</v>
      </c>
      <c r="B1090">
        <v>1</v>
      </c>
      <c r="C1090">
        <v>1</v>
      </c>
      <c r="D1090">
        <v>1</v>
      </c>
      <c r="E1090">
        <v>402081</v>
      </c>
      <c r="F1090" s="2">
        <v>0.01</v>
      </c>
      <c r="G1090" s="2">
        <v>0</v>
      </c>
      <c r="H1090" s="2">
        <v>0.01</v>
      </c>
      <c r="I1090">
        <v>0.4</v>
      </c>
      <c r="J1090">
        <v>0.8</v>
      </c>
      <c r="K1090">
        <v>0.55104050000000004</v>
      </c>
      <c r="L1090">
        <v>0.55286417500000007</v>
      </c>
    </row>
    <row r="1091" spans="1:12" x14ac:dyDescent="0.25">
      <c r="A1091" t="s">
        <v>1114</v>
      </c>
      <c r="B1091">
        <v>1</v>
      </c>
      <c r="C1091">
        <v>2</v>
      </c>
      <c r="D1091">
        <v>2</v>
      </c>
      <c r="E1091">
        <v>253075</v>
      </c>
      <c r="F1091" s="2">
        <v>0.01</v>
      </c>
      <c r="G1091" s="2">
        <v>-0.01</v>
      </c>
      <c r="H1091" s="2">
        <v>0.01</v>
      </c>
      <c r="I1091">
        <v>0.4</v>
      </c>
      <c r="J1091">
        <v>1.6</v>
      </c>
      <c r="K1091">
        <v>0.32653750000000004</v>
      </c>
      <c r="L1091">
        <v>0.67428812500000002</v>
      </c>
    </row>
    <row r="1092" spans="1:12" x14ac:dyDescent="0.25">
      <c r="A1092" t="s">
        <v>1114</v>
      </c>
      <c r="B1092">
        <v>1</v>
      </c>
      <c r="C1092">
        <v>3</v>
      </c>
      <c r="D1092">
        <v>2</v>
      </c>
      <c r="E1092">
        <v>105911</v>
      </c>
      <c r="F1092" s="2">
        <v>0</v>
      </c>
      <c r="G1092" s="2">
        <v>0</v>
      </c>
      <c r="H1092" s="2">
        <v>0.01</v>
      </c>
      <c r="I1092">
        <v>0.4</v>
      </c>
      <c r="J1092">
        <v>1.4000000000000001</v>
      </c>
      <c r="K1092">
        <v>0.30295549999999999</v>
      </c>
      <c r="L1092">
        <v>0.61603442500000005</v>
      </c>
    </row>
    <row r="1093" spans="1:12" x14ac:dyDescent="0.25">
      <c r="A1093" t="s">
        <v>1114</v>
      </c>
      <c r="B1093">
        <v>1</v>
      </c>
      <c r="C1093">
        <v>13</v>
      </c>
      <c r="D1093">
        <v>2</v>
      </c>
      <c r="E1093">
        <v>1311014</v>
      </c>
      <c r="F1093" s="2">
        <v>0.01</v>
      </c>
      <c r="G1093" s="2">
        <v>0</v>
      </c>
      <c r="H1093" s="2">
        <v>0.01</v>
      </c>
      <c r="I1093">
        <v>0.4</v>
      </c>
      <c r="J1093">
        <v>-0.60000000000000009</v>
      </c>
      <c r="K1093">
        <v>1.0055069999999999</v>
      </c>
      <c r="L1093">
        <v>0.36192744999999998</v>
      </c>
    </row>
    <row r="1094" spans="1:12" x14ac:dyDescent="0.25">
      <c r="A1094" t="s">
        <v>1114</v>
      </c>
      <c r="B1094">
        <v>1</v>
      </c>
      <c r="C1094">
        <v>1</v>
      </c>
      <c r="D1094">
        <v>1</v>
      </c>
      <c r="E1094">
        <v>473026</v>
      </c>
      <c r="F1094" s="2">
        <v>0</v>
      </c>
      <c r="G1094" s="2">
        <v>0</v>
      </c>
      <c r="H1094" s="2">
        <v>0</v>
      </c>
      <c r="I1094">
        <v>0.4</v>
      </c>
      <c r="J1094">
        <v>0.8</v>
      </c>
      <c r="K1094">
        <v>0.236513</v>
      </c>
      <c r="L1094">
        <v>0.44277955000000002</v>
      </c>
    </row>
    <row r="1095" spans="1:12" x14ac:dyDescent="0.25">
      <c r="A1095" t="s">
        <v>1114</v>
      </c>
      <c r="B1095">
        <v>1</v>
      </c>
      <c r="C1095">
        <v>6</v>
      </c>
      <c r="D1095">
        <v>6</v>
      </c>
      <c r="E1095">
        <v>624237</v>
      </c>
      <c r="F1095" s="2">
        <v>0.01</v>
      </c>
      <c r="G1095" s="2">
        <v>0</v>
      </c>
      <c r="H1095" s="2">
        <v>0.01</v>
      </c>
      <c r="I1095">
        <v>0.4</v>
      </c>
      <c r="J1095">
        <v>4.8000000000000007</v>
      </c>
      <c r="K1095">
        <v>0.66211849999999994</v>
      </c>
      <c r="L1095">
        <v>1.5917414750000003</v>
      </c>
    </row>
    <row r="1096" spans="1:12" x14ac:dyDescent="0.25">
      <c r="A1096" t="s">
        <v>1114</v>
      </c>
      <c r="B1096">
        <v>1</v>
      </c>
      <c r="C1096">
        <v>2</v>
      </c>
      <c r="D1096">
        <v>2</v>
      </c>
      <c r="E1096">
        <v>142590</v>
      </c>
      <c r="F1096" s="2">
        <v>0</v>
      </c>
      <c r="G1096" s="2">
        <v>0</v>
      </c>
      <c r="H1096" s="2">
        <v>0.01</v>
      </c>
      <c r="I1096">
        <v>0.4</v>
      </c>
      <c r="J1096">
        <v>1.6</v>
      </c>
      <c r="K1096">
        <v>0.321295</v>
      </c>
      <c r="L1096">
        <v>0.67245325</v>
      </c>
    </row>
    <row r="1097" spans="1:12" x14ac:dyDescent="0.25">
      <c r="A1097" t="s">
        <v>1114</v>
      </c>
      <c r="B1097">
        <v>1</v>
      </c>
      <c r="C1097">
        <v>3</v>
      </c>
      <c r="D1097">
        <v>3</v>
      </c>
      <c r="E1097">
        <v>1300551</v>
      </c>
      <c r="F1097" s="2">
        <v>0.01</v>
      </c>
      <c r="G1097" s="2">
        <v>0</v>
      </c>
      <c r="H1097" s="2">
        <v>0</v>
      </c>
      <c r="I1097">
        <v>0.4</v>
      </c>
      <c r="J1097">
        <v>2.4000000000000004</v>
      </c>
      <c r="K1097">
        <v>0.75027549999999998</v>
      </c>
      <c r="L1097">
        <v>1.0225964250000001</v>
      </c>
    </row>
    <row r="1098" spans="1:12" x14ac:dyDescent="0.25">
      <c r="A1098" t="s">
        <v>1114</v>
      </c>
      <c r="B1098">
        <v>1</v>
      </c>
      <c r="C1098">
        <v>1</v>
      </c>
      <c r="D1098">
        <v>1</v>
      </c>
      <c r="E1098">
        <v>402244</v>
      </c>
      <c r="F1098" s="2">
        <v>0.01</v>
      </c>
      <c r="G1098" s="2">
        <v>-0.01</v>
      </c>
      <c r="H1098" s="2">
        <v>0.01</v>
      </c>
      <c r="I1098">
        <v>0.4</v>
      </c>
      <c r="J1098">
        <v>0.8</v>
      </c>
      <c r="K1098">
        <v>0.40112199999999998</v>
      </c>
      <c r="L1098">
        <v>0.50039270000000002</v>
      </c>
    </row>
    <row r="1099" spans="1:12" x14ac:dyDescent="0.25">
      <c r="A1099" t="s">
        <v>1114</v>
      </c>
      <c r="B1099">
        <v>1</v>
      </c>
      <c r="C1099">
        <v>5</v>
      </c>
      <c r="D1099">
        <v>5</v>
      </c>
      <c r="E1099">
        <v>2849993</v>
      </c>
      <c r="F1099" s="2">
        <v>0.01</v>
      </c>
      <c r="G1099" s="2">
        <v>0</v>
      </c>
      <c r="H1099" s="2">
        <v>0</v>
      </c>
      <c r="I1099">
        <v>0.4</v>
      </c>
      <c r="J1099">
        <v>4</v>
      </c>
      <c r="K1099">
        <v>1.5249965000000001</v>
      </c>
      <c r="L1099">
        <v>1.693748775</v>
      </c>
    </row>
    <row r="1100" spans="1:12" x14ac:dyDescent="0.25">
      <c r="A1100" t="s">
        <v>1114</v>
      </c>
      <c r="B1100">
        <v>1</v>
      </c>
      <c r="C1100">
        <v>1</v>
      </c>
      <c r="D1100">
        <v>1</v>
      </c>
      <c r="E1100">
        <v>41282</v>
      </c>
      <c r="F1100" s="2">
        <v>0.02</v>
      </c>
      <c r="G1100" s="2">
        <v>-0.01</v>
      </c>
      <c r="H1100" s="2">
        <v>0.02</v>
      </c>
      <c r="I1100">
        <v>0.4</v>
      </c>
      <c r="J1100">
        <v>0.8</v>
      </c>
      <c r="K1100">
        <v>0.57064099999999995</v>
      </c>
      <c r="L1100">
        <v>0.55972434999999998</v>
      </c>
    </row>
    <row r="1101" spans="1:12" x14ac:dyDescent="0.25">
      <c r="A1101" t="s">
        <v>1114</v>
      </c>
      <c r="B1101">
        <v>1</v>
      </c>
      <c r="C1101">
        <v>5</v>
      </c>
      <c r="D1101">
        <v>5</v>
      </c>
      <c r="E1101">
        <v>218669</v>
      </c>
      <c r="F1101" s="2">
        <v>0.01</v>
      </c>
      <c r="G1101" s="2">
        <v>-0.01</v>
      </c>
      <c r="H1101" s="2">
        <v>0.02</v>
      </c>
      <c r="I1101">
        <v>0.4</v>
      </c>
      <c r="J1101">
        <v>4</v>
      </c>
      <c r="K1101">
        <v>0.55933450000000007</v>
      </c>
      <c r="L1101">
        <v>1.3557670750000002</v>
      </c>
    </row>
    <row r="1102" spans="1:12" x14ac:dyDescent="0.25">
      <c r="A1102" t="s">
        <v>1114</v>
      </c>
      <c r="B1102">
        <v>1</v>
      </c>
      <c r="C1102">
        <v>9</v>
      </c>
      <c r="D1102">
        <v>9</v>
      </c>
      <c r="E1102">
        <v>152933</v>
      </c>
      <c r="F1102" s="2">
        <v>0.02</v>
      </c>
      <c r="G1102" s="2">
        <v>-0.02</v>
      </c>
      <c r="H1102" s="2">
        <v>0.02</v>
      </c>
      <c r="I1102">
        <v>0.4</v>
      </c>
      <c r="J1102">
        <v>7.2</v>
      </c>
      <c r="K1102">
        <v>0.47646650000000002</v>
      </c>
      <c r="L1102">
        <v>2.1267632750000001</v>
      </c>
    </row>
    <row r="1103" spans="1:12" x14ac:dyDescent="0.25">
      <c r="A1103" t="s">
        <v>1114</v>
      </c>
      <c r="B1103">
        <v>1</v>
      </c>
      <c r="C1103">
        <v>2</v>
      </c>
      <c r="D1103">
        <v>1</v>
      </c>
      <c r="E1103">
        <v>605172</v>
      </c>
      <c r="F1103" s="2">
        <v>0.02</v>
      </c>
      <c r="G1103" s="2">
        <v>0</v>
      </c>
      <c r="H1103" s="2">
        <v>0.01</v>
      </c>
      <c r="I1103">
        <v>0.4</v>
      </c>
      <c r="J1103">
        <v>0.60000000000000009</v>
      </c>
      <c r="K1103">
        <v>0.75258599999999998</v>
      </c>
      <c r="L1103">
        <v>0.5734051</v>
      </c>
    </row>
    <row r="1104" spans="1:12" x14ac:dyDescent="0.25">
      <c r="A1104" t="s">
        <v>1114</v>
      </c>
      <c r="B1104">
        <v>1</v>
      </c>
      <c r="C1104">
        <v>5</v>
      </c>
      <c r="D1104">
        <v>3</v>
      </c>
      <c r="E1104">
        <v>248968</v>
      </c>
      <c r="F1104" s="2">
        <v>0.01</v>
      </c>
      <c r="G1104" s="2">
        <v>-0.01</v>
      </c>
      <c r="H1104" s="2">
        <v>0.01</v>
      </c>
      <c r="I1104">
        <v>0.4</v>
      </c>
      <c r="J1104">
        <v>2.0000000000000004</v>
      </c>
      <c r="K1104">
        <v>0.32448399999999999</v>
      </c>
      <c r="L1104">
        <v>0.77356940000000018</v>
      </c>
    </row>
    <row r="1105" spans="1:12" x14ac:dyDescent="0.25">
      <c r="A1105" t="s">
        <v>1114</v>
      </c>
      <c r="B1105">
        <v>1</v>
      </c>
      <c r="C1105">
        <v>11</v>
      </c>
      <c r="D1105">
        <v>11</v>
      </c>
      <c r="E1105">
        <v>3523600</v>
      </c>
      <c r="F1105" s="2">
        <v>0.02</v>
      </c>
      <c r="G1105" s="2">
        <v>0</v>
      </c>
      <c r="H1105" s="2">
        <v>0.01</v>
      </c>
      <c r="I1105">
        <v>0.4</v>
      </c>
      <c r="J1105">
        <v>8.8000000000000007</v>
      </c>
      <c r="K1105">
        <v>2.2117999999999998</v>
      </c>
      <c r="L1105">
        <v>3.1341300000000003</v>
      </c>
    </row>
    <row r="1106" spans="1:12" x14ac:dyDescent="0.25">
      <c r="A1106" t="s">
        <v>1114</v>
      </c>
      <c r="B1106">
        <v>1</v>
      </c>
      <c r="C1106">
        <v>2</v>
      </c>
      <c r="D1106">
        <v>1</v>
      </c>
      <c r="E1106">
        <v>193612</v>
      </c>
      <c r="F1106" s="2">
        <v>0.02</v>
      </c>
      <c r="G1106" s="2">
        <v>-0.01</v>
      </c>
      <c r="H1106" s="2">
        <v>0.02</v>
      </c>
      <c r="I1106">
        <v>0.4</v>
      </c>
      <c r="J1106">
        <v>0.60000000000000009</v>
      </c>
      <c r="K1106">
        <v>0.64680599999999999</v>
      </c>
      <c r="L1106">
        <v>0.53638209999999997</v>
      </c>
    </row>
    <row r="1107" spans="1:12" x14ac:dyDescent="0.25">
      <c r="A1107" t="s">
        <v>1114</v>
      </c>
      <c r="B1107">
        <v>1</v>
      </c>
      <c r="C1107">
        <v>1</v>
      </c>
      <c r="D1107">
        <v>1</v>
      </c>
      <c r="E1107">
        <v>6084</v>
      </c>
      <c r="F1107" s="2">
        <v>0.03</v>
      </c>
      <c r="G1107" s="2">
        <v>-0.01</v>
      </c>
      <c r="H1107" s="2">
        <v>0.03</v>
      </c>
      <c r="I1107">
        <v>0.4</v>
      </c>
      <c r="J1107">
        <v>0.8</v>
      </c>
      <c r="K1107">
        <v>0.90304200000000001</v>
      </c>
      <c r="L1107">
        <v>0.67606469999999996</v>
      </c>
    </row>
    <row r="1108" spans="1:12" x14ac:dyDescent="0.25">
      <c r="A1108" t="s">
        <v>1114</v>
      </c>
      <c r="B1108">
        <v>1</v>
      </c>
      <c r="C1108">
        <v>5</v>
      </c>
      <c r="D1108">
        <v>3</v>
      </c>
      <c r="E1108">
        <v>2232908</v>
      </c>
      <c r="F1108" s="2">
        <v>0</v>
      </c>
      <c r="G1108" s="2">
        <v>0</v>
      </c>
      <c r="H1108" s="2">
        <v>0.01</v>
      </c>
      <c r="I1108">
        <v>0.4</v>
      </c>
      <c r="J1108">
        <v>2.0000000000000004</v>
      </c>
      <c r="K1108">
        <v>1.3664540000000001</v>
      </c>
      <c r="L1108">
        <v>1.1382589000000001</v>
      </c>
    </row>
    <row r="1109" spans="1:12" x14ac:dyDescent="0.25">
      <c r="A1109" t="s">
        <v>1114</v>
      </c>
      <c r="B1109">
        <v>1</v>
      </c>
      <c r="C1109">
        <v>11</v>
      </c>
      <c r="D1109">
        <v>11</v>
      </c>
      <c r="E1109">
        <v>1015745</v>
      </c>
      <c r="F1109" s="2">
        <v>0.01</v>
      </c>
      <c r="G1109" s="2">
        <v>0</v>
      </c>
      <c r="H1109" s="2">
        <v>0</v>
      </c>
      <c r="I1109">
        <v>0.4</v>
      </c>
      <c r="J1109">
        <v>8.8000000000000007</v>
      </c>
      <c r="K1109">
        <v>0.60787249999999993</v>
      </c>
      <c r="L1109">
        <v>2.5727553750000003</v>
      </c>
    </row>
    <row r="1110" spans="1:12" x14ac:dyDescent="0.25">
      <c r="A1110" t="s">
        <v>1114</v>
      </c>
      <c r="B1110">
        <v>1</v>
      </c>
      <c r="C1110">
        <v>2</v>
      </c>
      <c r="D1110">
        <v>1</v>
      </c>
      <c r="E1110">
        <v>2592824</v>
      </c>
      <c r="F1110" s="2">
        <v>0.01</v>
      </c>
      <c r="G1110" s="2">
        <v>0</v>
      </c>
      <c r="H1110" s="2">
        <v>0.01</v>
      </c>
      <c r="I1110">
        <v>0.4</v>
      </c>
      <c r="J1110">
        <v>0.60000000000000009</v>
      </c>
      <c r="K1110">
        <v>1.646412</v>
      </c>
      <c r="L1110">
        <v>0.88624420000000004</v>
      </c>
    </row>
    <row r="1111" spans="1:12" x14ac:dyDescent="0.25">
      <c r="A1111" t="s">
        <v>1114</v>
      </c>
      <c r="B1111">
        <v>1</v>
      </c>
      <c r="C1111">
        <v>1</v>
      </c>
      <c r="D1111">
        <v>1</v>
      </c>
      <c r="E1111">
        <v>58231</v>
      </c>
      <c r="F1111" s="2">
        <v>0.01</v>
      </c>
      <c r="G1111" s="2">
        <v>0</v>
      </c>
      <c r="H1111" s="2">
        <v>0.02</v>
      </c>
      <c r="I1111">
        <v>0.4</v>
      </c>
      <c r="J1111">
        <v>0.8</v>
      </c>
      <c r="K1111">
        <v>0.62911549999999994</v>
      </c>
      <c r="L1111">
        <v>0.58019042500000007</v>
      </c>
    </row>
    <row r="1112" spans="1:12" x14ac:dyDescent="0.25">
      <c r="A1112" t="s">
        <v>1114</v>
      </c>
      <c r="B1112">
        <v>1</v>
      </c>
      <c r="C1112">
        <v>2</v>
      </c>
      <c r="D1112">
        <v>1</v>
      </c>
      <c r="E1112">
        <v>42607</v>
      </c>
      <c r="F1112" s="2">
        <v>0.01</v>
      </c>
      <c r="G1112" s="2">
        <v>-0.01</v>
      </c>
      <c r="H1112" s="2">
        <v>0.03</v>
      </c>
      <c r="I1112">
        <v>0.4</v>
      </c>
      <c r="J1112">
        <v>0.60000000000000009</v>
      </c>
      <c r="K1112">
        <v>0.72130349999999999</v>
      </c>
      <c r="L1112">
        <v>0.56245622500000003</v>
      </c>
    </row>
    <row r="1113" spans="1:12" x14ac:dyDescent="0.25">
      <c r="A1113" t="s">
        <v>1114</v>
      </c>
      <c r="B1113">
        <v>1</v>
      </c>
      <c r="C1113">
        <v>8</v>
      </c>
      <c r="D1113">
        <v>7</v>
      </c>
      <c r="E1113">
        <v>1149123</v>
      </c>
      <c r="F1113" s="2">
        <v>0</v>
      </c>
      <c r="G1113" s="2">
        <v>0</v>
      </c>
      <c r="H1113" s="2">
        <v>0</v>
      </c>
      <c r="I1113">
        <v>0.4</v>
      </c>
      <c r="J1113">
        <v>5.4</v>
      </c>
      <c r="K1113">
        <v>0.57456149999999995</v>
      </c>
      <c r="L1113">
        <v>1.7110965250000003</v>
      </c>
    </row>
    <row r="1114" spans="1:12" x14ac:dyDescent="0.25">
      <c r="A1114" t="s">
        <v>1114</v>
      </c>
      <c r="B1114">
        <v>1</v>
      </c>
      <c r="C1114">
        <v>1</v>
      </c>
      <c r="D1114">
        <v>1</v>
      </c>
      <c r="E1114">
        <v>1297140</v>
      </c>
      <c r="F1114" s="2">
        <v>0.01</v>
      </c>
      <c r="G1114" s="2">
        <v>0</v>
      </c>
      <c r="H1114" s="2">
        <v>0.01</v>
      </c>
      <c r="I1114">
        <v>0.4</v>
      </c>
      <c r="J1114">
        <v>0.8</v>
      </c>
      <c r="K1114">
        <v>0.99856999999999996</v>
      </c>
      <c r="L1114">
        <v>0.70949949999999995</v>
      </c>
    </row>
    <row r="1115" spans="1:12" x14ac:dyDescent="0.25">
      <c r="A1115" t="s">
        <v>1114</v>
      </c>
      <c r="B1115">
        <v>1</v>
      </c>
      <c r="C1115">
        <v>7</v>
      </c>
      <c r="D1115">
        <v>5</v>
      </c>
      <c r="E1115">
        <v>1158871</v>
      </c>
      <c r="F1115" s="2">
        <v>0.01</v>
      </c>
      <c r="G1115" s="2">
        <v>0</v>
      </c>
      <c r="H1115" s="2">
        <v>0</v>
      </c>
      <c r="I1115">
        <v>0.4</v>
      </c>
      <c r="J1115">
        <v>3.6</v>
      </c>
      <c r="K1115">
        <v>0.67943549999999997</v>
      </c>
      <c r="L1115">
        <v>1.297802425</v>
      </c>
    </row>
    <row r="1116" spans="1:12" x14ac:dyDescent="0.25">
      <c r="A1116" t="s">
        <v>14561</v>
      </c>
      <c r="B1116">
        <v>1</v>
      </c>
      <c r="C1116">
        <v>8</v>
      </c>
      <c r="D1116">
        <v>8</v>
      </c>
      <c r="E1116">
        <v>564897</v>
      </c>
      <c r="F1116" s="2">
        <v>0.02</v>
      </c>
      <c r="G1116" s="2">
        <v>0</v>
      </c>
      <c r="H1116" s="2">
        <v>0</v>
      </c>
      <c r="I1116">
        <v>0.4</v>
      </c>
      <c r="J1116">
        <v>6.4</v>
      </c>
      <c r="K1116">
        <v>0.4824485</v>
      </c>
      <c r="L1116">
        <v>1.9288569750000002</v>
      </c>
    </row>
    <row r="1117" spans="1:12" x14ac:dyDescent="0.25">
      <c r="A1117" t="s">
        <v>14561</v>
      </c>
      <c r="B1117">
        <v>1</v>
      </c>
      <c r="C1117">
        <v>7</v>
      </c>
      <c r="D1117">
        <v>6</v>
      </c>
      <c r="E1117">
        <v>218907</v>
      </c>
      <c r="F1117" s="2">
        <v>0</v>
      </c>
      <c r="G1117" s="2">
        <v>0</v>
      </c>
      <c r="H1117" s="2">
        <v>0</v>
      </c>
      <c r="I1117">
        <v>0.4</v>
      </c>
      <c r="J1117">
        <v>4.6000000000000005</v>
      </c>
      <c r="K1117">
        <v>0.1094535</v>
      </c>
      <c r="L1117">
        <v>1.3483087250000001</v>
      </c>
    </row>
    <row r="1118" spans="1:12" x14ac:dyDescent="0.25">
      <c r="A1118" t="s">
        <v>20593</v>
      </c>
      <c r="B1118">
        <v>1</v>
      </c>
      <c r="C1118">
        <v>11</v>
      </c>
      <c r="D1118">
        <v>3</v>
      </c>
      <c r="E1118">
        <v>24004779</v>
      </c>
      <c r="F1118" s="2">
        <v>0</v>
      </c>
      <c r="G1118" s="2">
        <v>0</v>
      </c>
      <c r="H1118" s="2">
        <v>0</v>
      </c>
      <c r="I1118">
        <v>0.4</v>
      </c>
      <c r="J1118">
        <v>0.80000000000000027</v>
      </c>
      <c r="K1118">
        <v>12.0023895</v>
      </c>
      <c r="L1118">
        <v>4.5608363249999995</v>
      </c>
    </row>
    <row r="1119" spans="1:12" x14ac:dyDescent="0.25">
      <c r="A1119" t="s">
        <v>301</v>
      </c>
      <c r="B1119">
        <v>1</v>
      </c>
      <c r="C1119">
        <v>2</v>
      </c>
      <c r="D1119">
        <v>2</v>
      </c>
      <c r="E1119">
        <v>7627332</v>
      </c>
      <c r="F1119" s="2">
        <v>0.01</v>
      </c>
      <c r="G1119" s="2">
        <v>0</v>
      </c>
      <c r="H1119" s="2">
        <v>0</v>
      </c>
      <c r="I1119">
        <v>0.4</v>
      </c>
      <c r="J1119">
        <v>1.6</v>
      </c>
      <c r="K1119">
        <v>3.9136660000000001</v>
      </c>
      <c r="L1119">
        <v>1.9297831000000001</v>
      </c>
    </row>
    <row r="1120" spans="1:12" x14ac:dyDescent="0.25">
      <c r="A1120" t="s">
        <v>301</v>
      </c>
      <c r="B1120">
        <v>0</v>
      </c>
      <c r="C1120">
        <v>12</v>
      </c>
      <c r="D1120">
        <v>7</v>
      </c>
      <c r="E1120">
        <v>1062499</v>
      </c>
      <c r="F1120" s="2">
        <v>0.03</v>
      </c>
      <c r="G1120" s="2">
        <v>0</v>
      </c>
      <c r="H1120" s="2">
        <v>0.01</v>
      </c>
      <c r="I1120">
        <v>0</v>
      </c>
      <c r="J1120">
        <v>4.6000000000000005</v>
      </c>
      <c r="K1120">
        <v>1.0812495</v>
      </c>
      <c r="L1120">
        <v>1.5284373250000001</v>
      </c>
    </row>
    <row r="1121" spans="1:12" x14ac:dyDescent="0.25">
      <c r="A1121" t="s">
        <v>301</v>
      </c>
      <c r="B1121">
        <v>1</v>
      </c>
      <c r="C1121">
        <v>2</v>
      </c>
      <c r="D1121">
        <v>1</v>
      </c>
      <c r="E1121">
        <v>855404</v>
      </c>
      <c r="F1121" s="2">
        <v>0.02</v>
      </c>
      <c r="G1121" s="2">
        <v>0</v>
      </c>
      <c r="H1121" s="2">
        <v>0</v>
      </c>
      <c r="I1121">
        <v>0.4</v>
      </c>
      <c r="J1121">
        <v>0.60000000000000009</v>
      </c>
      <c r="K1121">
        <v>0.62770199999999998</v>
      </c>
      <c r="L1121">
        <v>0.52969569999999999</v>
      </c>
    </row>
    <row r="1122" spans="1:12" x14ac:dyDescent="0.25">
      <c r="A1122" t="s">
        <v>301</v>
      </c>
      <c r="B1122">
        <v>1</v>
      </c>
      <c r="C1122">
        <v>29</v>
      </c>
      <c r="D1122">
        <v>28</v>
      </c>
      <c r="E1122">
        <v>1050795</v>
      </c>
      <c r="F1122" s="2">
        <v>0.03</v>
      </c>
      <c r="G1122" s="2">
        <v>0</v>
      </c>
      <c r="H1122" s="2">
        <v>0.01</v>
      </c>
      <c r="I1122">
        <v>0.4</v>
      </c>
      <c r="J1122">
        <v>22.200000000000003</v>
      </c>
      <c r="K1122">
        <v>1.0753975</v>
      </c>
      <c r="L1122">
        <v>6.0863891250000011</v>
      </c>
    </row>
    <row r="1123" spans="1:12" x14ac:dyDescent="0.25">
      <c r="A1123" t="s">
        <v>301</v>
      </c>
      <c r="B1123">
        <v>1</v>
      </c>
      <c r="C1123">
        <v>10</v>
      </c>
      <c r="D1123">
        <v>9</v>
      </c>
      <c r="E1123">
        <v>4266983</v>
      </c>
      <c r="F1123" s="2">
        <v>0.01</v>
      </c>
      <c r="G1123" s="2">
        <v>0</v>
      </c>
      <c r="H1123" s="2">
        <v>0</v>
      </c>
      <c r="I1123">
        <v>0.4</v>
      </c>
      <c r="J1123">
        <v>7</v>
      </c>
      <c r="K1123">
        <v>2.2334915</v>
      </c>
      <c r="L1123">
        <v>2.6917220250000002</v>
      </c>
    </row>
    <row r="1124" spans="1:12" x14ac:dyDescent="0.25">
      <c r="A1124" t="s">
        <v>13659</v>
      </c>
      <c r="B1124">
        <v>1</v>
      </c>
      <c r="C1124">
        <v>7</v>
      </c>
      <c r="D1124">
        <v>4</v>
      </c>
      <c r="E1124">
        <v>746745</v>
      </c>
      <c r="F1124" s="2">
        <v>0</v>
      </c>
      <c r="G1124" s="2">
        <v>0</v>
      </c>
      <c r="H1124" s="2">
        <v>0</v>
      </c>
      <c r="I1124">
        <v>0.4</v>
      </c>
      <c r="J1124">
        <v>2.6</v>
      </c>
      <c r="K1124">
        <v>0.3733725</v>
      </c>
      <c r="L1124">
        <v>0.94068037500000001</v>
      </c>
    </row>
    <row r="1125" spans="1:12" x14ac:dyDescent="0.25">
      <c r="A1125" t="s">
        <v>4485</v>
      </c>
      <c r="B1125">
        <v>1</v>
      </c>
      <c r="C1125">
        <v>30</v>
      </c>
      <c r="D1125">
        <v>3</v>
      </c>
      <c r="E1125">
        <v>172587</v>
      </c>
      <c r="F1125" s="2">
        <v>0</v>
      </c>
      <c r="G1125" s="2">
        <v>0</v>
      </c>
      <c r="H1125" s="2">
        <v>0</v>
      </c>
      <c r="I1125">
        <v>0.4</v>
      </c>
      <c r="J1125">
        <v>-3</v>
      </c>
      <c r="K1125">
        <v>8.6293499999999995E-2</v>
      </c>
      <c r="L1125">
        <v>-0.55979727499999998</v>
      </c>
    </row>
    <row r="1126" spans="1:12" x14ac:dyDescent="0.25">
      <c r="A1126" t="s">
        <v>5991</v>
      </c>
      <c r="B1126">
        <v>1</v>
      </c>
      <c r="C1126">
        <v>7</v>
      </c>
      <c r="D1126">
        <v>7</v>
      </c>
      <c r="E1126">
        <v>151742</v>
      </c>
      <c r="F1126" s="2">
        <v>0.06</v>
      </c>
      <c r="G1126" s="2">
        <v>0</v>
      </c>
      <c r="H1126" s="2">
        <v>0.01</v>
      </c>
      <c r="I1126">
        <v>0.4</v>
      </c>
      <c r="J1126">
        <v>5.6000000000000005</v>
      </c>
      <c r="K1126">
        <v>0.925871</v>
      </c>
      <c r="L1126">
        <v>1.8840548500000001</v>
      </c>
    </row>
    <row r="1127" spans="1:12" x14ac:dyDescent="0.25">
      <c r="A1127" t="s">
        <v>9679</v>
      </c>
      <c r="B1127">
        <v>1</v>
      </c>
      <c r="C1127">
        <v>6</v>
      </c>
      <c r="D1127">
        <v>6</v>
      </c>
      <c r="E1127">
        <v>510268</v>
      </c>
      <c r="F1127" s="2">
        <v>0.02</v>
      </c>
      <c r="G1127" s="2">
        <v>0</v>
      </c>
      <c r="H1127" s="2">
        <v>0</v>
      </c>
      <c r="I1127">
        <v>0.4</v>
      </c>
      <c r="J1127">
        <v>4.8000000000000007</v>
      </c>
      <c r="K1127">
        <v>0.45513399999999998</v>
      </c>
      <c r="L1127">
        <v>1.5192969000000003</v>
      </c>
    </row>
    <row r="1128" spans="1:12" x14ac:dyDescent="0.25">
      <c r="A1128" t="s">
        <v>9679</v>
      </c>
      <c r="B1128">
        <v>1</v>
      </c>
      <c r="C1128">
        <v>2</v>
      </c>
      <c r="D1128">
        <v>2</v>
      </c>
      <c r="E1128">
        <v>197888</v>
      </c>
      <c r="F1128" s="2">
        <v>0.05</v>
      </c>
      <c r="G1128" s="2">
        <v>0</v>
      </c>
      <c r="H1128" s="2">
        <v>0.01</v>
      </c>
      <c r="I1128">
        <v>0.4</v>
      </c>
      <c r="J1128">
        <v>1.6</v>
      </c>
      <c r="K1128">
        <v>0.84894400000000014</v>
      </c>
      <c r="L1128">
        <v>0.85713040000000007</v>
      </c>
    </row>
    <row r="1129" spans="1:12" x14ac:dyDescent="0.25">
      <c r="A1129" t="s">
        <v>10259</v>
      </c>
      <c r="B1129">
        <v>1</v>
      </c>
      <c r="C1129">
        <v>5</v>
      </c>
      <c r="D1129">
        <v>5</v>
      </c>
      <c r="E1129">
        <v>77763</v>
      </c>
      <c r="F1129" s="2">
        <v>0.06</v>
      </c>
      <c r="G1129" s="2">
        <v>0</v>
      </c>
      <c r="H1129" s="2">
        <v>0.01</v>
      </c>
      <c r="I1129">
        <v>0.4</v>
      </c>
      <c r="J1129">
        <v>4</v>
      </c>
      <c r="K1129">
        <v>0.88888149999999999</v>
      </c>
      <c r="L1129">
        <v>1.471108525</v>
      </c>
    </row>
    <row r="1130" spans="1:12" x14ac:dyDescent="0.25">
      <c r="A1130" t="s">
        <v>10724</v>
      </c>
      <c r="B1130">
        <v>1</v>
      </c>
      <c r="C1130">
        <v>28</v>
      </c>
      <c r="D1130">
        <v>1</v>
      </c>
      <c r="E1130">
        <v>9577</v>
      </c>
      <c r="F1130" s="2">
        <v>0.01</v>
      </c>
      <c r="G1130" s="2">
        <v>0</v>
      </c>
      <c r="H1130" s="2">
        <v>0</v>
      </c>
      <c r="I1130">
        <v>0.4</v>
      </c>
      <c r="J1130">
        <v>-4.6000000000000005</v>
      </c>
      <c r="K1130">
        <v>0.10478850000000001</v>
      </c>
      <c r="L1130">
        <v>-0.95332402500000013</v>
      </c>
    </row>
    <row r="1131" spans="1:12" x14ac:dyDescent="0.25">
      <c r="A1131" t="s">
        <v>20291</v>
      </c>
      <c r="B1131">
        <v>1</v>
      </c>
      <c r="C1131">
        <v>8</v>
      </c>
      <c r="D1131">
        <v>8</v>
      </c>
      <c r="E1131">
        <v>302660</v>
      </c>
      <c r="F1131" s="2">
        <v>0.06</v>
      </c>
      <c r="G1131" s="2">
        <v>0</v>
      </c>
      <c r="H1131" s="2">
        <v>0.01</v>
      </c>
      <c r="I1131">
        <v>0.4</v>
      </c>
      <c r="J1131">
        <v>6.4</v>
      </c>
      <c r="K1131">
        <v>1.0013299999999998</v>
      </c>
      <c r="L1131">
        <v>2.1104655000000001</v>
      </c>
    </row>
    <row r="1132" spans="1:12" x14ac:dyDescent="0.25">
      <c r="A1132" t="s">
        <v>1935</v>
      </c>
      <c r="B1132">
        <v>1</v>
      </c>
      <c r="C1132">
        <v>7</v>
      </c>
      <c r="D1132">
        <v>5</v>
      </c>
      <c r="E1132">
        <v>930576</v>
      </c>
      <c r="F1132" s="2">
        <v>0.03</v>
      </c>
      <c r="G1132" s="2">
        <v>0</v>
      </c>
      <c r="H1132" s="2">
        <v>0</v>
      </c>
      <c r="I1132">
        <v>0.4</v>
      </c>
      <c r="J1132">
        <v>3.6</v>
      </c>
      <c r="K1132">
        <v>0.76528799999999997</v>
      </c>
      <c r="L1132">
        <v>1.3278508</v>
      </c>
    </row>
    <row r="1133" spans="1:12" x14ac:dyDescent="0.25">
      <c r="A1133" t="s">
        <v>1935</v>
      </c>
      <c r="B1133">
        <v>1</v>
      </c>
      <c r="C1133">
        <v>11</v>
      </c>
      <c r="D1133">
        <v>8</v>
      </c>
      <c r="E1133">
        <v>174504</v>
      </c>
      <c r="F1133" s="2">
        <v>7.0000000000000007E-2</v>
      </c>
      <c r="G1133" s="2">
        <v>0</v>
      </c>
      <c r="H1133" s="2">
        <v>0.01</v>
      </c>
      <c r="I1133">
        <v>0.4</v>
      </c>
      <c r="J1133">
        <v>5.8000000000000007</v>
      </c>
      <c r="K1133">
        <v>1.0372520000000001</v>
      </c>
      <c r="L1133">
        <v>1.9730382000000004</v>
      </c>
    </row>
    <row r="1134" spans="1:12" x14ac:dyDescent="0.25">
      <c r="A1134" t="s">
        <v>1935</v>
      </c>
      <c r="B1134">
        <v>1</v>
      </c>
      <c r="C1134">
        <v>7</v>
      </c>
      <c r="D1134">
        <v>6</v>
      </c>
      <c r="E1134">
        <v>392184</v>
      </c>
      <c r="F1134" s="2">
        <v>0.05</v>
      </c>
      <c r="G1134" s="2">
        <v>0</v>
      </c>
      <c r="H1134" s="2">
        <v>0.01</v>
      </c>
      <c r="I1134">
        <v>0.4</v>
      </c>
      <c r="J1134">
        <v>4.6000000000000005</v>
      </c>
      <c r="K1134">
        <v>0.94609200000000016</v>
      </c>
      <c r="L1134">
        <v>1.6411322000000002</v>
      </c>
    </row>
    <row r="1135" spans="1:12" x14ac:dyDescent="0.25">
      <c r="A1135" t="s">
        <v>1935</v>
      </c>
      <c r="B1135">
        <v>1</v>
      </c>
      <c r="C1135">
        <v>12</v>
      </c>
      <c r="D1135">
        <v>9</v>
      </c>
      <c r="E1135">
        <v>339517</v>
      </c>
      <c r="F1135" s="2">
        <v>0.03</v>
      </c>
      <c r="G1135" s="2">
        <v>0</v>
      </c>
      <c r="H1135" s="2">
        <v>0</v>
      </c>
      <c r="I1135">
        <v>0.4</v>
      </c>
      <c r="J1135">
        <v>6.6</v>
      </c>
      <c r="K1135">
        <v>0.46975849999999997</v>
      </c>
      <c r="L1135">
        <v>1.974415475</v>
      </c>
    </row>
    <row r="1136" spans="1:12" x14ac:dyDescent="0.25">
      <c r="A1136" t="s">
        <v>1935</v>
      </c>
      <c r="B1136">
        <v>1</v>
      </c>
      <c r="C1136">
        <v>14</v>
      </c>
      <c r="D1136">
        <v>12</v>
      </c>
      <c r="E1136">
        <v>1202228</v>
      </c>
      <c r="F1136" s="2">
        <v>0.03</v>
      </c>
      <c r="G1136" s="2">
        <v>0</v>
      </c>
      <c r="H1136" s="2">
        <v>0</v>
      </c>
      <c r="I1136">
        <v>0.4</v>
      </c>
      <c r="J1136">
        <v>9.2000000000000011</v>
      </c>
      <c r="K1136">
        <v>0.90111399999999997</v>
      </c>
      <c r="L1136">
        <v>2.7753899000000004</v>
      </c>
    </row>
    <row r="1137" spans="1:12" x14ac:dyDescent="0.25">
      <c r="A1137" t="s">
        <v>1935</v>
      </c>
      <c r="B1137">
        <v>1</v>
      </c>
      <c r="C1137">
        <v>6</v>
      </c>
      <c r="D1137">
        <v>2</v>
      </c>
      <c r="E1137">
        <v>99681</v>
      </c>
      <c r="F1137" s="2">
        <v>0.1</v>
      </c>
      <c r="G1137" s="2">
        <v>0</v>
      </c>
      <c r="H1137" s="2">
        <v>0.01</v>
      </c>
      <c r="I1137">
        <v>0.4</v>
      </c>
      <c r="J1137">
        <v>0.8</v>
      </c>
      <c r="K1137">
        <v>1.2998405000000002</v>
      </c>
      <c r="L1137">
        <v>0.81494417500000005</v>
      </c>
    </row>
    <row r="1138" spans="1:12" x14ac:dyDescent="0.25">
      <c r="A1138" t="s">
        <v>1935</v>
      </c>
      <c r="B1138">
        <v>1</v>
      </c>
      <c r="C1138">
        <v>7</v>
      </c>
      <c r="D1138">
        <v>3</v>
      </c>
      <c r="E1138">
        <v>460082</v>
      </c>
      <c r="F1138" s="2">
        <v>0.04</v>
      </c>
      <c r="G1138" s="2">
        <v>0</v>
      </c>
      <c r="H1138" s="2">
        <v>0</v>
      </c>
      <c r="I1138">
        <v>0.4</v>
      </c>
      <c r="J1138">
        <v>1.6000000000000003</v>
      </c>
      <c r="K1138">
        <v>0.63004100000000007</v>
      </c>
      <c r="L1138">
        <v>0.78051435000000002</v>
      </c>
    </row>
    <row r="1139" spans="1:12" x14ac:dyDescent="0.25">
      <c r="A1139" t="s">
        <v>3874</v>
      </c>
      <c r="B1139">
        <v>1</v>
      </c>
      <c r="C1139">
        <v>8</v>
      </c>
      <c r="D1139">
        <v>5</v>
      </c>
      <c r="E1139">
        <v>571347</v>
      </c>
      <c r="F1139" s="2">
        <v>0.05</v>
      </c>
      <c r="G1139" s="2">
        <v>0</v>
      </c>
      <c r="H1139" s="2">
        <v>0</v>
      </c>
      <c r="I1139">
        <v>0.4</v>
      </c>
      <c r="J1139">
        <v>3.4</v>
      </c>
      <c r="K1139">
        <v>0.78567350000000014</v>
      </c>
      <c r="L1139">
        <v>1.2849857250000001</v>
      </c>
    </row>
    <row r="1140" spans="1:12" x14ac:dyDescent="0.25">
      <c r="A1140" t="s">
        <v>3874</v>
      </c>
      <c r="B1140">
        <v>1</v>
      </c>
      <c r="C1140">
        <v>22</v>
      </c>
      <c r="D1140">
        <v>20</v>
      </c>
      <c r="E1140">
        <v>2651325</v>
      </c>
      <c r="F1140" s="2">
        <v>0.03</v>
      </c>
      <c r="G1140" s="2">
        <v>0</v>
      </c>
      <c r="H1140" s="2">
        <v>0</v>
      </c>
      <c r="I1140">
        <v>0.4</v>
      </c>
      <c r="J1140">
        <v>15.6</v>
      </c>
      <c r="K1140">
        <v>1.6256625</v>
      </c>
      <c r="L1140">
        <v>4.6289818749999991</v>
      </c>
    </row>
    <row r="1141" spans="1:12" x14ac:dyDescent="0.25">
      <c r="A1141" t="s">
        <v>3874</v>
      </c>
      <c r="B1141">
        <v>1</v>
      </c>
      <c r="C1141">
        <v>9</v>
      </c>
      <c r="D1141">
        <v>7</v>
      </c>
      <c r="E1141">
        <v>639391</v>
      </c>
      <c r="F1141" s="2">
        <v>0.03</v>
      </c>
      <c r="G1141" s="2">
        <v>0</v>
      </c>
      <c r="H1141" s="2">
        <v>0</v>
      </c>
      <c r="I1141">
        <v>0.4</v>
      </c>
      <c r="J1141">
        <v>5.2</v>
      </c>
      <c r="K1141">
        <v>0.61969549999999995</v>
      </c>
      <c r="L1141">
        <v>1.6768934249999998</v>
      </c>
    </row>
    <row r="1142" spans="1:12" x14ac:dyDescent="0.25">
      <c r="A1142" t="s">
        <v>3874</v>
      </c>
      <c r="B1142">
        <v>1</v>
      </c>
      <c r="C1142">
        <v>19</v>
      </c>
      <c r="D1142">
        <v>8</v>
      </c>
      <c r="E1142">
        <v>1848104</v>
      </c>
      <c r="F1142" s="2">
        <v>0.03</v>
      </c>
      <c r="G1142" s="2">
        <v>0</v>
      </c>
      <c r="H1142" s="2">
        <v>0</v>
      </c>
      <c r="I1142">
        <v>0.4</v>
      </c>
      <c r="J1142">
        <v>4.2</v>
      </c>
      <c r="K1142">
        <v>1.2240519999999999</v>
      </c>
      <c r="L1142">
        <v>1.6384181999999998</v>
      </c>
    </row>
    <row r="1143" spans="1:12" x14ac:dyDescent="0.25">
      <c r="A1143" t="s">
        <v>3874</v>
      </c>
      <c r="B1143">
        <v>1</v>
      </c>
      <c r="C1143">
        <v>8</v>
      </c>
      <c r="D1143">
        <v>8</v>
      </c>
      <c r="E1143">
        <v>1604545</v>
      </c>
      <c r="F1143" s="2">
        <v>0.05</v>
      </c>
      <c r="G1143" s="2">
        <v>0</v>
      </c>
      <c r="H1143" s="2">
        <v>0</v>
      </c>
      <c r="I1143">
        <v>0.4</v>
      </c>
      <c r="J1143">
        <v>6.4</v>
      </c>
      <c r="K1143">
        <v>1.3022724999999999</v>
      </c>
      <c r="L1143">
        <v>2.2157953750000003</v>
      </c>
    </row>
    <row r="1144" spans="1:12" x14ac:dyDescent="0.25">
      <c r="A1144" t="s">
        <v>3874</v>
      </c>
      <c r="B1144">
        <v>1</v>
      </c>
      <c r="C1144">
        <v>14</v>
      </c>
      <c r="D1144">
        <v>13</v>
      </c>
      <c r="E1144">
        <v>6169981</v>
      </c>
      <c r="F1144" s="2">
        <v>0.03</v>
      </c>
      <c r="G1144" s="2">
        <v>0</v>
      </c>
      <c r="H1144" s="2">
        <v>0</v>
      </c>
      <c r="I1144">
        <v>0.4</v>
      </c>
      <c r="J1144">
        <v>10.200000000000001</v>
      </c>
      <c r="K1144">
        <v>3.3849904999999998</v>
      </c>
      <c r="L1144">
        <v>3.8947466750000004</v>
      </c>
    </row>
    <row r="1145" spans="1:12" x14ac:dyDescent="0.25">
      <c r="A1145" t="s">
        <v>3874</v>
      </c>
      <c r="B1145">
        <v>1</v>
      </c>
      <c r="C1145">
        <v>7</v>
      </c>
      <c r="D1145">
        <v>7</v>
      </c>
      <c r="E1145">
        <v>1389924</v>
      </c>
      <c r="F1145" s="2">
        <v>0.04</v>
      </c>
      <c r="G1145" s="2">
        <v>0</v>
      </c>
      <c r="H1145" s="2">
        <v>0</v>
      </c>
      <c r="I1145">
        <v>0.4</v>
      </c>
      <c r="J1145">
        <v>5.6000000000000005</v>
      </c>
      <c r="K1145">
        <v>1.094962</v>
      </c>
      <c r="L1145">
        <v>1.9432366999999999</v>
      </c>
    </row>
    <row r="1146" spans="1:12" x14ac:dyDescent="0.25">
      <c r="A1146" t="s">
        <v>8638</v>
      </c>
      <c r="B1146">
        <v>1</v>
      </c>
      <c r="C1146">
        <v>8</v>
      </c>
      <c r="D1146">
        <v>8</v>
      </c>
      <c r="E1146">
        <v>1969654</v>
      </c>
      <c r="F1146" s="2">
        <v>0.03</v>
      </c>
      <c r="G1146" s="2">
        <v>0</v>
      </c>
      <c r="H1146" s="2">
        <v>0</v>
      </c>
      <c r="I1146">
        <v>0.4</v>
      </c>
      <c r="J1146">
        <v>6.4</v>
      </c>
      <c r="K1146">
        <v>1.2848269999999999</v>
      </c>
      <c r="L1146">
        <v>2.2096894499999999</v>
      </c>
    </row>
    <row r="1147" spans="1:12" x14ac:dyDescent="0.25">
      <c r="A1147" t="s">
        <v>8638</v>
      </c>
      <c r="B1147">
        <v>1</v>
      </c>
      <c r="C1147">
        <v>11</v>
      </c>
      <c r="D1147">
        <v>11</v>
      </c>
      <c r="E1147">
        <v>312793</v>
      </c>
      <c r="F1147" s="2">
        <v>0.06</v>
      </c>
      <c r="G1147" s="2">
        <v>0</v>
      </c>
      <c r="H1147" s="2">
        <v>0.02</v>
      </c>
      <c r="I1147">
        <v>0.4</v>
      </c>
      <c r="J1147">
        <v>8.8000000000000007</v>
      </c>
      <c r="K1147">
        <v>1.2563964999999999</v>
      </c>
      <c r="L1147">
        <v>2.7997387750000002</v>
      </c>
    </row>
    <row r="1148" spans="1:12" x14ac:dyDescent="0.25">
      <c r="A1148" t="s">
        <v>1247</v>
      </c>
      <c r="B1148">
        <v>1</v>
      </c>
      <c r="C1148">
        <v>12</v>
      </c>
      <c r="D1148">
        <v>12</v>
      </c>
      <c r="E1148">
        <v>1093889</v>
      </c>
      <c r="F1148" s="2">
        <v>0.02</v>
      </c>
      <c r="G1148" s="2">
        <v>0</v>
      </c>
      <c r="H1148" s="2">
        <v>0</v>
      </c>
      <c r="I1148">
        <v>0.4</v>
      </c>
      <c r="J1148">
        <v>9.6000000000000014</v>
      </c>
      <c r="K1148">
        <v>0.7469444999999999</v>
      </c>
      <c r="L1148">
        <v>2.8214305750000004</v>
      </c>
    </row>
    <row r="1149" spans="1:12" x14ac:dyDescent="0.25">
      <c r="A1149" t="s">
        <v>1247</v>
      </c>
      <c r="B1149">
        <v>1</v>
      </c>
      <c r="C1149">
        <v>7</v>
      </c>
      <c r="D1149">
        <v>7</v>
      </c>
      <c r="E1149">
        <v>139393</v>
      </c>
      <c r="F1149" s="2">
        <v>0.06</v>
      </c>
      <c r="G1149" s="2">
        <v>0</v>
      </c>
      <c r="H1149" s="2">
        <v>0.01</v>
      </c>
      <c r="I1149">
        <v>0.4</v>
      </c>
      <c r="J1149">
        <v>5.6000000000000005</v>
      </c>
      <c r="K1149">
        <v>0.91969649999999992</v>
      </c>
      <c r="L1149">
        <v>1.881893775</v>
      </c>
    </row>
    <row r="1150" spans="1:12" x14ac:dyDescent="0.25">
      <c r="A1150" t="s">
        <v>722</v>
      </c>
      <c r="B1150">
        <v>1</v>
      </c>
      <c r="C1150">
        <v>7</v>
      </c>
      <c r="D1150">
        <v>7</v>
      </c>
      <c r="E1150">
        <v>2958978</v>
      </c>
      <c r="F1150" s="2">
        <v>0.02</v>
      </c>
      <c r="G1150" s="2">
        <v>0</v>
      </c>
      <c r="H1150" s="2">
        <v>0</v>
      </c>
      <c r="I1150">
        <v>0.4</v>
      </c>
      <c r="J1150">
        <v>5.6000000000000005</v>
      </c>
      <c r="K1150">
        <v>1.6794889999999998</v>
      </c>
      <c r="L1150">
        <v>2.14782115</v>
      </c>
    </row>
    <row r="1151" spans="1:12" x14ac:dyDescent="0.25">
      <c r="A1151" t="s">
        <v>722</v>
      </c>
      <c r="B1151">
        <v>1</v>
      </c>
      <c r="C1151">
        <v>10</v>
      </c>
      <c r="D1151">
        <v>9</v>
      </c>
      <c r="E1151">
        <v>935511</v>
      </c>
      <c r="F1151" s="2">
        <v>0.05</v>
      </c>
      <c r="G1151" s="2">
        <v>0</v>
      </c>
      <c r="H1151" s="2">
        <v>0</v>
      </c>
      <c r="I1151">
        <v>0.4</v>
      </c>
      <c r="J1151">
        <v>7</v>
      </c>
      <c r="K1151">
        <v>0.9677555000000001</v>
      </c>
      <c r="L1151">
        <v>2.2487144250000002</v>
      </c>
    </row>
    <row r="1152" spans="1:12" x14ac:dyDescent="0.25">
      <c r="A1152" t="s">
        <v>722</v>
      </c>
      <c r="B1152">
        <v>1</v>
      </c>
      <c r="C1152">
        <v>6</v>
      </c>
      <c r="D1152">
        <v>5</v>
      </c>
      <c r="E1152">
        <v>535232</v>
      </c>
      <c r="F1152" s="2">
        <v>0.03</v>
      </c>
      <c r="G1152" s="2">
        <v>0</v>
      </c>
      <c r="H1152" s="2">
        <v>0</v>
      </c>
      <c r="I1152">
        <v>0.4</v>
      </c>
      <c r="J1152">
        <v>3.8</v>
      </c>
      <c r="K1152">
        <v>0.5676159999999999</v>
      </c>
      <c r="L1152">
        <v>1.3086655999999999</v>
      </c>
    </row>
    <row r="1153" spans="1:12" x14ac:dyDescent="0.25">
      <c r="A1153" t="s">
        <v>722</v>
      </c>
      <c r="B1153">
        <v>1</v>
      </c>
      <c r="C1153">
        <v>4</v>
      </c>
      <c r="D1153">
        <v>4</v>
      </c>
      <c r="E1153">
        <v>593557</v>
      </c>
      <c r="F1153" s="2">
        <v>0.04</v>
      </c>
      <c r="G1153" s="2">
        <v>0</v>
      </c>
      <c r="H1153" s="2">
        <v>0</v>
      </c>
      <c r="I1153">
        <v>0.4</v>
      </c>
      <c r="J1153">
        <v>3.2</v>
      </c>
      <c r="K1153">
        <v>0.69677849999999997</v>
      </c>
      <c r="L1153">
        <v>1.2038724750000001</v>
      </c>
    </row>
    <row r="1154" spans="1:12" x14ac:dyDescent="0.25">
      <c r="A1154" t="s">
        <v>722</v>
      </c>
      <c r="B1154">
        <v>1</v>
      </c>
      <c r="C1154">
        <v>7</v>
      </c>
      <c r="D1154">
        <v>7</v>
      </c>
      <c r="E1154">
        <v>502917</v>
      </c>
      <c r="F1154" s="2">
        <v>0.04</v>
      </c>
      <c r="G1154" s="2">
        <v>0</v>
      </c>
      <c r="H1154" s="2">
        <v>0</v>
      </c>
      <c r="I1154">
        <v>0.4</v>
      </c>
      <c r="J1154">
        <v>5.6000000000000005</v>
      </c>
      <c r="K1154">
        <v>0.65145849999999994</v>
      </c>
      <c r="L1154">
        <v>1.7880104750000001</v>
      </c>
    </row>
    <row r="1155" spans="1:12" x14ac:dyDescent="0.25">
      <c r="A1155" t="s">
        <v>722</v>
      </c>
      <c r="B1155">
        <v>1</v>
      </c>
      <c r="C1155">
        <v>7</v>
      </c>
      <c r="D1155">
        <v>5</v>
      </c>
      <c r="E1155">
        <v>526982</v>
      </c>
      <c r="F1155" s="2">
        <v>0.05</v>
      </c>
      <c r="G1155" s="2">
        <v>0</v>
      </c>
      <c r="H1155" s="2">
        <v>0</v>
      </c>
      <c r="I1155">
        <v>0.4</v>
      </c>
      <c r="J1155">
        <v>3.6</v>
      </c>
      <c r="K1155">
        <v>0.76349100000000014</v>
      </c>
      <c r="L1155">
        <v>1.3272218500000001</v>
      </c>
    </row>
    <row r="1156" spans="1:12" x14ac:dyDescent="0.25">
      <c r="A1156" t="s">
        <v>722</v>
      </c>
      <c r="B1156">
        <v>1</v>
      </c>
      <c r="C1156">
        <v>7</v>
      </c>
      <c r="D1156">
        <v>5</v>
      </c>
      <c r="E1156">
        <v>554706</v>
      </c>
      <c r="F1156" s="2">
        <v>0.03</v>
      </c>
      <c r="G1156" s="2">
        <v>0</v>
      </c>
      <c r="H1156" s="2">
        <v>0</v>
      </c>
      <c r="I1156">
        <v>0.4</v>
      </c>
      <c r="J1156">
        <v>3.6</v>
      </c>
      <c r="K1156">
        <v>0.57735300000000001</v>
      </c>
      <c r="L1156">
        <v>1.26207355</v>
      </c>
    </row>
    <row r="1157" spans="1:12" x14ac:dyDescent="0.25">
      <c r="A1157" t="s">
        <v>722</v>
      </c>
      <c r="B1157">
        <v>1</v>
      </c>
      <c r="C1157">
        <v>2</v>
      </c>
      <c r="D1157">
        <v>2</v>
      </c>
      <c r="E1157">
        <v>522265</v>
      </c>
      <c r="F1157" s="2">
        <v>0.05</v>
      </c>
      <c r="G1157" s="2">
        <v>0</v>
      </c>
      <c r="H1157" s="2">
        <v>0</v>
      </c>
      <c r="I1157">
        <v>0.4</v>
      </c>
      <c r="J1157">
        <v>1.6</v>
      </c>
      <c r="K1157">
        <v>0.7611325000000001</v>
      </c>
      <c r="L1157">
        <v>0.82639637500000007</v>
      </c>
    </row>
    <row r="1158" spans="1:12" x14ac:dyDescent="0.25">
      <c r="A1158" t="s">
        <v>722</v>
      </c>
      <c r="B1158">
        <v>1</v>
      </c>
      <c r="C1158">
        <v>13</v>
      </c>
      <c r="D1158">
        <v>9</v>
      </c>
      <c r="E1158">
        <v>782535</v>
      </c>
      <c r="F1158" s="2">
        <v>0.03</v>
      </c>
      <c r="G1158" s="2">
        <v>0</v>
      </c>
      <c r="H1158" s="2">
        <v>0</v>
      </c>
      <c r="I1158">
        <v>0.4</v>
      </c>
      <c r="J1158">
        <v>6.4</v>
      </c>
      <c r="K1158">
        <v>0.69126749999999992</v>
      </c>
      <c r="L1158">
        <v>2.001943625</v>
      </c>
    </row>
    <row r="1159" spans="1:12" x14ac:dyDescent="0.25">
      <c r="A1159" t="s">
        <v>722</v>
      </c>
      <c r="B1159">
        <v>1</v>
      </c>
      <c r="C1159">
        <v>4</v>
      </c>
      <c r="D1159">
        <v>3</v>
      </c>
      <c r="E1159">
        <v>1044836</v>
      </c>
      <c r="F1159" s="2">
        <v>0.03</v>
      </c>
      <c r="G1159" s="2">
        <v>0</v>
      </c>
      <c r="H1159" s="2">
        <v>0</v>
      </c>
      <c r="I1159">
        <v>0.4</v>
      </c>
      <c r="J1159">
        <v>2.2000000000000002</v>
      </c>
      <c r="K1159">
        <v>0.82241799999999987</v>
      </c>
      <c r="L1159">
        <v>0.99784629999999996</v>
      </c>
    </row>
    <row r="1160" spans="1:12" x14ac:dyDescent="0.25">
      <c r="A1160" t="s">
        <v>722</v>
      </c>
      <c r="B1160">
        <v>1</v>
      </c>
      <c r="C1160">
        <v>4</v>
      </c>
      <c r="D1160">
        <v>3</v>
      </c>
      <c r="E1160">
        <v>800306</v>
      </c>
      <c r="F1160" s="2">
        <v>0.03</v>
      </c>
      <c r="G1160" s="2">
        <v>0</v>
      </c>
      <c r="H1160" s="2">
        <v>0</v>
      </c>
      <c r="I1160">
        <v>0.4</v>
      </c>
      <c r="J1160">
        <v>2.2000000000000002</v>
      </c>
      <c r="K1160">
        <v>0.70015300000000003</v>
      </c>
      <c r="L1160">
        <v>0.95505355000000003</v>
      </c>
    </row>
    <row r="1161" spans="1:12" x14ac:dyDescent="0.25">
      <c r="A1161" t="s">
        <v>722</v>
      </c>
      <c r="B1161">
        <v>1</v>
      </c>
      <c r="C1161">
        <v>5</v>
      </c>
      <c r="D1161">
        <v>4</v>
      </c>
      <c r="E1161">
        <v>680776</v>
      </c>
      <c r="F1161" s="2">
        <v>0.03</v>
      </c>
      <c r="G1161" s="2">
        <v>0</v>
      </c>
      <c r="H1161" s="2">
        <v>0</v>
      </c>
      <c r="I1161">
        <v>0.4</v>
      </c>
      <c r="J1161">
        <v>3</v>
      </c>
      <c r="K1161">
        <v>0.64038799999999996</v>
      </c>
      <c r="L1161">
        <v>1.1341357999999999</v>
      </c>
    </row>
    <row r="1162" spans="1:12" x14ac:dyDescent="0.25">
      <c r="A1162" t="s">
        <v>722</v>
      </c>
      <c r="B1162">
        <v>1</v>
      </c>
      <c r="C1162">
        <v>8</v>
      </c>
      <c r="D1162">
        <v>7</v>
      </c>
      <c r="E1162">
        <v>792979</v>
      </c>
      <c r="F1162" s="2">
        <v>0.03</v>
      </c>
      <c r="G1162" s="2">
        <v>0</v>
      </c>
      <c r="H1162" s="2">
        <v>0</v>
      </c>
      <c r="I1162">
        <v>0.4</v>
      </c>
      <c r="J1162">
        <v>5.4</v>
      </c>
      <c r="K1162">
        <v>0.69648949999999998</v>
      </c>
      <c r="L1162">
        <v>1.7537713250000002</v>
      </c>
    </row>
    <row r="1163" spans="1:12" x14ac:dyDescent="0.25">
      <c r="A1163" t="s">
        <v>722</v>
      </c>
      <c r="B1163">
        <v>1</v>
      </c>
      <c r="C1163">
        <v>8</v>
      </c>
      <c r="D1163">
        <v>8</v>
      </c>
      <c r="E1163">
        <v>1639968</v>
      </c>
      <c r="F1163" s="2">
        <v>0.05</v>
      </c>
      <c r="G1163" s="2">
        <v>0</v>
      </c>
      <c r="H1163" s="2">
        <v>0</v>
      </c>
      <c r="I1163">
        <v>0.4</v>
      </c>
      <c r="J1163">
        <v>6.4</v>
      </c>
      <c r="K1163">
        <v>1.319984</v>
      </c>
      <c r="L1163">
        <v>2.2219944000000003</v>
      </c>
    </row>
    <row r="1164" spans="1:12" x14ac:dyDescent="0.25">
      <c r="A1164" t="s">
        <v>722</v>
      </c>
      <c r="B1164">
        <v>1</v>
      </c>
      <c r="C1164">
        <v>7</v>
      </c>
      <c r="D1164">
        <v>7</v>
      </c>
      <c r="E1164">
        <v>1629599</v>
      </c>
      <c r="F1164" s="2">
        <v>0.03</v>
      </c>
      <c r="G1164" s="2">
        <v>0</v>
      </c>
      <c r="H1164" s="2">
        <v>0</v>
      </c>
      <c r="I1164">
        <v>0.4</v>
      </c>
      <c r="J1164">
        <v>5.6000000000000005</v>
      </c>
      <c r="K1164">
        <v>1.1147994999999999</v>
      </c>
      <c r="L1164">
        <v>1.950179825</v>
      </c>
    </row>
    <row r="1165" spans="1:12" x14ac:dyDescent="0.25">
      <c r="A1165" t="s">
        <v>722</v>
      </c>
      <c r="B1165">
        <v>1</v>
      </c>
      <c r="C1165">
        <v>6</v>
      </c>
      <c r="D1165">
        <v>3</v>
      </c>
      <c r="E1165">
        <v>666191</v>
      </c>
      <c r="F1165" s="2">
        <v>0.04</v>
      </c>
      <c r="G1165" s="2">
        <v>0</v>
      </c>
      <c r="H1165" s="2">
        <v>0</v>
      </c>
      <c r="I1165">
        <v>0.4</v>
      </c>
      <c r="J1165">
        <v>1.8000000000000003</v>
      </c>
      <c r="K1165">
        <v>0.73309550000000001</v>
      </c>
      <c r="L1165">
        <v>0.86658342500000007</v>
      </c>
    </row>
    <row r="1166" spans="1:12" x14ac:dyDescent="0.25">
      <c r="A1166" t="s">
        <v>722</v>
      </c>
      <c r="B1166">
        <v>1</v>
      </c>
      <c r="C1166">
        <v>14</v>
      </c>
      <c r="D1166">
        <v>13</v>
      </c>
      <c r="E1166">
        <v>825458</v>
      </c>
      <c r="F1166" s="2">
        <v>0.04</v>
      </c>
      <c r="G1166" s="2">
        <v>0</v>
      </c>
      <c r="H1166" s="2">
        <v>0</v>
      </c>
      <c r="I1166">
        <v>0.4</v>
      </c>
      <c r="J1166">
        <v>10.200000000000001</v>
      </c>
      <c r="K1166">
        <v>0.81272900000000003</v>
      </c>
      <c r="L1166">
        <v>2.9944551500000003</v>
      </c>
    </row>
    <row r="1167" spans="1:12" x14ac:dyDescent="0.25">
      <c r="A1167" t="s">
        <v>722</v>
      </c>
      <c r="B1167">
        <v>1</v>
      </c>
      <c r="C1167">
        <v>6</v>
      </c>
      <c r="D1167">
        <v>5</v>
      </c>
      <c r="E1167">
        <v>642523</v>
      </c>
      <c r="F1167" s="2">
        <v>0.03</v>
      </c>
      <c r="G1167" s="2">
        <v>0</v>
      </c>
      <c r="H1167" s="2">
        <v>0</v>
      </c>
      <c r="I1167">
        <v>0.4</v>
      </c>
      <c r="J1167">
        <v>3.8</v>
      </c>
      <c r="K1167">
        <v>0.62126149999999991</v>
      </c>
      <c r="L1167">
        <v>1.3274415249999998</v>
      </c>
    </row>
    <row r="1168" spans="1:12" x14ac:dyDescent="0.25">
      <c r="A1168" t="s">
        <v>722</v>
      </c>
      <c r="B1168">
        <v>1</v>
      </c>
      <c r="C1168">
        <v>3</v>
      </c>
      <c r="D1168">
        <v>2</v>
      </c>
      <c r="E1168">
        <v>591773</v>
      </c>
      <c r="F1168" s="2">
        <v>0.04</v>
      </c>
      <c r="G1168" s="2">
        <v>0</v>
      </c>
      <c r="H1168" s="2">
        <v>0</v>
      </c>
      <c r="I1168">
        <v>0.4</v>
      </c>
      <c r="J1168">
        <v>1.4000000000000001</v>
      </c>
      <c r="K1168">
        <v>0.69588650000000007</v>
      </c>
      <c r="L1168">
        <v>0.753560275</v>
      </c>
    </row>
    <row r="1169" spans="1:12" x14ac:dyDescent="0.25">
      <c r="A1169" t="s">
        <v>722</v>
      </c>
      <c r="B1169">
        <v>1</v>
      </c>
      <c r="C1169">
        <v>14</v>
      </c>
      <c r="D1169">
        <v>13</v>
      </c>
      <c r="E1169">
        <v>1420352</v>
      </c>
      <c r="F1169" s="2">
        <v>0.03</v>
      </c>
      <c r="G1169" s="2">
        <v>0</v>
      </c>
      <c r="H1169" s="2">
        <v>0</v>
      </c>
      <c r="I1169">
        <v>0.4</v>
      </c>
      <c r="J1169">
        <v>10.200000000000001</v>
      </c>
      <c r="K1169">
        <v>1.010176</v>
      </c>
      <c r="L1169">
        <v>3.0635616000000003</v>
      </c>
    </row>
    <row r="1170" spans="1:12" x14ac:dyDescent="0.25">
      <c r="A1170" t="s">
        <v>722</v>
      </c>
      <c r="B1170">
        <v>1</v>
      </c>
      <c r="C1170">
        <v>7</v>
      </c>
      <c r="D1170">
        <v>6</v>
      </c>
      <c r="E1170">
        <v>768647</v>
      </c>
      <c r="F1170" s="2">
        <v>0.03</v>
      </c>
      <c r="G1170" s="2">
        <v>0</v>
      </c>
      <c r="H1170" s="2">
        <v>0</v>
      </c>
      <c r="I1170">
        <v>0.4</v>
      </c>
      <c r="J1170">
        <v>4.6000000000000005</v>
      </c>
      <c r="K1170">
        <v>0.68432349999999997</v>
      </c>
      <c r="L1170">
        <v>1.5495132250000001</v>
      </c>
    </row>
    <row r="1171" spans="1:12" x14ac:dyDescent="0.25">
      <c r="A1171" t="s">
        <v>722</v>
      </c>
      <c r="B1171">
        <v>1</v>
      </c>
      <c r="C1171">
        <v>23</v>
      </c>
      <c r="D1171">
        <v>18</v>
      </c>
      <c r="E1171">
        <v>1191039</v>
      </c>
      <c r="F1171" s="2">
        <v>0.03</v>
      </c>
      <c r="G1171" s="2">
        <v>0</v>
      </c>
      <c r="H1171" s="2">
        <v>0</v>
      </c>
      <c r="I1171">
        <v>0.4</v>
      </c>
      <c r="J1171">
        <v>13.4</v>
      </c>
      <c r="K1171">
        <v>0.89551950000000002</v>
      </c>
      <c r="L1171">
        <v>3.8234318250000001</v>
      </c>
    </row>
    <row r="1172" spans="1:12" x14ac:dyDescent="0.25">
      <c r="A1172" t="s">
        <v>722</v>
      </c>
      <c r="B1172">
        <v>1</v>
      </c>
      <c r="C1172">
        <v>2</v>
      </c>
      <c r="D1172">
        <v>1</v>
      </c>
      <c r="E1172">
        <v>325569</v>
      </c>
      <c r="F1172" s="2">
        <v>0.04</v>
      </c>
      <c r="G1172" s="2">
        <v>0</v>
      </c>
      <c r="H1172" s="2">
        <v>0</v>
      </c>
      <c r="I1172">
        <v>0.4</v>
      </c>
      <c r="J1172">
        <v>0.60000000000000009</v>
      </c>
      <c r="K1172">
        <v>0.56278450000000002</v>
      </c>
      <c r="L1172">
        <v>0.50697457500000009</v>
      </c>
    </row>
    <row r="1173" spans="1:12" x14ac:dyDescent="0.25">
      <c r="A1173" t="s">
        <v>722</v>
      </c>
      <c r="B1173">
        <v>1</v>
      </c>
      <c r="C1173">
        <v>4</v>
      </c>
      <c r="D1173">
        <v>4</v>
      </c>
      <c r="E1173">
        <v>2366705</v>
      </c>
      <c r="F1173" s="2">
        <v>0.02</v>
      </c>
      <c r="G1173" s="2">
        <v>0</v>
      </c>
      <c r="H1173" s="2">
        <v>0</v>
      </c>
      <c r="I1173">
        <v>0.4</v>
      </c>
      <c r="J1173">
        <v>3.2</v>
      </c>
      <c r="K1173">
        <v>1.3833525</v>
      </c>
      <c r="L1173">
        <v>1.4441733750000001</v>
      </c>
    </row>
    <row r="1174" spans="1:12" x14ac:dyDescent="0.25">
      <c r="A1174" t="s">
        <v>722</v>
      </c>
      <c r="B1174">
        <v>1</v>
      </c>
      <c r="C1174">
        <v>7</v>
      </c>
      <c r="D1174">
        <v>6</v>
      </c>
      <c r="E1174">
        <v>591389</v>
      </c>
      <c r="F1174" s="2">
        <v>0.04</v>
      </c>
      <c r="G1174" s="2">
        <v>0</v>
      </c>
      <c r="H1174" s="2">
        <v>0</v>
      </c>
      <c r="I1174">
        <v>0.4</v>
      </c>
      <c r="J1174">
        <v>4.6000000000000005</v>
      </c>
      <c r="K1174">
        <v>0.69569449999999999</v>
      </c>
      <c r="L1174">
        <v>1.553493075</v>
      </c>
    </row>
    <row r="1175" spans="1:12" x14ac:dyDescent="0.25">
      <c r="A1175" t="s">
        <v>1254</v>
      </c>
      <c r="B1175">
        <v>1</v>
      </c>
      <c r="C1175">
        <v>5</v>
      </c>
      <c r="D1175">
        <v>4</v>
      </c>
      <c r="E1175">
        <v>58643</v>
      </c>
      <c r="F1175" s="2">
        <v>0.03</v>
      </c>
      <c r="G1175" s="2">
        <v>0</v>
      </c>
      <c r="H1175" s="2">
        <v>0.01</v>
      </c>
      <c r="I1175">
        <v>0.4</v>
      </c>
      <c r="J1175">
        <v>3</v>
      </c>
      <c r="K1175">
        <v>0.57932150000000004</v>
      </c>
      <c r="L1175">
        <v>1.1127625249999999</v>
      </c>
    </row>
    <row r="1176" spans="1:12" x14ac:dyDescent="0.25">
      <c r="A1176" t="s">
        <v>1254</v>
      </c>
      <c r="B1176">
        <v>1</v>
      </c>
      <c r="C1176">
        <v>6</v>
      </c>
      <c r="D1176">
        <v>5</v>
      </c>
      <c r="E1176">
        <v>65678</v>
      </c>
      <c r="F1176" s="2">
        <v>0.03</v>
      </c>
      <c r="G1176" s="2">
        <v>0</v>
      </c>
      <c r="H1176" s="2">
        <v>0.01</v>
      </c>
      <c r="I1176">
        <v>0.4</v>
      </c>
      <c r="J1176">
        <v>3.8</v>
      </c>
      <c r="K1176">
        <v>0.582839</v>
      </c>
      <c r="L1176">
        <v>1.3139936499999998</v>
      </c>
    </row>
    <row r="1177" spans="1:12" x14ac:dyDescent="0.25">
      <c r="A1177" t="s">
        <v>1254</v>
      </c>
      <c r="B1177">
        <v>1</v>
      </c>
      <c r="C1177">
        <v>2</v>
      </c>
      <c r="D1177">
        <v>1</v>
      </c>
      <c r="E1177">
        <v>92355</v>
      </c>
      <c r="F1177" s="2">
        <v>0.03</v>
      </c>
      <c r="G1177" s="2">
        <v>0</v>
      </c>
      <c r="H1177" s="2">
        <v>0.01</v>
      </c>
      <c r="I1177">
        <v>0.4</v>
      </c>
      <c r="J1177">
        <v>0.60000000000000009</v>
      </c>
      <c r="K1177">
        <v>0.59617750000000003</v>
      </c>
      <c r="L1177">
        <v>0.51866212500000008</v>
      </c>
    </row>
    <row r="1178" spans="1:12" x14ac:dyDescent="0.25">
      <c r="A1178" t="s">
        <v>1254</v>
      </c>
      <c r="B1178">
        <v>1</v>
      </c>
      <c r="C1178">
        <v>8</v>
      </c>
      <c r="D1178">
        <v>7</v>
      </c>
      <c r="E1178">
        <v>125045</v>
      </c>
      <c r="F1178" s="2">
        <v>0.02</v>
      </c>
      <c r="G1178" s="2">
        <v>0</v>
      </c>
      <c r="H1178" s="2">
        <v>0.01</v>
      </c>
      <c r="I1178">
        <v>0.4</v>
      </c>
      <c r="J1178">
        <v>5.4</v>
      </c>
      <c r="K1178">
        <v>0.51252249999999999</v>
      </c>
      <c r="L1178">
        <v>1.6893828750000002</v>
      </c>
    </row>
    <row r="1179" spans="1:12" x14ac:dyDescent="0.25">
      <c r="A1179" t="s">
        <v>1254</v>
      </c>
      <c r="B1179">
        <v>1</v>
      </c>
      <c r="C1179">
        <v>4</v>
      </c>
      <c r="D1179">
        <v>1</v>
      </c>
      <c r="E1179">
        <v>20068</v>
      </c>
      <c r="F1179" s="2">
        <v>0.04</v>
      </c>
      <c r="G1179" s="2">
        <v>0</v>
      </c>
      <c r="H1179" s="2">
        <v>0.01</v>
      </c>
      <c r="I1179">
        <v>0.4</v>
      </c>
      <c r="J1179">
        <v>0.19999999999999996</v>
      </c>
      <c r="K1179">
        <v>0.66003400000000001</v>
      </c>
      <c r="L1179">
        <v>0.44101190000000001</v>
      </c>
    </row>
    <row r="1180" spans="1:12" x14ac:dyDescent="0.25">
      <c r="A1180" t="s">
        <v>1254</v>
      </c>
      <c r="B1180">
        <v>1</v>
      </c>
      <c r="C1180">
        <v>4</v>
      </c>
      <c r="D1180">
        <v>3</v>
      </c>
      <c r="E1180">
        <v>59043</v>
      </c>
      <c r="F1180" s="2">
        <v>0.03</v>
      </c>
      <c r="G1180" s="2">
        <v>0</v>
      </c>
      <c r="H1180" s="2">
        <v>0.01</v>
      </c>
      <c r="I1180">
        <v>0.4</v>
      </c>
      <c r="J1180">
        <v>2.2000000000000002</v>
      </c>
      <c r="K1180">
        <v>0.57952150000000002</v>
      </c>
      <c r="L1180">
        <v>0.91283252500000001</v>
      </c>
    </row>
    <row r="1181" spans="1:12" x14ac:dyDescent="0.25">
      <c r="A1181" t="s">
        <v>1254</v>
      </c>
      <c r="B1181">
        <v>1</v>
      </c>
      <c r="C1181">
        <v>6</v>
      </c>
      <c r="D1181">
        <v>5</v>
      </c>
      <c r="E1181">
        <v>76956</v>
      </c>
      <c r="F1181" s="2">
        <v>0.03</v>
      </c>
      <c r="G1181" s="2">
        <v>0</v>
      </c>
      <c r="H1181" s="2">
        <v>0.01</v>
      </c>
      <c r="I1181">
        <v>0.4</v>
      </c>
      <c r="J1181">
        <v>3.8</v>
      </c>
      <c r="K1181">
        <v>0.58847800000000006</v>
      </c>
      <c r="L1181">
        <v>1.3159672999999998</v>
      </c>
    </row>
    <row r="1182" spans="1:12" x14ac:dyDescent="0.25">
      <c r="A1182" t="s">
        <v>1254</v>
      </c>
      <c r="B1182">
        <v>1</v>
      </c>
      <c r="C1182">
        <v>1</v>
      </c>
      <c r="D1182">
        <v>1</v>
      </c>
      <c r="E1182">
        <v>10325</v>
      </c>
      <c r="F1182" s="2">
        <v>0.05</v>
      </c>
      <c r="G1182" s="2">
        <v>0</v>
      </c>
      <c r="H1182" s="2">
        <v>0.01</v>
      </c>
      <c r="I1182">
        <v>0.4</v>
      </c>
      <c r="J1182">
        <v>0.8</v>
      </c>
      <c r="K1182">
        <v>0.75516250000000007</v>
      </c>
      <c r="L1182">
        <v>0.62430687500000004</v>
      </c>
    </row>
    <row r="1183" spans="1:12" x14ac:dyDescent="0.25">
      <c r="A1183" t="s">
        <v>1254</v>
      </c>
      <c r="B1183">
        <v>1</v>
      </c>
      <c r="C1183">
        <v>8</v>
      </c>
      <c r="D1183">
        <v>7</v>
      </c>
      <c r="E1183">
        <v>107574</v>
      </c>
      <c r="F1183" s="2">
        <v>0.03</v>
      </c>
      <c r="G1183" s="2">
        <v>0</v>
      </c>
      <c r="H1183" s="2">
        <v>0.01</v>
      </c>
      <c r="I1183">
        <v>0.4</v>
      </c>
      <c r="J1183">
        <v>5.4</v>
      </c>
      <c r="K1183">
        <v>0.60378699999999996</v>
      </c>
      <c r="L1183">
        <v>1.7213254500000001</v>
      </c>
    </row>
    <row r="1184" spans="1:12" x14ac:dyDescent="0.25">
      <c r="A1184" t="s">
        <v>1254</v>
      </c>
      <c r="B1184">
        <v>1</v>
      </c>
      <c r="C1184">
        <v>6</v>
      </c>
      <c r="D1184">
        <v>4</v>
      </c>
      <c r="E1184">
        <v>76714</v>
      </c>
      <c r="F1184" s="2">
        <v>0.03</v>
      </c>
      <c r="G1184" s="2">
        <v>0</v>
      </c>
      <c r="H1184" s="2">
        <v>0</v>
      </c>
      <c r="I1184">
        <v>0.4</v>
      </c>
      <c r="J1184">
        <v>2.8000000000000003</v>
      </c>
      <c r="K1184">
        <v>0.33835699999999996</v>
      </c>
      <c r="L1184">
        <v>0.97842495000000007</v>
      </c>
    </row>
    <row r="1185" spans="1:12" x14ac:dyDescent="0.25">
      <c r="A1185" t="s">
        <v>1254</v>
      </c>
      <c r="B1185">
        <v>1</v>
      </c>
      <c r="C1185">
        <v>6</v>
      </c>
      <c r="D1185">
        <v>5</v>
      </c>
      <c r="E1185">
        <v>66021</v>
      </c>
      <c r="F1185" s="2">
        <v>0.03</v>
      </c>
      <c r="G1185" s="2">
        <v>0</v>
      </c>
      <c r="H1185" s="2">
        <v>0.01</v>
      </c>
      <c r="I1185">
        <v>0.4</v>
      </c>
      <c r="J1185">
        <v>3.8</v>
      </c>
      <c r="K1185">
        <v>0.58301049999999999</v>
      </c>
      <c r="L1185">
        <v>1.3140536749999998</v>
      </c>
    </row>
    <row r="1186" spans="1:12" x14ac:dyDescent="0.25">
      <c r="A1186" t="s">
        <v>1254</v>
      </c>
      <c r="B1186">
        <v>1</v>
      </c>
      <c r="C1186">
        <v>8</v>
      </c>
      <c r="D1186">
        <v>7</v>
      </c>
      <c r="E1186">
        <v>84137</v>
      </c>
      <c r="F1186" s="2">
        <v>0.03</v>
      </c>
      <c r="G1186" s="2">
        <v>0</v>
      </c>
      <c r="H1186" s="2">
        <v>0.01</v>
      </c>
      <c r="I1186">
        <v>0.4</v>
      </c>
      <c r="J1186">
        <v>5.4</v>
      </c>
      <c r="K1186">
        <v>0.5920685</v>
      </c>
      <c r="L1186">
        <v>1.7172239750000002</v>
      </c>
    </row>
    <row r="1187" spans="1:12" x14ac:dyDescent="0.25">
      <c r="A1187" t="s">
        <v>1254</v>
      </c>
      <c r="B1187">
        <v>1</v>
      </c>
      <c r="C1187">
        <v>7</v>
      </c>
      <c r="D1187">
        <v>6</v>
      </c>
      <c r="E1187">
        <v>84173</v>
      </c>
      <c r="F1187" s="2">
        <v>0.03</v>
      </c>
      <c r="G1187" s="2">
        <v>0</v>
      </c>
      <c r="H1187" s="2">
        <v>0.01</v>
      </c>
      <c r="I1187">
        <v>0.4</v>
      </c>
      <c r="J1187">
        <v>4.6000000000000005</v>
      </c>
      <c r="K1187">
        <v>0.59208649999999996</v>
      </c>
      <c r="L1187">
        <v>1.517230275</v>
      </c>
    </row>
    <row r="1188" spans="1:12" x14ac:dyDescent="0.25">
      <c r="A1188" t="s">
        <v>1254</v>
      </c>
      <c r="B1188">
        <v>1</v>
      </c>
      <c r="C1188">
        <v>1</v>
      </c>
      <c r="D1188">
        <v>1</v>
      </c>
      <c r="E1188">
        <v>90641</v>
      </c>
      <c r="F1188" s="2">
        <v>0.03</v>
      </c>
      <c r="G1188" s="2">
        <v>0</v>
      </c>
      <c r="H1188" s="2">
        <v>0.01</v>
      </c>
      <c r="I1188">
        <v>0.4</v>
      </c>
      <c r="J1188">
        <v>0.8</v>
      </c>
      <c r="K1188">
        <v>0.59532049999999992</v>
      </c>
      <c r="L1188">
        <v>0.56836217499999997</v>
      </c>
    </row>
    <row r="1189" spans="1:12" x14ac:dyDescent="0.25">
      <c r="A1189" t="s">
        <v>1254</v>
      </c>
      <c r="B1189">
        <v>1</v>
      </c>
      <c r="C1189">
        <v>4</v>
      </c>
      <c r="D1189">
        <v>3</v>
      </c>
      <c r="E1189">
        <v>58764</v>
      </c>
      <c r="F1189" s="2">
        <v>0.04</v>
      </c>
      <c r="G1189" s="2">
        <v>0</v>
      </c>
      <c r="H1189" s="2">
        <v>0.01</v>
      </c>
      <c r="I1189">
        <v>0.4</v>
      </c>
      <c r="J1189">
        <v>2.2000000000000002</v>
      </c>
      <c r="K1189">
        <v>0.67938200000000004</v>
      </c>
      <c r="L1189">
        <v>0.94778370000000001</v>
      </c>
    </row>
    <row r="1190" spans="1:12" x14ac:dyDescent="0.25">
      <c r="A1190" t="s">
        <v>1254</v>
      </c>
      <c r="B1190">
        <v>1</v>
      </c>
      <c r="C1190">
        <v>5</v>
      </c>
      <c r="D1190">
        <v>3</v>
      </c>
      <c r="E1190">
        <v>6483</v>
      </c>
      <c r="F1190" s="2">
        <v>0.08</v>
      </c>
      <c r="G1190" s="2">
        <v>-0.01</v>
      </c>
      <c r="H1190" s="2">
        <v>0.01</v>
      </c>
      <c r="I1190">
        <v>0.4</v>
      </c>
      <c r="J1190">
        <v>2.0000000000000004</v>
      </c>
      <c r="K1190">
        <v>0.90324150000000003</v>
      </c>
      <c r="L1190">
        <v>0.9761345250000002</v>
      </c>
    </row>
    <row r="1191" spans="1:12" x14ac:dyDescent="0.25">
      <c r="A1191" t="s">
        <v>1254</v>
      </c>
      <c r="B1191">
        <v>1</v>
      </c>
      <c r="C1191">
        <v>3</v>
      </c>
      <c r="D1191">
        <v>2</v>
      </c>
      <c r="E1191">
        <v>93217</v>
      </c>
      <c r="F1191" s="2">
        <v>0.03</v>
      </c>
      <c r="G1191" s="2">
        <v>0</v>
      </c>
      <c r="H1191" s="2">
        <v>0.02</v>
      </c>
      <c r="I1191">
        <v>0.4</v>
      </c>
      <c r="J1191">
        <v>1.4000000000000001</v>
      </c>
      <c r="K1191">
        <v>0.84660849999999999</v>
      </c>
      <c r="L1191">
        <v>0.80631297499999999</v>
      </c>
    </row>
    <row r="1192" spans="1:12" x14ac:dyDescent="0.25">
      <c r="A1192" t="s">
        <v>10134</v>
      </c>
      <c r="B1192">
        <v>1</v>
      </c>
      <c r="C1192">
        <v>9</v>
      </c>
      <c r="D1192">
        <v>8</v>
      </c>
      <c r="E1192">
        <v>12018779</v>
      </c>
      <c r="F1192" s="2">
        <v>7.0000000000000007E-2</v>
      </c>
      <c r="G1192" s="2">
        <v>0</v>
      </c>
      <c r="H1192" s="2">
        <v>0.01</v>
      </c>
      <c r="I1192">
        <v>0.4</v>
      </c>
      <c r="J1192">
        <v>6.2</v>
      </c>
      <c r="K1192">
        <v>6.9593895000000003</v>
      </c>
      <c r="L1192">
        <v>4.1457863249999996</v>
      </c>
    </row>
    <row r="1193" spans="1:12" x14ac:dyDescent="0.25">
      <c r="A1193" t="s">
        <v>14927</v>
      </c>
      <c r="B1193">
        <v>1</v>
      </c>
      <c r="C1193">
        <v>6</v>
      </c>
      <c r="D1193">
        <v>4</v>
      </c>
      <c r="E1193">
        <v>78957</v>
      </c>
      <c r="F1193" s="2">
        <v>0.04</v>
      </c>
      <c r="G1193" s="2">
        <v>0</v>
      </c>
      <c r="H1193" s="2">
        <v>0</v>
      </c>
      <c r="I1193">
        <v>0.4</v>
      </c>
      <c r="J1193">
        <v>2.8000000000000003</v>
      </c>
      <c r="K1193">
        <v>0.43947849999999999</v>
      </c>
      <c r="L1193">
        <v>1.0138174750000002</v>
      </c>
    </row>
    <row r="1194" spans="1:12" x14ac:dyDescent="0.25">
      <c r="A1194" t="s">
        <v>6610</v>
      </c>
      <c r="B1194">
        <v>1</v>
      </c>
      <c r="C1194">
        <v>8</v>
      </c>
      <c r="D1194">
        <v>7</v>
      </c>
      <c r="E1194">
        <v>1207578</v>
      </c>
      <c r="F1194" s="2">
        <v>0.01</v>
      </c>
      <c r="G1194" s="2">
        <v>0</v>
      </c>
      <c r="H1194" s="2">
        <v>0</v>
      </c>
      <c r="I1194">
        <v>0.4</v>
      </c>
      <c r="J1194">
        <v>5.4</v>
      </c>
      <c r="K1194">
        <v>0.703789</v>
      </c>
      <c r="L1194">
        <v>1.7563261500000003</v>
      </c>
    </row>
    <row r="1195" spans="1:12" x14ac:dyDescent="0.25">
      <c r="A1195" t="s">
        <v>6610</v>
      </c>
      <c r="B1195">
        <v>1</v>
      </c>
      <c r="C1195">
        <v>16</v>
      </c>
      <c r="D1195">
        <v>14</v>
      </c>
      <c r="E1195">
        <v>489735</v>
      </c>
      <c r="F1195" s="2">
        <v>0.01</v>
      </c>
      <c r="G1195" s="2">
        <v>0</v>
      </c>
      <c r="H1195" s="2">
        <v>0</v>
      </c>
      <c r="I1195">
        <v>0.4</v>
      </c>
      <c r="J1195">
        <v>10.8</v>
      </c>
      <c r="K1195">
        <v>0.34486749999999999</v>
      </c>
      <c r="L1195">
        <v>2.9807036250000003</v>
      </c>
    </row>
    <row r="1196" spans="1:12" x14ac:dyDescent="0.25">
      <c r="A1196" t="s">
        <v>3422</v>
      </c>
      <c r="B1196">
        <v>1</v>
      </c>
      <c r="C1196">
        <v>7</v>
      </c>
      <c r="D1196">
        <v>5</v>
      </c>
      <c r="E1196">
        <v>92030</v>
      </c>
      <c r="F1196" s="2">
        <v>0.01</v>
      </c>
      <c r="G1196" s="2">
        <v>0</v>
      </c>
      <c r="H1196" s="2">
        <v>0</v>
      </c>
      <c r="I1196">
        <v>0.4</v>
      </c>
      <c r="J1196">
        <v>3.6</v>
      </c>
      <c r="K1196">
        <v>0.14601500000000001</v>
      </c>
      <c r="L1196">
        <v>1.11110525</v>
      </c>
    </row>
    <row r="1197" spans="1:12" x14ac:dyDescent="0.25">
      <c r="A1197" t="s">
        <v>3422</v>
      </c>
      <c r="B1197">
        <v>1</v>
      </c>
      <c r="C1197">
        <v>6</v>
      </c>
      <c r="D1197">
        <v>6</v>
      </c>
      <c r="E1197">
        <v>764936</v>
      </c>
      <c r="F1197" s="2">
        <v>0.01</v>
      </c>
      <c r="G1197" s="2">
        <v>0</v>
      </c>
      <c r="H1197" s="2">
        <v>0</v>
      </c>
      <c r="I1197">
        <v>0.4</v>
      </c>
      <c r="J1197">
        <v>4.8000000000000007</v>
      </c>
      <c r="K1197">
        <v>0.48246800000000001</v>
      </c>
      <c r="L1197">
        <v>1.5288638000000003</v>
      </c>
    </row>
    <row r="1198" spans="1:12" x14ac:dyDescent="0.25">
      <c r="A1198" t="s">
        <v>3422</v>
      </c>
      <c r="B1198">
        <v>1</v>
      </c>
      <c r="C1198">
        <v>9</v>
      </c>
      <c r="D1198">
        <v>4</v>
      </c>
      <c r="E1198">
        <v>546200</v>
      </c>
      <c r="F1198" s="2">
        <v>0.02</v>
      </c>
      <c r="G1198" s="2">
        <v>0</v>
      </c>
      <c r="H1198" s="2">
        <v>0</v>
      </c>
      <c r="I1198">
        <v>0.4</v>
      </c>
      <c r="J1198">
        <v>2.2000000000000002</v>
      </c>
      <c r="K1198">
        <v>0.47310000000000002</v>
      </c>
      <c r="L1198">
        <v>0.87558500000000006</v>
      </c>
    </row>
    <row r="1199" spans="1:12" x14ac:dyDescent="0.25">
      <c r="A1199" t="s">
        <v>12538</v>
      </c>
      <c r="B1199">
        <v>1</v>
      </c>
      <c r="C1199">
        <v>6</v>
      </c>
      <c r="D1199">
        <v>1</v>
      </c>
      <c r="E1199">
        <v>22034</v>
      </c>
      <c r="F1199" s="2">
        <v>0</v>
      </c>
      <c r="G1199" s="2">
        <v>0</v>
      </c>
      <c r="H1199" s="2">
        <v>0</v>
      </c>
      <c r="I1199">
        <v>0.4</v>
      </c>
      <c r="J1199">
        <v>-0.19999999999999996</v>
      </c>
      <c r="K1199">
        <v>1.1016999999999999E-2</v>
      </c>
      <c r="L1199">
        <v>0.11385595000000004</v>
      </c>
    </row>
    <row r="1200" spans="1:12" x14ac:dyDescent="0.25">
      <c r="A1200" t="s">
        <v>5694</v>
      </c>
      <c r="B1200">
        <v>1</v>
      </c>
      <c r="C1200">
        <v>7</v>
      </c>
      <c r="D1200">
        <v>6</v>
      </c>
      <c r="E1200">
        <v>331575</v>
      </c>
      <c r="F1200" s="2">
        <v>7.0000000000000007E-2</v>
      </c>
      <c r="G1200" s="2">
        <v>-0.01</v>
      </c>
      <c r="H1200" s="2">
        <v>0.02</v>
      </c>
      <c r="I1200">
        <v>0.4</v>
      </c>
      <c r="J1200">
        <v>4.6000000000000005</v>
      </c>
      <c r="K1200">
        <v>1.2157875</v>
      </c>
      <c r="L1200">
        <v>1.735525625</v>
      </c>
    </row>
    <row r="1201" spans="1:12" x14ac:dyDescent="0.25">
      <c r="A1201" t="s">
        <v>202</v>
      </c>
      <c r="B1201">
        <v>1</v>
      </c>
      <c r="C1201">
        <v>14</v>
      </c>
      <c r="D1201">
        <v>12</v>
      </c>
      <c r="E1201">
        <v>3254707</v>
      </c>
      <c r="F1201" s="2">
        <v>0.02</v>
      </c>
      <c r="G1201" s="2">
        <v>0</v>
      </c>
      <c r="H1201" s="2">
        <v>0</v>
      </c>
      <c r="I1201">
        <v>0.4</v>
      </c>
      <c r="J1201">
        <v>9.2000000000000011</v>
      </c>
      <c r="K1201">
        <v>1.8273534999999999</v>
      </c>
      <c r="L1201">
        <v>3.0995737250000004</v>
      </c>
    </row>
    <row r="1202" spans="1:12" x14ac:dyDescent="0.25">
      <c r="A1202" t="s">
        <v>202</v>
      </c>
      <c r="B1202">
        <v>1</v>
      </c>
      <c r="C1202">
        <v>8</v>
      </c>
      <c r="D1202">
        <v>3</v>
      </c>
      <c r="E1202">
        <v>1078851</v>
      </c>
      <c r="F1202" s="2">
        <v>0.04</v>
      </c>
      <c r="G1202" s="2">
        <v>0</v>
      </c>
      <c r="H1202" s="2">
        <v>0</v>
      </c>
      <c r="I1202">
        <v>0.4</v>
      </c>
      <c r="J1202">
        <v>1.4000000000000004</v>
      </c>
      <c r="K1202">
        <v>0.93942550000000002</v>
      </c>
      <c r="L1202">
        <v>0.83879892500000008</v>
      </c>
    </row>
    <row r="1203" spans="1:12" x14ac:dyDescent="0.25">
      <c r="A1203" t="s">
        <v>202</v>
      </c>
      <c r="B1203">
        <v>1</v>
      </c>
      <c r="C1203">
        <v>21</v>
      </c>
      <c r="D1203">
        <v>15</v>
      </c>
      <c r="E1203">
        <v>1087394</v>
      </c>
      <c r="F1203" s="2">
        <v>0.02</v>
      </c>
      <c r="G1203" s="2">
        <v>0</v>
      </c>
      <c r="H1203" s="2">
        <v>0</v>
      </c>
      <c r="I1203">
        <v>0.4</v>
      </c>
      <c r="J1203">
        <v>10.8</v>
      </c>
      <c r="K1203">
        <v>0.74369700000000005</v>
      </c>
      <c r="L1203">
        <v>3.1202939500000002</v>
      </c>
    </row>
    <row r="1204" spans="1:12" x14ac:dyDescent="0.25">
      <c r="A1204" t="s">
        <v>202</v>
      </c>
      <c r="B1204">
        <v>1</v>
      </c>
      <c r="C1204">
        <v>6</v>
      </c>
      <c r="D1204">
        <v>1</v>
      </c>
      <c r="E1204">
        <v>55611</v>
      </c>
      <c r="F1204" s="2">
        <v>0.01</v>
      </c>
      <c r="G1204" s="2">
        <v>0</v>
      </c>
      <c r="H1204" s="2">
        <v>0</v>
      </c>
      <c r="I1204">
        <v>0.4</v>
      </c>
      <c r="J1204">
        <v>-0.19999999999999996</v>
      </c>
      <c r="K1204">
        <v>0.12780550000000002</v>
      </c>
      <c r="L1204">
        <v>0.15473192500000005</v>
      </c>
    </row>
    <row r="1205" spans="1:12" x14ac:dyDescent="0.25">
      <c r="A1205" t="s">
        <v>202</v>
      </c>
      <c r="B1205">
        <v>1</v>
      </c>
      <c r="C1205">
        <v>6</v>
      </c>
      <c r="D1205">
        <v>3</v>
      </c>
      <c r="E1205">
        <v>220398</v>
      </c>
      <c r="F1205" s="2">
        <v>0.02</v>
      </c>
      <c r="G1205" s="2">
        <v>0</v>
      </c>
      <c r="H1205" s="2">
        <v>0.01</v>
      </c>
      <c r="I1205">
        <v>0.4</v>
      </c>
      <c r="J1205">
        <v>1.8000000000000003</v>
      </c>
      <c r="K1205">
        <v>0.560199</v>
      </c>
      <c r="L1205">
        <v>0.80606965000000008</v>
      </c>
    </row>
    <row r="1206" spans="1:12" x14ac:dyDescent="0.25">
      <c r="A1206" t="s">
        <v>202</v>
      </c>
      <c r="B1206">
        <v>1</v>
      </c>
      <c r="C1206">
        <v>6</v>
      </c>
      <c r="D1206">
        <v>6</v>
      </c>
      <c r="E1206">
        <v>788036</v>
      </c>
      <c r="F1206" s="2">
        <v>0.02</v>
      </c>
      <c r="G1206" s="2">
        <v>0</v>
      </c>
      <c r="H1206" s="2">
        <v>0</v>
      </c>
      <c r="I1206">
        <v>0.4</v>
      </c>
      <c r="J1206">
        <v>4.8000000000000007</v>
      </c>
      <c r="K1206">
        <v>0.59401799999999993</v>
      </c>
      <c r="L1206">
        <v>1.5679063000000002</v>
      </c>
    </row>
    <row r="1207" spans="1:12" x14ac:dyDescent="0.25">
      <c r="A1207" t="s">
        <v>202</v>
      </c>
      <c r="B1207">
        <v>1</v>
      </c>
      <c r="C1207">
        <v>7</v>
      </c>
      <c r="D1207">
        <v>4</v>
      </c>
      <c r="E1207">
        <v>57465</v>
      </c>
      <c r="F1207" s="2">
        <v>0.01</v>
      </c>
      <c r="G1207" s="2">
        <v>0</v>
      </c>
      <c r="H1207" s="2">
        <v>0</v>
      </c>
      <c r="I1207">
        <v>0.4</v>
      </c>
      <c r="J1207">
        <v>2.6</v>
      </c>
      <c r="K1207">
        <v>0.1287325</v>
      </c>
      <c r="L1207">
        <v>0.85505637500000009</v>
      </c>
    </row>
    <row r="1208" spans="1:12" x14ac:dyDescent="0.25">
      <c r="A1208" t="s">
        <v>202</v>
      </c>
      <c r="B1208">
        <v>1</v>
      </c>
      <c r="C1208">
        <v>10</v>
      </c>
      <c r="D1208">
        <v>9</v>
      </c>
      <c r="E1208">
        <v>1166324</v>
      </c>
      <c r="F1208" s="2">
        <v>0.02</v>
      </c>
      <c r="G1208" s="2">
        <v>0</v>
      </c>
      <c r="H1208" s="2">
        <v>0</v>
      </c>
      <c r="I1208">
        <v>0.4</v>
      </c>
      <c r="J1208">
        <v>7</v>
      </c>
      <c r="K1208">
        <v>0.78316199999999991</v>
      </c>
      <c r="L1208">
        <v>2.1841067000000001</v>
      </c>
    </row>
    <row r="1209" spans="1:12" x14ac:dyDescent="0.25">
      <c r="A1209" t="s">
        <v>202</v>
      </c>
      <c r="B1209">
        <v>1</v>
      </c>
      <c r="C1209">
        <v>6</v>
      </c>
      <c r="D1209">
        <v>1</v>
      </c>
      <c r="E1209">
        <v>2083564</v>
      </c>
      <c r="F1209" s="2">
        <v>0.04</v>
      </c>
      <c r="G1209" s="2">
        <v>0</v>
      </c>
      <c r="H1209" s="2">
        <v>0</v>
      </c>
      <c r="I1209">
        <v>0.4</v>
      </c>
      <c r="J1209">
        <v>-0.19999999999999996</v>
      </c>
      <c r="K1209">
        <v>1.4417819999999999</v>
      </c>
      <c r="L1209">
        <v>0.61462369999999988</v>
      </c>
    </row>
    <row r="1210" spans="1:12" x14ac:dyDescent="0.25">
      <c r="A1210" t="s">
        <v>202</v>
      </c>
      <c r="B1210">
        <v>1</v>
      </c>
      <c r="C1210">
        <v>7</v>
      </c>
      <c r="D1210">
        <v>7</v>
      </c>
      <c r="E1210">
        <v>1125153</v>
      </c>
      <c r="F1210" s="2">
        <v>0.03</v>
      </c>
      <c r="G1210" s="2">
        <v>0</v>
      </c>
      <c r="H1210" s="2">
        <v>0</v>
      </c>
      <c r="I1210">
        <v>0.4</v>
      </c>
      <c r="J1210">
        <v>5.6000000000000005</v>
      </c>
      <c r="K1210">
        <v>0.86257649999999986</v>
      </c>
      <c r="L1210">
        <v>1.861901775</v>
      </c>
    </row>
    <row r="1211" spans="1:12" x14ac:dyDescent="0.25">
      <c r="A1211" t="s">
        <v>202</v>
      </c>
      <c r="B1211">
        <v>1</v>
      </c>
      <c r="C1211">
        <v>5</v>
      </c>
      <c r="D1211">
        <v>5</v>
      </c>
      <c r="E1211">
        <v>1976572</v>
      </c>
      <c r="F1211" s="2">
        <v>0.02</v>
      </c>
      <c r="G1211" s="2">
        <v>0</v>
      </c>
      <c r="H1211" s="2">
        <v>0</v>
      </c>
      <c r="I1211">
        <v>0.4</v>
      </c>
      <c r="J1211">
        <v>4</v>
      </c>
      <c r="K1211">
        <v>1.188286</v>
      </c>
      <c r="L1211">
        <v>1.5759001000000001</v>
      </c>
    </row>
    <row r="1212" spans="1:12" x14ac:dyDescent="0.25">
      <c r="A1212" t="s">
        <v>202</v>
      </c>
      <c r="B1212">
        <v>1</v>
      </c>
      <c r="C1212">
        <v>7</v>
      </c>
      <c r="D1212">
        <v>7</v>
      </c>
      <c r="E1212">
        <v>1142433</v>
      </c>
      <c r="F1212" s="2">
        <v>0.03</v>
      </c>
      <c r="G1212" s="2">
        <v>0</v>
      </c>
      <c r="H1212" s="2">
        <v>0</v>
      </c>
      <c r="I1212">
        <v>0.4</v>
      </c>
      <c r="J1212">
        <v>5.6000000000000005</v>
      </c>
      <c r="K1212">
        <v>0.87121650000000006</v>
      </c>
      <c r="L1212">
        <v>1.8649257750000001</v>
      </c>
    </row>
    <row r="1213" spans="1:12" x14ac:dyDescent="0.25">
      <c r="A1213" t="s">
        <v>202</v>
      </c>
      <c r="B1213">
        <v>1</v>
      </c>
      <c r="C1213">
        <v>5</v>
      </c>
      <c r="D1213">
        <v>5</v>
      </c>
      <c r="E1213">
        <v>2435011</v>
      </c>
      <c r="F1213" s="2">
        <v>0.03</v>
      </c>
      <c r="G1213" s="2">
        <v>0</v>
      </c>
      <c r="H1213" s="2">
        <v>0</v>
      </c>
      <c r="I1213">
        <v>0.4</v>
      </c>
      <c r="J1213">
        <v>4</v>
      </c>
      <c r="K1213">
        <v>1.5175055</v>
      </c>
      <c r="L1213">
        <v>1.6911269250000001</v>
      </c>
    </row>
    <row r="1214" spans="1:12" x14ac:dyDescent="0.25">
      <c r="A1214" t="s">
        <v>202</v>
      </c>
      <c r="B1214">
        <v>1</v>
      </c>
      <c r="C1214">
        <v>28</v>
      </c>
      <c r="D1214">
        <v>29</v>
      </c>
      <c r="E1214">
        <v>4654027</v>
      </c>
      <c r="F1214" s="2">
        <v>0.03</v>
      </c>
      <c r="G1214" s="2">
        <v>0</v>
      </c>
      <c r="H1214" s="2">
        <v>0</v>
      </c>
      <c r="I1214">
        <v>0.4</v>
      </c>
      <c r="J1214">
        <v>23.400000000000002</v>
      </c>
      <c r="K1214">
        <v>2.6270134999999999</v>
      </c>
      <c r="L1214">
        <v>6.9294547250000003</v>
      </c>
    </row>
    <row r="1215" spans="1:12" x14ac:dyDescent="0.25">
      <c r="A1215" t="s">
        <v>9884</v>
      </c>
      <c r="B1215">
        <v>1</v>
      </c>
      <c r="C1215">
        <v>10</v>
      </c>
      <c r="D1215">
        <v>8</v>
      </c>
      <c r="E1215">
        <v>157819</v>
      </c>
      <c r="F1215" s="2">
        <v>0.12</v>
      </c>
      <c r="G1215" s="2">
        <v>0</v>
      </c>
      <c r="H1215" s="2">
        <v>0.01</v>
      </c>
      <c r="I1215">
        <v>0.4</v>
      </c>
      <c r="J1215">
        <v>6</v>
      </c>
      <c r="K1215">
        <v>1.5289094999999999</v>
      </c>
      <c r="L1215">
        <v>2.1951183250000001</v>
      </c>
    </row>
    <row r="1216" spans="1:12" x14ac:dyDescent="0.25">
      <c r="A1216" t="s">
        <v>3091</v>
      </c>
      <c r="B1216">
        <v>1</v>
      </c>
      <c r="C1216">
        <v>14</v>
      </c>
      <c r="D1216">
        <v>6</v>
      </c>
      <c r="E1216">
        <v>81011</v>
      </c>
      <c r="F1216" s="2">
        <v>0.01</v>
      </c>
      <c r="G1216" s="2">
        <v>0</v>
      </c>
      <c r="H1216" s="2">
        <v>0</v>
      </c>
      <c r="I1216">
        <v>0.4</v>
      </c>
      <c r="J1216">
        <v>3.2000000000000006</v>
      </c>
      <c r="K1216">
        <v>0.14050550000000001</v>
      </c>
      <c r="L1216">
        <v>1.0091769250000002</v>
      </c>
    </row>
    <row r="1217" spans="1:12" x14ac:dyDescent="0.25">
      <c r="A1217" t="s">
        <v>3091</v>
      </c>
      <c r="B1217">
        <v>1</v>
      </c>
      <c r="C1217">
        <v>15</v>
      </c>
      <c r="D1217">
        <v>11</v>
      </c>
      <c r="E1217">
        <v>593001</v>
      </c>
      <c r="F1217" s="2">
        <v>0.03</v>
      </c>
      <c r="G1217" s="2">
        <v>0</v>
      </c>
      <c r="H1217" s="2">
        <v>0.01</v>
      </c>
      <c r="I1217">
        <v>0.4</v>
      </c>
      <c r="J1217">
        <v>8</v>
      </c>
      <c r="K1217">
        <v>0.84650049999999999</v>
      </c>
      <c r="L1217">
        <v>2.456275175</v>
      </c>
    </row>
    <row r="1218" spans="1:12" x14ac:dyDescent="0.25">
      <c r="A1218" t="s">
        <v>3091</v>
      </c>
      <c r="B1218">
        <v>1</v>
      </c>
      <c r="C1218">
        <v>7</v>
      </c>
      <c r="D1218">
        <v>2</v>
      </c>
      <c r="E1218">
        <v>31990</v>
      </c>
      <c r="F1218" s="2">
        <v>0.01</v>
      </c>
      <c r="G1218" s="2">
        <v>0</v>
      </c>
      <c r="H1218" s="2">
        <v>0</v>
      </c>
      <c r="I1218">
        <v>0.4</v>
      </c>
      <c r="J1218">
        <v>0.60000000000000009</v>
      </c>
      <c r="K1218">
        <v>0.115995</v>
      </c>
      <c r="L1218">
        <v>0.35059825000000006</v>
      </c>
    </row>
    <row r="1219" spans="1:12" x14ac:dyDescent="0.25">
      <c r="A1219" t="s">
        <v>3091</v>
      </c>
      <c r="B1219">
        <v>1</v>
      </c>
      <c r="C1219">
        <v>14</v>
      </c>
      <c r="D1219">
        <v>13</v>
      </c>
      <c r="E1219">
        <v>1361890</v>
      </c>
      <c r="F1219" s="2">
        <v>0.03</v>
      </c>
      <c r="G1219" s="2">
        <v>0</v>
      </c>
      <c r="H1219" s="2">
        <v>0.01</v>
      </c>
      <c r="I1219">
        <v>0.4</v>
      </c>
      <c r="J1219">
        <v>10.200000000000001</v>
      </c>
      <c r="K1219">
        <v>1.230945</v>
      </c>
      <c r="L1219">
        <v>3.1408307500000006</v>
      </c>
    </row>
    <row r="1220" spans="1:12" x14ac:dyDescent="0.25">
      <c r="A1220" t="s">
        <v>15255</v>
      </c>
      <c r="B1220">
        <v>1</v>
      </c>
      <c r="C1220">
        <v>7</v>
      </c>
      <c r="D1220">
        <v>2</v>
      </c>
      <c r="E1220">
        <v>92178</v>
      </c>
      <c r="F1220" s="2">
        <v>0</v>
      </c>
      <c r="G1220" s="2">
        <v>0</v>
      </c>
      <c r="H1220" s="2">
        <v>0</v>
      </c>
      <c r="I1220">
        <v>0.4</v>
      </c>
      <c r="J1220">
        <v>0.60000000000000009</v>
      </c>
      <c r="K1220">
        <v>4.6088999999999998E-2</v>
      </c>
      <c r="L1220">
        <v>0.32613115000000004</v>
      </c>
    </row>
    <row r="1221" spans="1:12" x14ac:dyDescent="0.25">
      <c r="A1221" t="s">
        <v>4244</v>
      </c>
      <c r="B1221">
        <v>1</v>
      </c>
      <c r="C1221">
        <v>10</v>
      </c>
      <c r="D1221">
        <v>4</v>
      </c>
      <c r="E1221">
        <v>204083</v>
      </c>
      <c r="F1221" s="2">
        <v>0.15</v>
      </c>
      <c r="G1221" s="2">
        <v>0</v>
      </c>
      <c r="H1221" s="2">
        <v>0.01</v>
      </c>
      <c r="I1221">
        <v>0.4</v>
      </c>
      <c r="J1221">
        <v>2</v>
      </c>
      <c r="K1221">
        <v>1.8520414999999999</v>
      </c>
      <c r="L1221">
        <v>1.3082145249999999</v>
      </c>
    </row>
    <row r="1222" spans="1:12" x14ac:dyDescent="0.25">
      <c r="A1222" t="s">
        <v>4244</v>
      </c>
      <c r="B1222">
        <v>1</v>
      </c>
      <c r="C1222">
        <v>7</v>
      </c>
      <c r="D1222">
        <v>6</v>
      </c>
      <c r="E1222">
        <v>251710</v>
      </c>
      <c r="F1222" s="2">
        <v>0.15</v>
      </c>
      <c r="G1222" s="2">
        <v>0</v>
      </c>
      <c r="H1222" s="2">
        <v>0.01</v>
      </c>
      <c r="I1222">
        <v>0.4</v>
      </c>
      <c r="J1222">
        <v>4.6000000000000005</v>
      </c>
      <c r="K1222">
        <v>1.8758550000000001</v>
      </c>
      <c r="L1222">
        <v>1.9665492499999999</v>
      </c>
    </row>
    <row r="1223" spans="1:12" x14ac:dyDescent="0.25">
      <c r="A1223" t="s">
        <v>4244</v>
      </c>
      <c r="B1223">
        <v>1</v>
      </c>
      <c r="C1223">
        <v>8</v>
      </c>
      <c r="D1223">
        <v>7</v>
      </c>
      <c r="E1223">
        <v>210065</v>
      </c>
      <c r="F1223" s="2">
        <v>0.11</v>
      </c>
      <c r="G1223" s="2">
        <v>0</v>
      </c>
      <c r="H1223" s="2">
        <v>0.01</v>
      </c>
      <c r="I1223">
        <v>0.4</v>
      </c>
      <c r="J1223">
        <v>5.4</v>
      </c>
      <c r="K1223">
        <v>1.4550325000000002</v>
      </c>
      <c r="L1223">
        <v>2.0192613750000001</v>
      </c>
    </row>
    <row r="1224" spans="1:12" x14ac:dyDescent="0.25">
      <c r="A1224" t="s">
        <v>4244</v>
      </c>
      <c r="B1224">
        <v>1</v>
      </c>
      <c r="C1224">
        <v>5</v>
      </c>
      <c r="D1224">
        <v>5</v>
      </c>
      <c r="E1224">
        <v>149879</v>
      </c>
      <c r="F1224" s="2">
        <v>0.13</v>
      </c>
      <c r="G1224" s="2">
        <v>0</v>
      </c>
      <c r="H1224" s="2">
        <v>0.01</v>
      </c>
      <c r="I1224">
        <v>0.4</v>
      </c>
      <c r="J1224">
        <v>4</v>
      </c>
      <c r="K1224">
        <v>1.6249395</v>
      </c>
      <c r="L1224">
        <v>1.7287288250000001</v>
      </c>
    </row>
    <row r="1225" spans="1:12" x14ac:dyDescent="0.25">
      <c r="A1225" t="s">
        <v>4244</v>
      </c>
      <c r="B1225">
        <v>1</v>
      </c>
      <c r="C1225">
        <v>6</v>
      </c>
      <c r="D1225">
        <v>5</v>
      </c>
      <c r="E1225">
        <v>138539</v>
      </c>
      <c r="F1225" s="2">
        <v>0.16</v>
      </c>
      <c r="G1225" s="2">
        <v>0</v>
      </c>
      <c r="H1225" s="2">
        <v>0.01</v>
      </c>
      <c r="I1225">
        <v>0.4</v>
      </c>
      <c r="J1225">
        <v>3.8</v>
      </c>
      <c r="K1225">
        <v>1.9192695000000002</v>
      </c>
      <c r="L1225">
        <v>1.781744325</v>
      </c>
    </row>
    <row r="1226" spans="1:12" x14ac:dyDescent="0.25">
      <c r="A1226" t="s">
        <v>4244</v>
      </c>
      <c r="B1226">
        <v>1</v>
      </c>
      <c r="C1226">
        <v>6</v>
      </c>
      <c r="D1226">
        <v>5</v>
      </c>
      <c r="E1226">
        <v>175541</v>
      </c>
      <c r="F1226" s="2">
        <v>0.13</v>
      </c>
      <c r="G1226" s="2">
        <v>0</v>
      </c>
      <c r="H1226" s="2">
        <v>0.01</v>
      </c>
      <c r="I1226">
        <v>0.4</v>
      </c>
      <c r="J1226">
        <v>3.8</v>
      </c>
      <c r="K1226">
        <v>1.6377705</v>
      </c>
      <c r="L1226">
        <v>1.6832196749999997</v>
      </c>
    </row>
    <row r="1227" spans="1:12" x14ac:dyDescent="0.25">
      <c r="A1227" t="s">
        <v>17133</v>
      </c>
      <c r="B1227">
        <v>1</v>
      </c>
      <c r="C1227">
        <v>10</v>
      </c>
      <c r="D1227">
        <v>5</v>
      </c>
      <c r="E1227">
        <v>10698770</v>
      </c>
      <c r="F1227" s="2">
        <v>0.04</v>
      </c>
      <c r="G1227" s="2">
        <v>0</v>
      </c>
      <c r="H1227" s="2">
        <v>0</v>
      </c>
      <c r="I1227">
        <v>0.4</v>
      </c>
      <c r="J1227">
        <v>3</v>
      </c>
      <c r="K1227">
        <v>5.7493850000000002</v>
      </c>
      <c r="L1227">
        <v>2.9222847500000002</v>
      </c>
    </row>
    <row r="1228" spans="1:12" x14ac:dyDescent="0.25">
      <c r="A1228" t="s">
        <v>8733</v>
      </c>
      <c r="B1228">
        <v>1</v>
      </c>
      <c r="C1228">
        <v>16</v>
      </c>
      <c r="D1228">
        <v>2</v>
      </c>
      <c r="E1228">
        <v>3797</v>
      </c>
      <c r="F1228" s="2">
        <v>0</v>
      </c>
      <c r="G1228" s="2">
        <v>0</v>
      </c>
      <c r="H1228" s="2">
        <v>0</v>
      </c>
      <c r="I1228">
        <v>0.4</v>
      </c>
      <c r="J1228">
        <v>-1.2000000000000002</v>
      </c>
      <c r="K1228">
        <v>1.8985E-3</v>
      </c>
      <c r="L1228">
        <v>-0.13933552500000002</v>
      </c>
    </row>
    <row r="1229" spans="1:12" x14ac:dyDescent="0.25">
      <c r="A1229" t="s">
        <v>11853</v>
      </c>
      <c r="B1229">
        <v>1</v>
      </c>
      <c r="C1229">
        <v>7</v>
      </c>
      <c r="D1229">
        <v>7</v>
      </c>
      <c r="E1229">
        <v>487593</v>
      </c>
      <c r="F1229" s="2">
        <v>0.08</v>
      </c>
      <c r="G1229" s="2">
        <v>0</v>
      </c>
      <c r="H1229" s="2">
        <v>0.01</v>
      </c>
      <c r="I1229">
        <v>0.4</v>
      </c>
      <c r="J1229">
        <v>5.6000000000000005</v>
      </c>
      <c r="K1229">
        <v>1.2937965</v>
      </c>
      <c r="L1229">
        <v>2.012828775</v>
      </c>
    </row>
    <row r="1230" spans="1:12" x14ac:dyDescent="0.25">
      <c r="A1230" t="s">
        <v>14366</v>
      </c>
      <c r="B1230">
        <v>1</v>
      </c>
      <c r="C1230">
        <v>6</v>
      </c>
      <c r="D1230">
        <v>5</v>
      </c>
      <c r="E1230">
        <v>805722</v>
      </c>
      <c r="F1230" s="2">
        <v>0.04</v>
      </c>
      <c r="G1230" s="2">
        <v>0</v>
      </c>
      <c r="H1230" s="2">
        <v>0</v>
      </c>
      <c r="I1230">
        <v>0.4</v>
      </c>
      <c r="J1230">
        <v>3.8</v>
      </c>
      <c r="K1230">
        <v>0.80286100000000005</v>
      </c>
      <c r="L1230">
        <v>1.3910013499999998</v>
      </c>
    </row>
    <row r="1231" spans="1:12" x14ac:dyDescent="0.25">
      <c r="A1231" t="s">
        <v>12863</v>
      </c>
      <c r="B1231">
        <v>1</v>
      </c>
      <c r="C1231">
        <v>10</v>
      </c>
      <c r="D1231">
        <v>1</v>
      </c>
      <c r="E1231">
        <v>94403</v>
      </c>
      <c r="F1231" s="2">
        <v>0.03</v>
      </c>
      <c r="G1231" s="2">
        <v>0</v>
      </c>
      <c r="H1231" s="2">
        <v>0</v>
      </c>
      <c r="I1231">
        <v>0.4</v>
      </c>
      <c r="J1231">
        <v>-1</v>
      </c>
      <c r="K1231">
        <v>0.3472015</v>
      </c>
      <c r="L1231">
        <v>3.1520525000000021E-2</v>
      </c>
    </row>
    <row r="1232" spans="1:12" x14ac:dyDescent="0.25">
      <c r="A1232" t="s">
        <v>12863</v>
      </c>
      <c r="B1232">
        <v>1</v>
      </c>
      <c r="C1232">
        <v>13</v>
      </c>
      <c r="D1232">
        <v>10</v>
      </c>
      <c r="E1232">
        <v>338651</v>
      </c>
      <c r="F1232" s="2">
        <v>0.05</v>
      </c>
      <c r="G1232" s="2">
        <v>0</v>
      </c>
      <c r="H1232" s="2">
        <v>0</v>
      </c>
      <c r="I1232">
        <v>0.4</v>
      </c>
      <c r="J1232">
        <v>7.4</v>
      </c>
      <c r="K1232">
        <v>0.66932550000000013</v>
      </c>
      <c r="L1232">
        <v>2.2442639250000003</v>
      </c>
    </row>
    <row r="1233" spans="1:12" x14ac:dyDescent="0.25">
      <c r="A1233" t="s">
        <v>12863</v>
      </c>
      <c r="B1233">
        <v>1</v>
      </c>
      <c r="C1233">
        <v>9</v>
      </c>
      <c r="D1233">
        <v>7</v>
      </c>
      <c r="E1233">
        <v>189102</v>
      </c>
      <c r="F1233" s="2">
        <v>0.03</v>
      </c>
      <c r="G1233" s="2">
        <v>0</v>
      </c>
      <c r="H1233" s="2">
        <v>0</v>
      </c>
      <c r="I1233">
        <v>0.4</v>
      </c>
      <c r="J1233">
        <v>5.2</v>
      </c>
      <c r="K1233">
        <v>0.39455099999999999</v>
      </c>
      <c r="L1233">
        <v>1.59809285</v>
      </c>
    </row>
    <row r="1234" spans="1:12" x14ac:dyDescent="0.25">
      <c r="A1234" t="s">
        <v>3933</v>
      </c>
      <c r="B1234">
        <v>1</v>
      </c>
      <c r="C1234">
        <v>5</v>
      </c>
      <c r="D1234">
        <v>5</v>
      </c>
      <c r="E1234">
        <v>15300</v>
      </c>
      <c r="F1234" s="2">
        <v>0.03</v>
      </c>
      <c r="G1234" s="2">
        <v>0</v>
      </c>
      <c r="H1234" s="2">
        <v>0</v>
      </c>
      <c r="I1234">
        <v>0.4</v>
      </c>
      <c r="J1234">
        <v>4</v>
      </c>
      <c r="K1234">
        <v>0.30764999999999998</v>
      </c>
      <c r="L1234">
        <v>1.2676775</v>
      </c>
    </row>
    <row r="1235" spans="1:12" x14ac:dyDescent="0.25">
      <c r="A1235" t="s">
        <v>427</v>
      </c>
      <c r="B1235">
        <v>1</v>
      </c>
      <c r="C1235">
        <v>2</v>
      </c>
      <c r="D1235">
        <v>1</v>
      </c>
      <c r="E1235">
        <v>239226</v>
      </c>
      <c r="F1235" s="2">
        <v>0.03</v>
      </c>
      <c r="G1235" s="2">
        <v>0</v>
      </c>
      <c r="H1235" s="2">
        <v>0</v>
      </c>
      <c r="I1235">
        <v>0.4</v>
      </c>
      <c r="J1235">
        <v>0.60000000000000009</v>
      </c>
      <c r="K1235">
        <v>0.41961300000000001</v>
      </c>
      <c r="L1235">
        <v>0.45686455000000004</v>
      </c>
    </row>
    <row r="1236" spans="1:12" x14ac:dyDescent="0.25">
      <c r="A1236" t="s">
        <v>427</v>
      </c>
      <c r="B1236">
        <v>1</v>
      </c>
      <c r="C1236">
        <v>5</v>
      </c>
      <c r="D1236">
        <v>5</v>
      </c>
      <c r="E1236">
        <v>434727</v>
      </c>
      <c r="F1236" s="2">
        <v>0.02</v>
      </c>
      <c r="G1236" s="2">
        <v>0</v>
      </c>
      <c r="H1236" s="2">
        <v>0</v>
      </c>
      <c r="I1236">
        <v>0.4</v>
      </c>
      <c r="J1236">
        <v>4</v>
      </c>
      <c r="K1236">
        <v>0.4173635</v>
      </c>
      <c r="L1236">
        <v>1.3060772250000001</v>
      </c>
    </row>
    <row r="1237" spans="1:12" x14ac:dyDescent="0.25">
      <c r="A1237" t="s">
        <v>427</v>
      </c>
      <c r="B1237">
        <v>1</v>
      </c>
      <c r="C1237">
        <v>3</v>
      </c>
      <c r="D1237">
        <v>1</v>
      </c>
      <c r="E1237">
        <v>85372</v>
      </c>
      <c r="F1237" s="2">
        <v>0.03</v>
      </c>
      <c r="G1237" s="2">
        <v>0</v>
      </c>
      <c r="H1237" s="2">
        <v>0</v>
      </c>
      <c r="I1237">
        <v>0.4</v>
      </c>
      <c r="J1237">
        <v>0.4</v>
      </c>
      <c r="K1237">
        <v>0.34268599999999999</v>
      </c>
      <c r="L1237">
        <v>0.3799401</v>
      </c>
    </row>
    <row r="1238" spans="1:12" x14ac:dyDescent="0.25">
      <c r="A1238" t="s">
        <v>427</v>
      </c>
      <c r="B1238">
        <v>1</v>
      </c>
      <c r="C1238">
        <v>2</v>
      </c>
      <c r="D1238">
        <v>2</v>
      </c>
      <c r="E1238">
        <v>644576</v>
      </c>
      <c r="F1238" s="2">
        <v>0.05</v>
      </c>
      <c r="G1238" s="2">
        <v>-0.01</v>
      </c>
      <c r="H1238" s="2">
        <v>0.01</v>
      </c>
      <c r="I1238">
        <v>0.4</v>
      </c>
      <c r="J1238">
        <v>1.6</v>
      </c>
      <c r="K1238">
        <v>0.92228800000000011</v>
      </c>
      <c r="L1238">
        <v>0.88280080000000005</v>
      </c>
    </row>
    <row r="1239" spans="1:12" x14ac:dyDescent="0.25">
      <c r="A1239" t="s">
        <v>427</v>
      </c>
      <c r="B1239">
        <v>1</v>
      </c>
      <c r="C1239">
        <v>7</v>
      </c>
      <c r="D1239">
        <v>6</v>
      </c>
      <c r="E1239">
        <v>356481</v>
      </c>
      <c r="F1239" s="2">
        <v>0.04</v>
      </c>
      <c r="G1239" s="2">
        <v>0</v>
      </c>
      <c r="H1239" s="2">
        <v>0.01</v>
      </c>
      <c r="I1239">
        <v>0.4</v>
      </c>
      <c r="J1239">
        <v>4.6000000000000005</v>
      </c>
      <c r="K1239">
        <v>0.82824050000000005</v>
      </c>
      <c r="L1239">
        <v>1.5998841750000001</v>
      </c>
    </row>
    <row r="1240" spans="1:12" x14ac:dyDescent="0.25">
      <c r="A1240" t="s">
        <v>427</v>
      </c>
      <c r="B1240">
        <v>1</v>
      </c>
      <c r="C1240">
        <v>6</v>
      </c>
      <c r="D1240">
        <v>5</v>
      </c>
      <c r="E1240">
        <v>371683</v>
      </c>
      <c r="F1240" s="2">
        <v>0.03</v>
      </c>
      <c r="G1240" s="2">
        <v>0</v>
      </c>
      <c r="H1240" s="2">
        <v>0</v>
      </c>
      <c r="I1240">
        <v>0.4</v>
      </c>
      <c r="J1240">
        <v>3.8</v>
      </c>
      <c r="K1240">
        <v>0.48584149999999998</v>
      </c>
      <c r="L1240">
        <v>1.2800445249999999</v>
      </c>
    </row>
    <row r="1241" spans="1:12" x14ac:dyDescent="0.25">
      <c r="A1241" t="s">
        <v>427</v>
      </c>
      <c r="B1241">
        <v>1</v>
      </c>
      <c r="C1241">
        <v>6</v>
      </c>
      <c r="D1241">
        <v>6</v>
      </c>
      <c r="E1241">
        <v>639982</v>
      </c>
      <c r="F1241" s="2">
        <v>0.03</v>
      </c>
      <c r="G1241" s="2">
        <v>0</v>
      </c>
      <c r="H1241" s="2">
        <v>0</v>
      </c>
      <c r="I1241">
        <v>0.4</v>
      </c>
      <c r="J1241">
        <v>4.8000000000000007</v>
      </c>
      <c r="K1241">
        <v>0.61999099999999996</v>
      </c>
      <c r="L1241">
        <v>1.5769968500000002</v>
      </c>
    </row>
    <row r="1242" spans="1:12" x14ac:dyDescent="0.25">
      <c r="A1242" t="s">
        <v>7872</v>
      </c>
      <c r="B1242">
        <v>1</v>
      </c>
      <c r="C1242">
        <v>6</v>
      </c>
      <c r="D1242">
        <v>2</v>
      </c>
      <c r="E1242">
        <v>8795</v>
      </c>
      <c r="F1242" s="2">
        <v>0</v>
      </c>
      <c r="G1242" s="2">
        <v>0</v>
      </c>
      <c r="H1242" s="2">
        <v>0</v>
      </c>
      <c r="I1242">
        <v>0.4</v>
      </c>
      <c r="J1242">
        <v>0.8</v>
      </c>
      <c r="K1242">
        <v>4.3974999999999995E-3</v>
      </c>
      <c r="L1242">
        <v>0.36153912500000002</v>
      </c>
    </row>
    <row r="1243" spans="1:12" x14ac:dyDescent="0.25">
      <c r="A1243" t="s">
        <v>10930</v>
      </c>
      <c r="B1243">
        <v>1</v>
      </c>
      <c r="C1243">
        <v>7</v>
      </c>
      <c r="D1243">
        <v>6</v>
      </c>
      <c r="E1243">
        <v>48033</v>
      </c>
      <c r="F1243" s="2">
        <v>0.04</v>
      </c>
      <c r="G1243" s="2">
        <v>0</v>
      </c>
      <c r="H1243" s="2">
        <v>0</v>
      </c>
      <c r="I1243">
        <v>0.4</v>
      </c>
      <c r="J1243">
        <v>4.6000000000000005</v>
      </c>
      <c r="K1243">
        <v>0.42401650000000002</v>
      </c>
      <c r="L1243">
        <v>1.4584057750000001</v>
      </c>
    </row>
    <row r="1244" spans="1:12" x14ac:dyDescent="0.25">
      <c r="A1244" t="s">
        <v>19485</v>
      </c>
      <c r="B1244">
        <v>1</v>
      </c>
      <c r="C1244">
        <v>8</v>
      </c>
      <c r="D1244">
        <v>8</v>
      </c>
      <c r="E1244">
        <v>3460380</v>
      </c>
      <c r="F1244" s="2">
        <v>0.01</v>
      </c>
      <c r="G1244" s="2">
        <v>0</v>
      </c>
      <c r="H1244" s="2">
        <v>0</v>
      </c>
      <c r="I1244">
        <v>0.4</v>
      </c>
      <c r="J1244">
        <v>6.4</v>
      </c>
      <c r="K1244">
        <v>1.83019</v>
      </c>
      <c r="L1244">
        <v>2.4005665</v>
      </c>
    </row>
    <row r="1245" spans="1:12" x14ac:dyDescent="0.25">
      <c r="A1245" t="s">
        <v>3162</v>
      </c>
      <c r="B1245">
        <v>1</v>
      </c>
      <c r="C1245">
        <v>7</v>
      </c>
      <c r="D1245">
        <v>4</v>
      </c>
      <c r="E1245">
        <v>144225</v>
      </c>
      <c r="F1245" s="2">
        <v>0</v>
      </c>
      <c r="G1245" s="2">
        <v>0</v>
      </c>
      <c r="H1245" s="2">
        <v>0</v>
      </c>
      <c r="I1245">
        <v>0.4</v>
      </c>
      <c r="J1245">
        <v>2.6</v>
      </c>
      <c r="K1245">
        <v>7.2112499999999996E-2</v>
      </c>
      <c r="L1245">
        <v>0.83523937500000001</v>
      </c>
    </row>
    <row r="1246" spans="1:12" x14ac:dyDescent="0.25">
      <c r="A1246" t="s">
        <v>1185</v>
      </c>
      <c r="B1246">
        <v>1</v>
      </c>
      <c r="C1246">
        <v>8</v>
      </c>
      <c r="D1246">
        <v>3</v>
      </c>
      <c r="E1246">
        <v>986977</v>
      </c>
      <c r="F1246" s="2">
        <v>0.02</v>
      </c>
      <c r="G1246" s="2">
        <v>0</v>
      </c>
      <c r="H1246" s="2">
        <v>0</v>
      </c>
      <c r="I1246">
        <v>0.4</v>
      </c>
      <c r="J1246">
        <v>1.4000000000000004</v>
      </c>
      <c r="K1246">
        <v>0.69348849999999995</v>
      </c>
      <c r="L1246">
        <v>0.75272097500000013</v>
      </c>
    </row>
    <row r="1247" spans="1:12" x14ac:dyDescent="0.25">
      <c r="A1247" t="s">
        <v>1185</v>
      </c>
      <c r="B1247">
        <v>1</v>
      </c>
      <c r="C1247">
        <v>8</v>
      </c>
      <c r="D1247">
        <v>8</v>
      </c>
      <c r="E1247">
        <v>1649128</v>
      </c>
      <c r="F1247" s="2">
        <v>0.04</v>
      </c>
      <c r="G1247" s="2">
        <v>0</v>
      </c>
      <c r="H1247" s="2">
        <v>0</v>
      </c>
      <c r="I1247">
        <v>0.4</v>
      </c>
      <c r="J1247">
        <v>6.4</v>
      </c>
      <c r="K1247">
        <v>1.224564</v>
      </c>
      <c r="L1247">
        <v>2.1885974000000004</v>
      </c>
    </row>
    <row r="1248" spans="1:12" x14ac:dyDescent="0.25">
      <c r="A1248" t="s">
        <v>1185</v>
      </c>
      <c r="B1248">
        <v>1</v>
      </c>
      <c r="C1248">
        <v>5</v>
      </c>
      <c r="D1248">
        <v>4</v>
      </c>
      <c r="E1248">
        <v>1486236</v>
      </c>
      <c r="F1248" s="2">
        <v>0.02</v>
      </c>
      <c r="G1248" s="2">
        <v>0</v>
      </c>
      <c r="H1248" s="2">
        <v>0</v>
      </c>
      <c r="I1248">
        <v>0.4</v>
      </c>
      <c r="J1248">
        <v>3</v>
      </c>
      <c r="K1248">
        <v>0.9431179999999999</v>
      </c>
      <c r="L1248">
        <v>1.2400913</v>
      </c>
    </row>
    <row r="1249" spans="1:12" x14ac:dyDescent="0.25">
      <c r="A1249" t="s">
        <v>1185</v>
      </c>
      <c r="B1249">
        <v>1</v>
      </c>
      <c r="C1249">
        <v>8</v>
      </c>
      <c r="D1249">
        <v>7</v>
      </c>
      <c r="E1249">
        <v>1080873</v>
      </c>
      <c r="F1249" s="2">
        <v>0.04</v>
      </c>
      <c r="G1249" s="2">
        <v>0</v>
      </c>
      <c r="H1249" s="2">
        <v>0</v>
      </c>
      <c r="I1249">
        <v>0.4</v>
      </c>
      <c r="J1249">
        <v>5.4</v>
      </c>
      <c r="K1249">
        <v>0.94043650000000001</v>
      </c>
      <c r="L1249">
        <v>1.8391527750000003</v>
      </c>
    </row>
    <row r="1250" spans="1:12" x14ac:dyDescent="0.25">
      <c r="A1250" t="s">
        <v>1185</v>
      </c>
      <c r="B1250">
        <v>1</v>
      </c>
      <c r="C1250">
        <v>6</v>
      </c>
      <c r="D1250">
        <v>5</v>
      </c>
      <c r="E1250">
        <v>2186003</v>
      </c>
      <c r="F1250" s="2">
        <v>0.01</v>
      </c>
      <c r="G1250" s="2">
        <v>0</v>
      </c>
      <c r="H1250" s="2">
        <v>0</v>
      </c>
      <c r="I1250">
        <v>0.4</v>
      </c>
      <c r="J1250">
        <v>3.8</v>
      </c>
      <c r="K1250">
        <v>1.1930015</v>
      </c>
      <c r="L1250">
        <v>1.5275505249999999</v>
      </c>
    </row>
    <row r="1251" spans="1:12" x14ac:dyDescent="0.25">
      <c r="A1251" t="s">
        <v>1185</v>
      </c>
      <c r="B1251">
        <v>1</v>
      </c>
      <c r="C1251">
        <v>14</v>
      </c>
      <c r="D1251">
        <v>13</v>
      </c>
      <c r="E1251">
        <v>1566455</v>
      </c>
      <c r="F1251" s="2">
        <v>0.02</v>
      </c>
      <c r="G1251" s="2">
        <v>0</v>
      </c>
      <c r="H1251" s="2">
        <v>0</v>
      </c>
      <c r="I1251">
        <v>0.4</v>
      </c>
      <c r="J1251">
        <v>10.200000000000001</v>
      </c>
      <c r="K1251">
        <v>0.98322749999999992</v>
      </c>
      <c r="L1251">
        <v>3.0541296250000003</v>
      </c>
    </row>
    <row r="1252" spans="1:12" x14ac:dyDescent="0.25">
      <c r="A1252" t="s">
        <v>1185</v>
      </c>
      <c r="B1252">
        <v>1</v>
      </c>
      <c r="C1252">
        <v>7</v>
      </c>
      <c r="D1252">
        <v>7</v>
      </c>
      <c r="E1252">
        <v>2305543</v>
      </c>
      <c r="F1252" s="2">
        <v>0.02</v>
      </c>
      <c r="G1252" s="2">
        <v>0</v>
      </c>
      <c r="H1252" s="2">
        <v>0</v>
      </c>
      <c r="I1252">
        <v>0.4</v>
      </c>
      <c r="J1252">
        <v>5.6000000000000005</v>
      </c>
      <c r="K1252">
        <v>1.3527714999999998</v>
      </c>
      <c r="L1252">
        <v>2.0334700249999997</v>
      </c>
    </row>
    <row r="1253" spans="1:12" x14ac:dyDescent="0.25">
      <c r="A1253" t="s">
        <v>1185</v>
      </c>
      <c r="B1253">
        <v>1</v>
      </c>
      <c r="C1253">
        <v>5</v>
      </c>
      <c r="D1253">
        <v>4</v>
      </c>
      <c r="E1253">
        <v>957071</v>
      </c>
      <c r="F1253" s="2">
        <v>0.02</v>
      </c>
      <c r="G1253" s="2">
        <v>0</v>
      </c>
      <c r="H1253" s="2">
        <v>0</v>
      </c>
      <c r="I1253">
        <v>0.4</v>
      </c>
      <c r="J1253">
        <v>3</v>
      </c>
      <c r="K1253">
        <v>0.67853549999999996</v>
      </c>
      <c r="L1253">
        <v>1.147487425</v>
      </c>
    </row>
    <row r="1254" spans="1:12" x14ac:dyDescent="0.25">
      <c r="A1254" t="s">
        <v>1185</v>
      </c>
      <c r="B1254">
        <v>1</v>
      </c>
      <c r="C1254">
        <v>12</v>
      </c>
      <c r="D1254">
        <v>10</v>
      </c>
      <c r="E1254">
        <v>427822</v>
      </c>
      <c r="F1254" s="2">
        <v>0.03</v>
      </c>
      <c r="G1254" s="2">
        <v>0</v>
      </c>
      <c r="H1254" s="2">
        <v>0</v>
      </c>
      <c r="I1254">
        <v>0.4</v>
      </c>
      <c r="J1254">
        <v>7.6</v>
      </c>
      <c r="K1254">
        <v>0.51391100000000001</v>
      </c>
      <c r="L1254">
        <v>2.2398688500000001</v>
      </c>
    </row>
    <row r="1255" spans="1:12" x14ac:dyDescent="0.25">
      <c r="A1255" t="s">
        <v>1185</v>
      </c>
      <c r="B1255">
        <v>1</v>
      </c>
      <c r="C1255">
        <v>12</v>
      </c>
      <c r="D1255">
        <v>11</v>
      </c>
      <c r="E1255">
        <v>765096</v>
      </c>
      <c r="F1255" s="2">
        <v>0.04</v>
      </c>
      <c r="G1255" s="2">
        <v>0</v>
      </c>
      <c r="H1255" s="2">
        <v>0.01</v>
      </c>
      <c r="I1255">
        <v>0.4</v>
      </c>
      <c r="J1255">
        <v>8.6000000000000014</v>
      </c>
      <c r="K1255">
        <v>1.032548</v>
      </c>
      <c r="L1255">
        <v>2.6713918000000003</v>
      </c>
    </row>
    <row r="1256" spans="1:12" x14ac:dyDescent="0.25">
      <c r="A1256" t="s">
        <v>1185</v>
      </c>
      <c r="B1256">
        <v>1</v>
      </c>
      <c r="C1256">
        <v>7</v>
      </c>
      <c r="D1256">
        <v>6</v>
      </c>
      <c r="E1256">
        <v>1251577</v>
      </c>
      <c r="F1256" s="2">
        <v>0.02</v>
      </c>
      <c r="G1256" s="2">
        <v>0</v>
      </c>
      <c r="H1256" s="2">
        <v>0</v>
      </c>
      <c r="I1256">
        <v>0.4</v>
      </c>
      <c r="J1256">
        <v>4.6000000000000005</v>
      </c>
      <c r="K1256">
        <v>0.82578850000000004</v>
      </c>
      <c r="L1256">
        <v>1.599025975</v>
      </c>
    </row>
    <row r="1257" spans="1:12" x14ac:dyDescent="0.25">
      <c r="A1257" t="s">
        <v>1185</v>
      </c>
      <c r="B1257">
        <v>1</v>
      </c>
      <c r="C1257">
        <v>9</v>
      </c>
      <c r="D1257">
        <v>7</v>
      </c>
      <c r="E1257">
        <v>1001146</v>
      </c>
      <c r="F1257" s="2">
        <v>0.02</v>
      </c>
      <c r="G1257" s="2">
        <v>0</v>
      </c>
      <c r="H1257" s="2">
        <v>0</v>
      </c>
      <c r="I1257">
        <v>0.4</v>
      </c>
      <c r="J1257">
        <v>5.2</v>
      </c>
      <c r="K1257">
        <v>0.70057299999999989</v>
      </c>
      <c r="L1257">
        <v>1.7052005499999998</v>
      </c>
    </row>
    <row r="1258" spans="1:12" x14ac:dyDescent="0.25">
      <c r="A1258" t="s">
        <v>1185</v>
      </c>
      <c r="B1258">
        <v>1</v>
      </c>
      <c r="C1258">
        <v>6</v>
      </c>
      <c r="D1258">
        <v>5</v>
      </c>
      <c r="E1258">
        <v>1063356</v>
      </c>
      <c r="F1258" s="2">
        <v>0.02</v>
      </c>
      <c r="G1258" s="2">
        <v>0</v>
      </c>
      <c r="H1258" s="2">
        <v>0</v>
      </c>
      <c r="I1258">
        <v>0.4</v>
      </c>
      <c r="J1258">
        <v>3.8</v>
      </c>
      <c r="K1258">
        <v>0.73167800000000005</v>
      </c>
      <c r="L1258">
        <v>1.3660872999999998</v>
      </c>
    </row>
    <row r="1259" spans="1:12" x14ac:dyDescent="0.25">
      <c r="A1259" t="s">
        <v>1185</v>
      </c>
      <c r="B1259">
        <v>1</v>
      </c>
      <c r="C1259">
        <v>8</v>
      </c>
      <c r="D1259">
        <v>8</v>
      </c>
      <c r="E1259">
        <v>1367551</v>
      </c>
      <c r="F1259" s="2">
        <v>0.02</v>
      </c>
      <c r="G1259" s="2">
        <v>0</v>
      </c>
      <c r="H1259" s="2">
        <v>0</v>
      </c>
      <c r="I1259">
        <v>0.4</v>
      </c>
      <c r="J1259">
        <v>6.4</v>
      </c>
      <c r="K1259">
        <v>0.88377550000000005</v>
      </c>
      <c r="L1259">
        <v>2.069321425</v>
      </c>
    </row>
    <row r="1260" spans="1:12" x14ac:dyDescent="0.25">
      <c r="A1260" t="s">
        <v>1185</v>
      </c>
      <c r="B1260">
        <v>1</v>
      </c>
      <c r="C1260">
        <v>15</v>
      </c>
      <c r="D1260">
        <v>14</v>
      </c>
      <c r="E1260">
        <v>1080339</v>
      </c>
      <c r="F1260" s="2">
        <v>0.02</v>
      </c>
      <c r="G1260" s="2">
        <v>0</v>
      </c>
      <c r="H1260" s="2">
        <v>0</v>
      </c>
      <c r="I1260">
        <v>0.4</v>
      </c>
      <c r="J1260">
        <v>11.000000000000002</v>
      </c>
      <c r="K1260">
        <v>0.74016949999999992</v>
      </c>
      <c r="L1260">
        <v>3.1690593250000005</v>
      </c>
    </row>
    <row r="1261" spans="1:12" x14ac:dyDescent="0.25">
      <c r="A1261" t="s">
        <v>332</v>
      </c>
      <c r="B1261">
        <v>1</v>
      </c>
      <c r="C1261">
        <v>42</v>
      </c>
      <c r="D1261">
        <v>2</v>
      </c>
      <c r="E1261">
        <v>856802</v>
      </c>
      <c r="F1261" s="2">
        <v>0.01</v>
      </c>
      <c r="G1261" s="2">
        <v>0</v>
      </c>
      <c r="H1261" s="2">
        <v>0</v>
      </c>
      <c r="I1261">
        <v>0.4</v>
      </c>
      <c r="J1261">
        <v>-6.4</v>
      </c>
      <c r="K1261">
        <v>0.52840100000000001</v>
      </c>
      <c r="L1261">
        <v>-1.25505965</v>
      </c>
    </row>
    <row r="1262" spans="1:12" x14ac:dyDescent="0.25">
      <c r="A1262" t="s">
        <v>20229</v>
      </c>
      <c r="B1262">
        <v>1</v>
      </c>
      <c r="C1262">
        <v>13</v>
      </c>
      <c r="D1262">
        <v>13</v>
      </c>
      <c r="E1262">
        <v>578416</v>
      </c>
      <c r="F1262" s="2">
        <v>0</v>
      </c>
      <c r="G1262" s="2">
        <v>0</v>
      </c>
      <c r="H1262" s="2">
        <v>0</v>
      </c>
      <c r="I1262">
        <v>0.4</v>
      </c>
      <c r="J1262">
        <v>10.4</v>
      </c>
      <c r="K1262">
        <v>0.28920799999999997</v>
      </c>
      <c r="L1262">
        <v>2.8612228000000002</v>
      </c>
    </row>
    <row r="1263" spans="1:12" x14ac:dyDescent="0.25">
      <c r="A1263" t="s">
        <v>17097</v>
      </c>
      <c r="B1263">
        <v>1</v>
      </c>
      <c r="C1263">
        <v>3045</v>
      </c>
      <c r="D1263">
        <v>2</v>
      </c>
      <c r="E1263">
        <v>114105</v>
      </c>
      <c r="F1263" s="2">
        <v>0.01</v>
      </c>
      <c r="G1263" s="2">
        <v>0</v>
      </c>
      <c r="H1263" s="2">
        <v>0</v>
      </c>
      <c r="I1263">
        <v>0.4</v>
      </c>
      <c r="J1263">
        <v>-607</v>
      </c>
      <c r="K1263">
        <v>0.15705250000000001</v>
      </c>
      <c r="L1263">
        <v>-151.53503162500002</v>
      </c>
    </row>
    <row r="1264" spans="1:12" x14ac:dyDescent="0.25">
      <c r="A1264" t="s">
        <v>13125</v>
      </c>
      <c r="B1264">
        <v>1</v>
      </c>
      <c r="C1264">
        <v>7</v>
      </c>
      <c r="D1264">
        <v>5</v>
      </c>
      <c r="E1264">
        <v>615349</v>
      </c>
      <c r="F1264" s="2">
        <v>0.01</v>
      </c>
      <c r="G1264" s="2">
        <v>0</v>
      </c>
      <c r="H1264" s="2">
        <v>0</v>
      </c>
      <c r="I1264">
        <v>0.4</v>
      </c>
      <c r="J1264">
        <v>3.6</v>
      </c>
      <c r="K1264">
        <v>0.40767449999999994</v>
      </c>
      <c r="L1264">
        <v>1.2026860749999999</v>
      </c>
    </row>
    <row r="1265" spans="1:12" x14ac:dyDescent="0.25">
      <c r="A1265" t="s">
        <v>16510</v>
      </c>
      <c r="B1265">
        <v>1</v>
      </c>
      <c r="C1265">
        <v>9</v>
      </c>
      <c r="D1265">
        <v>9</v>
      </c>
      <c r="E1265">
        <v>295145</v>
      </c>
      <c r="F1265" s="2">
        <v>0.02</v>
      </c>
      <c r="G1265" s="2">
        <v>0</v>
      </c>
      <c r="H1265" s="2">
        <v>0</v>
      </c>
      <c r="I1265">
        <v>0.4</v>
      </c>
      <c r="J1265">
        <v>7.2</v>
      </c>
      <c r="K1265">
        <v>0.34757250000000001</v>
      </c>
      <c r="L1265">
        <v>2.0816503750000002</v>
      </c>
    </row>
    <row r="1266" spans="1:12" x14ac:dyDescent="0.25">
      <c r="A1266" t="s">
        <v>18583</v>
      </c>
      <c r="B1266">
        <v>1</v>
      </c>
      <c r="C1266">
        <v>6</v>
      </c>
      <c r="D1266">
        <v>4</v>
      </c>
      <c r="E1266">
        <v>169915</v>
      </c>
      <c r="F1266" s="2">
        <v>0.04</v>
      </c>
      <c r="G1266" s="2">
        <v>0</v>
      </c>
      <c r="H1266" s="2">
        <v>0</v>
      </c>
      <c r="I1266">
        <v>0.4</v>
      </c>
      <c r="J1266">
        <v>2.8000000000000003</v>
      </c>
      <c r="K1266">
        <v>0.48495750000000004</v>
      </c>
      <c r="L1266">
        <v>1.0297351250000002</v>
      </c>
    </row>
    <row r="1267" spans="1:12" x14ac:dyDescent="0.25">
      <c r="A1267" t="s">
        <v>4692</v>
      </c>
      <c r="B1267">
        <v>1</v>
      </c>
      <c r="C1267">
        <v>6</v>
      </c>
      <c r="D1267">
        <v>6</v>
      </c>
      <c r="E1267">
        <v>704424</v>
      </c>
      <c r="F1267" s="2">
        <v>0.01</v>
      </c>
      <c r="G1267" s="2">
        <v>0</v>
      </c>
      <c r="H1267" s="2">
        <v>0.01</v>
      </c>
      <c r="I1267">
        <v>0.4</v>
      </c>
      <c r="J1267">
        <v>4.8000000000000007</v>
      </c>
      <c r="K1267">
        <v>0.70221199999999995</v>
      </c>
      <c r="L1267">
        <v>1.6057742000000004</v>
      </c>
    </row>
    <row r="1268" spans="1:12" x14ac:dyDescent="0.25">
      <c r="A1268" t="s">
        <v>4692</v>
      </c>
      <c r="B1268">
        <v>1</v>
      </c>
      <c r="C1268">
        <v>8</v>
      </c>
      <c r="D1268">
        <v>7</v>
      </c>
      <c r="E1268">
        <v>338709</v>
      </c>
      <c r="F1268" s="2">
        <v>0.03</v>
      </c>
      <c r="G1268" s="2">
        <v>-0.01</v>
      </c>
      <c r="H1268" s="2">
        <v>0.01</v>
      </c>
      <c r="I1268">
        <v>0.4</v>
      </c>
      <c r="J1268">
        <v>5.4</v>
      </c>
      <c r="K1268">
        <v>0.56935449999999999</v>
      </c>
      <c r="L1268">
        <v>1.7092740750000002</v>
      </c>
    </row>
    <row r="1269" spans="1:12" x14ac:dyDescent="0.25">
      <c r="A1269" t="s">
        <v>4692</v>
      </c>
      <c r="B1269">
        <v>1</v>
      </c>
      <c r="C1269">
        <v>5</v>
      </c>
      <c r="D1269">
        <v>4</v>
      </c>
      <c r="E1269">
        <v>360158</v>
      </c>
      <c r="F1269" s="2">
        <v>0.01</v>
      </c>
      <c r="G1269" s="2">
        <v>0</v>
      </c>
      <c r="H1269" s="2">
        <v>0.01</v>
      </c>
      <c r="I1269">
        <v>0.4</v>
      </c>
      <c r="J1269">
        <v>3</v>
      </c>
      <c r="K1269">
        <v>0.53007899999999997</v>
      </c>
      <c r="L1269">
        <v>1.09552765</v>
      </c>
    </row>
    <row r="1270" spans="1:12" x14ac:dyDescent="0.25">
      <c r="A1270" t="s">
        <v>4692</v>
      </c>
      <c r="B1270">
        <v>1</v>
      </c>
      <c r="C1270">
        <v>7</v>
      </c>
      <c r="D1270">
        <v>7</v>
      </c>
      <c r="E1270">
        <v>41253</v>
      </c>
      <c r="F1270" s="2">
        <v>0.01</v>
      </c>
      <c r="G1270" s="2">
        <v>-0.02</v>
      </c>
      <c r="H1270" s="2">
        <v>0.03</v>
      </c>
      <c r="I1270">
        <v>0.4</v>
      </c>
      <c r="J1270">
        <v>5.6000000000000005</v>
      </c>
      <c r="K1270">
        <v>0.57062650000000004</v>
      </c>
      <c r="L1270">
        <v>1.7597192750000001</v>
      </c>
    </row>
    <row r="1271" spans="1:12" x14ac:dyDescent="0.25">
      <c r="A1271" t="s">
        <v>4692</v>
      </c>
      <c r="B1271">
        <v>1</v>
      </c>
      <c r="C1271">
        <v>7</v>
      </c>
      <c r="D1271">
        <v>7</v>
      </c>
      <c r="E1271">
        <v>19422</v>
      </c>
      <c r="F1271" s="2">
        <v>0.01</v>
      </c>
      <c r="G1271" s="2">
        <v>-0.03</v>
      </c>
      <c r="H1271" s="2">
        <v>0.02</v>
      </c>
      <c r="I1271">
        <v>0.4</v>
      </c>
      <c r="J1271">
        <v>5.6000000000000005</v>
      </c>
      <c r="K1271">
        <v>0.15971100000000005</v>
      </c>
      <c r="L1271">
        <v>1.61589885</v>
      </c>
    </row>
    <row r="1272" spans="1:12" x14ac:dyDescent="0.25">
      <c r="A1272" t="s">
        <v>4692</v>
      </c>
      <c r="B1272">
        <v>1</v>
      </c>
      <c r="C1272">
        <v>4</v>
      </c>
      <c r="D1272">
        <v>2</v>
      </c>
      <c r="E1272">
        <v>60549</v>
      </c>
      <c r="F1272" s="2">
        <v>0.01</v>
      </c>
      <c r="G1272" s="2">
        <v>0</v>
      </c>
      <c r="H1272" s="2">
        <v>0.02</v>
      </c>
      <c r="I1272">
        <v>0.4</v>
      </c>
      <c r="J1272">
        <v>1.2000000000000002</v>
      </c>
      <c r="K1272">
        <v>0.63027450000000007</v>
      </c>
      <c r="L1272">
        <v>0.68059607500000008</v>
      </c>
    </row>
    <row r="1273" spans="1:12" x14ac:dyDescent="0.25">
      <c r="A1273" t="s">
        <v>9058</v>
      </c>
      <c r="B1273">
        <v>1</v>
      </c>
      <c r="C1273">
        <v>6</v>
      </c>
      <c r="D1273">
        <v>5</v>
      </c>
      <c r="E1273">
        <v>182783</v>
      </c>
      <c r="F1273" s="2">
        <v>0.02</v>
      </c>
      <c r="G1273" s="2">
        <v>0</v>
      </c>
      <c r="H1273" s="2">
        <v>0.01</v>
      </c>
      <c r="I1273">
        <v>0.4</v>
      </c>
      <c r="J1273">
        <v>3.8</v>
      </c>
      <c r="K1273">
        <v>0.54139150000000003</v>
      </c>
      <c r="L1273">
        <v>1.2994870249999999</v>
      </c>
    </row>
    <row r="1274" spans="1:12" x14ac:dyDescent="0.25">
      <c r="A1274" t="s">
        <v>5885</v>
      </c>
      <c r="B1274">
        <v>1</v>
      </c>
      <c r="C1274">
        <v>5</v>
      </c>
      <c r="D1274">
        <v>1</v>
      </c>
      <c r="E1274">
        <v>122669</v>
      </c>
      <c r="F1274" s="2">
        <v>0.05</v>
      </c>
      <c r="G1274" s="2">
        <v>0</v>
      </c>
      <c r="H1274" s="2">
        <v>0</v>
      </c>
      <c r="I1274">
        <v>0.4</v>
      </c>
      <c r="J1274">
        <v>0</v>
      </c>
      <c r="K1274">
        <v>0.56133450000000007</v>
      </c>
      <c r="L1274">
        <v>0.35646707500000008</v>
      </c>
    </row>
    <row r="1275" spans="1:12" x14ac:dyDescent="0.25">
      <c r="A1275" t="s">
        <v>5885</v>
      </c>
      <c r="B1275">
        <v>1</v>
      </c>
      <c r="C1275">
        <v>5</v>
      </c>
      <c r="D1275">
        <v>4</v>
      </c>
      <c r="E1275">
        <v>65874</v>
      </c>
      <c r="F1275" s="2">
        <v>0.05</v>
      </c>
      <c r="G1275" s="2">
        <v>0</v>
      </c>
      <c r="H1275" s="2">
        <v>0</v>
      </c>
      <c r="I1275">
        <v>0.4</v>
      </c>
      <c r="J1275">
        <v>3</v>
      </c>
      <c r="K1275">
        <v>0.53293700000000011</v>
      </c>
      <c r="L1275">
        <v>1.09652795</v>
      </c>
    </row>
    <row r="1276" spans="1:12" x14ac:dyDescent="0.25">
      <c r="A1276" t="s">
        <v>5885</v>
      </c>
      <c r="B1276">
        <v>1</v>
      </c>
      <c r="C1276">
        <v>8</v>
      </c>
      <c r="D1276">
        <v>8</v>
      </c>
      <c r="E1276">
        <v>186750</v>
      </c>
      <c r="F1276" s="2">
        <v>0.03</v>
      </c>
      <c r="G1276" s="2">
        <v>0</v>
      </c>
      <c r="H1276" s="2">
        <v>0</v>
      </c>
      <c r="I1276">
        <v>0.4</v>
      </c>
      <c r="J1276">
        <v>6.4</v>
      </c>
      <c r="K1276">
        <v>0.39337499999999997</v>
      </c>
      <c r="L1276">
        <v>1.8976812500000002</v>
      </c>
    </row>
    <row r="1277" spans="1:12" x14ac:dyDescent="0.25">
      <c r="A1277" t="s">
        <v>5885</v>
      </c>
      <c r="B1277">
        <v>1</v>
      </c>
      <c r="C1277">
        <v>5</v>
      </c>
      <c r="D1277">
        <v>4</v>
      </c>
      <c r="E1277">
        <v>83038</v>
      </c>
      <c r="F1277" s="2">
        <v>0.05</v>
      </c>
      <c r="G1277" s="2">
        <v>0</v>
      </c>
      <c r="H1277" s="2">
        <v>0</v>
      </c>
      <c r="I1277">
        <v>0.4</v>
      </c>
      <c r="J1277">
        <v>3</v>
      </c>
      <c r="K1277">
        <v>0.54151900000000008</v>
      </c>
      <c r="L1277">
        <v>1.0995316500000001</v>
      </c>
    </row>
    <row r="1278" spans="1:12" x14ac:dyDescent="0.25">
      <c r="A1278" t="s">
        <v>5885</v>
      </c>
      <c r="B1278">
        <v>1</v>
      </c>
      <c r="C1278">
        <v>6</v>
      </c>
      <c r="D1278">
        <v>6</v>
      </c>
      <c r="E1278">
        <v>104200</v>
      </c>
      <c r="F1278" s="2">
        <v>0.05</v>
      </c>
      <c r="G1278" s="2">
        <v>0</v>
      </c>
      <c r="H1278" s="2">
        <v>0</v>
      </c>
      <c r="I1278">
        <v>0.4</v>
      </c>
      <c r="J1278">
        <v>4.8000000000000007</v>
      </c>
      <c r="K1278">
        <v>0.55210000000000015</v>
      </c>
      <c r="L1278">
        <v>1.5532350000000004</v>
      </c>
    </row>
    <row r="1279" spans="1:12" x14ac:dyDescent="0.25">
      <c r="A1279" t="s">
        <v>3335</v>
      </c>
      <c r="B1279">
        <v>1</v>
      </c>
      <c r="C1279">
        <v>17</v>
      </c>
      <c r="D1279">
        <v>13</v>
      </c>
      <c r="E1279">
        <v>399657</v>
      </c>
      <c r="F1279" s="2">
        <v>0.04</v>
      </c>
      <c r="G1279" s="2">
        <v>0</v>
      </c>
      <c r="H1279" s="2">
        <v>0</v>
      </c>
      <c r="I1279">
        <v>0.4</v>
      </c>
      <c r="J1279">
        <v>9.6</v>
      </c>
      <c r="K1279">
        <v>0.59982849999999999</v>
      </c>
      <c r="L1279">
        <v>2.7699399750000002</v>
      </c>
    </row>
    <row r="1280" spans="1:12" x14ac:dyDescent="0.25">
      <c r="A1280" t="s">
        <v>3335</v>
      </c>
      <c r="B1280">
        <v>1</v>
      </c>
      <c r="C1280">
        <v>16</v>
      </c>
      <c r="D1280">
        <v>14</v>
      </c>
      <c r="E1280">
        <v>1005811</v>
      </c>
      <c r="F1280" s="2">
        <v>0.03</v>
      </c>
      <c r="G1280" s="2">
        <v>0</v>
      </c>
      <c r="H1280" s="2">
        <v>0</v>
      </c>
      <c r="I1280">
        <v>0.4</v>
      </c>
      <c r="J1280">
        <v>10.8</v>
      </c>
      <c r="K1280">
        <v>0.80290550000000005</v>
      </c>
      <c r="L1280">
        <v>3.1410169250000002</v>
      </c>
    </row>
    <row r="1281" spans="1:12" x14ac:dyDescent="0.25">
      <c r="A1281" t="s">
        <v>3335</v>
      </c>
      <c r="B1281">
        <v>1</v>
      </c>
      <c r="C1281">
        <v>10</v>
      </c>
      <c r="D1281">
        <v>9</v>
      </c>
      <c r="E1281">
        <v>566512</v>
      </c>
      <c r="F1281" s="2">
        <v>0.02</v>
      </c>
      <c r="G1281" s="2">
        <v>0</v>
      </c>
      <c r="H1281" s="2">
        <v>0</v>
      </c>
      <c r="I1281">
        <v>0.4</v>
      </c>
      <c r="J1281">
        <v>7</v>
      </c>
      <c r="K1281">
        <v>0.48325600000000002</v>
      </c>
      <c r="L1281">
        <v>2.0791396</v>
      </c>
    </row>
    <row r="1282" spans="1:12" x14ac:dyDescent="0.25">
      <c r="A1282" t="s">
        <v>3335</v>
      </c>
      <c r="B1282">
        <v>1</v>
      </c>
      <c r="C1282">
        <v>5</v>
      </c>
      <c r="D1282">
        <v>5</v>
      </c>
      <c r="E1282">
        <v>2302182</v>
      </c>
      <c r="F1282" s="2">
        <v>0.03</v>
      </c>
      <c r="G1282" s="2">
        <v>0</v>
      </c>
      <c r="H1282" s="2">
        <v>0</v>
      </c>
      <c r="I1282">
        <v>0.4</v>
      </c>
      <c r="J1282">
        <v>4</v>
      </c>
      <c r="K1282">
        <v>1.4510909999999999</v>
      </c>
      <c r="L1282">
        <v>1.6678818500000001</v>
      </c>
    </row>
    <row r="1283" spans="1:12" x14ac:dyDescent="0.25">
      <c r="A1283" t="s">
        <v>3335</v>
      </c>
      <c r="B1283">
        <v>1</v>
      </c>
      <c r="C1283">
        <v>8</v>
      </c>
      <c r="D1283">
        <v>8</v>
      </c>
      <c r="E1283">
        <v>364914</v>
      </c>
      <c r="F1283" s="2">
        <v>0.03</v>
      </c>
      <c r="G1283" s="2">
        <v>0</v>
      </c>
      <c r="H1283" s="2">
        <v>0</v>
      </c>
      <c r="I1283">
        <v>0.4</v>
      </c>
      <c r="J1283">
        <v>6.4</v>
      </c>
      <c r="K1283">
        <v>0.48245699999999997</v>
      </c>
      <c r="L1283">
        <v>1.9288599500000001</v>
      </c>
    </row>
    <row r="1284" spans="1:12" x14ac:dyDescent="0.25">
      <c r="A1284" t="s">
        <v>3335</v>
      </c>
      <c r="B1284">
        <v>1</v>
      </c>
      <c r="C1284">
        <v>7</v>
      </c>
      <c r="D1284">
        <v>5</v>
      </c>
      <c r="E1284">
        <v>2507336</v>
      </c>
      <c r="F1284" s="2">
        <v>0.03</v>
      </c>
      <c r="G1284" s="2">
        <v>0</v>
      </c>
      <c r="H1284" s="2">
        <v>0</v>
      </c>
      <c r="I1284">
        <v>0.4</v>
      </c>
      <c r="J1284">
        <v>3.6</v>
      </c>
      <c r="K1284">
        <v>1.553668</v>
      </c>
      <c r="L1284">
        <v>1.6037838</v>
      </c>
    </row>
    <row r="1285" spans="1:12" x14ac:dyDescent="0.25">
      <c r="A1285" t="s">
        <v>3335</v>
      </c>
      <c r="B1285">
        <v>1</v>
      </c>
      <c r="C1285">
        <v>6</v>
      </c>
      <c r="D1285">
        <v>5</v>
      </c>
      <c r="E1285">
        <v>219805</v>
      </c>
      <c r="F1285" s="2">
        <v>0.03</v>
      </c>
      <c r="G1285" s="2">
        <v>0</v>
      </c>
      <c r="H1285" s="2">
        <v>0</v>
      </c>
      <c r="I1285">
        <v>0.4</v>
      </c>
      <c r="J1285">
        <v>3.8</v>
      </c>
      <c r="K1285">
        <v>0.4099025</v>
      </c>
      <c r="L1285">
        <v>1.2534658749999998</v>
      </c>
    </row>
    <row r="1286" spans="1:12" x14ac:dyDescent="0.25">
      <c r="A1286" t="s">
        <v>3335</v>
      </c>
      <c r="B1286">
        <v>1</v>
      </c>
      <c r="C1286">
        <v>6</v>
      </c>
      <c r="D1286">
        <v>5</v>
      </c>
      <c r="E1286">
        <v>225280</v>
      </c>
      <c r="F1286" s="2">
        <v>0.03</v>
      </c>
      <c r="G1286" s="2">
        <v>0</v>
      </c>
      <c r="H1286" s="2">
        <v>0.01</v>
      </c>
      <c r="I1286">
        <v>0.4</v>
      </c>
      <c r="J1286">
        <v>3.8</v>
      </c>
      <c r="K1286">
        <v>0.66264000000000001</v>
      </c>
      <c r="L1286">
        <v>1.3419239999999999</v>
      </c>
    </row>
    <row r="1287" spans="1:12" x14ac:dyDescent="0.25">
      <c r="A1287" t="s">
        <v>3740</v>
      </c>
      <c r="B1287">
        <v>1</v>
      </c>
      <c r="C1287">
        <v>4</v>
      </c>
      <c r="D1287">
        <v>2</v>
      </c>
      <c r="E1287">
        <v>9893438</v>
      </c>
      <c r="F1287" s="2">
        <v>0.03</v>
      </c>
      <c r="G1287" s="2">
        <v>0</v>
      </c>
      <c r="H1287" s="2">
        <v>0</v>
      </c>
      <c r="I1287">
        <v>0.4</v>
      </c>
      <c r="J1287">
        <v>1.2000000000000002</v>
      </c>
      <c r="K1287">
        <v>5.2467189999999997</v>
      </c>
      <c r="L1287">
        <v>2.2963516499999996</v>
      </c>
    </row>
    <row r="1288" spans="1:12" x14ac:dyDescent="0.25">
      <c r="A1288" t="s">
        <v>16283</v>
      </c>
      <c r="B1288">
        <v>1</v>
      </c>
      <c r="C1288">
        <v>5</v>
      </c>
      <c r="D1288">
        <v>2</v>
      </c>
      <c r="E1288">
        <v>5349</v>
      </c>
      <c r="F1288" s="2">
        <v>0.01</v>
      </c>
      <c r="G1288" s="2">
        <v>0</v>
      </c>
      <c r="H1288" s="2">
        <v>0</v>
      </c>
      <c r="I1288">
        <v>0.4</v>
      </c>
      <c r="J1288">
        <v>1</v>
      </c>
      <c r="K1288">
        <v>0.1026745</v>
      </c>
      <c r="L1288">
        <v>0.44593607500000004</v>
      </c>
    </row>
    <row r="1289" spans="1:12" x14ac:dyDescent="0.25">
      <c r="A1289" t="s">
        <v>940</v>
      </c>
      <c r="B1289">
        <v>1</v>
      </c>
      <c r="C1289">
        <v>7</v>
      </c>
      <c r="D1289">
        <v>7</v>
      </c>
      <c r="E1289">
        <v>132580</v>
      </c>
      <c r="F1289" s="2">
        <v>0.03</v>
      </c>
      <c r="G1289" s="2">
        <v>0</v>
      </c>
      <c r="H1289" s="2">
        <v>0</v>
      </c>
      <c r="I1289">
        <v>0.4</v>
      </c>
      <c r="J1289">
        <v>5.6000000000000005</v>
      </c>
      <c r="K1289">
        <v>0.36629</v>
      </c>
      <c r="L1289">
        <v>1.6882015000000001</v>
      </c>
    </row>
    <row r="1290" spans="1:12" x14ac:dyDescent="0.25">
      <c r="A1290" t="s">
        <v>2185</v>
      </c>
      <c r="B1290">
        <v>1</v>
      </c>
      <c r="C1290">
        <v>4</v>
      </c>
      <c r="D1290">
        <v>4</v>
      </c>
      <c r="E1290">
        <v>393366</v>
      </c>
      <c r="F1290" s="2">
        <v>0</v>
      </c>
      <c r="G1290" s="2">
        <v>0</v>
      </c>
      <c r="H1290" s="2">
        <v>0</v>
      </c>
      <c r="I1290">
        <v>0.4</v>
      </c>
      <c r="J1290">
        <v>3.2</v>
      </c>
      <c r="K1290">
        <v>0.196683</v>
      </c>
      <c r="L1290">
        <v>1.02883905</v>
      </c>
    </row>
    <row r="1291" spans="1:12" x14ac:dyDescent="0.25">
      <c r="A1291" t="s">
        <v>20305</v>
      </c>
      <c r="B1291">
        <v>1</v>
      </c>
      <c r="C1291">
        <v>5</v>
      </c>
      <c r="D1291">
        <v>5</v>
      </c>
      <c r="E1291">
        <v>47760</v>
      </c>
      <c r="F1291" s="2">
        <v>0</v>
      </c>
      <c r="G1291" s="2">
        <v>0</v>
      </c>
      <c r="H1291" s="2">
        <v>0</v>
      </c>
      <c r="I1291">
        <v>0.4</v>
      </c>
      <c r="J1291">
        <v>4</v>
      </c>
      <c r="K1291">
        <v>2.3879999999999998E-2</v>
      </c>
      <c r="L1291">
        <v>1.1683580000000002</v>
      </c>
    </row>
    <row r="1292" spans="1:12" x14ac:dyDescent="0.25">
      <c r="A1292" t="s">
        <v>12622</v>
      </c>
      <c r="B1292">
        <v>1</v>
      </c>
      <c r="C1292">
        <v>27</v>
      </c>
      <c r="D1292">
        <v>25</v>
      </c>
      <c r="E1292">
        <v>41803845</v>
      </c>
      <c r="F1292" s="2">
        <v>0.02</v>
      </c>
      <c r="G1292" s="2">
        <v>0</v>
      </c>
      <c r="H1292" s="2">
        <v>0</v>
      </c>
      <c r="I1292">
        <v>0.4</v>
      </c>
      <c r="J1292">
        <v>19.600000000000001</v>
      </c>
      <c r="K1292">
        <v>21.101922499999997</v>
      </c>
      <c r="L1292">
        <v>12.445672875</v>
      </c>
    </row>
    <row r="1293" spans="1:12" x14ac:dyDescent="0.25">
      <c r="A1293" t="s">
        <v>8105</v>
      </c>
      <c r="B1293">
        <v>1</v>
      </c>
      <c r="C1293">
        <v>6</v>
      </c>
      <c r="D1293">
        <v>2</v>
      </c>
      <c r="E1293">
        <v>49915</v>
      </c>
      <c r="F1293" s="2">
        <v>0.01</v>
      </c>
      <c r="G1293" s="2">
        <v>0</v>
      </c>
      <c r="H1293" s="2">
        <v>0</v>
      </c>
      <c r="I1293">
        <v>0.4</v>
      </c>
      <c r="J1293">
        <v>0.8</v>
      </c>
      <c r="K1293">
        <v>0.1249575</v>
      </c>
      <c r="L1293">
        <v>0.40373512500000003</v>
      </c>
    </row>
    <row r="1294" spans="1:12" x14ac:dyDescent="0.25">
      <c r="A1294" t="s">
        <v>13206</v>
      </c>
      <c r="B1294">
        <v>0</v>
      </c>
      <c r="C1294">
        <v>49</v>
      </c>
      <c r="D1294">
        <v>6</v>
      </c>
      <c r="E1294">
        <v>2620</v>
      </c>
      <c r="F1294" s="2">
        <v>0</v>
      </c>
      <c r="G1294" s="2">
        <v>0</v>
      </c>
      <c r="H1294" s="2">
        <v>0</v>
      </c>
      <c r="I1294">
        <v>0</v>
      </c>
      <c r="J1294">
        <v>-3.7999999999999989</v>
      </c>
      <c r="K1294">
        <v>1.31E-3</v>
      </c>
      <c r="L1294">
        <v>-0.94954149999999971</v>
      </c>
    </row>
    <row r="1295" spans="1:12" x14ac:dyDescent="0.25">
      <c r="A1295" t="s">
        <v>13206</v>
      </c>
      <c r="B1295">
        <v>1</v>
      </c>
      <c r="C1295">
        <v>49</v>
      </c>
      <c r="D1295">
        <v>4</v>
      </c>
      <c r="E1295">
        <v>2620</v>
      </c>
      <c r="F1295" s="2">
        <v>0</v>
      </c>
      <c r="G1295" s="2">
        <v>0</v>
      </c>
      <c r="H1295" s="2">
        <v>0</v>
      </c>
      <c r="I1295">
        <v>0.4</v>
      </c>
      <c r="J1295">
        <v>-5.8</v>
      </c>
      <c r="K1295">
        <v>1.31E-3</v>
      </c>
      <c r="L1295">
        <v>-1.2895415000000001</v>
      </c>
    </row>
    <row r="1296" spans="1:12" x14ac:dyDescent="0.25">
      <c r="A1296" t="s">
        <v>11512</v>
      </c>
      <c r="B1296">
        <v>1</v>
      </c>
      <c r="C1296">
        <v>8</v>
      </c>
      <c r="D1296">
        <v>3</v>
      </c>
      <c r="E1296">
        <v>1205682</v>
      </c>
      <c r="F1296" s="2">
        <v>0.01</v>
      </c>
      <c r="G1296" s="2">
        <v>-0.19</v>
      </c>
      <c r="H1296" s="2">
        <v>0.02</v>
      </c>
      <c r="I1296">
        <v>0.4</v>
      </c>
      <c r="J1296">
        <v>1.4000000000000004</v>
      </c>
      <c r="K1296">
        <v>-1.6471590000000003</v>
      </c>
      <c r="L1296">
        <v>-6.6505649999999972E-2</v>
      </c>
    </row>
    <row r="1297" spans="1:12" x14ac:dyDescent="0.25">
      <c r="A1297" t="s">
        <v>15562</v>
      </c>
      <c r="B1297">
        <v>1</v>
      </c>
      <c r="C1297">
        <v>8</v>
      </c>
      <c r="D1297">
        <v>4</v>
      </c>
      <c r="E1297">
        <v>27095</v>
      </c>
      <c r="F1297" s="2">
        <v>0.09</v>
      </c>
      <c r="G1297" s="2">
        <v>0</v>
      </c>
      <c r="H1297" s="2">
        <v>0.01</v>
      </c>
      <c r="I1297">
        <v>0.4</v>
      </c>
      <c r="J1297">
        <v>2.4000000000000004</v>
      </c>
      <c r="K1297">
        <v>1.1635475</v>
      </c>
      <c r="L1297">
        <v>1.1672416249999999</v>
      </c>
    </row>
    <row r="1298" spans="1:12" x14ac:dyDescent="0.25">
      <c r="A1298" t="s">
        <v>4430</v>
      </c>
      <c r="B1298">
        <v>1</v>
      </c>
      <c r="C1298">
        <v>16</v>
      </c>
      <c r="D1298">
        <v>15</v>
      </c>
      <c r="E1298">
        <v>1139279</v>
      </c>
      <c r="F1298" s="2">
        <v>0.04</v>
      </c>
      <c r="G1298" s="2">
        <v>0</v>
      </c>
      <c r="H1298" s="2">
        <v>0</v>
      </c>
      <c r="I1298">
        <v>0.4</v>
      </c>
      <c r="J1298">
        <v>11.8</v>
      </c>
      <c r="K1298">
        <v>0.96963949999999999</v>
      </c>
      <c r="L1298">
        <v>3.4493738250000003</v>
      </c>
    </row>
    <row r="1299" spans="1:12" x14ac:dyDescent="0.25">
      <c r="A1299" t="s">
        <v>4430</v>
      </c>
      <c r="B1299">
        <v>1</v>
      </c>
      <c r="C1299">
        <v>4</v>
      </c>
      <c r="D1299">
        <v>3</v>
      </c>
      <c r="E1299">
        <v>2164847</v>
      </c>
      <c r="F1299" s="2">
        <v>0.03</v>
      </c>
      <c r="G1299" s="2">
        <v>0</v>
      </c>
      <c r="H1299" s="2">
        <v>0</v>
      </c>
      <c r="I1299">
        <v>0.4</v>
      </c>
      <c r="J1299">
        <v>2.2000000000000002</v>
      </c>
      <c r="K1299">
        <v>1.3824235</v>
      </c>
      <c r="L1299">
        <v>1.193848225</v>
      </c>
    </row>
    <row r="1300" spans="1:12" x14ac:dyDescent="0.25">
      <c r="A1300" t="s">
        <v>4430</v>
      </c>
      <c r="B1300">
        <v>1</v>
      </c>
      <c r="C1300">
        <v>10</v>
      </c>
      <c r="D1300">
        <v>10</v>
      </c>
      <c r="E1300">
        <v>6183923</v>
      </c>
      <c r="F1300" s="2">
        <v>0.02</v>
      </c>
      <c r="G1300" s="2">
        <v>0</v>
      </c>
      <c r="H1300" s="2">
        <v>0</v>
      </c>
      <c r="I1300">
        <v>0.4</v>
      </c>
      <c r="J1300">
        <v>8</v>
      </c>
      <c r="K1300">
        <v>3.2919615000000002</v>
      </c>
      <c r="L1300">
        <v>3.3121865250000004</v>
      </c>
    </row>
    <row r="1301" spans="1:12" x14ac:dyDescent="0.25">
      <c r="A1301" t="s">
        <v>4430</v>
      </c>
      <c r="B1301">
        <v>1</v>
      </c>
      <c r="C1301">
        <v>18</v>
      </c>
      <c r="D1301">
        <v>17</v>
      </c>
      <c r="E1301">
        <v>2688144</v>
      </c>
      <c r="F1301" s="2">
        <v>0.02</v>
      </c>
      <c r="G1301" s="2">
        <v>0</v>
      </c>
      <c r="H1301" s="2">
        <v>0</v>
      </c>
      <c r="I1301">
        <v>0.4</v>
      </c>
      <c r="J1301">
        <v>13.400000000000002</v>
      </c>
      <c r="K1301">
        <v>1.5440719999999999</v>
      </c>
      <c r="L1301">
        <v>4.0504252000000003</v>
      </c>
    </row>
    <row r="1302" spans="1:12" x14ac:dyDescent="0.25">
      <c r="A1302" t="s">
        <v>4430</v>
      </c>
      <c r="B1302">
        <v>1</v>
      </c>
      <c r="C1302">
        <v>4</v>
      </c>
      <c r="D1302">
        <v>1</v>
      </c>
      <c r="E1302">
        <v>2337251</v>
      </c>
      <c r="F1302" s="2">
        <v>0.02</v>
      </c>
      <c r="G1302" s="2">
        <v>0</v>
      </c>
      <c r="H1302" s="2">
        <v>0</v>
      </c>
      <c r="I1302">
        <v>0.4</v>
      </c>
      <c r="J1302">
        <v>0.19999999999999996</v>
      </c>
      <c r="K1302">
        <v>1.3686254999999998</v>
      </c>
      <c r="L1302">
        <v>0.68901892499999995</v>
      </c>
    </row>
    <row r="1303" spans="1:12" x14ac:dyDescent="0.25">
      <c r="A1303" t="s">
        <v>9651</v>
      </c>
      <c r="B1303">
        <v>1</v>
      </c>
      <c r="C1303">
        <v>7</v>
      </c>
      <c r="D1303">
        <v>6</v>
      </c>
      <c r="E1303">
        <v>618966</v>
      </c>
      <c r="F1303" s="2">
        <v>0.04</v>
      </c>
      <c r="G1303" s="2">
        <v>0</v>
      </c>
      <c r="H1303" s="2">
        <v>0</v>
      </c>
      <c r="I1303">
        <v>0.4</v>
      </c>
      <c r="J1303">
        <v>4.6000000000000005</v>
      </c>
      <c r="K1303">
        <v>0.70948300000000009</v>
      </c>
      <c r="L1303">
        <v>1.5583190500000001</v>
      </c>
    </row>
    <row r="1304" spans="1:12" x14ac:dyDescent="0.25">
      <c r="A1304" t="s">
        <v>9651</v>
      </c>
      <c r="B1304">
        <v>1</v>
      </c>
      <c r="C1304">
        <v>12</v>
      </c>
      <c r="D1304">
        <v>7</v>
      </c>
      <c r="E1304">
        <v>458231</v>
      </c>
      <c r="F1304" s="2">
        <v>0.05</v>
      </c>
      <c r="G1304" s="2">
        <v>0</v>
      </c>
      <c r="H1304" s="2">
        <v>0</v>
      </c>
      <c r="I1304">
        <v>0.4</v>
      </c>
      <c r="J1304">
        <v>4.6000000000000005</v>
      </c>
      <c r="K1304">
        <v>0.72911550000000014</v>
      </c>
      <c r="L1304">
        <v>1.5651904250000002</v>
      </c>
    </row>
    <row r="1305" spans="1:12" x14ac:dyDescent="0.25">
      <c r="A1305" t="s">
        <v>2552</v>
      </c>
      <c r="B1305">
        <v>1</v>
      </c>
      <c r="C1305">
        <v>15</v>
      </c>
      <c r="D1305">
        <v>14</v>
      </c>
      <c r="E1305">
        <v>1022658</v>
      </c>
      <c r="F1305" s="2">
        <v>0.05</v>
      </c>
      <c r="G1305" s="2">
        <v>0</v>
      </c>
      <c r="H1305" s="2">
        <v>0</v>
      </c>
      <c r="I1305">
        <v>0.4</v>
      </c>
      <c r="J1305">
        <v>11.000000000000002</v>
      </c>
      <c r="K1305">
        <v>1.0113289999999999</v>
      </c>
      <c r="L1305">
        <v>3.2639651500000006</v>
      </c>
    </row>
    <row r="1306" spans="1:12" x14ac:dyDescent="0.25">
      <c r="A1306" t="s">
        <v>2552</v>
      </c>
      <c r="B1306">
        <v>1</v>
      </c>
      <c r="C1306">
        <v>30</v>
      </c>
      <c r="D1306">
        <v>5</v>
      </c>
      <c r="E1306">
        <v>4478472</v>
      </c>
      <c r="F1306" s="2">
        <v>0.02</v>
      </c>
      <c r="G1306" s="2">
        <v>0</v>
      </c>
      <c r="H1306" s="2">
        <v>0</v>
      </c>
      <c r="I1306">
        <v>0.4</v>
      </c>
      <c r="J1306">
        <v>-1</v>
      </c>
      <c r="K1306">
        <v>2.4392360000000002</v>
      </c>
      <c r="L1306">
        <v>0.76373260000000009</v>
      </c>
    </row>
    <row r="1307" spans="1:12" x14ac:dyDescent="0.25">
      <c r="A1307" t="s">
        <v>2552</v>
      </c>
      <c r="B1307">
        <v>1</v>
      </c>
      <c r="C1307">
        <v>16</v>
      </c>
      <c r="D1307">
        <v>16</v>
      </c>
      <c r="E1307">
        <v>1414271</v>
      </c>
      <c r="F1307" s="2">
        <v>0.02</v>
      </c>
      <c r="G1307" s="2">
        <v>0</v>
      </c>
      <c r="H1307" s="2">
        <v>0</v>
      </c>
      <c r="I1307">
        <v>0.4</v>
      </c>
      <c r="J1307">
        <v>12.8</v>
      </c>
      <c r="K1307">
        <v>0.90713549999999987</v>
      </c>
      <c r="L1307">
        <v>3.6774974250000003</v>
      </c>
    </row>
    <row r="1308" spans="1:12" x14ac:dyDescent="0.25">
      <c r="A1308" t="s">
        <v>6547</v>
      </c>
      <c r="B1308">
        <v>1</v>
      </c>
      <c r="C1308">
        <v>8</v>
      </c>
      <c r="D1308">
        <v>8</v>
      </c>
      <c r="E1308">
        <v>79591</v>
      </c>
      <c r="F1308" s="2">
        <v>0.06</v>
      </c>
      <c r="G1308" s="2">
        <v>0</v>
      </c>
      <c r="H1308" s="2">
        <v>0.01</v>
      </c>
      <c r="I1308">
        <v>0.4</v>
      </c>
      <c r="J1308">
        <v>6.4</v>
      </c>
      <c r="K1308">
        <v>0.88979549999999996</v>
      </c>
      <c r="L1308">
        <v>2.0714284250000001</v>
      </c>
    </row>
    <row r="1309" spans="1:12" x14ac:dyDescent="0.25">
      <c r="A1309" t="s">
        <v>6547</v>
      </c>
      <c r="B1309">
        <v>1</v>
      </c>
      <c r="C1309">
        <v>8</v>
      </c>
      <c r="D1309">
        <v>6</v>
      </c>
      <c r="E1309">
        <v>68487</v>
      </c>
      <c r="F1309" s="2">
        <v>7.0000000000000007E-2</v>
      </c>
      <c r="G1309" s="2">
        <v>0</v>
      </c>
      <c r="H1309" s="2">
        <v>0</v>
      </c>
      <c r="I1309">
        <v>0.4</v>
      </c>
      <c r="J1309">
        <v>4.4000000000000004</v>
      </c>
      <c r="K1309">
        <v>0.73424350000000005</v>
      </c>
      <c r="L1309">
        <v>1.5169852250000002</v>
      </c>
    </row>
    <row r="1310" spans="1:12" x14ac:dyDescent="0.25">
      <c r="A1310" t="s">
        <v>6547</v>
      </c>
      <c r="B1310">
        <v>1</v>
      </c>
      <c r="C1310">
        <v>7</v>
      </c>
      <c r="D1310">
        <v>6</v>
      </c>
      <c r="E1310">
        <v>88663</v>
      </c>
      <c r="F1310" s="2">
        <v>7.0000000000000007E-2</v>
      </c>
      <c r="G1310" s="2">
        <v>0</v>
      </c>
      <c r="H1310" s="2">
        <v>0.01</v>
      </c>
      <c r="I1310">
        <v>0.4</v>
      </c>
      <c r="J1310">
        <v>4.6000000000000005</v>
      </c>
      <c r="K1310">
        <v>0.99433150000000003</v>
      </c>
      <c r="L1310">
        <v>1.658016025</v>
      </c>
    </row>
    <row r="1311" spans="1:12" x14ac:dyDescent="0.25">
      <c r="A1311" t="s">
        <v>6547</v>
      </c>
      <c r="B1311">
        <v>1</v>
      </c>
      <c r="C1311">
        <v>8</v>
      </c>
      <c r="D1311">
        <v>8</v>
      </c>
      <c r="E1311">
        <v>135565</v>
      </c>
      <c r="F1311" s="2">
        <v>0.05</v>
      </c>
      <c r="G1311" s="2">
        <v>0</v>
      </c>
      <c r="H1311" s="2">
        <v>0</v>
      </c>
      <c r="I1311">
        <v>0.4</v>
      </c>
      <c r="J1311">
        <v>6.4</v>
      </c>
      <c r="K1311">
        <v>0.56778250000000008</v>
      </c>
      <c r="L1311">
        <v>1.9587238750000002</v>
      </c>
    </row>
    <row r="1312" spans="1:12" x14ac:dyDescent="0.25">
      <c r="A1312" t="s">
        <v>6547</v>
      </c>
      <c r="B1312">
        <v>1</v>
      </c>
      <c r="C1312">
        <v>6</v>
      </c>
      <c r="D1312">
        <v>5</v>
      </c>
      <c r="E1312">
        <v>28894</v>
      </c>
      <c r="F1312" s="2">
        <v>0.05</v>
      </c>
      <c r="G1312" s="2">
        <v>0</v>
      </c>
      <c r="H1312" s="2">
        <v>0</v>
      </c>
      <c r="I1312">
        <v>0.4</v>
      </c>
      <c r="J1312">
        <v>3.8</v>
      </c>
      <c r="K1312">
        <v>0.5144470000000001</v>
      </c>
      <c r="L1312">
        <v>1.2900564499999998</v>
      </c>
    </row>
    <row r="1313" spans="1:12" x14ac:dyDescent="0.25">
      <c r="A1313" t="s">
        <v>6547</v>
      </c>
      <c r="B1313">
        <v>1</v>
      </c>
      <c r="C1313">
        <v>4</v>
      </c>
      <c r="D1313">
        <v>3</v>
      </c>
      <c r="E1313">
        <v>23727</v>
      </c>
      <c r="F1313" s="2">
        <v>0.12</v>
      </c>
      <c r="G1313" s="2">
        <v>0</v>
      </c>
      <c r="H1313" s="2">
        <v>0.01</v>
      </c>
      <c r="I1313">
        <v>0.4</v>
      </c>
      <c r="J1313">
        <v>2.2000000000000002</v>
      </c>
      <c r="K1313">
        <v>1.4618635</v>
      </c>
      <c r="L1313">
        <v>1.2216522250000001</v>
      </c>
    </row>
    <row r="1314" spans="1:12" x14ac:dyDescent="0.25">
      <c r="A1314" t="s">
        <v>6547</v>
      </c>
      <c r="B1314">
        <v>1</v>
      </c>
      <c r="C1314">
        <v>7</v>
      </c>
      <c r="D1314">
        <v>7</v>
      </c>
      <c r="E1314">
        <v>192638</v>
      </c>
      <c r="F1314" s="2">
        <v>0.06</v>
      </c>
      <c r="G1314" s="2">
        <v>0</v>
      </c>
      <c r="H1314" s="2">
        <v>0</v>
      </c>
      <c r="I1314">
        <v>0.4</v>
      </c>
      <c r="J1314">
        <v>5.6000000000000005</v>
      </c>
      <c r="K1314">
        <v>0.69631900000000002</v>
      </c>
      <c r="L1314">
        <v>1.8037116500000001</v>
      </c>
    </row>
    <row r="1315" spans="1:12" x14ac:dyDescent="0.25">
      <c r="A1315" t="s">
        <v>3363</v>
      </c>
      <c r="B1315">
        <v>1</v>
      </c>
      <c r="C1315">
        <v>27</v>
      </c>
      <c r="D1315">
        <v>24</v>
      </c>
      <c r="E1315">
        <v>5534278</v>
      </c>
      <c r="F1315" s="2">
        <v>0.01</v>
      </c>
      <c r="G1315" s="2">
        <v>0</v>
      </c>
      <c r="H1315" s="2">
        <v>0</v>
      </c>
      <c r="I1315">
        <v>0.4</v>
      </c>
      <c r="J1315">
        <v>18.600000000000001</v>
      </c>
      <c r="K1315">
        <v>2.8671389999999999</v>
      </c>
      <c r="L1315">
        <v>5.8134986500000005</v>
      </c>
    </row>
    <row r="1316" spans="1:12" x14ac:dyDescent="0.25">
      <c r="A1316" t="s">
        <v>3596</v>
      </c>
      <c r="B1316">
        <v>1</v>
      </c>
      <c r="C1316">
        <v>7</v>
      </c>
      <c r="D1316">
        <v>6</v>
      </c>
      <c r="E1316">
        <v>722812</v>
      </c>
      <c r="F1316" s="2">
        <v>0.12</v>
      </c>
      <c r="G1316" s="2">
        <v>0</v>
      </c>
      <c r="H1316" s="2">
        <v>0.01</v>
      </c>
      <c r="I1316">
        <v>0.4</v>
      </c>
      <c r="J1316">
        <v>4.6000000000000005</v>
      </c>
      <c r="K1316">
        <v>1.8114059999999998</v>
      </c>
      <c r="L1316">
        <v>1.9439921</v>
      </c>
    </row>
    <row r="1317" spans="1:12" x14ac:dyDescent="0.25">
      <c r="A1317" t="s">
        <v>20990</v>
      </c>
      <c r="B1317">
        <v>1</v>
      </c>
      <c r="C1317">
        <v>7</v>
      </c>
      <c r="D1317">
        <v>7</v>
      </c>
      <c r="E1317">
        <v>1011961</v>
      </c>
      <c r="F1317" s="2">
        <v>0</v>
      </c>
      <c r="G1317" s="2">
        <v>0</v>
      </c>
      <c r="H1317" s="2">
        <v>0</v>
      </c>
      <c r="I1317">
        <v>0.4</v>
      </c>
      <c r="J1317">
        <v>5.6000000000000005</v>
      </c>
      <c r="K1317">
        <v>0.50598049999999994</v>
      </c>
      <c r="L1317">
        <v>1.737093175</v>
      </c>
    </row>
    <row r="1318" spans="1:12" x14ac:dyDescent="0.25">
      <c r="A1318" t="s">
        <v>2433</v>
      </c>
      <c r="B1318">
        <v>1</v>
      </c>
      <c r="C1318">
        <v>11</v>
      </c>
      <c r="D1318">
        <v>10</v>
      </c>
      <c r="E1318">
        <v>330457</v>
      </c>
      <c r="F1318" s="2">
        <v>0.01</v>
      </c>
      <c r="G1318" s="2">
        <v>0</v>
      </c>
      <c r="H1318" s="2">
        <v>0</v>
      </c>
      <c r="I1318">
        <v>0.4</v>
      </c>
      <c r="J1318">
        <v>7.8</v>
      </c>
      <c r="K1318">
        <v>0.26522849999999998</v>
      </c>
      <c r="L1318">
        <v>2.2028299749999998</v>
      </c>
    </row>
    <row r="1319" spans="1:12" x14ac:dyDescent="0.25">
      <c r="A1319" t="s">
        <v>2433</v>
      </c>
      <c r="B1319">
        <v>1</v>
      </c>
      <c r="C1319">
        <v>4</v>
      </c>
      <c r="D1319">
        <v>3</v>
      </c>
      <c r="E1319">
        <v>261429</v>
      </c>
      <c r="F1319" s="2">
        <v>0.02</v>
      </c>
      <c r="G1319" s="2">
        <v>0</v>
      </c>
      <c r="H1319" s="2">
        <v>0</v>
      </c>
      <c r="I1319">
        <v>0.4</v>
      </c>
      <c r="J1319">
        <v>2.2000000000000002</v>
      </c>
      <c r="K1319">
        <v>0.33071450000000002</v>
      </c>
      <c r="L1319">
        <v>0.82575007500000008</v>
      </c>
    </row>
    <row r="1320" spans="1:12" x14ac:dyDescent="0.25">
      <c r="A1320" t="s">
        <v>2433</v>
      </c>
      <c r="B1320">
        <v>1</v>
      </c>
      <c r="C1320">
        <v>14</v>
      </c>
      <c r="D1320">
        <v>1</v>
      </c>
      <c r="E1320">
        <v>268035</v>
      </c>
      <c r="F1320" s="2">
        <v>0.01</v>
      </c>
      <c r="G1320" s="2">
        <v>0</v>
      </c>
      <c r="H1320" s="2">
        <v>0</v>
      </c>
      <c r="I1320">
        <v>0.4</v>
      </c>
      <c r="J1320">
        <v>-1.8</v>
      </c>
      <c r="K1320">
        <v>0.23401749999999999</v>
      </c>
      <c r="L1320">
        <v>-0.20809387499999998</v>
      </c>
    </row>
    <row r="1321" spans="1:12" x14ac:dyDescent="0.25">
      <c r="A1321" t="s">
        <v>2433</v>
      </c>
      <c r="B1321">
        <v>1</v>
      </c>
      <c r="C1321">
        <v>17</v>
      </c>
      <c r="D1321">
        <v>16</v>
      </c>
      <c r="E1321">
        <v>1128733</v>
      </c>
      <c r="F1321" s="2">
        <v>0.01</v>
      </c>
      <c r="G1321" s="2">
        <v>0</v>
      </c>
      <c r="H1321" s="2">
        <v>0</v>
      </c>
      <c r="I1321">
        <v>0.4</v>
      </c>
      <c r="J1321">
        <v>12.600000000000001</v>
      </c>
      <c r="K1321">
        <v>0.66436649999999997</v>
      </c>
      <c r="L1321">
        <v>3.5425282750000004</v>
      </c>
    </row>
    <row r="1322" spans="1:12" x14ac:dyDescent="0.25">
      <c r="A1322" t="s">
        <v>2433</v>
      </c>
      <c r="B1322">
        <v>1</v>
      </c>
      <c r="C1322">
        <v>7</v>
      </c>
      <c r="D1322">
        <v>7</v>
      </c>
      <c r="E1322">
        <v>199922</v>
      </c>
      <c r="F1322" s="2">
        <v>0.01</v>
      </c>
      <c r="G1322" s="2">
        <v>0</v>
      </c>
      <c r="H1322" s="2">
        <v>0</v>
      </c>
      <c r="I1322">
        <v>0.4</v>
      </c>
      <c r="J1322">
        <v>5.6000000000000005</v>
      </c>
      <c r="K1322">
        <v>0.199961</v>
      </c>
      <c r="L1322">
        <v>1.62998635</v>
      </c>
    </row>
    <row r="1323" spans="1:12" x14ac:dyDescent="0.25">
      <c r="A1323" t="s">
        <v>2433</v>
      </c>
      <c r="B1323">
        <v>1</v>
      </c>
      <c r="C1323">
        <v>1</v>
      </c>
      <c r="D1323">
        <v>1</v>
      </c>
      <c r="E1323">
        <v>210815</v>
      </c>
      <c r="F1323" s="2">
        <v>0.02</v>
      </c>
      <c r="G1323" s="2">
        <v>0</v>
      </c>
      <c r="H1323" s="2">
        <v>0</v>
      </c>
      <c r="I1323">
        <v>0.4</v>
      </c>
      <c r="J1323">
        <v>0.8</v>
      </c>
      <c r="K1323">
        <v>0.3054075</v>
      </c>
      <c r="L1323">
        <v>0.46689262500000006</v>
      </c>
    </row>
    <row r="1324" spans="1:12" x14ac:dyDescent="0.25">
      <c r="A1324" t="s">
        <v>2433</v>
      </c>
      <c r="B1324">
        <v>1</v>
      </c>
      <c r="C1324">
        <v>5</v>
      </c>
      <c r="D1324">
        <v>2</v>
      </c>
      <c r="E1324">
        <v>107919</v>
      </c>
      <c r="F1324" s="2">
        <v>0.01</v>
      </c>
      <c r="G1324" s="2">
        <v>0</v>
      </c>
      <c r="H1324" s="2">
        <v>0</v>
      </c>
      <c r="I1324">
        <v>0.4</v>
      </c>
      <c r="J1324">
        <v>1</v>
      </c>
      <c r="K1324">
        <v>0.1539595</v>
      </c>
      <c r="L1324">
        <v>0.46388582500000003</v>
      </c>
    </row>
    <row r="1325" spans="1:12" x14ac:dyDescent="0.25">
      <c r="A1325" t="s">
        <v>6472</v>
      </c>
      <c r="B1325">
        <v>1</v>
      </c>
      <c r="C1325">
        <v>6</v>
      </c>
      <c r="D1325">
        <v>5</v>
      </c>
      <c r="E1325">
        <v>39926</v>
      </c>
      <c r="F1325" s="2">
        <v>0.1</v>
      </c>
      <c r="G1325" s="2">
        <v>0</v>
      </c>
      <c r="H1325" s="2">
        <v>0.04</v>
      </c>
      <c r="I1325">
        <v>0.4</v>
      </c>
      <c r="J1325">
        <v>3.8</v>
      </c>
      <c r="K1325">
        <v>2.0199630000000002</v>
      </c>
      <c r="L1325">
        <v>1.8169870499999998</v>
      </c>
    </row>
    <row r="1326" spans="1:12" x14ac:dyDescent="0.25">
      <c r="A1326" t="s">
        <v>6472</v>
      </c>
      <c r="B1326">
        <v>1</v>
      </c>
      <c r="C1326">
        <v>7</v>
      </c>
      <c r="D1326">
        <v>7</v>
      </c>
      <c r="E1326">
        <v>6450575</v>
      </c>
      <c r="F1326" s="2">
        <v>0.04</v>
      </c>
      <c r="G1326" s="2">
        <v>0</v>
      </c>
      <c r="H1326" s="2">
        <v>0</v>
      </c>
      <c r="I1326">
        <v>0.4</v>
      </c>
      <c r="J1326">
        <v>5.6000000000000005</v>
      </c>
      <c r="K1326">
        <v>3.6252874999999998</v>
      </c>
      <c r="L1326">
        <v>2.8288506249999998</v>
      </c>
    </row>
    <row r="1327" spans="1:12" x14ac:dyDescent="0.25">
      <c r="A1327" t="s">
        <v>19678</v>
      </c>
      <c r="B1327">
        <v>1</v>
      </c>
      <c r="C1327">
        <v>7</v>
      </c>
      <c r="D1327">
        <v>4</v>
      </c>
      <c r="E1327">
        <v>1885785</v>
      </c>
      <c r="F1327" s="2">
        <v>0.12</v>
      </c>
      <c r="G1327" s="2">
        <v>0</v>
      </c>
      <c r="H1327" s="2">
        <v>0.02</v>
      </c>
      <c r="I1327">
        <v>0.4</v>
      </c>
      <c r="J1327">
        <v>2.6</v>
      </c>
      <c r="K1327">
        <v>2.6428924999999999</v>
      </c>
      <c r="L1327">
        <v>1.7350123749999999</v>
      </c>
    </row>
    <row r="1328" spans="1:12" x14ac:dyDescent="0.25">
      <c r="A1328" t="s">
        <v>17967</v>
      </c>
      <c r="B1328">
        <v>1</v>
      </c>
      <c r="C1328">
        <v>6</v>
      </c>
      <c r="D1328">
        <v>5</v>
      </c>
      <c r="E1328">
        <v>195410</v>
      </c>
      <c r="F1328" s="2">
        <v>0.11</v>
      </c>
      <c r="G1328" s="2">
        <v>0</v>
      </c>
      <c r="H1328" s="2">
        <v>0.01</v>
      </c>
      <c r="I1328">
        <v>0.4</v>
      </c>
      <c r="J1328">
        <v>3.8</v>
      </c>
      <c r="K1328">
        <v>1.447705</v>
      </c>
      <c r="L1328">
        <v>1.61669675</v>
      </c>
    </row>
    <row r="1329" spans="1:12" x14ac:dyDescent="0.25">
      <c r="A1329" t="s">
        <v>12268</v>
      </c>
      <c r="B1329">
        <v>1</v>
      </c>
      <c r="C1329">
        <v>4215</v>
      </c>
      <c r="D1329">
        <v>1</v>
      </c>
      <c r="E1329">
        <v>258506</v>
      </c>
      <c r="F1329" s="2">
        <v>0</v>
      </c>
      <c r="G1329" s="2">
        <v>0</v>
      </c>
      <c r="H1329" s="2">
        <v>0</v>
      </c>
      <c r="I1329">
        <v>0.4</v>
      </c>
      <c r="J1329">
        <v>-842.00000000000011</v>
      </c>
      <c r="K1329">
        <v>0.12925300000000001</v>
      </c>
      <c r="L1329">
        <v>-210.29476145000004</v>
      </c>
    </row>
    <row r="1330" spans="1:12" x14ac:dyDescent="0.25">
      <c r="A1330" t="s">
        <v>16933</v>
      </c>
      <c r="B1330">
        <v>1</v>
      </c>
      <c r="C1330">
        <v>6</v>
      </c>
      <c r="D1330">
        <v>2</v>
      </c>
      <c r="E1330">
        <v>524911</v>
      </c>
      <c r="F1330" s="2">
        <v>0.01</v>
      </c>
      <c r="G1330" s="2">
        <v>0</v>
      </c>
      <c r="H1330" s="2">
        <v>0</v>
      </c>
      <c r="I1330">
        <v>0.4</v>
      </c>
      <c r="J1330">
        <v>0.8</v>
      </c>
      <c r="K1330">
        <v>0.36245550000000004</v>
      </c>
      <c r="L1330">
        <v>0.48685942500000001</v>
      </c>
    </row>
    <row r="1331" spans="1:12" x14ac:dyDescent="0.25">
      <c r="A1331" t="s">
        <v>3878</v>
      </c>
      <c r="B1331">
        <v>1</v>
      </c>
      <c r="C1331">
        <v>20</v>
      </c>
      <c r="D1331">
        <v>19</v>
      </c>
      <c r="E1331">
        <v>1666684</v>
      </c>
      <c r="F1331" s="2">
        <v>0.02</v>
      </c>
      <c r="G1331" s="2">
        <v>0</v>
      </c>
      <c r="H1331" s="2">
        <v>0.01</v>
      </c>
      <c r="I1331">
        <v>0.4</v>
      </c>
      <c r="J1331">
        <v>15.000000000000002</v>
      </c>
      <c r="K1331">
        <v>1.283342</v>
      </c>
      <c r="L1331">
        <v>4.3591697000000007</v>
      </c>
    </row>
    <row r="1332" spans="1:12" x14ac:dyDescent="0.25">
      <c r="A1332" t="s">
        <v>3878</v>
      </c>
      <c r="B1332">
        <v>1</v>
      </c>
      <c r="C1332">
        <v>5</v>
      </c>
      <c r="D1332">
        <v>3</v>
      </c>
      <c r="E1332">
        <v>1747746</v>
      </c>
      <c r="F1332" s="2">
        <v>0.05</v>
      </c>
      <c r="G1332" s="2">
        <v>0</v>
      </c>
      <c r="H1332" s="2">
        <v>0.03</v>
      </c>
      <c r="I1332">
        <v>0.4</v>
      </c>
      <c r="J1332">
        <v>2.0000000000000004</v>
      </c>
      <c r="K1332">
        <v>2.1238730000000001</v>
      </c>
      <c r="L1332">
        <v>1.4033555500000001</v>
      </c>
    </row>
    <row r="1333" spans="1:12" x14ac:dyDescent="0.25">
      <c r="A1333" t="s">
        <v>3878</v>
      </c>
      <c r="B1333">
        <v>1</v>
      </c>
      <c r="C1333">
        <v>13</v>
      </c>
      <c r="D1333">
        <v>12</v>
      </c>
      <c r="E1333">
        <v>1676887</v>
      </c>
      <c r="F1333" s="2">
        <v>0.05</v>
      </c>
      <c r="G1333" s="2">
        <v>0</v>
      </c>
      <c r="H1333" s="2">
        <v>0.05</v>
      </c>
      <c r="I1333">
        <v>0.4</v>
      </c>
      <c r="J1333">
        <v>9.4000000000000021</v>
      </c>
      <c r="K1333">
        <v>2.5884435000000003</v>
      </c>
      <c r="L1333">
        <v>3.4159552250000007</v>
      </c>
    </row>
    <row r="1334" spans="1:12" x14ac:dyDescent="0.25">
      <c r="A1334" t="s">
        <v>4416</v>
      </c>
      <c r="B1334">
        <v>1</v>
      </c>
      <c r="C1334">
        <v>7</v>
      </c>
      <c r="D1334">
        <v>3</v>
      </c>
      <c r="E1334">
        <v>3896</v>
      </c>
      <c r="F1334" s="2">
        <v>0</v>
      </c>
      <c r="G1334" s="2">
        <v>0</v>
      </c>
      <c r="H1334" s="2">
        <v>0</v>
      </c>
      <c r="I1334">
        <v>0.4</v>
      </c>
      <c r="J1334">
        <v>1.6000000000000003</v>
      </c>
      <c r="K1334">
        <v>1.9479999999999999E-3</v>
      </c>
      <c r="L1334">
        <v>0.56068180000000001</v>
      </c>
    </row>
    <row r="1335" spans="1:12" x14ac:dyDescent="0.25">
      <c r="A1335" t="s">
        <v>4511</v>
      </c>
      <c r="B1335">
        <v>1</v>
      </c>
      <c r="C1335">
        <v>5</v>
      </c>
      <c r="D1335">
        <v>5</v>
      </c>
      <c r="E1335">
        <v>71849</v>
      </c>
      <c r="F1335" s="2">
        <v>0.11</v>
      </c>
      <c r="G1335" s="2">
        <v>0</v>
      </c>
      <c r="H1335" s="2">
        <v>0.02</v>
      </c>
      <c r="I1335">
        <v>0.4</v>
      </c>
      <c r="J1335">
        <v>4</v>
      </c>
      <c r="K1335">
        <v>1.6359245</v>
      </c>
      <c r="L1335">
        <v>1.732573575</v>
      </c>
    </row>
    <row r="1336" spans="1:12" x14ac:dyDescent="0.25">
      <c r="A1336" t="s">
        <v>8830</v>
      </c>
      <c r="B1336">
        <v>1</v>
      </c>
      <c r="C1336">
        <v>7</v>
      </c>
      <c r="D1336">
        <v>7</v>
      </c>
      <c r="E1336">
        <v>373332</v>
      </c>
      <c r="F1336" s="2">
        <v>0.04</v>
      </c>
      <c r="G1336" s="2">
        <v>0</v>
      </c>
      <c r="H1336" s="2">
        <v>0</v>
      </c>
      <c r="I1336">
        <v>0.4</v>
      </c>
      <c r="J1336">
        <v>5.6000000000000005</v>
      </c>
      <c r="K1336">
        <v>0.58666600000000002</v>
      </c>
      <c r="L1336">
        <v>1.7653331000000001</v>
      </c>
    </row>
    <row r="1337" spans="1:12" x14ac:dyDescent="0.25">
      <c r="A1337" t="s">
        <v>8830</v>
      </c>
      <c r="B1337">
        <v>1</v>
      </c>
      <c r="C1337">
        <v>5</v>
      </c>
      <c r="D1337">
        <v>3</v>
      </c>
      <c r="E1337">
        <v>401678</v>
      </c>
      <c r="F1337" s="2">
        <v>0.03</v>
      </c>
      <c r="G1337" s="2">
        <v>0</v>
      </c>
      <c r="H1337" s="2">
        <v>0</v>
      </c>
      <c r="I1337">
        <v>0.4</v>
      </c>
      <c r="J1337">
        <v>2.0000000000000004</v>
      </c>
      <c r="K1337">
        <v>0.50083900000000003</v>
      </c>
      <c r="L1337">
        <v>0.83529365000000011</v>
      </c>
    </row>
    <row r="1338" spans="1:12" x14ac:dyDescent="0.25">
      <c r="A1338" t="s">
        <v>10835</v>
      </c>
      <c r="B1338">
        <v>1</v>
      </c>
      <c r="C1338">
        <v>31</v>
      </c>
      <c r="D1338">
        <v>17</v>
      </c>
      <c r="E1338">
        <v>1739399</v>
      </c>
      <c r="F1338" s="2">
        <v>0.01</v>
      </c>
      <c r="G1338" s="2">
        <v>0</v>
      </c>
      <c r="H1338" s="2">
        <v>0</v>
      </c>
      <c r="I1338">
        <v>0.4</v>
      </c>
      <c r="J1338">
        <v>10.8</v>
      </c>
      <c r="K1338">
        <v>0.96969949999999994</v>
      </c>
      <c r="L1338">
        <v>3.1993948250000002</v>
      </c>
    </row>
    <row r="1339" spans="1:12" x14ac:dyDescent="0.25">
      <c r="A1339" t="s">
        <v>2325</v>
      </c>
      <c r="B1339">
        <v>1</v>
      </c>
      <c r="C1339">
        <v>27</v>
      </c>
      <c r="D1339">
        <v>23</v>
      </c>
      <c r="E1339">
        <v>447916</v>
      </c>
      <c r="F1339" s="2">
        <v>0.01</v>
      </c>
      <c r="G1339" s="2">
        <v>0</v>
      </c>
      <c r="H1339" s="2">
        <v>0</v>
      </c>
      <c r="I1339">
        <v>0.4</v>
      </c>
      <c r="J1339">
        <v>17.600000000000001</v>
      </c>
      <c r="K1339">
        <v>0.32395799999999997</v>
      </c>
      <c r="L1339">
        <v>4.6733853000000005</v>
      </c>
    </row>
    <row r="1340" spans="1:12" x14ac:dyDescent="0.25">
      <c r="A1340" t="s">
        <v>18489</v>
      </c>
      <c r="B1340">
        <v>1</v>
      </c>
      <c r="C1340">
        <v>3</v>
      </c>
      <c r="D1340">
        <v>2</v>
      </c>
      <c r="E1340">
        <v>10818</v>
      </c>
      <c r="F1340" s="2">
        <v>0.03</v>
      </c>
      <c r="G1340" s="2">
        <v>0</v>
      </c>
      <c r="H1340" s="2">
        <v>0</v>
      </c>
      <c r="I1340">
        <v>0.4</v>
      </c>
      <c r="J1340">
        <v>1.4000000000000001</v>
      </c>
      <c r="K1340">
        <v>0.30540899999999999</v>
      </c>
      <c r="L1340">
        <v>0.61689315</v>
      </c>
    </row>
    <row r="1341" spans="1:12" x14ac:dyDescent="0.25">
      <c r="A1341" t="s">
        <v>12911</v>
      </c>
      <c r="B1341">
        <v>1</v>
      </c>
      <c r="C1341">
        <v>6</v>
      </c>
      <c r="D1341">
        <v>6</v>
      </c>
      <c r="E1341">
        <v>196571</v>
      </c>
      <c r="F1341" s="2">
        <v>0.04</v>
      </c>
      <c r="G1341" s="2">
        <v>0</v>
      </c>
      <c r="H1341" s="2">
        <v>0</v>
      </c>
      <c r="I1341">
        <v>0.4</v>
      </c>
      <c r="J1341">
        <v>4.8000000000000007</v>
      </c>
      <c r="K1341">
        <v>0.49828550000000005</v>
      </c>
      <c r="L1341">
        <v>1.5343999250000002</v>
      </c>
    </row>
    <row r="1342" spans="1:12" x14ac:dyDescent="0.25">
      <c r="A1342" t="s">
        <v>10020</v>
      </c>
      <c r="B1342">
        <v>1</v>
      </c>
      <c r="C1342">
        <v>9</v>
      </c>
      <c r="D1342">
        <v>9</v>
      </c>
      <c r="E1342">
        <v>33627806</v>
      </c>
      <c r="F1342" s="2">
        <v>0.06</v>
      </c>
      <c r="G1342" s="2">
        <v>0</v>
      </c>
      <c r="H1342" s="2">
        <v>0.01</v>
      </c>
      <c r="I1342">
        <v>0.4</v>
      </c>
      <c r="J1342">
        <v>7.2</v>
      </c>
      <c r="K1342">
        <v>17.663903000000001</v>
      </c>
      <c r="L1342">
        <v>8.1423660499999997</v>
      </c>
    </row>
    <row r="1343" spans="1:12" x14ac:dyDescent="0.25">
      <c r="A1343" t="s">
        <v>4326</v>
      </c>
      <c r="B1343">
        <v>1</v>
      </c>
      <c r="C1343">
        <v>7</v>
      </c>
      <c r="D1343">
        <v>6</v>
      </c>
      <c r="E1343">
        <v>2181296</v>
      </c>
      <c r="F1343" s="2">
        <v>0.03</v>
      </c>
      <c r="G1343" s="2">
        <v>0</v>
      </c>
      <c r="H1343" s="2">
        <v>0</v>
      </c>
      <c r="I1343">
        <v>0.4</v>
      </c>
      <c r="J1343">
        <v>4.6000000000000005</v>
      </c>
      <c r="K1343">
        <v>1.3906479999999999</v>
      </c>
      <c r="L1343">
        <v>1.7967268000000001</v>
      </c>
    </row>
    <row r="1344" spans="1:12" x14ac:dyDescent="0.25">
      <c r="A1344" t="s">
        <v>4326</v>
      </c>
      <c r="B1344">
        <v>1</v>
      </c>
      <c r="C1344">
        <v>18</v>
      </c>
      <c r="D1344">
        <v>11</v>
      </c>
      <c r="E1344">
        <v>7915761</v>
      </c>
      <c r="F1344" s="2">
        <v>0.01</v>
      </c>
      <c r="G1344" s="2">
        <v>0</v>
      </c>
      <c r="H1344" s="2">
        <v>0</v>
      </c>
      <c r="I1344">
        <v>0.4</v>
      </c>
      <c r="J1344">
        <v>7.4</v>
      </c>
      <c r="K1344">
        <v>4.0578804999999996</v>
      </c>
      <c r="L1344">
        <v>3.4302581750000001</v>
      </c>
    </row>
    <row r="1345" spans="1:12" x14ac:dyDescent="0.25">
      <c r="A1345" t="s">
        <v>4326</v>
      </c>
      <c r="B1345">
        <v>1</v>
      </c>
      <c r="C1345">
        <v>15</v>
      </c>
      <c r="D1345">
        <v>15</v>
      </c>
      <c r="E1345">
        <v>10384060</v>
      </c>
      <c r="F1345" s="2">
        <v>0.02</v>
      </c>
      <c r="G1345" s="2">
        <v>0</v>
      </c>
      <c r="H1345" s="2">
        <v>0</v>
      </c>
      <c r="I1345">
        <v>0.4</v>
      </c>
      <c r="J1345">
        <v>12</v>
      </c>
      <c r="K1345">
        <v>5.3920300000000001</v>
      </c>
      <c r="L1345">
        <v>5.0472105000000003</v>
      </c>
    </row>
    <row r="1346" spans="1:12" x14ac:dyDescent="0.25">
      <c r="A1346" t="s">
        <v>4326</v>
      </c>
      <c r="B1346">
        <v>1</v>
      </c>
      <c r="C1346">
        <v>13</v>
      </c>
      <c r="D1346">
        <v>13</v>
      </c>
      <c r="E1346">
        <v>8739175</v>
      </c>
      <c r="F1346" s="2">
        <v>0.02</v>
      </c>
      <c r="G1346" s="2">
        <v>0</v>
      </c>
      <c r="H1346" s="2">
        <v>0</v>
      </c>
      <c r="I1346">
        <v>0.4</v>
      </c>
      <c r="J1346">
        <v>10.4</v>
      </c>
      <c r="K1346">
        <v>4.5695874999999999</v>
      </c>
      <c r="L1346">
        <v>4.3593556250000001</v>
      </c>
    </row>
    <row r="1347" spans="1:12" x14ac:dyDescent="0.25">
      <c r="A1347" t="s">
        <v>3960</v>
      </c>
      <c r="B1347">
        <v>1</v>
      </c>
      <c r="C1347">
        <v>4</v>
      </c>
      <c r="D1347">
        <v>4</v>
      </c>
      <c r="E1347">
        <v>39210</v>
      </c>
      <c r="F1347" s="2">
        <v>0.01</v>
      </c>
      <c r="G1347" s="2">
        <v>0</v>
      </c>
      <c r="H1347" s="2">
        <v>0</v>
      </c>
      <c r="I1347">
        <v>0.4</v>
      </c>
      <c r="J1347">
        <v>3.2</v>
      </c>
      <c r="K1347">
        <v>0.119605</v>
      </c>
      <c r="L1347">
        <v>1.00186175</v>
      </c>
    </row>
    <row r="1348" spans="1:12" x14ac:dyDescent="0.25">
      <c r="A1348" t="s">
        <v>4400</v>
      </c>
      <c r="B1348">
        <v>1</v>
      </c>
      <c r="C1348">
        <v>8</v>
      </c>
      <c r="D1348">
        <v>1</v>
      </c>
      <c r="E1348">
        <v>108116</v>
      </c>
      <c r="F1348" s="2">
        <v>0.04</v>
      </c>
      <c r="G1348" s="2">
        <v>0</v>
      </c>
      <c r="H1348" s="2">
        <v>0.01</v>
      </c>
      <c r="I1348">
        <v>0.4</v>
      </c>
      <c r="J1348">
        <v>-0.60000000000000009</v>
      </c>
      <c r="K1348">
        <v>0.70405800000000007</v>
      </c>
      <c r="L1348">
        <v>0.25642030000000005</v>
      </c>
    </row>
    <row r="1349" spans="1:12" x14ac:dyDescent="0.25">
      <c r="A1349" t="s">
        <v>5598</v>
      </c>
      <c r="B1349">
        <v>1</v>
      </c>
      <c r="C1349">
        <v>7</v>
      </c>
      <c r="D1349">
        <v>7</v>
      </c>
      <c r="E1349">
        <v>140887</v>
      </c>
      <c r="F1349" s="2">
        <v>0.01</v>
      </c>
      <c r="G1349" s="2">
        <v>0</v>
      </c>
      <c r="H1349" s="2">
        <v>0</v>
      </c>
      <c r="I1349">
        <v>0.4</v>
      </c>
      <c r="J1349">
        <v>5.6000000000000005</v>
      </c>
      <c r="K1349">
        <v>0.1704435</v>
      </c>
      <c r="L1349">
        <v>1.619655225</v>
      </c>
    </row>
    <row r="1350" spans="1:12" x14ac:dyDescent="0.25">
      <c r="A1350" t="s">
        <v>7476</v>
      </c>
      <c r="B1350">
        <v>1</v>
      </c>
      <c r="C1350">
        <v>3</v>
      </c>
      <c r="D1350">
        <v>1</v>
      </c>
      <c r="E1350">
        <v>27779</v>
      </c>
      <c r="F1350" s="2">
        <v>0</v>
      </c>
      <c r="G1350" s="2">
        <v>0</v>
      </c>
      <c r="H1350" s="2">
        <v>0</v>
      </c>
      <c r="I1350">
        <v>0.4</v>
      </c>
      <c r="J1350">
        <v>0.4</v>
      </c>
      <c r="K1350">
        <v>1.3889499999999999E-2</v>
      </c>
      <c r="L1350">
        <v>0.26486132500000004</v>
      </c>
    </row>
    <row r="1351" spans="1:12" x14ac:dyDescent="0.25">
      <c r="A1351" t="s">
        <v>20068</v>
      </c>
      <c r="B1351">
        <v>1</v>
      </c>
      <c r="C1351">
        <v>6</v>
      </c>
      <c r="D1351">
        <v>5</v>
      </c>
      <c r="E1351">
        <v>47299</v>
      </c>
      <c r="F1351" s="2">
        <v>0.02</v>
      </c>
      <c r="G1351" s="2">
        <v>0</v>
      </c>
      <c r="H1351" s="2">
        <v>0.01</v>
      </c>
      <c r="I1351">
        <v>0.4</v>
      </c>
      <c r="J1351">
        <v>3.8</v>
      </c>
      <c r="K1351">
        <v>0.4736495</v>
      </c>
      <c r="L1351">
        <v>1.275777325</v>
      </c>
    </row>
    <row r="1352" spans="1:12" x14ac:dyDescent="0.25">
      <c r="A1352" t="s">
        <v>3359</v>
      </c>
      <c r="B1352">
        <v>1</v>
      </c>
      <c r="C1352">
        <v>13</v>
      </c>
      <c r="D1352">
        <v>7</v>
      </c>
      <c r="E1352">
        <v>548892</v>
      </c>
      <c r="F1352" s="2">
        <v>0.04</v>
      </c>
      <c r="G1352" s="2">
        <v>0</v>
      </c>
      <c r="H1352" s="2">
        <v>0</v>
      </c>
      <c r="I1352">
        <v>0.4</v>
      </c>
      <c r="J1352">
        <v>4.4000000000000004</v>
      </c>
      <c r="K1352">
        <v>0.67444599999999999</v>
      </c>
      <c r="L1352">
        <v>1.4960561000000001</v>
      </c>
    </row>
    <row r="1353" spans="1:12" x14ac:dyDescent="0.25">
      <c r="A1353" t="s">
        <v>3359</v>
      </c>
      <c r="B1353">
        <v>1</v>
      </c>
      <c r="C1353">
        <v>7</v>
      </c>
      <c r="D1353">
        <v>5</v>
      </c>
      <c r="E1353">
        <v>3052072</v>
      </c>
      <c r="F1353" s="2">
        <v>0.04</v>
      </c>
      <c r="G1353" s="2">
        <v>0</v>
      </c>
      <c r="H1353" s="2">
        <v>0</v>
      </c>
      <c r="I1353">
        <v>0.4</v>
      </c>
      <c r="J1353">
        <v>3.6</v>
      </c>
      <c r="K1353">
        <v>1.9260359999999999</v>
      </c>
      <c r="L1353">
        <v>1.7341126</v>
      </c>
    </row>
    <row r="1354" spans="1:12" x14ac:dyDescent="0.25">
      <c r="A1354" t="s">
        <v>3359</v>
      </c>
      <c r="B1354">
        <v>1</v>
      </c>
      <c r="C1354">
        <v>13</v>
      </c>
      <c r="D1354">
        <v>13</v>
      </c>
      <c r="E1354">
        <v>566497</v>
      </c>
      <c r="F1354" s="2">
        <v>0.06</v>
      </c>
      <c r="G1354" s="2">
        <v>0</v>
      </c>
      <c r="H1354" s="2">
        <v>0.01</v>
      </c>
      <c r="I1354">
        <v>0.4</v>
      </c>
      <c r="J1354">
        <v>10.4</v>
      </c>
      <c r="K1354">
        <v>1.1332485000000001</v>
      </c>
      <c r="L1354">
        <v>3.1566369750000001</v>
      </c>
    </row>
    <row r="1355" spans="1:12" x14ac:dyDescent="0.25">
      <c r="A1355" t="s">
        <v>3359</v>
      </c>
      <c r="B1355">
        <v>1</v>
      </c>
      <c r="C1355">
        <v>7</v>
      </c>
      <c r="D1355">
        <v>6</v>
      </c>
      <c r="E1355">
        <v>618752</v>
      </c>
      <c r="F1355" s="2">
        <v>0.06</v>
      </c>
      <c r="G1355" s="2">
        <v>0</v>
      </c>
      <c r="H1355" s="2">
        <v>0.01</v>
      </c>
      <c r="I1355">
        <v>0.4</v>
      </c>
      <c r="J1355">
        <v>4.6000000000000005</v>
      </c>
      <c r="K1355">
        <v>1.159376</v>
      </c>
      <c r="L1355">
        <v>1.7157816000000001</v>
      </c>
    </row>
    <row r="1356" spans="1:12" x14ac:dyDescent="0.25">
      <c r="A1356" t="s">
        <v>3359</v>
      </c>
      <c r="B1356">
        <v>1</v>
      </c>
      <c r="C1356">
        <v>5</v>
      </c>
      <c r="D1356">
        <v>4</v>
      </c>
      <c r="E1356">
        <v>309271</v>
      </c>
      <c r="F1356" s="2">
        <v>7.0000000000000007E-2</v>
      </c>
      <c r="G1356" s="2">
        <v>0</v>
      </c>
      <c r="H1356" s="2">
        <v>0.01</v>
      </c>
      <c r="I1356">
        <v>0.4</v>
      </c>
      <c r="J1356">
        <v>3</v>
      </c>
      <c r="K1356">
        <v>1.1046355000000001</v>
      </c>
      <c r="L1356">
        <v>1.296622425</v>
      </c>
    </row>
    <row r="1357" spans="1:12" x14ac:dyDescent="0.25">
      <c r="A1357" t="s">
        <v>16994</v>
      </c>
      <c r="B1357">
        <v>1</v>
      </c>
      <c r="C1357">
        <v>9</v>
      </c>
      <c r="D1357">
        <v>8</v>
      </c>
      <c r="E1357">
        <v>481918</v>
      </c>
      <c r="F1357" s="2">
        <v>0.02</v>
      </c>
      <c r="G1357" s="2">
        <v>0</v>
      </c>
      <c r="H1357" s="2">
        <v>0</v>
      </c>
      <c r="I1357">
        <v>0.4</v>
      </c>
      <c r="J1357">
        <v>6.2</v>
      </c>
      <c r="K1357">
        <v>0.44095899999999999</v>
      </c>
      <c r="L1357">
        <v>1.8643356499999999</v>
      </c>
    </row>
    <row r="1358" spans="1:12" x14ac:dyDescent="0.25">
      <c r="A1358" t="s">
        <v>14099</v>
      </c>
      <c r="B1358">
        <v>1</v>
      </c>
      <c r="C1358">
        <v>4</v>
      </c>
      <c r="D1358">
        <v>3</v>
      </c>
      <c r="E1358">
        <v>382791</v>
      </c>
      <c r="F1358" s="2">
        <v>0.06</v>
      </c>
      <c r="G1358" s="2">
        <v>0</v>
      </c>
      <c r="H1358" s="2">
        <v>0.01</v>
      </c>
      <c r="I1358">
        <v>0.4</v>
      </c>
      <c r="J1358">
        <v>2.2000000000000002</v>
      </c>
      <c r="K1358">
        <v>1.0413954999999999</v>
      </c>
      <c r="L1358">
        <v>1.074488425</v>
      </c>
    </row>
    <row r="1359" spans="1:12" x14ac:dyDescent="0.25">
      <c r="A1359" t="s">
        <v>4559</v>
      </c>
      <c r="B1359">
        <v>1</v>
      </c>
      <c r="C1359">
        <v>50</v>
      </c>
      <c r="D1359">
        <v>1</v>
      </c>
      <c r="E1359">
        <v>7325</v>
      </c>
      <c r="F1359" s="2">
        <v>0</v>
      </c>
      <c r="G1359" s="2">
        <v>0</v>
      </c>
      <c r="H1359" s="2">
        <v>0</v>
      </c>
      <c r="I1359">
        <v>0.4</v>
      </c>
      <c r="J1359">
        <v>-9</v>
      </c>
      <c r="K1359">
        <v>3.6625E-3</v>
      </c>
      <c r="L1359">
        <v>-2.0887181249999998</v>
      </c>
    </row>
    <row r="1360" spans="1:12" x14ac:dyDescent="0.25">
      <c r="A1360" t="s">
        <v>194</v>
      </c>
      <c r="B1360">
        <v>1</v>
      </c>
      <c r="C1360">
        <v>16</v>
      </c>
      <c r="D1360">
        <v>15</v>
      </c>
      <c r="E1360">
        <v>1150554</v>
      </c>
      <c r="F1360" s="2">
        <v>0.01</v>
      </c>
      <c r="G1360" s="2">
        <v>0</v>
      </c>
      <c r="H1360" s="2">
        <v>0</v>
      </c>
      <c r="I1360">
        <v>0.4</v>
      </c>
      <c r="J1360">
        <v>11.8</v>
      </c>
      <c r="K1360">
        <v>0.67527699999999991</v>
      </c>
      <c r="L1360">
        <v>3.34634695</v>
      </c>
    </row>
    <row r="1361" spans="1:12" x14ac:dyDescent="0.25">
      <c r="A1361" t="s">
        <v>20948</v>
      </c>
      <c r="B1361">
        <v>1</v>
      </c>
      <c r="C1361">
        <v>5</v>
      </c>
      <c r="D1361">
        <v>4</v>
      </c>
      <c r="E1361">
        <v>2093</v>
      </c>
      <c r="F1361" s="2">
        <v>0</v>
      </c>
      <c r="G1361" s="2">
        <v>0</v>
      </c>
      <c r="H1361" s="2">
        <v>0</v>
      </c>
      <c r="I1361">
        <v>0.4</v>
      </c>
      <c r="J1361">
        <v>3</v>
      </c>
      <c r="K1361">
        <v>1.0464999999999999E-3</v>
      </c>
      <c r="L1361">
        <v>0.910366275</v>
      </c>
    </row>
    <row r="1362" spans="1:12" x14ac:dyDescent="0.25">
      <c r="A1362" t="s">
        <v>15221</v>
      </c>
      <c r="B1362">
        <v>1</v>
      </c>
      <c r="C1362">
        <v>9</v>
      </c>
      <c r="D1362">
        <v>3</v>
      </c>
      <c r="E1362">
        <v>1638</v>
      </c>
      <c r="F1362" s="2">
        <v>0</v>
      </c>
      <c r="G1362" s="2">
        <v>0</v>
      </c>
      <c r="H1362" s="2">
        <v>0</v>
      </c>
      <c r="I1362">
        <v>0.4</v>
      </c>
      <c r="J1362">
        <v>1.2000000000000002</v>
      </c>
      <c r="K1362">
        <v>8.1899999999999996E-4</v>
      </c>
      <c r="L1362">
        <v>0.46028665000000007</v>
      </c>
    </row>
    <row r="1363" spans="1:12" x14ac:dyDescent="0.25">
      <c r="A1363" t="s">
        <v>764</v>
      </c>
      <c r="B1363">
        <v>1</v>
      </c>
      <c r="C1363">
        <v>7</v>
      </c>
      <c r="D1363">
        <v>7</v>
      </c>
      <c r="E1363">
        <v>736276</v>
      </c>
      <c r="F1363" s="2">
        <v>0.05</v>
      </c>
      <c r="G1363" s="2">
        <v>0</v>
      </c>
      <c r="H1363" s="2">
        <v>0</v>
      </c>
      <c r="I1363">
        <v>0.4</v>
      </c>
      <c r="J1363">
        <v>5.6000000000000005</v>
      </c>
      <c r="K1363">
        <v>0.86813800000000008</v>
      </c>
      <c r="L1363">
        <v>1.8638483000000001</v>
      </c>
    </row>
    <row r="1364" spans="1:12" x14ac:dyDescent="0.25">
      <c r="A1364" t="s">
        <v>10845</v>
      </c>
      <c r="B1364">
        <v>1</v>
      </c>
      <c r="C1364">
        <v>9</v>
      </c>
      <c r="D1364">
        <v>8</v>
      </c>
      <c r="E1364">
        <v>3873702</v>
      </c>
      <c r="F1364" s="2">
        <v>0.04</v>
      </c>
      <c r="G1364" s="2">
        <v>0</v>
      </c>
      <c r="H1364" s="2">
        <v>0</v>
      </c>
      <c r="I1364">
        <v>0.4</v>
      </c>
      <c r="J1364">
        <v>6.2</v>
      </c>
      <c r="K1364">
        <v>2.3368509999999998</v>
      </c>
      <c r="L1364">
        <v>2.52789785</v>
      </c>
    </row>
    <row r="1365" spans="1:12" x14ac:dyDescent="0.25">
      <c r="A1365" t="s">
        <v>10845</v>
      </c>
      <c r="B1365">
        <v>1</v>
      </c>
      <c r="C1365">
        <v>9</v>
      </c>
      <c r="D1365">
        <v>9</v>
      </c>
      <c r="E1365">
        <v>1581379</v>
      </c>
      <c r="F1365" s="2">
        <v>7.0000000000000007E-2</v>
      </c>
      <c r="G1365" s="2">
        <v>0</v>
      </c>
      <c r="H1365" s="2">
        <v>0</v>
      </c>
      <c r="I1365">
        <v>0.4</v>
      </c>
      <c r="J1365">
        <v>7.2</v>
      </c>
      <c r="K1365">
        <v>1.4906895</v>
      </c>
      <c r="L1365">
        <v>2.4817413249999998</v>
      </c>
    </row>
    <row r="1366" spans="1:12" x14ac:dyDescent="0.25">
      <c r="A1366" t="s">
        <v>10845</v>
      </c>
      <c r="B1366">
        <v>1</v>
      </c>
      <c r="C1366">
        <v>8</v>
      </c>
      <c r="D1366">
        <v>8</v>
      </c>
      <c r="E1366">
        <v>28860037</v>
      </c>
      <c r="F1366" s="2">
        <v>0.04</v>
      </c>
      <c r="G1366" s="2">
        <v>0</v>
      </c>
      <c r="H1366" s="2">
        <v>0</v>
      </c>
      <c r="I1366">
        <v>0.4</v>
      </c>
      <c r="J1366">
        <v>6.4</v>
      </c>
      <c r="K1366">
        <v>14.8300185</v>
      </c>
      <c r="L1366">
        <v>6.9505064749999992</v>
      </c>
    </row>
    <row r="1367" spans="1:12" x14ac:dyDescent="0.25">
      <c r="A1367" t="s">
        <v>5163</v>
      </c>
      <c r="B1367">
        <v>1</v>
      </c>
      <c r="C1367">
        <v>10</v>
      </c>
      <c r="D1367">
        <v>7</v>
      </c>
      <c r="E1367">
        <v>311748</v>
      </c>
      <c r="F1367" s="2">
        <v>0.06</v>
      </c>
      <c r="G1367" s="2">
        <v>0</v>
      </c>
      <c r="H1367" s="2">
        <v>0.01</v>
      </c>
      <c r="I1367">
        <v>0.4</v>
      </c>
      <c r="J1367">
        <v>5</v>
      </c>
      <c r="K1367">
        <v>1.0058739999999999</v>
      </c>
      <c r="L1367">
        <v>1.7620559</v>
      </c>
    </row>
    <row r="1368" spans="1:12" x14ac:dyDescent="0.25">
      <c r="A1368" t="s">
        <v>5163</v>
      </c>
      <c r="B1368">
        <v>1</v>
      </c>
      <c r="C1368">
        <v>11</v>
      </c>
      <c r="D1368">
        <v>9</v>
      </c>
      <c r="E1368">
        <v>245076</v>
      </c>
      <c r="F1368" s="2">
        <v>7.0000000000000007E-2</v>
      </c>
      <c r="G1368" s="2">
        <v>0</v>
      </c>
      <c r="H1368" s="2">
        <v>0.01</v>
      </c>
      <c r="I1368">
        <v>0.4</v>
      </c>
      <c r="J1368">
        <v>6.8</v>
      </c>
      <c r="K1368">
        <v>1.0725380000000002</v>
      </c>
      <c r="L1368">
        <v>2.2353882999999999</v>
      </c>
    </row>
    <row r="1369" spans="1:12" x14ac:dyDescent="0.25">
      <c r="A1369" t="s">
        <v>13136</v>
      </c>
      <c r="B1369">
        <v>1</v>
      </c>
      <c r="C1369">
        <v>7</v>
      </c>
      <c r="D1369">
        <v>6</v>
      </c>
      <c r="E1369">
        <v>208865</v>
      </c>
      <c r="F1369" s="2">
        <v>0.01</v>
      </c>
      <c r="G1369" s="2">
        <v>0</v>
      </c>
      <c r="H1369" s="2">
        <v>0</v>
      </c>
      <c r="I1369">
        <v>0.4</v>
      </c>
      <c r="J1369">
        <v>4.6000000000000005</v>
      </c>
      <c r="K1369">
        <v>0.20443250000000002</v>
      </c>
      <c r="L1369">
        <v>1.3815513750000001</v>
      </c>
    </row>
    <row r="1370" spans="1:12" x14ac:dyDescent="0.25">
      <c r="A1370" t="s">
        <v>5773</v>
      </c>
      <c r="B1370">
        <v>1</v>
      </c>
      <c r="C1370">
        <v>11</v>
      </c>
      <c r="D1370">
        <v>9</v>
      </c>
      <c r="E1370">
        <v>83499</v>
      </c>
      <c r="F1370" s="2">
        <v>0.02</v>
      </c>
      <c r="G1370" s="2">
        <v>0</v>
      </c>
      <c r="H1370" s="2">
        <v>0</v>
      </c>
      <c r="I1370">
        <v>0.4</v>
      </c>
      <c r="J1370">
        <v>6.8</v>
      </c>
      <c r="K1370">
        <v>0.24174950000000001</v>
      </c>
      <c r="L1370">
        <v>1.9446123249999998</v>
      </c>
    </row>
    <row r="1371" spans="1:12" x14ac:dyDescent="0.25">
      <c r="A1371" t="s">
        <v>1066</v>
      </c>
      <c r="B1371">
        <v>1</v>
      </c>
      <c r="C1371">
        <v>7</v>
      </c>
      <c r="D1371">
        <v>6</v>
      </c>
      <c r="E1371">
        <v>611625</v>
      </c>
      <c r="F1371" s="2">
        <v>0.06</v>
      </c>
      <c r="G1371" s="2">
        <v>0</v>
      </c>
      <c r="H1371" s="2">
        <v>0</v>
      </c>
      <c r="I1371">
        <v>0.4</v>
      </c>
      <c r="J1371">
        <v>4.6000000000000005</v>
      </c>
      <c r="K1371">
        <v>0.90581249999999991</v>
      </c>
      <c r="L1371">
        <v>1.627034375</v>
      </c>
    </row>
    <row r="1372" spans="1:12" x14ac:dyDescent="0.25">
      <c r="A1372" t="s">
        <v>1066</v>
      </c>
      <c r="B1372">
        <v>1</v>
      </c>
      <c r="C1372">
        <v>4</v>
      </c>
      <c r="D1372">
        <v>4</v>
      </c>
      <c r="E1372">
        <v>537545</v>
      </c>
      <c r="F1372" s="2">
        <v>0.06</v>
      </c>
      <c r="G1372" s="2">
        <v>0</v>
      </c>
      <c r="H1372" s="2">
        <v>0.01</v>
      </c>
      <c r="I1372">
        <v>0.4</v>
      </c>
      <c r="J1372">
        <v>3.2</v>
      </c>
      <c r="K1372">
        <v>1.1187724999999999</v>
      </c>
      <c r="L1372">
        <v>1.3515703750000001</v>
      </c>
    </row>
    <row r="1373" spans="1:12" x14ac:dyDescent="0.25">
      <c r="A1373" t="s">
        <v>1066</v>
      </c>
      <c r="B1373">
        <v>1</v>
      </c>
      <c r="C1373">
        <v>6</v>
      </c>
      <c r="D1373">
        <v>6</v>
      </c>
      <c r="E1373">
        <v>372894</v>
      </c>
      <c r="F1373" s="2">
        <v>0.11</v>
      </c>
      <c r="G1373" s="2">
        <v>0</v>
      </c>
      <c r="H1373" s="2">
        <v>0.01</v>
      </c>
      <c r="I1373">
        <v>0.4</v>
      </c>
      <c r="J1373">
        <v>4.8000000000000007</v>
      </c>
      <c r="K1373">
        <v>1.5364470000000001</v>
      </c>
      <c r="L1373">
        <v>1.8977564500000004</v>
      </c>
    </row>
    <row r="1374" spans="1:12" x14ac:dyDescent="0.25">
      <c r="A1374" t="s">
        <v>1066</v>
      </c>
      <c r="B1374">
        <v>1</v>
      </c>
      <c r="C1374">
        <v>19</v>
      </c>
      <c r="D1374">
        <v>12</v>
      </c>
      <c r="E1374">
        <v>632051</v>
      </c>
      <c r="F1374" s="2">
        <v>0.04</v>
      </c>
      <c r="G1374" s="2">
        <v>0</v>
      </c>
      <c r="H1374" s="2">
        <v>0</v>
      </c>
      <c r="I1374">
        <v>0.4</v>
      </c>
      <c r="J1374">
        <v>8.2000000000000011</v>
      </c>
      <c r="K1374">
        <v>0.71602549999999998</v>
      </c>
      <c r="L1374">
        <v>2.4606089250000003</v>
      </c>
    </row>
    <row r="1375" spans="1:12" x14ac:dyDescent="0.25">
      <c r="A1375" t="s">
        <v>1066</v>
      </c>
      <c r="B1375">
        <v>1</v>
      </c>
      <c r="C1375">
        <v>6</v>
      </c>
      <c r="D1375">
        <v>6</v>
      </c>
      <c r="E1375">
        <v>678631</v>
      </c>
      <c r="F1375" s="2">
        <v>0.04</v>
      </c>
      <c r="G1375" s="2">
        <v>0</v>
      </c>
      <c r="H1375" s="2">
        <v>0</v>
      </c>
      <c r="I1375">
        <v>0.4</v>
      </c>
      <c r="J1375">
        <v>4.8000000000000007</v>
      </c>
      <c r="K1375">
        <v>0.73931550000000001</v>
      </c>
      <c r="L1375">
        <v>1.6187604250000003</v>
      </c>
    </row>
    <row r="1376" spans="1:12" x14ac:dyDescent="0.25">
      <c r="A1376" t="s">
        <v>18063</v>
      </c>
      <c r="B1376">
        <v>1</v>
      </c>
      <c r="C1376">
        <v>4</v>
      </c>
      <c r="D1376">
        <v>3</v>
      </c>
      <c r="E1376">
        <v>5938439</v>
      </c>
      <c r="F1376" s="2">
        <v>0.19</v>
      </c>
      <c r="G1376" s="2">
        <v>0</v>
      </c>
      <c r="H1376" s="2">
        <v>0.01</v>
      </c>
      <c r="I1376">
        <v>0.4</v>
      </c>
      <c r="J1376">
        <v>2.2000000000000002</v>
      </c>
      <c r="K1376">
        <v>5.1192194999999998</v>
      </c>
      <c r="L1376">
        <v>2.501726825</v>
      </c>
    </row>
    <row r="1377" spans="1:12" x14ac:dyDescent="0.25">
      <c r="A1377" t="s">
        <v>7270</v>
      </c>
      <c r="B1377">
        <v>1</v>
      </c>
      <c r="C1377">
        <v>9</v>
      </c>
      <c r="D1377">
        <v>3</v>
      </c>
      <c r="E1377">
        <v>3735</v>
      </c>
      <c r="F1377" s="2">
        <v>0.04</v>
      </c>
      <c r="G1377" s="2">
        <v>0</v>
      </c>
      <c r="H1377" s="2">
        <v>0.01</v>
      </c>
      <c r="I1377">
        <v>0.4</v>
      </c>
      <c r="J1377">
        <v>1.2000000000000002</v>
      </c>
      <c r="K1377">
        <v>0.65186750000000004</v>
      </c>
      <c r="L1377">
        <v>0.6881536250000001</v>
      </c>
    </row>
    <row r="1378" spans="1:12" x14ac:dyDescent="0.25">
      <c r="A1378" t="s">
        <v>10684</v>
      </c>
      <c r="B1378">
        <v>1</v>
      </c>
      <c r="C1378">
        <v>6</v>
      </c>
      <c r="D1378">
        <v>6</v>
      </c>
      <c r="E1378">
        <v>54990</v>
      </c>
      <c r="F1378" s="2">
        <v>0.01</v>
      </c>
      <c r="G1378" s="2">
        <v>0</v>
      </c>
      <c r="H1378" s="2">
        <v>0</v>
      </c>
      <c r="I1378">
        <v>0.4</v>
      </c>
      <c r="J1378">
        <v>4.8000000000000007</v>
      </c>
      <c r="K1378">
        <v>0.127495</v>
      </c>
      <c r="L1378">
        <v>1.4046232500000002</v>
      </c>
    </row>
    <row r="1379" spans="1:12" x14ac:dyDescent="0.25">
      <c r="A1379" t="s">
        <v>8003</v>
      </c>
      <c r="B1379">
        <v>1</v>
      </c>
      <c r="C1379">
        <v>5</v>
      </c>
      <c r="D1379">
        <v>4</v>
      </c>
      <c r="E1379">
        <v>163472</v>
      </c>
      <c r="F1379" s="2">
        <v>0.01</v>
      </c>
      <c r="G1379" s="2">
        <v>0</v>
      </c>
      <c r="H1379" s="2">
        <v>0</v>
      </c>
      <c r="I1379">
        <v>0.4</v>
      </c>
      <c r="J1379">
        <v>3</v>
      </c>
      <c r="K1379">
        <v>0.18173600000000001</v>
      </c>
      <c r="L1379">
        <v>0.97360760000000002</v>
      </c>
    </row>
    <row r="1380" spans="1:12" x14ac:dyDescent="0.25">
      <c r="A1380" t="s">
        <v>4148</v>
      </c>
      <c r="B1380">
        <v>1</v>
      </c>
      <c r="C1380">
        <v>13</v>
      </c>
      <c r="D1380">
        <v>11</v>
      </c>
      <c r="E1380">
        <v>1237208</v>
      </c>
      <c r="F1380" s="2">
        <v>0.02</v>
      </c>
      <c r="G1380" s="2">
        <v>0</v>
      </c>
      <c r="H1380" s="2">
        <v>0</v>
      </c>
      <c r="I1380">
        <v>0.4</v>
      </c>
      <c r="J1380">
        <v>8.4</v>
      </c>
      <c r="K1380">
        <v>0.81860399999999989</v>
      </c>
      <c r="L1380">
        <v>2.5465114</v>
      </c>
    </row>
    <row r="1381" spans="1:12" x14ac:dyDescent="0.25">
      <c r="A1381" t="s">
        <v>4148</v>
      </c>
      <c r="B1381">
        <v>1</v>
      </c>
      <c r="C1381">
        <v>6</v>
      </c>
      <c r="D1381">
        <v>2</v>
      </c>
      <c r="E1381">
        <v>190199</v>
      </c>
      <c r="F1381" s="2">
        <v>0.03</v>
      </c>
      <c r="G1381" s="2">
        <v>0</v>
      </c>
      <c r="H1381" s="2">
        <v>0</v>
      </c>
      <c r="I1381">
        <v>0.4</v>
      </c>
      <c r="J1381">
        <v>0.8</v>
      </c>
      <c r="K1381">
        <v>0.39509949999999999</v>
      </c>
      <c r="L1381">
        <v>0.49828482500000004</v>
      </c>
    </row>
    <row r="1382" spans="1:12" x14ac:dyDescent="0.25">
      <c r="A1382" t="s">
        <v>17906</v>
      </c>
      <c r="B1382">
        <v>1</v>
      </c>
      <c r="C1382">
        <v>21</v>
      </c>
      <c r="D1382">
        <v>20</v>
      </c>
      <c r="E1382">
        <v>324219</v>
      </c>
      <c r="F1382" s="2">
        <v>0.02</v>
      </c>
      <c r="G1382" s="2">
        <v>0</v>
      </c>
      <c r="H1382" s="2">
        <v>0</v>
      </c>
      <c r="I1382">
        <v>0.4</v>
      </c>
      <c r="J1382">
        <v>15.8</v>
      </c>
      <c r="K1382">
        <v>0.36210949999999997</v>
      </c>
      <c r="L1382">
        <v>4.2367383250000001</v>
      </c>
    </row>
    <row r="1383" spans="1:12" x14ac:dyDescent="0.25">
      <c r="A1383" t="s">
        <v>3773</v>
      </c>
      <c r="B1383">
        <v>1</v>
      </c>
      <c r="C1383">
        <v>8</v>
      </c>
      <c r="D1383">
        <v>8</v>
      </c>
      <c r="E1383">
        <v>494907</v>
      </c>
      <c r="F1383" s="2">
        <v>0</v>
      </c>
      <c r="G1383" s="2">
        <v>-0.01</v>
      </c>
      <c r="H1383" s="2">
        <v>0</v>
      </c>
      <c r="I1383">
        <v>0.4</v>
      </c>
      <c r="J1383">
        <v>6.4</v>
      </c>
      <c r="K1383">
        <v>9.7453499999999998E-2</v>
      </c>
      <c r="L1383">
        <v>1.7941087250000003</v>
      </c>
    </row>
    <row r="1384" spans="1:12" x14ac:dyDescent="0.25">
      <c r="A1384" t="s">
        <v>15576</v>
      </c>
      <c r="B1384">
        <v>1</v>
      </c>
      <c r="C1384">
        <v>5</v>
      </c>
      <c r="D1384">
        <v>2</v>
      </c>
      <c r="E1384">
        <v>77302</v>
      </c>
      <c r="F1384" s="2">
        <v>0.05</v>
      </c>
      <c r="G1384" s="2">
        <v>0</v>
      </c>
      <c r="H1384" s="2">
        <v>0</v>
      </c>
      <c r="I1384">
        <v>0.4</v>
      </c>
      <c r="J1384">
        <v>1</v>
      </c>
      <c r="K1384">
        <v>0.5386510000000001</v>
      </c>
      <c r="L1384">
        <v>0.59852785000000008</v>
      </c>
    </row>
    <row r="1385" spans="1:12" x14ac:dyDescent="0.25">
      <c r="A1385" t="s">
        <v>3483</v>
      </c>
      <c r="B1385">
        <v>1</v>
      </c>
      <c r="C1385">
        <v>7</v>
      </c>
      <c r="D1385">
        <v>7</v>
      </c>
      <c r="E1385">
        <v>2504920</v>
      </c>
      <c r="F1385" s="2">
        <v>0.04</v>
      </c>
      <c r="G1385" s="2">
        <v>0</v>
      </c>
      <c r="H1385" s="2">
        <v>0</v>
      </c>
      <c r="I1385">
        <v>0.4</v>
      </c>
      <c r="J1385">
        <v>5.6000000000000005</v>
      </c>
      <c r="K1385">
        <v>1.65246</v>
      </c>
      <c r="L1385">
        <v>2.1383610000000002</v>
      </c>
    </row>
    <row r="1386" spans="1:12" x14ac:dyDescent="0.25">
      <c r="A1386" t="s">
        <v>3483</v>
      </c>
      <c r="B1386">
        <v>1</v>
      </c>
      <c r="C1386">
        <v>8</v>
      </c>
      <c r="D1386">
        <v>8</v>
      </c>
      <c r="E1386">
        <v>565798</v>
      </c>
      <c r="F1386" s="2">
        <v>0.03</v>
      </c>
      <c r="G1386" s="2">
        <v>0</v>
      </c>
      <c r="H1386" s="2">
        <v>0</v>
      </c>
      <c r="I1386">
        <v>0.4</v>
      </c>
      <c r="J1386">
        <v>6.4</v>
      </c>
      <c r="K1386">
        <v>0.58289900000000006</v>
      </c>
      <c r="L1386">
        <v>1.9640146500000002</v>
      </c>
    </row>
    <row r="1387" spans="1:12" x14ac:dyDescent="0.25">
      <c r="A1387" t="s">
        <v>3483</v>
      </c>
      <c r="B1387">
        <v>1</v>
      </c>
      <c r="C1387">
        <v>24</v>
      </c>
      <c r="D1387">
        <v>23</v>
      </c>
      <c r="E1387">
        <v>40087764</v>
      </c>
      <c r="F1387" s="2">
        <v>0.02</v>
      </c>
      <c r="G1387" s="2">
        <v>0</v>
      </c>
      <c r="H1387" s="2">
        <v>0</v>
      </c>
      <c r="I1387">
        <v>0.4</v>
      </c>
      <c r="J1387">
        <v>18.200000000000003</v>
      </c>
      <c r="K1387">
        <v>20.243881999999999</v>
      </c>
      <c r="L1387">
        <v>11.795358700000001</v>
      </c>
    </row>
    <row r="1388" spans="1:12" x14ac:dyDescent="0.25">
      <c r="A1388" t="s">
        <v>3483</v>
      </c>
      <c r="B1388">
        <v>1</v>
      </c>
      <c r="C1388">
        <v>19</v>
      </c>
      <c r="D1388">
        <v>16</v>
      </c>
      <c r="E1388">
        <v>19150418</v>
      </c>
      <c r="F1388" s="2">
        <v>0.02</v>
      </c>
      <c r="G1388" s="2">
        <v>0</v>
      </c>
      <c r="H1388" s="2">
        <v>0</v>
      </c>
      <c r="I1388">
        <v>0.4</v>
      </c>
      <c r="J1388">
        <v>12.200000000000001</v>
      </c>
      <c r="K1388">
        <v>9.7752089999999985</v>
      </c>
      <c r="L1388">
        <v>6.6313231500000001</v>
      </c>
    </row>
    <row r="1389" spans="1:12" x14ac:dyDescent="0.25">
      <c r="A1389" t="s">
        <v>5833</v>
      </c>
      <c r="B1389">
        <v>1</v>
      </c>
      <c r="C1389">
        <v>14</v>
      </c>
      <c r="D1389">
        <v>13</v>
      </c>
      <c r="E1389">
        <v>4996413</v>
      </c>
      <c r="F1389" s="2">
        <v>0.01</v>
      </c>
      <c r="G1389" s="2">
        <v>0</v>
      </c>
      <c r="H1389" s="2">
        <v>0</v>
      </c>
      <c r="I1389">
        <v>0.4</v>
      </c>
      <c r="J1389">
        <v>10.200000000000001</v>
      </c>
      <c r="K1389">
        <v>2.5982064999999999</v>
      </c>
      <c r="L1389">
        <v>3.6193722750000004</v>
      </c>
    </row>
    <row r="1390" spans="1:12" x14ac:dyDescent="0.25">
      <c r="A1390" t="s">
        <v>5833</v>
      </c>
      <c r="B1390">
        <v>1</v>
      </c>
      <c r="C1390">
        <v>28</v>
      </c>
      <c r="D1390">
        <v>16</v>
      </c>
      <c r="E1390">
        <v>1237869</v>
      </c>
      <c r="F1390" s="2">
        <v>0.01</v>
      </c>
      <c r="G1390" s="2">
        <v>0</v>
      </c>
      <c r="H1390" s="2">
        <v>0</v>
      </c>
      <c r="I1390">
        <v>0.4</v>
      </c>
      <c r="J1390">
        <v>10.4</v>
      </c>
      <c r="K1390">
        <v>0.71893449999999992</v>
      </c>
      <c r="L1390">
        <v>3.0116270750000003</v>
      </c>
    </row>
    <row r="1391" spans="1:12" x14ac:dyDescent="0.25">
      <c r="A1391" t="s">
        <v>9609</v>
      </c>
      <c r="B1391">
        <v>1</v>
      </c>
      <c r="C1391">
        <v>6</v>
      </c>
      <c r="D1391">
        <v>3</v>
      </c>
      <c r="E1391">
        <v>11445</v>
      </c>
      <c r="F1391" s="2">
        <v>0.02</v>
      </c>
      <c r="G1391" s="2">
        <v>0</v>
      </c>
      <c r="H1391" s="2">
        <v>0.01</v>
      </c>
      <c r="I1391">
        <v>0.4</v>
      </c>
      <c r="J1391">
        <v>1.8000000000000003</v>
      </c>
      <c r="K1391">
        <v>0.45572250000000003</v>
      </c>
      <c r="L1391">
        <v>0.76950287500000014</v>
      </c>
    </row>
    <row r="1392" spans="1:12" x14ac:dyDescent="0.25">
      <c r="A1392" t="s">
        <v>37</v>
      </c>
      <c r="B1392">
        <v>1</v>
      </c>
      <c r="C1392">
        <v>9</v>
      </c>
      <c r="D1392">
        <v>10</v>
      </c>
      <c r="E1392">
        <v>2507969</v>
      </c>
      <c r="F1392" s="2">
        <v>0.02</v>
      </c>
      <c r="G1392" s="2">
        <v>0</v>
      </c>
      <c r="H1392" s="2">
        <v>0</v>
      </c>
      <c r="I1392">
        <v>0.4</v>
      </c>
      <c r="J1392">
        <v>8.1999999999999993</v>
      </c>
      <c r="K1392">
        <v>1.4539844999999998</v>
      </c>
      <c r="L1392">
        <v>2.7188945749999998</v>
      </c>
    </row>
    <row r="1393" spans="1:12" x14ac:dyDescent="0.25">
      <c r="A1393" t="s">
        <v>523</v>
      </c>
      <c r="B1393">
        <v>1</v>
      </c>
      <c r="C1393">
        <v>19</v>
      </c>
      <c r="D1393">
        <v>18</v>
      </c>
      <c r="E1393">
        <v>6095300</v>
      </c>
      <c r="F1393" s="2">
        <v>0.03</v>
      </c>
      <c r="G1393" s="2">
        <v>0</v>
      </c>
      <c r="H1393" s="2">
        <v>0</v>
      </c>
      <c r="I1393">
        <v>0.4</v>
      </c>
      <c r="J1393">
        <v>14.200000000000001</v>
      </c>
      <c r="K1393">
        <v>3.3476499999999998</v>
      </c>
      <c r="L1393">
        <v>4.8816775000000003</v>
      </c>
    </row>
    <row r="1394" spans="1:12" x14ac:dyDescent="0.25">
      <c r="A1394" t="s">
        <v>523</v>
      </c>
      <c r="B1394">
        <v>1</v>
      </c>
      <c r="C1394">
        <v>11</v>
      </c>
      <c r="D1394">
        <v>11</v>
      </c>
      <c r="E1394">
        <v>3065887</v>
      </c>
      <c r="F1394" s="2">
        <v>0.02</v>
      </c>
      <c r="G1394" s="2">
        <v>0</v>
      </c>
      <c r="H1394" s="2">
        <v>0</v>
      </c>
      <c r="I1394">
        <v>0.4</v>
      </c>
      <c r="J1394">
        <v>8.8000000000000007</v>
      </c>
      <c r="K1394">
        <v>1.7329435</v>
      </c>
      <c r="L1394">
        <v>2.9665302250000005</v>
      </c>
    </row>
    <row r="1395" spans="1:12" x14ac:dyDescent="0.25">
      <c r="A1395" t="s">
        <v>523</v>
      </c>
      <c r="B1395">
        <v>1</v>
      </c>
      <c r="C1395">
        <v>15</v>
      </c>
      <c r="D1395">
        <v>15</v>
      </c>
      <c r="E1395">
        <v>7714606</v>
      </c>
      <c r="F1395" s="2">
        <v>0.02</v>
      </c>
      <c r="G1395" s="2">
        <v>0</v>
      </c>
      <c r="H1395" s="2">
        <v>0</v>
      </c>
      <c r="I1395">
        <v>0.4</v>
      </c>
      <c r="J1395">
        <v>12</v>
      </c>
      <c r="K1395">
        <v>4.0573030000000001</v>
      </c>
      <c r="L1395">
        <v>4.5800560499999996</v>
      </c>
    </row>
    <row r="1396" spans="1:12" x14ac:dyDescent="0.25">
      <c r="A1396" t="s">
        <v>523</v>
      </c>
      <c r="B1396">
        <v>1</v>
      </c>
      <c r="C1396">
        <v>5</v>
      </c>
      <c r="D1396">
        <v>4</v>
      </c>
      <c r="E1396">
        <v>18006</v>
      </c>
      <c r="F1396" s="2">
        <v>0.03</v>
      </c>
      <c r="G1396" s="2">
        <v>0</v>
      </c>
      <c r="H1396" s="2">
        <v>0</v>
      </c>
      <c r="I1396">
        <v>0.4</v>
      </c>
      <c r="J1396">
        <v>3</v>
      </c>
      <c r="K1396">
        <v>0.30900299999999997</v>
      </c>
      <c r="L1396">
        <v>1.0181510499999999</v>
      </c>
    </row>
    <row r="1397" spans="1:12" x14ac:dyDescent="0.25">
      <c r="A1397" t="s">
        <v>523</v>
      </c>
      <c r="B1397">
        <v>1</v>
      </c>
      <c r="C1397">
        <v>1</v>
      </c>
      <c r="D1397">
        <v>1</v>
      </c>
      <c r="E1397">
        <v>3141764</v>
      </c>
      <c r="F1397" s="2">
        <v>0.02</v>
      </c>
      <c r="G1397" s="2">
        <v>0</v>
      </c>
      <c r="H1397" s="2">
        <v>0</v>
      </c>
      <c r="I1397">
        <v>0.4</v>
      </c>
      <c r="J1397">
        <v>0.8</v>
      </c>
      <c r="K1397">
        <v>1.7708819999999998</v>
      </c>
      <c r="L1397">
        <v>0.97980869999999998</v>
      </c>
    </row>
    <row r="1398" spans="1:12" x14ac:dyDescent="0.25">
      <c r="A1398" t="s">
        <v>523</v>
      </c>
      <c r="B1398">
        <v>1</v>
      </c>
      <c r="C1398">
        <v>8</v>
      </c>
      <c r="D1398">
        <v>9</v>
      </c>
      <c r="E1398">
        <v>2358051</v>
      </c>
      <c r="F1398" s="2">
        <v>0.01</v>
      </c>
      <c r="G1398" s="2">
        <v>0</v>
      </c>
      <c r="H1398" s="2">
        <v>0</v>
      </c>
      <c r="I1398">
        <v>0.4</v>
      </c>
      <c r="J1398">
        <v>7.4</v>
      </c>
      <c r="K1398">
        <v>1.2790254999999999</v>
      </c>
      <c r="L1398">
        <v>2.457658925</v>
      </c>
    </row>
    <row r="1399" spans="1:12" x14ac:dyDescent="0.25">
      <c r="A1399" t="s">
        <v>523</v>
      </c>
      <c r="B1399">
        <v>1</v>
      </c>
      <c r="C1399">
        <v>1</v>
      </c>
      <c r="D1399">
        <v>1</v>
      </c>
      <c r="E1399">
        <v>4427381</v>
      </c>
      <c r="F1399" s="2">
        <v>0.02</v>
      </c>
      <c r="G1399" s="2">
        <v>0</v>
      </c>
      <c r="H1399" s="2">
        <v>0</v>
      </c>
      <c r="I1399">
        <v>0.4</v>
      </c>
      <c r="J1399">
        <v>0.8</v>
      </c>
      <c r="K1399">
        <v>2.4136905</v>
      </c>
      <c r="L1399">
        <v>1.2047916750000001</v>
      </c>
    </row>
    <row r="1400" spans="1:12" x14ac:dyDescent="0.25">
      <c r="A1400" t="s">
        <v>16141</v>
      </c>
      <c r="B1400">
        <v>1</v>
      </c>
      <c r="C1400">
        <v>15</v>
      </c>
      <c r="D1400">
        <v>14</v>
      </c>
      <c r="E1400">
        <v>1243560</v>
      </c>
      <c r="F1400" s="2">
        <v>0.02</v>
      </c>
      <c r="G1400" s="2">
        <v>0</v>
      </c>
      <c r="H1400" s="2">
        <v>0</v>
      </c>
      <c r="I1400">
        <v>0.4</v>
      </c>
      <c r="J1400">
        <v>11.000000000000002</v>
      </c>
      <c r="K1400">
        <v>0.82177999999999995</v>
      </c>
      <c r="L1400">
        <v>3.1976230000000005</v>
      </c>
    </row>
    <row r="1401" spans="1:12" x14ac:dyDescent="0.25">
      <c r="A1401" t="s">
        <v>7956</v>
      </c>
      <c r="B1401">
        <v>1</v>
      </c>
      <c r="C1401">
        <v>8</v>
      </c>
      <c r="D1401">
        <v>4</v>
      </c>
      <c r="E1401">
        <v>140520</v>
      </c>
      <c r="F1401" s="2">
        <v>0.01</v>
      </c>
      <c r="G1401" s="2">
        <v>0</v>
      </c>
      <c r="H1401" s="2">
        <v>0</v>
      </c>
      <c r="I1401">
        <v>0.4</v>
      </c>
      <c r="J1401">
        <v>2.4000000000000004</v>
      </c>
      <c r="K1401">
        <v>0.17026000000000002</v>
      </c>
      <c r="L1401">
        <v>0.81959100000000018</v>
      </c>
    </row>
    <row r="1402" spans="1:12" x14ac:dyDescent="0.25">
      <c r="A1402" t="s">
        <v>7956</v>
      </c>
      <c r="B1402">
        <v>1</v>
      </c>
      <c r="C1402">
        <v>6</v>
      </c>
      <c r="D1402">
        <v>4</v>
      </c>
      <c r="E1402">
        <v>41165</v>
      </c>
      <c r="F1402" s="2">
        <v>0.01</v>
      </c>
      <c r="G1402" s="2">
        <v>0</v>
      </c>
      <c r="H1402" s="2">
        <v>0</v>
      </c>
      <c r="I1402">
        <v>0.4</v>
      </c>
      <c r="J1402">
        <v>2.8000000000000003</v>
      </c>
      <c r="K1402">
        <v>0.12058250000000001</v>
      </c>
      <c r="L1402">
        <v>0.9022038750000001</v>
      </c>
    </row>
    <row r="1403" spans="1:12" x14ac:dyDescent="0.25">
      <c r="A1403" t="s">
        <v>7956</v>
      </c>
      <c r="B1403">
        <v>1</v>
      </c>
      <c r="C1403">
        <v>6</v>
      </c>
      <c r="D1403">
        <v>5</v>
      </c>
      <c r="E1403">
        <v>172551</v>
      </c>
      <c r="F1403" s="2">
        <v>0</v>
      </c>
      <c r="G1403" s="2">
        <v>0</v>
      </c>
      <c r="H1403" s="2">
        <v>0</v>
      </c>
      <c r="I1403">
        <v>0.4</v>
      </c>
      <c r="J1403">
        <v>3.8</v>
      </c>
      <c r="K1403">
        <v>8.6275499999999991E-2</v>
      </c>
      <c r="L1403">
        <v>1.1401964249999998</v>
      </c>
    </row>
    <row r="1404" spans="1:12" x14ac:dyDescent="0.25">
      <c r="A1404" t="s">
        <v>7956</v>
      </c>
      <c r="B1404">
        <v>1</v>
      </c>
      <c r="C1404">
        <v>10</v>
      </c>
      <c r="D1404">
        <v>7</v>
      </c>
      <c r="E1404">
        <v>169025</v>
      </c>
      <c r="F1404" s="2">
        <v>0.01</v>
      </c>
      <c r="G1404" s="2">
        <v>0</v>
      </c>
      <c r="H1404" s="2">
        <v>0</v>
      </c>
      <c r="I1404">
        <v>0.4</v>
      </c>
      <c r="J1404">
        <v>5</v>
      </c>
      <c r="K1404">
        <v>0.1845125</v>
      </c>
      <c r="L1404">
        <v>1.4745793750000002</v>
      </c>
    </row>
    <row r="1405" spans="1:12" x14ac:dyDescent="0.25">
      <c r="A1405" t="s">
        <v>5200</v>
      </c>
      <c r="B1405">
        <v>1</v>
      </c>
      <c r="C1405">
        <v>4</v>
      </c>
      <c r="D1405">
        <v>3</v>
      </c>
      <c r="E1405">
        <v>10107</v>
      </c>
      <c r="F1405" s="2">
        <v>0.02</v>
      </c>
      <c r="G1405" s="2">
        <v>0</v>
      </c>
      <c r="H1405" s="2">
        <v>0</v>
      </c>
      <c r="I1405">
        <v>0.4</v>
      </c>
      <c r="J1405">
        <v>2.2000000000000002</v>
      </c>
      <c r="K1405">
        <v>0.2050535</v>
      </c>
      <c r="L1405">
        <v>0.78176872500000005</v>
      </c>
    </row>
    <row r="1406" spans="1:12" x14ac:dyDescent="0.25">
      <c r="A1406" t="s">
        <v>2074</v>
      </c>
      <c r="B1406">
        <v>1</v>
      </c>
      <c r="C1406">
        <v>14</v>
      </c>
      <c r="D1406">
        <v>9</v>
      </c>
      <c r="E1406">
        <v>7628116</v>
      </c>
      <c r="F1406" s="2">
        <v>0.01</v>
      </c>
      <c r="G1406" s="2">
        <v>0</v>
      </c>
      <c r="H1406" s="2">
        <v>0</v>
      </c>
      <c r="I1406">
        <v>0.4</v>
      </c>
      <c r="J1406">
        <v>6.2</v>
      </c>
      <c r="K1406">
        <v>3.9140579999999998</v>
      </c>
      <c r="L1406">
        <v>3.0799202999999995</v>
      </c>
    </row>
    <row r="1407" spans="1:12" x14ac:dyDescent="0.25">
      <c r="A1407" t="s">
        <v>2074</v>
      </c>
      <c r="B1407">
        <v>1</v>
      </c>
      <c r="C1407">
        <v>15</v>
      </c>
      <c r="D1407">
        <v>15</v>
      </c>
      <c r="E1407">
        <v>955486</v>
      </c>
      <c r="F1407" s="2">
        <v>0.02</v>
      </c>
      <c r="G1407" s="2">
        <v>0</v>
      </c>
      <c r="H1407" s="2">
        <v>0</v>
      </c>
      <c r="I1407">
        <v>0.4</v>
      </c>
      <c r="J1407">
        <v>12</v>
      </c>
      <c r="K1407">
        <v>0.67774299999999998</v>
      </c>
      <c r="L1407">
        <v>3.39721005</v>
      </c>
    </row>
    <row r="1408" spans="1:12" x14ac:dyDescent="0.25">
      <c r="A1408" t="s">
        <v>2074</v>
      </c>
      <c r="B1408">
        <v>1</v>
      </c>
      <c r="C1408">
        <v>8</v>
      </c>
      <c r="D1408">
        <v>5</v>
      </c>
      <c r="E1408">
        <v>284176</v>
      </c>
      <c r="F1408" s="2">
        <v>0.03</v>
      </c>
      <c r="G1408" s="2">
        <v>0</v>
      </c>
      <c r="H1408" s="2">
        <v>0</v>
      </c>
      <c r="I1408">
        <v>0.4</v>
      </c>
      <c r="J1408">
        <v>3.4</v>
      </c>
      <c r="K1408">
        <v>0.44208799999999998</v>
      </c>
      <c r="L1408">
        <v>1.1647308000000001</v>
      </c>
    </row>
    <row r="1409" spans="1:12" x14ac:dyDescent="0.25">
      <c r="A1409" t="s">
        <v>9435</v>
      </c>
      <c r="B1409">
        <v>1</v>
      </c>
      <c r="C1409">
        <v>31</v>
      </c>
      <c r="D1409">
        <v>19</v>
      </c>
      <c r="E1409">
        <v>25274694</v>
      </c>
      <c r="F1409" s="2">
        <v>0.01</v>
      </c>
      <c r="G1409" s="2">
        <v>0</v>
      </c>
      <c r="H1409" s="2">
        <v>0</v>
      </c>
      <c r="I1409">
        <v>0.4</v>
      </c>
      <c r="J1409">
        <v>12.8</v>
      </c>
      <c r="K1409">
        <v>12.737347</v>
      </c>
      <c r="L1409">
        <v>7.8180714499999997</v>
      </c>
    </row>
    <row r="1410" spans="1:12" x14ac:dyDescent="0.25">
      <c r="A1410" t="s">
        <v>9435</v>
      </c>
      <c r="B1410">
        <v>1</v>
      </c>
      <c r="C1410">
        <v>10</v>
      </c>
      <c r="D1410">
        <v>11</v>
      </c>
      <c r="E1410">
        <v>34269048</v>
      </c>
      <c r="F1410" s="2">
        <v>0.01</v>
      </c>
      <c r="G1410" s="2">
        <v>0</v>
      </c>
      <c r="H1410" s="2">
        <v>0</v>
      </c>
      <c r="I1410">
        <v>0.4</v>
      </c>
      <c r="J1410">
        <v>9</v>
      </c>
      <c r="K1410">
        <v>17.234524</v>
      </c>
      <c r="L1410">
        <v>8.4420833999999996</v>
      </c>
    </row>
    <row r="1411" spans="1:12" x14ac:dyDescent="0.25">
      <c r="A1411" t="s">
        <v>9435</v>
      </c>
      <c r="B1411">
        <v>1</v>
      </c>
      <c r="C1411">
        <v>10</v>
      </c>
      <c r="D1411">
        <v>10</v>
      </c>
      <c r="E1411">
        <v>36152111</v>
      </c>
      <c r="F1411" s="2">
        <v>0.01</v>
      </c>
      <c r="G1411" s="2">
        <v>0</v>
      </c>
      <c r="H1411" s="2">
        <v>0</v>
      </c>
      <c r="I1411">
        <v>0.4</v>
      </c>
      <c r="J1411">
        <v>8</v>
      </c>
      <c r="K1411">
        <v>18.1760555</v>
      </c>
      <c r="L1411">
        <v>8.5216194250000008</v>
      </c>
    </row>
    <row r="1412" spans="1:12" x14ac:dyDescent="0.25">
      <c r="A1412" t="s">
        <v>13202</v>
      </c>
      <c r="B1412">
        <v>1</v>
      </c>
      <c r="C1412">
        <v>16</v>
      </c>
      <c r="D1412">
        <v>7</v>
      </c>
      <c r="E1412">
        <v>1116365</v>
      </c>
      <c r="F1412" s="2">
        <v>0.05</v>
      </c>
      <c r="G1412" s="2">
        <v>0</v>
      </c>
      <c r="H1412" s="2">
        <v>0.01</v>
      </c>
      <c r="I1412">
        <v>0.4</v>
      </c>
      <c r="J1412">
        <v>3.8000000000000007</v>
      </c>
      <c r="K1412">
        <v>1.3081825</v>
      </c>
      <c r="L1412">
        <v>1.5678638750000002</v>
      </c>
    </row>
    <row r="1413" spans="1:12" x14ac:dyDescent="0.25">
      <c r="A1413" t="s">
        <v>13679</v>
      </c>
      <c r="B1413">
        <v>1</v>
      </c>
      <c r="C1413">
        <v>7</v>
      </c>
      <c r="D1413">
        <v>7</v>
      </c>
      <c r="E1413">
        <v>621513</v>
      </c>
      <c r="F1413" s="2">
        <v>0.03</v>
      </c>
      <c r="G1413" s="2">
        <v>0</v>
      </c>
      <c r="H1413" s="2">
        <v>0</v>
      </c>
      <c r="I1413">
        <v>0.4</v>
      </c>
      <c r="J1413">
        <v>5.6000000000000005</v>
      </c>
      <c r="K1413">
        <v>0.61075649999999992</v>
      </c>
      <c r="L1413">
        <v>1.7737647750000001</v>
      </c>
    </row>
    <row r="1414" spans="1:12" x14ac:dyDescent="0.25">
      <c r="A1414" t="s">
        <v>20944</v>
      </c>
      <c r="B1414">
        <v>1</v>
      </c>
      <c r="C1414">
        <v>6</v>
      </c>
      <c r="D1414">
        <v>4</v>
      </c>
      <c r="E1414">
        <v>90365</v>
      </c>
      <c r="F1414" s="2">
        <v>0</v>
      </c>
      <c r="G1414" s="2">
        <v>0</v>
      </c>
      <c r="H1414" s="2">
        <v>0</v>
      </c>
      <c r="I1414">
        <v>0.4</v>
      </c>
      <c r="J1414">
        <v>2.8000000000000003</v>
      </c>
      <c r="K1414">
        <v>4.51825E-2</v>
      </c>
      <c r="L1414">
        <v>0.87581387500000007</v>
      </c>
    </row>
    <row r="1415" spans="1:12" x14ac:dyDescent="0.25">
      <c r="A1415" t="s">
        <v>16236</v>
      </c>
      <c r="B1415">
        <v>1</v>
      </c>
      <c r="C1415">
        <v>14</v>
      </c>
      <c r="D1415">
        <v>14</v>
      </c>
      <c r="E1415">
        <v>6261069</v>
      </c>
      <c r="F1415" s="2">
        <v>0.02</v>
      </c>
      <c r="G1415" s="2">
        <v>0</v>
      </c>
      <c r="H1415" s="2">
        <v>0</v>
      </c>
      <c r="I1415">
        <v>0.4</v>
      </c>
      <c r="J1415">
        <v>11.200000000000001</v>
      </c>
      <c r="K1415">
        <v>3.3305345000000002</v>
      </c>
      <c r="L1415">
        <v>4.1256870750000001</v>
      </c>
    </row>
    <row r="1416" spans="1:12" x14ac:dyDescent="0.25">
      <c r="A1416" t="s">
        <v>17569</v>
      </c>
      <c r="B1416">
        <v>1</v>
      </c>
      <c r="C1416">
        <v>7</v>
      </c>
      <c r="D1416">
        <v>7</v>
      </c>
      <c r="E1416">
        <v>4600718</v>
      </c>
      <c r="F1416" s="2">
        <v>0.04</v>
      </c>
      <c r="G1416" s="2">
        <v>0</v>
      </c>
      <c r="H1416" s="2">
        <v>0</v>
      </c>
      <c r="I1416">
        <v>0.4</v>
      </c>
      <c r="J1416">
        <v>5.6000000000000005</v>
      </c>
      <c r="K1416">
        <v>2.7003589999999997</v>
      </c>
      <c r="L1416">
        <v>2.5051256500000001</v>
      </c>
    </row>
    <row r="1417" spans="1:12" x14ac:dyDescent="0.25">
      <c r="A1417" t="s">
        <v>10574</v>
      </c>
      <c r="B1417">
        <v>1</v>
      </c>
      <c r="C1417">
        <v>5</v>
      </c>
      <c r="D1417">
        <v>3</v>
      </c>
      <c r="E1417">
        <v>6883</v>
      </c>
      <c r="F1417" s="2">
        <v>0.06</v>
      </c>
      <c r="G1417" s="2">
        <v>0</v>
      </c>
      <c r="H1417" s="2">
        <v>0.01</v>
      </c>
      <c r="I1417">
        <v>0.4</v>
      </c>
      <c r="J1417">
        <v>2.0000000000000004</v>
      </c>
      <c r="K1417">
        <v>0.85344149999999996</v>
      </c>
      <c r="L1417">
        <v>0.95870452500000014</v>
      </c>
    </row>
    <row r="1418" spans="1:12" x14ac:dyDescent="0.25">
      <c r="A1418" t="s">
        <v>16390</v>
      </c>
      <c r="B1418">
        <v>1</v>
      </c>
      <c r="C1418">
        <v>24</v>
      </c>
      <c r="D1418">
        <v>19</v>
      </c>
      <c r="E1418">
        <v>2960150</v>
      </c>
      <c r="F1418" s="2">
        <v>0.02</v>
      </c>
      <c r="G1418" s="2">
        <v>-0.01</v>
      </c>
      <c r="H1418" s="2">
        <v>0</v>
      </c>
      <c r="I1418">
        <v>0.4</v>
      </c>
      <c r="J1418">
        <v>14.200000000000001</v>
      </c>
      <c r="K1418">
        <v>1.5300750000000001</v>
      </c>
      <c r="L1418">
        <v>4.2455262500000002</v>
      </c>
    </row>
    <row r="1419" spans="1:12" x14ac:dyDescent="0.25">
      <c r="A1419" t="s">
        <v>4607</v>
      </c>
      <c r="B1419">
        <v>1</v>
      </c>
      <c r="C1419">
        <v>13</v>
      </c>
      <c r="D1419">
        <v>11</v>
      </c>
      <c r="E1419">
        <v>282389</v>
      </c>
      <c r="F1419" s="2">
        <v>0.08</v>
      </c>
      <c r="G1419" s="2">
        <v>0</v>
      </c>
      <c r="H1419" s="2">
        <v>0.01</v>
      </c>
      <c r="I1419">
        <v>0.4</v>
      </c>
      <c r="J1419">
        <v>8.4</v>
      </c>
      <c r="K1419">
        <v>1.1911944999999999</v>
      </c>
      <c r="L1419">
        <v>2.6769180750000001</v>
      </c>
    </row>
    <row r="1420" spans="1:12" x14ac:dyDescent="0.25">
      <c r="A1420" t="s">
        <v>4607</v>
      </c>
      <c r="B1420">
        <v>1</v>
      </c>
      <c r="C1420">
        <v>6</v>
      </c>
      <c r="D1420">
        <v>4</v>
      </c>
      <c r="E1420">
        <v>62415</v>
      </c>
      <c r="F1420" s="2">
        <v>0.06</v>
      </c>
      <c r="G1420" s="2">
        <v>0</v>
      </c>
      <c r="H1420" s="2">
        <v>0.01</v>
      </c>
      <c r="I1420">
        <v>0.4</v>
      </c>
      <c r="J1420">
        <v>2.8000000000000003</v>
      </c>
      <c r="K1420">
        <v>0.88120749999999992</v>
      </c>
      <c r="L1420">
        <v>1.168422625</v>
      </c>
    </row>
    <row r="1421" spans="1:12" x14ac:dyDescent="0.25">
      <c r="A1421" t="s">
        <v>4607</v>
      </c>
      <c r="B1421">
        <v>1</v>
      </c>
      <c r="C1421">
        <v>29</v>
      </c>
      <c r="D1421">
        <v>17</v>
      </c>
      <c r="E1421">
        <v>4810584</v>
      </c>
      <c r="F1421" s="2">
        <v>0.04</v>
      </c>
      <c r="G1421" s="2">
        <v>0</v>
      </c>
      <c r="H1421" s="2">
        <v>0.01</v>
      </c>
      <c r="I1421">
        <v>0.4</v>
      </c>
      <c r="J1421">
        <v>11.200000000000001</v>
      </c>
      <c r="K1421">
        <v>3.0552919999999997</v>
      </c>
      <c r="L1421">
        <v>4.0293521999999999</v>
      </c>
    </row>
    <row r="1422" spans="1:12" x14ac:dyDescent="0.25">
      <c r="A1422" t="s">
        <v>19716</v>
      </c>
      <c r="B1422">
        <v>1</v>
      </c>
      <c r="C1422">
        <v>10</v>
      </c>
      <c r="D1422">
        <v>9</v>
      </c>
      <c r="E1422">
        <v>1547151</v>
      </c>
      <c r="F1422" s="2">
        <v>0.02</v>
      </c>
      <c r="G1422" s="2">
        <v>0</v>
      </c>
      <c r="H1422" s="2">
        <v>0.01</v>
      </c>
      <c r="I1422">
        <v>0.4</v>
      </c>
      <c r="J1422">
        <v>7</v>
      </c>
      <c r="K1422">
        <v>1.2235754999999999</v>
      </c>
      <c r="L1422">
        <v>2.3382514250000002</v>
      </c>
    </row>
    <row r="1423" spans="1:12" x14ac:dyDescent="0.25">
      <c r="A1423" t="s">
        <v>2526</v>
      </c>
      <c r="B1423">
        <v>1</v>
      </c>
      <c r="C1423">
        <v>12</v>
      </c>
      <c r="D1423">
        <v>11</v>
      </c>
      <c r="E1423">
        <v>1168351</v>
      </c>
      <c r="F1423" s="2">
        <v>0.12</v>
      </c>
      <c r="G1423" s="2">
        <v>0</v>
      </c>
      <c r="H1423" s="2">
        <v>0.01</v>
      </c>
      <c r="I1423">
        <v>0.4</v>
      </c>
      <c r="J1423">
        <v>8.6000000000000014</v>
      </c>
      <c r="K1423">
        <v>2.0341754999999999</v>
      </c>
      <c r="L1423">
        <v>3.0219614250000006</v>
      </c>
    </row>
    <row r="1424" spans="1:12" x14ac:dyDescent="0.25">
      <c r="A1424" t="s">
        <v>19649</v>
      </c>
      <c r="B1424">
        <v>1</v>
      </c>
      <c r="C1424">
        <v>6</v>
      </c>
      <c r="D1424">
        <v>6</v>
      </c>
      <c r="E1424">
        <v>461540</v>
      </c>
      <c r="F1424" s="2">
        <v>0.1</v>
      </c>
      <c r="G1424" s="2">
        <v>0</v>
      </c>
      <c r="H1424" s="2">
        <v>0.01</v>
      </c>
      <c r="I1424">
        <v>0.4</v>
      </c>
      <c r="J1424">
        <v>4.8000000000000007</v>
      </c>
      <c r="K1424">
        <v>1.4807700000000001</v>
      </c>
      <c r="L1424">
        <v>1.8782695000000005</v>
      </c>
    </row>
    <row r="1425" spans="1:12" x14ac:dyDescent="0.25">
      <c r="A1425" t="s">
        <v>4042</v>
      </c>
      <c r="B1425">
        <v>1</v>
      </c>
      <c r="C1425">
        <v>6</v>
      </c>
      <c r="D1425">
        <v>6</v>
      </c>
      <c r="E1425">
        <v>475702</v>
      </c>
      <c r="F1425" s="2">
        <v>0.12</v>
      </c>
      <c r="G1425" s="2">
        <v>0</v>
      </c>
      <c r="H1425" s="2">
        <v>0.01</v>
      </c>
      <c r="I1425">
        <v>0.4</v>
      </c>
      <c r="J1425">
        <v>4.8000000000000007</v>
      </c>
      <c r="K1425">
        <v>1.687851</v>
      </c>
      <c r="L1425">
        <v>1.9507478500000004</v>
      </c>
    </row>
    <row r="1426" spans="1:12" x14ac:dyDescent="0.25">
      <c r="A1426" t="s">
        <v>4042</v>
      </c>
      <c r="B1426">
        <v>1</v>
      </c>
      <c r="C1426">
        <v>6</v>
      </c>
      <c r="D1426">
        <v>6</v>
      </c>
      <c r="E1426">
        <v>539715</v>
      </c>
      <c r="F1426" s="2">
        <v>0.13</v>
      </c>
      <c r="G1426" s="2">
        <v>0</v>
      </c>
      <c r="H1426" s="2">
        <v>0.01</v>
      </c>
      <c r="I1426">
        <v>0.4</v>
      </c>
      <c r="J1426">
        <v>4.8000000000000007</v>
      </c>
      <c r="K1426">
        <v>1.8198574999999999</v>
      </c>
      <c r="L1426">
        <v>1.9969501250000001</v>
      </c>
    </row>
    <row r="1427" spans="1:12" x14ac:dyDescent="0.25">
      <c r="A1427" t="s">
        <v>3889</v>
      </c>
      <c r="B1427">
        <v>1</v>
      </c>
      <c r="C1427">
        <v>6</v>
      </c>
      <c r="D1427">
        <v>6</v>
      </c>
      <c r="E1427">
        <v>1533488</v>
      </c>
      <c r="F1427" s="2">
        <v>0.11</v>
      </c>
      <c r="G1427" s="2">
        <v>0</v>
      </c>
      <c r="H1427" s="2">
        <v>0.01</v>
      </c>
      <c r="I1427">
        <v>0.4</v>
      </c>
      <c r="J1427">
        <v>4.8000000000000007</v>
      </c>
      <c r="K1427">
        <v>2.1167440000000002</v>
      </c>
      <c r="L1427">
        <v>2.1008604000000002</v>
      </c>
    </row>
    <row r="1428" spans="1:12" x14ac:dyDescent="0.25">
      <c r="A1428" t="s">
        <v>3889</v>
      </c>
      <c r="B1428">
        <v>1</v>
      </c>
      <c r="C1428">
        <v>7</v>
      </c>
      <c r="D1428">
        <v>6</v>
      </c>
      <c r="E1428">
        <v>1924405</v>
      </c>
      <c r="F1428" s="2">
        <v>0.13</v>
      </c>
      <c r="G1428" s="2">
        <v>0</v>
      </c>
      <c r="H1428" s="2">
        <v>0.01</v>
      </c>
      <c r="I1428">
        <v>0.4</v>
      </c>
      <c r="J1428">
        <v>4.6000000000000005</v>
      </c>
      <c r="K1428">
        <v>2.5122024999999999</v>
      </c>
      <c r="L1428">
        <v>2.1892708750000001</v>
      </c>
    </row>
    <row r="1429" spans="1:12" x14ac:dyDescent="0.25">
      <c r="A1429" t="s">
        <v>18538</v>
      </c>
      <c r="B1429">
        <v>1</v>
      </c>
      <c r="C1429">
        <v>5</v>
      </c>
      <c r="D1429">
        <v>2</v>
      </c>
      <c r="E1429">
        <v>31928</v>
      </c>
      <c r="F1429" s="2">
        <v>0.09</v>
      </c>
      <c r="G1429" s="2">
        <v>0</v>
      </c>
      <c r="H1429" s="2">
        <v>0.01</v>
      </c>
      <c r="I1429">
        <v>0.4</v>
      </c>
      <c r="J1429">
        <v>1</v>
      </c>
      <c r="K1429">
        <v>1.1659639999999998</v>
      </c>
      <c r="L1429">
        <v>0.81808739999999991</v>
      </c>
    </row>
    <row r="1430" spans="1:12" x14ac:dyDescent="0.25">
      <c r="A1430" t="s">
        <v>49</v>
      </c>
      <c r="B1430">
        <v>1</v>
      </c>
      <c r="C1430">
        <v>14</v>
      </c>
      <c r="D1430">
        <v>14</v>
      </c>
      <c r="E1430">
        <v>2138878</v>
      </c>
      <c r="F1430" s="2">
        <v>0.06</v>
      </c>
      <c r="G1430" s="2">
        <v>0</v>
      </c>
      <c r="H1430" s="2">
        <v>0.01</v>
      </c>
      <c r="I1430">
        <v>0.4</v>
      </c>
      <c r="J1430">
        <v>11.200000000000001</v>
      </c>
      <c r="K1430">
        <v>1.9194390000000001</v>
      </c>
      <c r="L1430">
        <v>3.6318036500000002</v>
      </c>
    </row>
    <row r="1431" spans="1:12" x14ac:dyDescent="0.25">
      <c r="A1431" t="s">
        <v>49</v>
      </c>
      <c r="B1431">
        <v>1</v>
      </c>
      <c r="C1431">
        <v>18</v>
      </c>
      <c r="D1431">
        <v>17</v>
      </c>
      <c r="E1431">
        <v>2668355</v>
      </c>
      <c r="F1431" s="2">
        <v>0.06</v>
      </c>
      <c r="G1431" s="2">
        <v>0</v>
      </c>
      <c r="H1431" s="2">
        <v>0</v>
      </c>
      <c r="I1431">
        <v>0.4</v>
      </c>
      <c r="J1431">
        <v>13.400000000000002</v>
      </c>
      <c r="K1431">
        <v>1.9341775000000001</v>
      </c>
      <c r="L1431">
        <v>4.1869621250000009</v>
      </c>
    </row>
    <row r="1432" spans="1:12" x14ac:dyDescent="0.25">
      <c r="A1432" t="s">
        <v>49</v>
      </c>
      <c r="B1432">
        <v>1</v>
      </c>
      <c r="C1432">
        <v>9</v>
      </c>
      <c r="D1432">
        <v>9</v>
      </c>
      <c r="E1432">
        <v>2505168</v>
      </c>
      <c r="F1432" s="2">
        <v>0.05</v>
      </c>
      <c r="G1432" s="2">
        <v>0</v>
      </c>
      <c r="H1432" s="2">
        <v>0.01</v>
      </c>
      <c r="I1432">
        <v>0.4</v>
      </c>
      <c r="J1432">
        <v>7.2</v>
      </c>
      <c r="K1432">
        <v>2.0025840000000001</v>
      </c>
      <c r="L1432">
        <v>2.6609043999999997</v>
      </c>
    </row>
    <row r="1433" spans="1:12" x14ac:dyDescent="0.25">
      <c r="A1433" t="s">
        <v>49</v>
      </c>
      <c r="B1433">
        <v>1</v>
      </c>
      <c r="C1433">
        <v>14</v>
      </c>
      <c r="D1433">
        <v>13</v>
      </c>
      <c r="E1433">
        <v>3290220</v>
      </c>
      <c r="F1433" s="2">
        <v>0.05</v>
      </c>
      <c r="G1433" s="2">
        <v>0</v>
      </c>
      <c r="H1433" s="2">
        <v>0</v>
      </c>
      <c r="I1433">
        <v>0.4</v>
      </c>
      <c r="J1433">
        <v>10.200000000000001</v>
      </c>
      <c r="K1433">
        <v>2.1451099999999999</v>
      </c>
      <c r="L1433">
        <v>3.4607885000000005</v>
      </c>
    </row>
    <row r="1434" spans="1:12" x14ac:dyDescent="0.25">
      <c r="A1434" t="s">
        <v>49</v>
      </c>
      <c r="B1434">
        <v>1</v>
      </c>
      <c r="C1434">
        <v>8</v>
      </c>
      <c r="D1434">
        <v>8</v>
      </c>
      <c r="E1434">
        <v>1604421</v>
      </c>
      <c r="F1434" s="2">
        <v>0.06</v>
      </c>
      <c r="G1434" s="2">
        <v>0</v>
      </c>
      <c r="H1434" s="2">
        <v>0.01</v>
      </c>
      <c r="I1434">
        <v>0.4</v>
      </c>
      <c r="J1434">
        <v>6.4</v>
      </c>
      <c r="K1434">
        <v>1.6522104999999998</v>
      </c>
      <c r="L1434">
        <v>2.3382736749999999</v>
      </c>
    </row>
    <row r="1435" spans="1:12" x14ac:dyDescent="0.25">
      <c r="A1435" t="s">
        <v>49</v>
      </c>
      <c r="B1435">
        <v>1</v>
      </c>
      <c r="C1435">
        <v>22</v>
      </c>
      <c r="D1435">
        <v>21</v>
      </c>
      <c r="E1435">
        <v>3388958</v>
      </c>
      <c r="F1435" s="2">
        <v>0.05</v>
      </c>
      <c r="G1435" s="2">
        <v>0</v>
      </c>
      <c r="H1435" s="2">
        <v>0</v>
      </c>
      <c r="I1435">
        <v>0.4</v>
      </c>
      <c r="J1435">
        <v>16.600000000000001</v>
      </c>
      <c r="K1435">
        <v>2.1944789999999998</v>
      </c>
      <c r="L1435">
        <v>5.0780676500000004</v>
      </c>
    </row>
    <row r="1436" spans="1:12" x14ac:dyDescent="0.25">
      <c r="A1436" t="s">
        <v>49</v>
      </c>
      <c r="B1436">
        <v>1</v>
      </c>
      <c r="C1436">
        <v>6</v>
      </c>
      <c r="D1436">
        <v>6</v>
      </c>
      <c r="E1436">
        <v>2326176</v>
      </c>
      <c r="F1436" s="2">
        <v>7.0000000000000007E-2</v>
      </c>
      <c r="G1436" s="2">
        <v>0</v>
      </c>
      <c r="H1436" s="2">
        <v>0.02</v>
      </c>
      <c r="I1436">
        <v>0.4</v>
      </c>
      <c r="J1436">
        <v>4.8000000000000007</v>
      </c>
      <c r="K1436">
        <v>2.3630879999999999</v>
      </c>
      <c r="L1436">
        <v>2.1870808000000004</v>
      </c>
    </row>
    <row r="1437" spans="1:12" x14ac:dyDescent="0.25">
      <c r="A1437" t="s">
        <v>18467</v>
      </c>
      <c r="B1437">
        <v>1</v>
      </c>
      <c r="C1437">
        <v>14</v>
      </c>
      <c r="D1437">
        <v>14</v>
      </c>
      <c r="E1437">
        <v>1045195</v>
      </c>
      <c r="F1437" s="2">
        <v>0.03</v>
      </c>
      <c r="G1437" s="2">
        <v>0</v>
      </c>
      <c r="H1437" s="2">
        <v>0</v>
      </c>
      <c r="I1437">
        <v>0.4</v>
      </c>
      <c r="J1437">
        <v>11.200000000000001</v>
      </c>
      <c r="K1437">
        <v>0.82259749999999987</v>
      </c>
      <c r="L1437">
        <v>3.2479091250000005</v>
      </c>
    </row>
    <row r="1438" spans="1:12" x14ac:dyDescent="0.25">
      <c r="A1438" t="s">
        <v>18467</v>
      </c>
      <c r="B1438">
        <v>1</v>
      </c>
      <c r="C1438">
        <v>19</v>
      </c>
      <c r="D1438">
        <v>12</v>
      </c>
      <c r="E1438">
        <v>1329970</v>
      </c>
      <c r="F1438" s="2">
        <v>0.03</v>
      </c>
      <c r="G1438" s="2">
        <v>0</v>
      </c>
      <c r="H1438" s="2">
        <v>0</v>
      </c>
      <c r="I1438">
        <v>0.4</v>
      </c>
      <c r="J1438">
        <v>8.2000000000000011</v>
      </c>
      <c r="K1438">
        <v>0.96498499999999998</v>
      </c>
      <c r="L1438">
        <v>2.5477447500000006</v>
      </c>
    </row>
    <row r="1439" spans="1:12" x14ac:dyDescent="0.25">
      <c r="A1439" t="s">
        <v>18616</v>
      </c>
      <c r="B1439">
        <v>1</v>
      </c>
      <c r="C1439">
        <v>3</v>
      </c>
      <c r="D1439">
        <v>3</v>
      </c>
      <c r="E1439">
        <v>439893</v>
      </c>
      <c r="F1439" s="2">
        <v>0.01</v>
      </c>
      <c r="G1439" s="2">
        <v>-0.01</v>
      </c>
      <c r="H1439" s="2">
        <v>0.01</v>
      </c>
      <c r="I1439">
        <v>0.4</v>
      </c>
      <c r="J1439">
        <v>2.4000000000000004</v>
      </c>
      <c r="K1439">
        <v>0.4199465</v>
      </c>
      <c r="L1439">
        <v>0.90698127500000014</v>
      </c>
    </row>
    <row r="1440" spans="1:12" x14ac:dyDescent="0.25">
      <c r="A1440" t="s">
        <v>16299</v>
      </c>
      <c r="B1440">
        <v>1</v>
      </c>
      <c r="C1440">
        <v>6</v>
      </c>
      <c r="D1440">
        <v>5</v>
      </c>
      <c r="E1440">
        <v>689313</v>
      </c>
      <c r="F1440" s="2">
        <v>0.06</v>
      </c>
      <c r="G1440" s="2">
        <v>0</v>
      </c>
      <c r="H1440" s="2">
        <v>0</v>
      </c>
      <c r="I1440">
        <v>0.4</v>
      </c>
      <c r="J1440">
        <v>3.8</v>
      </c>
      <c r="K1440">
        <v>0.94465650000000001</v>
      </c>
      <c r="L1440">
        <v>1.4406297749999999</v>
      </c>
    </row>
    <row r="1441" spans="1:12" x14ac:dyDescent="0.25">
      <c r="A1441" t="s">
        <v>12182</v>
      </c>
      <c r="B1441">
        <v>1</v>
      </c>
      <c r="C1441">
        <v>12</v>
      </c>
      <c r="D1441">
        <v>11</v>
      </c>
      <c r="E1441">
        <v>1477735</v>
      </c>
      <c r="F1441" s="2">
        <v>0.03</v>
      </c>
      <c r="G1441" s="2">
        <v>0</v>
      </c>
      <c r="H1441" s="2">
        <v>0</v>
      </c>
      <c r="I1441">
        <v>0.4</v>
      </c>
      <c r="J1441">
        <v>8.6000000000000014</v>
      </c>
      <c r="K1441">
        <v>1.0388675000000001</v>
      </c>
      <c r="L1441">
        <v>2.6736036250000006</v>
      </c>
    </row>
    <row r="1442" spans="1:12" x14ac:dyDescent="0.25">
      <c r="A1442" t="s">
        <v>12182</v>
      </c>
      <c r="B1442">
        <v>1</v>
      </c>
      <c r="C1442">
        <v>19</v>
      </c>
      <c r="D1442">
        <v>17</v>
      </c>
      <c r="E1442">
        <v>1153185</v>
      </c>
      <c r="F1442" s="2">
        <v>0.04</v>
      </c>
      <c r="G1442" s="2">
        <v>0</v>
      </c>
      <c r="H1442" s="2">
        <v>0</v>
      </c>
      <c r="I1442">
        <v>0.4</v>
      </c>
      <c r="J1442">
        <v>13.200000000000001</v>
      </c>
      <c r="K1442">
        <v>0.97659249999999997</v>
      </c>
      <c r="L1442">
        <v>3.8018073750000005</v>
      </c>
    </row>
    <row r="1443" spans="1:12" x14ac:dyDescent="0.25">
      <c r="A1443" t="s">
        <v>10923</v>
      </c>
      <c r="B1443">
        <v>1</v>
      </c>
      <c r="C1443">
        <v>5</v>
      </c>
      <c r="D1443">
        <v>4</v>
      </c>
      <c r="E1443">
        <v>136837</v>
      </c>
      <c r="F1443" s="2">
        <v>0.02</v>
      </c>
      <c r="G1443" s="2">
        <v>0</v>
      </c>
      <c r="H1443" s="2">
        <v>0</v>
      </c>
      <c r="I1443">
        <v>0.4</v>
      </c>
      <c r="J1443">
        <v>3</v>
      </c>
      <c r="K1443">
        <v>0.2684185</v>
      </c>
      <c r="L1443">
        <v>1.003946475</v>
      </c>
    </row>
    <row r="1444" spans="1:12" x14ac:dyDescent="0.25">
      <c r="A1444" t="s">
        <v>8254</v>
      </c>
      <c r="B1444">
        <v>1</v>
      </c>
      <c r="C1444">
        <v>7</v>
      </c>
      <c r="D1444">
        <v>5</v>
      </c>
      <c r="E1444">
        <v>386090</v>
      </c>
      <c r="F1444" s="2">
        <v>0.03</v>
      </c>
      <c r="G1444" s="2">
        <v>0</v>
      </c>
      <c r="H1444" s="2">
        <v>0</v>
      </c>
      <c r="I1444">
        <v>0.4</v>
      </c>
      <c r="J1444">
        <v>3.6</v>
      </c>
      <c r="K1444">
        <v>0.49304499999999996</v>
      </c>
      <c r="L1444">
        <v>1.23256575</v>
      </c>
    </row>
    <row r="1445" spans="1:12" x14ac:dyDescent="0.25">
      <c r="A1445" t="s">
        <v>5401</v>
      </c>
      <c r="B1445">
        <v>1</v>
      </c>
      <c r="C1445">
        <v>5</v>
      </c>
      <c r="D1445">
        <v>4</v>
      </c>
      <c r="E1445">
        <v>1856410</v>
      </c>
      <c r="F1445" s="2">
        <v>0.02</v>
      </c>
      <c r="G1445" s="2">
        <v>0</v>
      </c>
      <c r="H1445" s="2">
        <v>0</v>
      </c>
      <c r="I1445">
        <v>0.4</v>
      </c>
      <c r="J1445">
        <v>3</v>
      </c>
      <c r="K1445">
        <v>1.1282049999999999</v>
      </c>
      <c r="L1445">
        <v>1.30487175</v>
      </c>
    </row>
    <row r="1446" spans="1:12" x14ac:dyDescent="0.25">
      <c r="A1446" t="s">
        <v>5427</v>
      </c>
      <c r="B1446">
        <v>1</v>
      </c>
      <c r="C1446">
        <v>5</v>
      </c>
      <c r="D1446">
        <v>5</v>
      </c>
      <c r="E1446">
        <v>19722</v>
      </c>
      <c r="F1446" s="2">
        <v>0.01</v>
      </c>
      <c r="G1446" s="2">
        <v>0</v>
      </c>
      <c r="H1446" s="2">
        <v>0</v>
      </c>
      <c r="I1446">
        <v>0.4</v>
      </c>
      <c r="J1446">
        <v>4</v>
      </c>
      <c r="K1446">
        <v>0.109861</v>
      </c>
      <c r="L1446">
        <v>1.19845135</v>
      </c>
    </row>
    <row r="1447" spans="1:12" x14ac:dyDescent="0.25">
      <c r="A1447" t="s">
        <v>14969</v>
      </c>
      <c r="B1447">
        <v>1</v>
      </c>
      <c r="C1447">
        <v>4</v>
      </c>
      <c r="D1447">
        <v>2</v>
      </c>
      <c r="E1447">
        <v>1034024</v>
      </c>
      <c r="F1447" s="2">
        <v>0.02</v>
      </c>
      <c r="G1447" s="2">
        <v>0</v>
      </c>
      <c r="H1447" s="2">
        <v>0</v>
      </c>
      <c r="I1447">
        <v>0.4</v>
      </c>
      <c r="J1447">
        <v>1.2000000000000002</v>
      </c>
      <c r="K1447">
        <v>0.71701199999999998</v>
      </c>
      <c r="L1447">
        <v>0.71095419999999998</v>
      </c>
    </row>
    <row r="1448" spans="1:12" x14ac:dyDescent="0.25">
      <c r="A1448" t="s">
        <v>9480</v>
      </c>
      <c r="B1448">
        <v>1</v>
      </c>
      <c r="C1448">
        <v>7</v>
      </c>
      <c r="D1448">
        <v>6</v>
      </c>
      <c r="E1448">
        <v>1339398</v>
      </c>
      <c r="F1448" s="2">
        <v>0.03</v>
      </c>
      <c r="G1448" s="2">
        <v>0</v>
      </c>
      <c r="H1448" s="2">
        <v>0</v>
      </c>
      <c r="I1448">
        <v>0.4</v>
      </c>
      <c r="J1448">
        <v>4.6000000000000005</v>
      </c>
      <c r="K1448">
        <v>0.96969899999999987</v>
      </c>
      <c r="L1448">
        <v>1.6493946500000001</v>
      </c>
    </row>
    <row r="1449" spans="1:12" x14ac:dyDescent="0.25">
      <c r="A1449" t="s">
        <v>10448</v>
      </c>
      <c r="B1449">
        <v>1</v>
      </c>
      <c r="C1449">
        <v>17</v>
      </c>
      <c r="D1449">
        <v>10</v>
      </c>
      <c r="E1449">
        <v>1549098</v>
      </c>
      <c r="F1449" s="2">
        <v>0.02</v>
      </c>
      <c r="G1449" s="2">
        <v>0</v>
      </c>
      <c r="H1449" s="2">
        <v>0.01</v>
      </c>
      <c r="I1449">
        <v>0.4</v>
      </c>
      <c r="J1449">
        <v>6.6</v>
      </c>
      <c r="K1449">
        <v>1.2245489999999999</v>
      </c>
      <c r="L1449">
        <v>2.2385921500000001</v>
      </c>
    </row>
    <row r="1450" spans="1:12" x14ac:dyDescent="0.25">
      <c r="A1450" t="s">
        <v>10448</v>
      </c>
      <c r="B1450">
        <v>1</v>
      </c>
      <c r="C1450">
        <v>7</v>
      </c>
      <c r="D1450">
        <v>6</v>
      </c>
      <c r="E1450">
        <v>1279582</v>
      </c>
      <c r="F1450" s="2">
        <v>0.02</v>
      </c>
      <c r="G1450" s="2">
        <v>0</v>
      </c>
      <c r="H1450" s="2">
        <v>0.01</v>
      </c>
      <c r="I1450">
        <v>0.4</v>
      </c>
      <c r="J1450">
        <v>4.6000000000000005</v>
      </c>
      <c r="K1450">
        <v>1.089791</v>
      </c>
      <c r="L1450">
        <v>1.69142685</v>
      </c>
    </row>
    <row r="1451" spans="1:12" x14ac:dyDescent="0.25">
      <c r="A1451" t="s">
        <v>10448</v>
      </c>
      <c r="B1451">
        <v>1</v>
      </c>
      <c r="C1451">
        <v>7</v>
      </c>
      <c r="D1451">
        <v>7</v>
      </c>
      <c r="E1451">
        <v>1457307</v>
      </c>
      <c r="F1451" s="2">
        <v>0.02</v>
      </c>
      <c r="G1451" s="2">
        <v>0</v>
      </c>
      <c r="H1451" s="2">
        <v>0.01</v>
      </c>
      <c r="I1451">
        <v>0.4</v>
      </c>
      <c r="J1451">
        <v>5.6000000000000005</v>
      </c>
      <c r="K1451">
        <v>1.1786535</v>
      </c>
      <c r="L1451">
        <v>1.9725287250000001</v>
      </c>
    </row>
    <row r="1452" spans="1:12" x14ac:dyDescent="0.25">
      <c r="A1452" t="s">
        <v>10448</v>
      </c>
      <c r="B1452">
        <v>1</v>
      </c>
      <c r="C1452">
        <v>13</v>
      </c>
      <c r="D1452">
        <v>11</v>
      </c>
      <c r="E1452">
        <v>1110127</v>
      </c>
      <c r="F1452" s="2">
        <v>0.02</v>
      </c>
      <c r="G1452" s="2">
        <v>0</v>
      </c>
      <c r="H1452" s="2">
        <v>0.01</v>
      </c>
      <c r="I1452">
        <v>0.4</v>
      </c>
      <c r="J1452">
        <v>8.4</v>
      </c>
      <c r="K1452">
        <v>1.0050634999999999</v>
      </c>
      <c r="L1452">
        <v>2.6117722250000002</v>
      </c>
    </row>
    <row r="1453" spans="1:12" x14ac:dyDescent="0.25">
      <c r="A1453" t="s">
        <v>10448</v>
      </c>
      <c r="B1453">
        <v>1</v>
      </c>
      <c r="C1453">
        <v>7</v>
      </c>
      <c r="D1453">
        <v>7</v>
      </c>
      <c r="E1453">
        <v>672513</v>
      </c>
      <c r="F1453" s="2">
        <v>0.02</v>
      </c>
      <c r="G1453" s="2">
        <v>0</v>
      </c>
      <c r="H1453" s="2">
        <v>0.01</v>
      </c>
      <c r="I1453">
        <v>0.4</v>
      </c>
      <c r="J1453">
        <v>5.6000000000000005</v>
      </c>
      <c r="K1453">
        <v>0.78625649999999991</v>
      </c>
      <c r="L1453">
        <v>1.8351897749999999</v>
      </c>
    </row>
    <row r="1454" spans="1:12" x14ac:dyDescent="0.25">
      <c r="A1454" t="s">
        <v>10448</v>
      </c>
      <c r="B1454">
        <v>1</v>
      </c>
      <c r="C1454">
        <v>8</v>
      </c>
      <c r="D1454">
        <v>7</v>
      </c>
      <c r="E1454">
        <v>1291227</v>
      </c>
      <c r="F1454" s="2">
        <v>0.02</v>
      </c>
      <c r="G1454" s="2">
        <v>0</v>
      </c>
      <c r="H1454" s="2">
        <v>0.01</v>
      </c>
      <c r="I1454">
        <v>0.4</v>
      </c>
      <c r="J1454">
        <v>5.4</v>
      </c>
      <c r="K1454">
        <v>1.0956135</v>
      </c>
      <c r="L1454">
        <v>1.8934647250000003</v>
      </c>
    </row>
    <row r="1455" spans="1:12" x14ac:dyDescent="0.25">
      <c r="A1455" t="s">
        <v>20876</v>
      </c>
      <c r="B1455">
        <v>1</v>
      </c>
      <c r="C1455">
        <v>12</v>
      </c>
      <c r="D1455">
        <v>13</v>
      </c>
      <c r="E1455">
        <v>2214150</v>
      </c>
      <c r="F1455" s="2">
        <v>0.01</v>
      </c>
      <c r="G1455" s="2">
        <v>0</v>
      </c>
      <c r="H1455" s="2">
        <v>0</v>
      </c>
      <c r="I1455">
        <v>0.4</v>
      </c>
      <c r="J1455">
        <v>10.6</v>
      </c>
      <c r="K1455">
        <v>1.2070750000000001</v>
      </c>
      <c r="L1455">
        <v>3.2324762499999999</v>
      </c>
    </row>
    <row r="1456" spans="1:12" x14ac:dyDescent="0.25">
      <c r="A1456" t="s">
        <v>10956</v>
      </c>
      <c r="B1456">
        <v>1</v>
      </c>
      <c r="C1456">
        <v>8</v>
      </c>
      <c r="D1456">
        <v>8</v>
      </c>
      <c r="E1456">
        <v>163043</v>
      </c>
      <c r="F1456" s="2">
        <v>0.01</v>
      </c>
      <c r="G1456" s="2">
        <v>0</v>
      </c>
      <c r="H1456" s="2">
        <v>0</v>
      </c>
      <c r="I1456">
        <v>0.4</v>
      </c>
      <c r="J1456">
        <v>6.4</v>
      </c>
      <c r="K1456">
        <v>0.1815215</v>
      </c>
      <c r="L1456">
        <v>1.8235325250000003</v>
      </c>
    </row>
    <row r="1457" spans="1:12" x14ac:dyDescent="0.25">
      <c r="A1457" t="s">
        <v>1090</v>
      </c>
      <c r="B1457">
        <v>1</v>
      </c>
      <c r="C1457">
        <v>5</v>
      </c>
      <c r="D1457">
        <v>2</v>
      </c>
      <c r="E1457">
        <v>61315</v>
      </c>
      <c r="F1457" s="2">
        <v>0.02</v>
      </c>
      <c r="G1457" s="2">
        <v>0</v>
      </c>
      <c r="H1457" s="2">
        <v>0.01</v>
      </c>
      <c r="I1457">
        <v>0.4</v>
      </c>
      <c r="J1457">
        <v>1</v>
      </c>
      <c r="K1457">
        <v>0.48065750000000002</v>
      </c>
      <c r="L1457">
        <v>0.57823012500000004</v>
      </c>
    </row>
    <row r="1458" spans="1:12" x14ac:dyDescent="0.25">
      <c r="A1458" t="s">
        <v>1090</v>
      </c>
      <c r="B1458">
        <v>1</v>
      </c>
      <c r="C1458">
        <v>6</v>
      </c>
      <c r="D1458">
        <v>4</v>
      </c>
      <c r="E1458">
        <v>304485</v>
      </c>
      <c r="F1458" s="2">
        <v>0.01</v>
      </c>
      <c r="G1458" s="2">
        <v>0</v>
      </c>
      <c r="H1458" s="2">
        <v>0</v>
      </c>
      <c r="I1458">
        <v>0.4</v>
      </c>
      <c r="J1458">
        <v>2.8000000000000003</v>
      </c>
      <c r="K1458">
        <v>0.25224250000000004</v>
      </c>
      <c r="L1458">
        <v>0.94828487500000014</v>
      </c>
    </row>
    <row r="1459" spans="1:12" x14ac:dyDescent="0.25">
      <c r="A1459" t="s">
        <v>15610</v>
      </c>
      <c r="B1459">
        <v>1</v>
      </c>
      <c r="C1459">
        <v>4</v>
      </c>
      <c r="D1459">
        <v>2</v>
      </c>
      <c r="E1459">
        <v>1952</v>
      </c>
      <c r="F1459" s="2">
        <v>0.01</v>
      </c>
      <c r="G1459" s="2">
        <v>0</v>
      </c>
      <c r="H1459" s="2">
        <v>0</v>
      </c>
      <c r="I1459">
        <v>0.4</v>
      </c>
      <c r="J1459">
        <v>1.2000000000000002</v>
      </c>
      <c r="K1459">
        <v>0.10097600000000001</v>
      </c>
      <c r="L1459">
        <v>0.49534160000000005</v>
      </c>
    </row>
    <row r="1460" spans="1:12" x14ac:dyDescent="0.25">
      <c r="A1460" t="s">
        <v>14653</v>
      </c>
      <c r="B1460">
        <v>1</v>
      </c>
      <c r="C1460">
        <v>29</v>
      </c>
      <c r="D1460">
        <v>24</v>
      </c>
      <c r="E1460">
        <v>7839668</v>
      </c>
      <c r="F1460" s="2">
        <v>0.04</v>
      </c>
      <c r="G1460" s="2">
        <v>0</v>
      </c>
      <c r="H1460" s="2">
        <v>0.01</v>
      </c>
      <c r="I1460">
        <v>0.4</v>
      </c>
      <c r="J1460">
        <v>18.200000000000003</v>
      </c>
      <c r="K1460">
        <v>4.5698340000000002</v>
      </c>
      <c r="L1460">
        <v>6.3094419000000013</v>
      </c>
    </row>
    <row r="1461" spans="1:12" x14ac:dyDescent="0.25">
      <c r="A1461" t="s">
        <v>10333</v>
      </c>
      <c r="B1461">
        <v>1</v>
      </c>
      <c r="C1461">
        <v>12</v>
      </c>
      <c r="D1461">
        <v>11</v>
      </c>
      <c r="E1461">
        <v>168863</v>
      </c>
      <c r="F1461" s="2">
        <v>0.01</v>
      </c>
      <c r="G1461" s="2">
        <v>0</v>
      </c>
      <c r="H1461" s="2">
        <v>0</v>
      </c>
      <c r="I1461">
        <v>0.4</v>
      </c>
      <c r="J1461">
        <v>8.6000000000000014</v>
      </c>
      <c r="K1461">
        <v>0.1844315</v>
      </c>
      <c r="L1461">
        <v>2.3745510250000006</v>
      </c>
    </row>
    <row r="1462" spans="1:12" x14ac:dyDescent="0.25">
      <c r="A1462" t="s">
        <v>4462</v>
      </c>
      <c r="B1462">
        <v>1</v>
      </c>
      <c r="C1462">
        <v>1</v>
      </c>
      <c r="D1462">
        <v>1</v>
      </c>
      <c r="E1462">
        <v>65973</v>
      </c>
      <c r="F1462" s="2">
        <v>0.06</v>
      </c>
      <c r="G1462" s="2">
        <v>-0.01</v>
      </c>
      <c r="H1462" s="2">
        <v>0.01</v>
      </c>
      <c r="I1462">
        <v>0.4</v>
      </c>
      <c r="J1462">
        <v>0.8</v>
      </c>
      <c r="K1462">
        <v>0.73298649999999999</v>
      </c>
      <c r="L1462">
        <v>0.616545275</v>
      </c>
    </row>
    <row r="1463" spans="1:12" x14ac:dyDescent="0.25">
      <c r="A1463" t="s">
        <v>17213</v>
      </c>
      <c r="B1463">
        <v>1</v>
      </c>
      <c r="C1463">
        <v>20</v>
      </c>
      <c r="D1463">
        <v>14</v>
      </c>
      <c r="E1463">
        <v>60635812</v>
      </c>
      <c r="F1463" s="2">
        <v>0.02</v>
      </c>
      <c r="G1463" s="2">
        <v>0</v>
      </c>
      <c r="H1463" s="2">
        <v>0</v>
      </c>
      <c r="I1463">
        <v>0.4</v>
      </c>
      <c r="J1463">
        <v>10</v>
      </c>
      <c r="K1463">
        <v>30.517905999999996</v>
      </c>
      <c r="L1463">
        <v>13.341267099999998</v>
      </c>
    </row>
    <row r="1464" spans="1:12" x14ac:dyDescent="0.25">
      <c r="A1464" t="s">
        <v>16114</v>
      </c>
      <c r="B1464">
        <v>1</v>
      </c>
      <c r="C1464">
        <v>42</v>
      </c>
      <c r="D1464">
        <v>6</v>
      </c>
      <c r="E1464">
        <v>72728</v>
      </c>
      <c r="F1464" s="2">
        <v>0.01</v>
      </c>
      <c r="G1464" s="2">
        <v>0</v>
      </c>
      <c r="H1464" s="2">
        <v>0</v>
      </c>
      <c r="I1464">
        <v>0.4</v>
      </c>
      <c r="J1464">
        <v>-2.3999999999999995</v>
      </c>
      <c r="K1464">
        <v>0.13636400000000001</v>
      </c>
      <c r="L1464">
        <v>-0.39227259999999986</v>
      </c>
    </row>
    <row r="1465" spans="1:12" x14ac:dyDescent="0.25">
      <c r="A1465" t="s">
        <v>16130</v>
      </c>
      <c r="B1465">
        <v>1</v>
      </c>
      <c r="C1465">
        <v>7</v>
      </c>
      <c r="D1465">
        <v>6</v>
      </c>
      <c r="E1465">
        <v>5962519</v>
      </c>
      <c r="F1465" s="2">
        <v>0.02</v>
      </c>
      <c r="G1465" s="2">
        <v>0</v>
      </c>
      <c r="H1465" s="2">
        <v>0</v>
      </c>
      <c r="I1465">
        <v>0.4</v>
      </c>
      <c r="J1465">
        <v>4.6000000000000005</v>
      </c>
      <c r="K1465">
        <v>3.1812594999999999</v>
      </c>
      <c r="L1465">
        <v>2.4234408250000001</v>
      </c>
    </row>
    <row r="1466" spans="1:12" x14ac:dyDescent="0.25">
      <c r="A1466" t="s">
        <v>9399</v>
      </c>
      <c r="B1466">
        <v>1</v>
      </c>
      <c r="C1466">
        <v>6</v>
      </c>
      <c r="D1466">
        <v>5</v>
      </c>
      <c r="E1466">
        <v>154731</v>
      </c>
      <c r="F1466" s="2">
        <v>0.06</v>
      </c>
      <c r="G1466" s="2">
        <v>0</v>
      </c>
      <c r="H1466" s="2">
        <v>0.01</v>
      </c>
      <c r="I1466">
        <v>0.4</v>
      </c>
      <c r="J1466">
        <v>3.8</v>
      </c>
      <c r="K1466">
        <v>0.92736549999999995</v>
      </c>
      <c r="L1466">
        <v>1.4345779249999999</v>
      </c>
    </row>
    <row r="1467" spans="1:12" x14ac:dyDescent="0.25">
      <c r="A1467" t="s">
        <v>9399</v>
      </c>
      <c r="B1467">
        <v>1</v>
      </c>
      <c r="C1467">
        <v>7</v>
      </c>
      <c r="D1467">
        <v>6</v>
      </c>
      <c r="E1467">
        <v>80935</v>
      </c>
      <c r="F1467" s="2">
        <v>0.06</v>
      </c>
      <c r="G1467" s="2">
        <v>0</v>
      </c>
      <c r="H1467" s="2">
        <v>0.01</v>
      </c>
      <c r="I1467">
        <v>0.4</v>
      </c>
      <c r="J1467">
        <v>4.6000000000000005</v>
      </c>
      <c r="K1467">
        <v>0.89046749999999997</v>
      </c>
      <c r="L1467">
        <v>1.6216636250000001</v>
      </c>
    </row>
    <row r="1468" spans="1:12" x14ac:dyDescent="0.25">
      <c r="A1468" t="s">
        <v>19839</v>
      </c>
      <c r="B1468">
        <v>1</v>
      </c>
      <c r="C1468">
        <v>10</v>
      </c>
      <c r="D1468">
        <v>9</v>
      </c>
      <c r="E1468">
        <v>399939</v>
      </c>
      <c r="F1468" s="2">
        <v>0</v>
      </c>
      <c r="G1468" s="2">
        <v>0</v>
      </c>
      <c r="H1468" s="2">
        <v>0</v>
      </c>
      <c r="I1468">
        <v>0.4</v>
      </c>
      <c r="J1468">
        <v>7</v>
      </c>
      <c r="K1468">
        <v>0.19996949999999999</v>
      </c>
      <c r="L1468">
        <v>1.979989325</v>
      </c>
    </row>
    <row r="1469" spans="1:12" x14ac:dyDescent="0.25">
      <c r="A1469" t="s">
        <v>5346</v>
      </c>
      <c r="B1469">
        <v>1</v>
      </c>
      <c r="C1469">
        <v>10</v>
      </c>
      <c r="D1469">
        <v>3</v>
      </c>
      <c r="E1469">
        <v>26735</v>
      </c>
      <c r="F1469" s="2">
        <v>0.03</v>
      </c>
      <c r="G1469" s="2">
        <v>0</v>
      </c>
      <c r="H1469" s="2">
        <v>0</v>
      </c>
      <c r="I1469">
        <v>0.4</v>
      </c>
      <c r="J1469">
        <v>1.0000000000000002</v>
      </c>
      <c r="K1469">
        <v>0.31336749999999997</v>
      </c>
      <c r="L1469">
        <v>0.51967862500000006</v>
      </c>
    </row>
    <row r="1470" spans="1:12" x14ac:dyDescent="0.25">
      <c r="A1470" t="s">
        <v>12197</v>
      </c>
      <c r="B1470">
        <v>1</v>
      </c>
      <c r="C1470">
        <v>7</v>
      </c>
      <c r="D1470">
        <v>7</v>
      </c>
      <c r="E1470">
        <v>27335197</v>
      </c>
      <c r="F1470" s="2">
        <v>0.05</v>
      </c>
      <c r="G1470" s="2">
        <v>0</v>
      </c>
      <c r="H1470" s="2">
        <v>0</v>
      </c>
      <c r="I1470">
        <v>0.4</v>
      </c>
      <c r="J1470">
        <v>5.6000000000000005</v>
      </c>
      <c r="K1470">
        <v>14.167598499999999</v>
      </c>
      <c r="L1470">
        <v>6.5186594749999998</v>
      </c>
    </row>
    <row r="1471" spans="1:12" x14ac:dyDescent="0.25">
      <c r="A1471" t="s">
        <v>12197</v>
      </c>
      <c r="B1471">
        <v>1</v>
      </c>
      <c r="C1471">
        <v>6</v>
      </c>
      <c r="D1471">
        <v>6</v>
      </c>
      <c r="E1471">
        <v>702208</v>
      </c>
      <c r="F1471" s="2">
        <v>0.06</v>
      </c>
      <c r="G1471" s="2">
        <v>0</v>
      </c>
      <c r="H1471" s="2">
        <v>0</v>
      </c>
      <c r="I1471">
        <v>0.4</v>
      </c>
      <c r="J1471">
        <v>4.8000000000000007</v>
      </c>
      <c r="K1471">
        <v>0.95110399999999995</v>
      </c>
      <c r="L1471">
        <v>1.6928864000000003</v>
      </c>
    </row>
    <row r="1472" spans="1:12" x14ac:dyDescent="0.25">
      <c r="A1472" t="s">
        <v>3588</v>
      </c>
      <c r="B1472">
        <v>1</v>
      </c>
      <c r="C1472">
        <v>6</v>
      </c>
      <c r="D1472">
        <v>3</v>
      </c>
      <c r="E1472">
        <v>98413</v>
      </c>
      <c r="F1472" s="2">
        <v>0.08</v>
      </c>
      <c r="G1472" s="2">
        <v>0</v>
      </c>
      <c r="H1472" s="2">
        <v>0</v>
      </c>
      <c r="I1472">
        <v>0.4</v>
      </c>
      <c r="J1472">
        <v>1.8000000000000003</v>
      </c>
      <c r="K1472">
        <v>0.84920650000000009</v>
      </c>
      <c r="L1472">
        <v>0.90722227500000008</v>
      </c>
    </row>
    <row r="1473" spans="1:12" x14ac:dyDescent="0.25">
      <c r="A1473" t="s">
        <v>20414</v>
      </c>
      <c r="B1473">
        <v>1</v>
      </c>
      <c r="C1473">
        <v>19</v>
      </c>
      <c r="D1473">
        <v>12</v>
      </c>
      <c r="E1473">
        <v>3032542</v>
      </c>
      <c r="F1473" s="2">
        <v>0.03</v>
      </c>
      <c r="G1473" s="2">
        <v>0</v>
      </c>
      <c r="H1473" s="2">
        <v>0</v>
      </c>
      <c r="I1473">
        <v>0.4</v>
      </c>
      <c r="J1473">
        <v>8.2000000000000011</v>
      </c>
      <c r="K1473">
        <v>1.816271</v>
      </c>
      <c r="L1473">
        <v>2.8456948500000001</v>
      </c>
    </row>
    <row r="1474" spans="1:12" x14ac:dyDescent="0.25">
      <c r="A1474" t="s">
        <v>535</v>
      </c>
      <c r="B1474">
        <v>1</v>
      </c>
      <c r="C1474">
        <v>15</v>
      </c>
      <c r="D1474">
        <v>14</v>
      </c>
      <c r="E1474">
        <v>16371326</v>
      </c>
      <c r="F1474" s="2">
        <v>0.02</v>
      </c>
      <c r="G1474" s="2">
        <v>0</v>
      </c>
      <c r="H1474" s="2">
        <v>0</v>
      </c>
      <c r="I1474">
        <v>0.4</v>
      </c>
      <c r="J1474">
        <v>11.000000000000002</v>
      </c>
      <c r="K1474">
        <v>8.3856629999999992</v>
      </c>
      <c r="L1474">
        <v>5.8449820500000005</v>
      </c>
    </row>
    <row r="1475" spans="1:12" x14ac:dyDescent="0.25">
      <c r="A1475" t="s">
        <v>535</v>
      </c>
      <c r="B1475">
        <v>1</v>
      </c>
      <c r="C1475">
        <v>10</v>
      </c>
      <c r="D1475">
        <v>9</v>
      </c>
      <c r="E1475">
        <v>8930421</v>
      </c>
      <c r="F1475" s="2">
        <v>0.04</v>
      </c>
      <c r="G1475" s="2">
        <v>0</v>
      </c>
      <c r="H1475" s="2">
        <v>0</v>
      </c>
      <c r="I1475">
        <v>0.4</v>
      </c>
      <c r="J1475">
        <v>7</v>
      </c>
      <c r="K1475">
        <v>4.8652104999999999</v>
      </c>
      <c r="L1475">
        <v>3.612823675</v>
      </c>
    </row>
    <row r="1476" spans="1:12" x14ac:dyDescent="0.25">
      <c r="A1476" t="s">
        <v>535</v>
      </c>
      <c r="B1476">
        <v>1</v>
      </c>
      <c r="C1476">
        <v>15</v>
      </c>
      <c r="D1476">
        <v>14</v>
      </c>
      <c r="E1476">
        <v>18040000</v>
      </c>
      <c r="F1476" s="2">
        <v>0.03</v>
      </c>
      <c r="G1476" s="2">
        <v>0</v>
      </c>
      <c r="H1476" s="2">
        <v>0</v>
      </c>
      <c r="I1476">
        <v>0.4</v>
      </c>
      <c r="J1476">
        <v>11.000000000000002</v>
      </c>
      <c r="K1476">
        <v>9.32</v>
      </c>
      <c r="L1476">
        <v>6.1720000000000006</v>
      </c>
    </row>
    <row r="1477" spans="1:12" x14ac:dyDescent="0.25">
      <c r="A1477" t="s">
        <v>535</v>
      </c>
      <c r="B1477">
        <v>1</v>
      </c>
      <c r="C1477">
        <v>21</v>
      </c>
      <c r="D1477">
        <v>14</v>
      </c>
      <c r="E1477">
        <v>17345023</v>
      </c>
      <c r="F1477" s="2">
        <v>0.02</v>
      </c>
      <c r="G1477" s="2">
        <v>0</v>
      </c>
      <c r="H1477" s="2">
        <v>0</v>
      </c>
      <c r="I1477">
        <v>0.4</v>
      </c>
      <c r="J1477">
        <v>9.8000000000000007</v>
      </c>
      <c r="K1477">
        <v>8.8725114999999981</v>
      </c>
      <c r="L1477">
        <v>5.7153790249999989</v>
      </c>
    </row>
    <row r="1478" spans="1:12" x14ac:dyDescent="0.25">
      <c r="A1478" t="s">
        <v>535</v>
      </c>
      <c r="B1478">
        <v>1</v>
      </c>
      <c r="C1478">
        <v>15</v>
      </c>
      <c r="D1478">
        <v>11</v>
      </c>
      <c r="E1478">
        <v>15261429</v>
      </c>
      <c r="F1478" s="2">
        <v>0.03</v>
      </c>
      <c r="G1478" s="2">
        <v>0</v>
      </c>
      <c r="H1478" s="2">
        <v>0</v>
      </c>
      <c r="I1478">
        <v>0.4</v>
      </c>
      <c r="J1478">
        <v>8</v>
      </c>
      <c r="K1478">
        <v>7.9307144999999997</v>
      </c>
      <c r="L1478">
        <v>4.9357500749999996</v>
      </c>
    </row>
    <row r="1479" spans="1:12" x14ac:dyDescent="0.25">
      <c r="A1479" t="s">
        <v>535</v>
      </c>
      <c r="B1479">
        <v>1</v>
      </c>
      <c r="C1479">
        <v>9</v>
      </c>
      <c r="D1479">
        <v>7</v>
      </c>
      <c r="E1479">
        <v>19412787</v>
      </c>
      <c r="F1479" s="2">
        <v>0.02</v>
      </c>
      <c r="G1479" s="2">
        <v>0</v>
      </c>
      <c r="H1479" s="2">
        <v>0</v>
      </c>
      <c r="I1479">
        <v>0.4</v>
      </c>
      <c r="J1479">
        <v>5.2</v>
      </c>
      <c r="K1479">
        <v>9.9063934999999983</v>
      </c>
      <c r="L1479">
        <v>4.9272377249999995</v>
      </c>
    </row>
    <row r="1480" spans="1:12" x14ac:dyDescent="0.25">
      <c r="A1480" t="s">
        <v>535</v>
      </c>
      <c r="B1480">
        <v>1</v>
      </c>
      <c r="C1480">
        <v>14</v>
      </c>
      <c r="D1480">
        <v>13</v>
      </c>
      <c r="E1480">
        <v>18094162</v>
      </c>
      <c r="F1480" s="2">
        <v>0.03</v>
      </c>
      <c r="G1480" s="2">
        <v>0</v>
      </c>
      <c r="H1480" s="2">
        <v>0</v>
      </c>
      <c r="I1480">
        <v>0.4</v>
      </c>
      <c r="J1480">
        <v>10.200000000000001</v>
      </c>
      <c r="K1480">
        <v>9.3470810000000011</v>
      </c>
      <c r="L1480">
        <v>5.9814783500000006</v>
      </c>
    </row>
    <row r="1481" spans="1:12" x14ac:dyDescent="0.25">
      <c r="A1481" t="s">
        <v>535</v>
      </c>
      <c r="B1481">
        <v>1</v>
      </c>
      <c r="C1481">
        <v>12</v>
      </c>
      <c r="D1481">
        <v>11</v>
      </c>
      <c r="E1481">
        <v>22233274</v>
      </c>
      <c r="F1481" s="2">
        <v>0.04</v>
      </c>
      <c r="G1481" s="2">
        <v>0</v>
      </c>
      <c r="H1481" s="2">
        <v>0</v>
      </c>
      <c r="I1481">
        <v>0.4</v>
      </c>
      <c r="J1481">
        <v>8.6000000000000014</v>
      </c>
      <c r="K1481">
        <v>11.516636999999999</v>
      </c>
      <c r="L1481">
        <v>6.3408229499999997</v>
      </c>
    </row>
    <row r="1482" spans="1:12" x14ac:dyDescent="0.25">
      <c r="A1482" t="s">
        <v>535</v>
      </c>
      <c r="B1482">
        <v>1</v>
      </c>
      <c r="C1482">
        <v>10</v>
      </c>
      <c r="D1482">
        <v>9</v>
      </c>
      <c r="E1482">
        <v>13782417</v>
      </c>
      <c r="F1482" s="2">
        <v>0.03</v>
      </c>
      <c r="G1482" s="2">
        <v>0</v>
      </c>
      <c r="H1482" s="2">
        <v>0</v>
      </c>
      <c r="I1482">
        <v>0.4</v>
      </c>
      <c r="J1482">
        <v>7</v>
      </c>
      <c r="K1482">
        <v>7.1912084999999992</v>
      </c>
      <c r="L1482">
        <v>4.4269229750000001</v>
      </c>
    </row>
    <row r="1483" spans="1:12" x14ac:dyDescent="0.25">
      <c r="A1483" t="s">
        <v>535</v>
      </c>
      <c r="B1483">
        <v>1</v>
      </c>
      <c r="C1483">
        <v>8</v>
      </c>
      <c r="D1483">
        <v>7</v>
      </c>
      <c r="E1483">
        <v>29090799</v>
      </c>
      <c r="F1483" s="2">
        <v>0.03</v>
      </c>
      <c r="G1483" s="2">
        <v>0</v>
      </c>
      <c r="H1483" s="2">
        <v>0</v>
      </c>
      <c r="I1483">
        <v>0.4</v>
      </c>
      <c r="J1483">
        <v>5.4</v>
      </c>
      <c r="K1483">
        <v>14.845399499999999</v>
      </c>
      <c r="L1483">
        <v>6.7058898249999999</v>
      </c>
    </row>
    <row r="1484" spans="1:12" x14ac:dyDescent="0.25">
      <c r="A1484" t="s">
        <v>535</v>
      </c>
      <c r="B1484">
        <v>1</v>
      </c>
      <c r="C1484">
        <v>14</v>
      </c>
      <c r="D1484">
        <v>13</v>
      </c>
      <c r="E1484">
        <v>13375071</v>
      </c>
      <c r="F1484" s="2">
        <v>0.02</v>
      </c>
      <c r="G1484" s="2">
        <v>0</v>
      </c>
      <c r="H1484" s="2">
        <v>0</v>
      </c>
      <c r="I1484">
        <v>0.4</v>
      </c>
      <c r="J1484">
        <v>10.200000000000001</v>
      </c>
      <c r="K1484">
        <v>6.8875355000000003</v>
      </c>
      <c r="L1484">
        <v>5.120637425</v>
      </c>
    </row>
    <row r="1485" spans="1:12" x14ac:dyDescent="0.25">
      <c r="A1485" t="s">
        <v>535</v>
      </c>
      <c r="B1485">
        <v>1</v>
      </c>
      <c r="C1485">
        <v>8</v>
      </c>
      <c r="D1485">
        <v>7</v>
      </c>
      <c r="E1485">
        <v>14107720</v>
      </c>
      <c r="F1485" s="2">
        <v>0.03</v>
      </c>
      <c r="G1485" s="2">
        <v>0</v>
      </c>
      <c r="H1485" s="2">
        <v>0</v>
      </c>
      <c r="I1485">
        <v>0.4</v>
      </c>
      <c r="J1485">
        <v>5.4</v>
      </c>
      <c r="K1485">
        <v>7.3538599999999992</v>
      </c>
      <c r="L1485">
        <v>4.0838509999999992</v>
      </c>
    </row>
    <row r="1486" spans="1:12" x14ac:dyDescent="0.25">
      <c r="A1486" t="s">
        <v>12566</v>
      </c>
      <c r="B1486">
        <v>1</v>
      </c>
      <c r="C1486">
        <v>6</v>
      </c>
      <c r="D1486">
        <v>2</v>
      </c>
      <c r="E1486">
        <v>296315</v>
      </c>
      <c r="F1486" s="2">
        <v>0</v>
      </c>
      <c r="G1486" s="2">
        <v>0</v>
      </c>
      <c r="H1486" s="2">
        <v>0</v>
      </c>
      <c r="I1486">
        <v>0.4</v>
      </c>
      <c r="J1486">
        <v>0.8</v>
      </c>
      <c r="K1486">
        <v>0.1481575</v>
      </c>
      <c r="L1486">
        <v>0.41185512500000004</v>
      </c>
    </row>
    <row r="1487" spans="1:12" x14ac:dyDescent="0.25">
      <c r="A1487" t="s">
        <v>4240</v>
      </c>
      <c r="B1487">
        <v>1</v>
      </c>
      <c r="C1487">
        <v>6</v>
      </c>
      <c r="D1487">
        <v>4</v>
      </c>
      <c r="E1487">
        <v>149257</v>
      </c>
      <c r="F1487" s="2">
        <v>0</v>
      </c>
      <c r="G1487" s="2">
        <v>0</v>
      </c>
      <c r="H1487" s="2">
        <v>0</v>
      </c>
      <c r="I1487">
        <v>0.4</v>
      </c>
      <c r="J1487">
        <v>2.8000000000000003</v>
      </c>
      <c r="K1487">
        <v>7.46285E-2</v>
      </c>
      <c r="L1487">
        <v>0.88611997500000006</v>
      </c>
    </row>
    <row r="1488" spans="1:12" x14ac:dyDescent="0.25">
      <c r="A1488" t="s">
        <v>4240</v>
      </c>
      <c r="B1488">
        <v>1</v>
      </c>
      <c r="C1488">
        <v>3</v>
      </c>
      <c r="D1488">
        <v>2</v>
      </c>
      <c r="E1488">
        <v>80687</v>
      </c>
      <c r="F1488" s="2">
        <v>0</v>
      </c>
      <c r="G1488" s="2">
        <v>0</v>
      </c>
      <c r="H1488" s="2">
        <v>0</v>
      </c>
      <c r="I1488">
        <v>0.4</v>
      </c>
      <c r="J1488">
        <v>1.4000000000000001</v>
      </c>
      <c r="K1488">
        <v>4.0343499999999997E-2</v>
      </c>
      <c r="L1488">
        <v>0.524120225</v>
      </c>
    </row>
    <row r="1489" spans="1:12" x14ac:dyDescent="0.25">
      <c r="A1489" t="s">
        <v>1440</v>
      </c>
      <c r="B1489">
        <v>1</v>
      </c>
      <c r="C1489">
        <v>5</v>
      </c>
      <c r="D1489">
        <v>4</v>
      </c>
      <c r="E1489">
        <v>85484</v>
      </c>
      <c r="F1489" s="2">
        <v>0.05</v>
      </c>
      <c r="G1489" s="2">
        <v>0</v>
      </c>
      <c r="H1489" s="2">
        <v>0</v>
      </c>
      <c r="I1489">
        <v>0.4</v>
      </c>
      <c r="J1489">
        <v>3</v>
      </c>
      <c r="K1489">
        <v>0.54274200000000006</v>
      </c>
      <c r="L1489">
        <v>1.0999597000000001</v>
      </c>
    </row>
    <row r="1490" spans="1:12" x14ac:dyDescent="0.25">
      <c r="A1490" t="s">
        <v>7676</v>
      </c>
      <c r="B1490">
        <v>1</v>
      </c>
      <c r="C1490">
        <v>8</v>
      </c>
      <c r="D1490">
        <v>8</v>
      </c>
      <c r="E1490">
        <v>1251416</v>
      </c>
      <c r="F1490" s="2">
        <v>0.01</v>
      </c>
      <c r="G1490" s="2">
        <v>0</v>
      </c>
      <c r="H1490" s="2">
        <v>0</v>
      </c>
      <c r="I1490">
        <v>0.4</v>
      </c>
      <c r="J1490">
        <v>6.4</v>
      </c>
      <c r="K1490">
        <v>0.72570799999999991</v>
      </c>
      <c r="L1490">
        <v>2.0139978000000003</v>
      </c>
    </row>
    <row r="1491" spans="1:12" x14ac:dyDescent="0.25">
      <c r="A1491" t="s">
        <v>4426</v>
      </c>
      <c r="B1491">
        <v>1</v>
      </c>
      <c r="C1491">
        <v>9</v>
      </c>
      <c r="D1491">
        <v>8</v>
      </c>
      <c r="E1491">
        <v>6988208</v>
      </c>
      <c r="F1491" s="2">
        <v>0.05</v>
      </c>
      <c r="G1491" s="2">
        <v>0</v>
      </c>
      <c r="H1491" s="2">
        <v>0.01</v>
      </c>
      <c r="I1491">
        <v>0.4</v>
      </c>
      <c r="J1491">
        <v>6.2</v>
      </c>
      <c r="K1491">
        <v>4.2441040000000001</v>
      </c>
      <c r="L1491">
        <v>3.1954364000000002</v>
      </c>
    </row>
    <row r="1492" spans="1:12" x14ac:dyDescent="0.25">
      <c r="A1492" t="s">
        <v>7438</v>
      </c>
      <c r="B1492">
        <v>1</v>
      </c>
      <c r="C1492">
        <v>6</v>
      </c>
      <c r="D1492">
        <v>2</v>
      </c>
      <c r="E1492">
        <v>41378</v>
      </c>
      <c r="F1492" s="2">
        <v>0.04</v>
      </c>
      <c r="G1492" s="2">
        <v>0</v>
      </c>
      <c r="H1492" s="2">
        <v>0.01</v>
      </c>
      <c r="I1492">
        <v>0.4</v>
      </c>
      <c r="J1492">
        <v>0.8</v>
      </c>
      <c r="K1492">
        <v>0.67068900000000009</v>
      </c>
      <c r="L1492">
        <v>0.59474115000000005</v>
      </c>
    </row>
    <row r="1493" spans="1:12" x14ac:dyDescent="0.25">
      <c r="A1493" t="s">
        <v>512</v>
      </c>
      <c r="B1493">
        <v>1</v>
      </c>
      <c r="C1493">
        <v>5</v>
      </c>
      <c r="D1493">
        <v>5</v>
      </c>
      <c r="E1493">
        <v>642382</v>
      </c>
      <c r="F1493" s="2">
        <v>0.01</v>
      </c>
      <c r="G1493" s="2">
        <v>0</v>
      </c>
      <c r="H1493" s="2">
        <v>0</v>
      </c>
      <c r="I1493">
        <v>0.4</v>
      </c>
      <c r="J1493">
        <v>4</v>
      </c>
      <c r="K1493">
        <v>0.42119099999999998</v>
      </c>
      <c r="L1493">
        <v>1.3074168500000001</v>
      </c>
    </row>
    <row r="1494" spans="1:12" x14ac:dyDescent="0.25">
      <c r="A1494" t="s">
        <v>512</v>
      </c>
      <c r="B1494">
        <v>1</v>
      </c>
      <c r="C1494">
        <v>23</v>
      </c>
      <c r="D1494">
        <v>22</v>
      </c>
      <c r="E1494">
        <v>791080</v>
      </c>
      <c r="F1494" s="2">
        <v>0.01</v>
      </c>
      <c r="G1494" s="2">
        <v>0</v>
      </c>
      <c r="H1494" s="2">
        <v>0</v>
      </c>
      <c r="I1494">
        <v>0.4</v>
      </c>
      <c r="J1494">
        <v>17.400000000000002</v>
      </c>
      <c r="K1494">
        <v>0.49553999999999998</v>
      </c>
      <c r="L1494">
        <v>4.6834390000000008</v>
      </c>
    </row>
    <row r="1495" spans="1:12" x14ac:dyDescent="0.25">
      <c r="A1495" t="s">
        <v>512</v>
      </c>
      <c r="B1495">
        <v>1</v>
      </c>
      <c r="C1495">
        <v>1</v>
      </c>
      <c r="D1495">
        <v>1</v>
      </c>
      <c r="E1495">
        <v>1064653</v>
      </c>
      <c r="F1495" s="2">
        <v>0.01</v>
      </c>
      <c r="G1495" s="2">
        <v>0</v>
      </c>
      <c r="H1495" s="2">
        <v>0</v>
      </c>
      <c r="I1495">
        <v>0.4</v>
      </c>
      <c r="J1495">
        <v>0.8</v>
      </c>
      <c r="K1495">
        <v>0.6323264999999999</v>
      </c>
      <c r="L1495">
        <v>0.58131427499999999</v>
      </c>
    </row>
    <row r="1496" spans="1:12" x14ac:dyDescent="0.25">
      <c r="A1496" t="s">
        <v>512</v>
      </c>
      <c r="B1496">
        <v>1</v>
      </c>
      <c r="C1496">
        <v>9</v>
      </c>
      <c r="D1496">
        <v>7</v>
      </c>
      <c r="E1496">
        <v>996065</v>
      </c>
      <c r="F1496" s="2">
        <v>0.01</v>
      </c>
      <c r="G1496" s="2">
        <v>0</v>
      </c>
      <c r="H1496" s="2">
        <v>0</v>
      </c>
      <c r="I1496">
        <v>0.4</v>
      </c>
      <c r="J1496">
        <v>5.2</v>
      </c>
      <c r="K1496">
        <v>0.59803249999999997</v>
      </c>
      <c r="L1496">
        <v>1.6693113749999999</v>
      </c>
    </row>
    <row r="1497" spans="1:12" x14ac:dyDescent="0.25">
      <c r="A1497" t="s">
        <v>512</v>
      </c>
      <c r="B1497">
        <v>1</v>
      </c>
      <c r="C1497">
        <v>2</v>
      </c>
      <c r="D1497">
        <v>2</v>
      </c>
      <c r="E1497">
        <v>343524</v>
      </c>
      <c r="F1497" s="2">
        <v>0.01</v>
      </c>
      <c r="G1497" s="2">
        <v>0</v>
      </c>
      <c r="H1497" s="2">
        <v>0</v>
      </c>
      <c r="I1497">
        <v>0.4</v>
      </c>
      <c r="J1497">
        <v>1.6</v>
      </c>
      <c r="K1497">
        <v>0.271762</v>
      </c>
      <c r="L1497">
        <v>0.6551167</v>
      </c>
    </row>
    <row r="1498" spans="1:12" x14ac:dyDescent="0.25">
      <c r="A1498" t="s">
        <v>512</v>
      </c>
      <c r="B1498">
        <v>1</v>
      </c>
      <c r="C1498">
        <v>9</v>
      </c>
      <c r="D1498">
        <v>8</v>
      </c>
      <c r="E1498">
        <v>94373</v>
      </c>
      <c r="F1498" s="2">
        <v>0.01</v>
      </c>
      <c r="G1498" s="2">
        <v>0</v>
      </c>
      <c r="H1498" s="2">
        <v>0</v>
      </c>
      <c r="I1498">
        <v>0.4</v>
      </c>
      <c r="J1498">
        <v>6.2</v>
      </c>
      <c r="K1498">
        <v>0.1471865</v>
      </c>
      <c r="L1498">
        <v>1.761515275</v>
      </c>
    </row>
    <row r="1499" spans="1:12" x14ac:dyDescent="0.25">
      <c r="A1499" t="s">
        <v>512</v>
      </c>
      <c r="B1499">
        <v>1</v>
      </c>
      <c r="C1499">
        <v>5</v>
      </c>
      <c r="D1499">
        <v>5</v>
      </c>
      <c r="E1499">
        <v>416772</v>
      </c>
      <c r="F1499" s="2">
        <v>0.01</v>
      </c>
      <c r="G1499" s="2">
        <v>0</v>
      </c>
      <c r="H1499" s="2">
        <v>0</v>
      </c>
      <c r="I1499">
        <v>0.4</v>
      </c>
      <c r="J1499">
        <v>4</v>
      </c>
      <c r="K1499">
        <v>0.30838599999999999</v>
      </c>
      <c r="L1499">
        <v>1.2679351000000001</v>
      </c>
    </row>
    <row r="1500" spans="1:12" x14ac:dyDescent="0.25">
      <c r="A1500" t="s">
        <v>512</v>
      </c>
      <c r="B1500">
        <v>1</v>
      </c>
      <c r="C1500">
        <v>17</v>
      </c>
      <c r="D1500">
        <v>14</v>
      </c>
      <c r="E1500">
        <v>1953661</v>
      </c>
      <c r="F1500" s="2">
        <v>0.01</v>
      </c>
      <c r="G1500" s="2">
        <v>0</v>
      </c>
      <c r="H1500" s="2">
        <v>0</v>
      </c>
      <c r="I1500">
        <v>0.4</v>
      </c>
      <c r="J1500">
        <v>10.600000000000001</v>
      </c>
      <c r="K1500">
        <v>1.0768305</v>
      </c>
      <c r="L1500">
        <v>3.1868906750000003</v>
      </c>
    </row>
    <row r="1501" spans="1:12" x14ac:dyDescent="0.25">
      <c r="A1501" t="s">
        <v>512</v>
      </c>
      <c r="B1501">
        <v>1</v>
      </c>
      <c r="C1501">
        <v>7</v>
      </c>
      <c r="D1501">
        <v>6</v>
      </c>
      <c r="E1501">
        <v>297279</v>
      </c>
      <c r="F1501" s="2">
        <v>0.01</v>
      </c>
      <c r="G1501" s="2">
        <v>0</v>
      </c>
      <c r="H1501" s="2">
        <v>0</v>
      </c>
      <c r="I1501">
        <v>0.4</v>
      </c>
      <c r="J1501">
        <v>4.6000000000000005</v>
      </c>
      <c r="K1501">
        <v>0.24863949999999999</v>
      </c>
      <c r="L1501">
        <v>1.397023825</v>
      </c>
    </row>
    <row r="1502" spans="1:12" x14ac:dyDescent="0.25">
      <c r="A1502" t="s">
        <v>512</v>
      </c>
      <c r="B1502">
        <v>1</v>
      </c>
      <c r="C1502">
        <v>8</v>
      </c>
      <c r="D1502">
        <v>7</v>
      </c>
      <c r="E1502">
        <v>958901</v>
      </c>
      <c r="F1502" s="2">
        <v>0.01</v>
      </c>
      <c r="G1502" s="2">
        <v>0</v>
      </c>
      <c r="H1502" s="2">
        <v>0</v>
      </c>
      <c r="I1502">
        <v>0.4</v>
      </c>
      <c r="J1502">
        <v>5.4</v>
      </c>
      <c r="K1502">
        <v>0.57945049999999998</v>
      </c>
      <c r="L1502">
        <v>1.7128076750000003</v>
      </c>
    </row>
    <row r="1503" spans="1:12" x14ac:dyDescent="0.25">
      <c r="A1503" t="s">
        <v>512</v>
      </c>
      <c r="B1503">
        <v>1</v>
      </c>
      <c r="C1503">
        <v>6</v>
      </c>
      <c r="D1503">
        <v>5</v>
      </c>
      <c r="E1503">
        <v>443412</v>
      </c>
      <c r="F1503" s="2">
        <v>0.01</v>
      </c>
      <c r="G1503" s="2">
        <v>0</v>
      </c>
      <c r="H1503" s="2">
        <v>0</v>
      </c>
      <c r="I1503">
        <v>0.4</v>
      </c>
      <c r="J1503">
        <v>3.8</v>
      </c>
      <c r="K1503">
        <v>0.32170599999999999</v>
      </c>
      <c r="L1503">
        <v>1.2225970999999998</v>
      </c>
    </row>
    <row r="1504" spans="1:12" x14ac:dyDescent="0.25">
      <c r="A1504" t="s">
        <v>512</v>
      </c>
      <c r="B1504">
        <v>1</v>
      </c>
      <c r="C1504">
        <v>2</v>
      </c>
      <c r="D1504">
        <v>2</v>
      </c>
      <c r="E1504">
        <v>325333</v>
      </c>
      <c r="F1504" s="2">
        <v>0.01</v>
      </c>
      <c r="G1504" s="2">
        <v>0</v>
      </c>
      <c r="H1504" s="2">
        <v>0</v>
      </c>
      <c r="I1504">
        <v>0.4</v>
      </c>
      <c r="J1504">
        <v>1.6</v>
      </c>
      <c r="K1504">
        <v>0.26266650000000002</v>
      </c>
      <c r="L1504">
        <v>0.65193327500000009</v>
      </c>
    </row>
    <row r="1505" spans="1:12" x14ac:dyDescent="0.25">
      <c r="A1505" t="s">
        <v>512</v>
      </c>
      <c r="B1505">
        <v>1</v>
      </c>
      <c r="C1505">
        <v>6</v>
      </c>
      <c r="D1505">
        <v>4</v>
      </c>
      <c r="E1505">
        <v>108967</v>
      </c>
      <c r="F1505" s="2">
        <v>0.01</v>
      </c>
      <c r="G1505" s="2">
        <v>0</v>
      </c>
      <c r="H1505" s="2">
        <v>0</v>
      </c>
      <c r="I1505">
        <v>0.4</v>
      </c>
      <c r="J1505">
        <v>2.8000000000000003</v>
      </c>
      <c r="K1505">
        <v>0.1544835</v>
      </c>
      <c r="L1505">
        <v>0.9140692250000001</v>
      </c>
    </row>
    <row r="1506" spans="1:12" x14ac:dyDescent="0.25">
      <c r="A1506" t="s">
        <v>512</v>
      </c>
      <c r="B1506">
        <v>1</v>
      </c>
      <c r="C1506">
        <v>8</v>
      </c>
      <c r="D1506">
        <v>7</v>
      </c>
      <c r="E1506">
        <v>1095505</v>
      </c>
      <c r="F1506" s="2">
        <v>0.01</v>
      </c>
      <c r="G1506" s="2">
        <v>0</v>
      </c>
      <c r="H1506" s="2">
        <v>0</v>
      </c>
      <c r="I1506">
        <v>0.4</v>
      </c>
      <c r="J1506">
        <v>5.4</v>
      </c>
      <c r="K1506">
        <v>0.64775249999999995</v>
      </c>
      <c r="L1506">
        <v>1.7367133750000001</v>
      </c>
    </row>
    <row r="1507" spans="1:12" x14ac:dyDescent="0.25">
      <c r="A1507" t="s">
        <v>512</v>
      </c>
      <c r="B1507">
        <v>1</v>
      </c>
      <c r="C1507">
        <v>6</v>
      </c>
      <c r="D1507">
        <v>1</v>
      </c>
      <c r="E1507">
        <v>812007</v>
      </c>
      <c r="F1507" s="2">
        <v>0.01</v>
      </c>
      <c r="G1507" s="2">
        <v>0</v>
      </c>
      <c r="H1507" s="2">
        <v>0</v>
      </c>
      <c r="I1507">
        <v>0.4</v>
      </c>
      <c r="J1507">
        <v>-0.19999999999999996</v>
      </c>
      <c r="K1507">
        <v>0.50600349999999994</v>
      </c>
      <c r="L1507">
        <v>0.28710122500000002</v>
      </c>
    </row>
    <row r="1508" spans="1:12" x14ac:dyDescent="0.25">
      <c r="A1508" t="s">
        <v>512</v>
      </c>
      <c r="B1508">
        <v>1</v>
      </c>
      <c r="C1508">
        <v>1</v>
      </c>
      <c r="D1508">
        <v>1</v>
      </c>
      <c r="E1508">
        <v>354886</v>
      </c>
      <c r="F1508" s="2">
        <v>0</v>
      </c>
      <c r="G1508" s="2">
        <v>0</v>
      </c>
      <c r="H1508" s="2">
        <v>0</v>
      </c>
      <c r="I1508">
        <v>0.4</v>
      </c>
      <c r="J1508">
        <v>0.8</v>
      </c>
      <c r="K1508">
        <v>0.17744299999999999</v>
      </c>
      <c r="L1508">
        <v>0.42210505000000004</v>
      </c>
    </row>
    <row r="1509" spans="1:12" x14ac:dyDescent="0.25">
      <c r="A1509" t="s">
        <v>512</v>
      </c>
      <c r="B1509">
        <v>1</v>
      </c>
      <c r="C1509">
        <v>6</v>
      </c>
      <c r="D1509">
        <v>6</v>
      </c>
      <c r="E1509">
        <v>40258</v>
      </c>
      <c r="F1509" s="2">
        <v>0</v>
      </c>
      <c r="G1509" s="2">
        <v>0</v>
      </c>
      <c r="H1509" s="2">
        <v>0</v>
      </c>
      <c r="I1509">
        <v>0.4</v>
      </c>
      <c r="J1509">
        <v>4.8000000000000007</v>
      </c>
      <c r="K1509">
        <v>2.0128999999999998E-2</v>
      </c>
      <c r="L1509">
        <v>1.3670451500000003</v>
      </c>
    </row>
    <row r="1510" spans="1:12" x14ac:dyDescent="0.25">
      <c r="A1510" t="s">
        <v>512</v>
      </c>
      <c r="B1510">
        <v>1</v>
      </c>
      <c r="C1510">
        <v>5</v>
      </c>
      <c r="D1510">
        <v>5</v>
      </c>
      <c r="E1510">
        <v>588513</v>
      </c>
      <c r="F1510" s="2">
        <v>0.01</v>
      </c>
      <c r="G1510" s="2">
        <v>0</v>
      </c>
      <c r="H1510" s="2">
        <v>0</v>
      </c>
      <c r="I1510">
        <v>0.4</v>
      </c>
      <c r="J1510">
        <v>4</v>
      </c>
      <c r="K1510">
        <v>0.39425650000000001</v>
      </c>
      <c r="L1510">
        <v>1.297989775</v>
      </c>
    </row>
    <row r="1511" spans="1:12" x14ac:dyDescent="0.25">
      <c r="A1511" t="s">
        <v>1736</v>
      </c>
      <c r="B1511">
        <v>1</v>
      </c>
      <c r="C1511">
        <v>5</v>
      </c>
      <c r="D1511">
        <v>3</v>
      </c>
      <c r="E1511">
        <v>160571</v>
      </c>
      <c r="F1511" s="2">
        <v>0.01</v>
      </c>
      <c r="G1511" s="2">
        <v>-0.01</v>
      </c>
      <c r="H1511" s="2">
        <v>0.01</v>
      </c>
      <c r="I1511">
        <v>0.4</v>
      </c>
      <c r="J1511">
        <v>2.0000000000000004</v>
      </c>
      <c r="K1511">
        <v>0.28028549999999997</v>
      </c>
      <c r="L1511">
        <v>0.75809992500000012</v>
      </c>
    </row>
    <row r="1512" spans="1:12" x14ac:dyDescent="0.25">
      <c r="A1512" t="s">
        <v>1736</v>
      </c>
      <c r="B1512">
        <v>1</v>
      </c>
      <c r="C1512">
        <v>6</v>
      </c>
      <c r="D1512">
        <v>6</v>
      </c>
      <c r="E1512">
        <v>1280410</v>
      </c>
      <c r="F1512" s="2">
        <v>0.02</v>
      </c>
      <c r="G1512" s="2">
        <v>0</v>
      </c>
      <c r="H1512" s="2">
        <v>0</v>
      </c>
      <c r="I1512">
        <v>0.4</v>
      </c>
      <c r="J1512">
        <v>4.8000000000000007</v>
      </c>
      <c r="K1512">
        <v>0.84020500000000009</v>
      </c>
      <c r="L1512">
        <v>1.6540717500000004</v>
      </c>
    </row>
    <row r="1513" spans="1:12" x14ac:dyDescent="0.25">
      <c r="A1513" t="s">
        <v>1736</v>
      </c>
      <c r="B1513">
        <v>1</v>
      </c>
      <c r="C1513">
        <v>5</v>
      </c>
      <c r="D1513">
        <v>4</v>
      </c>
      <c r="E1513">
        <v>11339</v>
      </c>
      <c r="F1513" s="2">
        <v>0.02</v>
      </c>
      <c r="G1513" s="2">
        <v>0</v>
      </c>
      <c r="H1513" s="2">
        <v>0</v>
      </c>
      <c r="I1513">
        <v>0.4</v>
      </c>
      <c r="J1513">
        <v>3</v>
      </c>
      <c r="K1513">
        <v>0.20566950000000001</v>
      </c>
      <c r="L1513">
        <v>0.98198432499999999</v>
      </c>
    </row>
    <row r="1514" spans="1:12" x14ac:dyDescent="0.25">
      <c r="A1514" t="s">
        <v>1736</v>
      </c>
      <c r="B1514">
        <v>1</v>
      </c>
      <c r="C1514">
        <v>9</v>
      </c>
      <c r="D1514">
        <v>9</v>
      </c>
      <c r="E1514">
        <v>98031</v>
      </c>
      <c r="F1514" s="2">
        <v>0</v>
      </c>
      <c r="G1514" s="2">
        <v>0</v>
      </c>
      <c r="H1514" s="2">
        <v>0</v>
      </c>
      <c r="I1514">
        <v>0.4</v>
      </c>
      <c r="J1514">
        <v>7.2</v>
      </c>
      <c r="K1514">
        <v>4.9015499999999997E-2</v>
      </c>
      <c r="L1514">
        <v>1.9771554249999999</v>
      </c>
    </row>
    <row r="1515" spans="1:12" x14ac:dyDescent="0.25">
      <c r="A1515" t="s">
        <v>45</v>
      </c>
      <c r="B1515">
        <v>1</v>
      </c>
      <c r="C1515">
        <v>6</v>
      </c>
      <c r="D1515">
        <v>6</v>
      </c>
      <c r="E1515">
        <v>9595</v>
      </c>
      <c r="F1515" s="2">
        <v>0</v>
      </c>
      <c r="G1515" s="2">
        <v>-0.01</v>
      </c>
      <c r="H1515" s="2">
        <v>0</v>
      </c>
      <c r="I1515">
        <v>0.4</v>
      </c>
      <c r="J1515">
        <v>4.8000000000000007</v>
      </c>
      <c r="K1515">
        <v>-0.14520249999999998</v>
      </c>
      <c r="L1515">
        <v>1.3091791250000002</v>
      </c>
    </row>
    <row r="1516" spans="1:12" x14ac:dyDescent="0.25">
      <c r="A1516" t="s">
        <v>45</v>
      </c>
      <c r="B1516">
        <v>1</v>
      </c>
      <c r="C1516">
        <v>6</v>
      </c>
      <c r="D1516">
        <v>5</v>
      </c>
      <c r="E1516">
        <v>116925</v>
      </c>
      <c r="F1516" s="2">
        <v>0.01</v>
      </c>
      <c r="G1516" s="2">
        <v>0</v>
      </c>
      <c r="H1516" s="2">
        <v>0</v>
      </c>
      <c r="I1516">
        <v>0.4</v>
      </c>
      <c r="J1516">
        <v>3.8</v>
      </c>
      <c r="K1516">
        <v>0.15846250000000001</v>
      </c>
      <c r="L1516">
        <v>1.1654618749999999</v>
      </c>
    </row>
    <row r="1517" spans="1:12" x14ac:dyDescent="0.25">
      <c r="A1517" t="s">
        <v>45</v>
      </c>
      <c r="B1517">
        <v>1</v>
      </c>
      <c r="C1517">
        <v>6</v>
      </c>
      <c r="D1517">
        <v>4</v>
      </c>
      <c r="E1517">
        <v>8798</v>
      </c>
      <c r="F1517" s="2">
        <v>0.01</v>
      </c>
      <c r="G1517" s="2">
        <v>0</v>
      </c>
      <c r="H1517" s="2">
        <v>0</v>
      </c>
      <c r="I1517">
        <v>0.4</v>
      </c>
      <c r="J1517">
        <v>2.8000000000000003</v>
      </c>
      <c r="K1517">
        <v>0.10439900000000001</v>
      </c>
      <c r="L1517">
        <v>0.89653965000000013</v>
      </c>
    </row>
    <row r="1518" spans="1:12" x14ac:dyDescent="0.25">
      <c r="A1518" t="s">
        <v>10462</v>
      </c>
      <c r="B1518">
        <v>1</v>
      </c>
      <c r="C1518">
        <v>5</v>
      </c>
      <c r="D1518">
        <v>5</v>
      </c>
      <c r="E1518">
        <v>1045841</v>
      </c>
      <c r="F1518" s="2">
        <v>0.01</v>
      </c>
      <c r="G1518" s="2">
        <v>0</v>
      </c>
      <c r="H1518" s="2">
        <v>0</v>
      </c>
      <c r="I1518">
        <v>0.4</v>
      </c>
      <c r="J1518">
        <v>4</v>
      </c>
      <c r="K1518">
        <v>0.62292049999999999</v>
      </c>
      <c r="L1518">
        <v>1.3780221750000001</v>
      </c>
    </row>
    <row r="1519" spans="1:12" x14ac:dyDescent="0.25">
      <c r="A1519" t="s">
        <v>18449</v>
      </c>
      <c r="B1519">
        <v>1</v>
      </c>
      <c r="C1519">
        <v>5</v>
      </c>
      <c r="D1519">
        <v>6</v>
      </c>
      <c r="E1519">
        <v>790794</v>
      </c>
      <c r="F1519" s="2">
        <v>0.02</v>
      </c>
      <c r="G1519" s="2">
        <v>0</v>
      </c>
      <c r="H1519" s="2">
        <v>0</v>
      </c>
      <c r="I1519">
        <v>0.4</v>
      </c>
      <c r="J1519">
        <v>5.0000000000000009</v>
      </c>
      <c r="K1519">
        <v>0.59539699999999995</v>
      </c>
      <c r="L1519">
        <v>1.6183889500000002</v>
      </c>
    </row>
    <row r="1520" spans="1:12" x14ac:dyDescent="0.25">
      <c r="A1520" t="s">
        <v>17247</v>
      </c>
      <c r="B1520">
        <v>1</v>
      </c>
      <c r="C1520">
        <v>6</v>
      </c>
      <c r="D1520">
        <v>6</v>
      </c>
      <c r="E1520">
        <v>84534</v>
      </c>
      <c r="F1520" s="2">
        <v>0</v>
      </c>
      <c r="G1520" s="2">
        <v>0</v>
      </c>
      <c r="H1520" s="2">
        <v>0</v>
      </c>
      <c r="I1520">
        <v>0.4</v>
      </c>
      <c r="J1520">
        <v>4.8000000000000007</v>
      </c>
      <c r="K1520">
        <v>4.2266999999999999E-2</v>
      </c>
      <c r="L1520">
        <v>1.3747934500000003</v>
      </c>
    </row>
    <row r="1521" spans="1:12" x14ac:dyDescent="0.25">
      <c r="A1521" t="s">
        <v>4536</v>
      </c>
      <c r="B1521">
        <v>1</v>
      </c>
      <c r="C1521">
        <v>4</v>
      </c>
      <c r="D1521">
        <v>3</v>
      </c>
      <c r="E1521">
        <v>41254</v>
      </c>
      <c r="F1521" s="2">
        <v>0.01</v>
      </c>
      <c r="G1521" s="2">
        <v>0</v>
      </c>
      <c r="H1521" s="2">
        <v>0</v>
      </c>
      <c r="I1521">
        <v>0.4</v>
      </c>
      <c r="J1521">
        <v>2.2000000000000002</v>
      </c>
      <c r="K1521">
        <v>0.12062700000000001</v>
      </c>
      <c r="L1521">
        <v>0.75221945000000012</v>
      </c>
    </row>
    <row r="1522" spans="1:12" x14ac:dyDescent="0.25">
      <c r="A1522" t="s">
        <v>4536</v>
      </c>
      <c r="B1522">
        <v>1</v>
      </c>
      <c r="C1522">
        <v>5</v>
      </c>
      <c r="D1522">
        <v>4</v>
      </c>
      <c r="E1522">
        <v>236079</v>
      </c>
      <c r="F1522" s="2">
        <v>0.01</v>
      </c>
      <c r="G1522" s="2">
        <v>0</v>
      </c>
      <c r="H1522" s="2">
        <v>0</v>
      </c>
      <c r="I1522">
        <v>0.4</v>
      </c>
      <c r="J1522">
        <v>3</v>
      </c>
      <c r="K1522">
        <v>0.2180395</v>
      </c>
      <c r="L1522">
        <v>0.98631382499999998</v>
      </c>
    </row>
    <row r="1523" spans="1:12" x14ac:dyDescent="0.25">
      <c r="A1523" t="s">
        <v>4536</v>
      </c>
      <c r="B1523">
        <v>1</v>
      </c>
      <c r="C1523">
        <v>5</v>
      </c>
      <c r="D1523">
        <v>4</v>
      </c>
      <c r="E1523">
        <v>35125</v>
      </c>
      <c r="F1523" s="2">
        <v>0.02</v>
      </c>
      <c r="G1523" s="2">
        <v>0</v>
      </c>
      <c r="H1523" s="2">
        <v>0</v>
      </c>
      <c r="I1523">
        <v>0.4</v>
      </c>
      <c r="J1523">
        <v>3</v>
      </c>
      <c r="K1523">
        <v>0.21756250000000002</v>
      </c>
      <c r="L1523">
        <v>0.98614687499999998</v>
      </c>
    </row>
    <row r="1524" spans="1:12" x14ac:dyDescent="0.25">
      <c r="A1524" t="s">
        <v>4536</v>
      </c>
      <c r="B1524">
        <v>1</v>
      </c>
      <c r="C1524">
        <v>7</v>
      </c>
      <c r="D1524">
        <v>5</v>
      </c>
      <c r="E1524">
        <v>195525</v>
      </c>
      <c r="F1524" s="2">
        <v>0.01</v>
      </c>
      <c r="G1524" s="2">
        <v>0</v>
      </c>
      <c r="H1524" s="2">
        <v>0</v>
      </c>
      <c r="I1524">
        <v>0.4</v>
      </c>
      <c r="J1524">
        <v>3.6</v>
      </c>
      <c r="K1524">
        <v>0.19776250000000001</v>
      </c>
      <c r="L1524">
        <v>1.129216875</v>
      </c>
    </row>
    <row r="1525" spans="1:12" x14ac:dyDescent="0.25">
      <c r="A1525" t="s">
        <v>4536</v>
      </c>
      <c r="B1525">
        <v>1</v>
      </c>
      <c r="C1525">
        <v>5</v>
      </c>
      <c r="D1525">
        <v>5</v>
      </c>
      <c r="E1525">
        <v>26214</v>
      </c>
      <c r="F1525" s="2">
        <v>0.03</v>
      </c>
      <c r="G1525" s="2">
        <v>0</v>
      </c>
      <c r="H1525" s="2">
        <v>0</v>
      </c>
      <c r="I1525">
        <v>0.4</v>
      </c>
      <c r="J1525">
        <v>4</v>
      </c>
      <c r="K1525">
        <v>0.31310699999999997</v>
      </c>
      <c r="L1525">
        <v>1.2695874500000002</v>
      </c>
    </row>
    <row r="1526" spans="1:12" x14ac:dyDescent="0.25">
      <c r="A1526" t="s">
        <v>4536</v>
      </c>
      <c r="B1526">
        <v>1</v>
      </c>
      <c r="C1526">
        <v>18</v>
      </c>
      <c r="D1526">
        <v>14</v>
      </c>
      <c r="E1526">
        <v>469200</v>
      </c>
      <c r="F1526" s="2">
        <v>0.01</v>
      </c>
      <c r="G1526" s="2">
        <v>0</v>
      </c>
      <c r="H1526" s="2">
        <v>0</v>
      </c>
      <c r="I1526">
        <v>0.4</v>
      </c>
      <c r="J1526">
        <v>10.4</v>
      </c>
      <c r="K1526">
        <v>0.33460000000000001</v>
      </c>
      <c r="L1526">
        <v>2.8771100000000001</v>
      </c>
    </row>
    <row r="1527" spans="1:12" x14ac:dyDescent="0.25">
      <c r="A1527" t="s">
        <v>19900</v>
      </c>
      <c r="B1527">
        <v>1</v>
      </c>
      <c r="C1527">
        <v>1412</v>
      </c>
      <c r="D1527">
        <v>3</v>
      </c>
      <c r="E1527">
        <v>3456</v>
      </c>
      <c r="F1527" s="2">
        <v>0</v>
      </c>
      <c r="G1527" s="2">
        <v>0</v>
      </c>
      <c r="H1527" s="2">
        <v>0</v>
      </c>
      <c r="I1527">
        <v>0.4</v>
      </c>
      <c r="J1527">
        <v>-279.40000000000003</v>
      </c>
      <c r="K1527">
        <v>1.7279999999999999E-3</v>
      </c>
      <c r="L1527">
        <v>-69.689395200000007</v>
      </c>
    </row>
    <row r="1528" spans="1:12" x14ac:dyDescent="0.25">
      <c r="A1528" t="s">
        <v>1649</v>
      </c>
      <c r="B1528">
        <v>1</v>
      </c>
      <c r="C1528">
        <v>7</v>
      </c>
      <c r="D1528">
        <v>3</v>
      </c>
      <c r="E1528">
        <v>43449654</v>
      </c>
      <c r="F1528" s="2">
        <v>0.04</v>
      </c>
      <c r="G1528" s="2">
        <v>0</v>
      </c>
      <c r="H1528" s="2">
        <v>0</v>
      </c>
      <c r="I1528">
        <v>0.4</v>
      </c>
      <c r="J1528">
        <v>1.6000000000000003</v>
      </c>
      <c r="K1528">
        <v>22.124826999999996</v>
      </c>
      <c r="L1528">
        <v>8.3036894499999985</v>
      </c>
    </row>
    <row r="1529" spans="1:12" x14ac:dyDescent="0.25">
      <c r="A1529" t="s">
        <v>1649</v>
      </c>
      <c r="B1529">
        <v>1</v>
      </c>
      <c r="C1529">
        <v>7</v>
      </c>
      <c r="D1529">
        <v>7</v>
      </c>
      <c r="E1529">
        <v>36101955</v>
      </c>
      <c r="F1529" s="2">
        <v>0.03</v>
      </c>
      <c r="G1529" s="2">
        <v>0</v>
      </c>
      <c r="H1529" s="2">
        <v>0</v>
      </c>
      <c r="I1529">
        <v>0.4</v>
      </c>
      <c r="J1529">
        <v>5.6000000000000005</v>
      </c>
      <c r="K1529">
        <v>18.350977499999999</v>
      </c>
      <c r="L1529">
        <v>7.9828421249999995</v>
      </c>
    </row>
    <row r="1530" spans="1:12" x14ac:dyDescent="0.25">
      <c r="A1530" t="s">
        <v>1649</v>
      </c>
      <c r="B1530">
        <v>1</v>
      </c>
      <c r="C1530">
        <v>13</v>
      </c>
      <c r="D1530">
        <v>13</v>
      </c>
      <c r="E1530">
        <v>7061203</v>
      </c>
      <c r="F1530" s="2">
        <v>0.03</v>
      </c>
      <c r="G1530" s="2">
        <v>0</v>
      </c>
      <c r="H1530" s="2">
        <v>0</v>
      </c>
      <c r="I1530">
        <v>0.4</v>
      </c>
      <c r="J1530">
        <v>10.4</v>
      </c>
      <c r="K1530">
        <v>3.8306014999999998</v>
      </c>
      <c r="L1530">
        <v>4.1007105250000002</v>
      </c>
    </row>
    <row r="1531" spans="1:12" x14ac:dyDescent="0.25">
      <c r="A1531" t="s">
        <v>1649</v>
      </c>
      <c r="B1531">
        <v>1</v>
      </c>
      <c r="C1531">
        <v>7</v>
      </c>
      <c r="D1531">
        <v>7</v>
      </c>
      <c r="E1531">
        <v>27350528</v>
      </c>
      <c r="F1531" s="2">
        <v>0.04</v>
      </c>
      <c r="G1531" s="2">
        <v>0</v>
      </c>
      <c r="H1531" s="2">
        <v>0</v>
      </c>
      <c r="I1531">
        <v>0.4</v>
      </c>
      <c r="J1531">
        <v>5.6000000000000005</v>
      </c>
      <c r="K1531">
        <v>14.075263999999999</v>
      </c>
      <c r="L1531">
        <v>6.4863423999999998</v>
      </c>
    </row>
    <row r="1532" spans="1:12" x14ac:dyDescent="0.25">
      <c r="A1532" t="s">
        <v>1649</v>
      </c>
      <c r="B1532">
        <v>1</v>
      </c>
      <c r="C1532">
        <v>18</v>
      </c>
      <c r="D1532">
        <v>17</v>
      </c>
      <c r="E1532">
        <v>55054077</v>
      </c>
      <c r="F1532" s="2">
        <v>0.03</v>
      </c>
      <c r="G1532" s="2">
        <v>0</v>
      </c>
      <c r="H1532" s="2">
        <v>0</v>
      </c>
      <c r="I1532">
        <v>0.4</v>
      </c>
      <c r="J1532">
        <v>13.400000000000002</v>
      </c>
      <c r="K1532">
        <v>27.8270385</v>
      </c>
      <c r="L1532">
        <v>13.249463474999999</v>
      </c>
    </row>
    <row r="1533" spans="1:12" x14ac:dyDescent="0.25">
      <c r="A1533" t="s">
        <v>12643</v>
      </c>
      <c r="B1533">
        <v>1</v>
      </c>
      <c r="C1533">
        <v>4</v>
      </c>
      <c r="D1533">
        <v>1</v>
      </c>
      <c r="E1533">
        <v>6172</v>
      </c>
      <c r="F1533" s="2">
        <v>0</v>
      </c>
      <c r="G1533" s="2">
        <v>0</v>
      </c>
      <c r="H1533" s="2">
        <v>0.01</v>
      </c>
      <c r="I1533">
        <v>0.4</v>
      </c>
      <c r="J1533">
        <v>0.19999999999999996</v>
      </c>
      <c r="K1533">
        <v>0.25308599999999998</v>
      </c>
      <c r="L1533">
        <v>0.29858010000000001</v>
      </c>
    </row>
    <row r="1534" spans="1:12" x14ac:dyDescent="0.25">
      <c r="A1534" t="s">
        <v>8600</v>
      </c>
      <c r="B1534">
        <v>1</v>
      </c>
      <c r="C1534">
        <v>8</v>
      </c>
      <c r="D1534">
        <v>8</v>
      </c>
      <c r="E1534">
        <v>166418</v>
      </c>
      <c r="F1534" s="2">
        <v>0.06</v>
      </c>
      <c r="G1534" s="2">
        <v>-0.01</v>
      </c>
      <c r="H1534" s="2">
        <v>0.01</v>
      </c>
      <c r="I1534">
        <v>0.4</v>
      </c>
      <c r="J1534">
        <v>6.4</v>
      </c>
      <c r="K1534">
        <v>0.78320899999999993</v>
      </c>
      <c r="L1534">
        <v>2.0341231500000001</v>
      </c>
    </row>
    <row r="1535" spans="1:12" x14ac:dyDescent="0.25">
      <c r="A1535" t="s">
        <v>20274</v>
      </c>
      <c r="B1535">
        <v>1</v>
      </c>
      <c r="C1535">
        <v>19</v>
      </c>
      <c r="D1535">
        <v>19</v>
      </c>
      <c r="E1535">
        <v>1705452</v>
      </c>
      <c r="F1535" s="2">
        <v>0.02</v>
      </c>
      <c r="G1535" s="2">
        <v>0</v>
      </c>
      <c r="H1535" s="2">
        <v>0</v>
      </c>
      <c r="I1535">
        <v>0.4</v>
      </c>
      <c r="J1535">
        <v>15.200000000000001</v>
      </c>
      <c r="K1535">
        <v>1.0527260000000001</v>
      </c>
      <c r="L1535">
        <v>4.3284541000000001</v>
      </c>
    </row>
    <row r="1536" spans="1:12" x14ac:dyDescent="0.25">
      <c r="A1536" t="s">
        <v>11136</v>
      </c>
      <c r="B1536">
        <v>1</v>
      </c>
      <c r="C1536">
        <v>6</v>
      </c>
      <c r="D1536">
        <v>2</v>
      </c>
      <c r="E1536">
        <v>7977</v>
      </c>
      <c r="F1536" s="2">
        <v>0</v>
      </c>
      <c r="G1536" s="2">
        <v>0</v>
      </c>
      <c r="H1536" s="2">
        <v>0</v>
      </c>
      <c r="I1536">
        <v>0.4</v>
      </c>
      <c r="J1536">
        <v>0.8</v>
      </c>
      <c r="K1536">
        <v>3.9884999999999999E-3</v>
      </c>
      <c r="L1536">
        <v>0.36139597500000004</v>
      </c>
    </row>
    <row r="1537" spans="1:12" x14ac:dyDescent="0.25">
      <c r="A1537" t="s">
        <v>11629</v>
      </c>
      <c r="B1537">
        <v>1</v>
      </c>
      <c r="C1537">
        <v>5</v>
      </c>
      <c r="D1537">
        <v>2</v>
      </c>
      <c r="E1537">
        <v>180606</v>
      </c>
      <c r="F1537" s="2">
        <v>0.01</v>
      </c>
      <c r="G1537" s="2">
        <v>0</v>
      </c>
      <c r="H1537" s="2">
        <v>0</v>
      </c>
      <c r="I1537">
        <v>0.4</v>
      </c>
      <c r="J1537">
        <v>1</v>
      </c>
      <c r="K1537">
        <v>0.190303</v>
      </c>
      <c r="L1537">
        <v>0.47660605</v>
      </c>
    </row>
    <row r="1538" spans="1:12" x14ac:dyDescent="0.25">
      <c r="A1538" t="s">
        <v>7912</v>
      </c>
      <c r="B1538">
        <v>1</v>
      </c>
      <c r="C1538">
        <v>6</v>
      </c>
      <c r="D1538">
        <v>6</v>
      </c>
      <c r="E1538">
        <v>316907</v>
      </c>
      <c r="F1538" s="2">
        <v>0.06</v>
      </c>
      <c r="G1538" s="2">
        <v>0</v>
      </c>
      <c r="H1538" s="2">
        <v>0</v>
      </c>
      <c r="I1538">
        <v>0.4</v>
      </c>
      <c r="J1538">
        <v>4.8000000000000007</v>
      </c>
      <c r="K1538">
        <v>0.7584535</v>
      </c>
      <c r="L1538">
        <v>1.6254587250000003</v>
      </c>
    </row>
    <row r="1539" spans="1:12" x14ac:dyDescent="0.25">
      <c r="A1539" t="s">
        <v>7912</v>
      </c>
      <c r="B1539">
        <v>1</v>
      </c>
      <c r="C1539">
        <v>12</v>
      </c>
      <c r="D1539">
        <v>12</v>
      </c>
      <c r="E1539">
        <v>469432</v>
      </c>
      <c r="F1539" s="2">
        <v>0.05</v>
      </c>
      <c r="G1539" s="2">
        <v>0</v>
      </c>
      <c r="H1539" s="2">
        <v>0.01</v>
      </c>
      <c r="I1539">
        <v>0.4</v>
      </c>
      <c r="J1539">
        <v>9.6000000000000014</v>
      </c>
      <c r="K1539">
        <v>0.98471600000000015</v>
      </c>
      <c r="L1539">
        <v>2.9046506000000005</v>
      </c>
    </row>
    <row r="1540" spans="1:12" x14ac:dyDescent="0.25">
      <c r="A1540" t="s">
        <v>7912</v>
      </c>
      <c r="B1540">
        <v>1</v>
      </c>
      <c r="C1540">
        <v>6</v>
      </c>
      <c r="D1540">
        <v>6</v>
      </c>
      <c r="E1540">
        <v>311117</v>
      </c>
      <c r="F1540" s="2">
        <v>0.06</v>
      </c>
      <c r="G1540" s="2">
        <v>0</v>
      </c>
      <c r="H1540" s="2">
        <v>0.01</v>
      </c>
      <c r="I1540">
        <v>0.4</v>
      </c>
      <c r="J1540">
        <v>4.8000000000000007</v>
      </c>
      <c r="K1540">
        <v>1.0055585</v>
      </c>
      <c r="L1540">
        <v>1.7119454750000003</v>
      </c>
    </row>
    <row r="1541" spans="1:12" x14ac:dyDescent="0.25">
      <c r="A1541" t="s">
        <v>7912</v>
      </c>
      <c r="B1541">
        <v>1</v>
      </c>
      <c r="C1541">
        <v>6</v>
      </c>
      <c r="D1541">
        <v>1</v>
      </c>
      <c r="E1541">
        <v>560569</v>
      </c>
      <c r="F1541" s="2">
        <v>0.05</v>
      </c>
      <c r="G1541" s="2">
        <v>0</v>
      </c>
      <c r="H1541" s="2">
        <v>0</v>
      </c>
      <c r="I1541">
        <v>0.4</v>
      </c>
      <c r="J1541">
        <v>-0.19999999999999996</v>
      </c>
      <c r="K1541">
        <v>0.78028450000000005</v>
      </c>
      <c r="L1541">
        <v>0.38309957500000003</v>
      </c>
    </row>
    <row r="1542" spans="1:12" x14ac:dyDescent="0.25">
      <c r="A1542" t="s">
        <v>1082</v>
      </c>
      <c r="B1542">
        <v>1</v>
      </c>
      <c r="C1542">
        <v>14</v>
      </c>
      <c r="D1542">
        <v>2</v>
      </c>
      <c r="E1542">
        <v>4743</v>
      </c>
      <c r="F1542" s="2">
        <v>0</v>
      </c>
      <c r="G1542" s="2">
        <v>0</v>
      </c>
      <c r="H1542" s="2">
        <v>0</v>
      </c>
      <c r="I1542">
        <v>0.4</v>
      </c>
      <c r="J1542">
        <v>-0.80000000000000027</v>
      </c>
      <c r="K1542">
        <v>2.3714999999999999E-3</v>
      </c>
      <c r="L1542">
        <v>-3.9169975000000037E-2</v>
      </c>
    </row>
    <row r="1543" spans="1:12" x14ac:dyDescent="0.25">
      <c r="A1543" t="s">
        <v>2790</v>
      </c>
      <c r="B1543">
        <v>1</v>
      </c>
      <c r="C1543">
        <v>10</v>
      </c>
      <c r="D1543">
        <v>6</v>
      </c>
      <c r="E1543">
        <v>157975</v>
      </c>
      <c r="F1543" s="2">
        <v>0.01</v>
      </c>
      <c r="G1543" s="2">
        <v>0</v>
      </c>
      <c r="H1543" s="2">
        <v>0</v>
      </c>
      <c r="I1543">
        <v>0.4</v>
      </c>
      <c r="J1543">
        <v>4.0000000000000009</v>
      </c>
      <c r="K1543">
        <v>0.17898750000000002</v>
      </c>
      <c r="L1543">
        <v>1.2226456250000002</v>
      </c>
    </row>
    <row r="1544" spans="1:12" x14ac:dyDescent="0.25">
      <c r="A1544" t="s">
        <v>8790</v>
      </c>
      <c r="B1544">
        <v>1</v>
      </c>
      <c r="C1544">
        <v>6</v>
      </c>
      <c r="D1544">
        <v>5</v>
      </c>
      <c r="E1544">
        <v>810921</v>
      </c>
      <c r="F1544" s="2">
        <v>0.04</v>
      </c>
      <c r="G1544" s="2">
        <v>0</v>
      </c>
      <c r="H1544" s="2">
        <v>0</v>
      </c>
      <c r="I1544">
        <v>0.4</v>
      </c>
      <c r="J1544">
        <v>3.8</v>
      </c>
      <c r="K1544">
        <v>0.80546050000000002</v>
      </c>
      <c r="L1544">
        <v>1.3919111749999999</v>
      </c>
    </row>
    <row r="1545" spans="1:12" x14ac:dyDescent="0.25">
      <c r="A1545" t="s">
        <v>8790</v>
      </c>
      <c r="B1545">
        <v>1</v>
      </c>
      <c r="C1545">
        <v>15</v>
      </c>
      <c r="D1545">
        <v>11</v>
      </c>
      <c r="E1545">
        <v>410909</v>
      </c>
      <c r="F1545" s="2">
        <v>0.01</v>
      </c>
      <c r="G1545" s="2">
        <v>0</v>
      </c>
      <c r="H1545" s="2">
        <v>0</v>
      </c>
      <c r="I1545">
        <v>0.4</v>
      </c>
      <c r="J1545">
        <v>8</v>
      </c>
      <c r="K1545">
        <v>0.30545449999999996</v>
      </c>
      <c r="L1545">
        <v>2.2669090750000001</v>
      </c>
    </row>
    <row r="1546" spans="1:12" x14ac:dyDescent="0.25">
      <c r="A1546" t="s">
        <v>8790</v>
      </c>
      <c r="B1546">
        <v>1</v>
      </c>
      <c r="C1546">
        <v>6</v>
      </c>
      <c r="D1546">
        <v>3</v>
      </c>
      <c r="E1546">
        <v>906699</v>
      </c>
      <c r="F1546" s="2">
        <v>0.03</v>
      </c>
      <c r="G1546" s="2">
        <v>0</v>
      </c>
      <c r="H1546" s="2">
        <v>0</v>
      </c>
      <c r="I1546">
        <v>0.4</v>
      </c>
      <c r="J1546">
        <v>1.8000000000000003</v>
      </c>
      <c r="K1546">
        <v>0.75334949999999989</v>
      </c>
      <c r="L1546">
        <v>0.87367232500000003</v>
      </c>
    </row>
    <row r="1547" spans="1:12" x14ac:dyDescent="0.25">
      <c r="A1547" t="s">
        <v>8790</v>
      </c>
      <c r="B1547">
        <v>1</v>
      </c>
      <c r="C1547">
        <v>17</v>
      </c>
      <c r="D1547">
        <v>14</v>
      </c>
      <c r="E1547">
        <v>329873</v>
      </c>
      <c r="F1547" s="2">
        <v>0.03</v>
      </c>
      <c r="G1547" s="2">
        <v>0</v>
      </c>
      <c r="H1547" s="2">
        <v>0</v>
      </c>
      <c r="I1547">
        <v>0.4</v>
      </c>
      <c r="J1547">
        <v>10.600000000000001</v>
      </c>
      <c r="K1547">
        <v>0.46493649999999997</v>
      </c>
      <c r="L1547">
        <v>2.9727277750000005</v>
      </c>
    </row>
    <row r="1548" spans="1:12" x14ac:dyDescent="0.25">
      <c r="A1548" t="s">
        <v>8790</v>
      </c>
      <c r="B1548">
        <v>1</v>
      </c>
      <c r="C1548">
        <v>6</v>
      </c>
      <c r="D1548">
        <v>3</v>
      </c>
      <c r="E1548">
        <v>327739</v>
      </c>
      <c r="F1548" s="2">
        <v>0.02</v>
      </c>
      <c r="G1548" s="2">
        <v>0</v>
      </c>
      <c r="H1548" s="2">
        <v>0</v>
      </c>
      <c r="I1548">
        <v>0.4</v>
      </c>
      <c r="J1548">
        <v>1.8000000000000003</v>
      </c>
      <c r="K1548">
        <v>0.36386950000000001</v>
      </c>
      <c r="L1548">
        <v>0.73735432500000009</v>
      </c>
    </row>
    <row r="1549" spans="1:12" x14ac:dyDescent="0.25">
      <c r="A1549" t="s">
        <v>13627</v>
      </c>
      <c r="B1549">
        <v>1</v>
      </c>
      <c r="C1549">
        <v>10</v>
      </c>
      <c r="D1549">
        <v>7</v>
      </c>
      <c r="E1549">
        <v>776332</v>
      </c>
      <c r="F1549" s="2">
        <v>7.0000000000000007E-2</v>
      </c>
      <c r="G1549" s="2">
        <v>0</v>
      </c>
      <c r="H1549" s="2">
        <v>0</v>
      </c>
      <c r="I1549">
        <v>0.4</v>
      </c>
      <c r="J1549">
        <v>5</v>
      </c>
      <c r="K1549">
        <v>1.088166</v>
      </c>
      <c r="L1549">
        <v>1.7908581000000001</v>
      </c>
    </row>
    <row r="1550" spans="1:12" x14ac:dyDescent="0.25">
      <c r="A1550" t="s">
        <v>13627</v>
      </c>
      <c r="B1550">
        <v>1</v>
      </c>
      <c r="C1550">
        <v>8</v>
      </c>
      <c r="D1550">
        <v>7</v>
      </c>
      <c r="E1550">
        <v>1275330</v>
      </c>
      <c r="F1550" s="2">
        <v>0.13</v>
      </c>
      <c r="G1550" s="2">
        <v>0</v>
      </c>
      <c r="H1550" s="2">
        <v>0.02</v>
      </c>
      <c r="I1550">
        <v>0.4</v>
      </c>
      <c r="J1550">
        <v>5.4</v>
      </c>
      <c r="K1550">
        <v>2.437665</v>
      </c>
      <c r="L1550">
        <v>2.36318275</v>
      </c>
    </row>
    <row r="1551" spans="1:12" x14ac:dyDescent="0.25">
      <c r="A1551" t="s">
        <v>13627</v>
      </c>
      <c r="B1551">
        <v>1</v>
      </c>
      <c r="C1551">
        <v>19</v>
      </c>
      <c r="D1551">
        <v>13</v>
      </c>
      <c r="E1551">
        <v>909580</v>
      </c>
      <c r="F1551" s="2">
        <v>0.1</v>
      </c>
      <c r="G1551" s="2">
        <v>0</v>
      </c>
      <c r="H1551" s="2">
        <v>0.01</v>
      </c>
      <c r="I1551">
        <v>0.4</v>
      </c>
      <c r="J1551">
        <v>9.1999999999999993</v>
      </c>
      <c r="K1551">
        <v>1.7047900000000002</v>
      </c>
      <c r="L1551">
        <v>3.0566765</v>
      </c>
    </row>
    <row r="1552" spans="1:12" x14ac:dyDescent="0.25">
      <c r="A1552" t="s">
        <v>13627</v>
      </c>
      <c r="B1552">
        <v>1</v>
      </c>
      <c r="C1552">
        <v>6</v>
      </c>
      <c r="D1552">
        <v>5</v>
      </c>
      <c r="E1552">
        <v>490388</v>
      </c>
      <c r="F1552" s="2">
        <v>0.12</v>
      </c>
      <c r="G1552" s="2">
        <v>0</v>
      </c>
      <c r="H1552" s="2">
        <v>0.01</v>
      </c>
      <c r="I1552">
        <v>0.4</v>
      </c>
      <c r="J1552">
        <v>3.8</v>
      </c>
      <c r="K1552">
        <v>1.6951939999999999</v>
      </c>
      <c r="L1552">
        <v>1.7033178999999998</v>
      </c>
    </row>
    <row r="1553" spans="1:12" x14ac:dyDescent="0.25">
      <c r="A1553" t="s">
        <v>8934</v>
      </c>
      <c r="B1553">
        <v>1</v>
      </c>
      <c r="C1553">
        <v>7</v>
      </c>
      <c r="D1553">
        <v>7</v>
      </c>
      <c r="E1553">
        <v>714359</v>
      </c>
      <c r="F1553" s="2">
        <v>0.01</v>
      </c>
      <c r="G1553" s="2">
        <v>0</v>
      </c>
      <c r="H1553" s="2">
        <v>0</v>
      </c>
      <c r="I1553">
        <v>0.4</v>
      </c>
      <c r="J1553">
        <v>5.6000000000000005</v>
      </c>
      <c r="K1553">
        <v>0.45717949999999996</v>
      </c>
      <c r="L1553">
        <v>1.720012825</v>
      </c>
    </row>
    <row r="1554" spans="1:12" x14ac:dyDescent="0.25">
      <c r="A1554" t="s">
        <v>11668</v>
      </c>
      <c r="B1554">
        <v>1</v>
      </c>
      <c r="C1554">
        <v>6</v>
      </c>
      <c r="D1554">
        <v>6</v>
      </c>
      <c r="E1554">
        <v>171518</v>
      </c>
      <c r="F1554" s="2">
        <v>0.04</v>
      </c>
      <c r="G1554" s="2">
        <v>0</v>
      </c>
      <c r="H1554" s="2">
        <v>0</v>
      </c>
      <c r="I1554">
        <v>0.4</v>
      </c>
      <c r="J1554">
        <v>4.8000000000000007</v>
      </c>
      <c r="K1554">
        <v>0.48575900000000005</v>
      </c>
      <c r="L1554">
        <v>1.5300156500000004</v>
      </c>
    </row>
    <row r="1555" spans="1:12" x14ac:dyDescent="0.25">
      <c r="A1555" t="s">
        <v>11668</v>
      </c>
      <c r="B1555">
        <v>1</v>
      </c>
      <c r="C1555">
        <v>7</v>
      </c>
      <c r="D1555">
        <v>7</v>
      </c>
      <c r="E1555">
        <v>1161776</v>
      </c>
      <c r="F1555" s="2">
        <v>0.05</v>
      </c>
      <c r="G1555" s="2">
        <v>0</v>
      </c>
      <c r="H1555" s="2">
        <v>0.01</v>
      </c>
      <c r="I1555">
        <v>0.4</v>
      </c>
      <c r="J1555">
        <v>5.6000000000000005</v>
      </c>
      <c r="K1555">
        <v>1.3308880000000001</v>
      </c>
      <c r="L1555">
        <v>2.0258107999999999</v>
      </c>
    </row>
    <row r="1556" spans="1:12" x14ac:dyDescent="0.25">
      <c r="A1556" t="s">
        <v>5508</v>
      </c>
      <c r="B1556">
        <v>1</v>
      </c>
      <c r="C1556">
        <v>12</v>
      </c>
      <c r="D1556">
        <v>12</v>
      </c>
      <c r="E1556">
        <v>739428</v>
      </c>
      <c r="F1556" s="2">
        <v>0.04</v>
      </c>
      <c r="G1556" s="2">
        <v>0</v>
      </c>
      <c r="H1556" s="2">
        <v>0</v>
      </c>
      <c r="I1556">
        <v>0.4</v>
      </c>
      <c r="J1556">
        <v>9.6000000000000014</v>
      </c>
      <c r="K1556">
        <v>0.76971400000000001</v>
      </c>
      <c r="L1556">
        <v>2.8293999000000003</v>
      </c>
    </row>
    <row r="1557" spans="1:12" x14ac:dyDescent="0.25">
      <c r="A1557" t="s">
        <v>5508</v>
      </c>
      <c r="B1557">
        <v>1</v>
      </c>
      <c r="C1557">
        <v>5</v>
      </c>
      <c r="D1557">
        <v>5</v>
      </c>
      <c r="E1557">
        <v>169934</v>
      </c>
      <c r="F1557" s="2">
        <v>7.0000000000000007E-2</v>
      </c>
      <c r="G1557" s="2">
        <v>0</v>
      </c>
      <c r="H1557" s="2">
        <v>0.01</v>
      </c>
      <c r="I1557">
        <v>0.4</v>
      </c>
      <c r="J1557">
        <v>4</v>
      </c>
      <c r="K1557">
        <v>1.034967</v>
      </c>
      <c r="L1557">
        <v>1.5222384500000001</v>
      </c>
    </row>
    <row r="1558" spans="1:12" x14ac:dyDescent="0.25">
      <c r="A1558" t="s">
        <v>14356</v>
      </c>
      <c r="B1558">
        <v>1</v>
      </c>
      <c r="C1558">
        <v>7</v>
      </c>
      <c r="D1558">
        <v>6</v>
      </c>
      <c r="E1558">
        <v>71075</v>
      </c>
      <c r="F1558" s="2">
        <v>0.01</v>
      </c>
      <c r="G1558" s="2">
        <v>0</v>
      </c>
      <c r="H1558" s="2">
        <v>0</v>
      </c>
      <c r="I1558">
        <v>0.4</v>
      </c>
      <c r="J1558">
        <v>4.6000000000000005</v>
      </c>
      <c r="K1558">
        <v>0.13553750000000001</v>
      </c>
      <c r="L1558">
        <v>1.3574381250000001</v>
      </c>
    </row>
    <row r="1559" spans="1:12" x14ac:dyDescent="0.25">
      <c r="A1559" t="s">
        <v>3974</v>
      </c>
      <c r="B1559">
        <v>1</v>
      </c>
      <c r="C1559">
        <v>7</v>
      </c>
      <c r="D1559">
        <v>6</v>
      </c>
      <c r="E1559">
        <v>864149</v>
      </c>
      <c r="F1559" s="2">
        <v>0</v>
      </c>
      <c r="G1559" s="2">
        <v>0</v>
      </c>
      <c r="H1559" s="2">
        <v>0</v>
      </c>
      <c r="I1559">
        <v>0.4</v>
      </c>
      <c r="J1559">
        <v>4.6000000000000005</v>
      </c>
      <c r="K1559">
        <v>0.43207449999999997</v>
      </c>
      <c r="L1559">
        <v>1.4612260750000001</v>
      </c>
    </row>
    <row r="1560" spans="1:12" x14ac:dyDescent="0.25">
      <c r="A1560" t="s">
        <v>5766</v>
      </c>
      <c r="B1560">
        <v>1</v>
      </c>
      <c r="C1560">
        <v>6</v>
      </c>
      <c r="D1560">
        <v>6</v>
      </c>
      <c r="E1560">
        <v>17737</v>
      </c>
      <c r="F1560" s="2">
        <v>0.04</v>
      </c>
      <c r="G1560" s="2">
        <v>0</v>
      </c>
      <c r="H1560" s="2">
        <v>0</v>
      </c>
      <c r="I1560">
        <v>0.4</v>
      </c>
      <c r="J1560">
        <v>4.8000000000000007</v>
      </c>
      <c r="K1560">
        <v>0.40886850000000002</v>
      </c>
      <c r="L1560">
        <v>1.5031039750000004</v>
      </c>
    </row>
    <row r="1561" spans="1:12" x14ac:dyDescent="0.25">
      <c r="A1561" t="s">
        <v>2512</v>
      </c>
      <c r="B1561">
        <v>1</v>
      </c>
      <c r="C1561">
        <v>7</v>
      </c>
      <c r="D1561">
        <v>7</v>
      </c>
      <c r="E1561">
        <v>8617757</v>
      </c>
      <c r="F1561" s="2">
        <v>0.04</v>
      </c>
      <c r="G1561" s="2">
        <v>0</v>
      </c>
      <c r="H1561" s="2">
        <v>0.01</v>
      </c>
      <c r="I1561">
        <v>0.4</v>
      </c>
      <c r="J1561">
        <v>5.6000000000000005</v>
      </c>
      <c r="K1561">
        <v>4.9588785</v>
      </c>
      <c r="L1561">
        <v>3.2956074749999997</v>
      </c>
    </row>
    <row r="1562" spans="1:12" x14ac:dyDescent="0.25">
      <c r="A1562" t="s">
        <v>2512</v>
      </c>
      <c r="B1562">
        <v>1</v>
      </c>
      <c r="C1562">
        <v>8</v>
      </c>
      <c r="D1562">
        <v>5</v>
      </c>
      <c r="E1562">
        <v>26448434</v>
      </c>
      <c r="F1562" s="2">
        <v>0.03</v>
      </c>
      <c r="G1562" s="2">
        <v>0</v>
      </c>
      <c r="H1562" s="2">
        <v>0</v>
      </c>
      <c r="I1562">
        <v>0.4</v>
      </c>
      <c r="J1562">
        <v>3.4</v>
      </c>
      <c r="K1562">
        <v>13.524217</v>
      </c>
      <c r="L1562">
        <v>5.7434759499999997</v>
      </c>
    </row>
    <row r="1563" spans="1:12" x14ac:dyDescent="0.25">
      <c r="A1563" t="s">
        <v>2512</v>
      </c>
      <c r="B1563">
        <v>1</v>
      </c>
      <c r="C1563">
        <v>11</v>
      </c>
      <c r="D1563">
        <v>11</v>
      </c>
      <c r="E1563">
        <v>17629966</v>
      </c>
      <c r="F1563" s="2">
        <v>0.04</v>
      </c>
      <c r="G1563" s="2">
        <v>0</v>
      </c>
      <c r="H1563" s="2">
        <v>0</v>
      </c>
      <c r="I1563">
        <v>0.4</v>
      </c>
      <c r="J1563">
        <v>8.8000000000000007</v>
      </c>
      <c r="K1563">
        <v>9.2149830000000001</v>
      </c>
      <c r="L1563">
        <v>5.58524405</v>
      </c>
    </row>
    <row r="1564" spans="1:12" x14ac:dyDescent="0.25">
      <c r="A1564" t="s">
        <v>2512</v>
      </c>
      <c r="B1564">
        <v>1</v>
      </c>
      <c r="C1564">
        <v>10</v>
      </c>
      <c r="D1564">
        <v>10</v>
      </c>
      <c r="E1564">
        <v>32730338</v>
      </c>
      <c r="F1564" s="2">
        <v>0.04</v>
      </c>
      <c r="G1564" s="2">
        <v>0</v>
      </c>
      <c r="H1564" s="2">
        <v>0</v>
      </c>
      <c r="I1564">
        <v>0.4</v>
      </c>
      <c r="J1564">
        <v>8</v>
      </c>
      <c r="K1564">
        <v>16.765168999999997</v>
      </c>
      <c r="L1564">
        <v>8.0278091499999995</v>
      </c>
    </row>
    <row r="1565" spans="1:12" x14ac:dyDescent="0.25">
      <c r="A1565" t="s">
        <v>13949</v>
      </c>
      <c r="B1565">
        <v>1</v>
      </c>
      <c r="C1565">
        <v>6</v>
      </c>
      <c r="D1565">
        <v>5</v>
      </c>
      <c r="E1565">
        <v>472936</v>
      </c>
      <c r="F1565" s="2">
        <v>0.01</v>
      </c>
      <c r="G1565" s="2">
        <v>0</v>
      </c>
      <c r="H1565" s="2">
        <v>0</v>
      </c>
      <c r="I1565">
        <v>0.4</v>
      </c>
      <c r="J1565">
        <v>3.8</v>
      </c>
      <c r="K1565">
        <v>0.33646799999999999</v>
      </c>
      <c r="L1565">
        <v>1.2277638</v>
      </c>
    </row>
    <row r="1566" spans="1:12" x14ac:dyDescent="0.25">
      <c r="A1566" t="s">
        <v>12312</v>
      </c>
      <c r="B1566">
        <v>1</v>
      </c>
      <c r="C1566">
        <v>5</v>
      </c>
      <c r="D1566">
        <v>5</v>
      </c>
      <c r="E1566">
        <v>207465</v>
      </c>
      <c r="F1566" s="2">
        <v>0.08</v>
      </c>
      <c r="G1566" s="2">
        <v>0</v>
      </c>
      <c r="H1566" s="2">
        <v>0.01</v>
      </c>
      <c r="I1566">
        <v>0.4</v>
      </c>
      <c r="J1566">
        <v>4</v>
      </c>
      <c r="K1566">
        <v>1.1537325</v>
      </c>
      <c r="L1566">
        <v>1.5638063750000002</v>
      </c>
    </row>
    <row r="1567" spans="1:12" x14ac:dyDescent="0.25">
      <c r="A1567" t="s">
        <v>7005</v>
      </c>
      <c r="B1567">
        <v>1</v>
      </c>
      <c r="C1567">
        <v>17</v>
      </c>
      <c r="D1567">
        <v>4</v>
      </c>
      <c r="E1567">
        <v>18739</v>
      </c>
      <c r="F1567" s="2">
        <v>0.01</v>
      </c>
      <c r="G1567" s="2">
        <v>0</v>
      </c>
      <c r="H1567" s="2">
        <v>0</v>
      </c>
      <c r="I1567">
        <v>0.4</v>
      </c>
      <c r="J1567">
        <v>0.60000000000000009</v>
      </c>
      <c r="K1567">
        <v>0.10936950000000001</v>
      </c>
      <c r="L1567">
        <v>0.34827932500000003</v>
      </c>
    </row>
    <row r="1568" spans="1:12" x14ac:dyDescent="0.25">
      <c r="A1568" t="s">
        <v>555</v>
      </c>
      <c r="B1568">
        <v>1</v>
      </c>
      <c r="C1568">
        <v>9</v>
      </c>
      <c r="D1568">
        <v>9</v>
      </c>
      <c r="E1568">
        <v>104249</v>
      </c>
      <c r="F1568" s="2">
        <v>0.04</v>
      </c>
      <c r="G1568" s="2">
        <v>0</v>
      </c>
      <c r="H1568" s="2">
        <v>0.01</v>
      </c>
      <c r="I1568">
        <v>0.4</v>
      </c>
      <c r="J1568">
        <v>7.2</v>
      </c>
      <c r="K1568">
        <v>0.70212450000000004</v>
      </c>
      <c r="L1568">
        <v>2.2057435750000001</v>
      </c>
    </row>
    <row r="1569" spans="1:12" x14ac:dyDescent="0.25">
      <c r="A1569" t="s">
        <v>555</v>
      </c>
      <c r="B1569">
        <v>1</v>
      </c>
      <c r="C1569">
        <v>7</v>
      </c>
      <c r="D1569">
        <v>6</v>
      </c>
      <c r="E1569">
        <v>90923</v>
      </c>
      <c r="F1569" s="2">
        <v>0.04</v>
      </c>
      <c r="G1569" s="2">
        <v>0</v>
      </c>
      <c r="H1569" s="2">
        <v>0.01</v>
      </c>
      <c r="I1569">
        <v>0.4</v>
      </c>
      <c r="J1569">
        <v>4.6000000000000005</v>
      </c>
      <c r="K1569">
        <v>0.69546149999999995</v>
      </c>
      <c r="L1569">
        <v>1.553411525</v>
      </c>
    </row>
    <row r="1570" spans="1:12" x14ac:dyDescent="0.25">
      <c r="A1570" t="s">
        <v>555</v>
      </c>
      <c r="B1570">
        <v>1</v>
      </c>
      <c r="C1570">
        <v>14</v>
      </c>
      <c r="D1570">
        <v>13</v>
      </c>
      <c r="E1570">
        <v>285462</v>
      </c>
      <c r="F1570" s="2">
        <v>0.02</v>
      </c>
      <c r="G1570" s="2">
        <v>0</v>
      </c>
      <c r="H1570" s="2">
        <v>0</v>
      </c>
      <c r="I1570">
        <v>0.4</v>
      </c>
      <c r="J1570">
        <v>10.200000000000001</v>
      </c>
      <c r="K1570">
        <v>0.34273100000000001</v>
      </c>
      <c r="L1570">
        <v>2.8299558500000006</v>
      </c>
    </row>
    <row r="1571" spans="1:12" x14ac:dyDescent="0.25">
      <c r="A1571" t="s">
        <v>555</v>
      </c>
      <c r="B1571">
        <v>1</v>
      </c>
      <c r="C1571">
        <v>25</v>
      </c>
      <c r="D1571">
        <v>21</v>
      </c>
      <c r="E1571">
        <v>212335</v>
      </c>
      <c r="F1571" s="2">
        <v>0.04</v>
      </c>
      <c r="G1571" s="2">
        <v>0</v>
      </c>
      <c r="H1571" s="2">
        <v>0.01</v>
      </c>
      <c r="I1571">
        <v>0.4</v>
      </c>
      <c r="J1571">
        <v>16</v>
      </c>
      <c r="K1571">
        <v>0.75616749999999999</v>
      </c>
      <c r="L1571">
        <v>4.4246586250000002</v>
      </c>
    </row>
    <row r="1572" spans="1:12" x14ac:dyDescent="0.25">
      <c r="A1572" t="s">
        <v>555</v>
      </c>
      <c r="B1572">
        <v>1</v>
      </c>
      <c r="C1572">
        <v>6</v>
      </c>
      <c r="D1572">
        <v>6</v>
      </c>
      <c r="E1572">
        <v>221336</v>
      </c>
      <c r="F1572" s="2">
        <v>0.03</v>
      </c>
      <c r="G1572" s="2">
        <v>0</v>
      </c>
      <c r="H1572" s="2">
        <v>0.01</v>
      </c>
      <c r="I1572">
        <v>0.4</v>
      </c>
      <c r="J1572">
        <v>4.8000000000000007</v>
      </c>
      <c r="K1572">
        <v>0.66066800000000003</v>
      </c>
      <c r="L1572">
        <v>1.5912338000000004</v>
      </c>
    </row>
    <row r="1573" spans="1:12" x14ac:dyDescent="0.25">
      <c r="A1573" t="s">
        <v>555</v>
      </c>
      <c r="B1573">
        <v>1</v>
      </c>
      <c r="C1573">
        <v>10</v>
      </c>
      <c r="D1573">
        <v>5</v>
      </c>
      <c r="E1573">
        <v>133022</v>
      </c>
      <c r="F1573" s="2">
        <v>0.04</v>
      </c>
      <c r="G1573" s="2">
        <v>0</v>
      </c>
      <c r="H1573" s="2">
        <v>0.01</v>
      </c>
      <c r="I1573">
        <v>0.4</v>
      </c>
      <c r="J1573">
        <v>3</v>
      </c>
      <c r="K1573">
        <v>0.71651100000000001</v>
      </c>
      <c r="L1573">
        <v>1.16077885</v>
      </c>
    </row>
    <row r="1574" spans="1:12" x14ac:dyDescent="0.25">
      <c r="A1574" t="s">
        <v>9533</v>
      </c>
      <c r="B1574">
        <v>1</v>
      </c>
      <c r="C1574">
        <v>6</v>
      </c>
      <c r="D1574">
        <v>3</v>
      </c>
      <c r="E1574">
        <v>26129</v>
      </c>
      <c r="F1574" s="2">
        <v>0.02</v>
      </c>
      <c r="G1574" s="2">
        <v>0</v>
      </c>
      <c r="H1574" s="2">
        <v>0</v>
      </c>
      <c r="I1574">
        <v>0.4</v>
      </c>
      <c r="J1574">
        <v>1.8000000000000003</v>
      </c>
      <c r="K1574">
        <v>0.21306450000000002</v>
      </c>
      <c r="L1574">
        <v>0.68457257500000013</v>
      </c>
    </row>
    <row r="1575" spans="1:12" x14ac:dyDescent="0.25">
      <c r="A1575" t="s">
        <v>19121</v>
      </c>
      <c r="B1575">
        <v>1</v>
      </c>
      <c r="C1575">
        <v>5</v>
      </c>
      <c r="D1575">
        <v>2</v>
      </c>
      <c r="E1575">
        <v>178313</v>
      </c>
      <c r="F1575" s="2">
        <v>0.05</v>
      </c>
      <c r="G1575" s="2">
        <v>0</v>
      </c>
      <c r="H1575" s="2">
        <v>0</v>
      </c>
      <c r="I1575">
        <v>0.4</v>
      </c>
      <c r="J1575">
        <v>1</v>
      </c>
      <c r="K1575">
        <v>0.58915650000000008</v>
      </c>
      <c r="L1575">
        <v>0.61620477500000004</v>
      </c>
    </row>
    <row r="1576" spans="1:12" x14ac:dyDescent="0.25">
      <c r="A1576" t="s">
        <v>12147</v>
      </c>
      <c r="B1576">
        <v>1</v>
      </c>
      <c r="C1576">
        <v>7</v>
      </c>
      <c r="D1576">
        <v>5</v>
      </c>
      <c r="E1576">
        <v>323471</v>
      </c>
      <c r="F1576" s="2">
        <v>0.02</v>
      </c>
      <c r="G1576" s="2">
        <v>0</v>
      </c>
      <c r="H1576" s="2">
        <v>0</v>
      </c>
      <c r="I1576">
        <v>0.4</v>
      </c>
      <c r="J1576">
        <v>3.6</v>
      </c>
      <c r="K1576">
        <v>0.36173549999999999</v>
      </c>
      <c r="L1576">
        <v>1.186607425</v>
      </c>
    </row>
    <row r="1577" spans="1:12" x14ac:dyDescent="0.25">
      <c r="A1577" t="s">
        <v>17266</v>
      </c>
      <c r="B1577">
        <v>1</v>
      </c>
      <c r="C1577">
        <v>5</v>
      </c>
      <c r="D1577">
        <v>5</v>
      </c>
      <c r="E1577">
        <v>223794</v>
      </c>
      <c r="F1577" s="2">
        <v>0.06</v>
      </c>
      <c r="G1577" s="2">
        <v>0</v>
      </c>
      <c r="H1577" s="2">
        <v>0</v>
      </c>
      <c r="I1577">
        <v>0.4</v>
      </c>
      <c r="J1577">
        <v>4</v>
      </c>
      <c r="K1577">
        <v>0.711897</v>
      </c>
      <c r="L1577">
        <v>1.4091639500000002</v>
      </c>
    </row>
    <row r="1578" spans="1:12" x14ac:dyDescent="0.25">
      <c r="A1578" t="s">
        <v>8432</v>
      </c>
      <c r="B1578">
        <v>1</v>
      </c>
      <c r="C1578">
        <v>9</v>
      </c>
      <c r="D1578">
        <v>7</v>
      </c>
      <c r="E1578">
        <v>186453</v>
      </c>
      <c r="F1578" s="2">
        <v>0.04</v>
      </c>
      <c r="G1578" s="2">
        <v>0</v>
      </c>
      <c r="H1578" s="2">
        <v>0.01</v>
      </c>
      <c r="I1578">
        <v>0.4</v>
      </c>
      <c r="J1578">
        <v>5.2</v>
      </c>
      <c r="K1578">
        <v>0.74322650000000001</v>
      </c>
      <c r="L1578">
        <v>1.7201292749999999</v>
      </c>
    </row>
    <row r="1579" spans="1:12" x14ac:dyDescent="0.25">
      <c r="A1579" t="s">
        <v>8432</v>
      </c>
      <c r="B1579">
        <v>1</v>
      </c>
      <c r="C1579">
        <v>17</v>
      </c>
      <c r="D1579">
        <v>12</v>
      </c>
      <c r="E1579">
        <v>497048</v>
      </c>
      <c r="F1579" s="2">
        <v>0.02</v>
      </c>
      <c r="G1579" s="2">
        <v>0</v>
      </c>
      <c r="H1579" s="2">
        <v>0</v>
      </c>
      <c r="I1579">
        <v>0.4</v>
      </c>
      <c r="J1579">
        <v>8.6000000000000014</v>
      </c>
      <c r="K1579">
        <v>0.44852400000000003</v>
      </c>
      <c r="L1579">
        <v>2.4669834000000006</v>
      </c>
    </row>
    <row r="1580" spans="1:12" x14ac:dyDescent="0.25">
      <c r="A1580" t="s">
        <v>3379</v>
      </c>
      <c r="B1580">
        <v>1</v>
      </c>
      <c r="C1580">
        <v>11</v>
      </c>
      <c r="D1580">
        <v>8</v>
      </c>
      <c r="E1580">
        <v>3424478</v>
      </c>
      <c r="F1580" s="2">
        <v>0.02</v>
      </c>
      <c r="G1580" s="2">
        <v>0</v>
      </c>
      <c r="H1580" s="2">
        <v>0</v>
      </c>
      <c r="I1580">
        <v>0.4</v>
      </c>
      <c r="J1580">
        <v>5.8000000000000007</v>
      </c>
      <c r="K1580">
        <v>1.9122389999999998</v>
      </c>
      <c r="L1580">
        <v>2.27928365</v>
      </c>
    </row>
    <row r="1581" spans="1:12" x14ac:dyDescent="0.25">
      <c r="A1581" t="s">
        <v>3379</v>
      </c>
      <c r="B1581">
        <v>1</v>
      </c>
      <c r="C1581">
        <v>27</v>
      </c>
      <c r="D1581">
        <v>24</v>
      </c>
      <c r="E1581">
        <v>21980138</v>
      </c>
      <c r="F1581" s="2">
        <v>0.01</v>
      </c>
      <c r="G1581" s="2">
        <v>0</v>
      </c>
      <c r="H1581" s="2">
        <v>0</v>
      </c>
      <c r="I1581">
        <v>0.4</v>
      </c>
      <c r="J1581">
        <v>18.600000000000001</v>
      </c>
      <c r="K1581">
        <v>11.090069</v>
      </c>
      <c r="L1581">
        <v>8.6915241499999993</v>
      </c>
    </row>
    <row r="1582" spans="1:12" x14ac:dyDescent="0.25">
      <c r="A1582" t="s">
        <v>4096</v>
      </c>
      <c r="B1582">
        <v>1</v>
      </c>
      <c r="C1582">
        <v>5</v>
      </c>
      <c r="D1582">
        <v>1</v>
      </c>
      <c r="E1582">
        <v>99619</v>
      </c>
      <c r="F1582" s="2">
        <v>0.04</v>
      </c>
      <c r="G1582" s="2">
        <v>0</v>
      </c>
      <c r="H1582" s="2">
        <v>0</v>
      </c>
      <c r="I1582">
        <v>0.4</v>
      </c>
      <c r="J1582">
        <v>0</v>
      </c>
      <c r="K1582">
        <v>0.44980950000000003</v>
      </c>
      <c r="L1582">
        <v>0.31743332500000004</v>
      </c>
    </row>
    <row r="1583" spans="1:12" x14ac:dyDescent="0.25">
      <c r="A1583" t="s">
        <v>1036</v>
      </c>
      <c r="B1583">
        <v>1</v>
      </c>
      <c r="C1583">
        <v>6</v>
      </c>
      <c r="D1583">
        <v>6</v>
      </c>
      <c r="E1583">
        <v>412054</v>
      </c>
      <c r="F1583" s="2">
        <v>0</v>
      </c>
      <c r="G1583" s="2">
        <v>0</v>
      </c>
      <c r="H1583" s="2">
        <v>0</v>
      </c>
      <c r="I1583">
        <v>0.4</v>
      </c>
      <c r="J1583">
        <v>4.8000000000000007</v>
      </c>
      <c r="K1583">
        <v>0.20602699999999999</v>
      </c>
      <c r="L1583">
        <v>1.4321094500000002</v>
      </c>
    </row>
    <row r="1584" spans="1:12" x14ac:dyDescent="0.25">
      <c r="A1584" t="s">
        <v>1036</v>
      </c>
      <c r="B1584">
        <v>1</v>
      </c>
      <c r="C1584">
        <v>5</v>
      </c>
      <c r="D1584">
        <v>4</v>
      </c>
      <c r="E1584">
        <v>43221</v>
      </c>
      <c r="F1584" s="2">
        <v>0.03</v>
      </c>
      <c r="G1584" s="2">
        <v>0</v>
      </c>
      <c r="H1584" s="2">
        <v>0.01</v>
      </c>
      <c r="I1584">
        <v>0.4</v>
      </c>
      <c r="J1584">
        <v>3</v>
      </c>
      <c r="K1584">
        <v>0.57161050000000002</v>
      </c>
      <c r="L1584">
        <v>1.1100636750000001</v>
      </c>
    </row>
    <row r="1585" spans="1:12" x14ac:dyDescent="0.25">
      <c r="A1585" t="s">
        <v>1036</v>
      </c>
      <c r="B1585">
        <v>1</v>
      </c>
      <c r="C1585">
        <v>6</v>
      </c>
      <c r="D1585">
        <v>4</v>
      </c>
      <c r="E1585">
        <v>150991</v>
      </c>
      <c r="F1585" s="2">
        <v>0</v>
      </c>
      <c r="G1585" s="2">
        <v>-0.01</v>
      </c>
      <c r="H1585" s="2">
        <v>0</v>
      </c>
      <c r="I1585">
        <v>0.4</v>
      </c>
      <c r="J1585">
        <v>2.8000000000000003</v>
      </c>
      <c r="K1585">
        <v>-7.4504500000000001E-2</v>
      </c>
      <c r="L1585">
        <v>0.83392342500000005</v>
      </c>
    </row>
    <row r="1586" spans="1:12" x14ac:dyDescent="0.25">
      <c r="A1586" t="s">
        <v>1036</v>
      </c>
      <c r="B1586">
        <v>1</v>
      </c>
      <c r="C1586">
        <v>8</v>
      </c>
      <c r="D1586">
        <v>4</v>
      </c>
      <c r="E1586">
        <v>35123</v>
      </c>
      <c r="F1586" s="2">
        <v>0</v>
      </c>
      <c r="G1586" s="2">
        <v>0</v>
      </c>
      <c r="H1586" s="2">
        <v>0</v>
      </c>
      <c r="I1586">
        <v>0.4</v>
      </c>
      <c r="J1586">
        <v>2.4000000000000004</v>
      </c>
      <c r="K1586">
        <v>1.7561500000000001E-2</v>
      </c>
      <c r="L1586">
        <v>0.76614652500000013</v>
      </c>
    </row>
    <row r="1587" spans="1:12" x14ac:dyDescent="0.25">
      <c r="A1587" t="s">
        <v>1036</v>
      </c>
      <c r="B1587">
        <v>1</v>
      </c>
      <c r="C1587">
        <v>7</v>
      </c>
      <c r="D1587">
        <v>6</v>
      </c>
      <c r="E1587">
        <v>217531</v>
      </c>
      <c r="F1587" s="2">
        <v>0.01</v>
      </c>
      <c r="G1587" s="2">
        <v>0</v>
      </c>
      <c r="H1587" s="2">
        <v>0</v>
      </c>
      <c r="I1587">
        <v>0.4</v>
      </c>
      <c r="J1587">
        <v>4.6000000000000005</v>
      </c>
      <c r="K1587">
        <v>0.20876549999999999</v>
      </c>
      <c r="L1587">
        <v>1.383067925</v>
      </c>
    </row>
    <row r="1588" spans="1:12" x14ac:dyDescent="0.25">
      <c r="A1588" t="s">
        <v>1036</v>
      </c>
      <c r="B1588">
        <v>1</v>
      </c>
      <c r="C1588">
        <v>5</v>
      </c>
      <c r="D1588">
        <v>5</v>
      </c>
      <c r="E1588">
        <v>11661</v>
      </c>
      <c r="F1588" s="2">
        <v>0.04</v>
      </c>
      <c r="G1588" s="2">
        <v>0</v>
      </c>
      <c r="H1588" s="2">
        <v>0.01</v>
      </c>
      <c r="I1588">
        <v>0.4</v>
      </c>
      <c r="J1588">
        <v>4</v>
      </c>
      <c r="K1588">
        <v>0.65583049999999998</v>
      </c>
      <c r="L1588">
        <v>1.3895406750000001</v>
      </c>
    </row>
    <row r="1589" spans="1:12" x14ac:dyDescent="0.25">
      <c r="A1589" t="s">
        <v>1036</v>
      </c>
      <c r="B1589">
        <v>1</v>
      </c>
      <c r="C1589">
        <v>15</v>
      </c>
      <c r="D1589">
        <v>15</v>
      </c>
      <c r="E1589">
        <v>1071030</v>
      </c>
      <c r="F1589" s="2">
        <v>0</v>
      </c>
      <c r="G1589" s="2">
        <v>0</v>
      </c>
      <c r="H1589" s="2">
        <v>0.01</v>
      </c>
      <c r="I1589">
        <v>0.4</v>
      </c>
      <c r="J1589">
        <v>12</v>
      </c>
      <c r="K1589">
        <v>0.78551499999999996</v>
      </c>
      <c r="L1589">
        <v>3.4349302500000003</v>
      </c>
    </row>
    <row r="1590" spans="1:12" x14ac:dyDescent="0.25">
      <c r="A1590" t="s">
        <v>1036</v>
      </c>
      <c r="B1590">
        <v>1</v>
      </c>
      <c r="C1590">
        <v>7</v>
      </c>
      <c r="D1590">
        <v>3</v>
      </c>
      <c r="E1590">
        <v>14768</v>
      </c>
      <c r="F1590" s="2">
        <v>0.01</v>
      </c>
      <c r="G1590" s="2">
        <v>0</v>
      </c>
      <c r="H1590" s="2">
        <v>0</v>
      </c>
      <c r="I1590">
        <v>0.4</v>
      </c>
      <c r="J1590">
        <v>1.6000000000000003</v>
      </c>
      <c r="K1590">
        <v>0.10738400000000001</v>
      </c>
      <c r="L1590">
        <v>0.59758440000000002</v>
      </c>
    </row>
    <row r="1591" spans="1:12" x14ac:dyDescent="0.25">
      <c r="A1591" t="s">
        <v>1036</v>
      </c>
      <c r="B1591">
        <v>1</v>
      </c>
      <c r="C1591">
        <v>5</v>
      </c>
      <c r="D1591">
        <v>5</v>
      </c>
      <c r="E1591">
        <v>87198</v>
      </c>
      <c r="F1591" s="2">
        <v>0</v>
      </c>
      <c r="G1591" s="2">
        <v>-0.01</v>
      </c>
      <c r="H1591" s="2">
        <v>0</v>
      </c>
      <c r="I1591">
        <v>0.4</v>
      </c>
      <c r="J1591">
        <v>4</v>
      </c>
      <c r="K1591">
        <v>-0.106401</v>
      </c>
      <c r="L1591">
        <v>1.1227596500000001</v>
      </c>
    </row>
    <row r="1592" spans="1:12" x14ac:dyDescent="0.25">
      <c r="A1592" t="s">
        <v>1036</v>
      </c>
      <c r="B1592">
        <v>1</v>
      </c>
      <c r="C1592">
        <v>7</v>
      </c>
      <c r="D1592">
        <v>5</v>
      </c>
      <c r="E1592">
        <v>12544</v>
      </c>
      <c r="F1592" s="2">
        <v>0.01</v>
      </c>
      <c r="G1592" s="2">
        <v>0</v>
      </c>
      <c r="H1592" s="2">
        <v>0</v>
      </c>
      <c r="I1592">
        <v>0.4</v>
      </c>
      <c r="J1592">
        <v>3.6</v>
      </c>
      <c r="K1592">
        <v>0.10627200000000001</v>
      </c>
      <c r="L1592">
        <v>1.0971952</v>
      </c>
    </row>
    <row r="1593" spans="1:12" x14ac:dyDescent="0.25">
      <c r="A1593" t="s">
        <v>1036</v>
      </c>
      <c r="B1593">
        <v>1</v>
      </c>
      <c r="C1593">
        <v>9</v>
      </c>
      <c r="D1593">
        <v>9</v>
      </c>
      <c r="E1593">
        <v>476604</v>
      </c>
      <c r="F1593" s="2">
        <v>0.01</v>
      </c>
      <c r="G1593" s="2">
        <v>0</v>
      </c>
      <c r="H1593" s="2">
        <v>0</v>
      </c>
      <c r="I1593">
        <v>0.4</v>
      </c>
      <c r="J1593">
        <v>7.2</v>
      </c>
      <c r="K1593">
        <v>0.33830199999999999</v>
      </c>
      <c r="L1593">
        <v>2.0784056999999998</v>
      </c>
    </row>
    <row r="1594" spans="1:12" x14ac:dyDescent="0.25">
      <c r="A1594" t="s">
        <v>1036</v>
      </c>
      <c r="B1594">
        <v>1</v>
      </c>
      <c r="C1594">
        <v>8</v>
      </c>
      <c r="D1594">
        <v>8</v>
      </c>
      <c r="E1594">
        <v>2049961</v>
      </c>
      <c r="F1594" s="2">
        <v>0</v>
      </c>
      <c r="G1594" s="2">
        <v>0</v>
      </c>
      <c r="H1594" s="2">
        <v>0</v>
      </c>
      <c r="I1594">
        <v>0.4</v>
      </c>
      <c r="J1594">
        <v>6.4</v>
      </c>
      <c r="K1594">
        <v>1.0249804999999999</v>
      </c>
      <c r="L1594">
        <v>2.1187431750000001</v>
      </c>
    </row>
    <row r="1595" spans="1:12" x14ac:dyDescent="0.25">
      <c r="A1595" t="s">
        <v>1036</v>
      </c>
      <c r="B1595">
        <v>1</v>
      </c>
      <c r="C1595">
        <v>9</v>
      </c>
      <c r="D1595">
        <v>8</v>
      </c>
      <c r="E1595">
        <v>989439</v>
      </c>
      <c r="F1595" s="2">
        <v>0</v>
      </c>
      <c r="G1595" s="2">
        <v>0</v>
      </c>
      <c r="H1595" s="2">
        <v>0</v>
      </c>
      <c r="I1595">
        <v>0.4</v>
      </c>
      <c r="J1595">
        <v>6.2</v>
      </c>
      <c r="K1595">
        <v>0.49471949999999998</v>
      </c>
      <c r="L1595">
        <v>1.8831518249999999</v>
      </c>
    </row>
    <row r="1596" spans="1:12" x14ac:dyDescent="0.25">
      <c r="A1596" t="s">
        <v>1839</v>
      </c>
      <c r="B1596">
        <v>1</v>
      </c>
      <c r="C1596">
        <v>5</v>
      </c>
      <c r="D1596">
        <v>3</v>
      </c>
      <c r="E1596">
        <v>3442</v>
      </c>
      <c r="F1596" s="2">
        <v>0.02</v>
      </c>
      <c r="G1596" s="2">
        <v>0</v>
      </c>
      <c r="H1596" s="2">
        <v>0</v>
      </c>
      <c r="I1596">
        <v>0.4</v>
      </c>
      <c r="J1596">
        <v>2.0000000000000004</v>
      </c>
      <c r="K1596">
        <v>0.20172100000000001</v>
      </c>
      <c r="L1596">
        <v>0.73060235000000018</v>
      </c>
    </row>
    <row r="1597" spans="1:12" x14ac:dyDescent="0.25">
      <c r="A1597" t="s">
        <v>1839</v>
      </c>
      <c r="B1597">
        <v>1</v>
      </c>
      <c r="C1597">
        <v>4</v>
      </c>
      <c r="D1597">
        <v>3</v>
      </c>
      <c r="E1597">
        <v>3914</v>
      </c>
      <c r="F1597" s="2">
        <v>0.01</v>
      </c>
      <c r="G1597" s="2">
        <v>0</v>
      </c>
      <c r="H1597" s="2">
        <v>0.01</v>
      </c>
      <c r="I1597">
        <v>0.4</v>
      </c>
      <c r="J1597">
        <v>2.2000000000000002</v>
      </c>
      <c r="K1597">
        <v>0.35195700000000002</v>
      </c>
      <c r="L1597">
        <v>0.83318495000000004</v>
      </c>
    </row>
    <row r="1598" spans="1:12" x14ac:dyDescent="0.25">
      <c r="A1598" t="s">
        <v>12966</v>
      </c>
      <c r="B1598">
        <v>1</v>
      </c>
      <c r="C1598">
        <v>1</v>
      </c>
      <c r="D1598">
        <v>1</v>
      </c>
      <c r="E1598">
        <v>845262</v>
      </c>
      <c r="F1598" s="2">
        <v>0.04</v>
      </c>
      <c r="G1598" s="2">
        <v>0</v>
      </c>
      <c r="H1598" s="2">
        <v>0</v>
      </c>
      <c r="I1598">
        <v>0.4</v>
      </c>
      <c r="J1598">
        <v>0.8</v>
      </c>
      <c r="K1598">
        <v>0.822631</v>
      </c>
      <c r="L1598">
        <v>0.64792084999999999</v>
      </c>
    </row>
    <row r="1599" spans="1:12" x14ac:dyDescent="0.25">
      <c r="A1599" t="s">
        <v>3512</v>
      </c>
      <c r="B1599">
        <v>1</v>
      </c>
      <c r="C1599">
        <v>18</v>
      </c>
      <c r="D1599">
        <v>7</v>
      </c>
      <c r="E1599">
        <v>223020</v>
      </c>
      <c r="F1599" s="2">
        <v>0.01</v>
      </c>
      <c r="G1599" s="2">
        <v>0</v>
      </c>
      <c r="H1599" s="2">
        <v>0</v>
      </c>
      <c r="I1599">
        <v>0.4</v>
      </c>
      <c r="J1599">
        <v>3.4000000000000004</v>
      </c>
      <c r="K1599">
        <v>0.21151</v>
      </c>
      <c r="L1599">
        <v>1.0840285000000003</v>
      </c>
    </row>
    <row r="1600" spans="1:12" x14ac:dyDescent="0.25">
      <c r="A1600" t="s">
        <v>3512</v>
      </c>
      <c r="B1600">
        <v>1</v>
      </c>
      <c r="C1600">
        <v>23</v>
      </c>
      <c r="D1600">
        <v>21</v>
      </c>
      <c r="E1600">
        <v>3335656</v>
      </c>
      <c r="F1600" s="2">
        <v>0.02</v>
      </c>
      <c r="G1600" s="2">
        <v>0</v>
      </c>
      <c r="H1600" s="2">
        <v>0</v>
      </c>
      <c r="I1600">
        <v>0.4</v>
      </c>
      <c r="J1600">
        <v>16.400000000000002</v>
      </c>
      <c r="K1600">
        <v>1.8678279999999998</v>
      </c>
      <c r="L1600">
        <v>4.9137398000000001</v>
      </c>
    </row>
    <row r="1601" spans="1:12" x14ac:dyDescent="0.25">
      <c r="A1601" t="s">
        <v>3512</v>
      </c>
      <c r="B1601">
        <v>1</v>
      </c>
      <c r="C1601">
        <v>16</v>
      </c>
      <c r="D1601">
        <v>15</v>
      </c>
      <c r="E1601">
        <v>2234419</v>
      </c>
      <c r="F1601" s="2">
        <v>0.01</v>
      </c>
      <c r="G1601" s="2">
        <v>0</v>
      </c>
      <c r="H1601" s="2">
        <v>0</v>
      </c>
      <c r="I1601">
        <v>0.4</v>
      </c>
      <c r="J1601">
        <v>11.8</v>
      </c>
      <c r="K1601">
        <v>1.2172095000000001</v>
      </c>
      <c r="L1601">
        <v>3.5360233250000004</v>
      </c>
    </row>
    <row r="1602" spans="1:12" x14ac:dyDescent="0.25">
      <c r="A1602" t="s">
        <v>3512</v>
      </c>
      <c r="B1602">
        <v>1</v>
      </c>
      <c r="C1602">
        <v>9</v>
      </c>
      <c r="D1602">
        <v>2</v>
      </c>
      <c r="E1602">
        <v>1273655</v>
      </c>
      <c r="F1602" s="2">
        <v>0.02</v>
      </c>
      <c r="G1602" s="2">
        <v>0</v>
      </c>
      <c r="H1602" s="2">
        <v>0</v>
      </c>
      <c r="I1602">
        <v>0.4</v>
      </c>
      <c r="J1602">
        <v>0.19999999999999996</v>
      </c>
      <c r="K1602">
        <v>0.83682750000000006</v>
      </c>
      <c r="L1602">
        <v>0.50288962500000001</v>
      </c>
    </row>
    <row r="1603" spans="1:12" x14ac:dyDescent="0.25">
      <c r="A1603" t="s">
        <v>3512</v>
      </c>
      <c r="B1603">
        <v>1</v>
      </c>
      <c r="C1603">
        <v>8</v>
      </c>
      <c r="D1603">
        <v>7</v>
      </c>
      <c r="E1603">
        <v>903651</v>
      </c>
      <c r="F1603" s="2">
        <v>0.01</v>
      </c>
      <c r="G1603" s="2">
        <v>0</v>
      </c>
      <c r="H1603" s="2">
        <v>0</v>
      </c>
      <c r="I1603">
        <v>0.4</v>
      </c>
      <c r="J1603">
        <v>5.4</v>
      </c>
      <c r="K1603">
        <v>0.55182549999999997</v>
      </c>
      <c r="L1603">
        <v>1.7031389250000002</v>
      </c>
    </row>
    <row r="1604" spans="1:12" x14ac:dyDescent="0.25">
      <c r="A1604" t="s">
        <v>4031</v>
      </c>
      <c r="B1604">
        <v>1</v>
      </c>
      <c r="C1604">
        <v>7</v>
      </c>
      <c r="D1604">
        <v>3</v>
      </c>
      <c r="E1604">
        <v>3791</v>
      </c>
      <c r="F1604" s="2">
        <v>0.02</v>
      </c>
      <c r="G1604" s="2">
        <v>0</v>
      </c>
      <c r="H1604" s="2">
        <v>0</v>
      </c>
      <c r="I1604">
        <v>0.4</v>
      </c>
      <c r="J1604">
        <v>1.6000000000000003</v>
      </c>
      <c r="K1604">
        <v>0.20189550000000001</v>
      </c>
      <c r="L1604">
        <v>0.63066342500000006</v>
      </c>
    </row>
    <row r="1605" spans="1:12" x14ac:dyDescent="0.25">
      <c r="A1605" t="s">
        <v>4031</v>
      </c>
      <c r="B1605">
        <v>1</v>
      </c>
      <c r="C1605">
        <v>10</v>
      </c>
      <c r="D1605">
        <v>4</v>
      </c>
      <c r="E1605">
        <v>5160</v>
      </c>
      <c r="F1605" s="2">
        <v>0.03</v>
      </c>
      <c r="G1605" s="2">
        <v>0</v>
      </c>
      <c r="H1605" s="2">
        <v>0</v>
      </c>
      <c r="I1605">
        <v>0.4</v>
      </c>
      <c r="J1605">
        <v>2</v>
      </c>
      <c r="K1605">
        <v>0.30258000000000002</v>
      </c>
      <c r="L1605">
        <v>0.765903</v>
      </c>
    </row>
    <row r="1606" spans="1:12" x14ac:dyDescent="0.25">
      <c r="A1606" t="s">
        <v>4031</v>
      </c>
      <c r="B1606">
        <v>1</v>
      </c>
      <c r="C1606">
        <v>11</v>
      </c>
      <c r="D1606">
        <v>3</v>
      </c>
      <c r="E1606">
        <v>3987</v>
      </c>
      <c r="F1606" s="2">
        <v>0.03</v>
      </c>
      <c r="G1606" s="2">
        <v>0</v>
      </c>
      <c r="H1606" s="2">
        <v>0</v>
      </c>
      <c r="I1606">
        <v>0.4</v>
      </c>
      <c r="J1606">
        <v>0.80000000000000027</v>
      </c>
      <c r="K1606">
        <v>0.30199349999999997</v>
      </c>
      <c r="L1606">
        <v>0.46569772500000006</v>
      </c>
    </row>
    <row r="1607" spans="1:12" x14ac:dyDescent="0.25">
      <c r="A1607" t="s">
        <v>16905</v>
      </c>
      <c r="B1607">
        <v>1</v>
      </c>
      <c r="C1607">
        <v>16</v>
      </c>
      <c r="D1607">
        <v>15</v>
      </c>
      <c r="E1607">
        <v>7854612</v>
      </c>
      <c r="F1607" s="2">
        <v>0.02</v>
      </c>
      <c r="G1607" s="2">
        <v>-0.01</v>
      </c>
      <c r="H1607" s="2">
        <v>0.01</v>
      </c>
      <c r="I1607">
        <v>0.4</v>
      </c>
      <c r="J1607">
        <v>11.8</v>
      </c>
      <c r="K1607">
        <v>4.2273060000000005</v>
      </c>
      <c r="L1607">
        <v>4.5895571000000004</v>
      </c>
    </row>
    <row r="1608" spans="1:12" x14ac:dyDescent="0.25">
      <c r="A1608" t="s">
        <v>11891</v>
      </c>
      <c r="B1608">
        <v>1</v>
      </c>
      <c r="C1608">
        <v>8</v>
      </c>
      <c r="D1608">
        <v>5</v>
      </c>
      <c r="E1608">
        <v>294310</v>
      </c>
      <c r="F1608" s="2">
        <v>0.04</v>
      </c>
      <c r="G1608" s="2">
        <v>0</v>
      </c>
      <c r="H1608" s="2">
        <v>0</v>
      </c>
      <c r="I1608">
        <v>0.4</v>
      </c>
      <c r="J1608">
        <v>3.4</v>
      </c>
      <c r="K1608">
        <v>0.54715500000000006</v>
      </c>
      <c r="L1608">
        <v>1.2015042499999999</v>
      </c>
    </row>
    <row r="1609" spans="1:12" x14ac:dyDescent="0.25">
      <c r="A1609" t="s">
        <v>6285</v>
      </c>
      <c r="B1609">
        <v>1</v>
      </c>
      <c r="C1609">
        <v>5</v>
      </c>
      <c r="D1609">
        <v>5</v>
      </c>
      <c r="E1609">
        <v>57462</v>
      </c>
      <c r="F1609" s="2">
        <v>0.05</v>
      </c>
      <c r="G1609" s="2">
        <v>0</v>
      </c>
      <c r="H1609" s="2">
        <v>0.01</v>
      </c>
      <c r="I1609">
        <v>0.4</v>
      </c>
      <c r="J1609">
        <v>4</v>
      </c>
      <c r="K1609">
        <v>0.77873100000000006</v>
      </c>
      <c r="L1609">
        <v>1.4325558500000002</v>
      </c>
    </row>
    <row r="1610" spans="1:12" x14ac:dyDescent="0.25">
      <c r="A1610" t="s">
        <v>730</v>
      </c>
      <c r="B1610">
        <v>1</v>
      </c>
      <c r="C1610">
        <v>3</v>
      </c>
      <c r="D1610">
        <v>3</v>
      </c>
      <c r="E1610">
        <v>685653</v>
      </c>
      <c r="F1610" s="2">
        <v>0.01</v>
      </c>
      <c r="G1610" s="2">
        <v>0</v>
      </c>
      <c r="H1610" s="2">
        <v>0</v>
      </c>
      <c r="I1610">
        <v>0.4</v>
      </c>
      <c r="J1610">
        <v>2.4000000000000004</v>
      </c>
      <c r="K1610">
        <v>0.44282650000000001</v>
      </c>
      <c r="L1610">
        <v>0.91498927500000016</v>
      </c>
    </row>
    <row r="1611" spans="1:12" x14ac:dyDescent="0.25">
      <c r="A1611" t="s">
        <v>730</v>
      </c>
      <c r="B1611">
        <v>1</v>
      </c>
      <c r="C1611">
        <v>3</v>
      </c>
      <c r="D1611">
        <v>1</v>
      </c>
      <c r="E1611">
        <v>1034272</v>
      </c>
      <c r="F1611" s="2">
        <v>0.01</v>
      </c>
      <c r="G1611" s="2">
        <v>0</v>
      </c>
      <c r="H1611" s="2">
        <v>0</v>
      </c>
      <c r="I1611">
        <v>0.4</v>
      </c>
      <c r="J1611">
        <v>0.4</v>
      </c>
      <c r="K1611">
        <v>0.61713599999999991</v>
      </c>
      <c r="L1611">
        <v>0.47599759999999997</v>
      </c>
    </row>
    <row r="1612" spans="1:12" x14ac:dyDescent="0.25">
      <c r="A1612" t="s">
        <v>730</v>
      </c>
      <c r="B1612">
        <v>1</v>
      </c>
      <c r="C1612">
        <v>5</v>
      </c>
      <c r="D1612">
        <v>5</v>
      </c>
      <c r="E1612">
        <v>700096</v>
      </c>
      <c r="F1612" s="2">
        <v>0</v>
      </c>
      <c r="G1612" s="2">
        <v>0</v>
      </c>
      <c r="H1612" s="2">
        <v>0</v>
      </c>
      <c r="I1612">
        <v>0.4</v>
      </c>
      <c r="J1612">
        <v>4</v>
      </c>
      <c r="K1612">
        <v>0.35004799999999997</v>
      </c>
      <c r="L1612">
        <v>1.2825168000000002</v>
      </c>
    </row>
    <row r="1613" spans="1:12" x14ac:dyDescent="0.25">
      <c r="A1613" t="s">
        <v>730</v>
      </c>
      <c r="B1613">
        <v>1</v>
      </c>
      <c r="C1613">
        <v>5</v>
      </c>
      <c r="D1613">
        <v>5</v>
      </c>
      <c r="E1613">
        <v>493066</v>
      </c>
      <c r="F1613" s="2">
        <v>0.01</v>
      </c>
      <c r="G1613" s="2">
        <v>0</v>
      </c>
      <c r="H1613" s="2">
        <v>0.01</v>
      </c>
      <c r="I1613">
        <v>0.4</v>
      </c>
      <c r="J1613">
        <v>4</v>
      </c>
      <c r="K1613">
        <v>0.59653299999999998</v>
      </c>
      <c r="L1613">
        <v>1.36878655</v>
      </c>
    </row>
    <row r="1614" spans="1:12" x14ac:dyDescent="0.25">
      <c r="A1614" t="s">
        <v>730</v>
      </c>
      <c r="B1614">
        <v>1</v>
      </c>
      <c r="C1614">
        <v>3</v>
      </c>
      <c r="D1614">
        <v>1</v>
      </c>
      <c r="E1614">
        <v>2248120</v>
      </c>
      <c r="F1614" s="2">
        <v>0.01</v>
      </c>
      <c r="G1614" s="2">
        <v>0</v>
      </c>
      <c r="H1614" s="2">
        <v>0</v>
      </c>
      <c r="I1614">
        <v>0.4</v>
      </c>
      <c r="J1614">
        <v>0.4</v>
      </c>
      <c r="K1614">
        <v>1.2240600000000001</v>
      </c>
      <c r="L1614">
        <v>0.68842100000000006</v>
      </c>
    </row>
    <row r="1615" spans="1:12" x14ac:dyDescent="0.25">
      <c r="A1615" t="s">
        <v>730</v>
      </c>
      <c r="B1615">
        <v>1</v>
      </c>
      <c r="C1615">
        <v>3</v>
      </c>
      <c r="D1615">
        <v>3</v>
      </c>
      <c r="E1615">
        <v>389465</v>
      </c>
      <c r="F1615" s="2">
        <v>0.01</v>
      </c>
      <c r="G1615" s="2">
        <v>0</v>
      </c>
      <c r="H1615" s="2">
        <v>0</v>
      </c>
      <c r="I1615">
        <v>0.4</v>
      </c>
      <c r="J1615">
        <v>2.4000000000000004</v>
      </c>
      <c r="K1615">
        <v>0.29473250000000001</v>
      </c>
      <c r="L1615">
        <v>0.86315637500000009</v>
      </c>
    </row>
    <row r="1616" spans="1:12" x14ac:dyDescent="0.25">
      <c r="A1616" t="s">
        <v>730</v>
      </c>
      <c r="B1616">
        <v>1</v>
      </c>
      <c r="C1616">
        <v>4</v>
      </c>
      <c r="D1616">
        <v>4</v>
      </c>
      <c r="E1616">
        <v>582629</v>
      </c>
      <c r="F1616" s="2">
        <v>0.01</v>
      </c>
      <c r="G1616" s="2">
        <v>0</v>
      </c>
      <c r="H1616" s="2">
        <v>0</v>
      </c>
      <c r="I1616">
        <v>0.4</v>
      </c>
      <c r="J1616">
        <v>3.2</v>
      </c>
      <c r="K1616">
        <v>0.39131450000000001</v>
      </c>
      <c r="L1616">
        <v>1.0969600750000001</v>
      </c>
    </row>
    <row r="1617" spans="1:12" x14ac:dyDescent="0.25">
      <c r="A1617" t="s">
        <v>730</v>
      </c>
      <c r="B1617">
        <v>1</v>
      </c>
      <c r="C1617">
        <v>3</v>
      </c>
      <c r="D1617">
        <v>3</v>
      </c>
      <c r="E1617">
        <v>386234</v>
      </c>
      <c r="F1617" s="2">
        <v>0.01</v>
      </c>
      <c r="G1617" s="2">
        <v>0</v>
      </c>
      <c r="H1617" s="2">
        <v>0</v>
      </c>
      <c r="I1617">
        <v>0.4</v>
      </c>
      <c r="J1617">
        <v>2.4000000000000004</v>
      </c>
      <c r="K1617">
        <v>0.29311699999999996</v>
      </c>
      <c r="L1617">
        <v>0.86259095000000008</v>
      </c>
    </row>
    <row r="1618" spans="1:12" x14ac:dyDescent="0.25">
      <c r="A1618" t="s">
        <v>730</v>
      </c>
      <c r="B1618">
        <v>1</v>
      </c>
      <c r="C1618">
        <v>2</v>
      </c>
      <c r="D1618">
        <v>2</v>
      </c>
      <c r="E1618">
        <v>952970</v>
      </c>
      <c r="F1618" s="2">
        <v>0.01</v>
      </c>
      <c r="G1618" s="2">
        <v>0</v>
      </c>
      <c r="H1618" s="2">
        <v>0</v>
      </c>
      <c r="I1618">
        <v>0.4</v>
      </c>
      <c r="J1618">
        <v>1.6</v>
      </c>
      <c r="K1618">
        <v>0.57648500000000003</v>
      </c>
      <c r="L1618">
        <v>0.76176975000000002</v>
      </c>
    </row>
    <row r="1619" spans="1:12" x14ac:dyDescent="0.25">
      <c r="A1619" t="s">
        <v>730</v>
      </c>
      <c r="B1619">
        <v>1</v>
      </c>
      <c r="C1619">
        <v>1</v>
      </c>
      <c r="D1619">
        <v>1</v>
      </c>
      <c r="E1619">
        <v>172027</v>
      </c>
      <c r="F1619" s="2">
        <v>0.01</v>
      </c>
      <c r="G1619" s="2">
        <v>0</v>
      </c>
      <c r="H1619" s="2">
        <v>0</v>
      </c>
      <c r="I1619">
        <v>0.4</v>
      </c>
      <c r="J1619">
        <v>0.8</v>
      </c>
      <c r="K1619">
        <v>0.1860135</v>
      </c>
      <c r="L1619">
        <v>0.42510472500000007</v>
      </c>
    </row>
    <row r="1620" spans="1:12" x14ac:dyDescent="0.25">
      <c r="A1620" t="s">
        <v>730</v>
      </c>
      <c r="B1620">
        <v>1</v>
      </c>
      <c r="C1620">
        <v>1</v>
      </c>
      <c r="D1620">
        <v>1</v>
      </c>
      <c r="E1620">
        <v>385104</v>
      </c>
      <c r="F1620" s="2">
        <v>0.01</v>
      </c>
      <c r="G1620" s="2">
        <v>0</v>
      </c>
      <c r="H1620" s="2">
        <v>0</v>
      </c>
      <c r="I1620">
        <v>0.4</v>
      </c>
      <c r="J1620">
        <v>0.8</v>
      </c>
      <c r="K1620">
        <v>0.29255200000000003</v>
      </c>
      <c r="L1620">
        <v>0.46239320000000006</v>
      </c>
    </row>
    <row r="1621" spans="1:12" x14ac:dyDescent="0.25">
      <c r="A1621" t="s">
        <v>730</v>
      </c>
      <c r="B1621">
        <v>1</v>
      </c>
      <c r="C1621">
        <v>3</v>
      </c>
      <c r="D1621">
        <v>3</v>
      </c>
      <c r="E1621">
        <v>938538</v>
      </c>
      <c r="F1621" s="2">
        <v>0.01</v>
      </c>
      <c r="G1621" s="2">
        <v>0</v>
      </c>
      <c r="H1621" s="2">
        <v>0</v>
      </c>
      <c r="I1621">
        <v>0.4</v>
      </c>
      <c r="J1621">
        <v>2.4000000000000004</v>
      </c>
      <c r="K1621">
        <v>0.56926900000000002</v>
      </c>
      <c r="L1621">
        <v>0.95924415000000018</v>
      </c>
    </row>
    <row r="1622" spans="1:12" x14ac:dyDescent="0.25">
      <c r="A1622" t="s">
        <v>730</v>
      </c>
      <c r="B1622">
        <v>1</v>
      </c>
      <c r="C1622">
        <v>2</v>
      </c>
      <c r="D1622">
        <v>2</v>
      </c>
      <c r="E1622">
        <v>931064</v>
      </c>
      <c r="F1622" s="2">
        <v>0.01</v>
      </c>
      <c r="G1622" s="2">
        <v>0</v>
      </c>
      <c r="H1622" s="2">
        <v>0.01</v>
      </c>
      <c r="I1622">
        <v>0.4</v>
      </c>
      <c r="J1622">
        <v>1.6</v>
      </c>
      <c r="K1622">
        <v>0.81553200000000003</v>
      </c>
      <c r="L1622">
        <v>0.84543619999999997</v>
      </c>
    </row>
    <row r="1623" spans="1:12" x14ac:dyDescent="0.25">
      <c r="A1623" t="s">
        <v>730</v>
      </c>
      <c r="B1623">
        <v>1</v>
      </c>
      <c r="C1623">
        <v>2</v>
      </c>
      <c r="D1623">
        <v>2</v>
      </c>
      <c r="E1623">
        <v>893170</v>
      </c>
      <c r="F1623" s="2">
        <v>0.01</v>
      </c>
      <c r="G1623" s="2">
        <v>0</v>
      </c>
      <c r="H1623" s="2">
        <v>0</v>
      </c>
      <c r="I1623">
        <v>0.4</v>
      </c>
      <c r="J1623">
        <v>1.6</v>
      </c>
      <c r="K1623">
        <v>0.54658499999999999</v>
      </c>
      <c r="L1623">
        <v>0.75130475000000008</v>
      </c>
    </row>
    <row r="1624" spans="1:12" x14ac:dyDescent="0.25">
      <c r="A1624" t="s">
        <v>730</v>
      </c>
      <c r="B1624">
        <v>1</v>
      </c>
      <c r="C1624">
        <v>2</v>
      </c>
      <c r="D1624">
        <v>1</v>
      </c>
      <c r="E1624">
        <v>753119</v>
      </c>
      <c r="F1624" s="2">
        <v>0.01</v>
      </c>
      <c r="G1624" s="2">
        <v>0</v>
      </c>
      <c r="H1624" s="2">
        <v>0</v>
      </c>
      <c r="I1624">
        <v>0.4</v>
      </c>
      <c r="J1624">
        <v>0.60000000000000009</v>
      </c>
      <c r="K1624">
        <v>0.47655950000000002</v>
      </c>
      <c r="L1624">
        <v>0.47679582500000006</v>
      </c>
    </row>
    <row r="1625" spans="1:12" x14ac:dyDescent="0.25">
      <c r="A1625" t="s">
        <v>730</v>
      </c>
      <c r="B1625">
        <v>1</v>
      </c>
      <c r="C1625">
        <v>4</v>
      </c>
      <c r="D1625">
        <v>3</v>
      </c>
      <c r="E1625">
        <v>706629</v>
      </c>
      <c r="F1625" s="2">
        <v>0.02</v>
      </c>
      <c r="G1625" s="2">
        <v>0</v>
      </c>
      <c r="H1625" s="2">
        <v>0</v>
      </c>
      <c r="I1625">
        <v>0.4</v>
      </c>
      <c r="J1625">
        <v>2.2000000000000002</v>
      </c>
      <c r="K1625">
        <v>0.55331449999999993</v>
      </c>
      <c r="L1625">
        <v>0.90366007500000001</v>
      </c>
    </row>
    <row r="1626" spans="1:12" x14ac:dyDescent="0.25">
      <c r="A1626" t="s">
        <v>730</v>
      </c>
      <c r="B1626">
        <v>1</v>
      </c>
      <c r="C1626">
        <v>4</v>
      </c>
      <c r="D1626">
        <v>3</v>
      </c>
      <c r="E1626">
        <v>757991</v>
      </c>
      <c r="F1626" s="2">
        <v>0.01</v>
      </c>
      <c r="G1626" s="2">
        <v>0</v>
      </c>
      <c r="H1626" s="2">
        <v>0</v>
      </c>
      <c r="I1626">
        <v>0.4</v>
      </c>
      <c r="J1626">
        <v>2.2000000000000002</v>
      </c>
      <c r="K1626">
        <v>0.47899550000000002</v>
      </c>
      <c r="L1626">
        <v>0.87764842500000007</v>
      </c>
    </row>
    <row r="1627" spans="1:12" x14ac:dyDescent="0.25">
      <c r="A1627" t="s">
        <v>730</v>
      </c>
      <c r="B1627">
        <v>1</v>
      </c>
      <c r="C1627">
        <v>5</v>
      </c>
      <c r="D1627">
        <v>1</v>
      </c>
      <c r="E1627">
        <v>755748</v>
      </c>
      <c r="F1627" s="2">
        <v>0.01</v>
      </c>
      <c r="G1627" s="2">
        <v>0</v>
      </c>
      <c r="H1627" s="2">
        <v>0</v>
      </c>
      <c r="I1627">
        <v>0.4</v>
      </c>
      <c r="J1627">
        <v>0</v>
      </c>
      <c r="K1627">
        <v>0.47787400000000002</v>
      </c>
      <c r="L1627">
        <v>0.32725590000000004</v>
      </c>
    </row>
    <row r="1628" spans="1:12" x14ac:dyDescent="0.25">
      <c r="A1628" t="s">
        <v>730</v>
      </c>
      <c r="B1628">
        <v>1</v>
      </c>
      <c r="C1628">
        <v>1</v>
      </c>
      <c r="D1628">
        <v>1</v>
      </c>
      <c r="E1628">
        <v>390622</v>
      </c>
      <c r="F1628" s="2">
        <v>0.01</v>
      </c>
      <c r="G1628" s="2">
        <v>0</v>
      </c>
      <c r="H1628" s="2">
        <v>0</v>
      </c>
      <c r="I1628">
        <v>0.4</v>
      </c>
      <c r="J1628">
        <v>0.8</v>
      </c>
      <c r="K1628">
        <v>0.29531099999999999</v>
      </c>
      <c r="L1628">
        <v>0.46335885000000004</v>
      </c>
    </row>
    <row r="1629" spans="1:12" x14ac:dyDescent="0.25">
      <c r="A1629" t="s">
        <v>730</v>
      </c>
      <c r="B1629">
        <v>1</v>
      </c>
      <c r="C1629">
        <v>3</v>
      </c>
      <c r="D1629">
        <v>1</v>
      </c>
      <c r="E1629">
        <v>120802</v>
      </c>
      <c r="F1629" s="2">
        <v>0.01</v>
      </c>
      <c r="G1629" s="2">
        <v>0</v>
      </c>
      <c r="H1629" s="2">
        <v>0.01</v>
      </c>
      <c r="I1629">
        <v>0.4</v>
      </c>
      <c r="J1629">
        <v>0.4</v>
      </c>
      <c r="K1629">
        <v>0.41040100000000002</v>
      </c>
      <c r="L1629">
        <v>0.40364034999999998</v>
      </c>
    </row>
    <row r="1630" spans="1:12" x14ac:dyDescent="0.25">
      <c r="A1630" t="s">
        <v>730</v>
      </c>
      <c r="B1630">
        <v>1</v>
      </c>
      <c r="C1630">
        <v>4</v>
      </c>
      <c r="D1630">
        <v>4</v>
      </c>
      <c r="E1630">
        <v>107907</v>
      </c>
      <c r="F1630" s="2">
        <v>0</v>
      </c>
      <c r="G1630" s="2">
        <v>0</v>
      </c>
      <c r="H1630" s="2">
        <v>0</v>
      </c>
      <c r="I1630">
        <v>0.4</v>
      </c>
      <c r="J1630">
        <v>3.2</v>
      </c>
      <c r="K1630">
        <v>5.3953499999999995E-2</v>
      </c>
      <c r="L1630">
        <v>0.97888372500000009</v>
      </c>
    </row>
    <row r="1631" spans="1:12" x14ac:dyDescent="0.25">
      <c r="A1631" t="s">
        <v>730</v>
      </c>
      <c r="B1631">
        <v>1</v>
      </c>
      <c r="C1631">
        <v>5</v>
      </c>
      <c r="D1631">
        <v>5</v>
      </c>
      <c r="E1631">
        <v>664377</v>
      </c>
      <c r="F1631" s="2">
        <v>0.01</v>
      </c>
      <c r="G1631" s="2">
        <v>0</v>
      </c>
      <c r="H1631" s="2">
        <v>0</v>
      </c>
      <c r="I1631">
        <v>0.4</v>
      </c>
      <c r="J1631">
        <v>4</v>
      </c>
      <c r="K1631">
        <v>0.43218849999999998</v>
      </c>
      <c r="L1631">
        <v>1.3112659750000002</v>
      </c>
    </row>
    <row r="1632" spans="1:12" x14ac:dyDescent="0.25">
      <c r="A1632" t="s">
        <v>730</v>
      </c>
      <c r="B1632">
        <v>1</v>
      </c>
      <c r="C1632">
        <v>2</v>
      </c>
      <c r="D1632">
        <v>1</v>
      </c>
      <c r="E1632">
        <v>47614</v>
      </c>
      <c r="F1632" s="2">
        <v>0.01</v>
      </c>
      <c r="G1632" s="2">
        <v>0</v>
      </c>
      <c r="H1632" s="2">
        <v>0.01</v>
      </c>
      <c r="I1632">
        <v>0.4</v>
      </c>
      <c r="J1632">
        <v>0.60000000000000009</v>
      </c>
      <c r="K1632">
        <v>0.373807</v>
      </c>
      <c r="L1632">
        <v>0.44083245000000004</v>
      </c>
    </row>
    <row r="1633" spans="1:12" x14ac:dyDescent="0.25">
      <c r="A1633" t="s">
        <v>730</v>
      </c>
      <c r="B1633">
        <v>1</v>
      </c>
      <c r="C1633">
        <v>6</v>
      </c>
      <c r="D1633">
        <v>1</v>
      </c>
      <c r="E1633">
        <v>470191</v>
      </c>
      <c r="F1633" s="2">
        <v>0.01</v>
      </c>
      <c r="G1633" s="2">
        <v>0</v>
      </c>
      <c r="H1633" s="2">
        <v>0</v>
      </c>
      <c r="I1633">
        <v>0.4</v>
      </c>
      <c r="J1633">
        <v>-0.19999999999999996</v>
      </c>
      <c r="K1633">
        <v>0.33509549999999999</v>
      </c>
      <c r="L1633">
        <v>0.22728342500000004</v>
      </c>
    </row>
    <row r="1634" spans="1:12" x14ac:dyDescent="0.25">
      <c r="A1634" t="s">
        <v>730</v>
      </c>
      <c r="B1634">
        <v>1</v>
      </c>
      <c r="C1634">
        <v>7</v>
      </c>
      <c r="D1634">
        <v>6</v>
      </c>
      <c r="E1634">
        <v>318840</v>
      </c>
      <c r="F1634" s="2">
        <v>0.01</v>
      </c>
      <c r="G1634" s="2">
        <v>0</v>
      </c>
      <c r="H1634" s="2">
        <v>0.01</v>
      </c>
      <c r="I1634">
        <v>0.4</v>
      </c>
      <c r="J1634">
        <v>4.6000000000000005</v>
      </c>
      <c r="K1634">
        <v>0.50941999999999998</v>
      </c>
      <c r="L1634">
        <v>1.488297</v>
      </c>
    </row>
    <row r="1635" spans="1:12" x14ac:dyDescent="0.25">
      <c r="A1635" t="s">
        <v>730</v>
      </c>
      <c r="B1635">
        <v>1</v>
      </c>
      <c r="C1635">
        <v>3</v>
      </c>
      <c r="D1635">
        <v>2</v>
      </c>
      <c r="E1635">
        <v>1028031</v>
      </c>
      <c r="F1635" s="2">
        <v>0.01</v>
      </c>
      <c r="G1635" s="2">
        <v>0</v>
      </c>
      <c r="H1635" s="2">
        <v>0</v>
      </c>
      <c r="I1635">
        <v>0.4</v>
      </c>
      <c r="J1635">
        <v>1.4000000000000001</v>
      </c>
      <c r="K1635">
        <v>0.61401549999999994</v>
      </c>
      <c r="L1635">
        <v>0.72490542499999999</v>
      </c>
    </row>
    <row r="1636" spans="1:12" x14ac:dyDescent="0.25">
      <c r="A1636" t="s">
        <v>730</v>
      </c>
      <c r="B1636">
        <v>1</v>
      </c>
      <c r="C1636">
        <v>1</v>
      </c>
      <c r="D1636">
        <v>1</v>
      </c>
      <c r="E1636">
        <v>150691</v>
      </c>
      <c r="F1636" s="2">
        <v>0.02</v>
      </c>
      <c r="G1636" s="2">
        <v>0</v>
      </c>
      <c r="H1636" s="2">
        <v>0</v>
      </c>
      <c r="I1636">
        <v>0.4</v>
      </c>
      <c r="J1636">
        <v>0.8</v>
      </c>
      <c r="K1636">
        <v>0.27534550000000002</v>
      </c>
      <c r="L1636">
        <v>0.45637092500000004</v>
      </c>
    </row>
    <row r="1637" spans="1:12" x14ac:dyDescent="0.25">
      <c r="A1637" t="s">
        <v>730</v>
      </c>
      <c r="B1637">
        <v>1</v>
      </c>
      <c r="C1637">
        <v>2</v>
      </c>
      <c r="D1637">
        <v>2</v>
      </c>
      <c r="E1637">
        <v>1215945</v>
      </c>
      <c r="F1637" s="2">
        <v>0.01</v>
      </c>
      <c r="G1637" s="2">
        <v>0</v>
      </c>
      <c r="H1637" s="2">
        <v>0.01</v>
      </c>
      <c r="I1637">
        <v>0.4</v>
      </c>
      <c r="J1637">
        <v>1.6</v>
      </c>
      <c r="K1637">
        <v>0.9579725</v>
      </c>
      <c r="L1637">
        <v>0.89529037500000008</v>
      </c>
    </row>
    <row r="1638" spans="1:12" x14ac:dyDescent="0.25">
      <c r="A1638" t="s">
        <v>730</v>
      </c>
      <c r="B1638">
        <v>1</v>
      </c>
      <c r="C1638">
        <v>5</v>
      </c>
      <c r="D1638">
        <v>5</v>
      </c>
      <c r="E1638">
        <v>444092</v>
      </c>
      <c r="F1638" s="2">
        <v>0.01</v>
      </c>
      <c r="G1638" s="2">
        <v>0</v>
      </c>
      <c r="H1638" s="2">
        <v>0</v>
      </c>
      <c r="I1638">
        <v>0.4</v>
      </c>
      <c r="J1638">
        <v>4</v>
      </c>
      <c r="K1638">
        <v>0.322046</v>
      </c>
      <c r="L1638">
        <v>1.2727161000000002</v>
      </c>
    </row>
    <row r="1639" spans="1:12" x14ac:dyDescent="0.25">
      <c r="A1639" t="s">
        <v>730</v>
      </c>
      <c r="B1639">
        <v>1</v>
      </c>
      <c r="C1639">
        <v>3</v>
      </c>
      <c r="D1639">
        <v>3</v>
      </c>
      <c r="E1639">
        <v>1527300</v>
      </c>
      <c r="F1639" s="2">
        <v>0.01</v>
      </c>
      <c r="G1639" s="2">
        <v>0</v>
      </c>
      <c r="H1639" s="2">
        <v>0</v>
      </c>
      <c r="I1639">
        <v>0.4</v>
      </c>
      <c r="J1639">
        <v>2.4000000000000004</v>
      </c>
      <c r="K1639">
        <v>0.86364999999999992</v>
      </c>
      <c r="L1639">
        <v>1.0622775</v>
      </c>
    </row>
    <row r="1640" spans="1:12" x14ac:dyDescent="0.25">
      <c r="A1640" t="s">
        <v>730</v>
      </c>
      <c r="B1640">
        <v>1</v>
      </c>
      <c r="C1640">
        <v>1</v>
      </c>
      <c r="D1640">
        <v>1</v>
      </c>
      <c r="E1640">
        <v>405781</v>
      </c>
      <c r="F1640" s="2">
        <v>0.01</v>
      </c>
      <c r="G1640" s="2">
        <v>0</v>
      </c>
      <c r="H1640" s="2">
        <v>0.01</v>
      </c>
      <c r="I1640">
        <v>0.4</v>
      </c>
      <c r="J1640">
        <v>0.8</v>
      </c>
      <c r="K1640">
        <v>0.55289049999999995</v>
      </c>
      <c r="L1640">
        <v>0.55351167499999998</v>
      </c>
    </row>
    <row r="1641" spans="1:12" x14ac:dyDescent="0.25">
      <c r="A1641" t="s">
        <v>730</v>
      </c>
      <c r="B1641">
        <v>1</v>
      </c>
      <c r="C1641">
        <v>3</v>
      </c>
      <c r="D1641">
        <v>2</v>
      </c>
      <c r="E1641">
        <v>206199</v>
      </c>
      <c r="F1641" s="2">
        <v>0.01</v>
      </c>
      <c r="G1641" s="2">
        <v>0</v>
      </c>
      <c r="H1641" s="2">
        <v>0</v>
      </c>
      <c r="I1641">
        <v>0.4</v>
      </c>
      <c r="J1641">
        <v>1.4000000000000001</v>
      </c>
      <c r="K1641">
        <v>0.20309949999999999</v>
      </c>
      <c r="L1641">
        <v>0.58108482500000003</v>
      </c>
    </row>
    <row r="1642" spans="1:12" x14ac:dyDescent="0.25">
      <c r="A1642" t="s">
        <v>730</v>
      </c>
      <c r="B1642">
        <v>1</v>
      </c>
      <c r="C1642">
        <v>6</v>
      </c>
      <c r="D1642">
        <v>6</v>
      </c>
      <c r="E1642">
        <v>1011136</v>
      </c>
      <c r="F1642" s="2">
        <v>0.01</v>
      </c>
      <c r="G1642" s="2">
        <v>0</v>
      </c>
      <c r="H1642" s="2">
        <v>0</v>
      </c>
      <c r="I1642">
        <v>0.4</v>
      </c>
      <c r="J1642">
        <v>4.8000000000000007</v>
      </c>
      <c r="K1642">
        <v>0.605568</v>
      </c>
      <c r="L1642">
        <v>1.5719488000000004</v>
      </c>
    </row>
    <row r="1643" spans="1:12" x14ac:dyDescent="0.25">
      <c r="A1643" t="s">
        <v>730</v>
      </c>
      <c r="B1643">
        <v>1</v>
      </c>
      <c r="C1643">
        <v>4</v>
      </c>
      <c r="D1643">
        <v>4</v>
      </c>
      <c r="E1643">
        <v>330565</v>
      </c>
      <c r="F1643" s="2">
        <v>0.01</v>
      </c>
      <c r="G1643" s="2">
        <v>0</v>
      </c>
      <c r="H1643" s="2">
        <v>0</v>
      </c>
      <c r="I1643">
        <v>0.4</v>
      </c>
      <c r="J1643">
        <v>3.2</v>
      </c>
      <c r="K1643">
        <v>0.26528249999999998</v>
      </c>
      <c r="L1643">
        <v>1.052848875</v>
      </c>
    </row>
    <row r="1644" spans="1:12" x14ac:dyDescent="0.25">
      <c r="A1644" t="s">
        <v>730</v>
      </c>
      <c r="B1644">
        <v>1</v>
      </c>
      <c r="C1644">
        <v>4</v>
      </c>
      <c r="D1644">
        <v>3</v>
      </c>
      <c r="E1644">
        <v>1249677</v>
      </c>
      <c r="F1644" s="2">
        <v>0.01</v>
      </c>
      <c r="G1644" s="2">
        <v>0</v>
      </c>
      <c r="H1644" s="2">
        <v>0</v>
      </c>
      <c r="I1644">
        <v>0.4</v>
      </c>
      <c r="J1644">
        <v>2.2000000000000002</v>
      </c>
      <c r="K1644">
        <v>0.72483849999999994</v>
      </c>
      <c r="L1644">
        <v>0.96369347500000002</v>
      </c>
    </row>
    <row r="1645" spans="1:12" x14ac:dyDescent="0.25">
      <c r="A1645" t="s">
        <v>730</v>
      </c>
      <c r="B1645">
        <v>1</v>
      </c>
      <c r="C1645">
        <v>1</v>
      </c>
      <c r="D1645">
        <v>1</v>
      </c>
      <c r="E1645">
        <v>63846</v>
      </c>
      <c r="F1645" s="2">
        <v>0.02</v>
      </c>
      <c r="G1645" s="2">
        <v>0</v>
      </c>
      <c r="H1645" s="2">
        <v>0</v>
      </c>
      <c r="I1645">
        <v>0.4</v>
      </c>
      <c r="J1645">
        <v>0.8</v>
      </c>
      <c r="K1645">
        <v>0.23192300000000002</v>
      </c>
      <c r="L1645">
        <v>0.44117305000000007</v>
      </c>
    </row>
    <row r="1646" spans="1:12" x14ac:dyDescent="0.25">
      <c r="A1646" t="s">
        <v>730</v>
      </c>
      <c r="B1646">
        <v>1</v>
      </c>
      <c r="C1646">
        <v>2</v>
      </c>
      <c r="D1646">
        <v>2</v>
      </c>
      <c r="E1646">
        <v>648598</v>
      </c>
      <c r="F1646" s="2">
        <v>0.01</v>
      </c>
      <c r="G1646" s="2">
        <v>0</v>
      </c>
      <c r="H1646" s="2">
        <v>0</v>
      </c>
      <c r="I1646">
        <v>0.4</v>
      </c>
      <c r="J1646">
        <v>1.6</v>
      </c>
      <c r="K1646">
        <v>0.42429899999999998</v>
      </c>
      <c r="L1646">
        <v>0.70850465000000007</v>
      </c>
    </row>
    <row r="1647" spans="1:12" x14ac:dyDescent="0.25">
      <c r="A1647" t="s">
        <v>730</v>
      </c>
      <c r="B1647">
        <v>1</v>
      </c>
      <c r="C1647">
        <v>3</v>
      </c>
      <c r="D1647">
        <v>2</v>
      </c>
      <c r="E1647">
        <v>149770</v>
      </c>
      <c r="F1647" s="2">
        <v>0.01</v>
      </c>
      <c r="G1647" s="2">
        <v>0</v>
      </c>
      <c r="H1647" s="2">
        <v>0</v>
      </c>
      <c r="I1647">
        <v>0.4</v>
      </c>
      <c r="J1647">
        <v>1.4000000000000001</v>
      </c>
      <c r="K1647">
        <v>0.17488500000000001</v>
      </c>
      <c r="L1647">
        <v>0.57120974999999996</v>
      </c>
    </row>
    <row r="1648" spans="1:12" x14ac:dyDescent="0.25">
      <c r="A1648" t="s">
        <v>730</v>
      </c>
      <c r="B1648">
        <v>1</v>
      </c>
      <c r="C1648">
        <v>2</v>
      </c>
      <c r="D1648">
        <v>2</v>
      </c>
      <c r="E1648">
        <v>254142</v>
      </c>
      <c r="F1648" s="2">
        <v>0</v>
      </c>
      <c r="G1648" s="2">
        <v>0</v>
      </c>
      <c r="H1648" s="2">
        <v>0</v>
      </c>
      <c r="I1648">
        <v>0.4</v>
      </c>
      <c r="J1648">
        <v>1.6</v>
      </c>
      <c r="K1648">
        <v>0.12707099999999999</v>
      </c>
      <c r="L1648">
        <v>0.60447485000000001</v>
      </c>
    </row>
    <row r="1649" spans="1:12" x14ac:dyDescent="0.25">
      <c r="A1649" t="s">
        <v>730</v>
      </c>
      <c r="B1649">
        <v>1</v>
      </c>
      <c r="C1649">
        <v>3</v>
      </c>
      <c r="D1649">
        <v>1</v>
      </c>
      <c r="E1649">
        <v>902489</v>
      </c>
      <c r="F1649" s="2">
        <v>0.01</v>
      </c>
      <c r="G1649" s="2">
        <v>0</v>
      </c>
      <c r="H1649" s="2">
        <v>0</v>
      </c>
      <c r="I1649">
        <v>0.4</v>
      </c>
      <c r="J1649">
        <v>0.4</v>
      </c>
      <c r="K1649">
        <v>0.55124450000000003</v>
      </c>
      <c r="L1649">
        <v>0.45293557500000003</v>
      </c>
    </row>
    <row r="1650" spans="1:12" x14ac:dyDescent="0.25">
      <c r="A1650" t="s">
        <v>730</v>
      </c>
      <c r="B1650">
        <v>1</v>
      </c>
      <c r="C1650">
        <v>2</v>
      </c>
      <c r="D1650">
        <v>2</v>
      </c>
      <c r="E1650">
        <v>29769</v>
      </c>
      <c r="F1650" s="2">
        <v>0.01</v>
      </c>
      <c r="G1650" s="2">
        <v>0</v>
      </c>
      <c r="H1650" s="2">
        <v>0</v>
      </c>
      <c r="I1650">
        <v>0.4</v>
      </c>
      <c r="J1650">
        <v>1.6</v>
      </c>
      <c r="K1650">
        <v>0.1148845</v>
      </c>
      <c r="L1650">
        <v>0.60020957500000005</v>
      </c>
    </row>
    <row r="1651" spans="1:12" x14ac:dyDescent="0.25">
      <c r="A1651" t="s">
        <v>730</v>
      </c>
      <c r="B1651">
        <v>1</v>
      </c>
      <c r="C1651">
        <v>1</v>
      </c>
      <c r="D1651">
        <v>1</v>
      </c>
      <c r="E1651">
        <v>262100</v>
      </c>
      <c r="F1651" s="2">
        <v>0.01</v>
      </c>
      <c r="G1651" s="2">
        <v>0</v>
      </c>
      <c r="H1651" s="2">
        <v>0</v>
      </c>
      <c r="I1651">
        <v>0.4</v>
      </c>
      <c r="J1651">
        <v>0.8</v>
      </c>
      <c r="K1651">
        <v>0.23105000000000001</v>
      </c>
      <c r="L1651">
        <v>0.44086750000000002</v>
      </c>
    </row>
    <row r="1652" spans="1:12" x14ac:dyDescent="0.25">
      <c r="A1652" t="s">
        <v>730</v>
      </c>
      <c r="B1652">
        <v>1</v>
      </c>
      <c r="C1652">
        <v>6</v>
      </c>
      <c r="D1652">
        <v>6</v>
      </c>
      <c r="E1652">
        <v>754817</v>
      </c>
      <c r="F1652" s="2">
        <v>0.01</v>
      </c>
      <c r="G1652" s="2">
        <v>0</v>
      </c>
      <c r="H1652" s="2">
        <v>0</v>
      </c>
      <c r="I1652">
        <v>0.4</v>
      </c>
      <c r="J1652">
        <v>4.8000000000000007</v>
      </c>
      <c r="K1652">
        <v>0.47740850000000001</v>
      </c>
      <c r="L1652">
        <v>1.5270929750000004</v>
      </c>
    </row>
    <row r="1653" spans="1:12" x14ac:dyDescent="0.25">
      <c r="A1653" t="s">
        <v>730</v>
      </c>
      <c r="B1653">
        <v>1</v>
      </c>
      <c r="C1653">
        <v>1</v>
      </c>
      <c r="D1653">
        <v>1</v>
      </c>
      <c r="E1653">
        <v>812832</v>
      </c>
      <c r="F1653" s="2">
        <v>0.01</v>
      </c>
      <c r="G1653" s="2">
        <v>0</v>
      </c>
      <c r="H1653" s="2">
        <v>0</v>
      </c>
      <c r="I1653">
        <v>0.4</v>
      </c>
      <c r="J1653">
        <v>0.8</v>
      </c>
      <c r="K1653">
        <v>0.50641599999999998</v>
      </c>
      <c r="L1653">
        <v>0.53724559999999999</v>
      </c>
    </row>
    <row r="1654" spans="1:12" x14ac:dyDescent="0.25">
      <c r="A1654" t="s">
        <v>730</v>
      </c>
      <c r="B1654">
        <v>1</v>
      </c>
      <c r="C1654">
        <v>1</v>
      </c>
      <c r="D1654">
        <v>1</v>
      </c>
      <c r="E1654">
        <v>945920</v>
      </c>
      <c r="F1654" s="2">
        <v>0.01</v>
      </c>
      <c r="G1654" s="2">
        <v>0</v>
      </c>
      <c r="H1654" s="2">
        <v>0</v>
      </c>
      <c r="I1654">
        <v>0.4</v>
      </c>
      <c r="J1654">
        <v>0.8</v>
      </c>
      <c r="K1654">
        <v>0.57296000000000002</v>
      </c>
      <c r="L1654">
        <v>0.56053600000000003</v>
      </c>
    </row>
    <row r="1655" spans="1:12" x14ac:dyDescent="0.25">
      <c r="A1655" t="s">
        <v>730</v>
      </c>
      <c r="B1655">
        <v>1</v>
      </c>
      <c r="C1655">
        <v>2</v>
      </c>
      <c r="D1655">
        <v>1</v>
      </c>
      <c r="E1655">
        <v>707341</v>
      </c>
      <c r="F1655" s="2">
        <v>0.01</v>
      </c>
      <c r="G1655" s="2">
        <v>0</v>
      </c>
      <c r="H1655" s="2">
        <v>0</v>
      </c>
      <c r="I1655">
        <v>0.4</v>
      </c>
      <c r="J1655">
        <v>0.60000000000000009</v>
      </c>
      <c r="K1655">
        <v>0.45367049999999998</v>
      </c>
      <c r="L1655">
        <v>0.46878467500000004</v>
      </c>
    </row>
    <row r="1656" spans="1:12" x14ac:dyDescent="0.25">
      <c r="A1656" t="s">
        <v>730</v>
      </c>
      <c r="B1656">
        <v>1</v>
      </c>
      <c r="C1656">
        <v>2</v>
      </c>
      <c r="D1656">
        <v>2</v>
      </c>
      <c r="E1656">
        <v>281868</v>
      </c>
      <c r="F1656" s="2">
        <v>0.01</v>
      </c>
      <c r="G1656" s="2">
        <v>0</v>
      </c>
      <c r="H1656" s="2">
        <v>0</v>
      </c>
      <c r="I1656">
        <v>0.4</v>
      </c>
      <c r="J1656">
        <v>1.6</v>
      </c>
      <c r="K1656">
        <v>0.24093400000000001</v>
      </c>
      <c r="L1656">
        <v>0.64432690000000004</v>
      </c>
    </row>
    <row r="1657" spans="1:12" x14ac:dyDescent="0.25">
      <c r="A1657" t="s">
        <v>730</v>
      </c>
      <c r="B1657">
        <v>1</v>
      </c>
      <c r="C1657">
        <v>1</v>
      </c>
      <c r="D1657">
        <v>1</v>
      </c>
      <c r="E1657">
        <v>312386</v>
      </c>
      <c r="F1657" s="2">
        <v>0.02</v>
      </c>
      <c r="G1657" s="2">
        <v>0</v>
      </c>
      <c r="H1657" s="2">
        <v>0</v>
      </c>
      <c r="I1657">
        <v>0.4</v>
      </c>
      <c r="J1657">
        <v>0.8</v>
      </c>
      <c r="K1657">
        <v>0.35619299999999998</v>
      </c>
      <c r="L1657">
        <v>0.48466755000000006</v>
      </c>
    </row>
    <row r="1658" spans="1:12" x14ac:dyDescent="0.25">
      <c r="A1658" t="s">
        <v>730</v>
      </c>
      <c r="B1658">
        <v>1</v>
      </c>
      <c r="C1658">
        <v>1</v>
      </c>
      <c r="D1658">
        <v>1</v>
      </c>
      <c r="E1658">
        <v>498117</v>
      </c>
      <c r="F1658" s="2">
        <v>0.01</v>
      </c>
      <c r="G1658" s="2">
        <v>0</v>
      </c>
      <c r="H1658" s="2">
        <v>0</v>
      </c>
      <c r="I1658">
        <v>0.4</v>
      </c>
      <c r="J1658">
        <v>0.8</v>
      </c>
      <c r="K1658">
        <v>0.34905849999999999</v>
      </c>
      <c r="L1658">
        <v>0.48217047500000004</v>
      </c>
    </row>
    <row r="1659" spans="1:12" x14ac:dyDescent="0.25">
      <c r="A1659" t="s">
        <v>730</v>
      </c>
      <c r="B1659">
        <v>1</v>
      </c>
      <c r="C1659">
        <v>5</v>
      </c>
      <c r="D1659">
        <v>3</v>
      </c>
      <c r="E1659">
        <v>480552</v>
      </c>
      <c r="F1659" s="2">
        <v>0.01</v>
      </c>
      <c r="G1659" s="2">
        <v>0</v>
      </c>
      <c r="H1659" s="2">
        <v>0</v>
      </c>
      <c r="I1659">
        <v>0.4</v>
      </c>
      <c r="J1659">
        <v>2.0000000000000004</v>
      </c>
      <c r="K1659">
        <v>0.34027600000000002</v>
      </c>
      <c r="L1659">
        <v>0.77909660000000014</v>
      </c>
    </row>
    <row r="1660" spans="1:12" x14ac:dyDescent="0.25">
      <c r="A1660" t="s">
        <v>730</v>
      </c>
      <c r="B1660">
        <v>1</v>
      </c>
      <c r="C1660">
        <v>2</v>
      </c>
      <c r="D1660">
        <v>2</v>
      </c>
      <c r="E1660">
        <v>763000</v>
      </c>
      <c r="F1660" s="2">
        <v>0</v>
      </c>
      <c r="G1660" s="2">
        <v>0</v>
      </c>
      <c r="H1660" s="2">
        <v>0</v>
      </c>
      <c r="I1660">
        <v>0.4</v>
      </c>
      <c r="J1660">
        <v>1.6</v>
      </c>
      <c r="K1660">
        <v>0.38150000000000001</v>
      </c>
      <c r="L1660">
        <v>0.69352500000000006</v>
      </c>
    </row>
    <row r="1661" spans="1:12" x14ac:dyDescent="0.25">
      <c r="A1661" t="s">
        <v>730</v>
      </c>
      <c r="B1661">
        <v>1</v>
      </c>
      <c r="C1661">
        <v>1</v>
      </c>
      <c r="D1661">
        <v>1</v>
      </c>
      <c r="E1661">
        <v>156774</v>
      </c>
      <c r="F1661" s="2">
        <v>0.01</v>
      </c>
      <c r="G1661" s="2">
        <v>0</v>
      </c>
      <c r="H1661" s="2">
        <v>0</v>
      </c>
      <c r="I1661">
        <v>0.4</v>
      </c>
      <c r="J1661">
        <v>0.8</v>
      </c>
      <c r="K1661">
        <v>0.17838700000000002</v>
      </c>
      <c r="L1661">
        <v>0.42243545000000005</v>
      </c>
    </row>
    <row r="1662" spans="1:12" x14ac:dyDescent="0.25">
      <c r="A1662" t="s">
        <v>730</v>
      </c>
      <c r="B1662">
        <v>1</v>
      </c>
      <c r="C1662">
        <v>7</v>
      </c>
      <c r="D1662">
        <v>7</v>
      </c>
      <c r="E1662">
        <v>41824</v>
      </c>
      <c r="F1662" s="2">
        <v>0.01</v>
      </c>
      <c r="G1662" s="2">
        <v>0</v>
      </c>
      <c r="H1662" s="2">
        <v>0</v>
      </c>
      <c r="I1662">
        <v>0.4</v>
      </c>
      <c r="J1662">
        <v>5.6000000000000005</v>
      </c>
      <c r="K1662">
        <v>0.12091200000000001</v>
      </c>
      <c r="L1662">
        <v>1.6023192000000002</v>
      </c>
    </row>
    <row r="1663" spans="1:12" x14ac:dyDescent="0.25">
      <c r="A1663" t="s">
        <v>730</v>
      </c>
      <c r="B1663">
        <v>1</v>
      </c>
      <c r="C1663">
        <v>3</v>
      </c>
      <c r="D1663">
        <v>2</v>
      </c>
      <c r="E1663">
        <v>288663</v>
      </c>
      <c r="F1663" s="2">
        <v>0.01</v>
      </c>
      <c r="G1663" s="2">
        <v>0</v>
      </c>
      <c r="H1663" s="2">
        <v>0.01</v>
      </c>
      <c r="I1663">
        <v>0.4</v>
      </c>
      <c r="J1663">
        <v>1.4000000000000001</v>
      </c>
      <c r="K1663">
        <v>0.49433150000000003</v>
      </c>
      <c r="L1663">
        <v>0.68301602500000003</v>
      </c>
    </row>
    <row r="1664" spans="1:12" x14ac:dyDescent="0.25">
      <c r="A1664" t="s">
        <v>730</v>
      </c>
      <c r="B1664">
        <v>1</v>
      </c>
      <c r="C1664">
        <v>5</v>
      </c>
      <c r="D1664">
        <v>4</v>
      </c>
      <c r="E1664">
        <v>47433</v>
      </c>
      <c r="F1664" s="2">
        <v>0.02</v>
      </c>
      <c r="G1664" s="2">
        <v>0</v>
      </c>
      <c r="H1664" s="2">
        <v>0</v>
      </c>
      <c r="I1664">
        <v>0.4</v>
      </c>
      <c r="J1664">
        <v>3</v>
      </c>
      <c r="K1664">
        <v>0.22371650000000001</v>
      </c>
      <c r="L1664">
        <v>0.98830077500000002</v>
      </c>
    </row>
    <row r="1665" spans="1:12" x14ac:dyDescent="0.25">
      <c r="A1665" t="s">
        <v>730</v>
      </c>
      <c r="B1665">
        <v>1</v>
      </c>
      <c r="C1665">
        <v>7</v>
      </c>
      <c r="D1665">
        <v>7</v>
      </c>
      <c r="E1665">
        <v>687873</v>
      </c>
      <c r="F1665" s="2">
        <v>0.01</v>
      </c>
      <c r="G1665" s="2">
        <v>0</v>
      </c>
      <c r="H1665" s="2">
        <v>0.01</v>
      </c>
      <c r="I1665">
        <v>0.4</v>
      </c>
      <c r="J1665">
        <v>5.6000000000000005</v>
      </c>
      <c r="K1665">
        <v>0.69393649999999996</v>
      </c>
      <c r="L1665">
        <v>1.802877775</v>
      </c>
    </row>
    <row r="1666" spans="1:12" x14ac:dyDescent="0.25">
      <c r="A1666" t="s">
        <v>730</v>
      </c>
      <c r="B1666">
        <v>1</v>
      </c>
      <c r="C1666">
        <v>3</v>
      </c>
      <c r="D1666">
        <v>3</v>
      </c>
      <c r="E1666">
        <v>439956</v>
      </c>
      <c r="F1666" s="2">
        <v>0.01</v>
      </c>
      <c r="G1666" s="2">
        <v>0</v>
      </c>
      <c r="H1666" s="2">
        <v>0</v>
      </c>
      <c r="I1666">
        <v>0.4</v>
      </c>
      <c r="J1666">
        <v>2.4000000000000004</v>
      </c>
      <c r="K1666">
        <v>0.31997799999999998</v>
      </c>
      <c r="L1666">
        <v>0.87199230000000005</v>
      </c>
    </row>
    <row r="1667" spans="1:12" x14ac:dyDescent="0.25">
      <c r="A1667" t="s">
        <v>730</v>
      </c>
      <c r="B1667">
        <v>1</v>
      </c>
      <c r="C1667">
        <v>2</v>
      </c>
      <c r="D1667">
        <v>2</v>
      </c>
      <c r="E1667">
        <v>625807</v>
      </c>
      <c r="F1667" s="2">
        <v>0.01</v>
      </c>
      <c r="G1667" s="2">
        <v>0</v>
      </c>
      <c r="H1667" s="2">
        <v>0</v>
      </c>
      <c r="I1667">
        <v>0.4</v>
      </c>
      <c r="J1667">
        <v>1.6</v>
      </c>
      <c r="K1667">
        <v>0.41290349999999998</v>
      </c>
      <c r="L1667">
        <v>0.704516225</v>
      </c>
    </row>
    <row r="1668" spans="1:12" x14ac:dyDescent="0.25">
      <c r="A1668" t="s">
        <v>730</v>
      </c>
      <c r="B1668">
        <v>1</v>
      </c>
      <c r="C1668">
        <v>1</v>
      </c>
      <c r="D1668">
        <v>1</v>
      </c>
      <c r="E1668">
        <v>11917</v>
      </c>
      <c r="F1668" s="2">
        <v>0.01</v>
      </c>
      <c r="G1668" s="2">
        <v>0</v>
      </c>
      <c r="H1668" s="2">
        <v>0</v>
      </c>
      <c r="I1668">
        <v>0.4</v>
      </c>
      <c r="J1668">
        <v>0.8</v>
      </c>
      <c r="K1668">
        <v>0.10595850000000001</v>
      </c>
      <c r="L1668">
        <v>0.39708547500000002</v>
      </c>
    </row>
    <row r="1669" spans="1:12" x14ac:dyDescent="0.25">
      <c r="A1669" t="s">
        <v>730</v>
      </c>
      <c r="B1669">
        <v>1</v>
      </c>
      <c r="C1669">
        <v>2</v>
      </c>
      <c r="D1669">
        <v>1</v>
      </c>
      <c r="E1669">
        <v>335691</v>
      </c>
      <c r="F1669" s="2">
        <v>0.01</v>
      </c>
      <c r="G1669" s="2">
        <v>0</v>
      </c>
      <c r="H1669" s="2">
        <v>0</v>
      </c>
      <c r="I1669">
        <v>0.4</v>
      </c>
      <c r="J1669">
        <v>0.60000000000000009</v>
      </c>
      <c r="K1669">
        <v>0.26784549999999996</v>
      </c>
      <c r="L1669">
        <v>0.40374592500000006</v>
      </c>
    </row>
    <row r="1670" spans="1:12" x14ac:dyDescent="0.25">
      <c r="A1670" t="s">
        <v>730</v>
      </c>
      <c r="B1670">
        <v>1</v>
      </c>
      <c r="C1670">
        <v>6</v>
      </c>
      <c r="D1670">
        <v>5</v>
      </c>
      <c r="E1670">
        <v>343957</v>
      </c>
      <c r="F1670" s="2">
        <v>0.01</v>
      </c>
      <c r="G1670" s="2">
        <v>0</v>
      </c>
      <c r="H1670" s="2">
        <v>0</v>
      </c>
      <c r="I1670">
        <v>0.4</v>
      </c>
      <c r="J1670">
        <v>3.8</v>
      </c>
      <c r="K1670">
        <v>0.27197850000000001</v>
      </c>
      <c r="L1670">
        <v>1.2051924749999998</v>
      </c>
    </row>
    <row r="1671" spans="1:12" x14ac:dyDescent="0.25">
      <c r="A1671" t="s">
        <v>730</v>
      </c>
      <c r="B1671">
        <v>1</v>
      </c>
      <c r="C1671">
        <v>7</v>
      </c>
      <c r="D1671">
        <v>2</v>
      </c>
      <c r="E1671">
        <v>531125</v>
      </c>
      <c r="F1671" s="2">
        <v>0.01</v>
      </c>
      <c r="G1671" s="2">
        <v>0</v>
      </c>
      <c r="H1671" s="2">
        <v>0</v>
      </c>
      <c r="I1671">
        <v>0.4</v>
      </c>
      <c r="J1671">
        <v>0.60000000000000009</v>
      </c>
      <c r="K1671">
        <v>0.36556250000000001</v>
      </c>
      <c r="L1671">
        <v>0.43794687500000007</v>
      </c>
    </row>
    <row r="1672" spans="1:12" x14ac:dyDescent="0.25">
      <c r="A1672" t="s">
        <v>730</v>
      </c>
      <c r="B1672">
        <v>1</v>
      </c>
      <c r="C1672">
        <v>2</v>
      </c>
      <c r="D1672">
        <v>2</v>
      </c>
      <c r="E1672">
        <v>998227</v>
      </c>
      <c r="F1672" s="2">
        <v>0.01</v>
      </c>
      <c r="G1672" s="2">
        <v>0</v>
      </c>
      <c r="H1672" s="2">
        <v>0.01</v>
      </c>
      <c r="I1672">
        <v>0.4</v>
      </c>
      <c r="J1672">
        <v>1.6</v>
      </c>
      <c r="K1672">
        <v>0.84911349999999997</v>
      </c>
      <c r="L1672">
        <v>0.85718972500000001</v>
      </c>
    </row>
    <row r="1673" spans="1:12" x14ac:dyDescent="0.25">
      <c r="A1673" t="s">
        <v>730</v>
      </c>
      <c r="B1673">
        <v>1</v>
      </c>
      <c r="C1673">
        <v>3</v>
      </c>
      <c r="D1673">
        <v>2</v>
      </c>
      <c r="E1673">
        <v>657818</v>
      </c>
      <c r="F1673" s="2">
        <v>0</v>
      </c>
      <c r="G1673" s="2">
        <v>0</v>
      </c>
      <c r="H1673" s="2">
        <v>0</v>
      </c>
      <c r="I1673">
        <v>0.4</v>
      </c>
      <c r="J1673">
        <v>1.4000000000000001</v>
      </c>
      <c r="K1673">
        <v>0.32890900000000001</v>
      </c>
      <c r="L1673">
        <v>0.62511815000000004</v>
      </c>
    </row>
    <row r="1674" spans="1:12" x14ac:dyDescent="0.25">
      <c r="A1674" t="s">
        <v>730</v>
      </c>
      <c r="B1674">
        <v>1</v>
      </c>
      <c r="C1674">
        <v>1</v>
      </c>
      <c r="D1674">
        <v>1</v>
      </c>
      <c r="E1674">
        <v>593120</v>
      </c>
      <c r="F1674" s="2">
        <v>0</v>
      </c>
      <c r="G1674" s="2">
        <v>0</v>
      </c>
      <c r="H1674" s="2">
        <v>0.01</v>
      </c>
      <c r="I1674">
        <v>0.4</v>
      </c>
      <c r="J1674">
        <v>0.8</v>
      </c>
      <c r="K1674">
        <v>0.54655999999999993</v>
      </c>
      <c r="L1674">
        <v>0.55129600000000001</v>
      </c>
    </row>
    <row r="1675" spans="1:12" x14ac:dyDescent="0.25">
      <c r="A1675" t="s">
        <v>730</v>
      </c>
      <c r="B1675">
        <v>1</v>
      </c>
      <c r="C1675">
        <v>2</v>
      </c>
      <c r="D1675">
        <v>1</v>
      </c>
      <c r="E1675">
        <v>430113</v>
      </c>
      <c r="F1675" s="2">
        <v>0.02</v>
      </c>
      <c r="G1675" s="2">
        <v>0</v>
      </c>
      <c r="H1675" s="2">
        <v>0</v>
      </c>
      <c r="I1675">
        <v>0.4</v>
      </c>
      <c r="J1675">
        <v>0.60000000000000009</v>
      </c>
      <c r="K1675">
        <v>0.41505649999999999</v>
      </c>
      <c r="L1675">
        <v>0.45526977500000004</v>
      </c>
    </row>
    <row r="1676" spans="1:12" x14ac:dyDescent="0.25">
      <c r="A1676" t="s">
        <v>730</v>
      </c>
      <c r="B1676">
        <v>1</v>
      </c>
      <c r="C1676">
        <v>4</v>
      </c>
      <c r="D1676">
        <v>3</v>
      </c>
      <c r="E1676">
        <v>1135489</v>
      </c>
      <c r="F1676" s="2">
        <v>0.01</v>
      </c>
      <c r="G1676" s="2">
        <v>0</v>
      </c>
      <c r="H1676" s="2">
        <v>0</v>
      </c>
      <c r="I1676">
        <v>0.4</v>
      </c>
      <c r="J1676">
        <v>2.2000000000000002</v>
      </c>
      <c r="K1676">
        <v>0.66774449999999996</v>
      </c>
      <c r="L1676">
        <v>0.94371057500000011</v>
      </c>
    </row>
    <row r="1677" spans="1:12" x14ac:dyDescent="0.25">
      <c r="A1677" t="s">
        <v>730</v>
      </c>
      <c r="B1677">
        <v>1</v>
      </c>
      <c r="C1677">
        <v>1</v>
      </c>
      <c r="D1677">
        <v>1</v>
      </c>
      <c r="E1677">
        <v>935753</v>
      </c>
      <c r="F1677" s="2">
        <v>0.01</v>
      </c>
      <c r="G1677" s="2">
        <v>0</v>
      </c>
      <c r="H1677" s="2">
        <v>0</v>
      </c>
      <c r="I1677">
        <v>0.4</v>
      </c>
      <c r="J1677">
        <v>0.8</v>
      </c>
      <c r="K1677">
        <v>0.56787650000000001</v>
      </c>
      <c r="L1677">
        <v>0.55875677499999998</v>
      </c>
    </row>
    <row r="1678" spans="1:12" x14ac:dyDescent="0.25">
      <c r="A1678" t="s">
        <v>730</v>
      </c>
      <c r="B1678">
        <v>1</v>
      </c>
      <c r="C1678">
        <v>4</v>
      </c>
      <c r="D1678">
        <v>3</v>
      </c>
      <c r="E1678">
        <v>636473</v>
      </c>
      <c r="F1678" s="2">
        <v>0.02</v>
      </c>
      <c r="G1678" s="2">
        <v>0</v>
      </c>
      <c r="H1678" s="2">
        <v>0</v>
      </c>
      <c r="I1678">
        <v>0.4</v>
      </c>
      <c r="J1678">
        <v>2.2000000000000002</v>
      </c>
      <c r="K1678">
        <v>0.51823649999999999</v>
      </c>
      <c r="L1678">
        <v>0.89138277500000007</v>
      </c>
    </row>
    <row r="1679" spans="1:12" x14ac:dyDescent="0.25">
      <c r="A1679" t="s">
        <v>730</v>
      </c>
      <c r="B1679">
        <v>1</v>
      </c>
      <c r="C1679">
        <v>6</v>
      </c>
      <c r="D1679">
        <v>5</v>
      </c>
      <c r="E1679">
        <v>700008</v>
      </c>
      <c r="F1679" s="2">
        <v>0.01</v>
      </c>
      <c r="G1679" s="2">
        <v>0</v>
      </c>
      <c r="H1679" s="2">
        <v>0</v>
      </c>
      <c r="I1679">
        <v>0.4</v>
      </c>
      <c r="J1679">
        <v>3.8</v>
      </c>
      <c r="K1679">
        <v>0.45000399999999996</v>
      </c>
      <c r="L1679">
        <v>1.2675013999999998</v>
      </c>
    </row>
    <row r="1680" spans="1:12" x14ac:dyDescent="0.25">
      <c r="A1680" t="s">
        <v>730</v>
      </c>
      <c r="B1680">
        <v>1</v>
      </c>
      <c r="C1680">
        <v>2</v>
      </c>
      <c r="D1680">
        <v>1</v>
      </c>
      <c r="E1680">
        <v>1329253</v>
      </c>
      <c r="F1680" s="2">
        <v>0.01</v>
      </c>
      <c r="G1680" s="2">
        <v>0</v>
      </c>
      <c r="H1680" s="2">
        <v>0.01</v>
      </c>
      <c r="I1680">
        <v>0.4</v>
      </c>
      <c r="J1680">
        <v>0.60000000000000009</v>
      </c>
      <c r="K1680">
        <v>1.0146264999999999</v>
      </c>
      <c r="L1680">
        <v>0.66511927500000001</v>
      </c>
    </row>
    <row r="1681" spans="1:12" x14ac:dyDescent="0.25">
      <c r="A1681" t="s">
        <v>730</v>
      </c>
      <c r="B1681">
        <v>1</v>
      </c>
      <c r="C1681">
        <v>6</v>
      </c>
      <c r="D1681">
        <v>6</v>
      </c>
      <c r="E1681">
        <v>708109</v>
      </c>
      <c r="F1681" s="2">
        <v>0.02</v>
      </c>
      <c r="G1681" s="2">
        <v>0</v>
      </c>
      <c r="H1681" s="2">
        <v>0.01</v>
      </c>
      <c r="I1681">
        <v>0.4</v>
      </c>
      <c r="J1681">
        <v>4.8000000000000007</v>
      </c>
      <c r="K1681">
        <v>0.80405450000000001</v>
      </c>
      <c r="L1681">
        <v>1.6414190750000004</v>
      </c>
    </row>
    <row r="1682" spans="1:12" x14ac:dyDescent="0.25">
      <c r="A1682" t="s">
        <v>730</v>
      </c>
      <c r="B1682">
        <v>1</v>
      </c>
      <c r="C1682">
        <v>2</v>
      </c>
      <c r="D1682">
        <v>2</v>
      </c>
      <c r="E1682">
        <v>135158</v>
      </c>
      <c r="F1682" s="2">
        <v>0</v>
      </c>
      <c r="G1682" s="2">
        <v>0</v>
      </c>
      <c r="H1682" s="2">
        <v>0</v>
      </c>
      <c r="I1682">
        <v>0.4</v>
      </c>
      <c r="J1682">
        <v>1.6</v>
      </c>
      <c r="K1682">
        <v>6.7579E-2</v>
      </c>
      <c r="L1682">
        <v>0.58365265000000011</v>
      </c>
    </row>
    <row r="1683" spans="1:12" x14ac:dyDescent="0.25">
      <c r="A1683" t="s">
        <v>730</v>
      </c>
      <c r="B1683">
        <v>1</v>
      </c>
      <c r="C1683">
        <v>2</v>
      </c>
      <c r="D1683">
        <v>2</v>
      </c>
      <c r="E1683">
        <v>557101</v>
      </c>
      <c r="F1683" s="2">
        <v>0.01</v>
      </c>
      <c r="G1683" s="2">
        <v>0</v>
      </c>
      <c r="H1683" s="2">
        <v>0</v>
      </c>
      <c r="I1683">
        <v>0.4</v>
      </c>
      <c r="J1683">
        <v>1.6</v>
      </c>
      <c r="K1683">
        <v>0.37855050000000001</v>
      </c>
      <c r="L1683">
        <v>0.692492675</v>
      </c>
    </row>
    <row r="1684" spans="1:12" x14ac:dyDescent="0.25">
      <c r="A1684" t="s">
        <v>730</v>
      </c>
      <c r="B1684">
        <v>1</v>
      </c>
      <c r="C1684">
        <v>3</v>
      </c>
      <c r="D1684">
        <v>3</v>
      </c>
      <c r="E1684">
        <v>127525</v>
      </c>
      <c r="F1684" s="2">
        <v>0.01</v>
      </c>
      <c r="G1684" s="2">
        <v>0</v>
      </c>
      <c r="H1684" s="2">
        <v>0</v>
      </c>
      <c r="I1684">
        <v>0.4</v>
      </c>
      <c r="J1684">
        <v>2.4000000000000004</v>
      </c>
      <c r="K1684">
        <v>0.16376250000000001</v>
      </c>
      <c r="L1684">
        <v>0.81731687500000016</v>
      </c>
    </row>
    <row r="1685" spans="1:12" x14ac:dyDescent="0.25">
      <c r="A1685" t="s">
        <v>730</v>
      </c>
      <c r="B1685">
        <v>1</v>
      </c>
      <c r="C1685">
        <v>2</v>
      </c>
      <c r="D1685">
        <v>1</v>
      </c>
      <c r="E1685">
        <v>477188</v>
      </c>
      <c r="F1685" s="2">
        <v>0.01</v>
      </c>
      <c r="G1685" s="2">
        <v>0</v>
      </c>
      <c r="H1685" s="2">
        <v>0</v>
      </c>
      <c r="I1685">
        <v>0.4</v>
      </c>
      <c r="J1685">
        <v>0.60000000000000009</v>
      </c>
      <c r="K1685">
        <v>0.33859400000000001</v>
      </c>
      <c r="L1685">
        <v>0.42850790000000005</v>
      </c>
    </row>
    <row r="1686" spans="1:12" x14ac:dyDescent="0.25">
      <c r="A1686" t="s">
        <v>730</v>
      </c>
      <c r="B1686">
        <v>1</v>
      </c>
      <c r="C1686">
        <v>1</v>
      </c>
      <c r="D1686">
        <v>1</v>
      </c>
      <c r="E1686">
        <v>392828</v>
      </c>
      <c r="F1686" s="2">
        <v>0.01</v>
      </c>
      <c r="G1686" s="2">
        <v>0</v>
      </c>
      <c r="H1686" s="2">
        <v>0.01</v>
      </c>
      <c r="I1686">
        <v>0.4</v>
      </c>
      <c r="J1686">
        <v>0.8</v>
      </c>
      <c r="K1686">
        <v>0.54641399999999996</v>
      </c>
      <c r="L1686">
        <v>0.55124490000000004</v>
      </c>
    </row>
    <row r="1687" spans="1:12" x14ac:dyDescent="0.25">
      <c r="A1687" t="s">
        <v>730</v>
      </c>
      <c r="B1687">
        <v>1</v>
      </c>
      <c r="C1687">
        <v>1</v>
      </c>
      <c r="D1687">
        <v>1</v>
      </c>
      <c r="E1687">
        <v>242642</v>
      </c>
      <c r="F1687" s="2">
        <v>0.01</v>
      </c>
      <c r="G1687" s="2">
        <v>0</v>
      </c>
      <c r="H1687" s="2">
        <v>0</v>
      </c>
      <c r="I1687">
        <v>0.4</v>
      </c>
      <c r="J1687">
        <v>0.8</v>
      </c>
      <c r="K1687">
        <v>0.22132099999999999</v>
      </c>
      <c r="L1687">
        <v>0.43746235</v>
      </c>
    </row>
    <row r="1688" spans="1:12" x14ac:dyDescent="0.25">
      <c r="A1688" t="s">
        <v>730</v>
      </c>
      <c r="B1688">
        <v>1</v>
      </c>
      <c r="C1688">
        <v>3</v>
      </c>
      <c r="D1688">
        <v>2</v>
      </c>
      <c r="E1688">
        <v>66876</v>
      </c>
      <c r="F1688" s="2">
        <v>0.01</v>
      </c>
      <c r="G1688" s="2">
        <v>0</v>
      </c>
      <c r="H1688" s="2">
        <v>0</v>
      </c>
      <c r="I1688">
        <v>0.4</v>
      </c>
      <c r="J1688">
        <v>1.4000000000000001</v>
      </c>
      <c r="K1688">
        <v>0.133438</v>
      </c>
      <c r="L1688">
        <v>0.55670330000000001</v>
      </c>
    </row>
    <row r="1689" spans="1:12" x14ac:dyDescent="0.25">
      <c r="A1689" t="s">
        <v>730</v>
      </c>
      <c r="B1689">
        <v>1</v>
      </c>
      <c r="C1689">
        <v>2</v>
      </c>
      <c r="D1689">
        <v>2</v>
      </c>
      <c r="E1689">
        <v>14967</v>
      </c>
      <c r="F1689" s="2">
        <v>0.01</v>
      </c>
      <c r="G1689" s="2">
        <v>0</v>
      </c>
      <c r="H1689" s="2">
        <v>0.01</v>
      </c>
      <c r="I1689">
        <v>0.4</v>
      </c>
      <c r="J1689">
        <v>1.6</v>
      </c>
      <c r="K1689">
        <v>0.35748350000000001</v>
      </c>
      <c r="L1689">
        <v>0.685119225</v>
      </c>
    </row>
    <row r="1690" spans="1:12" x14ac:dyDescent="0.25">
      <c r="A1690" t="s">
        <v>730</v>
      </c>
      <c r="B1690">
        <v>1</v>
      </c>
      <c r="C1690">
        <v>2</v>
      </c>
      <c r="D1690">
        <v>1</v>
      </c>
      <c r="E1690">
        <v>50348</v>
      </c>
      <c r="F1690" s="2">
        <v>0.02</v>
      </c>
      <c r="G1690" s="2">
        <v>0</v>
      </c>
      <c r="H1690" s="2">
        <v>0</v>
      </c>
      <c r="I1690">
        <v>0.4</v>
      </c>
      <c r="J1690">
        <v>0.60000000000000009</v>
      </c>
      <c r="K1690">
        <v>0.22517400000000001</v>
      </c>
      <c r="L1690">
        <v>0.38881090000000007</v>
      </c>
    </row>
    <row r="1691" spans="1:12" x14ac:dyDescent="0.25">
      <c r="A1691" t="s">
        <v>730</v>
      </c>
      <c r="B1691">
        <v>1</v>
      </c>
      <c r="C1691">
        <v>3</v>
      </c>
      <c r="D1691">
        <v>2</v>
      </c>
      <c r="E1691">
        <v>107113</v>
      </c>
      <c r="F1691" s="2">
        <v>0.01</v>
      </c>
      <c r="G1691" s="2">
        <v>0</v>
      </c>
      <c r="H1691" s="2">
        <v>0.01</v>
      </c>
      <c r="I1691">
        <v>0.4</v>
      </c>
      <c r="J1691">
        <v>1.4000000000000001</v>
      </c>
      <c r="K1691">
        <v>0.40355649999999998</v>
      </c>
      <c r="L1691">
        <v>0.651244775</v>
      </c>
    </row>
    <row r="1692" spans="1:12" x14ac:dyDescent="0.25">
      <c r="A1692" t="s">
        <v>730</v>
      </c>
      <c r="B1692">
        <v>1</v>
      </c>
      <c r="C1692">
        <v>3</v>
      </c>
      <c r="D1692">
        <v>2</v>
      </c>
      <c r="E1692">
        <v>514264</v>
      </c>
      <c r="F1692" s="2">
        <v>0.01</v>
      </c>
      <c r="G1692" s="2">
        <v>0</v>
      </c>
      <c r="H1692" s="2">
        <v>0</v>
      </c>
      <c r="I1692">
        <v>0.4</v>
      </c>
      <c r="J1692">
        <v>1.4000000000000001</v>
      </c>
      <c r="K1692">
        <v>0.35713200000000001</v>
      </c>
      <c r="L1692">
        <v>0.63499620000000001</v>
      </c>
    </row>
    <row r="1693" spans="1:12" x14ac:dyDescent="0.25">
      <c r="A1693" t="s">
        <v>8576</v>
      </c>
      <c r="B1693">
        <v>1</v>
      </c>
      <c r="C1693">
        <v>9</v>
      </c>
      <c r="D1693">
        <v>9</v>
      </c>
      <c r="E1693">
        <v>1399244</v>
      </c>
      <c r="F1693" s="2">
        <v>0.01</v>
      </c>
      <c r="G1693" s="2">
        <v>0</v>
      </c>
      <c r="H1693" s="2">
        <v>0</v>
      </c>
      <c r="I1693">
        <v>0.4</v>
      </c>
      <c r="J1693">
        <v>7.2</v>
      </c>
      <c r="K1693">
        <v>0.79962199999999994</v>
      </c>
      <c r="L1693">
        <v>2.2398677</v>
      </c>
    </row>
    <row r="1694" spans="1:12" x14ac:dyDescent="0.25">
      <c r="A1694" t="s">
        <v>13904</v>
      </c>
      <c r="B1694">
        <v>1</v>
      </c>
      <c r="C1694">
        <v>9</v>
      </c>
      <c r="D1694">
        <v>5</v>
      </c>
      <c r="E1694">
        <v>707170</v>
      </c>
      <c r="F1694" s="2">
        <v>0.01</v>
      </c>
      <c r="G1694" s="2">
        <v>0</v>
      </c>
      <c r="H1694" s="2">
        <v>0</v>
      </c>
      <c r="I1694">
        <v>0.4</v>
      </c>
      <c r="J1694">
        <v>3.2</v>
      </c>
      <c r="K1694">
        <v>0.45358500000000002</v>
      </c>
      <c r="L1694">
        <v>1.1187547500000001</v>
      </c>
    </row>
    <row r="1695" spans="1:12" x14ac:dyDescent="0.25">
      <c r="A1695" t="s">
        <v>9666</v>
      </c>
      <c r="B1695">
        <v>1</v>
      </c>
      <c r="C1695">
        <v>5</v>
      </c>
      <c r="D1695">
        <v>3</v>
      </c>
      <c r="E1695">
        <v>141308</v>
      </c>
      <c r="F1695" s="2">
        <v>0.03</v>
      </c>
      <c r="G1695" s="2">
        <v>0</v>
      </c>
      <c r="H1695" s="2">
        <v>0</v>
      </c>
      <c r="I1695">
        <v>0.4</v>
      </c>
      <c r="J1695">
        <v>2.0000000000000004</v>
      </c>
      <c r="K1695">
        <v>0.37065399999999998</v>
      </c>
      <c r="L1695">
        <v>0.78972890000000007</v>
      </c>
    </row>
    <row r="1696" spans="1:12" x14ac:dyDescent="0.25">
      <c r="A1696" t="s">
        <v>3208</v>
      </c>
      <c r="B1696">
        <v>1</v>
      </c>
      <c r="C1696">
        <v>6</v>
      </c>
      <c r="D1696">
        <v>6</v>
      </c>
      <c r="E1696">
        <v>976652</v>
      </c>
      <c r="F1696" s="2">
        <v>0.01</v>
      </c>
      <c r="G1696" s="2">
        <v>0</v>
      </c>
      <c r="H1696" s="2">
        <v>0</v>
      </c>
      <c r="I1696">
        <v>0.4</v>
      </c>
      <c r="J1696">
        <v>4.8000000000000007</v>
      </c>
      <c r="K1696">
        <v>0.58832600000000002</v>
      </c>
      <c r="L1696">
        <v>1.5659141000000003</v>
      </c>
    </row>
    <row r="1697" spans="1:12" x14ac:dyDescent="0.25">
      <c r="A1697" t="s">
        <v>911</v>
      </c>
      <c r="B1697">
        <v>1</v>
      </c>
      <c r="C1697">
        <v>8</v>
      </c>
      <c r="D1697">
        <v>8</v>
      </c>
      <c r="E1697">
        <v>10070</v>
      </c>
      <c r="F1697" s="2">
        <v>0</v>
      </c>
      <c r="G1697" s="2">
        <v>0</v>
      </c>
      <c r="H1697" s="2">
        <v>0.01</v>
      </c>
      <c r="I1697">
        <v>0.4</v>
      </c>
      <c r="J1697">
        <v>6.4</v>
      </c>
      <c r="K1697">
        <v>0.25503500000000001</v>
      </c>
      <c r="L1697">
        <v>1.8492622500000002</v>
      </c>
    </row>
    <row r="1698" spans="1:12" x14ac:dyDescent="0.25">
      <c r="A1698" t="s">
        <v>911</v>
      </c>
      <c r="B1698">
        <v>1</v>
      </c>
      <c r="C1698">
        <v>3</v>
      </c>
      <c r="D1698">
        <v>1</v>
      </c>
      <c r="E1698">
        <v>2691</v>
      </c>
      <c r="F1698" s="2">
        <v>0.01</v>
      </c>
      <c r="G1698" s="2">
        <v>0</v>
      </c>
      <c r="H1698" s="2">
        <v>0.01</v>
      </c>
      <c r="I1698">
        <v>0.4</v>
      </c>
      <c r="J1698">
        <v>0.4</v>
      </c>
      <c r="K1698">
        <v>0.35134549999999998</v>
      </c>
      <c r="L1698">
        <v>0.38297092499999996</v>
      </c>
    </row>
    <row r="1699" spans="1:12" x14ac:dyDescent="0.25">
      <c r="A1699" t="s">
        <v>911</v>
      </c>
      <c r="B1699">
        <v>1</v>
      </c>
      <c r="C1699">
        <v>5</v>
      </c>
      <c r="D1699">
        <v>5</v>
      </c>
      <c r="E1699">
        <v>47936</v>
      </c>
      <c r="F1699" s="2">
        <v>0.01</v>
      </c>
      <c r="G1699" s="2">
        <v>0</v>
      </c>
      <c r="H1699" s="2">
        <v>0.01</v>
      </c>
      <c r="I1699">
        <v>0.4</v>
      </c>
      <c r="J1699">
        <v>4</v>
      </c>
      <c r="K1699">
        <v>0.37396800000000002</v>
      </c>
      <c r="L1699">
        <v>1.2908888000000001</v>
      </c>
    </row>
    <row r="1700" spans="1:12" x14ac:dyDescent="0.25">
      <c r="A1700" t="s">
        <v>911</v>
      </c>
      <c r="B1700">
        <v>1</v>
      </c>
      <c r="C1700">
        <v>7</v>
      </c>
      <c r="D1700">
        <v>7</v>
      </c>
      <c r="E1700">
        <v>1173312</v>
      </c>
      <c r="F1700" s="2">
        <v>0</v>
      </c>
      <c r="G1700" s="2">
        <v>0</v>
      </c>
      <c r="H1700" s="2">
        <v>0</v>
      </c>
      <c r="I1700">
        <v>0.4</v>
      </c>
      <c r="J1700">
        <v>5.6000000000000005</v>
      </c>
      <c r="K1700">
        <v>0.58665599999999996</v>
      </c>
      <c r="L1700">
        <v>1.7653296000000001</v>
      </c>
    </row>
    <row r="1701" spans="1:12" x14ac:dyDescent="0.25">
      <c r="A1701" t="s">
        <v>911</v>
      </c>
      <c r="B1701">
        <v>1</v>
      </c>
      <c r="C1701">
        <v>5</v>
      </c>
      <c r="D1701">
        <v>4</v>
      </c>
      <c r="E1701">
        <v>11312</v>
      </c>
      <c r="F1701" s="2">
        <v>0</v>
      </c>
      <c r="G1701" s="2">
        <v>0</v>
      </c>
      <c r="H1701" s="2">
        <v>0</v>
      </c>
      <c r="I1701">
        <v>0.4</v>
      </c>
      <c r="J1701">
        <v>3</v>
      </c>
      <c r="K1701">
        <v>5.6559999999999996E-3</v>
      </c>
      <c r="L1701">
        <v>0.9119796</v>
      </c>
    </row>
    <row r="1702" spans="1:12" x14ac:dyDescent="0.25">
      <c r="A1702" t="s">
        <v>540</v>
      </c>
      <c r="B1702">
        <v>1</v>
      </c>
      <c r="C1702">
        <v>6</v>
      </c>
      <c r="D1702">
        <v>5</v>
      </c>
      <c r="E1702">
        <v>159575</v>
      </c>
      <c r="F1702" s="2">
        <v>0.01</v>
      </c>
      <c r="G1702" s="2">
        <v>0</v>
      </c>
      <c r="H1702" s="2">
        <v>0</v>
      </c>
      <c r="I1702">
        <v>0.4</v>
      </c>
      <c r="J1702">
        <v>3.8</v>
      </c>
      <c r="K1702">
        <v>0.17978749999999999</v>
      </c>
      <c r="L1702">
        <v>1.172925625</v>
      </c>
    </row>
    <row r="1703" spans="1:12" x14ac:dyDescent="0.25">
      <c r="A1703" t="s">
        <v>11708</v>
      </c>
      <c r="B1703">
        <v>1</v>
      </c>
      <c r="C1703">
        <v>779</v>
      </c>
      <c r="D1703">
        <v>8</v>
      </c>
      <c r="E1703">
        <v>500154</v>
      </c>
      <c r="F1703" s="2">
        <v>0.02</v>
      </c>
      <c r="G1703" s="2">
        <v>0</v>
      </c>
      <c r="H1703" s="2">
        <v>0</v>
      </c>
      <c r="I1703">
        <v>0.4</v>
      </c>
      <c r="J1703">
        <v>-147.80000000000001</v>
      </c>
      <c r="K1703">
        <v>0.450077</v>
      </c>
      <c r="L1703">
        <v>-36.632473050000009</v>
      </c>
    </row>
    <row r="1704" spans="1:12" x14ac:dyDescent="0.25">
      <c r="A1704" t="s">
        <v>13082</v>
      </c>
      <c r="B1704">
        <v>1</v>
      </c>
      <c r="C1704">
        <v>9</v>
      </c>
      <c r="D1704">
        <v>6</v>
      </c>
      <c r="E1704">
        <v>166137</v>
      </c>
      <c r="F1704" s="2">
        <v>0.05</v>
      </c>
      <c r="G1704" s="2">
        <v>0</v>
      </c>
      <c r="H1704" s="2">
        <v>0</v>
      </c>
      <c r="I1704">
        <v>0.4</v>
      </c>
      <c r="J1704">
        <v>4.2000000000000011</v>
      </c>
      <c r="K1704">
        <v>0.5830685000000001</v>
      </c>
      <c r="L1704">
        <v>1.4140739750000004</v>
      </c>
    </row>
    <row r="1705" spans="1:12" x14ac:dyDescent="0.25">
      <c r="A1705" t="s">
        <v>9571</v>
      </c>
      <c r="B1705">
        <v>1</v>
      </c>
      <c r="C1705">
        <v>16</v>
      </c>
      <c r="D1705">
        <v>9</v>
      </c>
      <c r="E1705">
        <v>364986</v>
      </c>
      <c r="F1705" s="2">
        <v>0.04</v>
      </c>
      <c r="G1705" s="2">
        <v>0</v>
      </c>
      <c r="H1705" s="2">
        <v>0</v>
      </c>
      <c r="I1705">
        <v>0.4</v>
      </c>
      <c r="J1705">
        <v>5.8</v>
      </c>
      <c r="K1705">
        <v>0.58249300000000004</v>
      </c>
      <c r="L1705">
        <v>1.8138725499999999</v>
      </c>
    </row>
    <row r="1706" spans="1:12" x14ac:dyDescent="0.25">
      <c r="A1706" t="s">
        <v>10815</v>
      </c>
      <c r="B1706">
        <v>1</v>
      </c>
      <c r="C1706">
        <v>7</v>
      </c>
      <c r="D1706">
        <v>6</v>
      </c>
      <c r="E1706">
        <v>207272</v>
      </c>
      <c r="F1706" s="2">
        <v>0.03</v>
      </c>
      <c r="G1706" s="2">
        <v>0</v>
      </c>
      <c r="H1706" s="2">
        <v>0</v>
      </c>
      <c r="I1706">
        <v>0.4</v>
      </c>
      <c r="J1706">
        <v>4.6000000000000005</v>
      </c>
      <c r="K1706">
        <v>0.40363599999999999</v>
      </c>
      <c r="L1706">
        <v>1.4512726</v>
      </c>
    </row>
    <row r="1707" spans="1:12" x14ac:dyDescent="0.25">
      <c r="A1707" t="s">
        <v>10815</v>
      </c>
      <c r="B1707">
        <v>1</v>
      </c>
      <c r="C1707">
        <v>7</v>
      </c>
      <c r="D1707">
        <v>3</v>
      </c>
      <c r="E1707">
        <v>124483</v>
      </c>
      <c r="F1707" s="2">
        <v>0.02</v>
      </c>
      <c r="G1707" s="2">
        <v>0</v>
      </c>
      <c r="H1707" s="2">
        <v>0</v>
      </c>
      <c r="I1707">
        <v>0.4</v>
      </c>
      <c r="J1707">
        <v>1.6000000000000003</v>
      </c>
      <c r="K1707">
        <v>0.26224150000000002</v>
      </c>
      <c r="L1707">
        <v>0.65178452500000006</v>
      </c>
    </row>
    <row r="1708" spans="1:12" x14ac:dyDescent="0.25">
      <c r="A1708" t="s">
        <v>10815</v>
      </c>
      <c r="B1708">
        <v>1</v>
      </c>
      <c r="C1708">
        <v>5</v>
      </c>
      <c r="D1708">
        <v>4</v>
      </c>
      <c r="E1708">
        <v>57561</v>
      </c>
      <c r="F1708" s="2">
        <v>0.03</v>
      </c>
      <c r="G1708" s="2">
        <v>0</v>
      </c>
      <c r="H1708" s="2">
        <v>0</v>
      </c>
      <c r="I1708">
        <v>0.4</v>
      </c>
      <c r="J1708">
        <v>3</v>
      </c>
      <c r="K1708">
        <v>0.32878049999999998</v>
      </c>
      <c r="L1708">
        <v>1.0250731749999999</v>
      </c>
    </row>
    <row r="1709" spans="1:12" x14ac:dyDescent="0.25">
      <c r="A1709" t="s">
        <v>636</v>
      </c>
      <c r="B1709">
        <v>1</v>
      </c>
      <c r="C1709">
        <v>7</v>
      </c>
      <c r="D1709">
        <v>5</v>
      </c>
      <c r="E1709">
        <v>729500</v>
      </c>
      <c r="F1709" s="2">
        <v>0.03</v>
      </c>
      <c r="G1709" s="2">
        <v>0</v>
      </c>
      <c r="H1709" s="2">
        <v>0</v>
      </c>
      <c r="I1709">
        <v>0.4</v>
      </c>
      <c r="J1709">
        <v>3.6</v>
      </c>
      <c r="K1709">
        <v>0.66474999999999995</v>
      </c>
      <c r="L1709">
        <v>1.2926625</v>
      </c>
    </row>
    <row r="1710" spans="1:12" x14ac:dyDescent="0.25">
      <c r="A1710" t="s">
        <v>636</v>
      </c>
      <c r="B1710">
        <v>1</v>
      </c>
      <c r="C1710">
        <v>23</v>
      </c>
      <c r="D1710">
        <v>6</v>
      </c>
      <c r="E1710">
        <v>1086734</v>
      </c>
      <c r="F1710" s="2">
        <v>0.02</v>
      </c>
      <c r="G1710" s="2">
        <v>0</v>
      </c>
      <c r="H1710" s="2">
        <v>0</v>
      </c>
      <c r="I1710">
        <v>0.4</v>
      </c>
      <c r="J1710">
        <v>1.4000000000000004</v>
      </c>
      <c r="K1710">
        <v>0.74336699999999989</v>
      </c>
      <c r="L1710">
        <v>0.77017845000000007</v>
      </c>
    </row>
    <row r="1711" spans="1:12" x14ac:dyDescent="0.25">
      <c r="A1711" t="s">
        <v>636</v>
      </c>
      <c r="B1711">
        <v>1</v>
      </c>
      <c r="C1711">
        <v>10</v>
      </c>
      <c r="D1711">
        <v>4</v>
      </c>
      <c r="E1711">
        <v>639997</v>
      </c>
      <c r="F1711" s="2">
        <v>0.03</v>
      </c>
      <c r="G1711" s="2">
        <v>0</v>
      </c>
      <c r="H1711" s="2">
        <v>0</v>
      </c>
      <c r="I1711">
        <v>0.4</v>
      </c>
      <c r="J1711">
        <v>2</v>
      </c>
      <c r="K1711">
        <v>0.6199984999999999</v>
      </c>
      <c r="L1711">
        <v>0.87699947499999997</v>
      </c>
    </row>
    <row r="1712" spans="1:12" x14ac:dyDescent="0.25">
      <c r="A1712" t="s">
        <v>636</v>
      </c>
      <c r="B1712">
        <v>1</v>
      </c>
      <c r="C1712">
        <v>13</v>
      </c>
      <c r="D1712">
        <v>12</v>
      </c>
      <c r="E1712">
        <v>684913</v>
      </c>
      <c r="F1712" s="2">
        <v>0.03</v>
      </c>
      <c r="G1712" s="2">
        <v>0</v>
      </c>
      <c r="H1712" s="2">
        <v>0</v>
      </c>
      <c r="I1712">
        <v>0.4</v>
      </c>
      <c r="J1712">
        <v>9.4000000000000021</v>
      </c>
      <c r="K1712">
        <v>0.64245649999999999</v>
      </c>
      <c r="L1712">
        <v>2.7348597750000008</v>
      </c>
    </row>
    <row r="1713" spans="1:12" x14ac:dyDescent="0.25">
      <c r="A1713" t="s">
        <v>636</v>
      </c>
      <c r="B1713">
        <v>1</v>
      </c>
      <c r="C1713">
        <v>10</v>
      </c>
      <c r="D1713">
        <v>8</v>
      </c>
      <c r="E1713">
        <v>656029</v>
      </c>
      <c r="F1713" s="2">
        <v>0.03</v>
      </c>
      <c r="G1713" s="2">
        <v>0</v>
      </c>
      <c r="H1713" s="2">
        <v>0</v>
      </c>
      <c r="I1713">
        <v>0.4</v>
      </c>
      <c r="J1713">
        <v>6</v>
      </c>
      <c r="K1713">
        <v>0.62801449999999992</v>
      </c>
      <c r="L1713">
        <v>1.8798050750000002</v>
      </c>
    </row>
    <row r="1714" spans="1:12" x14ac:dyDescent="0.25">
      <c r="A1714" t="s">
        <v>636</v>
      </c>
      <c r="B1714">
        <v>1</v>
      </c>
      <c r="C1714">
        <v>9</v>
      </c>
      <c r="D1714">
        <v>9</v>
      </c>
      <c r="E1714">
        <v>1060807</v>
      </c>
      <c r="F1714" s="2">
        <v>0.02</v>
      </c>
      <c r="G1714" s="2">
        <v>0</v>
      </c>
      <c r="H1714" s="2">
        <v>0</v>
      </c>
      <c r="I1714">
        <v>0.4</v>
      </c>
      <c r="J1714">
        <v>7.2</v>
      </c>
      <c r="K1714">
        <v>0.73040349999999998</v>
      </c>
      <c r="L1714">
        <v>2.2156412249999997</v>
      </c>
    </row>
    <row r="1715" spans="1:12" x14ac:dyDescent="0.25">
      <c r="A1715" t="s">
        <v>636</v>
      </c>
      <c r="B1715">
        <v>1</v>
      </c>
      <c r="C1715">
        <v>16</v>
      </c>
      <c r="D1715">
        <v>13</v>
      </c>
      <c r="E1715">
        <v>1315533</v>
      </c>
      <c r="F1715" s="2">
        <v>0.02</v>
      </c>
      <c r="G1715" s="2">
        <v>0</v>
      </c>
      <c r="H1715" s="2">
        <v>0</v>
      </c>
      <c r="I1715">
        <v>0.4</v>
      </c>
      <c r="J1715">
        <v>9.8000000000000007</v>
      </c>
      <c r="K1715">
        <v>0.85776649999999988</v>
      </c>
      <c r="L1715">
        <v>2.9102182750000001</v>
      </c>
    </row>
    <row r="1716" spans="1:12" x14ac:dyDescent="0.25">
      <c r="A1716" t="s">
        <v>636</v>
      </c>
      <c r="B1716">
        <v>1</v>
      </c>
      <c r="C1716">
        <v>9</v>
      </c>
      <c r="D1716">
        <v>8</v>
      </c>
      <c r="E1716">
        <v>748313</v>
      </c>
      <c r="F1716" s="2">
        <v>0.02</v>
      </c>
      <c r="G1716" s="2">
        <v>0</v>
      </c>
      <c r="H1716" s="2">
        <v>0</v>
      </c>
      <c r="I1716">
        <v>0.4</v>
      </c>
      <c r="J1716">
        <v>6.2</v>
      </c>
      <c r="K1716">
        <v>0.57415649999999996</v>
      </c>
      <c r="L1716">
        <v>1.910954775</v>
      </c>
    </row>
    <row r="1717" spans="1:12" x14ac:dyDescent="0.25">
      <c r="A1717" t="s">
        <v>3828</v>
      </c>
      <c r="B1717">
        <v>1</v>
      </c>
      <c r="C1717">
        <v>8</v>
      </c>
      <c r="D1717">
        <v>1</v>
      </c>
      <c r="E1717">
        <v>89132</v>
      </c>
      <c r="F1717" s="2">
        <v>0.02</v>
      </c>
      <c r="G1717" s="2">
        <v>0</v>
      </c>
      <c r="H1717" s="2">
        <v>0</v>
      </c>
      <c r="I1717">
        <v>0.4</v>
      </c>
      <c r="J1717">
        <v>-0.60000000000000009</v>
      </c>
      <c r="K1717">
        <v>0.24456600000000001</v>
      </c>
      <c r="L1717">
        <v>9.5598100000000005E-2</v>
      </c>
    </row>
    <row r="1718" spans="1:12" x14ac:dyDescent="0.25">
      <c r="A1718" t="s">
        <v>8540</v>
      </c>
      <c r="B1718">
        <v>1</v>
      </c>
      <c r="C1718">
        <v>7</v>
      </c>
      <c r="D1718">
        <v>4</v>
      </c>
      <c r="E1718">
        <v>124893</v>
      </c>
      <c r="F1718" s="2">
        <v>0.04</v>
      </c>
      <c r="G1718" s="2">
        <v>0</v>
      </c>
      <c r="H1718" s="2">
        <v>0</v>
      </c>
      <c r="I1718">
        <v>0.4</v>
      </c>
      <c r="J1718">
        <v>2.6</v>
      </c>
      <c r="K1718">
        <v>0.46244650000000004</v>
      </c>
      <c r="L1718">
        <v>0.97185627500000005</v>
      </c>
    </row>
    <row r="1719" spans="1:12" x14ac:dyDescent="0.25">
      <c r="A1719" t="s">
        <v>1372</v>
      </c>
      <c r="B1719">
        <v>1</v>
      </c>
      <c r="C1719">
        <v>5</v>
      </c>
      <c r="D1719">
        <v>5</v>
      </c>
      <c r="E1719">
        <v>1286392</v>
      </c>
      <c r="F1719" s="2">
        <v>0.05</v>
      </c>
      <c r="G1719" s="2">
        <v>0</v>
      </c>
      <c r="H1719" s="2">
        <v>0</v>
      </c>
      <c r="I1719">
        <v>0.4</v>
      </c>
      <c r="J1719">
        <v>4</v>
      </c>
      <c r="K1719">
        <v>1.1431960000000001</v>
      </c>
      <c r="L1719">
        <v>1.5601186</v>
      </c>
    </row>
    <row r="1720" spans="1:12" x14ac:dyDescent="0.25">
      <c r="A1720" t="s">
        <v>1372</v>
      </c>
      <c r="B1720">
        <v>1</v>
      </c>
      <c r="C1720">
        <v>7</v>
      </c>
      <c r="D1720">
        <v>7</v>
      </c>
      <c r="E1720">
        <v>1346784</v>
      </c>
      <c r="F1720" s="2">
        <v>0.04</v>
      </c>
      <c r="G1720" s="2">
        <v>0</v>
      </c>
      <c r="H1720" s="2">
        <v>0</v>
      </c>
      <c r="I1720">
        <v>0.4</v>
      </c>
      <c r="J1720">
        <v>5.6000000000000005</v>
      </c>
      <c r="K1720">
        <v>1.0733920000000001</v>
      </c>
      <c r="L1720">
        <v>1.9356872000000001</v>
      </c>
    </row>
    <row r="1721" spans="1:12" x14ac:dyDescent="0.25">
      <c r="A1721" t="s">
        <v>1372</v>
      </c>
      <c r="B1721">
        <v>1</v>
      </c>
      <c r="C1721">
        <v>7</v>
      </c>
      <c r="D1721">
        <v>5</v>
      </c>
      <c r="E1721">
        <v>647516</v>
      </c>
      <c r="F1721" s="2">
        <v>0.05</v>
      </c>
      <c r="G1721" s="2">
        <v>0</v>
      </c>
      <c r="H1721" s="2">
        <v>0</v>
      </c>
      <c r="I1721">
        <v>0.4</v>
      </c>
      <c r="J1721">
        <v>3.6</v>
      </c>
      <c r="K1721">
        <v>0.8237580000000001</v>
      </c>
      <c r="L1721">
        <v>1.3483153000000001</v>
      </c>
    </row>
    <row r="1722" spans="1:12" x14ac:dyDescent="0.25">
      <c r="A1722" t="s">
        <v>1372</v>
      </c>
      <c r="B1722">
        <v>1</v>
      </c>
      <c r="C1722">
        <v>6</v>
      </c>
      <c r="D1722">
        <v>3</v>
      </c>
      <c r="E1722">
        <v>1088653</v>
      </c>
      <c r="F1722" s="2">
        <v>0.05</v>
      </c>
      <c r="G1722" s="2">
        <v>0</v>
      </c>
      <c r="H1722" s="2">
        <v>0</v>
      </c>
      <c r="I1722">
        <v>0.4</v>
      </c>
      <c r="J1722">
        <v>1.8000000000000003</v>
      </c>
      <c r="K1722">
        <v>1.0443264999999999</v>
      </c>
      <c r="L1722">
        <v>0.9755142750000001</v>
      </c>
    </row>
    <row r="1723" spans="1:12" x14ac:dyDescent="0.25">
      <c r="A1723" t="s">
        <v>1372</v>
      </c>
      <c r="B1723">
        <v>1</v>
      </c>
      <c r="C1723">
        <v>7</v>
      </c>
      <c r="D1723">
        <v>7</v>
      </c>
      <c r="E1723">
        <v>1639042</v>
      </c>
      <c r="F1723" s="2">
        <v>0.04</v>
      </c>
      <c r="G1723" s="2">
        <v>0</v>
      </c>
      <c r="H1723" s="2">
        <v>0</v>
      </c>
      <c r="I1723">
        <v>0.4</v>
      </c>
      <c r="J1723">
        <v>5.6000000000000005</v>
      </c>
      <c r="K1723">
        <v>1.2195209999999999</v>
      </c>
      <c r="L1723">
        <v>1.98683235</v>
      </c>
    </row>
    <row r="1724" spans="1:12" x14ac:dyDescent="0.25">
      <c r="A1724" t="s">
        <v>1372</v>
      </c>
      <c r="B1724">
        <v>1</v>
      </c>
      <c r="C1724">
        <v>1</v>
      </c>
      <c r="D1724">
        <v>1</v>
      </c>
      <c r="E1724">
        <v>1020652</v>
      </c>
      <c r="F1724" s="2">
        <v>7.0000000000000007E-2</v>
      </c>
      <c r="G1724" s="2">
        <v>0</v>
      </c>
      <c r="H1724" s="2">
        <v>0</v>
      </c>
      <c r="I1724">
        <v>0.4</v>
      </c>
      <c r="J1724">
        <v>0.8</v>
      </c>
      <c r="K1724">
        <v>1.210326</v>
      </c>
      <c r="L1724">
        <v>0.78361410000000009</v>
      </c>
    </row>
    <row r="1725" spans="1:12" x14ac:dyDescent="0.25">
      <c r="A1725" t="s">
        <v>1372</v>
      </c>
      <c r="B1725">
        <v>1</v>
      </c>
      <c r="C1725">
        <v>6</v>
      </c>
      <c r="D1725">
        <v>6</v>
      </c>
      <c r="E1725">
        <v>2277409</v>
      </c>
      <c r="F1725" s="2">
        <v>0.04</v>
      </c>
      <c r="G1725" s="2">
        <v>0</v>
      </c>
      <c r="H1725" s="2">
        <v>0</v>
      </c>
      <c r="I1725">
        <v>0.4</v>
      </c>
      <c r="J1725">
        <v>4.8000000000000007</v>
      </c>
      <c r="K1725">
        <v>1.5387045000000001</v>
      </c>
      <c r="L1725">
        <v>1.8985465750000003</v>
      </c>
    </row>
    <row r="1726" spans="1:12" x14ac:dyDescent="0.25">
      <c r="A1726" t="s">
        <v>1372</v>
      </c>
      <c r="B1726">
        <v>1</v>
      </c>
      <c r="C1726">
        <v>7</v>
      </c>
      <c r="D1726">
        <v>7</v>
      </c>
      <c r="E1726">
        <v>1446140</v>
      </c>
      <c r="F1726" s="2">
        <v>0.04</v>
      </c>
      <c r="G1726" s="2">
        <v>0</v>
      </c>
      <c r="H1726" s="2">
        <v>0</v>
      </c>
      <c r="I1726">
        <v>0.4</v>
      </c>
      <c r="J1726">
        <v>5.6000000000000005</v>
      </c>
      <c r="K1726">
        <v>1.12307</v>
      </c>
      <c r="L1726">
        <v>1.9530745</v>
      </c>
    </row>
    <row r="1727" spans="1:12" x14ac:dyDescent="0.25">
      <c r="A1727" t="s">
        <v>1372</v>
      </c>
      <c r="B1727">
        <v>1</v>
      </c>
      <c r="C1727">
        <v>15</v>
      </c>
      <c r="D1727">
        <v>15</v>
      </c>
      <c r="E1727">
        <v>1240723</v>
      </c>
      <c r="F1727" s="2">
        <v>0.04</v>
      </c>
      <c r="G1727" s="2">
        <v>0</v>
      </c>
      <c r="H1727" s="2">
        <v>0</v>
      </c>
      <c r="I1727">
        <v>0.4</v>
      </c>
      <c r="J1727">
        <v>12</v>
      </c>
      <c r="K1727">
        <v>1.0203614999999999</v>
      </c>
      <c r="L1727">
        <v>3.5171265250000001</v>
      </c>
    </row>
    <row r="1728" spans="1:12" x14ac:dyDescent="0.25">
      <c r="A1728" t="s">
        <v>1372</v>
      </c>
      <c r="B1728">
        <v>1</v>
      </c>
      <c r="C1728">
        <v>7</v>
      </c>
      <c r="D1728">
        <v>7</v>
      </c>
      <c r="E1728">
        <v>1287432</v>
      </c>
      <c r="F1728" s="2">
        <v>0.04</v>
      </c>
      <c r="G1728" s="2">
        <v>0</v>
      </c>
      <c r="H1728" s="2">
        <v>0</v>
      </c>
      <c r="I1728">
        <v>0.4</v>
      </c>
      <c r="J1728">
        <v>5.6000000000000005</v>
      </c>
      <c r="K1728">
        <v>1.0437159999999999</v>
      </c>
      <c r="L1728">
        <v>1.9253005999999999</v>
      </c>
    </row>
    <row r="1729" spans="1:12" x14ac:dyDescent="0.25">
      <c r="A1729" t="s">
        <v>1372</v>
      </c>
      <c r="B1729">
        <v>1</v>
      </c>
      <c r="C1729">
        <v>8</v>
      </c>
      <c r="D1729">
        <v>8</v>
      </c>
      <c r="E1729">
        <v>806660</v>
      </c>
      <c r="F1729" s="2">
        <v>0.05</v>
      </c>
      <c r="G1729" s="2">
        <v>0</v>
      </c>
      <c r="H1729" s="2">
        <v>0</v>
      </c>
      <c r="I1729">
        <v>0.4</v>
      </c>
      <c r="J1729">
        <v>6.4</v>
      </c>
      <c r="K1729">
        <v>0.90333000000000008</v>
      </c>
      <c r="L1729">
        <v>2.0761655000000001</v>
      </c>
    </row>
    <row r="1730" spans="1:12" x14ac:dyDescent="0.25">
      <c r="A1730" t="s">
        <v>1372</v>
      </c>
      <c r="B1730">
        <v>1</v>
      </c>
      <c r="C1730">
        <v>7</v>
      </c>
      <c r="D1730">
        <v>6</v>
      </c>
      <c r="E1730">
        <v>1983087</v>
      </c>
      <c r="F1730" s="2">
        <v>0.03</v>
      </c>
      <c r="G1730" s="2">
        <v>0</v>
      </c>
      <c r="H1730" s="2">
        <v>0</v>
      </c>
      <c r="I1730">
        <v>0.4</v>
      </c>
      <c r="J1730">
        <v>4.6000000000000005</v>
      </c>
      <c r="K1730">
        <v>1.2915435</v>
      </c>
      <c r="L1730">
        <v>1.762040225</v>
      </c>
    </row>
    <row r="1731" spans="1:12" x14ac:dyDescent="0.25">
      <c r="A1731" t="s">
        <v>506</v>
      </c>
      <c r="B1731">
        <v>1</v>
      </c>
      <c r="C1731">
        <v>14</v>
      </c>
      <c r="D1731">
        <v>8</v>
      </c>
      <c r="E1731">
        <v>295995</v>
      </c>
      <c r="F1731" s="2">
        <v>0.05</v>
      </c>
      <c r="G1731" s="2">
        <v>0</v>
      </c>
      <c r="H1731" s="2">
        <v>0.01</v>
      </c>
      <c r="I1731">
        <v>0.4</v>
      </c>
      <c r="J1731">
        <v>5.2</v>
      </c>
      <c r="K1731">
        <v>0.89799750000000012</v>
      </c>
      <c r="L1731">
        <v>1.774299125</v>
      </c>
    </row>
    <row r="1732" spans="1:12" x14ac:dyDescent="0.25">
      <c r="A1732" t="s">
        <v>506</v>
      </c>
      <c r="B1732">
        <v>1</v>
      </c>
      <c r="C1732">
        <v>6</v>
      </c>
      <c r="D1732">
        <v>6</v>
      </c>
      <c r="E1732">
        <v>398058</v>
      </c>
      <c r="F1732" s="2">
        <v>0.04</v>
      </c>
      <c r="G1732" s="2">
        <v>0</v>
      </c>
      <c r="H1732" s="2">
        <v>0</v>
      </c>
      <c r="I1732">
        <v>0.4</v>
      </c>
      <c r="J1732">
        <v>4.8000000000000007</v>
      </c>
      <c r="K1732">
        <v>0.59902900000000003</v>
      </c>
      <c r="L1732">
        <v>1.5696601500000003</v>
      </c>
    </row>
    <row r="1733" spans="1:12" x14ac:dyDescent="0.25">
      <c r="A1733" t="s">
        <v>170</v>
      </c>
      <c r="B1733">
        <v>1</v>
      </c>
      <c r="C1733">
        <v>19</v>
      </c>
      <c r="D1733">
        <v>4</v>
      </c>
      <c r="E1733">
        <v>3079</v>
      </c>
      <c r="F1733" s="2">
        <v>0</v>
      </c>
      <c r="G1733" s="2">
        <v>0</v>
      </c>
      <c r="H1733" s="2">
        <v>0</v>
      </c>
      <c r="I1733">
        <v>0.4</v>
      </c>
      <c r="J1733">
        <v>0.20000000000000018</v>
      </c>
      <c r="K1733">
        <v>1.5394999999999999E-3</v>
      </c>
      <c r="L1733">
        <v>0.21053882500000007</v>
      </c>
    </row>
    <row r="1734" spans="1:12" x14ac:dyDescent="0.25">
      <c r="A1734" t="s">
        <v>5049</v>
      </c>
      <c r="B1734">
        <v>1</v>
      </c>
      <c r="C1734">
        <v>10</v>
      </c>
      <c r="D1734">
        <v>3</v>
      </c>
      <c r="E1734">
        <v>1375</v>
      </c>
      <c r="F1734" s="2">
        <v>0</v>
      </c>
      <c r="G1734" s="2">
        <v>0</v>
      </c>
      <c r="H1734" s="2">
        <v>0</v>
      </c>
      <c r="I1734">
        <v>0.4</v>
      </c>
      <c r="J1734">
        <v>1.0000000000000002</v>
      </c>
      <c r="K1734">
        <v>6.8749999999999996E-4</v>
      </c>
      <c r="L1734">
        <v>0.41024062500000008</v>
      </c>
    </row>
    <row r="1735" spans="1:12" x14ac:dyDescent="0.25">
      <c r="A1735" t="s">
        <v>13953</v>
      </c>
      <c r="B1735">
        <v>1</v>
      </c>
      <c r="C1735">
        <v>2490</v>
      </c>
      <c r="D1735">
        <v>2</v>
      </c>
      <c r="E1735">
        <v>2944</v>
      </c>
      <c r="F1735" s="2">
        <v>0.01</v>
      </c>
      <c r="G1735" s="2">
        <v>0</v>
      </c>
      <c r="H1735" s="2">
        <v>0</v>
      </c>
      <c r="I1735">
        <v>0.4</v>
      </c>
      <c r="J1735">
        <v>-496</v>
      </c>
      <c r="K1735">
        <v>0.10147200000000001</v>
      </c>
      <c r="L1735">
        <v>-123.8044848</v>
      </c>
    </row>
    <row r="1736" spans="1:12" x14ac:dyDescent="0.25">
      <c r="A1736" t="s">
        <v>12668</v>
      </c>
      <c r="B1736">
        <v>1</v>
      </c>
      <c r="C1736">
        <v>2364</v>
      </c>
      <c r="D1736">
        <v>4</v>
      </c>
      <c r="E1736">
        <v>58689</v>
      </c>
      <c r="F1736" s="2">
        <v>0.01</v>
      </c>
      <c r="G1736" s="2">
        <v>0</v>
      </c>
      <c r="H1736" s="2">
        <v>0.01</v>
      </c>
      <c r="I1736">
        <v>0.4</v>
      </c>
      <c r="J1736">
        <v>-468.8</v>
      </c>
      <c r="K1736">
        <v>0.37934449999999997</v>
      </c>
      <c r="L1736">
        <v>-116.90722942500001</v>
      </c>
    </row>
    <row r="1737" spans="1:12" x14ac:dyDescent="0.25">
      <c r="A1737" t="s">
        <v>1209</v>
      </c>
      <c r="B1737">
        <v>1</v>
      </c>
      <c r="C1737">
        <v>12</v>
      </c>
      <c r="D1737">
        <v>3</v>
      </c>
      <c r="E1737">
        <v>2251104</v>
      </c>
      <c r="F1737" s="2">
        <v>0.01</v>
      </c>
      <c r="G1737" s="2">
        <v>0</v>
      </c>
      <c r="H1737" s="2">
        <v>0</v>
      </c>
      <c r="I1737">
        <v>0.4</v>
      </c>
      <c r="J1737">
        <v>0.60000000000000031</v>
      </c>
      <c r="K1737">
        <v>1.225552</v>
      </c>
      <c r="L1737">
        <v>0.73894320000000002</v>
      </c>
    </row>
    <row r="1738" spans="1:12" x14ac:dyDescent="0.25">
      <c r="A1738" t="s">
        <v>10204</v>
      </c>
      <c r="B1738">
        <v>1</v>
      </c>
      <c r="C1738">
        <v>7</v>
      </c>
      <c r="D1738">
        <v>7</v>
      </c>
      <c r="E1738">
        <v>3821846</v>
      </c>
      <c r="F1738" s="2">
        <v>0.05</v>
      </c>
      <c r="G1738" s="2">
        <v>0</v>
      </c>
      <c r="H1738" s="2">
        <v>0</v>
      </c>
      <c r="I1738">
        <v>0.4</v>
      </c>
      <c r="J1738">
        <v>5.6000000000000005</v>
      </c>
      <c r="K1738">
        <v>2.4109229999999999</v>
      </c>
      <c r="L1738">
        <v>2.4038230499999997</v>
      </c>
    </row>
    <row r="1739" spans="1:12" x14ac:dyDescent="0.25">
      <c r="A1739" t="s">
        <v>10204</v>
      </c>
      <c r="B1739">
        <v>1</v>
      </c>
      <c r="C1739">
        <v>7</v>
      </c>
      <c r="D1739">
        <v>7</v>
      </c>
      <c r="E1739">
        <v>1912665</v>
      </c>
      <c r="F1739" s="2">
        <v>0.05</v>
      </c>
      <c r="G1739" s="2">
        <v>0</v>
      </c>
      <c r="H1739" s="2">
        <v>0</v>
      </c>
      <c r="I1739">
        <v>0.4</v>
      </c>
      <c r="J1739">
        <v>5.6000000000000005</v>
      </c>
      <c r="K1739">
        <v>1.4563325</v>
      </c>
      <c r="L1739">
        <v>2.0697163750000001</v>
      </c>
    </row>
    <row r="1740" spans="1:12" x14ac:dyDescent="0.25">
      <c r="A1740" t="s">
        <v>10204</v>
      </c>
      <c r="B1740">
        <v>1</v>
      </c>
      <c r="C1740">
        <v>7</v>
      </c>
      <c r="D1740">
        <v>5</v>
      </c>
      <c r="E1740">
        <v>437509</v>
      </c>
      <c r="F1740" s="2">
        <v>0.08</v>
      </c>
      <c r="G1740" s="2">
        <v>0</v>
      </c>
      <c r="H1740" s="2">
        <v>0.01</v>
      </c>
      <c r="I1740">
        <v>0.4</v>
      </c>
      <c r="J1740">
        <v>3.6</v>
      </c>
      <c r="K1740">
        <v>1.2687545</v>
      </c>
      <c r="L1740">
        <v>1.5040640750000001</v>
      </c>
    </row>
    <row r="1741" spans="1:12" x14ac:dyDescent="0.25">
      <c r="A1741" t="s">
        <v>10204</v>
      </c>
      <c r="B1741">
        <v>1</v>
      </c>
      <c r="C1741">
        <v>6</v>
      </c>
      <c r="D1741">
        <v>6</v>
      </c>
      <c r="E1741">
        <v>1277479</v>
      </c>
      <c r="F1741" s="2">
        <v>0.06</v>
      </c>
      <c r="G1741" s="2">
        <v>0</v>
      </c>
      <c r="H1741" s="2">
        <v>0.01</v>
      </c>
      <c r="I1741">
        <v>0.4</v>
      </c>
      <c r="J1741">
        <v>4.8000000000000007</v>
      </c>
      <c r="K1741">
        <v>1.4887394999999999</v>
      </c>
      <c r="L1741">
        <v>1.8810588250000002</v>
      </c>
    </row>
    <row r="1742" spans="1:12" x14ac:dyDescent="0.25">
      <c r="A1742" t="s">
        <v>20118</v>
      </c>
      <c r="B1742">
        <v>1</v>
      </c>
      <c r="C1742">
        <v>3</v>
      </c>
      <c r="D1742">
        <v>3</v>
      </c>
      <c r="E1742">
        <v>3746583</v>
      </c>
      <c r="F1742" s="2">
        <v>0.01</v>
      </c>
      <c r="G1742" s="2">
        <v>0</v>
      </c>
      <c r="H1742" s="2">
        <v>0</v>
      </c>
      <c r="I1742">
        <v>0.4</v>
      </c>
      <c r="J1742">
        <v>2.4000000000000004</v>
      </c>
      <c r="K1742">
        <v>1.9732915</v>
      </c>
      <c r="L1742">
        <v>1.4506520250000001</v>
      </c>
    </row>
    <row r="1743" spans="1:12" x14ac:dyDescent="0.25">
      <c r="A1743" t="s">
        <v>20624</v>
      </c>
      <c r="B1743">
        <v>1</v>
      </c>
      <c r="C1743">
        <v>10</v>
      </c>
      <c r="D1743">
        <v>11</v>
      </c>
      <c r="E1743">
        <v>485534</v>
      </c>
      <c r="F1743" s="2">
        <v>0</v>
      </c>
      <c r="G1743" s="2">
        <v>0</v>
      </c>
      <c r="H1743" s="2">
        <v>0</v>
      </c>
      <c r="I1743">
        <v>0.4</v>
      </c>
      <c r="J1743">
        <v>9</v>
      </c>
      <c r="K1743">
        <v>0.24276699999999998</v>
      </c>
      <c r="L1743">
        <v>2.49496845</v>
      </c>
    </row>
    <row r="1744" spans="1:12" x14ac:dyDescent="0.25">
      <c r="A1744" t="s">
        <v>15476</v>
      </c>
      <c r="B1744">
        <v>1</v>
      </c>
      <c r="C1744">
        <v>14</v>
      </c>
      <c r="D1744">
        <v>3</v>
      </c>
      <c r="E1744">
        <v>520338</v>
      </c>
      <c r="F1744" s="2">
        <v>0.04</v>
      </c>
      <c r="G1744" s="2">
        <v>0</v>
      </c>
      <c r="H1744" s="2">
        <v>0</v>
      </c>
      <c r="I1744">
        <v>0.4</v>
      </c>
      <c r="J1744">
        <v>0.20000000000000018</v>
      </c>
      <c r="K1744">
        <v>0.66016900000000001</v>
      </c>
      <c r="L1744">
        <v>0.44105915000000007</v>
      </c>
    </row>
    <row r="1745" spans="1:12" x14ac:dyDescent="0.25">
      <c r="A1745" t="s">
        <v>5013</v>
      </c>
      <c r="B1745">
        <v>1</v>
      </c>
      <c r="C1745">
        <v>11</v>
      </c>
      <c r="D1745">
        <v>9</v>
      </c>
      <c r="E1745">
        <v>268430</v>
      </c>
      <c r="F1745" s="2">
        <v>0.02</v>
      </c>
      <c r="G1745" s="2">
        <v>0</v>
      </c>
      <c r="H1745" s="2">
        <v>0.01</v>
      </c>
      <c r="I1745">
        <v>0.4</v>
      </c>
      <c r="J1745">
        <v>6.8</v>
      </c>
      <c r="K1745">
        <v>0.58421500000000004</v>
      </c>
      <c r="L1745">
        <v>2.0644752500000001</v>
      </c>
    </row>
    <row r="1746" spans="1:12" x14ac:dyDescent="0.25">
      <c r="A1746" t="s">
        <v>5013</v>
      </c>
      <c r="B1746">
        <v>1</v>
      </c>
      <c r="C1746">
        <v>6</v>
      </c>
      <c r="D1746">
        <v>4</v>
      </c>
      <c r="E1746">
        <v>159168</v>
      </c>
      <c r="F1746" s="2">
        <v>0.03</v>
      </c>
      <c r="G1746" s="2">
        <v>0</v>
      </c>
      <c r="H1746" s="2">
        <v>0.01</v>
      </c>
      <c r="I1746">
        <v>0.4</v>
      </c>
      <c r="J1746">
        <v>2.8000000000000003</v>
      </c>
      <c r="K1746">
        <v>0.62958399999999992</v>
      </c>
      <c r="L1746">
        <v>1.0803544</v>
      </c>
    </row>
    <row r="1747" spans="1:12" x14ac:dyDescent="0.25">
      <c r="A1747" t="s">
        <v>5013</v>
      </c>
      <c r="B1747">
        <v>1</v>
      </c>
      <c r="C1747">
        <v>6</v>
      </c>
      <c r="D1747">
        <v>5</v>
      </c>
      <c r="E1747">
        <v>93591</v>
      </c>
      <c r="F1747" s="2">
        <v>0.03</v>
      </c>
      <c r="G1747" s="2">
        <v>0</v>
      </c>
      <c r="H1747" s="2">
        <v>0.01</v>
      </c>
      <c r="I1747">
        <v>0.4</v>
      </c>
      <c r="J1747">
        <v>3.8</v>
      </c>
      <c r="K1747">
        <v>0.59679550000000003</v>
      </c>
      <c r="L1747">
        <v>1.3188784249999999</v>
      </c>
    </row>
    <row r="1748" spans="1:12" x14ac:dyDescent="0.25">
      <c r="A1748" t="s">
        <v>1630</v>
      </c>
      <c r="B1748">
        <v>1</v>
      </c>
      <c r="C1748">
        <v>15</v>
      </c>
      <c r="D1748">
        <v>13</v>
      </c>
      <c r="E1748">
        <v>2736265</v>
      </c>
      <c r="F1748" s="2">
        <v>0.04</v>
      </c>
      <c r="G1748" s="2">
        <v>0</v>
      </c>
      <c r="H1748" s="2">
        <v>0</v>
      </c>
      <c r="I1748">
        <v>0.4</v>
      </c>
      <c r="J1748">
        <v>10</v>
      </c>
      <c r="K1748">
        <v>1.7681325000000001</v>
      </c>
      <c r="L1748">
        <v>3.2788463750000001</v>
      </c>
    </row>
    <row r="1749" spans="1:12" x14ac:dyDescent="0.25">
      <c r="A1749" t="s">
        <v>1630</v>
      </c>
      <c r="B1749">
        <v>1</v>
      </c>
      <c r="C1749">
        <v>13</v>
      </c>
      <c r="D1749">
        <v>12</v>
      </c>
      <c r="E1749">
        <v>3494232</v>
      </c>
      <c r="F1749" s="2">
        <v>0.03</v>
      </c>
      <c r="G1749" s="2">
        <v>0</v>
      </c>
      <c r="H1749" s="2">
        <v>0</v>
      </c>
      <c r="I1749">
        <v>0.4</v>
      </c>
      <c r="J1749">
        <v>9.4000000000000021</v>
      </c>
      <c r="K1749">
        <v>2.0471159999999999</v>
      </c>
      <c r="L1749">
        <v>3.2264906000000009</v>
      </c>
    </row>
    <row r="1750" spans="1:12" x14ac:dyDescent="0.25">
      <c r="A1750" t="s">
        <v>1630</v>
      </c>
      <c r="B1750">
        <v>1</v>
      </c>
      <c r="C1750">
        <v>7</v>
      </c>
      <c r="D1750">
        <v>8</v>
      </c>
      <c r="E1750">
        <v>1973925</v>
      </c>
      <c r="F1750" s="2">
        <v>0.08</v>
      </c>
      <c r="G1750" s="2">
        <v>-0.01</v>
      </c>
      <c r="H1750" s="2">
        <v>0.02</v>
      </c>
      <c r="I1750">
        <v>0.4</v>
      </c>
      <c r="J1750">
        <v>6.6000000000000005</v>
      </c>
      <c r="K1750">
        <v>2.1369625000000001</v>
      </c>
      <c r="L1750">
        <v>2.5579368750000002</v>
      </c>
    </row>
    <row r="1751" spans="1:12" x14ac:dyDescent="0.25">
      <c r="A1751" t="s">
        <v>1630</v>
      </c>
      <c r="B1751">
        <v>1</v>
      </c>
      <c r="C1751">
        <v>22</v>
      </c>
      <c r="D1751">
        <v>19</v>
      </c>
      <c r="E1751">
        <v>2519858</v>
      </c>
      <c r="F1751" s="2">
        <v>0.06</v>
      </c>
      <c r="G1751" s="2">
        <v>0</v>
      </c>
      <c r="H1751" s="2">
        <v>0.01</v>
      </c>
      <c r="I1751">
        <v>0.4</v>
      </c>
      <c r="J1751">
        <v>14.600000000000001</v>
      </c>
      <c r="K1751">
        <v>2.1099289999999997</v>
      </c>
      <c r="L1751">
        <v>4.5484751500000007</v>
      </c>
    </row>
    <row r="1752" spans="1:12" x14ac:dyDescent="0.25">
      <c r="A1752" t="s">
        <v>1630</v>
      </c>
      <c r="B1752">
        <v>1</v>
      </c>
      <c r="C1752">
        <v>5</v>
      </c>
      <c r="D1752">
        <v>4</v>
      </c>
      <c r="E1752">
        <v>1638715</v>
      </c>
      <c r="F1752" s="2">
        <v>0.05</v>
      </c>
      <c r="G1752" s="2">
        <v>0</v>
      </c>
      <c r="H1752" s="2">
        <v>0.01</v>
      </c>
      <c r="I1752">
        <v>0.4</v>
      </c>
      <c r="J1752">
        <v>3</v>
      </c>
      <c r="K1752">
        <v>1.5693575000000002</v>
      </c>
      <c r="L1752">
        <v>1.459275125</v>
      </c>
    </row>
    <row r="1753" spans="1:12" x14ac:dyDescent="0.25">
      <c r="A1753" t="s">
        <v>881</v>
      </c>
      <c r="B1753">
        <v>1</v>
      </c>
      <c r="C1753">
        <v>8</v>
      </c>
      <c r="D1753">
        <v>7</v>
      </c>
      <c r="E1753">
        <v>1152361</v>
      </c>
      <c r="F1753" s="2">
        <v>0.03</v>
      </c>
      <c r="G1753" s="2">
        <v>0</v>
      </c>
      <c r="H1753" s="2">
        <v>0</v>
      </c>
      <c r="I1753">
        <v>0.4</v>
      </c>
      <c r="J1753">
        <v>5.4</v>
      </c>
      <c r="K1753">
        <v>0.87618050000000003</v>
      </c>
      <c r="L1753">
        <v>1.8166631750000002</v>
      </c>
    </row>
    <row r="1754" spans="1:12" x14ac:dyDescent="0.25">
      <c r="A1754" t="s">
        <v>881</v>
      </c>
      <c r="B1754">
        <v>1</v>
      </c>
      <c r="C1754">
        <v>9</v>
      </c>
      <c r="D1754">
        <v>9</v>
      </c>
      <c r="E1754">
        <v>1487010</v>
      </c>
      <c r="F1754" s="2">
        <v>0.02</v>
      </c>
      <c r="G1754" s="2">
        <v>0</v>
      </c>
      <c r="H1754" s="2">
        <v>0</v>
      </c>
      <c r="I1754">
        <v>0.4</v>
      </c>
      <c r="J1754">
        <v>7.2</v>
      </c>
      <c r="K1754">
        <v>0.94350500000000004</v>
      </c>
      <c r="L1754">
        <v>2.29022675</v>
      </c>
    </row>
    <row r="1755" spans="1:12" x14ac:dyDescent="0.25">
      <c r="A1755" t="s">
        <v>881</v>
      </c>
      <c r="B1755">
        <v>1</v>
      </c>
      <c r="C1755">
        <v>6</v>
      </c>
      <c r="D1755">
        <v>5</v>
      </c>
      <c r="E1755">
        <v>1595752</v>
      </c>
      <c r="F1755" s="2">
        <v>0.03</v>
      </c>
      <c r="G1755" s="2">
        <v>0</v>
      </c>
      <c r="H1755" s="2">
        <v>0</v>
      </c>
      <c r="I1755">
        <v>0.4</v>
      </c>
      <c r="J1755">
        <v>3.8</v>
      </c>
      <c r="K1755">
        <v>1.0978759999999999</v>
      </c>
      <c r="L1755">
        <v>1.4942565999999999</v>
      </c>
    </row>
    <row r="1756" spans="1:12" x14ac:dyDescent="0.25">
      <c r="A1756" t="s">
        <v>881</v>
      </c>
      <c r="B1756">
        <v>1</v>
      </c>
      <c r="C1756">
        <v>5</v>
      </c>
      <c r="D1756">
        <v>4</v>
      </c>
      <c r="E1756">
        <v>1431462</v>
      </c>
      <c r="F1756" s="2">
        <v>0.02</v>
      </c>
      <c r="G1756" s="2">
        <v>0</v>
      </c>
      <c r="H1756" s="2">
        <v>0</v>
      </c>
      <c r="I1756">
        <v>0.4</v>
      </c>
      <c r="J1756">
        <v>3</v>
      </c>
      <c r="K1756">
        <v>0.91573100000000007</v>
      </c>
      <c r="L1756">
        <v>1.2305058500000001</v>
      </c>
    </row>
    <row r="1757" spans="1:12" x14ac:dyDescent="0.25">
      <c r="A1757" t="s">
        <v>881</v>
      </c>
      <c r="B1757">
        <v>1</v>
      </c>
      <c r="C1757">
        <v>6</v>
      </c>
      <c r="D1757">
        <v>6</v>
      </c>
      <c r="E1757">
        <v>945446</v>
      </c>
      <c r="F1757" s="2">
        <v>0.03</v>
      </c>
      <c r="G1757" s="2">
        <v>0</v>
      </c>
      <c r="H1757" s="2">
        <v>0</v>
      </c>
      <c r="I1757">
        <v>0.4</v>
      </c>
      <c r="J1757">
        <v>4.8000000000000007</v>
      </c>
      <c r="K1757">
        <v>0.77272300000000005</v>
      </c>
      <c r="L1757">
        <v>1.6304530500000003</v>
      </c>
    </row>
    <row r="1758" spans="1:12" x14ac:dyDescent="0.25">
      <c r="A1758" t="s">
        <v>881</v>
      </c>
      <c r="B1758">
        <v>1</v>
      </c>
      <c r="C1758">
        <v>15</v>
      </c>
      <c r="D1758">
        <v>14</v>
      </c>
      <c r="E1758">
        <v>2114478</v>
      </c>
      <c r="F1758" s="2">
        <v>0.02</v>
      </c>
      <c r="G1758" s="2">
        <v>0</v>
      </c>
      <c r="H1758" s="2">
        <v>0</v>
      </c>
      <c r="I1758">
        <v>0.4</v>
      </c>
      <c r="J1758">
        <v>11.000000000000002</v>
      </c>
      <c r="K1758">
        <v>1.257239</v>
      </c>
      <c r="L1758">
        <v>3.3500336500000003</v>
      </c>
    </row>
    <row r="1759" spans="1:12" x14ac:dyDescent="0.25">
      <c r="A1759" t="s">
        <v>881</v>
      </c>
      <c r="B1759">
        <v>1</v>
      </c>
      <c r="C1759">
        <v>3</v>
      </c>
      <c r="D1759">
        <v>2</v>
      </c>
      <c r="E1759">
        <v>3552320</v>
      </c>
      <c r="F1759" s="2">
        <v>0.02</v>
      </c>
      <c r="G1759" s="2">
        <v>0</v>
      </c>
      <c r="H1759" s="2">
        <v>0</v>
      </c>
      <c r="I1759">
        <v>0.4</v>
      </c>
      <c r="J1759">
        <v>1.4000000000000001</v>
      </c>
      <c r="K1759">
        <v>1.9761599999999999</v>
      </c>
      <c r="L1759">
        <v>1.2016559999999998</v>
      </c>
    </row>
    <row r="1760" spans="1:12" x14ac:dyDescent="0.25">
      <c r="A1760" t="s">
        <v>881</v>
      </c>
      <c r="B1760">
        <v>1</v>
      </c>
      <c r="C1760">
        <v>7</v>
      </c>
      <c r="D1760">
        <v>4</v>
      </c>
      <c r="E1760">
        <v>2374251</v>
      </c>
      <c r="F1760" s="2">
        <v>0.02</v>
      </c>
      <c r="G1760" s="2">
        <v>0</v>
      </c>
      <c r="H1760" s="2">
        <v>0</v>
      </c>
      <c r="I1760">
        <v>0.4</v>
      </c>
      <c r="J1760">
        <v>2.6</v>
      </c>
      <c r="K1760">
        <v>1.3871255</v>
      </c>
      <c r="L1760">
        <v>1.2954939250000002</v>
      </c>
    </row>
    <row r="1761" spans="1:12" x14ac:dyDescent="0.25">
      <c r="A1761" t="s">
        <v>881</v>
      </c>
      <c r="B1761">
        <v>1</v>
      </c>
      <c r="C1761">
        <v>3</v>
      </c>
      <c r="D1761">
        <v>3</v>
      </c>
      <c r="E1761">
        <v>2357705</v>
      </c>
      <c r="F1761" s="2">
        <v>0.02</v>
      </c>
      <c r="G1761" s="2">
        <v>0</v>
      </c>
      <c r="H1761" s="2">
        <v>0</v>
      </c>
      <c r="I1761">
        <v>0.4</v>
      </c>
      <c r="J1761">
        <v>2.4000000000000004</v>
      </c>
      <c r="K1761">
        <v>1.3788524999999998</v>
      </c>
      <c r="L1761">
        <v>1.242598375</v>
      </c>
    </row>
    <row r="1762" spans="1:12" x14ac:dyDescent="0.25">
      <c r="A1762" t="s">
        <v>881</v>
      </c>
      <c r="B1762">
        <v>1</v>
      </c>
      <c r="C1762">
        <v>5</v>
      </c>
      <c r="D1762">
        <v>4</v>
      </c>
      <c r="E1762">
        <v>5319685</v>
      </c>
      <c r="F1762" s="2">
        <v>0.02</v>
      </c>
      <c r="G1762" s="2">
        <v>0</v>
      </c>
      <c r="H1762" s="2">
        <v>0</v>
      </c>
      <c r="I1762">
        <v>0.4</v>
      </c>
      <c r="J1762">
        <v>3</v>
      </c>
      <c r="K1762">
        <v>2.8598425000000001</v>
      </c>
      <c r="L1762">
        <v>1.9109448750000002</v>
      </c>
    </row>
    <row r="1763" spans="1:12" x14ac:dyDescent="0.25">
      <c r="A1763" t="s">
        <v>881</v>
      </c>
      <c r="B1763">
        <v>1</v>
      </c>
      <c r="C1763">
        <v>6</v>
      </c>
      <c r="D1763">
        <v>6</v>
      </c>
      <c r="E1763">
        <v>3695752</v>
      </c>
      <c r="F1763" s="2">
        <v>0.05</v>
      </c>
      <c r="G1763" s="2">
        <v>0</v>
      </c>
      <c r="H1763" s="2">
        <v>0.01</v>
      </c>
      <c r="I1763">
        <v>0.4</v>
      </c>
      <c r="J1763">
        <v>4.8000000000000007</v>
      </c>
      <c r="K1763">
        <v>2.5978759999999999</v>
      </c>
      <c r="L1763">
        <v>2.2692566000000003</v>
      </c>
    </row>
    <row r="1764" spans="1:12" x14ac:dyDescent="0.25">
      <c r="A1764" t="s">
        <v>881</v>
      </c>
      <c r="B1764">
        <v>1</v>
      </c>
      <c r="C1764">
        <v>12</v>
      </c>
      <c r="D1764">
        <v>12</v>
      </c>
      <c r="E1764">
        <v>2403767</v>
      </c>
      <c r="F1764" s="2">
        <v>0.05</v>
      </c>
      <c r="G1764" s="2">
        <v>0</v>
      </c>
      <c r="H1764" s="2">
        <v>0.01</v>
      </c>
      <c r="I1764">
        <v>0.4</v>
      </c>
      <c r="J1764">
        <v>9.6000000000000014</v>
      </c>
      <c r="K1764">
        <v>1.9518835000000001</v>
      </c>
      <c r="L1764">
        <v>3.2431592250000003</v>
      </c>
    </row>
    <row r="1765" spans="1:12" x14ac:dyDescent="0.25">
      <c r="A1765" t="s">
        <v>881</v>
      </c>
      <c r="B1765">
        <v>1</v>
      </c>
      <c r="C1765">
        <v>8</v>
      </c>
      <c r="D1765">
        <v>6</v>
      </c>
      <c r="E1765">
        <v>1969648</v>
      </c>
      <c r="F1765" s="2">
        <v>0.03</v>
      </c>
      <c r="G1765" s="2">
        <v>0</v>
      </c>
      <c r="H1765" s="2">
        <v>0.01</v>
      </c>
      <c r="I1765">
        <v>0.4</v>
      </c>
      <c r="J1765">
        <v>4.4000000000000004</v>
      </c>
      <c r="K1765">
        <v>1.534824</v>
      </c>
      <c r="L1765">
        <v>1.7971884</v>
      </c>
    </row>
    <row r="1766" spans="1:12" x14ac:dyDescent="0.25">
      <c r="A1766" t="s">
        <v>881</v>
      </c>
      <c r="B1766">
        <v>1</v>
      </c>
      <c r="C1766">
        <v>9</v>
      </c>
      <c r="D1766">
        <v>3</v>
      </c>
      <c r="E1766">
        <v>1188770</v>
      </c>
      <c r="F1766" s="2">
        <v>0.04</v>
      </c>
      <c r="G1766" s="2">
        <v>0</v>
      </c>
      <c r="H1766" s="2">
        <v>0</v>
      </c>
      <c r="I1766">
        <v>0.4</v>
      </c>
      <c r="J1766">
        <v>1.2000000000000002</v>
      </c>
      <c r="K1766">
        <v>0.99438499999999996</v>
      </c>
      <c r="L1766">
        <v>0.80803475000000002</v>
      </c>
    </row>
    <row r="1767" spans="1:12" x14ac:dyDescent="0.25">
      <c r="A1767" t="s">
        <v>881</v>
      </c>
      <c r="B1767">
        <v>1</v>
      </c>
      <c r="C1767">
        <v>16</v>
      </c>
      <c r="D1767">
        <v>15</v>
      </c>
      <c r="E1767">
        <v>3326832</v>
      </c>
      <c r="F1767" s="2">
        <v>0.02</v>
      </c>
      <c r="G1767" s="2">
        <v>0</v>
      </c>
      <c r="H1767" s="2">
        <v>0.01</v>
      </c>
      <c r="I1767">
        <v>0.4</v>
      </c>
      <c r="J1767">
        <v>11.8</v>
      </c>
      <c r="K1767">
        <v>2.113416</v>
      </c>
      <c r="L1767">
        <v>3.8496956000000004</v>
      </c>
    </row>
    <row r="1768" spans="1:12" x14ac:dyDescent="0.25">
      <c r="A1768" t="s">
        <v>881</v>
      </c>
      <c r="B1768">
        <v>1</v>
      </c>
      <c r="C1768">
        <v>1</v>
      </c>
      <c r="D1768">
        <v>1</v>
      </c>
      <c r="E1768">
        <v>814603</v>
      </c>
      <c r="F1768" s="2">
        <v>0.04</v>
      </c>
      <c r="G1768" s="2">
        <v>0</v>
      </c>
      <c r="H1768" s="2">
        <v>0.01</v>
      </c>
      <c r="I1768">
        <v>0.4</v>
      </c>
      <c r="J1768">
        <v>0.8</v>
      </c>
      <c r="K1768">
        <v>1.0573014999999999</v>
      </c>
      <c r="L1768">
        <v>0.73005552500000004</v>
      </c>
    </row>
    <row r="1769" spans="1:12" x14ac:dyDescent="0.25">
      <c r="A1769" t="s">
        <v>881</v>
      </c>
      <c r="B1769">
        <v>1</v>
      </c>
      <c r="C1769">
        <v>7</v>
      </c>
      <c r="D1769">
        <v>6</v>
      </c>
      <c r="E1769">
        <v>3748683</v>
      </c>
      <c r="F1769" s="2">
        <v>0.02</v>
      </c>
      <c r="G1769" s="2">
        <v>0</v>
      </c>
      <c r="H1769" s="2">
        <v>0</v>
      </c>
      <c r="I1769">
        <v>0.4</v>
      </c>
      <c r="J1769">
        <v>4.6000000000000005</v>
      </c>
      <c r="K1769">
        <v>2.0743415000000001</v>
      </c>
      <c r="L1769">
        <v>2.0360195249999999</v>
      </c>
    </row>
    <row r="1770" spans="1:12" x14ac:dyDescent="0.25">
      <c r="A1770" t="s">
        <v>881</v>
      </c>
      <c r="B1770">
        <v>1</v>
      </c>
      <c r="C1770">
        <v>9</v>
      </c>
      <c r="D1770">
        <v>8</v>
      </c>
      <c r="E1770">
        <v>4919175</v>
      </c>
      <c r="F1770" s="2">
        <v>0.03</v>
      </c>
      <c r="G1770" s="2">
        <v>0</v>
      </c>
      <c r="H1770" s="2">
        <v>0</v>
      </c>
      <c r="I1770">
        <v>0.4</v>
      </c>
      <c r="J1770">
        <v>6.2</v>
      </c>
      <c r="K1770">
        <v>2.7595874999999999</v>
      </c>
      <c r="L1770">
        <v>2.6758556249999996</v>
      </c>
    </row>
    <row r="1771" spans="1:12" x14ac:dyDescent="0.25">
      <c r="A1771" t="s">
        <v>881</v>
      </c>
      <c r="B1771">
        <v>1</v>
      </c>
      <c r="C1771">
        <v>8</v>
      </c>
      <c r="D1771">
        <v>7</v>
      </c>
      <c r="E1771">
        <v>3933195</v>
      </c>
      <c r="F1771" s="2">
        <v>0.04</v>
      </c>
      <c r="G1771" s="2">
        <v>0</v>
      </c>
      <c r="H1771" s="2">
        <v>0</v>
      </c>
      <c r="I1771">
        <v>0.4</v>
      </c>
      <c r="J1771">
        <v>5.4</v>
      </c>
      <c r="K1771">
        <v>2.3665975000000001</v>
      </c>
      <c r="L1771">
        <v>2.3383091250000003</v>
      </c>
    </row>
    <row r="1772" spans="1:12" x14ac:dyDescent="0.25">
      <c r="A1772" t="s">
        <v>881</v>
      </c>
      <c r="B1772">
        <v>1</v>
      </c>
      <c r="C1772">
        <v>13</v>
      </c>
      <c r="D1772">
        <v>12</v>
      </c>
      <c r="E1772">
        <v>1255834</v>
      </c>
      <c r="F1772" s="2">
        <v>0.02</v>
      </c>
      <c r="G1772" s="2">
        <v>0</v>
      </c>
      <c r="H1772" s="2">
        <v>0.01</v>
      </c>
      <c r="I1772">
        <v>0.4</v>
      </c>
      <c r="J1772">
        <v>9.4000000000000021</v>
      </c>
      <c r="K1772">
        <v>1.077917</v>
      </c>
      <c r="L1772">
        <v>2.8872709500000004</v>
      </c>
    </row>
    <row r="1773" spans="1:12" x14ac:dyDescent="0.25">
      <c r="A1773" t="s">
        <v>881</v>
      </c>
      <c r="B1773">
        <v>1</v>
      </c>
      <c r="C1773">
        <v>6</v>
      </c>
      <c r="D1773">
        <v>5</v>
      </c>
      <c r="E1773">
        <v>1937626</v>
      </c>
      <c r="F1773" s="2">
        <v>0.02</v>
      </c>
      <c r="G1773" s="2">
        <v>0</v>
      </c>
      <c r="H1773" s="2">
        <v>0.01</v>
      </c>
      <c r="I1773">
        <v>0.4</v>
      </c>
      <c r="J1773">
        <v>3.8</v>
      </c>
      <c r="K1773">
        <v>1.4188129999999999</v>
      </c>
      <c r="L1773">
        <v>1.6065845499999998</v>
      </c>
    </row>
    <row r="1774" spans="1:12" x14ac:dyDescent="0.25">
      <c r="A1774" t="s">
        <v>881</v>
      </c>
      <c r="B1774">
        <v>1</v>
      </c>
      <c r="C1774">
        <v>10</v>
      </c>
      <c r="D1774">
        <v>4</v>
      </c>
      <c r="E1774">
        <v>1761886</v>
      </c>
      <c r="F1774" s="2">
        <v>0.02</v>
      </c>
      <c r="G1774" s="2">
        <v>0</v>
      </c>
      <c r="H1774" s="2">
        <v>0</v>
      </c>
      <c r="I1774">
        <v>0.4</v>
      </c>
      <c r="J1774">
        <v>2</v>
      </c>
      <c r="K1774">
        <v>1.080943</v>
      </c>
      <c r="L1774">
        <v>1.0383300499999999</v>
      </c>
    </row>
    <row r="1775" spans="1:12" x14ac:dyDescent="0.25">
      <c r="A1775" t="s">
        <v>881</v>
      </c>
      <c r="B1775">
        <v>1</v>
      </c>
      <c r="C1775">
        <v>4</v>
      </c>
      <c r="D1775">
        <v>3</v>
      </c>
      <c r="E1775">
        <v>1721072</v>
      </c>
      <c r="F1775" s="2">
        <v>0.02</v>
      </c>
      <c r="G1775" s="2">
        <v>0</v>
      </c>
      <c r="H1775" s="2">
        <v>0</v>
      </c>
      <c r="I1775">
        <v>0.4</v>
      </c>
      <c r="J1775">
        <v>2.2000000000000002</v>
      </c>
      <c r="K1775">
        <v>1.0605359999999999</v>
      </c>
      <c r="L1775">
        <v>1.0811876</v>
      </c>
    </row>
    <row r="1776" spans="1:12" x14ac:dyDescent="0.25">
      <c r="A1776" t="s">
        <v>881</v>
      </c>
      <c r="B1776">
        <v>1</v>
      </c>
      <c r="C1776">
        <v>1</v>
      </c>
      <c r="D1776">
        <v>1</v>
      </c>
      <c r="E1776">
        <v>146812</v>
      </c>
      <c r="F1776" s="2">
        <v>0.04</v>
      </c>
      <c r="G1776" s="2">
        <v>-0.01</v>
      </c>
      <c r="H1776" s="2">
        <v>0.01</v>
      </c>
      <c r="I1776">
        <v>0.4</v>
      </c>
      <c r="J1776">
        <v>0.8</v>
      </c>
      <c r="K1776">
        <v>0.57340599999999997</v>
      </c>
      <c r="L1776">
        <v>0.56069210000000003</v>
      </c>
    </row>
    <row r="1777" spans="1:12" x14ac:dyDescent="0.25">
      <c r="A1777" t="s">
        <v>881</v>
      </c>
      <c r="B1777">
        <v>1</v>
      </c>
      <c r="C1777">
        <v>4</v>
      </c>
      <c r="D1777">
        <v>2</v>
      </c>
      <c r="E1777">
        <v>1559231</v>
      </c>
      <c r="F1777" s="2">
        <v>0.02</v>
      </c>
      <c r="G1777" s="2">
        <v>0</v>
      </c>
      <c r="H1777" s="2">
        <v>0.01</v>
      </c>
      <c r="I1777">
        <v>0.4</v>
      </c>
      <c r="J1777">
        <v>1.2000000000000002</v>
      </c>
      <c r="K1777">
        <v>1.2296155</v>
      </c>
      <c r="L1777">
        <v>0.89036542500000004</v>
      </c>
    </row>
    <row r="1778" spans="1:12" x14ac:dyDescent="0.25">
      <c r="A1778" t="s">
        <v>3487</v>
      </c>
      <c r="B1778">
        <v>1</v>
      </c>
      <c r="C1778">
        <v>4</v>
      </c>
      <c r="D1778">
        <v>4</v>
      </c>
      <c r="E1778">
        <v>511047</v>
      </c>
      <c r="F1778" s="2">
        <v>0.03</v>
      </c>
      <c r="G1778" s="2">
        <v>0</v>
      </c>
      <c r="H1778" s="2">
        <v>0</v>
      </c>
      <c r="I1778">
        <v>0.4</v>
      </c>
      <c r="J1778">
        <v>3.2</v>
      </c>
      <c r="K1778">
        <v>0.55552350000000006</v>
      </c>
      <c r="L1778">
        <v>1.154433225</v>
      </c>
    </row>
    <row r="1779" spans="1:12" x14ac:dyDescent="0.25">
      <c r="A1779" t="s">
        <v>3487</v>
      </c>
      <c r="B1779">
        <v>1</v>
      </c>
      <c r="C1779">
        <v>2</v>
      </c>
      <c r="D1779">
        <v>2</v>
      </c>
      <c r="E1779">
        <v>349326</v>
      </c>
      <c r="F1779" s="2">
        <v>0.03</v>
      </c>
      <c r="G1779" s="2">
        <v>0</v>
      </c>
      <c r="H1779" s="2">
        <v>0</v>
      </c>
      <c r="I1779">
        <v>0.4</v>
      </c>
      <c r="J1779">
        <v>1.6</v>
      </c>
      <c r="K1779">
        <v>0.47466299999999995</v>
      </c>
      <c r="L1779">
        <v>0.72613205000000003</v>
      </c>
    </row>
    <row r="1780" spans="1:12" x14ac:dyDescent="0.25">
      <c r="A1780" t="s">
        <v>3487</v>
      </c>
      <c r="B1780">
        <v>1</v>
      </c>
      <c r="C1780">
        <v>8</v>
      </c>
      <c r="D1780">
        <v>8</v>
      </c>
      <c r="E1780">
        <v>549371</v>
      </c>
      <c r="F1780" s="2">
        <v>0.03</v>
      </c>
      <c r="G1780" s="2">
        <v>0</v>
      </c>
      <c r="H1780" s="2">
        <v>0</v>
      </c>
      <c r="I1780">
        <v>0.4</v>
      </c>
      <c r="J1780">
        <v>6.4</v>
      </c>
      <c r="K1780">
        <v>0.57468549999999996</v>
      </c>
      <c r="L1780">
        <v>1.9611399250000001</v>
      </c>
    </row>
    <row r="1781" spans="1:12" x14ac:dyDescent="0.25">
      <c r="A1781" t="s">
        <v>3487</v>
      </c>
      <c r="B1781">
        <v>1</v>
      </c>
      <c r="C1781">
        <v>11</v>
      </c>
      <c r="D1781">
        <v>11</v>
      </c>
      <c r="E1781">
        <v>351519</v>
      </c>
      <c r="F1781" s="2">
        <v>0.02</v>
      </c>
      <c r="G1781" s="2">
        <v>0</v>
      </c>
      <c r="H1781" s="2">
        <v>0</v>
      </c>
      <c r="I1781">
        <v>0.4</v>
      </c>
      <c r="J1781">
        <v>8.8000000000000007</v>
      </c>
      <c r="K1781">
        <v>0.37575950000000002</v>
      </c>
      <c r="L1781">
        <v>2.4915158250000005</v>
      </c>
    </row>
    <row r="1782" spans="1:12" x14ac:dyDescent="0.25">
      <c r="A1782" t="s">
        <v>3487</v>
      </c>
      <c r="B1782">
        <v>1</v>
      </c>
      <c r="C1782">
        <v>4</v>
      </c>
      <c r="D1782">
        <v>4</v>
      </c>
      <c r="E1782">
        <v>129124</v>
      </c>
      <c r="F1782" s="2">
        <v>0.04</v>
      </c>
      <c r="G1782" s="2">
        <v>0</v>
      </c>
      <c r="H1782" s="2">
        <v>0</v>
      </c>
      <c r="I1782">
        <v>0.4</v>
      </c>
      <c r="J1782">
        <v>3.2</v>
      </c>
      <c r="K1782">
        <v>0.46456200000000003</v>
      </c>
      <c r="L1782">
        <v>1.1225967000000001</v>
      </c>
    </row>
    <row r="1783" spans="1:12" x14ac:dyDescent="0.25">
      <c r="A1783" t="s">
        <v>3487</v>
      </c>
      <c r="B1783">
        <v>1</v>
      </c>
      <c r="C1783">
        <v>11</v>
      </c>
      <c r="D1783">
        <v>10</v>
      </c>
      <c r="E1783">
        <v>483048</v>
      </c>
      <c r="F1783" s="2">
        <v>0.02</v>
      </c>
      <c r="G1783" s="2">
        <v>0</v>
      </c>
      <c r="H1783" s="2">
        <v>0</v>
      </c>
      <c r="I1783">
        <v>0.4</v>
      </c>
      <c r="J1783">
        <v>7.8</v>
      </c>
      <c r="K1783">
        <v>0.44152400000000003</v>
      </c>
      <c r="L1783">
        <v>2.2645333999999999</v>
      </c>
    </row>
    <row r="1784" spans="1:12" x14ac:dyDescent="0.25">
      <c r="A1784" t="s">
        <v>3487</v>
      </c>
      <c r="B1784">
        <v>1</v>
      </c>
      <c r="C1784">
        <v>6</v>
      </c>
      <c r="D1784">
        <v>6</v>
      </c>
      <c r="E1784">
        <v>355279</v>
      </c>
      <c r="F1784" s="2">
        <v>0.03</v>
      </c>
      <c r="G1784" s="2">
        <v>0</v>
      </c>
      <c r="H1784" s="2">
        <v>0</v>
      </c>
      <c r="I1784">
        <v>0.4</v>
      </c>
      <c r="J1784">
        <v>4.8000000000000007</v>
      </c>
      <c r="K1784">
        <v>0.47763949999999999</v>
      </c>
      <c r="L1784">
        <v>1.5271738250000002</v>
      </c>
    </row>
    <row r="1785" spans="1:12" x14ac:dyDescent="0.25">
      <c r="A1785" t="s">
        <v>3487</v>
      </c>
      <c r="B1785">
        <v>1</v>
      </c>
      <c r="C1785">
        <v>3</v>
      </c>
      <c r="D1785">
        <v>2</v>
      </c>
      <c r="E1785">
        <v>252858</v>
      </c>
      <c r="F1785" s="2">
        <v>0.03</v>
      </c>
      <c r="G1785" s="2">
        <v>0</v>
      </c>
      <c r="H1785" s="2">
        <v>0</v>
      </c>
      <c r="I1785">
        <v>0.4</v>
      </c>
      <c r="J1785">
        <v>1.4000000000000001</v>
      </c>
      <c r="K1785">
        <v>0.42642899999999995</v>
      </c>
      <c r="L1785">
        <v>0.65925014999999998</v>
      </c>
    </row>
    <row r="1786" spans="1:12" x14ac:dyDescent="0.25">
      <c r="A1786" t="s">
        <v>3487</v>
      </c>
      <c r="B1786">
        <v>1</v>
      </c>
      <c r="C1786">
        <v>9</v>
      </c>
      <c r="D1786">
        <v>9</v>
      </c>
      <c r="E1786">
        <v>273000</v>
      </c>
      <c r="F1786" s="2">
        <v>0.05</v>
      </c>
      <c r="G1786" s="2">
        <v>0</v>
      </c>
      <c r="H1786" s="2">
        <v>0</v>
      </c>
      <c r="I1786">
        <v>0.4</v>
      </c>
      <c r="J1786">
        <v>7.2</v>
      </c>
      <c r="K1786">
        <v>0.63650000000000007</v>
      </c>
      <c r="L1786">
        <v>2.1827749999999999</v>
      </c>
    </row>
    <row r="1787" spans="1:12" x14ac:dyDescent="0.25">
      <c r="A1787" t="s">
        <v>7240</v>
      </c>
      <c r="B1787">
        <v>1</v>
      </c>
      <c r="C1787">
        <v>7</v>
      </c>
      <c r="D1787">
        <v>6</v>
      </c>
      <c r="E1787">
        <v>172367</v>
      </c>
      <c r="F1787" s="2">
        <v>0.04</v>
      </c>
      <c r="G1787" s="2">
        <v>0</v>
      </c>
      <c r="H1787" s="2">
        <v>0.01</v>
      </c>
      <c r="I1787">
        <v>0.4</v>
      </c>
      <c r="J1787">
        <v>4.6000000000000005</v>
      </c>
      <c r="K1787">
        <v>0.73618349999999999</v>
      </c>
      <c r="L1787">
        <v>1.5676642250000001</v>
      </c>
    </row>
    <row r="1788" spans="1:12" x14ac:dyDescent="0.25">
      <c r="A1788" t="s">
        <v>7240</v>
      </c>
      <c r="B1788">
        <v>1</v>
      </c>
      <c r="C1788">
        <v>22</v>
      </c>
      <c r="D1788">
        <v>20</v>
      </c>
      <c r="E1788">
        <v>969807</v>
      </c>
      <c r="F1788" s="2">
        <v>0.02</v>
      </c>
      <c r="G1788" s="2">
        <v>0</v>
      </c>
      <c r="H1788" s="2">
        <v>0</v>
      </c>
      <c r="I1788">
        <v>0.4</v>
      </c>
      <c r="J1788">
        <v>15.6</v>
      </c>
      <c r="K1788">
        <v>0.6849035</v>
      </c>
      <c r="L1788">
        <v>4.2997162249999992</v>
      </c>
    </row>
    <row r="1789" spans="1:12" x14ac:dyDescent="0.25">
      <c r="A1789" t="s">
        <v>7240</v>
      </c>
      <c r="B1789">
        <v>1</v>
      </c>
      <c r="C1789">
        <v>9</v>
      </c>
      <c r="D1789">
        <v>9</v>
      </c>
      <c r="E1789">
        <v>127987</v>
      </c>
      <c r="F1789" s="2">
        <v>0.02</v>
      </c>
      <c r="G1789" s="2">
        <v>0</v>
      </c>
      <c r="H1789" s="2">
        <v>0</v>
      </c>
      <c r="I1789">
        <v>0.4</v>
      </c>
      <c r="J1789">
        <v>7.2</v>
      </c>
      <c r="K1789">
        <v>0.26399349999999999</v>
      </c>
      <c r="L1789">
        <v>2.0523977250000001</v>
      </c>
    </row>
    <row r="1790" spans="1:12" x14ac:dyDescent="0.25">
      <c r="A1790" t="s">
        <v>14262</v>
      </c>
      <c r="B1790">
        <v>1</v>
      </c>
      <c r="C1790">
        <v>251</v>
      </c>
      <c r="D1790">
        <v>5</v>
      </c>
      <c r="E1790">
        <v>19976</v>
      </c>
      <c r="F1790" s="2">
        <v>0.01</v>
      </c>
      <c r="G1790" s="2">
        <v>0</v>
      </c>
      <c r="H1790" s="2">
        <v>0</v>
      </c>
      <c r="I1790">
        <v>0.4</v>
      </c>
      <c r="J1790">
        <v>-45.2</v>
      </c>
      <c r="K1790">
        <v>0.109988</v>
      </c>
      <c r="L1790">
        <v>-11.101504200000001</v>
      </c>
    </row>
    <row r="1791" spans="1:12" x14ac:dyDescent="0.25">
      <c r="A1791" t="s">
        <v>6333</v>
      </c>
      <c r="B1791">
        <v>1</v>
      </c>
      <c r="C1791">
        <v>5</v>
      </c>
      <c r="D1791">
        <v>3</v>
      </c>
      <c r="E1791">
        <v>16387</v>
      </c>
      <c r="F1791" s="2">
        <v>7.0000000000000007E-2</v>
      </c>
      <c r="G1791" s="2">
        <v>0</v>
      </c>
      <c r="H1791" s="2">
        <v>0.01</v>
      </c>
      <c r="I1791">
        <v>0.4</v>
      </c>
      <c r="J1791">
        <v>2.0000000000000004</v>
      </c>
      <c r="K1791">
        <v>0.95819350000000003</v>
      </c>
      <c r="L1791">
        <v>0.99536772500000015</v>
      </c>
    </row>
    <row r="1792" spans="1:12" x14ac:dyDescent="0.25">
      <c r="A1792" t="s">
        <v>17975</v>
      </c>
      <c r="B1792">
        <v>1</v>
      </c>
      <c r="C1792">
        <v>7</v>
      </c>
      <c r="D1792">
        <v>6</v>
      </c>
      <c r="E1792">
        <v>395473</v>
      </c>
      <c r="F1792" s="2">
        <v>0.03</v>
      </c>
      <c r="G1792" s="2">
        <v>0</v>
      </c>
      <c r="H1792" s="2">
        <v>0</v>
      </c>
      <c r="I1792">
        <v>0.4</v>
      </c>
      <c r="J1792">
        <v>4.6000000000000005</v>
      </c>
      <c r="K1792">
        <v>0.49773649999999997</v>
      </c>
      <c r="L1792">
        <v>1.484207775</v>
      </c>
    </row>
    <row r="1793" spans="1:12" x14ac:dyDescent="0.25">
      <c r="A1793" t="s">
        <v>10502</v>
      </c>
      <c r="B1793">
        <v>1</v>
      </c>
      <c r="C1793">
        <v>27</v>
      </c>
      <c r="D1793">
        <v>26</v>
      </c>
      <c r="E1793">
        <v>23502572</v>
      </c>
      <c r="F1793" s="2">
        <v>0.03</v>
      </c>
      <c r="G1793" s="2">
        <v>0</v>
      </c>
      <c r="H1793" s="2">
        <v>0</v>
      </c>
      <c r="I1793">
        <v>0.4</v>
      </c>
      <c r="J1793">
        <v>20.6</v>
      </c>
      <c r="K1793">
        <v>12.051286000000001</v>
      </c>
      <c r="L1793">
        <v>9.5279501000000018</v>
      </c>
    </row>
    <row r="1794" spans="1:12" x14ac:dyDescent="0.25">
      <c r="A1794" t="s">
        <v>3730</v>
      </c>
      <c r="B1794">
        <v>1</v>
      </c>
      <c r="C1794">
        <v>2</v>
      </c>
      <c r="D1794">
        <v>3</v>
      </c>
      <c r="E1794">
        <v>3322130</v>
      </c>
      <c r="F1794" s="2">
        <v>0.01</v>
      </c>
      <c r="G1794" s="2">
        <v>0</v>
      </c>
      <c r="H1794" s="2">
        <v>0</v>
      </c>
      <c r="I1794">
        <v>0.4</v>
      </c>
      <c r="J1794">
        <v>2.6000000000000005</v>
      </c>
      <c r="K1794">
        <v>1.7610650000000001</v>
      </c>
      <c r="L1794">
        <v>1.4263727500000001</v>
      </c>
    </row>
    <row r="1795" spans="1:12" x14ac:dyDescent="0.25">
      <c r="A1795" t="s">
        <v>14266</v>
      </c>
      <c r="B1795">
        <v>1</v>
      </c>
      <c r="C1795">
        <v>6</v>
      </c>
      <c r="D1795">
        <v>5</v>
      </c>
      <c r="E1795">
        <v>4165797</v>
      </c>
      <c r="F1795" s="2">
        <v>0.04</v>
      </c>
      <c r="G1795" s="2">
        <v>0</v>
      </c>
      <c r="H1795" s="2">
        <v>0</v>
      </c>
      <c r="I1795">
        <v>0.4</v>
      </c>
      <c r="J1795">
        <v>3.8</v>
      </c>
      <c r="K1795">
        <v>2.4828984999999997</v>
      </c>
      <c r="L1795">
        <v>1.9790144749999996</v>
      </c>
    </row>
    <row r="1796" spans="1:12" x14ac:dyDescent="0.25">
      <c r="A1796" t="s">
        <v>14266</v>
      </c>
      <c r="B1796">
        <v>1</v>
      </c>
      <c r="C1796">
        <v>6</v>
      </c>
      <c r="D1796">
        <v>6</v>
      </c>
      <c r="E1796">
        <v>13809604</v>
      </c>
      <c r="F1796" s="2">
        <v>0.03</v>
      </c>
      <c r="G1796" s="2">
        <v>0</v>
      </c>
      <c r="H1796" s="2">
        <v>0</v>
      </c>
      <c r="I1796">
        <v>0.4</v>
      </c>
      <c r="J1796">
        <v>4.8000000000000007</v>
      </c>
      <c r="K1796">
        <v>7.2048019999999999</v>
      </c>
      <c r="L1796">
        <v>3.8816807</v>
      </c>
    </row>
    <row r="1797" spans="1:12" x14ac:dyDescent="0.25">
      <c r="A1797" t="s">
        <v>14266</v>
      </c>
      <c r="B1797">
        <v>1</v>
      </c>
      <c r="C1797">
        <v>9</v>
      </c>
      <c r="D1797">
        <v>9</v>
      </c>
      <c r="E1797">
        <v>3749896</v>
      </c>
      <c r="F1797" s="2">
        <v>0.03</v>
      </c>
      <c r="G1797" s="2">
        <v>0</v>
      </c>
      <c r="H1797" s="2">
        <v>0</v>
      </c>
      <c r="I1797">
        <v>0.4</v>
      </c>
      <c r="J1797">
        <v>7.2</v>
      </c>
      <c r="K1797">
        <v>2.1749479999999997</v>
      </c>
      <c r="L1797">
        <v>2.7212318</v>
      </c>
    </row>
    <row r="1798" spans="1:12" x14ac:dyDescent="0.25">
      <c r="A1798" t="s">
        <v>14266</v>
      </c>
      <c r="B1798">
        <v>1</v>
      </c>
      <c r="C1798">
        <v>5</v>
      </c>
      <c r="D1798">
        <v>5</v>
      </c>
      <c r="E1798">
        <v>352090</v>
      </c>
      <c r="F1798" s="2">
        <v>0.03</v>
      </c>
      <c r="G1798" s="2">
        <v>0</v>
      </c>
      <c r="H1798" s="2">
        <v>0</v>
      </c>
      <c r="I1798">
        <v>0.4</v>
      </c>
      <c r="J1798">
        <v>4</v>
      </c>
      <c r="K1798">
        <v>0.47604499999999994</v>
      </c>
      <c r="L1798">
        <v>1.3266157500000002</v>
      </c>
    </row>
    <row r="1799" spans="1:12" x14ac:dyDescent="0.25">
      <c r="A1799" t="s">
        <v>6955</v>
      </c>
      <c r="B1799">
        <v>1</v>
      </c>
      <c r="C1799">
        <v>8</v>
      </c>
      <c r="D1799">
        <v>8</v>
      </c>
      <c r="E1799">
        <v>215603</v>
      </c>
      <c r="F1799" s="2">
        <v>0</v>
      </c>
      <c r="G1799" s="2">
        <v>0</v>
      </c>
      <c r="H1799" s="2">
        <v>0</v>
      </c>
      <c r="I1799">
        <v>0.4</v>
      </c>
      <c r="J1799">
        <v>6.4</v>
      </c>
      <c r="K1799">
        <v>0.10780149999999999</v>
      </c>
      <c r="L1799">
        <v>1.7977305250000002</v>
      </c>
    </row>
    <row r="1800" spans="1:12" x14ac:dyDescent="0.25">
      <c r="A1800" t="s">
        <v>6955</v>
      </c>
      <c r="B1800">
        <v>1</v>
      </c>
      <c r="C1800">
        <v>9</v>
      </c>
      <c r="D1800">
        <v>7</v>
      </c>
      <c r="E1800">
        <v>83121</v>
      </c>
      <c r="F1800" s="2">
        <v>0</v>
      </c>
      <c r="G1800" s="2">
        <v>0</v>
      </c>
      <c r="H1800" s="2">
        <v>0.01</v>
      </c>
      <c r="I1800">
        <v>0.4</v>
      </c>
      <c r="J1800">
        <v>5.2</v>
      </c>
      <c r="K1800">
        <v>0.2915605</v>
      </c>
      <c r="L1800">
        <v>1.5620461749999999</v>
      </c>
    </row>
    <row r="1801" spans="1:12" x14ac:dyDescent="0.25">
      <c r="A1801" t="s">
        <v>6955</v>
      </c>
      <c r="B1801">
        <v>1</v>
      </c>
      <c r="C1801">
        <v>6</v>
      </c>
      <c r="D1801">
        <v>3</v>
      </c>
      <c r="E1801">
        <v>285672</v>
      </c>
      <c r="F1801" s="2">
        <v>0.01</v>
      </c>
      <c r="G1801" s="2">
        <v>0</v>
      </c>
      <c r="H1801" s="2">
        <v>0.01</v>
      </c>
      <c r="I1801">
        <v>0.4</v>
      </c>
      <c r="J1801">
        <v>1.8000000000000003</v>
      </c>
      <c r="K1801">
        <v>0.492836</v>
      </c>
      <c r="L1801">
        <v>0.78249260000000009</v>
      </c>
    </row>
    <row r="1802" spans="1:12" x14ac:dyDescent="0.25">
      <c r="A1802" t="s">
        <v>3033</v>
      </c>
      <c r="B1802">
        <v>1</v>
      </c>
      <c r="C1802">
        <v>14</v>
      </c>
      <c r="D1802">
        <v>13</v>
      </c>
      <c r="E1802">
        <v>279585</v>
      </c>
      <c r="F1802" s="2">
        <v>0.02</v>
      </c>
      <c r="G1802" s="2">
        <v>0</v>
      </c>
      <c r="H1802" s="2">
        <v>0</v>
      </c>
      <c r="I1802">
        <v>0.4</v>
      </c>
      <c r="J1802">
        <v>10.200000000000001</v>
      </c>
      <c r="K1802">
        <v>0.3397925</v>
      </c>
      <c r="L1802">
        <v>2.8289273750000006</v>
      </c>
    </row>
    <row r="1803" spans="1:12" x14ac:dyDescent="0.25">
      <c r="A1803" t="s">
        <v>19329</v>
      </c>
      <c r="B1803">
        <v>1</v>
      </c>
      <c r="C1803">
        <v>6</v>
      </c>
      <c r="D1803">
        <v>5</v>
      </c>
      <c r="E1803">
        <v>607528</v>
      </c>
      <c r="F1803" s="2">
        <v>0.01</v>
      </c>
      <c r="G1803" s="2">
        <v>0</v>
      </c>
      <c r="H1803" s="2">
        <v>0</v>
      </c>
      <c r="I1803">
        <v>0.4</v>
      </c>
      <c r="J1803">
        <v>3.8</v>
      </c>
      <c r="K1803">
        <v>0.40376400000000001</v>
      </c>
      <c r="L1803">
        <v>1.2513173999999998</v>
      </c>
    </row>
    <row r="1804" spans="1:12" x14ac:dyDescent="0.25">
      <c r="A1804" t="s">
        <v>8654</v>
      </c>
      <c r="B1804">
        <v>1</v>
      </c>
      <c r="C1804">
        <v>6</v>
      </c>
      <c r="D1804">
        <v>4</v>
      </c>
      <c r="E1804">
        <v>21513</v>
      </c>
      <c r="F1804" s="2">
        <v>0.04</v>
      </c>
      <c r="G1804" s="2">
        <v>0</v>
      </c>
      <c r="H1804" s="2">
        <v>0</v>
      </c>
      <c r="I1804">
        <v>0.4</v>
      </c>
      <c r="J1804">
        <v>2.8000000000000003</v>
      </c>
      <c r="K1804">
        <v>0.41075650000000002</v>
      </c>
      <c r="L1804">
        <v>1.0037647750000001</v>
      </c>
    </row>
    <row r="1805" spans="1:12" x14ac:dyDescent="0.25">
      <c r="A1805" t="s">
        <v>29</v>
      </c>
      <c r="B1805">
        <v>1</v>
      </c>
      <c r="C1805">
        <v>5</v>
      </c>
      <c r="D1805">
        <v>5</v>
      </c>
      <c r="E1805">
        <v>3645622</v>
      </c>
      <c r="F1805" s="2">
        <v>0.05</v>
      </c>
      <c r="G1805" s="2">
        <v>0</v>
      </c>
      <c r="H1805" s="2">
        <v>0.01</v>
      </c>
      <c r="I1805">
        <v>0.4</v>
      </c>
      <c r="J1805">
        <v>4</v>
      </c>
      <c r="K1805">
        <v>2.5728110000000002</v>
      </c>
      <c r="L1805">
        <v>2.0604838500000002</v>
      </c>
    </row>
    <row r="1806" spans="1:12" x14ac:dyDescent="0.25">
      <c r="A1806" t="s">
        <v>29</v>
      </c>
      <c r="B1806">
        <v>1</v>
      </c>
      <c r="C1806">
        <v>7</v>
      </c>
      <c r="D1806">
        <v>7</v>
      </c>
      <c r="E1806">
        <v>1130995</v>
      </c>
      <c r="F1806" s="2">
        <v>0.04</v>
      </c>
      <c r="G1806" s="2">
        <v>0</v>
      </c>
      <c r="H1806" s="2">
        <v>0.01</v>
      </c>
      <c r="I1806">
        <v>0.4</v>
      </c>
      <c r="J1806">
        <v>5.6000000000000005</v>
      </c>
      <c r="K1806">
        <v>1.2154975000000001</v>
      </c>
      <c r="L1806">
        <v>1.9854241250000002</v>
      </c>
    </row>
    <row r="1807" spans="1:12" x14ac:dyDescent="0.25">
      <c r="A1807" t="s">
        <v>29</v>
      </c>
      <c r="B1807">
        <v>1</v>
      </c>
      <c r="C1807">
        <v>3</v>
      </c>
      <c r="D1807">
        <v>1</v>
      </c>
      <c r="E1807">
        <v>451464</v>
      </c>
      <c r="F1807" s="2">
        <v>0.03</v>
      </c>
      <c r="G1807" s="2">
        <v>0</v>
      </c>
      <c r="H1807" s="2">
        <v>0</v>
      </c>
      <c r="I1807">
        <v>0.4</v>
      </c>
      <c r="J1807">
        <v>0.4</v>
      </c>
      <c r="K1807">
        <v>0.52573199999999998</v>
      </c>
      <c r="L1807">
        <v>0.44400620000000002</v>
      </c>
    </row>
    <row r="1808" spans="1:12" x14ac:dyDescent="0.25">
      <c r="A1808" t="s">
        <v>29</v>
      </c>
      <c r="B1808">
        <v>1</v>
      </c>
      <c r="C1808">
        <v>15</v>
      </c>
      <c r="D1808">
        <v>15</v>
      </c>
      <c r="E1808">
        <v>1170696</v>
      </c>
      <c r="F1808" s="2">
        <v>0.03</v>
      </c>
      <c r="G1808" s="2">
        <v>0</v>
      </c>
      <c r="H1808" s="2">
        <v>0.01</v>
      </c>
      <c r="I1808">
        <v>0.4</v>
      </c>
      <c r="J1808">
        <v>12</v>
      </c>
      <c r="K1808">
        <v>1.135348</v>
      </c>
      <c r="L1808">
        <v>3.5573718000000003</v>
      </c>
    </row>
    <row r="1809" spans="1:12" x14ac:dyDescent="0.25">
      <c r="A1809" t="s">
        <v>29</v>
      </c>
      <c r="B1809">
        <v>1</v>
      </c>
      <c r="C1809">
        <v>2</v>
      </c>
      <c r="D1809">
        <v>2</v>
      </c>
      <c r="E1809">
        <v>196434</v>
      </c>
      <c r="F1809" s="2">
        <v>0.03</v>
      </c>
      <c r="G1809" s="2">
        <v>0</v>
      </c>
      <c r="H1809" s="2">
        <v>0</v>
      </c>
      <c r="I1809">
        <v>0.4</v>
      </c>
      <c r="J1809">
        <v>1.6</v>
      </c>
      <c r="K1809">
        <v>0.39821699999999999</v>
      </c>
      <c r="L1809">
        <v>0.69937595000000008</v>
      </c>
    </row>
    <row r="1810" spans="1:12" x14ac:dyDescent="0.25">
      <c r="A1810" t="s">
        <v>29</v>
      </c>
      <c r="B1810">
        <v>1</v>
      </c>
      <c r="C1810">
        <v>8</v>
      </c>
      <c r="D1810">
        <v>7</v>
      </c>
      <c r="E1810">
        <v>1916015</v>
      </c>
      <c r="F1810" s="2">
        <v>0.03</v>
      </c>
      <c r="G1810" s="2">
        <v>0</v>
      </c>
      <c r="H1810" s="2">
        <v>0.01</v>
      </c>
      <c r="I1810">
        <v>0.4</v>
      </c>
      <c r="J1810">
        <v>5.4</v>
      </c>
      <c r="K1810">
        <v>1.5080074999999999</v>
      </c>
      <c r="L1810">
        <v>2.0378026250000003</v>
      </c>
    </row>
    <row r="1811" spans="1:12" x14ac:dyDescent="0.25">
      <c r="A1811" t="s">
        <v>29</v>
      </c>
      <c r="B1811">
        <v>1</v>
      </c>
      <c r="C1811">
        <v>7</v>
      </c>
      <c r="D1811">
        <v>5</v>
      </c>
      <c r="E1811">
        <v>395783</v>
      </c>
      <c r="F1811" s="2">
        <v>0.03</v>
      </c>
      <c r="G1811" s="2">
        <v>0</v>
      </c>
      <c r="H1811" s="2">
        <v>0</v>
      </c>
      <c r="I1811">
        <v>0.4</v>
      </c>
      <c r="J1811">
        <v>3.6</v>
      </c>
      <c r="K1811">
        <v>0.49789149999999999</v>
      </c>
      <c r="L1811">
        <v>1.234262025</v>
      </c>
    </row>
    <row r="1812" spans="1:12" x14ac:dyDescent="0.25">
      <c r="A1812" t="s">
        <v>29</v>
      </c>
      <c r="B1812">
        <v>1</v>
      </c>
      <c r="C1812">
        <v>3</v>
      </c>
      <c r="D1812">
        <v>2</v>
      </c>
      <c r="E1812">
        <v>99432</v>
      </c>
      <c r="F1812" s="2">
        <v>0.03</v>
      </c>
      <c r="G1812" s="2">
        <v>0</v>
      </c>
      <c r="H1812" s="2">
        <v>0</v>
      </c>
      <c r="I1812">
        <v>0.4</v>
      </c>
      <c r="J1812">
        <v>1.4000000000000001</v>
      </c>
      <c r="K1812">
        <v>0.34971599999999997</v>
      </c>
      <c r="L1812">
        <v>0.63240059999999998</v>
      </c>
    </row>
    <row r="1813" spans="1:12" x14ac:dyDescent="0.25">
      <c r="A1813" t="s">
        <v>29</v>
      </c>
      <c r="B1813">
        <v>1</v>
      </c>
      <c r="C1813">
        <v>3</v>
      </c>
      <c r="D1813">
        <v>1</v>
      </c>
      <c r="E1813">
        <v>330955</v>
      </c>
      <c r="F1813" s="2">
        <v>0.05</v>
      </c>
      <c r="G1813" s="2">
        <v>0</v>
      </c>
      <c r="H1813" s="2">
        <v>0</v>
      </c>
      <c r="I1813">
        <v>0.4</v>
      </c>
      <c r="J1813">
        <v>0.4</v>
      </c>
      <c r="K1813">
        <v>0.66547750000000017</v>
      </c>
      <c r="L1813">
        <v>0.49291712500000007</v>
      </c>
    </row>
    <row r="1814" spans="1:12" x14ac:dyDescent="0.25">
      <c r="A1814" t="s">
        <v>29</v>
      </c>
      <c r="B1814">
        <v>1</v>
      </c>
      <c r="C1814">
        <v>7</v>
      </c>
      <c r="D1814">
        <v>6</v>
      </c>
      <c r="E1814">
        <v>1757685</v>
      </c>
      <c r="F1814" s="2">
        <v>0.04</v>
      </c>
      <c r="G1814" s="2">
        <v>0</v>
      </c>
      <c r="H1814" s="2">
        <v>0</v>
      </c>
      <c r="I1814">
        <v>0.4</v>
      </c>
      <c r="J1814">
        <v>4.6000000000000005</v>
      </c>
      <c r="K1814">
        <v>1.2788425000000001</v>
      </c>
      <c r="L1814">
        <v>1.7575948750000001</v>
      </c>
    </row>
    <row r="1815" spans="1:12" x14ac:dyDescent="0.25">
      <c r="A1815" t="s">
        <v>29</v>
      </c>
      <c r="B1815">
        <v>1</v>
      </c>
      <c r="C1815">
        <v>7</v>
      </c>
      <c r="D1815">
        <v>4</v>
      </c>
      <c r="E1815">
        <v>1278977</v>
      </c>
      <c r="F1815" s="2">
        <v>0.03</v>
      </c>
      <c r="G1815" s="2">
        <v>0</v>
      </c>
      <c r="H1815" s="2">
        <v>0.01</v>
      </c>
      <c r="I1815">
        <v>0.4</v>
      </c>
      <c r="J1815">
        <v>2.6</v>
      </c>
      <c r="K1815">
        <v>1.1894884999999999</v>
      </c>
      <c r="L1815">
        <v>1.2263209750000001</v>
      </c>
    </row>
    <row r="1816" spans="1:12" x14ac:dyDescent="0.25">
      <c r="A1816" t="s">
        <v>29</v>
      </c>
      <c r="B1816">
        <v>1</v>
      </c>
      <c r="C1816">
        <v>5</v>
      </c>
      <c r="D1816">
        <v>5</v>
      </c>
      <c r="E1816">
        <v>1043202</v>
      </c>
      <c r="F1816" s="2">
        <v>0.04</v>
      </c>
      <c r="G1816" s="2">
        <v>0</v>
      </c>
      <c r="H1816" s="2">
        <v>0.01</v>
      </c>
      <c r="I1816">
        <v>0.4</v>
      </c>
      <c r="J1816">
        <v>4</v>
      </c>
      <c r="K1816">
        <v>1.1716009999999999</v>
      </c>
      <c r="L1816">
        <v>1.5700603500000001</v>
      </c>
    </row>
    <row r="1817" spans="1:12" x14ac:dyDescent="0.25">
      <c r="A1817" t="s">
        <v>29</v>
      </c>
      <c r="B1817">
        <v>1</v>
      </c>
      <c r="C1817">
        <v>2</v>
      </c>
      <c r="D1817">
        <v>2</v>
      </c>
      <c r="E1817">
        <v>247114</v>
      </c>
      <c r="F1817" s="2">
        <v>0.04</v>
      </c>
      <c r="G1817" s="2">
        <v>0</v>
      </c>
      <c r="H1817" s="2">
        <v>0</v>
      </c>
      <c r="I1817">
        <v>0.4</v>
      </c>
      <c r="J1817">
        <v>1.6</v>
      </c>
      <c r="K1817">
        <v>0.52355700000000005</v>
      </c>
      <c r="L1817">
        <v>0.74324495000000002</v>
      </c>
    </row>
    <row r="1818" spans="1:12" x14ac:dyDescent="0.25">
      <c r="A1818" t="s">
        <v>29</v>
      </c>
      <c r="B1818">
        <v>1</v>
      </c>
      <c r="C1818">
        <v>8</v>
      </c>
      <c r="D1818">
        <v>8</v>
      </c>
      <c r="E1818">
        <v>453170</v>
      </c>
      <c r="F1818" s="2">
        <v>0.02</v>
      </c>
      <c r="G1818" s="2">
        <v>0</v>
      </c>
      <c r="H1818" s="2">
        <v>0</v>
      </c>
      <c r="I1818">
        <v>0.4</v>
      </c>
      <c r="J1818">
        <v>6.4</v>
      </c>
      <c r="K1818">
        <v>0.42658499999999999</v>
      </c>
      <c r="L1818">
        <v>1.9093047500000002</v>
      </c>
    </row>
    <row r="1819" spans="1:12" x14ac:dyDescent="0.25">
      <c r="A1819" t="s">
        <v>29</v>
      </c>
      <c r="B1819">
        <v>1</v>
      </c>
      <c r="C1819">
        <v>3</v>
      </c>
      <c r="D1819">
        <v>3</v>
      </c>
      <c r="E1819">
        <v>309109</v>
      </c>
      <c r="F1819" s="2">
        <v>0.02</v>
      </c>
      <c r="G1819" s="2">
        <v>0</v>
      </c>
      <c r="H1819" s="2">
        <v>0</v>
      </c>
      <c r="I1819">
        <v>0.4</v>
      </c>
      <c r="J1819">
        <v>2.4000000000000004</v>
      </c>
      <c r="K1819">
        <v>0.35455449999999999</v>
      </c>
      <c r="L1819">
        <v>0.88409407500000015</v>
      </c>
    </row>
    <row r="1820" spans="1:12" x14ac:dyDescent="0.25">
      <c r="A1820" t="s">
        <v>29</v>
      </c>
      <c r="B1820">
        <v>1</v>
      </c>
      <c r="C1820">
        <v>3</v>
      </c>
      <c r="D1820">
        <v>2</v>
      </c>
      <c r="E1820">
        <v>278510</v>
      </c>
      <c r="F1820" s="2">
        <v>0.02</v>
      </c>
      <c r="G1820" s="2">
        <v>0</v>
      </c>
      <c r="H1820" s="2">
        <v>0</v>
      </c>
      <c r="I1820">
        <v>0.4</v>
      </c>
      <c r="J1820">
        <v>1.4000000000000001</v>
      </c>
      <c r="K1820">
        <v>0.33925499999999997</v>
      </c>
      <c r="L1820">
        <v>0.62873924999999997</v>
      </c>
    </row>
    <row r="1821" spans="1:12" x14ac:dyDescent="0.25">
      <c r="A1821" t="s">
        <v>29</v>
      </c>
      <c r="B1821">
        <v>1</v>
      </c>
      <c r="C1821">
        <v>2</v>
      </c>
      <c r="D1821">
        <v>2</v>
      </c>
      <c r="E1821">
        <v>330477</v>
      </c>
      <c r="F1821" s="2">
        <v>0.03</v>
      </c>
      <c r="G1821" s="2">
        <v>0</v>
      </c>
      <c r="H1821" s="2">
        <v>0</v>
      </c>
      <c r="I1821">
        <v>0.4</v>
      </c>
      <c r="J1821">
        <v>1.6</v>
      </c>
      <c r="K1821">
        <v>0.4652385</v>
      </c>
      <c r="L1821">
        <v>0.72283347500000006</v>
      </c>
    </row>
    <row r="1822" spans="1:12" x14ac:dyDescent="0.25">
      <c r="A1822" t="s">
        <v>29</v>
      </c>
      <c r="B1822">
        <v>1</v>
      </c>
      <c r="C1822">
        <v>2</v>
      </c>
      <c r="D1822">
        <v>2</v>
      </c>
      <c r="E1822">
        <v>230966</v>
      </c>
      <c r="F1822" s="2">
        <v>0.02</v>
      </c>
      <c r="G1822" s="2">
        <v>0</v>
      </c>
      <c r="H1822" s="2">
        <v>0</v>
      </c>
      <c r="I1822">
        <v>0.4</v>
      </c>
      <c r="J1822">
        <v>1.6</v>
      </c>
      <c r="K1822">
        <v>0.31548300000000001</v>
      </c>
      <c r="L1822">
        <v>0.67041905000000002</v>
      </c>
    </row>
    <row r="1823" spans="1:12" x14ac:dyDescent="0.25">
      <c r="A1823" t="s">
        <v>29</v>
      </c>
      <c r="B1823">
        <v>1</v>
      </c>
      <c r="C1823">
        <v>4</v>
      </c>
      <c r="D1823">
        <v>4</v>
      </c>
      <c r="E1823">
        <v>1635960</v>
      </c>
      <c r="F1823" s="2">
        <v>0.03</v>
      </c>
      <c r="G1823" s="2">
        <v>0</v>
      </c>
      <c r="H1823" s="2">
        <v>0</v>
      </c>
      <c r="I1823">
        <v>0.4</v>
      </c>
      <c r="J1823">
        <v>3.2</v>
      </c>
      <c r="K1823">
        <v>1.11798</v>
      </c>
      <c r="L1823">
        <v>1.3512930000000001</v>
      </c>
    </row>
    <row r="1824" spans="1:12" x14ac:dyDescent="0.25">
      <c r="A1824" t="s">
        <v>29</v>
      </c>
      <c r="B1824">
        <v>1</v>
      </c>
      <c r="C1824">
        <v>7</v>
      </c>
      <c r="D1824">
        <v>1</v>
      </c>
      <c r="E1824">
        <v>869068</v>
      </c>
      <c r="F1824" s="2">
        <v>0.03</v>
      </c>
      <c r="G1824" s="2">
        <v>0</v>
      </c>
      <c r="H1824" s="2">
        <v>0</v>
      </c>
      <c r="I1824">
        <v>0.4</v>
      </c>
      <c r="J1824">
        <v>-0.40000000000000013</v>
      </c>
      <c r="K1824">
        <v>0.73453400000000002</v>
      </c>
      <c r="L1824">
        <v>0.3170869</v>
      </c>
    </row>
    <row r="1825" spans="1:12" x14ac:dyDescent="0.25">
      <c r="A1825" t="s">
        <v>29</v>
      </c>
      <c r="B1825">
        <v>1</v>
      </c>
      <c r="C1825">
        <v>7</v>
      </c>
      <c r="D1825">
        <v>7</v>
      </c>
      <c r="E1825">
        <v>887547</v>
      </c>
      <c r="F1825" s="2">
        <v>0.03</v>
      </c>
      <c r="G1825" s="2">
        <v>0</v>
      </c>
      <c r="H1825" s="2">
        <v>0</v>
      </c>
      <c r="I1825">
        <v>0.4</v>
      </c>
      <c r="J1825">
        <v>5.6000000000000005</v>
      </c>
      <c r="K1825">
        <v>0.74377349999999998</v>
      </c>
      <c r="L1825">
        <v>1.820320725</v>
      </c>
    </row>
    <row r="1826" spans="1:12" x14ac:dyDescent="0.25">
      <c r="A1826" t="s">
        <v>29</v>
      </c>
      <c r="B1826">
        <v>1</v>
      </c>
      <c r="C1826">
        <v>7</v>
      </c>
      <c r="D1826">
        <v>7</v>
      </c>
      <c r="E1826">
        <v>1165315</v>
      </c>
      <c r="F1826" s="2">
        <v>0.04</v>
      </c>
      <c r="G1826" s="2">
        <v>-0.01</v>
      </c>
      <c r="H1826" s="2">
        <v>0.01</v>
      </c>
      <c r="I1826">
        <v>0.4</v>
      </c>
      <c r="J1826">
        <v>5.6000000000000005</v>
      </c>
      <c r="K1826">
        <v>1.0826574999999998</v>
      </c>
      <c r="L1826">
        <v>1.9389301249999999</v>
      </c>
    </row>
    <row r="1827" spans="1:12" x14ac:dyDescent="0.25">
      <c r="A1827" t="s">
        <v>29</v>
      </c>
      <c r="B1827">
        <v>1</v>
      </c>
      <c r="C1827">
        <v>8</v>
      </c>
      <c r="D1827">
        <v>5</v>
      </c>
      <c r="E1827">
        <v>339738</v>
      </c>
      <c r="F1827" s="2">
        <v>0.02</v>
      </c>
      <c r="G1827" s="2">
        <v>0</v>
      </c>
      <c r="H1827" s="2">
        <v>0</v>
      </c>
      <c r="I1827">
        <v>0.4</v>
      </c>
      <c r="J1827">
        <v>3.4</v>
      </c>
      <c r="K1827">
        <v>0.369869</v>
      </c>
      <c r="L1827">
        <v>1.1394541499999999</v>
      </c>
    </row>
    <row r="1828" spans="1:12" x14ac:dyDescent="0.25">
      <c r="A1828" t="s">
        <v>29</v>
      </c>
      <c r="B1828">
        <v>1</v>
      </c>
      <c r="C1828">
        <v>7</v>
      </c>
      <c r="D1828">
        <v>5</v>
      </c>
      <c r="E1828">
        <v>725421</v>
      </c>
      <c r="F1828" s="2">
        <v>0.02</v>
      </c>
      <c r="G1828" s="2">
        <v>0</v>
      </c>
      <c r="H1828" s="2">
        <v>0</v>
      </c>
      <c r="I1828">
        <v>0.4</v>
      </c>
      <c r="J1828">
        <v>3.6</v>
      </c>
      <c r="K1828">
        <v>0.5627105</v>
      </c>
      <c r="L1828">
        <v>1.2569486750000001</v>
      </c>
    </row>
    <row r="1829" spans="1:12" x14ac:dyDescent="0.25">
      <c r="A1829" t="s">
        <v>29</v>
      </c>
      <c r="B1829">
        <v>1</v>
      </c>
      <c r="C1829">
        <v>4</v>
      </c>
      <c r="D1829">
        <v>4</v>
      </c>
      <c r="E1829">
        <v>920306</v>
      </c>
      <c r="F1829" s="2">
        <v>0.05</v>
      </c>
      <c r="G1829" s="2">
        <v>0</v>
      </c>
      <c r="H1829" s="2">
        <v>0.01</v>
      </c>
      <c r="I1829">
        <v>0.4</v>
      </c>
      <c r="J1829">
        <v>3.2</v>
      </c>
      <c r="K1829">
        <v>1.210153</v>
      </c>
      <c r="L1829">
        <v>1.38355355</v>
      </c>
    </row>
    <row r="1830" spans="1:12" x14ac:dyDescent="0.25">
      <c r="A1830" t="s">
        <v>29</v>
      </c>
      <c r="B1830">
        <v>1</v>
      </c>
      <c r="C1830">
        <v>18</v>
      </c>
      <c r="D1830">
        <v>17</v>
      </c>
      <c r="E1830">
        <v>2741354</v>
      </c>
      <c r="F1830" s="2">
        <v>0.03</v>
      </c>
      <c r="G1830" s="2">
        <v>0</v>
      </c>
      <c r="H1830" s="2">
        <v>0</v>
      </c>
      <c r="I1830">
        <v>0.4</v>
      </c>
      <c r="J1830">
        <v>13.400000000000002</v>
      </c>
      <c r="K1830">
        <v>1.670677</v>
      </c>
      <c r="L1830">
        <v>4.0947369500000006</v>
      </c>
    </row>
    <row r="1831" spans="1:12" x14ac:dyDescent="0.25">
      <c r="A1831" t="s">
        <v>29</v>
      </c>
      <c r="B1831">
        <v>1</v>
      </c>
      <c r="C1831">
        <v>5</v>
      </c>
      <c r="D1831">
        <v>5</v>
      </c>
      <c r="E1831">
        <v>838549</v>
      </c>
      <c r="F1831" s="2">
        <v>0.03</v>
      </c>
      <c r="G1831" s="2">
        <v>0</v>
      </c>
      <c r="H1831" s="2">
        <v>0.01</v>
      </c>
      <c r="I1831">
        <v>0.4</v>
      </c>
      <c r="J1831">
        <v>4</v>
      </c>
      <c r="K1831">
        <v>0.96927450000000004</v>
      </c>
      <c r="L1831">
        <v>1.4992460750000001</v>
      </c>
    </row>
    <row r="1832" spans="1:12" x14ac:dyDescent="0.25">
      <c r="A1832" t="s">
        <v>29</v>
      </c>
      <c r="B1832">
        <v>1</v>
      </c>
      <c r="C1832">
        <v>8</v>
      </c>
      <c r="D1832">
        <v>7</v>
      </c>
      <c r="E1832">
        <v>288553</v>
      </c>
      <c r="F1832" s="2">
        <v>0.02</v>
      </c>
      <c r="G1832" s="2">
        <v>0</v>
      </c>
      <c r="H1832" s="2">
        <v>0</v>
      </c>
      <c r="I1832">
        <v>0.4</v>
      </c>
      <c r="J1832">
        <v>5.4</v>
      </c>
      <c r="K1832">
        <v>0.34427649999999999</v>
      </c>
      <c r="L1832">
        <v>1.6304967750000001</v>
      </c>
    </row>
    <row r="1833" spans="1:12" x14ac:dyDescent="0.25">
      <c r="A1833" t="s">
        <v>29</v>
      </c>
      <c r="B1833">
        <v>1</v>
      </c>
      <c r="C1833">
        <v>3</v>
      </c>
      <c r="D1833">
        <v>2</v>
      </c>
      <c r="E1833">
        <v>282950</v>
      </c>
      <c r="F1833" s="2">
        <v>0.03</v>
      </c>
      <c r="G1833" s="2">
        <v>0</v>
      </c>
      <c r="H1833" s="2">
        <v>0</v>
      </c>
      <c r="I1833">
        <v>0.4</v>
      </c>
      <c r="J1833">
        <v>1.4000000000000001</v>
      </c>
      <c r="K1833">
        <v>0.44147499999999995</v>
      </c>
      <c r="L1833">
        <v>0.66451624999999992</v>
      </c>
    </row>
    <row r="1834" spans="1:12" x14ac:dyDescent="0.25">
      <c r="A1834" t="s">
        <v>29</v>
      </c>
      <c r="B1834">
        <v>1</v>
      </c>
      <c r="C1834">
        <v>5</v>
      </c>
      <c r="D1834">
        <v>5</v>
      </c>
      <c r="E1834">
        <v>3129042</v>
      </c>
      <c r="F1834" s="2">
        <v>0.04</v>
      </c>
      <c r="G1834" s="2">
        <v>0</v>
      </c>
      <c r="H1834" s="2">
        <v>0</v>
      </c>
      <c r="I1834">
        <v>0.4</v>
      </c>
      <c r="J1834">
        <v>4</v>
      </c>
      <c r="K1834">
        <v>1.964521</v>
      </c>
      <c r="L1834">
        <v>1.8475823500000002</v>
      </c>
    </row>
    <row r="1835" spans="1:12" x14ac:dyDescent="0.25">
      <c r="A1835" t="s">
        <v>29</v>
      </c>
      <c r="B1835">
        <v>1</v>
      </c>
      <c r="C1835">
        <v>7</v>
      </c>
      <c r="D1835">
        <v>5</v>
      </c>
      <c r="E1835">
        <v>953936</v>
      </c>
      <c r="F1835" s="2">
        <v>0.03</v>
      </c>
      <c r="G1835" s="2">
        <v>0</v>
      </c>
      <c r="H1835" s="2">
        <v>0</v>
      </c>
      <c r="I1835">
        <v>0.4</v>
      </c>
      <c r="J1835">
        <v>3.6</v>
      </c>
      <c r="K1835">
        <v>0.77696799999999999</v>
      </c>
      <c r="L1835">
        <v>1.3319388000000001</v>
      </c>
    </row>
    <row r="1836" spans="1:12" x14ac:dyDescent="0.25">
      <c r="A1836" t="s">
        <v>7941</v>
      </c>
      <c r="B1836">
        <v>1</v>
      </c>
      <c r="C1836">
        <v>4</v>
      </c>
      <c r="D1836">
        <v>2</v>
      </c>
      <c r="E1836">
        <v>7436</v>
      </c>
      <c r="F1836" s="2">
        <v>0.02</v>
      </c>
      <c r="G1836" s="2">
        <v>0</v>
      </c>
      <c r="H1836" s="2">
        <v>0.01</v>
      </c>
      <c r="I1836">
        <v>0.4</v>
      </c>
      <c r="J1836">
        <v>1.2000000000000002</v>
      </c>
      <c r="K1836">
        <v>0.45371800000000001</v>
      </c>
      <c r="L1836">
        <v>0.61880130000000011</v>
      </c>
    </row>
    <row r="1837" spans="1:12" x14ac:dyDescent="0.25">
      <c r="A1837" t="s">
        <v>6485</v>
      </c>
      <c r="B1837">
        <v>1</v>
      </c>
      <c r="C1837">
        <v>7</v>
      </c>
      <c r="D1837">
        <v>6</v>
      </c>
      <c r="E1837">
        <v>166906</v>
      </c>
      <c r="F1837" s="2">
        <v>0.03</v>
      </c>
      <c r="G1837" s="2">
        <v>0</v>
      </c>
      <c r="H1837" s="2">
        <v>0</v>
      </c>
      <c r="I1837">
        <v>0.4</v>
      </c>
      <c r="J1837">
        <v>4.6000000000000005</v>
      </c>
      <c r="K1837">
        <v>0.38345299999999999</v>
      </c>
      <c r="L1837">
        <v>1.4442085499999999</v>
      </c>
    </row>
    <row r="1838" spans="1:12" x14ac:dyDescent="0.25">
      <c r="A1838" t="s">
        <v>6485</v>
      </c>
      <c r="B1838">
        <v>1</v>
      </c>
      <c r="C1838">
        <v>7</v>
      </c>
      <c r="D1838">
        <v>5</v>
      </c>
      <c r="E1838">
        <v>128997</v>
      </c>
      <c r="F1838" s="2">
        <v>0.03</v>
      </c>
      <c r="G1838" s="2">
        <v>0</v>
      </c>
      <c r="H1838" s="2">
        <v>0</v>
      </c>
      <c r="I1838">
        <v>0.4</v>
      </c>
      <c r="J1838">
        <v>3.6</v>
      </c>
      <c r="K1838">
        <v>0.3644985</v>
      </c>
      <c r="L1838">
        <v>1.1875744750000001</v>
      </c>
    </row>
    <row r="1839" spans="1:12" x14ac:dyDescent="0.25">
      <c r="A1839" t="s">
        <v>6485</v>
      </c>
      <c r="B1839">
        <v>1</v>
      </c>
      <c r="C1839">
        <v>6</v>
      </c>
      <c r="D1839">
        <v>5</v>
      </c>
      <c r="E1839">
        <v>657043</v>
      </c>
      <c r="F1839" s="2">
        <v>0.06</v>
      </c>
      <c r="G1839" s="2">
        <v>0</v>
      </c>
      <c r="H1839" s="2">
        <v>0.01</v>
      </c>
      <c r="I1839">
        <v>0.4</v>
      </c>
      <c r="J1839">
        <v>3.8</v>
      </c>
      <c r="K1839">
        <v>1.1785215</v>
      </c>
      <c r="L1839">
        <v>1.5224825249999998</v>
      </c>
    </row>
    <row r="1840" spans="1:12" x14ac:dyDescent="0.25">
      <c r="A1840" t="s">
        <v>6485</v>
      </c>
      <c r="B1840">
        <v>1</v>
      </c>
      <c r="C1840">
        <v>6</v>
      </c>
      <c r="D1840">
        <v>2</v>
      </c>
      <c r="E1840">
        <v>253874</v>
      </c>
      <c r="F1840" s="2">
        <v>0.03</v>
      </c>
      <c r="G1840" s="2">
        <v>0</v>
      </c>
      <c r="H1840" s="2">
        <v>0</v>
      </c>
      <c r="I1840">
        <v>0.4</v>
      </c>
      <c r="J1840">
        <v>0.8</v>
      </c>
      <c r="K1840">
        <v>0.42693700000000001</v>
      </c>
      <c r="L1840">
        <v>0.50942795000000007</v>
      </c>
    </row>
    <row r="1841" spans="1:12" x14ac:dyDescent="0.25">
      <c r="A1841" t="s">
        <v>19536</v>
      </c>
      <c r="B1841">
        <v>1</v>
      </c>
      <c r="C1841">
        <v>3400</v>
      </c>
      <c r="D1841">
        <v>3</v>
      </c>
      <c r="E1841">
        <v>26830</v>
      </c>
      <c r="F1841" s="2">
        <v>0</v>
      </c>
      <c r="G1841" s="2">
        <v>0</v>
      </c>
      <c r="H1841" s="2">
        <v>0</v>
      </c>
      <c r="I1841">
        <v>0.4</v>
      </c>
      <c r="J1841">
        <v>-677.00000000000011</v>
      </c>
      <c r="K1841">
        <v>1.3415E-2</v>
      </c>
      <c r="L1841">
        <v>-169.08530475000003</v>
      </c>
    </row>
    <row r="1842" spans="1:12" x14ac:dyDescent="0.25">
      <c r="A1842" t="s">
        <v>768</v>
      </c>
      <c r="B1842">
        <v>1</v>
      </c>
      <c r="C1842">
        <v>14</v>
      </c>
      <c r="D1842">
        <v>12</v>
      </c>
      <c r="E1842">
        <v>389158</v>
      </c>
      <c r="F1842" s="2">
        <v>0.02</v>
      </c>
      <c r="G1842" s="2">
        <v>0</v>
      </c>
      <c r="H1842" s="2">
        <v>0</v>
      </c>
      <c r="I1842">
        <v>0.4</v>
      </c>
      <c r="J1842">
        <v>9.2000000000000011</v>
      </c>
      <c r="K1842">
        <v>0.39457900000000001</v>
      </c>
      <c r="L1842">
        <v>2.5981026500000004</v>
      </c>
    </row>
    <row r="1843" spans="1:12" x14ac:dyDescent="0.25">
      <c r="A1843" t="s">
        <v>768</v>
      </c>
      <c r="B1843">
        <v>1</v>
      </c>
      <c r="C1843">
        <v>8</v>
      </c>
      <c r="D1843">
        <v>2</v>
      </c>
      <c r="E1843">
        <v>65481</v>
      </c>
      <c r="F1843" s="2">
        <v>0.06</v>
      </c>
      <c r="G1843" s="2">
        <v>0</v>
      </c>
      <c r="H1843" s="2">
        <v>0.02</v>
      </c>
      <c r="I1843">
        <v>0.4</v>
      </c>
      <c r="J1843">
        <v>0.39999999999999991</v>
      </c>
      <c r="K1843">
        <v>1.1327404999999999</v>
      </c>
      <c r="L1843">
        <v>0.65645917499999995</v>
      </c>
    </row>
    <row r="1844" spans="1:12" x14ac:dyDescent="0.25">
      <c r="A1844" t="s">
        <v>768</v>
      </c>
      <c r="B1844">
        <v>1</v>
      </c>
      <c r="C1844">
        <v>6</v>
      </c>
      <c r="D1844">
        <v>2</v>
      </c>
      <c r="E1844">
        <v>100757</v>
      </c>
      <c r="F1844" s="2">
        <v>0.03</v>
      </c>
      <c r="G1844" s="2">
        <v>0</v>
      </c>
      <c r="H1844" s="2">
        <v>0</v>
      </c>
      <c r="I1844">
        <v>0.4</v>
      </c>
      <c r="J1844">
        <v>0.8</v>
      </c>
      <c r="K1844">
        <v>0.35037849999999998</v>
      </c>
      <c r="L1844">
        <v>0.48263247500000006</v>
      </c>
    </row>
    <row r="1845" spans="1:12" x14ac:dyDescent="0.25">
      <c r="A1845" t="s">
        <v>2585</v>
      </c>
      <c r="B1845">
        <v>1</v>
      </c>
      <c r="C1845">
        <v>23</v>
      </c>
      <c r="D1845">
        <v>22</v>
      </c>
      <c r="E1845">
        <v>9534322</v>
      </c>
      <c r="F1845" s="2">
        <v>0.02</v>
      </c>
      <c r="G1845" s="2">
        <v>0</v>
      </c>
      <c r="H1845" s="2">
        <v>0</v>
      </c>
      <c r="I1845">
        <v>0.4</v>
      </c>
      <c r="J1845">
        <v>17.400000000000002</v>
      </c>
      <c r="K1845">
        <v>4.9671609999999999</v>
      </c>
      <c r="L1845">
        <v>6.2485063500000004</v>
      </c>
    </row>
    <row r="1846" spans="1:12" x14ac:dyDescent="0.25">
      <c r="A1846" t="s">
        <v>2585</v>
      </c>
      <c r="B1846">
        <v>1</v>
      </c>
      <c r="C1846">
        <v>17</v>
      </c>
      <c r="D1846">
        <v>16</v>
      </c>
      <c r="E1846">
        <v>5609393</v>
      </c>
      <c r="F1846" s="2">
        <v>0.02</v>
      </c>
      <c r="G1846" s="2">
        <v>0</v>
      </c>
      <c r="H1846" s="2">
        <v>0</v>
      </c>
      <c r="I1846">
        <v>0.4</v>
      </c>
      <c r="J1846">
        <v>12.600000000000001</v>
      </c>
      <c r="K1846">
        <v>3.0046965000000001</v>
      </c>
      <c r="L1846">
        <v>4.361643775000001</v>
      </c>
    </row>
    <row r="1847" spans="1:12" x14ac:dyDescent="0.25">
      <c r="A1847" t="s">
        <v>4184</v>
      </c>
      <c r="B1847">
        <v>1</v>
      </c>
      <c r="C1847">
        <v>1664</v>
      </c>
      <c r="D1847">
        <v>4</v>
      </c>
      <c r="E1847">
        <v>29305</v>
      </c>
      <c r="F1847" s="2">
        <v>0</v>
      </c>
      <c r="G1847" s="2">
        <v>0</v>
      </c>
      <c r="H1847" s="2">
        <v>0</v>
      </c>
      <c r="I1847">
        <v>0.4</v>
      </c>
      <c r="J1847">
        <v>-328.8</v>
      </c>
      <c r="K1847">
        <v>1.4652499999999999E-2</v>
      </c>
      <c r="L1847">
        <v>-82.034871625000008</v>
      </c>
    </row>
    <row r="1848" spans="1:12" x14ac:dyDescent="0.25">
      <c r="A1848" t="s">
        <v>14011</v>
      </c>
      <c r="B1848">
        <v>1</v>
      </c>
      <c r="C1848">
        <v>5</v>
      </c>
      <c r="D1848">
        <v>3</v>
      </c>
      <c r="E1848">
        <v>4351</v>
      </c>
      <c r="F1848" s="2">
        <v>0</v>
      </c>
      <c r="G1848" s="2">
        <v>0</v>
      </c>
      <c r="H1848" s="2">
        <v>0</v>
      </c>
      <c r="I1848">
        <v>0.4</v>
      </c>
      <c r="J1848">
        <v>2.0000000000000004</v>
      </c>
      <c r="K1848">
        <v>2.1754999999999999E-3</v>
      </c>
      <c r="L1848">
        <v>0.66076142500000012</v>
      </c>
    </row>
    <row r="1849" spans="1:12" x14ac:dyDescent="0.25">
      <c r="A1849" t="s">
        <v>674</v>
      </c>
      <c r="B1849">
        <v>1</v>
      </c>
      <c r="C1849">
        <v>7</v>
      </c>
      <c r="D1849">
        <v>6</v>
      </c>
      <c r="E1849">
        <v>17732</v>
      </c>
      <c r="F1849" s="2">
        <v>0.01</v>
      </c>
      <c r="G1849" s="2">
        <v>0</v>
      </c>
      <c r="H1849" s="2">
        <v>0</v>
      </c>
      <c r="I1849">
        <v>0.4</v>
      </c>
      <c r="J1849">
        <v>4.6000000000000005</v>
      </c>
      <c r="K1849">
        <v>0.108866</v>
      </c>
      <c r="L1849">
        <v>1.3481031000000001</v>
      </c>
    </row>
    <row r="1850" spans="1:12" x14ac:dyDescent="0.25">
      <c r="A1850" t="s">
        <v>674</v>
      </c>
      <c r="B1850">
        <v>1</v>
      </c>
      <c r="C1850">
        <v>13</v>
      </c>
      <c r="D1850">
        <v>13</v>
      </c>
      <c r="E1850">
        <v>3845880</v>
      </c>
      <c r="F1850" s="2">
        <v>0</v>
      </c>
      <c r="G1850" s="2">
        <v>0</v>
      </c>
      <c r="H1850" s="2">
        <v>0</v>
      </c>
      <c r="I1850">
        <v>0.4</v>
      </c>
      <c r="J1850">
        <v>10.4</v>
      </c>
      <c r="K1850">
        <v>1.9229399999999999</v>
      </c>
      <c r="L1850">
        <v>3.4330290000000003</v>
      </c>
    </row>
    <row r="1851" spans="1:12" x14ac:dyDescent="0.25">
      <c r="A1851" t="s">
        <v>674</v>
      </c>
      <c r="B1851">
        <v>1</v>
      </c>
      <c r="C1851">
        <v>16</v>
      </c>
      <c r="D1851">
        <v>16</v>
      </c>
      <c r="E1851">
        <v>3174393</v>
      </c>
      <c r="F1851" s="2">
        <v>0.03</v>
      </c>
      <c r="G1851" s="2">
        <v>0</v>
      </c>
      <c r="H1851" s="2">
        <v>0</v>
      </c>
      <c r="I1851">
        <v>0.4</v>
      </c>
      <c r="J1851">
        <v>12.8</v>
      </c>
      <c r="K1851">
        <v>1.8871964999999999</v>
      </c>
      <c r="L1851">
        <v>4.0205187750000002</v>
      </c>
    </row>
    <row r="1852" spans="1:12" x14ac:dyDescent="0.25">
      <c r="A1852" t="s">
        <v>674</v>
      </c>
      <c r="B1852">
        <v>1</v>
      </c>
      <c r="C1852">
        <v>6</v>
      </c>
      <c r="D1852">
        <v>2</v>
      </c>
      <c r="E1852">
        <v>3508169</v>
      </c>
      <c r="F1852" s="2">
        <v>0</v>
      </c>
      <c r="G1852" s="2">
        <v>0</v>
      </c>
      <c r="H1852" s="2">
        <v>0</v>
      </c>
      <c r="I1852">
        <v>0.4</v>
      </c>
      <c r="J1852">
        <v>0.8</v>
      </c>
      <c r="K1852">
        <v>1.7540844999999998</v>
      </c>
      <c r="L1852">
        <v>0.97392957499999988</v>
      </c>
    </row>
    <row r="1853" spans="1:12" x14ac:dyDescent="0.25">
      <c r="A1853" t="s">
        <v>674</v>
      </c>
      <c r="B1853">
        <v>1</v>
      </c>
      <c r="C1853">
        <v>28</v>
      </c>
      <c r="D1853">
        <v>27</v>
      </c>
      <c r="E1853">
        <v>5249452</v>
      </c>
      <c r="F1853" s="2">
        <v>0.01</v>
      </c>
      <c r="G1853" s="2">
        <v>0</v>
      </c>
      <c r="H1853" s="2">
        <v>0</v>
      </c>
      <c r="I1853">
        <v>0.4</v>
      </c>
      <c r="J1853">
        <v>21.400000000000002</v>
      </c>
      <c r="K1853">
        <v>2.724726</v>
      </c>
      <c r="L1853">
        <v>6.4636541000000003</v>
      </c>
    </row>
    <row r="1854" spans="1:12" x14ac:dyDescent="0.25">
      <c r="A1854" t="s">
        <v>674</v>
      </c>
      <c r="B1854">
        <v>1</v>
      </c>
      <c r="C1854">
        <v>6</v>
      </c>
      <c r="D1854">
        <v>6</v>
      </c>
      <c r="E1854">
        <v>547145</v>
      </c>
      <c r="F1854" s="2">
        <v>0</v>
      </c>
      <c r="G1854" s="2">
        <v>0</v>
      </c>
      <c r="H1854" s="2">
        <v>0</v>
      </c>
      <c r="I1854">
        <v>0.4</v>
      </c>
      <c r="J1854">
        <v>4.8000000000000007</v>
      </c>
      <c r="K1854">
        <v>0.2735725</v>
      </c>
      <c r="L1854">
        <v>1.4557503750000003</v>
      </c>
    </row>
    <row r="1855" spans="1:12" x14ac:dyDescent="0.25">
      <c r="A1855" t="s">
        <v>674</v>
      </c>
      <c r="B1855">
        <v>1</v>
      </c>
      <c r="C1855">
        <v>7</v>
      </c>
      <c r="D1855">
        <v>7</v>
      </c>
      <c r="E1855">
        <v>1316254</v>
      </c>
      <c r="F1855" s="2">
        <v>0</v>
      </c>
      <c r="G1855" s="2">
        <v>0</v>
      </c>
      <c r="H1855" s="2">
        <v>0</v>
      </c>
      <c r="I1855">
        <v>0.4</v>
      </c>
      <c r="J1855">
        <v>5.6000000000000005</v>
      </c>
      <c r="K1855">
        <v>0.65812700000000002</v>
      </c>
      <c r="L1855">
        <v>1.7903444500000001</v>
      </c>
    </row>
    <row r="1856" spans="1:12" x14ac:dyDescent="0.25">
      <c r="A1856" t="s">
        <v>7879</v>
      </c>
      <c r="B1856">
        <v>1</v>
      </c>
      <c r="C1856">
        <v>5</v>
      </c>
      <c r="D1856">
        <v>5</v>
      </c>
      <c r="E1856">
        <v>13970</v>
      </c>
      <c r="F1856" s="2">
        <v>0.01</v>
      </c>
      <c r="G1856" s="2">
        <v>0</v>
      </c>
      <c r="H1856" s="2">
        <v>0</v>
      </c>
      <c r="I1856">
        <v>0.4</v>
      </c>
      <c r="J1856">
        <v>4</v>
      </c>
      <c r="K1856">
        <v>0.10698500000000001</v>
      </c>
      <c r="L1856">
        <v>1.1974447500000001</v>
      </c>
    </row>
    <row r="1857" spans="1:12" x14ac:dyDescent="0.25">
      <c r="A1857" t="s">
        <v>1964</v>
      </c>
      <c r="B1857">
        <v>1</v>
      </c>
      <c r="C1857">
        <v>15</v>
      </c>
      <c r="D1857">
        <v>14</v>
      </c>
      <c r="E1857">
        <v>2019746</v>
      </c>
      <c r="F1857" s="2">
        <v>0.01</v>
      </c>
      <c r="G1857" s="2">
        <v>0</v>
      </c>
      <c r="H1857" s="2">
        <v>0</v>
      </c>
      <c r="I1857">
        <v>0.4</v>
      </c>
      <c r="J1857">
        <v>11.000000000000002</v>
      </c>
      <c r="K1857">
        <v>1.1098730000000001</v>
      </c>
      <c r="L1857">
        <v>3.2984555500000008</v>
      </c>
    </row>
    <row r="1858" spans="1:12" x14ac:dyDescent="0.25">
      <c r="A1858" t="s">
        <v>3191</v>
      </c>
      <c r="B1858">
        <v>1</v>
      </c>
      <c r="C1858">
        <v>7</v>
      </c>
      <c r="D1858">
        <v>7</v>
      </c>
      <c r="E1858">
        <v>186548</v>
      </c>
      <c r="F1858" s="2">
        <v>0.03</v>
      </c>
      <c r="G1858" s="2">
        <v>0</v>
      </c>
      <c r="H1858" s="2">
        <v>0.01</v>
      </c>
      <c r="I1858">
        <v>0.4</v>
      </c>
      <c r="J1858">
        <v>5.6000000000000005</v>
      </c>
      <c r="K1858">
        <v>0.64327400000000001</v>
      </c>
      <c r="L1858">
        <v>1.7851459000000001</v>
      </c>
    </row>
    <row r="1859" spans="1:12" x14ac:dyDescent="0.25">
      <c r="A1859" t="s">
        <v>3191</v>
      </c>
      <c r="B1859">
        <v>1</v>
      </c>
      <c r="C1859">
        <v>11</v>
      </c>
      <c r="D1859">
        <v>11</v>
      </c>
      <c r="E1859">
        <v>324324</v>
      </c>
      <c r="F1859" s="2">
        <v>0.03</v>
      </c>
      <c r="G1859" s="2">
        <v>0</v>
      </c>
      <c r="H1859" s="2">
        <v>0</v>
      </c>
      <c r="I1859">
        <v>0.4</v>
      </c>
      <c r="J1859">
        <v>8.8000000000000007</v>
      </c>
      <c r="K1859">
        <v>0.46216199999999996</v>
      </c>
      <c r="L1859">
        <v>2.5217567000000001</v>
      </c>
    </row>
    <row r="1860" spans="1:12" x14ac:dyDescent="0.25">
      <c r="A1860" t="s">
        <v>3191</v>
      </c>
      <c r="B1860">
        <v>1</v>
      </c>
      <c r="C1860">
        <v>4</v>
      </c>
      <c r="D1860">
        <v>4</v>
      </c>
      <c r="E1860">
        <v>317658</v>
      </c>
      <c r="F1860" s="2">
        <v>0.03</v>
      </c>
      <c r="G1860" s="2">
        <v>0</v>
      </c>
      <c r="H1860" s="2">
        <v>0.01</v>
      </c>
      <c r="I1860">
        <v>0.4</v>
      </c>
      <c r="J1860">
        <v>3.2</v>
      </c>
      <c r="K1860">
        <v>0.70882899999999993</v>
      </c>
      <c r="L1860">
        <v>1.2080901500000001</v>
      </c>
    </row>
    <row r="1861" spans="1:12" x14ac:dyDescent="0.25">
      <c r="A1861" t="s">
        <v>3191</v>
      </c>
      <c r="B1861">
        <v>1</v>
      </c>
      <c r="C1861">
        <v>5</v>
      </c>
      <c r="D1861">
        <v>4</v>
      </c>
      <c r="E1861">
        <v>165205</v>
      </c>
      <c r="F1861" s="2">
        <v>0.03</v>
      </c>
      <c r="G1861" s="2">
        <v>0</v>
      </c>
      <c r="H1861" s="2">
        <v>0</v>
      </c>
      <c r="I1861">
        <v>0.4</v>
      </c>
      <c r="J1861">
        <v>3</v>
      </c>
      <c r="K1861">
        <v>0.38260249999999996</v>
      </c>
      <c r="L1861">
        <v>1.0439108749999999</v>
      </c>
    </row>
    <row r="1862" spans="1:12" x14ac:dyDescent="0.25">
      <c r="A1862" t="s">
        <v>3191</v>
      </c>
      <c r="B1862">
        <v>1</v>
      </c>
      <c r="C1862">
        <v>7</v>
      </c>
      <c r="D1862">
        <v>5</v>
      </c>
      <c r="E1862">
        <v>245989</v>
      </c>
      <c r="F1862" s="2">
        <v>0.03</v>
      </c>
      <c r="G1862" s="2">
        <v>0</v>
      </c>
      <c r="H1862" s="2">
        <v>0</v>
      </c>
      <c r="I1862">
        <v>0.4</v>
      </c>
      <c r="J1862">
        <v>3.6</v>
      </c>
      <c r="K1862">
        <v>0.4229945</v>
      </c>
      <c r="L1862">
        <v>1.208048075</v>
      </c>
    </row>
    <row r="1863" spans="1:12" x14ac:dyDescent="0.25">
      <c r="A1863" t="s">
        <v>3191</v>
      </c>
      <c r="B1863">
        <v>1</v>
      </c>
      <c r="C1863">
        <v>13</v>
      </c>
      <c r="D1863">
        <v>12</v>
      </c>
      <c r="E1863">
        <v>169610</v>
      </c>
      <c r="F1863" s="2">
        <v>0.03</v>
      </c>
      <c r="G1863" s="2">
        <v>0</v>
      </c>
      <c r="H1863" s="2">
        <v>0</v>
      </c>
      <c r="I1863">
        <v>0.4</v>
      </c>
      <c r="J1863">
        <v>9.4000000000000021</v>
      </c>
      <c r="K1863">
        <v>0.38480499999999995</v>
      </c>
      <c r="L1863">
        <v>2.6446817500000006</v>
      </c>
    </row>
    <row r="1864" spans="1:12" x14ac:dyDescent="0.25">
      <c r="A1864" t="s">
        <v>17971</v>
      </c>
      <c r="B1864">
        <v>1</v>
      </c>
      <c r="C1864">
        <v>9</v>
      </c>
      <c r="D1864">
        <v>8</v>
      </c>
      <c r="E1864">
        <v>602839</v>
      </c>
      <c r="F1864" s="2">
        <v>0.03</v>
      </c>
      <c r="G1864" s="2">
        <v>0</v>
      </c>
      <c r="H1864" s="2">
        <v>0</v>
      </c>
      <c r="I1864">
        <v>0.4</v>
      </c>
      <c r="J1864">
        <v>6.2</v>
      </c>
      <c r="K1864">
        <v>0.6014195</v>
      </c>
      <c r="L1864">
        <v>1.9204968249999999</v>
      </c>
    </row>
    <row r="1865" spans="1:12" x14ac:dyDescent="0.25">
      <c r="A1865" t="s">
        <v>19472</v>
      </c>
      <c r="B1865">
        <v>1</v>
      </c>
      <c r="C1865">
        <v>11</v>
      </c>
      <c r="D1865">
        <v>10</v>
      </c>
      <c r="E1865">
        <v>2109732</v>
      </c>
      <c r="F1865" s="2">
        <v>0</v>
      </c>
      <c r="G1865" s="2">
        <v>0</v>
      </c>
      <c r="H1865" s="2">
        <v>0</v>
      </c>
      <c r="I1865">
        <v>0.4</v>
      </c>
      <c r="J1865">
        <v>7.8</v>
      </c>
      <c r="K1865">
        <v>1.0548659999999999</v>
      </c>
      <c r="L1865">
        <v>2.4792030999999999</v>
      </c>
    </row>
    <row r="1866" spans="1:12" x14ac:dyDescent="0.25">
      <c r="A1866" t="s">
        <v>4024</v>
      </c>
      <c r="B1866">
        <v>1</v>
      </c>
      <c r="C1866">
        <v>5</v>
      </c>
      <c r="D1866">
        <v>2</v>
      </c>
      <c r="E1866">
        <v>13832</v>
      </c>
      <c r="F1866" s="2">
        <v>0.01</v>
      </c>
      <c r="G1866" s="2">
        <v>0</v>
      </c>
      <c r="H1866" s="2">
        <v>0</v>
      </c>
      <c r="I1866">
        <v>0.4</v>
      </c>
      <c r="J1866">
        <v>1</v>
      </c>
      <c r="K1866">
        <v>0.10691600000000001</v>
      </c>
      <c r="L1866">
        <v>0.44742060000000006</v>
      </c>
    </row>
    <row r="1867" spans="1:12" x14ac:dyDescent="0.25">
      <c r="A1867" t="s">
        <v>520</v>
      </c>
      <c r="B1867">
        <v>1</v>
      </c>
      <c r="C1867">
        <v>6</v>
      </c>
      <c r="D1867">
        <v>3</v>
      </c>
      <c r="E1867">
        <v>117973</v>
      </c>
      <c r="F1867" s="2">
        <v>0.01</v>
      </c>
      <c r="G1867" s="2">
        <v>0</v>
      </c>
      <c r="H1867" s="2">
        <v>0</v>
      </c>
      <c r="I1867">
        <v>0.4</v>
      </c>
      <c r="J1867">
        <v>1.8000000000000003</v>
      </c>
      <c r="K1867">
        <v>0.1589865</v>
      </c>
      <c r="L1867">
        <v>0.66564527500000015</v>
      </c>
    </row>
    <row r="1868" spans="1:12" x14ac:dyDescent="0.25">
      <c r="A1868" t="s">
        <v>11918</v>
      </c>
      <c r="B1868">
        <v>1</v>
      </c>
      <c r="C1868">
        <v>6</v>
      </c>
      <c r="D1868">
        <v>5</v>
      </c>
      <c r="E1868">
        <v>244518</v>
      </c>
      <c r="F1868" s="2">
        <v>0.05</v>
      </c>
      <c r="G1868" s="2">
        <v>0</v>
      </c>
      <c r="H1868" s="2">
        <v>0</v>
      </c>
      <c r="I1868">
        <v>0.4</v>
      </c>
      <c r="J1868">
        <v>3.8</v>
      </c>
      <c r="K1868">
        <v>0.62225900000000012</v>
      </c>
      <c r="L1868">
        <v>1.3277906499999999</v>
      </c>
    </row>
    <row r="1869" spans="1:12" x14ac:dyDescent="0.25">
      <c r="A1869" t="s">
        <v>1773</v>
      </c>
      <c r="B1869">
        <v>1</v>
      </c>
      <c r="C1869">
        <v>10</v>
      </c>
      <c r="D1869">
        <v>9</v>
      </c>
      <c r="E1869">
        <v>519485</v>
      </c>
      <c r="F1869" s="2">
        <v>0.01</v>
      </c>
      <c r="G1869" s="2">
        <v>0</v>
      </c>
      <c r="H1869" s="2">
        <v>0</v>
      </c>
      <c r="I1869">
        <v>0.4</v>
      </c>
      <c r="J1869">
        <v>7</v>
      </c>
      <c r="K1869">
        <v>0.35974249999999997</v>
      </c>
      <c r="L1869">
        <v>2.0359098750000002</v>
      </c>
    </row>
    <row r="1870" spans="1:12" x14ac:dyDescent="0.25">
      <c r="A1870" t="s">
        <v>1773</v>
      </c>
      <c r="B1870">
        <v>1</v>
      </c>
      <c r="C1870">
        <v>13</v>
      </c>
      <c r="D1870">
        <v>13</v>
      </c>
      <c r="E1870">
        <v>2983487</v>
      </c>
      <c r="F1870" s="2">
        <v>0.01</v>
      </c>
      <c r="G1870" s="2">
        <v>0</v>
      </c>
      <c r="H1870" s="2">
        <v>0</v>
      </c>
      <c r="I1870">
        <v>0.4</v>
      </c>
      <c r="J1870">
        <v>10.4</v>
      </c>
      <c r="K1870">
        <v>1.5917435</v>
      </c>
      <c r="L1870">
        <v>3.3171102250000004</v>
      </c>
    </row>
    <row r="1871" spans="1:12" x14ac:dyDescent="0.25">
      <c r="A1871" t="s">
        <v>7662</v>
      </c>
      <c r="B1871">
        <v>1</v>
      </c>
      <c r="C1871">
        <v>22</v>
      </c>
      <c r="D1871">
        <v>20</v>
      </c>
      <c r="E1871">
        <v>4043273</v>
      </c>
      <c r="F1871" s="2">
        <v>0.02</v>
      </c>
      <c r="G1871" s="2">
        <v>0</v>
      </c>
      <c r="H1871" s="2">
        <v>0</v>
      </c>
      <c r="I1871">
        <v>0.4</v>
      </c>
      <c r="J1871">
        <v>15.6</v>
      </c>
      <c r="K1871">
        <v>2.2216365000000002</v>
      </c>
      <c r="L1871">
        <v>4.8375727749999999</v>
      </c>
    </row>
    <row r="1872" spans="1:12" x14ac:dyDescent="0.25">
      <c r="A1872" t="s">
        <v>7662</v>
      </c>
      <c r="B1872">
        <v>1</v>
      </c>
      <c r="C1872">
        <v>10</v>
      </c>
      <c r="D1872">
        <v>9</v>
      </c>
      <c r="E1872">
        <v>4610501</v>
      </c>
      <c r="F1872" s="2">
        <v>0.03</v>
      </c>
      <c r="G1872" s="2">
        <v>-0.01</v>
      </c>
      <c r="H1872" s="2">
        <v>0.01</v>
      </c>
      <c r="I1872">
        <v>0.4</v>
      </c>
      <c r="J1872">
        <v>7</v>
      </c>
      <c r="K1872">
        <v>2.7052505</v>
      </c>
      <c r="L1872">
        <v>2.856837675</v>
      </c>
    </row>
    <row r="1873" spans="1:12" x14ac:dyDescent="0.25">
      <c r="A1873" t="s">
        <v>7662</v>
      </c>
      <c r="B1873">
        <v>1</v>
      </c>
      <c r="C1873">
        <v>1</v>
      </c>
      <c r="D1873">
        <v>1</v>
      </c>
      <c r="E1873">
        <v>2183462</v>
      </c>
      <c r="F1873" s="2">
        <v>0.04</v>
      </c>
      <c r="G1873" s="2">
        <v>0</v>
      </c>
      <c r="H1873" s="2">
        <v>0</v>
      </c>
      <c r="I1873">
        <v>0.4</v>
      </c>
      <c r="J1873">
        <v>0.8</v>
      </c>
      <c r="K1873">
        <v>1.4917310000000001</v>
      </c>
      <c r="L1873">
        <v>0.88210585000000008</v>
      </c>
    </row>
    <row r="1874" spans="1:12" x14ac:dyDescent="0.25">
      <c r="A1874" t="s">
        <v>11884</v>
      </c>
      <c r="B1874">
        <v>1</v>
      </c>
      <c r="C1874">
        <v>7</v>
      </c>
      <c r="D1874">
        <v>4</v>
      </c>
      <c r="E1874">
        <v>403887</v>
      </c>
      <c r="F1874" s="2">
        <v>0.05</v>
      </c>
      <c r="G1874" s="2">
        <v>0</v>
      </c>
      <c r="H1874" s="2">
        <v>0</v>
      </c>
      <c r="I1874">
        <v>0.4</v>
      </c>
      <c r="J1874">
        <v>2.6</v>
      </c>
      <c r="K1874">
        <v>0.70194350000000005</v>
      </c>
      <c r="L1874">
        <v>1.0556802250000001</v>
      </c>
    </row>
    <row r="1875" spans="1:12" x14ac:dyDescent="0.25">
      <c r="A1875" t="s">
        <v>11884</v>
      </c>
      <c r="B1875">
        <v>1</v>
      </c>
      <c r="C1875">
        <v>15</v>
      </c>
      <c r="D1875">
        <v>15</v>
      </c>
      <c r="E1875">
        <v>1215287</v>
      </c>
      <c r="F1875" s="2">
        <v>0.03</v>
      </c>
      <c r="G1875" s="2">
        <v>0</v>
      </c>
      <c r="H1875" s="2">
        <v>0</v>
      </c>
      <c r="I1875">
        <v>0.4</v>
      </c>
      <c r="J1875">
        <v>12</v>
      </c>
      <c r="K1875">
        <v>0.90764350000000005</v>
      </c>
      <c r="L1875">
        <v>3.477675225</v>
      </c>
    </row>
    <row r="1876" spans="1:12" x14ac:dyDescent="0.25">
      <c r="A1876" t="s">
        <v>18952</v>
      </c>
      <c r="B1876">
        <v>1</v>
      </c>
      <c r="C1876">
        <v>27</v>
      </c>
      <c r="D1876">
        <v>17</v>
      </c>
      <c r="E1876">
        <v>2394452</v>
      </c>
      <c r="F1876" s="2">
        <v>0.01</v>
      </c>
      <c r="G1876" s="2">
        <v>0</v>
      </c>
      <c r="H1876" s="2">
        <v>0</v>
      </c>
      <c r="I1876">
        <v>0.4</v>
      </c>
      <c r="J1876">
        <v>11.600000000000001</v>
      </c>
      <c r="K1876">
        <v>1.297226</v>
      </c>
      <c r="L1876">
        <v>3.5140291000000006</v>
      </c>
    </row>
    <row r="1877" spans="1:12" x14ac:dyDescent="0.25">
      <c r="A1877" t="s">
        <v>990</v>
      </c>
      <c r="B1877">
        <v>1</v>
      </c>
      <c r="C1877">
        <v>9</v>
      </c>
      <c r="D1877">
        <v>6</v>
      </c>
      <c r="E1877">
        <v>45899</v>
      </c>
      <c r="F1877" s="2">
        <v>0.04</v>
      </c>
      <c r="G1877" s="2">
        <v>0</v>
      </c>
      <c r="H1877" s="2">
        <v>0</v>
      </c>
      <c r="I1877">
        <v>0.4</v>
      </c>
      <c r="J1877">
        <v>4.2000000000000011</v>
      </c>
      <c r="K1877">
        <v>0.42294950000000003</v>
      </c>
      <c r="L1877">
        <v>1.3580323250000004</v>
      </c>
    </row>
    <row r="1878" spans="1:12" x14ac:dyDescent="0.25">
      <c r="A1878" t="s">
        <v>990</v>
      </c>
      <c r="B1878">
        <v>1</v>
      </c>
      <c r="C1878">
        <v>2</v>
      </c>
      <c r="D1878">
        <v>3</v>
      </c>
      <c r="E1878">
        <v>62264</v>
      </c>
      <c r="F1878" s="2">
        <v>0.01</v>
      </c>
      <c r="G1878" s="2">
        <v>-0.01</v>
      </c>
      <c r="H1878" s="2">
        <v>0</v>
      </c>
      <c r="I1878">
        <v>0.4</v>
      </c>
      <c r="J1878">
        <v>2.6000000000000005</v>
      </c>
      <c r="K1878">
        <v>-1.8867999999999996E-2</v>
      </c>
      <c r="L1878">
        <v>0.80339620000000012</v>
      </c>
    </row>
    <row r="1879" spans="1:12" x14ac:dyDescent="0.25">
      <c r="A1879" t="s">
        <v>990</v>
      </c>
      <c r="B1879">
        <v>1</v>
      </c>
      <c r="C1879">
        <v>3</v>
      </c>
      <c r="D1879">
        <v>1</v>
      </c>
      <c r="E1879">
        <v>11730</v>
      </c>
      <c r="F1879" s="2">
        <v>0.01</v>
      </c>
      <c r="G1879" s="2">
        <v>0</v>
      </c>
      <c r="H1879" s="2">
        <v>0</v>
      </c>
      <c r="I1879">
        <v>0.4</v>
      </c>
      <c r="J1879">
        <v>0.4</v>
      </c>
      <c r="K1879">
        <v>0.105865</v>
      </c>
      <c r="L1879">
        <v>0.29705274999999998</v>
      </c>
    </row>
    <row r="1880" spans="1:12" x14ac:dyDescent="0.25">
      <c r="A1880" t="s">
        <v>15374</v>
      </c>
      <c r="B1880">
        <v>1</v>
      </c>
      <c r="C1880">
        <v>18</v>
      </c>
      <c r="D1880">
        <v>15</v>
      </c>
      <c r="E1880">
        <v>2340514</v>
      </c>
      <c r="F1880" s="2">
        <v>0.01</v>
      </c>
      <c r="G1880" s="2">
        <v>0</v>
      </c>
      <c r="H1880" s="2">
        <v>0</v>
      </c>
      <c r="I1880">
        <v>0.4</v>
      </c>
      <c r="J1880">
        <v>11.4</v>
      </c>
      <c r="K1880">
        <v>1.270257</v>
      </c>
      <c r="L1880">
        <v>3.4545899500000004</v>
      </c>
    </row>
    <row r="1881" spans="1:12" x14ac:dyDescent="0.25">
      <c r="A1881" t="s">
        <v>18485</v>
      </c>
      <c r="B1881">
        <v>1</v>
      </c>
      <c r="C1881">
        <v>9</v>
      </c>
      <c r="D1881">
        <v>8</v>
      </c>
      <c r="E1881">
        <v>32462</v>
      </c>
      <c r="F1881" s="2">
        <v>0.01</v>
      </c>
      <c r="G1881" s="2">
        <v>-0.01</v>
      </c>
      <c r="H1881" s="2">
        <v>0.03</v>
      </c>
      <c r="I1881">
        <v>0.4</v>
      </c>
      <c r="J1881">
        <v>6.2</v>
      </c>
      <c r="K1881">
        <v>0.71623100000000006</v>
      </c>
      <c r="L1881">
        <v>1.9606808499999999</v>
      </c>
    </row>
    <row r="1882" spans="1:12" x14ac:dyDescent="0.25">
      <c r="A1882" t="s">
        <v>162</v>
      </c>
      <c r="B1882">
        <v>1</v>
      </c>
      <c r="C1882">
        <v>7</v>
      </c>
      <c r="D1882">
        <v>7</v>
      </c>
      <c r="E1882">
        <v>1189824</v>
      </c>
      <c r="F1882" s="2">
        <v>0.01</v>
      </c>
      <c r="G1882" s="2">
        <v>0</v>
      </c>
      <c r="H1882" s="2">
        <v>0</v>
      </c>
      <c r="I1882">
        <v>0.4</v>
      </c>
      <c r="J1882">
        <v>5.6000000000000005</v>
      </c>
      <c r="K1882">
        <v>0.69491199999999997</v>
      </c>
      <c r="L1882">
        <v>1.8032192</v>
      </c>
    </row>
    <row r="1883" spans="1:12" x14ac:dyDescent="0.25">
      <c r="A1883" t="s">
        <v>162</v>
      </c>
      <c r="B1883">
        <v>1</v>
      </c>
      <c r="C1883">
        <v>7</v>
      </c>
      <c r="D1883">
        <v>7</v>
      </c>
      <c r="E1883">
        <v>22871</v>
      </c>
      <c r="F1883" s="2">
        <v>0.01</v>
      </c>
      <c r="G1883" s="2">
        <v>-0.03</v>
      </c>
      <c r="H1883" s="2">
        <v>0.02</v>
      </c>
      <c r="I1883">
        <v>0.4</v>
      </c>
      <c r="J1883">
        <v>5.6000000000000005</v>
      </c>
      <c r="K1883">
        <v>0.16143550000000007</v>
      </c>
      <c r="L1883">
        <v>1.616502425</v>
      </c>
    </row>
    <row r="1884" spans="1:12" x14ac:dyDescent="0.25">
      <c r="A1884" t="s">
        <v>162</v>
      </c>
      <c r="B1884">
        <v>1</v>
      </c>
      <c r="C1884">
        <v>8</v>
      </c>
      <c r="D1884">
        <v>8</v>
      </c>
      <c r="E1884">
        <v>10661</v>
      </c>
      <c r="F1884" s="2">
        <v>0.02</v>
      </c>
      <c r="G1884" s="2">
        <v>0</v>
      </c>
      <c r="H1884" s="2">
        <v>0.02</v>
      </c>
      <c r="I1884">
        <v>0.4</v>
      </c>
      <c r="J1884">
        <v>6.4</v>
      </c>
      <c r="K1884">
        <v>0.70533049999999997</v>
      </c>
      <c r="L1884">
        <v>2.0068656750000002</v>
      </c>
    </row>
    <row r="1885" spans="1:12" x14ac:dyDescent="0.25">
      <c r="A1885" t="s">
        <v>162</v>
      </c>
      <c r="B1885">
        <v>1</v>
      </c>
      <c r="C1885">
        <v>4</v>
      </c>
      <c r="D1885">
        <v>2</v>
      </c>
      <c r="E1885">
        <v>1233</v>
      </c>
      <c r="F1885" s="2">
        <v>0.03</v>
      </c>
      <c r="G1885" s="2">
        <v>0</v>
      </c>
      <c r="H1885" s="2">
        <v>0.04</v>
      </c>
      <c r="I1885">
        <v>0.4</v>
      </c>
      <c r="J1885">
        <v>1.2000000000000002</v>
      </c>
      <c r="K1885">
        <v>1.3006165000000001</v>
      </c>
      <c r="L1885">
        <v>0.91521577500000006</v>
      </c>
    </row>
    <row r="1886" spans="1:12" x14ac:dyDescent="0.25">
      <c r="A1886" t="s">
        <v>162</v>
      </c>
      <c r="B1886">
        <v>1</v>
      </c>
      <c r="C1886">
        <v>3</v>
      </c>
      <c r="D1886">
        <v>3</v>
      </c>
      <c r="E1886">
        <v>377906</v>
      </c>
      <c r="F1886" s="2">
        <v>0.01</v>
      </c>
      <c r="G1886" s="2">
        <v>0</v>
      </c>
      <c r="H1886" s="2">
        <v>0</v>
      </c>
      <c r="I1886">
        <v>0.4</v>
      </c>
      <c r="J1886">
        <v>2.4000000000000004</v>
      </c>
      <c r="K1886">
        <v>0.28895300000000002</v>
      </c>
      <c r="L1886">
        <v>0.86113355000000014</v>
      </c>
    </row>
    <row r="1887" spans="1:12" x14ac:dyDescent="0.25">
      <c r="A1887" t="s">
        <v>162</v>
      </c>
      <c r="B1887">
        <v>1</v>
      </c>
      <c r="C1887">
        <v>13</v>
      </c>
      <c r="D1887">
        <v>13</v>
      </c>
      <c r="E1887">
        <v>192417</v>
      </c>
      <c r="F1887" s="2">
        <v>0</v>
      </c>
      <c r="G1887" s="2">
        <v>0</v>
      </c>
      <c r="H1887" s="2">
        <v>0.01</v>
      </c>
      <c r="I1887">
        <v>0.4</v>
      </c>
      <c r="J1887">
        <v>10.4</v>
      </c>
      <c r="K1887">
        <v>0.34620850000000003</v>
      </c>
      <c r="L1887">
        <v>2.8811729750000001</v>
      </c>
    </row>
    <row r="1888" spans="1:12" x14ac:dyDescent="0.25">
      <c r="A1888" t="s">
        <v>162</v>
      </c>
      <c r="B1888">
        <v>1</v>
      </c>
      <c r="C1888">
        <v>5</v>
      </c>
      <c r="D1888">
        <v>3</v>
      </c>
      <c r="E1888">
        <v>36241</v>
      </c>
      <c r="F1888" s="2">
        <v>0.01</v>
      </c>
      <c r="G1888" s="2">
        <v>0</v>
      </c>
      <c r="H1888" s="2">
        <v>0.02</v>
      </c>
      <c r="I1888">
        <v>0.4</v>
      </c>
      <c r="J1888">
        <v>2.0000000000000004</v>
      </c>
      <c r="K1888">
        <v>0.61812049999999996</v>
      </c>
      <c r="L1888">
        <v>0.87634217500000011</v>
      </c>
    </row>
    <row r="1889" spans="1:12" x14ac:dyDescent="0.25">
      <c r="A1889" t="s">
        <v>1693</v>
      </c>
      <c r="B1889">
        <v>1</v>
      </c>
      <c r="C1889">
        <v>19</v>
      </c>
      <c r="D1889">
        <v>18</v>
      </c>
      <c r="E1889">
        <v>1415484</v>
      </c>
      <c r="F1889" s="2">
        <v>0.01</v>
      </c>
      <c r="G1889" s="2">
        <v>0</v>
      </c>
      <c r="H1889" s="2">
        <v>0</v>
      </c>
      <c r="I1889">
        <v>0.4</v>
      </c>
      <c r="J1889">
        <v>14.200000000000001</v>
      </c>
      <c r="K1889">
        <v>0.80774199999999996</v>
      </c>
      <c r="L1889">
        <v>3.9927097000000003</v>
      </c>
    </row>
    <row r="1890" spans="1:12" x14ac:dyDescent="0.25">
      <c r="A1890" t="s">
        <v>1693</v>
      </c>
      <c r="B1890">
        <v>1</v>
      </c>
      <c r="C1890">
        <v>6</v>
      </c>
      <c r="D1890">
        <v>4</v>
      </c>
      <c r="E1890">
        <v>47525</v>
      </c>
      <c r="F1890" s="2">
        <v>0.01</v>
      </c>
      <c r="G1890" s="2">
        <v>0</v>
      </c>
      <c r="H1890" s="2">
        <v>0</v>
      </c>
      <c r="I1890">
        <v>0.4</v>
      </c>
      <c r="J1890">
        <v>2.8000000000000003</v>
      </c>
      <c r="K1890">
        <v>0.1237625</v>
      </c>
      <c r="L1890">
        <v>0.90331687500000013</v>
      </c>
    </row>
    <row r="1891" spans="1:12" x14ac:dyDescent="0.25">
      <c r="A1891" t="s">
        <v>1693</v>
      </c>
      <c r="B1891">
        <v>1</v>
      </c>
      <c r="C1891">
        <v>13</v>
      </c>
      <c r="D1891">
        <v>2</v>
      </c>
      <c r="E1891">
        <v>938623</v>
      </c>
      <c r="F1891" s="2">
        <v>0.01</v>
      </c>
      <c r="G1891" s="2">
        <v>0</v>
      </c>
      <c r="H1891" s="2">
        <v>0</v>
      </c>
      <c r="I1891">
        <v>0.4</v>
      </c>
      <c r="J1891">
        <v>-0.60000000000000009</v>
      </c>
      <c r="K1891">
        <v>0.56931149999999997</v>
      </c>
      <c r="L1891">
        <v>0.20925902499999999</v>
      </c>
    </row>
    <row r="1892" spans="1:12" x14ac:dyDescent="0.25">
      <c r="A1892" t="s">
        <v>1693</v>
      </c>
      <c r="B1892">
        <v>1</v>
      </c>
      <c r="C1892">
        <v>2</v>
      </c>
      <c r="D1892">
        <v>1</v>
      </c>
      <c r="E1892">
        <v>741558</v>
      </c>
      <c r="F1892" s="2">
        <v>0.01</v>
      </c>
      <c r="G1892" s="2">
        <v>0</v>
      </c>
      <c r="H1892" s="2">
        <v>0</v>
      </c>
      <c r="I1892">
        <v>0.4</v>
      </c>
      <c r="J1892">
        <v>0.60000000000000009</v>
      </c>
      <c r="K1892">
        <v>0.47077899999999995</v>
      </c>
      <c r="L1892">
        <v>0.47477265000000002</v>
      </c>
    </row>
    <row r="1893" spans="1:12" x14ac:dyDescent="0.25">
      <c r="A1893" t="s">
        <v>1693</v>
      </c>
      <c r="B1893">
        <v>1</v>
      </c>
      <c r="C1893">
        <v>14</v>
      </c>
      <c r="D1893">
        <v>12</v>
      </c>
      <c r="E1893">
        <v>1249972</v>
      </c>
      <c r="F1893" s="2">
        <v>0.01</v>
      </c>
      <c r="G1893" s="2">
        <v>0</v>
      </c>
      <c r="H1893" s="2">
        <v>0</v>
      </c>
      <c r="I1893">
        <v>0.4</v>
      </c>
      <c r="J1893">
        <v>9.2000000000000011</v>
      </c>
      <c r="K1893">
        <v>0.72498599999999991</v>
      </c>
      <c r="L1893">
        <v>2.7137451000000006</v>
      </c>
    </row>
    <row r="1894" spans="1:12" x14ac:dyDescent="0.25">
      <c r="A1894" t="s">
        <v>1693</v>
      </c>
      <c r="B1894">
        <v>1</v>
      </c>
      <c r="C1894">
        <v>3</v>
      </c>
      <c r="D1894">
        <v>2</v>
      </c>
      <c r="E1894">
        <v>311280</v>
      </c>
      <c r="F1894" s="2">
        <v>0.01</v>
      </c>
      <c r="G1894" s="2">
        <v>0</v>
      </c>
      <c r="H1894" s="2">
        <v>0</v>
      </c>
      <c r="I1894">
        <v>0.4</v>
      </c>
      <c r="J1894">
        <v>1.4000000000000001</v>
      </c>
      <c r="K1894">
        <v>0.25563999999999998</v>
      </c>
      <c r="L1894">
        <v>0.59947399999999995</v>
      </c>
    </row>
    <row r="1895" spans="1:12" x14ac:dyDescent="0.25">
      <c r="A1895" t="s">
        <v>1693</v>
      </c>
      <c r="B1895">
        <v>1</v>
      </c>
      <c r="C1895">
        <v>14</v>
      </c>
      <c r="D1895">
        <v>13</v>
      </c>
      <c r="E1895">
        <v>573567</v>
      </c>
      <c r="F1895" s="2">
        <v>0.01</v>
      </c>
      <c r="G1895" s="2">
        <v>0</v>
      </c>
      <c r="H1895" s="2">
        <v>0</v>
      </c>
      <c r="I1895">
        <v>0.4</v>
      </c>
      <c r="J1895">
        <v>10.200000000000001</v>
      </c>
      <c r="K1895">
        <v>0.38678349999999995</v>
      </c>
      <c r="L1895">
        <v>2.8453742250000005</v>
      </c>
    </row>
    <row r="1896" spans="1:12" x14ac:dyDescent="0.25">
      <c r="A1896" t="s">
        <v>1693</v>
      </c>
      <c r="B1896">
        <v>1</v>
      </c>
      <c r="C1896">
        <v>9</v>
      </c>
      <c r="D1896">
        <v>9</v>
      </c>
      <c r="E1896">
        <v>55614</v>
      </c>
      <c r="F1896" s="2">
        <v>0.01</v>
      </c>
      <c r="G1896" s="2">
        <v>0</v>
      </c>
      <c r="H1896" s="2">
        <v>0</v>
      </c>
      <c r="I1896">
        <v>0.4</v>
      </c>
      <c r="J1896">
        <v>7.2</v>
      </c>
      <c r="K1896">
        <v>0.127807</v>
      </c>
      <c r="L1896">
        <v>2.0047324500000001</v>
      </c>
    </row>
    <row r="1897" spans="1:12" x14ac:dyDescent="0.25">
      <c r="A1897" t="s">
        <v>1693</v>
      </c>
      <c r="B1897">
        <v>1</v>
      </c>
      <c r="C1897">
        <v>11</v>
      </c>
      <c r="D1897">
        <v>10</v>
      </c>
      <c r="E1897">
        <v>575083</v>
      </c>
      <c r="F1897" s="2">
        <v>0.01</v>
      </c>
      <c r="G1897" s="2">
        <v>0</v>
      </c>
      <c r="H1897" s="2">
        <v>0</v>
      </c>
      <c r="I1897">
        <v>0.4</v>
      </c>
      <c r="J1897">
        <v>7.8</v>
      </c>
      <c r="K1897">
        <v>0.38754149999999998</v>
      </c>
      <c r="L1897">
        <v>2.2456395249999996</v>
      </c>
    </row>
    <row r="1898" spans="1:12" x14ac:dyDescent="0.25">
      <c r="A1898" t="s">
        <v>1693</v>
      </c>
      <c r="B1898">
        <v>1</v>
      </c>
      <c r="C1898">
        <v>7</v>
      </c>
      <c r="D1898">
        <v>6</v>
      </c>
      <c r="E1898">
        <v>896921</v>
      </c>
      <c r="F1898" s="2">
        <v>0.01</v>
      </c>
      <c r="G1898" s="2">
        <v>0</v>
      </c>
      <c r="H1898" s="2">
        <v>0</v>
      </c>
      <c r="I1898">
        <v>0.4</v>
      </c>
      <c r="J1898">
        <v>4.6000000000000005</v>
      </c>
      <c r="K1898">
        <v>0.54846050000000002</v>
      </c>
      <c r="L1898">
        <v>1.5019611749999999</v>
      </c>
    </row>
    <row r="1899" spans="1:12" x14ac:dyDescent="0.25">
      <c r="A1899" t="s">
        <v>5423</v>
      </c>
      <c r="B1899">
        <v>1</v>
      </c>
      <c r="C1899">
        <v>7</v>
      </c>
      <c r="D1899">
        <v>7</v>
      </c>
      <c r="E1899">
        <v>283313</v>
      </c>
      <c r="F1899" s="2">
        <v>0</v>
      </c>
      <c r="G1899" s="2">
        <v>0</v>
      </c>
      <c r="H1899" s="2">
        <v>0</v>
      </c>
      <c r="I1899">
        <v>0.4</v>
      </c>
      <c r="J1899">
        <v>5.6000000000000005</v>
      </c>
      <c r="K1899">
        <v>0.14165649999999999</v>
      </c>
      <c r="L1899">
        <v>1.609579775</v>
      </c>
    </row>
    <row r="1900" spans="1:12" x14ac:dyDescent="0.25">
      <c r="A1900" t="s">
        <v>5423</v>
      </c>
      <c r="B1900">
        <v>1</v>
      </c>
      <c r="C1900">
        <v>7</v>
      </c>
      <c r="D1900">
        <v>4</v>
      </c>
      <c r="E1900">
        <v>176838</v>
      </c>
      <c r="F1900" s="2">
        <v>0.01</v>
      </c>
      <c r="G1900" s="2">
        <v>0</v>
      </c>
      <c r="H1900" s="2">
        <v>0</v>
      </c>
      <c r="I1900">
        <v>0.4</v>
      </c>
      <c r="J1900">
        <v>2.6</v>
      </c>
      <c r="K1900">
        <v>0.188419</v>
      </c>
      <c r="L1900">
        <v>0.87594665000000005</v>
      </c>
    </row>
    <row r="1901" spans="1:12" x14ac:dyDescent="0.25">
      <c r="A1901" t="s">
        <v>5423</v>
      </c>
      <c r="B1901">
        <v>1</v>
      </c>
      <c r="C1901">
        <v>8</v>
      </c>
      <c r="D1901">
        <v>8</v>
      </c>
      <c r="E1901">
        <v>100291</v>
      </c>
      <c r="F1901" s="2">
        <v>0.01</v>
      </c>
      <c r="G1901" s="2">
        <v>0</v>
      </c>
      <c r="H1901" s="2">
        <v>0</v>
      </c>
      <c r="I1901">
        <v>0.4</v>
      </c>
      <c r="J1901">
        <v>6.4</v>
      </c>
      <c r="K1901">
        <v>0.15014549999999999</v>
      </c>
      <c r="L1901">
        <v>1.8125509250000003</v>
      </c>
    </row>
    <row r="1902" spans="1:12" x14ac:dyDescent="0.25">
      <c r="A1902" t="s">
        <v>5423</v>
      </c>
      <c r="B1902">
        <v>1</v>
      </c>
      <c r="C1902">
        <v>3</v>
      </c>
      <c r="D1902">
        <v>2</v>
      </c>
      <c r="E1902">
        <v>116336</v>
      </c>
      <c r="F1902" s="2">
        <v>0</v>
      </c>
      <c r="G1902" s="2">
        <v>0</v>
      </c>
      <c r="H1902" s="2">
        <v>0</v>
      </c>
      <c r="I1902">
        <v>0.4</v>
      </c>
      <c r="J1902">
        <v>1.4000000000000001</v>
      </c>
      <c r="K1902">
        <v>5.8167999999999997E-2</v>
      </c>
      <c r="L1902">
        <v>0.53035880000000002</v>
      </c>
    </row>
    <row r="1903" spans="1:12" x14ac:dyDescent="0.25">
      <c r="A1903" t="s">
        <v>5211</v>
      </c>
      <c r="B1903">
        <v>1</v>
      </c>
      <c r="C1903">
        <v>14</v>
      </c>
      <c r="D1903">
        <v>10</v>
      </c>
      <c r="E1903">
        <v>913811</v>
      </c>
      <c r="F1903" s="2">
        <v>0.01</v>
      </c>
      <c r="G1903" s="2">
        <v>0</v>
      </c>
      <c r="H1903" s="2">
        <v>0</v>
      </c>
      <c r="I1903">
        <v>0.4</v>
      </c>
      <c r="J1903">
        <v>7.2</v>
      </c>
      <c r="K1903">
        <v>0.55690549999999994</v>
      </c>
      <c r="L1903">
        <v>2.1549169249999998</v>
      </c>
    </row>
    <row r="1904" spans="1:12" x14ac:dyDescent="0.25">
      <c r="A1904" t="s">
        <v>5211</v>
      </c>
      <c r="B1904">
        <v>1</v>
      </c>
      <c r="C1904">
        <v>4</v>
      </c>
      <c r="D1904">
        <v>2</v>
      </c>
      <c r="E1904">
        <v>349743</v>
      </c>
      <c r="F1904" s="2">
        <v>0</v>
      </c>
      <c r="G1904" s="2">
        <v>0</v>
      </c>
      <c r="H1904" s="2">
        <v>0</v>
      </c>
      <c r="I1904">
        <v>0.4</v>
      </c>
      <c r="J1904">
        <v>1.2000000000000002</v>
      </c>
      <c r="K1904">
        <v>0.17487149999999999</v>
      </c>
      <c r="L1904">
        <v>0.5212050250000001</v>
      </c>
    </row>
    <row r="1905" spans="1:12" x14ac:dyDescent="0.25">
      <c r="A1905" t="s">
        <v>5211</v>
      </c>
      <c r="B1905">
        <v>1</v>
      </c>
      <c r="C1905">
        <v>6</v>
      </c>
      <c r="D1905">
        <v>2</v>
      </c>
      <c r="E1905">
        <v>366814</v>
      </c>
      <c r="F1905" s="2">
        <v>0.01</v>
      </c>
      <c r="G1905" s="2">
        <v>0</v>
      </c>
      <c r="H1905" s="2">
        <v>0</v>
      </c>
      <c r="I1905">
        <v>0.4</v>
      </c>
      <c r="J1905">
        <v>0.8</v>
      </c>
      <c r="K1905">
        <v>0.28340699999999996</v>
      </c>
      <c r="L1905">
        <v>0.45919245000000003</v>
      </c>
    </row>
    <row r="1906" spans="1:12" x14ac:dyDescent="0.25">
      <c r="A1906" t="s">
        <v>1132</v>
      </c>
      <c r="B1906">
        <v>1</v>
      </c>
      <c r="C1906">
        <v>15</v>
      </c>
      <c r="D1906">
        <v>14</v>
      </c>
      <c r="E1906">
        <v>40714581</v>
      </c>
      <c r="F1906" s="2">
        <v>0.02</v>
      </c>
      <c r="G1906" s="2">
        <v>0</v>
      </c>
      <c r="H1906" s="2">
        <v>0</v>
      </c>
      <c r="I1906">
        <v>0.4</v>
      </c>
      <c r="J1906">
        <v>11.000000000000002</v>
      </c>
      <c r="K1906">
        <v>20.557290499999997</v>
      </c>
      <c r="L1906">
        <v>10.105051674999999</v>
      </c>
    </row>
    <row r="1907" spans="1:12" x14ac:dyDescent="0.25">
      <c r="A1907" t="s">
        <v>1132</v>
      </c>
      <c r="B1907">
        <v>1</v>
      </c>
      <c r="C1907">
        <v>20</v>
      </c>
      <c r="D1907">
        <v>18</v>
      </c>
      <c r="E1907">
        <v>48654951</v>
      </c>
      <c r="F1907" s="2">
        <v>0.02</v>
      </c>
      <c r="G1907" s="2">
        <v>0</v>
      </c>
      <c r="H1907" s="2">
        <v>0</v>
      </c>
      <c r="I1907">
        <v>0.4</v>
      </c>
      <c r="J1907">
        <v>14</v>
      </c>
      <c r="K1907">
        <v>24.527475499999998</v>
      </c>
      <c r="L1907">
        <v>12.244616424999998</v>
      </c>
    </row>
    <row r="1908" spans="1:12" x14ac:dyDescent="0.25">
      <c r="A1908" t="s">
        <v>6969</v>
      </c>
      <c r="B1908">
        <v>1</v>
      </c>
      <c r="C1908">
        <v>6</v>
      </c>
      <c r="D1908">
        <v>4</v>
      </c>
      <c r="E1908">
        <v>434036</v>
      </c>
      <c r="F1908" s="2">
        <v>0.01</v>
      </c>
      <c r="G1908" s="2">
        <v>0</v>
      </c>
      <c r="H1908" s="2">
        <v>0</v>
      </c>
      <c r="I1908">
        <v>0.4</v>
      </c>
      <c r="J1908">
        <v>2.8000000000000003</v>
      </c>
      <c r="K1908">
        <v>0.31701800000000002</v>
      </c>
      <c r="L1908">
        <v>0.97095630000000011</v>
      </c>
    </row>
    <row r="1909" spans="1:12" x14ac:dyDescent="0.25">
      <c r="A1909" t="s">
        <v>11418</v>
      </c>
      <c r="B1909">
        <v>1</v>
      </c>
      <c r="C1909">
        <v>5</v>
      </c>
      <c r="D1909">
        <v>1</v>
      </c>
      <c r="E1909">
        <v>220548</v>
      </c>
      <c r="F1909" s="2">
        <v>0.01</v>
      </c>
      <c r="G1909" s="2">
        <v>0</v>
      </c>
      <c r="H1909" s="2">
        <v>0</v>
      </c>
      <c r="I1909">
        <v>0.4</v>
      </c>
      <c r="J1909">
        <v>0</v>
      </c>
      <c r="K1909">
        <v>0.21027400000000002</v>
      </c>
      <c r="L1909">
        <v>0.23359590000000002</v>
      </c>
    </row>
    <row r="1910" spans="1:12" x14ac:dyDescent="0.25">
      <c r="A1910" t="s">
        <v>15667</v>
      </c>
      <c r="B1910">
        <v>1</v>
      </c>
      <c r="C1910">
        <v>4</v>
      </c>
      <c r="D1910">
        <v>2</v>
      </c>
      <c r="E1910">
        <v>7840</v>
      </c>
      <c r="F1910" s="2">
        <v>0.03</v>
      </c>
      <c r="G1910" s="2">
        <v>0</v>
      </c>
      <c r="H1910" s="2">
        <v>0</v>
      </c>
      <c r="I1910">
        <v>0.4</v>
      </c>
      <c r="J1910">
        <v>1.2000000000000002</v>
      </c>
      <c r="K1910">
        <v>0.30391999999999997</v>
      </c>
      <c r="L1910">
        <v>0.5663720000000001</v>
      </c>
    </row>
    <row r="1911" spans="1:12" x14ac:dyDescent="0.25">
      <c r="A1911" t="s">
        <v>7892</v>
      </c>
      <c r="B1911">
        <v>1</v>
      </c>
      <c r="C1911">
        <v>7</v>
      </c>
      <c r="D1911">
        <v>7</v>
      </c>
      <c r="E1911">
        <v>1134166</v>
      </c>
      <c r="F1911" s="2">
        <v>0.01</v>
      </c>
      <c r="G1911" s="2">
        <v>0</v>
      </c>
      <c r="H1911" s="2">
        <v>0</v>
      </c>
      <c r="I1911">
        <v>0.4</v>
      </c>
      <c r="J1911">
        <v>5.6000000000000005</v>
      </c>
      <c r="K1911">
        <v>0.66708299999999998</v>
      </c>
      <c r="L1911">
        <v>1.79347905</v>
      </c>
    </row>
    <row r="1912" spans="1:12" x14ac:dyDescent="0.25">
      <c r="A1912" t="s">
        <v>10981</v>
      </c>
      <c r="B1912">
        <v>1</v>
      </c>
      <c r="C1912">
        <v>18</v>
      </c>
      <c r="D1912">
        <v>8</v>
      </c>
      <c r="E1912">
        <v>769382</v>
      </c>
      <c r="F1912" s="2">
        <v>0.03</v>
      </c>
      <c r="G1912" s="2">
        <v>0</v>
      </c>
      <c r="H1912" s="2">
        <v>0</v>
      </c>
      <c r="I1912">
        <v>0.4</v>
      </c>
      <c r="J1912">
        <v>4.4000000000000004</v>
      </c>
      <c r="K1912">
        <v>0.68469099999999994</v>
      </c>
      <c r="L1912">
        <v>1.4996418500000002</v>
      </c>
    </row>
    <row r="1913" spans="1:12" x14ac:dyDescent="0.25">
      <c r="A1913" t="s">
        <v>965</v>
      </c>
      <c r="B1913">
        <v>1</v>
      </c>
      <c r="C1913">
        <v>1</v>
      </c>
      <c r="D1913">
        <v>1</v>
      </c>
      <c r="E1913">
        <v>63780</v>
      </c>
      <c r="F1913" s="2">
        <v>0.01</v>
      </c>
      <c r="G1913" s="2">
        <v>0</v>
      </c>
      <c r="H1913" s="2">
        <v>0</v>
      </c>
      <c r="I1913">
        <v>0.4</v>
      </c>
      <c r="J1913">
        <v>0.8</v>
      </c>
      <c r="K1913">
        <v>0.13189000000000001</v>
      </c>
      <c r="L1913">
        <v>0.40616150000000006</v>
      </c>
    </row>
    <row r="1914" spans="1:12" x14ac:dyDescent="0.25">
      <c r="A1914" t="s">
        <v>965</v>
      </c>
      <c r="B1914">
        <v>1</v>
      </c>
      <c r="C1914">
        <v>1</v>
      </c>
      <c r="D1914">
        <v>1</v>
      </c>
      <c r="E1914">
        <v>12494</v>
      </c>
      <c r="F1914" s="2">
        <v>0.02</v>
      </c>
      <c r="G1914" s="2">
        <v>0</v>
      </c>
      <c r="H1914" s="2">
        <v>0.01</v>
      </c>
      <c r="I1914">
        <v>0.4</v>
      </c>
      <c r="J1914">
        <v>0.8</v>
      </c>
      <c r="K1914">
        <v>0.45624700000000001</v>
      </c>
      <c r="L1914">
        <v>0.51968645000000002</v>
      </c>
    </row>
    <row r="1915" spans="1:12" x14ac:dyDescent="0.25">
      <c r="A1915" t="s">
        <v>965</v>
      </c>
      <c r="B1915">
        <v>1</v>
      </c>
      <c r="C1915">
        <v>5</v>
      </c>
      <c r="D1915">
        <v>5</v>
      </c>
      <c r="E1915">
        <v>29188</v>
      </c>
      <c r="F1915" s="2">
        <v>0.01</v>
      </c>
      <c r="G1915" s="2">
        <v>0</v>
      </c>
      <c r="H1915" s="2">
        <v>0</v>
      </c>
      <c r="I1915">
        <v>0.4</v>
      </c>
      <c r="J1915">
        <v>4</v>
      </c>
      <c r="K1915">
        <v>0.114594</v>
      </c>
      <c r="L1915">
        <v>1.2001079000000001</v>
      </c>
    </row>
    <row r="1916" spans="1:12" x14ac:dyDescent="0.25">
      <c r="A1916" t="s">
        <v>965</v>
      </c>
      <c r="B1916">
        <v>1</v>
      </c>
      <c r="C1916">
        <v>4</v>
      </c>
      <c r="D1916">
        <v>1</v>
      </c>
      <c r="E1916">
        <v>18573</v>
      </c>
      <c r="F1916" s="2">
        <v>0.02</v>
      </c>
      <c r="G1916" s="2">
        <v>0</v>
      </c>
      <c r="H1916" s="2">
        <v>0.01</v>
      </c>
      <c r="I1916">
        <v>0.4</v>
      </c>
      <c r="J1916">
        <v>0.19999999999999996</v>
      </c>
      <c r="K1916">
        <v>0.45928650000000004</v>
      </c>
      <c r="L1916">
        <v>0.37075027500000002</v>
      </c>
    </row>
    <row r="1917" spans="1:12" x14ac:dyDescent="0.25">
      <c r="A1917" t="s">
        <v>965</v>
      </c>
      <c r="B1917">
        <v>1</v>
      </c>
      <c r="C1917">
        <v>1</v>
      </c>
      <c r="D1917">
        <v>1</v>
      </c>
      <c r="E1917">
        <v>23429</v>
      </c>
      <c r="F1917" s="2">
        <v>0.02</v>
      </c>
      <c r="G1917" s="2">
        <v>0</v>
      </c>
      <c r="H1917" s="2">
        <v>0.01</v>
      </c>
      <c r="I1917">
        <v>0.4</v>
      </c>
      <c r="J1917">
        <v>0.8</v>
      </c>
      <c r="K1917">
        <v>0.46171450000000003</v>
      </c>
      <c r="L1917">
        <v>0.52160007500000005</v>
      </c>
    </row>
    <row r="1918" spans="1:12" x14ac:dyDescent="0.25">
      <c r="A1918" t="s">
        <v>965</v>
      </c>
      <c r="B1918">
        <v>1</v>
      </c>
      <c r="C1918">
        <v>2</v>
      </c>
      <c r="D1918">
        <v>2</v>
      </c>
      <c r="E1918">
        <v>96399</v>
      </c>
      <c r="F1918" s="2">
        <v>0.01</v>
      </c>
      <c r="G1918" s="2">
        <v>0</v>
      </c>
      <c r="H1918" s="2">
        <v>0.01</v>
      </c>
      <c r="I1918">
        <v>0.4</v>
      </c>
      <c r="J1918">
        <v>1.6</v>
      </c>
      <c r="K1918">
        <v>0.39819950000000004</v>
      </c>
      <c r="L1918">
        <v>0.699369825</v>
      </c>
    </row>
    <row r="1919" spans="1:12" x14ac:dyDescent="0.25">
      <c r="A1919" t="s">
        <v>7969</v>
      </c>
      <c r="B1919">
        <v>1</v>
      </c>
      <c r="C1919">
        <v>12</v>
      </c>
      <c r="D1919">
        <v>12</v>
      </c>
      <c r="E1919">
        <v>481100</v>
      </c>
      <c r="F1919" s="2">
        <v>0.01</v>
      </c>
      <c r="G1919" s="2">
        <v>0</v>
      </c>
      <c r="H1919" s="2">
        <v>0</v>
      </c>
      <c r="I1919">
        <v>0.4</v>
      </c>
      <c r="J1919">
        <v>9.6000000000000014</v>
      </c>
      <c r="K1919">
        <v>0.34055000000000002</v>
      </c>
      <c r="L1919">
        <v>2.6791925000000005</v>
      </c>
    </row>
    <row r="1920" spans="1:12" x14ac:dyDescent="0.25">
      <c r="A1920" t="s">
        <v>19590</v>
      </c>
      <c r="B1920">
        <v>1</v>
      </c>
      <c r="C1920">
        <v>5</v>
      </c>
      <c r="D1920">
        <v>1</v>
      </c>
      <c r="E1920">
        <v>7978</v>
      </c>
      <c r="F1920" s="2">
        <v>0.03</v>
      </c>
      <c r="G1920" s="2">
        <v>0</v>
      </c>
      <c r="H1920" s="2">
        <v>0</v>
      </c>
      <c r="I1920">
        <v>0.4</v>
      </c>
      <c r="J1920">
        <v>0</v>
      </c>
      <c r="K1920">
        <v>0.30398900000000001</v>
      </c>
      <c r="L1920">
        <v>0.26639615000000005</v>
      </c>
    </row>
    <row r="1921" spans="1:12" x14ac:dyDescent="0.25">
      <c r="A1921" t="s">
        <v>8904</v>
      </c>
      <c r="B1921">
        <v>1</v>
      </c>
      <c r="C1921">
        <v>1643</v>
      </c>
      <c r="D1921">
        <v>2</v>
      </c>
      <c r="E1921">
        <v>10882</v>
      </c>
      <c r="F1921" s="2">
        <v>0</v>
      </c>
      <c r="G1921" s="2">
        <v>0</v>
      </c>
      <c r="H1921" s="2">
        <v>0</v>
      </c>
      <c r="I1921">
        <v>0.4</v>
      </c>
      <c r="J1921">
        <v>-326.60000000000002</v>
      </c>
      <c r="K1921">
        <v>5.4409999999999997E-3</v>
      </c>
      <c r="L1921">
        <v>-81.488095650000005</v>
      </c>
    </row>
    <row r="1922" spans="1:12" x14ac:dyDescent="0.25">
      <c r="A1922" t="s">
        <v>11645</v>
      </c>
      <c r="B1922">
        <v>1</v>
      </c>
      <c r="C1922">
        <v>7</v>
      </c>
      <c r="D1922">
        <v>7</v>
      </c>
      <c r="E1922">
        <v>4594686</v>
      </c>
      <c r="F1922" s="2">
        <v>0.03</v>
      </c>
      <c r="G1922" s="2">
        <v>0</v>
      </c>
      <c r="H1922" s="2">
        <v>0</v>
      </c>
      <c r="I1922">
        <v>0.4</v>
      </c>
      <c r="J1922">
        <v>5.6000000000000005</v>
      </c>
      <c r="K1922">
        <v>2.5973429999999995</v>
      </c>
      <c r="L1922">
        <v>2.46907005</v>
      </c>
    </row>
    <row r="1923" spans="1:12" x14ac:dyDescent="0.25">
      <c r="A1923" t="s">
        <v>9939</v>
      </c>
      <c r="B1923">
        <v>1</v>
      </c>
      <c r="C1923">
        <v>7</v>
      </c>
      <c r="D1923">
        <v>2</v>
      </c>
      <c r="E1923">
        <v>287615</v>
      </c>
      <c r="F1923" s="2">
        <v>0</v>
      </c>
      <c r="G1923" s="2">
        <v>0</v>
      </c>
      <c r="H1923" s="2">
        <v>0</v>
      </c>
      <c r="I1923">
        <v>0.4</v>
      </c>
      <c r="J1923">
        <v>0.60000000000000009</v>
      </c>
      <c r="K1923">
        <v>0.1438075</v>
      </c>
      <c r="L1923">
        <v>0.36033262500000007</v>
      </c>
    </row>
    <row r="1924" spans="1:12" x14ac:dyDescent="0.25">
      <c r="A1924" t="s">
        <v>1414</v>
      </c>
      <c r="B1924">
        <v>1</v>
      </c>
      <c r="C1924">
        <v>7</v>
      </c>
      <c r="D1924">
        <v>4</v>
      </c>
      <c r="E1924">
        <v>22942</v>
      </c>
      <c r="F1924" s="2">
        <v>0.01</v>
      </c>
      <c r="G1924" s="2">
        <v>0</v>
      </c>
      <c r="H1924" s="2">
        <v>0</v>
      </c>
      <c r="I1924">
        <v>0.4</v>
      </c>
      <c r="J1924">
        <v>2.6</v>
      </c>
      <c r="K1924">
        <v>0.111471</v>
      </c>
      <c r="L1924">
        <v>0.8490148500000001</v>
      </c>
    </row>
    <row r="1925" spans="1:12" x14ac:dyDescent="0.25">
      <c r="A1925" t="s">
        <v>1978</v>
      </c>
      <c r="B1925">
        <v>1</v>
      </c>
      <c r="C1925">
        <v>5</v>
      </c>
      <c r="D1925">
        <v>5</v>
      </c>
      <c r="E1925">
        <v>122710</v>
      </c>
      <c r="F1925" s="2">
        <v>0.05</v>
      </c>
      <c r="G1925" s="2">
        <v>0</v>
      </c>
      <c r="H1925" s="2">
        <v>0</v>
      </c>
      <c r="I1925">
        <v>0.4</v>
      </c>
      <c r="J1925">
        <v>4</v>
      </c>
      <c r="K1925">
        <v>0.56135500000000016</v>
      </c>
      <c r="L1925">
        <v>1.3564742500000002</v>
      </c>
    </row>
    <row r="1926" spans="1:12" x14ac:dyDescent="0.25">
      <c r="A1926" t="s">
        <v>1978</v>
      </c>
      <c r="B1926">
        <v>1</v>
      </c>
      <c r="C1926">
        <v>2</v>
      </c>
      <c r="D1926">
        <v>2</v>
      </c>
      <c r="E1926">
        <v>82048</v>
      </c>
      <c r="F1926" s="2">
        <v>0.04</v>
      </c>
      <c r="G1926" s="2">
        <v>0</v>
      </c>
      <c r="H1926" s="2">
        <v>0</v>
      </c>
      <c r="I1926">
        <v>0.4</v>
      </c>
      <c r="J1926">
        <v>1.6</v>
      </c>
      <c r="K1926">
        <v>0.44102400000000003</v>
      </c>
      <c r="L1926">
        <v>0.71435840000000006</v>
      </c>
    </row>
    <row r="1927" spans="1:12" x14ac:dyDescent="0.25">
      <c r="A1927" t="s">
        <v>1978</v>
      </c>
      <c r="B1927">
        <v>1</v>
      </c>
      <c r="C1927">
        <v>10</v>
      </c>
      <c r="D1927">
        <v>10</v>
      </c>
      <c r="E1927">
        <v>157137</v>
      </c>
      <c r="F1927" s="2">
        <v>0.04</v>
      </c>
      <c r="G1927" s="2">
        <v>0</v>
      </c>
      <c r="H1927" s="2">
        <v>0</v>
      </c>
      <c r="I1927">
        <v>0.4</v>
      </c>
      <c r="J1927">
        <v>8</v>
      </c>
      <c r="K1927">
        <v>0.47856850000000001</v>
      </c>
      <c r="L1927">
        <v>2.3274989750000001</v>
      </c>
    </row>
    <row r="1928" spans="1:12" x14ac:dyDescent="0.25">
      <c r="A1928" t="s">
        <v>1978</v>
      </c>
      <c r="B1928">
        <v>1</v>
      </c>
      <c r="C1928">
        <v>9</v>
      </c>
      <c r="D1928">
        <v>8</v>
      </c>
      <c r="E1928">
        <v>2319218</v>
      </c>
      <c r="F1928" s="2">
        <v>7.0000000000000007E-2</v>
      </c>
      <c r="G1928" s="2">
        <v>0</v>
      </c>
      <c r="H1928" s="2">
        <v>0</v>
      </c>
      <c r="I1928">
        <v>0.4</v>
      </c>
      <c r="J1928">
        <v>6.2</v>
      </c>
      <c r="K1928">
        <v>1.8596089999999998</v>
      </c>
      <c r="L1928">
        <v>2.3608631500000001</v>
      </c>
    </row>
    <row r="1929" spans="1:12" x14ac:dyDescent="0.25">
      <c r="A1929" t="s">
        <v>1978</v>
      </c>
      <c r="B1929">
        <v>1</v>
      </c>
      <c r="C1929">
        <v>6</v>
      </c>
      <c r="D1929">
        <v>6</v>
      </c>
      <c r="E1929">
        <v>110338</v>
      </c>
      <c r="F1929" s="2">
        <v>0.04</v>
      </c>
      <c r="G1929" s="2">
        <v>0</v>
      </c>
      <c r="H1929" s="2">
        <v>0</v>
      </c>
      <c r="I1929">
        <v>0.4</v>
      </c>
      <c r="J1929">
        <v>4.8000000000000007</v>
      </c>
      <c r="K1929">
        <v>0.45516900000000005</v>
      </c>
      <c r="L1929">
        <v>1.5193091500000002</v>
      </c>
    </row>
    <row r="1930" spans="1:12" x14ac:dyDescent="0.25">
      <c r="A1930" t="s">
        <v>1978</v>
      </c>
      <c r="B1930">
        <v>1</v>
      </c>
      <c r="C1930">
        <v>8</v>
      </c>
      <c r="D1930">
        <v>8</v>
      </c>
      <c r="E1930">
        <v>2899302</v>
      </c>
      <c r="F1930" s="2">
        <v>0.06</v>
      </c>
      <c r="G1930" s="2">
        <v>0</v>
      </c>
      <c r="H1930" s="2">
        <v>0</v>
      </c>
      <c r="I1930">
        <v>0.4</v>
      </c>
      <c r="J1930">
        <v>6.4</v>
      </c>
      <c r="K1930">
        <v>2.0496509999999999</v>
      </c>
      <c r="L1930">
        <v>2.4773778499999999</v>
      </c>
    </row>
    <row r="1931" spans="1:12" x14ac:dyDescent="0.25">
      <c r="A1931" t="s">
        <v>77</v>
      </c>
      <c r="B1931">
        <v>1</v>
      </c>
      <c r="C1931">
        <v>7</v>
      </c>
      <c r="D1931">
        <v>7</v>
      </c>
      <c r="E1931">
        <v>577212</v>
      </c>
      <c r="F1931" s="2">
        <v>0.01</v>
      </c>
      <c r="G1931" s="2">
        <v>0</v>
      </c>
      <c r="H1931" s="2">
        <v>0</v>
      </c>
      <c r="I1931">
        <v>0.4</v>
      </c>
      <c r="J1931">
        <v>5.6000000000000005</v>
      </c>
      <c r="K1931">
        <v>0.38860600000000001</v>
      </c>
      <c r="L1931">
        <v>1.6960121000000001</v>
      </c>
    </row>
    <row r="1932" spans="1:12" x14ac:dyDescent="0.25">
      <c r="A1932" t="s">
        <v>77</v>
      </c>
      <c r="B1932">
        <v>1</v>
      </c>
      <c r="C1932">
        <v>6</v>
      </c>
      <c r="D1932">
        <v>2</v>
      </c>
      <c r="E1932">
        <v>392482</v>
      </c>
      <c r="F1932" s="2">
        <v>0.01</v>
      </c>
      <c r="G1932" s="2">
        <v>-0.01</v>
      </c>
      <c r="H1932" s="2">
        <v>0</v>
      </c>
      <c r="I1932">
        <v>0.4</v>
      </c>
      <c r="J1932">
        <v>0.8</v>
      </c>
      <c r="K1932">
        <v>0.14624099999999998</v>
      </c>
      <c r="L1932">
        <v>0.41118435000000003</v>
      </c>
    </row>
    <row r="1933" spans="1:12" x14ac:dyDescent="0.25">
      <c r="A1933" t="s">
        <v>77</v>
      </c>
      <c r="B1933">
        <v>1</v>
      </c>
      <c r="C1933">
        <v>7</v>
      </c>
      <c r="D1933">
        <v>7</v>
      </c>
      <c r="E1933">
        <v>708572</v>
      </c>
      <c r="F1933" s="2">
        <v>0.02</v>
      </c>
      <c r="G1933" s="2">
        <v>0</v>
      </c>
      <c r="H1933" s="2">
        <v>0</v>
      </c>
      <c r="I1933">
        <v>0.4</v>
      </c>
      <c r="J1933">
        <v>5.6000000000000005</v>
      </c>
      <c r="K1933">
        <v>0.55428600000000006</v>
      </c>
      <c r="L1933">
        <v>1.7540001000000001</v>
      </c>
    </row>
    <row r="1934" spans="1:12" x14ac:dyDescent="0.25">
      <c r="A1934" t="s">
        <v>77</v>
      </c>
      <c r="B1934">
        <v>1</v>
      </c>
      <c r="C1934">
        <v>8</v>
      </c>
      <c r="D1934">
        <v>8</v>
      </c>
      <c r="E1934">
        <v>486826</v>
      </c>
      <c r="F1934" s="2">
        <v>0.01</v>
      </c>
      <c r="G1934" s="2">
        <v>0</v>
      </c>
      <c r="H1934" s="2">
        <v>0</v>
      </c>
      <c r="I1934">
        <v>0.4</v>
      </c>
      <c r="J1934">
        <v>6.4</v>
      </c>
      <c r="K1934">
        <v>0.34341299999999997</v>
      </c>
      <c r="L1934">
        <v>1.8801945500000001</v>
      </c>
    </row>
    <row r="1935" spans="1:12" x14ac:dyDescent="0.25">
      <c r="A1935" t="s">
        <v>77</v>
      </c>
      <c r="B1935">
        <v>1</v>
      </c>
      <c r="C1935">
        <v>6</v>
      </c>
      <c r="D1935">
        <v>6</v>
      </c>
      <c r="E1935">
        <v>432969</v>
      </c>
      <c r="F1935" s="2">
        <v>0.02</v>
      </c>
      <c r="G1935" s="2">
        <v>0</v>
      </c>
      <c r="H1935" s="2">
        <v>0</v>
      </c>
      <c r="I1935">
        <v>0.4</v>
      </c>
      <c r="J1935">
        <v>4.8000000000000007</v>
      </c>
      <c r="K1935">
        <v>0.41648450000000004</v>
      </c>
      <c r="L1935">
        <v>1.5057695750000004</v>
      </c>
    </row>
    <row r="1936" spans="1:12" x14ac:dyDescent="0.25">
      <c r="A1936" t="s">
        <v>77</v>
      </c>
      <c r="B1936">
        <v>1</v>
      </c>
      <c r="C1936">
        <v>12</v>
      </c>
      <c r="D1936">
        <v>12</v>
      </c>
      <c r="E1936">
        <v>521883</v>
      </c>
      <c r="F1936" s="2">
        <v>0.01</v>
      </c>
      <c r="G1936" s="2">
        <v>0</v>
      </c>
      <c r="H1936" s="2">
        <v>0</v>
      </c>
      <c r="I1936">
        <v>0.4</v>
      </c>
      <c r="J1936">
        <v>9.6000000000000014</v>
      </c>
      <c r="K1936">
        <v>0.36094150000000003</v>
      </c>
      <c r="L1936">
        <v>2.6863295250000006</v>
      </c>
    </row>
    <row r="1937" spans="1:12" x14ac:dyDescent="0.25">
      <c r="A1937" t="s">
        <v>77</v>
      </c>
      <c r="B1937">
        <v>1</v>
      </c>
      <c r="C1937">
        <v>7</v>
      </c>
      <c r="D1937">
        <v>7</v>
      </c>
      <c r="E1937">
        <v>1357946</v>
      </c>
      <c r="F1937" s="2">
        <v>0.01</v>
      </c>
      <c r="G1937" s="2">
        <v>-0.02</v>
      </c>
      <c r="H1937" s="2">
        <v>0</v>
      </c>
      <c r="I1937">
        <v>0.4</v>
      </c>
      <c r="J1937">
        <v>5.6000000000000005</v>
      </c>
      <c r="K1937">
        <v>0.47897299999999993</v>
      </c>
      <c r="L1937">
        <v>1.7276405500000001</v>
      </c>
    </row>
    <row r="1938" spans="1:12" x14ac:dyDescent="0.25">
      <c r="A1938" t="s">
        <v>77</v>
      </c>
      <c r="B1938">
        <v>1</v>
      </c>
      <c r="C1938">
        <v>7</v>
      </c>
      <c r="D1938">
        <v>7</v>
      </c>
      <c r="E1938">
        <v>700476</v>
      </c>
      <c r="F1938" s="2">
        <v>0.01</v>
      </c>
      <c r="G1938" s="2">
        <v>0</v>
      </c>
      <c r="H1938" s="2">
        <v>0</v>
      </c>
      <c r="I1938">
        <v>0.4</v>
      </c>
      <c r="J1938">
        <v>5.6000000000000005</v>
      </c>
      <c r="K1938">
        <v>0.45023800000000003</v>
      </c>
      <c r="L1938">
        <v>1.7175833</v>
      </c>
    </row>
    <row r="1939" spans="1:12" x14ac:dyDescent="0.25">
      <c r="A1939" t="s">
        <v>77</v>
      </c>
      <c r="B1939">
        <v>1</v>
      </c>
      <c r="C1939">
        <v>7</v>
      </c>
      <c r="D1939">
        <v>7</v>
      </c>
      <c r="E1939">
        <v>457513</v>
      </c>
      <c r="F1939" s="2">
        <v>0.01</v>
      </c>
      <c r="G1939" s="2">
        <v>0</v>
      </c>
      <c r="H1939" s="2">
        <v>0</v>
      </c>
      <c r="I1939">
        <v>0.4</v>
      </c>
      <c r="J1939">
        <v>5.6000000000000005</v>
      </c>
      <c r="K1939">
        <v>0.32875650000000001</v>
      </c>
      <c r="L1939">
        <v>1.6750647750000001</v>
      </c>
    </row>
    <row r="1940" spans="1:12" x14ac:dyDescent="0.25">
      <c r="A1940" t="s">
        <v>13226</v>
      </c>
      <c r="B1940">
        <v>1</v>
      </c>
      <c r="C1940">
        <v>9</v>
      </c>
      <c r="D1940">
        <v>7</v>
      </c>
      <c r="E1940">
        <v>143706</v>
      </c>
      <c r="F1940" s="2">
        <v>0.03</v>
      </c>
      <c r="G1940" s="2">
        <v>0</v>
      </c>
      <c r="H1940" s="2">
        <v>0</v>
      </c>
      <c r="I1940">
        <v>0.4</v>
      </c>
      <c r="J1940">
        <v>5.2</v>
      </c>
      <c r="K1940">
        <v>0.37185299999999999</v>
      </c>
      <c r="L1940">
        <v>1.5901485499999999</v>
      </c>
    </row>
    <row r="1941" spans="1:12" x14ac:dyDescent="0.25">
      <c r="A1941" t="s">
        <v>9812</v>
      </c>
      <c r="B1941">
        <v>1</v>
      </c>
      <c r="C1941">
        <v>141</v>
      </c>
      <c r="D1941">
        <v>2</v>
      </c>
      <c r="E1941">
        <v>332114</v>
      </c>
      <c r="F1941" s="2">
        <v>0</v>
      </c>
      <c r="G1941" s="2">
        <v>0</v>
      </c>
      <c r="H1941" s="2">
        <v>0</v>
      </c>
      <c r="I1941">
        <v>0.4</v>
      </c>
      <c r="J1941">
        <v>-26.2</v>
      </c>
      <c r="K1941">
        <v>0.16605699999999998</v>
      </c>
      <c r="L1941">
        <v>-6.3318800499999996</v>
      </c>
    </row>
    <row r="1942" spans="1:12" x14ac:dyDescent="0.25">
      <c r="A1942" t="s">
        <v>12446</v>
      </c>
      <c r="B1942">
        <v>1</v>
      </c>
      <c r="C1942">
        <v>8</v>
      </c>
      <c r="D1942">
        <v>7</v>
      </c>
      <c r="E1942">
        <v>64294</v>
      </c>
      <c r="F1942" s="2">
        <v>0.04</v>
      </c>
      <c r="G1942" s="2">
        <v>0</v>
      </c>
      <c r="H1942" s="2">
        <v>0</v>
      </c>
      <c r="I1942">
        <v>0.4</v>
      </c>
      <c r="J1942">
        <v>5.4</v>
      </c>
      <c r="K1942">
        <v>0.432147</v>
      </c>
      <c r="L1942">
        <v>1.6612514500000002</v>
      </c>
    </row>
    <row r="1943" spans="1:12" x14ac:dyDescent="0.25">
      <c r="A1943" t="s">
        <v>7434</v>
      </c>
      <c r="B1943">
        <v>1</v>
      </c>
      <c r="C1943">
        <v>8</v>
      </c>
      <c r="D1943">
        <v>3</v>
      </c>
      <c r="E1943">
        <v>1335741</v>
      </c>
      <c r="F1943" s="2">
        <v>0.01</v>
      </c>
      <c r="G1943" s="2">
        <v>0</v>
      </c>
      <c r="H1943" s="2">
        <v>0</v>
      </c>
      <c r="I1943">
        <v>0.4</v>
      </c>
      <c r="J1943">
        <v>1.4000000000000004</v>
      </c>
      <c r="K1943">
        <v>0.7678704999999999</v>
      </c>
      <c r="L1943">
        <v>0.77875467500000006</v>
      </c>
    </row>
    <row r="1944" spans="1:12" x14ac:dyDescent="0.25">
      <c r="A1944" t="s">
        <v>1368</v>
      </c>
      <c r="B1944">
        <v>1</v>
      </c>
      <c r="C1944">
        <v>6</v>
      </c>
      <c r="D1944">
        <v>6</v>
      </c>
      <c r="E1944">
        <v>683434</v>
      </c>
      <c r="F1944" s="2">
        <v>0.01</v>
      </c>
      <c r="G1944" s="2">
        <v>0</v>
      </c>
      <c r="H1944" s="2">
        <v>0</v>
      </c>
      <c r="I1944">
        <v>0.4</v>
      </c>
      <c r="J1944">
        <v>4.8000000000000007</v>
      </c>
      <c r="K1944">
        <v>0.44171700000000003</v>
      </c>
      <c r="L1944">
        <v>1.5146009500000004</v>
      </c>
    </row>
    <row r="1945" spans="1:12" x14ac:dyDescent="0.25">
      <c r="A1945" t="s">
        <v>1086</v>
      </c>
      <c r="B1945">
        <v>1</v>
      </c>
      <c r="C1945">
        <v>2</v>
      </c>
      <c r="D1945">
        <v>2</v>
      </c>
      <c r="E1945">
        <v>130817</v>
      </c>
      <c r="F1945" s="2">
        <v>0.03</v>
      </c>
      <c r="G1945" s="2">
        <v>-0.02</v>
      </c>
      <c r="H1945" s="2">
        <v>0.01</v>
      </c>
      <c r="I1945">
        <v>0.4</v>
      </c>
      <c r="J1945">
        <v>1.6</v>
      </c>
      <c r="K1945">
        <v>0.31540849999999998</v>
      </c>
      <c r="L1945">
        <v>0.67039297500000006</v>
      </c>
    </row>
    <row r="1946" spans="1:12" x14ac:dyDescent="0.25">
      <c r="A1946" t="s">
        <v>1086</v>
      </c>
      <c r="B1946">
        <v>1</v>
      </c>
      <c r="C1946">
        <v>5</v>
      </c>
      <c r="D1946">
        <v>3</v>
      </c>
      <c r="E1946">
        <v>41944</v>
      </c>
      <c r="F1946" s="2">
        <v>0.02</v>
      </c>
      <c r="G1946" s="2">
        <v>0</v>
      </c>
      <c r="H1946" s="2">
        <v>0</v>
      </c>
      <c r="I1946">
        <v>0.4</v>
      </c>
      <c r="J1946">
        <v>2.0000000000000004</v>
      </c>
      <c r="K1946">
        <v>0.220972</v>
      </c>
      <c r="L1946">
        <v>0.73734020000000011</v>
      </c>
    </row>
    <row r="1947" spans="1:12" x14ac:dyDescent="0.25">
      <c r="A1947" t="s">
        <v>1086</v>
      </c>
      <c r="B1947">
        <v>1</v>
      </c>
      <c r="C1947">
        <v>6</v>
      </c>
      <c r="D1947">
        <v>6</v>
      </c>
      <c r="E1947">
        <v>97795</v>
      </c>
      <c r="F1947" s="2">
        <v>0.01</v>
      </c>
      <c r="G1947" s="2">
        <v>0</v>
      </c>
      <c r="H1947" s="2">
        <v>0</v>
      </c>
      <c r="I1947">
        <v>0.4</v>
      </c>
      <c r="J1947">
        <v>4.8000000000000007</v>
      </c>
      <c r="K1947">
        <v>0.14889750000000002</v>
      </c>
      <c r="L1947">
        <v>1.4121141250000002</v>
      </c>
    </row>
    <row r="1948" spans="1:12" x14ac:dyDescent="0.25">
      <c r="A1948" t="s">
        <v>15026</v>
      </c>
      <c r="B1948">
        <v>1</v>
      </c>
      <c r="C1948">
        <v>7</v>
      </c>
      <c r="D1948">
        <v>3</v>
      </c>
      <c r="E1948">
        <v>25513</v>
      </c>
      <c r="F1948" s="2">
        <v>0</v>
      </c>
      <c r="G1948" s="2">
        <v>0</v>
      </c>
      <c r="H1948" s="2">
        <v>0</v>
      </c>
      <c r="I1948">
        <v>0.4</v>
      </c>
      <c r="J1948">
        <v>1.6000000000000003</v>
      </c>
      <c r="K1948">
        <v>1.2756499999999999E-2</v>
      </c>
      <c r="L1948">
        <v>0.56446477500000003</v>
      </c>
    </row>
    <row r="1949" spans="1:12" x14ac:dyDescent="0.25">
      <c r="A1949" t="s">
        <v>312</v>
      </c>
      <c r="B1949">
        <v>1</v>
      </c>
      <c r="C1949">
        <v>8</v>
      </c>
      <c r="D1949">
        <v>7</v>
      </c>
      <c r="E1949">
        <v>61665</v>
      </c>
      <c r="F1949" s="2">
        <v>0.02</v>
      </c>
      <c r="G1949" s="2">
        <v>0</v>
      </c>
      <c r="H1949" s="2">
        <v>0</v>
      </c>
      <c r="I1949">
        <v>0.4</v>
      </c>
      <c r="J1949">
        <v>5.4</v>
      </c>
      <c r="K1949">
        <v>0.2308325</v>
      </c>
      <c r="L1949">
        <v>1.5907913750000002</v>
      </c>
    </row>
    <row r="1950" spans="1:12" x14ac:dyDescent="0.25">
      <c r="A1950" t="s">
        <v>312</v>
      </c>
      <c r="B1950">
        <v>1</v>
      </c>
      <c r="C1950">
        <v>6</v>
      </c>
      <c r="D1950">
        <v>4</v>
      </c>
      <c r="E1950">
        <v>66068</v>
      </c>
      <c r="F1950" s="2">
        <v>0.01</v>
      </c>
      <c r="G1950" s="2">
        <v>0</v>
      </c>
      <c r="H1950" s="2">
        <v>0</v>
      </c>
      <c r="I1950">
        <v>0.4</v>
      </c>
      <c r="J1950">
        <v>2.8000000000000003</v>
      </c>
      <c r="K1950">
        <v>0.13303400000000001</v>
      </c>
      <c r="L1950">
        <v>0.90656190000000014</v>
      </c>
    </row>
    <row r="1951" spans="1:12" x14ac:dyDescent="0.25">
      <c r="A1951" t="s">
        <v>312</v>
      </c>
      <c r="B1951">
        <v>1</v>
      </c>
      <c r="C1951">
        <v>9</v>
      </c>
      <c r="D1951">
        <v>9</v>
      </c>
      <c r="E1951">
        <v>258521</v>
      </c>
      <c r="F1951" s="2">
        <v>0.01</v>
      </c>
      <c r="G1951" s="2">
        <v>0</v>
      </c>
      <c r="H1951" s="2">
        <v>0</v>
      </c>
      <c r="I1951">
        <v>0.4</v>
      </c>
      <c r="J1951">
        <v>7.2</v>
      </c>
      <c r="K1951">
        <v>0.22926050000000001</v>
      </c>
      <c r="L1951">
        <v>2.0402411749999998</v>
      </c>
    </row>
    <row r="1952" spans="1:12" x14ac:dyDescent="0.25">
      <c r="A1952" t="s">
        <v>312</v>
      </c>
      <c r="B1952">
        <v>1</v>
      </c>
      <c r="C1952">
        <v>8</v>
      </c>
      <c r="D1952">
        <v>8</v>
      </c>
      <c r="E1952">
        <v>390379</v>
      </c>
      <c r="F1952" s="2">
        <v>0.03</v>
      </c>
      <c r="G1952" s="2">
        <v>0</v>
      </c>
      <c r="H1952" s="2">
        <v>0</v>
      </c>
      <c r="I1952">
        <v>0.4</v>
      </c>
      <c r="J1952">
        <v>6.4</v>
      </c>
      <c r="K1952">
        <v>0.49518949999999995</v>
      </c>
      <c r="L1952">
        <v>1.9333163250000003</v>
      </c>
    </row>
    <row r="1953" spans="1:12" x14ac:dyDescent="0.25">
      <c r="A1953" t="s">
        <v>4076</v>
      </c>
      <c r="B1953">
        <v>1</v>
      </c>
      <c r="C1953">
        <v>15</v>
      </c>
      <c r="D1953">
        <v>15</v>
      </c>
      <c r="E1953">
        <v>1045168</v>
      </c>
      <c r="F1953" s="2">
        <v>0.05</v>
      </c>
      <c r="G1953" s="2">
        <v>0</v>
      </c>
      <c r="H1953" s="2">
        <v>0.01</v>
      </c>
      <c r="I1953">
        <v>0.4</v>
      </c>
      <c r="J1953">
        <v>12</v>
      </c>
      <c r="K1953">
        <v>1.2725840000000002</v>
      </c>
      <c r="L1953">
        <v>3.6054044000000003</v>
      </c>
    </row>
    <row r="1954" spans="1:12" x14ac:dyDescent="0.25">
      <c r="A1954" t="s">
        <v>4076</v>
      </c>
      <c r="B1954">
        <v>1</v>
      </c>
      <c r="C1954">
        <v>15</v>
      </c>
      <c r="D1954">
        <v>15</v>
      </c>
      <c r="E1954">
        <v>8261252</v>
      </c>
      <c r="F1954" s="2">
        <v>0.04</v>
      </c>
      <c r="G1954" s="2">
        <v>0</v>
      </c>
      <c r="H1954" s="2">
        <v>0</v>
      </c>
      <c r="I1954">
        <v>0.4</v>
      </c>
      <c r="J1954">
        <v>12</v>
      </c>
      <c r="K1954">
        <v>4.5306259999999998</v>
      </c>
      <c r="L1954">
        <v>4.7457191000000005</v>
      </c>
    </row>
    <row r="1955" spans="1:12" x14ac:dyDescent="0.25">
      <c r="A1955" t="s">
        <v>4076</v>
      </c>
      <c r="B1955">
        <v>1</v>
      </c>
      <c r="C1955">
        <v>7</v>
      </c>
      <c r="D1955">
        <v>6</v>
      </c>
      <c r="E1955">
        <v>1521121</v>
      </c>
      <c r="F1955" s="2">
        <v>0.05</v>
      </c>
      <c r="G1955" s="2">
        <v>0</v>
      </c>
      <c r="H1955" s="2">
        <v>0.01</v>
      </c>
      <c r="I1955">
        <v>0.4</v>
      </c>
      <c r="J1955">
        <v>4.6000000000000005</v>
      </c>
      <c r="K1955">
        <v>1.5105605</v>
      </c>
      <c r="L1955">
        <v>1.8386961749999999</v>
      </c>
    </row>
    <row r="1956" spans="1:12" x14ac:dyDescent="0.25">
      <c r="A1956" t="s">
        <v>4076</v>
      </c>
      <c r="B1956">
        <v>1</v>
      </c>
      <c r="C1956">
        <v>13</v>
      </c>
      <c r="D1956">
        <v>13</v>
      </c>
      <c r="E1956">
        <v>3848577</v>
      </c>
      <c r="F1956" s="2">
        <v>0.04</v>
      </c>
      <c r="G1956" s="2">
        <v>0</v>
      </c>
      <c r="H1956" s="2">
        <v>0</v>
      </c>
      <c r="I1956">
        <v>0.4</v>
      </c>
      <c r="J1956">
        <v>10.4</v>
      </c>
      <c r="K1956">
        <v>2.3242884999999998</v>
      </c>
      <c r="L1956">
        <v>3.573500975</v>
      </c>
    </row>
    <row r="1957" spans="1:12" x14ac:dyDescent="0.25">
      <c r="A1957" t="s">
        <v>6622</v>
      </c>
      <c r="B1957">
        <v>1</v>
      </c>
      <c r="C1957">
        <v>7</v>
      </c>
      <c r="D1957">
        <v>5</v>
      </c>
      <c r="E1957">
        <v>380031</v>
      </c>
      <c r="F1957" s="2">
        <v>0.05</v>
      </c>
      <c r="G1957" s="2">
        <v>0</v>
      </c>
      <c r="H1957" s="2">
        <v>0</v>
      </c>
      <c r="I1957">
        <v>0.4</v>
      </c>
      <c r="J1957">
        <v>3.6</v>
      </c>
      <c r="K1957">
        <v>0.69001550000000011</v>
      </c>
      <c r="L1957">
        <v>1.301505425</v>
      </c>
    </row>
    <row r="1958" spans="1:12" x14ac:dyDescent="0.25">
      <c r="A1958" t="s">
        <v>430</v>
      </c>
      <c r="B1958">
        <v>1</v>
      </c>
      <c r="C1958">
        <v>26</v>
      </c>
      <c r="D1958">
        <v>23</v>
      </c>
      <c r="E1958">
        <v>681328</v>
      </c>
      <c r="F1958" s="2">
        <v>0.01</v>
      </c>
      <c r="G1958" s="2">
        <v>0</v>
      </c>
      <c r="H1958" s="2">
        <v>0</v>
      </c>
      <c r="I1958">
        <v>0.4</v>
      </c>
      <c r="J1958">
        <v>17.8</v>
      </c>
      <c r="K1958">
        <v>0.44066399999999994</v>
      </c>
      <c r="L1958">
        <v>4.7642324</v>
      </c>
    </row>
    <row r="1959" spans="1:12" x14ac:dyDescent="0.25">
      <c r="A1959" t="s">
        <v>8038</v>
      </c>
      <c r="B1959">
        <v>1</v>
      </c>
      <c r="C1959">
        <v>338</v>
      </c>
      <c r="D1959">
        <v>6</v>
      </c>
      <c r="E1959">
        <v>22768</v>
      </c>
      <c r="F1959" s="2">
        <v>0.02</v>
      </c>
      <c r="G1959" s="2">
        <v>0</v>
      </c>
      <c r="H1959" s="2">
        <v>0.01</v>
      </c>
      <c r="I1959">
        <v>0.4</v>
      </c>
      <c r="J1959">
        <v>-61.600000000000009</v>
      </c>
      <c r="K1959">
        <v>0.46138400000000002</v>
      </c>
      <c r="L1959">
        <v>-15.078515600000001</v>
      </c>
    </row>
    <row r="1960" spans="1:12" x14ac:dyDescent="0.25">
      <c r="A1960" t="s">
        <v>14395</v>
      </c>
      <c r="B1960">
        <v>1</v>
      </c>
      <c r="C1960">
        <v>2</v>
      </c>
      <c r="D1960">
        <v>3</v>
      </c>
      <c r="E1960">
        <v>4326949</v>
      </c>
      <c r="F1960" s="2">
        <v>0.01</v>
      </c>
      <c r="G1960" s="2">
        <v>0</v>
      </c>
      <c r="H1960" s="2">
        <v>0</v>
      </c>
      <c r="I1960">
        <v>0.4</v>
      </c>
      <c r="J1960">
        <v>2.6000000000000005</v>
      </c>
      <c r="K1960">
        <v>2.2634745000000001</v>
      </c>
      <c r="L1960">
        <v>1.6022160750000003</v>
      </c>
    </row>
    <row r="1961" spans="1:12" x14ac:dyDescent="0.25">
      <c r="A1961" t="s">
        <v>10298</v>
      </c>
      <c r="B1961">
        <v>1</v>
      </c>
      <c r="C1961">
        <v>11</v>
      </c>
      <c r="D1961">
        <v>10</v>
      </c>
      <c r="E1961">
        <v>850092</v>
      </c>
      <c r="F1961" s="2">
        <v>0.02</v>
      </c>
      <c r="G1961" s="2">
        <v>0</v>
      </c>
      <c r="H1961" s="2">
        <v>0.02</v>
      </c>
      <c r="I1961">
        <v>0.4</v>
      </c>
      <c r="J1961">
        <v>7.8</v>
      </c>
      <c r="K1961">
        <v>1.125046</v>
      </c>
      <c r="L1961">
        <v>2.5037661</v>
      </c>
    </row>
    <row r="1962" spans="1:12" x14ac:dyDescent="0.25">
      <c r="A1962" t="s">
        <v>10298</v>
      </c>
      <c r="B1962">
        <v>1</v>
      </c>
      <c r="C1962">
        <v>2</v>
      </c>
      <c r="D1962">
        <v>2</v>
      </c>
      <c r="E1962">
        <v>892447</v>
      </c>
      <c r="F1962" s="2">
        <v>0.02</v>
      </c>
      <c r="G1962" s="2">
        <v>0</v>
      </c>
      <c r="H1962" s="2">
        <v>0.01</v>
      </c>
      <c r="I1962">
        <v>0.4</v>
      </c>
      <c r="J1962">
        <v>1.6</v>
      </c>
      <c r="K1962">
        <v>0.89622350000000006</v>
      </c>
      <c r="L1962">
        <v>0.87367822500000003</v>
      </c>
    </row>
    <row r="1963" spans="1:12" x14ac:dyDescent="0.25">
      <c r="A1963" t="s">
        <v>1032</v>
      </c>
      <c r="B1963">
        <v>1</v>
      </c>
      <c r="C1963">
        <v>7</v>
      </c>
      <c r="D1963">
        <v>7</v>
      </c>
      <c r="E1963">
        <v>921689</v>
      </c>
      <c r="F1963" s="2">
        <v>0.03</v>
      </c>
      <c r="G1963" s="2">
        <v>0</v>
      </c>
      <c r="H1963" s="2">
        <v>0.01</v>
      </c>
      <c r="I1963">
        <v>0.4</v>
      </c>
      <c r="J1963">
        <v>5.6000000000000005</v>
      </c>
      <c r="K1963">
        <v>1.0108444999999999</v>
      </c>
      <c r="L1963">
        <v>1.913795575</v>
      </c>
    </row>
    <row r="1964" spans="1:12" x14ac:dyDescent="0.25">
      <c r="A1964" t="s">
        <v>2951</v>
      </c>
      <c r="B1964">
        <v>1</v>
      </c>
      <c r="C1964">
        <v>8</v>
      </c>
      <c r="D1964">
        <v>2</v>
      </c>
      <c r="E1964">
        <v>1073561</v>
      </c>
      <c r="F1964" s="2">
        <v>0</v>
      </c>
      <c r="G1964" s="2">
        <v>0</v>
      </c>
      <c r="H1964" s="2">
        <v>0</v>
      </c>
      <c r="I1964">
        <v>0.4</v>
      </c>
      <c r="J1964">
        <v>0.39999999999999991</v>
      </c>
      <c r="K1964">
        <v>0.53678049999999999</v>
      </c>
      <c r="L1964">
        <v>0.44787317500000001</v>
      </c>
    </row>
    <row r="1965" spans="1:12" x14ac:dyDescent="0.25">
      <c r="A1965" t="s">
        <v>2697</v>
      </c>
      <c r="B1965">
        <v>1</v>
      </c>
      <c r="C1965">
        <v>45</v>
      </c>
      <c r="D1965">
        <v>7</v>
      </c>
      <c r="E1965">
        <v>151563</v>
      </c>
      <c r="F1965" s="2">
        <v>0</v>
      </c>
      <c r="G1965" s="2">
        <v>0</v>
      </c>
      <c r="H1965" s="2">
        <v>0</v>
      </c>
      <c r="I1965">
        <v>0.4</v>
      </c>
      <c r="J1965">
        <v>-2</v>
      </c>
      <c r="K1965">
        <v>7.5781500000000002E-2</v>
      </c>
      <c r="L1965">
        <v>-0.31347647499999998</v>
      </c>
    </row>
    <row r="1966" spans="1:12" x14ac:dyDescent="0.25">
      <c r="A1966" t="s">
        <v>2657</v>
      </c>
      <c r="B1966">
        <v>1</v>
      </c>
      <c r="C1966">
        <v>16</v>
      </c>
      <c r="D1966">
        <v>13</v>
      </c>
      <c r="E1966">
        <v>431137</v>
      </c>
      <c r="F1966" s="2">
        <v>0.06</v>
      </c>
      <c r="G1966" s="2">
        <v>0</v>
      </c>
      <c r="H1966" s="2">
        <v>0</v>
      </c>
      <c r="I1966">
        <v>0.4</v>
      </c>
      <c r="J1966">
        <v>9.8000000000000007</v>
      </c>
      <c r="K1966">
        <v>0.81556849999999992</v>
      </c>
      <c r="L1966">
        <v>2.8954489750000003</v>
      </c>
    </row>
    <row r="1967" spans="1:12" x14ac:dyDescent="0.25">
      <c r="A1967" t="s">
        <v>9027</v>
      </c>
      <c r="B1967">
        <v>1</v>
      </c>
      <c r="C1967">
        <v>7</v>
      </c>
      <c r="D1967">
        <v>7</v>
      </c>
      <c r="E1967">
        <v>2699114</v>
      </c>
      <c r="F1967" s="2">
        <v>0.04</v>
      </c>
      <c r="G1967" s="2">
        <v>0</v>
      </c>
      <c r="H1967" s="2">
        <v>0</v>
      </c>
      <c r="I1967">
        <v>0.4</v>
      </c>
      <c r="J1967">
        <v>5.6000000000000005</v>
      </c>
      <c r="K1967">
        <v>1.7495569999999998</v>
      </c>
      <c r="L1967">
        <v>2.1723449499999998</v>
      </c>
    </row>
    <row r="1968" spans="1:12" x14ac:dyDescent="0.25">
      <c r="A1968" t="s">
        <v>9027</v>
      </c>
      <c r="B1968">
        <v>1</v>
      </c>
      <c r="C1968">
        <v>14</v>
      </c>
      <c r="D1968">
        <v>13</v>
      </c>
      <c r="E1968">
        <v>45938392</v>
      </c>
      <c r="F1968" s="2">
        <v>0.02</v>
      </c>
      <c r="G1968" s="2">
        <v>0</v>
      </c>
      <c r="H1968" s="2">
        <v>0</v>
      </c>
      <c r="I1968">
        <v>0.4</v>
      </c>
      <c r="J1968">
        <v>10.200000000000001</v>
      </c>
      <c r="K1968">
        <v>23.169195999999999</v>
      </c>
      <c r="L1968">
        <v>10.819218600000001</v>
      </c>
    </row>
    <row r="1969" spans="1:12" x14ac:dyDescent="0.25">
      <c r="A1969" t="s">
        <v>9027</v>
      </c>
      <c r="B1969">
        <v>1</v>
      </c>
      <c r="C1969">
        <v>7</v>
      </c>
      <c r="D1969">
        <v>7</v>
      </c>
      <c r="E1969">
        <v>14860998</v>
      </c>
      <c r="F1969" s="2">
        <v>0.04</v>
      </c>
      <c r="G1969" s="2">
        <v>0</v>
      </c>
      <c r="H1969" s="2">
        <v>0</v>
      </c>
      <c r="I1969">
        <v>0.4</v>
      </c>
      <c r="J1969">
        <v>5.6000000000000005</v>
      </c>
      <c r="K1969">
        <v>7.8304989999999997</v>
      </c>
      <c r="L1969">
        <v>4.3006746499999995</v>
      </c>
    </row>
    <row r="1970" spans="1:12" x14ac:dyDescent="0.25">
      <c r="A1970" t="s">
        <v>9027</v>
      </c>
      <c r="B1970">
        <v>1</v>
      </c>
      <c r="C1970">
        <v>7</v>
      </c>
      <c r="D1970">
        <v>4</v>
      </c>
      <c r="E1970">
        <v>5159763</v>
      </c>
      <c r="F1970" s="2">
        <v>0.03</v>
      </c>
      <c r="G1970" s="2">
        <v>0</v>
      </c>
      <c r="H1970" s="2">
        <v>0</v>
      </c>
      <c r="I1970">
        <v>0.4</v>
      </c>
      <c r="J1970">
        <v>2.6</v>
      </c>
      <c r="K1970">
        <v>2.8798814999999998</v>
      </c>
      <c r="L1970">
        <v>1.8179585249999999</v>
      </c>
    </row>
    <row r="1971" spans="1:12" x14ac:dyDescent="0.25">
      <c r="A1971" t="s">
        <v>9733</v>
      </c>
      <c r="B1971">
        <v>1</v>
      </c>
      <c r="C1971">
        <v>2078</v>
      </c>
      <c r="D1971">
        <v>3</v>
      </c>
      <c r="E1971">
        <v>177098</v>
      </c>
      <c r="F1971" s="2">
        <v>0</v>
      </c>
      <c r="G1971" s="2">
        <v>0</v>
      </c>
      <c r="H1971" s="2">
        <v>0</v>
      </c>
      <c r="I1971">
        <v>0.4</v>
      </c>
      <c r="J1971">
        <v>-412.6</v>
      </c>
      <c r="K1971">
        <v>8.8549000000000003E-2</v>
      </c>
      <c r="L1971">
        <v>-102.95900785000001</v>
      </c>
    </row>
    <row r="1972" spans="1:12" x14ac:dyDescent="0.25">
      <c r="A1972" t="s">
        <v>9313</v>
      </c>
      <c r="B1972">
        <v>1</v>
      </c>
      <c r="C1972">
        <v>6</v>
      </c>
      <c r="D1972">
        <v>4</v>
      </c>
      <c r="E1972">
        <v>63208</v>
      </c>
      <c r="F1972" s="2">
        <v>0.06</v>
      </c>
      <c r="G1972" s="2">
        <v>0</v>
      </c>
      <c r="H1972" s="2">
        <v>0.01</v>
      </c>
      <c r="I1972">
        <v>0.4</v>
      </c>
      <c r="J1972">
        <v>2.8000000000000003</v>
      </c>
      <c r="K1972">
        <v>0.88160399999999994</v>
      </c>
      <c r="L1972">
        <v>1.1685614000000002</v>
      </c>
    </row>
    <row r="1973" spans="1:12" x14ac:dyDescent="0.25">
      <c r="A1973" t="s">
        <v>9313</v>
      </c>
      <c r="B1973">
        <v>1</v>
      </c>
      <c r="C1973">
        <v>8</v>
      </c>
      <c r="D1973">
        <v>4</v>
      </c>
      <c r="E1973">
        <v>63461</v>
      </c>
      <c r="F1973" s="2">
        <v>0.06</v>
      </c>
      <c r="G1973" s="2">
        <v>0</v>
      </c>
      <c r="H1973" s="2">
        <v>0.01</v>
      </c>
      <c r="I1973">
        <v>0.4</v>
      </c>
      <c r="J1973">
        <v>2.4000000000000004</v>
      </c>
      <c r="K1973">
        <v>0.88173049999999997</v>
      </c>
      <c r="L1973">
        <v>1.0686056750000001</v>
      </c>
    </row>
    <row r="1974" spans="1:12" x14ac:dyDescent="0.25">
      <c r="A1974" t="s">
        <v>944</v>
      </c>
      <c r="B1974">
        <v>1</v>
      </c>
      <c r="C1974">
        <v>4</v>
      </c>
      <c r="D1974">
        <v>2</v>
      </c>
      <c r="E1974">
        <v>162087</v>
      </c>
      <c r="F1974" s="2">
        <v>0.04</v>
      </c>
      <c r="G1974" s="2">
        <v>0</v>
      </c>
      <c r="H1974" s="2">
        <v>0</v>
      </c>
      <c r="I1974">
        <v>0.4</v>
      </c>
      <c r="J1974">
        <v>1.2000000000000002</v>
      </c>
      <c r="K1974">
        <v>0.48104350000000001</v>
      </c>
      <c r="L1974">
        <v>0.62836522500000003</v>
      </c>
    </row>
    <row r="1975" spans="1:12" x14ac:dyDescent="0.25">
      <c r="A1975" t="s">
        <v>944</v>
      </c>
      <c r="B1975">
        <v>1</v>
      </c>
      <c r="C1975">
        <v>15</v>
      </c>
      <c r="D1975">
        <v>13</v>
      </c>
      <c r="E1975">
        <v>1342038</v>
      </c>
      <c r="F1975" s="2">
        <v>0.02</v>
      </c>
      <c r="G1975" s="2">
        <v>0</v>
      </c>
      <c r="H1975" s="2">
        <v>0</v>
      </c>
      <c r="I1975">
        <v>0.4</v>
      </c>
      <c r="J1975">
        <v>10</v>
      </c>
      <c r="K1975">
        <v>0.87101899999999999</v>
      </c>
      <c r="L1975">
        <v>2.9648566500000002</v>
      </c>
    </row>
    <row r="1976" spans="1:12" x14ac:dyDescent="0.25">
      <c r="A1976" t="s">
        <v>944</v>
      </c>
      <c r="B1976">
        <v>1</v>
      </c>
      <c r="C1976">
        <v>14</v>
      </c>
      <c r="D1976">
        <v>7</v>
      </c>
      <c r="E1976">
        <v>369260</v>
      </c>
      <c r="F1976" s="2">
        <v>7.0000000000000007E-2</v>
      </c>
      <c r="G1976" s="2">
        <v>0</v>
      </c>
      <c r="H1976" s="2">
        <v>0</v>
      </c>
      <c r="I1976">
        <v>0.4</v>
      </c>
      <c r="J1976">
        <v>4.2</v>
      </c>
      <c r="K1976">
        <v>0.88463000000000003</v>
      </c>
      <c r="L1976">
        <v>1.5196204999999998</v>
      </c>
    </row>
    <row r="1977" spans="1:12" x14ac:dyDescent="0.25">
      <c r="A1977" t="s">
        <v>944</v>
      </c>
      <c r="B1977">
        <v>1</v>
      </c>
      <c r="C1977">
        <v>7</v>
      </c>
      <c r="D1977">
        <v>5</v>
      </c>
      <c r="E1977">
        <v>131240</v>
      </c>
      <c r="F1977" s="2">
        <v>0.03</v>
      </c>
      <c r="G1977" s="2">
        <v>-0.01</v>
      </c>
      <c r="H1977" s="2">
        <v>0.01</v>
      </c>
      <c r="I1977">
        <v>0.4</v>
      </c>
      <c r="J1977">
        <v>3.6</v>
      </c>
      <c r="K1977">
        <v>0.46562000000000003</v>
      </c>
      <c r="L1977">
        <v>1.2229670000000001</v>
      </c>
    </row>
    <row r="1978" spans="1:12" x14ac:dyDescent="0.25">
      <c r="A1978" t="s">
        <v>944</v>
      </c>
      <c r="B1978">
        <v>1</v>
      </c>
      <c r="C1978">
        <v>6</v>
      </c>
      <c r="D1978">
        <v>5</v>
      </c>
      <c r="E1978">
        <v>390695</v>
      </c>
      <c r="F1978" s="2">
        <v>0.05</v>
      </c>
      <c r="G1978" s="2">
        <v>0</v>
      </c>
      <c r="H1978" s="2">
        <v>0</v>
      </c>
      <c r="I1978">
        <v>0.4</v>
      </c>
      <c r="J1978">
        <v>3.8</v>
      </c>
      <c r="K1978">
        <v>0.69534750000000012</v>
      </c>
      <c r="L1978">
        <v>1.3533716249999999</v>
      </c>
    </row>
    <row r="1979" spans="1:12" x14ac:dyDescent="0.25">
      <c r="A1979" t="s">
        <v>944</v>
      </c>
      <c r="B1979">
        <v>1</v>
      </c>
      <c r="C1979">
        <v>6</v>
      </c>
      <c r="D1979">
        <v>1</v>
      </c>
      <c r="E1979">
        <v>205770</v>
      </c>
      <c r="F1979" s="2">
        <v>0.08</v>
      </c>
      <c r="G1979" s="2">
        <v>0</v>
      </c>
      <c r="H1979" s="2">
        <v>0</v>
      </c>
      <c r="I1979">
        <v>0.4</v>
      </c>
      <c r="J1979">
        <v>-0.19999999999999996</v>
      </c>
      <c r="K1979">
        <v>0.90288500000000005</v>
      </c>
      <c r="L1979">
        <v>0.42600975000000002</v>
      </c>
    </row>
    <row r="1980" spans="1:12" x14ac:dyDescent="0.25">
      <c r="A1980" t="s">
        <v>8572</v>
      </c>
      <c r="B1980">
        <v>1</v>
      </c>
      <c r="C1980">
        <v>15</v>
      </c>
      <c r="D1980">
        <v>15</v>
      </c>
      <c r="E1980">
        <v>1691844</v>
      </c>
      <c r="F1980" s="2">
        <v>0.02</v>
      </c>
      <c r="G1980" s="2">
        <v>0</v>
      </c>
      <c r="H1980" s="2">
        <v>0</v>
      </c>
      <c r="I1980">
        <v>0.4</v>
      </c>
      <c r="J1980">
        <v>12</v>
      </c>
      <c r="K1980">
        <v>1.045922</v>
      </c>
      <c r="L1980">
        <v>3.5260727000000003</v>
      </c>
    </row>
    <row r="1981" spans="1:12" x14ac:dyDescent="0.25">
      <c r="A1981" t="s">
        <v>16825</v>
      </c>
      <c r="B1981">
        <v>1</v>
      </c>
      <c r="C1981">
        <v>2335</v>
      </c>
      <c r="D1981">
        <v>2</v>
      </c>
      <c r="E1981">
        <v>20107</v>
      </c>
      <c r="F1981" s="2">
        <v>0</v>
      </c>
      <c r="G1981" s="2">
        <v>0</v>
      </c>
      <c r="H1981" s="2">
        <v>0</v>
      </c>
      <c r="I1981">
        <v>0.4</v>
      </c>
      <c r="J1981">
        <v>-465</v>
      </c>
      <c r="K1981">
        <v>1.00535E-2</v>
      </c>
      <c r="L1981">
        <v>-116.086481275</v>
      </c>
    </row>
    <row r="1982" spans="1:12" x14ac:dyDescent="0.25">
      <c r="A1982" t="s">
        <v>14768</v>
      </c>
      <c r="B1982">
        <v>1</v>
      </c>
      <c r="C1982">
        <v>1032</v>
      </c>
      <c r="D1982">
        <v>3</v>
      </c>
      <c r="E1982">
        <v>4880</v>
      </c>
      <c r="F1982" s="2">
        <v>0</v>
      </c>
      <c r="G1982" s="2">
        <v>0</v>
      </c>
      <c r="H1982" s="2">
        <v>0</v>
      </c>
      <c r="I1982">
        <v>0.4</v>
      </c>
      <c r="J1982">
        <v>-203.4</v>
      </c>
      <c r="K1982">
        <v>2.4399999999999999E-3</v>
      </c>
      <c r="L1982">
        <v>-50.689146000000008</v>
      </c>
    </row>
    <row r="1983" spans="1:12" x14ac:dyDescent="0.25">
      <c r="A1983" t="s">
        <v>4720</v>
      </c>
      <c r="B1983">
        <v>1</v>
      </c>
      <c r="C1983">
        <v>14</v>
      </c>
      <c r="D1983">
        <v>12</v>
      </c>
      <c r="E1983">
        <v>386991</v>
      </c>
      <c r="F1983" s="2">
        <v>0.02</v>
      </c>
      <c r="G1983" s="2">
        <v>0</v>
      </c>
      <c r="H1983" s="2">
        <v>0</v>
      </c>
      <c r="I1983">
        <v>0.4</v>
      </c>
      <c r="J1983">
        <v>9.2000000000000011</v>
      </c>
      <c r="K1983">
        <v>0.3934955</v>
      </c>
      <c r="L1983">
        <v>2.5977234250000003</v>
      </c>
    </row>
    <row r="1984" spans="1:12" x14ac:dyDescent="0.25">
      <c r="A1984" t="s">
        <v>4720</v>
      </c>
      <c r="B1984">
        <v>1</v>
      </c>
      <c r="C1984">
        <v>10</v>
      </c>
      <c r="D1984">
        <v>9</v>
      </c>
      <c r="E1984">
        <v>789449</v>
      </c>
      <c r="F1984" s="2">
        <v>0.03</v>
      </c>
      <c r="G1984" s="2">
        <v>0</v>
      </c>
      <c r="H1984" s="2">
        <v>0</v>
      </c>
      <c r="I1984">
        <v>0.4</v>
      </c>
      <c r="J1984">
        <v>7</v>
      </c>
      <c r="K1984">
        <v>0.69472449999999997</v>
      </c>
      <c r="L1984">
        <v>2.1531535750000002</v>
      </c>
    </row>
    <row r="1985" spans="1:12" x14ac:dyDescent="0.25">
      <c r="A1985" t="s">
        <v>17863</v>
      </c>
      <c r="B1985">
        <v>1</v>
      </c>
      <c r="C1985">
        <v>12</v>
      </c>
      <c r="D1985">
        <v>12</v>
      </c>
      <c r="E1985">
        <v>4416751</v>
      </c>
      <c r="F1985" s="2">
        <v>0.01</v>
      </c>
      <c r="G1985" s="2">
        <v>0</v>
      </c>
      <c r="H1985" s="2">
        <v>0</v>
      </c>
      <c r="I1985">
        <v>0.4</v>
      </c>
      <c r="J1985">
        <v>9.6000000000000014</v>
      </c>
      <c r="K1985">
        <v>2.3083754999999999</v>
      </c>
      <c r="L1985">
        <v>3.3679314250000005</v>
      </c>
    </row>
    <row r="1986" spans="1:12" x14ac:dyDescent="0.25">
      <c r="A1986" t="s">
        <v>19322</v>
      </c>
      <c r="B1986">
        <v>1</v>
      </c>
      <c r="C1986">
        <v>16</v>
      </c>
      <c r="D1986">
        <v>14</v>
      </c>
      <c r="E1986">
        <v>652347</v>
      </c>
      <c r="F1986" s="2">
        <v>0.03</v>
      </c>
      <c r="G1986" s="2">
        <v>0</v>
      </c>
      <c r="H1986" s="2">
        <v>0.01</v>
      </c>
      <c r="I1986">
        <v>0.4</v>
      </c>
      <c r="J1986">
        <v>10.8</v>
      </c>
      <c r="K1986">
        <v>0.87617349999999994</v>
      </c>
      <c r="L1986">
        <v>3.1666607250000003</v>
      </c>
    </row>
    <row r="1987" spans="1:12" x14ac:dyDescent="0.25">
      <c r="A1987" t="s">
        <v>19322</v>
      </c>
      <c r="B1987">
        <v>1</v>
      </c>
      <c r="C1987">
        <v>14</v>
      </c>
      <c r="D1987">
        <v>10</v>
      </c>
      <c r="E1987">
        <v>1129870</v>
      </c>
      <c r="F1987" s="2">
        <v>0.02</v>
      </c>
      <c r="G1987" s="2">
        <v>0</v>
      </c>
      <c r="H1987" s="2">
        <v>0</v>
      </c>
      <c r="I1987">
        <v>0.4</v>
      </c>
      <c r="J1987">
        <v>7.2</v>
      </c>
      <c r="K1987">
        <v>0.76493499999999992</v>
      </c>
      <c r="L1987">
        <v>2.22772725</v>
      </c>
    </row>
    <row r="1988" spans="1:12" x14ac:dyDescent="0.25">
      <c r="A1988" t="s">
        <v>9277</v>
      </c>
      <c r="B1988">
        <v>1</v>
      </c>
      <c r="C1988">
        <v>7</v>
      </c>
      <c r="D1988">
        <v>2</v>
      </c>
      <c r="E1988">
        <v>778338</v>
      </c>
      <c r="F1988" s="2">
        <v>0.02</v>
      </c>
      <c r="G1988" s="2">
        <v>-0.03</v>
      </c>
      <c r="H1988" s="2">
        <v>0.01</v>
      </c>
      <c r="I1988">
        <v>0.4</v>
      </c>
      <c r="J1988">
        <v>0.60000000000000009</v>
      </c>
      <c r="K1988">
        <v>0.3891690000000001</v>
      </c>
      <c r="L1988">
        <v>0.44620915000000005</v>
      </c>
    </row>
    <row r="1989" spans="1:12" x14ac:dyDescent="0.25">
      <c r="A1989" t="s">
        <v>9277</v>
      </c>
      <c r="B1989">
        <v>1</v>
      </c>
      <c r="C1989">
        <v>6</v>
      </c>
      <c r="D1989">
        <v>5</v>
      </c>
      <c r="E1989">
        <v>216179</v>
      </c>
      <c r="F1989" s="2">
        <v>0.04</v>
      </c>
      <c r="G1989" s="2">
        <v>0</v>
      </c>
      <c r="H1989" s="2">
        <v>0</v>
      </c>
      <c r="I1989">
        <v>0.4</v>
      </c>
      <c r="J1989">
        <v>3.8</v>
      </c>
      <c r="K1989">
        <v>0.50808949999999997</v>
      </c>
      <c r="L1989">
        <v>1.287831325</v>
      </c>
    </row>
    <row r="1990" spans="1:12" x14ac:dyDescent="0.25">
      <c r="A1990" t="s">
        <v>9277</v>
      </c>
      <c r="B1990">
        <v>1</v>
      </c>
      <c r="C1990">
        <v>12</v>
      </c>
      <c r="D1990">
        <v>10</v>
      </c>
      <c r="E1990">
        <v>253615</v>
      </c>
      <c r="F1990" s="2">
        <v>0.02</v>
      </c>
      <c r="G1990" s="2">
        <v>0</v>
      </c>
      <c r="H1990" s="2">
        <v>0</v>
      </c>
      <c r="I1990">
        <v>0.4</v>
      </c>
      <c r="J1990">
        <v>7.6</v>
      </c>
      <c r="K1990">
        <v>0.32680750000000003</v>
      </c>
      <c r="L1990">
        <v>2.1743826250000002</v>
      </c>
    </row>
    <row r="1991" spans="1:12" x14ac:dyDescent="0.25">
      <c r="A1991" t="s">
        <v>19025</v>
      </c>
      <c r="B1991">
        <v>1</v>
      </c>
      <c r="C1991">
        <v>26</v>
      </c>
      <c r="D1991">
        <v>17</v>
      </c>
      <c r="E1991">
        <v>683810</v>
      </c>
      <c r="F1991" s="2">
        <v>0.05</v>
      </c>
      <c r="G1991" s="2">
        <v>0</v>
      </c>
      <c r="H1991" s="2">
        <v>0.04</v>
      </c>
      <c r="I1991">
        <v>0.4</v>
      </c>
      <c r="J1991">
        <v>11.8</v>
      </c>
      <c r="K1991">
        <v>1.8419050000000001</v>
      </c>
      <c r="L1991">
        <v>3.7546667500000002</v>
      </c>
    </row>
    <row r="1992" spans="1:12" x14ac:dyDescent="0.25">
      <c r="A1992" t="s">
        <v>19152</v>
      </c>
      <c r="B1992">
        <v>1</v>
      </c>
      <c r="C1992">
        <v>4</v>
      </c>
      <c r="D1992">
        <v>2</v>
      </c>
      <c r="E1992">
        <v>5839</v>
      </c>
      <c r="F1992" s="2">
        <v>7.0000000000000007E-2</v>
      </c>
      <c r="G1992" s="2">
        <v>0</v>
      </c>
      <c r="H1992" s="2">
        <v>0</v>
      </c>
      <c r="I1992">
        <v>0.4</v>
      </c>
      <c r="J1992">
        <v>1.2000000000000002</v>
      </c>
      <c r="K1992">
        <v>0.70291950000000003</v>
      </c>
      <c r="L1992">
        <v>0.7060218250000001</v>
      </c>
    </row>
    <row r="1993" spans="1:12" x14ac:dyDescent="0.25">
      <c r="A1993" t="s">
        <v>922</v>
      </c>
      <c r="B1993">
        <v>1</v>
      </c>
      <c r="C1993">
        <v>7</v>
      </c>
      <c r="D1993">
        <v>7</v>
      </c>
      <c r="E1993">
        <v>633524</v>
      </c>
      <c r="F1993" s="2">
        <v>0.08</v>
      </c>
      <c r="G1993" s="2">
        <v>0</v>
      </c>
      <c r="H1993" s="2">
        <v>0</v>
      </c>
      <c r="I1993">
        <v>0.4</v>
      </c>
      <c r="J1993">
        <v>5.6000000000000005</v>
      </c>
      <c r="K1993">
        <v>1.116762</v>
      </c>
      <c r="L1993">
        <v>1.9508667000000002</v>
      </c>
    </row>
    <row r="1994" spans="1:12" x14ac:dyDescent="0.25">
      <c r="A1994" t="s">
        <v>922</v>
      </c>
      <c r="B1994">
        <v>1</v>
      </c>
      <c r="C1994">
        <v>6</v>
      </c>
      <c r="D1994">
        <v>5</v>
      </c>
      <c r="E1994">
        <v>327211</v>
      </c>
      <c r="F1994" s="2">
        <v>0.08</v>
      </c>
      <c r="G1994" s="2">
        <v>0</v>
      </c>
      <c r="H1994" s="2">
        <v>0</v>
      </c>
      <c r="I1994">
        <v>0.4</v>
      </c>
      <c r="J1994">
        <v>3.8</v>
      </c>
      <c r="K1994">
        <v>0.9636055</v>
      </c>
      <c r="L1994">
        <v>1.4472619249999998</v>
      </c>
    </row>
    <row r="1995" spans="1:12" x14ac:dyDescent="0.25">
      <c r="A1995" t="s">
        <v>922</v>
      </c>
      <c r="B1995">
        <v>1</v>
      </c>
      <c r="C1995">
        <v>6</v>
      </c>
      <c r="D1995">
        <v>6</v>
      </c>
      <c r="E1995">
        <v>330659</v>
      </c>
      <c r="F1995" s="2">
        <v>0.08</v>
      </c>
      <c r="G1995" s="2">
        <v>0</v>
      </c>
      <c r="H1995" s="2">
        <v>0.01</v>
      </c>
      <c r="I1995">
        <v>0.4</v>
      </c>
      <c r="J1995">
        <v>4.8000000000000007</v>
      </c>
      <c r="K1995">
        <v>1.2153295000000002</v>
      </c>
      <c r="L1995">
        <v>1.7853653250000003</v>
      </c>
    </row>
    <row r="1996" spans="1:12" x14ac:dyDescent="0.25">
      <c r="A1996" t="s">
        <v>922</v>
      </c>
      <c r="B1996">
        <v>1</v>
      </c>
      <c r="C1996">
        <v>15</v>
      </c>
      <c r="D1996">
        <v>14</v>
      </c>
      <c r="E1996">
        <v>433362</v>
      </c>
      <c r="F1996" s="2">
        <v>0.08</v>
      </c>
      <c r="G1996" s="2">
        <v>0</v>
      </c>
      <c r="H1996" s="2">
        <v>0</v>
      </c>
      <c r="I1996">
        <v>0.4</v>
      </c>
      <c r="J1996">
        <v>11.000000000000002</v>
      </c>
      <c r="K1996">
        <v>1.0166809999999999</v>
      </c>
      <c r="L1996">
        <v>3.2658383500000006</v>
      </c>
    </row>
    <row r="1997" spans="1:12" x14ac:dyDescent="0.25">
      <c r="A1997" t="s">
        <v>922</v>
      </c>
      <c r="B1997">
        <v>1</v>
      </c>
      <c r="C1997">
        <v>7</v>
      </c>
      <c r="D1997">
        <v>6</v>
      </c>
      <c r="E1997">
        <v>514711</v>
      </c>
      <c r="F1997" s="2">
        <v>7.0000000000000007E-2</v>
      </c>
      <c r="G1997" s="2">
        <v>0</v>
      </c>
      <c r="H1997" s="2">
        <v>0.01</v>
      </c>
      <c r="I1997">
        <v>0.4</v>
      </c>
      <c r="J1997">
        <v>4.6000000000000005</v>
      </c>
      <c r="K1997">
        <v>1.2073555</v>
      </c>
      <c r="L1997">
        <v>1.7325744250000001</v>
      </c>
    </row>
    <row r="1998" spans="1:12" x14ac:dyDescent="0.25">
      <c r="A1998" t="s">
        <v>922</v>
      </c>
      <c r="B1998">
        <v>1</v>
      </c>
      <c r="C1998">
        <v>13</v>
      </c>
      <c r="D1998">
        <v>12</v>
      </c>
      <c r="E1998">
        <v>333366</v>
      </c>
      <c r="F1998" s="2">
        <v>7.0000000000000007E-2</v>
      </c>
      <c r="G1998" s="2">
        <v>0</v>
      </c>
      <c r="H1998" s="2">
        <v>0</v>
      </c>
      <c r="I1998">
        <v>0.4</v>
      </c>
      <c r="J1998">
        <v>9.4000000000000021</v>
      </c>
      <c r="K1998">
        <v>0.86668300000000009</v>
      </c>
      <c r="L1998">
        <v>2.8133390500000006</v>
      </c>
    </row>
    <row r="1999" spans="1:12" x14ac:dyDescent="0.25">
      <c r="A1999" t="s">
        <v>1464</v>
      </c>
      <c r="B1999">
        <v>1</v>
      </c>
      <c r="C1999">
        <v>13</v>
      </c>
      <c r="D1999">
        <v>11</v>
      </c>
      <c r="E1999">
        <v>2239708</v>
      </c>
      <c r="F1999" s="2">
        <v>0.04</v>
      </c>
      <c r="G1999" s="2">
        <v>0</v>
      </c>
      <c r="H1999" s="2">
        <v>0</v>
      </c>
      <c r="I1999">
        <v>0.4</v>
      </c>
      <c r="J1999">
        <v>8.4</v>
      </c>
      <c r="K1999">
        <v>1.519854</v>
      </c>
      <c r="L1999">
        <v>2.7919489000000004</v>
      </c>
    </row>
    <row r="2000" spans="1:12" x14ac:dyDescent="0.25">
      <c r="A2000" t="s">
        <v>1464</v>
      </c>
      <c r="B2000">
        <v>1</v>
      </c>
      <c r="C2000">
        <v>18</v>
      </c>
      <c r="D2000">
        <v>16</v>
      </c>
      <c r="E2000">
        <v>928027</v>
      </c>
      <c r="F2000" s="2">
        <v>0.03</v>
      </c>
      <c r="G2000" s="2">
        <v>0</v>
      </c>
      <c r="H2000" s="2">
        <v>0</v>
      </c>
      <c r="I2000">
        <v>0.4</v>
      </c>
      <c r="J2000">
        <v>12.4</v>
      </c>
      <c r="K2000">
        <v>0.7640134999999999</v>
      </c>
      <c r="L2000">
        <v>3.5274047250000002</v>
      </c>
    </row>
    <row r="2001" spans="1:12" x14ac:dyDescent="0.25">
      <c r="A2001" t="s">
        <v>1464</v>
      </c>
      <c r="B2001">
        <v>1</v>
      </c>
      <c r="C2001">
        <v>8</v>
      </c>
      <c r="D2001">
        <v>8</v>
      </c>
      <c r="E2001">
        <v>2594869</v>
      </c>
      <c r="F2001" s="2">
        <v>0.03</v>
      </c>
      <c r="G2001" s="2">
        <v>0</v>
      </c>
      <c r="H2001" s="2">
        <v>0</v>
      </c>
      <c r="I2001">
        <v>0.4</v>
      </c>
      <c r="J2001">
        <v>6.4</v>
      </c>
      <c r="K2001">
        <v>1.5974345000000001</v>
      </c>
      <c r="L2001">
        <v>2.319102075</v>
      </c>
    </row>
    <row r="2002" spans="1:12" x14ac:dyDescent="0.25">
      <c r="A2002" t="s">
        <v>1464</v>
      </c>
      <c r="B2002">
        <v>1</v>
      </c>
      <c r="C2002">
        <v>5</v>
      </c>
      <c r="D2002">
        <v>2</v>
      </c>
      <c r="E2002">
        <v>323801</v>
      </c>
      <c r="F2002" s="2">
        <v>0.03</v>
      </c>
      <c r="G2002" s="2">
        <v>0</v>
      </c>
      <c r="H2002" s="2">
        <v>0</v>
      </c>
      <c r="I2002">
        <v>0.4</v>
      </c>
      <c r="J2002">
        <v>1</v>
      </c>
      <c r="K2002">
        <v>0.46190049999999999</v>
      </c>
      <c r="L2002">
        <v>0.57166517500000003</v>
      </c>
    </row>
    <row r="2003" spans="1:12" x14ac:dyDescent="0.25">
      <c r="A2003" t="s">
        <v>1464</v>
      </c>
      <c r="B2003">
        <v>1</v>
      </c>
      <c r="C2003">
        <v>18</v>
      </c>
      <c r="D2003">
        <v>11</v>
      </c>
      <c r="E2003">
        <v>1058890</v>
      </c>
      <c r="F2003" s="2">
        <v>0.03</v>
      </c>
      <c r="G2003" s="2">
        <v>0</v>
      </c>
      <c r="H2003" s="2">
        <v>0</v>
      </c>
      <c r="I2003">
        <v>0.4</v>
      </c>
      <c r="J2003">
        <v>7.4</v>
      </c>
      <c r="K2003">
        <v>0.82944499999999999</v>
      </c>
      <c r="L2003">
        <v>2.3003057500000001</v>
      </c>
    </row>
    <row r="2004" spans="1:12" x14ac:dyDescent="0.25">
      <c r="A2004" t="s">
        <v>18414</v>
      </c>
      <c r="B2004">
        <v>1</v>
      </c>
      <c r="C2004">
        <v>17</v>
      </c>
      <c r="D2004">
        <v>10</v>
      </c>
      <c r="E2004">
        <v>783712</v>
      </c>
      <c r="F2004" s="2">
        <v>0</v>
      </c>
      <c r="G2004" s="2">
        <v>0</v>
      </c>
      <c r="H2004" s="2">
        <v>0</v>
      </c>
      <c r="I2004">
        <v>0.4</v>
      </c>
      <c r="J2004">
        <v>6.6</v>
      </c>
      <c r="K2004">
        <v>0.39185599999999998</v>
      </c>
      <c r="L2004">
        <v>1.9471495999999999</v>
      </c>
    </row>
    <row r="2005" spans="1:12" x14ac:dyDescent="0.25">
      <c r="A2005" t="s">
        <v>10402</v>
      </c>
      <c r="B2005">
        <v>1</v>
      </c>
      <c r="C2005">
        <v>28</v>
      </c>
      <c r="D2005">
        <v>15</v>
      </c>
      <c r="E2005">
        <v>14118990</v>
      </c>
      <c r="F2005" s="2">
        <v>0</v>
      </c>
      <c r="G2005" s="2">
        <v>0</v>
      </c>
      <c r="H2005" s="2">
        <v>0</v>
      </c>
      <c r="I2005">
        <v>0.4</v>
      </c>
      <c r="J2005">
        <v>9.4</v>
      </c>
      <c r="K2005">
        <v>7.0594950000000001</v>
      </c>
      <c r="L2005">
        <v>4.9808232500000003</v>
      </c>
    </row>
    <row r="2006" spans="1:12" x14ac:dyDescent="0.25">
      <c r="A2006" t="s">
        <v>453</v>
      </c>
      <c r="B2006">
        <v>1</v>
      </c>
      <c r="C2006">
        <v>4</v>
      </c>
      <c r="D2006">
        <v>2</v>
      </c>
      <c r="E2006">
        <v>704</v>
      </c>
      <c r="F2006" s="2">
        <v>0.01</v>
      </c>
      <c r="G2006" s="2">
        <v>0</v>
      </c>
      <c r="H2006" s="2">
        <v>0.01</v>
      </c>
      <c r="I2006">
        <v>0.4</v>
      </c>
      <c r="J2006">
        <v>1.2000000000000002</v>
      </c>
      <c r="K2006">
        <v>0.350352</v>
      </c>
      <c r="L2006">
        <v>0.58262320000000001</v>
      </c>
    </row>
    <row r="2007" spans="1:12" x14ac:dyDescent="0.25">
      <c r="A2007" t="s">
        <v>15430</v>
      </c>
      <c r="B2007">
        <v>1</v>
      </c>
      <c r="C2007">
        <v>6</v>
      </c>
      <c r="D2007">
        <v>6</v>
      </c>
      <c r="E2007">
        <v>49455</v>
      </c>
      <c r="F2007" s="2">
        <v>0.01</v>
      </c>
      <c r="G2007" s="2">
        <v>-0.01</v>
      </c>
      <c r="H2007" s="2">
        <v>0</v>
      </c>
      <c r="I2007">
        <v>0.4</v>
      </c>
      <c r="J2007">
        <v>4.8000000000000007</v>
      </c>
      <c r="K2007">
        <v>-2.5272499999999989E-2</v>
      </c>
      <c r="L2007">
        <v>1.3511546250000004</v>
      </c>
    </row>
    <row r="2008" spans="1:12" x14ac:dyDescent="0.25">
      <c r="A2008" t="s">
        <v>3058</v>
      </c>
      <c r="B2008">
        <v>1</v>
      </c>
      <c r="C2008">
        <v>8</v>
      </c>
      <c r="D2008">
        <v>4</v>
      </c>
      <c r="E2008">
        <v>151902</v>
      </c>
      <c r="F2008" s="2">
        <v>0.02</v>
      </c>
      <c r="G2008" s="2">
        <v>0</v>
      </c>
      <c r="H2008" s="2">
        <v>0</v>
      </c>
      <c r="I2008">
        <v>0.4</v>
      </c>
      <c r="J2008">
        <v>2.4000000000000004</v>
      </c>
      <c r="K2008">
        <v>0.275951</v>
      </c>
      <c r="L2008">
        <v>0.85658285000000012</v>
      </c>
    </row>
    <row r="2009" spans="1:12" x14ac:dyDescent="0.25">
      <c r="A2009" t="s">
        <v>19069</v>
      </c>
      <c r="B2009">
        <v>1</v>
      </c>
      <c r="C2009">
        <v>6</v>
      </c>
      <c r="D2009">
        <v>1</v>
      </c>
      <c r="E2009">
        <v>213584</v>
      </c>
      <c r="F2009" s="2">
        <v>0.01</v>
      </c>
      <c r="G2009" s="2">
        <v>0</v>
      </c>
      <c r="H2009" s="2">
        <v>0</v>
      </c>
      <c r="I2009">
        <v>0.4</v>
      </c>
      <c r="J2009">
        <v>-0.19999999999999996</v>
      </c>
      <c r="K2009">
        <v>0.206792</v>
      </c>
      <c r="L2009">
        <v>0.18237720000000004</v>
      </c>
    </row>
    <row r="2010" spans="1:12" x14ac:dyDescent="0.25">
      <c r="A2010" t="s">
        <v>218</v>
      </c>
      <c r="B2010">
        <v>1</v>
      </c>
      <c r="C2010">
        <v>7</v>
      </c>
      <c r="D2010">
        <v>5</v>
      </c>
      <c r="E2010">
        <v>7662</v>
      </c>
      <c r="F2010" s="2">
        <v>0.01</v>
      </c>
      <c r="G2010" s="2">
        <v>0</v>
      </c>
      <c r="H2010" s="2">
        <v>0</v>
      </c>
      <c r="I2010">
        <v>0.4</v>
      </c>
      <c r="J2010">
        <v>3.6</v>
      </c>
      <c r="K2010">
        <v>0.10383100000000001</v>
      </c>
      <c r="L2010">
        <v>1.09634085</v>
      </c>
    </row>
    <row r="2011" spans="1:12" x14ac:dyDescent="0.25">
      <c r="A2011" t="s">
        <v>218</v>
      </c>
      <c r="B2011">
        <v>1</v>
      </c>
      <c r="C2011">
        <v>4</v>
      </c>
      <c r="D2011">
        <v>2</v>
      </c>
      <c r="E2011">
        <v>260410</v>
      </c>
      <c r="F2011" s="2">
        <v>0.02</v>
      </c>
      <c r="G2011" s="2">
        <v>0</v>
      </c>
      <c r="H2011" s="2">
        <v>0</v>
      </c>
      <c r="I2011">
        <v>0.4</v>
      </c>
      <c r="J2011">
        <v>1.2000000000000002</v>
      </c>
      <c r="K2011">
        <v>0.33020499999999997</v>
      </c>
      <c r="L2011">
        <v>0.57557175000000005</v>
      </c>
    </row>
    <row r="2012" spans="1:12" x14ac:dyDescent="0.25">
      <c r="A2012" t="s">
        <v>218</v>
      </c>
      <c r="B2012">
        <v>1</v>
      </c>
      <c r="C2012">
        <v>5</v>
      </c>
      <c r="D2012">
        <v>3</v>
      </c>
      <c r="E2012">
        <v>10511</v>
      </c>
      <c r="F2012" s="2">
        <v>0.01</v>
      </c>
      <c r="G2012" s="2">
        <v>0</v>
      </c>
      <c r="H2012" s="2">
        <v>0</v>
      </c>
      <c r="I2012">
        <v>0.4</v>
      </c>
      <c r="J2012">
        <v>2.0000000000000004</v>
      </c>
      <c r="K2012">
        <v>0.1052555</v>
      </c>
      <c r="L2012">
        <v>0.69683942500000018</v>
      </c>
    </row>
    <row r="2013" spans="1:12" x14ac:dyDescent="0.25">
      <c r="A2013" t="s">
        <v>218</v>
      </c>
      <c r="B2013">
        <v>1</v>
      </c>
      <c r="C2013">
        <v>16</v>
      </c>
      <c r="D2013">
        <v>13</v>
      </c>
      <c r="E2013">
        <v>538587</v>
      </c>
      <c r="F2013" s="2">
        <v>0.01</v>
      </c>
      <c r="G2013" s="2">
        <v>0</v>
      </c>
      <c r="H2013" s="2">
        <v>0</v>
      </c>
      <c r="I2013">
        <v>0.4</v>
      </c>
      <c r="J2013">
        <v>9.8000000000000007</v>
      </c>
      <c r="K2013">
        <v>0.36929349999999994</v>
      </c>
      <c r="L2013">
        <v>2.7392527250000005</v>
      </c>
    </row>
    <row r="2014" spans="1:12" x14ac:dyDescent="0.25">
      <c r="A2014" t="s">
        <v>218</v>
      </c>
      <c r="B2014">
        <v>1</v>
      </c>
      <c r="C2014">
        <v>13</v>
      </c>
      <c r="D2014">
        <v>13</v>
      </c>
      <c r="E2014">
        <v>863560</v>
      </c>
      <c r="F2014" s="2">
        <v>0.01</v>
      </c>
      <c r="G2014" s="2">
        <v>0</v>
      </c>
      <c r="H2014" s="2">
        <v>0</v>
      </c>
      <c r="I2014">
        <v>0.4</v>
      </c>
      <c r="J2014">
        <v>10.4</v>
      </c>
      <c r="K2014">
        <v>0.53178000000000003</v>
      </c>
      <c r="L2014">
        <v>2.946123</v>
      </c>
    </row>
    <row r="2015" spans="1:12" x14ac:dyDescent="0.25">
      <c r="A2015" t="s">
        <v>218</v>
      </c>
      <c r="B2015">
        <v>1</v>
      </c>
      <c r="C2015">
        <v>36</v>
      </c>
      <c r="D2015">
        <v>9</v>
      </c>
      <c r="E2015">
        <v>1270251</v>
      </c>
      <c r="F2015" s="2">
        <v>0.02</v>
      </c>
      <c r="G2015" s="2">
        <v>0</v>
      </c>
      <c r="H2015" s="2">
        <v>0</v>
      </c>
      <c r="I2015">
        <v>0.4</v>
      </c>
      <c r="J2015">
        <v>1.7999999999999998</v>
      </c>
      <c r="K2015">
        <v>0.83512549999999997</v>
      </c>
      <c r="L2015">
        <v>0.90229392499999994</v>
      </c>
    </row>
    <row r="2016" spans="1:12" x14ac:dyDescent="0.25">
      <c r="A2016" t="s">
        <v>218</v>
      </c>
      <c r="B2016">
        <v>1</v>
      </c>
      <c r="C2016">
        <v>6</v>
      </c>
      <c r="D2016">
        <v>5</v>
      </c>
      <c r="E2016">
        <v>1108183</v>
      </c>
      <c r="F2016" s="2">
        <v>0.02</v>
      </c>
      <c r="G2016" s="2">
        <v>0</v>
      </c>
      <c r="H2016" s="2">
        <v>0</v>
      </c>
      <c r="I2016">
        <v>0.4</v>
      </c>
      <c r="J2016">
        <v>3.8</v>
      </c>
      <c r="K2016">
        <v>0.75409149999999991</v>
      </c>
      <c r="L2016">
        <v>1.3739320249999998</v>
      </c>
    </row>
    <row r="2017" spans="1:12" x14ac:dyDescent="0.25">
      <c r="A2017" t="s">
        <v>218</v>
      </c>
      <c r="B2017">
        <v>1</v>
      </c>
      <c r="C2017">
        <v>7</v>
      </c>
      <c r="D2017">
        <v>7</v>
      </c>
      <c r="E2017">
        <v>423039</v>
      </c>
      <c r="F2017" s="2">
        <v>0.01</v>
      </c>
      <c r="G2017" s="2">
        <v>0</v>
      </c>
      <c r="H2017" s="2">
        <v>0</v>
      </c>
      <c r="I2017">
        <v>0.4</v>
      </c>
      <c r="J2017">
        <v>5.6000000000000005</v>
      </c>
      <c r="K2017">
        <v>0.3115195</v>
      </c>
      <c r="L2017">
        <v>1.669031825</v>
      </c>
    </row>
    <row r="2018" spans="1:12" x14ac:dyDescent="0.25">
      <c r="A2018" t="s">
        <v>218</v>
      </c>
      <c r="B2018">
        <v>1</v>
      </c>
      <c r="C2018">
        <v>15</v>
      </c>
      <c r="D2018">
        <v>11</v>
      </c>
      <c r="E2018">
        <v>735189</v>
      </c>
      <c r="F2018" s="2">
        <v>0.02</v>
      </c>
      <c r="G2018" s="2">
        <v>0</v>
      </c>
      <c r="H2018" s="2">
        <v>0</v>
      </c>
      <c r="I2018">
        <v>0.4</v>
      </c>
      <c r="J2018">
        <v>8</v>
      </c>
      <c r="K2018">
        <v>0.5675945</v>
      </c>
      <c r="L2018">
        <v>2.3586580750000001</v>
      </c>
    </row>
    <row r="2019" spans="1:12" x14ac:dyDescent="0.25">
      <c r="A2019" t="s">
        <v>218</v>
      </c>
      <c r="B2019">
        <v>1</v>
      </c>
      <c r="C2019">
        <v>7</v>
      </c>
      <c r="D2019">
        <v>4</v>
      </c>
      <c r="E2019">
        <v>458354</v>
      </c>
      <c r="F2019" s="2">
        <v>0.02</v>
      </c>
      <c r="G2019" s="2">
        <v>0</v>
      </c>
      <c r="H2019" s="2">
        <v>0</v>
      </c>
      <c r="I2019">
        <v>0.4</v>
      </c>
      <c r="J2019">
        <v>2.6</v>
      </c>
      <c r="K2019">
        <v>0.42917700000000003</v>
      </c>
      <c r="L2019">
        <v>0.96021195000000004</v>
      </c>
    </row>
    <row r="2020" spans="1:12" x14ac:dyDescent="0.25">
      <c r="A2020" t="s">
        <v>218</v>
      </c>
      <c r="B2020">
        <v>1</v>
      </c>
      <c r="C2020">
        <v>4</v>
      </c>
      <c r="D2020">
        <v>1</v>
      </c>
      <c r="E2020">
        <v>4950</v>
      </c>
      <c r="F2020" s="2">
        <v>0.02</v>
      </c>
      <c r="G2020" s="2">
        <v>0</v>
      </c>
      <c r="H2020" s="2">
        <v>0</v>
      </c>
      <c r="I2020">
        <v>0.4</v>
      </c>
      <c r="J2020">
        <v>0.19999999999999996</v>
      </c>
      <c r="K2020">
        <v>0.20247500000000002</v>
      </c>
      <c r="L2020">
        <v>0.28086625000000004</v>
      </c>
    </row>
    <row r="2021" spans="1:12" x14ac:dyDescent="0.25">
      <c r="A2021" t="s">
        <v>218</v>
      </c>
      <c r="B2021">
        <v>1</v>
      </c>
      <c r="C2021">
        <v>5</v>
      </c>
      <c r="D2021">
        <v>3</v>
      </c>
      <c r="E2021">
        <v>4442</v>
      </c>
      <c r="F2021" s="2">
        <v>0.01</v>
      </c>
      <c r="G2021" s="2">
        <v>0</v>
      </c>
      <c r="H2021" s="2">
        <v>0</v>
      </c>
      <c r="I2021">
        <v>0.4</v>
      </c>
      <c r="J2021">
        <v>2.0000000000000004</v>
      </c>
      <c r="K2021">
        <v>0.10222100000000001</v>
      </c>
      <c r="L2021">
        <v>0.69577735000000018</v>
      </c>
    </row>
    <row r="2022" spans="1:12" x14ac:dyDescent="0.25">
      <c r="A2022" t="s">
        <v>20899</v>
      </c>
      <c r="B2022">
        <v>1</v>
      </c>
      <c r="C2022">
        <v>8</v>
      </c>
      <c r="D2022">
        <v>7</v>
      </c>
      <c r="E2022">
        <v>159532</v>
      </c>
      <c r="F2022" s="2">
        <v>0</v>
      </c>
      <c r="G2022" s="2">
        <v>0</v>
      </c>
      <c r="H2022" s="2">
        <v>0</v>
      </c>
      <c r="I2022">
        <v>0.4</v>
      </c>
      <c r="J2022">
        <v>5.4</v>
      </c>
      <c r="K2022">
        <v>7.976599999999999E-2</v>
      </c>
      <c r="L2022">
        <v>1.5379181000000002</v>
      </c>
    </row>
    <row r="2023" spans="1:12" x14ac:dyDescent="0.25">
      <c r="A2023" t="s">
        <v>6873</v>
      </c>
      <c r="B2023">
        <v>1</v>
      </c>
      <c r="C2023">
        <v>23</v>
      </c>
      <c r="D2023">
        <v>21</v>
      </c>
      <c r="E2023">
        <v>562303</v>
      </c>
      <c r="F2023" s="2">
        <v>0.02</v>
      </c>
      <c r="G2023" s="2">
        <v>0</v>
      </c>
      <c r="H2023" s="2">
        <v>0</v>
      </c>
      <c r="I2023">
        <v>0.4</v>
      </c>
      <c r="J2023">
        <v>16.400000000000002</v>
      </c>
      <c r="K2023">
        <v>0.48115150000000001</v>
      </c>
      <c r="L2023">
        <v>4.4284030250000006</v>
      </c>
    </row>
    <row r="2024" spans="1:12" x14ac:dyDescent="0.25">
      <c r="A2024" t="s">
        <v>6873</v>
      </c>
      <c r="B2024">
        <v>1</v>
      </c>
      <c r="C2024">
        <v>15</v>
      </c>
      <c r="D2024">
        <v>13</v>
      </c>
      <c r="E2024">
        <v>498613</v>
      </c>
      <c r="F2024" s="2">
        <v>0.02</v>
      </c>
      <c r="G2024" s="2">
        <v>0</v>
      </c>
      <c r="H2024" s="2">
        <v>0</v>
      </c>
      <c r="I2024">
        <v>0.4</v>
      </c>
      <c r="J2024">
        <v>10</v>
      </c>
      <c r="K2024">
        <v>0.4493065</v>
      </c>
      <c r="L2024">
        <v>2.8172572750000002</v>
      </c>
    </row>
    <row r="2025" spans="1:12" x14ac:dyDescent="0.25">
      <c r="A2025" t="s">
        <v>1158</v>
      </c>
      <c r="B2025">
        <v>1</v>
      </c>
      <c r="C2025">
        <v>27</v>
      </c>
      <c r="D2025">
        <v>6</v>
      </c>
      <c r="E2025">
        <v>597586</v>
      </c>
      <c r="F2025" s="2">
        <v>0.02</v>
      </c>
      <c r="G2025" s="2">
        <v>0</v>
      </c>
      <c r="H2025" s="2">
        <v>0</v>
      </c>
      <c r="I2025">
        <v>0.4</v>
      </c>
      <c r="J2025">
        <v>0.60000000000000053</v>
      </c>
      <c r="K2025">
        <v>0.49879299999999999</v>
      </c>
      <c r="L2025">
        <v>0.48457755000000013</v>
      </c>
    </row>
    <row r="2026" spans="1:12" x14ac:dyDescent="0.25">
      <c r="A2026" t="s">
        <v>1158</v>
      </c>
      <c r="B2026">
        <v>1</v>
      </c>
      <c r="C2026">
        <v>6</v>
      </c>
      <c r="D2026">
        <v>4</v>
      </c>
      <c r="E2026">
        <v>1429113</v>
      </c>
      <c r="F2026" s="2">
        <v>0.02</v>
      </c>
      <c r="G2026" s="2">
        <v>0</v>
      </c>
      <c r="H2026" s="2">
        <v>0</v>
      </c>
      <c r="I2026">
        <v>0.4</v>
      </c>
      <c r="J2026">
        <v>2.8000000000000003</v>
      </c>
      <c r="K2026">
        <v>0.91455649999999999</v>
      </c>
      <c r="L2026">
        <v>1.1800947750000002</v>
      </c>
    </row>
    <row r="2027" spans="1:12" x14ac:dyDescent="0.25">
      <c r="A2027" t="s">
        <v>1158</v>
      </c>
      <c r="B2027">
        <v>1</v>
      </c>
      <c r="C2027">
        <v>6</v>
      </c>
      <c r="D2027">
        <v>6</v>
      </c>
      <c r="E2027">
        <v>665478</v>
      </c>
      <c r="F2027" s="2">
        <v>0.02</v>
      </c>
      <c r="G2027" s="2">
        <v>0</v>
      </c>
      <c r="H2027" s="2">
        <v>0</v>
      </c>
      <c r="I2027">
        <v>0.4</v>
      </c>
      <c r="J2027">
        <v>4.8000000000000007</v>
      </c>
      <c r="K2027">
        <v>0.53273900000000007</v>
      </c>
      <c r="L2027">
        <v>1.5464586500000004</v>
      </c>
    </row>
    <row r="2028" spans="1:12" x14ac:dyDescent="0.25">
      <c r="A2028" t="s">
        <v>1158</v>
      </c>
      <c r="B2028">
        <v>1</v>
      </c>
      <c r="C2028">
        <v>2</v>
      </c>
      <c r="D2028">
        <v>2</v>
      </c>
      <c r="E2028">
        <v>165337</v>
      </c>
      <c r="F2028" s="2">
        <v>0.03</v>
      </c>
      <c r="G2028" s="2">
        <v>0</v>
      </c>
      <c r="H2028" s="2">
        <v>0</v>
      </c>
      <c r="I2028">
        <v>0.4</v>
      </c>
      <c r="J2028">
        <v>1.6</v>
      </c>
      <c r="K2028">
        <v>0.38266849999999997</v>
      </c>
      <c r="L2028">
        <v>0.69393397499999998</v>
      </c>
    </row>
    <row r="2029" spans="1:12" x14ac:dyDescent="0.25">
      <c r="A2029" t="s">
        <v>1158</v>
      </c>
      <c r="B2029">
        <v>1</v>
      </c>
      <c r="C2029">
        <v>7</v>
      </c>
      <c r="D2029">
        <v>6</v>
      </c>
      <c r="E2029">
        <v>719133</v>
      </c>
      <c r="F2029" s="2">
        <v>0.02</v>
      </c>
      <c r="G2029" s="2">
        <v>0</v>
      </c>
      <c r="H2029" s="2">
        <v>0</v>
      </c>
      <c r="I2029">
        <v>0.4</v>
      </c>
      <c r="J2029">
        <v>4.6000000000000005</v>
      </c>
      <c r="K2029">
        <v>0.55956650000000008</v>
      </c>
      <c r="L2029">
        <v>1.505848275</v>
      </c>
    </row>
    <row r="2030" spans="1:12" x14ac:dyDescent="0.25">
      <c r="A2030" t="s">
        <v>1158</v>
      </c>
      <c r="B2030">
        <v>1</v>
      </c>
      <c r="C2030">
        <v>11</v>
      </c>
      <c r="D2030">
        <v>11</v>
      </c>
      <c r="E2030">
        <v>812300</v>
      </c>
      <c r="F2030" s="2">
        <v>0.02</v>
      </c>
      <c r="G2030" s="2">
        <v>0</v>
      </c>
      <c r="H2030" s="2">
        <v>0</v>
      </c>
      <c r="I2030">
        <v>0.4</v>
      </c>
      <c r="J2030">
        <v>8.8000000000000007</v>
      </c>
      <c r="K2030">
        <v>0.60614999999999997</v>
      </c>
      <c r="L2030">
        <v>2.5721525000000005</v>
      </c>
    </row>
    <row r="2031" spans="1:12" x14ac:dyDescent="0.25">
      <c r="A2031" t="s">
        <v>1158</v>
      </c>
      <c r="B2031">
        <v>1</v>
      </c>
      <c r="C2031">
        <v>7</v>
      </c>
      <c r="D2031">
        <v>7</v>
      </c>
      <c r="E2031">
        <v>834586</v>
      </c>
      <c r="F2031" s="2">
        <v>0.02</v>
      </c>
      <c r="G2031" s="2">
        <v>0</v>
      </c>
      <c r="H2031" s="2">
        <v>0</v>
      </c>
      <c r="I2031">
        <v>0.4</v>
      </c>
      <c r="J2031">
        <v>5.6000000000000005</v>
      </c>
      <c r="K2031">
        <v>0.61729299999999998</v>
      </c>
      <c r="L2031">
        <v>1.77605255</v>
      </c>
    </row>
    <row r="2032" spans="1:12" x14ac:dyDescent="0.25">
      <c r="A2032" t="s">
        <v>1158</v>
      </c>
      <c r="B2032">
        <v>1</v>
      </c>
      <c r="C2032">
        <v>17</v>
      </c>
      <c r="D2032">
        <v>16</v>
      </c>
      <c r="E2032">
        <v>1259565</v>
      </c>
      <c r="F2032" s="2">
        <v>0.02</v>
      </c>
      <c r="G2032" s="2">
        <v>0</v>
      </c>
      <c r="H2032" s="2">
        <v>0</v>
      </c>
      <c r="I2032">
        <v>0.4</v>
      </c>
      <c r="J2032">
        <v>12.600000000000001</v>
      </c>
      <c r="K2032">
        <v>0.82978250000000009</v>
      </c>
      <c r="L2032">
        <v>3.6004238750000006</v>
      </c>
    </row>
    <row r="2033" spans="1:12" x14ac:dyDescent="0.25">
      <c r="A2033" t="s">
        <v>1158</v>
      </c>
      <c r="B2033">
        <v>1</v>
      </c>
      <c r="C2033">
        <v>7</v>
      </c>
      <c r="D2033">
        <v>7</v>
      </c>
      <c r="E2033">
        <v>881729</v>
      </c>
      <c r="F2033" s="2">
        <v>0.02</v>
      </c>
      <c r="G2033" s="2">
        <v>0</v>
      </c>
      <c r="H2033" s="2">
        <v>0</v>
      </c>
      <c r="I2033">
        <v>0.4</v>
      </c>
      <c r="J2033">
        <v>5.6000000000000005</v>
      </c>
      <c r="K2033">
        <v>0.64086449999999995</v>
      </c>
      <c r="L2033">
        <v>1.7843025750000001</v>
      </c>
    </row>
    <row r="2034" spans="1:12" x14ac:dyDescent="0.25">
      <c r="A2034" t="s">
        <v>1158</v>
      </c>
      <c r="B2034">
        <v>1</v>
      </c>
      <c r="C2034">
        <v>3</v>
      </c>
      <c r="D2034">
        <v>3</v>
      </c>
      <c r="E2034">
        <v>745254</v>
      </c>
      <c r="F2034" s="2">
        <v>0.02</v>
      </c>
      <c r="G2034" s="2">
        <v>0</v>
      </c>
      <c r="H2034" s="2">
        <v>0</v>
      </c>
      <c r="I2034">
        <v>0.4</v>
      </c>
      <c r="J2034">
        <v>2.4000000000000004</v>
      </c>
      <c r="K2034">
        <v>0.572627</v>
      </c>
      <c r="L2034">
        <v>0.96041945000000006</v>
      </c>
    </row>
    <row r="2035" spans="1:12" x14ac:dyDescent="0.25">
      <c r="A2035" t="s">
        <v>1158</v>
      </c>
      <c r="B2035">
        <v>1</v>
      </c>
      <c r="C2035">
        <v>7</v>
      </c>
      <c r="D2035">
        <v>7</v>
      </c>
      <c r="E2035">
        <v>1933415</v>
      </c>
      <c r="F2035" s="2">
        <v>0.02</v>
      </c>
      <c r="G2035" s="2">
        <v>0</v>
      </c>
      <c r="H2035" s="2">
        <v>0</v>
      </c>
      <c r="I2035">
        <v>0.4</v>
      </c>
      <c r="J2035">
        <v>5.6000000000000005</v>
      </c>
      <c r="K2035">
        <v>1.1667075</v>
      </c>
      <c r="L2035">
        <v>1.968347625</v>
      </c>
    </row>
    <row r="2036" spans="1:12" x14ac:dyDescent="0.25">
      <c r="A2036" t="s">
        <v>1158</v>
      </c>
      <c r="B2036">
        <v>1</v>
      </c>
      <c r="C2036">
        <v>15</v>
      </c>
      <c r="D2036">
        <v>15</v>
      </c>
      <c r="E2036">
        <v>2288043</v>
      </c>
      <c r="F2036" s="2">
        <v>0.02</v>
      </c>
      <c r="G2036" s="2">
        <v>0</v>
      </c>
      <c r="H2036" s="2">
        <v>0</v>
      </c>
      <c r="I2036">
        <v>0.4</v>
      </c>
      <c r="J2036">
        <v>12</v>
      </c>
      <c r="K2036">
        <v>1.3440215</v>
      </c>
      <c r="L2036">
        <v>3.6304075249999999</v>
      </c>
    </row>
    <row r="2037" spans="1:12" x14ac:dyDescent="0.25">
      <c r="A2037" t="s">
        <v>1158</v>
      </c>
      <c r="B2037">
        <v>1</v>
      </c>
      <c r="C2037">
        <v>9</v>
      </c>
      <c r="D2037">
        <v>8</v>
      </c>
      <c r="E2037">
        <v>661818</v>
      </c>
      <c r="F2037" s="2">
        <v>0.02</v>
      </c>
      <c r="G2037" s="2">
        <v>-0.01</v>
      </c>
      <c r="H2037" s="2">
        <v>0</v>
      </c>
      <c r="I2037">
        <v>0.4</v>
      </c>
      <c r="J2037">
        <v>6.2</v>
      </c>
      <c r="K2037">
        <v>0.38090900000000005</v>
      </c>
      <c r="L2037">
        <v>1.84331815</v>
      </c>
    </row>
    <row r="2038" spans="1:12" x14ac:dyDescent="0.25">
      <c r="A2038" t="s">
        <v>1158</v>
      </c>
      <c r="B2038">
        <v>1</v>
      </c>
      <c r="C2038">
        <v>5</v>
      </c>
      <c r="D2038">
        <v>5</v>
      </c>
      <c r="E2038">
        <v>860169</v>
      </c>
      <c r="F2038" s="2">
        <v>0.02</v>
      </c>
      <c r="G2038" s="2">
        <v>0</v>
      </c>
      <c r="H2038" s="2">
        <v>0</v>
      </c>
      <c r="I2038">
        <v>0.4</v>
      </c>
      <c r="J2038">
        <v>4</v>
      </c>
      <c r="K2038">
        <v>0.63008449999999994</v>
      </c>
      <c r="L2038">
        <v>1.3805295750000002</v>
      </c>
    </row>
    <row r="2039" spans="1:12" x14ac:dyDescent="0.25">
      <c r="A2039" t="s">
        <v>1158</v>
      </c>
      <c r="B2039">
        <v>1</v>
      </c>
      <c r="C2039">
        <v>7</v>
      </c>
      <c r="D2039">
        <v>7</v>
      </c>
      <c r="E2039">
        <v>1446252</v>
      </c>
      <c r="F2039" s="2">
        <v>0.02</v>
      </c>
      <c r="G2039" s="2">
        <v>0</v>
      </c>
      <c r="H2039" s="2">
        <v>0</v>
      </c>
      <c r="I2039">
        <v>0.4</v>
      </c>
      <c r="J2039">
        <v>5.6000000000000005</v>
      </c>
      <c r="K2039">
        <v>0.92312599999999989</v>
      </c>
      <c r="L2039">
        <v>1.8830941000000001</v>
      </c>
    </row>
    <row r="2040" spans="1:12" x14ac:dyDescent="0.25">
      <c r="A2040" t="s">
        <v>1158</v>
      </c>
      <c r="B2040">
        <v>1</v>
      </c>
      <c r="C2040">
        <v>7</v>
      </c>
      <c r="D2040">
        <v>7</v>
      </c>
      <c r="E2040">
        <v>913268</v>
      </c>
      <c r="F2040" s="2">
        <v>0.02</v>
      </c>
      <c r="G2040" s="2">
        <v>0</v>
      </c>
      <c r="H2040" s="2">
        <v>0</v>
      </c>
      <c r="I2040">
        <v>0.4</v>
      </c>
      <c r="J2040">
        <v>5.6000000000000005</v>
      </c>
      <c r="K2040">
        <v>0.65663399999999994</v>
      </c>
      <c r="L2040">
        <v>1.7898219</v>
      </c>
    </row>
    <row r="2041" spans="1:12" x14ac:dyDescent="0.25">
      <c r="A2041" t="s">
        <v>1158</v>
      </c>
      <c r="B2041">
        <v>1</v>
      </c>
      <c r="C2041">
        <v>4</v>
      </c>
      <c r="D2041">
        <v>4</v>
      </c>
      <c r="E2041">
        <v>507760</v>
      </c>
      <c r="F2041" s="2">
        <v>0.02</v>
      </c>
      <c r="G2041" s="2">
        <v>0</v>
      </c>
      <c r="H2041" s="2">
        <v>0</v>
      </c>
      <c r="I2041">
        <v>0.4</v>
      </c>
      <c r="J2041">
        <v>3.2</v>
      </c>
      <c r="K2041">
        <v>0.45388000000000001</v>
      </c>
      <c r="L2041">
        <v>1.1188580000000001</v>
      </c>
    </row>
    <row r="2042" spans="1:12" x14ac:dyDescent="0.25">
      <c r="A2042" t="s">
        <v>1158</v>
      </c>
      <c r="B2042">
        <v>1</v>
      </c>
      <c r="C2042">
        <v>8</v>
      </c>
      <c r="D2042">
        <v>8</v>
      </c>
      <c r="E2042">
        <v>639536</v>
      </c>
      <c r="F2042" s="2">
        <v>0.02</v>
      </c>
      <c r="G2042" s="2">
        <v>0</v>
      </c>
      <c r="H2042" s="2">
        <v>0</v>
      </c>
      <c r="I2042">
        <v>0.4</v>
      </c>
      <c r="J2042">
        <v>6.4</v>
      </c>
      <c r="K2042">
        <v>0.51976800000000001</v>
      </c>
      <c r="L2042">
        <v>1.9419188000000003</v>
      </c>
    </row>
    <row r="2043" spans="1:12" x14ac:dyDescent="0.25">
      <c r="A2043" t="s">
        <v>1158</v>
      </c>
      <c r="B2043">
        <v>1</v>
      </c>
      <c r="C2043">
        <v>2</v>
      </c>
      <c r="D2043">
        <v>2</v>
      </c>
      <c r="E2043">
        <v>583584</v>
      </c>
      <c r="F2043" s="2">
        <v>0.02</v>
      </c>
      <c r="G2043" s="2">
        <v>0</v>
      </c>
      <c r="H2043" s="2">
        <v>0</v>
      </c>
      <c r="I2043">
        <v>0.4</v>
      </c>
      <c r="J2043">
        <v>1.6</v>
      </c>
      <c r="K2043">
        <v>0.49179200000000001</v>
      </c>
      <c r="L2043">
        <v>0.73212720000000009</v>
      </c>
    </row>
    <row r="2044" spans="1:12" x14ac:dyDescent="0.25">
      <c r="A2044" t="s">
        <v>1158</v>
      </c>
      <c r="B2044">
        <v>1</v>
      </c>
      <c r="C2044">
        <v>3</v>
      </c>
      <c r="D2044">
        <v>3</v>
      </c>
      <c r="E2044">
        <v>1071182</v>
      </c>
      <c r="F2044" s="2">
        <v>0.03</v>
      </c>
      <c r="G2044" s="2">
        <v>0</v>
      </c>
      <c r="H2044" s="2">
        <v>0</v>
      </c>
      <c r="I2044">
        <v>0.4</v>
      </c>
      <c r="J2044">
        <v>2.4000000000000004</v>
      </c>
      <c r="K2044">
        <v>0.83559099999999997</v>
      </c>
      <c r="L2044">
        <v>1.05245685</v>
      </c>
    </row>
    <row r="2045" spans="1:12" x14ac:dyDescent="0.25">
      <c r="A2045" t="s">
        <v>1158</v>
      </c>
      <c r="B2045">
        <v>1</v>
      </c>
      <c r="C2045">
        <v>7</v>
      </c>
      <c r="D2045">
        <v>7</v>
      </c>
      <c r="E2045">
        <v>1813877</v>
      </c>
      <c r="F2045" s="2">
        <v>0.03</v>
      </c>
      <c r="G2045" s="2">
        <v>0</v>
      </c>
      <c r="H2045" s="2">
        <v>0</v>
      </c>
      <c r="I2045">
        <v>0.4</v>
      </c>
      <c r="J2045">
        <v>5.6000000000000005</v>
      </c>
      <c r="K2045">
        <v>1.2069384999999999</v>
      </c>
      <c r="L2045">
        <v>1.9824284750000001</v>
      </c>
    </row>
    <row r="2046" spans="1:12" x14ac:dyDescent="0.25">
      <c r="A2046" t="s">
        <v>1158</v>
      </c>
      <c r="B2046">
        <v>1</v>
      </c>
      <c r="C2046">
        <v>3</v>
      </c>
      <c r="D2046">
        <v>3</v>
      </c>
      <c r="E2046">
        <v>389963</v>
      </c>
      <c r="F2046" s="2">
        <v>0.03</v>
      </c>
      <c r="G2046" s="2">
        <v>0</v>
      </c>
      <c r="H2046" s="2">
        <v>0.01</v>
      </c>
      <c r="I2046">
        <v>0.4</v>
      </c>
      <c r="J2046">
        <v>2.4000000000000004</v>
      </c>
      <c r="K2046">
        <v>0.74498149999999996</v>
      </c>
      <c r="L2046">
        <v>1.0207435250000001</v>
      </c>
    </row>
    <row r="2047" spans="1:12" x14ac:dyDescent="0.25">
      <c r="A2047" t="s">
        <v>1158</v>
      </c>
      <c r="B2047">
        <v>1</v>
      </c>
      <c r="C2047">
        <v>7</v>
      </c>
      <c r="D2047">
        <v>3</v>
      </c>
      <c r="E2047">
        <v>740854</v>
      </c>
      <c r="F2047" s="2">
        <v>0.02</v>
      </c>
      <c r="G2047" s="2">
        <v>0</v>
      </c>
      <c r="H2047" s="2">
        <v>0</v>
      </c>
      <c r="I2047">
        <v>0.4</v>
      </c>
      <c r="J2047">
        <v>1.6000000000000003</v>
      </c>
      <c r="K2047">
        <v>0.57042700000000002</v>
      </c>
      <c r="L2047">
        <v>0.75964945000000006</v>
      </c>
    </row>
    <row r="2048" spans="1:12" x14ac:dyDescent="0.25">
      <c r="A2048" t="s">
        <v>9583</v>
      </c>
      <c r="B2048">
        <v>1</v>
      </c>
      <c r="C2048">
        <v>9</v>
      </c>
      <c r="D2048">
        <v>4</v>
      </c>
      <c r="E2048">
        <v>296518</v>
      </c>
      <c r="F2048" s="2">
        <v>0.01</v>
      </c>
      <c r="G2048" s="2">
        <v>0</v>
      </c>
      <c r="H2048" s="2">
        <v>0</v>
      </c>
      <c r="I2048">
        <v>0.4</v>
      </c>
      <c r="J2048">
        <v>2.2000000000000002</v>
      </c>
      <c r="K2048">
        <v>0.24825900000000001</v>
      </c>
      <c r="L2048">
        <v>0.79689065000000003</v>
      </c>
    </row>
    <row r="2049" spans="1:12" x14ac:dyDescent="0.25">
      <c r="A2049" t="s">
        <v>4643</v>
      </c>
      <c r="B2049">
        <v>1</v>
      </c>
      <c r="C2049">
        <v>4</v>
      </c>
      <c r="D2049">
        <v>3</v>
      </c>
      <c r="E2049">
        <v>326110</v>
      </c>
      <c r="F2049" s="2">
        <v>0.03</v>
      </c>
      <c r="G2049" s="2">
        <v>0</v>
      </c>
      <c r="H2049" s="2">
        <v>0</v>
      </c>
      <c r="I2049">
        <v>0.4</v>
      </c>
      <c r="J2049">
        <v>2.2000000000000002</v>
      </c>
      <c r="K2049">
        <v>0.46305499999999999</v>
      </c>
      <c r="L2049">
        <v>0.87206925000000002</v>
      </c>
    </row>
    <row r="2050" spans="1:12" x14ac:dyDescent="0.25">
      <c r="A2050" t="s">
        <v>4643</v>
      </c>
      <c r="B2050">
        <v>1</v>
      </c>
      <c r="C2050">
        <v>5</v>
      </c>
      <c r="D2050">
        <v>3</v>
      </c>
      <c r="E2050">
        <v>113213</v>
      </c>
      <c r="F2050" s="2">
        <v>0.02</v>
      </c>
      <c r="G2050" s="2">
        <v>0</v>
      </c>
      <c r="H2050" s="2">
        <v>0</v>
      </c>
      <c r="I2050">
        <v>0.4</v>
      </c>
      <c r="J2050">
        <v>2.0000000000000004</v>
      </c>
      <c r="K2050">
        <v>0.25660650000000002</v>
      </c>
      <c r="L2050">
        <v>0.74981227500000014</v>
      </c>
    </row>
    <row r="2051" spans="1:12" x14ac:dyDescent="0.25">
      <c r="A2051" t="s">
        <v>4643</v>
      </c>
      <c r="B2051">
        <v>1</v>
      </c>
      <c r="C2051">
        <v>6</v>
      </c>
      <c r="D2051">
        <v>6</v>
      </c>
      <c r="E2051">
        <v>611341</v>
      </c>
      <c r="F2051" s="2">
        <v>0.02</v>
      </c>
      <c r="G2051" s="2">
        <v>0</v>
      </c>
      <c r="H2051" s="2">
        <v>0</v>
      </c>
      <c r="I2051">
        <v>0.4</v>
      </c>
      <c r="J2051">
        <v>4.8000000000000007</v>
      </c>
      <c r="K2051">
        <v>0.50567050000000002</v>
      </c>
      <c r="L2051">
        <v>1.5369846750000002</v>
      </c>
    </row>
    <row r="2052" spans="1:12" x14ac:dyDescent="0.25">
      <c r="A2052" t="s">
        <v>4643</v>
      </c>
      <c r="B2052">
        <v>1</v>
      </c>
      <c r="C2052">
        <v>7</v>
      </c>
      <c r="D2052">
        <v>7</v>
      </c>
      <c r="E2052">
        <v>317281</v>
      </c>
      <c r="F2052" s="2">
        <v>0.02</v>
      </c>
      <c r="G2052" s="2">
        <v>0</v>
      </c>
      <c r="H2052" s="2">
        <v>0</v>
      </c>
      <c r="I2052">
        <v>0.4</v>
      </c>
      <c r="J2052">
        <v>5.6000000000000005</v>
      </c>
      <c r="K2052">
        <v>0.35864050000000003</v>
      </c>
      <c r="L2052">
        <v>1.6855241750000001</v>
      </c>
    </row>
    <row r="2053" spans="1:12" x14ac:dyDescent="0.25">
      <c r="A2053" t="s">
        <v>4643</v>
      </c>
      <c r="B2053">
        <v>1</v>
      </c>
      <c r="C2053">
        <v>7</v>
      </c>
      <c r="D2053">
        <v>7</v>
      </c>
      <c r="E2053">
        <v>3257990</v>
      </c>
      <c r="F2053" s="2">
        <v>0.03</v>
      </c>
      <c r="G2053" s="2">
        <v>0</v>
      </c>
      <c r="H2053" s="2">
        <v>0</v>
      </c>
      <c r="I2053">
        <v>0.4</v>
      </c>
      <c r="J2053">
        <v>5.6000000000000005</v>
      </c>
      <c r="K2053">
        <v>1.928995</v>
      </c>
      <c r="L2053">
        <v>2.2351482499999999</v>
      </c>
    </row>
    <row r="2054" spans="1:12" x14ac:dyDescent="0.25">
      <c r="A2054" t="s">
        <v>20764</v>
      </c>
      <c r="B2054">
        <v>1</v>
      </c>
      <c r="C2054">
        <v>5</v>
      </c>
      <c r="D2054">
        <v>1</v>
      </c>
      <c r="E2054">
        <v>165223</v>
      </c>
      <c r="F2054" s="2">
        <v>0.01</v>
      </c>
      <c r="G2054" s="2">
        <v>0</v>
      </c>
      <c r="H2054" s="2">
        <v>0</v>
      </c>
      <c r="I2054">
        <v>0.4</v>
      </c>
      <c r="J2054">
        <v>0</v>
      </c>
      <c r="K2054">
        <v>0.18261149999999998</v>
      </c>
      <c r="L2054">
        <v>0.22391402500000002</v>
      </c>
    </row>
    <row r="2055" spans="1:12" x14ac:dyDescent="0.25">
      <c r="A2055" t="s">
        <v>20764</v>
      </c>
      <c r="B2055">
        <v>1</v>
      </c>
      <c r="C2055">
        <v>13</v>
      </c>
      <c r="D2055">
        <v>14</v>
      </c>
      <c r="E2055">
        <v>3680550</v>
      </c>
      <c r="F2055" s="2">
        <v>0.01</v>
      </c>
      <c r="G2055" s="2">
        <v>0</v>
      </c>
      <c r="H2055" s="2">
        <v>0</v>
      </c>
      <c r="I2055">
        <v>0.4</v>
      </c>
      <c r="J2055">
        <v>11.4</v>
      </c>
      <c r="K2055">
        <v>1.940275</v>
      </c>
      <c r="L2055">
        <v>3.6890962500000004</v>
      </c>
    </row>
    <row r="2056" spans="1:12" x14ac:dyDescent="0.25">
      <c r="A2056" t="s">
        <v>20999</v>
      </c>
      <c r="B2056">
        <v>0</v>
      </c>
      <c r="C2056">
        <v>13</v>
      </c>
      <c r="D2056">
        <v>12</v>
      </c>
      <c r="E2056">
        <v>1233955</v>
      </c>
      <c r="F2056" s="2">
        <v>0.04</v>
      </c>
      <c r="G2056" s="2">
        <v>0</v>
      </c>
      <c r="H2056" s="2">
        <v>0</v>
      </c>
      <c r="I2056">
        <v>0</v>
      </c>
      <c r="J2056">
        <v>9.4000000000000021</v>
      </c>
      <c r="K2056">
        <v>1.0169774999999999</v>
      </c>
      <c r="L2056">
        <v>2.7059421250000004</v>
      </c>
    </row>
    <row r="2057" spans="1:12" x14ac:dyDescent="0.25">
      <c r="A2057" t="s">
        <v>3970</v>
      </c>
      <c r="B2057">
        <v>1</v>
      </c>
      <c r="C2057">
        <v>5</v>
      </c>
      <c r="D2057">
        <v>4</v>
      </c>
      <c r="E2057">
        <v>155126</v>
      </c>
      <c r="F2057" s="2">
        <v>0.04</v>
      </c>
      <c r="G2057" s="2">
        <v>0</v>
      </c>
      <c r="H2057" s="2">
        <v>0</v>
      </c>
      <c r="I2057">
        <v>0.4</v>
      </c>
      <c r="J2057">
        <v>3</v>
      </c>
      <c r="K2057">
        <v>0.47756300000000002</v>
      </c>
      <c r="L2057">
        <v>1.07714705</v>
      </c>
    </row>
    <row r="2058" spans="1:12" x14ac:dyDescent="0.25">
      <c r="A2058" t="s">
        <v>3970</v>
      </c>
      <c r="B2058">
        <v>1</v>
      </c>
      <c r="C2058">
        <v>6</v>
      </c>
      <c r="D2058">
        <v>6</v>
      </c>
      <c r="E2058">
        <v>315116</v>
      </c>
      <c r="F2058" s="2">
        <v>0.02</v>
      </c>
      <c r="G2058" s="2">
        <v>0</v>
      </c>
      <c r="H2058" s="2">
        <v>0</v>
      </c>
      <c r="I2058">
        <v>0.4</v>
      </c>
      <c r="J2058">
        <v>4.8000000000000007</v>
      </c>
      <c r="K2058">
        <v>0.35755800000000004</v>
      </c>
      <c r="L2058">
        <v>1.4851453000000003</v>
      </c>
    </row>
    <row r="2059" spans="1:12" x14ac:dyDescent="0.25">
      <c r="A2059" t="s">
        <v>3970</v>
      </c>
      <c r="B2059">
        <v>1</v>
      </c>
      <c r="C2059">
        <v>2</v>
      </c>
      <c r="D2059">
        <v>2</v>
      </c>
      <c r="E2059">
        <v>45548</v>
      </c>
      <c r="F2059" s="2">
        <v>0.04</v>
      </c>
      <c r="G2059" s="2">
        <v>0</v>
      </c>
      <c r="H2059" s="2">
        <v>0</v>
      </c>
      <c r="I2059">
        <v>0.4</v>
      </c>
      <c r="J2059">
        <v>1.6</v>
      </c>
      <c r="K2059">
        <v>0.42277400000000004</v>
      </c>
      <c r="L2059">
        <v>0.70797090000000007</v>
      </c>
    </row>
    <row r="2060" spans="1:12" x14ac:dyDescent="0.25">
      <c r="A2060" t="s">
        <v>3970</v>
      </c>
      <c r="B2060">
        <v>1</v>
      </c>
      <c r="C2060">
        <v>6</v>
      </c>
      <c r="D2060">
        <v>6</v>
      </c>
      <c r="E2060">
        <v>292015</v>
      </c>
      <c r="F2060" s="2">
        <v>0.02</v>
      </c>
      <c r="G2060" s="2">
        <v>0</v>
      </c>
      <c r="H2060" s="2">
        <v>0</v>
      </c>
      <c r="I2060">
        <v>0.4</v>
      </c>
      <c r="J2060">
        <v>4.8000000000000007</v>
      </c>
      <c r="K2060">
        <v>0.34600750000000002</v>
      </c>
      <c r="L2060">
        <v>1.4811026250000003</v>
      </c>
    </row>
    <row r="2061" spans="1:12" x14ac:dyDescent="0.25">
      <c r="A2061" t="s">
        <v>3970</v>
      </c>
      <c r="B2061">
        <v>1</v>
      </c>
      <c r="C2061">
        <v>13</v>
      </c>
      <c r="D2061">
        <v>13</v>
      </c>
      <c r="E2061">
        <v>1652914</v>
      </c>
      <c r="F2061" s="2">
        <v>0.01</v>
      </c>
      <c r="G2061" s="2">
        <v>0</v>
      </c>
      <c r="H2061" s="2">
        <v>0</v>
      </c>
      <c r="I2061">
        <v>0.4</v>
      </c>
      <c r="J2061">
        <v>10.4</v>
      </c>
      <c r="K2061">
        <v>0.92645699999999997</v>
      </c>
      <c r="L2061">
        <v>3.0842599500000003</v>
      </c>
    </row>
    <row r="2062" spans="1:12" x14ac:dyDescent="0.25">
      <c r="A2062" t="s">
        <v>2293</v>
      </c>
      <c r="B2062">
        <v>1</v>
      </c>
      <c r="C2062">
        <v>8</v>
      </c>
      <c r="D2062">
        <v>8</v>
      </c>
      <c r="E2062">
        <v>4203879</v>
      </c>
      <c r="F2062" s="2">
        <v>0.02</v>
      </c>
      <c r="G2062" s="2">
        <v>0</v>
      </c>
      <c r="H2062" s="2">
        <v>0</v>
      </c>
      <c r="I2062">
        <v>0.4</v>
      </c>
      <c r="J2062">
        <v>6.4</v>
      </c>
      <c r="K2062">
        <v>2.3019395</v>
      </c>
      <c r="L2062">
        <v>2.565678825</v>
      </c>
    </row>
    <row r="2063" spans="1:12" x14ac:dyDescent="0.25">
      <c r="A2063" t="s">
        <v>2293</v>
      </c>
      <c r="B2063">
        <v>1</v>
      </c>
      <c r="C2063">
        <v>17</v>
      </c>
      <c r="D2063">
        <v>15</v>
      </c>
      <c r="E2063">
        <v>5143350</v>
      </c>
      <c r="F2063" s="2">
        <v>0.01</v>
      </c>
      <c r="G2063" s="2">
        <v>0</v>
      </c>
      <c r="H2063" s="2">
        <v>0</v>
      </c>
      <c r="I2063">
        <v>0.4</v>
      </c>
      <c r="J2063">
        <v>11.6</v>
      </c>
      <c r="K2063">
        <v>2.671675</v>
      </c>
      <c r="L2063">
        <v>3.9950862499999999</v>
      </c>
    </row>
    <row r="2064" spans="1:12" x14ac:dyDescent="0.25">
      <c r="A2064" t="s">
        <v>6907</v>
      </c>
      <c r="B2064">
        <v>1</v>
      </c>
      <c r="C2064">
        <v>14</v>
      </c>
      <c r="D2064">
        <v>14</v>
      </c>
      <c r="E2064">
        <v>25016614</v>
      </c>
      <c r="F2064" s="2">
        <v>0.04</v>
      </c>
      <c r="G2064" s="2">
        <v>0</v>
      </c>
      <c r="H2064" s="2">
        <v>0</v>
      </c>
      <c r="I2064">
        <v>0.4</v>
      </c>
      <c r="J2064">
        <v>11.200000000000001</v>
      </c>
      <c r="K2064">
        <v>12.908307000000001</v>
      </c>
      <c r="L2064">
        <v>7.47790745</v>
      </c>
    </row>
    <row r="2065" spans="1:12" x14ac:dyDescent="0.25">
      <c r="A2065" t="s">
        <v>18363</v>
      </c>
      <c r="B2065">
        <v>1</v>
      </c>
      <c r="C2065">
        <v>31</v>
      </c>
      <c r="D2065">
        <v>13</v>
      </c>
      <c r="E2065">
        <v>1734598</v>
      </c>
      <c r="F2065" s="2">
        <v>0.03</v>
      </c>
      <c r="G2065" s="2">
        <v>0</v>
      </c>
      <c r="H2065" s="2">
        <v>0</v>
      </c>
      <c r="I2065">
        <v>0.4</v>
      </c>
      <c r="J2065">
        <v>6.8000000000000007</v>
      </c>
      <c r="K2065">
        <v>1.1672989999999999</v>
      </c>
      <c r="L2065">
        <v>2.2685546500000004</v>
      </c>
    </row>
    <row r="2066" spans="1:12" x14ac:dyDescent="0.25">
      <c r="A2066" t="s">
        <v>7805</v>
      </c>
      <c r="B2066">
        <v>1</v>
      </c>
      <c r="C2066">
        <v>5</v>
      </c>
      <c r="D2066">
        <v>4</v>
      </c>
      <c r="E2066">
        <v>702317</v>
      </c>
      <c r="F2066" s="2">
        <v>0.02</v>
      </c>
      <c r="G2066" s="2">
        <v>0</v>
      </c>
      <c r="H2066" s="2">
        <v>0</v>
      </c>
      <c r="I2066">
        <v>0.4</v>
      </c>
      <c r="J2066">
        <v>3</v>
      </c>
      <c r="K2066">
        <v>0.5511585</v>
      </c>
      <c r="L2066">
        <v>1.102905475</v>
      </c>
    </row>
    <row r="2067" spans="1:12" x14ac:dyDescent="0.25">
      <c r="A2067" t="s">
        <v>7805</v>
      </c>
      <c r="B2067">
        <v>1</v>
      </c>
      <c r="C2067">
        <v>5</v>
      </c>
      <c r="D2067">
        <v>4</v>
      </c>
      <c r="E2067">
        <v>685619</v>
      </c>
      <c r="F2067" s="2">
        <v>0.02</v>
      </c>
      <c r="G2067" s="2">
        <v>0</v>
      </c>
      <c r="H2067" s="2">
        <v>0</v>
      </c>
      <c r="I2067">
        <v>0.4</v>
      </c>
      <c r="J2067">
        <v>3</v>
      </c>
      <c r="K2067">
        <v>0.54280949999999994</v>
      </c>
      <c r="L2067">
        <v>1.099983325</v>
      </c>
    </row>
    <row r="2068" spans="1:12" x14ac:dyDescent="0.25">
      <c r="A2068" t="s">
        <v>7805</v>
      </c>
      <c r="B2068">
        <v>1</v>
      </c>
      <c r="C2068">
        <v>6</v>
      </c>
      <c r="D2068">
        <v>4</v>
      </c>
      <c r="E2068">
        <v>797798</v>
      </c>
      <c r="F2068" s="2">
        <v>0.03</v>
      </c>
      <c r="G2068" s="2">
        <v>0</v>
      </c>
      <c r="H2068" s="2">
        <v>0</v>
      </c>
      <c r="I2068">
        <v>0.4</v>
      </c>
      <c r="J2068">
        <v>2.8000000000000003</v>
      </c>
      <c r="K2068">
        <v>0.69889899999999994</v>
      </c>
      <c r="L2068">
        <v>1.10461465</v>
      </c>
    </row>
    <row r="2069" spans="1:12" x14ac:dyDescent="0.25">
      <c r="A2069" t="s">
        <v>7805</v>
      </c>
      <c r="B2069">
        <v>1</v>
      </c>
      <c r="C2069">
        <v>6</v>
      </c>
      <c r="D2069">
        <v>2</v>
      </c>
      <c r="E2069">
        <v>127404</v>
      </c>
      <c r="F2069" s="2">
        <v>0.03</v>
      </c>
      <c r="G2069" s="2">
        <v>0</v>
      </c>
      <c r="H2069" s="2">
        <v>0</v>
      </c>
      <c r="I2069">
        <v>0.4</v>
      </c>
      <c r="J2069">
        <v>0.8</v>
      </c>
      <c r="K2069">
        <v>0.36370199999999997</v>
      </c>
      <c r="L2069">
        <v>0.4872957</v>
      </c>
    </row>
    <row r="2070" spans="1:12" x14ac:dyDescent="0.25">
      <c r="A2070" t="s">
        <v>7805</v>
      </c>
      <c r="B2070">
        <v>1</v>
      </c>
      <c r="C2070">
        <v>15</v>
      </c>
      <c r="D2070">
        <v>13</v>
      </c>
      <c r="E2070">
        <v>1682086</v>
      </c>
      <c r="F2070" s="2">
        <v>0.02</v>
      </c>
      <c r="G2070" s="2">
        <v>0</v>
      </c>
      <c r="H2070" s="2">
        <v>0</v>
      </c>
      <c r="I2070">
        <v>0.4</v>
      </c>
      <c r="J2070">
        <v>10</v>
      </c>
      <c r="K2070">
        <v>1.0410429999999999</v>
      </c>
      <c r="L2070">
        <v>3.0243650500000001</v>
      </c>
    </row>
    <row r="2071" spans="1:12" x14ac:dyDescent="0.25">
      <c r="A2071" t="s">
        <v>7805</v>
      </c>
      <c r="B2071">
        <v>1</v>
      </c>
      <c r="C2071">
        <v>7</v>
      </c>
      <c r="D2071">
        <v>7</v>
      </c>
      <c r="E2071">
        <v>1083002</v>
      </c>
      <c r="F2071" s="2">
        <v>0.02</v>
      </c>
      <c r="G2071" s="2">
        <v>0</v>
      </c>
      <c r="H2071" s="2">
        <v>0</v>
      </c>
      <c r="I2071">
        <v>0.4</v>
      </c>
      <c r="J2071">
        <v>5.6000000000000005</v>
      </c>
      <c r="K2071">
        <v>0.74150099999999997</v>
      </c>
      <c r="L2071">
        <v>1.8195253500000002</v>
      </c>
    </row>
    <row r="2072" spans="1:12" x14ac:dyDescent="0.25">
      <c r="A2072" t="s">
        <v>7805</v>
      </c>
      <c r="B2072">
        <v>1</v>
      </c>
      <c r="C2072">
        <v>9</v>
      </c>
      <c r="D2072">
        <v>6</v>
      </c>
      <c r="E2072">
        <v>354807</v>
      </c>
      <c r="F2072" s="2">
        <v>0.02</v>
      </c>
      <c r="G2072" s="2">
        <v>0</v>
      </c>
      <c r="H2072" s="2">
        <v>0</v>
      </c>
      <c r="I2072">
        <v>0.4</v>
      </c>
      <c r="J2072">
        <v>4.2000000000000011</v>
      </c>
      <c r="K2072">
        <v>0.3774035</v>
      </c>
      <c r="L2072">
        <v>1.3420912250000003</v>
      </c>
    </row>
    <row r="2073" spans="1:12" x14ac:dyDescent="0.25">
      <c r="A2073" t="s">
        <v>7805</v>
      </c>
      <c r="B2073">
        <v>1</v>
      </c>
      <c r="C2073">
        <v>18</v>
      </c>
      <c r="D2073">
        <v>11</v>
      </c>
      <c r="E2073">
        <v>650882</v>
      </c>
      <c r="F2073" s="2">
        <v>0.06</v>
      </c>
      <c r="G2073" s="2">
        <v>0</v>
      </c>
      <c r="H2073" s="2">
        <v>0</v>
      </c>
      <c r="I2073">
        <v>0.4</v>
      </c>
      <c r="J2073">
        <v>7.4</v>
      </c>
      <c r="K2073">
        <v>0.92544099999999996</v>
      </c>
      <c r="L2073">
        <v>2.3339043500000001</v>
      </c>
    </row>
    <row r="2074" spans="1:12" x14ac:dyDescent="0.25">
      <c r="A2074" t="s">
        <v>7805</v>
      </c>
      <c r="B2074">
        <v>1</v>
      </c>
      <c r="C2074">
        <v>12</v>
      </c>
      <c r="D2074">
        <v>11</v>
      </c>
      <c r="E2074">
        <v>774567</v>
      </c>
      <c r="F2074" s="2">
        <v>0.02</v>
      </c>
      <c r="G2074" s="2">
        <v>0</v>
      </c>
      <c r="H2074" s="2">
        <v>0</v>
      </c>
      <c r="I2074">
        <v>0.4</v>
      </c>
      <c r="J2074">
        <v>8.6000000000000014</v>
      </c>
      <c r="K2074">
        <v>0.58728350000000007</v>
      </c>
      <c r="L2074">
        <v>2.5155492250000004</v>
      </c>
    </row>
    <row r="2075" spans="1:12" x14ac:dyDescent="0.25">
      <c r="A2075" t="s">
        <v>860</v>
      </c>
      <c r="B2075">
        <v>1</v>
      </c>
      <c r="C2075">
        <v>7</v>
      </c>
      <c r="D2075">
        <v>7</v>
      </c>
      <c r="E2075">
        <v>150117</v>
      </c>
      <c r="F2075" s="2">
        <v>7.0000000000000007E-2</v>
      </c>
      <c r="G2075" s="2">
        <v>0</v>
      </c>
      <c r="H2075" s="2">
        <v>0.01</v>
      </c>
      <c r="I2075">
        <v>0.4</v>
      </c>
      <c r="J2075">
        <v>5.6000000000000005</v>
      </c>
      <c r="K2075">
        <v>1.0250585000000001</v>
      </c>
      <c r="L2075">
        <v>1.9187704750000001</v>
      </c>
    </row>
    <row r="2076" spans="1:12" x14ac:dyDescent="0.25">
      <c r="A2076" t="s">
        <v>860</v>
      </c>
      <c r="B2076">
        <v>1</v>
      </c>
      <c r="C2076">
        <v>6</v>
      </c>
      <c r="D2076">
        <v>6</v>
      </c>
      <c r="E2076">
        <v>223433</v>
      </c>
      <c r="F2076" s="2">
        <v>0.06</v>
      </c>
      <c r="G2076" s="2">
        <v>0</v>
      </c>
      <c r="H2076" s="2">
        <v>0.01</v>
      </c>
      <c r="I2076">
        <v>0.4</v>
      </c>
      <c r="J2076">
        <v>4.8000000000000007</v>
      </c>
      <c r="K2076">
        <v>0.96171649999999997</v>
      </c>
      <c r="L2076">
        <v>1.6966007750000003</v>
      </c>
    </row>
    <row r="2077" spans="1:12" x14ac:dyDescent="0.25">
      <c r="A2077" t="s">
        <v>860</v>
      </c>
      <c r="B2077">
        <v>1</v>
      </c>
      <c r="C2077">
        <v>13</v>
      </c>
      <c r="D2077">
        <v>12</v>
      </c>
      <c r="E2077">
        <v>322244</v>
      </c>
      <c r="F2077" s="2">
        <v>0.05</v>
      </c>
      <c r="G2077" s="2">
        <v>0</v>
      </c>
      <c r="H2077" s="2">
        <v>0</v>
      </c>
      <c r="I2077">
        <v>0.4</v>
      </c>
      <c r="J2077">
        <v>9.4000000000000021</v>
      </c>
      <c r="K2077">
        <v>0.6611220000000001</v>
      </c>
      <c r="L2077">
        <v>2.7413927000000005</v>
      </c>
    </row>
    <row r="2078" spans="1:12" x14ac:dyDescent="0.25">
      <c r="A2078" t="s">
        <v>860</v>
      </c>
      <c r="B2078">
        <v>1</v>
      </c>
      <c r="C2078">
        <v>6</v>
      </c>
      <c r="D2078">
        <v>4</v>
      </c>
      <c r="E2078">
        <v>218186</v>
      </c>
      <c r="F2078" s="2">
        <v>0.04</v>
      </c>
      <c r="G2078" s="2">
        <v>0</v>
      </c>
      <c r="H2078" s="2">
        <v>0</v>
      </c>
      <c r="I2078">
        <v>0.4</v>
      </c>
      <c r="J2078">
        <v>2.8000000000000003</v>
      </c>
      <c r="K2078">
        <v>0.50909300000000002</v>
      </c>
      <c r="L2078">
        <v>1.0381825500000001</v>
      </c>
    </row>
    <row r="2079" spans="1:12" x14ac:dyDescent="0.25">
      <c r="A2079" t="s">
        <v>860</v>
      </c>
      <c r="B2079">
        <v>1</v>
      </c>
      <c r="C2079">
        <v>7</v>
      </c>
      <c r="D2079">
        <v>7</v>
      </c>
      <c r="E2079">
        <v>139884</v>
      </c>
      <c r="F2079" s="2">
        <v>0.06</v>
      </c>
      <c r="G2079" s="2">
        <v>0</v>
      </c>
      <c r="H2079" s="2">
        <v>0</v>
      </c>
      <c r="I2079">
        <v>0.4</v>
      </c>
      <c r="J2079">
        <v>5.6000000000000005</v>
      </c>
      <c r="K2079">
        <v>0.66994199999999993</v>
      </c>
      <c r="L2079">
        <v>1.7944797000000001</v>
      </c>
    </row>
    <row r="2080" spans="1:12" x14ac:dyDescent="0.25">
      <c r="A2080" t="s">
        <v>860</v>
      </c>
      <c r="B2080">
        <v>1</v>
      </c>
      <c r="C2080">
        <v>14</v>
      </c>
      <c r="D2080">
        <v>10</v>
      </c>
      <c r="E2080">
        <v>435462</v>
      </c>
      <c r="F2080" s="2">
        <v>0.05</v>
      </c>
      <c r="G2080" s="2">
        <v>0</v>
      </c>
      <c r="H2080" s="2">
        <v>0</v>
      </c>
      <c r="I2080">
        <v>0.4</v>
      </c>
      <c r="J2080">
        <v>7.2</v>
      </c>
      <c r="K2080">
        <v>0.71773100000000012</v>
      </c>
      <c r="L2080">
        <v>2.2112058499999998</v>
      </c>
    </row>
    <row r="2081" spans="1:12" x14ac:dyDescent="0.25">
      <c r="A2081" t="s">
        <v>860</v>
      </c>
      <c r="B2081">
        <v>1</v>
      </c>
      <c r="C2081">
        <v>5</v>
      </c>
      <c r="D2081">
        <v>4</v>
      </c>
      <c r="E2081">
        <v>219662</v>
      </c>
      <c r="F2081" s="2">
        <v>0.06</v>
      </c>
      <c r="G2081" s="2">
        <v>0</v>
      </c>
      <c r="H2081" s="2">
        <v>0</v>
      </c>
      <c r="I2081">
        <v>0.4</v>
      </c>
      <c r="J2081">
        <v>3</v>
      </c>
      <c r="K2081">
        <v>0.70983099999999999</v>
      </c>
      <c r="L2081">
        <v>1.1584408500000001</v>
      </c>
    </row>
    <row r="2082" spans="1:12" x14ac:dyDescent="0.25">
      <c r="A2082" t="s">
        <v>860</v>
      </c>
      <c r="B2082">
        <v>1</v>
      </c>
      <c r="C2082">
        <v>6</v>
      </c>
      <c r="D2082">
        <v>5</v>
      </c>
      <c r="E2082">
        <v>152598</v>
      </c>
      <c r="F2082" s="2">
        <v>0.05</v>
      </c>
      <c r="G2082" s="2">
        <v>0</v>
      </c>
      <c r="H2082" s="2">
        <v>0</v>
      </c>
      <c r="I2082">
        <v>0.4</v>
      </c>
      <c r="J2082">
        <v>3.8</v>
      </c>
      <c r="K2082">
        <v>0.57629900000000012</v>
      </c>
      <c r="L2082">
        <v>1.3117046499999998</v>
      </c>
    </row>
    <row r="2083" spans="1:12" x14ac:dyDescent="0.25">
      <c r="A2083" t="s">
        <v>860</v>
      </c>
      <c r="B2083">
        <v>1</v>
      </c>
      <c r="C2083">
        <v>7</v>
      </c>
      <c r="D2083">
        <v>7</v>
      </c>
      <c r="E2083">
        <v>345180</v>
      </c>
      <c r="F2083" s="2">
        <v>0.05</v>
      </c>
      <c r="G2083" s="2">
        <v>0</v>
      </c>
      <c r="H2083" s="2">
        <v>0</v>
      </c>
      <c r="I2083">
        <v>0.4</v>
      </c>
      <c r="J2083">
        <v>5.6000000000000005</v>
      </c>
      <c r="K2083">
        <v>0.67259000000000013</v>
      </c>
      <c r="L2083">
        <v>1.7954065000000001</v>
      </c>
    </row>
    <row r="2084" spans="1:12" x14ac:dyDescent="0.25">
      <c r="A2084" t="s">
        <v>860</v>
      </c>
      <c r="B2084">
        <v>1</v>
      </c>
      <c r="C2084">
        <v>6</v>
      </c>
      <c r="D2084">
        <v>6</v>
      </c>
      <c r="E2084">
        <v>113748</v>
      </c>
      <c r="F2084" s="2">
        <v>7.0000000000000007E-2</v>
      </c>
      <c r="G2084" s="2">
        <v>0</v>
      </c>
      <c r="H2084" s="2">
        <v>0</v>
      </c>
      <c r="I2084">
        <v>0.4</v>
      </c>
      <c r="J2084">
        <v>4.8000000000000007</v>
      </c>
      <c r="K2084">
        <v>0.75687400000000005</v>
      </c>
      <c r="L2084">
        <v>1.6249059000000003</v>
      </c>
    </row>
    <row r="2085" spans="1:12" x14ac:dyDescent="0.25">
      <c r="A2085" t="s">
        <v>860</v>
      </c>
      <c r="B2085">
        <v>1</v>
      </c>
      <c r="C2085">
        <v>6</v>
      </c>
      <c r="D2085">
        <v>6</v>
      </c>
      <c r="E2085">
        <v>294356</v>
      </c>
      <c r="F2085" s="2">
        <v>0.05</v>
      </c>
      <c r="G2085" s="2">
        <v>0</v>
      </c>
      <c r="H2085" s="2">
        <v>0</v>
      </c>
      <c r="I2085">
        <v>0.4</v>
      </c>
      <c r="J2085">
        <v>4.8000000000000007</v>
      </c>
      <c r="K2085">
        <v>0.64717800000000014</v>
      </c>
      <c r="L2085">
        <v>1.5865123000000003</v>
      </c>
    </row>
    <row r="2086" spans="1:12" x14ac:dyDescent="0.25">
      <c r="A2086" t="s">
        <v>860</v>
      </c>
      <c r="B2086">
        <v>1</v>
      </c>
      <c r="C2086">
        <v>1</v>
      </c>
      <c r="D2086">
        <v>1</v>
      </c>
      <c r="E2086">
        <v>183369</v>
      </c>
      <c r="F2086" s="2">
        <v>0.06</v>
      </c>
      <c r="G2086" s="2">
        <v>0</v>
      </c>
      <c r="H2086" s="2">
        <v>0</v>
      </c>
      <c r="I2086">
        <v>0.4</v>
      </c>
      <c r="J2086">
        <v>0.8</v>
      </c>
      <c r="K2086">
        <v>0.69168450000000004</v>
      </c>
      <c r="L2086">
        <v>0.60208957500000004</v>
      </c>
    </row>
    <row r="2087" spans="1:12" x14ac:dyDescent="0.25">
      <c r="A2087" t="s">
        <v>2158</v>
      </c>
      <c r="B2087">
        <v>1</v>
      </c>
      <c r="C2087">
        <v>7</v>
      </c>
      <c r="D2087">
        <v>7</v>
      </c>
      <c r="E2087">
        <v>2286134</v>
      </c>
      <c r="F2087" s="2">
        <v>7.0000000000000007E-2</v>
      </c>
      <c r="G2087" s="2">
        <v>0</v>
      </c>
      <c r="H2087" s="2">
        <v>0</v>
      </c>
      <c r="I2087">
        <v>0.4</v>
      </c>
      <c r="J2087">
        <v>5.6000000000000005</v>
      </c>
      <c r="K2087">
        <v>1.843067</v>
      </c>
      <c r="L2087">
        <v>2.20507345</v>
      </c>
    </row>
    <row r="2088" spans="1:12" x14ac:dyDescent="0.25">
      <c r="A2088" t="s">
        <v>2158</v>
      </c>
      <c r="B2088">
        <v>1</v>
      </c>
      <c r="C2088">
        <v>7</v>
      </c>
      <c r="D2088">
        <v>6</v>
      </c>
      <c r="E2088">
        <v>1823157</v>
      </c>
      <c r="F2088" s="2">
        <v>0.08</v>
      </c>
      <c r="G2088" s="2">
        <v>0</v>
      </c>
      <c r="H2088" s="2">
        <v>0</v>
      </c>
      <c r="I2088">
        <v>0.4</v>
      </c>
      <c r="J2088">
        <v>4.6000000000000005</v>
      </c>
      <c r="K2088">
        <v>1.7115784999999999</v>
      </c>
      <c r="L2088">
        <v>1.909052475</v>
      </c>
    </row>
    <row r="2089" spans="1:12" x14ac:dyDescent="0.25">
      <c r="A2089" t="s">
        <v>2158</v>
      </c>
      <c r="B2089">
        <v>1</v>
      </c>
      <c r="C2089">
        <v>19</v>
      </c>
      <c r="D2089">
        <v>12</v>
      </c>
      <c r="E2089">
        <v>3506379</v>
      </c>
      <c r="F2089" s="2">
        <v>0.05</v>
      </c>
      <c r="G2089" s="2">
        <v>0</v>
      </c>
      <c r="H2089" s="2">
        <v>0</v>
      </c>
      <c r="I2089">
        <v>0.4</v>
      </c>
      <c r="J2089">
        <v>8.2000000000000011</v>
      </c>
      <c r="K2089">
        <v>2.2531895</v>
      </c>
      <c r="L2089">
        <v>2.9986163250000004</v>
      </c>
    </row>
    <row r="2090" spans="1:12" x14ac:dyDescent="0.25">
      <c r="A2090" t="s">
        <v>9683</v>
      </c>
      <c r="B2090">
        <v>1</v>
      </c>
      <c r="C2090">
        <v>7</v>
      </c>
      <c r="D2090">
        <v>7</v>
      </c>
      <c r="E2090">
        <v>2242992</v>
      </c>
      <c r="F2090" s="2">
        <v>0.03</v>
      </c>
      <c r="G2090" s="2">
        <v>0</v>
      </c>
      <c r="H2090" s="2">
        <v>0.01</v>
      </c>
      <c r="I2090">
        <v>0.4</v>
      </c>
      <c r="J2090">
        <v>5.6000000000000005</v>
      </c>
      <c r="K2090">
        <v>1.6714960000000001</v>
      </c>
      <c r="L2090">
        <v>2.1450236</v>
      </c>
    </row>
    <row r="2091" spans="1:12" x14ac:dyDescent="0.25">
      <c r="A2091" t="s">
        <v>18671</v>
      </c>
      <c r="B2091">
        <v>1</v>
      </c>
      <c r="C2091">
        <v>7</v>
      </c>
      <c r="D2091">
        <v>6</v>
      </c>
      <c r="E2091">
        <v>1019136</v>
      </c>
      <c r="F2091" s="2">
        <v>0.06</v>
      </c>
      <c r="G2091" s="2">
        <v>0</v>
      </c>
      <c r="H2091" s="2">
        <v>0</v>
      </c>
      <c r="I2091">
        <v>0.4</v>
      </c>
      <c r="J2091">
        <v>4.6000000000000005</v>
      </c>
      <c r="K2091">
        <v>1.1095679999999999</v>
      </c>
      <c r="L2091">
        <v>1.6983488</v>
      </c>
    </row>
    <row r="2092" spans="1:12" x14ac:dyDescent="0.25">
      <c r="A2092" t="s">
        <v>1939</v>
      </c>
      <c r="B2092">
        <v>1</v>
      </c>
      <c r="C2092">
        <v>7</v>
      </c>
      <c r="D2092">
        <v>7</v>
      </c>
      <c r="E2092">
        <v>607415</v>
      </c>
      <c r="F2092" s="2">
        <v>0.03</v>
      </c>
      <c r="G2092" s="2">
        <v>0</v>
      </c>
      <c r="H2092" s="2">
        <v>0</v>
      </c>
      <c r="I2092">
        <v>0.4</v>
      </c>
      <c r="J2092">
        <v>5.6000000000000005</v>
      </c>
      <c r="K2092">
        <v>0.60370749999999995</v>
      </c>
      <c r="L2092">
        <v>1.7712976250000001</v>
      </c>
    </row>
    <row r="2093" spans="1:12" x14ac:dyDescent="0.25">
      <c r="A2093" t="s">
        <v>7798</v>
      </c>
      <c r="B2093">
        <v>1</v>
      </c>
      <c r="C2093">
        <v>6</v>
      </c>
      <c r="D2093">
        <v>5</v>
      </c>
      <c r="E2093">
        <v>168910</v>
      </c>
      <c r="F2093" s="2">
        <v>0.06</v>
      </c>
      <c r="G2093" s="2">
        <v>0</v>
      </c>
      <c r="H2093" s="2">
        <v>0.02</v>
      </c>
      <c r="I2093">
        <v>0.4</v>
      </c>
      <c r="J2093">
        <v>3.8</v>
      </c>
      <c r="K2093">
        <v>1.184455</v>
      </c>
      <c r="L2093">
        <v>1.5245592499999998</v>
      </c>
    </row>
    <row r="2094" spans="1:12" x14ac:dyDescent="0.25">
      <c r="A2094" t="s">
        <v>7798</v>
      </c>
      <c r="B2094">
        <v>1</v>
      </c>
      <c r="C2094">
        <v>6</v>
      </c>
      <c r="D2094">
        <v>6</v>
      </c>
      <c r="E2094">
        <v>402509</v>
      </c>
      <c r="F2094" s="2">
        <v>0.04</v>
      </c>
      <c r="G2094" s="2">
        <v>0</v>
      </c>
      <c r="H2094" s="2">
        <v>0</v>
      </c>
      <c r="I2094">
        <v>0.4</v>
      </c>
      <c r="J2094">
        <v>4.8000000000000007</v>
      </c>
      <c r="K2094">
        <v>0.60125450000000003</v>
      </c>
      <c r="L2094">
        <v>1.5704390750000004</v>
      </c>
    </row>
    <row r="2095" spans="1:12" x14ac:dyDescent="0.25">
      <c r="A2095" t="s">
        <v>7798</v>
      </c>
      <c r="B2095">
        <v>1</v>
      </c>
      <c r="C2095">
        <v>28</v>
      </c>
      <c r="D2095">
        <v>29</v>
      </c>
      <c r="E2095">
        <v>3811648</v>
      </c>
      <c r="F2095" s="2">
        <v>0.08</v>
      </c>
      <c r="G2095" s="2">
        <v>0</v>
      </c>
      <c r="H2095" s="2">
        <v>0.01</v>
      </c>
      <c r="I2095">
        <v>0.4</v>
      </c>
      <c r="J2095">
        <v>23.400000000000002</v>
      </c>
      <c r="K2095">
        <v>2.9558239999999998</v>
      </c>
      <c r="L2095">
        <v>7.0445384000000004</v>
      </c>
    </row>
    <row r="2096" spans="1:12" x14ac:dyDescent="0.25">
      <c r="A2096" t="s">
        <v>7798</v>
      </c>
      <c r="B2096">
        <v>1</v>
      </c>
      <c r="C2096">
        <v>3</v>
      </c>
      <c r="D2096">
        <v>2</v>
      </c>
      <c r="E2096">
        <v>3611138</v>
      </c>
      <c r="F2096" s="2">
        <v>0.09</v>
      </c>
      <c r="G2096" s="2">
        <v>0</v>
      </c>
      <c r="H2096" s="2">
        <v>0.01</v>
      </c>
      <c r="I2096">
        <v>0.4</v>
      </c>
      <c r="J2096">
        <v>1.4000000000000001</v>
      </c>
      <c r="K2096">
        <v>2.9555689999999997</v>
      </c>
      <c r="L2096">
        <v>1.5444491499999999</v>
      </c>
    </row>
    <row r="2097" spans="1:12" x14ac:dyDescent="0.25">
      <c r="A2097" t="s">
        <v>10509</v>
      </c>
      <c r="B2097">
        <v>1</v>
      </c>
      <c r="C2097">
        <v>13</v>
      </c>
      <c r="D2097">
        <v>12</v>
      </c>
      <c r="E2097">
        <v>327251</v>
      </c>
      <c r="F2097" s="2">
        <v>0.01</v>
      </c>
      <c r="G2097" s="2">
        <v>0</v>
      </c>
      <c r="H2097" s="2">
        <v>0</v>
      </c>
      <c r="I2097">
        <v>0.4</v>
      </c>
      <c r="J2097">
        <v>9.4000000000000021</v>
      </c>
      <c r="K2097">
        <v>0.26362549999999996</v>
      </c>
      <c r="L2097">
        <v>2.6022689250000006</v>
      </c>
    </row>
    <row r="2098" spans="1:12" x14ac:dyDescent="0.25">
      <c r="A2098" t="s">
        <v>5477</v>
      </c>
      <c r="B2098">
        <v>1</v>
      </c>
      <c r="C2098">
        <v>3027</v>
      </c>
      <c r="D2098">
        <v>1</v>
      </c>
      <c r="E2098">
        <v>14289</v>
      </c>
      <c r="F2098" s="2">
        <v>0</v>
      </c>
      <c r="G2098" s="2">
        <v>0</v>
      </c>
      <c r="H2098" s="2">
        <v>0</v>
      </c>
      <c r="I2098">
        <v>0.4</v>
      </c>
      <c r="J2098">
        <v>-604.40000000000009</v>
      </c>
      <c r="K2098">
        <v>7.1444999999999998E-3</v>
      </c>
      <c r="L2098">
        <v>-150.93749942500003</v>
      </c>
    </row>
    <row r="2099" spans="1:12" x14ac:dyDescent="0.25">
      <c r="A2099" t="s">
        <v>532</v>
      </c>
      <c r="B2099">
        <v>1</v>
      </c>
      <c r="C2099">
        <v>6</v>
      </c>
      <c r="D2099">
        <v>6</v>
      </c>
      <c r="E2099">
        <v>326955</v>
      </c>
      <c r="F2099" s="2">
        <v>0.02</v>
      </c>
      <c r="G2099" s="2">
        <v>0</v>
      </c>
      <c r="H2099" s="2">
        <v>0</v>
      </c>
      <c r="I2099">
        <v>0.4</v>
      </c>
      <c r="J2099">
        <v>4.8000000000000007</v>
      </c>
      <c r="K2099">
        <v>0.36347750000000001</v>
      </c>
      <c r="L2099">
        <v>1.4872171250000004</v>
      </c>
    </row>
    <row r="2100" spans="1:12" x14ac:dyDescent="0.25">
      <c r="A2100" t="s">
        <v>532</v>
      </c>
      <c r="B2100">
        <v>1</v>
      </c>
      <c r="C2100">
        <v>9</v>
      </c>
      <c r="D2100">
        <v>8</v>
      </c>
      <c r="E2100">
        <v>1069014</v>
      </c>
      <c r="F2100" s="2">
        <v>0.03</v>
      </c>
      <c r="G2100" s="2">
        <v>0</v>
      </c>
      <c r="H2100" s="2">
        <v>0</v>
      </c>
      <c r="I2100">
        <v>0.4</v>
      </c>
      <c r="J2100">
        <v>6.2</v>
      </c>
      <c r="K2100">
        <v>0.83450699999999989</v>
      </c>
      <c r="L2100">
        <v>2.0020774499999998</v>
      </c>
    </row>
    <row r="2101" spans="1:12" x14ac:dyDescent="0.25">
      <c r="A2101" t="s">
        <v>532</v>
      </c>
      <c r="B2101">
        <v>1</v>
      </c>
      <c r="C2101">
        <v>17</v>
      </c>
      <c r="D2101">
        <v>9</v>
      </c>
      <c r="E2101">
        <v>1380632</v>
      </c>
      <c r="F2101" s="2">
        <v>0.02</v>
      </c>
      <c r="G2101" s="2">
        <v>0</v>
      </c>
      <c r="H2101" s="2">
        <v>0</v>
      </c>
      <c r="I2101">
        <v>0.4</v>
      </c>
      <c r="J2101">
        <v>5.6</v>
      </c>
      <c r="K2101">
        <v>0.89031599999999989</v>
      </c>
      <c r="L2101">
        <v>1.8716105999999999</v>
      </c>
    </row>
    <row r="2102" spans="1:12" x14ac:dyDescent="0.25">
      <c r="A2102" t="s">
        <v>532</v>
      </c>
      <c r="B2102">
        <v>1</v>
      </c>
      <c r="C2102">
        <v>11</v>
      </c>
      <c r="D2102">
        <v>11</v>
      </c>
      <c r="E2102">
        <v>130546</v>
      </c>
      <c r="F2102" s="2">
        <v>0.04</v>
      </c>
      <c r="G2102" s="2">
        <v>0</v>
      </c>
      <c r="H2102" s="2">
        <v>0</v>
      </c>
      <c r="I2102">
        <v>0.4</v>
      </c>
      <c r="J2102">
        <v>8.8000000000000007</v>
      </c>
      <c r="K2102">
        <v>0.46527300000000005</v>
      </c>
      <c r="L2102">
        <v>2.5228455500000004</v>
      </c>
    </row>
    <row r="2103" spans="1:12" x14ac:dyDescent="0.25">
      <c r="A2103" t="s">
        <v>532</v>
      </c>
      <c r="B2103">
        <v>1</v>
      </c>
      <c r="C2103">
        <v>2</v>
      </c>
      <c r="D2103">
        <v>1</v>
      </c>
      <c r="E2103">
        <v>196285</v>
      </c>
      <c r="F2103" s="2">
        <v>0.03</v>
      </c>
      <c r="G2103" s="2">
        <v>0</v>
      </c>
      <c r="H2103" s="2">
        <v>0</v>
      </c>
      <c r="I2103">
        <v>0.4</v>
      </c>
      <c r="J2103">
        <v>0.60000000000000009</v>
      </c>
      <c r="K2103">
        <v>0.39814249999999995</v>
      </c>
      <c r="L2103">
        <v>0.44934987500000001</v>
      </c>
    </row>
    <row r="2104" spans="1:12" x14ac:dyDescent="0.25">
      <c r="A2104" t="s">
        <v>532</v>
      </c>
      <c r="B2104">
        <v>1</v>
      </c>
      <c r="C2104">
        <v>5</v>
      </c>
      <c r="D2104">
        <v>4</v>
      </c>
      <c r="E2104">
        <v>1732872</v>
      </c>
      <c r="F2104" s="2">
        <v>0.03</v>
      </c>
      <c r="G2104" s="2">
        <v>0</v>
      </c>
      <c r="H2104" s="2">
        <v>0</v>
      </c>
      <c r="I2104">
        <v>0.4</v>
      </c>
      <c r="J2104">
        <v>3</v>
      </c>
      <c r="K2104">
        <v>1.166436</v>
      </c>
      <c r="L2104">
        <v>1.3182526000000001</v>
      </c>
    </row>
    <row r="2105" spans="1:12" x14ac:dyDescent="0.25">
      <c r="A2105" t="s">
        <v>532</v>
      </c>
      <c r="B2105">
        <v>1</v>
      </c>
      <c r="C2105">
        <v>3</v>
      </c>
      <c r="D2105">
        <v>1</v>
      </c>
      <c r="E2105">
        <v>185388</v>
      </c>
      <c r="F2105" s="2">
        <v>0.04</v>
      </c>
      <c r="G2105" s="2">
        <v>0</v>
      </c>
      <c r="H2105" s="2">
        <v>0</v>
      </c>
      <c r="I2105">
        <v>0.4</v>
      </c>
      <c r="J2105">
        <v>0.4</v>
      </c>
      <c r="K2105">
        <v>0.49269400000000002</v>
      </c>
      <c r="L2105">
        <v>0.43244290000000002</v>
      </c>
    </row>
    <row r="2106" spans="1:12" x14ac:dyDescent="0.25">
      <c r="A2106" t="s">
        <v>532</v>
      </c>
      <c r="B2106">
        <v>1</v>
      </c>
      <c r="C2106">
        <v>1</v>
      </c>
      <c r="D2106">
        <v>1</v>
      </c>
      <c r="E2106">
        <v>268248</v>
      </c>
      <c r="F2106" s="2">
        <v>0.03</v>
      </c>
      <c r="G2106" s="2">
        <v>0</v>
      </c>
      <c r="H2106" s="2">
        <v>0</v>
      </c>
      <c r="I2106">
        <v>0.4</v>
      </c>
      <c r="J2106">
        <v>0.8</v>
      </c>
      <c r="K2106">
        <v>0.43412399999999995</v>
      </c>
      <c r="L2106">
        <v>0.51194340000000005</v>
      </c>
    </row>
    <row r="2107" spans="1:12" x14ac:dyDescent="0.25">
      <c r="A2107" t="s">
        <v>532</v>
      </c>
      <c r="B2107">
        <v>1</v>
      </c>
      <c r="C2107">
        <v>5</v>
      </c>
      <c r="D2107">
        <v>5</v>
      </c>
      <c r="E2107">
        <v>264912</v>
      </c>
      <c r="F2107" s="2">
        <v>0.03</v>
      </c>
      <c r="G2107" s="2">
        <v>0</v>
      </c>
      <c r="H2107" s="2">
        <v>0</v>
      </c>
      <c r="I2107">
        <v>0.4</v>
      </c>
      <c r="J2107">
        <v>4</v>
      </c>
      <c r="K2107">
        <v>0.43245599999999995</v>
      </c>
      <c r="L2107">
        <v>1.3113596000000001</v>
      </c>
    </row>
    <row r="2108" spans="1:12" x14ac:dyDescent="0.25">
      <c r="A2108" t="s">
        <v>532</v>
      </c>
      <c r="B2108">
        <v>1</v>
      </c>
      <c r="C2108">
        <v>5</v>
      </c>
      <c r="D2108">
        <v>5</v>
      </c>
      <c r="E2108">
        <v>196811</v>
      </c>
      <c r="F2108" s="2">
        <v>0.01</v>
      </c>
      <c r="G2108" s="2">
        <v>0</v>
      </c>
      <c r="H2108" s="2">
        <v>0</v>
      </c>
      <c r="I2108">
        <v>0.4</v>
      </c>
      <c r="J2108">
        <v>4</v>
      </c>
      <c r="K2108">
        <v>0.19840550000000001</v>
      </c>
      <c r="L2108">
        <v>1.2294419250000002</v>
      </c>
    </row>
    <row r="2109" spans="1:12" x14ac:dyDescent="0.25">
      <c r="A2109" t="s">
        <v>532</v>
      </c>
      <c r="B2109">
        <v>1</v>
      </c>
      <c r="C2109">
        <v>13</v>
      </c>
      <c r="D2109">
        <v>10</v>
      </c>
      <c r="E2109">
        <v>387328</v>
      </c>
      <c r="F2109" s="2">
        <v>0.03</v>
      </c>
      <c r="G2109" s="2">
        <v>0</v>
      </c>
      <c r="H2109" s="2">
        <v>0</v>
      </c>
      <c r="I2109">
        <v>0.4</v>
      </c>
      <c r="J2109">
        <v>7.4</v>
      </c>
      <c r="K2109">
        <v>0.49366399999999999</v>
      </c>
      <c r="L2109">
        <v>2.1827824000000002</v>
      </c>
    </row>
    <row r="2110" spans="1:12" x14ac:dyDescent="0.25">
      <c r="A2110" t="s">
        <v>532</v>
      </c>
      <c r="B2110">
        <v>1</v>
      </c>
      <c r="C2110">
        <v>14</v>
      </c>
      <c r="D2110">
        <v>12</v>
      </c>
      <c r="E2110">
        <v>1161732</v>
      </c>
      <c r="F2110" s="2">
        <v>0.01</v>
      </c>
      <c r="G2110" s="2">
        <v>0</v>
      </c>
      <c r="H2110" s="2">
        <v>0</v>
      </c>
      <c r="I2110">
        <v>0.4</v>
      </c>
      <c r="J2110">
        <v>9.2000000000000011</v>
      </c>
      <c r="K2110">
        <v>0.68086599999999997</v>
      </c>
      <c r="L2110">
        <v>2.6983031000000004</v>
      </c>
    </row>
    <row r="2111" spans="1:12" x14ac:dyDescent="0.25">
      <c r="A2111" t="s">
        <v>532</v>
      </c>
      <c r="B2111">
        <v>1</v>
      </c>
      <c r="C2111">
        <v>5</v>
      </c>
      <c r="D2111">
        <v>3</v>
      </c>
      <c r="E2111">
        <v>58278</v>
      </c>
      <c r="F2111" s="2">
        <v>0.04</v>
      </c>
      <c r="G2111" s="2">
        <v>0</v>
      </c>
      <c r="H2111" s="2">
        <v>0</v>
      </c>
      <c r="I2111">
        <v>0.4</v>
      </c>
      <c r="J2111">
        <v>2.0000000000000004</v>
      </c>
      <c r="K2111">
        <v>0.42913900000000005</v>
      </c>
      <c r="L2111">
        <v>0.81019865000000013</v>
      </c>
    </row>
    <row r="2112" spans="1:12" x14ac:dyDescent="0.25">
      <c r="A2112" t="s">
        <v>532</v>
      </c>
      <c r="B2112">
        <v>1</v>
      </c>
      <c r="C2112">
        <v>5</v>
      </c>
      <c r="D2112">
        <v>4</v>
      </c>
      <c r="E2112">
        <v>104929</v>
      </c>
      <c r="F2112" s="2">
        <v>0.02</v>
      </c>
      <c r="G2112" s="2">
        <v>0</v>
      </c>
      <c r="H2112" s="2">
        <v>0</v>
      </c>
      <c r="I2112">
        <v>0.4</v>
      </c>
      <c r="J2112">
        <v>3</v>
      </c>
      <c r="K2112">
        <v>0.25246449999999998</v>
      </c>
      <c r="L2112">
        <v>0.99836257500000003</v>
      </c>
    </row>
    <row r="2113" spans="1:12" x14ac:dyDescent="0.25">
      <c r="A2113" t="s">
        <v>532</v>
      </c>
      <c r="B2113">
        <v>1</v>
      </c>
      <c r="C2113">
        <v>4</v>
      </c>
      <c r="D2113">
        <v>2</v>
      </c>
      <c r="E2113">
        <v>57738</v>
      </c>
      <c r="F2113" s="2">
        <v>0.06</v>
      </c>
      <c r="G2113" s="2">
        <v>0</v>
      </c>
      <c r="H2113" s="2">
        <v>0</v>
      </c>
      <c r="I2113">
        <v>0.4</v>
      </c>
      <c r="J2113">
        <v>1.2000000000000002</v>
      </c>
      <c r="K2113">
        <v>0.62886900000000001</v>
      </c>
      <c r="L2113">
        <v>0.68010415000000002</v>
      </c>
    </row>
    <row r="2114" spans="1:12" x14ac:dyDescent="0.25">
      <c r="A2114" t="s">
        <v>532</v>
      </c>
      <c r="B2114">
        <v>1</v>
      </c>
      <c r="C2114">
        <v>3</v>
      </c>
      <c r="D2114">
        <v>3</v>
      </c>
      <c r="E2114">
        <v>242805</v>
      </c>
      <c r="F2114" s="2">
        <v>0.02</v>
      </c>
      <c r="G2114" s="2">
        <v>0</v>
      </c>
      <c r="H2114" s="2">
        <v>0</v>
      </c>
      <c r="I2114">
        <v>0.4</v>
      </c>
      <c r="J2114">
        <v>2.4000000000000004</v>
      </c>
      <c r="K2114">
        <v>0.32140250000000004</v>
      </c>
      <c r="L2114">
        <v>0.87249087500000011</v>
      </c>
    </row>
    <row r="2115" spans="1:12" x14ac:dyDescent="0.25">
      <c r="A2115" t="s">
        <v>532</v>
      </c>
      <c r="B2115">
        <v>1</v>
      </c>
      <c r="C2115">
        <v>14</v>
      </c>
      <c r="D2115">
        <v>8</v>
      </c>
      <c r="E2115">
        <v>183242</v>
      </c>
      <c r="F2115" s="2">
        <v>0.02</v>
      </c>
      <c r="G2115" s="2">
        <v>0</v>
      </c>
      <c r="H2115" s="2">
        <v>0</v>
      </c>
      <c r="I2115">
        <v>0.4</v>
      </c>
      <c r="J2115">
        <v>5.2</v>
      </c>
      <c r="K2115">
        <v>0.29162100000000002</v>
      </c>
      <c r="L2115">
        <v>1.56206735</v>
      </c>
    </row>
    <row r="2116" spans="1:12" x14ac:dyDescent="0.25">
      <c r="A2116" t="s">
        <v>532</v>
      </c>
      <c r="B2116">
        <v>1</v>
      </c>
      <c r="C2116">
        <v>10</v>
      </c>
      <c r="D2116">
        <v>5</v>
      </c>
      <c r="E2116">
        <v>186912</v>
      </c>
      <c r="F2116" s="2">
        <v>0.03</v>
      </c>
      <c r="G2116" s="2">
        <v>0</v>
      </c>
      <c r="H2116" s="2">
        <v>0</v>
      </c>
      <c r="I2116">
        <v>0.4</v>
      </c>
      <c r="J2116">
        <v>3</v>
      </c>
      <c r="K2116">
        <v>0.39345599999999997</v>
      </c>
      <c r="L2116">
        <v>1.0477096000000001</v>
      </c>
    </row>
    <row r="2117" spans="1:12" x14ac:dyDescent="0.25">
      <c r="A2117" t="s">
        <v>532</v>
      </c>
      <c r="B2117">
        <v>1</v>
      </c>
      <c r="C2117">
        <v>3</v>
      </c>
      <c r="D2117">
        <v>3</v>
      </c>
      <c r="E2117">
        <v>88189</v>
      </c>
      <c r="F2117" s="2">
        <v>0.03</v>
      </c>
      <c r="G2117" s="2">
        <v>0</v>
      </c>
      <c r="H2117" s="2">
        <v>0</v>
      </c>
      <c r="I2117">
        <v>0.4</v>
      </c>
      <c r="J2117">
        <v>2.4000000000000004</v>
      </c>
      <c r="K2117">
        <v>0.34409449999999997</v>
      </c>
      <c r="L2117">
        <v>0.88043307500000012</v>
      </c>
    </row>
    <row r="2118" spans="1:12" x14ac:dyDescent="0.25">
      <c r="A2118" t="s">
        <v>532</v>
      </c>
      <c r="B2118">
        <v>1</v>
      </c>
      <c r="C2118">
        <v>6</v>
      </c>
      <c r="D2118">
        <v>6</v>
      </c>
      <c r="E2118">
        <v>849814</v>
      </c>
      <c r="F2118" s="2">
        <v>0.02</v>
      </c>
      <c r="G2118" s="2">
        <v>0</v>
      </c>
      <c r="H2118" s="2">
        <v>0</v>
      </c>
      <c r="I2118">
        <v>0.4</v>
      </c>
      <c r="J2118">
        <v>4.8000000000000007</v>
      </c>
      <c r="K2118">
        <v>0.62490699999999999</v>
      </c>
      <c r="L2118">
        <v>1.5787174500000003</v>
      </c>
    </row>
    <row r="2119" spans="1:12" x14ac:dyDescent="0.25">
      <c r="A2119" t="s">
        <v>532</v>
      </c>
      <c r="B2119">
        <v>1</v>
      </c>
      <c r="C2119">
        <v>4</v>
      </c>
      <c r="D2119">
        <v>3</v>
      </c>
      <c r="E2119">
        <v>182650</v>
      </c>
      <c r="F2119" s="2">
        <v>0.03</v>
      </c>
      <c r="G2119" s="2">
        <v>0</v>
      </c>
      <c r="H2119" s="2">
        <v>0</v>
      </c>
      <c r="I2119">
        <v>0.4</v>
      </c>
      <c r="J2119">
        <v>2.2000000000000002</v>
      </c>
      <c r="K2119">
        <v>0.39132499999999998</v>
      </c>
      <c r="L2119">
        <v>0.84696375000000002</v>
      </c>
    </row>
    <row r="2120" spans="1:12" x14ac:dyDescent="0.25">
      <c r="A2120" t="s">
        <v>532</v>
      </c>
      <c r="B2120">
        <v>1</v>
      </c>
      <c r="C2120">
        <v>6</v>
      </c>
      <c r="D2120">
        <v>5</v>
      </c>
      <c r="E2120">
        <v>245641</v>
      </c>
      <c r="F2120" s="2">
        <v>0.03</v>
      </c>
      <c r="G2120" s="2">
        <v>0</v>
      </c>
      <c r="H2120" s="2">
        <v>0</v>
      </c>
      <c r="I2120">
        <v>0.4</v>
      </c>
      <c r="J2120">
        <v>3.8</v>
      </c>
      <c r="K2120">
        <v>0.42282049999999999</v>
      </c>
      <c r="L2120">
        <v>1.2579871749999998</v>
      </c>
    </row>
    <row r="2121" spans="1:12" x14ac:dyDescent="0.25">
      <c r="A2121" t="s">
        <v>532</v>
      </c>
      <c r="B2121">
        <v>1</v>
      </c>
      <c r="C2121">
        <v>5</v>
      </c>
      <c r="D2121">
        <v>4</v>
      </c>
      <c r="E2121">
        <v>592142</v>
      </c>
      <c r="F2121" s="2">
        <v>0.03</v>
      </c>
      <c r="G2121" s="2">
        <v>0</v>
      </c>
      <c r="H2121" s="2">
        <v>0</v>
      </c>
      <c r="I2121">
        <v>0.4</v>
      </c>
      <c r="J2121">
        <v>3</v>
      </c>
      <c r="K2121">
        <v>0.59607100000000002</v>
      </c>
      <c r="L2121">
        <v>1.11862485</v>
      </c>
    </row>
    <row r="2122" spans="1:12" x14ac:dyDescent="0.25">
      <c r="A2122" t="s">
        <v>532</v>
      </c>
      <c r="B2122">
        <v>1</v>
      </c>
      <c r="C2122">
        <v>2</v>
      </c>
      <c r="D2122">
        <v>1</v>
      </c>
      <c r="E2122">
        <v>186280</v>
      </c>
      <c r="F2122" s="2">
        <v>0.03</v>
      </c>
      <c r="G2122" s="2">
        <v>0</v>
      </c>
      <c r="H2122" s="2">
        <v>0</v>
      </c>
      <c r="I2122">
        <v>0.4</v>
      </c>
      <c r="J2122">
        <v>0.60000000000000009</v>
      </c>
      <c r="K2122">
        <v>0.39313999999999999</v>
      </c>
      <c r="L2122">
        <v>0.44759900000000008</v>
      </c>
    </row>
    <row r="2123" spans="1:12" x14ac:dyDescent="0.25">
      <c r="A2123" t="s">
        <v>532</v>
      </c>
      <c r="B2123">
        <v>1</v>
      </c>
      <c r="C2123">
        <v>8</v>
      </c>
      <c r="D2123">
        <v>7</v>
      </c>
      <c r="E2123">
        <v>107120</v>
      </c>
      <c r="F2123" s="2">
        <v>0.01</v>
      </c>
      <c r="G2123" s="2">
        <v>0</v>
      </c>
      <c r="H2123" s="2">
        <v>0</v>
      </c>
      <c r="I2123">
        <v>0.4</v>
      </c>
      <c r="J2123">
        <v>5.4</v>
      </c>
      <c r="K2123">
        <v>0.15356</v>
      </c>
      <c r="L2123">
        <v>1.5637460000000003</v>
      </c>
    </row>
    <row r="2124" spans="1:12" x14ac:dyDescent="0.25">
      <c r="A2124" t="s">
        <v>532</v>
      </c>
      <c r="B2124">
        <v>1</v>
      </c>
      <c r="C2124">
        <v>1</v>
      </c>
      <c r="D2124">
        <v>1</v>
      </c>
      <c r="E2124">
        <v>98042</v>
      </c>
      <c r="F2124" s="2">
        <v>0.05</v>
      </c>
      <c r="G2124" s="2">
        <v>0</v>
      </c>
      <c r="H2124" s="2">
        <v>0</v>
      </c>
      <c r="I2124">
        <v>0.4</v>
      </c>
      <c r="J2124">
        <v>0.8</v>
      </c>
      <c r="K2124">
        <v>0.54902100000000009</v>
      </c>
      <c r="L2124">
        <v>0.5521573500000001</v>
      </c>
    </row>
    <row r="2125" spans="1:12" x14ac:dyDescent="0.25">
      <c r="A2125" t="s">
        <v>4549</v>
      </c>
      <c r="B2125">
        <v>1</v>
      </c>
      <c r="C2125">
        <v>8</v>
      </c>
      <c r="D2125">
        <v>5</v>
      </c>
      <c r="E2125">
        <v>150908</v>
      </c>
      <c r="F2125" s="2">
        <v>0.05</v>
      </c>
      <c r="G2125" s="2">
        <v>0</v>
      </c>
      <c r="H2125" s="2">
        <v>0.01</v>
      </c>
      <c r="I2125">
        <v>0.4</v>
      </c>
      <c r="J2125">
        <v>3.4</v>
      </c>
      <c r="K2125">
        <v>0.82545400000000013</v>
      </c>
      <c r="L2125">
        <v>1.2989089</v>
      </c>
    </row>
    <row r="2126" spans="1:12" x14ac:dyDescent="0.25">
      <c r="A2126" t="s">
        <v>4549</v>
      </c>
      <c r="B2126">
        <v>1</v>
      </c>
      <c r="C2126">
        <v>11</v>
      </c>
      <c r="D2126">
        <v>8</v>
      </c>
      <c r="E2126">
        <v>241661</v>
      </c>
      <c r="F2126" s="2">
        <v>0.04</v>
      </c>
      <c r="G2126" s="2">
        <v>0</v>
      </c>
      <c r="H2126" s="2">
        <v>0</v>
      </c>
      <c r="I2126">
        <v>0.4</v>
      </c>
      <c r="J2126">
        <v>5.8000000000000007</v>
      </c>
      <c r="K2126">
        <v>0.52083049999999997</v>
      </c>
      <c r="L2126">
        <v>1.7922906750000003</v>
      </c>
    </row>
    <row r="2127" spans="1:12" x14ac:dyDescent="0.25">
      <c r="A2127" t="s">
        <v>4549</v>
      </c>
      <c r="B2127">
        <v>1</v>
      </c>
      <c r="C2127">
        <v>5</v>
      </c>
      <c r="D2127">
        <v>2</v>
      </c>
      <c r="E2127">
        <v>163781</v>
      </c>
      <c r="F2127" s="2">
        <v>0.06</v>
      </c>
      <c r="G2127" s="2">
        <v>0</v>
      </c>
      <c r="H2127" s="2">
        <v>0.01</v>
      </c>
      <c r="I2127">
        <v>0.4</v>
      </c>
      <c r="J2127">
        <v>1</v>
      </c>
      <c r="K2127">
        <v>0.93189049999999995</v>
      </c>
      <c r="L2127">
        <v>0.73616167499999996</v>
      </c>
    </row>
    <row r="2128" spans="1:12" x14ac:dyDescent="0.25">
      <c r="A2128" t="s">
        <v>6427</v>
      </c>
      <c r="B2128">
        <v>1</v>
      </c>
      <c r="C2128">
        <v>6</v>
      </c>
      <c r="D2128">
        <v>3</v>
      </c>
      <c r="E2128">
        <v>11439</v>
      </c>
      <c r="F2128" s="2">
        <v>0.01</v>
      </c>
      <c r="G2128" s="2">
        <v>0</v>
      </c>
      <c r="H2128" s="2">
        <v>0</v>
      </c>
      <c r="I2128">
        <v>0.4</v>
      </c>
      <c r="J2128">
        <v>1.8000000000000003</v>
      </c>
      <c r="K2128">
        <v>0.10571950000000001</v>
      </c>
      <c r="L2128">
        <v>0.64700182500000014</v>
      </c>
    </row>
    <row r="2129" spans="1:12" x14ac:dyDescent="0.25">
      <c r="A2129" t="s">
        <v>9476</v>
      </c>
      <c r="B2129">
        <v>1</v>
      </c>
      <c r="C2129">
        <v>5</v>
      </c>
      <c r="D2129">
        <v>5</v>
      </c>
      <c r="E2129">
        <v>2275359</v>
      </c>
      <c r="F2129" s="2">
        <v>0.05</v>
      </c>
      <c r="G2129" s="2">
        <v>0</v>
      </c>
      <c r="H2129" s="2">
        <v>0</v>
      </c>
      <c r="I2129">
        <v>0.4</v>
      </c>
      <c r="J2129">
        <v>4</v>
      </c>
      <c r="K2129">
        <v>1.6376795</v>
      </c>
      <c r="L2129">
        <v>1.7331878250000001</v>
      </c>
    </row>
    <row r="2130" spans="1:12" x14ac:dyDescent="0.25">
      <c r="A2130" t="s">
        <v>9476</v>
      </c>
      <c r="B2130">
        <v>1</v>
      </c>
      <c r="C2130">
        <v>7</v>
      </c>
      <c r="D2130">
        <v>5</v>
      </c>
      <c r="E2130">
        <v>221395</v>
      </c>
      <c r="F2130" s="2">
        <v>0.08</v>
      </c>
      <c r="G2130" s="2">
        <v>0</v>
      </c>
      <c r="H2130" s="2">
        <v>0.01</v>
      </c>
      <c r="I2130">
        <v>0.4</v>
      </c>
      <c r="J2130">
        <v>3.6</v>
      </c>
      <c r="K2130">
        <v>1.1606974999999999</v>
      </c>
      <c r="L2130">
        <v>1.466244125</v>
      </c>
    </row>
    <row r="2131" spans="1:12" x14ac:dyDescent="0.25">
      <c r="A2131" t="s">
        <v>18007</v>
      </c>
      <c r="B2131">
        <v>1</v>
      </c>
      <c r="C2131">
        <v>4</v>
      </c>
      <c r="D2131">
        <v>3</v>
      </c>
      <c r="E2131">
        <v>6993</v>
      </c>
      <c r="F2131" s="2">
        <v>0</v>
      </c>
      <c r="G2131" s="2">
        <v>-0.01</v>
      </c>
      <c r="H2131" s="2">
        <v>0.01</v>
      </c>
      <c r="I2131">
        <v>0.4</v>
      </c>
      <c r="J2131">
        <v>2.2000000000000002</v>
      </c>
      <c r="K2131">
        <v>0.10349650000000002</v>
      </c>
      <c r="L2131">
        <v>0.74622377500000003</v>
      </c>
    </row>
    <row r="2132" spans="1:12" x14ac:dyDescent="0.25">
      <c r="A2132" t="s">
        <v>7424</v>
      </c>
      <c r="B2132">
        <v>1</v>
      </c>
      <c r="C2132">
        <v>5</v>
      </c>
      <c r="D2132">
        <v>5</v>
      </c>
      <c r="E2132">
        <v>65211</v>
      </c>
      <c r="F2132" s="2">
        <v>0.08</v>
      </c>
      <c r="G2132" s="2">
        <v>0</v>
      </c>
      <c r="H2132" s="2">
        <v>0.01</v>
      </c>
      <c r="I2132">
        <v>0.4</v>
      </c>
      <c r="J2132">
        <v>4</v>
      </c>
      <c r="K2132">
        <v>1.0826055000000001</v>
      </c>
      <c r="L2132">
        <v>1.5389119250000003</v>
      </c>
    </row>
    <row r="2133" spans="1:12" x14ac:dyDescent="0.25">
      <c r="A2133" t="s">
        <v>11541</v>
      </c>
      <c r="B2133">
        <v>1</v>
      </c>
      <c r="C2133">
        <v>3</v>
      </c>
      <c r="D2133">
        <v>1</v>
      </c>
      <c r="E2133">
        <v>3133</v>
      </c>
      <c r="F2133" s="2">
        <v>0.01</v>
      </c>
      <c r="G2133" s="2">
        <v>0</v>
      </c>
      <c r="H2133" s="2">
        <v>0</v>
      </c>
      <c r="I2133">
        <v>0.4</v>
      </c>
      <c r="J2133">
        <v>0.4</v>
      </c>
      <c r="K2133">
        <v>0.1015665</v>
      </c>
      <c r="L2133">
        <v>0.29554827500000003</v>
      </c>
    </row>
    <row r="2134" spans="1:12" x14ac:dyDescent="0.25">
      <c r="A2134" t="s">
        <v>8446</v>
      </c>
      <c r="B2134">
        <v>1</v>
      </c>
      <c r="C2134">
        <v>7</v>
      </c>
      <c r="D2134">
        <v>7</v>
      </c>
      <c r="E2134">
        <v>6855630</v>
      </c>
      <c r="F2134" s="2">
        <v>0</v>
      </c>
      <c r="G2134" s="2">
        <v>0</v>
      </c>
      <c r="H2134" s="2">
        <v>0</v>
      </c>
      <c r="I2134">
        <v>0.4</v>
      </c>
      <c r="J2134">
        <v>5.6000000000000005</v>
      </c>
      <c r="K2134">
        <v>3.4278149999999998</v>
      </c>
      <c r="L2134">
        <v>2.7597352499999999</v>
      </c>
    </row>
    <row r="2135" spans="1:12" x14ac:dyDescent="0.25">
      <c r="A2135" t="s">
        <v>478</v>
      </c>
      <c r="B2135">
        <v>1</v>
      </c>
      <c r="C2135">
        <v>6</v>
      </c>
      <c r="D2135">
        <v>5</v>
      </c>
      <c r="E2135">
        <v>112160</v>
      </c>
      <c r="F2135" s="2">
        <v>0</v>
      </c>
      <c r="G2135" s="2">
        <v>0</v>
      </c>
      <c r="H2135" s="2">
        <v>0</v>
      </c>
      <c r="I2135">
        <v>0.4</v>
      </c>
      <c r="J2135">
        <v>3.8</v>
      </c>
      <c r="K2135">
        <v>5.6079999999999998E-2</v>
      </c>
      <c r="L2135">
        <v>1.1296279999999999</v>
      </c>
    </row>
    <row r="2136" spans="1:12" x14ac:dyDescent="0.25">
      <c r="A2136" t="s">
        <v>478</v>
      </c>
      <c r="B2136">
        <v>1</v>
      </c>
      <c r="C2136">
        <v>6</v>
      </c>
      <c r="D2136">
        <v>6</v>
      </c>
      <c r="E2136">
        <v>520636</v>
      </c>
      <c r="F2136" s="2">
        <v>0</v>
      </c>
      <c r="G2136" s="2">
        <v>0</v>
      </c>
      <c r="H2136" s="2">
        <v>0</v>
      </c>
      <c r="I2136">
        <v>0.4</v>
      </c>
      <c r="J2136">
        <v>4.8000000000000007</v>
      </c>
      <c r="K2136">
        <v>0.26031799999999999</v>
      </c>
      <c r="L2136">
        <v>1.4511113000000002</v>
      </c>
    </row>
    <row r="2137" spans="1:12" x14ac:dyDescent="0.25">
      <c r="A2137" t="s">
        <v>478</v>
      </c>
      <c r="B2137">
        <v>1</v>
      </c>
      <c r="C2137">
        <v>7</v>
      </c>
      <c r="D2137">
        <v>5</v>
      </c>
      <c r="E2137">
        <v>1364148</v>
      </c>
      <c r="F2137" s="2">
        <v>0.01</v>
      </c>
      <c r="G2137" s="2">
        <v>0</v>
      </c>
      <c r="H2137" s="2">
        <v>0</v>
      </c>
      <c r="I2137">
        <v>0.4</v>
      </c>
      <c r="J2137">
        <v>3.6</v>
      </c>
      <c r="K2137">
        <v>0.78207399999999994</v>
      </c>
      <c r="L2137">
        <v>1.3337259000000001</v>
      </c>
    </row>
    <row r="2138" spans="1:12" x14ac:dyDescent="0.25">
      <c r="A2138" t="s">
        <v>478</v>
      </c>
      <c r="B2138">
        <v>1</v>
      </c>
      <c r="C2138">
        <v>8</v>
      </c>
      <c r="D2138">
        <v>8</v>
      </c>
      <c r="E2138">
        <v>208678</v>
      </c>
      <c r="F2138" s="2">
        <v>0</v>
      </c>
      <c r="G2138" s="2">
        <v>0</v>
      </c>
      <c r="H2138" s="2">
        <v>0</v>
      </c>
      <c r="I2138">
        <v>0.4</v>
      </c>
      <c r="J2138">
        <v>6.4</v>
      </c>
      <c r="K2138">
        <v>0.104339</v>
      </c>
      <c r="L2138">
        <v>1.7965186500000003</v>
      </c>
    </row>
    <row r="2139" spans="1:12" x14ac:dyDescent="0.25">
      <c r="A2139" t="s">
        <v>478</v>
      </c>
      <c r="B2139">
        <v>1</v>
      </c>
      <c r="C2139">
        <v>6</v>
      </c>
      <c r="D2139">
        <v>6</v>
      </c>
      <c r="E2139">
        <v>61309</v>
      </c>
      <c r="F2139" s="2">
        <v>0</v>
      </c>
      <c r="G2139" s="2">
        <v>0</v>
      </c>
      <c r="H2139" s="2">
        <v>0</v>
      </c>
      <c r="I2139">
        <v>0.4</v>
      </c>
      <c r="J2139">
        <v>4.8000000000000007</v>
      </c>
      <c r="K2139">
        <v>3.0654499999999998E-2</v>
      </c>
      <c r="L2139">
        <v>1.3707290750000003</v>
      </c>
    </row>
    <row r="2140" spans="1:12" x14ac:dyDescent="0.25">
      <c r="A2140" t="s">
        <v>478</v>
      </c>
      <c r="B2140">
        <v>1</v>
      </c>
      <c r="C2140">
        <v>4</v>
      </c>
      <c r="D2140">
        <v>3</v>
      </c>
      <c r="E2140">
        <v>1328518</v>
      </c>
      <c r="F2140" s="2">
        <v>0.01</v>
      </c>
      <c r="G2140" s="2">
        <v>0</v>
      </c>
      <c r="H2140" s="2">
        <v>0.01</v>
      </c>
      <c r="I2140">
        <v>0.4</v>
      </c>
      <c r="J2140">
        <v>2.2000000000000002</v>
      </c>
      <c r="K2140">
        <v>1.014259</v>
      </c>
      <c r="L2140">
        <v>1.0649906499999999</v>
      </c>
    </row>
    <row r="2141" spans="1:12" x14ac:dyDescent="0.25">
      <c r="A2141" t="s">
        <v>478</v>
      </c>
      <c r="B2141">
        <v>1</v>
      </c>
      <c r="C2141">
        <v>6</v>
      </c>
      <c r="D2141">
        <v>5</v>
      </c>
      <c r="E2141">
        <v>77788</v>
      </c>
      <c r="F2141" s="2">
        <v>0.01</v>
      </c>
      <c r="G2141" s="2">
        <v>0</v>
      </c>
      <c r="H2141" s="2">
        <v>0</v>
      </c>
      <c r="I2141">
        <v>0.4</v>
      </c>
      <c r="J2141">
        <v>3.8</v>
      </c>
      <c r="K2141">
        <v>0.13889400000000002</v>
      </c>
      <c r="L2141">
        <v>1.1586128999999998</v>
      </c>
    </row>
    <row r="2142" spans="1:12" x14ac:dyDescent="0.25">
      <c r="A2142" t="s">
        <v>478</v>
      </c>
      <c r="B2142">
        <v>1</v>
      </c>
      <c r="C2142">
        <v>2</v>
      </c>
      <c r="D2142">
        <v>1</v>
      </c>
      <c r="E2142">
        <v>20797</v>
      </c>
      <c r="F2142" s="2">
        <v>0</v>
      </c>
      <c r="G2142" s="2">
        <v>0</v>
      </c>
      <c r="H2142" s="2">
        <v>0</v>
      </c>
      <c r="I2142">
        <v>0.4</v>
      </c>
      <c r="J2142">
        <v>0.60000000000000009</v>
      </c>
      <c r="K2142">
        <v>1.03985E-2</v>
      </c>
      <c r="L2142">
        <v>0.31363947500000006</v>
      </c>
    </row>
    <row r="2143" spans="1:12" x14ac:dyDescent="0.25">
      <c r="A2143" t="s">
        <v>478</v>
      </c>
      <c r="B2143">
        <v>1</v>
      </c>
      <c r="C2143">
        <v>5</v>
      </c>
      <c r="D2143">
        <v>3</v>
      </c>
      <c r="E2143">
        <v>344792</v>
      </c>
      <c r="F2143" s="2">
        <v>0</v>
      </c>
      <c r="G2143" s="2">
        <v>0</v>
      </c>
      <c r="H2143" s="2">
        <v>0</v>
      </c>
      <c r="I2143">
        <v>0.4</v>
      </c>
      <c r="J2143">
        <v>2.0000000000000004</v>
      </c>
      <c r="K2143">
        <v>0.17239599999999999</v>
      </c>
      <c r="L2143">
        <v>0.72033860000000016</v>
      </c>
    </row>
    <row r="2144" spans="1:12" x14ac:dyDescent="0.25">
      <c r="A2144" t="s">
        <v>478</v>
      </c>
      <c r="B2144">
        <v>1</v>
      </c>
      <c r="C2144">
        <v>3</v>
      </c>
      <c r="D2144">
        <v>1</v>
      </c>
      <c r="E2144">
        <v>21700</v>
      </c>
      <c r="F2144" s="2">
        <v>0</v>
      </c>
      <c r="G2144" s="2">
        <v>0</v>
      </c>
      <c r="H2144" s="2">
        <v>0</v>
      </c>
      <c r="I2144">
        <v>0.4</v>
      </c>
      <c r="J2144">
        <v>0.4</v>
      </c>
      <c r="K2144">
        <v>1.085E-2</v>
      </c>
      <c r="L2144">
        <v>0.26379750000000002</v>
      </c>
    </row>
    <row r="2145" spans="1:12" x14ac:dyDescent="0.25">
      <c r="A2145" t="s">
        <v>478</v>
      </c>
      <c r="B2145">
        <v>1</v>
      </c>
      <c r="C2145">
        <v>2</v>
      </c>
      <c r="D2145">
        <v>1</v>
      </c>
      <c r="E2145">
        <v>31062</v>
      </c>
      <c r="F2145" s="2">
        <v>0</v>
      </c>
      <c r="G2145" s="2">
        <v>0</v>
      </c>
      <c r="H2145" s="2">
        <v>0</v>
      </c>
      <c r="I2145">
        <v>0.4</v>
      </c>
      <c r="J2145">
        <v>0.60000000000000009</v>
      </c>
      <c r="K2145">
        <v>1.5531E-2</v>
      </c>
      <c r="L2145">
        <v>0.31543585000000007</v>
      </c>
    </row>
    <row r="2146" spans="1:12" x14ac:dyDescent="0.25">
      <c r="A2146" t="s">
        <v>478</v>
      </c>
      <c r="B2146">
        <v>1</v>
      </c>
      <c r="C2146">
        <v>3</v>
      </c>
      <c r="D2146">
        <v>1</v>
      </c>
      <c r="E2146">
        <v>5870</v>
      </c>
      <c r="F2146" s="2">
        <v>0</v>
      </c>
      <c r="G2146" s="2">
        <v>0</v>
      </c>
      <c r="H2146" s="2">
        <v>0</v>
      </c>
      <c r="I2146">
        <v>0.4</v>
      </c>
      <c r="J2146">
        <v>0.4</v>
      </c>
      <c r="K2146">
        <v>2.9349999999999997E-3</v>
      </c>
      <c r="L2146">
        <v>0.26102724999999999</v>
      </c>
    </row>
    <row r="2147" spans="1:12" x14ac:dyDescent="0.25">
      <c r="A2147" t="s">
        <v>478</v>
      </c>
      <c r="B2147">
        <v>1</v>
      </c>
      <c r="C2147">
        <v>5</v>
      </c>
      <c r="D2147">
        <v>3</v>
      </c>
      <c r="E2147">
        <v>203229</v>
      </c>
      <c r="F2147" s="2">
        <v>0</v>
      </c>
      <c r="G2147" s="2">
        <v>0</v>
      </c>
      <c r="H2147" s="2">
        <v>0</v>
      </c>
      <c r="I2147">
        <v>0.4</v>
      </c>
      <c r="J2147">
        <v>2.0000000000000004</v>
      </c>
      <c r="K2147">
        <v>0.1016145</v>
      </c>
      <c r="L2147">
        <v>0.69556507500000009</v>
      </c>
    </row>
    <row r="2148" spans="1:12" x14ac:dyDescent="0.25">
      <c r="A2148" t="s">
        <v>478</v>
      </c>
      <c r="B2148">
        <v>1</v>
      </c>
      <c r="C2148">
        <v>5</v>
      </c>
      <c r="D2148">
        <v>5</v>
      </c>
      <c r="E2148">
        <v>443498</v>
      </c>
      <c r="F2148" s="2">
        <v>0</v>
      </c>
      <c r="G2148" s="2">
        <v>0</v>
      </c>
      <c r="H2148" s="2">
        <v>0</v>
      </c>
      <c r="I2148">
        <v>0.4</v>
      </c>
      <c r="J2148">
        <v>4</v>
      </c>
      <c r="K2148">
        <v>0.221749</v>
      </c>
      <c r="L2148">
        <v>1.2376121500000001</v>
      </c>
    </row>
    <row r="2149" spans="1:12" x14ac:dyDescent="0.25">
      <c r="A2149" t="s">
        <v>5300</v>
      </c>
      <c r="B2149">
        <v>1</v>
      </c>
      <c r="C2149">
        <v>26</v>
      </c>
      <c r="D2149">
        <v>4</v>
      </c>
      <c r="E2149">
        <v>1422262</v>
      </c>
      <c r="F2149" s="2">
        <v>0.03</v>
      </c>
      <c r="G2149" s="2">
        <v>0</v>
      </c>
      <c r="H2149" s="2">
        <v>0</v>
      </c>
      <c r="I2149">
        <v>0.4</v>
      </c>
      <c r="J2149">
        <v>-1.2000000000000002</v>
      </c>
      <c r="K2149">
        <v>1.011131</v>
      </c>
      <c r="L2149">
        <v>0.21389584999999994</v>
      </c>
    </row>
    <row r="2150" spans="1:12" x14ac:dyDescent="0.25">
      <c r="A2150" t="s">
        <v>5300</v>
      </c>
      <c r="B2150">
        <v>1</v>
      </c>
      <c r="C2150">
        <v>15</v>
      </c>
      <c r="D2150">
        <v>14</v>
      </c>
      <c r="E2150">
        <v>1107554</v>
      </c>
      <c r="F2150" s="2">
        <v>0.02</v>
      </c>
      <c r="G2150" s="2">
        <v>0</v>
      </c>
      <c r="H2150" s="2">
        <v>0</v>
      </c>
      <c r="I2150">
        <v>0.4</v>
      </c>
      <c r="J2150">
        <v>11.000000000000002</v>
      </c>
      <c r="K2150">
        <v>0.75377699999999992</v>
      </c>
      <c r="L2150">
        <v>3.1738219500000007</v>
      </c>
    </row>
    <row r="2151" spans="1:12" x14ac:dyDescent="0.25">
      <c r="A2151" t="s">
        <v>5300</v>
      </c>
      <c r="B2151">
        <v>1</v>
      </c>
      <c r="C2151">
        <v>16</v>
      </c>
      <c r="D2151">
        <v>15</v>
      </c>
      <c r="E2151">
        <v>635182</v>
      </c>
      <c r="F2151" s="2">
        <v>0.02</v>
      </c>
      <c r="G2151" s="2">
        <v>0</v>
      </c>
      <c r="H2151" s="2">
        <v>0.01</v>
      </c>
      <c r="I2151">
        <v>0.4</v>
      </c>
      <c r="J2151">
        <v>11.8</v>
      </c>
      <c r="K2151">
        <v>0.76759100000000002</v>
      </c>
      <c r="L2151">
        <v>3.3786568500000005</v>
      </c>
    </row>
    <row r="2152" spans="1:12" x14ac:dyDescent="0.25">
      <c r="A2152" t="s">
        <v>5300</v>
      </c>
      <c r="B2152">
        <v>1</v>
      </c>
      <c r="C2152">
        <v>6</v>
      </c>
      <c r="D2152">
        <v>5</v>
      </c>
      <c r="E2152">
        <v>1319340</v>
      </c>
      <c r="F2152" s="2">
        <v>7.0000000000000007E-2</v>
      </c>
      <c r="G2152" s="2">
        <v>0</v>
      </c>
      <c r="H2152" s="2">
        <v>0.02</v>
      </c>
      <c r="I2152">
        <v>0.4</v>
      </c>
      <c r="J2152">
        <v>3.8</v>
      </c>
      <c r="K2152">
        <v>1.8596699999999999</v>
      </c>
      <c r="L2152">
        <v>1.7608845</v>
      </c>
    </row>
    <row r="2153" spans="1:12" x14ac:dyDescent="0.25">
      <c r="A2153" t="s">
        <v>5300</v>
      </c>
      <c r="B2153">
        <v>1</v>
      </c>
      <c r="C2153">
        <v>3</v>
      </c>
      <c r="D2153">
        <v>2</v>
      </c>
      <c r="E2153">
        <v>1037861</v>
      </c>
      <c r="F2153" s="2">
        <v>0.03</v>
      </c>
      <c r="G2153" s="2">
        <v>0</v>
      </c>
      <c r="H2153" s="2">
        <v>0</v>
      </c>
      <c r="I2153">
        <v>0.4</v>
      </c>
      <c r="J2153">
        <v>1.4000000000000001</v>
      </c>
      <c r="K2153">
        <v>0.81893050000000001</v>
      </c>
      <c r="L2153">
        <v>0.79662567500000003</v>
      </c>
    </row>
    <row r="2154" spans="1:12" x14ac:dyDescent="0.25">
      <c r="A2154" t="s">
        <v>5300</v>
      </c>
      <c r="B2154">
        <v>1</v>
      </c>
      <c r="C2154">
        <v>3</v>
      </c>
      <c r="D2154">
        <v>2</v>
      </c>
      <c r="E2154">
        <v>1728905</v>
      </c>
      <c r="F2154" s="2">
        <v>0.01</v>
      </c>
      <c r="G2154" s="2">
        <v>0</v>
      </c>
      <c r="H2154" s="2">
        <v>0.01</v>
      </c>
      <c r="I2154">
        <v>0.4</v>
      </c>
      <c r="J2154">
        <v>1.4000000000000001</v>
      </c>
      <c r="K2154">
        <v>1.2144524999999999</v>
      </c>
      <c r="L2154">
        <v>0.93505837499999989</v>
      </c>
    </row>
    <row r="2155" spans="1:12" x14ac:dyDescent="0.25">
      <c r="A2155" t="s">
        <v>5300</v>
      </c>
      <c r="B2155">
        <v>1</v>
      </c>
      <c r="C2155">
        <v>7</v>
      </c>
      <c r="D2155">
        <v>6</v>
      </c>
      <c r="E2155">
        <v>1069966</v>
      </c>
      <c r="F2155" s="2">
        <v>0.02</v>
      </c>
      <c r="G2155" s="2">
        <v>0</v>
      </c>
      <c r="H2155" s="2">
        <v>0.01</v>
      </c>
      <c r="I2155">
        <v>0.4</v>
      </c>
      <c r="J2155">
        <v>4.6000000000000005</v>
      </c>
      <c r="K2155">
        <v>0.98498299999999994</v>
      </c>
      <c r="L2155">
        <v>1.6547440500000001</v>
      </c>
    </row>
    <row r="2156" spans="1:12" x14ac:dyDescent="0.25">
      <c r="A2156" t="s">
        <v>5300</v>
      </c>
      <c r="B2156">
        <v>1</v>
      </c>
      <c r="C2156">
        <v>13</v>
      </c>
      <c r="D2156">
        <v>7</v>
      </c>
      <c r="E2156">
        <v>2454509</v>
      </c>
      <c r="F2156" s="2">
        <v>0.05</v>
      </c>
      <c r="G2156" s="2">
        <v>0</v>
      </c>
      <c r="H2156" s="2">
        <v>0</v>
      </c>
      <c r="I2156">
        <v>0.4</v>
      </c>
      <c r="J2156">
        <v>4.4000000000000004</v>
      </c>
      <c r="K2156">
        <v>1.7272544999999999</v>
      </c>
      <c r="L2156">
        <v>1.8645390750000002</v>
      </c>
    </row>
    <row r="2157" spans="1:12" x14ac:dyDescent="0.25">
      <c r="A2157" t="s">
        <v>5300</v>
      </c>
      <c r="B2157">
        <v>1</v>
      </c>
      <c r="C2157">
        <v>18</v>
      </c>
      <c r="D2157">
        <v>17</v>
      </c>
      <c r="E2157">
        <v>2177792</v>
      </c>
      <c r="F2157" s="2">
        <v>0.04</v>
      </c>
      <c r="G2157" s="2">
        <v>0</v>
      </c>
      <c r="H2157" s="2">
        <v>0.01</v>
      </c>
      <c r="I2157">
        <v>0.4</v>
      </c>
      <c r="J2157">
        <v>13.400000000000002</v>
      </c>
      <c r="K2157">
        <v>1.738896</v>
      </c>
      <c r="L2157">
        <v>4.1186136000000007</v>
      </c>
    </row>
    <row r="2158" spans="1:12" x14ac:dyDescent="0.25">
      <c r="A2158" t="s">
        <v>17661</v>
      </c>
      <c r="B2158">
        <v>1</v>
      </c>
      <c r="C2158">
        <v>4</v>
      </c>
      <c r="D2158">
        <v>1</v>
      </c>
      <c r="E2158">
        <v>28539</v>
      </c>
      <c r="F2158" s="2">
        <v>0.02</v>
      </c>
      <c r="G2158" s="2">
        <v>0</v>
      </c>
      <c r="H2158" s="2">
        <v>0</v>
      </c>
      <c r="I2158">
        <v>0.4</v>
      </c>
      <c r="J2158">
        <v>0.19999999999999996</v>
      </c>
      <c r="K2158">
        <v>0.2142695</v>
      </c>
      <c r="L2158">
        <v>0.28499432499999999</v>
      </c>
    </row>
    <row r="2159" spans="1:12" x14ac:dyDescent="0.25">
      <c r="A2159" t="s">
        <v>2448</v>
      </c>
      <c r="B2159">
        <v>1</v>
      </c>
      <c r="C2159">
        <v>7</v>
      </c>
      <c r="D2159">
        <v>5</v>
      </c>
      <c r="E2159">
        <v>199547</v>
      </c>
      <c r="F2159" s="2">
        <v>7.0000000000000007E-2</v>
      </c>
      <c r="G2159" s="2">
        <v>0</v>
      </c>
      <c r="H2159" s="2">
        <v>0</v>
      </c>
      <c r="I2159">
        <v>0.4</v>
      </c>
      <c r="J2159">
        <v>3.6</v>
      </c>
      <c r="K2159">
        <v>0.79977350000000003</v>
      </c>
      <c r="L2159">
        <v>1.339920725</v>
      </c>
    </row>
    <row r="2160" spans="1:12" x14ac:dyDescent="0.25">
      <c r="A2160" t="s">
        <v>500</v>
      </c>
      <c r="B2160">
        <v>1</v>
      </c>
      <c r="C2160">
        <v>7</v>
      </c>
      <c r="D2160">
        <v>7</v>
      </c>
      <c r="E2160">
        <v>299561</v>
      </c>
      <c r="F2160" s="2">
        <v>0.06</v>
      </c>
      <c r="G2160" s="2">
        <v>0</v>
      </c>
      <c r="H2160" s="2">
        <v>0.01</v>
      </c>
      <c r="I2160">
        <v>0.4</v>
      </c>
      <c r="J2160">
        <v>5.6000000000000005</v>
      </c>
      <c r="K2160">
        <v>0.99978049999999996</v>
      </c>
      <c r="L2160">
        <v>1.9099231750000001</v>
      </c>
    </row>
    <row r="2161" spans="1:12" x14ac:dyDescent="0.25">
      <c r="A2161" t="s">
        <v>500</v>
      </c>
      <c r="B2161">
        <v>1</v>
      </c>
      <c r="C2161">
        <v>15</v>
      </c>
      <c r="D2161">
        <v>14</v>
      </c>
      <c r="E2161">
        <v>402706</v>
      </c>
      <c r="F2161" s="2">
        <v>0.05</v>
      </c>
      <c r="G2161" s="2">
        <v>0</v>
      </c>
      <c r="H2161" s="2">
        <v>0</v>
      </c>
      <c r="I2161">
        <v>0.4</v>
      </c>
      <c r="J2161">
        <v>11.000000000000002</v>
      </c>
      <c r="K2161">
        <v>0.70135300000000012</v>
      </c>
      <c r="L2161">
        <v>3.1554735500000004</v>
      </c>
    </row>
    <row r="2162" spans="1:12" x14ac:dyDescent="0.25">
      <c r="A2162" t="s">
        <v>500</v>
      </c>
      <c r="B2162">
        <v>1</v>
      </c>
      <c r="C2162">
        <v>7</v>
      </c>
      <c r="D2162">
        <v>7</v>
      </c>
      <c r="E2162">
        <v>152001</v>
      </c>
      <c r="F2162" s="2">
        <v>0.06</v>
      </c>
      <c r="G2162" s="2">
        <v>0</v>
      </c>
      <c r="H2162" s="2">
        <v>0</v>
      </c>
      <c r="I2162">
        <v>0.4</v>
      </c>
      <c r="J2162">
        <v>5.6000000000000005</v>
      </c>
      <c r="K2162">
        <v>0.6760005</v>
      </c>
      <c r="L2162">
        <v>1.796600175</v>
      </c>
    </row>
    <row r="2163" spans="1:12" x14ac:dyDescent="0.25">
      <c r="A2163" t="s">
        <v>500</v>
      </c>
      <c r="B2163">
        <v>1</v>
      </c>
      <c r="C2163">
        <v>3</v>
      </c>
      <c r="D2163">
        <v>3</v>
      </c>
      <c r="E2163">
        <v>379449</v>
      </c>
      <c r="F2163" s="2">
        <v>0.05</v>
      </c>
      <c r="G2163" s="2">
        <v>0</v>
      </c>
      <c r="H2163" s="2">
        <v>0</v>
      </c>
      <c r="I2163">
        <v>0.4</v>
      </c>
      <c r="J2163">
        <v>2.4000000000000004</v>
      </c>
      <c r="K2163">
        <v>0.68972450000000007</v>
      </c>
      <c r="L2163">
        <v>1.0014035750000001</v>
      </c>
    </row>
    <row r="2164" spans="1:12" x14ac:dyDescent="0.25">
      <c r="A2164" t="s">
        <v>500</v>
      </c>
      <c r="B2164">
        <v>1</v>
      </c>
      <c r="C2164">
        <v>6</v>
      </c>
      <c r="D2164">
        <v>4</v>
      </c>
      <c r="E2164">
        <v>611885</v>
      </c>
      <c r="F2164" s="2">
        <v>0.06</v>
      </c>
      <c r="G2164" s="2">
        <v>0</v>
      </c>
      <c r="H2164" s="2">
        <v>0</v>
      </c>
      <c r="I2164">
        <v>0.4</v>
      </c>
      <c r="J2164">
        <v>2.8000000000000003</v>
      </c>
      <c r="K2164">
        <v>0.90594249999999998</v>
      </c>
      <c r="L2164">
        <v>1.177079875</v>
      </c>
    </row>
    <row r="2165" spans="1:12" x14ac:dyDescent="0.25">
      <c r="A2165" t="s">
        <v>500</v>
      </c>
      <c r="B2165">
        <v>1</v>
      </c>
      <c r="C2165">
        <v>12</v>
      </c>
      <c r="D2165">
        <v>10</v>
      </c>
      <c r="E2165">
        <v>156425</v>
      </c>
      <c r="F2165" s="2">
        <v>0.06</v>
      </c>
      <c r="G2165" s="2">
        <v>0</v>
      </c>
      <c r="H2165" s="2">
        <v>0</v>
      </c>
      <c r="I2165">
        <v>0.4</v>
      </c>
      <c r="J2165">
        <v>7.6</v>
      </c>
      <c r="K2165">
        <v>0.6782125</v>
      </c>
      <c r="L2165">
        <v>2.297374375</v>
      </c>
    </row>
    <row r="2166" spans="1:12" x14ac:dyDescent="0.25">
      <c r="A2166" t="s">
        <v>500</v>
      </c>
      <c r="B2166">
        <v>1</v>
      </c>
      <c r="C2166">
        <v>9</v>
      </c>
      <c r="D2166">
        <v>9</v>
      </c>
      <c r="E2166">
        <v>561569</v>
      </c>
      <c r="F2166" s="2">
        <v>0.04</v>
      </c>
      <c r="G2166" s="2">
        <v>0</v>
      </c>
      <c r="H2166" s="2">
        <v>0</v>
      </c>
      <c r="I2166">
        <v>0.4</v>
      </c>
      <c r="J2166">
        <v>7.2</v>
      </c>
      <c r="K2166">
        <v>0.68078450000000001</v>
      </c>
      <c r="L2166">
        <v>2.1982745750000001</v>
      </c>
    </row>
    <row r="2167" spans="1:12" x14ac:dyDescent="0.25">
      <c r="A2167" t="s">
        <v>500</v>
      </c>
      <c r="B2167">
        <v>1</v>
      </c>
      <c r="C2167">
        <v>7</v>
      </c>
      <c r="D2167">
        <v>7</v>
      </c>
      <c r="E2167">
        <v>489051</v>
      </c>
      <c r="F2167" s="2">
        <v>0.03</v>
      </c>
      <c r="G2167" s="2">
        <v>0</v>
      </c>
      <c r="H2167" s="2">
        <v>0</v>
      </c>
      <c r="I2167">
        <v>0.4</v>
      </c>
      <c r="J2167">
        <v>5.6000000000000005</v>
      </c>
      <c r="K2167">
        <v>0.5445255</v>
      </c>
      <c r="L2167">
        <v>1.7505839249999999</v>
      </c>
    </row>
    <row r="2168" spans="1:12" x14ac:dyDescent="0.25">
      <c r="A2168" t="s">
        <v>500</v>
      </c>
      <c r="B2168">
        <v>1</v>
      </c>
      <c r="C2168">
        <v>8</v>
      </c>
      <c r="D2168">
        <v>7</v>
      </c>
      <c r="E2168">
        <v>1618811</v>
      </c>
      <c r="F2168" s="2">
        <v>0.03</v>
      </c>
      <c r="G2168" s="2">
        <v>0</v>
      </c>
      <c r="H2168" s="2">
        <v>0</v>
      </c>
      <c r="I2168">
        <v>0.4</v>
      </c>
      <c r="J2168">
        <v>5.4</v>
      </c>
      <c r="K2168">
        <v>1.1094055</v>
      </c>
      <c r="L2168">
        <v>1.8982919250000001</v>
      </c>
    </row>
    <row r="2169" spans="1:12" x14ac:dyDescent="0.25">
      <c r="A2169" t="s">
        <v>4376</v>
      </c>
      <c r="B2169">
        <v>1</v>
      </c>
      <c r="C2169">
        <v>9</v>
      </c>
      <c r="D2169">
        <v>5</v>
      </c>
      <c r="E2169">
        <v>196212</v>
      </c>
      <c r="F2169" s="2">
        <v>0.01</v>
      </c>
      <c r="G2169" s="2">
        <v>0</v>
      </c>
      <c r="H2169" s="2">
        <v>0</v>
      </c>
      <c r="I2169">
        <v>0.4</v>
      </c>
      <c r="J2169">
        <v>3.2</v>
      </c>
      <c r="K2169">
        <v>0.198106</v>
      </c>
      <c r="L2169">
        <v>1.0293371</v>
      </c>
    </row>
    <row r="2170" spans="1:12" x14ac:dyDescent="0.25">
      <c r="A2170" t="s">
        <v>5304</v>
      </c>
      <c r="B2170">
        <v>1</v>
      </c>
      <c r="C2170">
        <v>8</v>
      </c>
      <c r="D2170">
        <v>7</v>
      </c>
      <c r="E2170">
        <v>1277105</v>
      </c>
      <c r="F2170" s="2">
        <v>0.03</v>
      </c>
      <c r="G2170" s="2">
        <v>0</v>
      </c>
      <c r="H2170" s="2">
        <v>0</v>
      </c>
      <c r="I2170">
        <v>0.4</v>
      </c>
      <c r="J2170">
        <v>5.4</v>
      </c>
      <c r="K2170">
        <v>0.9385524999999999</v>
      </c>
      <c r="L2170">
        <v>1.8384933750000001</v>
      </c>
    </row>
    <row r="2171" spans="1:12" x14ac:dyDescent="0.25">
      <c r="A2171" t="s">
        <v>6513</v>
      </c>
      <c r="B2171">
        <v>1</v>
      </c>
      <c r="C2171">
        <v>6</v>
      </c>
      <c r="D2171">
        <v>6</v>
      </c>
      <c r="E2171">
        <v>331638</v>
      </c>
      <c r="F2171" s="2">
        <v>0.01</v>
      </c>
      <c r="G2171" s="2">
        <v>0</v>
      </c>
      <c r="H2171" s="2">
        <v>0</v>
      </c>
      <c r="I2171">
        <v>0.4</v>
      </c>
      <c r="J2171">
        <v>4.8000000000000007</v>
      </c>
      <c r="K2171">
        <v>0.26581900000000003</v>
      </c>
      <c r="L2171">
        <v>1.4530366500000003</v>
      </c>
    </row>
    <row r="2172" spans="1:12" x14ac:dyDescent="0.25">
      <c r="A2172" t="s">
        <v>15818</v>
      </c>
      <c r="B2172">
        <v>1</v>
      </c>
      <c r="C2172">
        <v>30</v>
      </c>
      <c r="D2172">
        <v>6</v>
      </c>
      <c r="E2172">
        <v>14459</v>
      </c>
      <c r="F2172" s="2">
        <v>0</v>
      </c>
      <c r="G2172" s="2">
        <v>0</v>
      </c>
      <c r="H2172" s="2">
        <v>0</v>
      </c>
      <c r="I2172">
        <v>0.4</v>
      </c>
      <c r="J2172">
        <v>0</v>
      </c>
      <c r="K2172">
        <v>7.2294999999999998E-3</v>
      </c>
      <c r="L2172">
        <v>0.16253032500000003</v>
      </c>
    </row>
    <row r="2173" spans="1:12" x14ac:dyDescent="0.25">
      <c r="A2173" t="s">
        <v>7839</v>
      </c>
      <c r="B2173">
        <v>1</v>
      </c>
      <c r="C2173">
        <v>20</v>
      </c>
      <c r="D2173">
        <v>18</v>
      </c>
      <c r="E2173">
        <v>842721</v>
      </c>
      <c r="F2173" s="2">
        <v>0.02</v>
      </c>
      <c r="G2173" s="2">
        <v>0</v>
      </c>
      <c r="H2173" s="2">
        <v>0</v>
      </c>
      <c r="I2173">
        <v>0.4</v>
      </c>
      <c r="J2173">
        <v>14</v>
      </c>
      <c r="K2173">
        <v>0.62136049999999998</v>
      </c>
      <c r="L2173">
        <v>3.877476175</v>
      </c>
    </row>
    <row r="2174" spans="1:12" x14ac:dyDescent="0.25">
      <c r="A2174" t="s">
        <v>20657</v>
      </c>
      <c r="B2174">
        <v>1</v>
      </c>
      <c r="C2174">
        <v>6</v>
      </c>
      <c r="D2174">
        <v>6</v>
      </c>
      <c r="E2174">
        <v>534291</v>
      </c>
      <c r="F2174" s="2">
        <v>0.01</v>
      </c>
      <c r="G2174" s="2">
        <v>0</v>
      </c>
      <c r="H2174" s="2">
        <v>0</v>
      </c>
      <c r="I2174">
        <v>0.4</v>
      </c>
      <c r="J2174">
        <v>4.8000000000000007</v>
      </c>
      <c r="K2174">
        <v>0.36714550000000001</v>
      </c>
      <c r="L2174">
        <v>1.4885009250000003</v>
      </c>
    </row>
    <row r="2175" spans="1:12" x14ac:dyDescent="0.25">
      <c r="A2175" t="s">
        <v>20657</v>
      </c>
      <c r="B2175">
        <v>1</v>
      </c>
      <c r="C2175">
        <v>6</v>
      </c>
      <c r="D2175">
        <v>2</v>
      </c>
      <c r="E2175">
        <v>271685</v>
      </c>
      <c r="F2175" s="2">
        <v>0.01</v>
      </c>
      <c r="G2175" s="2">
        <v>0</v>
      </c>
      <c r="H2175" s="2">
        <v>0</v>
      </c>
      <c r="I2175">
        <v>0.4</v>
      </c>
      <c r="J2175">
        <v>0.8</v>
      </c>
      <c r="K2175">
        <v>0.23584250000000001</v>
      </c>
      <c r="L2175">
        <v>0.44254487500000006</v>
      </c>
    </row>
    <row r="2176" spans="1:12" x14ac:dyDescent="0.25">
      <c r="A2176" t="s">
        <v>12684</v>
      </c>
      <c r="B2176">
        <v>1</v>
      </c>
      <c r="C2176">
        <v>22</v>
      </c>
      <c r="D2176">
        <v>10</v>
      </c>
      <c r="E2176">
        <v>899519</v>
      </c>
      <c r="F2176" s="2">
        <v>0.02</v>
      </c>
      <c r="G2176" s="2">
        <v>0</v>
      </c>
      <c r="H2176" s="2">
        <v>0</v>
      </c>
      <c r="I2176">
        <v>0.4</v>
      </c>
      <c r="J2176">
        <v>5.6</v>
      </c>
      <c r="K2176">
        <v>0.64975950000000005</v>
      </c>
      <c r="L2176">
        <v>1.7874158250000001</v>
      </c>
    </row>
    <row r="2177" spans="1:12" x14ac:dyDescent="0.25">
      <c r="A2177" t="s">
        <v>2607</v>
      </c>
      <c r="B2177">
        <v>1</v>
      </c>
      <c r="C2177">
        <v>3</v>
      </c>
      <c r="D2177">
        <v>1</v>
      </c>
      <c r="E2177">
        <v>2367</v>
      </c>
      <c r="F2177" s="2">
        <v>0.02</v>
      </c>
      <c r="G2177" s="2">
        <v>0</v>
      </c>
      <c r="H2177" s="2">
        <v>0</v>
      </c>
      <c r="I2177">
        <v>0.4</v>
      </c>
      <c r="J2177">
        <v>0.4</v>
      </c>
      <c r="K2177">
        <v>0.20118350000000002</v>
      </c>
      <c r="L2177">
        <v>0.33041422500000001</v>
      </c>
    </row>
    <row r="2178" spans="1:12" x14ac:dyDescent="0.25">
      <c r="A2178" t="s">
        <v>2607</v>
      </c>
      <c r="B2178">
        <v>1</v>
      </c>
      <c r="C2178">
        <v>6</v>
      </c>
      <c r="D2178">
        <v>4</v>
      </c>
      <c r="E2178">
        <v>2840</v>
      </c>
      <c r="F2178" s="2">
        <v>0.04</v>
      </c>
      <c r="G2178" s="2">
        <v>0</v>
      </c>
      <c r="H2178" s="2">
        <v>0</v>
      </c>
      <c r="I2178">
        <v>0.4</v>
      </c>
      <c r="J2178">
        <v>2.8000000000000003</v>
      </c>
      <c r="K2178">
        <v>0.40142</v>
      </c>
      <c r="L2178">
        <v>1.0004970000000002</v>
      </c>
    </row>
    <row r="2179" spans="1:12" x14ac:dyDescent="0.25">
      <c r="A2179" t="s">
        <v>2607</v>
      </c>
      <c r="B2179">
        <v>1</v>
      </c>
      <c r="C2179">
        <v>5</v>
      </c>
      <c r="D2179">
        <v>4</v>
      </c>
      <c r="E2179">
        <v>3329</v>
      </c>
      <c r="F2179" s="2">
        <v>0.03</v>
      </c>
      <c r="G2179" s="2">
        <v>0</v>
      </c>
      <c r="H2179" s="2">
        <v>0</v>
      </c>
      <c r="I2179">
        <v>0.4</v>
      </c>
      <c r="J2179">
        <v>3</v>
      </c>
      <c r="K2179">
        <v>0.3016645</v>
      </c>
      <c r="L2179">
        <v>1.015582575</v>
      </c>
    </row>
    <row r="2180" spans="1:12" x14ac:dyDescent="0.25">
      <c r="A2180" t="s">
        <v>2607</v>
      </c>
      <c r="B2180">
        <v>1</v>
      </c>
      <c r="C2180">
        <v>6</v>
      </c>
      <c r="D2180">
        <v>5</v>
      </c>
      <c r="E2180">
        <v>2805</v>
      </c>
      <c r="F2180" s="2">
        <v>0.02</v>
      </c>
      <c r="G2180" s="2">
        <v>0</v>
      </c>
      <c r="H2180" s="2">
        <v>0</v>
      </c>
      <c r="I2180">
        <v>0.4</v>
      </c>
      <c r="J2180">
        <v>3.8</v>
      </c>
      <c r="K2180">
        <v>0.20140250000000001</v>
      </c>
      <c r="L2180">
        <v>1.1804908749999998</v>
      </c>
    </row>
    <row r="2181" spans="1:12" x14ac:dyDescent="0.25">
      <c r="A2181" t="s">
        <v>5256</v>
      </c>
      <c r="B2181">
        <v>1</v>
      </c>
      <c r="C2181">
        <v>9</v>
      </c>
      <c r="D2181">
        <v>9</v>
      </c>
      <c r="E2181">
        <v>8076063</v>
      </c>
      <c r="F2181" s="2">
        <v>0.03</v>
      </c>
      <c r="G2181" s="2">
        <v>0</v>
      </c>
      <c r="H2181" s="2">
        <v>0</v>
      </c>
      <c r="I2181">
        <v>0.4</v>
      </c>
      <c r="J2181">
        <v>7.2</v>
      </c>
      <c r="K2181">
        <v>4.3380314999999996</v>
      </c>
      <c r="L2181">
        <v>3.478311025</v>
      </c>
    </row>
    <row r="2182" spans="1:12" x14ac:dyDescent="0.25">
      <c r="A2182" t="s">
        <v>2154</v>
      </c>
      <c r="B2182">
        <v>1</v>
      </c>
      <c r="C2182">
        <v>6</v>
      </c>
      <c r="D2182">
        <v>5</v>
      </c>
      <c r="E2182">
        <v>298642</v>
      </c>
      <c r="F2182" s="2">
        <v>0.03</v>
      </c>
      <c r="G2182" s="2">
        <v>0</v>
      </c>
      <c r="H2182" s="2">
        <v>0</v>
      </c>
      <c r="I2182">
        <v>0.4</v>
      </c>
      <c r="J2182">
        <v>3.8</v>
      </c>
      <c r="K2182">
        <v>0.44932099999999997</v>
      </c>
      <c r="L2182">
        <v>1.2672623499999998</v>
      </c>
    </row>
    <row r="2183" spans="1:12" x14ac:dyDescent="0.25">
      <c r="A2183" t="s">
        <v>9837</v>
      </c>
      <c r="B2183">
        <v>1</v>
      </c>
      <c r="C2183">
        <v>5</v>
      </c>
      <c r="D2183">
        <v>2</v>
      </c>
      <c r="E2183">
        <v>11503</v>
      </c>
      <c r="F2183" s="2">
        <v>0.03</v>
      </c>
      <c r="G2183" s="2">
        <v>-0.01</v>
      </c>
      <c r="H2183" s="2">
        <v>0.01</v>
      </c>
      <c r="I2183">
        <v>0.4</v>
      </c>
      <c r="J2183">
        <v>1</v>
      </c>
      <c r="K2183">
        <v>0.40575150000000004</v>
      </c>
      <c r="L2183">
        <v>0.55201302500000005</v>
      </c>
    </row>
    <row r="2184" spans="1:12" x14ac:dyDescent="0.25">
      <c r="A2184" t="s">
        <v>328</v>
      </c>
      <c r="B2184">
        <v>1</v>
      </c>
      <c r="C2184">
        <v>10</v>
      </c>
      <c r="D2184">
        <v>7</v>
      </c>
      <c r="E2184">
        <v>284574</v>
      </c>
      <c r="F2184" s="2">
        <v>0.04</v>
      </c>
      <c r="G2184" s="2">
        <v>0</v>
      </c>
      <c r="H2184" s="2">
        <v>0</v>
      </c>
      <c r="I2184">
        <v>0.4</v>
      </c>
      <c r="J2184">
        <v>5</v>
      </c>
      <c r="K2184">
        <v>0.54228699999999996</v>
      </c>
      <c r="L2184">
        <v>1.59980045</v>
      </c>
    </row>
    <row r="2185" spans="1:12" x14ac:dyDescent="0.25">
      <c r="A2185" t="s">
        <v>328</v>
      </c>
      <c r="B2185">
        <v>1</v>
      </c>
      <c r="C2185">
        <v>7</v>
      </c>
      <c r="D2185">
        <v>7</v>
      </c>
      <c r="E2185">
        <v>530299</v>
      </c>
      <c r="F2185" s="2">
        <v>0.03</v>
      </c>
      <c r="G2185" s="2">
        <v>0</v>
      </c>
      <c r="H2185" s="2">
        <v>0</v>
      </c>
      <c r="I2185">
        <v>0.4</v>
      </c>
      <c r="J2185">
        <v>5.6000000000000005</v>
      </c>
      <c r="K2185">
        <v>0.56514949999999997</v>
      </c>
      <c r="L2185">
        <v>1.7578023250000001</v>
      </c>
    </row>
    <row r="2186" spans="1:12" x14ac:dyDescent="0.25">
      <c r="A2186" t="s">
        <v>328</v>
      </c>
      <c r="B2186">
        <v>1</v>
      </c>
      <c r="C2186">
        <v>7</v>
      </c>
      <c r="D2186">
        <v>7</v>
      </c>
      <c r="E2186">
        <v>257992</v>
      </c>
      <c r="F2186" s="2">
        <v>0.04</v>
      </c>
      <c r="G2186" s="2">
        <v>0</v>
      </c>
      <c r="H2186" s="2">
        <v>0</v>
      </c>
      <c r="I2186">
        <v>0.4</v>
      </c>
      <c r="J2186">
        <v>5.6000000000000005</v>
      </c>
      <c r="K2186">
        <v>0.52899600000000002</v>
      </c>
      <c r="L2186">
        <v>1.7451486</v>
      </c>
    </row>
    <row r="2187" spans="1:12" x14ac:dyDescent="0.25">
      <c r="A2187" t="s">
        <v>328</v>
      </c>
      <c r="B2187">
        <v>1</v>
      </c>
      <c r="C2187">
        <v>8</v>
      </c>
      <c r="D2187">
        <v>7</v>
      </c>
      <c r="E2187">
        <v>1145464</v>
      </c>
      <c r="F2187" s="2">
        <v>0.03</v>
      </c>
      <c r="G2187" s="2">
        <v>0</v>
      </c>
      <c r="H2187" s="2">
        <v>0</v>
      </c>
      <c r="I2187">
        <v>0.4</v>
      </c>
      <c r="J2187">
        <v>5.4</v>
      </c>
      <c r="K2187">
        <v>0.87273200000000006</v>
      </c>
      <c r="L2187">
        <v>1.8154562000000003</v>
      </c>
    </row>
    <row r="2188" spans="1:12" x14ac:dyDescent="0.25">
      <c r="A2188" t="s">
        <v>328</v>
      </c>
      <c r="B2188">
        <v>1</v>
      </c>
      <c r="C2188">
        <v>7</v>
      </c>
      <c r="D2188">
        <v>7</v>
      </c>
      <c r="E2188">
        <v>313187</v>
      </c>
      <c r="F2188" s="2">
        <v>0.03</v>
      </c>
      <c r="G2188" s="2">
        <v>0</v>
      </c>
      <c r="H2188" s="2">
        <v>0</v>
      </c>
      <c r="I2188">
        <v>0.4</v>
      </c>
      <c r="J2188">
        <v>5.6000000000000005</v>
      </c>
      <c r="K2188">
        <v>0.45659349999999999</v>
      </c>
      <c r="L2188">
        <v>1.7198077250000001</v>
      </c>
    </row>
    <row r="2189" spans="1:12" x14ac:dyDescent="0.25">
      <c r="A2189" t="s">
        <v>328</v>
      </c>
      <c r="B2189">
        <v>1</v>
      </c>
      <c r="C2189">
        <v>9</v>
      </c>
      <c r="D2189">
        <v>5</v>
      </c>
      <c r="E2189">
        <v>330372</v>
      </c>
      <c r="F2189" s="2">
        <v>0.04</v>
      </c>
      <c r="G2189" s="2">
        <v>0</v>
      </c>
      <c r="H2189" s="2">
        <v>0.02</v>
      </c>
      <c r="I2189">
        <v>0.4</v>
      </c>
      <c r="J2189">
        <v>3.2</v>
      </c>
      <c r="K2189">
        <v>1.065186</v>
      </c>
      <c r="L2189">
        <v>1.3328150999999999</v>
      </c>
    </row>
    <row r="2190" spans="1:12" x14ac:dyDescent="0.25">
      <c r="A2190" t="s">
        <v>328</v>
      </c>
      <c r="B2190">
        <v>1</v>
      </c>
      <c r="C2190">
        <v>10</v>
      </c>
      <c r="D2190">
        <v>7</v>
      </c>
      <c r="E2190">
        <v>890541</v>
      </c>
      <c r="F2190" s="2">
        <v>0.02</v>
      </c>
      <c r="G2190" s="2">
        <v>0</v>
      </c>
      <c r="H2190" s="2">
        <v>0</v>
      </c>
      <c r="I2190">
        <v>0.4</v>
      </c>
      <c r="J2190">
        <v>5</v>
      </c>
      <c r="K2190">
        <v>0.64527049999999997</v>
      </c>
      <c r="L2190">
        <v>1.6358446750000002</v>
      </c>
    </row>
    <row r="2191" spans="1:12" x14ac:dyDescent="0.25">
      <c r="A2191" t="s">
        <v>328</v>
      </c>
      <c r="B2191">
        <v>1</v>
      </c>
      <c r="C2191">
        <v>13</v>
      </c>
      <c r="D2191">
        <v>13</v>
      </c>
      <c r="E2191">
        <v>309933</v>
      </c>
      <c r="F2191" s="2">
        <v>0.03</v>
      </c>
      <c r="G2191" s="2">
        <v>0</v>
      </c>
      <c r="H2191" s="2">
        <v>0</v>
      </c>
      <c r="I2191">
        <v>0.4</v>
      </c>
      <c r="J2191">
        <v>10.4</v>
      </c>
      <c r="K2191">
        <v>0.45496649999999994</v>
      </c>
      <c r="L2191">
        <v>2.9192382750000001</v>
      </c>
    </row>
    <row r="2192" spans="1:12" x14ac:dyDescent="0.25">
      <c r="A2192" t="s">
        <v>328</v>
      </c>
      <c r="B2192">
        <v>1</v>
      </c>
      <c r="C2192">
        <v>7</v>
      </c>
      <c r="D2192">
        <v>7</v>
      </c>
      <c r="E2192">
        <v>597049</v>
      </c>
      <c r="F2192" s="2">
        <v>0.03</v>
      </c>
      <c r="G2192" s="2">
        <v>0</v>
      </c>
      <c r="H2192" s="2">
        <v>0</v>
      </c>
      <c r="I2192">
        <v>0.4</v>
      </c>
      <c r="J2192">
        <v>5.6000000000000005</v>
      </c>
      <c r="K2192">
        <v>0.5985244999999999</v>
      </c>
      <c r="L2192">
        <v>1.769483575</v>
      </c>
    </row>
    <row r="2193" spans="1:12" x14ac:dyDescent="0.25">
      <c r="A2193" t="s">
        <v>328</v>
      </c>
      <c r="B2193">
        <v>1</v>
      </c>
      <c r="C2193">
        <v>7</v>
      </c>
      <c r="D2193">
        <v>4</v>
      </c>
      <c r="E2193">
        <v>277330</v>
      </c>
      <c r="F2193" s="2">
        <v>0.03</v>
      </c>
      <c r="G2193" s="2">
        <v>0</v>
      </c>
      <c r="H2193" s="2">
        <v>0</v>
      </c>
      <c r="I2193">
        <v>0.4</v>
      </c>
      <c r="J2193">
        <v>2.6</v>
      </c>
      <c r="K2193">
        <v>0.43866499999999997</v>
      </c>
      <c r="L2193">
        <v>0.96353275000000005</v>
      </c>
    </row>
    <row r="2194" spans="1:12" x14ac:dyDescent="0.25">
      <c r="A2194" t="s">
        <v>7417</v>
      </c>
      <c r="B2194">
        <v>1</v>
      </c>
      <c r="C2194">
        <v>14</v>
      </c>
      <c r="D2194">
        <v>4</v>
      </c>
      <c r="E2194">
        <v>65353</v>
      </c>
      <c r="F2194" s="2">
        <v>0.01</v>
      </c>
      <c r="G2194" s="2">
        <v>0</v>
      </c>
      <c r="H2194" s="2">
        <v>0</v>
      </c>
      <c r="I2194">
        <v>0.4</v>
      </c>
      <c r="J2194">
        <v>1.2000000000000002</v>
      </c>
      <c r="K2194">
        <v>0.1326765</v>
      </c>
      <c r="L2194">
        <v>0.50643677500000006</v>
      </c>
    </row>
    <row r="2195" spans="1:12" x14ac:dyDescent="0.25">
      <c r="A2195" t="s">
        <v>7865</v>
      </c>
      <c r="B2195">
        <v>1</v>
      </c>
      <c r="C2195">
        <v>4</v>
      </c>
      <c r="D2195">
        <v>3</v>
      </c>
      <c r="E2195">
        <v>2557709</v>
      </c>
      <c r="F2195" s="2">
        <v>0.03</v>
      </c>
      <c r="G2195" s="2">
        <v>0</v>
      </c>
      <c r="H2195" s="2">
        <v>0.01</v>
      </c>
      <c r="I2195">
        <v>0.4</v>
      </c>
      <c r="J2195">
        <v>2.2000000000000002</v>
      </c>
      <c r="K2195">
        <v>1.8288545</v>
      </c>
      <c r="L2195">
        <v>1.3500990750000001</v>
      </c>
    </row>
    <row r="2196" spans="1:12" x14ac:dyDescent="0.25">
      <c r="A2196" t="s">
        <v>16729</v>
      </c>
      <c r="B2196">
        <v>1</v>
      </c>
      <c r="C2196">
        <v>7</v>
      </c>
      <c r="D2196">
        <v>7</v>
      </c>
      <c r="E2196">
        <v>6595340</v>
      </c>
      <c r="F2196" s="2">
        <v>0.05</v>
      </c>
      <c r="G2196" s="2">
        <v>0</v>
      </c>
      <c r="H2196" s="2">
        <v>0</v>
      </c>
      <c r="I2196">
        <v>0.4</v>
      </c>
      <c r="J2196">
        <v>5.6000000000000005</v>
      </c>
      <c r="K2196">
        <v>3.7976699999999997</v>
      </c>
      <c r="L2196">
        <v>2.8891844999999998</v>
      </c>
    </row>
    <row r="2197" spans="1:12" x14ac:dyDescent="0.25">
      <c r="A2197" t="s">
        <v>16729</v>
      </c>
      <c r="B2197">
        <v>1</v>
      </c>
      <c r="C2197">
        <v>16</v>
      </c>
      <c r="D2197">
        <v>15</v>
      </c>
      <c r="E2197">
        <v>2986867</v>
      </c>
      <c r="F2197" s="2">
        <v>0.03</v>
      </c>
      <c r="G2197" s="2">
        <v>0</v>
      </c>
      <c r="H2197" s="2">
        <v>0</v>
      </c>
      <c r="I2197">
        <v>0.4</v>
      </c>
      <c r="J2197">
        <v>11.8</v>
      </c>
      <c r="K2197">
        <v>1.7934334999999999</v>
      </c>
      <c r="L2197">
        <v>3.737701725</v>
      </c>
    </row>
    <row r="2198" spans="1:12" x14ac:dyDescent="0.25">
      <c r="A2198" t="s">
        <v>16729</v>
      </c>
      <c r="B2198">
        <v>1</v>
      </c>
      <c r="C2198">
        <v>19</v>
      </c>
      <c r="D2198">
        <v>13</v>
      </c>
      <c r="E2198">
        <v>12122117</v>
      </c>
      <c r="F2198" s="2">
        <v>0.02</v>
      </c>
      <c r="G2198" s="2">
        <v>0</v>
      </c>
      <c r="H2198" s="2">
        <v>0</v>
      </c>
      <c r="I2198">
        <v>0.4</v>
      </c>
      <c r="J2198">
        <v>9.1999999999999993</v>
      </c>
      <c r="K2198">
        <v>6.2610584999999999</v>
      </c>
      <c r="L2198">
        <v>4.6513704750000002</v>
      </c>
    </row>
    <row r="2199" spans="1:12" x14ac:dyDescent="0.25">
      <c r="A2199" t="s">
        <v>393</v>
      </c>
      <c r="B2199">
        <v>1</v>
      </c>
      <c r="C2199">
        <v>7</v>
      </c>
      <c r="D2199">
        <v>7</v>
      </c>
      <c r="E2199">
        <v>714665</v>
      </c>
      <c r="F2199" s="2">
        <v>0.05</v>
      </c>
      <c r="G2199" s="2">
        <v>0</v>
      </c>
      <c r="H2199" s="2">
        <v>0</v>
      </c>
      <c r="I2199">
        <v>0.4</v>
      </c>
      <c r="J2199">
        <v>5.6000000000000005</v>
      </c>
      <c r="K2199">
        <v>0.85733250000000005</v>
      </c>
      <c r="L2199">
        <v>1.8600663750000002</v>
      </c>
    </row>
    <row r="2200" spans="1:12" x14ac:dyDescent="0.25">
      <c r="A2200" t="s">
        <v>393</v>
      </c>
      <c r="B2200">
        <v>1</v>
      </c>
      <c r="C2200">
        <v>16</v>
      </c>
      <c r="D2200">
        <v>13</v>
      </c>
      <c r="E2200">
        <v>2098175</v>
      </c>
      <c r="F2200" s="2">
        <v>0.05</v>
      </c>
      <c r="G2200" s="2">
        <v>0</v>
      </c>
      <c r="H2200" s="2">
        <v>0</v>
      </c>
      <c r="I2200">
        <v>0.4</v>
      </c>
      <c r="J2200">
        <v>9.8000000000000007</v>
      </c>
      <c r="K2200">
        <v>1.5490875000000002</v>
      </c>
      <c r="L2200">
        <v>3.1521806250000002</v>
      </c>
    </row>
    <row r="2201" spans="1:12" x14ac:dyDescent="0.25">
      <c r="A2201" t="s">
        <v>2181</v>
      </c>
      <c r="B2201">
        <v>1</v>
      </c>
      <c r="C2201">
        <v>5</v>
      </c>
      <c r="D2201">
        <v>4</v>
      </c>
      <c r="E2201">
        <v>92301</v>
      </c>
      <c r="F2201" s="2">
        <v>7.0000000000000007E-2</v>
      </c>
      <c r="G2201" s="2">
        <v>0</v>
      </c>
      <c r="H2201" s="2">
        <v>0.01</v>
      </c>
      <c r="I2201">
        <v>0.4</v>
      </c>
      <c r="J2201">
        <v>3</v>
      </c>
      <c r="K2201">
        <v>0.99615050000000005</v>
      </c>
      <c r="L2201">
        <v>1.258652675</v>
      </c>
    </row>
    <row r="2202" spans="1:12" x14ac:dyDescent="0.25">
      <c r="A2202" t="s">
        <v>186</v>
      </c>
      <c r="B2202">
        <v>1</v>
      </c>
      <c r="C2202">
        <v>8</v>
      </c>
      <c r="D2202">
        <v>8</v>
      </c>
      <c r="E2202">
        <v>3019735</v>
      </c>
      <c r="F2202" s="2">
        <v>0.03</v>
      </c>
      <c r="G2202" s="2">
        <v>0</v>
      </c>
      <c r="H2202" s="2">
        <v>0</v>
      </c>
      <c r="I2202">
        <v>0.4</v>
      </c>
      <c r="J2202">
        <v>6.4</v>
      </c>
      <c r="K2202">
        <v>1.8098675</v>
      </c>
      <c r="L2202">
        <v>2.3934536250000003</v>
      </c>
    </row>
    <row r="2203" spans="1:12" x14ac:dyDescent="0.25">
      <c r="A2203" t="s">
        <v>186</v>
      </c>
      <c r="B2203">
        <v>1</v>
      </c>
      <c r="C2203">
        <v>14</v>
      </c>
      <c r="D2203">
        <v>14</v>
      </c>
      <c r="E2203">
        <v>4450664</v>
      </c>
      <c r="F2203" s="2">
        <v>0.02</v>
      </c>
      <c r="G2203" s="2">
        <v>-0.01</v>
      </c>
      <c r="H2203" s="2">
        <v>0</v>
      </c>
      <c r="I2203">
        <v>0.4</v>
      </c>
      <c r="J2203">
        <v>11.200000000000001</v>
      </c>
      <c r="K2203">
        <v>2.2753320000000001</v>
      </c>
      <c r="L2203">
        <v>3.7563662000000004</v>
      </c>
    </row>
    <row r="2204" spans="1:12" x14ac:dyDescent="0.25">
      <c r="A2204" t="s">
        <v>186</v>
      </c>
      <c r="B2204">
        <v>1</v>
      </c>
      <c r="C2204">
        <v>12</v>
      </c>
      <c r="D2204">
        <v>11</v>
      </c>
      <c r="E2204">
        <v>4280876</v>
      </c>
      <c r="F2204" s="2">
        <v>0.03</v>
      </c>
      <c r="G2204" s="2">
        <v>0</v>
      </c>
      <c r="H2204" s="2">
        <v>0</v>
      </c>
      <c r="I2204">
        <v>0.4</v>
      </c>
      <c r="J2204">
        <v>8.6000000000000014</v>
      </c>
      <c r="K2204">
        <v>2.4404379999999999</v>
      </c>
      <c r="L2204">
        <v>3.1641533000000006</v>
      </c>
    </row>
    <row r="2205" spans="1:12" x14ac:dyDescent="0.25">
      <c r="A2205" t="s">
        <v>186</v>
      </c>
      <c r="B2205">
        <v>1</v>
      </c>
      <c r="C2205">
        <v>6</v>
      </c>
      <c r="D2205">
        <v>5</v>
      </c>
      <c r="E2205">
        <v>788112</v>
      </c>
      <c r="F2205" s="2">
        <v>0.05</v>
      </c>
      <c r="G2205" s="2">
        <v>0</v>
      </c>
      <c r="H2205" s="2">
        <v>0</v>
      </c>
      <c r="I2205">
        <v>0.4</v>
      </c>
      <c r="J2205">
        <v>3.8</v>
      </c>
      <c r="K2205">
        <v>0.89405600000000007</v>
      </c>
      <c r="L2205">
        <v>1.4229196</v>
      </c>
    </row>
    <row r="2206" spans="1:12" x14ac:dyDescent="0.25">
      <c r="A2206" t="s">
        <v>186</v>
      </c>
      <c r="B2206">
        <v>1</v>
      </c>
      <c r="C2206">
        <v>18</v>
      </c>
      <c r="D2206">
        <v>12</v>
      </c>
      <c r="E2206">
        <v>29178096</v>
      </c>
      <c r="F2206" s="2">
        <v>0.03</v>
      </c>
      <c r="G2206" s="2">
        <v>0</v>
      </c>
      <c r="H2206" s="2">
        <v>0</v>
      </c>
      <c r="I2206">
        <v>0.4</v>
      </c>
      <c r="J2206">
        <v>8.4000000000000021</v>
      </c>
      <c r="K2206">
        <v>14.889048000000001</v>
      </c>
      <c r="L2206">
        <v>7.4711668000000007</v>
      </c>
    </row>
    <row r="2207" spans="1:12" x14ac:dyDescent="0.25">
      <c r="A2207" t="s">
        <v>186</v>
      </c>
      <c r="B2207">
        <v>1</v>
      </c>
      <c r="C2207">
        <v>7</v>
      </c>
      <c r="D2207">
        <v>6</v>
      </c>
      <c r="E2207">
        <v>1970963</v>
      </c>
      <c r="F2207" s="2">
        <v>0.03</v>
      </c>
      <c r="G2207" s="2">
        <v>0</v>
      </c>
      <c r="H2207" s="2">
        <v>0</v>
      </c>
      <c r="I2207">
        <v>0.4</v>
      </c>
      <c r="J2207">
        <v>4.6000000000000005</v>
      </c>
      <c r="K2207">
        <v>1.2854814999999999</v>
      </c>
      <c r="L2207">
        <v>1.759918525</v>
      </c>
    </row>
    <row r="2208" spans="1:12" x14ac:dyDescent="0.25">
      <c r="A2208" t="s">
        <v>186</v>
      </c>
      <c r="B2208">
        <v>1</v>
      </c>
      <c r="C2208">
        <v>9</v>
      </c>
      <c r="D2208">
        <v>8</v>
      </c>
      <c r="E2208">
        <v>3951217</v>
      </c>
      <c r="F2208" s="2">
        <v>0.03</v>
      </c>
      <c r="G2208" s="2">
        <v>0</v>
      </c>
      <c r="H2208" s="2">
        <v>0</v>
      </c>
      <c r="I2208">
        <v>0.4</v>
      </c>
      <c r="J2208">
        <v>6.2</v>
      </c>
      <c r="K2208">
        <v>2.2756084999999997</v>
      </c>
      <c r="L2208">
        <v>2.5064629749999998</v>
      </c>
    </row>
    <row r="2209" spans="1:12" x14ac:dyDescent="0.25">
      <c r="A2209" t="s">
        <v>186</v>
      </c>
      <c r="B2209">
        <v>1</v>
      </c>
      <c r="C2209">
        <v>7</v>
      </c>
      <c r="D2209">
        <v>7</v>
      </c>
      <c r="E2209">
        <v>1341344</v>
      </c>
      <c r="F2209" s="2">
        <v>0.04</v>
      </c>
      <c r="G2209" s="2">
        <v>0</v>
      </c>
      <c r="H2209" s="2">
        <v>0</v>
      </c>
      <c r="I2209">
        <v>0.4</v>
      </c>
      <c r="J2209">
        <v>5.6000000000000005</v>
      </c>
      <c r="K2209">
        <v>1.0706720000000001</v>
      </c>
      <c r="L2209">
        <v>1.9347352</v>
      </c>
    </row>
    <row r="2210" spans="1:12" x14ac:dyDescent="0.25">
      <c r="A2210" t="s">
        <v>186</v>
      </c>
      <c r="B2210">
        <v>1</v>
      </c>
      <c r="C2210">
        <v>13</v>
      </c>
      <c r="D2210">
        <v>12</v>
      </c>
      <c r="E2210">
        <v>1159497</v>
      </c>
      <c r="F2210" s="2">
        <v>0.05</v>
      </c>
      <c r="G2210" s="2">
        <v>0</v>
      </c>
      <c r="H2210" s="2">
        <v>0</v>
      </c>
      <c r="I2210">
        <v>0.4</v>
      </c>
      <c r="J2210">
        <v>9.4000000000000021</v>
      </c>
      <c r="K2210">
        <v>1.0797485</v>
      </c>
      <c r="L2210">
        <v>2.8879119750000006</v>
      </c>
    </row>
    <row r="2211" spans="1:12" x14ac:dyDescent="0.25">
      <c r="A2211" t="s">
        <v>186</v>
      </c>
      <c r="B2211">
        <v>1</v>
      </c>
      <c r="C2211">
        <v>7</v>
      </c>
      <c r="D2211">
        <v>7</v>
      </c>
      <c r="E2211">
        <v>1152064</v>
      </c>
      <c r="F2211" s="2">
        <v>0.04</v>
      </c>
      <c r="G2211" s="2">
        <v>0</v>
      </c>
      <c r="H2211" s="2">
        <v>0</v>
      </c>
      <c r="I2211">
        <v>0.4</v>
      </c>
      <c r="J2211">
        <v>5.6000000000000005</v>
      </c>
      <c r="K2211">
        <v>0.97603200000000001</v>
      </c>
      <c r="L2211">
        <v>1.9016112000000001</v>
      </c>
    </row>
    <row r="2212" spans="1:12" x14ac:dyDescent="0.25">
      <c r="A2212" t="s">
        <v>186</v>
      </c>
      <c r="B2212">
        <v>1</v>
      </c>
      <c r="C2212">
        <v>8</v>
      </c>
      <c r="D2212">
        <v>7</v>
      </c>
      <c r="E2212">
        <v>3691273</v>
      </c>
      <c r="F2212" s="2">
        <v>0.02</v>
      </c>
      <c r="G2212" s="2">
        <v>-0.01</v>
      </c>
      <c r="H2212" s="2">
        <v>0</v>
      </c>
      <c r="I2212">
        <v>0.4</v>
      </c>
      <c r="J2212">
        <v>5.4</v>
      </c>
      <c r="K2212">
        <v>1.8956365000000002</v>
      </c>
      <c r="L2212">
        <v>2.1734727750000005</v>
      </c>
    </row>
    <row r="2213" spans="1:12" x14ac:dyDescent="0.25">
      <c r="A2213" t="s">
        <v>186</v>
      </c>
      <c r="B2213">
        <v>1</v>
      </c>
      <c r="C2213">
        <v>7</v>
      </c>
      <c r="D2213">
        <v>5</v>
      </c>
      <c r="E2213">
        <v>3108377</v>
      </c>
      <c r="F2213" s="2">
        <v>0.03</v>
      </c>
      <c r="G2213" s="2">
        <v>0</v>
      </c>
      <c r="H2213" s="2">
        <v>0</v>
      </c>
      <c r="I2213">
        <v>0.4</v>
      </c>
      <c r="J2213">
        <v>3.6</v>
      </c>
      <c r="K2213">
        <v>1.8541885</v>
      </c>
      <c r="L2213">
        <v>1.7089659749999999</v>
      </c>
    </row>
    <row r="2214" spans="1:12" x14ac:dyDescent="0.25">
      <c r="A2214" t="s">
        <v>8526</v>
      </c>
      <c r="B2214">
        <v>1</v>
      </c>
      <c r="C2214">
        <v>3</v>
      </c>
      <c r="D2214">
        <v>2</v>
      </c>
      <c r="E2214">
        <v>28804</v>
      </c>
      <c r="F2214" s="2">
        <v>0.12</v>
      </c>
      <c r="G2214" s="2">
        <v>0</v>
      </c>
      <c r="H2214" s="2">
        <v>0.01</v>
      </c>
      <c r="I2214">
        <v>0.4</v>
      </c>
      <c r="J2214">
        <v>1.4000000000000001</v>
      </c>
      <c r="K2214">
        <v>1.464402</v>
      </c>
      <c r="L2214">
        <v>1.0225407</v>
      </c>
    </row>
    <row r="2215" spans="1:12" x14ac:dyDescent="0.25">
      <c r="A2215" t="s">
        <v>5791</v>
      </c>
      <c r="B2215">
        <v>1</v>
      </c>
      <c r="C2215">
        <v>7</v>
      </c>
      <c r="D2215">
        <v>7</v>
      </c>
      <c r="E2215">
        <v>193794</v>
      </c>
      <c r="F2215" s="2">
        <v>0.04</v>
      </c>
      <c r="G2215" s="2">
        <v>0</v>
      </c>
      <c r="H2215" s="2">
        <v>0</v>
      </c>
      <c r="I2215">
        <v>0.4</v>
      </c>
      <c r="J2215">
        <v>5.6000000000000005</v>
      </c>
      <c r="K2215">
        <v>0.49689700000000003</v>
      </c>
      <c r="L2215">
        <v>1.73391395</v>
      </c>
    </row>
    <row r="2216" spans="1:12" x14ac:dyDescent="0.25">
      <c r="A2216" t="s">
        <v>5791</v>
      </c>
      <c r="B2216">
        <v>1</v>
      </c>
      <c r="C2216">
        <v>4</v>
      </c>
      <c r="D2216">
        <v>3</v>
      </c>
      <c r="E2216">
        <v>48026</v>
      </c>
      <c r="F2216" s="2">
        <v>0.03</v>
      </c>
      <c r="G2216" s="2">
        <v>0</v>
      </c>
      <c r="H2216" s="2">
        <v>0.01</v>
      </c>
      <c r="I2216">
        <v>0.4</v>
      </c>
      <c r="J2216">
        <v>2.2000000000000002</v>
      </c>
      <c r="K2216">
        <v>0.574013</v>
      </c>
      <c r="L2216">
        <v>0.91090455000000004</v>
      </c>
    </row>
    <row r="2217" spans="1:12" x14ac:dyDescent="0.25">
      <c r="A2217" t="s">
        <v>1529</v>
      </c>
      <c r="B2217">
        <v>1</v>
      </c>
      <c r="C2217">
        <v>6</v>
      </c>
      <c r="D2217">
        <v>6</v>
      </c>
      <c r="E2217">
        <v>95486</v>
      </c>
      <c r="F2217" s="2">
        <v>0.02</v>
      </c>
      <c r="G2217" s="2">
        <v>0</v>
      </c>
      <c r="H2217" s="2">
        <v>0</v>
      </c>
      <c r="I2217">
        <v>0.4</v>
      </c>
      <c r="J2217">
        <v>4.8000000000000007</v>
      </c>
      <c r="K2217">
        <v>0.24774300000000002</v>
      </c>
      <c r="L2217">
        <v>1.4467100500000003</v>
      </c>
    </row>
    <row r="2218" spans="1:12" x14ac:dyDescent="0.25">
      <c r="A2218" t="s">
        <v>1529</v>
      </c>
      <c r="B2218">
        <v>1</v>
      </c>
      <c r="C2218">
        <v>4</v>
      </c>
      <c r="D2218">
        <v>4</v>
      </c>
      <c r="E2218">
        <v>72940</v>
      </c>
      <c r="F2218" s="2">
        <v>0.02</v>
      </c>
      <c r="G2218" s="2">
        <v>0</v>
      </c>
      <c r="H2218" s="2">
        <v>0</v>
      </c>
      <c r="I2218">
        <v>0.4</v>
      </c>
      <c r="J2218">
        <v>3.2</v>
      </c>
      <c r="K2218">
        <v>0.23647000000000001</v>
      </c>
      <c r="L2218">
        <v>1.0427645000000001</v>
      </c>
    </row>
    <row r="2219" spans="1:12" x14ac:dyDescent="0.25">
      <c r="A2219" t="s">
        <v>7307</v>
      </c>
      <c r="B2219">
        <v>1</v>
      </c>
      <c r="C2219">
        <v>15</v>
      </c>
      <c r="D2219">
        <v>14</v>
      </c>
      <c r="E2219">
        <v>524619</v>
      </c>
      <c r="F2219" s="2">
        <v>0.02</v>
      </c>
      <c r="G2219" s="2">
        <v>0</v>
      </c>
      <c r="H2219" s="2">
        <v>0</v>
      </c>
      <c r="I2219">
        <v>0.4</v>
      </c>
      <c r="J2219">
        <v>11.000000000000002</v>
      </c>
      <c r="K2219">
        <v>0.46230949999999998</v>
      </c>
      <c r="L2219">
        <v>3.0718083250000006</v>
      </c>
    </row>
    <row r="2220" spans="1:12" x14ac:dyDescent="0.25">
      <c r="A2220" t="s">
        <v>7307</v>
      </c>
      <c r="B2220">
        <v>1</v>
      </c>
      <c r="C2220">
        <v>15</v>
      </c>
      <c r="D2220">
        <v>10</v>
      </c>
      <c r="E2220">
        <v>403529</v>
      </c>
      <c r="F2220" s="2">
        <v>0.02</v>
      </c>
      <c r="G2220" s="2">
        <v>0</v>
      </c>
      <c r="H2220" s="2">
        <v>0</v>
      </c>
      <c r="I2220">
        <v>0.4</v>
      </c>
      <c r="J2220">
        <v>7</v>
      </c>
      <c r="K2220">
        <v>0.40176449999999997</v>
      </c>
      <c r="L2220">
        <v>2.050617575</v>
      </c>
    </row>
    <row r="2221" spans="1:12" x14ac:dyDescent="0.25">
      <c r="A2221" t="s">
        <v>20982</v>
      </c>
      <c r="B2221">
        <v>1</v>
      </c>
      <c r="C2221">
        <v>7</v>
      </c>
      <c r="D2221">
        <v>4</v>
      </c>
      <c r="E2221">
        <v>4050</v>
      </c>
      <c r="F2221" s="2">
        <v>0</v>
      </c>
      <c r="G2221" s="2">
        <v>0</v>
      </c>
      <c r="H2221" s="2">
        <v>0</v>
      </c>
      <c r="I2221">
        <v>0.4</v>
      </c>
      <c r="J2221">
        <v>2.6</v>
      </c>
      <c r="K2221">
        <v>2.0249999999999999E-3</v>
      </c>
      <c r="L2221">
        <v>0.81070875000000009</v>
      </c>
    </row>
    <row r="2222" spans="1:12" x14ac:dyDescent="0.25">
      <c r="A2222" t="s">
        <v>4059</v>
      </c>
      <c r="B2222">
        <v>1</v>
      </c>
      <c r="C2222">
        <v>6</v>
      </c>
      <c r="D2222">
        <v>1</v>
      </c>
      <c r="E2222">
        <v>9632678</v>
      </c>
      <c r="F2222" s="2">
        <v>0.08</v>
      </c>
      <c r="G2222" s="2">
        <v>0</v>
      </c>
      <c r="H2222" s="2">
        <v>0.01</v>
      </c>
      <c r="I2222">
        <v>0.4</v>
      </c>
      <c r="J2222">
        <v>-0.19999999999999996</v>
      </c>
      <c r="K2222">
        <v>5.866339</v>
      </c>
      <c r="L2222">
        <v>2.1632186499999997</v>
      </c>
    </row>
    <row r="2223" spans="1:12" x14ac:dyDescent="0.25">
      <c r="A2223" t="s">
        <v>4059</v>
      </c>
      <c r="B2223">
        <v>1</v>
      </c>
      <c r="C2223">
        <v>5</v>
      </c>
      <c r="D2223">
        <v>5</v>
      </c>
      <c r="E2223">
        <v>1024814</v>
      </c>
      <c r="F2223" s="2">
        <v>0.17</v>
      </c>
      <c r="G2223" s="2">
        <v>0</v>
      </c>
      <c r="H2223" s="2">
        <v>0.01</v>
      </c>
      <c r="I2223">
        <v>0.4</v>
      </c>
      <c r="J2223">
        <v>4</v>
      </c>
      <c r="K2223">
        <v>2.4624070000000002</v>
      </c>
      <c r="L2223">
        <v>2.0218424500000003</v>
      </c>
    </row>
    <row r="2224" spans="1:12" x14ac:dyDescent="0.25">
      <c r="A2224" t="s">
        <v>1870</v>
      </c>
      <c r="B2224">
        <v>1</v>
      </c>
      <c r="C2224">
        <v>7</v>
      </c>
      <c r="D2224">
        <v>2</v>
      </c>
      <c r="E2224">
        <v>66367</v>
      </c>
      <c r="F2224" s="2">
        <v>0.05</v>
      </c>
      <c r="G2224" s="2">
        <v>0</v>
      </c>
      <c r="H2224" s="2">
        <v>0</v>
      </c>
      <c r="I2224">
        <v>0.4</v>
      </c>
      <c r="J2224">
        <v>0.60000000000000009</v>
      </c>
      <c r="K2224">
        <v>0.53318350000000014</v>
      </c>
      <c r="L2224">
        <v>0.49661422500000008</v>
      </c>
    </row>
    <row r="2225" spans="1:12" x14ac:dyDescent="0.25">
      <c r="A2225" t="s">
        <v>19948</v>
      </c>
      <c r="B2225">
        <v>1</v>
      </c>
      <c r="C2225">
        <v>7</v>
      </c>
      <c r="D2225">
        <v>6</v>
      </c>
      <c r="E2225">
        <v>2502652</v>
      </c>
      <c r="F2225" s="2">
        <v>0.06</v>
      </c>
      <c r="G2225" s="2">
        <v>0</v>
      </c>
      <c r="H2225" s="2">
        <v>0</v>
      </c>
      <c r="I2225">
        <v>0.4</v>
      </c>
      <c r="J2225">
        <v>4.6000000000000005</v>
      </c>
      <c r="K2225">
        <v>1.8513259999999998</v>
      </c>
      <c r="L2225">
        <v>1.9579640999999999</v>
      </c>
    </row>
    <row r="2226" spans="1:12" x14ac:dyDescent="0.25">
      <c r="A2226" t="s">
        <v>15754</v>
      </c>
      <c r="B2226">
        <v>1</v>
      </c>
      <c r="C2226">
        <v>7</v>
      </c>
      <c r="D2226">
        <v>6</v>
      </c>
      <c r="E2226">
        <v>214676</v>
      </c>
      <c r="F2226" s="2">
        <v>0.05</v>
      </c>
      <c r="G2226" s="2">
        <v>0</v>
      </c>
      <c r="H2226" s="2">
        <v>0</v>
      </c>
      <c r="I2226">
        <v>0.4</v>
      </c>
      <c r="J2226">
        <v>4.6000000000000005</v>
      </c>
      <c r="K2226">
        <v>0.60733800000000016</v>
      </c>
      <c r="L2226">
        <v>1.5225683000000001</v>
      </c>
    </row>
    <row r="2227" spans="1:12" x14ac:dyDescent="0.25">
      <c r="A2227" t="s">
        <v>5097</v>
      </c>
      <c r="B2227">
        <v>1</v>
      </c>
      <c r="C2227">
        <v>4</v>
      </c>
      <c r="D2227">
        <v>4</v>
      </c>
      <c r="E2227">
        <v>64261</v>
      </c>
      <c r="F2227" s="2">
        <v>0.01</v>
      </c>
      <c r="G2227" s="2">
        <v>0</v>
      </c>
      <c r="H2227" s="2">
        <v>0</v>
      </c>
      <c r="I2227">
        <v>0.4</v>
      </c>
      <c r="J2227">
        <v>3.2</v>
      </c>
      <c r="K2227">
        <v>0.13213050000000001</v>
      </c>
      <c r="L2227">
        <v>1.0062456750000002</v>
      </c>
    </row>
    <row r="2228" spans="1:12" x14ac:dyDescent="0.25">
      <c r="A2228" t="s">
        <v>5097</v>
      </c>
      <c r="B2228">
        <v>1</v>
      </c>
      <c r="C2228">
        <v>13</v>
      </c>
      <c r="D2228">
        <v>13</v>
      </c>
      <c r="E2228">
        <v>507121</v>
      </c>
      <c r="F2228" s="2">
        <v>0.01</v>
      </c>
      <c r="G2228" s="2">
        <v>0</v>
      </c>
      <c r="H2228" s="2">
        <v>0</v>
      </c>
      <c r="I2228">
        <v>0.4</v>
      </c>
      <c r="J2228">
        <v>10.4</v>
      </c>
      <c r="K2228">
        <v>0.35356049999999994</v>
      </c>
      <c r="L2228">
        <v>2.8837461750000002</v>
      </c>
    </row>
    <row r="2229" spans="1:12" x14ac:dyDescent="0.25">
      <c r="A2229" t="s">
        <v>5097</v>
      </c>
      <c r="B2229">
        <v>1</v>
      </c>
      <c r="C2229">
        <v>8</v>
      </c>
      <c r="D2229">
        <v>7</v>
      </c>
      <c r="E2229">
        <v>2143706</v>
      </c>
      <c r="F2229" s="2">
        <v>0.01</v>
      </c>
      <c r="G2229" s="2">
        <v>0</v>
      </c>
      <c r="H2229" s="2">
        <v>0</v>
      </c>
      <c r="I2229">
        <v>0.4</v>
      </c>
      <c r="J2229">
        <v>5.4</v>
      </c>
      <c r="K2229">
        <v>1.171853</v>
      </c>
      <c r="L2229">
        <v>1.9201485500000002</v>
      </c>
    </row>
    <row r="2230" spans="1:12" x14ac:dyDescent="0.25">
      <c r="A2230" t="s">
        <v>5097</v>
      </c>
      <c r="B2230">
        <v>1</v>
      </c>
      <c r="C2230">
        <v>7</v>
      </c>
      <c r="D2230">
        <v>7</v>
      </c>
      <c r="E2230">
        <v>1301742</v>
      </c>
      <c r="F2230" s="2">
        <v>0.01</v>
      </c>
      <c r="G2230" s="2">
        <v>0</v>
      </c>
      <c r="H2230" s="2">
        <v>0</v>
      </c>
      <c r="I2230">
        <v>0.4</v>
      </c>
      <c r="J2230">
        <v>5.6000000000000005</v>
      </c>
      <c r="K2230">
        <v>0.75087099999999996</v>
      </c>
      <c r="L2230">
        <v>1.82280485</v>
      </c>
    </row>
    <row r="2231" spans="1:12" x14ac:dyDescent="0.25">
      <c r="A2231" t="s">
        <v>5097</v>
      </c>
      <c r="B2231">
        <v>1</v>
      </c>
      <c r="C2231">
        <v>4</v>
      </c>
      <c r="D2231">
        <v>3</v>
      </c>
      <c r="E2231">
        <v>682383</v>
      </c>
      <c r="F2231" s="2">
        <v>0.02</v>
      </c>
      <c r="G2231" s="2">
        <v>0</v>
      </c>
      <c r="H2231" s="2">
        <v>0</v>
      </c>
      <c r="I2231">
        <v>0.4</v>
      </c>
      <c r="J2231">
        <v>2.2000000000000002</v>
      </c>
      <c r="K2231">
        <v>0.54119150000000005</v>
      </c>
      <c r="L2231">
        <v>0.89941702500000009</v>
      </c>
    </row>
    <row r="2232" spans="1:12" x14ac:dyDescent="0.25">
      <c r="A2232" t="s">
        <v>5097</v>
      </c>
      <c r="B2232">
        <v>1</v>
      </c>
      <c r="C2232">
        <v>18</v>
      </c>
      <c r="D2232">
        <v>11</v>
      </c>
      <c r="E2232">
        <v>1372300</v>
      </c>
      <c r="F2232" s="2">
        <v>0.02</v>
      </c>
      <c r="G2232" s="2">
        <v>0</v>
      </c>
      <c r="H2232" s="2">
        <v>0</v>
      </c>
      <c r="I2232">
        <v>0.4</v>
      </c>
      <c r="J2232">
        <v>7.4</v>
      </c>
      <c r="K2232">
        <v>0.88614999999999999</v>
      </c>
      <c r="L2232">
        <v>2.3201525000000003</v>
      </c>
    </row>
    <row r="2233" spans="1:12" x14ac:dyDescent="0.25">
      <c r="A2233" t="s">
        <v>5097</v>
      </c>
      <c r="B2233">
        <v>1</v>
      </c>
      <c r="C2233">
        <v>1</v>
      </c>
      <c r="D2233">
        <v>1</v>
      </c>
      <c r="E2233">
        <v>214150</v>
      </c>
      <c r="F2233" s="2">
        <v>0.02</v>
      </c>
      <c r="G2233" s="2">
        <v>0</v>
      </c>
      <c r="H2233" s="2">
        <v>0</v>
      </c>
      <c r="I2233">
        <v>0.4</v>
      </c>
      <c r="J2233">
        <v>0.8</v>
      </c>
      <c r="K2233">
        <v>0.30707499999999999</v>
      </c>
      <c r="L2233">
        <v>0.46747625000000004</v>
      </c>
    </row>
    <row r="2234" spans="1:12" x14ac:dyDescent="0.25">
      <c r="A2234" t="s">
        <v>5097</v>
      </c>
      <c r="B2234">
        <v>1</v>
      </c>
      <c r="C2234">
        <v>6</v>
      </c>
      <c r="D2234">
        <v>4</v>
      </c>
      <c r="E2234">
        <v>84443</v>
      </c>
      <c r="F2234" s="2">
        <v>0.01</v>
      </c>
      <c r="G2234" s="2">
        <v>-0.01</v>
      </c>
      <c r="H2234" s="2">
        <v>0</v>
      </c>
      <c r="I2234">
        <v>0.4</v>
      </c>
      <c r="J2234">
        <v>2.8000000000000003</v>
      </c>
      <c r="K2234">
        <v>-7.7784999999999938E-3</v>
      </c>
      <c r="L2234">
        <v>0.8572775250000001</v>
      </c>
    </row>
    <row r="2235" spans="1:12" x14ac:dyDescent="0.25">
      <c r="A2235" t="s">
        <v>5097</v>
      </c>
      <c r="B2235">
        <v>1</v>
      </c>
      <c r="C2235">
        <v>8</v>
      </c>
      <c r="D2235">
        <v>9</v>
      </c>
      <c r="E2235">
        <v>11385180</v>
      </c>
      <c r="F2235" s="2">
        <v>0</v>
      </c>
      <c r="G2235" s="2">
        <v>0</v>
      </c>
      <c r="H2235" s="2">
        <v>0</v>
      </c>
      <c r="I2235">
        <v>0.4</v>
      </c>
      <c r="J2235">
        <v>7.4</v>
      </c>
      <c r="K2235">
        <v>5.69259</v>
      </c>
      <c r="L2235">
        <v>4.0024065000000002</v>
      </c>
    </row>
    <row r="2236" spans="1:12" x14ac:dyDescent="0.25">
      <c r="A2236" t="s">
        <v>5097</v>
      </c>
      <c r="B2236">
        <v>1</v>
      </c>
      <c r="C2236">
        <v>3</v>
      </c>
      <c r="D2236">
        <v>3</v>
      </c>
      <c r="E2236">
        <v>467669</v>
      </c>
      <c r="F2236" s="2">
        <v>0.01</v>
      </c>
      <c r="G2236" s="2">
        <v>0</v>
      </c>
      <c r="H2236" s="2">
        <v>0</v>
      </c>
      <c r="I2236">
        <v>0.4</v>
      </c>
      <c r="J2236">
        <v>2.4000000000000004</v>
      </c>
      <c r="K2236">
        <v>0.33383450000000003</v>
      </c>
      <c r="L2236">
        <v>0.87684207500000011</v>
      </c>
    </row>
    <row r="2237" spans="1:12" x14ac:dyDescent="0.25">
      <c r="A2237" t="s">
        <v>5097</v>
      </c>
      <c r="B2237">
        <v>1</v>
      </c>
      <c r="C2237">
        <v>8</v>
      </c>
      <c r="D2237">
        <v>8</v>
      </c>
      <c r="E2237">
        <v>8556235</v>
      </c>
      <c r="F2237" s="2">
        <v>0.01</v>
      </c>
      <c r="G2237" s="2">
        <v>0</v>
      </c>
      <c r="H2237" s="2">
        <v>0</v>
      </c>
      <c r="I2237">
        <v>0.4</v>
      </c>
      <c r="J2237">
        <v>6.4</v>
      </c>
      <c r="K2237">
        <v>4.3781174999999992</v>
      </c>
      <c r="L2237">
        <v>3.2923411250000001</v>
      </c>
    </row>
    <row r="2238" spans="1:12" x14ac:dyDescent="0.25">
      <c r="A2238" t="s">
        <v>5097</v>
      </c>
      <c r="B2238">
        <v>1</v>
      </c>
      <c r="C2238">
        <v>13</v>
      </c>
      <c r="D2238">
        <v>13</v>
      </c>
      <c r="E2238">
        <v>2167517</v>
      </c>
      <c r="F2238" s="2">
        <v>0.02</v>
      </c>
      <c r="G2238" s="2">
        <v>0</v>
      </c>
      <c r="H2238" s="2">
        <v>0</v>
      </c>
      <c r="I2238">
        <v>0.4</v>
      </c>
      <c r="J2238">
        <v>10.4</v>
      </c>
      <c r="K2238">
        <v>1.2837584999999998</v>
      </c>
      <c r="L2238">
        <v>3.2093154750000004</v>
      </c>
    </row>
    <row r="2239" spans="1:12" x14ac:dyDescent="0.25">
      <c r="A2239" t="s">
        <v>5097</v>
      </c>
      <c r="B2239">
        <v>1</v>
      </c>
      <c r="C2239">
        <v>14</v>
      </c>
      <c r="D2239">
        <v>12</v>
      </c>
      <c r="E2239">
        <v>675659</v>
      </c>
      <c r="F2239" s="2">
        <v>0.01</v>
      </c>
      <c r="G2239" s="2">
        <v>0</v>
      </c>
      <c r="H2239" s="2">
        <v>0</v>
      </c>
      <c r="I2239">
        <v>0.4</v>
      </c>
      <c r="J2239">
        <v>9.2000000000000011</v>
      </c>
      <c r="K2239">
        <v>0.43782949999999998</v>
      </c>
      <c r="L2239">
        <v>2.6132403250000005</v>
      </c>
    </row>
    <row r="2240" spans="1:12" x14ac:dyDescent="0.25">
      <c r="A2240" t="s">
        <v>4176</v>
      </c>
      <c r="B2240">
        <v>1</v>
      </c>
      <c r="C2240">
        <v>6</v>
      </c>
      <c r="D2240">
        <v>3</v>
      </c>
      <c r="E2240">
        <v>12027</v>
      </c>
      <c r="F2240" s="2">
        <v>0.05</v>
      </c>
      <c r="G2240" s="2">
        <v>0</v>
      </c>
      <c r="H2240" s="2">
        <v>0.01</v>
      </c>
      <c r="I2240">
        <v>0.4</v>
      </c>
      <c r="J2240">
        <v>1.8000000000000003</v>
      </c>
      <c r="K2240">
        <v>0.75601350000000012</v>
      </c>
      <c r="L2240">
        <v>0.87460472500000019</v>
      </c>
    </row>
    <row r="2241" spans="1:12" x14ac:dyDescent="0.25">
      <c r="A2241" t="s">
        <v>4176</v>
      </c>
      <c r="B2241">
        <v>1</v>
      </c>
      <c r="C2241">
        <v>7</v>
      </c>
      <c r="D2241">
        <v>5</v>
      </c>
      <c r="E2241">
        <v>18330</v>
      </c>
      <c r="F2241" s="2">
        <v>0.06</v>
      </c>
      <c r="G2241" s="2">
        <v>0</v>
      </c>
      <c r="H2241" s="2">
        <v>0</v>
      </c>
      <c r="I2241">
        <v>0.4</v>
      </c>
      <c r="J2241">
        <v>3.6</v>
      </c>
      <c r="K2241">
        <v>0.60916499999999996</v>
      </c>
      <c r="L2241">
        <v>1.2732077500000001</v>
      </c>
    </row>
    <row r="2242" spans="1:12" x14ac:dyDescent="0.25">
      <c r="A2242" t="s">
        <v>17358</v>
      </c>
      <c r="B2242">
        <v>1</v>
      </c>
      <c r="C2242">
        <v>5</v>
      </c>
      <c r="D2242">
        <v>3</v>
      </c>
      <c r="E2242">
        <v>80396</v>
      </c>
      <c r="F2242" s="2">
        <v>0.05</v>
      </c>
      <c r="G2242" s="2">
        <v>0</v>
      </c>
      <c r="H2242" s="2">
        <v>0</v>
      </c>
      <c r="I2242">
        <v>0.4</v>
      </c>
      <c r="J2242">
        <v>2.0000000000000004</v>
      </c>
      <c r="K2242">
        <v>0.54019800000000007</v>
      </c>
      <c r="L2242">
        <v>0.84906930000000014</v>
      </c>
    </row>
    <row r="2243" spans="1:12" x14ac:dyDescent="0.25">
      <c r="A2243" t="s">
        <v>3415</v>
      </c>
      <c r="B2243">
        <v>1</v>
      </c>
      <c r="C2243">
        <v>8</v>
      </c>
      <c r="D2243">
        <v>7</v>
      </c>
      <c r="E2243">
        <v>396791</v>
      </c>
      <c r="F2243" s="2">
        <v>0.02</v>
      </c>
      <c r="G2243" s="2">
        <v>0</v>
      </c>
      <c r="H2243" s="2">
        <v>0</v>
      </c>
      <c r="I2243">
        <v>0.4</v>
      </c>
      <c r="J2243">
        <v>5.4</v>
      </c>
      <c r="K2243">
        <v>0.39839550000000001</v>
      </c>
      <c r="L2243">
        <v>1.6494384250000003</v>
      </c>
    </row>
    <row r="2244" spans="1:12" x14ac:dyDescent="0.25">
      <c r="A2244" t="s">
        <v>3415</v>
      </c>
      <c r="B2244">
        <v>1</v>
      </c>
      <c r="C2244">
        <v>3</v>
      </c>
      <c r="D2244">
        <v>3</v>
      </c>
      <c r="E2244">
        <v>606048</v>
      </c>
      <c r="F2244" s="2">
        <v>0.02</v>
      </c>
      <c r="G2244" s="2">
        <v>0</v>
      </c>
      <c r="H2244" s="2">
        <v>0</v>
      </c>
      <c r="I2244">
        <v>0.4</v>
      </c>
      <c r="J2244">
        <v>2.4000000000000004</v>
      </c>
      <c r="K2244">
        <v>0.50302399999999992</v>
      </c>
      <c r="L2244">
        <v>0.93605840000000007</v>
      </c>
    </row>
    <row r="2245" spans="1:12" x14ac:dyDescent="0.25">
      <c r="A2245" t="s">
        <v>3415</v>
      </c>
      <c r="B2245">
        <v>1</v>
      </c>
      <c r="C2245">
        <v>8</v>
      </c>
      <c r="D2245">
        <v>7</v>
      </c>
      <c r="E2245">
        <v>284888</v>
      </c>
      <c r="F2245" s="2">
        <v>0.04</v>
      </c>
      <c r="G2245" s="2">
        <v>0</v>
      </c>
      <c r="H2245" s="2">
        <v>0</v>
      </c>
      <c r="I2245">
        <v>0.4</v>
      </c>
      <c r="J2245">
        <v>5.4</v>
      </c>
      <c r="K2245">
        <v>0.54244400000000004</v>
      </c>
      <c r="L2245">
        <v>1.6998554000000001</v>
      </c>
    </row>
    <row r="2246" spans="1:12" x14ac:dyDescent="0.25">
      <c r="A2246" t="s">
        <v>3415</v>
      </c>
      <c r="B2246">
        <v>1</v>
      </c>
      <c r="C2246">
        <v>6</v>
      </c>
      <c r="D2246">
        <v>6</v>
      </c>
      <c r="E2246">
        <v>493451</v>
      </c>
      <c r="F2246" s="2">
        <v>0.02</v>
      </c>
      <c r="G2246" s="2">
        <v>0</v>
      </c>
      <c r="H2246" s="2">
        <v>0</v>
      </c>
      <c r="I2246">
        <v>0.4</v>
      </c>
      <c r="J2246">
        <v>4.8000000000000007</v>
      </c>
      <c r="K2246">
        <v>0.4467255</v>
      </c>
      <c r="L2246">
        <v>1.5163539250000002</v>
      </c>
    </row>
    <row r="2247" spans="1:12" x14ac:dyDescent="0.25">
      <c r="A2247" t="s">
        <v>3415</v>
      </c>
      <c r="B2247">
        <v>1</v>
      </c>
      <c r="C2247">
        <v>6</v>
      </c>
      <c r="D2247">
        <v>5</v>
      </c>
      <c r="E2247">
        <v>324024</v>
      </c>
      <c r="F2247" s="2">
        <v>0.03</v>
      </c>
      <c r="G2247" s="2">
        <v>0</v>
      </c>
      <c r="H2247" s="2">
        <v>0</v>
      </c>
      <c r="I2247">
        <v>0.4</v>
      </c>
      <c r="J2247">
        <v>3.8</v>
      </c>
      <c r="K2247">
        <v>0.46201199999999998</v>
      </c>
      <c r="L2247">
        <v>1.2717041999999998</v>
      </c>
    </row>
    <row r="2248" spans="1:12" x14ac:dyDescent="0.25">
      <c r="A2248" t="s">
        <v>3415</v>
      </c>
      <c r="B2248">
        <v>1</v>
      </c>
      <c r="C2248">
        <v>7</v>
      </c>
      <c r="D2248">
        <v>7</v>
      </c>
      <c r="E2248">
        <v>978124</v>
      </c>
      <c r="F2248" s="2">
        <v>0.03</v>
      </c>
      <c r="G2248" s="2">
        <v>0</v>
      </c>
      <c r="H2248" s="2">
        <v>0</v>
      </c>
      <c r="I2248">
        <v>0.4</v>
      </c>
      <c r="J2248">
        <v>5.6000000000000005</v>
      </c>
      <c r="K2248">
        <v>0.78906199999999993</v>
      </c>
      <c r="L2248">
        <v>1.8361717</v>
      </c>
    </row>
    <row r="2249" spans="1:12" x14ac:dyDescent="0.25">
      <c r="A2249" t="s">
        <v>3415</v>
      </c>
      <c r="B2249">
        <v>1</v>
      </c>
      <c r="C2249">
        <v>4</v>
      </c>
      <c r="D2249">
        <v>5</v>
      </c>
      <c r="E2249">
        <v>2375055</v>
      </c>
      <c r="F2249" s="2">
        <v>0.01</v>
      </c>
      <c r="G2249" s="2">
        <v>0</v>
      </c>
      <c r="H2249" s="2">
        <v>0</v>
      </c>
      <c r="I2249">
        <v>0.4</v>
      </c>
      <c r="J2249">
        <v>4.2</v>
      </c>
      <c r="K2249">
        <v>1.2875274999999999</v>
      </c>
      <c r="L2249">
        <v>1.6606346249999999</v>
      </c>
    </row>
    <row r="2250" spans="1:12" x14ac:dyDescent="0.25">
      <c r="A2250" t="s">
        <v>3415</v>
      </c>
      <c r="B2250">
        <v>1</v>
      </c>
      <c r="C2250">
        <v>7</v>
      </c>
      <c r="D2250">
        <v>7</v>
      </c>
      <c r="E2250">
        <v>197963</v>
      </c>
      <c r="F2250" s="2">
        <v>0.03</v>
      </c>
      <c r="G2250" s="2">
        <v>-0.01</v>
      </c>
      <c r="H2250" s="2">
        <v>0.01</v>
      </c>
      <c r="I2250">
        <v>0.4</v>
      </c>
      <c r="J2250">
        <v>5.6000000000000005</v>
      </c>
      <c r="K2250">
        <v>0.49898149999999997</v>
      </c>
      <c r="L2250">
        <v>1.7346435250000001</v>
      </c>
    </row>
    <row r="2251" spans="1:12" x14ac:dyDescent="0.25">
      <c r="A2251" t="s">
        <v>3415</v>
      </c>
      <c r="B2251">
        <v>1</v>
      </c>
      <c r="C2251">
        <v>9</v>
      </c>
      <c r="D2251">
        <v>8</v>
      </c>
      <c r="E2251">
        <v>238791</v>
      </c>
      <c r="F2251" s="2">
        <v>0.03</v>
      </c>
      <c r="G2251" s="2">
        <v>0</v>
      </c>
      <c r="H2251" s="2">
        <v>0</v>
      </c>
      <c r="I2251">
        <v>0.4</v>
      </c>
      <c r="J2251">
        <v>6.2</v>
      </c>
      <c r="K2251">
        <v>0.41939549999999998</v>
      </c>
      <c r="L2251">
        <v>1.856788425</v>
      </c>
    </row>
    <row r="2252" spans="1:12" x14ac:dyDescent="0.25">
      <c r="A2252" t="s">
        <v>3415</v>
      </c>
      <c r="B2252">
        <v>1</v>
      </c>
      <c r="C2252">
        <v>7</v>
      </c>
      <c r="D2252">
        <v>2</v>
      </c>
      <c r="E2252">
        <v>373105</v>
      </c>
      <c r="F2252" s="2">
        <v>0.03</v>
      </c>
      <c r="G2252" s="2">
        <v>0</v>
      </c>
      <c r="H2252" s="2">
        <v>0</v>
      </c>
      <c r="I2252">
        <v>0.4</v>
      </c>
      <c r="J2252">
        <v>0.60000000000000009</v>
      </c>
      <c r="K2252">
        <v>0.48655249999999994</v>
      </c>
      <c r="L2252">
        <v>0.48029337500000002</v>
      </c>
    </row>
    <row r="2253" spans="1:12" x14ac:dyDescent="0.25">
      <c r="A2253" t="s">
        <v>3415</v>
      </c>
      <c r="B2253">
        <v>1</v>
      </c>
      <c r="C2253">
        <v>7</v>
      </c>
      <c r="D2253">
        <v>7</v>
      </c>
      <c r="E2253">
        <v>500395</v>
      </c>
      <c r="F2253" s="2">
        <v>0.02</v>
      </c>
      <c r="G2253" s="2">
        <v>0</v>
      </c>
      <c r="H2253" s="2">
        <v>0</v>
      </c>
      <c r="I2253">
        <v>0.4</v>
      </c>
      <c r="J2253">
        <v>5.6000000000000005</v>
      </c>
      <c r="K2253">
        <v>0.45019749999999997</v>
      </c>
      <c r="L2253">
        <v>1.717569125</v>
      </c>
    </row>
    <row r="2254" spans="1:12" x14ac:dyDescent="0.25">
      <c r="A2254" t="s">
        <v>3415</v>
      </c>
      <c r="B2254">
        <v>1</v>
      </c>
      <c r="C2254">
        <v>7</v>
      </c>
      <c r="D2254">
        <v>5</v>
      </c>
      <c r="E2254">
        <v>308787</v>
      </c>
      <c r="F2254" s="2">
        <v>0.02</v>
      </c>
      <c r="G2254" s="2">
        <v>0</v>
      </c>
      <c r="H2254" s="2">
        <v>0</v>
      </c>
      <c r="I2254">
        <v>0.4</v>
      </c>
      <c r="J2254">
        <v>3.6</v>
      </c>
      <c r="K2254">
        <v>0.35439350000000003</v>
      </c>
      <c r="L2254">
        <v>1.184037725</v>
      </c>
    </row>
    <row r="2255" spans="1:12" x14ac:dyDescent="0.25">
      <c r="A2255" t="s">
        <v>3415</v>
      </c>
      <c r="B2255">
        <v>1</v>
      </c>
      <c r="C2255">
        <v>8</v>
      </c>
      <c r="D2255">
        <v>8</v>
      </c>
      <c r="E2255">
        <v>356012</v>
      </c>
      <c r="F2255" s="2">
        <v>0.03</v>
      </c>
      <c r="G2255" s="2">
        <v>0</v>
      </c>
      <c r="H2255" s="2">
        <v>0</v>
      </c>
      <c r="I2255">
        <v>0.4</v>
      </c>
      <c r="J2255">
        <v>6.4</v>
      </c>
      <c r="K2255">
        <v>0.47800599999999999</v>
      </c>
      <c r="L2255">
        <v>1.9273021000000001</v>
      </c>
    </row>
    <row r="2256" spans="1:12" x14ac:dyDescent="0.25">
      <c r="A2256" t="s">
        <v>3415</v>
      </c>
      <c r="B2256">
        <v>1</v>
      </c>
      <c r="C2256">
        <v>11</v>
      </c>
      <c r="D2256">
        <v>10</v>
      </c>
      <c r="E2256">
        <v>538365</v>
      </c>
      <c r="F2256" s="2">
        <v>0.02</v>
      </c>
      <c r="G2256" s="2">
        <v>0</v>
      </c>
      <c r="H2256" s="2">
        <v>0</v>
      </c>
      <c r="I2256">
        <v>0.4</v>
      </c>
      <c r="J2256">
        <v>7.8</v>
      </c>
      <c r="K2256">
        <v>0.4691825</v>
      </c>
      <c r="L2256">
        <v>2.2742138750000001</v>
      </c>
    </row>
    <row r="2257" spans="1:12" x14ac:dyDescent="0.25">
      <c r="A2257" t="s">
        <v>3415</v>
      </c>
      <c r="B2257">
        <v>1</v>
      </c>
      <c r="C2257">
        <v>6</v>
      </c>
      <c r="D2257">
        <v>5</v>
      </c>
      <c r="E2257">
        <v>354013</v>
      </c>
      <c r="F2257" s="2">
        <v>0.03</v>
      </c>
      <c r="G2257" s="2">
        <v>0</v>
      </c>
      <c r="H2257" s="2">
        <v>0.01</v>
      </c>
      <c r="I2257">
        <v>0.4</v>
      </c>
      <c r="J2257">
        <v>3.8</v>
      </c>
      <c r="K2257">
        <v>0.7270065</v>
      </c>
      <c r="L2257">
        <v>1.3644522749999999</v>
      </c>
    </row>
    <row r="2258" spans="1:12" x14ac:dyDescent="0.25">
      <c r="A2258" t="s">
        <v>3415</v>
      </c>
      <c r="B2258">
        <v>1</v>
      </c>
      <c r="C2258">
        <v>8</v>
      </c>
      <c r="D2258">
        <v>8</v>
      </c>
      <c r="E2258">
        <v>502957</v>
      </c>
      <c r="F2258" s="2">
        <v>0.02</v>
      </c>
      <c r="G2258" s="2">
        <v>0</v>
      </c>
      <c r="H2258" s="2">
        <v>0.01</v>
      </c>
      <c r="I2258">
        <v>0.4</v>
      </c>
      <c r="J2258">
        <v>6.4</v>
      </c>
      <c r="K2258">
        <v>0.7014785</v>
      </c>
      <c r="L2258">
        <v>2.0055174750000004</v>
      </c>
    </row>
    <row r="2259" spans="1:12" x14ac:dyDescent="0.25">
      <c r="A2259" t="s">
        <v>3415</v>
      </c>
      <c r="B2259">
        <v>1</v>
      </c>
      <c r="C2259">
        <v>11</v>
      </c>
      <c r="D2259">
        <v>11</v>
      </c>
      <c r="E2259">
        <v>1083920</v>
      </c>
      <c r="F2259" s="2">
        <v>0.02</v>
      </c>
      <c r="G2259" s="2">
        <v>0</v>
      </c>
      <c r="H2259" s="2">
        <v>0</v>
      </c>
      <c r="I2259">
        <v>0.4</v>
      </c>
      <c r="J2259">
        <v>8.8000000000000007</v>
      </c>
      <c r="K2259">
        <v>0.74195999999999995</v>
      </c>
      <c r="L2259">
        <v>2.6196860000000002</v>
      </c>
    </row>
    <row r="2260" spans="1:12" x14ac:dyDescent="0.25">
      <c r="A2260" t="s">
        <v>3415</v>
      </c>
      <c r="B2260">
        <v>1</v>
      </c>
      <c r="C2260">
        <v>14</v>
      </c>
      <c r="D2260">
        <v>13</v>
      </c>
      <c r="E2260">
        <v>424016</v>
      </c>
      <c r="F2260" s="2">
        <v>0.02</v>
      </c>
      <c r="G2260" s="2">
        <v>0</v>
      </c>
      <c r="H2260" s="2">
        <v>0</v>
      </c>
      <c r="I2260">
        <v>0.4</v>
      </c>
      <c r="J2260">
        <v>10.200000000000001</v>
      </c>
      <c r="K2260">
        <v>0.41200800000000004</v>
      </c>
      <c r="L2260">
        <v>2.8542028000000004</v>
      </c>
    </row>
    <row r="2261" spans="1:12" x14ac:dyDescent="0.25">
      <c r="A2261" t="s">
        <v>3415</v>
      </c>
      <c r="B2261">
        <v>1</v>
      </c>
      <c r="C2261">
        <v>7</v>
      </c>
      <c r="D2261">
        <v>7</v>
      </c>
      <c r="E2261">
        <v>601643</v>
      </c>
      <c r="F2261" s="2">
        <v>0.03</v>
      </c>
      <c r="G2261" s="2">
        <v>0</v>
      </c>
      <c r="H2261" s="2">
        <v>0</v>
      </c>
      <c r="I2261">
        <v>0.4</v>
      </c>
      <c r="J2261">
        <v>5.6000000000000005</v>
      </c>
      <c r="K2261">
        <v>0.6008214999999999</v>
      </c>
      <c r="L2261">
        <v>1.7702875250000001</v>
      </c>
    </row>
    <row r="2262" spans="1:12" x14ac:dyDescent="0.25">
      <c r="A2262" t="s">
        <v>3415</v>
      </c>
      <c r="B2262">
        <v>1</v>
      </c>
      <c r="C2262">
        <v>17</v>
      </c>
      <c r="D2262">
        <v>12</v>
      </c>
      <c r="E2262">
        <v>671611</v>
      </c>
      <c r="F2262" s="2">
        <v>0.02</v>
      </c>
      <c r="G2262" s="2">
        <v>0</v>
      </c>
      <c r="H2262" s="2">
        <v>0</v>
      </c>
      <c r="I2262">
        <v>0.4</v>
      </c>
      <c r="J2262">
        <v>8.6000000000000014</v>
      </c>
      <c r="K2262">
        <v>0.53580549999999993</v>
      </c>
      <c r="L2262">
        <v>2.4975319250000005</v>
      </c>
    </row>
    <row r="2263" spans="1:12" x14ac:dyDescent="0.25">
      <c r="A2263" t="s">
        <v>3415</v>
      </c>
      <c r="B2263">
        <v>1</v>
      </c>
      <c r="C2263">
        <v>7</v>
      </c>
      <c r="D2263">
        <v>6</v>
      </c>
      <c r="E2263">
        <v>380261</v>
      </c>
      <c r="F2263" s="2">
        <v>0.03</v>
      </c>
      <c r="G2263" s="2">
        <v>0</v>
      </c>
      <c r="H2263" s="2">
        <v>0.01</v>
      </c>
      <c r="I2263">
        <v>0.4</v>
      </c>
      <c r="J2263">
        <v>4.6000000000000005</v>
      </c>
      <c r="K2263">
        <v>0.74013050000000002</v>
      </c>
      <c r="L2263">
        <v>1.5690456749999999</v>
      </c>
    </row>
    <row r="2264" spans="1:12" x14ac:dyDescent="0.25">
      <c r="A2264" t="s">
        <v>3415</v>
      </c>
      <c r="B2264">
        <v>1</v>
      </c>
      <c r="C2264">
        <v>4</v>
      </c>
      <c r="D2264">
        <v>4</v>
      </c>
      <c r="E2264">
        <v>449100</v>
      </c>
      <c r="F2264" s="2">
        <v>0.02</v>
      </c>
      <c r="G2264" s="2">
        <v>0</v>
      </c>
      <c r="H2264" s="2">
        <v>0</v>
      </c>
      <c r="I2264">
        <v>0.4</v>
      </c>
      <c r="J2264">
        <v>3.2</v>
      </c>
      <c r="K2264">
        <v>0.42454999999999998</v>
      </c>
      <c r="L2264">
        <v>1.1085925000000001</v>
      </c>
    </row>
    <row r="2265" spans="1:12" x14ac:dyDescent="0.25">
      <c r="A2265" t="s">
        <v>13344</v>
      </c>
      <c r="B2265">
        <v>1</v>
      </c>
      <c r="C2265">
        <v>24</v>
      </c>
      <c r="D2265">
        <v>22</v>
      </c>
      <c r="E2265">
        <v>3612568</v>
      </c>
      <c r="F2265" s="2">
        <v>0.03</v>
      </c>
      <c r="G2265" s="2">
        <v>0</v>
      </c>
      <c r="H2265" s="2">
        <v>0</v>
      </c>
      <c r="I2265">
        <v>0.4</v>
      </c>
      <c r="J2265">
        <v>17.200000000000003</v>
      </c>
      <c r="K2265">
        <v>2.106284</v>
      </c>
      <c r="L2265">
        <v>5.1971994000000006</v>
      </c>
    </row>
    <row r="2266" spans="1:12" x14ac:dyDescent="0.25">
      <c r="A2266" t="s">
        <v>4206</v>
      </c>
      <c r="B2266">
        <v>1</v>
      </c>
      <c r="C2266">
        <v>6</v>
      </c>
      <c r="D2266">
        <v>6</v>
      </c>
      <c r="E2266">
        <v>115838</v>
      </c>
      <c r="F2266" s="2">
        <v>0.13</v>
      </c>
      <c r="G2266" s="2">
        <v>0</v>
      </c>
      <c r="H2266" s="2">
        <v>0.01</v>
      </c>
      <c r="I2266">
        <v>0.4</v>
      </c>
      <c r="J2266">
        <v>4.8000000000000007</v>
      </c>
      <c r="K2266">
        <v>1.6079190000000001</v>
      </c>
      <c r="L2266">
        <v>1.9227716500000003</v>
      </c>
    </row>
    <row r="2267" spans="1:12" x14ac:dyDescent="0.25">
      <c r="A2267" t="s">
        <v>8729</v>
      </c>
      <c r="B2267">
        <v>1</v>
      </c>
      <c r="C2267">
        <v>2825</v>
      </c>
      <c r="D2267">
        <v>6</v>
      </c>
      <c r="E2267">
        <v>49407</v>
      </c>
      <c r="F2267" s="2">
        <v>0</v>
      </c>
      <c r="G2267" s="2">
        <v>0</v>
      </c>
      <c r="H2267" s="2">
        <v>0</v>
      </c>
      <c r="I2267">
        <v>0.4</v>
      </c>
      <c r="J2267">
        <v>-559.00000000000011</v>
      </c>
      <c r="K2267">
        <v>2.47035E-2</v>
      </c>
      <c r="L2267">
        <v>-139.58135377500003</v>
      </c>
    </row>
    <row r="2268" spans="1:12" x14ac:dyDescent="0.25">
      <c r="A2268" t="s">
        <v>951</v>
      </c>
      <c r="B2268">
        <v>1</v>
      </c>
      <c r="C2268">
        <v>7</v>
      </c>
      <c r="D2268">
        <v>7</v>
      </c>
      <c r="E2268">
        <v>2883649</v>
      </c>
      <c r="F2268" s="2">
        <v>0.01</v>
      </c>
      <c r="G2268" s="2">
        <v>0</v>
      </c>
      <c r="H2268" s="2">
        <v>0</v>
      </c>
      <c r="I2268">
        <v>0.4</v>
      </c>
      <c r="J2268">
        <v>5.6000000000000005</v>
      </c>
      <c r="K2268">
        <v>1.5418244999999999</v>
      </c>
      <c r="L2268">
        <v>2.0996385750000002</v>
      </c>
    </row>
    <row r="2269" spans="1:12" x14ac:dyDescent="0.25">
      <c r="A2269" t="s">
        <v>951</v>
      </c>
      <c r="B2269">
        <v>1</v>
      </c>
      <c r="C2269">
        <v>6</v>
      </c>
      <c r="D2269">
        <v>6</v>
      </c>
      <c r="E2269">
        <v>301706</v>
      </c>
      <c r="F2269" s="2">
        <v>0.02</v>
      </c>
      <c r="G2269" s="2">
        <v>0</v>
      </c>
      <c r="H2269" s="2">
        <v>0</v>
      </c>
      <c r="I2269">
        <v>0.4</v>
      </c>
      <c r="J2269">
        <v>4.8000000000000007</v>
      </c>
      <c r="K2269">
        <v>0.35085299999999997</v>
      </c>
      <c r="L2269">
        <v>1.4827985500000003</v>
      </c>
    </row>
    <row r="2270" spans="1:12" x14ac:dyDescent="0.25">
      <c r="A2270" t="s">
        <v>951</v>
      </c>
      <c r="B2270">
        <v>1</v>
      </c>
      <c r="C2270">
        <v>8</v>
      </c>
      <c r="D2270">
        <v>8</v>
      </c>
      <c r="E2270">
        <v>2787618</v>
      </c>
      <c r="F2270" s="2">
        <v>0.01</v>
      </c>
      <c r="G2270" s="2">
        <v>0</v>
      </c>
      <c r="H2270" s="2">
        <v>0</v>
      </c>
      <c r="I2270">
        <v>0.4</v>
      </c>
      <c r="J2270">
        <v>6.4</v>
      </c>
      <c r="K2270">
        <v>1.4938089999999999</v>
      </c>
      <c r="L2270">
        <v>2.2828331500000001</v>
      </c>
    </row>
    <row r="2271" spans="1:12" x14ac:dyDescent="0.25">
      <c r="A2271" t="s">
        <v>951</v>
      </c>
      <c r="B2271">
        <v>1</v>
      </c>
      <c r="C2271">
        <v>9</v>
      </c>
      <c r="D2271">
        <v>9</v>
      </c>
      <c r="E2271">
        <v>1371599</v>
      </c>
      <c r="F2271" s="2">
        <v>0.01</v>
      </c>
      <c r="G2271" s="2">
        <v>0</v>
      </c>
      <c r="H2271" s="2">
        <v>0</v>
      </c>
      <c r="I2271">
        <v>0.4</v>
      </c>
      <c r="J2271">
        <v>7.2</v>
      </c>
      <c r="K2271">
        <v>0.78579949999999998</v>
      </c>
      <c r="L2271">
        <v>2.2350298249999998</v>
      </c>
    </row>
    <row r="2272" spans="1:12" x14ac:dyDescent="0.25">
      <c r="A2272" t="s">
        <v>951</v>
      </c>
      <c r="B2272">
        <v>1</v>
      </c>
      <c r="C2272">
        <v>6</v>
      </c>
      <c r="D2272">
        <v>6</v>
      </c>
      <c r="E2272">
        <v>189308</v>
      </c>
      <c r="F2272" s="2">
        <v>0.01</v>
      </c>
      <c r="G2272" s="2">
        <v>0</v>
      </c>
      <c r="H2272" s="2">
        <v>0</v>
      </c>
      <c r="I2272">
        <v>0.4</v>
      </c>
      <c r="J2272">
        <v>4.8000000000000007</v>
      </c>
      <c r="K2272">
        <v>0.19465399999999999</v>
      </c>
      <c r="L2272">
        <v>1.4281289000000004</v>
      </c>
    </row>
    <row r="2273" spans="1:12" x14ac:dyDescent="0.25">
      <c r="A2273" t="s">
        <v>9575</v>
      </c>
      <c r="B2273">
        <v>1</v>
      </c>
      <c r="C2273">
        <v>11</v>
      </c>
      <c r="D2273">
        <v>10</v>
      </c>
      <c r="E2273">
        <v>181238</v>
      </c>
      <c r="F2273" s="2">
        <v>0.06</v>
      </c>
      <c r="G2273" s="2">
        <v>0</v>
      </c>
      <c r="H2273" s="2">
        <v>0</v>
      </c>
      <c r="I2273">
        <v>0.4</v>
      </c>
      <c r="J2273">
        <v>7.8</v>
      </c>
      <c r="K2273">
        <v>0.69061899999999998</v>
      </c>
      <c r="L2273">
        <v>2.3517166499999997</v>
      </c>
    </row>
    <row r="2274" spans="1:12" x14ac:dyDescent="0.25">
      <c r="A2274" t="s">
        <v>9575</v>
      </c>
      <c r="B2274">
        <v>1</v>
      </c>
      <c r="C2274">
        <v>15</v>
      </c>
      <c r="D2274">
        <v>7</v>
      </c>
      <c r="E2274">
        <v>584185</v>
      </c>
      <c r="F2274" s="2">
        <v>0.03</v>
      </c>
      <c r="G2274" s="2">
        <v>0</v>
      </c>
      <c r="H2274" s="2">
        <v>0</v>
      </c>
      <c r="I2274">
        <v>0.4</v>
      </c>
      <c r="J2274">
        <v>4</v>
      </c>
      <c r="K2274">
        <v>0.59209249999999991</v>
      </c>
      <c r="L2274">
        <v>1.3672323750000002</v>
      </c>
    </row>
    <row r="2275" spans="1:12" x14ac:dyDescent="0.25">
      <c r="A2275" t="s">
        <v>9575</v>
      </c>
      <c r="B2275">
        <v>1</v>
      </c>
      <c r="C2275">
        <v>6</v>
      </c>
      <c r="D2275">
        <v>5</v>
      </c>
      <c r="E2275">
        <v>735223</v>
      </c>
      <c r="F2275" s="2">
        <v>0.04</v>
      </c>
      <c r="G2275" s="2">
        <v>0</v>
      </c>
      <c r="H2275" s="2">
        <v>0</v>
      </c>
      <c r="I2275">
        <v>0.4</v>
      </c>
      <c r="J2275">
        <v>3.8</v>
      </c>
      <c r="K2275">
        <v>0.7676115</v>
      </c>
      <c r="L2275">
        <v>1.378664025</v>
      </c>
    </row>
    <row r="2276" spans="1:12" x14ac:dyDescent="0.25">
      <c r="A2276" t="s">
        <v>10042</v>
      </c>
      <c r="B2276">
        <v>1</v>
      </c>
      <c r="C2276">
        <v>6</v>
      </c>
      <c r="D2276">
        <v>7</v>
      </c>
      <c r="E2276">
        <v>96521</v>
      </c>
      <c r="F2276" s="2">
        <v>0.02</v>
      </c>
      <c r="G2276" s="2">
        <v>0</v>
      </c>
      <c r="H2276" s="2">
        <v>0</v>
      </c>
      <c r="I2276">
        <v>0.4</v>
      </c>
      <c r="J2276">
        <v>5.8000000000000007</v>
      </c>
      <c r="K2276">
        <v>0.2482605</v>
      </c>
      <c r="L2276">
        <v>1.6968911750000002</v>
      </c>
    </row>
    <row r="2277" spans="1:12" x14ac:dyDescent="0.25">
      <c r="A2277" t="s">
        <v>10042</v>
      </c>
      <c r="B2277">
        <v>1</v>
      </c>
      <c r="C2277">
        <v>7</v>
      </c>
      <c r="D2277">
        <v>8</v>
      </c>
      <c r="E2277">
        <v>2288090</v>
      </c>
      <c r="F2277" s="2">
        <v>0.01</v>
      </c>
      <c r="G2277" s="2">
        <v>0</v>
      </c>
      <c r="H2277" s="2">
        <v>0</v>
      </c>
      <c r="I2277">
        <v>0.4</v>
      </c>
      <c r="J2277">
        <v>6.6000000000000005</v>
      </c>
      <c r="K2277">
        <v>1.2440450000000001</v>
      </c>
      <c r="L2277">
        <v>2.2454157500000003</v>
      </c>
    </row>
    <row r="2278" spans="1:12" x14ac:dyDescent="0.25">
      <c r="A2278" t="s">
        <v>15928</v>
      </c>
      <c r="B2278">
        <v>1</v>
      </c>
      <c r="C2278">
        <v>7</v>
      </c>
      <c r="D2278">
        <v>5</v>
      </c>
      <c r="E2278">
        <v>30719</v>
      </c>
      <c r="F2278" s="2">
        <v>0.03</v>
      </c>
      <c r="G2278" s="2">
        <v>0</v>
      </c>
      <c r="H2278" s="2">
        <v>0</v>
      </c>
      <c r="I2278">
        <v>0.4</v>
      </c>
      <c r="J2278">
        <v>3.6</v>
      </c>
      <c r="K2278">
        <v>0.31535950000000001</v>
      </c>
      <c r="L2278">
        <v>1.170375825</v>
      </c>
    </row>
    <row r="2279" spans="1:12" x14ac:dyDescent="0.25">
      <c r="A2279" t="s">
        <v>2484</v>
      </c>
      <c r="B2279">
        <v>1</v>
      </c>
      <c r="C2279">
        <v>3</v>
      </c>
      <c r="D2279">
        <v>1</v>
      </c>
      <c r="E2279">
        <v>162834</v>
      </c>
      <c r="F2279" s="2">
        <v>0.03</v>
      </c>
      <c r="G2279" s="2">
        <v>0</v>
      </c>
      <c r="H2279" s="2">
        <v>0</v>
      </c>
      <c r="I2279">
        <v>0.4</v>
      </c>
      <c r="J2279">
        <v>0.4</v>
      </c>
      <c r="K2279">
        <v>0.38141700000000001</v>
      </c>
      <c r="L2279">
        <v>0.39349595000000004</v>
      </c>
    </row>
    <row r="2280" spans="1:12" x14ac:dyDescent="0.25">
      <c r="A2280" t="s">
        <v>2484</v>
      </c>
      <c r="B2280">
        <v>1</v>
      </c>
      <c r="C2280">
        <v>6</v>
      </c>
      <c r="D2280">
        <v>1</v>
      </c>
      <c r="E2280">
        <v>130778</v>
      </c>
      <c r="F2280" s="2">
        <v>0.04</v>
      </c>
      <c r="G2280" s="2">
        <v>0</v>
      </c>
      <c r="H2280" s="2">
        <v>0.01</v>
      </c>
      <c r="I2280">
        <v>0.4</v>
      </c>
      <c r="J2280">
        <v>-0.19999999999999996</v>
      </c>
      <c r="K2280">
        <v>0.71538900000000005</v>
      </c>
      <c r="L2280">
        <v>0.36038615000000007</v>
      </c>
    </row>
    <row r="2281" spans="1:12" x14ac:dyDescent="0.25">
      <c r="A2281" t="s">
        <v>14697</v>
      </c>
      <c r="B2281">
        <v>1</v>
      </c>
      <c r="C2281">
        <v>6</v>
      </c>
      <c r="D2281">
        <v>4</v>
      </c>
      <c r="E2281">
        <v>204311</v>
      </c>
      <c r="F2281" s="2">
        <v>0.04</v>
      </c>
      <c r="G2281" s="2">
        <v>0</v>
      </c>
      <c r="H2281" s="2">
        <v>0</v>
      </c>
      <c r="I2281">
        <v>0.4</v>
      </c>
      <c r="J2281">
        <v>2.8000000000000003</v>
      </c>
      <c r="K2281">
        <v>0.50215549999999998</v>
      </c>
      <c r="L2281">
        <v>1.0357544250000001</v>
      </c>
    </row>
    <row r="2282" spans="1:12" x14ac:dyDescent="0.25">
      <c r="A2282" t="s">
        <v>1757</v>
      </c>
      <c r="B2282">
        <v>1</v>
      </c>
      <c r="C2282">
        <v>6</v>
      </c>
      <c r="D2282">
        <v>3</v>
      </c>
      <c r="E2282">
        <v>32284</v>
      </c>
      <c r="F2282" s="2">
        <v>0.01</v>
      </c>
      <c r="G2282" s="2">
        <v>0</v>
      </c>
      <c r="H2282" s="2">
        <v>0.01</v>
      </c>
      <c r="I2282">
        <v>0.4</v>
      </c>
      <c r="J2282">
        <v>1.8000000000000003</v>
      </c>
      <c r="K2282">
        <v>0.36614200000000002</v>
      </c>
      <c r="L2282">
        <v>0.73814970000000013</v>
      </c>
    </row>
    <row r="2283" spans="1:12" x14ac:dyDescent="0.25">
      <c r="A2283" t="s">
        <v>13893</v>
      </c>
      <c r="B2283">
        <v>1</v>
      </c>
      <c r="C2283">
        <v>11</v>
      </c>
      <c r="D2283">
        <v>11</v>
      </c>
      <c r="E2283">
        <v>756379</v>
      </c>
      <c r="F2283" s="2">
        <v>0.01</v>
      </c>
      <c r="G2283" s="2">
        <v>0</v>
      </c>
      <c r="H2283" s="2">
        <v>0</v>
      </c>
      <c r="I2283">
        <v>0.4</v>
      </c>
      <c r="J2283">
        <v>8.8000000000000007</v>
      </c>
      <c r="K2283">
        <v>0.47818949999999993</v>
      </c>
      <c r="L2283">
        <v>2.5273663250000005</v>
      </c>
    </row>
    <row r="2284" spans="1:12" x14ac:dyDescent="0.25">
      <c r="A2284" t="s">
        <v>13893</v>
      </c>
      <c r="B2284">
        <v>1</v>
      </c>
      <c r="C2284">
        <v>8</v>
      </c>
      <c r="D2284">
        <v>8</v>
      </c>
      <c r="E2284">
        <v>5545698</v>
      </c>
      <c r="F2284" s="2">
        <v>0</v>
      </c>
      <c r="G2284" s="2">
        <v>0</v>
      </c>
      <c r="H2284" s="2">
        <v>0</v>
      </c>
      <c r="I2284">
        <v>0.4</v>
      </c>
      <c r="J2284">
        <v>6.4</v>
      </c>
      <c r="K2284">
        <v>2.7728489999999999</v>
      </c>
      <c r="L2284">
        <v>2.7304971500000002</v>
      </c>
    </row>
    <row r="2285" spans="1:12" x14ac:dyDescent="0.25">
      <c r="A2285" t="s">
        <v>5338</v>
      </c>
      <c r="B2285">
        <v>1</v>
      </c>
      <c r="C2285">
        <v>25</v>
      </c>
      <c r="D2285">
        <v>15</v>
      </c>
      <c r="E2285">
        <v>5190938</v>
      </c>
      <c r="F2285" s="2">
        <v>0.02</v>
      </c>
      <c r="G2285" s="2">
        <v>0</v>
      </c>
      <c r="H2285" s="2">
        <v>0</v>
      </c>
      <c r="I2285">
        <v>0.4</v>
      </c>
      <c r="J2285">
        <v>10</v>
      </c>
      <c r="K2285">
        <v>2.7954690000000002</v>
      </c>
      <c r="L2285">
        <v>3.63841415</v>
      </c>
    </row>
    <row r="2286" spans="1:12" x14ac:dyDescent="0.25">
      <c r="A2286" t="s">
        <v>15423</v>
      </c>
      <c r="B2286">
        <v>1</v>
      </c>
      <c r="C2286">
        <v>6</v>
      </c>
      <c r="D2286">
        <v>6</v>
      </c>
      <c r="E2286">
        <v>73213</v>
      </c>
      <c r="F2286" s="2">
        <v>0</v>
      </c>
      <c r="G2286" s="2">
        <v>0</v>
      </c>
      <c r="H2286" s="2">
        <v>0</v>
      </c>
      <c r="I2286">
        <v>0.4</v>
      </c>
      <c r="J2286">
        <v>4.8000000000000007</v>
      </c>
      <c r="K2286">
        <v>3.66065E-2</v>
      </c>
      <c r="L2286">
        <v>1.3728122750000002</v>
      </c>
    </row>
    <row r="2287" spans="1:12" x14ac:dyDescent="0.25">
      <c r="A2287" t="s">
        <v>1900</v>
      </c>
      <c r="B2287">
        <v>1</v>
      </c>
      <c r="C2287">
        <v>7</v>
      </c>
      <c r="D2287">
        <v>6</v>
      </c>
      <c r="E2287">
        <v>592859</v>
      </c>
      <c r="F2287" s="2">
        <v>0.04</v>
      </c>
      <c r="G2287" s="2">
        <v>0</v>
      </c>
      <c r="H2287" s="2">
        <v>0</v>
      </c>
      <c r="I2287">
        <v>0.4</v>
      </c>
      <c r="J2287">
        <v>4.6000000000000005</v>
      </c>
      <c r="K2287">
        <v>0.69642950000000003</v>
      </c>
      <c r="L2287">
        <v>1.553750325</v>
      </c>
    </row>
    <row r="2288" spans="1:12" x14ac:dyDescent="0.25">
      <c r="A2288" t="s">
        <v>1900</v>
      </c>
      <c r="B2288">
        <v>1</v>
      </c>
      <c r="C2288">
        <v>7</v>
      </c>
      <c r="D2288">
        <v>6</v>
      </c>
      <c r="E2288">
        <v>1225340</v>
      </c>
      <c r="F2288" s="2">
        <v>0.03</v>
      </c>
      <c r="G2288" s="2">
        <v>0</v>
      </c>
      <c r="H2288" s="2">
        <v>0</v>
      </c>
      <c r="I2288">
        <v>0.4</v>
      </c>
      <c r="J2288">
        <v>4.6000000000000005</v>
      </c>
      <c r="K2288">
        <v>0.91266999999999987</v>
      </c>
      <c r="L2288">
        <v>1.6294344999999999</v>
      </c>
    </row>
    <row r="2289" spans="1:12" x14ac:dyDescent="0.25">
      <c r="A2289" t="s">
        <v>1900</v>
      </c>
      <c r="B2289">
        <v>1</v>
      </c>
      <c r="C2289">
        <v>9</v>
      </c>
      <c r="D2289">
        <v>9</v>
      </c>
      <c r="E2289">
        <v>458649</v>
      </c>
      <c r="F2289" s="2">
        <v>0.05</v>
      </c>
      <c r="G2289" s="2">
        <v>0</v>
      </c>
      <c r="H2289" s="2">
        <v>0</v>
      </c>
      <c r="I2289">
        <v>0.4</v>
      </c>
      <c r="J2289">
        <v>7.2</v>
      </c>
      <c r="K2289">
        <v>0.72932450000000015</v>
      </c>
      <c r="L2289">
        <v>2.2152635749999998</v>
      </c>
    </row>
    <row r="2290" spans="1:12" x14ac:dyDescent="0.25">
      <c r="A2290" t="s">
        <v>1900</v>
      </c>
      <c r="B2290">
        <v>1</v>
      </c>
      <c r="C2290">
        <v>7</v>
      </c>
      <c r="D2290">
        <v>5</v>
      </c>
      <c r="E2290">
        <v>642935</v>
      </c>
      <c r="F2290" s="2">
        <v>0.04</v>
      </c>
      <c r="G2290" s="2">
        <v>0</v>
      </c>
      <c r="H2290" s="2">
        <v>0</v>
      </c>
      <c r="I2290">
        <v>0.4</v>
      </c>
      <c r="J2290">
        <v>3.6</v>
      </c>
      <c r="K2290">
        <v>0.72146749999999993</v>
      </c>
      <c r="L2290">
        <v>1.312513625</v>
      </c>
    </row>
    <row r="2291" spans="1:12" x14ac:dyDescent="0.25">
      <c r="A2291" t="s">
        <v>1900</v>
      </c>
      <c r="B2291">
        <v>1</v>
      </c>
      <c r="C2291">
        <v>6</v>
      </c>
      <c r="D2291">
        <v>3</v>
      </c>
      <c r="E2291">
        <v>339256</v>
      </c>
      <c r="F2291" s="2">
        <v>0.05</v>
      </c>
      <c r="G2291" s="2">
        <v>0</v>
      </c>
      <c r="H2291" s="2">
        <v>0</v>
      </c>
      <c r="I2291">
        <v>0.4</v>
      </c>
      <c r="J2291">
        <v>1.8000000000000003</v>
      </c>
      <c r="K2291">
        <v>0.66962800000000011</v>
      </c>
      <c r="L2291">
        <v>0.84436980000000017</v>
      </c>
    </row>
    <row r="2292" spans="1:12" x14ac:dyDescent="0.25">
      <c r="A2292" t="s">
        <v>15486</v>
      </c>
      <c r="B2292">
        <v>1</v>
      </c>
      <c r="C2292">
        <v>6</v>
      </c>
      <c r="D2292">
        <v>3</v>
      </c>
      <c r="E2292">
        <v>241314</v>
      </c>
      <c r="F2292" s="2">
        <v>0.06</v>
      </c>
      <c r="G2292" s="2">
        <v>0</v>
      </c>
      <c r="H2292" s="2">
        <v>0</v>
      </c>
      <c r="I2292">
        <v>0.4</v>
      </c>
      <c r="J2292">
        <v>1.8000000000000003</v>
      </c>
      <c r="K2292">
        <v>0.72065699999999999</v>
      </c>
      <c r="L2292">
        <v>0.86222995000000013</v>
      </c>
    </row>
    <row r="2293" spans="1:12" x14ac:dyDescent="0.25">
      <c r="A2293" t="s">
        <v>17151</v>
      </c>
      <c r="B2293">
        <v>1</v>
      </c>
      <c r="C2293">
        <v>9</v>
      </c>
      <c r="D2293">
        <v>9</v>
      </c>
      <c r="E2293">
        <v>1771153</v>
      </c>
      <c r="F2293" s="2">
        <v>0.01</v>
      </c>
      <c r="G2293" s="2">
        <v>0</v>
      </c>
      <c r="H2293" s="2">
        <v>0</v>
      </c>
      <c r="I2293">
        <v>0.4</v>
      </c>
      <c r="J2293">
        <v>7.2</v>
      </c>
      <c r="K2293">
        <v>0.98557649999999997</v>
      </c>
      <c r="L2293">
        <v>2.3049517750000001</v>
      </c>
    </row>
    <row r="2294" spans="1:12" x14ac:dyDescent="0.25">
      <c r="A2294" t="s">
        <v>14411</v>
      </c>
      <c r="B2294">
        <v>1</v>
      </c>
      <c r="C2294">
        <v>7</v>
      </c>
      <c r="D2294">
        <v>6</v>
      </c>
      <c r="E2294">
        <v>1695280</v>
      </c>
      <c r="F2294" s="2">
        <v>0.04</v>
      </c>
      <c r="G2294" s="2">
        <v>0</v>
      </c>
      <c r="H2294" s="2">
        <v>0.01</v>
      </c>
      <c r="I2294">
        <v>0.4</v>
      </c>
      <c r="J2294">
        <v>4.6000000000000005</v>
      </c>
      <c r="K2294">
        <v>1.4976400000000001</v>
      </c>
      <c r="L2294">
        <v>1.834174</v>
      </c>
    </row>
    <row r="2295" spans="1:12" x14ac:dyDescent="0.25">
      <c r="A2295" t="s">
        <v>14884</v>
      </c>
      <c r="B2295">
        <v>1</v>
      </c>
      <c r="C2295">
        <v>3</v>
      </c>
      <c r="D2295">
        <v>1</v>
      </c>
      <c r="E2295">
        <v>13676</v>
      </c>
      <c r="F2295" s="2">
        <v>0.09</v>
      </c>
      <c r="G2295" s="2">
        <v>0</v>
      </c>
      <c r="H2295" s="2">
        <v>0.01</v>
      </c>
      <c r="I2295">
        <v>0.4</v>
      </c>
      <c r="J2295">
        <v>0.4</v>
      </c>
      <c r="K2295">
        <v>1.156838</v>
      </c>
      <c r="L2295">
        <v>0.66489330000000002</v>
      </c>
    </row>
    <row r="2296" spans="1:12" x14ac:dyDescent="0.25">
      <c r="A2296" t="s">
        <v>11078</v>
      </c>
      <c r="B2296">
        <v>1</v>
      </c>
      <c r="C2296">
        <v>6</v>
      </c>
      <c r="D2296">
        <v>3</v>
      </c>
      <c r="E2296">
        <v>3286</v>
      </c>
      <c r="F2296" s="2">
        <v>0</v>
      </c>
      <c r="G2296" s="2">
        <v>0</v>
      </c>
      <c r="H2296" s="2">
        <v>0</v>
      </c>
      <c r="I2296">
        <v>0.4</v>
      </c>
      <c r="J2296">
        <v>1.8000000000000003</v>
      </c>
      <c r="K2296">
        <v>1.6429999999999999E-3</v>
      </c>
      <c r="L2296">
        <v>0.61057505000000012</v>
      </c>
    </row>
    <row r="2297" spans="1:12" x14ac:dyDescent="0.25">
      <c r="A2297" t="s">
        <v>3552</v>
      </c>
      <c r="B2297">
        <v>1</v>
      </c>
      <c r="C2297">
        <v>7</v>
      </c>
      <c r="D2297">
        <v>5</v>
      </c>
      <c r="E2297">
        <v>703909</v>
      </c>
      <c r="F2297" s="2">
        <v>0.02</v>
      </c>
      <c r="G2297" s="2">
        <v>0</v>
      </c>
      <c r="H2297" s="2">
        <v>0</v>
      </c>
      <c r="I2297">
        <v>0.4</v>
      </c>
      <c r="J2297">
        <v>3.6</v>
      </c>
      <c r="K2297">
        <v>0.55195450000000001</v>
      </c>
      <c r="L2297">
        <v>1.2531840750000001</v>
      </c>
    </row>
    <row r="2298" spans="1:12" x14ac:dyDescent="0.25">
      <c r="A2298" t="s">
        <v>3552</v>
      </c>
      <c r="B2298">
        <v>1</v>
      </c>
      <c r="C2298">
        <v>7</v>
      </c>
      <c r="D2298">
        <v>2</v>
      </c>
      <c r="E2298">
        <v>75770</v>
      </c>
      <c r="F2298" s="2">
        <v>0.02</v>
      </c>
      <c r="G2298" s="2">
        <v>0</v>
      </c>
      <c r="H2298" s="2">
        <v>0</v>
      </c>
      <c r="I2298">
        <v>0.4</v>
      </c>
      <c r="J2298">
        <v>0.60000000000000009</v>
      </c>
      <c r="K2298">
        <v>0.23788500000000001</v>
      </c>
      <c r="L2298">
        <v>0.39325975000000002</v>
      </c>
    </row>
    <row r="2299" spans="1:12" x14ac:dyDescent="0.25">
      <c r="A2299" t="s">
        <v>13781</v>
      </c>
      <c r="B2299">
        <v>1</v>
      </c>
      <c r="C2299">
        <v>28</v>
      </c>
      <c r="D2299">
        <v>3</v>
      </c>
      <c r="E2299">
        <v>5660813</v>
      </c>
      <c r="F2299" s="2">
        <v>0.03</v>
      </c>
      <c r="G2299" s="2">
        <v>0</v>
      </c>
      <c r="H2299" s="2">
        <v>0</v>
      </c>
      <c r="I2299">
        <v>0.4</v>
      </c>
      <c r="J2299">
        <v>-2.5999999999999996</v>
      </c>
      <c r="K2299">
        <v>3.1304064999999999</v>
      </c>
      <c r="L2299">
        <v>0.60564227500000001</v>
      </c>
    </row>
    <row r="2300" spans="1:12" x14ac:dyDescent="0.25">
      <c r="A2300" t="s">
        <v>2589</v>
      </c>
      <c r="B2300">
        <v>1</v>
      </c>
      <c r="C2300">
        <v>8</v>
      </c>
      <c r="D2300">
        <v>7</v>
      </c>
      <c r="E2300">
        <v>25235767</v>
      </c>
      <c r="F2300" s="2">
        <v>0.02</v>
      </c>
      <c r="G2300" s="2">
        <v>0</v>
      </c>
      <c r="H2300" s="2">
        <v>0</v>
      </c>
      <c r="I2300">
        <v>0.4</v>
      </c>
      <c r="J2300">
        <v>5.4</v>
      </c>
      <c r="K2300">
        <v>12.817883499999999</v>
      </c>
      <c r="L2300">
        <v>5.9962592249999993</v>
      </c>
    </row>
    <row r="2301" spans="1:12" x14ac:dyDescent="0.25">
      <c r="A2301" t="s">
        <v>2589</v>
      </c>
      <c r="B2301">
        <v>1</v>
      </c>
      <c r="C2301">
        <v>26</v>
      </c>
      <c r="D2301">
        <v>23</v>
      </c>
      <c r="E2301">
        <v>14183631</v>
      </c>
      <c r="F2301" s="2">
        <v>0.01</v>
      </c>
      <c r="G2301" s="2">
        <v>0</v>
      </c>
      <c r="H2301" s="2">
        <v>0.01</v>
      </c>
      <c r="I2301">
        <v>0.4</v>
      </c>
      <c r="J2301">
        <v>17.8</v>
      </c>
      <c r="K2301">
        <v>7.4418154999999997</v>
      </c>
      <c r="L2301">
        <v>7.214635425</v>
      </c>
    </row>
    <row r="2302" spans="1:12" x14ac:dyDescent="0.25">
      <c r="A2302" t="s">
        <v>2589</v>
      </c>
      <c r="B2302">
        <v>1</v>
      </c>
      <c r="C2302">
        <v>24</v>
      </c>
      <c r="D2302">
        <v>16</v>
      </c>
      <c r="E2302">
        <v>2454563</v>
      </c>
      <c r="F2302" s="2">
        <v>0.04</v>
      </c>
      <c r="G2302" s="2">
        <v>0</v>
      </c>
      <c r="H2302" s="2">
        <v>0</v>
      </c>
      <c r="I2302">
        <v>0.4</v>
      </c>
      <c r="J2302">
        <v>11.200000000000001</v>
      </c>
      <c r="K2302">
        <v>1.6272815</v>
      </c>
      <c r="L2302">
        <v>3.5295485250000005</v>
      </c>
    </row>
    <row r="2303" spans="1:12" x14ac:dyDescent="0.25">
      <c r="A2303" t="s">
        <v>2589</v>
      </c>
      <c r="B2303">
        <v>1</v>
      </c>
      <c r="C2303">
        <v>14</v>
      </c>
      <c r="D2303">
        <v>11</v>
      </c>
      <c r="E2303">
        <v>9220058</v>
      </c>
      <c r="F2303" s="2">
        <v>0.01</v>
      </c>
      <c r="G2303" s="2">
        <v>0</v>
      </c>
      <c r="H2303" s="2">
        <v>0</v>
      </c>
      <c r="I2303">
        <v>0.4</v>
      </c>
      <c r="J2303">
        <v>8.2000000000000011</v>
      </c>
      <c r="K2303">
        <v>4.7100289999999996</v>
      </c>
      <c r="L2303">
        <v>3.8585101499999999</v>
      </c>
    </row>
    <row r="2304" spans="1:12" x14ac:dyDescent="0.25">
      <c r="A2304" t="s">
        <v>2589</v>
      </c>
      <c r="B2304">
        <v>1</v>
      </c>
      <c r="C2304">
        <v>6</v>
      </c>
      <c r="D2304">
        <v>4</v>
      </c>
      <c r="E2304">
        <v>359057</v>
      </c>
      <c r="F2304" s="2">
        <v>0.02</v>
      </c>
      <c r="G2304" s="2">
        <v>0</v>
      </c>
      <c r="H2304" s="2">
        <v>0</v>
      </c>
      <c r="I2304">
        <v>0.4</v>
      </c>
      <c r="J2304">
        <v>2.8000000000000003</v>
      </c>
      <c r="K2304">
        <v>0.37952849999999999</v>
      </c>
      <c r="L2304">
        <v>0.99283497500000006</v>
      </c>
    </row>
    <row r="2305" spans="1:12" x14ac:dyDescent="0.25">
      <c r="A2305" t="s">
        <v>2589</v>
      </c>
      <c r="B2305">
        <v>1</v>
      </c>
      <c r="C2305">
        <v>15</v>
      </c>
      <c r="D2305">
        <v>14</v>
      </c>
      <c r="E2305">
        <v>8715134</v>
      </c>
      <c r="F2305" s="2">
        <v>0.05</v>
      </c>
      <c r="G2305" s="2">
        <v>0</v>
      </c>
      <c r="H2305" s="2">
        <v>0.01</v>
      </c>
      <c r="I2305">
        <v>0.4</v>
      </c>
      <c r="J2305">
        <v>11.000000000000002</v>
      </c>
      <c r="K2305">
        <v>5.1075669999999995</v>
      </c>
      <c r="L2305">
        <v>4.69764845</v>
      </c>
    </row>
    <row r="2306" spans="1:12" x14ac:dyDescent="0.25">
      <c r="A2306" t="s">
        <v>2904</v>
      </c>
      <c r="B2306">
        <v>1</v>
      </c>
      <c r="C2306">
        <v>16</v>
      </c>
      <c r="D2306">
        <v>16</v>
      </c>
      <c r="E2306">
        <v>556558</v>
      </c>
      <c r="F2306" s="2">
        <v>0.03</v>
      </c>
      <c r="G2306" s="2">
        <v>0</v>
      </c>
      <c r="H2306" s="2">
        <v>0</v>
      </c>
      <c r="I2306">
        <v>0.4</v>
      </c>
      <c r="J2306">
        <v>12.8</v>
      </c>
      <c r="K2306">
        <v>0.57827899999999999</v>
      </c>
      <c r="L2306">
        <v>3.5623976500000003</v>
      </c>
    </row>
    <row r="2307" spans="1:12" x14ac:dyDescent="0.25">
      <c r="A2307" t="s">
        <v>2904</v>
      </c>
      <c r="B2307">
        <v>1</v>
      </c>
      <c r="C2307">
        <v>13</v>
      </c>
      <c r="D2307">
        <v>13</v>
      </c>
      <c r="E2307">
        <v>471945</v>
      </c>
      <c r="F2307" s="2">
        <v>0.03</v>
      </c>
      <c r="G2307" s="2">
        <v>0</v>
      </c>
      <c r="H2307" s="2">
        <v>0</v>
      </c>
      <c r="I2307">
        <v>0.4</v>
      </c>
      <c r="J2307">
        <v>10.4</v>
      </c>
      <c r="K2307">
        <v>0.53597249999999996</v>
      </c>
      <c r="L2307">
        <v>2.9475903750000003</v>
      </c>
    </row>
    <row r="2308" spans="1:12" x14ac:dyDescent="0.25">
      <c r="A2308" t="s">
        <v>2904</v>
      </c>
      <c r="B2308">
        <v>1</v>
      </c>
      <c r="C2308">
        <v>14</v>
      </c>
      <c r="D2308">
        <v>14</v>
      </c>
      <c r="E2308">
        <v>665791</v>
      </c>
      <c r="F2308" s="2">
        <v>0.03</v>
      </c>
      <c r="G2308" s="2">
        <v>0</v>
      </c>
      <c r="H2308" s="2">
        <v>0</v>
      </c>
      <c r="I2308">
        <v>0.4</v>
      </c>
      <c r="J2308">
        <v>11.200000000000001</v>
      </c>
      <c r="K2308">
        <v>0.63289550000000006</v>
      </c>
      <c r="L2308">
        <v>3.1815134250000003</v>
      </c>
    </row>
    <row r="2309" spans="1:12" x14ac:dyDescent="0.25">
      <c r="A2309" t="s">
        <v>2904</v>
      </c>
      <c r="B2309">
        <v>1</v>
      </c>
      <c r="C2309">
        <v>7</v>
      </c>
      <c r="D2309">
        <v>6</v>
      </c>
      <c r="E2309">
        <v>612653</v>
      </c>
      <c r="F2309" s="2">
        <v>0.04</v>
      </c>
      <c r="G2309" s="2">
        <v>0</v>
      </c>
      <c r="H2309" s="2">
        <v>0</v>
      </c>
      <c r="I2309">
        <v>0.4</v>
      </c>
      <c r="J2309">
        <v>4.6000000000000005</v>
      </c>
      <c r="K2309">
        <v>0.70632650000000008</v>
      </c>
      <c r="L2309">
        <v>1.557214275</v>
      </c>
    </row>
    <row r="2310" spans="1:12" x14ac:dyDescent="0.25">
      <c r="A2310" t="s">
        <v>2904</v>
      </c>
      <c r="B2310">
        <v>1</v>
      </c>
      <c r="C2310">
        <v>15</v>
      </c>
      <c r="D2310">
        <v>15</v>
      </c>
      <c r="E2310">
        <v>888717</v>
      </c>
      <c r="F2310" s="2">
        <v>0.03</v>
      </c>
      <c r="G2310" s="2">
        <v>0</v>
      </c>
      <c r="H2310" s="2">
        <v>0</v>
      </c>
      <c r="I2310">
        <v>0.4</v>
      </c>
      <c r="J2310">
        <v>12</v>
      </c>
      <c r="K2310">
        <v>0.74435849999999992</v>
      </c>
      <c r="L2310">
        <v>3.4205254750000003</v>
      </c>
    </row>
    <row r="2311" spans="1:12" x14ac:dyDescent="0.25">
      <c r="A2311" t="s">
        <v>2904</v>
      </c>
      <c r="B2311">
        <v>1</v>
      </c>
      <c r="C2311">
        <v>6</v>
      </c>
      <c r="D2311">
        <v>5</v>
      </c>
      <c r="E2311">
        <v>123174</v>
      </c>
      <c r="F2311" s="2">
        <v>0.04</v>
      </c>
      <c r="G2311" s="2">
        <v>0</v>
      </c>
      <c r="H2311" s="2">
        <v>0.01</v>
      </c>
      <c r="I2311">
        <v>0.4</v>
      </c>
      <c r="J2311">
        <v>3.8</v>
      </c>
      <c r="K2311">
        <v>0.71158699999999997</v>
      </c>
      <c r="L2311">
        <v>1.3590554499999998</v>
      </c>
    </row>
    <row r="2312" spans="1:12" x14ac:dyDescent="0.25">
      <c r="A2312" t="s">
        <v>2904</v>
      </c>
      <c r="B2312">
        <v>1</v>
      </c>
      <c r="C2312">
        <v>7</v>
      </c>
      <c r="D2312">
        <v>7</v>
      </c>
      <c r="E2312">
        <v>640849</v>
      </c>
      <c r="F2312" s="2">
        <v>0.04</v>
      </c>
      <c r="G2312" s="2">
        <v>0</v>
      </c>
      <c r="H2312" s="2">
        <v>0</v>
      </c>
      <c r="I2312">
        <v>0.4</v>
      </c>
      <c r="J2312">
        <v>5.6000000000000005</v>
      </c>
      <c r="K2312">
        <v>0.72042450000000002</v>
      </c>
      <c r="L2312">
        <v>1.8121485750000002</v>
      </c>
    </row>
    <row r="2313" spans="1:12" x14ac:dyDescent="0.25">
      <c r="A2313" t="s">
        <v>2904</v>
      </c>
      <c r="B2313">
        <v>1</v>
      </c>
      <c r="C2313">
        <v>6</v>
      </c>
      <c r="D2313">
        <v>5</v>
      </c>
      <c r="E2313">
        <v>759718</v>
      </c>
      <c r="F2313" s="2">
        <v>0.04</v>
      </c>
      <c r="G2313" s="2">
        <v>0</v>
      </c>
      <c r="H2313" s="2">
        <v>0</v>
      </c>
      <c r="I2313">
        <v>0.4</v>
      </c>
      <c r="J2313">
        <v>3.8</v>
      </c>
      <c r="K2313">
        <v>0.77985900000000008</v>
      </c>
      <c r="L2313">
        <v>1.3829506499999999</v>
      </c>
    </row>
    <row r="2314" spans="1:12" x14ac:dyDescent="0.25">
      <c r="A2314" t="s">
        <v>4226</v>
      </c>
      <c r="B2314">
        <v>1</v>
      </c>
      <c r="C2314">
        <v>7</v>
      </c>
      <c r="D2314">
        <v>7</v>
      </c>
      <c r="E2314">
        <v>251338</v>
      </c>
      <c r="F2314" s="2">
        <v>0.04</v>
      </c>
      <c r="G2314" s="2">
        <v>0</v>
      </c>
      <c r="H2314" s="2">
        <v>0</v>
      </c>
      <c r="I2314">
        <v>0.4</v>
      </c>
      <c r="J2314">
        <v>5.6000000000000005</v>
      </c>
      <c r="K2314">
        <v>0.52566900000000005</v>
      </c>
      <c r="L2314">
        <v>1.7439841500000002</v>
      </c>
    </row>
    <row r="2315" spans="1:12" x14ac:dyDescent="0.25">
      <c r="A2315" t="s">
        <v>4226</v>
      </c>
      <c r="B2315">
        <v>1</v>
      </c>
      <c r="C2315">
        <v>11</v>
      </c>
      <c r="D2315">
        <v>11</v>
      </c>
      <c r="E2315">
        <v>347257</v>
      </c>
      <c r="F2315" s="2">
        <v>0.02</v>
      </c>
      <c r="G2315" s="2">
        <v>0</v>
      </c>
      <c r="H2315" s="2">
        <v>0</v>
      </c>
      <c r="I2315">
        <v>0.4</v>
      </c>
      <c r="J2315">
        <v>8.8000000000000007</v>
      </c>
      <c r="K2315">
        <v>0.37362850000000003</v>
      </c>
      <c r="L2315">
        <v>2.4907699750000005</v>
      </c>
    </row>
    <row r="2316" spans="1:12" x14ac:dyDescent="0.25">
      <c r="A2316" t="s">
        <v>4226</v>
      </c>
      <c r="B2316">
        <v>1</v>
      </c>
      <c r="C2316">
        <v>11</v>
      </c>
      <c r="D2316">
        <v>10</v>
      </c>
      <c r="E2316">
        <v>329150</v>
      </c>
      <c r="F2316" s="2">
        <v>0.03</v>
      </c>
      <c r="G2316" s="2">
        <v>0</v>
      </c>
      <c r="H2316" s="2">
        <v>0</v>
      </c>
      <c r="I2316">
        <v>0.4</v>
      </c>
      <c r="J2316">
        <v>7.8</v>
      </c>
      <c r="K2316">
        <v>0.46457499999999996</v>
      </c>
      <c r="L2316">
        <v>2.2726012499999997</v>
      </c>
    </row>
    <row r="2317" spans="1:12" x14ac:dyDescent="0.25">
      <c r="A2317" t="s">
        <v>4226</v>
      </c>
      <c r="B2317">
        <v>1</v>
      </c>
      <c r="C2317">
        <v>4</v>
      </c>
      <c r="D2317">
        <v>4</v>
      </c>
      <c r="E2317">
        <v>196074</v>
      </c>
      <c r="F2317" s="2">
        <v>0.03</v>
      </c>
      <c r="G2317" s="2">
        <v>0</v>
      </c>
      <c r="H2317" s="2">
        <v>0.01</v>
      </c>
      <c r="I2317">
        <v>0.4</v>
      </c>
      <c r="J2317">
        <v>3.2</v>
      </c>
      <c r="K2317">
        <v>0.64803699999999997</v>
      </c>
      <c r="L2317">
        <v>1.18681295</v>
      </c>
    </row>
    <row r="2318" spans="1:12" x14ac:dyDescent="0.25">
      <c r="A2318" t="s">
        <v>4226</v>
      </c>
      <c r="B2318">
        <v>1</v>
      </c>
      <c r="C2318">
        <v>8</v>
      </c>
      <c r="D2318">
        <v>8</v>
      </c>
      <c r="E2318">
        <v>519214</v>
      </c>
      <c r="F2318" s="2">
        <v>0.02</v>
      </c>
      <c r="G2318" s="2">
        <v>0</v>
      </c>
      <c r="H2318" s="2">
        <v>0</v>
      </c>
      <c r="I2318">
        <v>0.4</v>
      </c>
      <c r="J2318">
        <v>6.4</v>
      </c>
      <c r="K2318">
        <v>0.45960699999999999</v>
      </c>
      <c r="L2318">
        <v>1.9208624500000002</v>
      </c>
    </row>
    <row r="2319" spans="1:12" x14ac:dyDescent="0.25">
      <c r="A2319" t="s">
        <v>4226</v>
      </c>
      <c r="B2319">
        <v>1</v>
      </c>
      <c r="C2319">
        <v>14</v>
      </c>
      <c r="D2319">
        <v>11</v>
      </c>
      <c r="E2319">
        <v>293567</v>
      </c>
      <c r="F2319" s="2">
        <v>0.03</v>
      </c>
      <c r="G2319" s="2">
        <v>0</v>
      </c>
      <c r="H2319" s="2">
        <v>0</v>
      </c>
      <c r="I2319">
        <v>0.4</v>
      </c>
      <c r="J2319">
        <v>8.2000000000000011</v>
      </c>
      <c r="K2319">
        <v>0.4467835</v>
      </c>
      <c r="L2319">
        <v>2.3663742250000004</v>
      </c>
    </row>
    <row r="2320" spans="1:12" x14ac:dyDescent="0.25">
      <c r="A2320" t="s">
        <v>4226</v>
      </c>
      <c r="B2320">
        <v>1</v>
      </c>
      <c r="C2320">
        <v>11</v>
      </c>
      <c r="D2320">
        <v>11</v>
      </c>
      <c r="E2320">
        <v>262018</v>
      </c>
      <c r="F2320" s="2">
        <v>0.03</v>
      </c>
      <c r="G2320" s="2">
        <v>0</v>
      </c>
      <c r="H2320" s="2">
        <v>0.01</v>
      </c>
      <c r="I2320">
        <v>0.4</v>
      </c>
      <c r="J2320">
        <v>8.8000000000000007</v>
      </c>
      <c r="K2320">
        <v>0.68100899999999998</v>
      </c>
      <c r="L2320">
        <v>2.5983531500000003</v>
      </c>
    </row>
    <row r="2321" spans="1:12" x14ac:dyDescent="0.25">
      <c r="A2321" t="s">
        <v>7534</v>
      </c>
      <c r="B2321">
        <v>1</v>
      </c>
      <c r="C2321">
        <v>9</v>
      </c>
      <c r="D2321">
        <v>8</v>
      </c>
      <c r="E2321">
        <v>159384</v>
      </c>
      <c r="F2321" s="2">
        <v>0.03</v>
      </c>
      <c r="G2321" s="2">
        <v>0</v>
      </c>
      <c r="H2321" s="2">
        <v>0</v>
      </c>
      <c r="I2321">
        <v>0.4</v>
      </c>
      <c r="J2321">
        <v>6.2</v>
      </c>
      <c r="K2321">
        <v>0.37969199999999997</v>
      </c>
      <c r="L2321">
        <v>1.8428921999999999</v>
      </c>
    </row>
    <row r="2322" spans="1:12" x14ac:dyDescent="0.25">
      <c r="A2322" t="s">
        <v>7534</v>
      </c>
      <c r="B2322">
        <v>1</v>
      </c>
      <c r="C2322">
        <v>14</v>
      </c>
      <c r="D2322">
        <v>14</v>
      </c>
      <c r="E2322">
        <v>643097</v>
      </c>
      <c r="F2322" s="2">
        <v>0.04</v>
      </c>
      <c r="G2322" s="2">
        <v>0</v>
      </c>
      <c r="H2322" s="2">
        <v>0</v>
      </c>
      <c r="I2322">
        <v>0.4</v>
      </c>
      <c r="J2322">
        <v>11.200000000000001</v>
      </c>
      <c r="K2322">
        <v>0.72154849999999993</v>
      </c>
      <c r="L2322">
        <v>3.2125419750000006</v>
      </c>
    </row>
    <row r="2323" spans="1:12" x14ac:dyDescent="0.25">
      <c r="A2323" t="s">
        <v>7534</v>
      </c>
      <c r="B2323">
        <v>1</v>
      </c>
      <c r="C2323">
        <v>15</v>
      </c>
      <c r="D2323">
        <v>10</v>
      </c>
      <c r="E2323">
        <v>178163</v>
      </c>
      <c r="F2323" s="2">
        <v>7.0000000000000007E-2</v>
      </c>
      <c r="G2323" s="2">
        <v>0</v>
      </c>
      <c r="H2323" s="2">
        <v>0.01</v>
      </c>
      <c r="I2323">
        <v>0.4</v>
      </c>
      <c r="J2323">
        <v>7</v>
      </c>
      <c r="K2323">
        <v>1.0390815</v>
      </c>
      <c r="L2323">
        <v>2.2736785250000002</v>
      </c>
    </row>
    <row r="2324" spans="1:12" x14ac:dyDescent="0.25">
      <c r="A2324" t="s">
        <v>14169</v>
      </c>
      <c r="B2324">
        <v>1</v>
      </c>
      <c r="C2324">
        <v>7</v>
      </c>
      <c r="D2324">
        <v>6</v>
      </c>
      <c r="E2324">
        <v>181739</v>
      </c>
      <c r="F2324" s="2">
        <v>0.03</v>
      </c>
      <c r="G2324" s="2">
        <v>0</v>
      </c>
      <c r="H2324" s="2">
        <v>0</v>
      </c>
      <c r="I2324">
        <v>0.4</v>
      </c>
      <c r="J2324">
        <v>4.6000000000000005</v>
      </c>
      <c r="K2324">
        <v>0.39086949999999998</v>
      </c>
      <c r="L2324">
        <v>1.446804325</v>
      </c>
    </row>
    <row r="2325" spans="1:12" x14ac:dyDescent="0.25">
      <c r="A2325" t="s">
        <v>14169</v>
      </c>
      <c r="B2325">
        <v>1</v>
      </c>
      <c r="C2325">
        <v>11</v>
      </c>
      <c r="D2325">
        <v>11</v>
      </c>
      <c r="E2325">
        <v>474698</v>
      </c>
      <c r="F2325" s="2">
        <v>0.02</v>
      </c>
      <c r="G2325" s="2">
        <v>0</v>
      </c>
      <c r="H2325" s="2">
        <v>0</v>
      </c>
      <c r="I2325">
        <v>0.4</v>
      </c>
      <c r="J2325">
        <v>8.8000000000000007</v>
      </c>
      <c r="K2325">
        <v>0.43734899999999999</v>
      </c>
      <c r="L2325">
        <v>2.5130721500000002</v>
      </c>
    </row>
    <row r="2326" spans="1:12" x14ac:dyDescent="0.25">
      <c r="A2326" t="s">
        <v>19927</v>
      </c>
      <c r="B2326">
        <v>1</v>
      </c>
      <c r="C2326">
        <v>7</v>
      </c>
      <c r="D2326">
        <v>5</v>
      </c>
      <c r="E2326">
        <v>2018667</v>
      </c>
      <c r="F2326" s="2">
        <v>0.03</v>
      </c>
      <c r="G2326" s="2">
        <v>0</v>
      </c>
      <c r="H2326" s="2">
        <v>0</v>
      </c>
      <c r="I2326">
        <v>0.4</v>
      </c>
      <c r="J2326">
        <v>3.6</v>
      </c>
      <c r="K2326">
        <v>1.3093334999999999</v>
      </c>
      <c r="L2326">
        <v>1.5182667249999999</v>
      </c>
    </row>
    <row r="2327" spans="1:12" x14ac:dyDescent="0.25">
      <c r="A2327" t="s">
        <v>4893</v>
      </c>
      <c r="B2327">
        <v>1</v>
      </c>
      <c r="C2327">
        <v>7</v>
      </c>
      <c r="D2327">
        <v>3</v>
      </c>
      <c r="E2327">
        <v>2291077</v>
      </c>
      <c r="F2327" s="2">
        <v>0.04</v>
      </c>
      <c r="G2327" s="2">
        <v>-0.01</v>
      </c>
      <c r="H2327" s="2">
        <v>0.01</v>
      </c>
      <c r="I2327">
        <v>0.4</v>
      </c>
      <c r="J2327">
        <v>1.6000000000000003</v>
      </c>
      <c r="K2327">
        <v>1.6455385000000002</v>
      </c>
      <c r="L2327">
        <v>1.1359384750000001</v>
      </c>
    </row>
    <row r="2328" spans="1:12" x14ac:dyDescent="0.25">
      <c r="A2328" t="s">
        <v>4893</v>
      </c>
      <c r="B2328">
        <v>1</v>
      </c>
      <c r="C2328">
        <v>19</v>
      </c>
      <c r="D2328">
        <v>13</v>
      </c>
      <c r="E2328">
        <v>5790135</v>
      </c>
      <c r="F2328" s="2">
        <v>0.05</v>
      </c>
      <c r="G2328" s="2">
        <v>0</v>
      </c>
      <c r="H2328" s="2">
        <v>0.01</v>
      </c>
      <c r="I2328">
        <v>0.4</v>
      </c>
      <c r="J2328">
        <v>9.1999999999999993</v>
      </c>
      <c r="K2328">
        <v>3.6450674999999997</v>
      </c>
      <c r="L2328">
        <v>3.7357736249999998</v>
      </c>
    </row>
    <row r="2329" spans="1:12" x14ac:dyDescent="0.25">
      <c r="A2329" t="s">
        <v>17147</v>
      </c>
      <c r="B2329">
        <v>1</v>
      </c>
      <c r="C2329">
        <v>7</v>
      </c>
      <c r="D2329">
        <v>7</v>
      </c>
      <c r="E2329">
        <v>1694708</v>
      </c>
      <c r="F2329" s="2">
        <v>0.03</v>
      </c>
      <c r="G2329" s="2">
        <v>0</v>
      </c>
      <c r="H2329" s="2">
        <v>0</v>
      </c>
      <c r="I2329">
        <v>0.4</v>
      </c>
      <c r="J2329">
        <v>5.6000000000000005</v>
      </c>
      <c r="K2329">
        <v>1.147354</v>
      </c>
      <c r="L2329">
        <v>1.9615739000000001</v>
      </c>
    </row>
    <row r="2330" spans="1:12" x14ac:dyDescent="0.25">
      <c r="A2330" t="s">
        <v>154</v>
      </c>
      <c r="B2330">
        <v>1</v>
      </c>
      <c r="C2330">
        <v>5</v>
      </c>
      <c r="D2330">
        <v>5</v>
      </c>
      <c r="E2330">
        <v>186722</v>
      </c>
      <c r="F2330" s="2">
        <v>0.05</v>
      </c>
      <c r="G2330" s="2">
        <v>0</v>
      </c>
      <c r="H2330" s="2">
        <v>0</v>
      </c>
      <c r="I2330">
        <v>0.4</v>
      </c>
      <c r="J2330">
        <v>4</v>
      </c>
      <c r="K2330">
        <v>0.59336100000000014</v>
      </c>
      <c r="L2330">
        <v>1.3676763500000002</v>
      </c>
    </row>
    <row r="2331" spans="1:12" x14ac:dyDescent="0.25">
      <c r="A2331" t="s">
        <v>2250</v>
      </c>
      <c r="B2331">
        <v>1</v>
      </c>
      <c r="C2331">
        <v>9</v>
      </c>
      <c r="D2331">
        <v>8</v>
      </c>
      <c r="E2331">
        <v>330553</v>
      </c>
      <c r="F2331" s="2">
        <v>0.01</v>
      </c>
      <c r="G2331" s="2">
        <v>0</v>
      </c>
      <c r="H2331" s="2">
        <v>0</v>
      </c>
      <c r="I2331">
        <v>0.4</v>
      </c>
      <c r="J2331">
        <v>6.2</v>
      </c>
      <c r="K2331">
        <v>0.26527650000000003</v>
      </c>
      <c r="L2331">
        <v>1.8028467749999999</v>
      </c>
    </row>
    <row r="2332" spans="1:12" x14ac:dyDescent="0.25">
      <c r="A2332" t="s">
        <v>20967</v>
      </c>
      <c r="B2332">
        <v>1</v>
      </c>
      <c r="C2332">
        <v>409</v>
      </c>
      <c r="D2332">
        <v>7</v>
      </c>
      <c r="E2332">
        <v>37346</v>
      </c>
      <c r="F2332" s="2">
        <v>0</v>
      </c>
      <c r="G2332" s="2">
        <v>0</v>
      </c>
      <c r="H2332" s="2">
        <v>0</v>
      </c>
      <c r="I2332">
        <v>0.4</v>
      </c>
      <c r="J2332">
        <v>-74.800000000000011</v>
      </c>
      <c r="K2332">
        <v>1.8672999999999999E-2</v>
      </c>
      <c r="L2332">
        <v>-18.533464450000004</v>
      </c>
    </row>
    <row r="2333" spans="1:12" x14ac:dyDescent="0.25">
      <c r="A2333" t="s">
        <v>6502</v>
      </c>
      <c r="B2333">
        <v>1</v>
      </c>
      <c r="C2333">
        <v>18</v>
      </c>
      <c r="D2333">
        <v>11</v>
      </c>
      <c r="E2333">
        <v>9020750</v>
      </c>
      <c r="F2333" s="2">
        <v>0</v>
      </c>
      <c r="G2333" s="2">
        <v>0</v>
      </c>
      <c r="H2333" s="2">
        <v>0</v>
      </c>
      <c r="I2333">
        <v>0.4</v>
      </c>
      <c r="J2333">
        <v>7.4</v>
      </c>
      <c r="K2333">
        <v>4.5103749999999998</v>
      </c>
      <c r="L2333">
        <v>3.5886312500000002</v>
      </c>
    </row>
    <row r="2334" spans="1:12" x14ac:dyDescent="0.25">
      <c r="A2334" t="s">
        <v>6502</v>
      </c>
      <c r="B2334">
        <v>1</v>
      </c>
      <c r="C2334">
        <v>9</v>
      </c>
      <c r="D2334">
        <v>6</v>
      </c>
      <c r="E2334">
        <v>2164363</v>
      </c>
      <c r="F2334" s="2">
        <v>0</v>
      </c>
      <c r="G2334" s="2">
        <v>0</v>
      </c>
      <c r="H2334" s="2">
        <v>0</v>
      </c>
      <c r="I2334">
        <v>0.4</v>
      </c>
      <c r="J2334">
        <v>4.2000000000000011</v>
      </c>
      <c r="K2334">
        <v>1.0821814999999999</v>
      </c>
      <c r="L2334">
        <v>1.5887635250000003</v>
      </c>
    </row>
    <row r="2335" spans="1:12" x14ac:dyDescent="0.25">
      <c r="A2335" t="s">
        <v>6502</v>
      </c>
      <c r="B2335">
        <v>1</v>
      </c>
      <c r="C2335">
        <v>3</v>
      </c>
      <c r="D2335">
        <v>1</v>
      </c>
      <c r="E2335">
        <v>141579</v>
      </c>
      <c r="F2335" s="2">
        <v>0</v>
      </c>
      <c r="G2335" s="2">
        <v>0</v>
      </c>
      <c r="H2335" s="2">
        <v>0</v>
      </c>
      <c r="I2335">
        <v>0.4</v>
      </c>
      <c r="J2335">
        <v>0.4</v>
      </c>
      <c r="K2335">
        <v>7.0789499999999991E-2</v>
      </c>
      <c r="L2335">
        <v>0.284776325</v>
      </c>
    </row>
    <row r="2336" spans="1:12" x14ac:dyDescent="0.25">
      <c r="A2336" t="s">
        <v>6502</v>
      </c>
      <c r="B2336">
        <v>1</v>
      </c>
      <c r="C2336">
        <v>9</v>
      </c>
      <c r="D2336">
        <v>8</v>
      </c>
      <c r="E2336">
        <v>4804118</v>
      </c>
      <c r="F2336" s="2">
        <v>0</v>
      </c>
      <c r="G2336" s="2">
        <v>0</v>
      </c>
      <c r="H2336" s="2">
        <v>0</v>
      </c>
      <c r="I2336">
        <v>0.4</v>
      </c>
      <c r="J2336">
        <v>6.2</v>
      </c>
      <c r="K2336">
        <v>2.4020589999999999</v>
      </c>
      <c r="L2336">
        <v>2.5507206499999997</v>
      </c>
    </row>
    <row r="2337" spans="1:12" x14ac:dyDescent="0.25">
      <c r="A2337" t="s">
        <v>6502</v>
      </c>
      <c r="B2337">
        <v>1</v>
      </c>
      <c r="C2337">
        <v>14</v>
      </c>
      <c r="D2337">
        <v>3</v>
      </c>
      <c r="E2337">
        <v>4414661</v>
      </c>
      <c r="F2337" s="2">
        <v>0</v>
      </c>
      <c r="G2337" s="2">
        <v>0</v>
      </c>
      <c r="H2337" s="2">
        <v>0</v>
      </c>
      <c r="I2337">
        <v>0.4</v>
      </c>
      <c r="J2337">
        <v>0.20000000000000018</v>
      </c>
      <c r="K2337">
        <v>2.2073304999999999</v>
      </c>
      <c r="L2337">
        <v>0.98256567500000003</v>
      </c>
    </row>
    <row r="2338" spans="1:12" x14ac:dyDescent="0.25">
      <c r="A2338" t="s">
        <v>6502</v>
      </c>
      <c r="B2338">
        <v>1</v>
      </c>
      <c r="C2338">
        <v>7</v>
      </c>
      <c r="D2338">
        <v>7</v>
      </c>
      <c r="E2338">
        <v>5463288</v>
      </c>
      <c r="F2338" s="2">
        <v>0</v>
      </c>
      <c r="G2338" s="2">
        <v>0</v>
      </c>
      <c r="H2338" s="2">
        <v>0</v>
      </c>
      <c r="I2338">
        <v>0.4</v>
      </c>
      <c r="J2338">
        <v>5.6000000000000005</v>
      </c>
      <c r="K2338">
        <v>2.7316439999999997</v>
      </c>
      <c r="L2338">
        <v>2.5160754000000001</v>
      </c>
    </row>
    <row r="2339" spans="1:12" x14ac:dyDescent="0.25">
      <c r="A2339" t="s">
        <v>7314</v>
      </c>
      <c r="B2339">
        <v>1</v>
      </c>
      <c r="C2339">
        <v>3</v>
      </c>
      <c r="D2339">
        <v>1</v>
      </c>
      <c r="E2339">
        <v>23634</v>
      </c>
      <c r="F2339" s="2">
        <v>0.01</v>
      </c>
      <c r="G2339" s="2">
        <v>0</v>
      </c>
      <c r="H2339" s="2">
        <v>0</v>
      </c>
      <c r="I2339">
        <v>0.4</v>
      </c>
      <c r="J2339">
        <v>0.4</v>
      </c>
      <c r="K2339">
        <v>0.111817</v>
      </c>
      <c r="L2339">
        <v>0.29913594999999998</v>
      </c>
    </row>
    <row r="2340" spans="1:12" x14ac:dyDescent="0.25">
      <c r="A2340" t="s">
        <v>6837</v>
      </c>
      <c r="B2340">
        <v>1</v>
      </c>
      <c r="C2340">
        <v>6</v>
      </c>
      <c r="D2340">
        <v>6</v>
      </c>
      <c r="E2340">
        <v>112866</v>
      </c>
      <c r="F2340" s="2">
        <v>0.03</v>
      </c>
      <c r="G2340" s="2">
        <v>0</v>
      </c>
      <c r="H2340" s="2">
        <v>0</v>
      </c>
      <c r="I2340">
        <v>0.4</v>
      </c>
      <c r="J2340">
        <v>4.8000000000000007</v>
      </c>
      <c r="K2340">
        <v>0.356433</v>
      </c>
      <c r="L2340">
        <v>1.4847515500000004</v>
      </c>
    </row>
    <row r="2341" spans="1:12" x14ac:dyDescent="0.25">
      <c r="A2341" t="s">
        <v>6837</v>
      </c>
      <c r="B2341">
        <v>1</v>
      </c>
      <c r="C2341">
        <v>6</v>
      </c>
      <c r="D2341">
        <v>6</v>
      </c>
      <c r="E2341">
        <v>95044</v>
      </c>
      <c r="F2341" s="2">
        <v>0.03</v>
      </c>
      <c r="G2341" s="2">
        <v>0</v>
      </c>
      <c r="H2341" s="2">
        <v>0</v>
      </c>
      <c r="I2341">
        <v>0.4</v>
      </c>
      <c r="J2341">
        <v>4.8000000000000007</v>
      </c>
      <c r="K2341">
        <v>0.347522</v>
      </c>
      <c r="L2341">
        <v>1.4816327000000002</v>
      </c>
    </row>
    <row r="2342" spans="1:12" x14ac:dyDescent="0.25">
      <c r="A2342" t="s">
        <v>6837</v>
      </c>
      <c r="B2342">
        <v>1</v>
      </c>
      <c r="C2342">
        <v>8</v>
      </c>
      <c r="D2342">
        <v>7</v>
      </c>
      <c r="E2342">
        <v>100888</v>
      </c>
      <c r="F2342" s="2">
        <v>0.04</v>
      </c>
      <c r="G2342" s="2">
        <v>0</v>
      </c>
      <c r="H2342" s="2">
        <v>0</v>
      </c>
      <c r="I2342">
        <v>0.4</v>
      </c>
      <c r="J2342">
        <v>5.4</v>
      </c>
      <c r="K2342">
        <v>0.45044400000000001</v>
      </c>
      <c r="L2342">
        <v>1.6676554000000001</v>
      </c>
    </row>
    <row r="2343" spans="1:12" x14ac:dyDescent="0.25">
      <c r="A2343" t="s">
        <v>6827</v>
      </c>
      <c r="B2343">
        <v>1</v>
      </c>
      <c r="C2343">
        <v>8</v>
      </c>
      <c r="D2343">
        <v>5</v>
      </c>
      <c r="E2343">
        <v>403844</v>
      </c>
      <c r="F2343" s="2">
        <v>0.01</v>
      </c>
      <c r="G2343" s="2">
        <v>0</v>
      </c>
      <c r="H2343" s="2">
        <v>0</v>
      </c>
      <c r="I2343">
        <v>0.4</v>
      </c>
      <c r="J2343">
        <v>3.4</v>
      </c>
      <c r="K2343">
        <v>0.30192200000000002</v>
      </c>
      <c r="L2343">
        <v>1.1156727</v>
      </c>
    </row>
    <row r="2344" spans="1:12" x14ac:dyDescent="0.25">
      <c r="A2344" t="s">
        <v>4807</v>
      </c>
      <c r="B2344">
        <v>1</v>
      </c>
      <c r="C2344">
        <v>10</v>
      </c>
      <c r="D2344">
        <v>6</v>
      </c>
      <c r="E2344">
        <v>20960</v>
      </c>
      <c r="F2344" s="2">
        <v>0.02</v>
      </c>
      <c r="G2344" s="2">
        <v>0</v>
      </c>
      <c r="H2344" s="2">
        <v>0</v>
      </c>
      <c r="I2344">
        <v>0.4</v>
      </c>
      <c r="J2344">
        <v>4.0000000000000009</v>
      </c>
      <c r="K2344">
        <v>0.21048</v>
      </c>
      <c r="L2344">
        <v>1.2336680000000002</v>
      </c>
    </row>
    <row r="2345" spans="1:12" x14ac:dyDescent="0.25">
      <c r="A2345" t="s">
        <v>13839</v>
      </c>
      <c r="B2345">
        <v>1</v>
      </c>
      <c r="C2345">
        <v>9</v>
      </c>
      <c r="D2345">
        <v>9</v>
      </c>
      <c r="E2345">
        <v>628368</v>
      </c>
      <c r="F2345" s="2">
        <v>0.02</v>
      </c>
      <c r="G2345" s="2">
        <v>0</v>
      </c>
      <c r="H2345" s="2">
        <v>0</v>
      </c>
      <c r="I2345">
        <v>0.4</v>
      </c>
      <c r="J2345">
        <v>7.2</v>
      </c>
      <c r="K2345">
        <v>0.51418399999999997</v>
      </c>
      <c r="L2345">
        <v>2.1399643999999998</v>
      </c>
    </row>
    <row r="2346" spans="1:12" x14ac:dyDescent="0.25">
      <c r="A2346" t="s">
        <v>8407</v>
      </c>
      <c r="B2346">
        <v>1</v>
      </c>
      <c r="C2346">
        <v>8</v>
      </c>
      <c r="D2346">
        <v>5</v>
      </c>
      <c r="E2346">
        <v>5179255</v>
      </c>
      <c r="F2346" s="2">
        <v>0.01</v>
      </c>
      <c r="G2346" s="2">
        <v>0</v>
      </c>
      <c r="H2346" s="2">
        <v>0</v>
      </c>
      <c r="I2346">
        <v>0.4</v>
      </c>
      <c r="J2346">
        <v>3.4</v>
      </c>
      <c r="K2346">
        <v>2.6896274999999998</v>
      </c>
      <c r="L2346">
        <v>1.9513696249999999</v>
      </c>
    </row>
    <row r="2347" spans="1:12" x14ac:dyDescent="0.25">
      <c r="A2347" t="s">
        <v>11449</v>
      </c>
      <c r="B2347">
        <v>1</v>
      </c>
      <c r="C2347">
        <v>9</v>
      </c>
      <c r="D2347">
        <v>7</v>
      </c>
      <c r="E2347">
        <v>205209</v>
      </c>
      <c r="F2347" s="2">
        <v>0.03</v>
      </c>
      <c r="G2347" s="2">
        <v>0</v>
      </c>
      <c r="H2347" s="2">
        <v>0</v>
      </c>
      <c r="I2347">
        <v>0.4</v>
      </c>
      <c r="J2347">
        <v>5.2</v>
      </c>
      <c r="K2347">
        <v>0.40260449999999998</v>
      </c>
      <c r="L2347">
        <v>1.600911575</v>
      </c>
    </row>
    <row r="2348" spans="1:12" x14ac:dyDescent="0.25">
      <c r="A2348" t="s">
        <v>16065</v>
      </c>
      <c r="B2348">
        <v>1</v>
      </c>
      <c r="C2348">
        <v>4</v>
      </c>
      <c r="D2348">
        <v>2</v>
      </c>
      <c r="E2348">
        <v>8993</v>
      </c>
      <c r="F2348" s="2">
        <v>0.03</v>
      </c>
      <c r="G2348" s="2">
        <v>0</v>
      </c>
      <c r="H2348" s="2">
        <v>0.02</v>
      </c>
      <c r="I2348">
        <v>0.4</v>
      </c>
      <c r="J2348">
        <v>1.2000000000000002</v>
      </c>
      <c r="K2348">
        <v>0.80449649999999995</v>
      </c>
      <c r="L2348">
        <v>0.74157377499999999</v>
      </c>
    </row>
    <row r="2349" spans="1:12" x14ac:dyDescent="0.25">
      <c r="A2349" t="s">
        <v>8951</v>
      </c>
      <c r="B2349">
        <v>1</v>
      </c>
      <c r="C2349">
        <v>14</v>
      </c>
      <c r="D2349">
        <v>12</v>
      </c>
      <c r="E2349">
        <v>704492</v>
      </c>
      <c r="F2349" s="2">
        <v>0.02</v>
      </c>
      <c r="G2349" s="2">
        <v>0</v>
      </c>
      <c r="H2349" s="2">
        <v>0</v>
      </c>
      <c r="I2349">
        <v>0.4</v>
      </c>
      <c r="J2349">
        <v>9.2000000000000011</v>
      </c>
      <c r="K2349">
        <v>0.55224600000000001</v>
      </c>
      <c r="L2349">
        <v>2.6532861000000003</v>
      </c>
    </row>
    <row r="2350" spans="1:12" x14ac:dyDescent="0.25">
      <c r="A2350" t="s">
        <v>8951</v>
      </c>
      <c r="B2350">
        <v>1</v>
      </c>
      <c r="C2350">
        <v>13</v>
      </c>
      <c r="D2350">
        <v>9</v>
      </c>
      <c r="E2350">
        <v>345371</v>
      </c>
      <c r="F2350" s="2">
        <v>0.02</v>
      </c>
      <c r="G2350" s="2">
        <v>0</v>
      </c>
      <c r="H2350" s="2">
        <v>0</v>
      </c>
      <c r="I2350">
        <v>0.4</v>
      </c>
      <c r="J2350">
        <v>6.4</v>
      </c>
      <c r="K2350">
        <v>0.3726855</v>
      </c>
      <c r="L2350">
        <v>1.8904399250000001</v>
      </c>
    </row>
    <row r="2351" spans="1:12" x14ac:dyDescent="0.25">
      <c r="A2351" t="s">
        <v>8951</v>
      </c>
      <c r="B2351">
        <v>1</v>
      </c>
      <c r="C2351">
        <v>13</v>
      </c>
      <c r="D2351">
        <v>8</v>
      </c>
      <c r="E2351">
        <v>861822</v>
      </c>
      <c r="F2351" s="2">
        <v>0.02</v>
      </c>
      <c r="G2351" s="2">
        <v>0</v>
      </c>
      <c r="H2351" s="2">
        <v>0</v>
      </c>
      <c r="I2351">
        <v>0.4</v>
      </c>
      <c r="J2351">
        <v>5.4</v>
      </c>
      <c r="K2351">
        <v>0.630911</v>
      </c>
      <c r="L2351">
        <v>1.7308188500000001</v>
      </c>
    </row>
    <row r="2352" spans="1:12" x14ac:dyDescent="0.25">
      <c r="A2352" t="s">
        <v>8951</v>
      </c>
      <c r="B2352">
        <v>1</v>
      </c>
      <c r="C2352">
        <v>17</v>
      </c>
      <c r="D2352">
        <v>11</v>
      </c>
      <c r="E2352">
        <v>769460</v>
      </c>
      <c r="F2352" s="2">
        <v>0.01</v>
      </c>
      <c r="G2352" s="2">
        <v>0</v>
      </c>
      <c r="H2352" s="2">
        <v>0</v>
      </c>
      <c r="I2352">
        <v>0.4</v>
      </c>
      <c r="J2352">
        <v>7.6000000000000005</v>
      </c>
      <c r="K2352">
        <v>0.48472999999999999</v>
      </c>
      <c r="L2352">
        <v>2.2296555000000002</v>
      </c>
    </row>
    <row r="2353" spans="1:12" x14ac:dyDescent="0.25">
      <c r="A2353" t="s">
        <v>8951</v>
      </c>
      <c r="B2353">
        <v>1</v>
      </c>
      <c r="C2353">
        <v>6</v>
      </c>
      <c r="D2353">
        <v>5</v>
      </c>
      <c r="E2353">
        <v>394975</v>
      </c>
      <c r="F2353" s="2">
        <v>0.04</v>
      </c>
      <c r="G2353" s="2">
        <v>0</v>
      </c>
      <c r="H2353" s="2">
        <v>0</v>
      </c>
      <c r="I2353">
        <v>0.4</v>
      </c>
      <c r="J2353">
        <v>3.8</v>
      </c>
      <c r="K2353">
        <v>0.59748749999999995</v>
      </c>
      <c r="L2353">
        <v>1.3191206249999998</v>
      </c>
    </row>
    <row r="2354" spans="1:12" x14ac:dyDescent="0.25">
      <c r="A2354" t="s">
        <v>8951</v>
      </c>
      <c r="B2354">
        <v>1</v>
      </c>
      <c r="C2354">
        <v>17</v>
      </c>
      <c r="D2354">
        <v>16</v>
      </c>
      <c r="E2354">
        <v>982180</v>
      </c>
      <c r="F2354" s="2">
        <v>0.02</v>
      </c>
      <c r="G2354" s="2">
        <v>0</v>
      </c>
      <c r="H2354" s="2">
        <v>0</v>
      </c>
      <c r="I2354">
        <v>0.4</v>
      </c>
      <c r="J2354">
        <v>12.600000000000001</v>
      </c>
      <c r="K2354">
        <v>0.69108999999999998</v>
      </c>
      <c r="L2354">
        <v>3.5518815000000004</v>
      </c>
    </row>
    <row r="2355" spans="1:12" x14ac:dyDescent="0.25">
      <c r="A2355" t="s">
        <v>8951</v>
      </c>
      <c r="B2355">
        <v>1</v>
      </c>
      <c r="C2355">
        <v>6</v>
      </c>
      <c r="D2355">
        <v>4</v>
      </c>
      <c r="E2355">
        <v>462151</v>
      </c>
      <c r="F2355" s="2">
        <v>0.02</v>
      </c>
      <c r="G2355" s="2">
        <v>0</v>
      </c>
      <c r="H2355" s="2">
        <v>0</v>
      </c>
      <c r="I2355">
        <v>0.4</v>
      </c>
      <c r="J2355">
        <v>2.8000000000000003</v>
      </c>
      <c r="K2355">
        <v>0.4310755</v>
      </c>
      <c r="L2355">
        <v>1.0108764250000002</v>
      </c>
    </row>
    <row r="2356" spans="1:12" x14ac:dyDescent="0.25">
      <c r="A2356" t="s">
        <v>13374</v>
      </c>
      <c r="B2356">
        <v>1</v>
      </c>
      <c r="C2356">
        <v>5</v>
      </c>
      <c r="D2356">
        <v>3</v>
      </c>
      <c r="E2356">
        <v>1314567</v>
      </c>
      <c r="F2356" s="2">
        <v>0</v>
      </c>
      <c r="G2356" s="2">
        <v>0</v>
      </c>
      <c r="H2356" s="2">
        <v>0</v>
      </c>
      <c r="I2356">
        <v>0.4</v>
      </c>
      <c r="J2356">
        <v>2.0000000000000004</v>
      </c>
      <c r="K2356">
        <v>0.65728350000000002</v>
      </c>
      <c r="L2356">
        <v>0.89004922500000017</v>
      </c>
    </row>
    <row r="2357" spans="1:12" x14ac:dyDescent="0.25">
      <c r="A2357" t="s">
        <v>13374</v>
      </c>
      <c r="B2357">
        <v>1</v>
      </c>
      <c r="C2357">
        <v>8</v>
      </c>
      <c r="D2357">
        <v>8</v>
      </c>
      <c r="E2357">
        <v>15904385</v>
      </c>
      <c r="F2357" s="2">
        <v>0</v>
      </c>
      <c r="G2357" s="2">
        <v>0</v>
      </c>
      <c r="H2357" s="2">
        <v>0</v>
      </c>
      <c r="I2357">
        <v>0.4</v>
      </c>
      <c r="J2357">
        <v>6.4</v>
      </c>
      <c r="K2357">
        <v>7.9521924999999998</v>
      </c>
      <c r="L2357">
        <v>4.5432673750000001</v>
      </c>
    </row>
    <row r="2358" spans="1:12" x14ac:dyDescent="0.25">
      <c r="A2358" t="s">
        <v>1540</v>
      </c>
      <c r="B2358">
        <v>1</v>
      </c>
      <c r="C2358">
        <v>8</v>
      </c>
      <c r="D2358">
        <v>4</v>
      </c>
      <c r="E2358">
        <v>1547962</v>
      </c>
      <c r="F2358" s="2">
        <v>0.02</v>
      </c>
      <c r="G2358" s="2">
        <v>0</v>
      </c>
      <c r="H2358" s="2">
        <v>0</v>
      </c>
      <c r="I2358">
        <v>0.4</v>
      </c>
      <c r="J2358">
        <v>2.4000000000000004</v>
      </c>
      <c r="K2358">
        <v>0.97398099999999999</v>
      </c>
      <c r="L2358">
        <v>1.1008933500000002</v>
      </c>
    </row>
    <row r="2359" spans="1:12" x14ac:dyDescent="0.25">
      <c r="A2359" t="s">
        <v>1540</v>
      </c>
      <c r="B2359">
        <v>1</v>
      </c>
      <c r="C2359">
        <v>14</v>
      </c>
      <c r="D2359">
        <v>13</v>
      </c>
      <c r="E2359">
        <v>327777</v>
      </c>
      <c r="F2359" s="2">
        <v>0.03</v>
      </c>
      <c r="G2359" s="2">
        <v>0</v>
      </c>
      <c r="H2359" s="2">
        <v>0</v>
      </c>
      <c r="I2359">
        <v>0.4</v>
      </c>
      <c r="J2359">
        <v>10.200000000000001</v>
      </c>
      <c r="K2359">
        <v>0.46388849999999998</v>
      </c>
      <c r="L2359">
        <v>2.8723609750000003</v>
      </c>
    </row>
    <row r="2360" spans="1:12" x14ac:dyDescent="0.25">
      <c r="A2360" t="s">
        <v>4251</v>
      </c>
      <c r="B2360">
        <v>1</v>
      </c>
      <c r="C2360">
        <v>6</v>
      </c>
      <c r="D2360">
        <v>6</v>
      </c>
      <c r="E2360">
        <v>319454</v>
      </c>
      <c r="F2360" s="2">
        <v>0.04</v>
      </c>
      <c r="G2360" s="2">
        <v>0</v>
      </c>
      <c r="H2360" s="2">
        <v>0</v>
      </c>
      <c r="I2360">
        <v>0.4</v>
      </c>
      <c r="J2360">
        <v>4.8000000000000007</v>
      </c>
      <c r="K2360">
        <v>0.55972699999999997</v>
      </c>
      <c r="L2360">
        <v>1.5559044500000003</v>
      </c>
    </row>
    <row r="2361" spans="1:12" x14ac:dyDescent="0.25">
      <c r="A2361" t="s">
        <v>6551</v>
      </c>
      <c r="B2361">
        <v>1</v>
      </c>
      <c r="C2361">
        <v>6</v>
      </c>
      <c r="D2361">
        <v>5</v>
      </c>
      <c r="E2361">
        <v>542957</v>
      </c>
      <c r="F2361" s="2">
        <v>0.04</v>
      </c>
      <c r="G2361" s="2">
        <v>0</v>
      </c>
      <c r="H2361" s="2">
        <v>0</v>
      </c>
      <c r="I2361">
        <v>0.4</v>
      </c>
      <c r="J2361">
        <v>3.8</v>
      </c>
      <c r="K2361">
        <v>0.67147850000000009</v>
      </c>
      <c r="L2361">
        <v>1.3450174749999999</v>
      </c>
    </row>
    <row r="2362" spans="1:12" x14ac:dyDescent="0.25">
      <c r="A2362" t="s">
        <v>1189</v>
      </c>
      <c r="B2362">
        <v>1</v>
      </c>
      <c r="C2362">
        <v>16</v>
      </c>
      <c r="D2362">
        <v>15</v>
      </c>
      <c r="E2362">
        <v>1309380</v>
      </c>
      <c r="F2362" s="2">
        <v>0.05</v>
      </c>
      <c r="G2362" s="2">
        <v>0</v>
      </c>
      <c r="H2362" s="2">
        <v>0</v>
      </c>
      <c r="I2362">
        <v>0.4</v>
      </c>
      <c r="J2362">
        <v>11.8</v>
      </c>
      <c r="K2362">
        <v>1.15469</v>
      </c>
      <c r="L2362">
        <v>3.5141415000000005</v>
      </c>
    </row>
    <row r="2363" spans="1:12" x14ac:dyDescent="0.25">
      <c r="A2363" t="s">
        <v>1612</v>
      </c>
      <c r="B2363">
        <v>1</v>
      </c>
      <c r="C2363">
        <v>2</v>
      </c>
      <c r="D2363">
        <v>2</v>
      </c>
      <c r="E2363">
        <v>8753550</v>
      </c>
      <c r="F2363" s="2">
        <v>0.16</v>
      </c>
      <c r="G2363" s="2">
        <v>0</v>
      </c>
      <c r="H2363" s="2">
        <v>0.01</v>
      </c>
      <c r="I2363">
        <v>0.4</v>
      </c>
      <c r="J2363">
        <v>1.6</v>
      </c>
      <c r="K2363">
        <v>6.2267749999999999</v>
      </c>
      <c r="L2363">
        <v>2.73937125</v>
      </c>
    </row>
    <row r="2364" spans="1:12" x14ac:dyDescent="0.25">
      <c r="A2364" t="s">
        <v>1612</v>
      </c>
      <c r="B2364">
        <v>1</v>
      </c>
      <c r="C2364">
        <v>14</v>
      </c>
      <c r="D2364">
        <v>14</v>
      </c>
      <c r="E2364">
        <v>123010920</v>
      </c>
      <c r="F2364" s="2">
        <v>0.05</v>
      </c>
      <c r="G2364" s="2">
        <v>0</v>
      </c>
      <c r="H2364" s="2">
        <v>0.01</v>
      </c>
      <c r="I2364">
        <v>0.4</v>
      </c>
      <c r="J2364">
        <v>11.200000000000001</v>
      </c>
      <c r="K2364">
        <v>62.255459999999999</v>
      </c>
      <c r="L2364">
        <v>24.749410999999998</v>
      </c>
    </row>
    <row r="2365" spans="1:12" x14ac:dyDescent="0.25">
      <c r="A2365" t="s">
        <v>1612</v>
      </c>
      <c r="B2365">
        <v>1</v>
      </c>
      <c r="C2365">
        <v>13</v>
      </c>
      <c r="D2365">
        <v>13</v>
      </c>
      <c r="E2365">
        <v>12163782</v>
      </c>
      <c r="F2365" s="2">
        <v>0.15</v>
      </c>
      <c r="G2365" s="2">
        <v>0</v>
      </c>
      <c r="H2365" s="2">
        <v>0.01</v>
      </c>
      <c r="I2365">
        <v>0.4</v>
      </c>
      <c r="J2365">
        <v>10.4</v>
      </c>
      <c r="K2365">
        <v>7.8318909999999997</v>
      </c>
      <c r="L2365">
        <v>5.5011618499999999</v>
      </c>
    </row>
    <row r="2366" spans="1:12" x14ac:dyDescent="0.25">
      <c r="A2366" t="s">
        <v>1612</v>
      </c>
      <c r="B2366">
        <v>1</v>
      </c>
      <c r="C2366">
        <v>13</v>
      </c>
      <c r="D2366">
        <v>13</v>
      </c>
      <c r="E2366">
        <v>12709520</v>
      </c>
      <c r="F2366" s="2">
        <v>0.14000000000000001</v>
      </c>
      <c r="G2366" s="2">
        <v>0</v>
      </c>
      <c r="H2366" s="2">
        <v>0.01</v>
      </c>
      <c r="I2366">
        <v>0.4</v>
      </c>
      <c r="J2366">
        <v>10.4</v>
      </c>
      <c r="K2366">
        <v>8.004760000000001</v>
      </c>
      <c r="L2366">
        <v>5.5616660000000007</v>
      </c>
    </row>
    <row r="2367" spans="1:12" x14ac:dyDescent="0.25">
      <c r="A2367" t="s">
        <v>1612</v>
      </c>
      <c r="B2367">
        <v>1</v>
      </c>
      <c r="C2367">
        <v>6</v>
      </c>
      <c r="D2367">
        <v>6</v>
      </c>
      <c r="E2367">
        <v>7475081</v>
      </c>
      <c r="F2367" s="2">
        <v>0.14000000000000001</v>
      </c>
      <c r="G2367" s="2">
        <v>0</v>
      </c>
      <c r="H2367" s="2">
        <v>0.01</v>
      </c>
      <c r="I2367">
        <v>0.4</v>
      </c>
      <c r="J2367">
        <v>4.8000000000000007</v>
      </c>
      <c r="K2367">
        <v>5.3875405000000001</v>
      </c>
      <c r="L2367">
        <v>3.245639175</v>
      </c>
    </row>
    <row r="2368" spans="1:12" x14ac:dyDescent="0.25">
      <c r="A2368" t="s">
        <v>1612</v>
      </c>
      <c r="B2368">
        <v>1</v>
      </c>
      <c r="C2368">
        <v>7</v>
      </c>
      <c r="D2368">
        <v>7</v>
      </c>
      <c r="E2368">
        <v>36857298</v>
      </c>
      <c r="F2368" s="2">
        <v>7.0000000000000007E-2</v>
      </c>
      <c r="G2368" s="2">
        <v>0</v>
      </c>
      <c r="H2368" s="2">
        <v>0.01</v>
      </c>
      <c r="I2368">
        <v>0.4</v>
      </c>
      <c r="J2368">
        <v>5.6000000000000005</v>
      </c>
      <c r="K2368">
        <v>19.378648999999999</v>
      </c>
      <c r="L2368">
        <v>8.3425271499999987</v>
      </c>
    </row>
    <row r="2369" spans="1:12" x14ac:dyDescent="0.25">
      <c r="A2369" t="s">
        <v>1612</v>
      </c>
      <c r="B2369">
        <v>1</v>
      </c>
      <c r="C2369">
        <v>17</v>
      </c>
      <c r="D2369">
        <v>11</v>
      </c>
      <c r="E2369">
        <v>17624672</v>
      </c>
      <c r="F2369" s="2">
        <v>0.12</v>
      </c>
      <c r="G2369" s="2">
        <v>0</v>
      </c>
      <c r="H2369" s="2">
        <v>0.01</v>
      </c>
      <c r="I2369">
        <v>0.4</v>
      </c>
      <c r="J2369">
        <v>7.6000000000000005</v>
      </c>
      <c r="K2369">
        <v>10.262335999999999</v>
      </c>
      <c r="L2369">
        <v>5.6518175999999993</v>
      </c>
    </row>
    <row r="2370" spans="1:12" x14ac:dyDescent="0.25">
      <c r="A2370" t="s">
        <v>1612</v>
      </c>
      <c r="B2370">
        <v>1</v>
      </c>
      <c r="C2370">
        <v>5</v>
      </c>
      <c r="D2370">
        <v>5</v>
      </c>
      <c r="E2370">
        <v>23416810</v>
      </c>
      <c r="F2370" s="2">
        <v>0.11</v>
      </c>
      <c r="G2370" s="2">
        <v>0</v>
      </c>
      <c r="H2370" s="2">
        <v>0.02</v>
      </c>
      <c r="I2370">
        <v>0.4</v>
      </c>
      <c r="J2370">
        <v>4</v>
      </c>
      <c r="K2370">
        <v>13.308404999999999</v>
      </c>
      <c r="L2370">
        <v>5.8179417499999992</v>
      </c>
    </row>
    <row r="2371" spans="1:12" x14ac:dyDescent="0.25">
      <c r="A2371" t="s">
        <v>1612</v>
      </c>
      <c r="B2371">
        <v>1</v>
      </c>
      <c r="C2371">
        <v>10</v>
      </c>
      <c r="D2371">
        <v>9</v>
      </c>
      <c r="E2371">
        <v>29741771</v>
      </c>
      <c r="F2371" s="2">
        <v>0.09</v>
      </c>
      <c r="G2371" s="2">
        <v>0</v>
      </c>
      <c r="H2371" s="2">
        <v>0.01</v>
      </c>
      <c r="I2371">
        <v>0.4</v>
      </c>
      <c r="J2371">
        <v>7</v>
      </c>
      <c r="K2371">
        <v>16.020885499999999</v>
      </c>
      <c r="L2371">
        <v>7.5173099249999993</v>
      </c>
    </row>
    <row r="2372" spans="1:12" x14ac:dyDescent="0.25">
      <c r="A2372" t="s">
        <v>7777</v>
      </c>
      <c r="B2372">
        <v>1</v>
      </c>
      <c r="C2372">
        <v>4</v>
      </c>
      <c r="D2372">
        <v>2</v>
      </c>
      <c r="E2372">
        <v>4497</v>
      </c>
      <c r="F2372" s="2">
        <v>0.03</v>
      </c>
      <c r="G2372" s="2">
        <v>0</v>
      </c>
      <c r="H2372" s="2">
        <v>0</v>
      </c>
      <c r="I2372">
        <v>0.4</v>
      </c>
      <c r="J2372">
        <v>1.2000000000000002</v>
      </c>
      <c r="K2372">
        <v>0.30224849999999998</v>
      </c>
      <c r="L2372">
        <v>0.56578697500000008</v>
      </c>
    </row>
    <row r="2373" spans="1:12" x14ac:dyDescent="0.25">
      <c r="A2373" t="s">
        <v>19876</v>
      </c>
      <c r="B2373">
        <v>1</v>
      </c>
      <c r="C2373">
        <v>9</v>
      </c>
      <c r="D2373">
        <v>8</v>
      </c>
      <c r="E2373">
        <v>179345</v>
      </c>
      <c r="F2373" s="2">
        <v>0.02</v>
      </c>
      <c r="G2373" s="2">
        <v>0</v>
      </c>
      <c r="H2373" s="2">
        <v>0</v>
      </c>
      <c r="I2373">
        <v>0.4</v>
      </c>
      <c r="J2373">
        <v>6.2</v>
      </c>
      <c r="K2373">
        <v>0.2896725</v>
      </c>
      <c r="L2373">
        <v>1.811385375</v>
      </c>
    </row>
    <row r="2374" spans="1:12" x14ac:dyDescent="0.25">
      <c r="A2374" t="s">
        <v>6653</v>
      </c>
      <c r="B2374">
        <v>1</v>
      </c>
      <c r="C2374">
        <v>12</v>
      </c>
      <c r="D2374">
        <v>11</v>
      </c>
      <c r="E2374">
        <v>75433</v>
      </c>
      <c r="F2374" s="2">
        <v>0.02</v>
      </c>
      <c r="G2374" s="2">
        <v>-0.01</v>
      </c>
      <c r="H2374" s="2">
        <v>0</v>
      </c>
      <c r="I2374">
        <v>0.4</v>
      </c>
      <c r="J2374">
        <v>8.6000000000000014</v>
      </c>
      <c r="K2374">
        <v>8.7716500000000003E-2</v>
      </c>
      <c r="L2374">
        <v>2.3407007750000006</v>
      </c>
    </row>
    <row r="2375" spans="1:12" x14ac:dyDescent="0.25">
      <c r="A2375" t="s">
        <v>6653</v>
      </c>
      <c r="B2375">
        <v>1</v>
      </c>
      <c r="C2375">
        <v>4</v>
      </c>
      <c r="D2375">
        <v>3</v>
      </c>
      <c r="E2375">
        <v>196755</v>
      </c>
      <c r="F2375" s="2">
        <v>0</v>
      </c>
      <c r="G2375" s="2">
        <v>0</v>
      </c>
      <c r="H2375" s="2">
        <v>0</v>
      </c>
      <c r="I2375">
        <v>0.4</v>
      </c>
      <c r="J2375">
        <v>2.2000000000000002</v>
      </c>
      <c r="K2375">
        <v>9.8377499999999993E-2</v>
      </c>
      <c r="L2375">
        <v>0.74443212500000011</v>
      </c>
    </row>
    <row r="2376" spans="1:12" x14ac:dyDescent="0.25">
      <c r="A2376" t="s">
        <v>6653</v>
      </c>
      <c r="B2376">
        <v>1</v>
      </c>
      <c r="C2376">
        <v>16</v>
      </c>
      <c r="D2376">
        <v>12</v>
      </c>
      <c r="E2376">
        <v>2146016</v>
      </c>
      <c r="F2376" s="2">
        <v>0</v>
      </c>
      <c r="G2376" s="2">
        <v>0</v>
      </c>
      <c r="H2376" s="2">
        <v>0</v>
      </c>
      <c r="I2376">
        <v>0.4</v>
      </c>
      <c r="J2376">
        <v>8.8000000000000007</v>
      </c>
      <c r="K2376">
        <v>1.073008</v>
      </c>
      <c r="L2376">
        <v>2.7355528000000002</v>
      </c>
    </row>
    <row r="2377" spans="1:12" x14ac:dyDescent="0.25">
      <c r="A2377" t="s">
        <v>11876</v>
      </c>
      <c r="B2377">
        <v>1</v>
      </c>
      <c r="C2377">
        <v>7</v>
      </c>
      <c r="D2377">
        <v>7</v>
      </c>
      <c r="E2377">
        <v>2839135</v>
      </c>
      <c r="F2377" s="2">
        <v>0.04</v>
      </c>
      <c r="G2377" s="2">
        <v>0</v>
      </c>
      <c r="H2377" s="2">
        <v>0</v>
      </c>
      <c r="I2377">
        <v>0.4</v>
      </c>
      <c r="J2377">
        <v>5.6000000000000005</v>
      </c>
      <c r="K2377">
        <v>1.8195674999999998</v>
      </c>
      <c r="L2377">
        <v>2.1968486249999999</v>
      </c>
    </row>
    <row r="2378" spans="1:12" x14ac:dyDescent="0.25">
      <c r="A2378" t="s">
        <v>11876</v>
      </c>
      <c r="B2378">
        <v>1</v>
      </c>
      <c r="C2378">
        <v>0</v>
      </c>
      <c r="D2378">
        <v>1</v>
      </c>
      <c r="E2378">
        <v>285984</v>
      </c>
      <c r="F2378" s="2">
        <v>0.12</v>
      </c>
      <c r="G2378" s="2">
        <v>-0.01</v>
      </c>
      <c r="H2378" s="2">
        <v>0.01</v>
      </c>
      <c r="I2378">
        <v>0.4</v>
      </c>
      <c r="J2378">
        <v>1</v>
      </c>
      <c r="K2378">
        <v>1.4429920000000001</v>
      </c>
      <c r="L2378">
        <v>0.91504720000000006</v>
      </c>
    </row>
    <row r="2379" spans="1:12" x14ac:dyDescent="0.25">
      <c r="A2379" t="s">
        <v>2422</v>
      </c>
      <c r="B2379">
        <v>1</v>
      </c>
      <c r="C2379">
        <v>5</v>
      </c>
      <c r="D2379">
        <v>5</v>
      </c>
      <c r="E2379">
        <v>147003</v>
      </c>
      <c r="F2379" s="2">
        <v>0.02</v>
      </c>
      <c r="G2379" s="2">
        <v>0</v>
      </c>
      <c r="H2379" s="2">
        <v>0.01</v>
      </c>
      <c r="I2379">
        <v>0.4</v>
      </c>
      <c r="J2379">
        <v>4</v>
      </c>
      <c r="K2379">
        <v>0.52350150000000006</v>
      </c>
      <c r="L2379">
        <v>1.3432255250000003</v>
      </c>
    </row>
    <row r="2380" spans="1:12" x14ac:dyDescent="0.25">
      <c r="A2380" t="s">
        <v>2422</v>
      </c>
      <c r="B2380">
        <v>1</v>
      </c>
      <c r="C2380">
        <v>7</v>
      </c>
      <c r="D2380">
        <v>4</v>
      </c>
      <c r="E2380">
        <v>629166</v>
      </c>
      <c r="F2380" s="2">
        <v>0.01</v>
      </c>
      <c r="G2380" s="2">
        <v>0</v>
      </c>
      <c r="H2380" s="2">
        <v>0</v>
      </c>
      <c r="I2380">
        <v>0.4</v>
      </c>
      <c r="J2380">
        <v>2.6</v>
      </c>
      <c r="K2380">
        <v>0.41458300000000003</v>
      </c>
      <c r="L2380">
        <v>0.95510405000000009</v>
      </c>
    </row>
    <row r="2381" spans="1:12" x14ac:dyDescent="0.25">
      <c r="A2381" t="s">
        <v>2422</v>
      </c>
      <c r="B2381">
        <v>1</v>
      </c>
      <c r="C2381">
        <v>5</v>
      </c>
      <c r="D2381">
        <v>5</v>
      </c>
      <c r="E2381">
        <v>23851</v>
      </c>
      <c r="F2381" s="2">
        <v>0.03</v>
      </c>
      <c r="G2381" s="2">
        <v>0</v>
      </c>
      <c r="H2381" s="2">
        <v>0.01</v>
      </c>
      <c r="I2381">
        <v>0.4</v>
      </c>
      <c r="J2381">
        <v>4</v>
      </c>
      <c r="K2381">
        <v>0.56192549999999997</v>
      </c>
      <c r="L2381">
        <v>1.3566739250000002</v>
      </c>
    </row>
    <row r="2382" spans="1:12" x14ac:dyDescent="0.25">
      <c r="A2382" t="s">
        <v>2422</v>
      </c>
      <c r="B2382">
        <v>1</v>
      </c>
      <c r="C2382">
        <v>13</v>
      </c>
      <c r="D2382">
        <v>12</v>
      </c>
      <c r="E2382">
        <v>474495</v>
      </c>
      <c r="F2382" s="2">
        <v>0.02</v>
      </c>
      <c r="G2382" s="2">
        <v>0</v>
      </c>
      <c r="H2382" s="2">
        <v>0</v>
      </c>
      <c r="I2382">
        <v>0.4</v>
      </c>
      <c r="J2382">
        <v>9.4000000000000021</v>
      </c>
      <c r="K2382">
        <v>0.43724750000000001</v>
      </c>
      <c r="L2382">
        <v>2.6630366250000006</v>
      </c>
    </row>
    <row r="2383" spans="1:12" x14ac:dyDescent="0.25">
      <c r="A2383" t="s">
        <v>2422</v>
      </c>
      <c r="B2383">
        <v>1</v>
      </c>
      <c r="C2383">
        <v>6</v>
      </c>
      <c r="D2383">
        <v>5</v>
      </c>
      <c r="E2383">
        <v>607251</v>
      </c>
      <c r="F2383" s="2">
        <v>0.02</v>
      </c>
      <c r="G2383" s="2">
        <v>0</v>
      </c>
      <c r="H2383" s="2">
        <v>0</v>
      </c>
      <c r="I2383">
        <v>0.4</v>
      </c>
      <c r="J2383">
        <v>3.8</v>
      </c>
      <c r="K2383">
        <v>0.50362550000000006</v>
      </c>
      <c r="L2383">
        <v>1.2862689249999999</v>
      </c>
    </row>
    <row r="2384" spans="1:12" x14ac:dyDescent="0.25">
      <c r="A2384" t="s">
        <v>2422</v>
      </c>
      <c r="B2384">
        <v>1</v>
      </c>
      <c r="C2384">
        <v>4</v>
      </c>
      <c r="D2384">
        <v>3</v>
      </c>
      <c r="E2384">
        <v>2102111</v>
      </c>
      <c r="F2384" s="2">
        <v>0.02</v>
      </c>
      <c r="G2384" s="2">
        <v>0</v>
      </c>
      <c r="H2384" s="2">
        <v>0</v>
      </c>
      <c r="I2384">
        <v>0.4</v>
      </c>
      <c r="J2384">
        <v>2.2000000000000002</v>
      </c>
      <c r="K2384">
        <v>1.2510554999999999</v>
      </c>
      <c r="L2384">
        <v>1.1478694250000001</v>
      </c>
    </row>
    <row r="2385" spans="1:12" x14ac:dyDescent="0.25">
      <c r="A2385" t="s">
        <v>2422</v>
      </c>
      <c r="B2385">
        <v>1</v>
      </c>
      <c r="C2385">
        <v>6</v>
      </c>
      <c r="D2385">
        <v>6</v>
      </c>
      <c r="E2385">
        <v>230165</v>
      </c>
      <c r="F2385" s="2">
        <v>0.01</v>
      </c>
      <c r="G2385" s="2">
        <v>0</v>
      </c>
      <c r="H2385" s="2">
        <v>0</v>
      </c>
      <c r="I2385">
        <v>0.4</v>
      </c>
      <c r="J2385">
        <v>4.8000000000000007</v>
      </c>
      <c r="K2385">
        <v>0.21508250000000001</v>
      </c>
      <c r="L2385">
        <v>1.4352788750000003</v>
      </c>
    </row>
    <row r="2386" spans="1:12" x14ac:dyDescent="0.25">
      <c r="A2386" t="s">
        <v>2422</v>
      </c>
      <c r="B2386">
        <v>1</v>
      </c>
      <c r="C2386">
        <v>4</v>
      </c>
      <c r="D2386">
        <v>3</v>
      </c>
      <c r="E2386">
        <v>508137</v>
      </c>
      <c r="F2386" s="2">
        <v>0.03</v>
      </c>
      <c r="G2386" s="2">
        <v>0</v>
      </c>
      <c r="H2386" s="2">
        <v>0</v>
      </c>
      <c r="I2386">
        <v>0.4</v>
      </c>
      <c r="J2386">
        <v>2.2000000000000002</v>
      </c>
      <c r="K2386">
        <v>0.55406849999999996</v>
      </c>
      <c r="L2386">
        <v>0.9039239750000001</v>
      </c>
    </row>
    <row r="2387" spans="1:12" x14ac:dyDescent="0.25">
      <c r="A2387" t="s">
        <v>2422</v>
      </c>
      <c r="B2387">
        <v>1</v>
      </c>
      <c r="C2387">
        <v>18</v>
      </c>
      <c r="D2387">
        <v>8</v>
      </c>
      <c r="E2387">
        <v>1149510</v>
      </c>
      <c r="F2387" s="2">
        <v>0.02</v>
      </c>
      <c r="G2387" s="2">
        <v>0</v>
      </c>
      <c r="H2387" s="2">
        <v>0.01</v>
      </c>
      <c r="I2387">
        <v>0.4</v>
      </c>
      <c r="J2387">
        <v>4.4000000000000004</v>
      </c>
      <c r="K2387">
        <v>1.0247550000000001</v>
      </c>
      <c r="L2387">
        <v>1.6186642500000001</v>
      </c>
    </row>
    <row r="2388" spans="1:12" x14ac:dyDescent="0.25">
      <c r="A2388" t="s">
        <v>2422</v>
      </c>
      <c r="B2388">
        <v>1</v>
      </c>
      <c r="C2388">
        <v>6</v>
      </c>
      <c r="D2388">
        <v>5</v>
      </c>
      <c r="E2388">
        <v>691970</v>
      </c>
      <c r="F2388" s="2">
        <v>0.02</v>
      </c>
      <c r="G2388" s="2">
        <v>0</v>
      </c>
      <c r="H2388" s="2">
        <v>0</v>
      </c>
      <c r="I2388">
        <v>0.4</v>
      </c>
      <c r="J2388">
        <v>3.8</v>
      </c>
      <c r="K2388">
        <v>0.54598499999999994</v>
      </c>
      <c r="L2388">
        <v>1.3010947499999999</v>
      </c>
    </row>
    <row r="2389" spans="1:12" x14ac:dyDescent="0.25">
      <c r="A2389" t="s">
        <v>1943</v>
      </c>
      <c r="B2389">
        <v>1</v>
      </c>
      <c r="C2389">
        <v>5</v>
      </c>
      <c r="D2389">
        <v>5</v>
      </c>
      <c r="E2389">
        <v>8493</v>
      </c>
      <c r="F2389" s="2">
        <v>0.04</v>
      </c>
      <c r="G2389" s="2">
        <v>0</v>
      </c>
      <c r="H2389" s="2">
        <v>0.02</v>
      </c>
      <c r="I2389">
        <v>0.4</v>
      </c>
      <c r="J2389">
        <v>4</v>
      </c>
      <c r="K2389">
        <v>0.90424649999999995</v>
      </c>
      <c r="L2389">
        <v>1.4764862750000001</v>
      </c>
    </row>
    <row r="2390" spans="1:12" x14ac:dyDescent="0.25">
      <c r="A2390" t="s">
        <v>1943</v>
      </c>
      <c r="B2390">
        <v>1</v>
      </c>
      <c r="C2390">
        <v>5</v>
      </c>
      <c r="D2390">
        <v>5</v>
      </c>
      <c r="E2390">
        <v>15066</v>
      </c>
      <c r="F2390" s="2">
        <v>0.03</v>
      </c>
      <c r="G2390" s="2">
        <v>0</v>
      </c>
      <c r="H2390" s="2">
        <v>0.02</v>
      </c>
      <c r="I2390">
        <v>0.4</v>
      </c>
      <c r="J2390">
        <v>4</v>
      </c>
      <c r="K2390">
        <v>0.80753300000000006</v>
      </c>
      <c r="L2390">
        <v>1.44263655</v>
      </c>
    </row>
    <row r="2391" spans="1:12" x14ac:dyDescent="0.25">
      <c r="A2391" t="s">
        <v>7952</v>
      </c>
      <c r="B2391">
        <v>1</v>
      </c>
      <c r="C2391">
        <v>18</v>
      </c>
      <c r="D2391">
        <v>14</v>
      </c>
      <c r="E2391">
        <v>491967</v>
      </c>
      <c r="F2391" s="2">
        <v>0.01</v>
      </c>
      <c r="G2391" s="2">
        <v>0</v>
      </c>
      <c r="H2391" s="2">
        <v>0</v>
      </c>
      <c r="I2391">
        <v>0.4</v>
      </c>
      <c r="J2391">
        <v>10.4</v>
      </c>
      <c r="K2391">
        <v>0.3459835</v>
      </c>
      <c r="L2391">
        <v>2.881094225</v>
      </c>
    </row>
    <row r="2392" spans="1:12" x14ac:dyDescent="0.25">
      <c r="A2392" t="s">
        <v>7022</v>
      </c>
      <c r="B2392">
        <v>1</v>
      </c>
      <c r="C2392">
        <v>7</v>
      </c>
      <c r="D2392">
        <v>7</v>
      </c>
      <c r="E2392">
        <v>1249486</v>
      </c>
      <c r="F2392" s="2">
        <v>0.04</v>
      </c>
      <c r="G2392" s="2">
        <v>0</v>
      </c>
      <c r="H2392" s="2">
        <v>0.01</v>
      </c>
      <c r="I2392">
        <v>0.4</v>
      </c>
      <c r="J2392">
        <v>5.6000000000000005</v>
      </c>
      <c r="K2392">
        <v>1.274743</v>
      </c>
      <c r="L2392">
        <v>2.0061600500000001</v>
      </c>
    </row>
    <row r="2393" spans="1:12" x14ac:dyDescent="0.25">
      <c r="A2393" t="s">
        <v>7022</v>
      </c>
      <c r="B2393">
        <v>1</v>
      </c>
      <c r="C2393">
        <v>18</v>
      </c>
      <c r="D2393">
        <v>11</v>
      </c>
      <c r="E2393">
        <v>2296556</v>
      </c>
      <c r="F2393" s="2">
        <v>0.02</v>
      </c>
      <c r="G2393" s="2">
        <v>0</v>
      </c>
      <c r="H2393" s="2">
        <v>0.01</v>
      </c>
      <c r="I2393">
        <v>0.4</v>
      </c>
      <c r="J2393">
        <v>7.4</v>
      </c>
      <c r="K2393">
        <v>1.5982779999999999</v>
      </c>
      <c r="L2393">
        <v>2.5693973000000003</v>
      </c>
    </row>
    <row r="2394" spans="1:12" x14ac:dyDescent="0.25">
      <c r="A2394" t="s">
        <v>1136</v>
      </c>
      <c r="B2394">
        <v>1</v>
      </c>
      <c r="C2394">
        <v>6</v>
      </c>
      <c r="D2394">
        <v>5</v>
      </c>
      <c r="E2394">
        <v>1143211</v>
      </c>
      <c r="F2394" s="2">
        <v>7.0000000000000007E-2</v>
      </c>
      <c r="G2394" s="2">
        <v>0</v>
      </c>
      <c r="H2394" s="2">
        <v>0.01</v>
      </c>
      <c r="I2394">
        <v>0.4</v>
      </c>
      <c r="J2394">
        <v>3.8</v>
      </c>
      <c r="K2394">
        <v>1.5216055000000002</v>
      </c>
      <c r="L2394">
        <v>1.6425619249999999</v>
      </c>
    </row>
    <row r="2395" spans="1:12" x14ac:dyDescent="0.25">
      <c r="A2395" t="s">
        <v>1136</v>
      </c>
      <c r="B2395">
        <v>1</v>
      </c>
      <c r="C2395">
        <v>6</v>
      </c>
      <c r="D2395">
        <v>6</v>
      </c>
      <c r="E2395">
        <v>1421293</v>
      </c>
      <c r="F2395" s="2">
        <v>0.08</v>
      </c>
      <c r="G2395" s="2">
        <v>0</v>
      </c>
      <c r="H2395" s="2">
        <v>0.01</v>
      </c>
      <c r="I2395">
        <v>0.4</v>
      </c>
      <c r="J2395">
        <v>4.8000000000000007</v>
      </c>
      <c r="K2395">
        <v>1.7606465</v>
      </c>
      <c r="L2395">
        <v>1.9762262750000001</v>
      </c>
    </row>
    <row r="2396" spans="1:12" x14ac:dyDescent="0.25">
      <c r="A2396" t="s">
        <v>1136</v>
      </c>
      <c r="B2396">
        <v>1</v>
      </c>
      <c r="C2396">
        <v>8</v>
      </c>
      <c r="D2396">
        <v>7</v>
      </c>
      <c r="E2396">
        <v>1053583</v>
      </c>
      <c r="F2396" s="2">
        <v>7.0000000000000007E-2</v>
      </c>
      <c r="G2396" s="2">
        <v>0</v>
      </c>
      <c r="H2396" s="2">
        <v>0</v>
      </c>
      <c r="I2396">
        <v>0.4</v>
      </c>
      <c r="J2396">
        <v>5.4</v>
      </c>
      <c r="K2396">
        <v>1.2267915</v>
      </c>
      <c r="L2396">
        <v>1.9393770250000002</v>
      </c>
    </row>
    <row r="2397" spans="1:12" x14ac:dyDescent="0.25">
      <c r="A2397" t="s">
        <v>1136</v>
      </c>
      <c r="B2397">
        <v>1</v>
      </c>
      <c r="C2397">
        <v>5</v>
      </c>
      <c r="D2397">
        <v>5</v>
      </c>
      <c r="E2397">
        <v>2089947</v>
      </c>
      <c r="F2397" s="2">
        <v>0.08</v>
      </c>
      <c r="G2397" s="2">
        <v>0</v>
      </c>
      <c r="H2397" s="2">
        <v>0</v>
      </c>
      <c r="I2397">
        <v>0.4</v>
      </c>
      <c r="J2397">
        <v>4</v>
      </c>
      <c r="K2397">
        <v>1.8449735</v>
      </c>
      <c r="L2397">
        <v>1.8057407250000002</v>
      </c>
    </row>
    <row r="2398" spans="1:12" x14ac:dyDescent="0.25">
      <c r="A2398" t="s">
        <v>1136</v>
      </c>
      <c r="B2398">
        <v>1</v>
      </c>
      <c r="C2398">
        <v>6</v>
      </c>
      <c r="D2398">
        <v>5</v>
      </c>
      <c r="E2398">
        <v>1366939</v>
      </c>
      <c r="F2398" s="2">
        <v>0.08</v>
      </c>
      <c r="G2398" s="2">
        <v>0</v>
      </c>
      <c r="H2398" s="2">
        <v>0.01</v>
      </c>
      <c r="I2398">
        <v>0.4</v>
      </c>
      <c r="J2398">
        <v>3.8</v>
      </c>
      <c r="K2398">
        <v>1.7334695</v>
      </c>
      <c r="L2398">
        <v>1.7167143249999999</v>
      </c>
    </row>
    <row r="2399" spans="1:12" x14ac:dyDescent="0.25">
      <c r="A2399" t="s">
        <v>1136</v>
      </c>
      <c r="B2399">
        <v>1</v>
      </c>
      <c r="C2399">
        <v>12</v>
      </c>
      <c r="D2399">
        <v>11</v>
      </c>
      <c r="E2399">
        <v>1561955</v>
      </c>
      <c r="F2399" s="2">
        <v>7.0000000000000007E-2</v>
      </c>
      <c r="G2399" s="2">
        <v>0</v>
      </c>
      <c r="H2399" s="2">
        <v>0</v>
      </c>
      <c r="I2399">
        <v>0.4</v>
      </c>
      <c r="J2399">
        <v>8.6000000000000014</v>
      </c>
      <c r="K2399">
        <v>1.4809775000000001</v>
      </c>
      <c r="L2399">
        <v>2.8283421250000007</v>
      </c>
    </row>
    <row r="2400" spans="1:12" x14ac:dyDescent="0.25">
      <c r="A2400" t="s">
        <v>1136</v>
      </c>
      <c r="B2400">
        <v>1</v>
      </c>
      <c r="C2400">
        <v>3</v>
      </c>
      <c r="D2400">
        <v>2</v>
      </c>
      <c r="E2400">
        <v>838508</v>
      </c>
      <c r="F2400" s="2">
        <v>0.1</v>
      </c>
      <c r="G2400" s="2">
        <v>0</v>
      </c>
      <c r="H2400" s="2">
        <v>0.01</v>
      </c>
      <c r="I2400">
        <v>0.4</v>
      </c>
      <c r="J2400">
        <v>1.4000000000000001</v>
      </c>
      <c r="K2400">
        <v>1.6692540000000002</v>
      </c>
      <c r="L2400">
        <v>1.0942389000000001</v>
      </c>
    </row>
    <row r="2401" spans="1:12" x14ac:dyDescent="0.25">
      <c r="A2401" t="s">
        <v>1136</v>
      </c>
      <c r="B2401">
        <v>1</v>
      </c>
      <c r="C2401">
        <v>7</v>
      </c>
      <c r="D2401">
        <v>3</v>
      </c>
      <c r="E2401">
        <v>3680540</v>
      </c>
      <c r="F2401" s="2">
        <v>0.06</v>
      </c>
      <c r="G2401" s="2">
        <v>0</v>
      </c>
      <c r="H2401" s="2">
        <v>0.01</v>
      </c>
      <c r="I2401">
        <v>0.4</v>
      </c>
      <c r="J2401">
        <v>1.6000000000000003</v>
      </c>
      <c r="K2401">
        <v>2.6902699999999999</v>
      </c>
      <c r="L2401">
        <v>1.5015944999999999</v>
      </c>
    </row>
    <row r="2402" spans="1:12" x14ac:dyDescent="0.25">
      <c r="A2402" t="s">
        <v>1136</v>
      </c>
      <c r="B2402">
        <v>1</v>
      </c>
      <c r="C2402">
        <v>14</v>
      </c>
      <c r="D2402">
        <v>8</v>
      </c>
      <c r="E2402">
        <v>1669402</v>
      </c>
      <c r="F2402" s="2">
        <v>7.0000000000000007E-2</v>
      </c>
      <c r="G2402" s="2">
        <v>0</v>
      </c>
      <c r="H2402" s="2">
        <v>0.01</v>
      </c>
      <c r="I2402">
        <v>0.4</v>
      </c>
      <c r="J2402">
        <v>5.2</v>
      </c>
      <c r="K2402">
        <v>1.7847010000000001</v>
      </c>
      <c r="L2402">
        <v>2.0846453499999997</v>
      </c>
    </row>
    <row r="2403" spans="1:12" x14ac:dyDescent="0.25">
      <c r="A2403" t="s">
        <v>1136</v>
      </c>
      <c r="B2403">
        <v>1</v>
      </c>
      <c r="C2403">
        <v>6</v>
      </c>
      <c r="D2403">
        <v>5</v>
      </c>
      <c r="E2403">
        <v>1310346</v>
      </c>
      <c r="F2403" s="2">
        <v>7.0000000000000007E-2</v>
      </c>
      <c r="G2403" s="2">
        <v>0</v>
      </c>
      <c r="H2403" s="2">
        <v>0</v>
      </c>
      <c r="I2403">
        <v>0.4</v>
      </c>
      <c r="J2403">
        <v>3.8</v>
      </c>
      <c r="K2403">
        <v>1.3551730000000002</v>
      </c>
      <c r="L2403">
        <v>1.5843105499999999</v>
      </c>
    </row>
    <row r="2404" spans="1:12" x14ac:dyDescent="0.25">
      <c r="A2404" t="s">
        <v>1136</v>
      </c>
      <c r="B2404">
        <v>1</v>
      </c>
      <c r="C2404">
        <v>1</v>
      </c>
      <c r="D2404">
        <v>1</v>
      </c>
      <c r="E2404">
        <v>1629871</v>
      </c>
      <c r="F2404" s="2">
        <v>0.1</v>
      </c>
      <c r="G2404" s="2">
        <v>0</v>
      </c>
      <c r="H2404" s="2">
        <v>0.01</v>
      </c>
      <c r="I2404">
        <v>0.4</v>
      </c>
      <c r="J2404">
        <v>0.8</v>
      </c>
      <c r="K2404">
        <v>2.0649355000000003</v>
      </c>
      <c r="L2404">
        <v>1.0827274250000001</v>
      </c>
    </row>
    <row r="2405" spans="1:12" x14ac:dyDescent="0.25">
      <c r="A2405" t="s">
        <v>1136</v>
      </c>
      <c r="B2405">
        <v>1</v>
      </c>
      <c r="C2405">
        <v>3</v>
      </c>
      <c r="D2405">
        <v>4</v>
      </c>
      <c r="E2405">
        <v>1747480</v>
      </c>
      <c r="F2405" s="2">
        <v>0.08</v>
      </c>
      <c r="G2405" s="2">
        <v>0</v>
      </c>
      <c r="H2405" s="2">
        <v>0.01</v>
      </c>
      <c r="I2405">
        <v>0.4</v>
      </c>
      <c r="J2405">
        <v>3.4000000000000004</v>
      </c>
      <c r="K2405">
        <v>1.92374</v>
      </c>
      <c r="L2405">
        <v>1.6833090000000002</v>
      </c>
    </row>
    <row r="2406" spans="1:12" x14ac:dyDescent="0.25">
      <c r="A2406" t="s">
        <v>1136</v>
      </c>
      <c r="B2406">
        <v>1</v>
      </c>
      <c r="C2406">
        <v>12</v>
      </c>
      <c r="D2406">
        <v>12</v>
      </c>
      <c r="E2406">
        <v>4147252</v>
      </c>
      <c r="F2406" s="2">
        <v>0.06</v>
      </c>
      <c r="G2406" s="2">
        <v>0</v>
      </c>
      <c r="H2406" s="2">
        <v>0.01</v>
      </c>
      <c r="I2406">
        <v>0.4</v>
      </c>
      <c r="J2406">
        <v>9.6000000000000014</v>
      </c>
      <c r="K2406">
        <v>2.9236260000000001</v>
      </c>
      <c r="L2406">
        <v>3.5832691000000008</v>
      </c>
    </row>
    <row r="2407" spans="1:12" x14ac:dyDescent="0.25">
      <c r="A2407" t="s">
        <v>1136</v>
      </c>
      <c r="B2407">
        <v>1</v>
      </c>
      <c r="C2407">
        <v>3</v>
      </c>
      <c r="D2407">
        <v>1</v>
      </c>
      <c r="E2407">
        <v>1459033</v>
      </c>
      <c r="F2407" s="2">
        <v>0.1</v>
      </c>
      <c r="G2407" s="2">
        <v>0</v>
      </c>
      <c r="H2407" s="2">
        <v>0.01</v>
      </c>
      <c r="I2407">
        <v>0.4</v>
      </c>
      <c r="J2407">
        <v>0.4</v>
      </c>
      <c r="K2407">
        <v>1.9795165000000003</v>
      </c>
      <c r="L2407">
        <v>0.95283077500000013</v>
      </c>
    </row>
    <row r="2408" spans="1:12" x14ac:dyDescent="0.25">
      <c r="A2408" t="s">
        <v>1136</v>
      </c>
      <c r="B2408">
        <v>1</v>
      </c>
      <c r="C2408">
        <v>5</v>
      </c>
      <c r="D2408">
        <v>4</v>
      </c>
      <c r="E2408">
        <v>2263186</v>
      </c>
      <c r="F2408" s="2">
        <v>0.06</v>
      </c>
      <c r="G2408" s="2">
        <v>0</v>
      </c>
      <c r="H2408" s="2">
        <v>0.01</v>
      </c>
      <c r="I2408">
        <v>0.4</v>
      </c>
      <c r="J2408">
        <v>3</v>
      </c>
      <c r="K2408">
        <v>1.9815929999999997</v>
      </c>
      <c r="L2408">
        <v>1.6035575499999999</v>
      </c>
    </row>
    <row r="2409" spans="1:12" x14ac:dyDescent="0.25">
      <c r="A2409" t="s">
        <v>1136</v>
      </c>
      <c r="B2409">
        <v>1</v>
      </c>
      <c r="C2409">
        <v>15</v>
      </c>
      <c r="D2409">
        <v>14</v>
      </c>
      <c r="E2409">
        <v>1715217</v>
      </c>
      <c r="F2409" s="2">
        <v>0.08</v>
      </c>
      <c r="G2409" s="2">
        <v>0</v>
      </c>
      <c r="H2409" s="2">
        <v>0.01</v>
      </c>
      <c r="I2409">
        <v>0.4</v>
      </c>
      <c r="J2409">
        <v>11.000000000000002</v>
      </c>
      <c r="K2409">
        <v>1.9076085</v>
      </c>
      <c r="L2409">
        <v>3.5776629750000004</v>
      </c>
    </row>
    <row r="2410" spans="1:12" x14ac:dyDescent="0.25">
      <c r="A2410" t="s">
        <v>1136</v>
      </c>
      <c r="B2410">
        <v>1</v>
      </c>
      <c r="C2410">
        <v>9</v>
      </c>
      <c r="D2410">
        <v>9</v>
      </c>
      <c r="E2410">
        <v>1335774</v>
      </c>
      <c r="F2410" s="2">
        <v>7.0000000000000007E-2</v>
      </c>
      <c r="G2410" s="2">
        <v>0</v>
      </c>
      <c r="H2410" s="2">
        <v>0</v>
      </c>
      <c r="I2410">
        <v>0.4</v>
      </c>
      <c r="J2410">
        <v>7.2</v>
      </c>
      <c r="K2410">
        <v>1.3678870000000001</v>
      </c>
      <c r="L2410">
        <v>2.4387604500000002</v>
      </c>
    </row>
    <row r="2411" spans="1:12" x14ac:dyDescent="0.25">
      <c r="A2411" t="s">
        <v>1136</v>
      </c>
      <c r="B2411">
        <v>1</v>
      </c>
      <c r="C2411">
        <v>6</v>
      </c>
      <c r="D2411">
        <v>3</v>
      </c>
      <c r="E2411">
        <v>3112225</v>
      </c>
      <c r="F2411" s="2">
        <v>7.0000000000000007E-2</v>
      </c>
      <c r="G2411" s="2">
        <v>0</v>
      </c>
      <c r="H2411" s="2">
        <v>0</v>
      </c>
      <c r="I2411">
        <v>0.4</v>
      </c>
      <c r="J2411">
        <v>1.8000000000000003</v>
      </c>
      <c r="K2411">
        <v>2.2561125</v>
      </c>
      <c r="L2411">
        <v>1.399639375</v>
      </c>
    </row>
    <row r="2412" spans="1:12" x14ac:dyDescent="0.25">
      <c r="A2412" t="s">
        <v>2275</v>
      </c>
      <c r="B2412">
        <v>1</v>
      </c>
      <c r="C2412">
        <v>23</v>
      </c>
      <c r="D2412">
        <v>22</v>
      </c>
      <c r="E2412">
        <v>1255581</v>
      </c>
      <c r="F2412" s="2">
        <v>0.03</v>
      </c>
      <c r="G2412" s="2">
        <v>0</v>
      </c>
      <c r="H2412" s="2">
        <v>0.01</v>
      </c>
      <c r="I2412">
        <v>0.4</v>
      </c>
      <c r="J2412">
        <v>17.400000000000002</v>
      </c>
      <c r="K2412">
        <v>1.1777905</v>
      </c>
      <c r="L2412">
        <v>4.922226675000001</v>
      </c>
    </row>
    <row r="2413" spans="1:12" x14ac:dyDescent="0.25">
      <c r="A2413" t="s">
        <v>2275</v>
      </c>
      <c r="B2413">
        <v>1</v>
      </c>
      <c r="C2413">
        <v>7</v>
      </c>
      <c r="D2413">
        <v>7</v>
      </c>
      <c r="E2413">
        <v>147586</v>
      </c>
      <c r="F2413" s="2">
        <v>0.04</v>
      </c>
      <c r="G2413" s="2">
        <v>0</v>
      </c>
      <c r="H2413" s="2">
        <v>0.01</v>
      </c>
      <c r="I2413">
        <v>0.4</v>
      </c>
      <c r="J2413">
        <v>5.6000000000000005</v>
      </c>
      <c r="K2413">
        <v>0.72379300000000002</v>
      </c>
      <c r="L2413">
        <v>1.8133275500000001</v>
      </c>
    </row>
    <row r="2414" spans="1:12" x14ac:dyDescent="0.25">
      <c r="A2414" t="s">
        <v>2275</v>
      </c>
      <c r="B2414">
        <v>1</v>
      </c>
      <c r="C2414">
        <v>8</v>
      </c>
      <c r="D2414">
        <v>8</v>
      </c>
      <c r="E2414">
        <v>193223</v>
      </c>
      <c r="F2414" s="2">
        <v>0.04</v>
      </c>
      <c r="G2414" s="2">
        <v>0</v>
      </c>
      <c r="H2414" s="2">
        <v>0.01</v>
      </c>
      <c r="I2414">
        <v>0.4</v>
      </c>
      <c r="J2414">
        <v>6.4</v>
      </c>
      <c r="K2414">
        <v>0.74661149999999998</v>
      </c>
      <c r="L2414">
        <v>2.0213140250000001</v>
      </c>
    </row>
    <row r="2415" spans="1:12" x14ac:dyDescent="0.25">
      <c r="A2415" t="s">
        <v>2275</v>
      </c>
      <c r="B2415">
        <v>1</v>
      </c>
      <c r="C2415">
        <v>5</v>
      </c>
      <c r="D2415">
        <v>4</v>
      </c>
      <c r="E2415">
        <v>161060</v>
      </c>
      <c r="F2415" s="2">
        <v>0.05</v>
      </c>
      <c r="G2415" s="2">
        <v>0</v>
      </c>
      <c r="H2415" s="2">
        <v>0.01</v>
      </c>
      <c r="I2415">
        <v>0.4</v>
      </c>
      <c r="J2415">
        <v>3</v>
      </c>
      <c r="K2415">
        <v>0.8305300000000001</v>
      </c>
      <c r="L2415">
        <v>1.2006855000000001</v>
      </c>
    </row>
    <row r="2416" spans="1:12" x14ac:dyDescent="0.25">
      <c r="A2416" t="s">
        <v>2275</v>
      </c>
      <c r="B2416">
        <v>1</v>
      </c>
      <c r="C2416">
        <v>14</v>
      </c>
      <c r="D2416">
        <v>14</v>
      </c>
      <c r="E2416">
        <v>218903</v>
      </c>
      <c r="F2416" s="2">
        <v>0.03</v>
      </c>
      <c r="G2416" s="2">
        <v>0</v>
      </c>
      <c r="H2416" s="2">
        <v>0</v>
      </c>
      <c r="I2416">
        <v>0.4</v>
      </c>
      <c r="J2416">
        <v>11.200000000000001</v>
      </c>
      <c r="K2416">
        <v>0.40945149999999997</v>
      </c>
      <c r="L2416">
        <v>3.1033080250000005</v>
      </c>
    </row>
    <row r="2417" spans="1:12" x14ac:dyDescent="0.25">
      <c r="A2417" t="s">
        <v>2275</v>
      </c>
      <c r="B2417">
        <v>1</v>
      </c>
      <c r="C2417">
        <v>5</v>
      </c>
      <c r="D2417">
        <v>4</v>
      </c>
      <c r="E2417">
        <v>194294</v>
      </c>
      <c r="F2417" s="2">
        <v>0.05</v>
      </c>
      <c r="G2417" s="2">
        <v>0</v>
      </c>
      <c r="H2417" s="2">
        <v>0.01</v>
      </c>
      <c r="I2417">
        <v>0.4</v>
      </c>
      <c r="J2417">
        <v>3</v>
      </c>
      <c r="K2417">
        <v>0.84714700000000009</v>
      </c>
      <c r="L2417">
        <v>1.20650145</v>
      </c>
    </row>
    <row r="2418" spans="1:12" x14ac:dyDescent="0.25">
      <c r="A2418" t="s">
        <v>2275</v>
      </c>
      <c r="B2418">
        <v>1</v>
      </c>
      <c r="C2418">
        <v>7</v>
      </c>
      <c r="D2418">
        <v>7</v>
      </c>
      <c r="E2418">
        <v>1038365</v>
      </c>
      <c r="F2418" s="2">
        <v>0.02</v>
      </c>
      <c r="G2418" s="2">
        <v>0</v>
      </c>
      <c r="H2418" s="2">
        <v>0</v>
      </c>
      <c r="I2418">
        <v>0.4</v>
      </c>
      <c r="J2418">
        <v>5.6000000000000005</v>
      </c>
      <c r="K2418">
        <v>0.71918250000000006</v>
      </c>
      <c r="L2418">
        <v>1.8117138750000001</v>
      </c>
    </row>
    <row r="2419" spans="1:12" x14ac:dyDescent="0.25">
      <c r="A2419" t="s">
        <v>2275</v>
      </c>
      <c r="B2419">
        <v>1</v>
      </c>
      <c r="C2419">
        <v>8</v>
      </c>
      <c r="D2419">
        <v>7</v>
      </c>
      <c r="E2419">
        <v>553818</v>
      </c>
      <c r="F2419" s="2">
        <v>0.02</v>
      </c>
      <c r="G2419" s="2">
        <v>0</v>
      </c>
      <c r="H2419" s="2">
        <v>0</v>
      </c>
      <c r="I2419">
        <v>0.4</v>
      </c>
      <c r="J2419">
        <v>5.4</v>
      </c>
      <c r="K2419">
        <v>0.47690899999999997</v>
      </c>
      <c r="L2419">
        <v>1.6769181500000001</v>
      </c>
    </row>
    <row r="2420" spans="1:12" x14ac:dyDescent="0.25">
      <c r="A2420" t="s">
        <v>2275</v>
      </c>
      <c r="B2420">
        <v>1</v>
      </c>
      <c r="C2420">
        <v>9</v>
      </c>
      <c r="D2420">
        <v>9</v>
      </c>
      <c r="E2420">
        <v>1036632</v>
      </c>
      <c r="F2420" s="2">
        <v>0.03</v>
      </c>
      <c r="G2420" s="2">
        <v>0</v>
      </c>
      <c r="H2420" s="2">
        <v>0</v>
      </c>
      <c r="I2420">
        <v>0.4</v>
      </c>
      <c r="J2420">
        <v>7.2</v>
      </c>
      <c r="K2420">
        <v>0.81831600000000004</v>
      </c>
      <c r="L2420">
        <v>2.2464105999999999</v>
      </c>
    </row>
    <row r="2421" spans="1:12" x14ac:dyDescent="0.25">
      <c r="A2421" t="s">
        <v>2275</v>
      </c>
      <c r="B2421">
        <v>1</v>
      </c>
      <c r="C2421">
        <v>7</v>
      </c>
      <c r="D2421">
        <v>6</v>
      </c>
      <c r="E2421">
        <v>210808</v>
      </c>
      <c r="F2421" s="2">
        <v>0.03</v>
      </c>
      <c r="G2421" s="2">
        <v>0</v>
      </c>
      <c r="H2421" s="2">
        <v>0</v>
      </c>
      <c r="I2421">
        <v>0.4</v>
      </c>
      <c r="J2421">
        <v>4.6000000000000005</v>
      </c>
      <c r="K2421">
        <v>0.40540399999999999</v>
      </c>
      <c r="L2421">
        <v>1.4518914000000001</v>
      </c>
    </row>
    <row r="2422" spans="1:12" x14ac:dyDescent="0.25">
      <c r="A2422" t="s">
        <v>2275</v>
      </c>
      <c r="B2422">
        <v>1</v>
      </c>
      <c r="C2422">
        <v>6</v>
      </c>
      <c r="D2422">
        <v>6</v>
      </c>
      <c r="E2422">
        <v>292375</v>
      </c>
      <c r="F2422" s="2">
        <v>0.03</v>
      </c>
      <c r="G2422" s="2">
        <v>0</v>
      </c>
      <c r="H2422" s="2">
        <v>0</v>
      </c>
      <c r="I2422">
        <v>0.4</v>
      </c>
      <c r="J2422">
        <v>4.8000000000000007</v>
      </c>
      <c r="K2422">
        <v>0.44618749999999996</v>
      </c>
      <c r="L2422">
        <v>1.5161656250000002</v>
      </c>
    </row>
    <row r="2423" spans="1:12" x14ac:dyDescent="0.25">
      <c r="A2423" t="s">
        <v>2275</v>
      </c>
      <c r="B2423">
        <v>1</v>
      </c>
      <c r="C2423">
        <v>3</v>
      </c>
      <c r="D2423">
        <v>2</v>
      </c>
      <c r="E2423">
        <v>402259</v>
      </c>
      <c r="F2423" s="2">
        <v>0.05</v>
      </c>
      <c r="G2423" s="2">
        <v>0</v>
      </c>
      <c r="H2423" s="2">
        <v>0.01</v>
      </c>
      <c r="I2423">
        <v>0.4</v>
      </c>
      <c r="J2423">
        <v>1.4000000000000001</v>
      </c>
      <c r="K2423">
        <v>0.95112950000000007</v>
      </c>
      <c r="L2423">
        <v>0.84289532499999997</v>
      </c>
    </row>
    <row r="2424" spans="1:12" x14ac:dyDescent="0.25">
      <c r="A2424" t="s">
        <v>2275</v>
      </c>
      <c r="B2424">
        <v>1</v>
      </c>
      <c r="C2424">
        <v>4</v>
      </c>
      <c r="D2424">
        <v>3</v>
      </c>
      <c r="E2424">
        <v>734863</v>
      </c>
      <c r="F2424" s="2">
        <v>0.03</v>
      </c>
      <c r="G2424" s="2">
        <v>-0.01</v>
      </c>
      <c r="H2424" s="2">
        <v>0</v>
      </c>
      <c r="I2424">
        <v>0.4</v>
      </c>
      <c r="J2424">
        <v>2.2000000000000002</v>
      </c>
      <c r="K2424">
        <v>0.51743149999999993</v>
      </c>
      <c r="L2424">
        <v>0.89110102499999999</v>
      </c>
    </row>
    <row r="2425" spans="1:12" x14ac:dyDescent="0.25">
      <c r="A2425" t="s">
        <v>17916</v>
      </c>
      <c r="B2425">
        <v>1</v>
      </c>
      <c r="C2425">
        <v>7</v>
      </c>
      <c r="D2425">
        <v>5</v>
      </c>
      <c r="E2425">
        <v>8876920</v>
      </c>
      <c r="F2425" s="2">
        <v>0.06</v>
      </c>
      <c r="G2425" s="2">
        <v>0</v>
      </c>
      <c r="H2425" s="2">
        <v>0.01</v>
      </c>
      <c r="I2425">
        <v>0.4</v>
      </c>
      <c r="J2425">
        <v>3.6</v>
      </c>
      <c r="K2425">
        <v>5.2884599999999997</v>
      </c>
      <c r="L2425">
        <v>2.9109609999999999</v>
      </c>
    </row>
    <row r="2426" spans="1:12" x14ac:dyDescent="0.25">
      <c r="A2426" t="s">
        <v>3083</v>
      </c>
      <c r="B2426">
        <v>1</v>
      </c>
      <c r="C2426">
        <v>5</v>
      </c>
      <c r="D2426">
        <v>5</v>
      </c>
      <c r="E2426">
        <v>84450</v>
      </c>
      <c r="F2426" s="2">
        <v>0.05</v>
      </c>
      <c r="G2426" s="2">
        <v>0</v>
      </c>
      <c r="H2426" s="2">
        <v>0</v>
      </c>
      <c r="I2426">
        <v>0.4</v>
      </c>
      <c r="J2426">
        <v>4</v>
      </c>
      <c r="K2426">
        <v>0.54222500000000007</v>
      </c>
      <c r="L2426">
        <v>1.3497787500000002</v>
      </c>
    </row>
    <row r="2427" spans="1:12" x14ac:dyDescent="0.25">
      <c r="A2427" t="s">
        <v>18011</v>
      </c>
      <c r="B2427">
        <v>1</v>
      </c>
      <c r="C2427">
        <v>16</v>
      </c>
      <c r="D2427">
        <v>16</v>
      </c>
      <c r="E2427">
        <v>12218726</v>
      </c>
      <c r="F2427" s="2">
        <v>0.01</v>
      </c>
      <c r="G2427" s="2">
        <v>0</v>
      </c>
      <c r="H2427" s="2">
        <v>0</v>
      </c>
      <c r="I2427">
        <v>0.4</v>
      </c>
      <c r="J2427">
        <v>12.8</v>
      </c>
      <c r="K2427">
        <v>6.2093629999999997</v>
      </c>
      <c r="L2427">
        <v>5.5332770500000006</v>
      </c>
    </row>
    <row r="2428" spans="1:12" x14ac:dyDescent="0.25">
      <c r="A2428" t="s">
        <v>3315</v>
      </c>
      <c r="B2428">
        <v>1</v>
      </c>
      <c r="C2428">
        <v>5</v>
      </c>
      <c r="D2428">
        <v>1</v>
      </c>
      <c r="E2428">
        <v>6148</v>
      </c>
      <c r="F2428" s="2">
        <v>0.02</v>
      </c>
      <c r="G2428" s="2">
        <v>0</v>
      </c>
      <c r="H2428" s="2">
        <v>0</v>
      </c>
      <c r="I2428">
        <v>0.4</v>
      </c>
      <c r="J2428">
        <v>0</v>
      </c>
      <c r="K2428">
        <v>0.203074</v>
      </c>
      <c r="L2428">
        <v>0.23107590000000003</v>
      </c>
    </row>
    <row r="2429" spans="1:12" x14ac:dyDescent="0.25">
      <c r="A2429" t="s">
        <v>415</v>
      </c>
      <c r="B2429">
        <v>1</v>
      </c>
      <c r="C2429">
        <v>6</v>
      </c>
      <c r="D2429">
        <v>5</v>
      </c>
      <c r="E2429">
        <v>617406</v>
      </c>
      <c r="F2429" s="2">
        <v>0.06</v>
      </c>
      <c r="G2429" s="2">
        <v>0</v>
      </c>
      <c r="H2429" s="2">
        <v>0</v>
      </c>
      <c r="I2429">
        <v>0.4</v>
      </c>
      <c r="J2429">
        <v>3.8</v>
      </c>
      <c r="K2429">
        <v>0.90870300000000004</v>
      </c>
      <c r="L2429">
        <v>1.4280460499999998</v>
      </c>
    </row>
    <row r="2430" spans="1:12" x14ac:dyDescent="0.25">
      <c r="A2430" t="s">
        <v>415</v>
      </c>
      <c r="B2430">
        <v>1</v>
      </c>
      <c r="C2430">
        <v>16</v>
      </c>
      <c r="D2430">
        <v>15</v>
      </c>
      <c r="E2430">
        <v>8244106</v>
      </c>
      <c r="F2430" s="2">
        <v>0.04</v>
      </c>
      <c r="G2430" s="2">
        <v>0</v>
      </c>
      <c r="H2430" s="2">
        <v>0</v>
      </c>
      <c r="I2430">
        <v>0.4</v>
      </c>
      <c r="J2430">
        <v>11.8</v>
      </c>
      <c r="K2430">
        <v>4.5220530000000005</v>
      </c>
      <c r="L2430">
        <v>4.6927185500000004</v>
      </c>
    </row>
    <row r="2431" spans="1:12" x14ac:dyDescent="0.25">
      <c r="A2431" t="s">
        <v>415</v>
      </c>
      <c r="B2431">
        <v>1</v>
      </c>
      <c r="C2431">
        <v>6</v>
      </c>
      <c r="D2431">
        <v>5</v>
      </c>
      <c r="E2431">
        <v>657286</v>
      </c>
      <c r="F2431" s="2">
        <v>0.05</v>
      </c>
      <c r="G2431" s="2">
        <v>0</v>
      </c>
      <c r="H2431" s="2">
        <v>0</v>
      </c>
      <c r="I2431">
        <v>0.4</v>
      </c>
      <c r="J2431">
        <v>3.8</v>
      </c>
      <c r="K2431">
        <v>0.82864300000000002</v>
      </c>
      <c r="L2431">
        <v>1.40002505</v>
      </c>
    </row>
    <row r="2432" spans="1:12" x14ac:dyDescent="0.25">
      <c r="A2432" t="s">
        <v>415</v>
      </c>
      <c r="B2432">
        <v>1</v>
      </c>
      <c r="C2432">
        <v>12</v>
      </c>
      <c r="D2432">
        <v>12</v>
      </c>
      <c r="E2432">
        <v>3266179</v>
      </c>
      <c r="F2432" s="2">
        <v>0.03</v>
      </c>
      <c r="G2432" s="2">
        <v>0</v>
      </c>
      <c r="H2432" s="2">
        <v>0</v>
      </c>
      <c r="I2432">
        <v>0.4</v>
      </c>
      <c r="J2432">
        <v>9.6000000000000014</v>
      </c>
      <c r="K2432">
        <v>1.9330894999999999</v>
      </c>
      <c r="L2432">
        <v>3.2365813250000004</v>
      </c>
    </row>
    <row r="2433" spans="1:12" x14ac:dyDescent="0.25">
      <c r="A2433" t="s">
        <v>415</v>
      </c>
      <c r="B2433">
        <v>1</v>
      </c>
      <c r="C2433">
        <v>8</v>
      </c>
      <c r="D2433">
        <v>8</v>
      </c>
      <c r="E2433">
        <v>11773962</v>
      </c>
      <c r="F2433" s="2">
        <v>0.03</v>
      </c>
      <c r="G2433" s="2">
        <v>0</v>
      </c>
      <c r="H2433" s="2">
        <v>0</v>
      </c>
      <c r="I2433">
        <v>0.4</v>
      </c>
      <c r="J2433">
        <v>6.4</v>
      </c>
      <c r="K2433">
        <v>6.1869809999999994</v>
      </c>
      <c r="L2433">
        <v>3.9254433499999997</v>
      </c>
    </row>
    <row r="2434" spans="1:12" x14ac:dyDescent="0.25">
      <c r="A2434" t="s">
        <v>11445</v>
      </c>
      <c r="B2434">
        <v>1</v>
      </c>
      <c r="C2434">
        <v>24</v>
      </c>
      <c r="D2434">
        <v>17</v>
      </c>
      <c r="E2434">
        <v>741548</v>
      </c>
      <c r="F2434" s="2">
        <v>0.01</v>
      </c>
      <c r="G2434" s="2">
        <v>0</v>
      </c>
      <c r="H2434" s="2">
        <v>0</v>
      </c>
      <c r="I2434">
        <v>0.4</v>
      </c>
      <c r="J2434">
        <v>12.200000000000001</v>
      </c>
      <c r="K2434">
        <v>0.47077400000000003</v>
      </c>
      <c r="L2434">
        <v>3.3747709000000006</v>
      </c>
    </row>
    <row r="2435" spans="1:12" x14ac:dyDescent="0.25">
      <c r="A2435" t="s">
        <v>11445</v>
      </c>
      <c r="B2435">
        <v>1</v>
      </c>
      <c r="C2435">
        <v>16</v>
      </c>
      <c r="D2435">
        <v>15</v>
      </c>
      <c r="E2435">
        <v>1641394</v>
      </c>
      <c r="F2435" s="2">
        <v>0.01</v>
      </c>
      <c r="G2435" s="2">
        <v>0</v>
      </c>
      <c r="H2435" s="2">
        <v>0</v>
      </c>
      <c r="I2435">
        <v>0.4</v>
      </c>
      <c r="J2435">
        <v>11.8</v>
      </c>
      <c r="K2435">
        <v>0.92069699999999999</v>
      </c>
      <c r="L2435">
        <v>3.4322439500000002</v>
      </c>
    </row>
    <row r="2436" spans="1:12" x14ac:dyDescent="0.25">
      <c r="A2436" t="s">
        <v>7989</v>
      </c>
      <c r="B2436">
        <v>1</v>
      </c>
      <c r="C2436">
        <v>6</v>
      </c>
      <c r="D2436">
        <v>2</v>
      </c>
      <c r="E2436">
        <v>70828</v>
      </c>
      <c r="F2436" s="2">
        <v>0.01</v>
      </c>
      <c r="G2436" s="2">
        <v>0</v>
      </c>
      <c r="H2436" s="2">
        <v>0</v>
      </c>
      <c r="I2436">
        <v>0.4</v>
      </c>
      <c r="J2436">
        <v>0.8</v>
      </c>
      <c r="K2436">
        <v>0.13541400000000001</v>
      </c>
      <c r="L2436">
        <v>0.40739490000000006</v>
      </c>
    </row>
    <row r="2437" spans="1:12" x14ac:dyDescent="0.25">
      <c r="A2437" t="s">
        <v>4794</v>
      </c>
      <c r="B2437">
        <v>1</v>
      </c>
      <c r="C2437">
        <v>8</v>
      </c>
      <c r="D2437">
        <v>7</v>
      </c>
      <c r="E2437">
        <v>1590640</v>
      </c>
      <c r="F2437" s="2">
        <v>0.03</v>
      </c>
      <c r="G2437" s="2">
        <v>0</v>
      </c>
      <c r="H2437" s="2">
        <v>0</v>
      </c>
      <c r="I2437">
        <v>0.4</v>
      </c>
      <c r="J2437">
        <v>5.4</v>
      </c>
      <c r="K2437">
        <v>1.0953199999999998</v>
      </c>
      <c r="L2437">
        <v>1.8933620000000002</v>
      </c>
    </row>
    <row r="2438" spans="1:12" x14ac:dyDescent="0.25">
      <c r="A2438" t="s">
        <v>4794</v>
      </c>
      <c r="B2438">
        <v>1</v>
      </c>
      <c r="C2438">
        <v>18</v>
      </c>
      <c r="D2438">
        <v>11</v>
      </c>
      <c r="E2438">
        <v>3121631</v>
      </c>
      <c r="F2438" s="2">
        <v>0.03</v>
      </c>
      <c r="G2438" s="2">
        <v>0</v>
      </c>
      <c r="H2438" s="2">
        <v>0</v>
      </c>
      <c r="I2438">
        <v>0.4</v>
      </c>
      <c r="J2438">
        <v>7.4</v>
      </c>
      <c r="K2438">
        <v>1.8608155</v>
      </c>
      <c r="L2438">
        <v>2.661285425</v>
      </c>
    </row>
    <row r="2439" spans="1:12" x14ac:dyDescent="0.25">
      <c r="A2439" t="s">
        <v>11811</v>
      </c>
      <c r="B2439">
        <v>1</v>
      </c>
      <c r="C2439">
        <v>5</v>
      </c>
      <c r="D2439">
        <v>4</v>
      </c>
      <c r="E2439">
        <v>144594</v>
      </c>
      <c r="F2439" s="2">
        <v>0.04</v>
      </c>
      <c r="G2439" s="2">
        <v>0</v>
      </c>
      <c r="H2439" s="2">
        <v>0</v>
      </c>
      <c r="I2439">
        <v>0.4</v>
      </c>
      <c r="J2439">
        <v>3</v>
      </c>
      <c r="K2439">
        <v>0.47229700000000002</v>
      </c>
      <c r="L2439">
        <v>1.0753039500000001</v>
      </c>
    </row>
    <row r="2440" spans="1:12" x14ac:dyDescent="0.25">
      <c r="A2440" t="s">
        <v>11811</v>
      </c>
      <c r="B2440">
        <v>1</v>
      </c>
      <c r="C2440">
        <v>6</v>
      </c>
      <c r="D2440">
        <v>6</v>
      </c>
      <c r="E2440">
        <v>245625</v>
      </c>
      <c r="F2440" s="2">
        <v>0.03</v>
      </c>
      <c r="G2440" s="2">
        <v>0</v>
      </c>
      <c r="H2440" s="2">
        <v>0</v>
      </c>
      <c r="I2440">
        <v>0.4</v>
      </c>
      <c r="J2440">
        <v>4.8000000000000007</v>
      </c>
      <c r="K2440">
        <v>0.42281249999999998</v>
      </c>
      <c r="L2440">
        <v>1.5079843750000004</v>
      </c>
    </row>
    <row r="2441" spans="1:12" x14ac:dyDescent="0.25">
      <c r="A2441" t="s">
        <v>14724</v>
      </c>
      <c r="B2441">
        <v>1</v>
      </c>
      <c r="C2441">
        <v>6</v>
      </c>
      <c r="D2441">
        <v>6</v>
      </c>
      <c r="E2441">
        <v>336117</v>
      </c>
      <c r="F2441" s="2">
        <v>0.03</v>
      </c>
      <c r="G2441" s="2">
        <v>-0.02</v>
      </c>
      <c r="H2441" s="2">
        <v>0.01</v>
      </c>
      <c r="I2441">
        <v>0.4</v>
      </c>
      <c r="J2441">
        <v>4.8000000000000007</v>
      </c>
      <c r="K2441">
        <v>0.4180585</v>
      </c>
      <c r="L2441">
        <v>1.5063204750000003</v>
      </c>
    </row>
    <row r="2442" spans="1:12" x14ac:dyDescent="0.25">
      <c r="A2442" t="s">
        <v>15419</v>
      </c>
      <c r="B2442">
        <v>1</v>
      </c>
      <c r="C2442">
        <v>7</v>
      </c>
      <c r="D2442">
        <v>3</v>
      </c>
      <c r="E2442">
        <v>503840</v>
      </c>
      <c r="F2442" s="2">
        <v>0.03</v>
      </c>
      <c r="G2442" s="2">
        <v>0</v>
      </c>
      <c r="H2442" s="2">
        <v>0</v>
      </c>
      <c r="I2442">
        <v>0.4</v>
      </c>
      <c r="J2442">
        <v>1.6000000000000003</v>
      </c>
      <c r="K2442">
        <v>0.55191999999999997</v>
      </c>
      <c r="L2442">
        <v>0.75317200000000006</v>
      </c>
    </row>
    <row r="2443" spans="1:12" x14ac:dyDescent="0.25">
      <c r="A2443" t="s">
        <v>2227</v>
      </c>
      <c r="B2443">
        <v>1</v>
      </c>
      <c r="C2443">
        <v>8</v>
      </c>
      <c r="D2443">
        <v>7</v>
      </c>
      <c r="E2443">
        <v>94234</v>
      </c>
      <c r="F2443" s="2">
        <v>0.05</v>
      </c>
      <c r="G2443" s="2">
        <v>0</v>
      </c>
      <c r="H2443" s="2">
        <v>0</v>
      </c>
      <c r="I2443">
        <v>0.4</v>
      </c>
      <c r="J2443">
        <v>5.4</v>
      </c>
      <c r="K2443">
        <v>0.54711700000000008</v>
      </c>
      <c r="L2443">
        <v>1.7014909500000002</v>
      </c>
    </row>
    <row r="2444" spans="1:12" x14ac:dyDescent="0.25">
      <c r="A2444" t="s">
        <v>2227</v>
      </c>
      <c r="B2444">
        <v>1</v>
      </c>
      <c r="C2444">
        <v>6</v>
      </c>
      <c r="D2444">
        <v>6</v>
      </c>
      <c r="E2444">
        <v>123804</v>
      </c>
      <c r="F2444" s="2">
        <v>0.03</v>
      </c>
      <c r="G2444" s="2">
        <v>0</v>
      </c>
      <c r="H2444" s="2">
        <v>0</v>
      </c>
      <c r="I2444">
        <v>0.4</v>
      </c>
      <c r="J2444">
        <v>4.8000000000000007</v>
      </c>
      <c r="K2444">
        <v>0.361902</v>
      </c>
      <c r="L2444">
        <v>1.4866657000000003</v>
      </c>
    </row>
    <row r="2445" spans="1:12" x14ac:dyDescent="0.25">
      <c r="A2445" t="s">
        <v>2227</v>
      </c>
      <c r="B2445">
        <v>1</v>
      </c>
      <c r="C2445">
        <v>7</v>
      </c>
      <c r="D2445">
        <v>6</v>
      </c>
      <c r="E2445">
        <v>117072</v>
      </c>
      <c r="F2445" s="2">
        <v>0.03</v>
      </c>
      <c r="G2445" s="2">
        <v>0</v>
      </c>
      <c r="H2445" s="2">
        <v>0</v>
      </c>
      <c r="I2445">
        <v>0.4</v>
      </c>
      <c r="J2445">
        <v>4.6000000000000005</v>
      </c>
      <c r="K2445">
        <v>0.35853599999999997</v>
      </c>
      <c r="L2445">
        <v>1.4354876000000001</v>
      </c>
    </row>
    <row r="2446" spans="1:12" x14ac:dyDescent="0.25">
      <c r="A2446" t="s">
        <v>2861</v>
      </c>
      <c r="B2446">
        <v>1</v>
      </c>
      <c r="C2446">
        <v>9</v>
      </c>
      <c r="D2446">
        <v>9</v>
      </c>
      <c r="E2446">
        <v>121344</v>
      </c>
      <c r="F2446" s="2">
        <v>0.01</v>
      </c>
      <c r="G2446" s="2">
        <v>0</v>
      </c>
      <c r="H2446" s="2">
        <v>0</v>
      </c>
      <c r="I2446">
        <v>0.4</v>
      </c>
      <c r="J2446">
        <v>7.2</v>
      </c>
      <c r="K2446">
        <v>0.16067200000000001</v>
      </c>
      <c r="L2446">
        <v>2.0162352000000001</v>
      </c>
    </row>
    <row r="2447" spans="1:12" x14ac:dyDescent="0.25">
      <c r="A2447" t="s">
        <v>655</v>
      </c>
      <c r="B2447">
        <v>1</v>
      </c>
      <c r="C2447">
        <v>15</v>
      </c>
      <c r="D2447">
        <v>14</v>
      </c>
      <c r="E2447">
        <v>584861</v>
      </c>
      <c r="F2447" s="2">
        <v>0.01</v>
      </c>
      <c r="G2447" s="2">
        <v>0</v>
      </c>
      <c r="H2447" s="2">
        <v>0</v>
      </c>
      <c r="I2447">
        <v>0.4</v>
      </c>
      <c r="J2447">
        <v>11.000000000000002</v>
      </c>
      <c r="K2447">
        <v>0.39243050000000002</v>
      </c>
      <c r="L2447">
        <v>3.0473506750000006</v>
      </c>
    </row>
    <row r="2448" spans="1:12" x14ac:dyDescent="0.25">
      <c r="A2448" t="s">
        <v>655</v>
      </c>
      <c r="B2448">
        <v>1</v>
      </c>
      <c r="C2448">
        <v>9</v>
      </c>
      <c r="D2448">
        <v>6</v>
      </c>
      <c r="E2448">
        <v>316014</v>
      </c>
      <c r="F2448" s="2">
        <v>0.02</v>
      </c>
      <c r="G2448" s="2">
        <v>0</v>
      </c>
      <c r="H2448" s="2">
        <v>0</v>
      </c>
      <c r="I2448">
        <v>0.4</v>
      </c>
      <c r="J2448">
        <v>4.2000000000000011</v>
      </c>
      <c r="K2448">
        <v>0.35800699999999996</v>
      </c>
      <c r="L2448">
        <v>1.3353024500000004</v>
      </c>
    </row>
    <row r="2449" spans="1:12" x14ac:dyDescent="0.25">
      <c r="A2449" t="s">
        <v>655</v>
      </c>
      <c r="B2449">
        <v>1</v>
      </c>
      <c r="C2449">
        <v>4</v>
      </c>
      <c r="D2449">
        <v>4</v>
      </c>
      <c r="E2449">
        <v>1080992</v>
      </c>
      <c r="F2449" s="2">
        <v>0.03</v>
      </c>
      <c r="G2449" s="2">
        <v>0</v>
      </c>
      <c r="H2449" s="2">
        <v>0</v>
      </c>
      <c r="I2449">
        <v>0.4</v>
      </c>
      <c r="J2449">
        <v>3.2</v>
      </c>
      <c r="K2449">
        <v>0.84049599999999991</v>
      </c>
      <c r="L2449">
        <v>1.2541736000000001</v>
      </c>
    </row>
    <row r="2450" spans="1:12" x14ac:dyDescent="0.25">
      <c r="A2450" t="s">
        <v>655</v>
      </c>
      <c r="B2450">
        <v>1</v>
      </c>
      <c r="C2450">
        <v>14</v>
      </c>
      <c r="D2450">
        <v>13</v>
      </c>
      <c r="E2450">
        <v>927416</v>
      </c>
      <c r="F2450" s="2">
        <v>0.02</v>
      </c>
      <c r="G2450" s="2">
        <v>0</v>
      </c>
      <c r="H2450" s="2">
        <v>0</v>
      </c>
      <c r="I2450">
        <v>0.4</v>
      </c>
      <c r="J2450">
        <v>10.200000000000001</v>
      </c>
      <c r="K2450">
        <v>0.66370799999999996</v>
      </c>
      <c r="L2450">
        <v>2.9422978000000004</v>
      </c>
    </row>
    <row r="2451" spans="1:12" x14ac:dyDescent="0.25">
      <c r="A2451" t="s">
        <v>655</v>
      </c>
      <c r="B2451">
        <v>1</v>
      </c>
      <c r="C2451">
        <v>6</v>
      </c>
      <c r="D2451">
        <v>4</v>
      </c>
      <c r="E2451">
        <v>20263</v>
      </c>
      <c r="F2451" s="2">
        <v>0.02</v>
      </c>
      <c r="G2451" s="2">
        <v>0</v>
      </c>
      <c r="H2451" s="2">
        <v>0</v>
      </c>
      <c r="I2451">
        <v>0.4</v>
      </c>
      <c r="J2451">
        <v>2.8000000000000003</v>
      </c>
      <c r="K2451">
        <v>0.2101315</v>
      </c>
      <c r="L2451">
        <v>0.93354602500000006</v>
      </c>
    </row>
    <row r="2452" spans="1:12" x14ac:dyDescent="0.25">
      <c r="A2452" t="s">
        <v>655</v>
      </c>
      <c r="B2452">
        <v>1</v>
      </c>
      <c r="C2452">
        <v>4</v>
      </c>
      <c r="D2452">
        <v>3</v>
      </c>
      <c r="E2452">
        <v>53635</v>
      </c>
      <c r="F2452" s="2">
        <v>0.02</v>
      </c>
      <c r="G2452" s="2">
        <v>0</v>
      </c>
      <c r="H2452" s="2">
        <v>0.01</v>
      </c>
      <c r="I2452">
        <v>0.4</v>
      </c>
      <c r="J2452">
        <v>2.2000000000000002</v>
      </c>
      <c r="K2452">
        <v>0.47681750000000001</v>
      </c>
      <c r="L2452">
        <v>0.87688612500000007</v>
      </c>
    </row>
    <row r="2453" spans="1:12" x14ac:dyDescent="0.25">
      <c r="A2453" t="s">
        <v>655</v>
      </c>
      <c r="B2453">
        <v>1</v>
      </c>
      <c r="C2453">
        <v>8</v>
      </c>
      <c r="D2453">
        <v>6</v>
      </c>
      <c r="E2453">
        <v>1529545</v>
      </c>
      <c r="F2453" s="2">
        <v>0.01</v>
      </c>
      <c r="G2453" s="2">
        <v>0</v>
      </c>
      <c r="H2453" s="2">
        <v>0</v>
      </c>
      <c r="I2453">
        <v>0.4</v>
      </c>
      <c r="J2453">
        <v>4.4000000000000004</v>
      </c>
      <c r="K2453">
        <v>0.86477249999999994</v>
      </c>
      <c r="L2453">
        <v>1.5626703750000002</v>
      </c>
    </row>
    <row r="2454" spans="1:12" x14ac:dyDescent="0.25">
      <c r="A2454" t="s">
        <v>655</v>
      </c>
      <c r="B2454">
        <v>1</v>
      </c>
      <c r="C2454">
        <v>5</v>
      </c>
      <c r="D2454">
        <v>4</v>
      </c>
      <c r="E2454">
        <v>374226</v>
      </c>
      <c r="F2454" s="2">
        <v>0.02</v>
      </c>
      <c r="G2454" s="2">
        <v>0</v>
      </c>
      <c r="H2454" s="2">
        <v>0</v>
      </c>
      <c r="I2454">
        <v>0.4</v>
      </c>
      <c r="J2454">
        <v>3</v>
      </c>
      <c r="K2454">
        <v>0.38711300000000004</v>
      </c>
      <c r="L2454">
        <v>1.0454895500000001</v>
      </c>
    </row>
    <row r="2455" spans="1:12" x14ac:dyDescent="0.25">
      <c r="A2455" t="s">
        <v>655</v>
      </c>
      <c r="B2455">
        <v>1</v>
      </c>
      <c r="C2455">
        <v>13</v>
      </c>
      <c r="D2455">
        <v>13</v>
      </c>
      <c r="E2455">
        <v>451602</v>
      </c>
      <c r="F2455" s="2">
        <v>0.02</v>
      </c>
      <c r="G2455" s="2">
        <v>0</v>
      </c>
      <c r="H2455" s="2">
        <v>0</v>
      </c>
      <c r="I2455">
        <v>0.4</v>
      </c>
      <c r="J2455">
        <v>10.4</v>
      </c>
      <c r="K2455">
        <v>0.42580099999999999</v>
      </c>
      <c r="L2455">
        <v>2.9090303500000001</v>
      </c>
    </row>
    <row r="2456" spans="1:12" x14ac:dyDescent="0.25">
      <c r="A2456" t="s">
        <v>655</v>
      </c>
      <c r="B2456">
        <v>1</v>
      </c>
      <c r="C2456">
        <v>7</v>
      </c>
      <c r="D2456">
        <v>6</v>
      </c>
      <c r="E2456">
        <v>255517</v>
      </c>
      <c r="F2456" s="2">
        <v>0.01</v>
      </c>
      <c r="G2456" s="2">
        <v>0</v>
      </c>
      <c r="H2456" s="2">
        <v>0</v>
      </c>
      <c r="I2456">
        <v>0.4</v>
      </c>
      <c r="J2456">
        <v>4.6000000000000005</v>
      </c>
      <c r="K2456">
        <v>0.2277585</v>
      </c>
      <c r="L2456">
        <v>1.389715475</v>
      </c>
    </row>
    <row r="2457" spans="1:12" x14ac:dyDescent="0.25">
      <c r="A2457" t="s">
        <v>655</v>
      </c>
      <c r="B2457">
        <v>1</v>
      </c>
      <c r="C2457">
        <v>12</v>
      </c>
      <c r="D2457">
        <v>12</v>
      </c>
      <c r="E2457">
        <v>68886</v>
      </c>
      <c r="F2457" s="2">
        <v>0.01</v>
      </c>
      <c r="G2457" s="2">
        <v>0</v>
      </c>
      <c r="H2457" s="2">
        <v>0</v>
      </c>
      <c r="I2457">
        <v>0.4</v>
      </c>
      <c r="J2457">
        <v>9.6000000000000014</v>
      </c>
      <c r="K2457">
        <v>0.13444300000000001</v>
      </c>
      <c r="L2457">
        <v>2.6070550500000005</v>
      </c>
    </row>
    <row r="2458" spans="1:12" x14ac:dyDescent="0.25">
      <c r="A2458" t="s">
        <v>655</v>
      </c>
      <c r="B2458">
        <v>1</v>
      </c>
      <c r="C2458">
        <v>7</v>
      </c>
      <c r="D2458">
        <v>6</v>
      </c>
      <c r="E2458">
        <v>1059355</v>
      </c>
      <c r="F2458" s="2">
        <v>0.01</v>
      </c>
      <c r="G2458" s="2">
        <v>0</v>
      </c>
      <c r="H2458" s="2">
        <v>0</v>
      </c>
      <c r="I2458">
        <v>0.4</v>
      </c>
      <c r="J2458">
        <v>4.6000000000000005</v>
      </c>
      <c r="K2458">
        <v>0.6296775</v>
      </c>
      <c r="L2458">
        <v>1.5303871250000001</v>
      </c>
    </row>
    <row r="2459" spans="1:12" x14ac:dyDescent="0.25">
      <c r="A2459" t="s">
        <v>655</v>
      </c>
      <c r="B2459">
        <v>1</v>
      </c>
      <c r="C2459">
        <v>6</v>
      </c>
      <c r="D2459">
        <v>5</v>
      </c>
      <c r="E2459">
        <v>340311</v>
      </c>
      <c r="F2459" s="2">
        <v>0.02</v>
      </c>
      <c r="G2459" s="2">
        <v>0</v>
      </c>
      <c r="H2459" s="2">
        <v>0</v>
      </c>
      <c r="I2459">
        <v>0.4</v>
      </c>
      <c r="J2459">
        <v>3.8</v>
      </c>
      <c r="K2459">
        <v>0.37015549999999997</v>
      </c>
      <c r="L2459">
        <v>1.2395544249999999</v>
      </c>
    </row>
    <row r="2460" spans="1:12" x14ac:dyDescent="0.25">
      <c r="A2460" t="s">
        <v>655</v>
      </c>
      <c r="B2460">
        <v>1</v>
      </c>
      <c r="C2460">
        <v>7</v>
      </c>
      <c r="D2460">
        <v>5</v>
      </c>
      <c r="E2460">
        <v>170637</v>
      </c>
      <c r="F2460" s="2">
        <v>0.01</v>
      </c>
      <c r="G2460" s="2">
        <v>0</v>
      </c>
      <c r="H2460" s="2">
        <v>0</v>
      </c>
      <c r="I2460">
        <v>0.4</v>
      </c>
      <c r="J2460">
        <v>3.6</v>
      </c>
      <c r="K2460">
        <v>0.1853185</v>
      </c>
      <c r="L2460">
        <v>1.1248614750000001</v>
      </c>
    </row>
    <row r="2461" spans="1:12" x14ac:dyDescent="0.25">
      <c r="A2461" t="s">
        <v>10282</v>
      </c>
      <c r="B2461">
        <v>1</v>
      </c>
      <c r="C2461">
        <v>9</v>
      </c>
      <c r="D2461">
        <v>9</v>
      </c>
      <c r="E2461">
        <v>416921</v>
      </c>
      <c r="F2461" s="2">
        <v>0.01</v>
      </c>
      <c r="G2461" s="2">
        <v>-0.01</v>
      </c>
      <c r="H2461" s="2">
        <v>0.01</v>
      </c>
      <c r="I2461">
        <v>0.4</v>
      </c>
      <c r="J2461">
        <v>7.2</v>
      </c>
      <c r="K2461">
        <v>0.4084605</v>
      </c>
      <c r="L2461">
        <v>2.1029611749999999</v>
      </c>
    </row>
    <row r="2462" spans="1:12" x14ac:dyDescent="0.25">
      <c r="A2462" t="s">
        <v>1616</v>
      </c>
      <c r="B2462">
        <v>1</v>
      </c>
      <c r="C2462">
        <v>3</v>
      </c>
      <c r="D2462">
        <v>2</v>
      </c>
      <c r="E2462">
        <v>398250</v>
      </c>
      <c r="F2462" s="2">
        <v>0.02</v>
      </c>
      <c r="G2462" s="2">
        <v>0</v>
      </c>
      <c r="H2462" s="2">
        <v>0</v>
      </c>
      <c r="I2462">
        <v>0.4</v>
      </c>
      <c r="J2462">
        <v>1.4000000000000001</v>
      </c>
      <c r="K2462">
        <v>0.39912500000000001</v>
      </c>
      <c r="L2462">
        <v>0.64969374999999996</v>
      </c>
    </row>
    <row r="2463" spans="1:12" x14ac:dyDescent="0.25">
      <c r="A2463" t="s">
        <v>1616</v>
      </c>
      <c r="B2463">
        <v>1</v>
      </c>
      <c r="C2463">
        <v>5</v>
      </c>
      <c r="D2463">
        <v>5</v>
      </c>
      <c r="E2463">
        <v>20545</v>
      </c>
      <c r="F2463" s="2">
        <v>0.03</v>
      </c>
      <c r="G2463" s="2">
        <v>0</v>
      </c>
      <c r="H2463" s="2">
        <v>0</v>
      </c>
      <c r="I2463">
        <v>0.4</v>
      </c>
      <c r="J2463">
        <v>4</v>
      </c>
      <c r="K2463">
        <v>0.31027250000000001</v>
      </c>
      <c r="L2463">
        <v>1.2685953750000001</v>
      </c>
    </row>
    <row r="2464" spans="1:12" x14ac:dyDescent="0.25">
      <c r="A2464" t="s">
        <v>1616</v>
      </c>
      <c r="B2464">
        <v>1</v>
      </c>
      <c r="C2464">
        <v>6</v>
      </c>
      <c r="D2464">
        <v>6</v>
      </c>
      <c r="E2464">
        <v>52100</v>
      </c>
      <c r="F2464" s="2">
        <v>0.01</v>
      </c>
      <c r="G2464" s="2">
        <v>0</v>
      </c>
      <c r="H2464" s="2">
        <v>0</v>
      </c>
      <c r="I2464">
        <v>0.4</v>
      </c>
      <c r="J2464">
        <v>4.8000000000000007</v>
      </c>
      <c r="K2464">
        <v>0.12605</v>
      </c>
      <c r="L2464">
        <v>1.4041175000000004</v>
      </c>
    </row>
    <row r="2465" spans="1:12" x14ac:dyDescent="0.25">
      <c r="A2465" t="s">
        <v>1616</v>
      </c>
      <c r="B2465">
        <v>1</v>
      </c>
      <c r="C2465">
        <v>5</v>
      </c>
      <c r="D2465">
        <v>4</v>
      </c>
      <c r="E2465">
        <v>356075</v>
      </c>
      <c r="F2465" s="2">
        <v>0.02</v>
      </c>
      <c r="G2465" s="2">
        <v>0</v>
      </c>
      <c r="H2465" s="2">
        <v>0</v>
      </c>
      <c r="I2465">
        <v>0.4</v>
      </c>
      <c r="J2465">
        <v>3</v>
      </c>
      <c r="K2465">
        <v>0.37803750000000003</v>
      </c>
      <c r="L2465">
        <v>1.042313125</v>
      </c>
    </row>
    <row r="2466" spans="1:12" x14ac:dyDescent="0.25">
      <c r="A2466" t="s">
        <v>1616</v>
      </c>
      <c r="B2466">
        <v>1</v>
      </c>
      <c r="C2466">
        <v>8</v>
      </c>
      <c r="D2466">
        <v>8</v>
      </c>
      <c r="E2466">
        <v>120441</v>
      </c>
      <c r="F2466" s="2">
        <v>0.01</v>
      </c>
      <c r="G2466" s="2">
        <v>0</v>
      </c>
      <c r="H2466" s="2">
        <v>0</v>
      </c>
      <c r="I2466">
        <v>0.4</v>
      </c>
      <c r="J2466">
        <v>6.4</v>
      </c>
      <c r="K2466">
        <v>0.16022049999999999</v>
      </c>
      <c r="L2466">
        <v>1.8160771750000002</v>
      </c>
    </row>
    <row r="2467" spans="1:12" x14ac:dyDescent="0.25">
      <c r="A2467" t="s">
        <v>1616</v>
      </c>
      <c r="B2467">
        <v>1</v>
      </c>
      <c r="C2467">
        <v>3</v>
      </c>
      <c r="D2467">
        <v>2</v>
      </c>
      <c r="E2467">
        <v>460673</v>
      </c>
      <c r="F2467" s="2">
        <v>0.01</v>
      </c>
      <c r="G2467" s="2">
        <v>0</v>
      </c>
      <c r="H2467" s="2">
        <v>0</v>
      </c>
      <c r="I2467">
        <v>0.4</v>
      </c>
      <c r="J2467">
        <v>1.4000000000000001</v>
      </c>
      <c r="K2467">
        <v>0.33033650000000003</v>
      </c>
      <c r="L2467">
        <v>0.62561777500000004</v>
      </c>
    </row>
    <row r="2468" spans="1:12" x14ac:dyDescent="0.25">
      <c r="A2468" t="s">
        <v>1616</v>
      </c>
      <c r="B2468">
        <v>1</v>
      </c>
      <c r="C2468">
        <v>9</v>
      </c>
      <c r="D2468">
        <v>8</v>
      </c>
      <c r="E2468">
        <v>749223</v>
      </c>
      <c r="F2468" s="2">
        <v>0.01</v>
      </c>
      <c r="G2468" s="2">
        <v>0</v>
      </c>
      <c r="H2468" s="2">
        <v>0</v>
      </c>
      <c r="I2468">
        <v>0.4</v>
      </c>
      <c r="J2468">
        <v>6.2</v>
      </c>
      <c r="K2468">
        <v>0.47461149999999996</v>
      </c>
      <c r="L2468">
        <v>1.8761140249999999</v>
      </c>
    </row>
    <row r="2469" spans="1:12" x14ac:dyDescent="0.25">
      <c r="A2469" t="s">
        <v>1616</v>
      </c>
      <c r="B2469">
        <v>1</v>
      </c>
      <c r="C2469">
        <v>5</v>
      </c>
      <c r="D2469">
        <v>5</v>
      </c>
      <c r="E2469">
        <v>68719</v>
      </c>
      <c r="F2469" s="2">
        <v>0.03</v>
      </c>
      <c r="G2469" s="2">
        <v>0</v>
      </c>
      <c r="H2469" s="2">
        <v>0</v>
      </c>
      <c r="I2469">
        <v>0.4</v>
      </c>
      <c r="J2469">
        <v>4</v>
      </c>
      <c r="K2469">
        <v>0.33435949999999998</v>
      </c>
      <c r="L2469">
        <v>1.2770258250000002</v>
      </c>
    </row>
    <row r="2470" spans="1:12" x14ac:dyDescent="0.25">
      <c r="A2470" t="s">
        <v>1616</v>
      </c>
      <c r="B2470">
        <v>1</v>
      </c>
      <c r="C2470">
        <v>4</v>
      </c>
      <c r="D2470">
        <v>4</v>
      </c>
      <c r="E2470">
        <v>91982</v>
      </c>
      <c r="F2470" s="2">
        <v>0.02</v>
      </c>
      <c r="G2470" s="2">
        <v>0</v>
      </c>
      <c r="H2470" s="2">
        <v>0</v>
      </c>
      <c r="I2470">
        <v>0.4</v>
      </c>
      <c r="J2470">
        <v>3.2</v>
      </c>
      <c r="K2470">
        <v>0.24599100000000002</v>
      </c>
      <c r="L2470">
        <v>1.0460968500000001</v>
      </c>
    </row>
    <row r="2471" spans="1:12" x14ac:dyDescent="0.25">
      <c r="A2471" t="s">
        <v>1616</v>
      </c>
      <c r="B2471">
        <v>1</v>
      </c>
      <c r="C2471">
        <v>4</v>
      </c>
      <c r="D2471">
        <v>4</v>
      </c>
      <c r="E2471">
        <v>376264</v>
      </c>
      <c r="F2471" s="2">
        <v>0.01</v>
      </c>
      <c r="G2471" s="2">
        <v>0</v>
      </c>
      <c r="H2471" s="2">
        <v>0</v>
      </c>
      <c r="I2471">
        <v>0.4</v>
      </c>
      <c r="J2471">
        <v>3.2</v>
      </c>
      <c r="K2471">
        <v>0.288132</v>
      </c>
      <c r="L2471">
        <v>1.0608462000000001</v>
      </c>
    </row>
    <row r="2472" spans="1:12" x14ac:dyDescent="0.25">
      <c r="A2472" t="s">
        <v>1616</v>
      </c>
      <c r="B2472">
        <v>1</v>
      </c>
      <c r="C2472">
        <v>4</v>
      </c>
      <c r="D2472">
        <v>3</v>
      </c>
      <c r="E2472">
        <v>1283991</v>
      </c>
      <c r="F2472" s="2">
        <v>0.01</v>
      </c>
      <c r="G2472" s="2">
        <v>0</v>
      </c>
      <c r="H2472" s="2">
        <v>0</v>
      </c>
      <c r="I2472">
        <v>0.4</v>
      </c>
      <c r="J2472">
        <v>2.2000000000000002</v>
      </c>
      <c r="K2472">
        <v>0.74199549999999992</v>
      </c>
      <c r="L2472">
        <v>0.96969842500000003</v>
      </c>
    </row>
    <row r="2473" spans="1:12" x14ac:dyDescent="0.25">
      <c r="A2473" t="s">
        <v>1616</v>
      </c>
      <c r="B2473">
        <v>1</v>
      </c>
      <c r="C2473">
        <v>15</v>
      </c>
      <c r="D2473">
        <v>8</v>
      </c>
      <c r="E2473">
        <v>1792082</v>
      </c>
      <c r="F2473" s="2">
        <v>0.02</v>
      </c>
      <c r="G2473" s="2">
        <v>0</v>
      </c>
      <c r="H2473" s="2">
        <v>0</v>
      </c>
      <c r="I2473">
        <v>0.4</v>
      </c>
      <c r="J2473">
        <v>5</v>
      </c>
      <c r="K2473">
        <v>1.096041</v>
      </c>
      <c r="L2473">
        <v>1.7936143500000001</v>
      </c>
    </row>
    <row r="2474" spans="1:12" x14ac:dyDescent="0.25">
      <c r="A2474" t="s">
        <v>1616</v>
      </c>
      <c r="B2474">
        <v>1</v>
      </c>
      <c r="C2474">
        <v>2</v>
      </c>
      <c r="D2474">
        <v>1</v>
      </c>
      <c r="E2474">
        <v>106973</v>
      </c>
      <c r="F2474" s="2">
        <v>0.02</v>
      </c>
      <c r="G2474" s="2">
        <v>0</v>
      </c>
      <c r="H2474" s="2">
        <v>0.01</v>
      </c>
      <c r="I2474">
        <v>0.4</v>
      </c>
      <c r="J2474">
        <v>0.60000000000000009</v>
      </c>
      <c r="K2474">
        <v>0.50348649999999995</v>
      </c>
      <c r="L2474">
        <v>0.48622027500000004</v>
      </c>
    </row>
    <row r="2475" spans="1:12" x14ac:dyDescent="0.25">
      <c r="A2475" t="s">
        <v>1616</v>
      </c>
      <c r="B2475">
        <v>1</v>
      </c>
      <c r="C2475">
        <v>7</v>
      </c>
      <c r="D2475">
        <v>6</v>
      </c>
      <c r="E2475">
        <v>791659</v>
      </c>
      <c r="F2475" s="2">
        <v>0.02</v>
      </c>
      <c r="G2475" s="2">
        <v>0</v>
      </c>
      <c r="H2475" s="2">
        <v>0</v>
      </c>
      <c r="I2475">
        <v>0.4</v>
      </c>
      <c r="J2475">
        <v>4.6000000000000005</v>
      </c>
      <c r="K2475">
        <v>0.59582950000000001</v>
      </c>
      <c r="L2475">
        <v>1.518540325</v>
      </c>
    </row>
    <row r="2476" spans="1:12" x14ac:dyDescent="0.25">
      <c r="A2476" t="s">
        <v>1616</v>
      </c>
      <c r="B2476">
        <v>1</v>
      </c>
      <c r="C2476">
        <v>7</v>
      </c>
      <c r="D2476">
        <v>4</v>
      </c>
      <c r="E2476">
        <v>4100981</v>
      </c>
      <c r="F2476" s="2">
        <v>0.03</v>
      </c>
      <c r="G2476" s="2">
        <v>0</v>
      </c>
      <c r="H2476" s="2">
        <v>0</v>
      </c>
      <c r="I2476">
        <v>0.4</v>
      </c>
      <c r="J2476">
        <v>2.6</v>
      </c>
      <c r="K2476">
        <v>2.3504904999999998</v>
      </c>
      <c r="L2476">
        <v>1.6326716750000001</v>
      </c>
    </row>
    <row r="2477" spans="1:12" x14ac:dyDescent="0.25">
      <c r="A2477" t="s">
        <v>1616</v>
      </c>
      <c r="B2477">
        <v>1</v>
      </c>
      <c r="C2477">
        <v>3</v>
      </c>
      <c r="D2477">
        <v>3</v>
      </c>
      <c r="E2477">
        <v>1014407</v>
      </c>
      <c r="F2477" s="2">
        <v>0.02</v>
      </c>
      <c r="G2477" s="2">
        <v>0</v>
      </c>
      <c r="H2477" s="2">
        <v>0</v>
      </c>
      <c r="I2477">
        <v>0.4</v>
      </c>
      <c r="J2477">
        <v>2.4000000000000004</v>
      </c>
      <c r="K2477">
        <v>0.7072035000000001</v>
      </c>
      <c r="L2477">
        <v>1.0075212250000001</v>
      </c>
    </row>
    <row r="2478" spans="1:12" x14ac:dyDescent="0.25">
      <c r="A2478" t="s">
        <v>1616</v>
      </c>
      <c r="B2478">
        <v>1</v>
      </c>
      <c r="C2478">
        <v>1</v>
      </c>
      <c r="D2478">
        <v>1</v>
      </c>
      <c r="E2478">
        <v>29124</v>
      </c>
      <c r="F2478" s="2">
        <v>0.02</v>
      </c>
      <c r="G2478" s="2">
        <v>0</v>
      </c>
      <c r="H2478" s="2">
        <v>0.01</v>
      </c>
      <c r="I2478">
        <v>0.4</v>
      </c>
      <c r="J2478">
        <v>0.8</v>
      </c>
      <c r="K2478">
        <v>0.46456200000000003</v>
      </c>
      <c r="L2478">
        <v>0.52259670000000003</v>
      </c>
    </row>
    <row r="2479" spans="1:12" x14ac:dyDescent="0.25">
      <c r="A2479" t="s">
        <v>1616</v>
      </c>
      <c r="B2479">
        <v>1</v>
      </c>
      <c r="C2479">
        <v>1</v>
      </c>
      <c r="D2479">
        <v>1</v>
      </c>
      <c r="E2479">
        <v>6582</v>
      </c>
      <c r="F2479" s="2">
        <v>0.03</v>
      </c>
      <c r="G2479" s="2">
        <v>0</v>
      </c>
      <c r="H2479" s="2">
        <v>0</v>
      </c>
      <c r="I2479">
        <v>0.4</v>
      </c>
      <c r="J2479">
        <v>0.8</v>
      </c>
      <c r="K2479">
        <v>0.30329099999999998</v>
      </c>
      <c r="L2479">
        <v>0.46615185000000003</v>
      </c>
    </row>
    <row r="2480" spans="1:12" x14ac:dyDescent="0.25">
      <c r="A2480" t="s">
        <v>1616</v>
      </c>
      <c r="B2480">
        <v>1</v>
      </c>
      <c r="C2480">
        <v>3</v>
      </c>
      <c r="D2480">
        <v>3</v>
      </c>
      <c r="E2480">
        <v>20529</v>
      </c>
      <c r="F2480" s="2">
        <v>0.02</v>
      </c>
      <c r="G2480" s="2">
        <v>0</v>
      </c>
      <c r="H2480" s="2">
        <v>0</v>
      </c>
      <c r="I2480">
        <v>0.4</v>
      </c>
      <c r="J2480">
        <v>2.4000000000000004</v>
      </c>
      <c r="K2480">
        <v>0.21026450000000002</v>
      </c>
      <c r="L2480">
        <v>0.83359257500000017</v>
      </c>
    </row>
    <row r="2481" spans="1:12" x14ac:dyDescent="0.25">
      <c r="A2481" t="s">
        <v>1616</v>
      </c>
      <c r="B2481">
        <v>1</v>
      </c>
      <c r="C2481">
        <v>4</v>
      </c>
      <c r="D2481">
        <v>4</v>
      </c>
      <c r="E2481">
        <v>41265</v>
      </c>
      <c r="F2481" s="2">
        <v>0.02</v>
      </c>
      <c r="G2481" s="2">
        <v>0</v>
      </c>
      <c r="H2481" s="2">
        <v>0</v>
      </c>
      <c r="I2481">
        <v>0.4</v>
      </c>
      <c r="J2481">
        <v>3.2</v>
      </c>
      <c r="K2481">
        <v>0.22063250000000001</v>
      </c>
      <c r="L2481">
        <v>1.0372213750000001</v>
      </c>
    </row>
    <row r="2482" spans="1:12" x14ac:dyDescent="0.25">
      <c r="A2482" t="s">
        <v>1616</v>
      </c>
      <c r="B2482">
        <v>1</v>
      </c>
      <c r="C2482">
        <v>6</v>
      </c>
      <c r="D2482">
        <v>4</v>
      </c>
      <c r="E2482">
        <v>278899</v>
      </c>
      <c r="F2482" s="2">
        <v>0.02</v>
      </c>
      <c r="G2482" s="2">
        <v>0</v>
      </c>
      <c r="H2482" s="2">
        <v>0</v>
      </c>
      <c r="I2482">
        <v>0.4</v>
      </c>
      <c r="J2482">
        <v>2.8000000000000003</v>
      </c>
      <c r="K2482">
        <v>0.33944950000000002</v>
      </c>
      <c r="L2482">
        <v>0.97880732500000012</v>
      </c>
    </row>
    <row r="2483" spans="1:12" x14ac:dyDescent="0.25">
      <c r="A2483" t="s">
        <v>1616</v>
      </c>
      <c r="B2483">
        <v>1</v>
      </c>
      <c r="C2483">
        <v>3</v>
      </c>
      <c r="D2483">
        <v>2</v>
      </c>
      <c r="E2483">
        <v>64866</v>
      </c>
      <c r="F2483" s="2">
        <v>0.03</v>
      </c>
      <c r="G2483" s="2">
        <v>0</v>
      </c>
      <c r="H2483" s="2">
        <v>0</v>
      </c>
      <c r="I2483">
        <v>0.4</v>
      </c>
      <c r="J2483">
        <v>1.4000000000000001</v>
      </c>
      <c r="K2483">
        <v>0.33243299999999998</v>
      </c>
      <c r="L2483">
        <v>0.62635154999999998</v>
      </c>
    </row>
    <row r="2484" spans="1:12" x14ac:dyDescent="0.25">
      <c r="A2484" t="s">
        <v>1616</v>
      </c>
      <c r="B2484">
        <v>1</v>
      </c>
      <c r="C2484">
        <v>5</v>
      </c>
      <c r="D2484">
        <v>4</v>
      </c>
      <c r="E2484">
        <v>325386</v>
      </c>
      <c r="F2484" s="2">
        <v>0.02</v>
      </c>
      <c r="G2484" s="2">
        <v>0</v>
      </c>
      <c r="H2484" s="2">
        <v>0</v>
      </c>
      <c r="I2484">
        <v>0.4</v>
      </c>
      <c r="J2484">
        <v>3</v>
      </c>
      <c r="K2484">
        <v>0.36269300000000004</v>
      </c>
      <c r="L2484">
        <v>1.03694255</v>
      </c>
    </row>
    <row r="2485" spans="1:12" x14ac:dyDescent="0.25">
      <c r="A2485" t="s">
        <v>1616</v>
      </c>
      <c r="B2485">
        <v>1</v>
      </c>
      <c r="C2485">
        <v>15</v>
      </c>
      <c r="D2485">
        <v>4</v>
      </c>
      <c r="E2485">
        <v>2184856</v>
      </c>
      <c r="F2485" s="2">
        <v>0.01</v>
      </c>
      <c r="G2485" s="2">
        <v>0</v>
      </c>
      <c r="H2485" s="2">
        <v>0</v>
      </c>
      <c r="I2485">
        <v>0.4</v>
      </c>
      <c r="J2485">
        <v>1</v>
      </c>
      <c r="K2485">
        <v>1.192428</v>
      </c>
      <c r="L2485">
        <v>0.82734980000000002</v>
      </c>
    </row>
    <row r="2486" spans="1:12" x14ac:dyDescent="0.25">
      <c r="A2486" t="s">
        <v>1616</v>
      </c>
      <c r="B2486">
        <v>1</v>
      </c>
      <c r="C2486">
        <v>11</v>
      </c>
      <c r="D2486">
        <v>10</v>
      </c>
      <c r="E2486">
        <v>437576</v>
      </c>
      <c r="F2486" s="2">
        <v>0.02</v>
      </c>
      <c r="G2486" s="2">
        <v>0</v>
      </c>
      <c r="H2486" s="2">
        <v>0</v>
      </c>
      <c r="I2486">
        <v>0.4</v>
      </c>
      <c r="J2486">
        <v>7.8</v>
      </c>
      <c r="K2486">
        <v>0.41878799999999999</v>
      </c>
      <c r="L2486">
        <v>2.2565757999999998</v>
      </c>
    </row>
    <row r="2487" spans="1:12" x14ac:dyDescent="0.25">
      <c r="A2487" t="s">
        <v>1616</v>
      </c>
      <c r="B2487">
        <v>1</v>
      </c>
      <c r="C2487">
        <v>6</v>
      </c>
      <c r="D2487">
        <v>5</v>
      </c>
      <c r="E2487">
        <v>215442</v>
      </c>
      <c r="F2487" s="2">
        <v>0.02</v>
      </c>
      <c r="G2487" s="2">
        <v>0</v>
      </c>
      <c r="H2487" s="2">
        <v>0</v>
      </c>
      <c r="I2487">
        <v>0.4</v>
      </c>
      <c r="J2487">
        <v>3.8</v>
      </c>
      <c r="K2487">
        <v>0.30772100000000002</v>
      </c>
      <c r="L2487">
        <v>1.2177023499999999</v>
      </c>
    </row>
    <row r="2488" spans="1:12" x14ac:dyDescent="0.25">
      <c r="A2488" t="s">
        <v>1616</v>
      </c>
      <c r="B2488">
        <v>1</v>
      </c>
      <c r="C2488">
        <v>14</v>
      </c>
      <c r="D2488">
        <v>14</v>
      </c>
      <c r="E2488">
        <v>624277</v>
      </c>
      <c r="F2488" s="2">
        <v>0.02</v>
      </c>
      <c r="G2488" s="2">
        <v>0</v>
      </c>
      <c r="H2488" s="2">
        <v>0</v>
      </c>
      <c r="I2488">
        <v>0.4</v>
      </c>
      <c r="J2488">
        <v>11.200000000000001</v>
      </c>
      <c r="K2488">
        <v>0.51213850000000005</v>
      </c>
      <c r="L2488">
        <v>3.1392484750000005</v>
      </c>
    </row>
    <row r="2489" spans="1:12" x14ac:dyDescent="0.25">
      <c r="A2489" t="s">
        <v>1616</v>
      </c>
      <c r="B2489">
        <v>1</v>
      </c>
      <c r="C2489">
        <v>25</v>
      </c>
      <c r="D2489">
        <v>22</v>
      </c>
      <c r="E2489">
        <v>14890847</v>
      </c>
      <c r="F2489" s="2">
        <v>0.01</v>
      </c>
      <c r="G2489" s="2">
        <v>0</v>
      </c>
      <c r="H2489" s="2">
        <v>0</v>
      </c>
      <c r="I2489">
        <v>0.4</v>
      </c>
      <c r="J2489">
        <v>17</v>
      </c>
      <c r="K2489">
        <v>7.5454234999999992</v>
      </c>
      <c r="L2489">
        <v>7.0508982249999992</v>
      </c>
    </row>
    <row r="2490" spans="1:12" x14ac:dyDescent="0.25">
      <c r="A2490" t="s">
        <v>1616</v>
      </c>
      <c r="B2490">
        <v>1</v>
      </c>
      <c r="C2490">
        <v>5</v>
      </c>
      <c r="D2490">
        <v>4</v>
      </c>
      <c r="E2490">
        <v>268241</v>
      </c>
      <c r="F2490" s="2">
        <v>0.02</v>
      </c>
      <c r="G2490" s="2">
        <v>0</v>
      </c>
      <c r="H2490" s="2">
        <v>0</v>
      </c>
      <c r="I2490">
        <v>0.4</v>
      </c>
      <c r="J2490">
        <v>3</v>
      </c>
      <c r="K2490">
        <v>0.33412050000000004</v>
      </c>
      <c r="L2490">
        <v>1.0269421750000001</v>
      </c>
    </row>
    <row r="2491" spans="1:12" x14ac:dyDescent="0.25">
      <c r="A2491" t="s">
        <v>1616</v>
      </c>
      <c r="B2491">
        <v>1</v>
      </c>
      <c r="C2491">
        <v>3</v>
      </c>
      <c r="D2491">
        <v>2</v>
      </c>
      <c r="E2491">
        <v>561205</v>
      </c>
      <c r="F2491" s="2">
        <v>0.01</v>
      </c>
      <c r="G2491" s="2">
        <v>0</v>
      </c>
      <c r="H2491" s="2">
        <v>0</v>
      </c>
      <c r="I2491">
        <v>0.4</v>
      </c>
      <c r="J2491">
        <v>1.4000000000000001</v>
      </c>
      <c r="K2491">
        <v>0.38060249999999995</v>
      </c>
      <c r="L2491">
        <v>0.64321087499999996</v>
      </c>
    </row>
    <row r="2492" spans="1:12" x14ac:dyDescent="0.25">
      <c r="A2492" t="s">
        <v>1616</v>
      </c>
      <c r="B2492">
        <v>1</v>
      </c>
      <c r="C2492">
        <v>8</v>
      </c>
      <c r="D2492">
        <v>8</v>
      </c>
      <c r="E2492">
        <v>427263</v>
      </c>
      <c r="F2492" s="2">
        <v>0.03</v>
      </c>
      <c r="G2492" s="2">
        <v>0</v>
      </c>
      <c r="H2492" s="2">
        <v>0</v>
      </c>
      <c r="I2492">
        <v>0.4</v>
      </c>
      <c r="J2492">
        <v>6.4</v>
      </c>
      <c r="K2492">
        <v>0.51363150000000002</v>
      </c>
      <c r="L2492">
        <v>1.9397710250000002</v>
      </c>
    </row>
    <row r="2493" spans="1:12" x14ac:dyDescent="0.25">
      <c r="A2493" t="s">
        <v>1616</v>
      </c>
      <c r="B2493">
        <v>1</v>
      </c>
      <c r="C2493">
        <v>3</v>
      </c>
      <c r="D2493">
        <v>1</v>
      </c>
      <c r="E2493">
        <v>445119</v>
      </c>
      <c r="F2493" s="2">
        <v>0.02</v>
      </c>
      <c r="G2493" s="2">
        <v>0</v>
      </c>
      <c r="H2493" s="2">
        <v>0</v>
      </c>
      <c r="I2493">
        <v>0.4</v>
      </c>
      <c r="J2493">
        <v>0.4</v>
      </c>
      <c r="K2493">
        <v>0.42255949999999998</v>
      </c>
      <c r="L2493">
        <v>0.40789582499999999</v>
      </c>
    </row>
    <row r="2494" spans="1:12" x14ac:dyDescent="0.25">
      <c r="A2494" t="s">
        <v>1616</v>
      </c>
      <c r="B2494">
        <v>1</v>
      </c>
      <c r="C2494">
        <v>3</v>
      </c>
      <c r="D2494">
        <v>1</v>
      </c>
      <c r="E2494">
        <v>548352</v>
      </c>
      <c r="F2494" s="2">
        <v>0.03</v>
      </c>
      <c r="G2494" s="2">
        <v>0</v>
      </c>
      <c r="H2494" s="2">
        <v>0</v>
      </c>
      <c r="I2494">
        <v>0.4</v>
      </c>
      <c r="J2494">
        <v>0.4</v>
      </c>
      <c r="K2494">
        <v>0.57417600000000002</v>
      </c>
      <c r="L2494">
        <v>0.46096159999999997</v>
      </c>
    </row>
    <row r="2495" spans="1:12" x14ac:dyDescent="0.25">
      <c r="A2495" t="s">
        <v>1616</v>
      </c>
      <c r="B2495">
        <v>1</v>
      </c>
      <c r="C2495">
        <v>6</v>
      </c>
      <c r="D2495">
        <v>4</v>
      </c>
      <c r="E2495">
        <v>639104</v>
      </c>
      <c r="F2495" s="2">
        <v>0.02</v>
      </c>
      <c r="G2495" s="2">
        <v>0</v>
      </c>
      <c r="H2495" s="2">
        <v>0</v>
      </c>
      <c r="I2495">
        <v>0.4</v>
      </c>
      <c r="J2495">
        <v>2.8000000000000003</v>
      </c>
      <c r="K2495">
        <v>0.51955200000000001</v>
      </c>
      <c r="L2495">
        <v>1.0418432000000002</v>
      </c>
    </row>
    <row r="2496" spans="1:12" x14ac:dyDescent="0.25">
      <c r="A2496" t="s">
        <v>5806</v>
      </c>
      <c r="B2496">
        <v>1</v>
      </c>
      <c r="C2496">
        <v>6</v>
      </c>
      <c r="D2496">
        <v>4</v>
      </c>
      <c r="E2496">
        <v>235020</v>
      </c>
      <c r="F2496" s="2">
        <v>0.02</v>
      </c>
      <c r="G2496" s="2">
        <v>0</v>
      </c>
      <c r="H2496" s="2">
        <v>0</v>
      </c>
      <c r="I2496">
        <v>0.4</v>
      </c>
      <c r="J2496">
        <v>2.8000000000000003</v>
      </c>
      <c r="K2496">
        <v>0.31751000000000001</v>
      </c>
      <c r="L2496">
        <v>0.97112850000000006</v>
      </c>
    </row>
    <row r="2497" spans="1:12" x14ac:dyDescent="0.25">
      <c r="A2497" t="s">
        <v>17944</v>
      </c>
      <c r="B2497">
        <v>1</v>
      </c>
      <c r="C2497">
        <v>5</v>
      </c>
      <c r="D2497">
        <v>4</v>
      </c>
      <c r="E2497">
        <v>106324</v>
      </c>
      <c r="F2497" s="2">
        <v>0.05</v>
      </c>
      <c r="G2497" s="2">
        <v>0</v>
      </c>
      <c r="H2497" s="2">
        <v>0.01</v>
      </c>
      <c r="I2497">
        <v>0.4</v>
      </c>
      <c r="J2497">
        <v>3</v>
      </c>
      <c r="K2497">
        <v>0.80316200000000015</v>
      </c>
      <c r="L2497">
        <v>1.1911067000000002</v>
      </c>
    </row>
    <row r="2498" spans="1:12" x14ac:dyDescent="0.25">
      <c r="A2498" t="s">
        <v>11103</v>
      </c>
      <c r="B2498">
        <v>1</v>
      </c>
      <c r="C2498">
        <v>7</v>
      </c>
      <c r="D2498">
        <v>4</v>
      </c>
      <c r="E2498">
        <v>13312573</v>
      </c>
      <c r="F2498" s="2">
        <v>0</v>
      </c>
      <c r="G2498" s="2">
        <v>0</v>
      </c>
      <c r="H2498" s="2">
        <v>0</v>
      </c>
      <c r="I2498">
        <v>0.4</v>
      </c>
      <c r="J2498">
        <v>2.6</v>
      </c>
      <c r="K2498">
        <v>6.6562864999999993</v>
      </c>
      <c r="L2498">
        <v>3.1397002749999996</v>
      </c>
    </row>
    <row r="2499" spans="1:12" x14ac:dyDescent="0.25">
      <c r="A2499" t="s">
        <v>19434</v>
      </c>
      <c r="B2499">
        <v>1</v>
      </c>
      <c r="C2499">
        <v>5</v>
      </c>
      <c r="D2499">
        <v>2</v>
      </c>
      <c r="E2499">
        <v>41183</v>
      </c>
      <c r="F2499" s="2">
        <v>0.04</v>
      </c>
      <c r="G2499" s="2">
        <v>0</v>
      </c>
      <c r="H2499" s="2">
        <v>0.02</v>
      </c>
      <c r="I2499">
        <v>0.4</v>
      </c>
      <c r="J2499">
        <v>1</v>
      </c>
      <c r="K2499">
        <v>0.92059150000000001</v>
      </c>
      <c r="L2499">
        <v>0.73220702500000001</v>
      </c>
    </row>
    <row r="2500" spans="1:12" x14ac:dyDescent="0.25">
      <c r="A2500" t="s">
        <v>11287</v>
      </c>
      <c r="B2500">
        <v>1</v>
      </c>
      <c r="C2500">
        <v>7</v>
      </c>
      <c r="D2500">
        <v>3</v>
      </c>
      <c r="E2500">
        <v>3467</v>
      </c>
      <c r="F2500" s="2">
        <v>0</v>
      </c>
      <c r="G2500" s="2">
        <v>0</v>
      </c>
      <c r="H2500" s="2">
        <v>0</v>
      </c>
      <c r="I2500">
        <v>0.4</v>
      </c>
      <c r="J2500">
        <v>1.6000000000000003</v>
      </c>
      <c r="K2500">
        <v>1.7335E-3</v>
      </c>
      <c r="L2500">
        <v>0.56060672500000008</v>
      </c>
    </row>
    <row r="2501" spans="1:12" x14ac:dyDescent="0.25">
      <c r="A2501" t="s">
        <v>8471</v>
      </c>
      <c r="B2501">
        <v>1</v>
      </c>
      <c r="C2501">
        <v>13</v>
      </c>
      <c r="D2501">
        <v>11</v>
      </c>
      <c r="E2501">
        <v>1820485</v>
      </c>
      <c r="F2501" s="2">
        <v>0.03</v>
      </c>
      <c r="G2501" s="2">
        <v>0</v>
      </c>
      <c r="H2501" s="2">
        <v>0.01</v>
      </c>
      <c r="I2501">
        <v>0.4</v>
      </c>
      <c r="J2501">
        <v>8.4</v>
      </c>
      <c r="K2501">
        <v>1.4602424999999999</v>
      </c>
      <c r="L2501">
        <v>2.7710848750000001</v>
      </c>
    </row>
    <row r="2502" spans="1:12" x14ac:dyDescent="0.25">
      <c r="A2502" t="s">
        <v>16855</v>
      </c>
      <c r="B2502">
        <v>1</v>
      </c>
      <c r="C2502">
        <v>4</v>
      </c>
      <c r="D2502">
        <v>2</v>
      </c>
      <c r="E2502">
        <v>3940</v>
      </c>
      <c r="F2502" s="2">
        <v>0.02</v>
      </c>
      <c r="G2502" s="2">
        <v>0</v>
      </c>
      <c r="H2502" s="2">
        <v>0.02</v>
      </c>
      <c r="I2502">
        <v>0.4</v>
      </c>
      <c r="J2502">
        <v>1.2000000000000002</v>
      </c>
      <c r="K2502">
        <v>0.70196999999999998</v>
      </c>
      <c r="L2502">
        <v>0.70568950000000008</v>
      </c>
    </row>
    <row r="2503" spans="1:12" x14ac:dyDescent="0.25">
      <c r="A2503" t="s">
        <v>15539</v>
      </c>
      <c r="B2503">
        <v>1</v>
      </c>
      <c r="C2503">
        <v>6</v>
      </c>
      <c r="D2503">
        <v>4</v>
      </c>
      <c r="E2503">
        <v>28607</v>
      </c>
      <c r="F2503" s="2">
        <v>7.0000000000000007E-2</v>
      </c>
      <c r="G2503" s="2">
        <v>0</v>
      </c>
      <c r="H2503" s="2">
        <v>0.01</v>
      </c>
      <c r="I2503">
        <v>0.4</v>
      </c>
      <c r="J2503">
        <v>2.8000000000000003</v>
      </c>
      <c r="K2503">
        <v>0.96430350000000009</v>
      </c>
      <c r="L2503">
        <v>1.1975062250000001</v>
      </c>
    </row>
    <row r="2504" spans="1:12" x14ac:dyDescent="0.25">
      <c r="A2504" t="s">
        <v>14639</v>
      </c>
      <c r="B2504">
        <v>1</v>
      </c>
      <c r="C2504">
        <v>7</v>
      </c>
      <c r="D2504">
        <v>6</v>
      </c>
      <c r="E2504">
        <v>398937</v>
      </c>
      <c r="F2504" s="2">
        <v>0.02</v>
      </c>
      <c r="G2504" s="2">
        <v>0</v>
      </c>
      <c r="H2504" s="2">
        <v>0</v>
      </c>
      <c r="I2504">
        <v>0.4</v>
      </c>
      <c r="J2504">
        <v>4.6000000000000005</v>
      </c>
      <c r="K2504">
        <v>0.3994685</v>
      </c>
      <c r="L2504">
        <v>1.4498139750000001</v>
      </c>
    </row>
    <row r="2505" spans="1:12" x14ac:dyDescent="0.25">
      <c r="A2505" t="s">
        <v>1857</v>
      </c>
      <c r="B2505">
        <v>1</v>
      </c>
      <c r="C2505">
        <v>7</v>
      </c>
      <c r="D2505">
        <v>5</v>
      </c>
      <c r="E2505">
        <v>713748</v>
      </c>
      <c r="F2505" s="2">
        <v>0.05</v>
      </c>
      <c r="G2505" s="2">
        <v>0</v>
      </c>
      <c r="H2505" s="2">
        <v>0</v>
      </c>
      <c r="I2505">
        <v>0.4</v>
      </c>
      <c r="J2505">
        <v>3.6</v>
      </c>
      <c r="K2505">
        <v>0.85687400000000014</v>
      </c>
      <c r="L2505">
        <v>1.3599059</v>
      </c>
    </row>
    <row r="2506" spans="1:12" x14ac:dyDescent="0.25">
      <c r="A2506" t="s">
        <v>1857</v>
      </c>
      <c r="B2506">
        <v>1</v>
      </c>
      <c r="C2506">
        <v>12</v>
      </c>
      <c r="D2506">
        <v>11</v>
      </c>
      <c r="E2506">
        <v>216380</v>
      </c>
      <c r="F2506" s="2">
        <v>0.05</v>
      </c>
      <c r="G2506" s="2">
        <v>0</v>
      </c>
      <c r="H2506" s="2">
        <v>0</v>
      </c>
      <c r="I2506">
        <v>0.4</v>
      </c>
      <c r="J2506">
        <v>8.6000000000000014</v>
      </c>
      <c r="K2506">
        <v>0.60819000000000012</v>
      </c>
      <c r="L2506">
        <v>2.5228665000000006</v>
      </c>
    </row>
    <row r="2507" spans="1:12" x14ac:dyDescent="0.25">
      <c r="A2507" t="s">
        <v>1857</v>
      </c>
      <c r="B2507">
        <v>1</v>
      </c>
      <c r="C2507">
        <v>6</v>
      </c>
      <c r="D2507">
        <v>5</v>
      </c>
      <c r="E2507">
        <v>95520</v>
      </c>
      <c r="F2507" s="2">
        <v>0.05</v>
      </c>
      <c r="G2507" s="2">
        <v>0</v>
      </c>
      <c r="H2507" s="2">
        <v>0</v>
      </c>
      <c r="I2507">
        <v>0.4</v>
      </c>
      <c r="J2507">
        <v>3.8</v>
      </c>
      <c r="K2507">
        <v>0.54776000000000014</v>
      </c>
      <c r="L2507">
        <v>1.3017159999999999</v>
      </c>
    </row>
    <row r="2508" spans="1:12" x14ac:dyDescent="0.25">
      <c r="A2508" t="s">
        <v>2564</v>
      </c>
      <c r="B2508">
        <v>1</v>
      </c>
      <c r="C2508">
        <v>8</v>
      </c>
      <c r="D2508">
        <v>6</v>
      </c>
      <c r="E2508">
        <v>2500743</v>
      </c>
      <c r="F2508" s="2">
        <v>0.03</v>
      </c>
      <c r="G2508" s="2">
        <v>0</v>
      </c>
      <c r="H2508" s="2">
        <v>0</v>
      </c>
      <c r="I2508">
        <v>0.4</v>
      </c>
      <c r="J2508">
        <v>4.4000000000000004</v>
      </c>
      <c r="K2508">
        <v>1.5503715</v>
      </c>
      <c r="L2508">
        <v>1.8026300250000002</v>
      </c>
    </row>
    <row r="2509" spans="1:12" x14ac:dyDescent="0.25">
      <c r="A2509" t="s">
        <v>2564</v>
      </c>
      <c r="B2509">
        <v>1</v>
      </c>
      <c r="C2509">
        <v>5</v>
      </c>
      <c r="D2509">
        <v>5</v>
      </c>
      <c r="E2509">
        <v>74582</v>
      </c>
      <c r="F2509" s="2">
        <v>0.04</v>
      </c>
      <c r="G2509" s="2">
        <v>0</v>
      </c>
      <c r="H2509" s="2">
        <v>0.01</v>
      </c>
      <c r="I2509">
        <v>0.4</v>
      </c>
      <c r="J2509">
        <v>4</v>
      </c>
      <c r="K2509">
        <v>0.6872910000000001</v>
      </c>
      <c r="L2509">
        <v>1.4005518500000003</v>
      </c>
    </row>
    <row r="2510" spans="1:12" x14ac:dyDescent="0.25">
      <c r="A2510" t="s">
        <v>2564</v>
      </c>
      <c r="B2510">
        <v>1</v>
      </c>
      <c r="C2510">
        <v>4</v>
      </c>
      <c r="D2510">
        <v>4</v>
      </c>
      <c r="E2510">
        <v>412649</v>
      </c>
      <c r="F2510" s="2">
        <v>0.02</v>
      </c>
      <c r="G2510" s="2">
        <v>0</v>
      </c>
      <c r="H2510" s="2">
        <v>0</v>
      </c>
      <c r="I2510">
        <v>0.4</v>
      </c>
      <c r="J2510">
        <v>3.2</v>
      </c>
      <c r="K2510">
        <v>0.40632449999999998</v>
      </c>
      <c r="L2510">
        <v>1.1022135749999999</v>
      </c>
    </row>
    <row r="2511" spans="1:12" x14ac:dyDescent="0.25">
      <c r="A2511" t="s">
        <v>2564</v>
      </c>
      <c r="B2511">
        <v>1</v>
      </c>
      <c r="C2511">
        <v>8</v>
      </c>
      <c r="D2511">
        <v>8</v>
      </c>
      <c r="E2511">
        <v>721821</v>
      </c>
      <c r="F2511" s="2">
        <v>0.06</v>
      </c>
      <c r="G2511" s="2">
        <v>0</v>
      </c>
      <c r="H2511" s="2">
        <v>0.01</v>
      </c>
      <c r="I2511">
        <v>0.4</v>
      </c>
      <c r="J2511">
        <v>6.4</v>
      </c>
      <c r="K2511">
        <v>1.2109105</v>
      </c>
      <c r="L2511">
        <v>2.1838186750000004</v>
      </c>
    </row>
    <row r="2512" spans="1:12" x14ac:dyDescent="0.25">
      <c r="A2512" t="s">
        <v>2564</v>
      </c>
      <c r="B2512">
        <v>1</v>
      </c>
      <c r="C2512">
        <v>26</v>
      </c>
      <c r="D2512">
        <v>19</v>
      </c>
      <c r="E2512">
        <v>1399674</v>
      </c>
      <c r="F2512" s="2">
        <v>0.02</v>
      </c>
      <c r="G2512" s="2">
        <v>0</v>
      </c>
      <c r="H2512" s="2">
        <v>0</v>
      </c>
      <c r="I2512">
        <v>0.4</v>
      </c>
      <c r="J2512">
        <v>13.8</v>
      </c>
      <c r="K2512">
        <v>0.899837</v>
      </c>
      <c r="L2512">
        <v>3.9249429500000002</v>
      </c>
    </row>
    <row r="2513" spans="1:12" x14ac:dyDescent="0.25">
      <c r="A2513" t="s">
        <v>2564</v>
      </c>
      <c r="B2513">
        <v>1</v>
      </c>
      <c r="C2513">
        <v>14</v>
      </c>
      <c r="D2513">
        <v>13</v>
      </c>
      <c r="E2513">
        <v>1318729</v>
      </c>
      <c r="F2513" s="2">
        <v>0.03</v>
      </c>
      <c r="G2513" s="2">
        <v>0</v>
      </c>
      <c r="H2513" s="2">
        <v>0</v>
      </c>
      <c r="I2513">
        <v>0.4</v>
      </c>
      <c r="J2513">
        <v>10.200000000000001</v>
      </c>
      <c r="K2513">
        <v>0.95936449999999995</v>
      </c>
      <c r="L2513">
        <v>3.0457775750000002</v>
      </c>
    </row>
    <row r="2514" spans="1:12" x14ac:dyDescent="0.25">
      <c r="A2514" t="s">
        <v>2564</v>
      </c>
      <c r="B2514">
        <v>1</v>
      </c>
      <c r="C2514">
        <v>8</v>
      </c>
      <c r="D2514">
        <v>7</v>
      </c>
      <c r="E2514">
        <v>1004181</v>
      </c>
      <c r="F2514" s="2">
        <v>0.05</v>
      </c>
      <c r="G2514" s="2">
        <v>0</v>
      </c>
      <c r="H2514" s="2">
        <v>0.01</v>
      </c>
      <c r="I2514">
        <v>0.4</v>
      </c>
      <c r="J2514">
        <v>5.4</v>
      </c>
      <c r="K2514">
        <v>1.2520905</v>
      </c>
      <c r="L2514">
        <v>1.9482316750000002</v>
      </c>
    </row>
    <row r="2515" spans="1:12" x14ac:dyDescent="0.25">
      <c r="A2515" t="s">
        <v>2564</v>
      </c>
      <c r="B2515">
        <v>1</v>
      </c>
      <c r="C2515">
        <v>14</v>
      </c>
      <c r="D2515">
        <v>6</v>
      </c>
      <c r="E2515">
        <v>1154360</v>
      </c>
      <c r="F2515" s="2">
        <v>0.03</v>
      </c>
      <c r="G2515" s="2">
        <v>0</v>
      </c>
      <c r="H2515" s="2">
        <v>0</v>
      </c>
      <c r="I2515">
        <v>0.4</v>
      </c>
      <c r="J2515">
        <v>3.2000000000000006</v>
      </c>
      <c r="K2515">
        <v>0.87718000000000007</v>
      </c>
      <c r="L2515">
        <v>1.2670130000000002</v>
      </c>
    </row>
    <row r="2516" spans="1:12" x14ac:dyDescent="0.25">
      <c r="A2516" t="s">
        <v>2564</v>
      </c>
      <c r="B2516">
        <v>1</v>
      </c>
      <c r="C2516">
        <v>12</v>
      </c>
      <c r="D2516">
        <v>12</v>
      </c>
      <c r="E2516">
        <v>1536968</v>
      </c>
      <c r="F2516" s="2">
        <v>0.04</v>
      </c>
      <c r="G2516" s="2">
        <v>0</v>
      </c>
      <c r="H2516" s="2">
        <v>0</v>
      </c>
      <c r="I2516">
        <v>0.4</v>
      </c>
      <c r="J2516">
        <v>9.6000000000000014</v>
      </c>
      <c r="K2516">
        <v>1.1684839999999999</v>
      </c>
      <c r="L2516">
        <v>2.9689694000000006</v>
      </c>
    </row>
    <row r="2517" spans="1:12" x14ac:dyDescent="0.25">
      <c r="A2517" t="s">
        <v>2564</v>
      </c>
      <c r="B2517">
        <v>1</v>
      </c>
      <c r="C2517">
        <v>9</v>
      </c>
      <c r="D2517">
        <v>8</v>
      </c>
      <c r="E2517">
        <v>726665</v>
      </c>
      <c r="F2517" s="2">
        <v>0.03</v>
      </c>
      <c r="G2517" s="2">
        <v>0</v>
      </c>
      <c r="H2517" s="2">
        <v>0.01</v>
      </c>
      <c r="I2517">
        <v>0.4</v>
      </c>
      <c r="J2517">
        <v>6.2</v>
      </c>
      <c r="K2517">
        <v>0.91333249999999999</v>
      </c>
      <c r="L2517">
        <v>2.0296663750000001</v>
      </c>
    </row>
    <row r="2518" spans="1:12" x14ac:dyDescent="0.25">
      <c r="A2518" t="s">
        <v>2564</v>
      </c>
      <c r="B2518">
        <v>1</v>
      </c>
      <c r="C2518">
        <v>3</v>
      </c>
      <c r="D2518">
        <v>2</v>
      </c>
      <c r="E2518">
        <v>353484</v>
      </c>
      <c r="F2518" s="2">
        <v>7.0000000000000007E-2</v>
      </c>
      <c r="G2518" s="2">
        <v>0</v>
      </c>
      <c r="H2518" s="2">
        <v>0.01</v>
      </c>
      <c r="I2518">
        <v>0.4</v>
      </c>
      <c r="J2518">
        <v>1.4000000000000001</v>
      </c>
      <c r="K2518">
        <v>1.1267420000000001</v>
      </c>
      <c r="L2518">
        <v>0.9043597000000001</v>
      </c>
    </row>
    <row r="2519" spans="1:12" x14ac:dyDescent="0.25">
      <c r="A2519" t="s">
        <v>20849</v>
      </c>
      <c r="B2519">
        <v>1</v>
      </c>
      <c r="C2519">
        <v>24</v>
      </c>
      <c r="D2519">
        <v>10</v>
      </c>
      <c r="E2519">
        <v>354451</v>
      </c>
      <c r="F2519" s="2">
        <v>0.01</v>
      </c>
      <c r="G2519" s="2">
        <v>0</v>
      </c>
      <c r="H2519" s="2">
        <v>0</v>
      </c>
      <c r="I2519">
        <v>0.4</v>
      </c>
      <c r="J2519">
        <v>5.1999999999999993</v>
      </c>
      <c r="K2519">
        <v>0.27722550000000001</v>
      </c>
      <c r="L2519">
        <v>1.557028925</v>
      </c>
    </row>
    <row r="2520" spans="1:12" x14ac:dyDescent="0.25">
      <c r="A2520" t="s">
        <v>10731</v>
      </c>
      <c r="B2520">
        <v>1</v>
      </c>
      <c r="C2520">
        <v>1380</v>
      </c>
      <c r="D2520">
        <v>2</v>
      </c>
      <c r="E2520">
        <v>339306</v>
      </c>
      <c r="F2520" s="2">
        <v>0</v>
      </c>
      <c r="G2520" s="2">
        <v>0</v>
      </c>
      <c r="H2520" s="2">
        <v>0</v>
      </c>
      <c r="I2520">
        <v>0.4</v>
      </c>
      <c r="J2520">
        <v>-274</v>
      </c>
      <c r="K2520">
        <v>0.169653</v>
      </c>
      <c r="L2520">
        <v>-68.280621449999998</v>
      </c>
    </row>
    <row r="2521" spans="1:12" x14ac:dyDescent="0.25">
      <c r="A2521" t="s">
        <v>12688</v>
      </c>
      <c r="B2521">
        <v>1</v>
      </c>
      <c r="C2521">
        <v>6</v>
      </c>
      <c r="D2521">
        <v>3</v>
      </c>
      <c r="E2521">
        <v>56032</v>
      </c>
      <c r="F2521" s="2">
        <v>0.05</v>
      </c>
      <c r="G2521" s="2">
        <v>0</v>
      </c>
      <c r="H2521" s="2">
        <v>0.01</v>
      </c>
      <c r="I2521">
        <v>0.4</v>
      </c>
      <c r="J2521">
        <v>1.8000000000000003</v>
      </c>
      <c r="K2521">
        <v>0.77801600000000015</v>
      </c>
      <c r="L2521">
        <v>0.88230560000000013</v>
      </c>
    </row>
    <row r="2522" spans="1:12" x14ac:dyDescent="0.25">
      <c r="A2522" t="s">
        <v>18866</v>
      </c>
      <c r="B2522">
        <v>1</v>
      </c>
      <c r="C2522">
        <v>5</v>
      </c>
      <c r="D2522">
        <v>3</v>
      </c>
      <c r="E2522">
        <v>99509</v>
      </c>
      <c r="F2522" s="2">
        <v>0.03</v>
      </c>
      <c r="G2522" s="2">
        <v>0</v>
      </c>
      <c r="H2522" s="2">
        <v>0</v>
      </c>
      <c r="I2522">
        <v>0.4</v>
      </c>
      <c r="J2522">
        <v>2.0000000000000004</v>
      </c>
      <c r="K2522">
        <v>0.34975449999999997</v>
      </c>
      <c r="L2522">
        <v>0.78241407500000015</v>
      </c>
    </row>
    <row r="2523" spans="1:12" x14ac:dyDescent="0.25">
      <c r="A2523" t="s">
        <v>18870</v>
      </c>
      <c r="B2523">
        <v>1</v>
      </c>
      <c r="C2523">
        <v>62</v>
      </c>
      <c r="D2523">
        <v>4</v>
      </c>
      <c r="E2523">
        <v>1216</v>
      </c>
      <c r="F2523" s="2">
        <v>0</v>
      </c>
      <c r="G2523" s="2">
        <v>0</v>
      </c>
      <c r="H2523" s="2">
        <v>0</v>
      </c>
      <c r="I2523">
        <v>0.4</v>
      </c>
      <c r="J2523">
        <v>-8.4000000000000021</v>
      </c>
      <c r="K2523">
        <v>6.0799999999999993E-4</v>
      </c>
      <c r="L2523">
        <v>-1.9397872000000005</v>
      </c>
    </row>
    <row r="2524" spans="1:12" x14ac:dyDescent="0.25">
      <c r="A2524" t="s">
        <v>6614</v>
      </c>
      <c r="B2524">
        <v>1</v>
      </c>
      <c r="C2524">
        <v>7</v>
      </c>
      <c r="D2524">
        <v>2</v>
      </c>
      <c r="E2524">
        <v>229332</v>
      </c>
      <c r="F2524" s="2">
        <v>0</v>
      </c>
      <c r="G2524" s="2">
        <v>0</v>
      </c>
      <c r="H2524" s="2">
        <v>0</v>
      </c>
      <c r="I2524">
        <v>0.4</v>
      </c>
      <c r="J2524">
        <v>0.60000000000000009</v>
      </c>
      <c r="K2524">
        <v>0.11466599999999999</v>
      </c>
      <c r="L2524">
        <v>0.35013310000000003</v>
      </c>
    </row>
    <row r="2525" spans="1:12" x14ac:dyDescent="0.25">
      <c r="A2525" t="s">
        <v>17329</v>
      </c>
      <c r="B2525">
        <v>1</v>
      </c>
      <c r="C2525">
        <v>20</v>
      </c>
      <c r="D2525">
        <v>18</v>
      </c>
      <c r="E2525">
        <v>18438586</v>
      </c>
      <c r="F2525" s="2">
        <v>0.03</v>
      </c>
      <c r="G2525" s="2">
        <v>0</v>
      </c>
      <c r="H2525" s="2">
        <v>0</v>
      </c>
      <c r="I2525">
        <v>0.4</v>
      </c>
      <c r="J2525">
        <v>14</v>
      </c>
      <c r="K2525">
        <v>9.5192930000000011</v>
      </c>
      <c r="L2525">
        <v>6.9917525500000002</v>
      </c>
    </row>
    <row r="2526" spans="1:12" x14ac:dyDescent="0.25">
      <c r="A2526" t="s">
        <v>4753</v>
      </c>
      <c r="B2526">
        <v>1</v>
      </c>
      <c r="C2526">
        <v>12</v>
      </c>
      <c r="D2526">
        <v>12</v>
      </c>
      <c r="E2526">
        <v>234260</v>
      </c>
      <c r="F2526" s="2">
        <v>0.02</v>
      </c>
      <c r="G2526" s="2">
        <v>-0.01</v>
      </c>
      <c r="H2526" s="2">
        <v>0.01</v>
      </c>
      <c r="I2526">
        <v>0.4</v>
      </c>
      <c r="J2526">
        <v>9.6000000000000014</v>
      </c>
      <c r="K2526">
        <v>0.41713</v>
      </c>
      <c r="L2526">
        <v>2.7059955000000007</v>
      </c>
    </row>
    <row r="2527" spans="1:12" x14ac:dyDescent="0.25">
      <c r="A2527" t="s">
        <v>14664</v>
      </c>
      <c r="B2527">
        <v>1</v>
      </c>
      <c r="C2527">
        <v>7</v>
      </c>
      <c r="D2527">
        <v>5</v>
      </c>
      <c r="E2527">
        <v>159248</v>
      </c>
      <c r="F2527" s="2">
        <v>0.14000000000000001</v>
      </c>
      <c r="G2527" s="2">
        <v>0</v>
      </c>
      <c r="H2527" s="2">
        <v>0.01</v>
      </c>
      <c r="I2527">
        <v>0.4</v>
      </c>
      <c r="J2527">
        <v>3.6</v>
      </c>
      <c r="K2527">
        <v>1.7296240000000001</v>
      </c>
      <c r="L2527">
        <v>1.6653684000000002</v>
      </c>
    </row>
    <row r="2528" spans="1:12" x14ac:dyDescent="0.25">
      <c r="A2528" t="s">
        <v>14664</v>
      </c>
      <c r="B2528">
        <v>1</v>
      </c>
      <c r="C2528">
        <v>16</v>
      </c>
      <c r="D2528">
        <v>15</v>
      </c>
      <c r="E2528">
        <v>206126</v>
      </c>
      <c r="F2528" s="2">
        <v>0.11</v>
      </c>
      <c r="G2528" s="2">
        <v>0</v>
      </c>
      <c r="H2528" s="2">
        <v>0.01</v>
      </c>
      <c r="I2528">
        <v>0.4</v>
      </c>
      <c r="J2528">
        <v>11.8</v>
      </c>
      <c r="K2528">
        <v>1.453063</v>
      </c>
      <c r="L2528">
        <v>3.61857205</v>
      </c>
    </row>
    <row r="2529" spans="1:12" x14ac:dyDescent="0.25">
      <c r="A2529" t="s">
        <v>552</v>
      </c>
      <c r="B2529">
        <v>1</v>
      </c>
      <c r="C2529">
        <v>9</v>
      </c>
      <c r="D2529">
        <v>8</v>
      </c>
      <c r="E2529">
        <v>245308</v>
      </c>
      <c r="F2529" s="2">
        <v>0.05</v>
      </c>
      <c r="G2529" s="2">
        <v>0</v>
      </c>
      <c r="H2529" s="2">
        <v>0</v>
      </c>
      <c r="I2529">
        <v>0.4</v>
      </c>
      <c r="J2529">
        <v>6.2</v>
      </c>
      <c r="K2529">
        <v>0.62265400000000015</v>
      </c>
      <c r="L2529">
        <v>1.9279288999999999</v>
      </c>
    </row>
    <row r="2530" spans="1:12" x14ac:dyDescent="0.25">
      <c r="A2530" t="s">
        <v>552</v>
      </c>
      <c r="B2530">
        <v>1</v>
      </c>
      <c r="C2530">
        <v>5</v>
      </c>
      <c r="D2530">
        <v>3</v>
      </c>
      <c r="E2530">
        <v>738118</v>
      </c>
      <c r="F2530" s="2">
        <v>0.04</v>
      </c>
      <c r="G2530" s="2">
        <v>0</v>
      </c>
      <c r="H2530" s="2">
        <v>0</v>
      </c>
      <c r="I2530">
        <v>0.4</v>
      </c>
      <c r="J2530">
        <v>2.0000000000000004</v>
      </c>
      <c r="K2530">
        <v>0.76905899999999994</v>
      </c>
      <c r="L2530">
        <v>0.9291706500000001</v>
      </c>
    </row>
    <row r="2531" spans="1:12" x14ac:dyDescent="0.25">
      <c r="A2531" t="s">
        <v>2207</v>
      </c>
      <c r="B2531">
        <v>1</v>
      </c>
      <c r="C2531">
        <v>7</v>
      </c>
      <c r="D2531">
        <v>7</v>
      </c>
      <c r="E2531">
        <v>2568313</v>
      </c>
      <c r="F2531" s="2">
        <v>0.05</v>
      </c>
      <c r="G2531" s="2">
        <v>0</v>
      </c>
      <c r="H2531" s="2">
        <v>0.01</v>
      </c>
      <c r="I2531">
        <v>0.4</v>
      </c>
      <c r="J2531">
        <v>5.6000000000000005</v>
      </c>
      <c r="K2531">
        <v>2.0341564999999999</v>
      </c>
      <c r="L2531">
        <v>2.2719547750000002</v>
      </c>
    </row>
    <row r="2532" spans="1:12" x14ac:dyDescent="0.25">
      <c r="A2532" t="s">
        <v>2207</v>
      </c>
      <c r="B2532">
        <v>1</v>
      </c>
      <c r="C2532">
        <v>14</v>
      </c>
      <c r="D2532">
        <v>10</v>
      </c>
      <c r="E2532">
        <v>839813</v>
      </c>
      <c r="F2532" s="2">
        <v>0.06</v>
      </c>
      <c r="G2532" s="2">
        <v>0</v>
      </c>
      <c r="H2532" s="2">
        <v>0</v>
      </c>
      <c r="I2532">
        <v>0.4</v>
      </c>
      <c r="J2532">
        <v>7.2</v>
      </c>
      <c r="K2532">
        <v>1.0199064999999998</v>
      </c>
      <c r="L2532">
        <v>2.3169672749999997</v>
      </c>
    </row>
    <row r="2533" spans="1:12" x14ac:dyDescent="0.25">
      <c r="A2533" t="s">
        <v>2207</v>
      </c>
      <c r="B2533">
        <v>1</v>
      </c>
      <c r="C2533">
        <v>12</v>
      </c>
      <c r="D2533">
        <v>9</v>
      </c>
      <c r="E2533">
        <v>232787</v>
      </c>
      <c r="F2533" s="2">
        <v>0.13</v>
      </c>
      <c r="G2533" s="2">
        <v>0</v>
      </c>
      <c r="H2533" s="2">
        <v>0.02</v>
      </c>
      <c r="I2533">
        <v>0.4</v>
      </c>
      <c r="J2533">
        <v>6.6</v>
      </c>
      <c r="K2533">
        <v>1.9163935000000001</v>
      </c>
      <c r="L2533">
        <v>2.480737725</v>
      </c>
    </row>
    <row r="2534" spans="1:12" x14ac:dyDescent="0.25">
      <c r="A2534" t="s">
        <v>2207</v>
      </c>
      <c r="B2534">
        <v>1</v>
      </c>
      <c r="C2534">
        <v>6</v>
      </c>
      <c r="D2534">
        <v>6</v>
      </c>
      <c r="E2534">
        <v>595836</v>
      </c>
      <c r="F2534" s="2">
        <v>7.0000000000000007E-2</v>
      </c>
      <c r="G2534" s="2">
        <v>0</v>
      </c>
      <c r="H2534" s="2">
        <v>0</v>
      </c>
      <c r="I2534">
        <v>0.4</v>
      </c>
      <c r="J2534">
        <v>4.8000000000000007</v>
      </c>
      <c r="K2534">
        <v>0.99791800000000008</v>
      </c>
      <c r="L2534">
        <v>1.7092713000000004</v>
      </c>
    </row>
    <row r="2535" spans="1:12" x14ac:dyDescent="0.25">
      <c r="A2535" t="s">
        <v>2207</v>
      </c>
      <c r="B2535">
        <v>1</v>
      </c>
      <c r="C2535">
        <v>10</v>
      </c>
      <c r="D2535">
        <v>10</v>
      </c>
      <c r="E2535">
        <v>492089</v>
      </c>
      <c r="F2535" s="2">
        <v>0.09</v>
      </c>
      <c r="G2535" s="2">
        <v>0</v>
      </c>
      <c r="H2535" s="2">
        <v>0.01</v>
      </c>
      <c r="I2535">
        <v>0.4</v>
      </c>
      <c r="J2535">
        <v>8</v>
      </c>
      <c r="K2535">
        <v>1.3960444999999999</v>
      </c>
      <c r="L2535">
        <v>2.648615575</v>
      </c>
    </row>
    <row r="2536" spans="1:12" x14ac:dyDescent="0.25">
      <c r="A2536" t="s">
        <v>2207</v>
      </c>
      <c r="B2536">
        <v>1</v>
      </c>
      <c r="C2536">
        <v>6</v>
      </c>
      <c r="D2536">
        <v>6</v>
      </c>
      <c r="E2536">
        <v>370461</v>
      </c>
      <c r="F2536" s="2">
        <v>0.08</v>
      </c>
      <c r="G2536" s="2">
        <v>0</v>
      </c>
      <c r="H2536" s="2">
        <v>0.01</v>
      </c>
      <c r="I2536">
        <v>0.4</v>
      </c>
      <c r="J2536">
        <v>4.8000000000000007</v>
      </c>
      <c r="K2536">
        <v>1.2352305000000001</v>
      </c>
      <c r="L2536">
        <v>1.7923306750000003</v>
      </c>
    </row>
    <row r="2537" spans="1:12" x14ac:dyDescent="0.25">
      <c r="A2537" t="s">
        <v>2207</v>
      </c>
      <c r="B2537">
        <v>1</v>
      </c>
      <c r="C2537">
        <v>7</v>
      </c>
      <c r="D2537">
        <v>7</v>
      </c>
      <c r="E2537">
        <v>877585</v>
      </c>
      <c r="F2537" s="2">
        <v>0.13</v>
      </c>
      <c r="G2537" s="2">
        <v>0</v>
      </c>
      <c r="H2537" s="2">
        <v>0.02</v>
      </c>
      <c r="I2537">
        <v>0.4</v>
      </c>
      <c r="J2537">
        <v>5.6000000000000005</v>
      </c>
      <c r="K2537">
        <v>2.2387924999999997</v>
      </c>
      <c r="L2537">
        <v>2.3435773749999997</v>
      </c>
    </row>
    <row r="2538" spans="1:12" x14ac:dyDescent="0.25">
      <c r="A2538" t="s">
        <v>2207</v>
      </c>
      <c r="B2538">
        <v>1</v>
      </c>
      <c r="C2538">
        <v>7</v>
      </c>
      <c r="D2538">
        <v>7</v>
      </c>
      <c r="E2538">
        <v>436638</v>
      </c>
      <c r="F2538" s="2">
        <v>0.09</v>
      </c>
      <c r="G2538" s="2">
        <v>0</v>
      </c>
      <c r="H2538" s="2">
        <v>0.01</v>
      </c>
      <c r="I2538">
        <v>0.4</v>
      </c>
      <c r="J2538">
        <v>5.6000000000000005</v>
      </c>
      <c r="K2538">
        <v>1.3683189999999998</v>
      </c>
      <c r="L2538">
        <v>2.0389116500000002</v>
      </c>
    </row>
    <row r="2539" spans="1:12" x14ac:dyDescent="0.25">
      <c r="A2539" t="s">
        <v>7721</v>
      </c>
      <c r="B2539">
        <v>1</v>
      </c>
      <c r="C2539">
        <v>8</v>
      </c>
      <c r="D2539">
        <v>8</v>
      </c>
      <c r="E2539">
        <v>90870</v>
      </c>
      <c r="F2539" s="2">
        <v>0.03</v>
      </c>
      <c r="G2539" s="2">
        <v>0</v>
      </c>
      <c r="H2539" s="2">
        <v>0</v>
      </c>
      <c r="I2539">
        <v>0.4</v>
      </c>
      <c r="J2539">
        <v>6.4</v>
      </c>
      <c r="K2539">
        <v>0.34543499999999999</v>
      </c>
      <c r="L2539">
        <v>1.8809022500000001</v>
      </c>
    </row>
    <row r="2540" spans="1:12" x14ac:dyDescent="0.25">
      <c r="A2540" t="s">
        <v>7721</v>
      </c>
      <c r="B2540">
        <v>1</v>
      </c>
      <c r="C2540">
        <v>5</v>
      </c>
      <c r="D2540">
        <v>1</v>
      </c>
      <c r="E2540">
        <v>13135</v>
      </c>
      <c r="F2540" s="2">
        <v>0.11</v>
      </c>
      <c r="G2540" s="2">
        <v>0</v>
      </c>
      <c r="H2540" s="2">
        <v>0.01</v>
      </c>
      <c r="I2540">
        <v>0.4</v>
      </c>
      <c r="J2540">
        <v>0</v>
      </c>
      <c r="K2540">
        <v>1.3565675000000001</v>
      </c>
      <c r="L2540">
        <v>0.63479862500000006</v>
      </c>
    </row>
    <row r="2541" spans="1:12" x14ac:dyDescent="0.25">
      <c r="A2541" t="s">
        <v>4489</v>
      </c>
      <c r="B2541">
        <v>1</v>
      </c>
      <c r="C2541">
        <v>22</v>
      </c>
      <c r="D2541">
        <v>21</v>
      </c>
      <c r="E2541">
        <v>1478064</v>
      </c>
      <c r="F2541" s="2">
        <v>0.04</v>
      </c>
      <c r="G2541" s="2">
        <v>0</v>
      </c>
      <c r="H2541" s="2">
        <v>0.01</v>
      </c>
      <c r="I2541">
        <v>0.4</v>
      </c>
      <c r="J2541">
        <v>16.600000000000001</v>
      </c>
      <c r="K2541">
        <v>1.3890319999999998</v>
      </c>
      <c r="L2541">
        <v>4.7961612000000002</v>
      </c>
    </row>
    <row r="2542" spans="1:12" x14ac:dyDescent="0.25">
      <c r="A2542" t="s">
        <v>4489</v>
      </c>
      <c r="B2542">
        <v>1</v>
      </c>
      <c r="C2542">
        <v>28</v>
      </c>
      <c r="D2542">
        <v>4</v>
      </c>
      <c r="E2542">
        <v>7547432</v>
      </c>
      <c r="F2542" s="2">
        <v>0.06</v>
      </c>
      <c r="G2542" s="2">
        <v>0</v>
      </c>
      <c r="H2542" s="2">
        <v>0.01</v>
      </c>
      <c r="I2542">
        <v>0.4</v>
      </c>
      <c r="J2542">
        <v>-1.6000000000000005</v>
      </c>
      <c r="K2542">
        <v>4.6237159999999999</v>
      </c>
      <c r="L2542">
        <v>1.3783005999999998</v>
      </c>
    </row>
    <row r="2543" spans="1:12" x14ac:dyDescent="0.25">
      <c r="A2543" t="s">
        <v>4489</v>
      </c>
      <c r="B2543">
        <v>1</v>
      </c>
      <c r="C2543">
        <v>12</v>
      </c>
      <c r="D2543">
        <v>12</v>
      </c>
      <c r="E2543">
        <v>995670</v>
      </c>
      <c r="F2543" s="2">
        <v>0.06</v>
      </c>
      <c r="G2543" s="2">
        <v>0</v>
      </c>
      <c r="H2543" s="2">
        <v>0.01</v>
      </c>
      <c r="I2543">
        <v>0.4</v>
      </c>
      <c r="J2543">
        <v>9.6000000000000014</v>
      </c>
      <c r="K2543">
        <v>1.3478349999999999</v>
      </c>
      <c r="L2543">
        <v>3.0317422500000006</v>
      </c>
    </row>
    <row r="2544" spans="1:12" x14ac:dyDescent="0.25">
      <c r="A2544" t="s">
        <v>1986</v>
      </c>
      <c r="B2544">
        <v>1</v>
      </c>
      <c r="C2544">
        <v>2</v>
      </c>
      <c r="D2544">
        <v>1</v>
      </c>
      <c r="E2544">
        <v>708372</v>
      </c>
      <c r="F2544" s="2">
        <v>0.08</v>
      </c>
      <c r="G2544" s="2">
        <v>0</v>
      </c>
      <c r="H2544" s="2">
        <v>0.01</v>
      </c>
      <c r="I2544">
        <v>0.4</v>
      </c>
      <c r="J2544">
        <v>0.60000000000000009</v>
      </c>
      <c r="K2544">
        <v>1.4041860000000002</v>
      </c>
      <c r="L2544">
        <v>0.80146510000000015</v>
      </c>
    </row>
    <row r="2545" spans="1:12" x14ac:dyDescent="0.25">
      <c r="A2545" t="s">
        <v>1986</v>
      </c>
      <c r="B2545">
        <v>1</v>
      </c>
      <c r="C2545">
        <v>7</v>
      </c>
      <c r="D2545">
        <v>7</v>
      </c>
      <c r="E2545">
        <v>1503192</v>
      </c>
      <c r="F2545" s="2">
        <v>0.06</v>
      </c>
      <c r="G2545" s="2">
        <v>0</v>
      </c>
      <c r="H2545" s="2">
        <v>0.04</v>
      </c>
      <c r="I2545">
        <v>0.4</v>
      </c>
      <c r="J2545">
        <v>5.6000000000000005</v>
      </c>
      <c r="K2545">
        <v>2.3515959999999998</v>
      </c>
      <c r="L2545">
        <v>2.3830586</v>
      </c>
    </row>
    <row r="2546" spans="1:12" x14ac:dyDescent="0.25">
      <c r="A2546" t="s">
        <v>1986</v>
      </c>
      <c r="B2546">
        <v>1</v>
      </c>
      <c r="C2546">
        <v>5</v>
      </c>
      <c r="D2546">
        <v>5</v>
      </c>
      <c r="E2546">
        <v>1199560</v>
      </c>
      <c r="F2546" s="2">
        <v>0.05</v>
      </c>
      <c r="G2546" s="2">
        <v>0</v>
      </c>
      <c r="H2546" s="2">
        <v>0.02</v>
      </c>
      <c r="I2546">
        <v>0.4</v>
      </c>
      <c r="J2546">
        <v>4</v>
      </c>
      <c r="K2546">
        <v>1.59978</v>
      </c>
      <c r="L2546">
        <v>1.7199230000000001</v>
      </c>
    </row>
    <row r="2547" spans="1:12" x14ac:dyDescent="0.25">
      <c r="A2547" t="s">
        <v>1986</v>
      </c>
      <c r="B2547">
        <v>1</v>
      </c>
      <c r="C2547">
        <v>2</v>
      </c>
      <c r="D2547">
        <v>1</v>
      </c>
      <c r="E2547">
        <v>1283073</v>
      </c>
      <c r="F2547" s="2">
        <v>0.05</v>
      </c>
      <c r="G2547" s="2">
        <v>0</v>
      </c>
      <c r="H2547" s="2">
        <v>0.02</v>
      </c>
      <c r="I2547">
        <v>0.4</v>
      </c>
      <c r="J2547">
        <v>0.60000000000000009</v>
      </c>
      <c r="K2547">
        <v>1.6415365</v>
      </c>
      <c r="L2547">
        <v>0.88453777499999997</v>
      </c>
    </row>
    <row r="2548" spans="1:12" x14ac:dyDescent="0.25">
      <c r="A2548" t="s">
        <v>1986</v>
      </c>
      <c r="B2548">
        <v>1</v>
      </c>
      <c r="C2548">
        <v>4</v>
      </c>
      <c r="D2548">
        <v>3</v>
      </c>
      <c r="E2548">
        <v>2237519</v>
      </c>
      <c r="F2548" s="2">
        <v>0.06</v>
      </c>
      <c r="G2548" s="2">
        <v>0</v>
      </c>
      <c r="H2548" s="2">
        <v>0.01</v>
      </c>
      <c r="I2548">
        <v>0.4</v>
      </c>
      <c r="J2548">
        <v>2.2000000000000002</v>
      </c>
      <c r="K2548">
        <v>1.9687595</v>
      </c>
      <c r="L2548">
        <v>1.3990658250000001</v>
      </c>
    </row>
    <row r="2549" spans="1:12" x14ac:dyDescent="0.25">
      <c r="A2549" t="s">
        <v>1986</v>
      </c>
      <c r="B2549">
        <v>1</v>
      </c>
      <c r="C2549">
        <v>4</v>
      </c>
      <c r="D2549">
        <v>4</v>
      </c>
      <c r="E2549">
        <v>1565382</v>
      </c>
      <c r="F2549" s="2">
        <v>0.06</v>
      </c>
      <c r="G2549" s="2">
        <v>0</v>
      </c>
      <c r="H2549" s="2">
        <v>0.01</v>
      </c>
      <c r="I2549">
        <v>0.4</v>
      </c>
      <c r="J2549">
        <v>3.2</v>
      </c>
      <c r="K2549">
        <v>1.6326909999999999</v>
      </c>
      <c r="L2549">
        <v>1.53144185</v>
      </c>
    </row>
    <row r="2550" spans="1:12" x14ac:dyDescent="0.25">
      <c r="A2550" t="s">
        <v>1986</v>
      </c>
      <c r="B2550">
        <v>1</v>
      </c>
      <c r="C2550">
        <v>14</v>
      </c>
      <c r="D2550">
        <v>6</v>
      </c>
      <c r="E2550">
        <v>1405318</v>
      </c>
      <c r="F2550" s="2">
        <v>0.09</v>
      </c>
      <c r="G2550" s="2">
        <v>0</v>
      </c>
      <c r="H2550" s="2">
        <v>0.01</v>
      </c>
      <c r="I2550">
        <v>0.4</v>
      </c>
      <c r="J2550">
        <v>3.2000000000000006</v>
      </c>
      <c r="K2550">
        <v>1.8526589999999998</v>
      </c>
      <c r="L2550">
        <v>1.6084306500000001</v>
      </c>
    </row>
    <row r="2551" spans="1:12" x14ac:dyDescent="0.25">
      <c r="A2551" t="s">
        <v>1986</v>
      </c>
      <c r="B2551">
        <v>1</v>
      </c>
      <c r="C2551">
        <v>20</v>
      </c>
      <c r="D2551">
        <v>19</v>
      </c>
      <c r="E2551">
        <v>1369854</v>
      </c>
      <c r="F2551" s="2">
        <v>0.04</v>
      </c>
      <c r="G2551" s="2">
        <v>0</v>
      </c>
      <c r="H2551" s="2">
        <v>0.02</v>
      </c>
      <c r="I2551">
        <v>0.4</v>
      </c>
      <c r="J2551">
        <v>15.000000000000002</v>
      </c>
      <c r="K2551">
        <v>1.584927</v>
      </c>
      <c r="L2551">
        <v>4.4647244500000003</v>
      </c>
    </row>
    <row r="2552" spans="1:12" x14ac:dyDescent="0.25">
      <c r="A2552" t="s">
        <v>1986</v>
      </c>
      <c r="B2552">
        <v>1</v>
      </c>
      <c r="C2552">
        <v>8</v>
      </c>
      <c r="D2552">
        <v>8</v>
      </c>
      <c r="E2552">
        <v>1175192</v>
      </c>
      <c r="F2552" s="2">
        <v>0.05</v>
      </c>
      <c r="G2552" s="2">
        <v>0</v>
      </c>
      <c r="H2552" s="2">
        <v>0.02</v>
      </c>
      <c r="I2552">
        <v>0.4</v>
      </c>
      <c r="J2552">
        <v>6.4</v>
      </c>
      <c r="K2552">
        <v>1.587596</v>
      </c>
      <c r="L2552">
        <v>2.3156586000000003</v>
      </c>
    </row>
    <row r="2553" spans="1:12" x14ac:dyDescent="0.25">
      <c r="A2553" t="s">
        <v>1986</v>
      </c>
      <c r="B2553">
        <v>1</v>
      </c>
      <c r="C2553">
        <v>5</v>
      </c>
      <c r="D2553">
        <v>4</v>
      </c>
      <c r="E2553">
        <v>1136757</v>
      </c>
      <c r="F2553" s="2">
        <v>0.09</v>
      </c>
      <c r="G2553" s="2">
        <v>0</v>
      </c>
      <c r="H2553" s="2">
        <v>0.01</v>
      </c>
      <c r="I2553">
        <v>0.4</v>
      </c>
      <c r="J2553">
        <v>3</v>
      </c>
      <c r="K2553">
        <v>1.7183785</v>
      </c>
      <c r="L2553">
        <v>1.5114324749999999</v>
      </c>
    </row>
    <row r="2554" spans="1:12" x14ac:dyDescent="0.25">
      <c r="A2554" t="s">
        <v>1986</v>
      </c>
      <c r="B2554">
        <v>1</v>
      </c>
      <c r="C2554">
        <v>16</v>
      </c>
      <c r="D2554">
        <v>16</v>
      </c>
      <c r="E2554">
        <v>2305537</v>
      </c>
      <c r="F2554" s="2">
        <v>0.1</v>
      </c>
      <c r="G2554" s="2">
        <v>0</v>
      </c>
      <c r="H2554" s="2">
        <v>0.02</v>
      </c>
      <c r="I2554">
        <v>0.4</v>
      </c>
      <c r="J2554">
        <v>12.8</v>
      </c>
      <c r="K2554">
        <v>2.6527685000000001</v>
      </c>
      <c r="L2554">
        <v>4.2884689750000007</v>
      </c>
    </row>
    <row r="2555" spans="1:12" x14ac:dyDescent="0.25">
      <c r="A2555" t="s">
        <v>1986</v>
      </c>
      <c r="B2555">
        <v>1</v>
      </c>
      <c r="C2555">
        <v>7</v>
      </c>
      <c r="D2555">
        <v>7</v>
      </c>
      <c r="E2555">
        <v>1898228</v>
      </c>
      <c r="F2555" s="2">
        <v>7.0000000000000007E-2</v>
      </c>
      <c r="G2555" s="2">
        <v>-0.01</v>
      </c>
      <c r="H2555" s="2">
        <v>0.02</v>
      </c>
      <c r="I2555">
        <v>0.4</v>
      </c>
      <c r="J2555">
        <v>5.6000000000000005</v>
      </c>
      <c r="K2555">
        <v>1.9991140000000001</v>
      </c>
      <c r="L2555">
        <v>2.2596899000000001</v>
      </c>
    </row>
    <row r="2556" spans="1:12" x14ac:dyDescent="0.25">
      <c r="A2556" t="s">
        <v>1986</v>
      </c>
      <c r="B2556">
        <v>1</v>
      </c>
      <c r="C2556">
        <v>8</v>
      </c>
      <c r="D2556">
        <v>8</v>
      </c>
      <c r="E2556">
        <v>1903783</v>
      </c>
      <c r="F2556" s="2">
        <v>0.09</v>
      </c>
      <c r="G2556" s="2">
        <v>0</v>
      </c>
      <c r="H2556" s="2">
        <v>0.01</v>
      </c>
      <c r="I2556">
        <v>0.4</v>
      </c>
      <c r="J2556">
        <v>6.4</v>
      </c>
      <c r="K2556">
        <v>2.1018914999999998</v>
      </c>
      <c r="L2556">
        <v>2.4956620250000001</v>
      </c>
    </row>
    <row r="2557" spans="1:12" x14ac:dyDescent="0.25">
      <c r="A2557" t="s">
        <v>1986</v>
      </c>
      <c r="B2557">
        <v>1</v>
      </c>
      <c r="C2557">
        <v>12</v>
      </c>
      <c r="D2557">
        <v>12</v>
      </c>
      <c r="E2557">
        <v>1292782</v>
      </c>
      <c r="F2557" s="2">
        <v>0.05</v>
      </c>
      <c r="G2557" s="2">
        <v>0</v>
      </c>
      <c r="H2557" s="2">
        <v>0.02</v>
      </c>
      <c r="I2557">
        <v>0.4</v>
      </c>
      <c r="J2557">
        <v>9.6000000000000014</v>
      </c>
      <c r="K2557">
        <v>1.6463909999999999</v>
      </c>
      <c r="L2557">
        <v>3.1362368500000004</v>
      </c>
    </row>
    <row r="2558" spans="1:12" x14ac:dyDescent="0.25">
      <c r="A2558" t="s">
        <v>1986</v>
      </c>
      <c r="B2558">
        <v>1</v>
      </c>
      <c r="C2558">
        <v>4</v>
      </c>
      <c r="D2558">
        <v>3</v>
      </c>
      <c r="E2558">
        <v>1663506</v>
      </c>
      <c r="F2558" s="2">
        <v>0.05</v>
      </c>
      <c r="G2558" s="2">
        <v>0</v>
      </c>
      <c r="H2558" s="2">
        <v>0.02</v>
      </c>
      <c r="I2558">
        <v>0.4</v>
      </c>
      <c r="J2558">
        <v>2.2000000000000002</v>
      </c>
      <c r="K2558">
        <v>1.831753</v>
      </c>
      <c r="L2558">
        <v>1.35111355</v>
      </c>
    </row>
    <row r="2559" spans="1:12" x14ac:dyDescent="0.25">
      <c r="A2559" t="s">
        <v>1986</v>
      </c>
      <c r="B2559">
        <v>1</v>
      </c>
      <c r="C2559">
        <v>3</v>
      </c>
      <c r="D2559">
        <v>2</v>
      </c>
      <c r="E2559">
        <v>1329350</v>
      </c>
      <c r="F2559" s="2">
        <v>0.06</v>
      </c>
      <c r="G2559" s="2">
        <v>0</v>
      </c>
      <c r="H2559" s="2">
        <v>0.04</v>
      </c>
      <c r="I2559">
        <v>0.4</v>
      </c>
      <c r="J2559">
        <v>1.4000000000000001</v>
      </c>
      <c r="K2559">
        <v>2.264675</v>
      </c>
      <c r="L2559">
        <v>1.3026362499999999</v>
      </c>
    </row>
    <row r="2560" spans="1:12" x14ac:dyDescent="0.25">
      <c r="A2560" t="s">
        <v>1986</v>
      </c>
      <c r="B2560">
        <v>1</v>
      </c>
      <c r="C2560">
        <v>14</v>
      </c>
      <c r="D2560">
        <v>13</v>
      </c>
      <c r="E2560">
        <v>1172628</v>
      </c>
      <c r="F2560" s="2">
        <v>0.05</v>
      </c>
      <c r="G2560" s="2">
        <v>0</v>
      </c>
      <c r="H2560" s="2">
        <v>0.03</v>
      </c>
      <c r="I2560">
        <v>0.4</v>
      </c>
      <c r="J2560">
        <v>10.200000000000001</v>
      </c>
      <c r="K2560">
        <v>1.8363140000000002</v>
      </c>
      <c r="L2560">
        <v>3.3527099000000007</v>
      </c>
    </row>
    <row r="2561" spans="1:12" x14ac:dyDescent="0.25">
      <c r="A2561" t="s">
        <v>1986</v>
      </c>
      <c r="B2561">
        <v>1</v>
      </c>
      <c r="C2561">
        <v>7</v>
      </c>
      <c r="D2561">
        <v>5</v>
      </c>
      <c r="E2561">
        <v>973008</v>
      </c>
      <c r="F2561" s="2">
        <v>0.05</v>
      </c>
      <c r="G2561" s="2">
        <v>0</v>
      </c>
      <c r="H2561" s="2">
        <v>0.02</v>
      </c>
      <c r="I2561">
        <v>0.4</v>
      </c>
      <c r="J2561">
        <v>3.6</v>
      </c>
      <c r="K2561">
        <v>1.486504</v>
      </c>
      <c r="L2561">
        <v>1.5802764</v>
      </c>
    </row>
    <row r="2562" spans="1:12" x14ac:dyDescent="0.25">
      <c r="A2562" t="s">
        <v>1986</v>
      </c>
      <c r="B2562">
        <v>1</v>
      </c>
      <c r="C2562">
        <v>6</v>
      </c>
      <c r="D2562">
        <v>5</v>
      </c>
      <c r="E2562">
        <v>1008131</v>
      </c>
      <c r="F2562" s="2">
        <v>0.08</v>
      </c>
      <c r="G2562" s="2">
        <v>0</v>
      </c>
      <c r="H2562" s="2">
        <v>0.01</v>
      </c>
      <c r="I2562">
        <v>0.4</v>
      </c>
      <c r="J2562">
        <v>3.8</v>
      </c>
      <c r="K2562">
        <v>1.5540655000000001</v>
      </c>
      <c r="L2562">
        <v>1.6539229249999998</v>
      </c>
    </row>
    <row r="2563" spans="1:12" x14ac:dyDescent="0.25">
      <c r="A2563" t="s">
        <v>1986</v>
      </c>
      <c r="B2563">
        <v>1</v>
      </c>
      <c r="C2563">
        <v>7</v>
      </c>
      <c r="D2563">
        <v>6</v>
      </c>
      <c r="E2563">
        <v>1417912</v>
      </c>
      <c r="F2563" s="2">
        <v>0.05</v>
      </c>
      <c r="G2563" s="2">
        <v>0</v>
      </c>
      <c r="H2563" s="2">
        <v>0.05</v>
      </c>
      <c r="I2563">
        <v>0.4</v>
      </c>
      <c r="J2563">
        <v>4.6000000000000005</v>
      </c>
      <c r="K2563">
        <v>2.4589560000000001</v>
      </c>
      <c r="L2563">
        <v>2.1706346000000001</v>
      </c>
    </row>
    <row r="2564" spans="1:12" x14ac:dyDescent="0.25">
      <c r="A2564" t="s">
        <v>1986</v>
      </c>
      <c r="B2564">
        <v>1</v>
      </c>
      <c r="C2564">
        <v>4</v>
      </c>
      <c r="D2564">
        <v>3</v>
      </c>
      <c r="E2564">
        <v>1119418</v>
      </c>
      <c r="F2564" s="2">
        <v>0.05</v>
      </c>
      <c r="G2564" s="2">
        <v>0</v>
      </c>
      <c r="H2564" s="2">
        <v>0.01</v>
      </c>
      <c r="I2564">
        <v>0.4</v>
      </c>
      <c r="J2564">
        <v>2.2000000000000002</v>
      </c>
      <c r="K2564">
        <v>1.3097090000000002</v>
      </c>
      <c r="L2564">
        <v>1.1683981500000002</v>
      </c>
    </row>
    <row r="2565" spans="1:12" x14ac:dyDescent="0.25">
      <c r="A2565" t="s">
        <v>1986</v>
      </c>
      <c r="B2565">
        <v>1</v>
      </c>
      <c r="C2565">
        <v>10</v>
      </c>
      <c r="D2565">
        <v>9</v>
      </c>
      <c r="E2565">
        <v>1410203</v>
      </c>
      <c r="F2565" s="2">
        <v>7.0000000000000007E-2</v>
      </c>
      <c r="G2565" s="2">
        <v>0</v>
      </c>
      <c r="H2565" s="2">
        <v>0.01</v>
      </c>
      <c r="I2565">
        <v>0.4</v>
      </c>
      <c r="J2565">
        <v>7</v>
      </c>
      <c r="K2565">
        <v>1.6551015</v>
      </c>
      <c r="L2565">
        <v>2.4892855250000001</v>
      </c>
    </row>
    <row r="2566" spans="1:12" x14ac:dyDescent="0.25">
      <c r="A2566" t="s">
        <v>1986</v>
      </c>
      <c r="B2566">
        <v>1</v>
      </c>
      <c r="C2566">
        <v>1</v>
      </c>
      <c r="D2566">
        <v>1</v>
      </c>
      <c r="E2566">
        <v>881266</v>
      </c>
      <c r="F2566" s="2">
        <v>0.05</v>
      </c>
      <c r="G2566" s="2">
        <v>0</v>
      </c>
      <c r="H2566" s="2">
        <v>0.02</v>
      </c>
      <c r="I2566">
        <v>0.4</v>
      </c>
      <c r="J2566">
        <v>0.8</v>
      </c>
      <c r="K2566">
        <v>1.4406330000000001</v>
      </c>
      <c r="L2566">
        <v>0.86422155000000012</v>
      </c>
    </row>
    <row r="2567" spans="1:12" x14ac:dyDescent="0.25">
      <c r="A2567" t="s">
        <v>17937</v>
      </c>
      <c r="B2567">
        <v>1</v>
      </c>
      <c r="C2567">
        <v>6</v>
      </c>
      <c r="D2567">
        <v>6</v>
      </c>
      <c r="E2567">
        <v>263914</v>
      </c>
      <c r="F2567" s="2">
        <v>0.03</v>
      </c>
      <c r="G2567" s="2">
        <v>0</v>
      </c>
      <c r="H2567" s="2">
        <v>0</v>
      </c>
      <c r="I2567">
        <v>0.4</v>
      </c>
      <c r="J2567">
        <v>4.8000000000000007</v>
      </c>
      <c r="K2567">
        <v>0.43195699999999998</v>
      </c>
      <c r="L2567">
        <v>1.5111849500000003</v>
      </c>
    </row>
    <row r="2568" spans="1:12" x14ac:dyDescent="0.25">
      <c r="A2568" t="s">
        <v>17937</v>
      </c>
      <c r="B2568">
        <v>1</v>
      </c>
      <c r="C2568">
        <v>7</v>
      </c>
      <c r="D2568">
        <v>6</v>
      </c>
      <c r="E2568">
        <v>1049536</v>
      </c>
      <c r="F2568" s="2">
        <v>0.02</v>
      </c>
      <c r="G2568" s="2">
        <v>0</v>
      </c>
      <c r="H2568" s="2">
        <v>0</v>
      </c>
      <c r="I2568">
        <v>0.4</v>
      </c>
      <c r="J2568">
        <v>4.6000000000000005</v>
      </c>
      <c r="K2568">
        <v>0.72476800000000008</v>
      </c>
      <c r="L2568">
        <v>1.5636688000000001</v>
      </c>
    </row>
    <row r="2569" spans="1:12" x14ac:dyDescent="0.25">
      <c r="A2569" t="s">
        <v>12483</v>
      </c>
      <c r="B2569">
        <v>1</v>
      </c>
      <c r="C2569">
        <v>6</v>
      </c>
      <c r="D2569">
        <v>6</v>
      </c>
      <c r="E2569">
        <v>1099145</v>
      </c>
      <c r="F2569" s="2">
        <v>0.05</v>
      </c>
      <c r="G2569" s="2">
        <v>0</v>
      </c>
      <c r="H2569" s="2">
        <v>0.01</v>
      </c>
      <c r="I2569">
        <v>0.4</v>
      </c>
      <c r="J2569">
        <v>4.8000000000000007</v>
      </c>
      <c r="K2569">
        <v>1.2995725</v>
      </c>
      <c r="L2569">
        <v>1.8148503750000002</v>
      </c>
    </row>
    <row r="2570" spans="1:12" x14ac:dyDescent="0.25">
      <c r="A2570" t="s">
        <v>12483</v>
      </c>
      <c r="B2570">
        <v>1</v>
      </c>
      <c r="C2570">
        <v>13</v>
      </c>
      <c r="D2570">
        <v>12</v>
      </c>
      <c r="E2570">
        <v>1180893</v>
      </c>
      <c r="F2570" s="2">
        <v>0.05</v>
      </c>
      <c r="G2570" s="2">
        <v>0</v>
      </c>
      <c r="H2570" s="2">
        <v>0.01</v>
      </c>
      <c r="I2570">
        <v>0.4</v>
      </c>
      <c r="J2570">
        <v>9.4000000000000021</v>
      </c>
      <c r="K2570">
        <v>1.3404465000000001</v>
      </c>
      <c r="L2570">
        <v>2.9791562750000007</v>
      </c>
    </row>
    <row r="2571" spans="1:12" x14ac:dyDescent="0.25">
      <c r="A2571" t="s">
        <v>12483</v>
      </c>
      <c r="B2571">
        <v>1</v>
      </c>
      <c r="C2571">
        <v>22</v>
      </c>
      <c r="D2571">
        <v>22</v>
      </c>
      <c r="E2571">
        <v>2955872</v>
      </c>
      <c r="F2571" s="2">
        <v>0.04</v>
      </c>
      <c r="G2571" s="2">
        <v>0</v>
      </c>
      <c r="H2571" s="2">
        <v>0</v>
      </c>
      <c r="I2571">
        <v>0.4</v>
      </c>
      <c r="J2571">
        <v>17.600000000000001</v>
      </c>
      <c r="K2571">
        <v>1.877936</v>
      </c>
      <c r="L2571">
        <v>5.217277600000001</v>
      </c>
    </row>
    <row r="2572" spans="1:12" x14ac:dyDescent="0.25">
      <c r="A2572" t="s">
        <v>12483</v>
      </c>
      <c r="B2572">
        <v>1</v>
      </c>
      <c r="C2572">
        <v>6</v>
      </c>
      <c r="D2572">
        <v>6</v>
      </c>
      <c r="E2572">
        <v>1017290</v>
      </c>
      <c r="F2572" s="2">
        <v>0.06</v>
      </c>
      <c r="G2572" s="2">
        <v>0</v>
      </c>
      <c r="H2572" s="2">
        <v>0.01</v>
      </c>
      <c r="I2572">
        <v>0.4</v>
      </c>
      <c r="J2572">
        <v>4.8000000000000007</v>
      </c>
      <c r="K2572">
        <v>1.3586450000000001</v>
      </c>
      <c r="L2572">
        <v>1.8355257500000004</v>
      </c>
    </row>
    <row r="2573" spans="1:12" x14ac:dyDescent="0.25">
      <c r="A2573" t="s">
        <v>19336</v>
      </c>
      <c r="B2573">
        <v>1</v>
      </c>
      <c r="C2573">
        <v>6</v>
      </c>
      <c r="D2573">
        <v>6</v>
      </c>
      <c r="E2573">
        <v>150880</v>
      </c>
      <c r="F2573" s="2">
        <v>7.0000000000000007E-2</v>
      </c>
      <c r="G2573" s="2">
        <v>0</v>
      </c>
      <c r="H2573" s="2">
        <v>0</v>
      </c>
      <c r="I2573">
        <v>0.4</v>
      </c>
      <c r="J2573">
        <v>4.8000000000000007</v>
      </c>
      <c r="K2573">
        <v>0.77544000000000002</v>
      </c>
      <c r="L2573">
        <v>1.6314040000000003</v>
      </c>
    </row>
    <row r="2574" spans="1:12" x14ac:dyDescent="0.25">
      <c r="A2574" t="s">
        <v>1765</v>
      </c>
      <c r="B2574">
        <v>1</v>
      </c>
      <c r="C2574">
        <v>6</v>
      </c>
      <c r="D2574">
        <v>5</v>
      </c>
      <c r="E2574">
        <v>3647441</v>
      </c>
      <c r="F2574" s="2">
        <v>0.11</v>
      </c>
      <c r="G2574" s="2">
        <v>0</v>
      </c>
      <c r="H2574" s="2">
        <v>0.03</v>
      </c>
      <c r="I2574">
        <v>0.4</v>
      </c>
      <c r="J2574">
        <v>3.8</v>
      </c>
      <c r="K2574">
        <v>3.6737204999999999</v>
      </c>
      <c r="L2574">
        <v>2.395802175</v>
      </c>
    </row>
    <row r="2575" spans="1:12" x14ac:dyDescent="0.25">
      <c r="A2575" t="s">
        <v>1765</v>
      </c>
      <c r="B2575">
        <v>1</v>
      </c>
      <c r="C2575">
        <v>15</v>
      </c>
      <c r="D2575">
        <v>14</v>
      </c>
      <c r="E2575">
        <v>3132527</v>
      </c>
      <c r="F2575" s="2">
        <v>7.0000000000000007E-2</v>
      </c>
      <c r="G2575" s="2">
        <v>0</v>
      </c>
      <c r="H2575" s="2">
        <v>0.02</v>
      </c>
      <c r="I2575">
        <v>0.4</v>
      </c>
      <c r="J2575">
        <v>11.000000000000002</v>
      </c>
      <c r="K2575">
        <v>2.7662635</v>
      </c>
      <c r="L2575">
        <v>3.8781922250000003</v>
      </c>
    </row>
    <row r="2576" spans="1:12" x14ac:dyDescent="0.25">
      <c r="A2576" t="s">
        <v>1765</v>
      </c>
      <c r="B2576">
        <v>1</v>
      </c>
      <c r="C2576">
        <v>7</v>
      </c>
      <c r="D2576">
        <v>7</v>
      </c>
      <c r="E2576">
        <v>3770744</v>
      </c>
      <c r="F2576" s="2">
        <v>0.06</v>
      </c>
      <c r="G2576" s="2">
        <v>0</v>
      </c>
      <c r="H2576" s="2">
        <v>0.01</v>
      </c>
      <c r="I2576">
        <v>0.4</v>
      </c>
      <c r="J2576">
        <v>5.6000000000000005</v>
      </c>
      <c r="K2576">
        <v>2.7353719999999999</v>
      </c>
      <c r="L2576">
        <v>2.5173801999999998</v>
      </c>
    </row>
    <row r="2577" spans="1:12" x14ac:dyDescent="0.25">
      <c r="A2577" t="s">
        <v>1765</v>
      </c>
      <c r="B2577">
        <v>1</v>
      </c>
      <c r="C2577">
        <v>13</v>
      </c>
      <c r="D2577">
        <v>11</v>
      </c>
      <c r="E2577">
        <v>3042679</v>
      </c>
      <c r="F2577" s="2">
        <v>0.06</v>
      </c>
      <c r="G2577" s="2">
        <v>0</v>
      </c>
      <c r="H2577" s="2">
        <v>0.01</v>
      </c>
      <c r="I2577">
        <v>0.4</v>
      </c>
      <c r="J2577">
        <v>8.4</v>
      </c>
      <c r="K2577">
        <v>2.3713394999999999</v>
      </c>
      <c r="L2577">
        <v>3.0899688250000001</v>
      </c>
    </row>
    <row r="2578" spans="1:12" x14ac:dyDescent="0.25">
      <c r="A2578" t="s">
        <v>1765</v>
      </c>
      <c r="B2578">
        <v>1</v>
      </c>
      <c r="C2578">
        <v>19</v>
      </c>
      <c r="D2578">
        <v>14</v>
      </c>
      <c r="E2578">
        <v>3948004</v>
      </c>
      <c r="F2578" s="2">
        <v>0.05</v>
      </c>
      <c r="G2578" s="2">
        <v>0</v>
      </c>
      <c r="H2578" s="2">
        <v>0.01</v>
      </c>
      <c r="I2578">
        <v>0.4</v>
      </c>
      <c r="J2578">
        <v>10.200000000000001</v>
      </c>
      <c r="K2578">
        <v>2.724002</v>
      </c>
      <c r="L2578">
        <v>3.6634007000000004</v>
      </c>
    </row>
    <row r="2579" spans="1:12" x14ac:dyDescent="0.25">
      <c r="A2579" t="s">
        <v>10180</v>
      </c>
      <c r="B2579">
        <v>1</v>
      </c>
      <c r="C2579">
        <v>2</v>
      </c>
      <c r="D2579">
        <v>1</v>
      </c>
      <c r="E2579">
        <v>2974188</v>
      </c>
      <c r="F2579" s="2">
        <v>0.04</v>
      </c>
      <c r="G2579" s="2">
        <v>-0.03</v>
      </c>
      <c r="H2579" s="2">
        <v>0.01</v>
      </c>
      <c r="I2579">
        <v>0.4</v>
      </c>
      <c r="J2579">
        <v>0.60000000000000009</v>
      </c>
      <c r="K2579">
        <v>1.6870939999999999</v>
      </c>
      <c r="L2579">
        <v>0.90048289999999998</v>
      </c>
    </row>
    <row r="2580" spans="1:12" x14ac:dyDescent="0.25">
      <c r="A2580" t="s">
        <v>10180</v>
      </c>
      <c r="B2580">
        <v>1</v>
      </c>
      <c r="C2580">
        <v>19</v>
      </c>
      <c r="D2580">
        <v>19</v>
      </c>
      <c r="E2580">
        <v>3464680</v>
      </c>
      <c r="F2580" s="2">
        <v>0.03</v>
      </c>
      <c r="G2580" s="2">
        <v>-0.02</v>
      </c>
      <c r="H2580" s="2">
        <v>0.01</v>
      </c>
      <c r="I2580">
        <v>0.4</v>
      </c>
      <c r="J2580">
        <v>15.200000000000001</v>
      </c>
      <c r="K2580">
        <v>1.98234</v>
      </c>
      <c r="L2580">
        <v>4.6538190000000004</v>
      </c>
    </row>
    <row r="2581" spans="1:12" x14ac:dyDescent="0.25">
      <c r="A2581" t="s">
        <v>13480</v>
      </c>
      <c r="B2581">
        <v>1</v>
      </c>
      <c r="C2581">
        <v>12</v>
      </c>
      <c r="D2581">
        <v>7</v>
      </c>
      <c r="E2581">
        <v>207648</v>
      </c>
      <c r="F2581" s="2">
        <v>0.03</v>
      </c>
      <c r="G2581" s="2">
        <v>0</v>
      </c>
      <c r="H2581" s="2">
        <v>0</v>
      </c>
      <c r="I2581">
        <v>0.4</v>
      </c>
      <c r="J2581">
        <v>4.6000000000000005</v>
      </c>
      <c r="K2581">
        <v>0.40382399999999996</v>
      </c>
      <c r="L2581">
        <v>1.4513384</v>
      </c>
    </row>
    <row r="2582" spans="1:12" x14ac:dyDescent="0.25">
      <c r="A2582" t="s">
        <v>8504</v>
      </c>
      <c r="B2582">
        <v>1</v>
      </c>
      <c r="C2582">
        <v>7</v>
      </c>
      <c r="D2582">
        <v>5</v>
      </c>
      <c r="E2582">
        <v>53833</v>
      </c>
      <c r="F2582" s="2">
        <v>0.01</v>
      </c>
      <c r="G2582" s="2">
        <v>0</v>
      </c>
      <c r="H2582" s="2">
        <v>0.01</v>
      </c>
      <c r="I2582">
        <v>0.4</v>
      </c>
      <c r="J2582">
        <v>3.6</v>
      </c>
      <c r="K2582">
        <v>0.37691649999999999</v>
      </c>
      <c r="L2582">
        <v>1.191920775</v>
      </c>
    </row>
    <row r="2583" spans="1:12" x14ac:dyDescent="0.25">
      <c r="A2583" t="s">
        <v>3986</v>
      </c>
      <c r="B2583">
        <v>1</v>
      </c>
      <c r="C2583">
        <v>8</v>
      </c>
      <c r="D2583">
        <v>7</v>
      </c>
      <c r="E2583">
        <v>2182197</v>
      </c>
      <c r="F2583" s="2">
        <v>7.0000000000000007E-2</v>
      </c>
      <c r="G2583" s="2">
        <v>0</v>
      </c>
      <c r="H2583" s="2">
        <v>0.01</v>
      </c>
      <c r="I2583">
        <v>0.4</v>
      </c>
      <c r="J2583">
        <v>5.4</v>
      </c>
      <c r="K2583">
        <v>2.0410984999999999</v>
      </c>
      <c r="L2583">
        <v>2.2243844749999999</v>
      </c>
    </row>
    <row r="2584" spans="1:12" x14ac:dyDescent="0.25">
      <c r="A2584" t="s">
        <v>3986</v>
      </c>
      <c r="B2584">
        <v>1</v>
      </c>
      <c r="C2584">
        <v>8</v>
      </c>
      <c r="D2584">
        <v>8</v>
      </c>
      <c r="E2584">
        <v>536419</v>
      </c>
      <c r="F2584" s="2">
        <v>0.06</v>
      </c>
      <c r="G2584" s="2">
        <v>0</v>
      </c>
      <c r="H2584" s="2">
        <v>0.01</v>
      </c>
      <c r="I2584">
        <v>0.4</v>
      </c>
      <c r="J2584">
        <v>6.4</v>
      </c>
      <c r="K2584">
        <v>1.1182094999999999</v>
      </c>
      <c r="L2584">
        <v>2.1513733250000002</v>
      </c>
    </row>
    <row r="2585" spans="1:12" x14ac:dyDescent="0.25">
      <c r="A2585" t="s">
        <v>3986</v>
      </c>
      <c r="B2585">
        <v>1</v>
      </c>
      <c r="C2585">
        <v>19</v>
      </c>
      <c r="D2585">
        <v>13</v>
      </c>
      <c r="E2585">
        <v>4789480</v>
      </c>
      <c r="F2585" s="2">
        <v>0.06</v>
      </c>
      <c r="G2585" s="2">
        <v>0</v>
      </c>
      <c r="H2585" s="2">
        <v>0</v>
      </c>
      <c r="I2585">
        <v>0.4</v>
      </c>
      <c r="J2585">
        <v>9.1999999999999993</v>
      </c>
      <c r="K2585">
        <v>2.9947400000000002</v>
      </c>
      <c r="L2585">
        <v>3.508159</v>
      </c>
    </row>
    <row r="2586" spans="1:12" x14ac:dyDescent="0.25">
      <c r="A2586" t="s">
        <v>3986</v>
      </c>
      <c r="B2586">
        <v>1</v>
      </c>
      <c r="C2586">
        <v>15</v>
      </c>
      <c r="D2586">
        <v>14</v>
      </c>
      <c r="E2586">
        <v>4444686</v>
      </c>
      <c r="F2586" s="2">
        <v>0.05</v>
      </c>
      <c r="G2586" s="2">
        <v>0</v>
      </c>
      <c r="H2586" s="2">
        <v>0</v>
      </c>
      <c r="I2586">
        <v>0.4</v>
      </c>
      <c r="J2586">
        <v>11.000000000000002</v>
      </c>
      <c r="K2586">
        <v>2.722343</v>
      </c>
      <c r="L2586">
        <v>3.8628200500000007</v>
      </c>
    </row>
    <row r="2587" spans="1:12" x14ac:dyDescent="0.25">
      <c r="A2587" t="s">
        <v>3986</v>
      </c>
      <c r="B2587">
        <v>1</v>
      </c>
      <c r="C2587">
        <v>8</v>
      </c>
      <c r="D2587">
        <v>7</v>
      </c>
      <c r="E2587">
        <v>2128508</v>
      </c>
      <c r="F2587" s="2">
        <v>0.12</v>
      </c>
      <c r="G2587" s="2">
        <v>0</v>
      </c>
      <c r="H2587" s="2">
        <v>0.06</v>
      </c>
      <c r="I2587">
        <v>0.4</v>
      </c>
      <c r="J2587">
        <v>5.4</v>
      </c>
      <c r="K2587">
        <v>3.7642540000000002</v>
      </c>
      <c r="L2587">
        <v>2.8274889000000005</v>
      </c>
    </row>
    <row r="2588" spans="1:12" x14ac:dyDescent="0.25">
      <c r="A2588" t="s">
        <v>3986</v>
      </c>
      <c r="B2588">
        <v>1</v>
      </c>
      <c r="C2588">
        <v>6</v>
      </c>
      <c r="D2588">
        <v>1</v>
      </c>
      <c r="E2588">
        <v>1073134</v>
      </c>
      <c r="F2588" s="2">
        <v>0.04</v>
      </c>
      <c r="G2588" s="2">
        <v>0</v>
      </c>
      <c r="H2588" s="2">
        <v>0</v>
      </c>
      <c r="I2588">
        <v>0.4</v>
      </c>
      <c r="J2588">
        <v>-0.19999999999999996</v>
      </c>
      <c r="K2588">
        <v>0.93656700000000004</v>
      </c>
      <c r="L2588">
        <v>0.43779845000000006</v>
      </c>
    </row>
    <row r="2589" spans="1:12" x14ac:dyDescent="0.25">
      <c r="A2589" t="s">
        <v>3986</v>
      </c>
      <c r="B2589">
        <v>1</v>
      </c>
      <c r="C2589">
        <v>27</v>
      </c>
      <c r="D2589">
        <v>14</v>
      </c>
      <c r="E2589">
        <v>5816067</v>
      </c>
      <c r="F2589" s="2">
        <v>0.04</v>
      </c>
      <c r="G2589" s="2">
        <v>0</v>
      </c>
      <c r="H2589" s="2">
        <v>0</v>
      </c>
      <c r="I2589">
        <v>0.4</v>
      </c>
      <c r="J2589">
        <v>8.6000000000000014</v>
      </c>
      <c r="K2589">
        <v>3.3080334999999996</v>
      </c>
      <c r="L2589">
        <v>3.4678117250000002</v>
      </c>
    </row>
    <row r="2590" spans="1:12" x14ac:dyDescent="0.25">
      <c r="A2590" t="s">
        <v>3986</v>
      </c>
      <c r="B2590">
        <v>1</v>
      </c>
      <c r="C2590">
        <v>8</v>
      </c>
      <c r="D2590">
        <v>8</v>
      </c>
      <c r="E2590">
        <v>1836620</v>
      </c>
      <c r="F2590" s="2">
        <v>0.08</v>
      </c>
      <c r="G2590" s="2">
        <v>0</v>
      </c>
      <c r="H2590" s="2">
        <v>0.01</v>
      </c>
      <c r="I2590">
        <v>0.4</v>
      </c>
      <c r="J2590">
        <v>6.4</v>
      </c>
      <c r="K2590">
        <v>1.96831</v>
      </c>
      <c r="L2590">
        <v>2.4489084999999999</v>
      </c>
    </row>
    <row r="2591" spans="1:12" x14ac:dyDescent="0.25">
      <c r="A2591" t="s">
        <v>3986</v>
      </c>
      <c r="B2591">
        <v>1</v>
      </c>
      <c r="C2591">
        <v>7</v>
      </c>
      <c r="D2591">
        <v>2</v>
      </c>
      <c r="E2591">
        <v>1648675</v>
      </c>
      <c r="F2591" s="2">
        <v>0.04</v>
      </c>
      <c r="G2591" s="2">
        <v>0</v>
      </c>
      <c r="H2591" s="2">
        <v>0.01</v>
      </c>
      <c r="I2591">
        <v>0.4</v>
      </c>
      <c r="J2591">
        <v>0.60000000000000009</v>
      </c>
      <c r="K2591">
        <v>1.4743374999999999</v>
      </c>
      <c r="L2591">
        <v>0.82601812499999994</v>
      </c>
    </row>
    <row r="2592" spans="1:12" x14ac:dyDescent="0.25">
      <c r="A2592" t="s">
        <v>3986</v>
      </c>
      <c r="B2592">
        <v>1</v>
      </c>
      <c r="C2592">
        <v>14</v>
      </c>
      <c r="D2592">
        <v>13</v>
      </c>
      <c r="E2592">
        <v>846124</v>
      </c>
      <c r="F2592" s="2">
        <v>0.08</v>
      </c>
      <c r="G2592" s="2">
        <v>0</v>
      </c>
      <c r="H2592" s="2">
        <v>0.01</v>
      </c>
      <c r="I2592">
        <v>0.4</v>
      </c>
      <c r="J2592">
        <v>10.200000000000001</v>
      </c>
      <c r="K2592">
        <v>1.4730620000000001</v>
      </c>
      <c r="L2592">
        <v>3.2255717000000006</v>
      </c>
    </row>
    <row r="2593" spans="1:12" x14ac:dyDescent="0.25">
      <c r="A2593" t="s">
        <v>3986</v>
      </c>
      <c r="B2593">
        <v>1</v>
      </c>
      <c r="C2593">
        <v>9</v>
      </c>
      <c r="D2593">
        <v>8</v>
      </c>
      <c r="E2593">
        <v>5420474</v>
      </c>
      <c r="F2593" s="2">
        <v>0.04</v>
      </c>
      <c r="G2593" s="2">
        <v>0</v>
      </c>
      <c r="H2593" s="2">
        <v>0</v>
      </c>
      <c r="I2593">
        <v>0.4</v>
      </c>
      <c r="J2593">
        <v>6.2</v>
      </c>
      <c r="K2593">
        <v>3.1102369999999997</v>
      </c>
      <c r="L2593">
        <v>2.7985829499999997</v>
      </c>
    </row>
    <row r="2594" spans="1:12" x14ac:dyDescent="0.25">
      <c r="A2594" t="s">
        <v>3986</v>
      </c>
      <c r="B2594">
        <v>1</v>
      </c>
      <c r="C2594">
        <v>9</v>
      </c>
      <c r="D2594">
        <v>7</v>
      </c>
      <c r="E2594">
        <v>2525116</v>
      </c>
      <c r="F2594" s="2">
        <v>0.09</v>
      </c>
      <c r="G2594" s="2">
        <v>0</v>
      </c>
      <c r="H2594" s="2">
        <v>0.01</v>
      </c>
      <c r="I2594">
        <v>0.4</v>
      </c>
      <c r="J2594">
        <v>5.2</v>
      </c>
      <c r="K2594">
        <v>2.4125579999999998</v>
      </c>
      <c r="L2594">
        <v>2.3043952999999999</v>
      </c>
    </row>
    <row r="2595" spans="1:12" x14ac:dyDescent="0.25">
      <c r="A2595" t="s">
        <v>3986</v>
      </c>
      <c r="B2595">
        <v>1</v>
      </c>
      <c r="C2595">
        <v>11</v>
      </c>
      <c r="D2595">
        <v>11</v>
      </c>
      <c r="E2595">
        <v>2915910</v>
      </c>
      <c r="F2595" s="2">
        <v>0.08</v>
      </c>
      <c r="G2595" s="2">
        <v>0</v>
      </c>
      <c r="H2595" s="2">
        <v>0.01</v>
      </c>
      <c r="I2595">
        <v>0.4</v>
      </c>
      <c r="J2595">
        <v>8.8000000000000007</v>
      </c>
      <c r="K2595">
        <v>2.5079549999999999</v>
      </c>
      <c r="L2595">
        <v>3.2377842500000003</v>
      </c>
    </row>
    <row r="2596" spans="1:12" x14ac:dyDescent="0.25">
      <c r="A2596" t="s">
        <v>3986</v>
      </c>
      <c r="B2596">
        <v>1</v>
      </c>
      <c r="C2596">
        <v>6</v>
      </c>
      <c r="D2596">
        <v>5</v>
      </c>
      <c r="E2596">
        <v>985425</v>
      </c>
      <c r="F2596" s="2">
        <v>0.09</v>
      </c>
      <c r="G2596" s="2">
        <v>0</v>
      </c>
      <c r="H2596" s="2">
        <v>0.02</v>
      </c>
      <c r="I2596">
        <v>0.4</v>
      </c>
      <c r="J2596">
        <v>3.8</v>
      </c>
      <c r="K2596">
        <v>1.8927125</v>
      </c>
      <c r="L2596">
        <v>1.7724493749999999</v>
      </c>
    </row>
    <row r="2597" spans="1:12" x14ac:dyDescent="0.25">
      <c r="A2597" t="s">
        <v>2078</v>
      </c>
      <c r="B2597">
        <v>1</v>
      </c>
      <c r="C2597">
        <v>7</v>
      </c>
      <c r="D2597">
        <v>1</v>
      </c>
      <c r="E2597">
        <v>139989</v>
      </c>
      <c r="F2597" s="2">
        <v>7.0000000000000007E-2</v>
      </c>
      <c r="G2597" s="2">
        <v>0</v>
      </c>
      <c r="H2597" s="2">
        <v>0.01</v>
      </c>
      <c r="I2597">
        <v>0.4</v>
      </c>
      <c r="J2597">
        <v>-0.40000000000000013</v>
      </c>
      <c r="K2597">
        <v>1.0199945000000001</v>
      </c>
      <c r="L2597">
        <v>0.41699807500000002</v>
      </c>
    </row>
    <row r="2598" spans="1:12" x14ac:dyDescent="0.25">
      <c r="A2598" t="s">
        <v>18891</v>
      </c>
      <c r="B2598">
        <v>1</v>
      </c>
      <c r="C2598">
        <v>7</v>
      </c>
      <c r="D2598">
        <v>5</v>
      </c>
      <c r="E2598">
        <v>2213820</v>
      </c>
      <c r="F2598" s="2">
        <v>0.05</v>
      </c>
      <c r="G2598" s="2">
        <v>0</v>
      </c>
      <c r="H2598" s="2">
        <v>0</v>
      </c>
      <c r="I2598">
        <v>0.4</v>
      </c>
      <c r="J2598">
        <v>3.6</v>
      </c>
      <c r="K2598">
        <v>1.6069100000000001</v>
      </c>
      <c r="L2598">
        <v>1.6224185</v>
      </c>
    </row>
    <row r="2599" spans="1:12" x14ac:dyDescent="0.25">
      <c r="A2599" t="s">
        <v>10191</v>
      </c>
      <c r="B2599">
        <v>1</v>
      </c>
      <c r="C2599">
        <v>9</v>
      </c>
      <c r="D2599">
        <v>9</v>
      </c>
      <c r="E2599">
        <v>1680396</v>
      </c>
      <c r="F2599" s="2">
        <v>0.03</v>
      </c>
      <c r="G2599" s="2">
        <v>0</v>
      </c>
      <c r="H2599" s="2">
        <v>0</v>
      </c>
      <c r="I2599">
        <v>0.4</v>
      </c>
      <c r="J2599">
        <v>7.2</v>
      </c>
      <c r="K2599">
        <v>1.140198</v>
      </c>
      <c r="L2599">
        <v>2.3590692999999998</v>
      </c>
    </row>
    <row r="2600" spans="1:12" x14ac:dyDescent="0.25">
      <c r="A2600" t="s">
        <v>10191</v>
      </c>
      <c r="B2600">
        <v>1</v>
      </c>
      <c r="C2600">
        <v>9</v>
      </c>
      <c r="D2600">
        <v>9</v>
      </c>
      <c r="E2600">
        <v>649180</v>
      </c>
      <c r="F2600" s="2">
        <v>0.03</v>
      </c>
      <c r="G2600" s="2">
        <v>0</v>
      </c>
      <c r="H2600" s="2">
        <v>0</v>
      </c>
      <c r="I2600">
        <v>0.4</v>
      </c>
      <c r="J2600">
        <v>7.2</v>
      </c>
      <c r="K2600">
        <v>0.62458999999999998</v>
      </c>
      <c r="L2600">
        <v>2.1786064999999999</v>
      </c>
    </row>
    <row r="2601" spans="1:12" x14ac:dyDescent="0.25">
      <c r="A2601" t="s">
        <v>10191</v>
      </c>
      <c r="B2601">
        <v>1</v>
      </c>
      <c r="C2601">
        <v>26</v>
      </c>
      <c r="D2601">
        <v>17</v>
      </c>
      <c r="E2601">
        <v>14444272</v>
      </c>
      <c r="F2601" s="2">
        <v>0.01</v>
      </c>
      <c r="G2601" s="2">
        <v>0</v>
      </c>
      <c r="H2601" s="2">
        <v>0</v>
      </c>
      <c r="I2601">
        <v>0.4</v>
      </c>
      <c r="J2601">
        <v>11.8</v>
      </c>
      <c r="K2601">
        <v>7.3221359999999995</v>
      </c>
      <c r="L2601">
        <v>5.6727476000000001</v>
      </c>
    </row>
    <row r="2602" spans="1:12" x14ac:dyDescent="0.25">
      <c r="A2602" t="s">
        <v>5452</v>
      </c>
      <c r="B2602">
        <v>1</v>
      </c>
      <c r="C2602">
        <v>6</v>
      </c>
      <c r="D2602">
        <v>6</v>
      </c>
      <c r="E2602">
        <v>462594</v>
      </c>
      <c r="F2602" s="2">
        <v>0.03</v>
      </c>
      <c r="G2602" s="2">
        <v>0</v>
      </c>
      <c r="H2602" s="2">
        <v>0</v>
      </c>
      <c r="I2602">
        <v>0.4</v>
      </c>
      <c r="J2602">
        <v>4.8000000000000007</v>
      </c>
      <c r="K2602">
        <v>0.53129700000000002</v>
      </c>
      <c r="L2602">
        <v>1.5459539500000004</v>
      </c>
    </row>
    <row r="2603" spans="1:12" x14ac:dyDescent="0.25">
      <c r="A2603" t="s">
        <v>3158</v>
      </c>
      <c r="B2603">
        <v>1</v>
      </c>
      <c r="C2603">
        <v>2839</v>
      </c>
      <c r="D2603">
        <v>1</v>
      </c>
      <c r="E2603">
        <v>163780</v>
      </c>
      <c r="F2603" s="2">
        <v>0.01</v>
      </c>
      <c r="G2603" s="2">
        <v>0</v>
      </c>
      <c r="H2603" s="2">
        <v>0</v>
      </c>
      <c r="I2603">
        <v>0.4</v>
      </c>
      <c r="J2603">
        <v>-566.80000000000007</v>
      </c>
      <c r="K2603">
        <v>0.18189</v>
      </c>
      <c r="L2603">
        <v>-141.47633850000003</v>
      </c>
    </row>
    <row r="2604" spans="1:12" x14ac:dyDescent="0.25">
      <c r="A2604" t="s">
        <v>584</v>
      </c>
      <c r="B2604">
        <v>1</v>
      </c>
      <c r="C2604">
        <v>6</v>
      </c>
      <c r="D2604">
        <v>6</v>
      </c>
      <c r="E2604">
        <v>537822</v>
      </c>
      <c r="F2604" s="2">
        <v>0.01</v>
      </c>
      <c r="G2604" s="2">
        <v>0</v>
      </c>
      <c r="H2604" s="2">
        <v>0</v>
      </c>
      <c r="I2604">
        <v>0.4</v>
      </c>
      <c r="J2604">
        <v>4.8000000000000007</v>
      </c>
      <c r="K2604">
        <v>0.36891099999999999</v>
      </c>
      <c r="L2604">
        <v>1.4891188500000003</v>
      </c>
    </row>
    <row r="2605" spans="1:12" x14ac:dyDescent="0.25">
      <c r="A2605" t="s">
        <v>584</v>
      </c>
      <c r="B2605">
        <v>1</v>
      </c>
      <c r="C2605">
        <v>7</v>
      </c>
      <c r="D2605">
        <v>4</v>
      </c>
      <c r="E2605">
        <v>4290878</v>
      </c>
      <c r="F2605" s="2">
        <v>0.03</v>
      </c>
      <c r="G2605" s="2">
        <v>0</v>
      </c>
      <c r="H2605" s="2">
        <v>0</v>
      </c>
      <c r="I2605">
        <v>0.4</v>
      </c>
      <c r="J2605">
        <v>2.6</v>
      </c>
      <c r="K2605">
        <v>2.4454389999999999</v>
      </c>
      <c r="L2605">
        <v>1.66590365</v>
      </c>
    </row>
    <row r="2606" spans="1:12" x14ac:dyDescent="0.25">
      <c r="A2606" t="s">
        <v>584</v>
      </c>
      <c r="B2606">
        <v>1</v>
      </c>
      <c r="C2606">
        <v>7</v>
      </c>
      <c r="D2606">
        <v>7</v>
      </c>
      <c r="E2606">
        <v>4121390</v>
      </c>
      <c r="F2606" s="2">
        <v>0.03</v>
      </c>
      <c r="G2606" s="2">
        <v>0</v>
      </c>
      <c r="H2606" s="2">
        <v>0</v>
      </c>
      <c r="I2606">
        <v>0.4</v>
      </c>
      <c r="J2606">
        <v>5.6000000000000005</v>
      </c>
      <c r="K2606">
        <v>2.3606949999999998</v>
      </c>
      <c r="L2606">
        <v>2.3862432499999997</v>
      </c>
    </row>
    <row r="2607" spans="1:12" x14ac:dyDescent="0.25">
      <c r="A2607" t="s">
        <v>584</v>
      </c>
      <c r="B2607">
        <v>1</v>
      </c>
      <c r="C2607">
        <v>21</v>
      </c>
      <c r="D2607">
        <v>7</v>
      </c>
      <c r="E2607">
        <v>2372980</v>
      </c>
      <c r="F2607" s="2">
        <v>0.03</v>
      </c>
      <c r="G2607" s="2">
        <v>0</v>
      </c>
      <c r="H2607" s="2">
        <v>0</v>
      </c>
      <c r="I2607">
        <v>0.4</v>
      </c>
      <c r="J2607">
        <v>2.8000000000000003</v>
      </c>
      <c r="K2607">
        <v>1.4864900000000001</v>
      </c>
      <c r="L2607">
        <v>1.3802715000000001</v>
      </c>
    </row>
    <row r="2608" spans="1:12" x14ac:dyDescent="0.25">
      <c r="A2608" t="s">
        <v>584</v>
      </c>
      <c r="B2608">
        <v>1</v>
      </c>
      <c r="C2608">
        <v>11</v>
      </c>
      <c r="D2608">
        <v>9</v>
      </c>
      <c r="E2608">
        <v>594958</v>
      </c>
      <c r="F2608" s="2">
        <v>0.03</v>
      </c>
      <c r="G2608" s="2">
        <v>0</v>
      </c>
      <c r="H2608" s="2">
        <v>0</v>
      </c>
      <c r="I2608">
        <v>0.4</v>
      </c>
      <c r="J2608">
        <v>6.8</v>
      </c>
      <c r="K2608">
        <v>0.59747899999999998</v>
      </c>
      <c r="L2608">
        <v>2.0691176499999999</v>
      </c>
    </row>
    <row r="2609" spans="1:12" x14ac:dyDescent="0.25">
      <c r="A2609" t="s">
        <v>14316</v>
      </c>
      <c r="B2609">
        <v>1</v>
      </c>
      <c r="C2609">
        <v>11</v>
      </c>
      <c r="D2609">
        <v>1</v>
      </c>
      <c r="E2609">
        <v>4253</v>
      </c>
      <c r="F2609" s="2">
        <v>0.01</v>
      </c>
      <c r="G2609" s="2">
        <v>0</v>
      </c>
      <c r="H2609" s="2">
        <v>0</v>
      </c>
      <c r="I2609">
        <v>0.4</v>
      </c>
      <c r="J2609">
        <v>-1.2</v>
      </c>
      <c r="K2609">
        <v>0.10212650000000001</v>
      </c>
      <c r="L2609">
        <v>-0.10425572499999997</v>
      </c>
    </row>
    <row r="2610" spans="1:12" x14ac:dyDescent="0.25">
      <c r="A2610" t="s">
        <v>7110</v>
      </c>
      <c r="B2610">
        <v>1</v>
      </c>
      <c r="C2610">
        <v>2</v>
      </c>
      <c r="D2610">
        <v>1</v>
      </c>
      <c r="E2610">
        <v>643117</v>
      </c>
      <c r="F2610" s="2">
        <v>0.02</v>
      </c>
      <c r="G2610" s="2">
        <v>0</v>
      </c>
      <c r="H2610" s="2">
        <v>0.01</v>
      </c>
      <c r="I2610">
        <v>0.4</v>
      </c>
      <c r="J2610">
        <v>0.60000000000000009</v>
      </c>
      <c r="K2610">
        <v>0.77155850000000004</v>
      </c>
      <c r="L2610">
        <v>0.58004547500000003</v>
      </c>
    </row>
    <row r="2611" spans="1:12" x14ac:dyDescent="0.25">
      <c r="A2611" t="s">
        <v>9833</v>
      </c>
      <c r="B2611">
        <v>1</v>
      </c>
      <c r="C2611">
        <v>13</v>
      </c>
      <c r="D2611">
        <v>13</v>
      </c>
      <c r="E2611">
        <v>2023348</v>
      </c>
      <c r="F2611" s="2">
        <v>0.02</v>
      </c>
      <c r="G2611" s="2">
        <v>0</v>
      </c>
      <c r="H2611" s="2">
        <v>0</v>
      </c>
      <c r="I2611">
        <v>0.4</v>
      </c>
      <c r="J2611">
        <v>10.4</v>
      </c>
      <c r="K2611">
        <v>1.2116739999999999</v>
      </c>
      <c r="L2611">
        <v>3.1840859000000004</v>
      </c>
    </row>
    <row r="2612" spans="1:12" x14ac:dyDescent="0.25">
      <c r="A2612" t="s">
        <v>9833</v>
      </c>
      <c r="B2612">
        <v>1</v>
      </c>
      <c r="C2612">
        <v>7</v>
      </c>
      <c r="D2612">
        <v>4</v>
      </c>
      <c r="E2612">
        <v>2954882</v>
      </c>
      <c r="F2612" s="2">
        <v>0.02</v>
      </c>
      <c r="G2612" s="2">
        <v>0</v>
      </c>
      <c r="H2612" s="2">
        <v>0</v>
      </c>
      <c r="I2612">
        <v>0.4</v>
      </c>
      <c r="J2612">
        <v>2.6</v>
      </c>
      <c r="K2612">
        <v>1.677441</v>
      </c>
      <c r="L2612">
        <v>1.39710435</v>
      </c>
    </row>
    <row r="2613" spans="1:12" x14ac:dyDescent="0.25">
      <c r="A2613" t="s">
        <v>9833</v>
      </c>
      <c r="B2613">
        <v>1</v>
      </c>
      <c r="C2613">
        <v>18</v>
      </c>
      <c r="D2613">
        <v>16</v>
      </c>
      <c r="E2613">
        <v>14487632</v>
      </c>
      <c r="F2613" s="2">
        <v>0.02</v>
      </c>
      <c r="G2613" s="2">
        <v>0</v>
      </c>
      <c r="H2613" s="2">
        <v>0</v>
      </c>
      <c r="I2613">
        <v>0.4</v>
      </c>
      <c r="J2613">
        <v>12.4</v>
      </c>
      <c r="K2613">
        <v>7.443816</v>
      </c>
      <c r="L2613">
        <v>5.8653355999999999</v>
      </c>
    </row>
    <row r="2614" spans="1:12" x14ac:dyDescent="0.25">
      <c r="A2614" t="s">
        <v>5024</v>
      </c>
      <c r="B2614">
        <v>1</v>
      </c>
      <c r="C2614">
        <v>17</v>
      </c>
      <c r="D2614">
        <v>15</v>
      </c>
      <c r="E2614">
        <v>2095026</v>
      </c>
      <c r="F2614" s="2">
        <v>0.02</v>
      </c>
      <c r="G2614" s="2">
        <v>0</v>
      </c>
      <c r="H2614" s="2">
        <v>0</v>
      </c>
      <c r="I2614">
        <v>0.4</v>
      </c>
      <c r="J2614">
        <v>11.6</v>
      </c>
      <c r="K2614">
        <v>1.2475129999999999</v>
      </c>
      <c r="L2614">
        <v>3.4966295499999998</v>
      </c>
    </row>
    <row r="2615" spans="1:12" x14ac:dyDescent="0.25">
      <c r="A2615" t="s">
        <v>9870</v>
      </c>
      <c r="B2615">
        <v>1</v>
      </c>
      <c r="C2615">
        <v>7</v>
      </c>
      <c r="D2615">
        <v>6</v>
      </c>
      <c r="E2615">
        <v>473593</v>
      </c>
      <c r="F2615" s="2">
        <v>0.03</v>
      </c>
      <c r="G2615" s="2">
        <v>0</v>
      </c>
      <c r="H2615" s="2">
        <v>0</v>
      </c>
      <c r="I2615">
        <v>0.4</v>
      </c>
      <c r="J2615">
        <v>4.6000000000000005</v>
      </c>
      <c r="K2615">
        <v>0.53679650000000001</v>
      </c>
      <c r="L2615">
        <v>1.497878775</v>
      </c>
    </row>
    <row r="2616" spans="1:12" x14ac:dyDescent="0.25">
      <c r="A2616" t="s">
        <v>10302</v>
      </c>
      <c r="B2616">
        <v>1</v>
      </c>
      <c r="C2616">
        <v>7</v>
      </c>
      <c r="D2616">
        <v>7</v>
      </c>
      <c r="E2616">
        <v>1713021</v>
      </c>
      <c r="F2616" s="2">
        <v>0.02</v>
      </c>
      <c r="G2616" s="2">
        <v>0</v>
      </c>
      <c r="H2616" s="2">
        <v>0</v>
      </c>
      <c r="I2616">
        <v>0.4</v>
      </c>
      <c r="J2616">
        <v>5.6000000000000005</v>
      </c>
      <c r="K2616">
        <v>1.0565104999999999</v>
      </c>
      <c r="L2616">
        <v>1.9297786750000001</v>
      </c>
    </row>
    <row r="2617" spans="1:12" x14ac:dyDescent="0.25">
      <c r="A2617" t="s">
        <v>10302</v>
      </c>
      <c r="B2617">
        <v>1</v>
      </c>
      <c r="C2617">
        <v>15</v>
      </c>
      <c r="D2617">
        <v>12</v>
      </c>
      <c r="E2617">
        <v>788947</v>
      </c>
      <c r="F2617" s="2">
        <v>0.01</v>
      </c>
      <c r="G2617" s="2">
        <v>0</v>
      </c>
      <c r="H2617" s="2">
        <v>0</v>
      </c>
      <c r="I2617">
        <v>0.4</v>
      </c>
      <c r="J2617">
        <v>9.0000000000000018</v>
      </c>
      <c r="K2617">
        <v>0.49447350000000001</v>
      </c>
      <c r="L2617">
        <v>2.5830657250000004</v>
      </c>
    </row>
    <row r="2618" spans="1:12" x14ac:dyDescent="0.25">
      <c r="A2618" t="s">
        <v>14717</v>
      </c>
      <c r="B2618">
        <v>1</v>
      </c>
      <c r="C2618">
        <v>51</v>
      </c>
      <c r="D2618">
        <v>4</v>
      </c>
      <c r="E2618">
        <v>107531</v>
      </c>
      <c r="F2618" s="2">
        <v>0.02</v>
      </c>
      <c r="G2618" s="2">
        <v>0</v>
      </c>
      <c r="H2618" s="2">
        <v>0</v>
      </c>
      <c r="I2618">
        <v>0.4</v>
      </c>
      <c r="J2618">
        <v>-6.2</v>
      </c>
      <c r="K2618">
        <v>0.25376550000000003</v>
      </c>
      <c r="L2618">
        <v>-1.301182075</v>
      </c>
    </row>
    <row r="2619" spans="1:12" x14ac:dyDescent="0.25">
      <c r="A2619" t="s">
        <v>18256</v>
      </c>
      <c r="B2619">
        <v>1</v>
      </c>
      <c r="C2619">
        <v>11</v>
      </c>
      <c r="D2619">
        <v>10</v>
      </c>
      <c r="E2619">
        <v>13882785</v>
      </c>
      <c r="F2619" s="2">
        <v>0.03</v>
      </c>
      <c r="G2619" s="2">
        <v>0</v>
      </c>
      <c r="H2619" s="2">
        <v>0</v>
      </c>
      <c r="I2619">
        <v>0.4</v>
      </c>
      <c r="J2619">
        <v>7.8</v>
      </c>
      <c r="K2619">
        <v>7.2413924999999999</v>
      </c>
      <c r="L2619">
        <v>4.6444873749999998</v>
      </c>
    </row>
    <row r="2620" spans="1:12" x14ac:dyDescent="0.25">
      <c r="A2620" t="s">
        <v>20030</v>
      </c>
      <c r="B2620">
        <v>1</v>
      </c>
      <c r="C2620">
        <v>7</v>
      </c>
      <c r="D2620">
        <v>5</v>
      </c>
      <c r="E2620">
        <v>5741781</v>
      </c>
      <c r="F2620" s="2">
        <v>0.02</v>
      </c>
      <c r="G2620" s="2">
        <v>0</v>
      </c>
      <c r="H2620" s="2">
        <v>0</v>
      </c>
      <c r="I2620">
        <v>0.4</v>
      </c>
      <c r="J2620">
        <v>3.6</v>
      </c>
      <c r="K2620">
        <v>3.0708905</v>
      </c>
      <c r="L2620">
        <v>2.1348116749999999</v>
      </c>
    </row>
    <row r="2621" spans="1:12" x14ac:dyDescent="0.25">
      <c r="A2621" t="s">
        <v>5260</v>
      </c>
      <c r="B2621">
        <v>1</v>
      </c>
      <c r="C2621">
        <v>3</v>
      </c>
      <c r="D2621">
        <v>4</v>
      </c>
      <c r="E2621">
        <v>19177871</v>
      </c>
      <c r="F2621" s="2">
        <v>0.02</v>
      </c>
      <c r="G2621" s="2">
        <v>0</v>
      </c>
      <c r="H2621" s="2">
        <v>0</v>
      </c>
      <c r="I2621">
        <v>0.4</v>
      </c>
      <c r="J2621">
        <v>3.4000000000000004</v>
      </c>
      <c r="K2621">
        <v>9.7889354999999991</v>
      </c>
      <c r="L2621">
        <v>4.4361274249999996</v>
      </c>
    </row>
    <row r="2622" spans="1:12" x14ac:dyDescent="0.25">
      <c r="A2622" t="s">
        <v>13600</v>
      </c>
      <c r="B2622">
        <v>1</v>
      </c>
      <c r="C2622">
        <v>8</v>
      </c>
      <c r="D2622">
        <v>9</v>
      </c>
      <c r="E2622">
        <v>11135294</v>
      </c>
      <c r="F2622" s="2">
        <v>0</v>
      </c>
      <c r="G2622" s="2">
        <v>0</v>
      </c>
      <c r="H2622" s="2">
        <v>0</v>
      </c>
      <c r="I2622">
        <v>0.4</v>
      </c>
      <c r="J2622">
        <v>7.4</v>
      </c>
      <c r="K2622">
        <v>5.567647</v>
      </c>
      <c r="L2622">
        <v>3.95867645</v>
      </c>
    </row>
    <row r="2623" spans="1:12" x14ac:dyDescent="0.25">
      <c r="A2623" t="s">
        <v>85</v>
      </c>
      <c r="B2623">
        <v>1</v>
      </c>
      <c r="C2623">
        <v>9</v>
      </c>
      <c r="D2623">
        <v>7</v>
      </c>
      <c r="E2623">
        <v>1649348</v>
      </c>
      <c r="F2623" s="2">
        <v>0.05</v>
      </c>
      <c r="G2623" s="2">
        <v>0</v>
      </c>
      <c r="H2623" s="2">
        <v>0</v>
      </c>
      <c r="I2623">
        <v>0.4</v>
      </c>
      <c r="J2623">
        <v>5.2</v>
      </c>
      <c r="K2623">
        <v>1.3246740000000001</v>
      </c>
      <c r="L2623">
        <v>1.9236358999999998</v>
      </c>
    </row>
    <row r="2624" spans="1:12" x14ac:dyDescent="0.25">
      <c r="A2624" t="s">
        <v>85</v>
      </c>
      <c r="B2624">
        <v>1</v>
      </c>
      <c r="C2624">
        <v>14</v>
      </c>
      <c r="D2624">
        <v>13</v>
      </c>
      <c r="E2624">
        <v>2309169</v>
      </c>
      <c r="F2624" s="2">
        <v>7.0000000000000007E-2</v>
      </c>
      <c r="G2624" s="2">
        <v>0</v>
      </c>
      <c r="H2624" s="2">
        <v>0.09</v>
      </c>
      <c r="I2624">
        <v>0.4</v>
      </c>
      <c r="J2624">
        <v>10.200000000000001</v>
      </c>
      <c r="K2624">
        <v>4.1045844999999996</v>
      </c>
      <c r="L2624">
        <v>4.1466045750000005</v>
      </c>
    </row>
    <row r="2625" spans="1:12" x14ac:dyDescent="0.25">
      <c r="A2625" t="s">
        <v>85</v>
      </c>
      <c r="B2625">
        <v>1</v>
      </c>
      <c r="C2625">
        <v>17</v>
      </c>
      <c r="D2625">
        <v>12</v>
      </c>
      <c r="E2625">
        <v>2607302</v>
      </c>
      <c r="F2625" s="2">
        <v>0.04</v>
      </c>
      <c r="G2625" s="2">
        <v>0</v>
      </c>
      <c r="H2625" s="2">
        <v>0</v>
      </c>
      <c r="I2625">
        <v>0.4</v>
      </c>
      <c r="J2625">
        <v>8.6000000000000014</v>
      </c>
      <c r="K2625">
        <v>1.7036509999999998</v>
      </c>
      <c r="L2625">
        <v>2.9062778500000004</v>
      </c>
    </row>
    <row r="2626" spans="1:12" x14ac:dyDescent="0.25">
      <c r="A2626" t="s">
        <v>85</v>
      </c>
      <c r="B2626">
        <v>1</v>
      </c>
      <c r="C2626">
        <v>6</v>
      </c>
      <c r="D2626">
        <v>6</v>
      </c>
      <c r="E2626">
        <v>3100935</v>
      </c>
      <c r="F2626" s="2">
        <v>7.0000000000000007E-2</v>
      </c>
      <c r="G2626" s="2">
        <v>0</v>
      </c>
      <c r="H2626" s="2">
        <v>0.02</v>
      </c>
      <c r="I2626">
        <v>0.4</v>
      </c>
      <c r="J2626">
        <v>4.8000000000000007</v>
      </c>
      <c r="K2626">
        <v>2.7504675000000001</v>
      </c>
      <c r="L2626">
        <v>2.3226636250000001</v>
      </c>
    </row>
    <row r="2627" spans="1:12" x14ac:dyDescent="0.25">
      <c r="A2627" t="s">
        <v>1896</v>
      </c>
      <c r="B2627">
        <v>1</v>
      </c>
      <c r="C2627">
        <v>15</v>
      </c>
      <c r="D2627">
        <v>15</v>
      </c>
      <c r="E2627">
        <v>3713832</v>
      </c>
      <c r="F2627" s="2">
        <v>0.01</v>
      </c>
      <c r="G2627" s="2">
        <v>0</v>
      </c>
      <c r="H2627" s="2">
        <v>0</v>
      </c>
      <c r="I2627">
        <v>0.4</v>
      </c>
      <c r="J2627">
        <v>12</v>
      </c>
      <c r="K2627">
        <v>1.9569160000000001</v>
      </c>
      <c r="L2627">
        <v>3.8449206</v>
      </c>
    </row>
    <row r="2628" spans="1:12" x14ac:dyDescent="0.25">
      <c r="A2628" t="s">
        <v>1896</v>
      </c>
      <c r="B2628">
        <v>1</v>
      </c>
      <c r="C2628">
        <v>20</v>
      </c>
      <c r="D2628">
        <v>19</v>
      </c>
      <c r="E2628">
        <v>1360154</v>
      </c>
      <c r="F2628" s="2">
        <v>0.06</v>
      </c>
      <c r="G2628" s="2">
        <v>0</v>
      </c>
      <c r="H2628" s="2">
        <v>0.01</v>
      </c>
      <c r="I2628">
        <v>0.4</v>
      </c>
      <c r="J2628">
        <v>15.000000000000002</v>
      </c>
      <c r="K2628">
        <v>1.5300769999999999</v>
      </c>
      <c r="L2628">
        <v>4.4455269500000005</v>
      </c>
    </row>
    <row r="2629" spans="1:12" x14ac:dyDescent="0.25">
      <c r="A2629" t="s">
        <v>5826</v>
      </c>
      <c r="B2629">
        <v>1</v>
      </c>
      <c r="C2629">
        <v>7</v>
      </c>
      <c r="D2629">
        <v>4</v>
      </c>
      <c r="E2629">
        <v>272576</v>
      </c>
      <c r="F2629" s="2">
        <v>0.1</v>
      </c>
      <c r="G2629" s="2">
        <v>0</v>
      </c>
      <c r="H2629" s="2">
        <v>0.01</v>
      </c>
      <c r="I2629">
        <v>0.4</v>
      </c>
      <c r="J2629">
        <v>2.6</v>
      </c>
      <c r="K2629">
        <v>1.3862880000000002</v>
      </c>
      <c r="L2629">
        <v>1.2952008000000002</v>
      </c>
    </row>
    <row r="2630" spans="1:12" x14ac:dyDescent="0.25">
      <c r="A2630" t="s">
        <v>5826</v>
      </c>
      <c r="B2630">
        <v>1</v>
      </c>
      <c r="C2630">
        <v>5</v>
      </c>
      <c r="D2630">
        <v>2</v>
      </c>
      <c r="E2630">
        <v>243232</v>
      </c>
      <c r="F2630" s="2">
        <v>0.04</v>
      </c>
      <c r="G2630" s="2">
        <v>0</v>
      </c>
      <c r="H2630" s="2">
        <v>0</v>
      </c>
      <c r="I2630">
        <v>0.4</v>
      </c>
      <c r="J2630">
        <v>1</v>
      </c>
      <c r="K2630">
        <v>0.52161599999999997</v>
      </c>
      <c r="L2630">
        <v>0.59256560000000003</v>
      </c>
    </row>
    <row r="2631" spans="1:12" x14ac:dyDescent="0.25">
      <c r="A2631" t="s">
        <v>5826</v>
      </c>
      <c r="B2631">
        <v>1</v>
      </c>
      <c r="C2631">
        <v>11</v>
      </c>
      <c r="D2631">
        <v>10</v>
      </c>
      <c r="E2631">
        <v>281689</v>
      </c>
      <c r="F2631" s="2">
        <v>0.04</v>
      </c>
      <c r="G2631" s="2">
        <v>0</v>
      </c>
      <c r="H2631" s="2">
        <v>0</v>
      </c>
      <c r="I2631">
        <v>0.4</v>
      </c>
      <c r="J2631">
        <v>7.8</v>
      </c>
      <c r="K2631">
        <v>0.54084449999999995</v>
      </c>
      <c r="L2631">
        <v>2.2992955749999999</v>
      </c>
    </row>
    <row r="2632" spans="1:12" x14ac:dyDescent="0.25">
      <c r="A2632" t="s">
        <v>464</v>
      </c>
      <c r="B2632">
        <v>1</v>
      </c>
      <c r="C2632">
        <v>17</v>
      </c>
      <c r="D2632">
        <v>11</v>
      </c>
      <c r="E2632">
        <v>2495467</v>
      </c>
      <c r="F2632" s="2">
        <v>7.0000000000000007E-2</v>
      </c>
      <c r="G2632" s="2">
        <v>0</v>
      </c>
      <c r="H2632" s="2">
        <v>0.01</v>
      </c>
      <c r="I2632">
        <v>0.4</v>
      </c>
      <c r="J2632">
        <v>7.6000000000000005</v>
      </c>
      <c r="K2632">
        <v>2.1977335</v>
      </c>
      <c r="L2632">
        <v>2.8292067250000001</v>
      </c>
    </row>
    <row r="2633" spans="1:12" x14ac:dyDescent="0.25">
      <c r="A2633" t="s">
        <v>464</v>
      </c>
      <c r="B2633">
        <v>1</v>
      </c>
      <c r="C2633">
        <v>7</v>
      </c>
      <c r="D2633">
        <v>7</v>
      </c>
      <c r="E2633">
        <v>3111804</v>
      </c>
      <c r="F2633" s="2">
        <v>0.06</v>
      </c>
      <c r="G2633" s="2">
        <v>0</v>
      </c>
      <c r="H2633" s="2">
        <v>0.01</v>
      </c>
      <c r="I2633">
        <v>0.4</v>
      </c>
      <c r="J2633">
        <v>5.6000000000000005</v>
      </c>
      <c r="K2633">
        <v>2.4059019999999998</v>
      </c>
      <c r="L2633">
        <v>2.4020657000000001</v>
      </c>
    </row>
    <row r="2634" spans="1:12" x14ac:dyDescent="0.25">
      <c r="A2634" t="s">
        <v>464</v>
      </c>
      <c r="B2634">
        <v>1</v>
      </c>
      <c r="C2634">
        <v>12</v>
      </c>
      <c r="D2634">
        <v>12</v>
      </c>
      <c r="E2634">
        <v>2910915</v>
      </c>
      <c r="F2634" s="2">
        <v>7.0000000000000007E-2</v>
      </c>
      <c r="G2634" s="2">
        <v>0</v>
      </c>
      <c r="H2634" s="2">
        <v>0</v>
      </c>
      <c r="I2634">
        <v>0.4</v>
      </c>
      <c r="J2634">
        <v>9.6000000000000014</v>
      </c>
      <c r="K2634">
        <v>2.1554574999999998</v>
      </c>
      <c r="L2634">
        <v>3.3144101250000002</v>
      </c>
    </row>
    <row r="2635" spans="1:12" x14ac:dyDescent="0.25">
      <c r="A2635" t="s">
        <v>464</v>
      </c>
      <c r="B2635">
        <v>1</v>
      </c>
      <c r="C2635">
        <v>28</v>
      </c>
      <c r="D2635">
        <v>27</v>
      </c>
      <c r="E2635">
        <v>3440148</v>
      </c>
      <c r="F2635" s="2">
        <v>0.1</v>
      </c>
      <c r="G2635" s="2">
        <v>0</v>
      </c>
      <c r="H2635" s="2">
        <v>0.01</v>
      </c>
      <c r="I2635">
        <v>0.4</v>
      </c>
      <c r="J2635">
        <v>21.400000000000002</v>
      </c>
      <c r="K2635">
        <v>2.9700740000000003</v>
      </c>
      <c r="L2635">
        <v>6.5495259000000008</v>
      </c>
    </row>
    <row r="2636" spans="1:12" x14ac:dyDescent="0.25">
      <c r="A2636" t="s">
        <v>13663</v>
      </c>
      <c r="B2636">
        <v>1</v>
      </c>
      <c r="C2636">
        <v>7</v>
      </c>
      <c r="D2636">
        <v>7</v>
      </c>
      <c r="E2636">
        <v>506547</v>
      </c>
      <c r="F2636" s="2">
        <v>0.04</v>
      </c>
      <c r="G2636" s="2">
        <v>0</v>
      </c>
      <c r="H2636" s="2">
        <v>0</v>
      </c>
      <c r="I2636">
        <v>0.4</v>
      </c>
      <c r="J2636">
        <v>5.6000000000000005</v>
      </c>
      <c r="K2636">
        <v>0.65327350000000006</v>
      </c>
      <c r="L2636">
        <v>1.7886457250000001</v>
      </c>
    </row>
    <row r="2637" spans="1:12" x14ac:dyDescent="0.25">
      <c r="A2637" t="s">
        <v>4005</v>
      </c>
      <c r="B2637">
        <v>1</v>
      </c>
      <c r="C2637">
        <v>7</v>
      </c>
      <c r="D2637">
        <v>4</v>
      </c>
      <c r="E2637">
        <v>17679753</v>
      </c>
      <c r="F2637" s="2">
        <v>0.01</v>
      </c>
      <c r="G2637" s="2">
        <v>0</v>
      </c>
      <c r="H2637" s="2">
        <v>0</v>
      </c>
      <c r="I2637">
        <v>0.4</v>
      </c>
      <c r="J2637">
        <v>2.6</v>
      </c>
      <c r="K2637">
        <v>8.9398764999999987</v>
      </c>
      <c r="L2637">
        <v>3.9389567749999994</v>
      </c>
    </row>
    <row r="2638" spans="1:12" x14ac:dyDescent="0.25">
      <c r="A2638" t="s">
        <v>4005</v>
      </c>
      <c r="B2638">
        <v>1</v>
      </c>
      <c r="C2638">
        <v>21</v>
      </c>
      <c r="D2638">
        <v>20</v>
      </c>
      <c r="E2638">
        <v>30599645</v>
      </c>
      <c r="F2638" s="2">
        <v>0.01</v>
      </c>
      <c r="G2638" s="2">
        <v>0</v>
      </c>
      <c r="H2638" s="2">
        <v>0</v>
      </c>
      <c r="I2638">
        <v>0.4</v>
      </c>
      <c r="J2638">
        <v>15.8</v>
      </c>
      <c r="K2638">
        <v>15.399822499999999</v>
      </c>
      <c r="L2638">
        <v>9.4999378750000005</v>
      </c>
    </row>
    <row r="2639" spans="1:12" x14ac:dyDescent="0.25">
      <c r="A2639" t="s">
        <v>4005</v>
      </c>
      <c r="B2639">
        <v>1</v>
      </c>
      <c r="C2639">
        <v>17</v>
      </c>
      <c r="D2639">
        <v>15</v>
      </c>
      <c r="E2639">
        <v>41446137</v>
      </c>
      <c r="F2639" s="2">
        <v>0.01</v>
      </c>
      <c r="G2639" s="2">
        <v>0</v>
      </c>
      <c r="H2639" s="2">
        <v>0</v>
      </c>
      <c r="I2639">
        <v>0.4</v>
      </c>
      <c r="J2639">
        <v>11.6</v>
      </c>
      <c r="K2639">
        <v>20.823068500000002</v>
      </c>
      <c r="L2639">
        <v>10.348073975</v>
      </c>
    </row>
    <row r="2640" spans="1:12" x14ac:dyDescent="0.25">
      <c r="A2640" t="s">
        <v>4005</v>
      </c>
      <c r="B2640">
        <v>1</v>
      </c>
      <c r="C2640">
        <v>8</v>
      </c>
      <c r="D2640">
        <v>5</v>
      </c>
      <c r="E2640">
        <v>3156530</v>
      </c>
      <c r="F2640" s="2">
        <v>0.02</v>
      </c>
      <c r="G2640" s="2">
        <v>0</v>
      </c>
      <c r="H2640" s="2">
        <v>0</v>
      </c>
      <c r="I2640">
        <v>0.4</v>
      </c>
      <c r="J2640">
        <v>3.4</v>
      </c>
      <c r="K2640">
        <v>1.778265</v>
      </c>
      <c r="L2640">
        <v>1.6323927499999999</v>
      </c>
    </row>
    <row r="2641" spans="1:12" x14ac:dyDescent="0.25">
      <c r="A2641" t="s">
        <v>4945</v>
      </c>
      <c r="B2641">
        <v>1</v>
      </c>
      <c r="C2641">
        <v>15</v>
      </c>
      <c r="D2641">
        <v>15</v>
      </c>
      <c r="E2641">
        <v>672329</v>
      </c>
      <c r="F2641" s="2">
        <v>0.05</v>
      </c>
      <c r="G2641" s="2">
        <v>0</v>
      </c>
      <c r="H2641" s="2">
        <v>0</v>
      </c>
      <c r="I2641">
        <v>0.4</v>
      </c>
      <c r="J2641">
        <v>12</v>
      </c>
      <c r="K2641">
        <v>0.83616450000000009</v>
      </c>
      <c r="L2641">
        <v>3.4526575749999999</v>
      </c>
    </row>
    <row r="2642" spans="1:12" x14ac:dyDescent="0.25">
      <c r="A2642" t="s">
        <v>4945</v>
      </c>
      <c r="B2642">
        <v>1</v>
      </c>
      <c r="C2642">
        <v>6</v>
      </c>
      <c r="D2642">
        <v>5</v>
      </c>
      <c r="E2642">
        <v>167733</v>
      </c>
      <c r="F2642" s="2">
        <v>0.08</v>
      </c>
      <c r="G2642" s="2">
        <v>0</v>
      </c>
      <c r="H2642" s="2">
        <v>0</v>
      </c>
      <c r="I2642">
        <v>0.4</v>
      </c>
      <c r="J2642">
        <v>3.8</v>
      </c>
      <c r="K2642">
        <v>0.8838665</v>
      </c>
      <c r="L2642">
        <v>1.4193532749999997</v>
      </c>
    </row>
    <row r="2643" spans="1:12" x14ac:dyDescent="0.25">
      <c r="A2643" t="s">
        <v>4945</v>
      </c>
      <c r="B2643">
        <v>1</v>
      </c>
      <c r="C2643">
        <v>12</v>
      </c>
      <c r="D2643">
        <v>11</v>
      </c>
      <c r="E2643">
        <v>241387</v>
      </c>
      <c r="F2643" s="2">
        <v>7.0000000000000007E-2</v>
      </c>
      <c r="G2643" s="2">
        <v>0</v>
      </c>
      <c r="H2643" s="2">
        <v>0.01</v>
      </c>
      <c r="I2643">
        <v>0.4</v>
      </c>
      <c r="J2643">
        <v>8.6000000000000014</v>
      </c>
      <c r="K2643">
        <v>1.0706935</v>
      </c>
      <c r="L2643">
        <v>2.6847427250000004</v>
      </c>
    </row>
    <row r="2644" spans="1:12" x14ac:dyDescent="0.25">
      <c r="A2644" t="s">
        <v>4945</v>
      </c>
      <c r="B2644">
        <v>1</v>
      </c>
      <c r="C2644">
        <v>6</v>
      </c>
      <c r="D2644">
        <v>5</v>
      </c>
      <c r="E2644">
        <v>506152</v>
      </c>
      <c r="F2644" s="2">
        <v>0.08</v>
      </c>
      <c r="G2644" s="2">
        <v>0</v>
      </c>
      <c r="H2644" s="2">
        <v>0</v>
      </c>
      <c r="I2644">
        <v>0.4</v>
      </c>
      <c r="J2644">
        <v>3.8</v>
      </c>
      <c r="K2644">
        <v>1.0530759999999999</v>
      </c>
      <c r="L2644">
        <v>1.4785765999999998</v>
      </c>
    </row>
    <row r="2645" spans="1:12" x14ac:dyDescent="0.25">
      <c r="A2645" t="s">
        <v>4945</v>
      </c>
      <c r="B2645">
        <v>1</v>
      </c>
      <c r="C2645">
        <v>5</v>
      </c>
      <c r="D2645">
        <v>2</v>
      </c>
      <c r="E2645">
        <v>442716</v>
      </c>
      <c r="F2645" s="2">
        <v>7.0000000000000007E-2</v>
      </c>
      <c r="G2645" s="2">
        <v>0</v>
      </c>
      <c r="H2645" s="2">
        <v>0.04</v>
      </c>
      <c r="I2645">
        <v>0.4</v>
      </c>
      <c r="J2645">
        <v>1</v>
      </c>
      <c r="K2645">
        <v>1.9213580000000001</v>
      </c>
      <c r="L2645">
        <v>1.0824753</v>
      </c>
    </row>
    <row r="2646" spans="1:12" x14ac:dyDescent="0.25">
      <c r="A2646" t="s">
        <v>2211</v>
      </c>
      <c r="B2646">
        <v>1</v>
      </c>
      <c r="C2646">
        <v>10</v>
      </c>
      <c r="D2646">
        <v>1</v>
      </c>
      <c r="E2646">
        <v>1827</v>
      </c>
      <c r="F2646" s="2">
        <v>0</v>
      </c>
      <c r="G2646" s="2">
        <v>0</v>
      </c>
      <c r="H2646" s="2">
        <v>0</v>
      </c>
      <c r="I2646">
        <v>0.4</v>
      </c>
      <c r="J2646">
        <v>-1</v>
      </c>
      <c r="K2646">
        <v>9.1349999999999992E-4</v>
      </c>
      <c r="L2646">
        <v>-8.9680274999999962E-2</v>
      </c>
    </row>
    <row r="2647" spans="1:12" x14ac:dyDescent="0.25">
      <c r="A2647" t="s">
        <v>351</v>
      </c>
      <c r="B2647">
        <v>1</v>
      </c>
      <c r="C2647">
        <v>18</v>
      </c>
      <c r="D2647">
        <v>17</v>
      </c>
      <c r="E2647">
        <v>447473</v>
      </c>
      <c r="F2647" s="2">
        <v>0.05</v>
      </c>
      <c r="G2647" s="2">
        <v>-0.01</v>
      </c>
      <c r="H2647" s="2">
        <v>0.01</v>
      </c>
      <c r="I2647">
        <v>0.4</v>
      </c>
      <c r="J2647">
        <v>13.400000000000002</v>
      </c>
      <c r="K2647">
        <v>0.82373650000000009</v>
      </c>
      <c r="L2647">
        <v>3.7983077750000005</v>
      </c>
    </row>
    <row r="2648" spans="1:12" x14ac:dyDescent="0.25">
      <c r="A2648" t="s">
        <v>351</v>
      </c>
      <c r="B2648">
        <v>1</v>
      </c>
      <c r="C2648">
        <v>5</v>
      </c>
      <c r="D2648">
        <v>4</v>
      </c>
      <c r="E2648">
        <v>85251</v>
      </c>
      <c r="F2648" s="2">
        <v>0.04</v>
      </c>
      <c r="G2648" s="2">
        <v>0</v>
      </c>
      <c r="H2648" s="2">
        <v>0.01</v>
      </c>
      <c r="I2648">
        <v>0.4</v>
      </c>
      <c r="J2648">
        <v>3</v>
      </c>
      <c r="K2648">
        <v>0.69262550000000001</v>
      </c>
      <c r="L2648">
        <v>1.1524189250000001</v>
      </c>
    </row>
    <row r="2649" spans="1:12" x14ac:dyDescent="0.25">
      <c r="A2649" t="s">
        <v>351</v>
      </c>
      <c r="B2649">
        <v>1</v>
      </c>
      <c r="C2649">
        <v>6</v>
      </c>
      <c r="D2649">
        <v>5</v>
      </c>
      <c r="E2649">
        <v>71707</v>
      </c>
      <c r="F2649" s="2">
        <v>7.0000000000000007E-2</v>
      </c>
      <c r="G2649" s="2">
        <v>0</v>
      </c>
      <c r="H2649" s="2">
        <v>0.01</v>
      </c>
      <c r="I2649">
        <v>0.4</v>
      </c>
      <c r="J2649">
        <v>3.8</v>
      </c>
      <c r="K2649">
        <v>0.98585350000000005</v>
      </c>
      <c r="L2649">
        <v>1.4550487249999999</v>
      </c>
    </row>
    <row r="2650" spans="1:12" x14ac:dyDescent="0.25">
      <c r="A2650" t="s">
        <v>351</v>
      </c>
      <c r="B2650">
        <v>1</v>
      </c>
      <c r="C2650">
        <v>8</v>
      </c>
      <c r="D2650">
        <v>8</v>
      </c>
      <c r="E2650">
        <v>325082</v>
      </c>
      <c r="F2650" s="2">
        <v>0.05</v>
      </c>
      <c r="G2650" s="2">
        <v>0</v>
      </c>
      <c r="H2650" s="2">
        <v>0.01</v>
      </c>
      <c r="I2650">
        <v>0.4</v>
      </c>
      <c r="J2650">
        <v>6.4</v>
      </c>
      <c r="K2650">
        <v>0.91254100000000005</v>
      </c>
      <c r="L2650">
        <v>2.0793893500000005</v>
      </c>
    </row>
    <row r="2651" spans="1:12" x14ac:dyDescent="0.25">
      <c r="A2651" t="s">
        <v>351</v>
      </c>
      <c r="B2651">
        <v>1</v>
      </c>
      <c r="C2651">
        <v>4</v>
      </c>
      <c r="D2651">
        <v>2</v>
      </c>
      <c r="E2651">
        <v>147740</v>
      </c>
      <c r="F2651" s="2">
        <v>0.08</v>
      </c>
      <c r="G2651" s="2">
        <v>-0.02</v>
      </c>
      <c r="H2651" s="2">
        <v>0.04</v>
      </c>
      <c r="I2651">
        <v>0.4</v>
      </c>
      <c r="J2651">
        <v>1.2000000000000002</v>
      </c>
      <c r="K2651">
        <v>1.5738700000000001</v>
      </c>
      <c r="L2651">
        <v>1.0108545000000002</v>
      </c>
    </row>
    <row r="2652" spans="1:12" x14ac:dyDescent="0.25">
      <c r="A2652" t="s">
        <v>351</v>
      </c>
      <c r="B2652">
        <v>1</v>
      </c>
      <c r="C2652">
        <v>3</v>
      </c>
      <c r="D2652">
        <v>3</v>
      </c>
      <c r="E2652">
        <v>115629</v>
      </c>
      <c r="F2652" s="2">
        <v>0.05</v>
      </c>
      <c r="G2652" s="2">
        <v>0</v>
      </c>
      <c r="H2652" s="2">
        <v>0.02</v>
      </c>
      <c r="I2652">
        <v>0.4</v>
      </c>
      <c r="J2652">
        <v>2.4000000000000004</v>
      </c>
      <c r="K2652">
        <v>1.0578145000000001</v>
      </c>
      <c r="L2652">
        <v>1.1302350750000001</v>
      </c>
    </row>
    <row r="2653" spans="1:12" x14ac:dyDescent="0.25">
      <c r="A2653" t="s">
        <v>351</v>
      </c>
      <c r="B2653">
        <v>1</v>
      </c>
      <c r="C2653">
        <v>9</v>
      </c>
      <c r="D2653">
        <v>8</v>
      </c>
      <c r="E2653">
        <v>108662</v>
      </c>
      <c r="F2653" s="2">
        <v>0.05</v>
      </c>
      <c r="G2653" s="2">
        <v>0</v>
      </c>
      <c r="H2653" s="2">
        <v>0.02</v>
      </c>
      <c r="I2653">
        <v>0.4</v>
      </c>
      <c r="J2653">
        <v>6.2</v>
      </c>
      <c r="K2653">
        <v>1.0543310000000001</v>
      </c>
      <c r="L2653">
        <v>2.0790158500000002</v>
      </c>
    </row>
    <row r="2654" spans="1:12" x14ac:dyDescent="0.25">
      <c r="A2654" t="s">
        <v>351</v>
      </c>
      <c r="B2654">
        <v>1</v>
      </c>
      <c r="C2654">
        <v>7</v>
      </c>
      <c r="D2654">
        <v>7</v>
      </c>
      <c r="E2654">
        <v>338425</v>
      </c>
      <c r="F2654" s="2">
        <v>0.03</v>
      </c>
      <c r="G2654" s="2">
        <v>-0.01</v>
      </c>
      <c r="H2654" s="2">
        <v>0.01</v>
      </c>
      <c r="I2654">
        <v>0.4</v>
      </c>
      <c r="J2654">
        <v>5.6000000000000005</v>
      </c>
      <c r="K2654">
        <v>0.56921250000000001</v>
      </c>
      <c r="L2654">
        <v>1.7592243750000001</v>
      </c>
    </row>
    <row r="2655" spans="1:12" x14ac:dyDescent="0.25">
      <c r="A2655" t="s">
        <v>351</v>
      </c>
      <c r="B2655">
        <v>1</v>
      </c>
      <c r="C2655">
        <v>6</v>
      </c>
      <c r="D2655">
        <v>5</v>
      </c>
      <c r="E2655">
        <v>148686</v>
      </c>
      <c r="F2655" s="2">
        <v>0.05</v>
      </c>
      <c r="G2655" s="2">
        <v>0</v>
      </c>
      <c r="H2655" s="2">
        <v>0.02</v>
      </c>
      <c r="I2655">
        <v>0.4</v>
      </c>
      <c r="J2655">
        <v>3.8</v>
      </c>
      <c r="K2655">
        <v>1.074343</v>
      </c>
      <c r="L2655">
        <v>1.4860200499999998</v>
      </c>
    </row>
    <row r="2656" spans="1:12" x14ac:dyDescent="0.25">
      <c r="A2656" t="s">
        <v>5550</v>
      </c>
      <c r="B2656">
        <v>1</v>
      </c>
      <c r="C2656">
        <v>14</v>
      </c>
      <c r="D2656">
        <v>14</v>
      </c>
      <c r="E2656">
        <v>1587545</v>
      </c>
      <c r="F2656" s="2">
        <v>0.01</v>
      </c>
      <c r="G2656" s="2">
        <v>0</v>
      </c>
      <c r="H2656" s="2">
        <v>0</v>
      </c>
      <c r="I2656">
        <v>0.4</v>
      </c>
      <c r="J2656">
        <v>11.200000000000001</v>
      </c>
      <c r="K2656">
        <v>0.89377249999999997</v>
      </c>
      <c r="L2656">
        <v>3.2728203750000002</v>
      </c>
    </row>
    <row r="2657" spans="1:12" x14ac:dyDescent="0.25">
      <c r="A2657" t="s">
        <v>5550</v>
      </c>
      <c r="B2657">
        <v>1</v>
      </c>
      <c r="C2657">
        <v>7</v>
      </c>
      <c r="D2657">
        <v>7</v>
      </c>
      <c r="E2657">
        <v>816594</v>
      </c>
      <c r="F2657" s="2">
        <v>0.01</v>
      </c>
      <c r="G2657" s="2">
        <v>0</v>
      </c>
      <c r="H2657" s="2">
        <v>0</v>
      </c>
      <c r="I2657">
        <v>0.4</v>
      </c>
      <c r="J2657">
        <v>5.6000000000000005</v>
      </c>
      <c r="K2657">
        <v>0.508297</v>
      </c>
      <c r="L2657">
        <v>1.73790395</v>
      </c>
    </row>
    <row r="2658" spans="1:12" x14ac:dyDescent="0.25">
      <c r="A2658" t="s">
        <v>13811</v>
      </c>
      <c r="B2658">
        <v>1</v>
      </c>
      <c r="C2658">
        <v>622</v>
      </c>
      <c r="D2658">
        <v>4</v>
      </c>
      <c r="E2658">
        <v>3362</v>
      </c>
      <c r="F2658" s="2">
        <v>0</v>
      </c>
      <c r="G2658" s="2">
        <v>0</v>
      </c>
      <c r="H2658" s="2">
        <v>0</v>
      </c>
      <c r="I2658">
        <v>0.4</v>
      </c>
      <c r="J2658">
        <v>-120.4</v>
      </c>
      <c r="K2658">
        <v>1.681E-3</v>
      </c>
      <c r="L2658">
        <v>-29.93941165</v>
      </c>
    </row>
    <row r="2659" spans="1:12" x14ac:dyDescent="0.25">
      <c r="A2659" t="s">
        <v>4084</v>
      </c>
      <c r="B2659">
        <v>1</v>
      </c>
      <c r="C2659">
        <v>6</v>
      </c>
      <c r="D2659">
        <v>3</v>
      </c>
      <c r="E2659">
        <v>312769</v>
      </c>
      <c r="F2659" s="2">
        <v>0.03</v>
      </c>
      <c r="G2659" s="2">
        <v>0</v>
      </c>
      <c r="H2659" s="2">
        <v>0</v>
      </c>
      <c r="I2659">
        <v>0.4</v>
      </c>
      <c r="J2659">
        <v>1.8000000000000003</v>
      </c>
      <c r="K2659">
        <v>0.45638449999999997</v>
      </c>
      <c r="L2659">
        <v>0.76973457500000009</v>
      </c>
    </row>
    <row r="2660" spans="1:12" x14ac:dyDescent="0.25">
      <c r="A2660" t="s">
        <v>4084</v>
      </c>
      <c r="B2660">
        <v>1</v>
      </c>
      <c r="C2660">
        <v>6</v>
      </c>
      <c r="D2660">
        <v>5</v>
      </c>
      <c r="E2660">
        <v>187585</v>
      </c>
      <c r="F2660" s="2">
        <v>0.05</v>
      </c>
      <c r="G2660" s="2">
        <v>0</v>
      </c>
      <c r="H2660" s="2">
        <v>0.01</v>
      </c>
      <c r="I2660">
        <v>0.4</v>
      </c>
      <c r="J2660">
        <v>3.8</v>
      </c>
      <c r="K2660">
        <v>0.84379250000000017</v>
      </c>
      <c r="L2660">
        <v>1.4053273749999999</v>
      </c>
    </row>
    <row r="2661" spans="1:12" x14ac:dyDescent="0.25">
      <c r="A2661" t="s">
        <v>4084</v>
      </c>
      <c r="B2661">
        <v>1</v>
      </c>
      <c r="C2661">
        <v>13</v>
      </c>
      <c r="D2661">
        <v>13</v>
      </c>
      <c r="E2661">
        <v>1025505</v>
      </c>
      <c r="F2661" s="2">
        <v>0.04</v>
      </c>
      <c r="G2661" s="2">
        <v>0</v>
      </c>
      <c r="H2661" s="2">
        <v>0.01</v>
      </c>
      <c r="I2661">
        <v>0.4</v>
      </c>
      <c r="J2661">
        <v>10.4</v>
      </c>
      <c r="K2661">
        <v>1.1627524999999999</v>
      </c>
      <c r="L2661">
        <v>3.1669633749999999</v>
      </c>
    </row>
    <row r="2662" spans="1:12" x14ac:dyDescent="0.25">
      <c r="A2662" t="s">
        <v>4084</v>
      </c>
      <c r="B2662">
        <v>1</v>
      </c>
      <c r="C2662">
        <v>7</v>
      </c>
      <c r="D2662">
        <v>2</v>
      </c>
      <c r="E2662">
        <v>968868</v>
      </c>
      <c r="F2662" s="2">
        <v>0.03</v>
      </c>
      <c r="G2662" s="2">
        <v>0</v>
      </c>
      <c r="H2662" s="2">
        <v>0.01</v>
      </c>
      <c r="I2662">
        <v>0.4</v>
      </c>
      <c r="J2662">
        <v>0.60000000000000009</v>
      </c>
      <c r="K2662">
        <v>1.0344340000000001</v>
      </c>
      <c r="L2662">
        <v>0.67205190000000004</v>
      </c>
    </row>
    <row r="2663" spans="1:12" x14ac:dyDescent="0.25">
      <c r="A2663" t="s">
        <v>4084</v>
      </c>
      <c r="B2663">
        <v>1</v>
      </c>
      <c r="C2663">
        <v>7</v>
      </c>
      <c r="D2663">
        <v>7</v>
      </c>
      <c r="E2663">
        <v>559294</v>
      </c>
      <c r="F2663" s="2">
        <v>0.04</v>
      </c>
      <c r="G2663" s="2">
        <v>0</v>
      </c>
      <c r="H2663" s="2">
        <v>0.01</v>
      </c>
      <c r="I2663">
        <v>0.4</v>
      </c>
      <c r="J2663">
        <v>5.6000000000000005</v>
      </c>
      <c r="K2663">
        <v>0.929647</v>
      </c>
      <c r="L2663">
        <v>1.8853764500000001</v>
      </c>
    </row>
    <row r="2664" spans="1:12" x14ac:dyDescent="0.25">
      <c r="A2664" t="s">
        <v>4084</v>
      </c>
      <c r="B2664">
        <v>1</v>
      </c>
      <c r="C2664">
        <v>9</v>
      </c>
      <c r="D2664">
        <v>9</v>
      </c>
      <c r="E2664">
        <v>1402875</v>
      </c>
      <c r="F2664" s="2">
        <v>0.03</v>
      </c>
      <c r="G2664" s="2">
        <v>0</v>
      </c>
      <c r="H2664" s="2">
        <v>0</v>
      </c>
      <c r="I2664">
        <v>0.4</v>
      </c>
      <c r="J2664">
        <v>7.2</v>
      </c>
      <c r="K2664">
        <v>1.0014375</v>
      </c>
      <c r="L2664">
        <v>2.3105031249999999</v>
      </c>
    </row>
    <row r="2665" spans="1:12" x14ac:dyDescent="0.25">
      <c r="A2665" t="s">
        <v>1471</v>
      </c>
      <c r="B2665">
        <v>1</v>
      </c>
      <c r="C2665">
        <v>2</v>
      </c>
      <c r="D2665">
        <v>1</v>
      </c>
      <c r="E2665">
        <v>319303</v>
      </c>
      <c r="F2665" s="2">
        <v>0.04</v>
      </c>
      <c r="G2665" s="2">
        <v>0</v>
      </c>
      <c r="H2665" s="2">
        <v>0</v>
      </c>
      <c r="I2665">
        <v>0.4</v>
      </c>
      <c r="J2665">
        <v>0.60000000000000009</v>
      </c>
      <c r="K2665">
        <v>0.55965149999999997</v>
      </c>
      <c r="L2665">
        <v>0.50587802500000001</v>
      </c>
    </row>
    <row r="2666" spans="1:12" x14ac:dyDescent="0.25">
      <c r="A2666" t="s">
        <v>1471</v>
      </c>
      <c r="B2666">
        <v>1</v>
      </c>
      <c r="C2666">
        <v>8</v>
      </c>
      <c r="D2666">
        <v>5</v>
      </c>
      <c r="E2666">
        <v>266142</v>
      </c>
      <c r="F2666" s="2">
        <v>0.04</v>
      </c>
      <c r="G2666" s="2">
        <v>0</v>
      </c>
      <c r="H2666" s="2">
        <v>0</v>
      </c>
      <c r="I2666">
        <v>0.4</v>
      </c>
      <c r="J2666">
        <v>3.4</v>
      </c>
      <c r="K2666">
        <v>0.53307100000000007</v>
      </c>
      <c r="L2666">
        <v>1.19657485</v>
      </c>
    </row>
    <row r="2667" spans="1:12" x14ac:dyDescent="0.25">
      <c r="A2667" t="s">
        <v>1471</v>
      </c>
      <c r="B2667">
        <v>1</v>
      </c>
      <c r="C2667">
        <v>5</v>
      </c>
      <c r="D2667">
        <v>5</v>
      </c>
      <c r="E2667">
        <v>114266</v>
      </c>
      <c r="F2667" s="2">
        <v>0.05</v>
      </c>
      <c r="G2667" s="2">
        <v>0</v>
      </c>
      <c r="H2667" s="2">
        <v>0.01</v>
      </c>
      <c r="I2667">
        <v>0.4</v>
      </c>
      <c r="J2667">
        <v>4</v>
      </c>
      <c r="K2667">
        <v>0.8071330000000001</v>
      </c>
      <c r="L2667">
        <v>1.4424965500000002</v>
      </c>
    </row>
    <row r="2668" spans="1:12" x14ac:dyDescent="0.25">
      <c r="A2668" t="s">
        <v>1471</v>
      </c>
      <c r="B2668">
        <v>1</v>
      </c>
      <c r="C2668">
        <v>6</v>
      </c>
      <c r="D2668">
        <v>6</v>
      </c>
      <c r="E2668">
        <v>759274</v>
      </c>
      <c r="F2668" s="2">
        <v>0.03</v>
      </c>
      <c r="G2668" s="2">
        <v>0</v>
      </c>
      <c r="H2668" s="2">
        <v>0.01</v>
      </c>
      <c r="I2668">
        <v>0.4</v>
      </c>
      <c r="J2668">
        <v>4.8000000000000007</v>
      </c>
      <c r="K2668">
        <v>0.92963700000000005</v>
      </c>
      <c r="L2668">
        <v>1.6853729500000003</v>
      </c>
    </row>
    <row r="2669" spans="1:12" x14ac:dyDescent="0.25">
      <c r="A2669" t="s">
        <v>1471</v>
      </c>
      <c r="B2669">
        <v>1</v>
      </c>
      <c r="C2669">
        <v>5</v>
      </c>
      <c r="D2669">
        <v>5</v>
      </c>
      <c r="E2669">
        <v>265799</v>
      </c>
      <c r="F2669" s="2">
        <v>0.05</v>
      </c>
      <c r="G2669" s="2">
        <v>0</v>
      </c>
      <c r="H2669" s="2">
        <v>0.01</v>
      </c>
      <c r="I2669">
        <v>0.4</v>
      </c>
      <c r="J2669">
        <v>4</v>
      </c>
      <c r="K2669">
        <v>0.88289950000000017</v>
      </c>
      <c r="L2669">
        <v>1.4690148250000001</v>
      </c>
    </row>
    <row r="2670" spans="1:12" x14ac:dyDescent="0.25">
      <c r="A2670" t="s">
        <v>1471</v>
      </c>
      <c r="B2670">
        <v>1</v>
      </c>
      <c r="C2670">
        <v>7</v>
      </c>
      <c r="D2670">
        <v>7</v>
      </c>
      <c r="E2670">
        <v>726679</v>
      </c>
      <c r="F2670" s="2">
        <v>0.04</v>
      </c>
      <c r="G2670" s="2">
        <v>0</v>
      </c>
      <c r="H2670" s="2">
        <v>0</v>
      </c>
      <c r="I2670">
        <v>0.4</v>
      </c>
      <c r="J2670">
        <v>5.6000000000000005</v>
      </c>
      <c r="K2670">
        <v>0.76333950000000006</v>
      </c>
      <c r="L2670">
        <v>1.827168825</v>
      </c>
    </row>
    <row r="2671" spans="1:12" x14ac:dyDescent="0.25">
      <c r="A2671" t="s">
        <v>1471</v>
      </c>
      <c r="B2671">
        <v>1</v>
      </c>
      <c r="C2671">
        <v>5</v>
      </c>
      <c r="D2671">
        <v>5</v>
      </c>
      <c r="E2671">
        <v>531566</v>
      </c>
      <c r="F2671" s="2">
        <v>0.08</v>
      </c>
      <c r="G2671" s="2">
        <v>0</v>
      </c>
      <c r="H2671" s="2">
        <v>0.01</v>
      </c>
      <c r="I2671">
        <v>0.4</v>
      </c>
      <c r="J2671">
        <v>4</v>
      </c>
      <c r="K2671">
        <v>1.3157830000000001</v>
      </c>
      <c r="L2671">
        <v>1.6205240500000002</v>
      </c>
    </row>
    <row r="2672" spans="1:12" x14ac:dyDescent="0.25">
      <c r="A2672" t="s">
        <v>1471</v>
      </c>
      <c r="B2672">
        <v>1</v>
      </c>
      <c r="C2672">
        <v>6</v>
      </c>
      <c r="D2672">
        <v>6</v>
      </c>
      <c r="E2672">
        <v>505086</v>
      </c>
      <c r="F2672" s="2">
        <v>0.04</v>
      </c>
      <c r="G2672" s="2">
        <v>0</v>
      </c>
      <c r="H2672" s="2">
        <v>0.01</v>
      </c>
      <c r="I2672">
        <v>0.4</v>
      </c>
      <c r="J2672">
        <v>4.8000000000000007</v>
      </c>
      <c r="K2672">
        <v>0.90254299999999998</v>
      </c>
      <c r="L2672">
        <v>1.6758900500000002</v>
      </c>
    </row>
    <row r="2673" spans="1:12" x14ac:dyDescent="0.25">
      <c r="A2673" t="s">
        <v>1471</v>
      </c>
      <c r="B2673">
        <v>1</v>
      </c>
      <c r="C2673">
        <v>5</v>
      </c>
      <c r="D2673">
        <v>3</v>
      </c>
      <c r="E2673">
        <v>392045</v>
      </c>
      <c r="F2673" s="2">
        <v>0.04</v>
      </c>
      <c r="G2673" s="2">
        <v>0</v>
      </c>
      <c r="H2673" s="2">
        <v>0</v>
      </c>
      <c r="I2673">
        <v>0.4</v>
      </c>
      <c r="J2673">
        <v>2.0000000000000004</v>
      </c>
      <c r="K2673">
        <v>0.59602250000000001</v>
      </c>
      <c r="L2673">
        <v>0.86860787500000014</v>
      </c>
    </row>
    <row r="2674" spans="1:12" x14ac:dyDescent="0.25">
      <c r="A2674" t="s">
        <v>13858</v>
      </c>
      <c r="B2674">
        <v>1</v>
      </c>
      <c r="C2674">
        <v>18</v>
      </c>
      <c r="D2674">
        <v>17</v>
      </c>
      <c r="E2674">
        <v>2297986</v>
      </c>
      <c r="F2674" s="2">
        <v>0.05</v>
      </c>
      <c r="G2674" s="2">
        <v>0</v>
      </c>
      <c r="H2674" s="2">
        <v>0</v>
      </c>
      <c r="I2674">
        <v>0.4</v>
      </c>
      <c r="J2674">
        <v>13.400000000000002</v>
      </c>
      <c r="K2674">
        <v>1.6489929999999999</v>
      </c>
      <c r="L2674">
        <v>4.087147550000001</v>
      </c>
    </row>
    <row r="2675" spans="1:12" x14ac:dyDescent="0.25">
      <c r="A2675" t="s">
        <v>9816</v>
      </c>
      <c r="B2675">
        <v>1</v>
      </c>
      <c r="C2675">
        <v>25</v>
      </c>
      <c r="D2675">
        <v>20</v>
      </c>
      <c r="E2675">
        <v>9617950</v>
      </c>
      <c r="F2675" s="2">
        <v>0.01</v>
      </c>
      <c r="G2675" s="2">
        <v>0</v>
      </c>
      <c r="H2675" s="2">
        <v>0</v>
      </c>
      <c r="I2675">
        <v>0.4</v>
      </c>
      <c r="J2675">
        <v>15</v>
      </c>
      <c r="K2675">
        <v>4.9089749999999999</v>
      </c>
      <c r="L2675">
        <v>5.6281412500000005</v>
      </c>
    </row>
    <row r="2676" spans="1:12" x14ac:dyDescent="0.25">
      <c r="A2676" t="s">
        <v>14320</v>
      </c>
      <c r="B2676">
        <v>1</v>
      </c>
      <c r="C2676">
        <v>9</v>
      </c>
      <c r="D2676">
        <v>8</v>
      </c>
      <c r="E2676">
        <v>742552</v>
      </c>
      <c r="F2676" s="2">
        <v>0.06</v>
      </c>
      <c r="G2676" s="2">
        <v>0</v>
      </c>
      <c r="H2676" s="2">
        <v>0.01</v>
      </c>
      <c r="I2676">
        <v>0.4</v>
      </c>
      <c r="J2676">
        <v>6.2</v>
      </c>
      <c r="K2676">
        <v>1.221276</v>
      </c>
      <c r="L2676">
        <v>2.1374466000000001</v>
      </c>
    </row>
    <row r="2677" spans="1:12" x14ac:dyDescent="0.25">
      <c r="A2677" t="s">
        <v>11382</v>
      </c>
      <c r="B2677">
        <v>1</v>
      </c>
      <c r="C2677">
        <v>5</v>
      </c>
      <c r="D2677">
        <v>5</v>
      </c>
      <c r="E2677">
        <v>78175</v>
      </c>
      <c r="F2677" s="2">
        <v>0.04</v>
      </c>
      <c r="G2677" s="2">
        <v>0</v>
      </c>
      <c r="H2677" s="2">
        <v>0.01</v>
      </c>
      <c r="I2677">
        <v>0.4</v>
      </c>
      <c r="J2677">
        <v>4</v>
      </c>
      <c r="K2677">
        <v>0.68908750000000007</v>
      </c>
      <c r="L2677">
        <v>1.4011806250000001</v>
      </c>
    </row>
    <row r="2678" spans="1:12" x14ac:dyDescent="0.25">
      <c r="A2678" t="s">
        <v>17747</v>
      </c>
      <c r="B2678">
        <v>1</v>
      </c>
      <c r="C2678">
        <v>10</v>
      </c>
      <c r="D2678">
        <v>9</v>
      </c>
      <c r="E2678">
        <v>148207</v>
      </c>
      <c r="F2678" s="2">
        <v>0.03</v>
      </c>
      <c r="G2678" s="2">
        <v>0</v>
      </c>
      <c r="H2678" s="2">
        <v>0</v>
      </c>
      <c r="I2678">
        <v>0.4</v>
      </c>
      <c r="J2678">
        <v>7</v>
      </c>
      <c r="K2678">
        <v>0.37410349999999998</v>
      </c>
      <c r="L2678">
        <v>2.0409362250000003</v>
      </c>
    </row>
    <row r="2679" spans="1:12" x14ac:dyDescent="0.25">
      <c r="A2679" t="s">
        <v>17747</v>
      </c>
      <c r="B2679">
        <v>1</v>
      </c>
      <c r="C2679">
        <v>7</v>
      </c>
      <c r="D2679">
        <v>4</v>
      </c>
      <c r="E2679">
        <v>177613</v>
      </c>
      <c r="F2679" s="2">
        <v>0.05</v>
      </c>
      <c r="G2679" s="2">
        <v>0</v>
      </c>
      <c r="H2679" s="2">
        <v>0</v>
      </c>
      <c r="I2679">
        <v>0.4</v>
      </c>
      <c r="J2679">
        <v>2.6</v>
      </c>
      <c r="K2679">
        <v>0.58880650000000012</v>
      </c>
      <c r="L2679">
        <v>1.016082275</v>
      </c>
    </row>
    <row r="2680" spans="1:12" x14ac:dyDescent="0.25">
      <c r="A2680" t="s">
        <v>20400</v>
      </c>
      <c r="B2680">
        <v>1</v>
      </c>
      <c r="C2680">
        <v>6</v>
      </c>
      <c r="D2680">
        <v>6</v>
      </c>
      <c r="E2680">
        <v>28179</v>
      </c>
      <c r="F2680" s="2">
        <v>0.11</v>
      </c>
      <c r="G2680" s="2">
        <v>0</v>
      </c>
      <c r="H2680" s="2">
        <v>0.03</v>
      </c>
      <c r="I2680">
        <v>0.4</v>
      </c>
      <c r="J2680">
        <v>4.8000000000000007</v>
      </c>
      <c r="K2680">
        <v>1.8640895000000002</v>
      </c>
      <c r="L2680">
        <v>2.0124313250000005</v>
      </c>
    </row>
    <row r="2681" spans="1:12" x14ac:dyDescent="0.25">
      <c r="A2681" t="s">
        <v>12380</v>
      </c>
      <c r="B2681">
        <v>1</v>
      </c>
      <c r="C2681">
        <v>7</v>
      </c>
      <c r="D2681">
        <v>7</v>
      </c>
      <c r="E2681">
        <v>184982</v>
      </c>
      <c r="F2681" s="2">
        <v>0.05</v>
      </c>
      <c r="G2681" s="2">
        <v>0</v>
      </c>
      <c r="H2681" s="2">
        <v>0</v>
      </c>
      <c r="I2681">
        <v>0.4</v>
      </c>
      <c r="J2681">
        <v>5.6000000000000005</v>
      </c>
      <c r="K2681">
        <v>0.5924910000000001</v>
      </c>
      <c r="L2681">
        <v>1.76737185</v>
      </c>
    </row>
    <row r="2682" spans="1:12" x14ac:dyDescent="0.25">
      <c r="A2682" t="s">
        <v>2686</v>
      </c>
      <c r="B2682">
        <v>1</v>
      </c>
      <c r="C2682">
        <v>5</v>
      </c>
      <c r="D2682">
        <v>3</v>
      </c>
      <c r="E2682">
        <v>612279</v>
      </c>
      <c r="F2682" s="2">
        <v>0.05</v>
      </c>
      <c r="G2682" s="2">
        <v>0</v>
      </c>
      <c r="H2682" s="2">
        <v>0</v>
      </c>
      <c r="I2682">
        <v>0.4</v>
      </c>
      <c r="J2682">
        <v>2.0000000000000004</v>
      </c>
      <c r="K2682">
        <v>0.80613950000000012</v>
      </c>
      <c r="L2682">
        <v>0.94214882500000019</v>
      </c>
    </row>
    <row r="2683" spans="1:12" x14ac:dyDescent="0.25">
      <c r="A2683" t="s">
        <v>6423</v>
      </c>
      <c r="B2683">
        <v>1</v>
      </c>
      <c r="C2683">
        <v>6</v>
      </c>
      <c r="D2683">
        <v>5</v>
      </c>
      <c r="E2683">
        <v>160409</v>
      </c>
      <c r="F2683" s="2">
        <v>0.13</v>
      </c>
      <c r="G2683" s="2">
        <v>0</v>
      </c>
      <c r="H2683" s="2">
        <v>0.02</v>
      </c>
      <c r="I2683">
        <v>0.4</v>
      </c>
      <c r="J2683">
        <v>3.8</v>
      </c>
      <c r="K2683">
        <v>1.8802045000000001</v>
      </c>
      <c r="L2683">
        <v>1.768071575</v>
      </c>
    </row>
    <row r="2684" spans="1:12" x14ac:dyDescent="0.25">
      <c r="A2684" t="s">
        <v>6423</v>
      </c>
      <c r="B2684">
        <v>1</v>
      </c>
      <c r="C2684">
        <v>5</v>
      </c>
      <c r="D2684">
        <v>5</v>
      </c>
      <c r="E2684">
        <v>207308</v>
      </c>
      <c r="F2684" s="2">
        <v>0.08</v>
      </c>
      <c r="G2684" s="2">
        <v>0</v>
      </c>
      <c r="H2684" s="2">
        <v>0.02</v>
      </c>
      <c r="I2684">
        <v>0.4</v>
      </c>
      <c r="J2684">
        <v>4</v>
      </c>
      <c r="K2684">
        <v>1.403654</v>
      </c>
      <c r="L2684">
        <v>1.6512789000000001</v>
      </c>
    </row>
    <row r="2685" spans="1:12" x14ac:dyDescent="0.25">
      <c r="A2685" t="s">
        <v>14880</v>
      </c>
      <c r="B2685">
        <v>1</v>
      </c>
      <c r="C2685">
        <v>6</v>
      </c>
      <c r="D2685">
        <v>5</v>
      </c>
      <c r="E2685">
        <v>114923</v>
      </c>
      <c r="F2685" s="2">
        <v>0.06</v>
      </c>
      <c r="G2685" s="2">
        <v>0</v>
      </c>
      <c r="H2685" s="2">
        <v>0.04</v>
      </c>
      <c r="I2685">
        <v>0.4</v>
      </c>
      <c r="J2685">
        <v>3.8</v>
      </c>
      <c r="K2685">
        <v>1.6574614999999999</v>
      </c>
      <c r="L2685">
        <v>1.6901115249999998</v>
      </c>
    </row>
    <row r="2686" spans="1:12" x14ac:dyDescent="0.25">
      <c r="A2686" t="s">
        <v>2782</v>
      </c>
      <c r="B2686">
        <v>1</v>
      </c>
      <c r="C2686">
        <v>7</v>
      </c>
      <c r="D2686">
        <v>6</v>
      </c>
      <c r="E2686">
        <v>3055492</v>
      </c>
      <c r="F2686" s="2">
        <v>0.04</v>
      </c>
      <c r="G2686" s="2">
        <v>0</v>
      </c>
      <c r="H2686" s="2">
        <v>0</v>
      </c>
      <c r="I2686">
        <v>0.4</v>
      </c>
      <c r="J2686">
        <v>4.6000000000000005</v>
      </c>
      <c r="K2686">
        <v>1.927746</v>
      </c>
      <c r="L2686">
        <v>1.9847111</v>
      </c>
    </row>
    <row r="2687" spans="1:12" x14ac:dyDescent="0.25">
      <c r="A2687" t="s">
        <v>4080</v>
      </c>
      <c r="B2687">
        <v>1</v>
      </c>
      <c r="C2687">
        <v>4</v>
      </c>
      <c r="D2687">
        <v>3</v>
      </c>
      <c r="E2687">
        <v>36859</v>
      </c>
      <c r="F2687" s="2">
        <v>0</v>
      </c>
      <c r="G2687" s="2">
        <v>0</v>
      </c>
      <c r="H2687" s="2">
        <v>0</v>
      </c>
      <c r="I2687">
        <v>0.4</v>
      </c>
      <c r="J2687">
        <v>2.2000000000000002</v>
      </c>
      <c r="K2687">
        <v>1.8429499999999998E-2</v>
      </c>
      <c r="L2687">
        <v>0.71645032500000005</v>
      </c>
    </row>
    <row r="2688" spans="1:12" x14ac:dyDescent="0.25">
      <c r="A2688" t="s">
        <v>9782</v>
      </c>
      <c r="B2688">
        <v>1</v>
      </c>
      <c r="C2688">
        <v>19</v>
      </c>
      <c r="D2688">
        <v>11</v>
      </c>
      <c r="E2688">
        <v>519161</v>
      </c>
      <c r="F2688" s="2">
        <v>0</v>
      </c>
      <c r="G2688" s="2">
        <v>0</v>
      </c>
      <c r="H2688" s="2">
        <v>0</v>
      </c>
      <c r="I2688">
        <v>0.4</v>
      </c>
      <c r="J2688">
        <v>7.2000000000000011</v>
      </c>
      <c r="K2688">
        <v>0.25958049999999999</v>
      </c>
      <c r="L2688">
        <v>2.0508531750000003</v>
      </c>
    </row>
    <row r="2689" spans="1:12" x14ac:dyDescent="0.25">
      <c r="A2689" t="s">
        <v>198</v>
      </c>
      <c r="B2689">
        <v>1</v>
      </c>
      <c r="C2689">
        <v>4</v>
      </c>
      <c r="D2689">
        <v>2</v>
      </c>
      <c r="E2689">
        <v>1373683</v>
      </c>
      <c r="F2689" s="2">
        <v>0.03</v>
      </c>
      <c r="G2689" s="2">
        <v>0</v>
      </c>
      <c r="H2689" s="2">
        <v>0</v>
      </c>
      <c r="I2689">
        <v>0.4</v>
      </c>
      <c r="J2689">
        <v>1.2000000000000002</v>
      </c>
      <c r="K2689">
        <v>0.98684149999999993</v>
      </c>
      <c r="L2689">
        <v>0.80539452500000008</v>
      </c>
    </row>
    <row r="2690" spans="1:12" x14ac:dyDescent="0.25">
      <c r="A2690" t="s">
        <v>198</v>
      </c>
      <c r="B2690">
        <v>1</v>
      </c>
      <c r="C2690">
        <v>13</v>
      </c>
      <c r="D2690">
        <v>12</v>
      </c>
      <c r="E2690">
        <v>1023827</v>
      </c>
      <c r="F2690" s="2">
        <v>0.01</v>
      </c>
      <c r="G2690" s="2">
        <v>0</v>
      </c>
      <c r="H2690" s="2">
        <v>0</v>
      </c>
      <c r="I2690">
        <v>0.4</v>
      </c>
      <c r="J2690">
        <v>9.4000000000000021</v>
      </c>
      <c r="K2690">
        <v>0.6119135</v>
      </c>
      <c r="L2690">
        <v>2.7241697250000008</v>
      </c>
    </row>
    <row r="2691" spans="1:12" x14ac:dyDescent="0.25">
      <c r="A2691" t="s">
        <v>198</v>
      </c>
      <c r="B2691">
        <v>1</v>
      </c>
      <c r="C2691">
        <v>3</v>
      </c>
      <c r="D2691">
        <v>3</v>
      </c>
      <c r="E2691">
        <v>2771982</v>
      </c>
      <c r="F2691" s="2">
        <v>0.01</v>
      </c>
      <c r="G2691" s="2">
        <v>0</v>
      </c>
      <c r="H2691" s="2">
        <v>0</v>
      </c>
      <c r="I2691">
        <v>0.4</v>
      </c>
      <c r="J2691">
        <v>2.4000000000000004</v>
      </c>
      <c r="K2691">
        <v>1.4859910000000001</v>
      </c>
      <c r="L2691">
        <v>1.2800968500000001</v>
      </c>
    </row>
    <row r="2692" spans="1:12" x14ac:dyDescent="0.25">
      <c r="A2692" t="s">
        <v>198</v>
      </c>
      <c r="B2692">
        <v>1</v>
      </c>
      <c r="C2692">
        <v>4</v>
      </c>
      <c r="D2692">
        <v>3</v>
      </c>
      <c r="E2692">
        <v>2058516</v>
      </c>
      <c r="F2692" s="2">
        <v>0.02</v>
      </c>
      <c r="G2692" s="2">
        <v>0</v>
      </c>
      <c r="H2692" s="2">
        <v>0</v>
      </c>
      <c r="I2692">
        <v>0.4</v>
      </c>
      <c r="J2692">
        <v>2.2000000000000002</v>
      </c>
      <c r="K2692">
        <v>1.229258</v>
      </c>
      <c r="L2692">
        <v>1.1402403000000001</v>
      </c>
    </row>
    <row r="2693" spans="1:12" x14ac:dyDescent="0.25">
      <c r="A2693" t="s">
        <v>198</v>
      </c>
      <c r="B2693">
        <v>1</v>
      </c>
      <c r="C2693">
        <v>1</v>
      </c>
      <c r="D2693">
        <v>1</v>
      </c>
      <c r="E2693">
        <v>148659</v>
      </c>
      <c r="F2693" s="2">
        <v>0.02</v>
      </c>
      <c r="G2693" s="2">
        <v>0</v>
      </c>
      <c r="H2693" s="2">
        <v>0</v>
      </c>
      <c r="I2693">
        <v>0.4</v>
      </c>
      <c r="J2693">
        <v>0.8</v>
      </c>
      <c r="K2693">
        <v>0.2743295</v>
      </c>
      <c r="L2693">
        <v>0.45601532500000003</v>
      </c>
    </row>
    <row r="2694" spans="1:12" x14ac:dyDescent="0.25">
      <c r="A2694" t="s">
        <v>198</v>
      </c>
      <c r="B2694">
        <v>1</v>
      </c>
      <c r="C2694">
        <v>1</v>
      </c>
      <c r="D2694">
        <v>1</v>
      </c>
      <c r="E2694">
        <v>264632</v>
      </c>
      <c r="F2694" s="2">
        <v>0.02</v>
      </c>
      <c r="G2694" s="2">
        <v>0</v>
      </c>
      <c r="H2694" s="2">
        <v>0</v>
      </c>
      <c r="I2694">
        <v>0.4</v>
      </c>
      <c r="J2694">
        <v>0.8</v>
      </c>
      <c r="K2694">
        <v>0.332316</v>
      </c>
      <c r="L2694">
        <v>0.47631060000000003</v>
      </c>
    </row>
    <row r="2695" spans="1:12" x14ac:dyDescent="0.25">
      <c r="A2695" t="s">
        <v>198</v>
      </c>
      <c r="B2695">
        <v>1</v>
      </c>
      <c r="C2695">
        <v>1</v>
      </c>
      <c r="D2695">
        <v>1</v>
      </c>
      <c r="E2695">
        <v>82052</v>
      </c>
      <c r="F2695" s="2">
        <v>0.02</v>
      </c>
      <c r="G2695" s="2">
        <v>0</v>
      </c>
      <c r="H2695" s="2">
        <v>0</v>
      </c>
      <c r="I2695">
        <v>0.4</v>
      </c>
      <c r="J2695">
        <v>0.8</v>
      </c>
      <c r="K2695">
        <v>0.24102600000000002</v>
      </c>
      <c r="L2695">
        <v>0.44435910000000006</v>
      </c>
    </row>
    <row r="2696" spans="1:12" x14ac:dyDescent="0.25">
      <c r="A2696" t="s">
        <v>198</v>
      </c>
      <c r="B2696">
        <v>1</v>
      </c>
      <c r="C2696">
        <v>1</v>
      </c>
      <c r="D2696">
        <v>1</v>
      </c>
      <c r="E2696">
        <v>41760</v>
      </c>
      <c r="F2696" s="2">
        <v>0.02</v>
      </c>
      <c r="G2696" s="2">
        <v>0</v>
      </c>
      <c r="H2696" s="2">
        <v>0</v>
      </c>
      <c r="I2696">
        <v>0.4</v>
      </c>
      <c r="J2696">
        <v>0.8</v>
      </c>
      <c r="K2696">
        <v>0.22088000000000002</v>
      </c>
      <c r="L2696">
        <v>0.43730800000000003</v>
      </c>
    </row>
    <row r="2697" spans="1:12" x14ac:dyDescent="0.25">
      <c r="A2697" t="s">
        <v>198</v>
      </c>
      <c r="B2697">
        <v>1</v>
      </c>
      <c r="C2697">
        <v>5</v>
      </c>
      <c r="D2697">
        <v>4</v>
      </c>
      <c r="E2697">
        <v>1580705</v>
      </c>
      <c r="F2697" s="2">
        <v>0.02</v>
      </c>
      <c r="G2697" s="2">
        <v>0</v>
      </c>
      <c r="H2697" s="2">
        <v>0</v>
      </c>
      <c r="I2697">
        <v>0.4</v>
      </c>
      <c r="J2697">
        <v>3</v>
      </c>
      <c r="K2697">
        <v>0.99035249999999997</v>
      </c>
      <c r="L2697">
        <v>1.256623375</v>
      </c>
    </row>
    <row r="2698" spans="1:12" x14ac:dyDescent="0.25">
      <c r="A2698" t="s">
        <v>198</v>
      </c>
      <c r="B2698">
        <v>1</v>
      </c>
      <c r="C2698">
        <v>4</v>
      </c>
      <c r="D2698">
        <v>3</v>
      </c>
      <c r="E2698">
        <v>1669974</v>
      </c>
      <c r="F2698" s="2">
        <v>0.01</v>
      </c>
      <c r="G2698" s="2">
        <v>0</v>
      </c>
      <c r="H2698" s="2">
        <v>0</v>
      </c>
      <c r="I2698">
        <v>0.4</v>
      </c>
      <c r="J2698">
        <v>2.2000000000000002</v>
      </c>
      <c r="K2698">
        <v>0.9349869999999999</v>
      </c>
      <c r="L2698">
        <v>1.0372454499999999</v>
      </c>
    </row>
    <row r="2699" spans="1:12" x14ac:dyDescent="0.25">
      <c r="A2699" t="s">
        <v>198</v>
      </c>
      <c r="B2699">
        <v>1</v>
      </c>
      <c r="C2699">
        <v>1</v>
      </c>
      <c r="D2699">
        <v>1</v>
      </c>
      <c r="E2699">
        <v>856874</v>
      </c>
      <c r="F2699" s="2">
        <v>0.02</v>
      </c>
      <c r="G2699" s="2">
        <v>0</v>
      </c>
      <c r="H2699" s="2">
        <v>0</v>
      </c>
      <c r="I2699">
        <v>0.4</v>
      </c>
      <c r="J2699">
        <v>0.8</v>
      </c>
      <c r="K2699">
        <v>0.62843699999999991</v>
      </c>
      <c r="L2699">
        <v>0.57995295000000002</v>
      </c>
    </row>
    <row r="2700" spans="1:12" x14ac:dyDescent="0.25">
      <c r="A2700" t="s">
        <v>198</v>
      </c>
      <c r="B2700">
        <v>1</v>
      </c>
      <c r="C2700">
        <v>7</v>
      </c>
      <c r="D2700">
        <v>7</v>
      </c>
      <c r="E2700">
        <v>912295</v>
      </c>
      <c r="F2700" s="2">
        <v>0.01</v>
      </c>
      <c r="G2700" s="2">
        <v>0</v>
      </c>
      <c r="H2700" s="2">
        <v>0</v>
      </c>
      <c r="I2700">
        <v>0.4</v>
      </c>
      <c r="J2700">
        <v>5.6000000000000005</v>
      </c>
      <c r="K2700">
        <v>0.55614750000000002</v>
      </c>
      <c r="L2700">
        <v>1.7546516250000002</v>
      </c>
    </row>
    <row r="2701" spans="1:12" x14ac:dyDescent="0.25">
      <c r="A2701" t="s">
        <v>198</v>
      </c>
      <c r="B2701">
        <v>1</v>
      </c>
      <c r="C2701">
        <v>7</v>
      </c>
      <c r="D2701">
        <v>7</v>
      </c>
      <c r="E2701">
        <v>4096699</v>
      </c>
      <c r="F2701" s="2">
        <v>0.01</v>
      </c>
      <c r="G2701" s="2">
        <v>0</v>
      </c>
      <c r="H2701" s="2">
        <v>0</v>
      </c>
      <c r="I2701">
        <v>0.4</v>
      </c>
      <c r="J2701">
        <v>5.6000000000000005</v>
      </c>
      <c r="K2701">
        <v>2.1483495000000001</v>
      </c>
      <c r="L2701">
        <v>2.3119223250000003</v>
      </c>
    </row>
    <row r="2702" spans="1:12" x14ac:dyDescent="0.25">
      <c r="A2702" t="s">
        <v>198</v>
      </c>
      <c r="B2702">
        <v>1</v>
      </c>
      <c r="C2702">
        <v>9</v>
      </c>
      <c r="D2702">
        <v>8</v>
      </c>
      <c r="E2702">
        <v>6492425</v>
      </c>
      <c r="F2702" s="2">
        <v>0.02</v>
      </c>
      <c r="G2702" s="2">
        <v>0</v>
      </c>
      <c r="H2702" s="2">
        <v>0</v>
      </c>
      <c r="I2702">
        <v>0.4</v>
      </c>
      <c r="J2702">
        <v>6.2</v>
      </c>
      <c r="K2702">
        <v>3.4462125000000001</v>
      </c>
      <c r="L2702">
        <v>2.9161743749999998</v>
      </c>
    </row>
    <row r="2703" spans="1:12" x14ac:dyDescent="0.25">
      <c r="A2703" t="s">
        <v>198</v>
      </c>
      <c r="B2703">
        <v>1</v>
      </c>
      <c r="C2703">
        <v>1</v>
      </c>
      <c r="D2703">
        <v>1</v>
      </c>
      <c r="E2703">
        <v>842514</v>
      </c>
      <c r="F2703" s="2">
        <v>0.02</v>
      </c>
      <c r="G2703" s="2">
        <v>0</v>
      </c>
      <c r="H2703" s="2">
        <v>0</v>
      </c>
      <c r="I2703">
        <v>0.4</v>
      </c>
      <c r="J2703">
        <v>0.8</v>
      </c>
      <c r="K2703">
        <v>0.62125699999999995</v>
      </c>
      <c r="L2703">
        <v>0.57743995000000004</v>
      </c>
    </row>
    <row r="2704" spans="1:12" x14ac:dyDescent="0.25">
      <c r="A2704" t="s">
        <v>198</v>
      </c>
      <c r="B2704">
        <v>1</v>
      </c>
      <c r="C2704">
        <v>5</v>
      </c>
      <c r="D2704">
        <v>5</v>
      </c>
      <c r="E2704">
        <v>3153075</v>
      </c>
      <c r="F2704" s="2">
        <v>0.01</v>
      </c>
      <c r="G2704" s="2">
        <v>0</v>
      </c>
      <c r="H2704" s="2">
        <v>0</v>
      </c>
      <c r="I2704">
        <v>0.4</v>
      </c>
      <c r="J2704">
        <v>4</v>
      </c>
      <c r="K2704">
        <v>1.6765375</v>
      </c>
      <c r="L2704">
        <v>1.7467881250000001</v>
      </c>
    </row>
    <row r="2705" spans="1:12" x14ac:dyDescent="0.25">
      <c r="A2705" t="s">
        <v>198</v>
      </c>
      <c r="B2705">
        <v>1</v>
      </c>
      <c r="C2705">
        <v>2</v>
      </c>
      <c r="D2705">
        <v>2</v>
      </c>
      <c r="E2705">
        <v>543067</v>
      </c>
      <c r="F2705" s="2">
        <v>0.04</v>
      </c>
      <c r="G2705" s="2">
        <v>0</v>
      </c>
      <c r="H2705" s="2">
        <v>0</v>
      </c>
      <c r="I2705">
        <v>0.4</v>
      </c>
      <c r="J2705">
        <v>1.6</v>
      </c>
      <c r="K2705">
        <v>0.67153350000000001</v>
      </c>
      <c r="L2705">
        <v>0.795036725</v>
      </c>
    </row>
    <row r="2706" spans="1:12" x14ac:dyDescent="0.25">
      <c r="A2706" t="s">
        <v>198</v>
      </c>
      <c r="B2706">
        <v>1</v>
      </c>
      <c r="C2706">
        <v>1</v>
      </c>
      <c r="D2706">
        <v>1</v>
      </c>
      <c r="E2706">
        <v>892676</v>
      </c>
      <c r="F2706" s="2">
        <v>0.01</v>
      </c>
      <c r="G2706" s="2">
        <v>0</v>
      </c>
      <c r="H2706" s="2">
        <v>0</v>
      </c>
      <c r="I2706">
        <v>0.4</v>
      </c>
      <c r="J2706">
        <v>0.8</v>
      </c>
      <c r="K2706">
        <v>0.54633799999999999</v>
      </c>
      <c r="L2706">
        <v>0.55121830000000005</v>
      </c>
    </row>
    <row r="2707" spans="1:12" x14ac:dyDescent="0.25">
      <c r="A2707" t="s">
        <v>198</v>
      </c>
      <c r="B2707">
        <v>1</v>
      </c>
      <c r="C2707">
        <v>1</v>
      </c>
      <c r="D2707">
        <v>1</v>
      </c>
      <c r="E2707">
        <v>319297</v>
      </c>
      <c r="F2707" s="2">
        <v>0.02</v>
      </c>
      <c r="G2707" s="2">
        <v>0</v>
      </c>
      <c r="H2707" s="2">
        <v>0</v>
      </c>
      <c r="I2707">
        <v>0.4</v>
      </c>
      <c r="J2707">
        <v>0.8</v>
      </c>
      <c r="K2707">
        <v>0.35964850000000004</v>
      </c>
      <c r="L2707">
        <v>0.48587697500000004</v>
      </c>
    </row>
    <row r="2708" spans="1:12" x14ac:dyDescent="0.25">
      <c r="A2708" t="s">
        <v>198</v>
      </c>
      <c r="B2708">
        <v>1</v>
      </c>
      <c r="C2708">
        <v>1</v>
      </c>
      <c r="D2708">
        <v>1</v>
      </c>
      <c r="E2708">
        <v>77966</v>
      </c>
      <c r="F2708" s="2">
        <v>0.02</v>
      </c>
      <c r="G2708" s="2">
        <v>0</v>
      </c>
      <c r="H2708" s="2">
        <v>0</v>
      </c>
      <c r="I2708">
        <v>0.4</v>
      </c>
      <c r="J2708">
        <v>0.8</v>
      </c>
      <c r="K2708">
        <v>0.238983</v>
      </c>
      <c r="L2708">
        <v>0.44364405000000007</v>
      </c>
    </row>
    <row r="2709" spans="1:12" x14ac:dyDescent="0.25">
      <c r="A2709" t="s">
        <v>198</v>
      </c>
      <c r="B2709">
        <v>1</v>
      </c>
      <c r="C2709">
        <v>5</v>
      </c>
      <c r="D2709">
        <v>4</v>
      </c>
      <c r="E2709">
        <v>402804</v>
      </c>
      <c r="F2709" s="2">
        <v>0.03</v>
      </c>
      <c r="G2709" s="2">
        <v>0</v>
      </c>
      <c r="H2709" s="2">
        <v>0</v>
      </c>
      <c r="I2709">
        <v>0.4</v>
      </c>
      <c r="J2709">
        <v>3</v>
      </c>
      <c r="K2709">
        <v>0.50140200000000001</v>
      </c>
      <c r="L2709">
        <v>1.0854907</v>
      </c>
    </row>
    <row r="2710" spans="1:12" x14ac:dyDescent="0.25">
      <c r="A2710" t="s">
        <v>198</v>
      </c>
      <c r="B2710">
        <v>1</v>
      </c>
      <c r="C2710">
        <v>4</v>
      </c>
      <c r="D2710">
        <v>4</v>
      </c>
      <c r="E2710">
        <v>4174131</v>
      </c>
      <c r="F2710" s="2">
        <v>0.01</v>
      </c>
      <c r="G2710" s="2">
        <v>0</v>
      </c>
      <c r="H2710" s="2">
        <v>0</v>
      </c>
      <c r="I2710">
        <v>0.4</v>
      </c>
      <c r="J2710">
        <v>3.2</v>
      </c>
      <c r="K2710">
        <v>2.1870655000000001</v>
      </c>
      <c r="L2710">
        <v>1.725472925</v>
      </c>
    </row>
    <row r="2711" spans="1:12" x14ac:dyDescent="0.25">
      <c r="A2711" t="s">
        <v>198</v>
      </c>
      <c r="B2711">
        <v>1</v>
      </c>
      <c r="C2711">
        <v>3</v>
      </c>
      <c r="D2711">
        <v>3</v>
      </c>
      <c r="E2711">
        <v>494709</v>
      </c>
      <c r="F2711" s="2">
        <v>0.01</v>
      </c>
      <c r="G2711" s="2">
        <v>0</v>
      </c>
      <c r="H2711" s="2">
        <v>0</v>
      </c>
      <c r="I2711">
        <v>0.4</v>
      </c>
      <c r="J2711">
        <v>2.4000000000000004</v>
      </c>
      <c r="K2711">
        <v>0.34735450000000001</v>
      </c>
      <c r="L2711">
        <v>0.88157407500000007</v>
      </c>
    </row>
    <row r="2712" spans="1:12" x14ac:dyDescent="0.25">
      <c r="A2712" t="s">
        <v>198</v>
      </c>
      <c r="B2712">
        <v>1</v>
      </c>
      <c r="C2712">
        <v>1</v>
      </c>
      <c r="D2712">
        <v>1</v>
      </c>
      <c r="E2712">
        <v>291258</v>
      </c>
      <c r="F2712" s="2">
        <v>0.02</v>
      </c>
      <c r="G2712" s="2">
        <v>0</v>
      </c>
      <c r="H2712" s="2">
        <v>0</v>
      </c>
      <c r="I2712">
        <v>0.4</v>
      </c>
      <c r="J2712">
        <v>0.8</v>
      </c>
      <c r="K2712">
        <v>0.34562899999999996</v>
      </c>
      <c r="L2712">
        <v>0.48097015000000004</v>
      </c>
    </row>
    <row r="2713" spans="1:12" x14ac:dyDescent="0.25">
      <c r="A2713" t="s">
        <v>198</v>
      </c>
      <c r="B2713">
        <v>1</v>
      </c>
      <c r="C2713">
        <v>5</v>
      </c>
      <c r="D2713">
        <v>5</v>
      </c>
      <c r="E2713">
        <v>1310832</v>
      </c>
      <c r="F2713" s="2">
        <v>0.01</v>
      </c>
      <c r="G2713" s="2">
        <v>0</v>
      </c>
      <c r="H2713" s="2">
        <v>0</v>
      </c>
      <c r="I2713">
        <v>0.4</v>
      </c>
      <c r="J2713">
        <v>4</v>
      </c>
      <c r="K2713">
        <v>0.75541599999999998</v>
      </c>
      <c r="L2713">
        <v>1.4243956</v>
      </c>
    </row>
    <row r="2714" spans="1:12" x14ac:dyDescent="0.25">
      <c r="A2714" t="s">
        <v>198</v>
      </c>
      <c r="B2714">
        <v>1</v>
      </c>
      <c r="C2714">
        <v>2</v>
      </c>
      <c r="D2714">
        <v>2</v>
      </c>
      <c r="E2714">
        <v>381190</v>
      </c>
      <c r="F2714" s="2">
        <v>0.01</v>
      </c>
      <c r="G2714" s="2">
        <v>0</v>
      </c>
      <c r="H2714" s="2">
        <v>0</v>
      </c>
      <c r="I2714">
        <v>0.4</v>
      </c>
      <c r="J2714">
        <v>1.6</v>
      </c>
      <c r="K2714">
        <v>0.29059499999999999</v>
      </c>
      <c r="L2714">
        <v>0.66170825</v>
      </c>
    </row>
    <row r="2715" spans="1:12" x14ac:dyDescent="0.25">
      <c r="A2715" t="s">
        <v>198</v>
      </c>
      <c r="B2715">
        <v>1</v>
      </c>
      <c r="C2715">
        <v>5</v>
      </c>
      <c r="D2715">
        <v>5</v>
      </c>
      <c r="E2715">
        <v>331981</v>
      </c>
      <c r="F2715" s="2">
        <v>0.01</v>
      </c>
      <c r="G2715" s="2">
        <v>0</v>
      </c>
      <c r="H2715" s="2">
        <v>0</v>
      </c>
      <c r="I2715">
        <v>0.4</v>
      </c>
      <c r="J2715">
        <v>4</v>
      </c>
      <c r="K2715">
        <v>0.26599050000000002</v>
      </c>
      <c r="L2715">
        <v>1.2530966750000001</v>
      </c>
    </row>
    <row r="2716" spans="1:12" x14ac:dyDescent="0.25">
      <c r="A2716" t="s">
        <v>198</v>
      </c>
      <c r="B2716">
        <v>1</v>
      </c>
      <c r="C2716">
        <v>1</v>
      </c>
      <c r="D2716">
        <v>1</v>
      </c>
      <c r="E2716">
        <v>177269</v>
      </c>
      <c r="F2716" s="2">
        <v>0.01</v>
      </c>
      <c r="G2716" s="2">
        <v>0</v>
      </c>
      <c r="H2716" s="2">
        <v>0</v>
      </c>
      <c r="I2716">
        <v>0.4</v>
      </c>
      <c r="J2716">
        <v>0.8</v>
      </c>
      <c r="K2716">
        <v>0.18863449999999998</v>
      </c>
      <c r="L2716">
        <v>0.426022075</v>
      </c>
    </row>
    <row r="2717" spans="1:12" x14ac:dyDescent="0.25">
      <c r="A2717" t="s">
        <v>198</v>
      </c>
      <c r="B2717">
        <v>1</v>
      </c>
      <c r="C2717">
        <v>1</v>
      </c>
      <c r="D2717">
        <v>1</v>
      </c>
      <c r="E2717">
        <v>58933</v>
      </c>
      <c r="F2717" s="2">
        <v>0.02</v>
      </c>
      <c r="G2717" s="2">
        <v>0</v>
      </c>
      <c r="H2717" s="2">
        <v>0</v>
      </c>
      <c r="I2717">
        <v>0.4</v>
      </c>
      <c r="J2717">
        <v>0.8</v>
      </c>
      <c r="K2717">
        <v>0.22946650000000002</v>
      </c>
      <c r="L2717">
        <v>0.44031327500000006</v>
      </c>
    </row>
    <row r="2718" spans="1:12" x14ac:dyDescent="0.25">
      <c r="A2718" t="s">
        <v>198</v>
      </c>
      <c r="B2718">
        <v>1</v>
      </c>
      <c r="C2718">
        <v>3</v>
      </c>
      <c r="D2718">
        <v>3</v>
      </c>
      <c r="E2718">
        <v>518107</v>
      </c>
      <c r="F2718" s="2">
        <v>0.02</v>
      </c>
      <c r="G2718" s="2">
        <v>0</v>
      </c>
      <c r="H2718" s="2">
        <v>0</v>
      </c>
      <c r="I2718">
        <v>0.4</v>
      </c>
      <c r="J2718">
        <v>2.4000000000000004</v>
      </c>
      <c r="K2718">
        <v>0.4590535</v>
      </c>
      <c r="L2718">
        <v>0.92066872500000008</v>
      </c>
    </row>
    <row r="2719" spans="1:12" x14ac:dyDescent="0.25">
      <c r="A2719" t="s">
        <v>198</v>
      </c>
      <c r="B2719">
        <v>1</v>
      </c>
      <c r="C2719">
        <v>5</v>
      </c>
      <c r="D2719">
        <v>1</v>
      </c>
      <c r="E2719">
        <v>1315873</v>
      </c>
      <c r="F2719" s="2">
        <v>0.01</v>
      </c>
      <c r="G2719" s="2">
        <v>0</v>
      </c>
      <c r="H2719" s="2">
        <v>0</v>
      </c>
      <c r="I2719">
        <v>0.4</v>
      </c>
      <c r="J2719">
        <v>0</v>
      </c>
      <c r="K2719">
        <v>0.7579364999999999</v>
      </c>
      <c r="L2719">
        <v>0.42527777499999997</v>
      </c>
    </row>
    <row r="2720" spans="1:12" x14ac:dyDescent="0.25">
      <c r="A2720" t="s">
        <v>198</v>
      </c>
      <c r="B2720">
        <v>1</v>
      </c>
      <c r="C2720">
        <v>1</v>
      </c>
      <c r="D2720">
        <v>1</v>
      </c>
      <c r="E2720">
        <v>1365999</v>
      </c>
      <c r="F2720" s="2">
        <v>0.02</v>
      </c>
      <c r="G2720" s="2">
        <v>0</v>
      </c>
      <c r="H2720" s="2">
        <v>0</v>
      </c>
      <c r="I2720">
        <v>0.4</v>
      </c>
      <c r="J2720">
        <v>0.8</v>
      </c>
      <c r="K2720">
        <v>0.88299949999999994</v>
      </c>
      <c r="L2720">
        <v>0.66904982499999999</v>
      </c>
    </row>
    <row r="2721" spans="1:12" x14ac:dyDescent="0.25">
      <c r="A2721" t="s">
        <v>198</v>
      </c>
      <c r="B2721">
        <v>1</v>
      </c>
      <c r="C2721">
        <v>1</v>
      </c>
      <c r="D2721">
        <v>1</v>
      </c>
      <c r="E2721">
        <v>187987</v>
      </c>
      <c r="F2721" s="2">
        <v>0.02</v>
      </c>
      <c r="G2721" s="2">
        <v>0</v>
      </c>
      <c r="H2721" s="2">
        <v>0</v>
      </c>
      <c r="I2721">
        <v>0.4</v>
      </c>
      <c r="J2721">
        <v>0.8</v>
      </c>
      <c r="K2721">
        <v>0.29399350000000002</v>
      </c>
      <c r="L2721">
        <v>0.46289772500000004</v>
      </c>
    </row>
    <row r="2722" spans="1:12" x14ac:dyDescent="0.25">
      <c r="A2722" t="s">
        <v>198</v>
      </c>
      <c r="B2722">
        <v>1</v>
      </c>
      <c r="C2722">
        <v>6</v>
      </c>
      <c r="D2722">
        <v>6</v>
      </c>
      <c r="E2722">
        <v>1129249</v>
      </c>
      <c r="F2722" s="2">
        <v>0.01</v>
      </c>
      <c r="G2722" s="2">
        <v>0</v>
      </c>
      <c r="H2722" s="2">
        <v>0</v>
      </c>
      <c r="I2722">
        <v>0.4</v>
      </c>
      <c r="J2722">
        <v>4.8000000000000007</v>
      </c>
      <c r="K2722">
        <v>0.66462449999999995</v>
      </c>
      <c r="L2722">
        <v>1.5926185750000004</v>
      </c>
    </row>
    <row r="2723" spans="1:12" x14ac:dyDescent="0.25">
      <c r="A2723" t="s">
        <v>198</v>
      </c>
      <c r="B2723">
        <v>1</v>
      </c>
      <c r="C2723">
        <v>5</v>
      </c>
      <c r="D2723">
        <v>5</v>
      </c>
      <c r="E2723">
        <v>2047272</v>
      </c>
      <c r="F2723" s="2">
        <v>0.02</v>
      </c>
      <c r="G2723" s="2">
        <v>0</v>
      </c>
      <c r="H2723" s="2">
        <v>0</v>
      </c>
      <c r="I2723">
        <v>0.4</v>
      </c>
      <c r="J2723">
        <v>4</v>
      </c>
      <c r="K2723">
        <v>1.2236359999999999</v>
      </c>
      <c r="L2723">
        <v>1.5882726</v>
      </c>
    </row>
    <row r="2724" spans="1:12" x14ac:dyDescent="0.25">
      <c r="A2724" t="s">
        <v>198</v>
      </c>
      <c r="B2724">
        <v>1</v>
      </c>
      <c r="C2724">
        <v>2</v>
      </c>
      <c r="D2724">
        <v>2</v>
      </c>
      <c r="E2724">
        <v>3742740</v>
      </c>
      <c r="F2724" s="2">
        <v>0.02</v>
      </c>
      <c r="G2724" s="2">
        <v>0</v>
      </c>
      <c r="H2724" s="2">
        <v>0</v>
      </c>
      <c r="I2724">
        <v>0.4</v>
      </c>
      <c r="J2724">
        <v>1.6</v>
      </c>
      <c r="K2724">
        <v>2.0713699999999999</v>
      </c>
      <c r="L2724">
        <v>1.2849794999999999</v>
      </c>
    </row>
    <row r="2725" spans="1:12" x14ac:dyDescent="0.25">
      <c r="A2725" t="s">
        <v>198</v>
      </c>
      <c r="B2725">
        <v>1</v>
      </c>
      <c r="C2725">
        <v>1</v>
      </c>
      <c r="D2725">
        <v>1</v>
      </c>
      <c r="E2725">
        <v>385734</v>
      </c>
      <c r="F2725" s="2">
        <v>0.02</v>
      </c>
      <c r="G2725" s="2">
        <v>0</v>
      </c>
      <c r="H2725" s="2">
        <v>0</v>
      </c>
      <c r="I2725">
        <v>0.4</v>
      </c>
      <c r="J2725">
        <v>0.8</v>
      </c>
      <c r="K2725">
        <v>0.39286699999999997</v>
      </c>
      <c r="L2725">
        <v>0.49750345000000001</v>
      </c>
    </row>
    <row r="2726" spans="1:12" x14ac:dyDescent="0.25">
      <c r="A2726" t="s">
        <v>198</v>
      </c>
      <c r="B2726">
        <v>1</v>
      </c>
      <c r="C2726">
        <v>4</v>
      </c>
      <c r="D2726">
        <v>4</v>
      </c>
      <c r="E2726">
        <v>2275306</v>
      </c>
      <c r="F2726" s="2">
        <v>0.01</v>
      </c>
      <c r="G2726" s="2">
        <v>0</v>
      </c>
      <c r="H2726" s="2">
        <v>0</v>
      </c>
      <c r="I2726">
        <v>0.4</v>
      </c>
      <c r="J2726">
        <v>3.2</v>
      </c>
      <c r="K2726">
        <v>1.2376530000000001</v>
      </c>
      <c r="L2726">
        <v>1.39317855</v>
      </c>
    </row>
    <row r="2727" spans="1:12" x14ac:dyDescent="0.25">
      <c r="A2727" t="s">
        <v>198</v>
      </c>
      <c r="B2727">
        <v>1</v>
      </c>
      <c r="C2727">
        <v>4</v>
      </c>
      <c r="D2727">
        <v>4</v>
      </c>
      <c r="E2727">
        <v>2985521</v>
      </c>
      <c r="F2727" s="2">
        <v>0.01</v>
      </c>
      <c r="G2727" s="2">
        <v>0</v>
      </c>
      <c r="H2727" s="2">
        <v>0</v>
      </c>
      <c r="I2727">
        <v>0.4</v>
      </c>
      <c r="J2727">
        <v>3.2</v>
      </c>
      <c r="K2727">
        <v>1.5927605</v>
      </c>
      <c r="L2727">
        <v>1.517466175</v>
      </c>
    </row>
    <row r="2728" spans="1:12" x14ac:dyDescent="0.25">
      <c r="A2728" t="s">
        <v>198</v>
      </c>
      <c r="B2728">
        <v>1</v>
      </c>
      <c r="C2728">
        <v>4</v>
      </c>
      <c r="D2728">
        <v>2</v>
      </c>
      <c r="E2728">
        <v>343759</v>
      </c>
      <c r="F2728" s="2">
        <v>0.01</v>
      </c>
      <c r="G2728" s="2">
        <v>0</v>
      </c>
      <c r="H2728" s="2">
        <v>0</v>
      </c>
      <c r="I2728">
        <v>0.4</v>
      </c>
      <c r="J2728">
        <v>1.2000000000000002</v>
      </c>
      <c r="K2728">
        <v>0.2718795</v>
      </c>
      <c r="L2728">
        <v>0.5551578250000001</v>
      </c>
    </row>
    <row r="2729" spans="1:12" x14ac:dyDescent="0.25">
      <c r="A2729" t="s">
        <v>198</v>
      </c>
      <c r="B2729">
        <v>1</v>
      </c>
      <c r="C2729">
        <v>3</v>
      </c>
      <c r="D2729">
        <v>2</v>
      </c>
      <c r="E2729">
        <v>1127924</v>
      </c>
      <c r="F2729" s="2">
        <v>0.02</v>
      </c>
      <c r="G2729" s="2">
        <v>0</v>
      </c>
      <c r="H2729" s="2">
        <v>0</v>
      </c>
      <c r="I2729">
        <v>0.4</v>
      </c>
      <c r="J2729">
        <v>1.4000000000000001</v>
      </c>
      <c r="K2729">
        <v>0.76396200000000003</v>
      </c>
      <c r="L2729">
        <v>0.77738669999999999</v>
      </c>
    </row>
    <row r="2730" spans="1:12" x14ac:dyDescent="0.25">
      <c r="A2730" t="s">
        <v>198</v>
      </c>
      <c r="B2730">
        <v>1</v>
      </c>
      <c r="C2730">
        <v>2</v>
      </c>
      <c r="D2730">
        <v>1</v>
      </c>
      <c r="E2730">
        <v>769769</v>
      </c>
      <c r="F2730" s="2">
        <v>0.01</v>
      </c>
      <c r="G2730" s="2">
        <v>0</v>
      </c>
      <c r="H2730" s="2">
        <v>0</v>
      </c>
      <c r="I2730">
        <v>0.4</v>
      </c>
      <c r="J2730">
        <v>0.60000000000000009</v>
      </c>
      <c r="K2730">
        <v>0.48488449999999994</v>
      </c>
      <c r="L2730">
        <v>0.479709575</v>
      </c>
    </row>
    <row r="2731" spans="1:12" x14ac:dyDescent="0.25">
      <c r="A2731" t="s">
        <v>198</v>
      </c>
      <c r="B2731">
        <v>1</v>
      </c>
      <c r="C2731">
        <v>2</v>
      </c>
      <c r="D2731">
        <v>2</v>
      </c>
      <c r="E2731">
        <v>8751813</v>
      </c>
      <c r="F2731" s="2">
        <v>0.02</v>
      </c>
      <c r="G2731" s="2">
        <v>0</v>
      </c>
      <c r="H2731" s="2">
        <v>0</v>
      </c>
      <c r="I2731">
        <v>0.4</v>
      </c>
      <c r="J2731">
        <v>1.6</v>
      </c>
      <c r="K2731">
        <v>4.5759065000000003</v>
      </c>
      <c r="L2731">
        <v>2.1615672750000003</v>
      </c>
    </row>
    <row r="2732" spans="1:12" x14ac:dyDescent="0.25">
      <c r="A2732" t="s">
        <v>198</v>
      </c>
      <c r="B2732">
        <v>1</v>
      </c>
      <c r="C2732">
        <v>3</v>
      </c>
      <c r="D2732">
        <v>3</v>
      </c>
      <c r="E2732">
        <v>1586426</v>
      </c>
      <c r="F2732" s="2">
        <v>0.01</v>
      </c>
      <c r="G2732" s="2">
        <v>0</v>
      </c>
      <c r="H2732" s="2">
        <v>0</v>
      </c>
      <c r="I2732">
        <v>0.4</v>
      </c>
      <c r="J2732">
        <v>2.4000000000000004</v>
      </c>
      <c r="K2732">
        <v>0.89321299999999992</v>
      </c>
      <c r="L2732">
        <v>1.07262455</v>
      </c>
    </row>
    <row r="2733" spans="1:12" x14ac:dyDescent="0.25">
      <c r="A2733" t="s">
        <v>198</v>
      </c>
      <c r="B2733">
        <v>1</v>
      </c>
      <c r="C2733">
        <v>1</v>
      </c>
      <c r="D2733">
        <v>1</v>
      </c>
      <c r="E2733">
        <v>541149</v>
      </c>
      <c r="F2733" s="2">
        <v>0.02</v>
      </c>
      <c r="G2733" s="2">
        <v>0</v>
      </c>
      <c r="H2733" s="2">
        <v>0</v>
      </c>
      <c r="I2733">
        <v>0.4</v>
      </c>
      <c r="J2733">
        <v>0.8</v>
      </c>
      <c r="K2733">
        <v>0.47057450000000001</v>
      </c>
      <c r="L2733">
        <v>0.52470107500000007</v>
      </c>
    </row>
    <row r="2734" spans="1:12" x14ac:dyDescent="0.25">
      <c r="A2734" t="s">
        <v>198</v>
      </c>
      <c r="B2734">
        <v>1</v>
      </c>
      <c r="C2734">
        <v>1</v>
      </c>
      <c r="D2734">
        <v>1</v>
      </c>
      <c r="E2734">
        <v>21007</v>
      </c>
      <c r="F2734" s="2">
        <v>0.02</v>
      </c>
      <c r="G2734" s="2">
        <v>0</v>
      </c>
      <c r="H2734" s="2">
        <v>0</v>
      </c>
      <c r="I2734">
        <v>0.4</v>
      </c>
      <c r="J2734">
        <v>0.8</v>
      </c>
      <c r="K2734">
        <v>0.21050350000000001</v>
      </c>
      <c r="L2734">
        <v>0.43367622500000003</v>
      </c>
    </row>
    <row r="2735" spans="1:12" x14ac:dyDescent="0.25">
      <c r="A2735" t="s">
        <v>198</v>
      </c>
      <c r="B2735">
        <v>1</v>
      </c>
      <c r="C2735">
        <v>5</v>
      </c>
      <c r="D2735">
        <v>3</v>
      </c>
      <c r="E2735">
        <v>359438</v>
      </c>
      <c r="F2735" s="2">
        <v>0.01</v>
      </c>
      <c r="G2735" s="2">
        <v>0</v>
      </c>
      <c r="H2735" s="2">
        <v>0</v>
      </c>
      <c r="I2735">
        <v>0.4</v>
      </c>
      <c r="J2735">
        <v>2.0000000000000004</v>
      </c>
      <c r="K2735">
        <v>0.279719</v>
      </c>
      <c r="L2735">
        <v>0.75790165000000009</v>
      </c>
    </row>
    <row r="2736" spans="1:12" x14ac:dyDescent="0.25">
      <c r="A2736" t="s">
        <v>198</v>
      </c>
      <c r="B2736">
        <v>1</v>
      </c>
      <c r="C2736">
        <v>2</v>
      </c>
      <c r="D2736">
        <v>2</v>
      </c>
      <c r="E2736">
        <v>5432414</v>
      </c>
      <c r="F2736" s="2">
        <v>0.03</v>
      </c>
      <c r="G2736" s="2">
        <v>0</v>
      </c>
      <c r="H2736" s="2">
        <v>0</v>
      </c>
      <c r="I2736">
        <v>0.4</v>
      </c>
      <c r="J2736">
        <v>1.6</v>
      </c>
      <c r="K2736">
        <v>3.0162069999999996</v>
      </c>
      <c r="L2736">
        <v>1.6156724499999999</v>
      </c>
    </row>
    <row r="2737" spans="1:12" x14ac:dyDescent="0.25">
      <c r="A2737" t="s">
        <v>198</v>
      </c>
      <c r="B2737">
        <v>1</v>
      </c>
      <c r="C2737">
        <v>3</v>
      </c>
      <c r="D2737">
        <v>2</v>
      </c>
      <c r="E2737">
        <v>1007891</v>
      </c>
      <c r="F2737" s="2">
        <v>0.01</v>
      </c>
      <c r="G2737" s="2">
        <v>0</v>
      </c>
      <c r="H2737" s="2">
        <v>0</v>
      </c>
      <c r="I2737">
        <v>0.4</v>
      </c>
      <c r="J2737">
        <v>1.4000000000000001</v>
      </c>
      <c r="K2737">
        <v>0.60394549999999991</v>
      </c>
      <c r="L2737">
        <v>0.72138092499999995</v>
      </c>
    </row>
    <row r="2738" spans="1:12" x14ac:dyDescent="0.25">
      <c r="A2738" t="s">
        <v>198</v>
      </c>
      <c r="B2738">
        <v>1</v>
      </c>
      <c r="C2738">
        <v>2</v>
      </c>
      <c r="D2738">
        <v>1</v>
      </c>
      <c r="E2738">
        <v>2035115</v>
      </c>
      <c r="F2738" s="2">
        <v>0.01</v>
      </c>
      <c r="G2738" s="2">
        <v>0</v>
      </c>
      <c r="H2738" s="2">
        <v>0</v>
      </c>
      <c r="I2738">
        <v>0.4</v>
      </c>
      <c r="J2738">
        <v>0.60000000000000009</v>
      </c>
      <c r="K2738">
        <v>1.1175575</v>
      </c>
      <c r="L2738">
        <v>0.70114512500000004</v>
      </c>
    </row>
    <row r="2739" spans="1:12" x14ac:dyDescent="0.25">
      <c r="A2739" t="s">
        <v>198</v>
      </c>
      <c r="B2739">
        <v>1</v>
      </c>
      <c r="C2739">
        <v>5</v>
      </c>
      <c r="D2739">
        <v>4</v>
      </c>
      <c r="E2739">
        <v>967885</v>
      </c>
      <c r="F2739" s="2">
        <v>0</v>
      </c>
      <c r="G2739" s="2">
        <v>0</v>
      </c>
      <c r="H2739" s="2">
        <v>0</v>
      </c>
      <c r="I2739">
        <v>0.4</v>
      </c>
      <c r="J2739">
        <v>3</v>
      </c>
      <c r="K2739">
        <v>0.4839425</v>
      </c>
      <c r="L2739">
        <v>1.0793798750000001</v>
      </c>
    </row>
    <row r="2740" spans="1:12" x14ac:dyDescent="0.25">
      <c r="A2740" t="s">
        <v>198</v>
      </c>
      <c r="B2740">
        <v>1</v>
      </c>
      <c r="C2740">
        <v>1</v>
      </c>
      <c r="D2740">
        <v>1</v>
      </c>
      <c r="E2740">
        <v>760341</v>
      </c>
      <c r="F2740" s="2">
        <v>0.02</v>
      </c>
      <c r="G2740" s="2">
        <v>0</v>
      </c>
      <c r="H2740" s="2">
        <v>0</v>
      </c>
      <c r="I2740">
        <v>0.4</v>
      </c>
      <c r="J2740">
        <v>0.8</v>
      </c>
      <c r="K2740">
        <v>0.58017049999999992</v>
      </c>
      <c r="L2740">
        <v>0.56305967499999998</v>
      </c>
    </row>
    <row r="2741" spans="1:12" x14ac:dyDescent="0.25">
      <c r="A2741" t="s">
        <v>198</v>
      </c>
      <c r="B2741">
        <v>1</v>
      </c>
      <c r="C2741">
        <v>10</v>
      </c>
      <c r="D2741">
        <v>6</v>
      </c>
      <c r="E2741">
        <v>1426446</v>
      </c>
      <c r="F2741" s="2">
        <v>0.01</v>
      </c>
      <c r="G2741" s="2">
        <v>0</v>
      </c>
      <c r="H2741" s="2">
        <v>0</v>
      </c>
      <c r="I2741">
        <v>0.4</v>
      </c>
      <c r="J2741">
        <v>4.0000000000000009</v>
      </c>
      <c r="K2741">
        <v>0.81322299999999992</v>
      </c>
      <c r="L2741">
        <v>1.4446280500000002</v>
      </c>
    </row>
    <row r="2742" spans="1:12" x14ac:dyDescent="0.25">
      <c r="A2742" t="s">
        <v>198</v>
      </c>
      <c r="B2742">
        <v>1</v>
      </c>
      <c r="C2742">
        <v>5</v>
      </c>
      <c r="D2742">
        <v>5</v>
      </c>
      <c r="E2742">
        <v>542870</v>
      </c>
      <c r="F2742" s="2">
        <v>0.02</v>
      </c>
      <c r="G2742" s="2">
        <v>0</v>
      </c>
      <c r="H2742" s="2">
        <v>0</v>
      </c>
      <c r="I2742">
        <v>0.4</v>
      </c>
      <c r="J2742">
        <v>4</v>
      </c>
      <c r="K2742">
        <v>0.47143499999999999</v>
      </c>
      <c r="L2742">
        <v>1.32500225</v>
      </c>
    </row>
    <row r="2743" spans="1:12" x14ac:dyDescent="0.25">
      <c r="A2743" t="s">
        <v>198</v>
      </c>
      <c r="B2743">
        <v>1</v>
      </c>
      <c r="C2743">
        <v>1</v>
      </c>
      <c r="D2743">
        <v>1</v>
      </c>
      <c r="E2743">
        <v>3687110</v>
      </c>
      <c r="F2743" s="2">
        <v>0.01</v>
      </c>
      <c r="G2743" s="2">
        <v>0</v>
      </c>
      <c r="H2743" s="2">
        <v>0</v>
      </c>
      <c r="I2743">
        <v>0.4</v>
      </c>
      <c r="J2743">
        <v>0.8</v>
      </c>
      <c r="K2743">
        <v>1.9435549999999999</v>
      </c>
      <c r="L2743">
        <v>1.04024425</v>
      </c>
    </row>
    <row r="2744" spans="1:12" x14ac:dyDescent="0.25">
      <c r="A2744" t="s">
        <v>198</v>
      </c>
      <c r="B2744">
        <v>1</v>
      </c>
      <c r="C2744">
        <v>5</v>
      </c>
      <c r="D2744">
        <v>4</v>
      </c>
      <c r="E2744">
        <v>67078</v>
      </c>
      <c r="F2744" s="2">
        <v>0.01</v>
      </c>
      <c r="G2744" s="2">
        <v>0</v>
      </c>
      <c r="H2744" s="2">
        <v>0</v>
      </c>
      <c r="I2744">
        <v>0.4</v>
      </c>
      <c r="J2744">
        <v>3</v>
      </c>
      <c r="K2744">
        <v>0.13353900000000002</v>
      </c>
      <c r="L2744">
        <v>0.95673865000000002</v>
      </c>
    </row>
    <row r="2745" spans="1:12" x14ac:dyDescent="0.25">
      <c r="A2745" t="s">
        <v>198</v>
      </c>
      <c r="B2745">
        <v>1</v>
      </c>
      <c r="C2745">
        <v>1</v>
      </c>
      <c r="D2745">
        <v>1</v>
      </c>
      <c r="E2745">
        <v>1863491</v>
      </c>
      <c r="F2745" s="2">
        <v>0.02</v>
      </c>
      <c r="G2745" s="2">
        <v>0</v>
      </c>
      <c r="H2745" s="2">
        <v>0</v>
      </c>
      <c r="I2745">
        <v>0.4</v>
      </c>
      <c r="J2745">
        <v>0.8</v>
      </c>
      <c r="K2745">
        <v>1.1317455000000001</v>
      </c>
      <c r="L2745">
        <v>0.75611092499999999</v>
      </c>
    </row>
    <row r="2746" spans="1:12" x14ac:dyDescent="0.25">
      <c r="A2746" t="s">
        <v>198</v>
      </c>
      <c r="B2746">
        <v>1</v>
      </c>
      <c r="C2746">
        <v>1</v>
      </c>
      <c r="D2746">
        <v>1</v>
      </c>
      <c r="E2746">
        <v>2765121</v>
      </c>
      <c r="F2746" s="2">
        <v>0.01</v>
      </c>
      <c r="G2746" s="2">
        <v>0</v>
      </c>
      <c r="H2746" s="2">
        <v>0</v>
      </c>
      <c r="I2746">
        <v>0.4</v>
      </c>
      <c r="J2746">
        <v>0.8</v>
      </c>
      <c r="K2746">
        <v>1.4825604999999999</v>
      </c>
      <c r="L2746">
        <v>0.87889617499999995</v>
      </c>
    </row>
    <row r="2747" spans="1:12" x14ac:dyDescent="0.25">
      <c r="A2747" t="s">
        <v>198</v>
      </c>
      <c r="B2747">
        <v>1</v>
      </c>
      <c r="C2747">
        <v>1</v>
      </c>
      <c r="D2747">
        <v>1</v>
      </c>
      <c r="E2747">
        <v>571176</v>
      </c>
      <c r="F2747" s="2">
        <v>0.02</v>
      </c>
      <c r="G2747" s="2">
        <v>0</v>
      </c>
      <c r="H2747" s="2">
        <v>0</v>
      </c>
      <c r="I2747">
        <v>0.4</v>
      </c>
      <c r="J2747">
        <v>0.8</v>
      </c>
      <c r="K2747">
        <v>0.48558800000000002</v>
      </c>
      <c r="L2747">
        <v>0.52995579999999998</v>
      </c>
    </row>
    <row r="2748" spans="1:12" x14ac:dyDescent="0.25">
      <c r="A2748" t="s">
        <v>198</v>
      </c>
      <c r="B2748">
        <v>1</v>
      </c>
      <c r="C2748">
        <v>1</v>
      </c>
      <c r="D2748">
        <v>1</v>
      </c>
      <c r="E2748">
        <v>211723</v>
      </c>
      <c r="F2748" s="2">
        <v>0.03</v>
      </c>
      <c r="G2748" s="2">
        <v>0</v>
      </c>
      <c r="H2748" s="2">
        <v>0</v>
      </c>
      <c r="I2748">
        <v>0.4</v>
      </c>
      <c r="J2748">
        <v>0.8</v>
      </c>
      <c r="K2748">
        <v>0.40586149999999999</v>
      </c>
      <c r="L2748">
        <v>0.50205152500000005</v>
      </c>
    </row>
    <row r="2749" spans="1:12" x14ac:dyDescent="0.25">
      <c r="A2749" t="s">
        <v>198</v>
      </c>
      <c r="B2749">
        <v>1</v>
      </c>
      <c r="C2749">
        <v>1</v>
      </c>
      <c r="D2749">
        <v>1</v>
      </c>
      <c r="E2749">
        <v>654775</v>
      </c>
      <c r="F2749" s="2">
        <v>0.03</v>
      </c>
      <c r="G2749" s="2">
        <v>0</v>
      </c>
      <c r="H2749" s="2">
        <v>0.01</v>
      </c>
      <c r="I2749">
        <v>0.4</v>
      </c>
      <c r="J2749">
        <v>0.8</v>
      </c>
      <c r="K2749">
        <v>0.87738749999999999</v>
      </c>
      <c r="L2749">
        <v>0.66708562500000002</v>
      </c>
    </row>
    <row r="2750" spans="1:12" x14ac:dyDescent="0.25">
      <c r="A2750" t="s">
        <v>198</v>
      </c>
      <c r="B2750">
        <v>1</v>
      </c>
      <c r="C2750">
        <v>2</v>
      </c>
      <c r="D2750">
        <v>2</v>
      </c>
      <c r="E2750">
        <v>599642</v>
      </c>
      <c r="F2750" s="2">
        <v>0.01</v>
      </c>
      <c r="G2750" s="2">
        <v>0</v>
      </c>
      <c r="H2750" s="2">
        <v>0</v>
      </c>
      <c r="I2750">
        <v>0.4</v>
      </c>
      <c r="J2750">
        <v>1.6</v>
      </c>
      <c r="K2750">
        <v>0.39982099999999998</v>
      </c>
      <c r="L2750">
        <v>0.69993735000000001</v>
      </c>
    </row>
    <row r="2751" spans="1:12" x14ac:dyDescent="0.25">
      <c r="A2751" t="s">
        <v>198</v>
      </c>
      <c r="B2751">
        <v>1</v>
      </c>
      <c r="C2751">
        <v>12</v>
      </c>
      <c r="D2751">
        <v>5</v>
      </c>
      <c r="E2751">
        <v>4270738</v>
      </c>
      <c r="F2751" s="2">
        <v>0.01</v>
      </c>
      <c r="G2751" s="2">
        <v>0</v>
      </c>
      <c r="H2751" s="2">
        <v>0</v>
      </c>
      <c r="I2751">
        <v>0.4</v>
      </c>
      <c r="J2751">
        <v>2.5999999999999996</v>
      </c>
      <c r="K2751">
        <v>2.2353689999999999</v>
      </c>
      <c r="L2751">
        <v>1.5923791499999997</v>
      </c>
    </row>
    <row r="2752" spans="1:12" x14ac:dyDescent="0.25">
      <c r="A2752" t="s">
        <v>198</v>
      </c>
      <c r="B2752">
        <v>1</v>
      </c>
      <c r="C2752">
        <v>0</v>
      </c>
      <c r="D2752">
        <v>1</v>
      </c>
      <c r="E2752">
        <v>83425</v>
      </c>
      <c r="F2752" s="2">
        <v>0.01</v>
      </c>
      <c r="G2752" s="2">
        <v>0</v>
      </c>
      <c r="H2752" s="2">
        <v>0</v>
      </c>
      <c r="I2752">
        <v>0.4</v>
      </c>
      <c r="J2752">
        <v>1</v>
      </c>
      <c r="K2752">
        <v>0.14171250000000002</v>
      </c>
      <c r="L2752">
        <v>0.45959937500000003</v>
      </c>
    </row>
    <row r="2753" spans="1:12" x14ac:dyDescent="0.25">
      <c r="A2753" t="s">
        <v>198</v>
      </c>
      <c r="B2753">
        <v>1</v>
      </c>
      <c r="C2753">
        <v>1</v>
      </c>
      <c r="D2753">
        <v>1</v>
      </c>
      <c r="E2753">
        <v>291192</v>
      </c>
      <c r="F2753" s="2">
        <v>0.01</v>
      </c>
      <c r="G2753" s="2">
        <v>0</v>
      </c>
      <c r="H2753" s="2">
        <v>0</v>
      </c>
      <c r="I2753">
        <v>0.4</v>
      </c>
      <c r="J2753">
        <v>0.8</v>
      </c>
      <c r="K2753">
        <v>0.24559600000000001</v>
      </c>
      <c r="L2753">
        <v>0.44595860000000004</v>
      </c>
    </row>
    <row r="2754" spans="1:12" x14ac:dyDescent="0.25">
      <c r="A2754" t="s">
        <v>198</v>
      </c>
      <c r="B2754">
        <v>1</v>
      </c>
      <c r="C2754">
        <v>2</v>
      </c>
      <c r="D2754">
        <v>2</v>
      </c>
      <c r="E2754">
        <v>2096196</v>
      </c>
      <c r="F2754" s="2">
        <v>0.02</v>
      </c>
      <c r="G2754" s="2">
        <v>0</v>
      </c>
      <c r="H2754" s="2">
        <v>0</v>
      </c>
      <c r="I2754">
        <v>0.4</v>
      </c>
      <c r="J2754">
        <v>1.6</v>
      </c>
      <c r="K2754">
        <v>1.2480979999999999</v>
      </c>
      <c r="L2754">
        <v>0.99683429999999995</v>
      </c>
    </row>
    <row r="2755" spans="1:12" x14ac:dyDescent="0.25">
      <c r="A2755" t="s">
        <v>198</v>
      </c>
      <c r="B2755">
        <v>1</v>
      </c>
      <c r="C2755">
        <v>1</v>
      </c>
      <c r="D2755">
        <v>2</v>
      </c>
      <c r="E2755">
        <v>2578951</v>
      </c>
      <c r="F2755" s="2">
        <v>0.03</v>
      </c>
      <c r="G2755" s="2">
        <v>0</v>
      </c>
      <c r="H2755" s="2">
        <v>0</v>
      </c>
      <c r="I2755">
        <v>0.4</v>
      </c>
      <c r="J2755">
        <v>1.8</v>
      </c>
      <c r="K2755">
        <v>1.5894755</v>
      </c>
      <c r="L2755">
        <v>1.1663164250000002</v>
      </c>
    </row>
    <row r="2756" spans="1:12" x14ac:dyDescent="0.25">
      <c r="A2756" t="s">
        <v>198</v>
      </c>
      <c r="B2756">
        <v>1</v>
      </c>
      <c r="C2756">
        <v>1</v>
      </c>
      <c r="D2756">
        <v>1</v>
      </c>
      <c r="E2756">
        <v>296295</v>
      </c>
      <c r="F2756" s="2">
        <v>0.03</v>
      </c>
      <c r="G2756" s="2">
        <v>0</v>
      </c>
      <c r="H2756" s="2">
        <v>0</v>
      </c>
      <c r="I2756">
        <v>0.4</v>
      </c>
      <c r="J2756">
        <v>0.8</v>
      </c>
      <c r="K2756">
        <v>0.44814749999999998</v>
      </c>
      <c r="L2756">
        <v>0.51685162500000004</v>
      </c>
    </row>
    <row r="2757" spans="1:12" x14ac:dyDescent="0.25">
      <c r="A2757" t="s">
        <v>198</v>
      </c>
      <c r="B2757">
        <v>1</v>
      </c>
      <c r="C2757">
        <v>5</v>
      </c>
      <c r="D2757">
        <v>6</v>
      </c>
      <c r="E2757">
        <v>3222946</v>
      </c>
      <c r="F2757" s="2">
        <v>0.03</v>
      </c>
      <c r="G2757" s="2">
        <v>-0.01</v>
      </c>
      <c r="H2757" s="2">
        <v>0.01</v>
      </c>
      <c r="I2757">
        <v>0.4</v>
      </c>
      <c r="J2757">
        <v>5.0000000000000009</v>
      </c>
      <c r="K2757">
        <v>2.0114730000000001</v>
      </c>
      <c r="L2757">
        <v>2.11401555</v>
      </c>
    </row>
    <row r="2758" spans="1:12" x14ac:dyDescent="0.25">
      <c r="A2758" t="s">
        <v>198</v>
      </c>
      <c r="B2758">
        <v>1</v>
      </c>
      <c r="C2758">
        <v>2</v>
      </c>
      <c r="D2758">
        <v>1</v>
      </c>
      <c r="E2758">
        <v>249221</v>
      </c>
      <c r="F2758" s="2">
        <v>0.03</v>
      </c>
      <c r="G2758" s="2">
        <v>0</v>
      </c>
      <c r="H2758" s="2">
        <v>0</v>
      </c>
      <c r="I2758">
        <v>0.4</v>
      </c>
      <c r="J2758">
        <v>0.60000000000000009</v>
      </c>
      <c r="K2758">
        <v>0.4246105</v>
      </c>
      <c r="L2758">
        <v>0.45861367500000005</v>
      </c>
    </row>
    <row r="2759" spans="1:12" x14ac:dyDescent="0.25">
      <c r="A2759" t="s">
        <v>1507</v>
      </c>
      <c r="B2759">
        <v>1</v>
      </c>
      <c r="C2759">
        <v>6</v>
      </c>
      <c r="D2759">
        <v>6</v>
      </c>
      <c r="E2759">
        <v>127055</v>
      </c>
      <c r="F2759" s="2">
        <v>0.02</v>
      </c>
      <c r="G2759" s="2">
        <v>0</v>
      </c>
      <c r="H2759" s="2">
        <v>0</v>
      </c>
      <c r="I2759">
        <v>0.4</v>
      </c>
      <c r="J2759">
        <v>4.8000000000000007</v>
      </c>
      <c r="K2759">
        <v>0.26352750000000003</v>
      </c>
      <c r="L2759">
        <v>1.4522346250000002</v>
      </c>
    </row>
    <row r="2760" spans="1:12" x14ac:dyDescent="0.25">
      <c r="A2760" t="s">
        <v>5504</v>
      </c>
      <c r="B2760">
        <v>1</v>
      </c>
      <c r="C2760">
        <v>7</v>
      </c>
      <c r="D2760">
        <v>6</v>
      </c>
      <c r="E2760">
        <v>75289</v>
      </c>
      <c r="F2760" s="2">
        <v>0.06</v>
      </c>
      <c r="G2760" s="2">
        <v>0</v>
      </c>
      <c r="H2760" s="2">
        <v>0</v>
      </c>
      <c r="I2760">
        <v>0.4</v>
      </c>
      <c r="J2760">
        <v>4.6000000000000005</v>
      </c>
      <c r="K2760">
        <v>0.63764449999999995</v>
      </c>
      <c r="L2760">
        <v>1.533175575</v>
      </c>
    </row>
    <row r="2761" spans="1:12" x14ac:dyDescent="0.25">
      <c r="A2761" t="s">
        <v>5504</v>
      </c>
      <c r="B2761">
        <v>1</v>
      </c>
      <c r="C2761">
        <v>3</v>
      </c>
      <c r="D2761">
        <v>2</v>
      </c>
      <c r="E2761">
        <v>63323</v>
      </c>
      <c r="F2761" s="2">
        <v>7.0000000000000007E-2</v>
      </c>
      <c r="G2761" s="2">
        <v>0</v>
      </c>
      <c r="H2761" s="2">
        <v>0.01</v>
      </c>
      <c r="I2761">
        <v>0.4</v>
      </c>
      <c r="J2761">
        <v>1.4000000000000001</v>
      </c>
      <c r="K2761">
        <v>0.98166150000000008</v>
      </c>
      <c r="L2761">
        <v>0.85358152500000006</v>
      </c>
    </row>
    <row r="2762" spans="1:12" x14ac:dyDescent="0.25">
      <c r="A2762" t="s">
        <v>5504</v>
      </c>
      <c r="B2762">
        <v>1</v>
      </c>
      <c r="C2762">
        <v>9</v>
      </c>
      <c r="D2762">
        <v>8</v>
      </c>
      <c r="E2762">
        <v>139263</v>
      </c>
      <c r="F2762" s="2">
        <v>0.04</v>
      </c>
      <c r="G2762" s="2">
        <v>0</v>
      </c>
      <c r="H2762" s="2">
        <v>0</v>
      </c>
      <c r="I2762">
        <v>0.4</v>
      </c>
      <c r="J2762">
        <v>6.2</v>
      </c>
      <c r="K2762">
        <v>0.46963150000000004</v>
      </c>
      <c r="L2762">
        <v>1.8743710249999999</v>
      </c>
    </row>
    <row r="2763" spans="1:12" x14ac:dyDescent="0.25">
      <c r="A2763" t="s">
        <v>16436</v>
      </c>
      <c r="B2763">
        <v>1</v>
      </c>
      <c r="C2763">
        <v>17</v>
      </c>
      <c r="D2763">
        <v>13</v>
      </c>
      <c r="E2763">
        <v>558724</v>
      </c>
      <c r="F2763" s="2">
        <v>0.01</v>
      </c>
      <c r="G2763" s="2">
        <v>0</v>
      </c>
      <c r="H2763" s="2">
        <v>0</v>
      </c>
      <c r="I2763">
        <v>0.4</v>
      </c>
      <c r="J2763">
        <v>9.6</v>
      </c>
      <c r="K2763">
        <v>0.37936199999999998</v>
      </c>
      <c r="L2763">
        <v>2.6927767</v>
      </c>
    </row>
    <row r="2764" spans="1:12" x14ac:dyDescent="0.25">
      <c r="A2764" t="s">
        <v>18765</v>
      </c>
      <c r="B2764">
        <v>1</v>
      </c>
      <c r="C2764">
        <v>7</v>
      </c>
      <c r="D2764">
        <v>5</v>
      </c>
      <c r="E2764">
        <v>122974</v>
      </c>
      <c r="F2764" s="2">
        <v>0.05</v>
      </c>
      <c r="G2764" s="2">
        <v>0</v>
      </c>
      <c r="H2764" s="2">
        <v>0</v>
      </c>
      <c r="I2764">
        <v>0.4</v>
      </c>
      <c r="J2764">
        <v>3.6</v>
      </c>
      <c r="K2764">
        <v>0.56148700000000007</v>
      </c>
      <c r="L2764">
        <v>1.25652045</v>
      </c>
    </row>
    <row r="2765" spans="1:12" x14ac:dyDescent="0.25">
      <c r="A2765" t="s">
        <v>3853</v>
      </c>
      <c r="B2765">
        <v>1</v>
      </c>
      <c r="C2765">
        <v>9</v>
      </c>
      <c r="D2765">
        <v>7</v>
      </c>
      <c r="E2765">
        <v>432552</v>
      </c>
      <c r="F2765" s="2">
        <v>0.08</v>
      </c>
      <c r="G2765" s="2">
        <v>0</v>
      </c>
      <c r="H2765" s="2">
        <v>0.01</v>
      </c>
      <c r="I2765">
        <v>0.4</v>
      </c>
      <c r="J2765">
        <v>5.2</v>
      </c>
      <c r="K2765">
        <v>1.266276</v>
      </c>
      <c r="L2765">
        <v>1.9031965999999998</v>
      </c>
    </row>
    <row r="2766" spans="1:12" x14ac:dyDescent="0.25">
      <c r="A2766" t="s">
        <v>3853</v>
      </c>
      <c r="B2766">
        <v>1</v>
      </c>
      <c r="C2766">
        <v>12</v>
      </c>
      <c r="D2766">
        <v>12</v>
      </c>
      <c r="E2766">
        <v>1694330</v>
      </c>
      <c r="F2766" s="2">
        <v>7.0000000000000007E-2</v>
      </c>
      <c r="G2766" s="2">
        <v>0</v>
      </c>
      <c r="H2766" s="2">
        <v>0</v>
      </c>
      <c r="I2766">
        <v>0.4</v>
      </c>
      <c r="J2766">
        <v>9.6000000000000014</v>
      </c>
      <c r="K2766">
        <v>1.5471650000000001</v>
      </c>
      <c r="L2766">
        <v>3.1015077500000006</v>
      </c>
    </row>
    <row r="2767" spans="1:12" x14ac:dyDescent="0.25">
      <c r="A2767" t="s">
        <v>3853</v>
      </c>
      <c r="B2767">
        <v>1</v>
      </c>
      <c r="C2767">
        <v>6</v>
      </c>
      <c r="D2767">
        <v>6</v>
      </c>
      <c r="E2767">
        <v>578611</v>
      </c>
      <c r="F2767" s="2">
        <v>0.06</v>
      </c>
      <c r="G2767" s="2">
        <v>0</v>
      </c>
      <c r="H2767" s="2">
        <v>0.01</v>
      </c>
      <c r="I2767">
        <v>0.4</v>
      </c>
      <c r="J2767">
        <v>4.8000000000000007</v>
      </c>
      <c r="K2767">
        <v>1.1393054999999999</v>
      </c>
      <c r="L2767">
        <v>1.7587569250000001</v>
      </c>
    </row>
    <row r="2768" spans="1:12" x14ac:dyDescent="0.25">
      <c r="A2768" t="s">
        <v>3166</v>
      </c>
      <c r="B2768">
        <v>1</v>
      </c>
      <c r="C2768">
        <v>4</v>
      </c>
      <c r="D2768">
        <v>3</v>
      </c>
      <c r="E2768">
        <v>73344</v>
      </c>
      <c r="F2768" s="2">
        <v>0.03</v>
      </c>
      <c r="G2768" s="2">
        <v>0</v>
      </c>
      <c r="H2768" s="2">
        <v>0.03</v>
      </c>
      <c r="I2768">
        <v>0.4</v>
      </c>
      <c r="J2768">
        <v>2.2000000000000002</v>
      </c>
      <c r="K2768">
        <v>1.0866720000000001</v>
      </c>
      <c r="L2768">
        <v>1.0903352000000002</v>
      </c>
    </row>
    <row r="2769" spans="1:12" x14ac:dyDescent="0.25">
      <c r="A2769" t="s">
        <v>3166</v>
      </c>
      <c r="B2769">
        <v>1</v>
      </c>
      <c r="C2769">
        <v>7</v>
      </c>
      <c r="D2769">
        <v>6</v>
      </c>
      <c r="E2769">
        <v>40840</v>
      </c>
      <c r="F2769" s="2">
        <v>0.04</v>
      </c>
      <c r="G2769" s="2">
        <v>0</v>
      </c>
      <c r="H2769" s="2">
        <v>0.02</v>
      </c>
      <c r="I2769">
        <v>0.4</v>
      </c>
      <c r="J2769">
        <v>4.6000000000000005</v>
      </c>
      <c r="K2769">
        <v>0.92042000000000002</v>
      </c>
      <c r="L2769">
        <v>1.632147</v>
      </c>
    </row>
    <row r="2770" spans="1:12" x14ac:dyDescent="0.25">
      <c r="A2770" t="s">
        <v>3166</v>
      </c>
      <c r="B2770">
        <v>1</v>
      </c>
      <c r="C2770">
        <v>2</v>
      </c>
      <c r="D2770">
        <v>1</v>
      </c>
      <c r="E2770">
        <v>40499</v>
      </c>
      <c r="F2770" s="2">
        <v>0.03</v>
      </c>
      <c r="G2770" s="2">
        <v>0</v>
      </c>
      <c r="H2770" s="2">
        <v>0.02</v>
      </c>
      <c r="I2770">
        <v>0.4</v>
      </c>
      <c r="J2770">
        <v>0.60000000000000009</v>
      </c>
      <c r="K2770">
        <v>0.82024949999999996</v>
      </c>
      <c r="L2770">
        <v>0.59708732499999995</v>
      </c>
    </row>
    <row r="2771" spans="1:12" x14ac:dyDescent="0.25">
      <c r="A2771" t="s">
        <v>3166</v>
      </c>
      <c r="B2771">
        <v>1</v>
      </c>
      <c r="C2771">
        <v>5</v>
      </c>
      <c r="D2771">
        <v>3</v>
      </c>
      <c r="E2771">
        <v>45236</v>
      </c>
      <c r="F2771" s="2">
        <v>0.03</v>
      </c>
      <c r="G2771" s="2">
        <v>0</v>
      </c>
      <c r="H2771" s="2">
        <v>0.02</v>
      </c>
      <c r="I2771">
        <v>0.4</v>
      </c>
      <c r="J2771">
        <v>2.0000000000000004</v>
      </c>
      <c r="K2771">
        <v>0.82261799999999996</v>
      </c>
      <c r="L2771">
        <v>0.94791630000000016</v>
      </c>
    </row>
    <row r="2772" spans="1:12" x14ac:dyDescent="0.25">
      <c r="A2772" t="s">
        <v>3166</v>
      </c>
      <c r="B2772">
        <v>1</v>
      </c>
      <c r="C2772">
        <v>8</v>
      </c>
      <c r="D2772">
        <v>6</v>
      </c>
      <c r="E2772">
        <v>36457</v>
      </c>
      <c r="F2772" s="2">
        <v>0.03</v>
      </c>
      <c r="G2772" s="2">
        <v>0</v>
      </c>
      <c r="H2772" s="2">
        <v>0.02</v>
      </c>
      <c r="I2772">
        <v>0.4</v>
      </c>
      <c r="J2772">
        <v>4.4000000000000004</v>
      </c>
      <c r="K2772">
        <v>0.81822850000000003</v>
      </c>
      <c r="L2772">
        <v>1.5463799750000002</v>
      </c>
    </row>
    <row r="2773" spans="1:12" x14ac:dyDescent="0.25">
      <c r="A2773" t="s">
        <v>3166</v>
      </c>
      <c r="B2773">
        <v>1</v>
      </c>
      <c r="C2773">
        <v>5</v>
      </c>
      <c r="D2773">
        <v>3</v>
      </c>
      <c r="E2773">
        <v>42101</v>
      </c>
      <c r="F2773" s="2">
        <v>0.04</v>
      </c>
      <c r="G2773" s="2">
        <v>0</v>
      </c>
      <c r="H2773" s="2">
        <v>0.02</v>
      </c>
      <c r="I2773">
        <v>0.4</v>
      </c>
      <c r="J2773">
        <v>2.0000000000000004</v>
      </c>
      <c r="K2773">
        <v>0.92105049999999999</v>
      </c>
      <c r="L2773">
        <v>0.98236767500000011</v>
      </c>
    </row>
    <row r="2774" spans="1:12" x14ac:dyDescent="0.25">
      <c r="A2774" t="s">
        <v>3166</v>
      </c>
      <c r="B2774">
        <v>1</v>
      </c>
      <c r="C2774">
        <v>3</v>
      </c>
      <c r="D2774">
        <v>2</v>
      </c>
      <c r="E2774">
        <v>100786</v>
      </c>
      <c r="F2774" s="2">
        <v>0.03</v>
      </c>
      <c r="G2774" s="2">
        <v>0</v>
      </c>
      <c r="H2774" s="2">
        <v>0.01</v>
      </c>
      <c r="I2774">
        <v>0.4</v>
      </c>
      <c r="J2774">
        <v>1.4000000000000001</v>
      </c>
      <c r="K2774">
        <v>0.60039299999999995</v>
      </c>
      <c r="L2774">
        <v>0.72013755000000002</v>
      </c>
    </row>
    <row r="2775" spans="1:12" x14ac:dyDescent="0.25">
      <c r="A2775" t="s">
        <v>3166</v>
      </c>
      <c r="B2775">
        <v>1</v>
      </c>
      <c r="C2775">
        <v>8</v>
      </c>
      <c r="D2775">
        <v>7</v>
      </c>
      <c r="E2775">
        <v>47701</v>
      </c>
      <c r="F2775" s="2">
        <v>0.03</v>
      </c>
      <c r="G2775" s="2">
        <v>-0.01</v>
      </c>
      <c r="H2775" s="2">
        <v>0.01</v>
      </c>
      <c r="I2775">
        <v>0.4</v>
      </c>
      <c r="J2775">
        <v>5.4</v>
      </c>
      <c r="K2775">
        <v>0.42385050000000002</v>
      </c>
      <c r="L2775">
        <v>1.6583476750000001</v>
      </c>
    </row>
    <row r="2776" spans="1:12" x14ac:dyDescent="0.25">
      <c r="A2776" t="s">
        <v>3166</v>
      </c>
      <c r="B2776">
        <v>1</v>
      </c>
      <c r="C2776">
        <v>6</v>
      </c>
      <c r="D2776">
        <v>5</v>
      </c>
      <c r="E2776">
        <v>85183</v>
      </c>
      <c r="F2776" s="2">
        <v>0.03</v>
      </c>
      <c r="G2776" s="2">
        <v>-0.01</v>
      </c>
      <c r="H2776" s="2">
        <v>0.02</v>
      </c>
      <c r="I2776">
        <v>0.4</v>
      </c>
      <c r="J2776">
        <v>3.8</v>
      </c>
      <c r="K2776">
        <v>0.69259150000000003</v>
      </c>
      <c r="L2776">
        <v>1.3524070249999998</v>
      </c>
    </row>
    <row r="2777" spans="1:12" x14ac:dyDescent="0.25">
      <c r="A2777" t="s">
        <v>3166</v>
      </c>
      <c r="B2777">
        <v>1</v>
      </c>
      <c r="C2777">
        <v>2</v>
      </c>
      <c r="D2777">
        <v>1</v>
      </c>
      <c r="E2777">
        <v>30469</v>
      </c>
      <c r="F2777" s="2">
        <v>0.03</v>
      </c>
      <c r="G2777" s="2">
        <v>0</v>
      </c>
      <c r="H2777" s="2">
        <v>0.02</v>
      </c>
      <c r="I2777">
        <v>0.4</v>
      </c>
      <c r="J2777">
        <v>0.60000000000000009</v>
      </c>
      <c r="K2777">
        <v>0.81523449999999997</v>
      </c>
      <c r="L2777">
        <v>0.59533207499999996</v>
      </c>
    </row>
    <row r="2778" spans="1:12" x14ac:dyDescent="0.25">
      <c r="A2778" t="s">
        <v>3166</v>
      </c>
      <c r="B2778">
        <v>1</v>
      </c>
      <c r="C2778">
        <v>2</v>
      </c>
      <c r="D2778">
        <v>1</v>
      </c>
      <c r="E2778">
        <v>50266</v>
      </c>
      <c r="F2778" s="2">
        <v>0.03</v>
      </c>
      <c r="G2778" s="2">
        <v>-0.01</v>
      </c>
      <c r="H2778" s="2">
        <v>0.04</v>
      </c>
      <c r="I2778">
        <v>0.4</v>
      </c>
      <c r="J2778">
        <v>0.60000000000000009</v>
      </c>
      <c r="K2778">
        <v>1.175133</v>
      </c>
      <c r="L2778">
        <v>0.72129655000000004</v>
      </c>
    </row>
    <row r="2779" spans="1:12" x14ac:dyDescent="0.25">
      <c r="A2779" t="s">
        <v>3166</v>
      </c>
      <c r="B2779">
        <v>1</v>
      </c>
      <c r="C2779">
        <v>4</v>
      </c>
      <c r="D2779">
        <v>3</v>
      </c>
      <c r="E2779">
        <v>85383</v>
      </c>
      <c r="F2779" s="2">
        <v>0.03</v>
      </c>
      <c r="G2779" s="2">
        <v>0</v>
      </c>
      <c r="H2779" s="2">
        <v>0.02</v>
      </c>
      <c r="I2779">
        <v>0.4</v>
      </c>
      <c r="J2779">
        <v>2.2000000000000002</v>
      </c>
      <c r="K2779">
        <v>0.84269149999999993</v>
      </c>
      <c r="L2779">
        <v>1.0049420250000001</v>
      </c>
    </row>
    <row r="2780" spans="1:12" x14ac:dyDescent="0.25">
      <c r="A2780" t="s">
        <v>3166</v>
      </c>
      <c r="B2780">
        <v>1</v>
      </c>
      <c r="C2780">
        <v>2</v>
      </c>
      <c r="D2780">
        <v>1</v>
      </c>
      <c r="E2780">
        <v>44805</v>
      </c>
      <c r="F2780" s="2">
        <v>0.03</v>
      </c>
      <c r="G2780" s="2">
        <v>0</v>
      </c>
      <c r="H2780" s="2">
        <v>0.02</v>
      </c>
      <c r="I2780">
        <v>0.4</v>
      </c>
      <c r="J2780">
        <v>0.60000000000000009</v>
      </c>
      <c r="K2780">
        <v>0.82240249999999993</v>
      </c>
      <c r="L2780">
        <v>0.59784087499999994</v>
      </c>
    </row>
    <row r="2781" spans="1:12" x14ac:dyDescent="0.25">
      <c r="A2781" t="s">
        <v>3166</v>
      </c>
      <c r="B2781">
        <v>1</v>
      </c>
      <c r="C2781">
        <v>2</v>
      </c>
      <c r="D2781">
        <v>1</v>
      </c>
      <c r="E2781">
        <v>33929</v>
      </c>
      <c r="F2781" s="2">
        <v>0.03</v>
      </c>
      <c r="G2781" s="2">
        <v>0</v>
      </c>
      <c r="H2781" s="2">
        <v>0.03</v>
      </c>
      <c r="I2781">
        <v>0.4</v>
      </c>
      <c r="J2781">
        <v>0.60000000000000009</v>
      </c>
      <c r="K2781">
        <v>1.0669645000000001</v>
      </c>
      <c r="L2781">
        <v>0.68343757500000013</v>
      </c>
    </row>
    <row r="2782" spans="1:12" x14ac:dyDescent="0.25">
      <c r="A2782" t="s">
        <v>3166</v>
      </c>
      <c r="B2782">
        <v>1</v>
      </c>
      <c r="C2782">
        <v>3</v>
      </c>
      <c r="D2782">
        <v>2</v>
      </c>
      <c r="E2782">
        <v>108845</v>
      </c>
      <c r="F2782" s="2">
        <v>0.03</v>
      </c>
      <c r="G2782" s="2">
        <v>0</v>
      </c>
      <c r="H2782" s="2">
        <v>0.03</v>
      </c>
      <c r="I2782">
        <v>0.4</v>
      </c>
      <c r="J2782">
        <v>1.4000000000000001</v>
      </c>
      <c r="K2782">
        <v>1.1044225000000001</v>
      </c>
      <c r="L2782">
        <v>0.89654787499999999</v>
      </c>
    </row>
    <row r="2783" spans="1:12" x14ac:dyDescent="0.25">
      <c r="A2783" t="s">
        <v>3166</v>
      </c>
      <c r="B2783">
        <v>1</v>
      </c>
      <c r="C2783">
        <v>8</v>
      </c>
      <c r="D2783">
        <v>7</v>
      </c>
      <c r="E2783">
        <v>36346</v>
      </c>
      <c r="F2783" s="2">
        <v>0.04</v>
      </c>
      <c r="G2783" s="2">
        <v>0</v>
      </c>
      <c r="H2783" s="2">
        <v>0.01</v>
      </c>
      <c r="I2783">
        <v>0.4</v>
      </c>
      <c r="J2783">
        <v>5.4</v>
      </c>
      <c r="K2783">
        <v>0.66817300000000002</v>
      </c>
      <c r="L2783">
        <v>1.7438605500000002</v>
      </c>
    </row>
    <row r="2784" spans="1:12" x14ac:dyDescent="0.25">
      <c r="A2784" t="s">
        <v>3166</v>
      </c>
      <c r="B2784">
        <v>1</v>
      </c>
      <c r="C2784">
        <v>3</v>
      </c>
      <c r="D2784">
        <v>3</v>
      </c>
      <c r="E2784">
        <v>52886</v>
      </c>
      <c r="F2784" s="2">
        <v>0.03</v>
      </c>
      <c r="G2784" s="2">
        <v>0</v>
      </c>
      <c r="H2784" s="2">
        <v>0.02</v>
      </c>
      <c r="I2784">
        <v>0.4</v>
      </c>
      <c r="J2784">
        <v>2.4000000000000004</v>
      </c>
      <c r="K2784">
        <v>0.82644300000000004</v>
      </c>
      <c r="L2784">
        <v>1.0492550500000002</v>
      </c>
    </row>
    <row r="2785" spans="1:12" x14ac:dyDescent="0.25">
      <c r="A2785" t="s">
        <v>10538</v>
      </c>
      <c r="B2785">
        <v>1</v>
      </c>
      <c r="C2785">
        <v>7</v>
      </c>
      <c r="D2785">
        <v>4</v>
      </c>
      <c r="E2785">
        <v>8041928</v>
      </c>
      <c r="F2785" s="2">
        <v>0.01</v>
      </c>
      <c r="G2785" s="2">
        <v>0</v>
      </c>
      <c r="H2785" s="2">
        <v>0</v>
      </c>
      <c r="I2785">
        <v>0.4</v>
      </c>
      <c r="J2785">
        <v>2.6</v>
      </c>
      <c r="K2785">
        <v>4.1209639999999998</v>
      </c>
      <c r="L2785">
        <v>2.2523374</v>
      </c>
    </row>
    <row r="2786" spans="1:12" x14ac:dyDescent="0.25">
      <c r="A2786" t="s">
        <v>1784</v>
      </c>
      <c r="B2786">
        <v>1</v>
      </c>
      <c r="C2786">
        <v>5</v>
      </c>
      <c r="D2786">
        <v>4</v>
      </c>
      <c r="E2786">
        <v>45934</v>
      </c>
      <c r="F2786" s="2">
        <v>0.06</v>
      </c>
      <c r="G2786" s="2">
        <v>0</v>
      </c>
      <c r="H2786" s="2">
        <v>0.01</v>
      </c>
      <c r="I2786">
        <v>0.4</v>
      </c>
      <c r="J2786">
        <v>3</v>
      </c>
      <c r="K2786">
        <v>0.87296699999999994</v>
      </c>
      <c r="L2786">
        <v>1.2155384499999999</v>
      </c>
    </row>
    <row r="2787" spans="1:12" x14ac:dyDescent="0.25">
      <c r="A2787" t="s">
        <v>1784</v>
      </c>
      <c r="B2787">
        <v>1</v>
      </c>
      <c r="C2787">
        <v>6</v>
      </c>
      <c r="D2787">
        <v>3</v>
      </c>
      <c r="E2787">
        <v>390261</v>
      </c>
      <c r="F2787" s="2">
        <v>0.02</v>
      </c>
      <c r="G2787" s="2">
        <v>-0.01</v>
      </c>
      <c r="H2787" s="2">
        <v>0.01</v>
      </c>
      <c r="I2787">
        <v>0.4</v>
      </c>
      <c r="J2787">
        <v>1.8000000000000003</v>
      </c>
      <c r="K2787">
        <v>0.49513050000000003</v>
      </c>
      <c r="L2787">
        <v>0.78329567500000008</v>
      </c>
    </row>
    <row r="2788" spans="1:12" x14ac:dyDescent="0.25">
      <c r="A2788" t="s">
        <v>12405</v>
      </c>
      <c r="B2788">
        <v>1</v>
      </c>
      <c r="C2788">
        <v>21</v>
      </c>
      <c r="D2788">
        <v>21</v>
      </c>
      <c r="E2788">
        <v>5948415</v>
      </c>
      <c r="F2788" s="2">
        <v>0.03</v>
      </c>
      <c r="G2788" s="2">
        <v>0</v>
      </c>
      <c r="H2788" s="2">
        <v>0</v>
      </c>
      <c r="I2788">
        <v>0.4</v>
      </c>
      <c r="J2788">
        <v>16.8</v>
      </c>
      <c r="K2788">
        <v>3.2742074999999997</v>
      </c>
      <c r="L2788">
        <v>5.5059726250000001</v>
      </c>
    </row>
    <row r="2789" spans="1:12" x14ac:dyDescent="0.25">
      <c r="A2789" t="s">
        <v>15101</v>
      </c>
      <c r="B2789">
        <v>1</v>
      </c>
      <c r="C2789">
        <v>334</v>
      </c>
      <c r="D2789">
        <v>5</v>
      </c>
      <c r="E2789">
        <v>1689</v>
      </c>
      <c r="F2789" s="2">
        <v>0</v>
      </c>
      <c r="G2789" s="2">
        <v>0</v>
      </c>
      <c r="H2789" s="2">
        <v>0</v>
      </c>
      <c r="I2789">
        <v>0.4</v>
      </c>
      <c r="J2789">
        <v>-61.8</v>
      </c>
      <c r="K2789">
        <v>8.4449999999999998E-4</v>
      </c>
      <c r="L2789">
        <v>-15.289704424999998</v>
      </c>
    </row>
    <row r="2790" spans="1:12" x14ac:dyDescent="0.25">
      <c r="A2790" t="s">
        <v>5629</v>
      </c>
      <c r="B2790">
        <v>1</v>
      </c>
      <c r="C2790">
        <v>5</v>
      </c>
      <c r="D2790">
        <v>3</v>
      </c>
      <c r="E2790">
        <v>4233</v>
      </c>
      <c r="F2790" s="2">
        <v>0.03</v>
      </c>
      <c r="G2790" s="2">
        <v>0</v>
      </c>
      <c r="H2790" s="2">
        <v>0</v>
      </c>
      <c r="I2790">
        <v>0.4</v>
      </c>
      <c r="J2790">
        <v>2.0000000000000004</v>
      </c>
      <c r="K2790">
        <v>0.30211650000000001</v>
      </c>
      <c r="L2790">
        <v>0.76574077500000015</v>
      </c>
    </row>
    <row r="2791" spans="1:12" x14ac:dyDescent="0.25">
      <c r="A2791" t="s">
        <v>11066</v>
      </c>
      <c r="B2791">
        <v>1</v>
      </c>
      <c r="C2791">
        <v>18</v>
      </c>
      <c r="D2791">
        <v>12</v>
      </c>
      <c r="E2791">
        <v>2817973</v>
      </c>
      <c r="F2791" s="2">
        <v>0.02</v>
      </c>
      <c r="G2791" s="2">
        <v>0</v>
      </c>
      <c r="H2791" s="2">
        <v>0</v>
      </c>
      <c r="I2791">
        <v>0.4</v>
      </c>
      <c r="J2791">
        <v>8.4000000000000021</v>
      </c>
      <c r="K2791">
        <v>1.6089864999999999</v>
      </c>
      <c r="L2791">
        <v>2.8231452750000008</v>
      </c>
    </row>
    <row r="2792" spans="1:12" x14ac:dyDescent="0.25">
      <c r="A2792" t="s">
        <v>1557</v>
      </c>
      <c r="B2792">
        <v>1</v>
      </c>
      <c r="C2792">
        <v>29</v>
      </c>
      <c r="D2792">
        <v>28</v>
      </c>
      <c r="E2792">
        <v>3613243</v>
      </c>
      <c r="F2792" s="2">
        <v>0.02</v>
      </c>
      <c r="G2792" s="2">
        <v>0</v>
      </c>
      <c r="H2792" s="2">
        <v>0</v>
      </c>
      <c r="I2792">
        <v>0.4</v>
      </c>
      <c r="J2792">
        <v>22.200000000000003</v>
      </c>
      <c r="K2792">
        <v>2.0066215000000001</v>
      </c>
      <c r="L2792">
        <v>6.4123175250000006</v>
      </c>
    </row>
    <row r="2793" spans="1:12" x14ac:dyDescent="0.25">
      <c r="A2793" t="s">
        <v>14072</v>
      </c>
      <c r="B2793">
        <v>1</v>
      </c>
      <c r="C2793">
        <v>14</v>
      </c>
      <c r="D2793">
        <v>12</v>
      </c>
      <c r="E2793">
        <v>1321814</v>
      </c>
      <c r="F2793" s="2">
        <v>0.03</v>
      </c>
      <c r="G2793" s="2">
        <v>0</v>
      </c>
      <c r="H2793" s="2">
        <v>0</v>
      </c>
      <c r="I2793">
        <v>0.4</v>
      </c>
      <c r="J2793">
        <v>9.2000000000000011</v>
      </c>
      <c r="K2793">
        <v>0.96090699999999996</v>
      </c>
      <c r="L2793">
        <v>2.7963174500000005</v>
      </c>
    </row>
    <row r="2794" spans="1:12" x14ac:dyDescent="0.25">
      <c r="A2794" t="s">
        <v>18723</v>
      </c>
      <c r="B2794">
        <v>1</v>
      </c>
      <c r="C2794">
        <v>27</v>
      </c>
      <c r="D2794">
        <v>11</v>
      </c>
      <c r="E2794">
        <v>344767</v>
      </c>
      <c r="F2794" s="2">
        <v>0.01</v>
      </c>
      <c r="G2794" s="2">
        <v>0</v>
      </c>
      <c r="H2794" s="2">
        <v>0</v>
      </c>
      <c r="I2794">
        <v>0.4</v>
      </c>
      <c r="J2794">
        <v>5.6000000000000005</v>
      </c>
      <c r="K2794">
        <v>0.2723835</v>
      </c>
      <c r="L2794">
        <v>1.655334225</v>
      </c>
    </row>
    <row r="2795" spans="1:12" x14ac:dyDescent="0.25">
      <c r="A2795" t="s">
        <v>5980</v>
      </c>
      <c r="B2795">
        <v>1</v>
      </c>
      <c r="C2795">
        <v>7</v>
      </c>
      <c r="D2795">
        <v>5</v>
      </c>
      <c r="E2795">
        <v>111950</v>
      </c>
      <c r="F2795" s="2">
        <v>0.02</v>
      </c>
      <c r="G2795" s="2">
        <v>0</v>
      </c>
      <c r="H2795" s="2">
        <v>0</v>
      </c>
      <c r="I2795">
        <v>0.4</v>
      </c>
      <c r="J2795">
        <v>3.6</v>
      </c>
      <c r="K2795">
        <v>0.25597500000000001</v>
      </c>
      <c r="L2795">
        <v>1.1495912500000001</v>
      </c>
    </row>
    <row r="2796" spans="1:12" x14ac:dyDescent="0.25">
      <c r="A2796" t="s">
        <v>258</v>
      </c>
      <c r="B2796">
        <v>1</v>
      </c>
      <c r="C2796">
        <v>6</v>
      </c>
      <c r="D2796">
        <v>5</v>
      </c>
      <c r="E2796">
        <v>650940</v>
      </c>
      <c r="F2796" s="2">
        <v>0.02</v>
      </c>
      <c r="G2796" s="2">
        <v>0</v>
      </c>
      <c r="H2796" s="2">
        <v>0</v>
      </c>
      <c r="I2796">
        <v>0.4</v>
      </c>
      <c r="J2796">
        <v>3.8</v>
      </c>
      <c r="K2796">
        <v>0.52546999999999999</v>
      </c>
      <c r="L2796">
        <v>1.2939144999999999</v>
      </c>
    </row>
    <row r="2797" spans="1:12" x14ac:dyDescent="0.25">
      <c r="A2797" t="s">
        <v>258</v>
      </c>
      <c r="B2797">
        <v>1</v>
      </c>
      <c r="C2797">
        <v>6</v>
      </c>
      <c r="D2797">
        <v>6</v>
      </c>
      <c r="E2797">
        <v>296476</v>
      </c>
      <c r="F2797" s="2">
        <v>0.03</v>
      </c>
      <c r="G2797" s="2">
        <v>0</v>
      </c>
      <c r="H2797" s="2">
        <v>0</v>
      </c>
      <c r="I2797">
        <v>0.4</v>
      </c>
      <c r="J2797">
        <v>4.8000000000000007</v>
      </c>
      <c r="K2797">
        <v>0.44823799999999997</v>
      </c>
      <c r="L2797">
        <v>1.5168833000000004</v>
      </c>
    </row>
    <row r="2798" spans="1:12" x14ac:dyDescent="0.25">
      <c r="A2798" t="s">
        <v>258</v>
      </c>
      <c r="B2798">
        <v>1</v>
      </c>
      <c r="C2798">
        <v>11</v>
      </c>
      <c r="D2798">
        <v>11</v>
      </c>
      <c r="E2798">
        <v>207749</v>
      </c>
      <c r="F2798" s="2">
        <v>0.03</v>
      </c>
      <c r="G2798" s="2">
        <v>0</v>
      </c>
      <c r="H2798" s="2">
        <v>0</v>
      </c>
      <c r="I2798">
        <v>0.4</v>
      </c>
      <c r="J2798">
        <v>8.8000000000000007</v>
      </c>
      <c r="K2798">
        <v>0.40387449999999997</v>
      </c>
      <c r="L2798">
        <v>2.5013560750000003</v>
      </c>
    </row>
    <row r="2799" spans="1:12" x14ac:dyDescent="0.25">
      <c r="A2799" t="s">
        <v>7761</v>
      </c>
      <c r="B2799">
        <v>1</v>
      </c>
      <c r="C2799">
        <v>8</v>
      </c>
      <c r="D2799">
        <v>7</v>
      </c>
      <c r="E2799">
        <v>78433</v>
      </c>
      <c r="F2799" s="2">
        <v>0.02</v>
      </c>
      <c r="G2799" s="2">
        <v>0</v>
      </c>
      <c r="H2799" s="2">
        <v>0.01</v>
      </c>
      <c r="I2799">
        <v>0.4</v>
      </c>
      <c r="J2799">
        <v>5.4</v>
      </c>
      <c r="K2799">
        <v>0.4892165</v>
      </c>
      <c r="L2799">
        <v>1.6812257750000001</v>
      </c>
    </row>
    <row r="2800" spans="1:12" x14ac:dyDescent="0.25">
      <c r="A2800" t="s">
        <v>7761</v>
      </c>
      <c r="B2800">
        <v>1</v>
      </c>
      <c r="C2800">
        <v>6</v>
      </c>
      <c r="D2800">
        <v>5</v>
      </c>
      <c r="E2800">
        <v>140011</v>
      </c>
      <c r="F2800" s="2">
        <v>0.03</v>
      </c>
      <c r="G2800" s="2">
        <v>0</v>
      </c>
      <c r="H2800" s="2">
        <v>0.01</v>
      </c>
      <c r="I2800">
        <v>0.4</v>
      </c>
      <c r="J2800">
        <v>3.8</v>
      </c>
      <c r="K2800">
        <v>0.62000549999999999</v>
      </c>
      <c r="L2800">
        <v>1.3270019249999998</v>
      </c>
    </row>
    <row r="2801" spans="1:12" x14ac:dyDescent="0.25">
      <c r="A2801" t="s">
        <v>4664</v>
      </c>
      <c r="B2801">
        <v>1</v>
      </c>
      <c r="C2801">
        <v>5</v>
      </c>
      <c r="D2801">
        <v>3</v>
      </c>
      <c r="E2801">
        <v>239043</v>
      </c>
      <c r="F2801" s="2">
        <v>0.04</v>
      </c>
      <c r="G2801" s="2">
        <v>0</v>
      </c>
      <c r="H2801" s="2">
        <v>0</v>
      </c>
      <c r="I2801">
        <v>0.4</v>
      </c>
      <c r="J2801">
        <v>2.0000000000000004</v>
      </c>
      <c r="K2801">
        <v>0.51952149999999997</v>
      </c>
      <c r="L2801">
        <v>0.84183252500000005</v>
      </c>
    </row>
    <row r="2802" spans="1:12" x14ac:dyDescent="0.25">
      <c r="A2802" t="s">
        <v>2426</v>
      </c>
      <c r="B2802">
        <v>1</v>
      </c>
      <c r="C2802">
        <v>5</v>
      </c>
      <c r="D2802">
        <v>3</v>
      </c>
      <c r="E2802">
        <v>300601</v>
      </c>
      <c r="F2802" s="2">
        <v>0.03</v>
      </c>
      <c r="G2802" s="2">
        <v>0</v>
      </c>
      <c r="H2802" s="2">
        <v>0</v>
      </c>
      <c r="I2802">
        <v>0.4</v>
      </c>
      <c r="J2802">
        <v>2.0000000000000004</v>
      </c>
      <c r="K2802">
        <v>0.45030049999999999</v>
      </c>
      <c r="L2802">
        <v>0.81760517500000018</v>
      </c>
    </row>
    <row r="2803" spans="1:12" x14ac:dyDescent="0.25">
      <c r="A2803" t="s">
        <v>2426</v>
      </c>
      <c r="B2803">
        <v>1</v>
      </c>
      <c r="C2803">
        <v>6</v>
      </c>
      <c r="D2803">
        <v>5</v>
      </c>
      <c r="E2803">
        <v>406703</v>
      </c>
      <c r="F2803" s="2">
        <v>0.02</v>
      </c>
      <c r="G2803" s="2">
        <v>-0.01</v>
      </c>
      <c r="H2803" s="2">
        <v>0</v>
      </c>
      <c r="I2803">
        <v>0.4</v>
      </c>
      <c r="J2803">
        <v>3.8</v>
      </c>
      <c r="K2803">
        <v>0.25335149999999995</v>
      </c>
      <c r="L2803">
        <v>1.1986730249999999</v>
      </c>
    </row>
    <row r="2804" spans="1:12" x14ac:dyDescent="0.25">
      <c r="A2804" t="s">
        <v>2426</v>
      </c>
      <c r="B2804">
        <v>1</v>
      </c>
      <c r="C2804">
        <v>6</v>
      </c>
      <c r="D2804">
        <v>6</v>
      </c>
      <c r="E2804">
        <v>676692</v>
      </c>
      <c r="F2804" s="2">
        <v>0.04</v>
      </c>
      <c r="G2804" s="2">
        <v>0</v>
      </c>
      <c r="H2804" s="2">
        <v>0.01</v>
      </c>
      <c r="I2804">
        <v>0.4</v>
      </c>
      <c r="J2804">
        <v>4.8000000000000007</v>
      </c>
      <c r="K2804">
        <v>0.98834599999999995</v>
      </c>
      <c r="L2804">
        <v>1.7059211000000003</v>
      </c>
    </row>
    <row r="2805" spans="1:12" x14ac:dyDescent="0.25">
      <c r="A2805" t="s">
        <v>2426</v>
      </c>
      <c r="B2805">
        <v>1</v>
      </c>
      <c r="C2805">
        <v>6</v>
      </c>
      <c r="D2805">
        <v>6</v>
      </c>
      <c r="E2805">
        <v>351539</v>
      </c>
      <c r="F2805" s="2">
        <v>0.03</v>
      </c>
      <c r="G2805" s="2">
        <v>0</v>
      </c>
      <c r="H2805" s="2">
        <v>0</v>
      </c>
      <c r="I2805">
        <v>0.4</v>
      </c>
      <c r="J2805">
        <v>4.8000000000000007</v>
      </c>
      <c r="K2805">
        <v>0.47576949999999996</v>
      </c>
      <c r="L2805">
        <v>1.5265193250000002</v>
      </c>
    </row>
    <row r="2806" spans="1:12" x14ac:dyDescent="0.25">
      <c r="A2806" t="s">
        <v>15139</v>
      </c>
      <c r="B2806">
        <v>1</v>
      </c>
      <c r="C2806">
        <v>7</v>
      </c>
      <c r="D2806">
        <v>6</v>
      </c>
      <c r="E2806">
        <v>3558563</v>
      </c>
      <c r="F2806" s="2">
        <v>0.06</v>
      </c>
      <c r="G2806" s="2">
        <v>0</v>
      </c>
      <c r="H2806" s="2">
        <v>0.01</v>
      </c>
      <c r="I2806">
        <v>0.4</v>
      </c>
      <c r="J2806">
        <v>4.6000000000000005</v>
      </c>
      <c r="K2806">
        <v>2.6292814999999998</v>
      </c>
      <c r="L2806">
        <v>2.2302485249999999</v>
      </c>
    </row>
    <row r="2807" spans="1:12" x14ac:dyDescent="0.25">
      <c r="A2807" t="s">
        <v>20446</v>
      </c>
      <c r="B2807">
        <v>1</v>
      </c>
      <c r="C2807">
        <v>10</v>
      </c>
      <c r="D2807">
        <v>9</v>
      </c>
      <c r="E2807">
        <v>2163062</v>
      </c>
      <c r="F2807" s="2">
        <v>0.02</v>
      </c>
      <c r="G2807" s="2">
        <v>0</v>
      </c>
      <c r="H2807" s="2">
        <v>0</v>
      </c>
      <c r="I2807">
        <v>0.4</v>
      </c>
      <c r="J2807">
        <v>7</v>
      </c>
      <c r="K2807">
        <v>1.281531</v>
      </c>
      <c r="L2807">
        <v>2.35853585</v>
      </c>
    </row>
    <row r="2808" spans="1:12" x14ac:dyDescent="0.25">
      <c r="A2808" t="s">
        <v>5117</v>
      </c>
      <c r="B2808">
        <v>1</v>
      </c>
      <c r="C2808">
        <v>7</v>
      </c>
      <c r="D2808">
        <v>7</v>
      </c>
      <c r="E2808">
        <v>104674</v>
      </c>
      <c r="F2808" s="2">
        <v>0.02</v>
      </c>
      <c r="G2808" s="2">
        <v>0</v>
      </c>
      <c r="H2808" s="2">
        <v>0</v>
      </c>
      <c r="I2808">
        <v>0.4</v>
      </c>
      <c r="J2808">
        <v>5.6000000000000005</v>
      </c>
      <c r="K2808">
        <v>0.25233700000000003</v>
      </c>
      <c r="L2808">
        <v>1.64831795</v>
      </c>
    </row>
    <row r="2809" spans="1:12" x14ac:dyDescent="0.25">
      <c r="A2809" t="s">
        <v>5117</v>
      </c>
      <c r="B2809">
        <v>1</v>
      </c>
      <c r="C2809">
        <v>8</v>
      </c>
      <c r="D2809">
        <v>8</v>
      </c>
      <c r="E2809">
        <v>186119</v>
      </c>
      <c r="F2809" s="2">
        <v>0.03</v>
      </c>
      <c r="G2809" s="2">
        <v>0</v>
      </c>
      <c r="H2809" s="2">
        <v>0</v>
      </c>
      <c r="I2809">
        <v>0.4</v>
      </c>
      <c r="J2809">
        <v>6.4</v>
      </c>
      <c r="K2809">
        <v>0.39305950000000001</v>
      </c>
      <c r="L2809">
        <v>1.8975708250000003</v>
      </c>
    </row>
    <row r="2810" spans="1:12" x14ac:dyDescent="0.25">
      <c r="A2810" t="s">
        <v>5117</v>
      </c>
      <c r="B2810">
        <v>1</v>
      </c>
      <c r="C2810">
        <v>6</v>
      </c>
      <c r="D2810">
        <v>5</v>
      </c>
      <c r="E2810">
        <v>189038</v>
      </c>
      <c r="F2810" s="2">
        <v>0.05</v>
      </c>
      <c r="G2810" s="2">
        <v>0</v>
      </c>
      <c r="H2810" s="2">
        <v>0</v>
      </c>
      <c r="I2810">
        <v>0.4</v>
      </c>
      <c r="J2810">
        <v>3.8</v>
      </c>
      <c r="K2810">
        <v>0.59451900000000013</v>
      </c>
      <c r="L2810">
        <v>1.3180816499999999</v>
      </c>
    </row>
    <row r="2811" spans="1:12" x14ac:dyDescent="0.25">
      <c r="A2811" t="s">
        <v>15454</v>
      </c>
      <c r="B2811">
        <v>1</v>
      </c>
      <c r="C2811">
        <v>10</v>
      </c>
      <c r="D2811">
        <v>6</v>
      </c>
      <c r="E2811">
        <v>2086</v>
      </c>
      <c r="F2811" s="2">
        <v>0</v>
      </c>
      <c r="G2811" s="2">
        <v>0</v>
      </c>
      <c r="H2811" s="2">
        <v>0</v>
      </c>
      <c r="I2811">
        <v>0.4</v>
      </c>
      <c r="J2811">
        <v>4.0000000000000009</v>
      </c>
      <c r="K2811">
        <v>1.0429999999999999E-3</v>
      </c>
      <c r="L2811">
        <v>1.1603650500000002</v>
      </c>
    </row>
    <row r="2812" spans="1:12" x14ac:dyDescent="0.25">
      <c r="A2812" t="s">
        <v>4404</v>
      </c>
      <c r="B2812">
        <v>1</v>
      </c>
      <c r="C2812">
        <v>1569</v>
      </c>
      <c r="D2812">
        <v>2</v>
      </c>
      <c r="E2812">
        <v>5454</v>
      </c>
      <c r="F2812" s="2">
        <v>0.01</v>
      </c>
      <c r="G2812" s="2">
        <v>0</v>
      </c>
      <c r="H2812" s="2">
        <v>0</v>
      </c>
      <c r="I2812">
        <v>0.4</v>
      </c>
      <c r="J2812">
        <v>-311.8</v>
      </c>
      <c r="K2812">
        <v>0.102727</v>
      </c>
      <c r="L2812">
        <v>-77.754045550000001</v>
      </c>
    </row>
    <row r="2813" spans="1:12" x14ac:dyDescent="0.25">
      <c r="A2813" t="s">
        <v>7340</v>
      </c>
      <c r="B2813">
        <v>1</v>
      </c>
      <c r="C2813">
        <v>4</v>
      </c>
      <c r="D2813">
        <v>4</v>
      </c>
      <c r="E2813">
        <v>5358351</v>
      </c>
      <c r="F2813" s="2">
        <v>0.05</v>
      </c>
      <c r="G2813" s="2">
        <v>0</v>
      </c>
      <c r="H2813" s="2">
        <v>0</v>
      </c>
      <c r="I2813">
        <v>0.4</v>
      </c>
      <c r="J2813">
        <v>3.2</v>
      </c>
      <c r="K2813">
        <v>3.1791754999999999</v>
      </c>
      <c r="L2813">
        <v>2.0727114250000001</v>
      </c>
    </row>
    <row r="2814" spans="1:12" x14ac:dyDescent="0.25">
      <c r="A2814" t="s">
        <v>13275</v>
      </c>
      <c r="B2814">
        <v>1</v>
      </c>
      <c r="C2814">
        <v>8</v>
      </c>
      <c r="D2814">
        <v>7</v>
      </c>
      <c r="E2814">
        <v>370239</v>
      </c>
      <c r="F2814" s="2">
        <v>0.02</v>
      </c>
      <c r="G2814" s="2">
        <v>0</v>
      </c>
      <c r="H2814" s="2">
        <v>0</v>
      </c>
      <c r="I2814">
        <v>0.4</v>
      </c>
      <c r="J2814">
        <v>5.4</v>
      </c>
      <c r="K2814">
        <v>0.3851195</v>
      </c>
      <c r="L2814">
        <v>1.6447918250000002</v>
      </c>
    </row>
    <row r="2815" spans="1:12" x14ac:dyDescent="0.25">
      <c r="A2815" t="s">
        <v>18234</v>
      </c>
      <c r="B2815">
        <v>1</v>
      </c>
      <c r="C2815">
        <v>7</v>
      </c>
      <c r="D2815">
        <v>4</v>
      </c>
      <c r="E2815">
        <v>529841</v>
      </c>
      <c r="F2815" s="2">
        <v>0.03</v>
      </c>
      <c r="G2815" s="2">
        <v>0</v>
      </c>
      <c r="H2815" s="2">
        <v>0</v>
      </c>
      <c r="I2815">
        <v>0.4</v>
      </c>
      <c r="J2815">
        <v>2.6</v>
      </c>
      <c r="K2815">
        <v>0.56492049999999994</v>
      </c>
      <c r="L2815">
        <v>1.0077221750000001</v>
      </c>
    </row>
    <row r="2816" spans="1:12" x14ac:dyDescent="0.25">
      <c r="A2816" t="s">
        <v>4875</v>
      </c>
      <c r="B2816">
        <v>1</v>
      </c>
      <c r="C2816">
        <v>21</v>
      </c>
      <c r="D2816">
        <v>17</v>
      </c>
      <c r="E2816">
        <v>2255876</v>
      </c>
      <c r="F2816" s="2">
        <v>0.02</v>
      </c>
      <c r="G2816" s="2">
        <v>0</v>
      </c>
      <c r="H2816" s="2">
        <v>0</v>
      </c>
      <c r="I2816">
        <v>0.4</v>
      </c>
      <c r="J2816">
        <v>12.8</v>
      </c>
      <c r="K2816">
        <v>1.3279379999999998</v>
      </c>
      <c r="L2816">
        <v>3.8247783000000002</v>
      </c>
    </row>
    <row r="2817" spans="1:12" x14ac:dyDescent="0.25">
      <c r="A2817" t="s">
        <v>8813</v>
      </c>
      <c r="B2817">
        <v>1</v>
      </c>
      <c r="C2817">
        <v>13</v>
      </c>
      <c r="D2817">
        <v>12</v>
      </c>
      <c r="E2817">
        <v>244228</v>
      </c>
      <c r="F2817" s="2">
        <v>0.08</v>
      </c>
      <c r="G2817" s="2">
        <v>0</v>
      </c>
      <c r="H2817" s="2">
        <v>0.01</v>
      </c>
      <c r="I2817">
        <v>0.4</v>
      </c>
      <c r="J2817">
        <v>9.4000000000000021</v>
      </c>
      <c r="K2817">
        <v>1.1721140000000001</v>
      </c>
      <c r="L2817">
        <v>2.9202399000000008</v>
      </c>
    </row>
    <row r="2818" spans="1:12" x14ac:dyDescent="0.25">
      <c r="A2818" t="s">
        <v>8813</v>
      </c>
      <c r="B2818">
        <v>1</v>
      </c>
      <c r="C2818">
        <v>8</v>
      </c>
      <c r="D2818">
        <v>7</v>
      </c>
      <c r="E2818">
        <v>141366</v>
      </c>
      <c r="F2818" s="2">
        <v>0.11</v>
      </c>
      <c r="G2818" s="2">
        <v>0</v>
      </c>
      <c r="H2818" s="2">
        <v>0.01</v>
      </c>
      <c r="I2818">
        <v>0.4</v>
      </c>
      <c r="J2818">
        <v>5.4</v>
      </c>
      <c r="K2818">
        <v>1.4206830000000001</v>
      </c>
      <c r="L2818">
        <v>2.0072390500000004</v>
      </c>
    </row>
    <row r="2819" spans="1:12" x14ac:dyDescent="0.25">
      <c r="A2819" t="s">
        <v>2508</v>
      </c>
      <c r="B2819">
        <v>1</v>
      </c>
      <c r="C2819">
        <v>8</v>
      </c>
      <c r="D2819">
        <v>8</v>
      </c>
      <c r="E2819">
        <v>3083469</v>
      </c>
      <c r="F2819" s="2">
        <v>0.06</v>
      </c>
      <c r="G2819" s="2">
        <v>0</v>
      </c>
      <c r="H2819" s="2">
        <v>0</v>
      </c>
      <c r="I2819">
        <v>0.4</v>
      </c>
      <c r="J2819">
        <v>6.4</v>
      </c>
      <c r="K2819">
        <v>2.1417345000000001</v>
      </c>
      <c r="L2819">
        <v>2.5096070750000004</v>
      </c>
    </row>
    <row r="2820" spans="1:12" x14ac:dyDescent="0.25">
      <c r="A2820" t="s">
        <v>2508</v>
      </c>
      <c r="B2820">
        <v>1</v>
      </c>
      <c r="C2820">
        <v>29</v>
      </c>
      <c r="D2820">
        <v>18</v>
      </c>
      <c r="E2820">
        <v>2766173</v>
      </c>
      <c r="F2820" s="2">
        <v>0.05</v>
      </c>
      <c r="G2820" s="2">
        <v>0</v>
      </c>
      <c r="H2820" s="2">
        <v>0</v>
      </c>
      <c r="I2820">
        <v>0.4</v>
      </c>
      <c r="J2820">
        <v>12.2</v>
      </c>
      <c r="K2820">
        <v>1.8830865000000001</v>
      </c>
      <c r="L2820">
        <v>3.869080275</v>
      </c>
    </row>
    <row r="2821" spans="1:12" x14ac:dyDescent="0.25">
      <c r="A2821" t="s">
        <v>2508</v>
      </c>
      <c r="B2821">
        <v>1</v>
      </c>
      <c r="C2821">
        <v>7</v>
      </c>
      <c r="D2821">
        <v>7</v>
      </c>
      <c r="E2821">
        <v>1121109</v>
      </c>
      <c r="F2821" s="2">
        <v>0.06</v>
      </c>
      <c r="G2821" s="2">
        <v>0</v>
      </c>
      <c r="H2821" s="2">
        <v>0</v>
      </c>
      <c r="I2821">
        <v>0.4</v>
      </c>
      <c r="J2821">
        <v>5.6000000000000005</v>
      </c>
      <c r="K2821">
        <v>1.1605544999999999</v>
      </c>
      <c r="L2821">
        <v>1.966194075</v>
      </c>
    </row>
    <row r="2822" spans="1:12" x14ac:dyDescent="0.25">
      <c r="A2822" t="s">
        <v>2508</v>
      </c>
      <c r="B2822">
        <v>1</v>
      </c>
      <c r="C2822">
        <v>9</v>
      </c>
      <c r="D2822">
        <v>9</v>
      </c>
      <c r="E2822">
        <v>1446055</v>
      </c>
      <c r="F2822" s="2">
        <v>0.06</v>
      </c>
      <c r="G2822" s="2">
        <v>0</v>
      </c>
      <c r="H2822" s="2">
        <v>0</v>
      </c>
      <c r="I2822">
        <v>0.4</v>
      </c>
      <c r="J2822">
        <v>7.2</v>
      </c>
      <c r="K2822">
        <v>1.3230274999999998</v>
      </c>
      <c r="L2822">
        <v>2.4230596250000001</v>
      </c>
    </row>
    <row r="2823" spans="1:12" x14ac:dyDescent="0.25">
      <c r="A2823" t="s">
        <v>2508</v>
      </c>
      <c r="B2823">
        <v>1</v>
      </c>
      <c r="C2823">
        <v>17</v>
      </c>
      <c r="D2823">
        <v>16</v>
      </c>
      <c r="E2823">
        <v>2351845</v>
      </c>
      <c r="F2823" s="2">
        <v>0.08</v>
      </c>
      <c r="G2823" s="2">
        <v>0</v>
      </c>
      <c r="H2823" s="2">
        <v>0.01</v>
      </c>
      <c r="I2823">
        <v>0.4</v>
      </c>
      <c r="J2823">
        <v>12.600000000000001</v>
      </c>
      <c r="K2823">
        <v>2.2259225000000002</v>
      </c>
      <c r="L2823">
        <v>4.0890728750000003</v>
      </c>
    </row>
    <row r="2824" spans="1:12" x14ac:dyDescent="0.25">
      <c r="A2824" t="s">
        <v>89</v>
      </c>
      <c r="B2824">
        <v>1</v>
      </c>
      <c r="C2824">
        <v>6</v>
      </c>
      <c r="D2824">
        <v>2</v>
      </c>
      <c r="E2824">
        <v>73253</v>
      </c>
      <c r="F2824" s="2">
        <v>0.08</v>
      </c>
      <c r="G2824" s="2">
        <v>0</v>
      </c>
      <c r="H2824" s="2">
        <v>0</v>
      </c>
      <c r="I2824">
        <v>0.4</v>
      </c>
      <c r="J2824">
        <v>0.8</v>
      </c>
      <c r="K2824">
        <v>0.83662650000000005</v>
      </c>
      <c r="L2824">
        <v>0.65281927500000003</v>
      </c>
    </row>
    <row r="2825" spans="1:12" x14ac:dyDescent="0.25">
      <c r="A2825" t="s">
        <v>89</v>
      </c>
      <c r="B2825">
        <v>1</v>
      </c>
      <c r="C2825">
        <v>5</v>
      </c>
      <c r="D2825">
        <v>3</v>
      </c>
      <c r="E2825">
        <v>66190</v>
      </c>
      <c r="F2825" s="2">
        <v>0.06</v>
      </c>
      <c r="G2825" s="2">
        <v>0</v>
      </c>
      <c r="H2825" s="2">
        <v>0.01</v>
      </c>
      <c r="I2825">
        <v>0.4</v>
      </c>
      <c r="J2825">
        <v>2.0000000000000004</v>
      </c>
      <c r="K2825">
        <v>0.88309499999999996</v>
      </c>
      <c r="L2825">
        <v>0.96908325000000017</v>
      </c>
    </row>
    <row r="2826" spans="1:12" x14ac:dyDescent="0.25">
      <c r="A2826" t="s">
        <v>89</v>
      </c>
      <c r="B2826">
        <v>1</v>
      </c>
      <c r="C2826">
        <v>6</v>
      </c>
      <c r="D2826">
        <v>6</v>
      </c>
      <c r="E2826">
        <v>168118</v>
      </c>
      <c r="F2826" s="2">
        <v>0.03</v>
      </c>
      <c r="G2826" s="2">
        <v>0</v>
      </c>
      <c r="H2826" s="2">
        <v>0</v>
      </c>
      <c r="I2826">
        <v>0.4</v>
      </c>
      <c r="J2826">
        <v>4.8000000000000007</v>
      </c>
      <c r="K2826">
        <v>0.38405899999999998</v>
      </c>
      <c r="L2826">
        <v>1.4944206500000004</v>
      </c>
    </row>
    <row r="2827" spans="1:12" x14ac:dyDescent="0.25">
      <c r="A2827" t="s">
        <v>7644</v>
      </c>
      <c r="B2827">
        <v>1</v>
      </c>
      <c r="C2827">
        <v>9</v>
      </c>
      <c r="D2827">
        <v>9</v>
      </c>
      <c r="E2827">
        <v>263464</v>
      </c>
      <c r="F2827" s="2">
        <v>0</v>
      </c>
      <c r="G2827" s="2">
        <v>-0.01</v>
      </c>
      <c r="H2827" s="2">
        <v>0</v>
      </c>
      <c r="I2827">
        <v>0.4</v>
      </c>
      <c r="J2827">
        <v>7.2</v>
      </c>
      <c r="K2827">
        <v>-1.8268000000000006E-2</v>
      </c>
      <c r="L2827">
        <v>1.9536062000000001</v>
      </c>
    </row>
    <row r="2828" spans="1:12" x14ac:dyDescent="0.25">
      <c r="A2828" t="s">
        <v>15806</v>
      </c>
      <c r="B2828">
        <v>1</v>
      </c>
      <c r="C2828">
        <v>5</v>
      </c>
      <c r="D2828">
        <v>1</v>
      </c>
      <c r="E2828">
        <v>46706</v>
      </c>
      <c r="F2828" s="2">
        <v>7.0000000000000007E-2</v>
      </c>
      <c r="G2828" s="2">
        <v>0</v>
      </c>
      <c r="H2828" s="2">
        <v>0</v>
      </c>
      <c r="I2828">
        <v>0.4</v>
      </c>
      <c r="J2828">
        <v>0</v>
      </c>
      <c r="K2828">
        <v>0.72335300000000002</v>
      </c>
      <c r="L2828">
        <v>0.41317355</v>
      </c>
    </row>
    <row r="2829" spans="1:12" x14ac:dyDescent="0.25">
      <c r="A2829" t="s">
        <v>4500</v>
      </c>
      <c r="B2829">
        <v>1</v>
      </c>
      <c r="C2829">
        <v>9</v>
      </c>
      <c r="D2829">
        <v>8</v>
      </c>
      <c r="E2829">
        <v>2659593</v>
      </c>
      <c r="F2829" s="2">
        <v>0.01</v>
      </c>
      <c r="G2829" s="2">
        <v>0</v>
      </c>
      <c r="H2829" s="2">
        <v>0</v>
      </c>
      <c r="I2829">
        <v>0.4</v>
      </c>
      <c r="J2829">
        <v>6.2</v>
      </c>
      <c r="K2829">
        <v>1.4297965000000001</v>
      </c>
      <c r="L2829">
        <v>2.210428775</v>
      </c>
    </row>
    <row r="2830" spans="1:12" x14ac:dyDescent="0.25">
      <c r="A2830" t="s">
        <v>3634</v>
      </c>
      <c r="B2830">
        <v>1</v>
      </c>
      <c r="C2830">
        <v>7</v>
      </c>
      <c r="D2830">
        <v>7</v>
      </c>
      <c r="E2830">
        <v>15043210</v>
      </c>
      <c r="F2830" s="2">
        <v>0.02</v>
      </c>
      <c r="G2830" s="2">
        <v>0</v>
      </c>
      <c r="H2830" s="2">
        <v>0</v>
      </c>
      <c r="I2830">
        <v>0.4</v>
      </c>
      <c r="J2830">
        <v>5.6000000000000005</v>
      </c>
      <c r="K2830">
        <v>7.7216050000000003</v>
      </c>
      <c r="L2830">
        <v>4.2625617499999997</v>
      </c>
    </row>
    <row r="2831" spans="1:12" x14ac:dyDescent="0.25">
      <c r="A2831" t="s">
        <v>3634</v>
      </c>
      <c r="B2831">
        <v>1</v>
      </c>
      <c r="C2831">
        <v>7</v>
      </c>
      <c r="D2831">
        <v>7</v>
      </c>
      <c r="E2831">
        <v>8470806</v>
      </c>
      <c r="F2831" s="2">
        <v>0.02</v>
      </c>
      <c r="G2831" s="2">
        <v>0</v>
      </c>
      <c r="H2831" s="2">
        <v>0</v>
      </c>
      <c r="I2831">
        <v>0.4</v>
      </c>
      <c r="J2831">
        <v>5.6000000000000005</v>
      </c>
      <c r="K2831">
        <v>4.435403</v>
      </c>
      <c r="L2831">
        <v>3.1123910500000003</v>
      </c>
    </row>
    <row r="2832" spans="1:12" x14ac:dyDescent="0.25">
      <c r="A2832" t="s">
        <v>3634</v>
      </c>
      <c r="B2832">
        <v>1</v>
      </c>
      <c r="C2832">
        <v>2</v>
      </c>
      <c r="D2832">
        <v>2</v>
      </c>
      <c r="E2832">
        <v>1402868</v>
      </c>
      <c r="F2832" s="2">
        <v>0.02</v>
      </c>
      <c r="G2832" s="2">
        <v>0</v>
      </c>
      <c r="H2832" s="2">
        <v>0</v>
      </c>
      <c r="I2832">
        <v>0.4</v>
      </c>
      <c r="J2832">
        <v>1.6</v>
      </c>
      <c r="K2832">
        <v>0.90143400000000007</v>
      </c>
      <c r="L2832">
        <v>0.87550190000000006</v>
      </c>
    </row>
    <row r="2833" spans="1:12" x14ac:dyDescent="0.25">
      <c r="A2833" t="s">
        <v>3634</v>
      </c>
      <c r="B2833">
        <v>1</v>
      </c>
      <c r="C2833">
        <v>7</v>
      </c>
      <c r="D2833">
        <v>6</v>
      </c>
      <c r="E2833">
        <v>18871288</v>
      </c>
      <c r="F2833" s="2">
        <v>0.02</v>
      </c>
      <c r="G2833" s="2">
        <v>0</v>
      </c>
      <c r="H2833" s="2">
        <v>0</v>
      </c>
      <c r="I2833">
        <v>0.4</v>
      </c>
      <c r="J2833">
        <v>4.6000000000000005</v>
      </c>
      <c r="K2833">
        <v>9.6356439999999992</v>
      </c>
      <c r="L2833">
        <v>4.6824753999999995</v>
      </c>
    </row>
    <row r="2834" spans="1:12" x14ac:dyDescent="0.25">
      <c r="A2834" t="s">
        <v>3634</v>
      </c>
      <c r="B2834">
        <v>1</v>
      </c>
      <c r="C2834">
        <v>7</v>
      </c>
      <c r="D2834">
        <v>7</v>
      </c>
      <c r="E2834">
        <v>9164600</v>
      </c>
      <c r="F2834" s="2">
        <v>0.02</v>
      </c>
      <c r="G2834" s="2">
        <v>0</v>
      </c>
      <c r="H2834" s="2">
        <v>0</v>
      </c>
      <c r="I2834">
        <v>0.4</v>
      </c>
      <c r="J2834">
        <v>5.6000000000000005</v>
      </c>
      <c r="K2834">
        <v>4.7823000000000002</v>
      </c>
      <c r="L2834">
        <v>3.2338050000000003</v>
      </c>
    </row>
    <row r="2835" spans="1:12" x14ac:dyDescent="0.25">
      <c r="A2835" t="s">
        <v>3634</v>
      </c>
      <c r="B2835">
        <v>1</v>
      </c>
      <c r="C2835">
        <v>9</v>
      </c>
      <c r="D2835">
        <v>5</v>
      </c>
      <c r="E2835">
        <v>6657752</v>
      </c>
      <c r="F2835" s="2">
        <v>0.02</v>
      </c>
      <c r="G2835" s="2">
        <v>0</v>
      </c>
      <c r="H2835" s="2">
        <v>0</v>
      </c>
      <c r="I2835">
        <v>0.4</v>
      </c>
      <c r="J2835">
        <v>3.2</v>
      </c>
      <c r="K2835">
        <v>3.5288759999999999</v>
      </c>
      <c r="L2835">
        <v>2.1951065999999999</v>
      </c>
    </row>
    <row r="2836" spans="1:12" x14ac:dyDescent="0.25">
      <c r="A2836" t="s">
        <v>918</v>
      </c>
      <c r="B2836">
        <v>1</v>
      </c>
      <c r="C2836">
        <v>6</v>
      </c>
      <c r="D2836">
        <v>6</v>
      </c>
      <c r="E2836">
        <v>4029821</v>
      </c>
      <c r="F2836" s="2">
        <v>0.03</v>
      </c>
      <c r="G2836" s="2">
        <v>0</v>
      </c>
      <c r="H2836" s="2">
        <v>0</v>
      </c>
      <c r="I2836">
        <v>0.4</v>
      </c>
      <c r="J2836">
        <v>4.8000000000000007</v>
      </c>
      <c r="K2836">
        <v>2.3149104999999999</v>
      </c>
      <c r="L2836">
        <v>2.1702186750000001</v>
      </c>
    </row>
    <row r="2837" spans="1:12" x14ac:dyDescent="0.25">
      <c r="A2837" t="s">
        <v>918</v>
      </c>
      <c r="B2837">
        <v>1</v>
      </c>
      <c r="C2837">
        <v>18</v>
      </c>
      <c r="D2837">
        <v>14</v>
      </c>
      <c r="E2837">
        <v>69295519</v>
      </c>
      <c r="F2837" s="2">
        <v>0.02</v>
      </c>
      <c r="G2837" s="2">
        <v>0</v>
      </c>
      <c r="H2837" s="2">
        <v>0</v>
      </c>
      <c r="I2837">
        <v>0.4</v>
      </c>
      <c r="J2837">
        <v>10.4</v>
      </c>
      <c r="K2837">
        <v>34.847759500000002</v>
      </c>
      <c r="L2837">
        <v>14.956715825</v>
      </c>
    </row>
    <row r="2838" spans="1:12" x14ac:dyDescent="0.25">
      <c r="A2838" t="s">
        <v>918</v>
      </c>
      <c r="B2838">
        <v>1</v>
      </c>
      <c r="C2838">
        <v>7</v>
      </c>
      <c r="D2838">
        <v>6</v>
      </c>
      <c r="E2838">
        <v>41088994</v>
      </c>
      <c r="F2838" s="2">
        <v>0.02</v>
      </c>
      <c r="G2838" s="2">
        <v>0</v>
      </c>
      <c r="H2838" s="2">
        <v>0</v>
      </c>
      <c r="I2838">
        <v>0.4</v>
      </c>
      <c r="J2838">
        <v>4.6000000000000005</v>
      </c>
      <c r="K2838">
        <v>20.744496999999999</v>
      </c>
      <c r="L2838">
        <v>8.57057395</v>
      </c>
    </row>
    <row r="2839" spans="1:12" x14ac:dyDescent="0.25">
      <c r="A2839" t="s">
        <v>918</v>
      </c>
      <c r="B2839">
        <v>1</v>
      </c>
      <c r="C2839">
        <v>15</v>
      </c>
      <c r="D2839">
        <v>13</v>
      </c>
      <c r="E2839">
        <v>25757299</v>
      </c>
      <c r="F2839" s="2">
        <v>0.04</v>
      </c>
      <c r="G2839" s="2">
        <v>0</v>
      </c>
      <c r="H2839" s="2">
        <v>0.01</v>
      </c>
      <c r="I2839">
        <v>0.4</v>
      </c>
      <c r="J2839">
        <v>10</v>
      </c>
      <c r="K2839">
        <v>13.5286495</v>
      </c>
      <c r="L2839">
        <v>7.395027325</v>
      </c>
    </row>
    <row r="2840" spans="1:12" x14ac:dyDescent="0.25">
      <c r="A2840" t="s">
        <v>918</v>
      </c>
      <c r="B2840">
        <v>1</v>
      </c>
      <c r="C2840">
        <v>5</v>
      </c>
      <c r="D2840">
        <v>2</v>
      </c>
      <c r="E2840">
        <v>2045760</v>
      </c>
      <c r="F2840" s="2">
        <v>0.11</v>
      </c>
      <c r="G2840" s="2">
        <v>0</v>
      </c>
      <c r="H2840" s="2">
        <v>0.01</v>
      </c>
      <c r="I2840">
        <v>0.4</v>
      </c>
      <c r="J2840">
        <v>1</v>
      </c>
      <c r="K2840">
        <v>2.3728800000000003</v>
      </c>
      <c r="L2840">
        <v>1.2405080000000002</v>
      </c>
    </row>
    <row r="2841" spans="1:12" x14ac:dyDescent="0.25">
      <c r="A2841" t="s">
        <v>918</v>
      </c>
      <c r="B2841">
        <v>1</v>
      </c>
      <c r="C2841">
        <v>12</v>
      </c>
      <c r="D2841">
        <v>11</v>
      </c>
      <c r="E2841">
        <v>18310912</v>
      </c>
      <c r="F2841" s="2">
        <v>0.02</v>
      </c>
      <c r="G2841" s="2">
        <v>0</v>
      </c>
      <c r="H2841" s="2">
        <v>0</v>
      </c>
      <c r="I2841">
        <v>0.4</v>
      </c>
      <c r="J2841">
        <v>8.6000000000000014</v>
      </c>
      <c r="K2841">
        <v>9.3554559999999984</v>
      </c>
      <c r="L2841">
        <v>5.5844095999999999</v>
      </c>
    </row>
    <row r="2842" spans="1:12" x14ac:dyDescent="0.25">
      <c r="A2842" t="s">
        <v>918</v>
      </c>
      <c r="B2842">
        <v>1</v>
      </c>
      <c r="C2842">
        <v>12</v>
      </c>
      <c r="D2842">
        <v>12</v>
      </c>
      <c r="E2842">
        <v>7721222</v>
      </c>
      <c r="F2842" s="2">
        <v>0.05</v>
      </c>
      <c r="G2842" s="2">
        <v>0</v>
      </c>
      <c r="H2842" s="2">
        <v>0</v>
      </c>
      <c r="I2842">
        <v>0.4</v>
      </c>
      <c r="J2842">
        <v>9.6000000000000014</v>
      </c>
      <c r="K2842">
        <v>4.3606110000000005</v>
      </c>
      <c r="L2842">
        <v>4.08621385</v>
      </c>
    </row>
    <row r="2843" spans="1:12" x14ac:dyDescent="0.25">
      <c r="A2843" t="s">
        <v>1994</v>
      </c>
      <c r="B2843">
        <v>1</v>
      </c>
      <c r="C2843">
        <v>6</v>
      </c>
      <c r="D2843">
        <v>4</v>
      </c>
      <c r="E2843">
        <v>954743</v>
      </c>
      <c r="F2843" s="2">
        <v>0.02</v>
      </c>
      <c r="G2843" s="2">
        <v>0</v>
      </c>
      <c r="H2843" s="2">
        <v>0</v>
      </c>
      <c r="I2843">
        <v>0.4</v>
      </c>
      <c r="J2843">
        <v>2.8000000000000003</v>
      </c>
      <c r="K2843">
        <v>0.67737150000000002</v>
      </c>
      <c r="L2843">
        <v>1.0970800250000001</v>
      </c>
    </row>
    <row r="2844" spans="1:12" x14ac:dyDescent="0.25">
      <c r="A2844" t="s">
        <v>6468</v>
      </c>
      <c r="B2844">
        <v>1</v>
      </c>
      <c r="C2844">
        <v>516</v>
      </c>
      <c r="D2844">
        <v>1</v>
      </c>
      <c r="E2844">
        <v>33260</v>
      </c>
      <c r="F2844" s="2">
        <v>0.01</v>
      </c>
      <c r="G2844" s="2">
        <v>0</v>
      </c>
      <c r="H2844" s="2">
        <v>0</v>
      </c>
      <c r="I2844">
        <v>0.4</v>
      </c>
      <c r="J2844">
        <v>-102.2</v>
      </c>
      <c r="K2844">
        <v>0.11663000000000001</v>
      </c>
      <c r="L2844">
        <v>-25.349179500000002</v>
      </c>
    </row>
    <row r="2845" spans="1:12" x14ac:dyDescent="0.25">
      <c r="A2845" t="s">
        <v>3289</v>
      </c>
      <c r="B2845">
        <v>1</v>
      </c>
      <c r="C2845">
        <v>12</v>
      </c>
      <c r="D2845">
        <v>11</v>
      </c>
      <c r="E2845">
        <v>143097</v>
      </c>
      <c r="F2845" s="2">
        <v>0.01</v>
      </c>
      <c r="G2845" s="2">
        <v>0</v>
      </c>
      <c r="H2845" s="2">
        <v>0</v>
      </c>
      <c r="I2845">
        <v>0.4</v>
      </c>
      <c r="J2845">
        <v>8.6000000000000014</v>
      </c>
      <c r="K2845">
        <v>0.17154849999999999</v>
      </c>
      <c r="L2845">
        <v>2.3700419750000004</v>
      </c>
    </row>
    <row r="2846" spans="1:12" x14ac:dyDescent="0.25">
      <c r="A2846" t="s">
        <v>158</v>
      </c>
      <c r="B2846">
        <v>1</v>
      </c>
      <c r="C2846">
        <v>16</v>
      </c>
      <c r="D2846">
        <v>14</v>
      </c>
      <c r="E2846">
        <v>576001</v>
      </c>
      <c r="F2846" s="2">
        <v>0.01</v>
      </c>
      <c r="G2846" s="2">
        <v>0</v>
      </c>
      <c r="H2846" s="2">
        <v>0</v>
      </c>
      <c r="I2846">
        <v>0.4</v>
      </c>
      <c r="J2846">
        <v>10.8</v>
      </c>
      <c r="K2846">
        <v>0.38800049999999997</v>
      </c>
      <c r="L2846">
        <v>2.9958001750000003</v>
      </c>
    </row>
    <row r="2847" spans="1:12" x14ac:dyDescent="0.25">
      <c r="A2847" t="s">
        <v>158</v>
      </c>
      <c r="B2847">
        <v>1</v>
      </c>
      <c r="C2847">
        <v>17</v>
      </c>
      <c r="D2847">
        <v>15</v>
      </c>
      <c r="E2847">
        <v>920289</v>
      </c>
      <c r="F2847" s="2">
        <v>0.01</v>
      </c>
      <c r="G2847" s="2">
        <v>0</v>
      </c>
      <c r="H2847" s="2">
        <v>0</v>
      </c>
      <c r="I2847">
        <v>0.4</v>
      </c>
      <c r="J2847">
        <v>11.6</v>
      </c>
      <c r="K2847">
        <v>0.56014449999999993</v>
      </c>
      <c r="L2847">
        <v>3.2560505750000002</v>
      </c>
    </row>
    <row r="2848" spans="1:12" x14ac:dyDescent="0.25">
      <c r="A2848" t="s">
        <v>5658</v>
      </c>
      <c r="B2848">
        <v>1</v>
      </c>
      <c r="C2848">
        <v>17</v>
      </c>
      <c r="D2848">
        <v>16</v>
      </c>
      <c r="E2848">
        <v>2235021</v>
      </c>
      <c r="F2848" s="2">
        <v>0.03</v>
      </c>
      <c r="G2848" s="2">
        <v>0</v>
      </c>
      <c r="H2848" s="2">
        <v>0</v>
      </c>
      <c r="I2848">
        <v>0.4</v>
      </c>
      <c r="J2848">
        <v>12.600000000000001</v>
      </c>
      <c r="K2848">
        <v>1.4175104999999999</v>
      </c>
      <c r="L2848">
        <v>3.8061286750000005</v>
      </c>
    </row>
    <row r="2849" spans="1:12" x14ac:dyDescent="0.25">
      <c r="A2849" t="s">
        <v>5658</v>
      </c>
      <c r="B2849">
        <v>1</v>
      </c>
      <c r="C2849">
        <v>8</v>
      </c>
      <c r="D2849">
        <v>8</v>
      </c>
      <c r="E2849">
        <v>285437</v>
      </c>
      <c r="F2849" s="2">
        <v>0.02</v>
      </c>
      <c r="G2849" s="2">
        <v>0</v>
      </c>
      <c r="H2849" s="2">
        <v>0.01</v>
      </c>
      <c r="I2849">
        <v>0.4</v>
      </c>
      <c r="J2849">
        <v>6.4</v>
      </c>
      <c r="K2849">
        <v>0.59271850000000004</v>
      </c>
      <c r="L2849">
        <v>1.9674514750000003</v>
      </c>
    </row>
    <row r="2850" spans="1:12" x14ac:dyDescent="0.25">
      <c r="A2850" t="s">
        <v>5658</v>
      </c>
      <c r="B2850">
        <v>1</v>
      </c>
      <c r="C2850">
        <v>6</v>
      </c>
      <c r="D2850">
        <v>6</v>
      </c>
      <c r="E2850">
        <v>735708</v>
      </c>
      <c r="F2850" s="2">
        <v>0.02</v>
      </c>
      <c r="G2850" s="2">
        <v>0</v>
      </c>
      <c r="H2850" s="2">
        <v>0</v>
      </c>
      <c r="I2850">
        <v>0.4</v>
      </c>
      <c r="J2850">
        <v>4.8000000000000007</v>
      </c>
      <c r="K2850">
        <v>0.56785399999999997</v>
      </c>
      <c r="L2850">
        <v>1.5587489000000003</v>
      </c>
    </row>
    <row r="2851" spans="1:12" x14ac:dyDescent="0.25">
      <c r="A2851" t="s">
        <v>5658</v>
      </c>
      <c r="B2851">
        <v>1</v>
      </c>
      <c r="C2851">
        <v>17</v>
      </c>
      <c r="D2851">
        <v>14</v>
      </c>
      <c r="E2851">
        <v>248880</v>
      </c>
      <c r="F2851" s="2">
        <v>0.04</v>
      </c>
      <c r="G2851" s="2">
        <v>0</v>
      </c>
      <c r="H2851" s="2">
        <v>0</v>
      </c>
      <c r="I2851">
        <v>0.4</v>
      </c>
      <c r="J2851">
        <v>10.600000000000001</v>
      </c>
      <c r="K2851">
        <v>0.52444000000000002</v>
      </c>
      <c r="L2851">
        <v>2.9935540000000005</v>
      </c>
    </row>
    <row r="2852" spans="1:12" x14ac:dyDescent="0.25">
      <c r="A2852" t="s">
        <v>5658</v>
      </c>
      <c r="B2852">
        <v>1</v>
      </c>
      <c r="C2852">
        <v>6</v>
      </c>
      <c r="D2852">
        <v>6</v>
      </c>
      <c r="E2852">
        <v>50053</v>
      </c>
      <c r="F2852" s="2">
        <v>0.08</v>
      </c>
      <c r="G2852" s="2">
        <v>0</v>
      </c>
      <c r="H2852" s="2">
        <v>0.01</v>
      </c>
      <c r="I2852">
        <v>0.4</v>
      </c>
      <c r="J2852">
        <v>4.8000000000000007</v>
      </c>
      <c r="K2852">
        <v>1.0750264999999999</v>
      </c>
      <c r="L2852">
        <v>1.7362592750000003</v>
      </c>
    </row>
    <row r="2853" spans="1:12" x14ac:dyDescent="0.25">
      <c r="A2853" t="s">
        <v>6206</v>
      </c>
      <c r="B2853">
        <v>1</v>
      </c>
      <c r="C2853">
        <v>8</v>
      </c>
      <c r="D2853">
        <v>8</v>
      </c>
      <c r="E2853">
        <v>938879</v>
      </c>
      <c r="F2853" s="2">
        <v>0.02</v>
      </c>
      <c r="G2853" s="2">
        <v>0</v>
      </c>
      <c r="H2853" s="2">
        <v>0</v>
      </c>
      <c r="I2853">
        <v>0.4</v>
      </c>
      <c r="J2853">
        <v>6.4</v>
      </c>
      <c r="K2853">
        <v>0.66943949999999997</v>
      </c>
      <c r="L2853">
        <v>1.9943038250000003</v>
      </c>
    </row>
    <row r="2854" spans="1:12" x14ac:dyDescent="0.25">
      <c r="A2854" t="s">
        <v>6206</v>
      </c>
      <c r="B2854">
        <v>1</v>
      </c>
      <c r="C2854">
        <v>7</v>
      </c>
      <c r="D2854">
        <v>7</v>
      </c>
      <c r="E2854">
        <v>393488</v>
      </c>
      <c r="F2854" s="2">
        <v>0.02</v>
      </c>
      <c r="G2854" s="2">
        <v>0</v>
      </c>
      <c r="H2854" s="2">
        <v>0</v>
      </c>
      <c r="I2854">
        <v>0.4</v>
      </c>
      <c r="J2854">
        <v>5.6000000000000005</v>
      </c>
      <c r="K2854">
        <v>0.39674399999999999</v>
      </c>
      <c r="L2854">
        <v>1.6988604</v>
      </c>
    </row>
    <row r="2855" spans="1:12" x14ac:dyDescent="0.25">
      <c r="A2855" t="s">
        <v>4049</v>
      </c>
      <c r="B2855">
        <v>1</v>
      </c>
      <c r="C2855">
        <v>1722</v>
      </c>
      <c r="D2855">
        <v>4</v>
      </c>
      <c r="E2855">
        <v>10692</v>
      </c>
      <c r="F2855" s="2">
        <v>0</v>
      </c>
      <c r="G2855" s="2">
        <v>0</v>
      </c>
      <c r="H2855" s="2">
        <v>0</v>
      </c>
      <c r="I2855">
        <v>0.4</v>
      </c>
      <c r="J2855">
        <v>-340.40000000000003</v>
      </c>
      <c r="K2855">
        <v>5.3460000000000001E-3</v>
      </c>
      <c r="L2855">
        <v>-84.938128900000009</v>
      </c>
    </row>
    <row r="2856" spans="1:12" x14ac:dyDescent="0.25">
      <c r="A2856" t="s">
        <v>20523</v>
      </c>
      <c r="B2856">
        <v>1</v>
      </c>
      <c r="C2856">
        <v>24</v>
      </c>
      <c r="D2856">
        <v>23</v>
      </c>
      <c r="E2856">
        <v>8442986</v>
      </c>
      <c r="F2856" s="2">
        <v>0.02</v>
      </c>
      <c r="G2856" s="2">
        <v>0</v>
      </c>
      <c r="H2856" s="2">
        <v>0.01</v>
      </c>
      <c r="I2856">
        <v>0.4</v>
      </c>
      <c r="J2856">
        <v>18.200000000000003</v>
      </c>
      <c r="K2856">
        <v>4.6714929999999999</v>
      </c>
      <c r="L2856">
        <v>6.3450225500000013</v>
      </c>
    </row>
    <row r="2857" spans="1:12" x14ac:dyDescent="0.25">
      <c r="A2857" t="s">
        <v>3530</v>
      </c>
      <c r="B2857">
        <v>1</v>
      </c>
      <c r="C2857">
        <v>20</v>
      </c>
      <c r="D2857">
        <v>18</v>
      </c>
      <c r="E2857">
        <v>7127666</v>
      </c>
      <c r="F2857" s="2">
        <v>0.02</v>
      </c>
      <c r="G2857" s="2">
        <v>-0.01</v>
      </c>
      <c r="H2857" s="2">
        <v>0</v>
      </c>
      <c r="I2857">
        <v>0.4</v>
      </c>
      <c r="J2857">
        <v>14</v>
      </c>
      <c r="K2857">
        <v>3.6138330000000001</v>
      </c>
      <c r="L2857">
        <v>4.92484155</v>
      </c>
    </row>
    <row r="2858" spans="1:12" x14ac:dyDescent="0.25">
      <c r="A2858" t="s">
        <v>3530</v>
      </c>
      <c r="B2858">
        <v>1</v>
      </c>
      <c r="C2858">
        <v>13</v>
      </c>
      <c r="D2858">
        <v>12</v>
      </c>
      <c r="E2858">
        <v>2752943</v>
      </c>
      <c r="F2858" s="2">
        <v>0.01</v>
      </c>
      <c r="G2858" s="2">
        <v>0</v>
      </c>
      <c r="H2858" s="2">
        <v>0</v>
      </c>
      <c r="I2858">
        <v>0.4</v>
      </c>
      <c r="J2858">
        <v>9.4000000000000021</v>
      </c>
      <c r="K2858">
        <v>1.4764714999999999</v>
      </c>
      <c r="L2858">
        <v>3.0267650250000004</v>
      </c>
    </row>
    <row r="2859" spans="1:12" x14ac:dyDescent="0.25">
      <c r="A2859" t="s">
        <v>7973</v>
      </c>
      <c r="B2859">
        <v>1</v>
      </c>
      <c r="C2859">
        <v>15</v>
      </c>
      <c r="D2859">
        <v>14</v>
      </c>
      <c r="E2859">
        <v>809389</v>
      </c>
      <c r="F2859" s="2">
        <v>0.03</v>
      </c>
      <c r="G2859" s="2">
        <v>0</v>
      </c>
      <c r="H2859" s="2">
        <v>0</v>
      </c>
      <c r="I2859">
        <v>0.4</v>
      </c>
      <c r="J2859">
        <v>11.000000000000002</v>
      </c>
      <c r="K2859">
        <v>0.7046945</v>
      </c>
      <c r="L2859">
        <v>3.1566430750000007</v>
      </c>
    </row>
    <row r="2860" spans="1:12" x14ac:dyDescent="0.25">
      <c r="A2860" t="s">
        <v>7973</v>
      </c>
      <c r="B2860">
        <v>1</v>
      </c>
      <c r="C2860">
        <v>9</v>
      </c>
      <c r="D2860">
        <v>9</v>
      </c>
      <c r="E2860">
        <v>1092708</v>
      </c>
      <c r="F2860" s="2">
        <v>0.03</v>
      </c>
      <c r="G2860" s="2">
        <v>0</v>
      </c>
      <c r="H2860" s="2">
        <v>0</v>
      </c>
      <c r="I2860">
        <v>0.4</v>
      </c>
      <c r="J2860">
        <v>7.2</v>
      </c>
      <c r="K2860">
        <v>0.84635400000000005</v>
      </c>
      <c r="L2860">
        <v>2.2562239000000002</v>
      </c>
    </row>
    <row r="2861" spans="1:12" x14ac:dyDescent="0.25">
      <c r="A2861" t="s">
        <v>6763</v>
      </c>
      <c r="B2861">
        <v>1</v>
      </c>
      <c r="C2861">
        <v>6</v>
      </c>
      <c r="D2861">
        <v>4</v>
      </c>
      <c r="E2861">
        <v>24577</v>
      </c>
      <c r="F2861" s="2">
        <v>0.08</v>
      </c>
      <c r="G2861" s="2">
        <v>0</v>
      </c>
      <c r="H2861" s="2">
        <v>0.01</v>
      </c>
      <c r="I2861">
        <v>0.4</v>
      </c>
      <c r="J2861">
        <v>2.8000000000000003</v>
      </c>
      <c r="K2861">
        <v>1.0622885000000002</v>
      </c>
      <c r="L2861">
        <v>1.2318009750000001</v>
      </c>
    </row>
    <row r="2862" spans="1:12" x14ac:dyDescent="0.25">
      <c r="A2862" t="s">
        <v>15285</v>
      </c>
      <c r="B2862">
        <v>1</v>
      </c>
      <c r="C2862">
        <v>6</v>
      </c>
      <c r="D2862">
        <v>6</v>
      </c>
      <c r="E2862">
        <v>2046312</v>
      </c>
      <c r="F2862" s="2">
        <v>0.03</v>
      </c>
      <c r="G2862" s="2">
        <v>0</v>
      </c>
      <c r="H2862" s="2">
        <v>0.01</v>
      </c>
      <c r="I2862">
        <v>0.4</v>
      </c>
      <c r="J2862">
        <v>4.8000000000000007</v>
      </c>
      <c r="K2862">
        <v>1.573156</v>
      </c>
      <c r="L2862">
        <v>1.9106046000000003</v>
      </c>
    </row>
    <row r="2863" spans="1:12" x14ac:dyDescent="0.25">
      <c r="A2863" t="s">
        <v>336</v>
      </c>
      <c r="B2863">
        <v>1</v>
      </c>
      <c r="C2863">
        <v>5</v>
      </c>
      <c r="D2863">
        <v>3</v>
      </c>
      <c r="E2863">
        <v>28256</v>
      </c>
      <c r="F2863" s="2">
        <v>0</v>
      </c>
      <c r="G2863" s="2">
        <v>0</v>
      </c>
      <c r="H2863" s="2">
        <v>0</v>
      </c>
      <c r="I2863">
        <v>0.4</v>
      </c>
      <c r="J2863">
        <v>2.0000000000000004</v>
      </c>
      <c r="K2863">
        <v>1.4128E-2</v>
      </c>
      <c r="L2863">
        <v>0.66494480000000011</v>
      </c>
    </row>
    <row r="2864" spans="1:12" x14ac:dyDescent="0.25">
      <c r="A2864" t="s">
        <v>15398</v>
      </c>
      <c r="B2864">
        <v>1</v>
      </c>
      <c r="C2864">
        <v>6</v>
      </c>
      <c r="D2864">
        <v>5</v>
      </c>
      <c r="E2864">
        <v>348527</v>
      </c>
      <c r="F2864" s="2">
        <v>0.01</v>
      </c>
      <c r="G2864" s="2">
        <v>0</v>
      </c>
      <c r="H2864" s="2">
        <v>0</v>
      </c>
      <c r="I2864">
        <v>0.4</v>
      </c>
      <c r="J2864">
        <v>3.8</v>
      </c>
      <c r="K2864">
        <v>0.27426349999999999</v>
      </c>
      <c r="L2864">
        <v>1.2059922249999999</v>
      </c>
    </row>
    <row r="2865" spans="1:12" x14ac:dyDescent="0.25">
      <c r="A2865" t="s">
        <v>484</v>
      </c>
      <c r="B2865">
        <v>1</v>
      </c>
      <c r="C2865">
        <v>14</v>
      </c>
      <c r="D2865">
        <v>14</v>
      </c>
      <c r="E2865">
        <v>533622</v>
      </c>
      <c r="F2865" s="2">
        <v>0.05</v>
      </c>
      <c r="G2865" s="2">
        <v>0</v>
      </c>
      <c r="H2865" s="2">
        <v>0.01</v>
      </c>
      <c r="I2865">
        <v>0.4</v>
      </c>
      <c r="J2865">
        <v>11.200000000000001</v>
      </c>
      <c r="K2865">
        <v>1.0168110000000001</v>
      </c>
      <c r="L2865">
        <v>3.3158838500000005</v>
      </c>
    </row>
    <row r="2866" spans="1:12" x14ac:dyDescent="0.25">
      <c r="A2866" t="s">
        <v>484</v>
      </c>
      <c r="B2866">
        <v>1</v>
      </c>
      <c r="C2866">
        <v>8</v>
      </c>
      <c r="D2866">
        <v>7</v>
      </c>
      <c r="E2866">
        <v>468838</v>
      </c>
      <c r="F2866" s="2">
        <v>0.06</v>
      </c>
      <c r="G2866" s="2">
        <v>0</v>
      </c>
      <c r="H2866" s="2">
        <v>0</v>
      </c>
      <c r="I2866">
        <v>0.4</v>
      </c>
      <c r="J2866">
        <v>5.4</v>
      </c>
      <c r="K2866">
        <v>0.83441900000000002</v>
      </c>
      <c r="L2866">
        <v>1.8020466500000003</v>
      </c>
    </row>
    <row r="2867" spans="1:12" x14ac:dyDescent="0.25">
      <c r="A2867" t="s">
        <v>484</v>
      </c>
      <c r="B2867">
        <v>1</v>
      </c>
      <c r="C2867">
        <v>6</v>
      </c>
      <c r="D2867">
        <v>5</v>
      </c>
      <c r="E2867">
        <v>483009</v>
      </c>
      <c r="F2867" s="2">
        <v>0.06</v>
      </c>
      <c r="G2867" s="2">
        <v>0</v>
      </c>
      <c r="H2867" s="2">
        <v>0</v>
      </c>
      <c r="I2867">
        <v>0.4</v>
      </c>
      <c r="J2867">
        <v>3.8</v>
      </c>
      <c r="K2867">
        <v>0.84150449999999999</v>
      </c>
      <c r="L2867">
        <v>1.4045265749999998</v>
      </c>
    </row>
    <row r="2868" spans="1:12" x14ac:dyDescent="0.25">
      <c r="A2868" t="s">
        <v>484</v>
      </c>
      <c r="B2868">
        <v>1</v>
      </c>
      <c r="C2868">
        <v>12</v>
      </c>
      <c r="D2868">
        <v>12</v>
      </c>
      <c r="E2868">
        <v>655002</v>
      </c>
      <c r="F2868" s="2">
        <v>0.04</v>
      </c>
      <c r="G2868" s="2">
        <v>0</v>
      </c>
      <c r="H2868" s="2">
        <v>0</v>
      </c>
      <c r="I2868">
        <v>0.4</v>
      </c>
      <c r="J2868">
        <v>9.6000000000000014</v>
      </c>
      <c r="K2868">
        <v>0.72750099999999995</v>
      </c>
      <c r="L2868">
        <v>2.8146253500000005</v>
      </c>
    </row>
    <row r="2869" spans="1:12" x14ac:dyDescent="0.25">
      <c r="A2869" t="s">
        <v>484</v>
      </c>
      <c r="B2869">
        <v>1</v>
      </c>
      <c r="C2869">
        <v>7</v>
      </c>
      <c r="D2869">
        <v>6</v>
      </c>
      <c r="E2869">
        <v>556504</v>
      </c>
      <c r="F2869" s="2">
        <v>0.05</v>
      </c>
      <c r="G2869" s="2">
        <v>0</v>
      </c>
      <c r="H2869" s="2">
        <v>0</v>
      </c>
      <c r="I2869">
        <v>0.4</v>
      </c>
      <c r="J2869">
        <v>4.6000000000000005</v>
      </c>
      <c r="K2869">
        <v>0.77825200000000017</v>
      </c>
      <c r="L2869">
        <v>1.5823882</v>
      </c>
    </row>
    <row r="2870" spans="1:12" x14ac:dyDescent="0.25">
      <c r="A2870" t="s">
        <v>484</v>
      </c>
      <c r="B2870">
        <v>1</v>
      </c>
      <c r="C2870">
        <v>6</v>
      </c>
      <c r="D2870">
        <v>6</v>
      </c>
      <c r="E2870">
        <v>592107</v>
      </c>
      <c r="F2870" s="2">
        <v>0.05</v>
      </c>
      <c r="G2870" s="2">
        <v>0</v>
      </c>
      <c r="H2870" s="2">
        <v>0</v>
      </c>
      <c r="I2870">
        <v>0.4</v>
      </c>
      <c r="J2870">
        <v>4.8000000000000007</v>
      </c>
      <c r="K2870">
        <v>0.79605350000000008</v>
      </c>
      <c r="L2870">
        <v>1.6386187250000004</v>
      </c>
    </row>
    <row r="2871" spans="1:12" x14ac:dyDescent="0.25">
      <c r="A2871" t="s">
        <v>484</v>
      </c>
      <c r="B2871">
        <v>1</v>
      </c>
      <c r="C2871">
        <v>14</v>
      </c>
      <c r="D2871">
        <v>13</v>
      </c>
      <c r="E2871">
        <v>528634</v>
      </c>
      <c r="F2871" s="2">
        <v>0.05</v>
      </c>
      <c r="G2871" s="2">
        <v>0</v>
      </c>
      <c r="H2871" s="2">
        <v>0.01</v>
      </c>
      <c r="I2871">
        <v>0.4</v>
      </c>
      <c r="J2871">
        <v>10.200000000000001</v>
      </c>
      <c r="K2871">
        <v>1.0143170000000001</v>
      </c>
      <c r="L2871">
        <v>3.0650109500000005</v>
      </c>
    </row>
    <row r="2872" spans="1:12" x14ac:dyDescent="0.25">
      <c r="A2872" t="s">
        <v>484</v>
      </c>
      <c r="B2872">
        <v>1</v>
      </c>
      <c r="C2872">
        <v>8</v>
      </c>
      <c r="D2872">
        <v>6</v>
      </c>
      <c r="E2872">
        <v>422918</v>
      </c>
      <c r="F2872" s="2">
        <v>0.05</v>
      </c>
      <c r="G2872" s="2">
        <v>0</v>
      </c>
      <c r="H2872" s="2">
        <v>0.01</v>
      </c>
      <c r="I2872">
        <v>0.4</v>
      </c>
      <c r="J2872">
        <v>4.4000000000000004</v>
      </c>
      <c r="K2872">
        <v>0.96145900000000006</v>
      </c>
      <c r="L2872">
        <v>1.5965106500000004</v>
      </c>
    </row>
    <row r="2873" spans="1:12" x14ac:dyDescent="0.25">
      <c r="A2873" t="s">
        <v>11945</v>
      </c>
      <c r="B2873">
        <v>1</v>
      </c>
      <c r="C2873">
        <v>5</v>
      </c>
      <c r="D2873">
        <v>1</v>
      </c>
      <c r="E2873">
        <v>56012</v>
      </c>
      <c r="F2873" s="2">
        <v>0.11</v>
      </c>
      <c r="G2873" s="2">
        <v>0</v>
      </c>
      <c r="H2873" s="2">
        <v>0.01</v>
      </c>
      <c r="I2873">
        <v>0.4</v>
      </c>
      <c r="J2873">
        <v>0</v>
      </c>
      <c r="K2873">
        <v>1.3780060000000001</v>
      </c>
      <c r="L2873">
        <v>0.64230209999999999</v>
      </c>
    </row>
    <row r="2874" spans="1:12" x14ac:dyDescent="0.25">
      <c r="A2874" t="s">
        <v>6109</v>
      </c>
      <c r="B2874">
        <v>1</v>
      </c>
      <c r="C2874">
        <v>5</v>
      </c>
      <c r="D2874">
        <v>5</v>
      </c>
      <c r="E2874">
        <v>1516733</v>
      </c>
      <c r="F2874" s="2">
        <v>0.04</v>
      </c>
      <c r="G2874" s="2">
        <v>0</v>
      </c>
      <c r="H2874" s="2">
        <v>0</v>
      </c>
      <c r="I2874">
        <v>0.4</v>
      </c>
      <c r="J2874">
        <v>4</v>
      </c>
      <c r="K2874">
        <v>1.1583665000000001</v>
      </c>
      <c r="L2874">
        <v>1.5654282750000001</v>
      </c>
    </row>
    <row r="2875" spans="1:12" x14ac:dyDescent="0.25">
      <c r="A2875" t="s">
        <v>6109</v>
      </c>
      <c r="B2875">
        <v>1</v>
      </c>
      <c r="C2875">
        <v>13</v>
      </c>
      <c r="D2875">
        <v>13</v>
      </c>
      <c r="E2875">
        <v>33420138</v>
      </c>
      <c r="F2875" s="2">
        <v>0.02</v>
      </c>
      <c r="G2875" s="2">
        <v>0</v>
      </c>
      <c r="H2875" s="2">
        <v>0</v>
      </c>
      <c r="I2875">
        <v>0.4</v>
      </c>
      <c r="J2875">
        <v>10.4</v>
      </c>
      <c r="K2875">
        <v>16.910069</v>
      </c>
      <c r="L2875">
        <v>8.6785241499999994</v>
      </c>
    </row>
    <row r="2876" spans="1:12" x14ac:dyDescent="0.25">
      <c r="A2876" t="s">
        <v>2070</v>
      </c>
      <c r="B2876">
        <v>1</v>
      </c>
      <c r="C2876">
        <v>6</v>
      </c>
      <c r="D2876">
        <v>5</v>
      </c>
      <c r="E2876">
        <v>287733</v>
      </c>
      <c r="F2876" s="2">
        <v>0.08</v>
      </c>
      <c r="G2876" s="2">
        <v>0</v>
      </c>
      <c r="H2876" s="2">
        <v>0.01</v>
      </c>
      <c r="I2876">
        <v>0.4</v>
      </c>
      <c r="J2876">
        <v>3.8</v>
      </c>
      <c r="K2876">
        <v>1.1938664999999999</v>
      </c>
      <c r="L2876">
        <v>1.5278532749999998</v>
      </c>
    </row>
    <row r="2877" spans="1:12" x14ac:dyDescent="0.25">
      <c r="A2877" t="s">
        <v>2070</v>
      </c>
      <c r="B2877">
        <v>1</v>
      </c>
      <c r="C2877">
        <v>4</v>
      </c>
      <c r="D2877">
        <v>3</v>
      </c>
      <c r="E2877">
        <v>34156</v>
      </c>
      <c r="F2877" s="2">
        <v>0.09</v>
      </c>
      <c r="G2877" s="2">
        <v>0</v>
      </c>
      <c r="H2877" s="2">
        <v>0.01</v>
      </c>
      <c r="I2877">
        <v>0.4</v>
      </c>
      <c r="J2877">
        <v>2.2000000000000002</v>
      </c>
      <c r="K2877">
        <v>1.1670780000000001</v>
      </c>
      <c r="L2877">
        <v>1.1184773000000001</v>
      </c>
    </row>
    <row r="2878" spans="1:12" x14ac:dyDescent="0.25">
      <c r="A2878" t="s">
        <v>4668</v>
      </c>
      <c r="B2878">
        <v>1</v>
      </c>
      <c r="C2878">
        <v>5</v>
      </c>
      <c r="D2878">
        <v>3</v>
      </c>
      <c r="E2878">
        <v>86380</v>
      </c>
      <c r="F2878" s="2">
        <v>0.05</v>
      </c>
      <c r="G2878" s="2">
        <v>0</v>
      </c>
      <c r="H2878" s="2">
        <v>0.01</v>
      </c>
      <c r="I2878">
        <v>0.4</v>
      </c>
      <c r="J2878">
        <v>2.0000000000000004</v>
      </c>
      <c r="K2878">
        <v>0.79319000000000006</v>
      </c>
      <c r="L2878">
        <v>0.93761650000000007</v>
      </c>
    </row>
    <row r="2879" spans="1:12" x14ac:dyDescent="0.25">
      <c r="A2879" t="s">
        <v>7996</v>
      </c>
      <c r="B2879">
        <v>1</v>
      </c>
      <c r="C2879">
        <v>5</v>
      </c>
      <c r="D2879">
        <v>5</v>
      </c>
      <c r="E2879">
        <v>47313</v>
      </c>
      <c r="F2879" s="2">
        <v>0.05</v>
      </c>
      <c r="G2879" s="2">
        <v>0</v>
      </c>
      <c r="H2879" s="2">
        <v>0.01</v>
      </c>
      <c r="I2879">
        <v>0.4</v>
      </c>
      <c r="J2879">
        <v>4</v>
      </c>
      <c r="K2879">
        <v>0.77365650000000008</v>
      </c>
      <c r="L2879">
        <v>1.4307797750000002</v>
      </c>
    </row>
    <row r="2880" spans="1:12" x14ac:dyDescent="0.25">
      <c r="A2880" t="s">
        <v>7996</v>
      </c>
      <c r="B2880">
        <v>1</v>
      </c>
      <c r="C2880">
        <v>9</v>
      </c>
      <c r="D2880">
        <v>8</v>
      </c>
      <c r="E2880">
        <v>132886</v>
      </c>
      <c r="F2880" s="2">
        <v>0.04</v>
      </c>
      <c r="G2880" s="2">
        <v>0</v>
      </c>
      <c r="H2880" s="2">
        <v>0</v>
      </c>
      <c r="I2880">
        <v>0.4</v>
      </c>
      <c r="J2880">
        <v>6.2</v>
      </c>
      <c r="K2880">
        <v>0.46644300000000005</v>
      </c>
      <c r="L2880">
        <v>1.87325505</v>
      </c>
    </row>
    <row r="2881" spans="1:12" x14ac:dyDescent="0.25">
      <c r="A2881" t="s">
        <v>7996</v>
      </c>
      <c r="B2881">
        <v>1</v>
      </c>
      <c r="C2881">
        <v>6</v>
      </c>
      <c r="D2881">
        <v>6</v>
      </c>
      <c r="E2881">
        <v>38169</v>
      </c>
      <c r="F2881" s="2">
        <v>7.0000000000000007E-2</v>
      </c>
      <c r="G2881" s="2">
        <v>0</v>
      </c>
      <c r="H2881" s="2">
        <v>0</v>
      </c>
      <c r="I2881">
        <v>0.4</v>
      </c>
      <c r="J2881">
        <v>4.8000000000000007</v>
      </c>
      <c r="K2881">
        <v>0.71908450000000002</v>
      </c>
      <c r="L2881">
        <v>1.6116795750000004</v>
      </c>
    </row>
    <row r="2882" spans="1:12" x14ac:dyDescent="0.25">
      <c r="A2882" t="s">
        <v>10458</v>
      </c>
      <c r="B2882">
        <v>1</v>
      </c>
      <c r="C2882">
        <v>11</v>
      </c>
      <c r="D2882">
        <v>8</v>
      </c>
      <c r="E2882">
        <v>1074082</v>
      </c>
      <c r="F2882" s="2">
        <v>0.01</v>
      </c>
      <c r="G2882" s="2">
        <v>0</v>
      </c>
      <c r="H2882" s="2">
        <v>0</v>
      </c>
      <c r="I2882">
        <v>0.4</v>
      </c>
      <c r="J2882">
        <v>5.8000000000000007</v>
      </c>
      <c r="K2882">
        <v>0.63704099999999997</v>
      </c>
      <c r="L2882">
        <v>1.8329643500000004</v>
      </c>
    </row>
    <row r="2883" spans="1:12" x14ac:dyDescent="0.25">
      <c r="A2883" t="s">
        <v>5867</v>
      </c>
      <c r="B2883">
        <v>1</v>
      </c>
      <c r="C2883">
        <v>8</v>
      </c>
      <c r="D2883">
        <v>2</v>
      </c>
      <c r="E2883">
        <v>2612315</v>
      </c>
      <c r="F2883" s="2">
        <v>0.06</v>
      </c>
      <c r="G2883" s="2">
        <v>0</v>
      </c>
      <c r="H2883" s="2">
        <v>0</v>
      </c>
      <c r="I2883">
        <v>0.4</v>
      </c>
      <c r="J2883">
        <v>0.39999999999999991</v>
      </c>
      <c r="K2883">
        <v>1.9061574999999999</v>
      </c>
      <c r="L2883">
        <v>0.92715512499999997</v>
      </c>
    </row>
    <row r="2884" spans="1:12" x14ac:dyDescent="0.25">
      <c r="A2884" t="s">
        <v>9916</v>
      </c>
      <c r="B2884">
        <v>1</v>
      </c>
      <c r="C2884">
        <v>8</v>
      </c>
      <c r="D2884">
        <v>8</v>
      </c>
      <c r="E2884">
        <v>1203464</v>
      </c>
      <c r="F2884" s="2">
        <v>7.0000000000000007E-2</v>
      </c>
      <c r="G2884" s="2">
        <v>0</v>
      </c>
      <c r="H2884" s="2">
        <v>0.01</v>
      </c>
      <c r="I2884">
        <v>0.4</v>
      </c>
      <c r="J2884">
        <v>6.4</v>
      </c>
      <c r="K2884">
        <v>1.5517319999999999</v>
      </c>
      <c r="L2884">
        <v>2.3031062000000002</v>
      </c>
    </row>
    <row r="2885" spans="1:12" x14ac:dyDescent="0.25">
      <c r="A2885" t="s">
        <v>15528</v>
      </c>
      <c r="B2885">
        <v>1</v>
      </c>
      <c r="C2885">
        <v>9</v>
      </c>
      <c r="D2885">
        <v>9</v>
      </c>
      <c r="E2885">
        <v>911208</v>
      </c>
      <c r="F2885" s="2">
        <v>0.04</v>
      </c>
      <c r="G2885" s="2">
        <v>0</v>
      </c>
      <c r="H2885" s="2">
        <v>0</v>
      </c>
      <c r="I2885">
        <v>0.4</v>
      </c>
      <c r="J2885">
        <v>7.2</v>
      </c>
      <c r="K2885">
        <v>0.85560400000000003</v>
      </c>
      <c r="L2885">
        <v>2.2594614000000002</v>
      </c>
    </row>
    <row r="2886" spans="1:12" x14ac:dyDescent="0.25">
      <c r="A2886" t="s">
        <v>281</v>
      </c>
      <c r="B2886">
        <v>1</v>
      </c>
      <c r="C2886">
        <v>7</v>
      </c>
      <c r="D2886">
        <v>2</v>
      </c>
      <c r="E2886">
        <v>878560</v>
      </c>
      <c r="F2886" s="2">
        <v>0.01</v>
      </c>
      <c r="G2886" s="2">
        <v>0</v>
      </c>
      <c r="H2886" s="2">
        <v>0</v>
      </c>
      <c r="I2886">
        <v>0.4</v>
      </c>
      <c r="J2886">
        <v>0.60000000000000009</v>
      </c>
      <c r="K2886">
        <v>0.53927999999999998</v>
      </c>
      <c r="L2886">
        <v>0.49874800000000002</v>
      </c>
    </row>
    <row r="2887" spans="1:12" x14ac:dyDescent="0.25">
      <c r="A2887" t="s">
        <v>281</v>
      </c>
      <c r="B2887">
        <v>1</v>
      </c>
      <c r="C2887">
        <v>6</v>
      </c>
      <c r="D2887">
        <v>4</v>
      </c>
      <c r="E2887">
        <v>94923</v>
      </c>
      <c r="F2887" s="2">
        <v>0.03</v>
      </c>
      <c r="G2887" s="2">
        <v>0</v>
      </c>
      <c r="H2887" s="2">
        <v>0</v>
      </c>
      <c r="I2887">
        <v>0.4</v>
      </c>
      <c r="J2887">
        <v>2.8000000000000003</v>
      </c>
      <c r="K2887">
        <v>0.34746149999999998</v>
      </c>
      <c r="L2887">
        <v>0.98161152500000004</v>
      </c>
    </row>
    <row r="2888" spans="1:12" x14ac:dyDescent="0.25">
      <c r="A2888" t="s">
        <v>5690</v>
      </c>
      <c r="B2888">
        <v>1</v>
      </c>
      <c r="C2888">
        <v>7</v>
      </c>
      <c r="D2888">
        <v>7</v>
      </c>
      <c r="E2888">
        <v>241991</v>
      </c>
      <c r="F2888" s="2">
        <v>0.02</v>
      </c>
      <c r="G2888" s="2">
        <v>0</v>
      </c>
      <c r="H2888" s="2">
        <v>0</v>
      </c>
      <c r="I2888">
        <v>0.4</v>
      </c>
      <c r="J2888">
        <v>5.6000000000000005</v>
      </c>
      <c r="K2888">
        <v>0.32099549999999999</v>
      </c>
      <c r="L2888">
        <v>1.672348425</v>
      </c>
    </row>
    <row r="2889" spans="1:12" x14ac:dyDescent="0.25">
      <c r="A2889" t="s">
        <v>5690</v>
      </c>
      <c r="B2889">
        <v>1</v>
      </c>
      <c r="C2889">
        <v>14</v>
      </c>
      <c r="D2889">
        <v>12</v>
      </c>
      <c r="E2889">
        <v>1883291</v>
      </c>
      <c r="F2889" s="2">
        <v>0.01</v>
      </c>
      <c r="G2889" s="2">
        <v>0</v>
      </c>
      <c r="H2889" s="2">
        <v>0</v>
      </c>
      <c r="I2889">
        <v>0.4</v>
      </c>
      <c r="J2889">
        <v>9.2000000000000011</v>
      </c>
      <c r="K2889">
        <v>1.0416455</v>
      </c>
      <c r="L2889">
        <v>2.8245759250000004</v>
      </c>
    </row>
    <row r="2890" spans="1:12" x14ac:dyDescent="0.25">
      <c r="A2890" t="s">
        <v>5690</v>
      </c>
      <c r="B2890">
        <v>1</v>
      </c>
      <c r="C2890">
        <v>7</v>
      </c>
      <c r="D2890">
        <v>7</v>
      </c>
      <c r="E2890">
        <v>912815</v>
      </c>
      <c r="F2890" s="2">
        <v>0.01</v>
      </c>
      <c r="G2890" s="2">
        <v>0</v>
      </c>
      <c r="H2890" s="2">
        <v>0</v>
      </c>
      <c r="I2890">
        <v>0.4</v>
      </c>
      <c r="J2890">
        <v>5.6000000000000005</v>
      </c>
      <c r="K2890">
        <v>0.55640749999999994</v>
      </c>
      <c r="L2890">
        <v>1.754742625</v>
      </c>
    </row>
    <row r="2891" spans="1:12" x14ac:dyDescent="0.25">
      <c r="A2891" t="s">
        <v>5690</v>
      </c>
      <c r="B2891">
        <v>1</v>
      </c>
      <c r="C2891">
        <v>15</v>
      </c>
      <c r="D2891">
        <v>14</v>
      </c>
      <c r="E2891">
        <v>930867</v>
      </c>
      <c r="F2891" s="2">
        <v>0.01</v>
      </c>
      <c r="G2891" s="2">
        <v>0</v>
      </c>
      <c r="H2891" s="2">
        <v>0</v>
      </c>
      <c r="I2891">
        <v>0.4</v>
      </c>
      <c r="J2891">
        <v>11.000000000000002</v>
      </c>
      <c r="K2891">
        <v>0.56543350000000003</v>
      </c>
      <c r="L2891">
        <v>3.1079017250000005</v>
      </c>
    </row>
    <row r="2892" spans="1:12" x14ac:dyDescent="0.25">
      <c r="A2892" t="s">
        <v>1353</v>
      </c>
      <c r="B2892">
        <v>1</v>
      </c>
      <c r="C2892">
        <v>12</v>
      </c>
      <c r="D2892">
        <v>10</v>
      </c>
      <c r="E2892">
        <v>223245</v>
      </c>
      <c r="F2892" s="2">
        <v>0.05</v>
      </c>
      <c r="G2892" s="2">
        <v>0</v>
      </c>
      <c r="H2892" s="2">
        <v>0</v>
      </c>
      <c r="I2892">
        <v>0.4</v>
      </c>
      <c r="J2892">
        <v>7.6</v>
      </c>
      <c r="K2892">
        <v>0.61162250000000007</v>
      </c>
      <c r="L2892">
        <v>2.2740678750000001</v>
      </c>
    </row>
    <row r="2893" spans="1:12" x14ac:dyDescent="0.25">
      <c r="A2893" t="s">
        <v>1353</v>
      </c>
      <c r="B2893">
        <v>1</v>
      </c>
      <c r="C2893">
        <v>6</v>
      </c>
      <c r="D2893">
        <v>4</v>
      </c>
      <c r="E2893">
        <v>55622</v>
      </c>
      <c r="F2893" s="2">
        <v>0.08</v>
      </c>
      <c r="G2893" s="2">
        <v>0</v>
      </c>
      <c r="H2893" s="2">
        <v>0.01</v>
      </c>
      <c r="I2893">
        <v>0.4</v>
      </c>
      <c r="J2893">
        <v>2.8000000000000003</v>
      </c>
      <c r="K2893">
        <v>1.0778110000000001</v>
      </c>
      <c r="L2893">
        <v>1.23723385</v>
      </c>
    </row>
    <row r="2894" spans="1:12" x14ac:dyDescent="0.25">
      <c r="A2894" t="s">
        <v>5324</v>
      </c>
      <c r="B2894">
        <v>1</v>
      </c>
      <c r="C2894">
        <v>27</v>
      </c>
      <c r="D2894">
        <v>27</v>
      </c>
      <c r="E2894">
        <v>2421584</v>
      </c>
      <c r="F2894" s="2">
        <v>0.02</v>
      </c>
      <c r="G2894" s="2">
        <v>0</v>
      </c>
      <c r="H2894" s="2">
        <v>0</v>
      </c>
      <c r="I2894">
        <v>0.4</v>
      </c>
      <c r="J2894">
        <v>21.6</v>
      </c>
      <c r="K2894">
        <v>1.4107919999999998</v>
      </c>
      <c r="L2894">
        <v>6.0537772000000007</v>
      </c>
    </row>
    <row r="2895" spans="1:12" x14ac:dyDescent="0.25">
      <c r="A2895" t="s">
        <v>5324</v>
      </c>
      <c r="B2895">
        <v>1</v>
      </c>
      <c r="C2895">
        <v>16</v>
      </c>
      <c r="D2895">
        <v>14</v>
      </c>
      <c r="E2895">
        <v>2676610</v>
      </c>
      <c r="F2895" s="2">
        <v>0.03</v>
      </c>
      <c r="G2895" s="2">
        <v>0</v>
      </c>
      <c r="H2895" s="2">
        <v>0</v>
      </c>
      <c r="I2895">
        <v>0.4</v>
      </c>
      <c r="J2895">
        <v>10.8</v>
      </c>
      <c r="K2895">
        <v>1.6383049999999999</v>
      </c>
      <c r="L2895">
        <v>3.4334067500000005</v>
      </c>
    </row>
    <row r="2896" spans="1:12" x14ac:dyDescent="0.25">
      <c r="A2896" t="s">
        <v>5324</v>
      </c>
      <c r="B2896">
        <v>1</v>
      </c>
      <c r="C2896">
        <v>7</v>
      </c>
      <c r="D2896">
        <v>8</v>
      </c>
      <c r="E2896">
        <v>68828</v>
      </c>
      <c r="F2896" s="2">
        <v>0.04</v>
      </c>
      <c r="G2896" s="2">
        <v>0</v>
      </c>
      <c r="H2896" s="2">
        <v>0.01</v>
      </c>
      <c r="I2896">
        <v>0.4</v>
      </c>
      <c r="J2896">
        <v>6.6000000000000005</v>
      </c>
      <c r="K2896">
        <v>0.68441400000000008</v>
      </c>
      <c r="L2896">
        <v>2.0495448999999999</v>
      </c>
    </row>
    <row r="2897" spans="1:12" x14ac:dyDescent="0.25">
      <c r="A2897" t="s">
        <v>5324</v>
      </c>
      <c r="B2897">
        <v>1</v>
      </c>
      <c r="C2897">
        <v>8</v>
      </c>
      <c r="D2897">
        <v>7</v>
      </c>
      <c r="E2897">
        <v>125128</v>
      </c>
      <c r="F2897" s="2">
        <v>0.04</v>
      </c>
      <c r="G2897" s="2">
        <v>0</v>
      </c>
      <c r="H2897" s="2">
        <v>0</v>
      </c>
      <c r="I2897">
        <v>0.4</v>
      </c>
      <c r="J2897">
        <v>5.4</v>
      </c>
      <c r="K2897">
        <v>0.46256400000000003</v>
      </c>
      <c r="L2897">
        <v>1.6718974000000002</v>
      </c>
    </row>
    <row r="2898" spans="1:12" x14ac:dyDescent="0.25">
      <c r="A2898" t="s">
        <v>19507</v>
      </c>
      <c r="B2898">
        <v>1</v>
      </c>
      <c r="C2898">
        <v>5</v>
      </c>
      <c r="D2898">
        <v>5</v>
      </c>
      <c r="E2898">
        <v>34232</v>
      </c>
      <c r="F2898" s="2">
        <v>0.04</v>
      </c>
      <c r="G2898" s="2">
        <v>0</v>
      </c>
      <c r="H2898" s="2">
        <v>0.01</v>
      </c>
      <c r="I2898">
        <v>0.4</v>
      </c>
      <c r="J2898">
        <v>4</v>
      </c>
      <c r="K2898">
        <v>0.66711600000000004</v>
      </c>
      <c r="L2898">
        <v>1.3934906000000002</v>
      </c>
    </row>
    <row r="2899" spans="1:12" x14ac:dyDescent="0.25">
      <c r="A2899" t="s">
        <v>8309</v>
      </c>
      <c r="B2899">
        <v>1</v>
      </c>
      <c r="C2899">
        <v>5</v>
      </c>
      <c r="D2899">
        <v>5</v>
      </c>
      <c r="E2899">
        <v>5263337</v>
      </c>
      <c r="F2899" s="2">
        <v>0.04</v>
      </c>
      <c r="G2899" s="2">
        <v>0</v>
      </c>
      <c r="H2899" s="2">
        <v>0</v>
      </c>
      <c r="I2899">
        <v>0.4</v>
      </c>
      <c r="J2899">
        <v>4</v>
      </c>
      <c r="K2899">
        <v>3.0316684999999999</v>
      </c>
      <c r="L2899">
        <v>2.221083975</v>
      </c>
    </row>
    <row r="2900" spans="1:12" x14ac:dyDescent="0.25">
      <c r="A2900" t="s">
        <v>8309</v>
      </c>
      <c r="B2900">
        <v>1</v>
      </c>
      <c r="C2900">
        <v>10</v>
      </c>
      <c r="D2900">
        <v>10</v>
      </c>
      <c r="E2900">
        <v>16354826</v>
      </c>
      <c r="F2900" s="2">
        <v>0.03</v>
      </c>
      <c r="G2900" s="2">
        <v>0</v>
      </c>
      <c r="H2900" s="2">
        <v>0</v>
      </c>
      <c r="I2900">
        <v>0.4</v>
      </c>
      <c r="J2900">
        <v>8</v>
      </c>
      <c r="K2900">
        <v>8.4774130000000003</v>
      </c>
      <c r="L2900">
        <v>5.1270945500000007</v>
      </c>
    </row>
    <row r="2901" spans="1:12" x14ac:dyDescent="0.25">
      <c r="A2901" t="s">
        <v>8309</v>
      </c>
      <c r="B2901">
        <v>1</v>
      </c>
      <c r="C2901">
        <v>3</v>
      </c>
      <c r="D2901">
        <v>3</v>
      </c>
      <c r="E2901">
        <v>5786038</v>
      </c>
      <c r="F2901" s="2">
        <v>0.05</v>
      </c>
      <c r="G2901" s="2">
        <v>0</v>
      </c>
      <c r="H2901" s="2">
        <v>0</v>
      </c>
      <c r="I2901">
        <v>0.4</v>
      </c>
      <c r="J2901">
        <v>2.4000000000000004</v>
      </c>
      <c r="K2901">
        <v>3.3930189999999998</v>
      </c>
      <c r="L2901">
        <v>1.9475566500000001</v>
      </c>
    </row>
    <row r="2902" spans="1:12" x14ac:dyDescent="0.25">
      <c r="A2902" t="s">
        <v>8309</v>
      </c>
      <c r="B2902">
        <v>1</v>
      </c>
      <c r="C2902">
        <v>5</v>
      </c>
      <c r="D2902">
        <v>5</v>
      </c>
      <c r="E2902">
        <v>12730630</v>
      </c>
      <c r="F2902" s="2">
        <v>0.05</v>
      </c>
      <c r="G2902" s="2">
        <v>0</v>
      </c>
      <c r="H2902" s="2">
        <v>0</v>
      </c>
      <c r="I2902">
        <v>0.4</v>
      </c>
      <c r="J2902">
        <v>4</v>
      </c>
      <c r="K2902">
        <v>6.8653149999999998</v>
      </c>
      <c r="L2902">
        <v>3.56286025</v>
      </c>
    </row>
    <row r="2903" spans="1:12" x14ac:dyDescent="0.25">
      <c r="A2903" t="s">
        <v>8309</v>
      </c>
      <c r="B2903">
        <v>1</v>
      </c>
      <c r="C2903">
        <v>2</v>
      </c>
      <c r="D2903">
        <v>1</v>
      </c>
      <c r="E2903">
        <v>1899190</v>
      </c>
      <c r="F2903" s="2">
        <v>0.06</v>
      </c>
      <c r="G2903" s="2">
        <v>0</v>
      </c>
      <c r="H2903" s="2">
        <v>0</v>
      </c>
      <c r="I2903">
        <v>0.4</v>
      </c>
      <c r="J2903">
        <v>0.60000000000000009</v>
      </c>
      <c r="K2903">
        <v>1.5495950000000001</v>
      </c>
      <c r="L2903">
        <v>0.85235824999999998</v>
      </c>
    </row>
    <row r="2904" spans="1:12" x14ac:dyDescent="0.25">
      <c r="A2904" t="s">
        <v>7498</v>
      </c>
      <c r="B2904">
        <v>1</v>
      </c>
      <c r="C2904">
        <v>20</v>
      </c>
      <c r="D2904">
        <v>16</v>
      </c>
      <c r="E2904">
        <v>1421026</v>
      </c>
      <c r="F2904" s="2">
        <v>0.02</v>
      </c>
      <c r="G2904" s="2">
        <v>0</v>
      </c>
      <c r="H2904" s="2">
        <v>0</v>
      </c>
      <c r="I2904">
        <v>0.4</v>
      </c>
      <c r="J2904">
        <v>12</v>
      </c>
      <c r="K2904">
        <v>0.91051299999999991</v>
      </c>
      <c r="L2904">
        <v>3.4786795499999998</v>
      </c>
    </row>
    <row r="2905" spans="1:12" x14ac:dyDescent="0.25">
      <c r="A2905" t="s">
        <v>1637</v>
      </c>
      <c r="B2905">
        <v>1</v>
      </c>
      <c r="C2905">
        <v>8</v>
      </c>
      <c r="D2905">
        <v>3</v>
      </c>
      <c r="E2905">
        <v>3483</v>
      </c>
      <c r="F2905" s="2">
        <v>0.02</v>
      </c>
      <c r="G2905" s="2">
        <v>0</v>
      </c>
      <c r="H2905" s="2">
        <v>0</v>
      </c>
      <c r="I2905">
        <v>0.4</v>
      </c>
      <c r="J2905">
        <v>1.4000000000000004</v>
      </c>
      <c r="K2905">
        <v>0.20174150000000002</v>
      </c>
      <c r="L2905">
        <v>0.58060952500000007</v>
      </c>
    </row>
    <row r="2906" spans="1:12" x14ac:dyDescent="0.25">
      <c r="A2906" t="s">
        <v>2522</v>
      </c>
      <c r="B2906">
        <v>1</v>
      </c>
      <c r="C2906">
        <v>14</v>
      </c>
      <c r="D2906">
        <v>13</v>
      </c>
      <c r="E2906">
        <v>1445729</v>
      </c>
      <c r="F2906" s="2">
        <v>0.05</v>
      </c>
      <c r="G2906" s="2">
        <v>0</v>
      </c>
      <c r="H2906" s="2">
        <v>0</v>
      </c>
      <c r="I2906">
        <v>0.4</v>
      </c>
      <c r="J2906">
        <v>10.200000000000001</v>
      </c>
      <c r="K2906">
        <v>1.2228645</v>
      </c>
      <c r="L2906">
        <v>3.1380025750000002</v>
      </c>
    </row>
    <row r="2907" spans="1:12" x14ac:dyDescent="0.25">
      <c r="A2907" t="s">
        <v>2522</v>
      </c>
      <c r="B2907">
        <v>1</v>
      </c>
      <c r="C2907">
        <v>7</v>
      </c>
      <c r="D2907">
        <v>7</v>
      </c>
      <c r="E2907">
        <v>152796</v>
      </c>
      <c r="F2907" s="2">
        <v>0.05</v>
      </c>
      <c r="G2907" s="2">
        <v>0</v>
      </c>
      <c r="H2907" s="2">
        <v>0</v>
      </c>
      <c r="I2907">
        <v>0.4</v>
      </c>
      <c r="J2907">
        <v>5.6000000000000005</v>
      </c>
      <c r="K2907">
        <v>0.57639800000000008</v>
      </c>
      <c r="L2907">
        <v>1.7617393000000001</v>
      </c>
    </row>
    <row r="2908" spans="1:12" x14ac:dyDescent="0.25">
      <c r="A2908" t="s">
        <v>18330</v>
      </c>
      <c r="B2908">
        <v>1</v>
      </c>
      <c r="C2908">
        <v>6</v>
      </c>
      <c r="D2908">
        <v>4</v>
      </c>
      <c r="E2908">
        <v>194930</v>
      </c>
      <c r="F2908" s="2">
        <v>0.03</v>
      </c>
      <c r="G2908" s="2">
        <v>0</v>
      </c>
      <c r="H2908" s="2">
        <v>0</v>
      </c>
      <c r="I2908">
        <v>0.4</v>
      </c>
      <c r="J2908">
        <v>2.8000000000000003</v>
      </c>
      <c r="K2908">
        <v>0.39746499999999996</v>
      </c>
      <c r="L2908">
        <v>0.9991127500000001</v>
      </c>
    </row>
    <row r="2909" spans="1:12" x14ac:dyDescent="0.25">
      <c r="A2909" t="s">
        <v>15799</v>
      </c>
      <c r="B2909">
        <v>1</v>
      </c>
      <c r="C2909">
        <v>1682</v>
      </c>
      <c r="D2909">
        <v>5</v>
      </c>
      <c r="E2909">
        <v>13701</v>
      </c>
      <c r="F2909" s="2">
        <v>0</v>
      </c>
      <c r="G2909" s="2">
        <v>0</v>
      </c>
      <c r="H2909" s="2">
        <v>0</v>
      </c>
      <c r="I2909">
        <v>0.4</v>
      </c>
      <c r="J2909">
        <v>-331.40000000000003</v>
      </c>
      <c r="K2909">
        <v>6.8504999999999998E-3</v>
      </c>
      <c r="L2909">
        <v>-82.687602325000015</v>
      </c>
    </row>
    <row r="2910" spans="1:12" x14ac:dyDescent="0.25">
      <c r="A2910" t="s">
        <v>18475</v>
      </c>
      <c r="B2910">
        <v>1</v>
      </c>
      <c r="C2910">
        <v>7</v>
      </c>
      <c r="D2910">
        <v>3</v>
      </c>
      <c r="E2910">
        <v>2885</v>
      </c>
      <c r="F2910" s="2">
        <v>0</v>
      </c>
      <c r="G2910" s="2">
        <v>0</v>
      </c>
      <c r="H2910" s="2">
        <v>0</v>
      </c>
      <c r="I2910">
        <v>0.4</v>
      </c>
      <c r="J2910">
        <v>1.6000000000000003</v>
      </c>
      <c r="K2910">
        <v>1.4425E-3</v>
      </c>
      <c r="L2910">
        <v>0.56050487500000001</v>
      </c>
    </row>
    <row r="2911" spans="1:12" x14ac:dyDescent="0.25">
      <c r="A2911" t="s">
        <v>20678</v>
      </c>
      <c r="B2911">
        <v>1</v>
      </c>
      <c r="C2911">
        <v>864</v>
      </c>
      <c r="D2911">
        <v>3</v>
      </c>
      <c r="E2911">
        <v>2452</v>
      </c>
      <c r="F2911" s="2">
        <v>0</v>
      </c>
      <c r="G2911" s="2">
        <v>0</v>
      </c>
      <c r="H2911" s="2">
        <v>0</v>
      </c>
      <c r="I2911">
        <v>0.4</v>
      </c>
      <c r="J2911">
        <v>-169.8</v>
      </c>
      <c r="K2911">
        <v>1.2259999999999999E-3</v>
      </c>
      <c r="L2911">
        <v>-42.289570900000008</v>
      </c>
    </row>
    <row r="2912" spans="1:12" x14ac:dyDescent="0.25">
      <c r="A2912" t="s">
        <v>7704</v>
      </c>
      <c r="B2912">
        <v>1</v>
      </c>
      <c r="C2912">
        <v>12</v>
      </c>
      <c r="D2912">
        <v>9</v>
      </c>
      <c r="E2912">
        <v>473198</v>
      </c>
      <c r="F2912" s="2">
        <v>0.04</v>
      </c>
      <c r="G2912" s="2">
        <v>0</v>
      </c>
      <c r="H2912" s="2">
        <v>0.01</v>
      </c>
      <c r="I2912">
        <v>0.4</v>
      </c>
      <c r="J2912">
        <v>6.6</v>
      </c>
      <c r="K2912">
        <v>0.88659900000000003</v>
      </c>
      <c r="L2912">
        <v>2.1203096500000003</v>
      </c>
    </row>
    <row r="2913" spans="1:12" x14ac:dyDescent="0.25">
      <c r="A2913" t="s">
        <v>8065</v>
      </c>
      <c r="B2913">
        <v>1</v>
      </c>
      <c r="C2913">
        <v>6</v>
      </c>
      <c r="D2913">
        <v>7</v>
      </c>
      <c r="E2913">
        <v>804049</v>
      </c>
      <c r="F2913" s="2">
        <v>0.01</v>
      </c>
      <c r="G2913" s="2">
        <v>-0.01</v>
      </c>
      <c r="H2913" s="2">
        <v>0</v>
      </c>
      <c r="I2913">
        <v>0.4</v>
      </c>
      <c r="J2913">
        <v>5.8000000000000007</v>
      </c>
      <c r="K2913">
        <v>0.35202449999999996</v>
      </c>
      <c r="L2913">
        <v>1.7332085750000004</v>
      </c>
    </row>
    <row r="2914" spans="1:12" x14ac:dyDescent="0.25">
      <c r="A2914" t="s">
        <v>16368</v>
      </c>
      <c r="B2914">
        <v>1</v>
      </c>
      <c r="C2914">
        <v>6</v>
      </c>
      <c r="D2914">
        <v>6</v>
      </c>
      <c r="E2914">
        <v>69407</v>
      </c>
      <c r="F2914" s="2">
        <v>0.06</v>
      </c>
      <c r="G2914" s="2">
        <v>0</v>
      </c>
      <c r="H2914" s="2">
        <v>0</v>
      </c>
      <c r="I2914">
        <v>0.4</v>
      </c>
      <c r="J2914">
        <v>4.8000000000000007</v>
      </c>
      <c r="K2914">
        <v>0.63470349999999998</v>
      </c>
      <c r="L2914">
        <v>1.5821462250000002</v>
      </c>
    </row>
    <row r="2915" spans="1:12" x14ac:dyDescent="0.25">
      <c r="A2915" t="s">
        <v>9972</v>
      </c>
      <c r="B2915">
        <v>1</v>
      </c>
      <c r="C2915">
        <v>2</v>
      </c>
      <c r="D2915">
        <v>2</v>
      </c>
      <c r="E2915">
        <v>1056406</v>
      </c>
      <c r="F2915" s="2">
        <v>0.08</v>
      </c>
      <c r="G2915" s="2">
        <v>0</v>
      </c>
      <c r="H2915" s="2">
        <v>0.01</v>
      </c>
      <c r="I2915">
        <v>0.4</v>
      </c>
      <c r="J2915">
        <v>1.6</v>
      </c>
      <c r="K2915">
        <v>1.578203</v>
      </c>
      <c r="L2915">
        <v>1.1123710500000001</v>
      </c>
    </row>
    <row r="2916" spans="1:12" x14ac:dyDescent="0.25">
      <c r="A2916" t="s">
        <v>9972</v>
      </c>
      <c r="B2916">
        <v>1</v>
      </c>
      <c r="C2916">
        <v>8</v>
      </c>
      <c r="D2916">
        <v>8</v>
      </c>
      <c r="E2916">
        <v>2664218</v>
      </c>
      <c r="F2916" s="2">
        <v>0.04</v>
      </c>
      <c r="G2916" s="2">
        <v>0</v>
      </c>
      <c r="H2916" s="2">
        <v>0</v>
      </c>
      <c r="I2916">
        <v>0.4</v>
      </c>
      <c r="J2916">
        <v>6.4</v>
      </c>
      <c r="K2916">
        <v>1.7321089999999999</v>
      </c>
      <c r="L2916">
        <v>2.36623815</v>
      </c>
    </row>
    <row r="2917" spans="1:12" x14ac:dyDescent="0.25">
      <c r="A2917" t="s">
        <v>9972</v>
      </c>
      <c r="B2917">
        <v>1</v>
      </c>
      <c r="C2917">
        <v>10</v>
      </c>
      <c r="D2917">
        <v>10</v>
      </c>
      <c r="E2917">
        <v>6010383</v>
      </c>
      <c r="F2917" s="2">
        <v>0.04</v>
      </c>
      <c r="G2917" s="2">
        <v>0</v>
      </c>
      <c r="H2917" s="2">
        <v>0</v>
      </c>
      <c r="I2917">
        <v>0.4</v>
      </c>
      <c r="J2917">
        <v>8</v>
      </c>
      <c r="K2917">
        <v>3.4051914999999999</v>
      </c>
      <c r="L2917">
        <v>3.3518170249999999</v>
      </c>
    </row>
    <row r="2918" spans="1:12" x14ac:dyDescent="0.25">
      <c r="A2918" t="s">
        <v>958</v>
      </c>
      <c r="B2918">
        <v>1</v>
      </c>
      <c r="C2918">
        <v>7</v>
      </c>
      <c r="D2918">
        <v>7</v>
      </c>
      <c r="E2918">
        <v>6345613</v>
      </c>
      <c r="F2918" s="2">
        <v>0</v>
      </c>
      <c r="G2918" s="2">
        <v>0</v>
      </c>
      <c r="H2918" s="2">
        <v>0</v>
      </c>
      <c r="I2918">
        <v>0.4</v>
      </c>
      <c r="J2918">
        <v>5.6000000000000005</v>
      </c>
      <c r="K2918">
        <v>3.1728064999999996</v>
      </c>
      <c r="L2918">
        <v>2.6704822749999999</v>
      </c>
    </row>
    <row r="2919" spans="1:12" x14ac:dyDescent="0.25">
      <c r="A2919" t="s">
        <v>5667</v>
      </c>
      <c r="B2919">
        <v>1</v>
      </c>
      <c r="C2919">
        <v>5</v>
      </c>
      <c r="D2919">
        <v>1</v>
      </c>
      <c r="E2919">
        <v>83200</v>
      </c>
      <c r="F2919" s="2">
        <v>0.18</v>
      </c>
      <c r="G2919" s="2">
        <v>0</v>
      </c>
      <c r="H2919" s="2">
        <v>0.01</v>
      </c>
      <c r="I2919">
        <v>0.4</v>
      </c>
      <c r="J2919">
        <v>0</v>
      </c>
      <c r="K2919">
        <v>2.0915999999999997</v>
      </c>
      <c r="L2919">
        <v>0.89205999999999985</v>
      </c>
    </row>
    <row r="2920" spans="1:12" x14ac:dyDescent="0.25">
      <c r="A2920" t="s">
        <v>9539</v>
      </c>
      <c r="B2920">
        <v>1</v>
      </c>
      <c r="C2920">
        <v>12</v>
      </c>
      <c r="D2920">
        <v>12</v>
      </c>
      <c r="E2920">
        <v>635714</v>
      </c>
      <c r="F2920" s="2">
        <v>0.02</v>
      </c>
      <c r="G2920" s="2">
        <v>0</v>
      </c>
      <c r="H2920" s="2">
        <v>0</v>
      </c>
      <c r="I2920">
        <v>0.4</v>
      </c>
      <c r="J2920">
        <v>9.6000000000000014</v>
      </c>
      <c r="K2920">
        <v>0.51785700000000001</v>
      </c>
      <c r="L2920">
        <v>2.7412499500000003</v>
      </c>
    </row>
    <row r="2921" spans="1:12" x14ac:dyDescent="0.25">
      <c r="A2921" t="s">
        <v>20986</v>
      </c>
      <c r="B2921">
        <v>1</v>
      </c>
      <c r="C2921">
        <v>16</v>
      </c>
      <c r="D2921">
        <v>13</v>
      </c>
      <c r="E2921">
        <v>1045731</v>
      </c>
      <c r="F2921" s="2">
        <v>0</v>
      </c>
      <c r="G2921" s="2">
        <v>0</v>
      </c>
      <c r="H2921" s="2">
        <v>0</v>
      </c>
      <c r="I2921">
        <v>0.4</v>
      </c>
      <c r="J2921">
        <v>9.8000000000000007</v>
      </c>
      <c r="K2921">
        <v>0.52286549999999998</v>
      </c>
      <c r="L2921">
        <v>2.7930029250000001</v>
      </c>
    </row>
    <row r="2922" spans="1:12" x14ac:dyDescent="0.25">
      <c r="A2922" t="s">
        <v>6888</v>
      </c>
      <c r="B2922">
        <v>1</v>
      </c>
      <c r="C2922">
        <v>6</v>
      </c>
      <c r="D2922">
        <v>3</v>
      </c>
      <c r="E2922">
        <v>226659</v>
      </c>
      <c r="F2922" s="2">
        <v>0.04</v>
      </c>
      <c r="G2922" s="2">
        <v>0</v>
      </c>
      <c r="H2922" s="2">
        <v>0</v>
      </c>
      <c r="I2922">
        <v>0.4</v>
      </c>
      <c r="J2922">
        <v>1.8000000000000003</v>
      </c>
      <c r="K2922">
        <v>0.51332949999999999</v>
      </c>
      <c r="L2922">
        <v>0.78966532500000008</v>
      </c>
    </row>
    <row r="2923" spans="1:12" x14ac:dyDescent="0.25">
      <c r="A2923" t="s">
        <v>13828</v>
      </c>
      <c r="B2923">
        <v>1</v>
      </c>
      <c r="C2923">
        <v>6</v>
      </c>
      <c r="D2923">
        <v>6</v>
      </c>
      <c r="E2923">
        <v>527093</v>
      </c>
      <c r="F2923" s="2">
        <v>0</v>
      </c>
      <c r="G2923" s="2">
        <v>0</v>
      </c>
      <c r="H2923" s="2">
        <v>0</v>
      </c>
      <c r="I2923">
        <v>0.4</v>
      </c>
      <c r="J2923">
        <v>4.8000000000000007</v>
      </c>
      <c r="K2923">
        <v>0.26354649999999996</v>
      </c>
      <c r="L2923">
        <v>1.4522412750000002</v>
      </c>
    </row>
    <row r="2924" spans="1:12" x14ac:dyDescent="0.25">
      <c r="A2924" t="s">
        <v>11652</v>
      </c>
      <c r="B2924">
        <v>1</v>
      </c>
      <c r="C2924">
        <v>6</v>
      </c>
      <c r="D2924">
        <v>1</v>
      </c>
      <c r="E2924">
        <v>23506</v>
      </c>
      <c r="F2924" s="2">
        <v>7.0000000000000007E-2</v>
      </c>
      <c r="G2924" s="2">
        <v>0</v>
      </c>
      <c r="H2924" s="2">
        <v>0</v>
      </c>
      <c r="I2924">
        <v>0.4</v>
      </c>
      <c r="J2924">
        <v>-0.19999999999999996</v>
      </c>
      <c r="K2924">
        <v>0.71175300000000008</v>
      </c>
      <c r="L2924">
        <v>0.35911355000000006</v>
      </c>
    </row>
    <row r="2925" spans="1:12" x14ac:dyDescent="0.25">
      <c r="A2925" t="s">
        <v>8533</v>
      </c>
      <c r="B2925">
        <v>1</v>
      </c>
      <c r="C2925">
        <v>4</v>
      </c>
      <c r="D2925">
        <v>3</v>
      </c>
      <c r="E2925">
        <v>1453609</v>
      </c>
      <c r="F2925" s="2">
        <v>0.03</v>
      </c>
      <c r="G2925" s="2">
        <v>0</v>
      </c>
      <c r="H2925" s="2">
        <v>0.01</v>
      </c>
      <c r="I2925">
        <v>0.4</v>
      </c>
      <c r="J2925">
        <v>2.2000000000000002</v>
      </c>
      <c r="K2925">
        <v>1.2768044999999999</v>
      </c>
      <c r="L2925">
        <v>1.1568815749999999</v>
      </c>
    </row>
    <row r="2926" spans="1:12" x14ac:dyDescent="0.25">
      <c r="A2926" t="s">
        <v>18862</v>
      </c>
      <c r="B2926">
        <v>1</v>
      </c>
      <c r="C2926">
        <v>6</v>
      </c>
      <c r="D2926">
        <v>5</v>
      </c>
      <c r="E2926">
        <v>28679</v>
      </c>
      <c r="F2926" s="2">
        <v>0.09</v>
      </c>
      <c r="G2926" s="2">
        <v>0</v>
      </c>
      <c r="H2926" s="2">
        <v>0.01</v>
      </c>
      <c r="I2926">
        <v>0.4</v>
      </c>
      <c r="J2926">
        <v>3.8</v>
      </c>
      <c r="K2926">
        <v>1.1643394999999999</v>
      </c>
      <c r="L2926">
        <v>1.5175188249999998</v>
      </c>
    </row>
    <row r="2927" spans="1:12" x14ac:dyDescent="0.25">
      <c r="A2927" t="s">
        <v>17889</v>
      </c>
      <c r="B2927">
        <v>1</v>
      </c>
      <c r="C2927">
        <v>6</v>
      </c>
      <c r="D2927">
        <v>6</v>
      </c>
      <c r="E2927">
        <v>189814</v>
      </c>
      <c r="F2927" s="2">
        <v>0.02</v>
      </c>
      <c r="G2927" s="2">
        <v>0</v>
      </c>
      <c r="H2927" s="2">
        <v>0</v>
      </c>
      <c r="I2927">
        <v>0.4</v>
      </c>
      <c r="J2927">
        <v>4.8000000000000007</v>
      </c>
      <c r="K2927">
        <v>0.29490700000000003</v>
      </c>
      <c r="L2927">
        <v>1.4632174500000004</v>
      </c>
    </row>
    <row r="2928" spans="1:12" x14ac:dyDescent="0.25">
      <c r="A2928" t="s">
        <v>17186</v>
      </c>
      <c r="B2928">
        <v>1</v>
      </c>
      <c r="C2928">
        <v>6</v>
      </c>
      <c r="D2928">
        <v>6</v>
      </c>
      <c r="E2928">
        <v>149873</v>
      </c>
      <c r="F2928" s="2">
        <v>0.02</v>
      </c>
      <c r="G2928" s="2">
        <v>0</v>
      </c>
      <c r="H2928" s="2">
        <v>0</v>
      </c>
      <c r="I2928">
        <v>0.4</v>
      </c>
      <c r="J2928">
        <v>4.8000000000000007</v>
      </c>
      <c r="K2928">
        <v>0.27493650000000003</v>
      </c>
      <c r="L2928">
        <v>1.4562277750000003</v>
      </c>
    </row>
    <row r="2929" spans="1:12" x14ac:dyDescent="0.25">
      <c r="A2929" t="s">
        <v>18323</v>
      </c>
      <c r="B2929">
        <v>1</v>
      </c>
      <c r="C2929">
        <v>1552</v>
      </c>
      <c r="D2929">
        <v>3</v>
      </c>
      <c r="E2929">
        <v>5682</v>
      </c>
      <c r="F2929" s="2">
        <v>0</v>
      </c>
      <c r="G2929" s="2">
        <v>0</v>
      </c>
      <c r="H2929" s="2">
        <v>0</v>
      </c>
      <c r="I2929">
        <v>0.4</v>
      </c>
      <c r="J2929">
        <v>-307.40000000000003</v>
      </c>
      <c r="K2929">
        <v>2.8409999999999998E-3</v>
      </c>
      <c r="L2929">
        <v>-76.689005650000013</v>
      </c>
    </row>
    <row r="2930" spans="1:12" x14ac:dyDescent="0.25">
      <c r="A2930" t="s">
        <v>895</v>
      </c>
      <c r="B2930">
        <v>1</v>
      </c>
      <c r="C2930">
        <v>9</v>
      </c>
      <c r="D2930">
        <v>8</v>
      </c>
      <c r="E2930">
        <v>2788162</v>
      </c>
      <c r="F2930" s="2">
        <v>0.01</v>
      </c>
      <c r="G2930" s="2">
        <v>0</v>
      </c>
      <c r="H2930" s="2">
        <v>0</v>
      </c>
      <c r="I2930">
        <v>0.4</v>
      </c>
      <c r="J2930">
        <v>6.2</v>
      </c>
      <c r="K2930">
        <v>1.494081</v>
      </c>
      <c r="L2930">
        <v>2.2329283499999999</v>
      </c>
    </row>
    <row r="2931" spans="1:12" x14ac:dyDescent="0.25">
      <c r="A2931" t="s">
        <v>895</v>
      </c>
      <c r="B2931">
        <v>1</v>
      </c>
      <c r="C2931">
        <v>6</v>
      </c>
      <c r="D2931">
        <v>5</v>
      </c>
      <c r="E2931">
        <v>1147297</v>
      </c>
      <c r="F2931" s="2">
        <v>0.01</v>
      </c>
      <c r="G2931" s="2">
        <v>0</v>
      </c>
      <c r="H2931" s="2">
        <v>0</v>
      </c>
      <c r="I2931">
        <v>0.4</v>
      </c>
      <c r="J2931">
        <v>3.8</v>
      </c>
      <c r="K2931">
        <v>0.67364849999999998</v>
      </c>
      <c r="L2931">
        <v>1.3457769749999999</v>
      </c>
    </row>
    <row r="2932" spans="1:12" x14ac:dyDescent="0.25">
      <c r="A2932" t="s">
        <v>895</v>
      </c>
      <c r="B2932">
        <v>1</v>
      </c>
      <c r="C2932">
        <v>14</v>
      </c>
      <c r="D2932">
        <v>14</v>
      </c>
      <c r="E2932">
        <v>834067</v>
      </c>
      <c r="F2932" s="2">
        <v>0.01</v>
      </c>
      <c r="G2932" s="2">
        <v>0</v>
      </c>
      <c r="H2932" s="2">
        <v>0</v>
      </c>
      <c r="I2932">
        <v>0.4</v>
      </c>
      <c r="J2932">
        <v>11.200000000000001</v>
      </c>
      <c r="K2932">
        <v>0.51703350000000003</v>
      </c>
      <c r="L2932">
        <v>3.1409617250000004</v>
      </c>
    </row>
    <row r="2933" spans="1:12" x14ac:dyDescent="0.25">
      <c r="A2933" t="s">
        <v>895</v>
      </c>
      <c r="B2933">
        <v>1</v>
      </c>
      <c r="C2933">
        <v>7</v>
      </c>
      <c r="D2933">
        <v>6</v>
      </c>
      <c r="E2933">
        <v>2426345</v>
      </c>
      <c r="F2933" s="2">
        <v>0.01</v>
      </c>
      <c r="G2933" s="2">
        <v>0</v>
      </c>
      <c r="H2933" s="2">
        <v>0</v>
      </c>
      <c r="I2933">
        <v>0.4</v>
      </c>
      <c r="J2933">
        <v>4.6000000000000005</v>
      </c>
      <c r="K2933">
        <v>1.3131725000000001</v>
      </c>
      <c r="L2933">
        <v>1.7696103750000001</v>
      </c>
    </row>
    <row r="2934" spans="1:12" x14ac:dyDescent="0.25">
      <c r="A2934" t="s">
        <v>1908</v>
      </c>
      <c r="B2934">
        <v>1</v>
      </c>
      <c r="C2934">
        <v>7</v>
      </c>
      <c r="D2934">
        <v>4</v>
      </c>
      <c r="E2934">
        <v>93494</v>
      </c>
      <c r="F2934" s="2">
        <v>7.0000000000000007E-2</v>
      </c>
      <c r="G2934" s="2">
        <v>0</v>
      </c>
      <c r="H2934" s="2">
        <v>0.01</v>
      </c>
      <c r="I2934">
        <v>0.4</v>
      </c>
      <c r="J2934">
        <v>2.6</v>
      </c>
      <c r="K2934">
        <v>0.99674700000000005</v>
      </c>
      <c r="L2934">
        <v>1.1588614500000001</v>
      </c>
    </row>
    <row r="2935" spans="1:12" x14ac:dyDescent="0.25">
      <c r="A2935" t="s">
        <v>1908</v>
      </c>
      <c r="B2935">
        <v>1</v>
      </c>
      <c r="C2935">
        <v>3</v>
      </c>
      <c r="D2935">
        <v>2</v>
      </c>
      <c r="E2935">
        <v>106337</v>
      </c>
      <c r="F2935" s="2">
        <v>0.05</v>
      </c>
      <c r="G2935" s="2">
        <v>0</v>
      </c>
      <c r="H2935" s="2">
        <v>0.01</v>
      </c>
      <c r="I2935">
        <v>0.4</v>
      </c>
      <c r="J2935">
        <v>1.4000000000000001</v>
      </c>
      <c r="K2935">
        <v>0.80316850000000006</v>
      </c>
      <c r="L2935">
        <v>0.79110897499999999</v>
      </c>
    </row>
    <row r="2936" spans="1:12" x14ac:dyDescent="0.25">
      <c r="A2936" t="s">
        <v>1908</v>
      </c>
      <c r="B2936">
        <v>1</v>
      </c>
      <c r="C2936">
        <v>5</v>
      </c>
      <c r="D2936">
        <v>1</v>
      </c>
      <c r="E2936">
        <v>46571</v>
      </c>
      <c r="F2936" s="2">
        <v>0.09</v>
      </c>
      <c r="G2936" s="2">
        <v>0</v>
      </c>
      <c r="H2936" s="2">
        <v>0.01</v>
      </c>
      <c r="I2936">
        <v>0.4</v>
      </c>
      <c r="J2936">
        <v>0</v>
      </c>
      <c r="K2936">
        <v>1.1732855</v>
      </c>
      <c r="L2936">
        <v>0.570649925</v>
      </c>
    </row>
    <row r="2937" spans="1:12" x14ac:dyDescent="0.25">
      <c r="A2937" t="s">
        <v>11486</v>
      </c>
      <c r="B2937">
        <v>1</v>
      </c>
      <c r="C2937">
        <v>13</v>
      </c>
      <c r="D2937">
        <v>12</v>
      </c>
      <c r="E2937">
        <v>758927</v>
      </c>
      <c r="F2937" s="2">
        <v>0.01</v>
      </c>
      <c r="G2937" s="2">
        <v>0</v>
      </c>
      <c r="H2937" s="2">
        <v>0</v>
      </c>
      <c r="I2937">
        <v>0.4</v>
      </c>
      <c r="J2937">
        <v>9.4000000000000021</v>
      </c>
      <c r="K2937">
        <v>0.47946350000000004</v>
      </c>
      <c r="L2937">
        <v>2.6778122250000007</v>
      </c>
    </row>
    <row r="2938" spans="1:12" x14ac:dyDescent="0.25">
      <c r="A2938" t="s">
        <v>14518</v>
      </c>
      <c r="B2938">
        <v>1</v>
      </c>
      <c r="C2938">
        <v>3</v>
      </c>
      <c r="D2938">
        <v>3</v>
      </c>
      <c r="E2938">
        <v>285897</v>
      </c>
      <c r="F2938" s="2">
        <v>0.05</v>
      </c>
      <c r="G2938" s="2">
        <v>0</v>
      </c>
      <c r="H2938" s="2">
        <v>0</v>
      </c>
      <c r="I2938">
        <v>0.4</v>
      </c>
      <c r="J2938">
        <v>2.4000000000000004</v>
      </c>
      <c r="K2938">
        <v>0.64294850000000014</v>
      </c>
      <c r="L2938">
        <v>0.98503197500000017</v>
      </c>
    </row>
    <row r="2939" spans="1:12" x14ac:dyDescent="0.25">
      <c r="A2939" t="s">
        <v>14518</v>
      </c>
      <c r="B2939">
        <v>1</v>
      </c>
      <c r="C2939">
        <v>6</v>
      </c>
      <c r="D2939">
        <v>6</v>
      </c>
      <c r="E2939">
        <v>496856</v>
      </c>
      <c r="F2939" s="2">
        <v>0.06</v>
      </c>
      <c r="G2939" s="2">
        <v>0</v>
      </c>
      <c r="H2939" s="2">
        <v>0.02</v>
      </c>
      <c r="I2939">
        <v>0.4</v>
      </c>
      <c r="J2939">
        <v>4.8000000000000007</v>
      </c>
      <c r="K2939">
        <v>1.348428</v>
      </c>
      <c r="L2939">
        <v>1.8319498000000003</v>
      </c>
    </row>
    <row r="2940" spans="1:12" x14ac:dyDescent="0.25">
      <c r="A2940" t="s">
        <v>14518</v>
      </c>
      <c r="B2940">
        <v>1</v>
      </c>
      <c r="C2940">
        <v>11</v>
      </c>
      <c r="D2940">
        <v>8</v>
      </c>
      <c r="E2940">
        <v>497856</v>
      </c>
      <c r="F2940" s="2">
        <v>0.04</v>
      </c>
      <c r="G2940" s="2">
        <v>0</v>
      </c>
      <c r="H2940" s="2">
        <v>0.01</v>
      </c>
      <c r="I2940">
        <v>0.4</v>
      </c>
      <c r="J2940">
        <v>5.8000000000000007</v>
      </c>
      <c r="K2940">
        <v>0.89892799999999995</v>
      </c>
      <c r="L2940">
        <v>1.9246248000000004</v>
      </c>
    </row>
    <row r="2941" spans="1:12" x14ac:dyDescent="0.25">
      <c r="A2941" t="s">
        <v>6009</v>
      </c>
      <c r="B2941">
        <v>1</v>
      </c>
      <c r="C2941">
        <v>6</v>
      </c>
      <c r="D2941">
        <v>6</v>
      </c>
      <c r="E2941">
        <v>758192</v>
      </c>
      <c r="F2941" s="2">
        <v>0.04</v>
      </c>
      <c r="G2941" s="2">
        <v>0</v>
      </c>
      <c r="H2941" s="2">
        <v>0</v>
      </c>
      <c r="I2941">
        <v>0.4</v>
      </c>
      <c r="J2941">
        <v>4.8000000000000007</v>
      </c>
      <c r="K2941">
        <v>0.77909600000000001</v>
      </c>
      <c r="L2941">
        <v>1.6326836000000002</v>
      </c>
    </row>
    <row r="2942" spans="1:12" x14ac:dyDescent="0.25">
      <c r="A2942" t="s">
        <v>6009</v>
      </c>
      <c r="B2942">
        <v>1</v>
      </c>
      <c r="C2942">
        <v>11</v>
      </c>
      <c r="D2942">
        <v>9</v>
      </c>
      <c r="E2942">
        <v>244088</v>
      </c>
      <c r="F2942" s="2">
        <v>0.04</v>
      </c>
      <c r="G2942" s="2">
        <v>0</v>
      </c>
      <c r="H2942" s="2">
        <v>0</v>
      </c>
      <c r="I2942">
        <v>0.4</v>
      </c>
      <c r="J2942">
        <v>6.8</v>
      </c>
      <c r="K2942">
        <v>0.52204400000000006</v>
      </c>
      <c r="L2942">
        <v>2.0427154000000001</v>
      </c>
    </row>
    <row r="2943" spans="1:12" x14ac:dyDescent="0.25">
      <c r="A2943" t="s">
        <v>6009</v>
      </c>
      <c r="B2943">
        <v>1</v>
      </c>
      <c r="C2943">
        <v>3</v>
      </c>
      <c r="D2943">
        <v>3</v>
      </c>
      <c r="E2943">
        <v>156892</v>
      </c>
      <c r="F2943" s="2">
        <v>0.04</v>
      </c>
      <c r="G2943" s="2">
        <v>0</v>
      </c>
      <c r="H2943" s="2">
        <v>0</v>
      </c>
      <c r="I2943">
        <v>0.4</v>
      </c>
      <c r="J2943">
        <v>2.4000000000000004</v>
      </c>
      <c r="K2943">
        <v>0.47844600000000004</v>
      </c>
      <c r="L2943">
        <v>0.92745610000000012</v>
      </c>
    </row>
    <row r="2944" spans="1:12" x14ac:dyDescent="0.25">
      <c r="A2944" t="s">
        <v>6009</v>
      </c>
      <c r="B2944">
        <v>1</v>
      </c>
      <c r="C2944">
        <v>16</v>
      </c>
      <c r="D2944">
        <v>13</v>
      </c>
      <c r="E2944">
        <v>616294</v>
      </c>
      <c r="F2944" s="2">
        <v>0.02</v>
      </c>
      <c r="G2944" s="2">
        <v>0</v>
      </c>
      <c r="H2944" s="2">
        <v>0</v>
      </c>
      <c r="I2944">
        <v>0.4</v>
      </c>
      <c r="J2944">
        <v>9.8000000000000007</v>
      </c>
      <c r="K2944">
        <v>0.50814700000000002</v>
      </c>
      <c r="L2944">
        <v>2.7878514500000002</v>
      </c>
    </row>
    <row r="2945" spans="1:12" x14ac:dyDescent="0.25">
      <c r="A2945" t="s">
        <v>6009</v>
      </c>
      <c r="B2945">
        <v>1</v>
      </c>
      <c r="C2945">
        <v>7</v>
      </c>
      <c r="D2945">
        <v>7</v>
      </c>
      <c r="E2945">
        <v>247842</v>
      </c>
      <c r="F2945" s="2">
        <v>0.04</v>
      </c>
      <c r="G2945" s="2">
        <v>0</v>
      </c>
      <c r="H2945" s="2">
        <v>0</v>
      </c>
      <c r="I2945">
        <v>0.4</v>
      </c>
      <c r="J2945">
        <v>5.6000000000000005</v>
      </c>
      <c r="K2945">
        <v>0.52392099999999997</v>
      </c>
      <c r="L2945">
        <v>1.74337235</v>
      </c>
    </row>
    <row r="2946" spans="1:12" x14ac:dyDescent="0.25">
      <c r="A2946" t="s">
        <v>17445</v>
      </c>
      <c r="B2946">
        <v>1</v>
      </c>
      <c r="C2946">
        <v>3</v>
      </c>
      <c r="D2946">
        <v>2</v>
      </c>
      <c r="E2946">
        <v>132872</v>
      </c>
      <c r="F2946" s="2">
        <v>0.05</v>
      </c>
      <c r="G2946" s="2">
        <v>0</v>
      </c>
      <c r="H2946" s="2">
        <v>0.01</v>
      </c>
      <c r="I2946">
        <v>0.4</v>
      </c>
      <c r="J2946">
        <v>1.4000000000000001</v>
      </c>
      <c r="K2946">
        <v>0.81643600000000016</v>
      </c>
      <c r="L2946">
        <v>0.79575260000000003</v>
      </c>
    </row>
    <row r="2947" spans="1:12" x14ac:dyDescent="0.25">
      <c r="A2947" t="s">
        <v>18758</v>
      </c>
      <c r="B2947">
        <v>1</v>
      </c>
      <c r="C2947">
        <v>14</v>
      </c>
      <c r="D2947">
        <v>13</v>
      </c>
      <c r="E2947">
        <v>6345613</v>
      </c>
      <c r="F2947" s="2">
        <v>0.03</v>
      </c>
      <c r="G2947" s="2">
        <v>0</v>
      </c>
      <c r="H2947" s="2">
        <v>0</v>
      </c>
      <c r="I2947">
        <v>0.4</v>
      </c>
      <c r="J2947">
        <v>10.200000000000001</v>
      </c>
      <c r="K2947">
        <v>3.4728064999999995</v>
      </c>
      <c r="L2947">
        <v>3.9254822750000002</v>
      </c>
    </row>
    <row r="2948" spans="1:12" x14ac:dyDescent="0.25">
      <c r="A2948" t="s">
        <v>14632</v>
      </c>
      <c r="B2948">
        <v>1</v>
      </c>
      <c r="C2948">
        <v>7</v>
      </c>
      <c r="D2948">
        <v>4</v>
      </c>
      <c r="E2948">
        <v>395883</v>
      </c>
      <c r="F2948" s="2">
        <v>0.01</v>
      </c>
      <c r="G2948" s="2">
        <v>0</v>
      </c>
      <c r="H2948" s="2">
        <v>0</v>
      </c>
      <c r="I2948">
        <v>0.4</v>
      </c>
      <c r="J2948">
        <v>2.6</v>
      </c>
      <c r="K2948">
        <v>0.29794149999999997</v>
      </c>
      <c r="L2948">
        <v>0.91427952499999998</v>
      </c>
    </row>
    <row r="2949" spans="1:12" x14ac:dyDescent="0.25">
      <c r="A2949" t="s">
        <v>17668</v>
      </c>
      <c r="B2949">
        <v>1</v>
      </c>
      <c r="C2949">
        <v>6</v>
      </c>
      <c r="D2949">
        <v>6</v>
      </c>
      <c r="E2949">
        <v>131055</v>
      </c>
      <c r="F2949" s="2">
        <v>0.01</v>
      </c>
      <c r="G2949" s="2">
        <v>0</v>
      </c>
      <c r="H2949" s="2">
        <v>0</v>
      </c>
      <c r="I2949">
        <v>0.4</v>
      </c>
      <c r="J2949">
        <v>4.8000000000000007</v>
      </c>
      <c r="K2949">
        <v>0.16552749999999999</v>
      </c>
      <c r="L2949">
        <v>1.4179346250000002</v>
      </c>
    </row>
    <row r="2950" spans="1:12" x14ac:dyDescent="0.25">
      <c r="A2950" t="s">
        <v>1265</v>
      </c>
      <c r="B2950">
        <v>1</v>
      </c>
      <c r="C2950">
        <v>6</v>
      </c>
      <c r="D2950">
        <v>5</v>
      </c>
      <c r="E2950">
        <v>214900</v>
      </c>
      <c r="F2950" s="2">
        <v>0</v>
      </c>
      <c r="G2950" s="2">
        <v>0</v>
      </c>
      <c r="H2950" s="2">
        <v>0</v>
      </c>
      <c r="I2950">
        <v>0.4</v>
      </c>
      <c r="J2950">
        <v>3.8</v>
      </c>
      <c r="K2950">
        <v>0.10744999999999999</v>
      </c>
      <c r="L2950">
        <v>1.1476074999999999</v>
      </c>
    </row>
    <row r="2951" spans="1:12" x14ac:dyDescent="0.25">
      <c r="A2951" t="s">
        <v>20407</v>
      </c>
      <c r="B2951">
        <v>1</v>
      </c>
      <c r="C2951">
        <v>14</v>
      </c>
      <c r="D2951">
        <v>13</v>
      </c>
      <c r="E2951">
        <v>656819</v>
      </c>
      <c r="F2951" s="2">
        <v>0.02</v>
      </c>
      <c r="G2951" s="2">
        <v>0</v>
      </c>
      <c r="H2951" s="2">
        <v>0</v>
      </c>
      <c r="I2951">
        <v>0.4</v>
      </c>
      <c r="J2951">
        <v>10.200000000000001</v>
      </c>
      <c r="K2951">
        <v>0.52840949999999998</v>
      </c>
      <c r="L2951">
        <v>2.8949433250000003</v>
      </c>
    </row>
    <row r="2952" spans="1:12" x14ac:dyDescent="0.25">
      <c r="A2952" t="s">
        <v>10997</v>
      </c>
      <c r="B2952">
        <v>1</v>
      </c>
      <c r="C2952">
        <v>14</v>
      </c>
      <c r="D2952">
        <v>11</v>
      </c>
      <c r="E2952">
        <v>410257</v>
      </c>
      <c r="F2952" s="2">
        <v>0.04</v>
      </c>
      <c r="G2952" s="2">
        <v>0</v>
      </c>
      <c r="H2952" s="2">
        <v>0</v>
      </c>
      <c r="I2952">
        <v>0.4</v>
      </c>
      <c r="J2952">
        <v>8.2000000000000011</v>
      </c>
      <c r="K2952">
        <v>0.60512849999999996</v>
      </c>
      <c r="L2952">
        <v>2.4217949750000005</v>
      </c>
    </row>
    <row r="2953" spans="1:12" x14ac:dyDescent="0.25">
      <c r="A2953" t="s">
        <v>18460</v>
      </c>
      <c r="B2953">
        <v>1</v>
      </c>
      <c r="C2953">
        <v>14</v>
      </c>
      <c r="D2953">
        <v>8</v>
      </c>
      <c r="E2953">
        <v>276385</v>
      </c>
      <c r="F2953" s="2">
        <v>0.06</v>
      </c>
      <c r="G2953" s="2">
        <v>0</v>
      </c>
      <c r="H2953" s="2">
        <v>0</v>
      </c>
      <c r="I2953">
        <v>0.4</v>
      </c>
      <c r="J2953">
        <v>5.2</v>
      </c>
      <c r="K2953">
        <v>0.73819250000000003</v>
      </c>
      <c r="L2953">
        <v>1.7183673749999999</v>
      </c>
    </row>
    <row r="2954" spans="1:12" x14ac:dyDescent="0.25">
      <c r="A2954" t="s">
        <v>17206</v>
      </c>
      <c r="B2954">
        <v>1</v>
      </c>
      <c r="C2954">
        <v>6</v>
      </c>
      <c r="D2954">
        <v>1</v>
      </c>
      <c r="E2954">
        <v>169511</v>
      </c>
      <c r="F2954" s="2">
        <v>0</v>
      </c>
      <c r="G2954" s="2">
        <v>0</v>
      </c>
      <c r="H2954" s="2">
        <v>0</v>
      </c>
      <c r="I2954">
        <v>0.4</v>
      </c>
      <c r="J2954">
        <v>-0.19999999999999996</v>
      </c>
      <c r="K2954">
        <v>8.4755499999999998E-2</v>
      </c>
      <c r="L2954">
        <v>0.13966442500000004</v>
      </c>
    </row>
    <row r="2955" spans="1:12" x14ac:dyDescent="0.25">
      <c r="A2955" t="s">
        <v>1689</v>
      </c>
      <c r="B2955">
        <v>1</v>
      </c>
      <c r="C2955">
        <v>6</v>
      </c>
      <c r="D2955">
        <v>5</v>
      </c>
      <c r="E2955">
        <v>620118</v>
      </c>
      <c r="F2955" s="2">
        <v>0.01</v>
      </c>
      <c r="G2955" s="2">
        <v>0</v>
      </c>
      <c r="H2955" s="2">
        <v>0</v>
      </c>
      <c r="I2955">
        <v>0.4</v>
      </c>
      <c r="J2955">
        <v>3.8</v>
      </c>
      <c r="K2955">
        <v>0.41005899999999995</v>
      </c>
      <c r="L2955">
        <v>1.2535206499999998</v>
      </c>
    </row>
    <row r="2956" spans="1:12" x14ac:dyDescent="0.25">
      <c r="A2956" t="s">
        <v>1020</v>
      </c>
      <c r="B2956">
        <v>1</v>
      </c>
      <c r="C2956">
        <v>8</v>
      </c>
      <c r="D2956">
        <v>8</v>
      </c>
      <c r="E2956">
        <v>2032821</v>
      </c>
      <c r="F2956" s="2">
        <v>0.06</v>
      </c>
      <c r="G2956" s="2">
        <v>0</v>
      </c>
      <c r="H2956" s="2">
        <v>0</v>
      </c>
      <c r="I2956">
        <v>0.4</v>
      </c>
      <c r="J2956">
        <v>6.4</v>
      </c>
      <c r="K2956">
        <v>1.6164104999999998</v>
      </c>
      <c r="L2956">
        <v>2.325743675</v>
      </c>
    </row>
    <row r="2957" spans="1:12" x14ac:dyDescent="0.25">
      <c r="A2957" t="s">
        <v>1020</v>
      </c>
      <c r="B2957">
        <v>1</v>
      </c>
      <c r="C2957">
        <v>14</v>
      </c>
      <c r="D2957">
        <v>9</v>
      </c>
      <c r="E2957">
        <v>2626381</v>
      </c>
      <c r="F2957" s="2">
        <v>0.06</v>
      </c>
      <c r="G2957" s="2">
        <v>0</v>
      </c>
      <c r="H2957" s="2">
        <v>0.01</v>
      </c>
      <c r="I2957">
        <v>0.4</v>
      </c>
      <c r="J2957">
        <v>6.2</v>
      </c>
      <c r="K2957">
        <v>2.1631904999999998</v>
      </c>
      <c r="L2957">
        <v>2.4671166749999998</v>
      </c>
    </row>
    <row r="2958" spans="1:12" x14ac:dyDescent="0.25">
      <c r="A2958" t="s">
        <v>1020</v>
      </c>
      <c r="B2958">
        <v>1</v>
      </c>
      <c r="C2958">
        <v>14</v>
      </c>
      <c r="D2958">
        <v>14</v>
      </c>
      <c r="E2958">
        <v>2982517</v>
      </c>
      <c r="F2958" s="2">
        <v>0.06</v>
      </c>
      <c r="G2958" s="2">
        <v>0</v>
      </c>
      <c r="H2958" s="2">
        <v>0</v>
      </c>
      <c r="I2958">
        <v>0.4</v>
      </c>
      <c r="J2958">
        <v>11.200000000000001</v>
      </c>
      <c r="K2958">
        <v>2.0912584999999999</v>
      </c>
      <c r="L2958">
        <v>3.6919404750000004</v>
      </c>
    </row>
    <row r="2959" spans="1:12" x14ac:dyDescent="0.25">
      <c r="A2959" t="s">
        <v>1020</v>
      </c>
      <c r="B2959">
        <v>1</v>
      </c>
      <c r="C2959">
        <v>7</v>
      </c>
      <c r="D2959">
        <v>7</v>
      </c>
      <c r="E2959">
        <v>1882972</v>
      </c>
      <c r="F2959" s="2">
        <v>7.0000000000000007E-2</v>
      </c>
      <c r="G2959" s="2">
        <v>0</v>
      </c>
      <c r="H2959" s="2">
        <v>0.01</v>
      </c>
      <c r="I2959">
        <v>0.4</v>
      </c>
      <c r="J2959">
        <v>5.6000000000000005</v>
      </c>
      <c r="K2959">
        <v>1.891486</v>
      </c>
      <c r="L2959">
        <v>2.2220200999999999</v>
      </c>
    </row>
    <row r="2960" spans="1:12" x14ac:dyDescent="0.25">
      <c r="A2960" t="s">
        <v>1020</v>
      </c>
      <c r="B2960">
        <v>1</v>
      </c>
      <c r="C2960">
        <v>12</v>
      </c>
      <c r="D2960">
        <v>12</v>
      </c>
      <c r="E2960">
        <v>1984239</v>
      </c>
      <c r="F2960" s="2">
        <v>0.06</v>
      </c>
      <c r="G2960" s="2">
        <v>0</v>
      </c>
      <c r="H2960" s="2">
        <v>0</v>
      </c>
      <c r="I2960">
        <v>0.4</v>
      </c>
      <c r="J2960">
        <v>9.6000000000000014</v>
      </c>
      <c r="K2960">
        <v>1.5921194999999999</v>
      </c>
      <c r="L2960">
        <v>3.1172418250000007</v>
      </c>
    </row>
    <row r="2961" spans="1:12" x14ac:dyDescent="0.25">
      <c r="A2961" t="s">
        <v>1020</v>
      </c>
      <c r="B2961">
        <v>1</v>
      </c>
      <c r="C2961">
        <v>14</v>
      </c>
      <c r="D2961">
        <v>12</v>
      </c>
      <c r="E2961">
        <v>3102346</v>
      </c>
      <c r="F2961" s="2">
        <v>0.06</v>
      </c>
      <c r="G2961" s="2">
        <v>0</v>
      </c>
      <c r="H2961" s="2">
        <v>0.01</v>
      </c>
      <c r="I2961">
        <v>0.4</v>
      </c>
      <c r="J2961">
        <v>9.2000000000000011</v>
      </c>
      <c r="K2961">
        <v>2.401173</v>
      </c>
      <c r="L2961">
        <v>3.3004105500000005</v>
      </c>
    </row>
    <row r="2962" spans="1:12" x14ac:dyDescent="0.25">
      <c r="A2962" t="s">
        <v>1020</v>
      </c>
      <c r="B2962">
        <v>1</v>
      </c>
      <c r="C2962">
        <v>8</v>
      </c>
      <c r="D2962">
        <v>7</v>
      </c>
      <c r="E2962">
        <v>3675806</v>
      </c>
      <c r="F2962" s="2">
        <v>0.05</v>
      </c>
      <c r="G2962" s="2">
        <v>0</v>
      </c>
      <c r="H2962" s="2">
        <v>0.01</v>
      </c>
      <c r="I2962">
        <v>0.4</v>
      </c>
      <c r="J2962">
        <v>5.4</v>
      </c>
      <c r="K2962">
        <v>2.5879029999999998</v>
      </c>
      <c r="L2962">
        <v>2.4157660500000002</v>
      </c>
    </row>
    <row r="2963" spans="1:12" x14ac:dyDescent="0.25">
      <c r="A2963" t="s">
        <v>1020</v>
      </c>
      <c r="B2963">
        <v>1</v>
      </c>
      <c r="C2963">
        <v>18</v>
      </c>
      <c r="D2963">
        <v>18</v>
      </c>
      <c r="E2963">
        <v>3373574</v>
      </c>
      <c r="F2963" s="2">
        <v>0.05</v>
      </c>
      <c r="G2963" s="2">
        <v>0</v>
      </c>
      <c r="H2963" s="2">
        <v>0</v>
      </c>
      <c r="I2963">
        <v>0.4</v>
      </c>
      <c r="J2963">
        <v>14.4</v>
      </c>
      <c r="K2963">
        <v>2.1867869999999998</v>
      </c>
      <c r="L2963">
        <v>4.5253754500000003</v>
      </c>
    </row>
    <row r="2964" spans="1:12" x14ac:dyDescent="0.25">
      <c r="A2964" t="s">
        <v>1020</v>
      </c>
      <c r="B2964">
        <v>1</v>
      </c>
      <c r="C2964">
        <v>27</v>
      </c>
      <c r="D2964">
        <v>27</v>
      </c>
      <c r="E2964">
        <v>4705269</v>
      </c>
      <c r="F2964" s="2">
        <v>0.05</v>
      </c>
      <c r="G2964" s="2">
        <v>0</v>
      </c>
      <c r="H2964" s="2">
        <v>0</v>
      </c>
      <c r="I2964">
        <v>0.4</v>
      </c>
      <c r="J2964">
        <v>21.6</v>
      </c>
      <c r="K2964">
        <v>2.8526344999999997</v>
      </c>
      <c r="L2964">
        <v>6.5584220750000002</v>
      </c>
    </row>
    <row r="2965" spans="1:12" x14ac:dyDescent="0.25">
      <c r="A2965" t="s">
        <v>1825</v>
      </c>
      <c r="B2965">
        <v>1</v>
      </c>
      <c r="C2965">
        <v>7</v>
      </c>
      <c r="D2965">
        <v>7</v>
      </c>
      <c r="E2965">
        <v>4188327</v>
      </c>
      <c r="F2965" s="2">
        <v>0.04</v>
      </c>
      <c r="G2965" s="2">
        <v>0</v>
      </c>
      <c r="H2965" s="2">
        <v>0</v>
      </c>
      <c r="I2965">
        <v>0.4</v>
      </c>
      <c r="J2965">
        <v>5.6000000000000005</v>
      </c>
      <c r="K2965">
        <v>2.4941635</v>
      </c>
      <c r="L2965">
        <v>2.432957225</v>
      </c>
    </row>
    <row r="2966" spans="1:12" x14ac:dyDescent="0.25">
      <c r="A2966" t="s">
        <v>9662</v>
      </c>
      <c r="B2966">
        <v>1</v>
      </c>
      <c r="C2966">
        <v>8</v>
      </c>
      <c r="D2966">
        <v>5</v>
      </c>
      <c r="E2966">
        <v>89923</v>
      </c>
      <c r="F2966" s="2">
        <v>0.01</v>
      </c>
      <c r="G2966" s="2">
        <v>0</v>
      </c>
      <c r="H2966" s="2">
        <v>0</v>
      </c>
      <c r="I2966">
        <v>0.4</v>
      </c>
      <c r="J2966">
        <v>3.4</v>
      </c>
      <c r="K2966">
        <v>0.14496149999999999</v>
      </c>
      <c r="L2966">
        <v>1.060736525</v>
      </c>
    </row>
    <row r="2967" spans="1:12" x14ac:dyDescent="0.25">
      <c r="A2967" t="s">
        <v>3455</v>
      </c>
      <c r="B2967">
        <v>1</v>
      </c>
      <c r="C2967">
        <v>19</v>
      </c>
      <c r="D2967">
        <v>11</v>
      </c>
      <c r="E2967">
        <v>1875053</v>
      </c>
      <c r="F2967" s="2">
        <v>0.04</v>
      </c>
      <c r="G2967" s="2">
        <v>0</v>
      </c>
      <c r="H2967" s="2">
        <v>0</v>
      </c>
      <c r="I2967">
        <v>0.4</v>
      </c>
      <c r="J2967">
        <v>7.2000000000000011</v>
      </c>
      <c r="K2967">
        <v>1.3375265000000001</v>
      </c>
      <c r="L2967">
        <v>2.4281342750000006</v>
      </c>
    </row>
    <row r="2968" spans="1:12" x14ac:dyDescent="0.25">
      <c r="A2968" t="s">
        <v>2455</v>
      </c>
      <c r="B2968">
        <v>1</v>
      </c>
      <c r="C2968">
        <v>11</v>
      </c>
      <c r="D2968">
        <v>11</v>
      </c>
      <c r="E2968">
        <v>188322</v>
      </c>
      <c r="F2968" s="2">
        <v>0.03</v>
      </c>
      <c r="G2968" s="2">
        <v>0</v>
      </c>
      <c r="H2968" s="2">
        <v>0</v>
      </c>
      <c r="I2968">
        <v>0.4</v>
      </c>
      <c r="J2968">
        <v>8.8000000000000007</v>
      </c>
      <c r="K2968">
        <v>0.39416099999999998</v>
      </c>
      <c r="L2968">
        <v>2.4979563500000004</v>
      </c>
    </row>
    <row r="2969" spans="1:12" x14ac:dyDescent="0.25">
      <c r="A2969" t="s">
        <v>4136</v>
      </c>
      <c r="B2969">
        <v>1</v>
      </c>
      <c r="C2969">
        <v>14</v>
      </c>
      <c r="D2969">
        <v>11</v>
      </c>
      <c r="E2969">
        <v>1153783</v>
      </c>
      <c r="F2969" s="2">
        <v>0.04</v>
      </c>
      <c r="G2969" s="2">
        <v>0</v>
      </c>
      <c r="H2969" s="2">
        <v>0</v>
      </c>
      <c r="I2969">
        <v>0.4</v>
      </c>
      <c r="J2969">
        <v>8.2000000000000011</v>
      </c>
      <c r="K2969">
        <v>0.97689150000000002</v>
      </c>
      <c r="L2969">
        <v>2.5519120250000005</v>
      </c>
    </row>
    <row r="2970" spans="1:12" x14ac:dyDescent="0.25">
      <c r="A2970" t="s">
        <v>4136</v>
      </c>
      <c r="B2970">
        <v>1</v>
      </c>
      <c r="C2970">
        <v>8</v>
      </c>
      <c r="D2970">
        <v>8</v>
      </c>
      <c r="E2970">
        <v>1780726</v>
      </c>
      <c r="F2970" s="2">
        <v>0.04</v>
      </c>
      <c r="G2970" s="2">
        <v>0</v>
      </c>
      <c r="H2970" s="2">
        <v>0</v>
      </c>
      <c r="I2970">
        <v>0.4</v>
      </c>
      <c r="J2970">
        <v>6.4</v>
      </c>
      <c r="K2970">
        <v>1.2903629999999999</v>
      </c>
      <c r="L2970">
        <v>2.2116270500000001</v>
      </c>
    </row>
    <row r="2971" spans="1:12" x14ac:dyDescent="0.25">
      <c r="A2971" t="s">
        <v>20956</v>
      </c>
      <c r="B2971">
        <v>1</v>
      </c>
      <c r="C2971">
        <v>10</v>
      </c>
      <c r="D2971">
        <v>10</v>
      </c>
      <c r="E2971">
        <v>56111957</v>
      </c>
      <c r="F2971" s="2">
        <v>0</v>
      </c>
      <c r="G2971" s="2">
        <v>0</v>
      </c>
      <c r="H2971" s="2">
        <v>0</v>
      </c>
      <c r="I2971">
        <v>0.4</v>
      </c>
      <c r="J2971">
        <v>8</v>
      </c>
      <c r="K2971">
        <v>28.055978499999998</v>
      </c>
      <c r="L2971">
        <v>11.979592474999999</v>
      </c>
    </row>
    <row r="2972" spans="1:12" x14ac:dyDescent="0.25">
      <c r="A2972" t="s">
        <v>374</v>
      </c>
      <c r="B2972">
        <v>1</v>
      </c>
      <c r="C2972">
        <v>10</v>
      </c>
      <c r="D2972">
        <v>9</v>
      </c>
      <c r="E2972">
        <v>458154</v>
      </c>
      <c r="F2972" s="2">
        <v>0.02</v>
      </c>
      <c r="G2972" s="2">
        <v>0</v>
      </c>
      <c r="H2972" s="2">
        <v>0</v>
      </c>
      <c r="I2972">
        <v>0.4</v>
      </c>
      <c r="J2972">
        <v>7</v>
      </c>
      <c r="K2972">
        <v>0.42907700000000004</v>
      </c>
      <c r="L2972">
        <v>2.0601769500000002</v>
      </c>
    </row>
    <row r="2973" spans="1:12" x14ac:dyDescent="0.25">
      <c r="A2973" t="s">
        <v>20326</v>
      </c>
      <c r="B2973">
        <v>1</v>
      </c>
      <c r="C2973">
        <v>7</v>
      </c>
      <c r="D2973">
        <v>7</v>
      </c>
      <c r="E2973">
        <v>1642462</v>
      </c>
      <c r="F2973" s="2">
        <v>0.03</v>
      </c>
      <c r="G2973" s="2">
        <v>0</v>
      </c>
      <c r="H2973" s="2">
        <v>0</v>
      </c>
      <c r="I2973">
        <v>0.4</v>
      </c>
      <c r="J2973">
        <v>5.6000000000000005</v>
      </c>
      <c r="K2973">
        <v>1.1212309999999999</v>
      </c>
      <c r="L2973">
        <v>1.9524308500000001</v>
      </c>
    </row>
    <row r="2974" spans="1:12" x14ac:dyDescent="0.25">
      <c r="A2974" t="s">
        <v>409</v>
      </c>
      <c r="B2974">
        <v>1</v>
      </c>
      <c r="C2974">
        <v>17</v>
      </c>
      <c r="D2974">
        <v>10</v>
      </c>
      <c r="E2974">
        <v>719123</v>
      </c>
      <c r="F2974" s="2">
        <v>0.02</v>
      </c>
      <c r="G2974" s="2">
        <v>0</v>
      </c>
      <c r="H2974" s="2">
        <v>0</v>
      </c>
      <c r="I2974">
        <v>0.4</v>
      </c>
      <c r="J2974">
        <v>6.6</v>
      </c>
      <c r="K2974">
        <v>0.55956150000000004</v>
      </c>
      <c r="L2974">
        <v>2.0058465249999999</v>
      </c>
    </row>
    <row r="2975" spans="1:12" x14ac:dyDescent="0.25">
      <c r="A2975" t="s">
        <v>409</v>
      </c>
      <c r="B2975">
        <v>1</v>
      </c>
      <c r="C2975">
        <v>7</v>
      </c>
      <c r="D2975">
        <v>6</v>
      </c>
      <c r="E2975">
        <v>1307790</v>
      </c>
      <c r="F2975" s="2">
        <v>0.03</v>
      </c>
      <c r="G2975" s="2">
        <v>0</v>
      </c>
      <c r="H2975" s="2">
        <v>0</v>
      </c>
      <c r="I2975">
        <v>0.4</v>
      </c>
      <c r="J2975">
        <v>4.6000000000000005</v>
      </c>
      <c r="K2975">
        <v>0.95389499999999994</v>
      </c>
      <c r="L2975">
        <v>1.6438632499999999</v>
      </c>
    </row>
    <row r="2976" spans="1:12" x14ac:dyDescent="0.25">
      <c r="A2976" t="s">
        <v>2056</v>
      </c>
      <c r="B2976">
        <v>1</v>
      </c>
      <c r="C2976">
        <v>6</v>
      </c>
      <c r="D2976">
        <v>3</v>
      </c>
      <c r="E2976">
        <v>30075</v>
      </c>
      <c r="F2976" s="2">
        <v>0.03</v>
      </c>
      <c r="G2976" s="2">
        <v>0</v>
      </c>
      <c r="H2976" s="2">
        <v>0</v>
      </c>
      <c r="I2976">
        <v>0.4</v>
      </c>
      <c r="J2976">
        <v>1.8000000000000003</v>
      </c>
      <c r="K2976">
        <v>0.31503749999999997</v>
      </c>
      <c r="L2976">
        <v>0.72026312500000012</v>
      </c>
    </row>
    <row r="2977" spans="1:12" x14ac:dyDescent="0.25">
      <c r="A2977" t="s">
        <v>2056</v>
      </c>
      <c r="B2977">
        <v>1</v>
      </c>
      <c r="C2977">
        <v>9</v>
      </c>
      <c r="D2977">
        <v>6</v>
      </c>
      <c r="E2977">
        <v>352667</v>
      </c>
      <c r="F2977" s="2">
        <v>0.03</v>
      </c>
      <c r="G2977" s="2">
        <v>0</v>
      </c>
      <c r="H2977" s="2">
        <v>0</v>
      </c>
      <c r="I2977">
        <v>0.4</v>
      </c>
      <c r="J2977">
        <v>4.2000000000000011</v>
      </c>
      <c r="K2977">
        <v>0.47633349999999997</v>
      </c>
      <c r="L2977">
        <v>1.3767167250000003</v>
      </c>
    </row>
    <row r="2978" spans="1:12" x14ac:dyDescent="0.25">
      <c r="A2978" t="s">
        <v>2056</v>
      </c>
      <c r="B2978">
        <v>1</v>
      </c>
      <c r="C2978">
        <v>5</v>
      </c>
      <c r="D2978">
        <v>1</v>
      </c>
      <c r="E2978">
        <v>91186</v>
      </c>
      <c r="F2978" s="2">
        <v>0.03</v>
      </c>
      <c r="G2978" s="2">
        <v>0</v>
      </c>
      <c r="H2978" s="2">
        <v>0</v>
      </c>
      <c r="I2978">
        <v>0.4</v>
      </c>
      <c r="J2978">
        <v>0</v>
      </c>
      <c r="K2978">
        <v>0.34559299999999998</v>
      </c>
      <c r="L2978">
        <v>0.28095755</v>
      </c>
    </row>
    <row r="2979" spans="1:12" x14ac:dyDescent="0.25">
      <c r="A2979" t="s">
        <v>12701</v>
      </c>
      <c r="B2979">
        <v>1</v>
      </c>
      <c r="C2979">
        <v>0</v>
      </c>
      <c r="D2979">
        <v>1</v>
      </c>
      <c r="E2979">
        <v>18916</v>
      </c>
      <c r="F2979" s="2">
        <v>0.08</v>
      </c>
      <c r="G2979" s="2">
        <v>0</v>
      </c>
      <c r="H2979" s="2">
        <v>0.01</v>
      </c>
      <c r="I2979">
        <v>0.4</v>
      </c>
      <c r="J2979">
        <v>1</v>
      </c>
      <c r="K2979">
        <v>1.059458</v>
      </c>
      <c r="L2979">
        <v>0.78081029999999996</v>
      </c>
    </row>
    <row r="2980" spans="1:12" x14ac:dyDescent="0.25">
      <c r="A2980" t="s">
        <v>3614</v>
      </c>
      <c r="B2980">
        <v>1</v>
      </c>
      <c r="C2980">
        <v>7</v>
      </c>
      <c r="D2980">
        <v>8</v>
      </c>
      <c r="E2980">
        <v>4416051</v>
      </c>
      <c r="F2980" s="2">
        <v>0.05</v>
      </c>
      <c r="G2980" s="2">
        <v>0</v>
      </c>
      <c r="H2980" s="2">
        <v>0.01</v>
      </c>
      <c r="I2980">
        <v>0.4</v>
      </c>
      <c r="J2980">
        <v>6.6000000000000005</v>
      </c>
      <c r="K2980">
        <v>2.9580254999999998</v>
      </c>
      <c r="L2980">
        <v>2.8453089249999999</v>
      </c>
    </row>
    <row r="2981" spans="1:12" x14ac:dyDescent="0.25">
      <c r="A2981" t="s">
        <v>3614</v>
      </c>
      <c r="B2981">
        <v>1</v>
      </c>
      <c r="C2981">
        <v>7</v>
      </c>
      <c r="D2981">
        <v>7</v>
      </c>
      <c r="E2981">
        <v>1508992</v>
      </c>
      <c r="F2981" s="2">
        <v>0.05</v>
      </c>
      <c r="G2981" s="2">
        <v>0</v>
      </c>
      <c r="H2981" s="2">
        <v>0</v>
      </c>
      <c r="I2981">
        <v>0.4</v>
      </c>
      <c r="J2981">
        <v>5.6000000000000005</v>
      </c>
      <c r="K2981">
        <v>1.2544960000000001</v>
      </c>
      <c r="L2981">
        <v>1.9990736</v>
      </c>
    </row>
    <row r="2982" spans="1:12" x14ac:dyDescent="0.25">
      <c r="A2982" t="s">
        <v>3614</v>
      </c>
      <c r="B2982">
        <v>1</v>
      </c>
      <c r="C2982">
        <v>19</v>
      </c>
      <c r="D2982">
        <v>12</v>
      </c>
      <c r="E2982">
        <v>4046025</v>
      </c>
      <c r="F2982" s="2">
        <v>0.04</v>
      </c>
      <c r="G2982" s="2">
        <v>0</v>
      </c>
      <c r="H2982" s="2">
        <v>0</v>
      </c>
      <c r="I2982">
        <v>0.4</v>
      </c>
      <c r="J2982">
        <v>8.2000000000000011</v>
      </c>
      <c r="K2982">
        <v>2.4230125</v>
      </c>
      <c r="L2982">
        <v>3.0580543750000002</v>
      </c>
    </row>
    <row r="2983" spans="1:12" x14ac:dyDescent="0.25">
      <c r="A2983" t="s">
        <v>7654</v>
      </c>
      <c r="B2983">
        <v>1</v>
      </c>
      <c r="C2983">
        <v>14</v>
      </c>
      <c r="D2983">
        <v>14</v>
      </c>
      <c r="E2983">
        <v>1895867</v>
      </c>
      <c r="F2983" s="2">
        <v>0.04</v>
      </c>
      <c r="G2983" s="2">
        <v>0</v>
      </c>
      <c r="H2983" s="2">
        <v>0</v>
      </c>
      <c r="I2983">
        <v>0.4</v>
      </c>
      <c r="J2983">
        <v>11.200000000000001</v>
      </c>
      <c r="K2983">
        <v>1.3479334999999999</v>
      </c>
      <c r="L2983">
        <v>3.4317767250000002</v>
      </c>
    </row>
    <row r="2984" spans="1:12" x14ac:dyDescent="0.25">
      <c r="A2984" t="s">
        <v>7654</v>
      </c>
      <c r="B2984">
        <v>1</v>
      </c>
      <c r="C2984">
        <v>5</v>
      </c>
      <c r="D2984">
        <v>5</v>
      </c>
      <c r="E2984">
        <v>1677912</v>
      </c>
      <c r="F2984" s="2">
        <v>0.04</v>
      </c>
      <c r="G2984" s="2">
        <v>0</v>
      </c>
      <c r="H2984" s="2">
        <v>0</v>
      </c>
      <c r="I2984">
        <v>0.4</v>
      </c>
      <c r="J2984">
        <v>4</v>
      </c>
      <c r="K2984">
        <v>1.2389559999999999</v>
      </c>
      <c r="L2984">
        <v>1.5936346000000001</v>
      </c>
    </row>
    <row r="2985" spans="1:12" x14ac:dyDescent="0.25">
      <c r="A2985" t="s">
        <v>7654</v>
      </c>
      <c r="B2985">
        <v>1</v>
      </c>
      <c r="C2985">
        <v>26</v>
      </c>
      <c r="D2985">
        <v>18</v>
      </c>
      <c r="E2985">
        <v>2629917</v>
      </c>
      <c r="F2985" s="2">
        <v>0.03</v>
      </c>
      <c r="G2985" s="2">
        <v>0</v>
      </c>
      <c r="H2985" s="2">
        <v>0</v>
      </c>
      <c r="I2985">
        <v>0.4</v>
      </c>
      <c r="J2985">
        <v>12.8</v>
      </c>
      <c r="K2985">
        <v>1.6149585</v>
      </c>
      <c r="L2985">
        <v>3.925235475</v>
      </c>
    </row>
    <row r="2986" spans="1:12" x14ac:dyDescent="0.25">
      <c r="A2986" t="s">
        <v>9095</v>
      </c>
      <c r="B2986">
        <v>1</v>
      </c>
      <c r="C2986">
        <v>7</v>
      </c>
      <c r="D2986">
        <v>7</v>
      </c>
      <c r="E2986">
        <v>71767</v>
      </c>
      <c r="F2986" s="2">
        <v>0.05</v>
      </c>
      <c r="G2986" s="2">
        <v>0</v>
      </c>
      <c r="H2986" s="2">
        <v>0</v>
      </c>
      <c r="I2986">
        <v>0.4</v>
      </c>
      <c r="J2986">
        <v>5.6000000000000005</v>
      </c>
      <c r="K2986">
        <v>0.53588350000000007</v>
      </c>
      <c r="L2986">
        <v>1.747559225</v>
      </c>
    </row>
    <row r="2987" spans="1:12" x14ac:dyDescent="0.25">
      <c r="A2987" t="s">
        <v>9095</v>
      </c>
      <c r="B2987">
        <v>1</v>
      </c>
      <c r="C2987">
        <v>6</v>
      </c>
      <c r="D2987">
        <v>3</v>
      </c>
      <c r="E2987">
        <v>26800</v>
      </c>
      <c r="F2987" s="2">
        <v>7.0000000000000007E-2</v>
      </c>
      <c r="G2987" s="2">
        <v>0</v>
      </c>
      <c r="H2987" s="2">
        <v>0</v>
      </c>
      <c r="I2987">
        <v>0.4</v>
      </c>
      <c r="J2987">
        <v>1.8000000000000003</v>
      </c>
      <c r="K2987">
        <v>0.71340000000000003</v>
      </c>
      <c r="L2987">
        <v>0.85969000000000007</v>
      </c>
    </row>
    <row r="2988" spans="1:12" x14ac:dyDescent="0.25">
      <c r="A2988" t="s">
        <v>9095</v>
      </c>
      <c r="B2988">
        <v>1</v>
      </c>
      <c r="C2988">
        <v>5</v>
      </c>
      <c r="D2988">
        <v>4</v>
      </c>
      <c r="E2988">
        <v>26710</v>
      </c>
      <c r="F2988" s="2">
        <v>0.06</v>
      </c>
      <c r="G2988" s="2">
        <v>0</v>
      </c>
      <c r="H2988" s="2">
        <v>0</v>
      </c>
      <c r="I2988">
        <v>0.4</v>
      </c>
      <c r="J2988">
        <v>3</v>
      </c>
      <c r="K2988">
        <v>0.61335499999999998</v>
      </c>
      <c r="L2988">
        <v>1.12467425</v>
      </c>
    </row>
    <row r="2989" spans="1:12" x14ac:dyDescent="0.25">
      <c r="A2989" t="s">
        <v>12223</v>
      </c>
      <c r="B2989">
        <v>1</v>
      </c>
      <c r="C2989">
        <v>6</v>
      </c>
      <c r="D2989">
        <v>2</v>
      </c>
      <c r="E2989">
        <v>25839</v>
      </c>
      <c r="F2989" s="2">
        <v>0.02</v>
      </c>
      <c r="G2989" s="2">
        <v>0</v>
      </c>
      <c r="H2989" s="2">
        <v>0</v>
      </c>
      <c r="I2989">
        <v>0.4</v>
      </c>
      <c r="J2989">
        <v>0.8</v>
      </c>
      <c r="K2989">
        <v>0.21291950000000001</v>
      </c>
      <c r="L2989">
        <v>0.43452182500000003</v>
      </c>
    </row>
    <row r="2990" spans="1:12" x14ac:dyDescent="0.25">
      <c r="A2990" t="s">
        <v>6406</v>
      </c>
      <c r="B2990">
        <v>1</v>
      </c>
      <c r="C2990">
        <v>7</v>
      </c>
      <c r="D2990">
        <v>6</v>
      </c>
      <c r="E2990">
        <v>872663</v>
      </c>
      <c r="F2990" s="2">
        <v>0.01</v>
      </c>
      <c r="G2990" s="2">
        <v>0</v>
      </c>
      <c r="H2990" s="2">
        <v>0</v>
      </c>
      <c r="I2990">
        <v>0.4</v>
      </c>
      <c r="J2990">
        <v>4.6000000000000005</v>
      </c>
      <c r="K2990">
        <v>0.53633149999999996</v>
      </c>
      <c r="L2990">
        <v>1.4977160250000001</v>
      </c>
    </row>
    <row r="2991" spans="1:12" x14ac:dyDescent="0.25">
      <c r="A2991" t="s">
        <v>7362</v>
      </c>
      <c r="B2991">
        <v>1</v>
      </c>
      <c r="C2991">
        <v>8</v>
      </c>
      <c r="D2991">
        <v>7</v>
      </c>
      <c r="E2991">
        <v>2396459</v>
      </c>
      <c r="F2991" s="2">
        <v>0.02</v>
      </c>
      <c r="G2991" s="2">
        <v>0</v>
      </c>
      <c r="H2991" s="2">
        <v>0</v>
      </c>
      <c r="I2991">
        <v>0.4</v>
      </c>
      <c r="J2991">
        <v>5.4</v>
      </c>
      <c r="K2991">
        <v>1.3982294999999998</v>
      </c>
      <c r="L2991">
        <v>1.9993803250000002</v>
      </c>
    </row>
    <row r="2992" spans="1:12" x14ac:dyDescent="0.25">
      <c r="A2992" t="s">
        <v>7609</v>
      </c>
      <c r="B2992">
        <v>1</v>
      </c>
      <c r="C2992">
        <v>7</v>
      </c>
      <c r="D2992">
        <v>7</v>
      </c>
      <c r="E2992">
        <v>246989</v>
      </c>
      <c r="F2992" s="2">
        <v>0.04</v>
      </c>
      <c r="G2992" s="2">
        <v>0</v>
      </c>
      <c r="H2992" s="2">
        <v>0</v>
      </c>
      <c r="I2992">
        <v>0.4</v>
      </c>
      <c r="J2992">
        <v>5.6000000000000005</v>
      </c>
      <c r="K2992">
        <v>0.52349449999999997</v>
      </c>
      <c r="L2992">
        <v>1.743223075</v>
      </c>
    </row>
    <row r="2993" spans="1:12" x14ac:dyDescent="0.25">
      <c r="A2993" t="s">
        <v>1306</v>
      </c>
      <c r="B2993">
        <v>1</v>
      </c>
      <c r="C2993">
        <v>7</v>
      </c>
      <c r="D2993">
        <v>7</v>
      </c>
      <c r="E2993">
        <v>6109402</v>
      </c>
      <c r="F2993" s="2">
        <v>0.02</v>
      </c>
      <c r="G2993" s="2">
        <v>0</v>
      </c>
      <c r="H2993" s="2">
        <v>0</v>
      </c>
      <c r="I2993">
        <v>0.4</v>
      </c>
      <c r="J2993">
        <v>5.6000000000000005</v>
      </c>
      <c r="K2993">
        <v>3.2547009999999998</v>
      </c>
      <c r="L2993">
        <v>2.6991453500000002</v>
      </c>
    </row>
    <row r="2994" spans="1:12" x14ac:dyDescent="0.25">
      <c r="A2994" t="s">
        <v>1306</v>
      </c>
      <c r="B2994">
        <v>1</v>
      </c>
      <c r="C2994">
        <v>3</v>
      </c>
      <c r="D2994">
        <v>2</v>
      </c>
      <c r="E2994">
        <v>3848607</v>
      </c>
      <c r="F2994" s="2">
        <v>0.03</v>
      </c>
      <c r="G2994" s="2">
        <v>0</v>
      </c>
      <c r="H2994" s="2">
        <v>0</v>
      </c>
      <c r="I2994">
        <v>0.4</v>
      </c>
      <c r="J2994">
        <v>1.4000000000000001</v>
      </c>
      <c r="K2994">
        <v>2.2243035</v>
      </c>
      <c r="L2994">
        <v>1.2885062249999999</v>
      </c>
    </row>
    <row r="2995" spans="1:12" x14ac:dyDescent="0.25">
      <c r="A2995" t="s">
        <v>1306</v>
      </c>
      <c r="B2995">
        <v>1</v>
      </c>
      <c r="C2995">
        <v>8</v>
      </c>
      <c r="D2995">
        <v>8</v>
      </c>
      <c r="E2995">
        <v>6705850</v>
      </c>
      <c r="F2995" s="2">
        <v>0.03</v>
      </c>
      <c r="G2995" s="2">
        <v>0</v>
      </c>
      <c r="H2995" s="2">
        <v>0</v>
      </c>
      <c r="I2995">
        <v>0.4</v>
      </c>
      <c r="J2995">
        <v>6.4</v>
      </c>
      <c r="K2995">
        <v>3.6529249999999998</v>
      </c>
      <c r="L2995">
        <v>3.03852375</v>
      </c>
    </row>
    <row r="2996" spans="1:12" x14ac:dyDescent="0.25">
      <c r="A2996" t="s">
        <v>1306</v>
      </c>
      <c r="B2996">
        <v>1</v>
      </c>
      <c r="C2996">
        <v>7</v>
      </c>
      <c r="D2996">
        <v>7</v>
      </c>
      <c r="E2996">
        <v>1915926</v>
      </c>
      <c r="F2996" s="2">
        <v>0.03</v>
      </c>
      <c r="G2996" s="2">
        <v>0</v>
      </c>
      <c r="H2996" s="2">
        <v>0</v>
      </c>
      <c r="I2996">
        <v>0.4</v>
      </c>
      <c r="J2996">
        <v>5.6000000000000005</v>
      </c>
      <c r="K2996">
        <v>1.2579629999999999</v>
      </c>
      <c r="L2996">
        <v>2.0002870499999998</v>
      </c>
    </row>
    <row r="2997" spans="1:12" x14ac:dyDescent="0.25">
      <c r="A2997" t="s">
        <v>1162</v>
      </c>
      <c r="B2997">
        <v>1</v>
      </c>
      <c r="C2997">
        <v>6</v>
      </c>
      <c r="D2997">
        <v>6</v>
      </c>
      <c r="E2997">
        <v>2130602</v>
      </c>
      <c r="F2997" s="2">
        <v>0.01</v>
      </c>
      <c r="G2997" s="2">
        <v>0</v>
      </c>
      <c r="H2997" s="2">
        <v>0</v>
      </c>
      <c r="I2997">
        <v>0.4</v>
      </c>
      <c r="J2997">
        <v>4.8000000000000007</v>
      </c>
      <c r="K2997">
        <v>1.1653010000000001</v>
      </c>
      <c r="L2997">
        <v>1.7678553500000003</v>
      </c>
    </row>
    <row r="2998" spans="1:12" x14ac:dyDescent="0.25">
      <c r="A2998" t="s">
        <v>1162</v>
      </c>
      <c r="B2998">
        <v>1</v>
      </c>
      <c r="C2998">
        <v>5</v>
      </c>
      <c r="D2998">
        <v>5</v>
      </c>
      <c r="E2998">
        <v>2940750</v>
      </c>
      <c r="F2998" s="2">
        <v>0.01</v>
      </c>
      <c r="G2998" s="2">
        <v>0</v>
      </c>
      <c r="H2998" s="2">
        <v>0</v>
      </c>
      <c r="I2998">
        <v>0.4</v>
      </c>
      <c r="J2998">
        <v>4</v>
      </c>
      <c r="K2998">
        <v>1.5703750000000001</v>
      </c>
      <c r="L2998">
        <v>1.7096312500000002</v>
      </c>
    </row>
    <row r="2999" spans="1:12" x14ac:dyDescent="0.25">
      <c r="A2999" t="s">
        <v>1162</v>
      </c>
      <c r="B2999">
        <v>1</v>
      </c>
      <c r="C2999">
        <v>2</v>
      </c>
      <c r="D2999">
        <v>1</v>
      </c>
      <c r="E2999">
        <v>1371506</v>
      </c>
      <c r="F2999" s="2">
        <v>0.01</v>
      </c>
      <c r="G2999" s="2">
        <v>0</v>
      </c>
      <c r="H2999" s="2">
        <v>0</v>
      </c>
      <c r="I2999">
        <v>0.4</v>
      </c>
      <c r="J2999">
        <v>0.60000000000000009</v>
      </c>
      <c r="K2999">
        <v>0.78575299999999992</v>
      </c>
      <c r="L2999">
        <v>0.58501354999999999</v>
      </c>
    </row>
    <row r="3000" spans="1:12" x14ac:dyDescent="0.25">
      <c r="A3000" t="s">
        <v>1162</v>
      </c>
      <c r="B3000">
        <v>1</v>
      </c>
      <c r="C3000">
        <v>5</v>
      </c>
      <c r="D3000">
        <v>5</v>
      </c>
      <c r="E3000">
        <v>415263</v>
      </c>
      <c r="F3000" s="2">
        <v>0.01</v>
      </c>
      <c r="G3000" s="2">
        <v>0</v>
      </c>
      <c r="H3000" s="2">
        <v>0</v>
      </c>
      <c r="I3000">
        <v>0.4</v>
      </c>
      <c r="J3000">
        <v>4</v>
      </c>
      <c r="K3000">
        <v>0.3076315</v>
      </c>
      <c r="L3000">
        <v>1.2676710250000001</v>
      </c>
    </row>
    <row r="3001" spans="1:12" x14ac:dyDescent="0.25">
      <c r="A3001" t="s">
        <v>1162</v>
      </c>
      <c r="B3001">
        <v>1</v>
      </c>
      <c r="C3001">
        <v>1</v>
      </c>
      <c r="D3001">
        <v>1</v>
      </c>
      <c r="E3001">
        <v>138890</v>
      </c>
      <c r="F3001" s="2">
        <v>0.01</v>
      </c>
      <c r="G3001" s="2">
        <v>0</v>
      </c>
      <c r="H3001" s="2">
        <v>0</v>
      </c>
      <c r="I3001">
        <v>0.4</v>
      </c>
      <c r="J3001">
        <v>0.8</v>
      </c>
      <c r="K3001">
        <v>0.16944500000000001</v>
      </c>
      <c r="L3001">
        <v>0.41930575000000003</v>
      </c>
    </row>
    <row r="3002" spans="1:12" x14ac:dyDescent="0.25">
      <c r="A3002" t="s">
        <v>1162</v>
      </c>
      <c r="B3002">
        <v>1</v>
      </c>
      <c r="C3002">
        <v>13</v>
      </c>
      <c r="D3002">
        <v>12</v>
      </c>
      <c r="E3002">
        <v>1594965</v>
      </c>
      <c r="F3002" s="2">
        <v>0.01</v>
      </c>
      <c r="G3002" s="2">
        <v>0</v>
      </c>
      <c r="H3002" s="2">
        <v>0</v>
      </c>
      <c r="I3002">
        <v>0.4</v>
      </c>
      <c r="J3002">
        <v>9.4000000000000021</v>
      </c>
      <c r="K3002">
        <v>0.89748249999999996</v>
      </c>
      <c r="L3002">
        <v>2.8241188750000008</v>
      </c>
    </row>
    <row r="3003" spans="1:12" x14ac:dyDescent="0.25">
      <c r="A3003" t="s">
        <v>1162</v>
      </c>
      <c r="B3003">
        <v>1</v>
      </c>
      <c r="C3003">
        <v>4</v>
      </c>
      <c r="D3003">
        <v>4</v>
      </c>
      <c r="E3003">
        <v>484287</v>
      </c>
      <c r="F3003" s="2">
        <v>0.02</v>
      </c>
      <c r="G3003" s="2">
        <v>0</v>
      </c>
      <c r="H3003" s="2">
        <v>0</v>
      </c>
      <c r="I3003">
        <v>0.4</v>
      </c>
      <c r="J3003">
        <v>3.2</v>
      </c>
      <c r="K3003">
        <v>0.44214350000000002</v>
      </c>
      <c r="L3003">
        <v>1.1147502250000001</v>
      </c>
    </row>
    <row r="3004" spans="1:12" x14ac:dyDescent="0.25">
      <c r="A3004" t="s">
        <v>1162</v>
      </c>
      <c r="B3004">
        <v>1</v>
      </c>
      <c r="C3004">
        <v>3</v>
      </c>
      <c r="D3004">
        <v>3</v>
      </c>
      <c r="E3004">
        <v>1831572</v>
      </c>
      <c r="F3004" s="2">
        <v>0.01</v>
      </c>
      <c r="G3004" s="2">
        <v>0</v>
      </c>
      <c r="H3004" s="2">
        <v>0</v>
      </c>
      <c r="I3004">
        <v>0.4</v>
      </c>
      <c r="J3004">
        <v>2.4000000000000004</v>
      </c>
      <c r="K3004">
        <v>1.0157860000000001</v>
      </c>
      <c r="L3004">
        <v>1.1155251000000002</v>
      </c>
    </row>
    <row r="3005" spans="1:12" x14ac:dyDescent="0.25">
      <c r="A3005" t="s">
        <v>1162</v>
      </c>
      <c r="B3005">
        <v>1</v>
      </c>
      <c r="C3005">
        <v>5</v>
      </c>
      <c r="D3005">
        <v>5</v>
      </c>
      <c r="E3005">
        <v>1694595</v>
      </c>
      <c r="F3005" s="2">
        <v>0.01</v>
      </c>
      <c r="G3005" s="2">
        <v>0</v>
      </c>
      <c r="H3005" s="2">
        <v>0</v>
      </c>
      <c r="I3005">
        <v>0.4</v>
      </c>
      <c r="J3005">
        <v>4</v>
      </c>
      <c r="K3005">
        <v>0.9472974999999999</v>
      </c>
      <c r="L3005">
        <v>1.491554125</v>
      </c>
    </row>
    <row r="3006" spans="1:12" x14ac:dyDescent="0.25">
      <c r="A3006" t="s">
        <v>1162</v>
      </c>
      <c r="B3006">
        <v>1</v>
      </c>
      <c r="C3006">
        <v>1</v>
      </c>
      <c r="D3006">
        <v>1</v>
      </c>
      <c r="E3006">
        <v>54392</v>
      </c>
      <c r="F3006" s="2">
        <v>0.01</v>
      </c>
      <c r="G3006" s="2">
        <v>0</v>
      </c>
      <c r="H3006" s="2">
        <v>0</v>
      </c>
      <c r="I3006">
        <v>0.4</v>
      </c>
      <c r="J3006">
        <v>0.8</v>
      </c>
      <c r="K3006">
        <v>0.127196</v>
      </c>
      <c r="L3006">
        <v>0.40451860000000006</v>
      </c>
    </row>
    <row r="3007" spans="1:12" x14ac:dyDescent="0.25">
      <c r="A3007" t="s">
        <v>1162</v>
      </c>
      <c r="B3007">
        <v>1</v>
      </c>
      <c r="C3007">
        <v>1</v>
      </c>
      <c r="D3007">
        <v>1</v>
      </c>
      <c r="E3007">
        <v>30739</v>
      </c>
      <c r="F3007" s="2">
        <v>0.02</v>
      </c>
      <c r="G3007" s="2">
        <v>0</v>
      </c>
      <c r="H3007" s="2">
        <v>0</v>
      </c>
      <c r="I3007">
        <v>0.4</v>
      </c>
      <c r="J3007">
        <v>0.8</v>
      </c>
      <c r="K3007">
        <v>0.21536950000000002</v>
      </c>
      <c r="L3007">
        <v>0.43537932500000004</v>
      </c>
    </row>
    <row r="3008" spans="1:12" x14ac:dyDescent="0.25">
      <c r="A3008" t="s">
        <v>1162</v>
      </c>
      <c r="B3008">
        <v>1</v>
      </c>
      <c r="C3008">
        <v>3</v>
      </c>
      <c r="D3008">
        <v>3</v>
      </c>
      <c r="E3008">
        <v>36526</v>
      </c>
      <c r="F3008" s="2">
        <v>0.01</v>
      </c>
      <c r="G3008" s="2">
        <v>0</v>
      </c>
      <c r="H3008" s="2">
        <v>0</v>
      </c>
      <c r="I3008">
        <v>0.4</v>
      </c>
      <c r="J3008">
        <v>2.4000000000000004</v>
      </c>
      <c r="K3008">
        <v>0.11826300000000001</v>
      </c>
      <c r="L3008">
        <v>0.80139205000000013</v>
      </c>
    </row>
    <row r="3009" spans="1:12" x14ac:dyDescent="0.25">
      <c r="A3009" t="s">
        <v>1162</v>
      </c>
      <c r="B3009">
        <v>1</v>
      </c>
      <c r="C3009">
        <v>8</v>
      </c>
      <c r="D3009">
        <v>8</v>
      </c>
      <c r="E3009">
        <v>57035</v>
      </c>
      <c r="F3009" s="2">
        <v>0.01</v>
      </c>
      <c r="G3009" s="2">
        <v>0</v>
      </c>
      <c r="H3009" s="2">
        <v>0</v>
      </c>
      <c r="I3009">
        <v>0.4</v>
      </c>
      <c r="J3009">
        <v>6.4</v>
      </c>
      <c r="K3009">
        <v>0.12851750000000001</v>
      </c>
      <c r="L3009">
        <v>1.8049811250000003</v>
      </c>
    </row>
    <row r="3010" spans="1:12" x14ac:dyDescent="0.25">
      <c r="A3010" t="s">
        <v>1162</v>
      </c>
      <c r="B3010">
        <v>1</v>
      </c>
      <c r="C3010">
        <v>2</v>
      </c>
      <c r="D3010">
        <v>1</v>
      </c>
      <c r="E3010">
        <v>368135</v>
      </c>
      <c r="F3010" s="2">
        <v>0.01</v>
      </c>
      <c r="G3010" s="2">
        <v>0</v>
      </c>
      <c r="H3010" s="2">
        <v>0</v>
      </c>
      <c r="I3010">
        <v>0.4</v>
      </c>
      <c r="J3010">
        <v>0.60000000000000009</v>
      </c>
      <c r="K3010">
        <v>0.28406750000000003</v>
      </c>
      <c r="L3010">
        <v>0.40942362500000007</v>
      </c>
    </row>
    <row r="3011" spans="1:12" x14ac:dyDescent="0.25">
      <c r="A3011" t="s">
        <v>1162</v>
      </c>
      <c r="B3011">
        <v>1</v>
      </c>
      <c r="C3011">
        <v>1</v>
      </c>
      <c r="D3011">
        <v>2</v>
      </c>
      <c r="E3011">
        <v>540998</v>
      </c>
      <c r="F3011" s="2">
        <v>0.02</v>
      </c>
      <c r="G3011" s="2">
        <v>-0.01</v>
      </c>
      <c r="H3011" s="2">
        <v>0.01</v>
      </c>
      <c r="I3011">
        <v>0.4</v>
      </c>
      <c r="J3011">
        <v>1.8</v>
      </c>
      <c r="K3011">
        <v>0.57049899999999998</v>
      </c>
      <c r="L3011">
        <v>0.80967465000000005</v>
      </c>
    </row>
    <row r="3012" spans="1:12" x14ac:dyDescent="0.25">
      <c r="A3012" t="s">
        <v>1162</v>
      </c>
      <c r="B3012">
        <v>1</v>
      </c>
      <c r="C3012">
        <v>2</v>
      </c>
      <c r="D3012">
        <v>1</v>
      </c>
      <c r="E3012">
        <v>47455</v>
      </c>
      <c r="F3012" s="2">
        <v>0.02</v>
      </c>
      <c r="G3012" s="2">
        <v>0</v>
      </c>
      <c r="H3012" s="2">
        <v>0</v>
      </c>
      <c r="I3012">
        <v>0.4</v>
      </c>
      <c r="J3012">
        <v>0.60000000000000009</v>
      </c>
      <c r="K3012">
        <v>0.22372750000000002</v>
      </c>
      <c r="L3012">
        <v>0.38830462500000007</v>
      </c>
    </row>
    <row r="3013" spans="1:12" x14ac:dyDescent="0.25">
      <c r="A3013" t="s">
        <v>1162</v>
      </c>
      <c r="B3013">
        <v>1</v>
      </c>
      <c r="C3013">
        <v>2</v>
      </c>
      <c r="D3013">
        <v>2</v>
      </c>
      <c r="E3013">
        <v>1558898</v>
      </c>
      <c r="F3013" s="2">
        <v>0.01</v>
      </c>
      <c r="G3013" s="2">
        <v>0</v>
      </c>
      <c r="H3013" s="2">
        <v>0</v>
      </c>
      <c r="I3013">
        <v>0.4</v>
      </c>
      <c r="J3013">
        <v>1.6</v>
      </c>
      <c r="K3013">
        <v>0.87944899999999993</v>
      </c>
      <c r="L3013">
        <v>0.86780714999999997</v>
      </c>
    </row>
    <row r="3014" spans="1:12" x14ac:dyDescent="0.25">
      <c r="A3014" t="s">
        <v>1162</v>
      </c>
      <c r="B3014">
        <v>1</v>
      </c>
      <c r="C3014">
        <v>1</v>
      </c>
      <c r="D3014">
        <v>1</v>
      </c>
      <c r="E3014">
        <v>83530</v>
      </c>
      <c r="F3014" s="2">
        <v>0.01</v>
      </c>
      <c r="G3014" s="2">
        <v>0</v>
      </c>
      <c r="H3014" s="2">
        <v>0</v>
      </c>
      <c r="I3014">
        <v>0.4</v>
      </c>
      <c r="J3014">
        <v>0.8</v>
      </c>
      <c r="K3014">
        <v>0.141765</v>
      </c>
      <c r="L3014">
        <v>0.40961775000000006</v>
      </c>
    </row>
    <row r="3015" spans="1:12" x14ac:dyDescent="0.25">
      <c r="A3015" t="s">
        <v>1162</v>
      </c>
      <c r="B3015">
        <v>1</v>
      </c>
      <c r="C3015">
        <v>1</v>
      </c>
      <c r="D3015">
        <v>1</v>
      </c>
      <c r="E3015">
        <v>230733</v>
      </c>
      <c r="F3015" s="2">
        <v>0.01</v>
      </c>
      <c r="G3015" s="2">
        <v>0</v>
      </c>
      <c r="H3015" s="2">
        <v>0</v>
      </c>
      <c r="I3015">
        <v>0.4</v>
      </c>
      <c r="J3015">
        <v>0.8</v>
      </c>
      <c r="K3015">
        <v>0.21536650000000002</v>
      </c>
      <c r="L3015">
        <v>0.43537827500000004</v>
      </c>
    </row>
    <row r="3016" spans="1:12" x14ac:dyDescent="0.25">
      <c r="A3016" t="s">
        <v>1162</v>
      </c>
      <c r="B3016">
        <v>1</v>
      </c>
      <c r="C3016">
        <v>15</v>
      </c>
      <c r="D3016">
        <v>14</v>
      </c>
      <c r="E3016">
        <v>1441446</v>
      </c>
      <c r="F3016" s="2">
        <v>0.01</v>
      </c>
      <c r="G3016" s="2">
        <v>0</v>
      </c>
      <c r="H3016" s="2">
        <v>0</v>
      </c>
      <c r="I3016">
        <v>0.4</v>
      </c>
      <c r="J3016">
        <v>11.000000000000002</v>
      </c>
      <c r="K3016">
        <v>0.82072299999999998</v>
      </c>
      <c r="L3016">
        <v>3.1972530500000005</v>
      </c>
    </row>
    <row r="3017" spans="1:12" x14ac:dyDescent="0.25">
      <c r="A3017" t="s">
        <v>1162</v>
      </c>
      <c r="B3017">
        <v>1</v>
      </c>
      <c r="C3017">
        <v>5</v>
      </c>
      <c r="D3017">
        <v>5</v>
      </c>
      <c r="E3017">
        <v>2654222</v>
      </c>
      <c r="F3017" s="2">
        <v>0.01</v>
      </c>
      <c r="G3017" s="2">
        <v>0</v>
      </c>
      <c r="H3017" s="2">
        <v>0</v>
      </c>
      <c r="I3017">
        <v>0.4</v>
      </c>
      <c r="J3017">
        <v>4</v>
      </c>
      <c r="K3017">
        <v>1.427111</v>
      </c>
      <c r="L3017">
        <v>1.6594888500000002</v>
      </c>
    </row>
    <row r="3018" spans="1:12" x14ac:dyDescent="0.25">
      <c r="A3018" t="s">
        <v>1162</v>
      </c>
      <c r="B3018">
        <v>1</v>
      </c>
      <c r="C3018">
        <v>6</v>
      </c>
      <c r="D3018">
        <v>6</v>
      </c>
      <c r="E3018">
        <v>1176559</v>
      </c>
      <c r="F3018" s="2">
        <v>0.01</v>
      </c>
      <c r="G3018" s="2">
        <v>0</v>
      </c>
      <c r="H3018" s="2">
        <v>0</v>
      </c>
      <c r="I3018">
        <v>0.4</v>
      </c>
      <c r="J3018">
        <v>4.8000000000000007</v>
      </c>
      <c r="K3018">
        <v>0.68827949999999993</v>
      </c>
      <c r="L3018">
        <v>1.6008978250000003</v>
      </c>
    </row>
    <row r="3019" spans="1:12" x14ac:dyDescent="0.25">
      <c r="A3019" t="s">
        <v>1162</v>
      </c>
      <c r="B3019">
        <v>1</v>
      </c>
      <c r="C3019">
        <v>5</v>
      </c>
      <c r="D3019">
        <v>5</v>
      </c>
      <c r="E3019">
        <v>1882458</v>
      </c>
      <c r="F3019" s="2">
        <v>0.01</v>
      </c>
      <c r="G3019" s="2">
        <v>0</v>
      </c>
      <c r="H3019" s="2">
        <v>0</v>
      </c>
      <c r="I3019">
        <v>0.4</v>
      </c>
      <c r="J3019">
        <v>4</v>
      </c>
      <c r="K3019">
        <v>1.041229</v>
      </c>
      <c r="L3019">
        <v>1.5244301500000002</v>
      </c>
    </row>
    <row r="3020" spans="1:12" x14ac:dyDescent="0.25">
      <c r="A3020" t="s">
        <v>1162</v>
      </c>
      <c r="B3020">
        <v>1</v>
      </c>
      <c r="C3020">
        <v>14</v>
      </c>
      <c r="D3020">
        <v>14</v>
      </c>
      <c r="E3020">
        <v>141696</v>
      </c>
      <c r="F3020" s="2">
        <v>0.01</v>
      </c>
      <c r="G3020" s="2">
        <v>0</v>
      </c>
      <c r="H3020" s="2">
        <v>0</v>
      </c>
      <c r="I3020">
        <v>0.4</v>
      </c>
      <c r="J3020">
        <v>11.200000000000001</v>
      </c>
      <c r="K3020">
        <v>0.170848</v>
      </c>
      <c r="L3020">
        <v>3.0197968000000004</v>
      </c>
    </row>
    <row r="3021" spans="1:12" x14ac:dyDescent="0.25">
      <c r="A3021" t="s">
        <v>1162</v>
      </c>
      <c r="B3021">
        <v>1</v>
      </c>
      <c r="C3021">
        <v>20</v>
      </c>
      <c r="D3021">
        <v>19</v>
      </c>
      <c r="E3021">
        <v>661572</v>
      </c>
      <c r="F3021" s="2">
        <v>0.01</v>
      </c>
      <c r="G3021" s="2">
        <v>0</v>
      </c>
      <c r="H3021" s="2">
        <v>0</v>
      </c>
      <c r="I3021">
        <v>0.4</v>
      </c>
      <c r="J3021">
        <v>15.000000000000002</v>
      </c>
      <c r="K3021">
        <v>0.430786</v>
      </c>
      <c r="L3021">
        <v>4.0607751000000007</v>
      </c>
    </row>
    <row r="3022" spans="1:12" x14ac:dyDescent="0.25">
      <c r="A3022" t="s">
        <v>1162</v>
      </c>
      <c r="B3022">
        <v>1</v>
      </c>
      <c r="C3022">
        <v>17</v>
      </c>
      <c r="D3022">
        <v>14</v>
      </c>
      <c r="E3022">
        <v>2207257</v>
      </c>
      <c r="F3022" s="2">
        <v>0.01</v>
      </c>
      <c r="G3022" s="2">
        <v>0</v>
      </c>
      <c r="H3022" s="2">
        <v>0</v>
      </c>
      <c r="I3022">
        <v>0.4</v>
      </c>
      <c r="J3022">
        <v>10.600000000000001</v>
      </c>
      <c r="K3022">
        <v>1.2036285</v>
      </c>
      <c r="L3022">
        <v>3.2312699750000005</v>
      </c>
    </row>
    <row r="3023" spans="1:12" x14ac:dyDescent="0.25">
      <c r="A3023" t="s">
        <v>1162</v>
      </c>
      <c r="B3023">
        <v>1</v>
      </c>
      <c r="C3023">
        <v>4</v>
      </c>
      <c r="D3023">
        <v>2</v>
      </c>
      <c r="E3023">
        <v>1675392</v>
      </c>
      <c r="F3023" s="2">
        <v>0.01</v>
      </c>
      <c r="G3023" s="2">
        <v>0</v>
      </c>
      <c r="H3023" s="2">
        <v>0</v>
      </c>
      <c r="I3023">
        <v>0.4</v>
      </c>
      <c r="J3023">
        <v>1.2000000000000002</v>
      </c>
      <c r="K3023">
        <v>0.93769599999999997</v>
      </c>
      <c r="L3023">
        <v>0.78819360000000005</v>
      </c>
    </row>
    <row r="3024" spans="1:12" x14ac:dyDescent="0.25">
      <c r="A3024" t="s">
        <v>1162</v>
      </c>
      <c r="B3024">
        <v>1</v>
      </c>
      <c r="C3024">
        <v>8</v>
      </c>
      <c r="D3024">
        <v>6</v>
      </c>
      <c r="E3024">
        <v>756470</v>
      </c>
      <c r="F3024" s="2">
        <v>0.01</v>
      </c>
      <c r="G3024" s="2">
        <v>0</v>
      </c>
      <c r="H3024" s="2">
        <v>0</v>
      </c>
      <c r="I3024">
        <v>0.4</v>
      </c>
      <c r="J3024">
        <v>4.4000000000000004</v>
      </c>
      <c r="K3024">
        <v>0.47823499999999997</v>
      </c>
      <c r="L3024">
        <v>1.4273822500000002</v>
      </c>
    </row>
    <row r="3025" spans="1:12" x14ac:dyDescent="0.25">
      <c r="A3025" t="s">
        <v>1162</v>
      </c>
      <c r="B3025">
        <v>1</v>
      </c>
      <c r="C3025">
        <v>1</v>
      </c>
      <c r="D3025">
        <v>1</v>
      </c>
      <c r="E3025">
        <v>137749</v>
      </c>
      <c r="F3025" s="2">
        <v>0.01</v>
      </c>
      <c r="G3025" s="2">
        <v>0</v>
      </c>
      <c r="H3025" s="2">
        <v>0</v>
      </c>
      <c r="I3025">
        <v>0.4</v>
      </c>
      <c r="J3025">
        <v>0.8</v>
      </c>
      <c r="K3025">
        <v>0.16887449999999998</v>
      </c>
      <c r="L3025">
        <v>0.41910607500000002</v>
      </c>
    </row>
    <row r="3026" spans="1:12" x14ac:dyDescent="0.25">
      <c r="A3026" t="s">
        <v>1162</v>
      </c>
      <c r="B3026">
        <v>1</v>
      </c>
      <c r="C3026">
        <v>1</v>
      </c>
      <c r="D3026">
        <v>1</v>
      </c>
      <c r="E3026">
        <v>71425</v>
      </c>
      <c r="F3026" s="2">
        <v>0.02</v>
      </c>
      <c r="G3026" s="2">
        <v>0</v>
      </c>
      <c r="H3026" s="2">
        <v>0</v>
      </c>
      <c r="I3026">
        <v>0.4</v>
      </c>
      <c r="J3026">
        <v>0.8</v>
      </c>
      <c r="K3026">
        <v>0.23571250000000002</v>
      </c>
      <c r="L3026">
        <v>0.44249937500000003</v>
      </c>
    </row>
    <row r="3027" spans="1:12" x14ac:dyDescent="0.25">
      <c r="A3027" t="s">
        <v>1162</v>
      </c>
      <c r="B3027">
        <v>1</v>
      </c>
      <c r="C3027">
        <v>4</v>
      </c>
      <c r="D3027">
        <v>4</v>
      </c>
      <c r="E3027">
        <v>562298</v>
      </c>
      <c r="F3027" s="2">
        <v>0.02</v>
      </c>
      <c r="G3027" s="2">
        <v>0</v>
      </c>
      <c r="H3027" s="2">
        <v>0</v>
      </c>
      <c r="I3027">
        <v>0.4</v>
      </c>
      <c r="J3027">
        <v>3.2</v>
      </c>
      <c r="K3027">
        <v>0.48114899999999999</v>
      </c>
      <c r="L3027">
        <v>1.1284021500000001</v>
      </c>
    </row>
    <row r="3028" spans="1:12" x14ac:dyDescent="0.25">
      <c r="A3028" t="s">
        <v>1162</v>
      </c>
      <c r="B3028">
        <v>1</v>
      </c>
      <c r="C3028">
        <v>10</v>
      </c>
      <c r="D3028">
        <v>9</v>
      </c>
      <c r="E3028">
        <v>834196</v>
      </c>
      <c r="F3028" s="2">
        <v>0.02</v>
      </c>
      <c r="G3028" s="2">
        <v>0</v>
      </c>
      <c r="H3028" s="2">
        <v>0</v>
      </c>
      <c r="I3028">
        <v>0.4</v>
      </c>
      <c r="J3028">
        <v>7</v>
      </c>
      <c r="K3028">
        <v>0.61709799999999992</v>
      </c>
      <c r="L3028">
        <v>2.1259843000000003</v>
      </c>
    </row>
    <row r="3029" spans="1:12" x14ac:dyDescent="0.25">
      <c r="A3029" t="s">
        <v>1162</v>
      </c>
      <c r="B3029">
        <v>1</v>
      </c>
      <c r="C3029">
        <v>12</v>
      </c>
      <c r="D3029">
        <v>12</v>
      </c>
      <c r="E3029">
        <v>2206241</v>
      </c>
      <c r="F3029" s="2">
        <v>0.01</v>
      </c>
      <c r="G3029" s="2">
        <v>0</v>
      </c>
      <c r="H3029" s="2">
        <v>0</v>
      </c>
      <c r="I3029">
        <v>0.4</v>
      </c>
      <c r="J3029">
        <v>9.6000000000000014</v>
      </c>
      <c r="K3029">
        <v>1.2031205</v>
      </c>
      <c r="L3029">
        <v>2.9810921750000006</v>
      </c>
    </row>
    <row r="3030" spans="1:12" x14ac:dyDescent="0.25">
      <c r="A3030" t="s">
        <v>1162</v>
      </c>
      <c r="B3030">
        <v>1</v>
      </c>
      <c r="C3030">
        <v>4</v>
      </c>
      <c r="D3030">
        <v>1</v>
      </c>
      <c r="E3030">
        <v>225286</v>
      </c>
      <c r="F3030" s="2">
        <v>0.01</v>
      </c>
      <c r="G3030" s="2">
        <v>0</v>
      </c>
      <c r="H3030" s="2">
        <v>0</v>
      </c>
      <c r="I3030">
        <v>0.4</v>
      </c>
      <c r="J3030">
        <v>0.19999999999999996</v>
      </c>
      <c r="K3030">
        <v>0.212643</v>
      </c>
      <c r="L3030">
        <v>0.28442505000000001</v>
      </c>
    </row>
    <row r="3031" spans="1:12" x14ac:dyDescent="0.25">
      <c r="A3031" t="s">
        <v>1162</v>
      </c>
      <c r="B3031">
        <v>1</v>
      </c>
      <c r="C3031">
        <v>1</v>
      </c>
      <c r="D3031">
        <v>1</v>
      </c>
      <c r="E3031">
        <v>176254</v>
      </c>
      <c r="F3031" s="2">
        <v>0.01</v>
      </c>
      <c r="G3031" s="2">
        <v>0</v>
      </c>
      <c r="H3031" s="2">
        <v>0</v>
      </c>
      <c r="I3031">
        <v>0.4</v>
      </c>
      <c r="J3031">
        <v>0.8</v>
      </c>
      <c r="K3031">
        <v>0.18812699999999999</v>
      </c>
      <c r="L3031">
        <v>0.42584445000000004</v>
      </c>
    </row>
    <row r="3032" spans="1:12" x14ac:dyDescent="0.25">
      <c r="A3032" t="s">
        <v>1162</v>
      </c>
      <c r="B3032">
        <v>1</v>
      </c>
      <c r="C3032">
        <v>5</v>
      </c>
      <c r="D3032">
        <v>5</v>
      </c>
      <c r="E3032">
        <v>77002</v>
      </c>
      <c r="F3032" s="2">
        <v>0.01</v>
      </c>
      <c r="G3032" s="2">
        <v>0</v>
      </c>
      <c r="H3032" s="2">
        <v>0</v>
      </c>
      <c r="I3032">
        <v>0.4</v>
      </c>
      <c r="J3032">
        <v>4</v>
      </c>
      <c r="K3032">
        <v>0.13850100000000001</v>
      </c>
      <c r="L3032">
        <v>1.2084753500000001</v>
      </c>
    </row>
    <row r="3033" spans="1:12" x14ac:dyDescent="0.25">
      <c r="A3033" t="s">
        <v>1162</v>
      </c>
      <c r="B3033">
        <v>1</v>
      </c>
      <c r="C3033">
        <v>1</v>
      </c>
      <c r="D3033">
        <v>1</v>
      </c>
      <c r="E3033">
        <v>148963</v>
      </c>
      <c r="F3033" s="2">
        <v>0.01</v>
      </c>
      <c r="G3033" s="2">
        <v>0</v>
      </c>
      <c r="H3033" s="2">
        <v>0</v>
      </c>
      <c r="I3033">
        <v>0.4</v>
      </c>
      <c r="J3033">
        <v>0.8</v>
      </c>
      <c r="K3033">
        <v>0.17448150000000001</v>
      </c>
      <c r="L3033">
        <v>0.42106852500000003</v>
      </c>
    </row>
    <row r="3034" spans="1:12" x14ac:dyDescent="0.25">
      <c r="A3034" t="s">
        <v>2988</v>
      </c>
      <c r="B3034">
        <v>1</v>
      </c>
      <c r="C3034">
        <v>909</v>
      </c>
      <c r="D3034">
        <v>2</v>
      </c>
      <c r="E3034">
        <v>193832</v>
      </c>
      <c r="F3034" s="2">
        <v>0.01</v>
      </c>
      <c r="G3034" s="2">
        <v>0</v>
      </c>
      <c r="H3034" s="2">
        <v>0</v>
      </c>
      <c r="I3034">
        <v>0.4</v>
      </c>
      <c r="J3034">
        <v>-179.8</v>
      </c>
      <c r="K3034">
        <v>0.19691600000000001</v>
      </c>
      <c r="L3034">
        <v>-44.721079400000008</v>
      </c>
    </row>
    <row r="3035" spans="1:12" x14ac:dyDescent="0.25">
      <c r="A3035" t="s">
        <v>16339</v>
      </c>
      <c r="B3035">
        <v>1</v>
      </c>
      <c r="C3035">
        <v>6</v>
      </c>
      <c r="D3035">
        <v>5</v>
      </c>
      <c r="E3035">
        <v>55901</v>
      </c>
      <c r="F3035" s="2">
        <v>7.0000000000000007E-2</v>
      </c>
      <c r="G3035" s="2">
        <v>0</v>
      </c>
      <c r="H3035" s="2">
        <v>0.01</v>
      </c>
      <c r="I3035">
        <v>0.4</v>
      </c>
      <c r="J3035">
        <v>3.8</v>
      </c>
      <c r="K3035">
        <v>0.97795050000000006</v>
      </c>
      <c r="L3035">
        <v>1.4522826749999997</v>
      </c>
    </row>
    <row r="3036" spans="1:12" x14ac:dyDescent="0.25">
      <c r="A3036" t="s">
        <v>8500</v>
      </c>
      <c r="B3036">
        <v>1</v>
      </c>
      <c r="C3036">
        <v>6</v>
      </c>
      <c r="D3036">
        <v>6</v>
      </c>
      <c r="E3036">
        <v>90521</v>
      </c>
      <c r="F3036" s="2">
        <v>0.03</v>
      </c>
      <c r="G3036" s="2">
        <v>0</v>
      </c>
      <c r="H3036" s="2">
        <v>0</v>
      </c>
      <c r="I3036">
        <v>0.4</v>
      </c>
      <c r="J3036">
        <v>4.8000000000000007</v>
      </c>
      <c r="K3036">
        <v>0.34526049999999997</v>
      </c>
      <c r="L3036">
        <v>1.4808411750000003</v>
      </c>
    </row>
    <row r="3037" spans="1:12" x14ac:dyDescent="0.25">
      <c r="A3037" t="s">
        <v>8500</v>
      </c>
      <c r="B3037">
        <v>1</v>
      </c>
      <c r="C3037">
        <v>6</v>
      </c>
      <c r="D3037">
        <v>6</v>
      </c>
      <c r="E3037">
        <v>75363</v>
      </c>
      <c r="F3037" s="2">
        <v>0.04</v>
      </c>
      <c r="G3037" s="2">
        <v>0</v>
      </c>
      <c r="H3037" s="2">
        <v>0</v>
      </c>
      <c r="I3037">
        <v>0.4</v>
      </c>
      <c r="J3037">
        <v>4.8000000000000007</v>
      </c>
      <c r="K3037">
        <v>0.4376815</v>
      </c>
      <c r="L3037">
        <v>1.5131885250000003</v>
      </c>
    </row>
    <row r="3038" spans="1:12" x14ac:dyDescent="0.25">
      <c r="A3038" t="s">
        <v>8500</v>
      </c>
      <c r="B3038">
        <v>1</v>
      </c>
      <c r="C3038">
        <v>8</v>
      </c>
      <c r="D3038">
        <v>8</v>
      </c>
      <c r="E3038">
        <v>220550</v>
      </c>
      <c r="F3038" s="2">
        <v>0.03</v>
      </c>
      <c r="G3038" s="2">
        <v>0</v>
      </c>
      <c r="H3038" s="2">
        <v>0</v>
      </c>
      <c r="I3038">
        <v>0.4</v>
      </c>
      <c r="J3038">
        <v>6.4</v>
      </c>
      <c r="K3038">
        <v>0.410275</v>
      </c>
      <c r="L3038">
        <v>1.9035962500000001</v>
      </c>
    </row>
    <row r="3039" spans="1:12" x14ac:dyDescent="0.25">
      <c r="A3039" t="s">
        <v>8500</v>
      </c>
      <c r="B3039">
        <v>1</v>
      </c>
      <c r="C3039">
        <v>6</v>
      </c>
      <c r="D3039">
        <v>6</v>
      </c>
      <c r="E3039">
        <v>148590</v>
      </c>
      <c r="F3039" s="2">
        <v>0.03</v>
      </c>
      <c r="G3039" s="2">
        <v>0</v>
      </c>
      <c r="H3039" s="2">
        <v>0</v>
      </c>
      <c r="I3039">
        <v>0.4</v>
      </c>
      <c r="J3039">
        <v>4.8000000000000007</v>
      </c>
      <c r="K3039">
        <v>0.37429499999999999</v>
      </c>
      <c r="L3039">
        <v>1.4910032500000003</v>
      </c>
    </row>
    <row r="3040" spans="1:12" x14ac:dyDescent="0.25">
      <c r="A3040" t="s">
        <v>15160</v>
      </c>
      <c r="B3040">
        <v>1</v>
      </c>
      <c r="C3040">
        <v>5</v>
      </c>
      <c r="D3040">
        <v>4</v>
      </c>
      <c r="E3040">
        <v>89640</v>
      </c>
      <c r="F3040" s="2">
        <v>0.06</v>
      </c>
      <c r="G3040" s="2">
        <v>0</v>
      </c>
      <c r="H3040" s="2">
        <v>0</v>
      </c>
      <c r="I3040">
        <v>0.4</v>
      </c>
      <c r="J3040">
        <v>3</v>
      </c>
      <c r="K3040">
        <v>0.64481999999999995</v>
      </c>
      <c r="L3040">
        <v>1.1356869999999999</v>
      </c>
    </row>
    <row r="3041" spans="1:12" x14ac:dyDescent="0.25">
      <c r="A3041" t="s">
        <v>15160</v>
      </c>
      <c r="B3041">
        <v>1</v>
      </c>
      <c r="C3041">
        <v>6</v>
      </c>
      <c r="D3041">
        <v>6</v>
      </c>
      <c r="E3041">
        <v>114753</v>
      </c>
      <c r="F3041" s="2">
        <v>0.06</v>
      </c>
      <c r="G3041" s="2">
        <v>0</v>
      </c>
      <c r="H3041" s="2">
        <v>0</v>
      </c>
      <c r="I3041">
        <v>0.4</v>
      </c>
      <c r="J3041">
        <v>4.8000000000000007</v>
      </c>
      <c r="K3041">
        <v>0.65737650000000003</v>
      </c>
      <c r="L3041">
        <v>1.5900817750000003</v>
      </c>
    </row>
    <row r="3042" spans="1:12" x14ac:dyDescent="0.25">
      <c r="A3042" t="s">
        <v>15160</v>
      </c>
      <c r="B3042">
        <v>1</v>
      </c>
      <c r="C3042">
        <v>6</v>
      </c>
      <c r="D3042">
        <v>6</v>
      </c>
      <c r="E3042">
        <v>164028</v>
      </c>
      <c r="F3042" s="2">
        <v>0.04</v>
      </c>
      <c r="G3042" s="2">
        <v>0</v>
      </c>
      <c r="H3042" s="2">
        <v>0</v>
      </c>
      <c r="I3042">
        <v>0.4</v>
      </c>
      <c r="J3042">
        <v>4.8000000000000007</v>
      </c>
      <c r="K3042">
        <v>0.482014</v>
      </c>
      <c r="L3042">
        <v>1.5287049000000004</v>
      </c>
    </row>
    <row r="3043" spans="1:12" x14ac:dyDescent="0.25">
      <c r="A3043" t="s">
        <v>2690</v>
      </c>
      <c r="B3043">
        <v>1</v>
      </c>
      <c r="C3043">
        <v>27</v>
      </c>
      <c r="D3043">
        <v>25</v>
      </c>
      <c r="E3043">
        <v>1101782</v>
      </c>
      <c r="F3043" s="2">
        <v>0.04</v>
      </c>
      <c r="G3043" s="2">
        <v>0</v>
      </c>
      <c r="H3043" s="2">
        <v>0</v>
      </c>
      <c r="I3043">
        <v>0.4</v>
      </c>
      <c r="J3043">
        <v>19.600000000000001</v>
      </c>
      <c r="K3043">
        <v>0.95089100000000004</v>
      </c>
      <c r="L3043">
        <v>5.3928118500000002</v>
      </c>
    </row>
    <row r="3044" spans="1:12" x14ac:dyDescent="0.25">
      <c r="A3044" t="s">
        <v>2690</v>
      </c>
      <c r="B3044">
        <v>1</v>
      </c>
      <c r="C3044">
        <v>7</v>
      </c>
      <c r="D3044">
        <v>6</v>
      </c>
      <c r="E3044">
        <v>615784</v>
      </c>
      <c r="F3044" s="2">
        <v>0.05</v>
      </c>
      <c r="G3044" s="2">
        <v>0</v>
      </c>
      <c r="H3044" s="2">
        <v>0</v>
      </c>
      <c r="I3044">
        <v>0.4</v>
      </c>
      <c r="J3044">
        <v>4.6000000000000005</v>
      </c>
      <c r="K3044">
        <v>0.80789200000000005</v>
      </c>
      <c r="L3044">
        <v>1.5927622000000001</v>
      </c>
    </row>
    <row r="3045" spans="1:12" x14ac:dyDescent="0.25">
      <c r="A3045" t="s">
        <v>2690</v>
      </c>
      <c r="B3045">
        <v>1</v>
      </c>
      <c r="C3045">
        <v>15</v>
      </c>
      <c r="D3045">
        <v>13</v>
      </c>
      <c r="E3045">
        <v>1179451</v>
      </c>
      <c r="F3045" s="2">
        <v>0.05</v>
      </c>
      <c r="G3045" s="2">
        <v>0</v>
      </c>
      <c r="H3045" s="2">
        <v>0.09</v>
      </c>
      <c r="I3045">
        <v>0.4</v>
      </c>
      <c r="J3045">
        <v>10</v>
      </c>
      <c r="K3045">
        <v>3.3397255000000001</v>
      </c>
      <c r="L3045">
        <v>3.8289039250000001</v>
      </c>
    </row>
    <row r="3046" spans="1:12" x14ac:dyDescent="0.25">
      <c r="A3046" t="s">
        <v>2690</v>
      </c>
      <c r="B3046">
        <v>1</v>
      </c>
      <c r="C3046">
        <v>2</v>
      </c>
      <c r="D3046">
        <v>1</v>
      </c>
      <c r="E3046">
        <v>607422</v>
      </c>
      <c r="F3046" s="2">
        <v>0.04</v>
      </c>
      <c r="G3046" s="2">
        <v>0</v>
      </c>
      <c r="H3046" s="2">
        <v>0.01</v>
      </c>
      <c r="I3046">
        <v>0.4</v>
      </c>
      <c r="J3046">
        <v>0.60000000000000009</v>
      </c>
      <c r="K3046">
        <v>0.95371099999999998</v>
      </c>
      <c r="L3046">
        <v>0.64379885000000003</v>
      </c>
    </row>
    <row r="3047" spans="1:12" x14ac:dyDescent="0.25">
      <c r="A3047" t="s">
        <v>2690</v>
      </c>
      <c r="B3047">
        <v>1</v>
      </c>
      <c r="C3047">
        <v>13</v>
      </c>
      <c r="D3047">
        <v>12</v>
      </c>
      <c r="E3047">
        <v>431052</v>
      </c>
      <c r="F3047" s="2">
        <v>0.05</v>
      </c>
      <c r="G3047" s="2">
        <v>0</v>
      </c>
      <c r="H3047" s="2">
        <v>0.03</v>
      </c>
      <c r="I3047">
        <v>0.4</v>
      </c>
      <c r="J3047">
        <v>9.4000000000000021</v>
      </c>
      <c r="K3047">
        <v>1.4655260000000001</v>
      </c>
      <c r="L3047">
        <v>3.0229341000000005</v>
      </c>
    </row>
    <row r="3048" spans="1:12" x14ac:dyDescent="0.25">
      <c r="A3048" t="s">
        <v>2690</v>
      </c>
      <c r="B3048">
        <v>1</v>
      </c>
      <c r="C3048">
        <v>16</v>
      </c>
      <c r="D3048">
        <v>15</v>
      </c>
      <c r="E3048">
        <v>668491</v>
      </c>
      <c r="F3048" s="2">
        <v>0.06</v>
      </c>
      <c r="G3048" s="2">
        <v>0</v>
      </c>
      <c r="H3048" s="2">
        <v>0.03</v>
      </c>
      <c r="I3048">
        <v>0.4</v>
      </c>
      <c r="J3048">
        <v>11.8</v>
      </c>
      <c r="K3048">
        <v>1.6842454999999998</v>
      </c>
      <c r="L3048">
        <v>3.6994859250000003</v>
      </c>
    </row>
    <row r="3049" spans="1:12" x14ac:dyDescent="0.25">
      <c r="A3049" t="s">
        <v>2690</v>
      </c>
      <c r="B3049">
        <v>1</v>
      </c>
      <c r="C3049">
        <v>16</v>
      </c>
      <c r="D3049">
        <v>15</v>
      </c>
      <c r="E3049">
        <v>597124</v>
      </c>
      <c r="F3049" s="2">
        <v>0.05</v>
      </c>
      <c r="G3049" s="2">
        <v>0</v>
      </c>
      <c r="H3049" s="2">
        <v>0</v>
      </c>
      <c r="I3049">
        <v>0.4</v>
      </c>
      <c r="J3049">
        <v>11.8</v>
      </c>
      <c r="K3049">
        <v>0.79856200000000011</v>
      </c>
      <c r="L3049">
        <v>3.3894967000000005</v>
      </c>
    </row>
    <row r="3050" spans="1:12" x14ac:dyDescent="0.25">
      <c r="A3050" t="s">
        <v>2690</v>
      </c>
      <c r="B3050">
        <v>1</v>
      </c>
      <c r="C3050">
        <v>8</v>
      </c>
      <c r="D3050">
        <v>5</v>
      </c>
      <c r="E3050">
        <v>742087</v>
      </c>
      <c r="F3050" s="2">
        <v>0.04</v>
      </c>
      <c r="G3050" s="2">
        <v>0</v>
      </c>
      <c r="H3050" s="2">
        <v>0.04</v>
      </c>
      <c r="I3050">
        <v>0.4</v>
      </c>
      <c r="J3050">
        <v>3.4</v>
      </c>
      <c r="K3050">
        <v>1.7710435</v>
      </c>
      <c r="L3050">
        <v>1.6298652250000001</v>
      </c>
    </row>
    <row r="3051" spans="1:12" x14ac:dyDescent="0.25">
      <c r="A3051" t="s">
        <v>4676</v>
      </c>
      <c r="B3051">
        <v>1</v>
      </c>
      <c r="C3051">
        <v>13</v>
      </c>
      <c r="D3051">
        <v>11</v>
      </c>
      <c r="E3051">
        <v>2384671</v>
      </c>
      <c r="F3051" s="2">
        <v>0.04</v>
      </c>
      <c r="G3051" s="2">
        <v>0</v>
      </c>
      <c r="H3051" s="2">
        <v>0</v>
      </c>
      <c r="I3051">
        <v>0.4</v>
      </c>
      <c r="J3051">
        <v>8.4</v>
      </c>
      <c r="K3051">
        <v>1.5923354999999999</v>
      </c>
      <c r="L3051">
        <v>2.8173174250000002</v>
      </c>
    </row>
    <row r="3052" spans="1:12" x14ac:dyDescent="0.25">
      <c r="A3052" t="s">
        <v>4676</v>
      </c>
      <c r="B3052">
        <v>1</v>
      </c>
      <c r="C3052">
        <v>15</v>
      </c>
      <c r="D3052">
        <v>15</v>
      </c>
      <c r="E3052">
        <v>2087376</v>
      </c>
      <c r="F3052" s="2">
        <v>0.04</v>
      </c>
      <c r="G3052" s="2">
        <v>0</v>
      </c>
      <c r="H3052" s="2">
        <v>0</v>
      </c>
      <c r="I3052">
        <v>0.4</v>
      </c>
      <c r="J3052">
        <v>12</v>
      </c>
      <c r="K3052">
        <v>1.4436879999999999</v>
      </c>
      <c r="L3052">
        <v>3.6652908000000002</v>
      </c>
    </row>
    <row r="3053" spans="1:12" x14ac:dyDescent="0.25">
      <c r="A3053" t="s">
        <v>4676</v>
      </c>
      <c r="B3053">
        <v>1</v>
      </c>
      <c r="C3053">
        <v>18</v>
      </c>
      <c r="D3053">
        <v>16</v>
      </c>
      <c r="E3053">
        <v>1246192</v>
      </c>
      <c r="F3053" s="2">
        <v>0.04</v>
      </c>
      <c r="G3053" s="2">
        <v>0</v>
      </c>
      <c r="H3053" s="2">
        <v>0</v>
      </c>
      <c r="I3053">
        <v>0.4</v>
      </c>
      <c r="J3053">
        <v>12.4</v>
      </c>
      <c r="K3053">
        <v>1.023096</v>
      </c>
      <c r="L3053">
        <v>3.6180836000000003</v>
      </c>
    </row>
    <row r="3054" spans="1:12" x14ac:dyDescent="0.25">
      <c r="A3054" t="s">
        <v>4676</v>
      </c>
      <c r="B3054">
        <v>1</v>
      </c>
      <c r="C3054">
        <v>14</v>
      </c>
      <c r="D3054">
        <v>14</v>
      </c>
      <c r="E3054">
        <v>1006188</v>
      </c>
      <c r="F3054" s="2">
        <v>0.05</v>
      </c>
      <c r="G3054" s="2">
        <v>0</v>
      </c>
      <c r="H3054" s="2">
        <v>0.01</v>
      </c>
      <c r="I3054">
        <v>0.4</v>
      </c>
      <c r="J3054">
        <v>11.200000000000001</v>
      </c>
      <c r="K3054">
        <v>1.2530939999999999</v>
      </c>
      <c r="L3054">
        <v>3.3985829000000005</v>
      </c>
    </row>
    <row r="3055" spans="1:12" x14ac:dyDescent="0.25">
      <c r="A3055" t="s">
        <v>4676</v>
      </c>
      <c r="B3055">
        <v>1</v>
      </c>
      <c r="C3055">
        <v>21</v>
      </c>
      <c r="D3055">
        <v>21</v>
      </c>
      <c r="E3055">
        <v>2763416</v>
      </c>
      <c r="F3055" s="2">
        <v>0.04</v>
      </c>
      <c r="G3055" s="2">
        <v>0</v>
      </c>
      <c r="H3055" s="2">
        <v>0</v>
      </c>
      <c r="I3055">
        <v>0.4</v>
      </c>
      <c r="J3055">
        <v>16.8</v>
      </c>
      <c r="K3055">
        <v>1.7817080000000001</v>
      </c>
      <c r="L3055">
        <v>4.9835978000000001</v>
      </c>
    </row>
    <row r="3056" spans="1:12" x14ac:dyDescent="0.25">
      <c r="A3056" t="s">
        <v>4676</v>
      </c>
      <c r="B3056">
        <v>1</v>
      </c>
      <c r="C3056">
        <v>4</v>
      </c>
      <c r="D3056">
        <v>4</v>
      </c>
      <c r="E3056">
        <v>1203227</v>
      </c>
      <c r="F3056" s="2">
        <v>0.06</v>
      </c>
      <c r="G3056" s="2">
        <v>0</v>
      </c>
      <c r="H3056" s="2">
        <v>0.01</v>
      </c>
      <c r="I3056">
        <v>0.4</v>
      </c>
      <c r="J3056">
        <v>3.2</v>
      </c>
      <c r="K3056">
        <v>1.4516135000000001</v>
      </c>
      <c r="L3056">
        <v>1.4680647250000001</v>
      </c>
    </row>
    <row r="3057" spans="1:12" x14ac:dyDescent="0.25">
      <c r="A3057" t="s">
        <v>14464</v>
      </c>
      <c r="B3057">
        <v>1</v>
      </c>
      <c r="C3057">
        <v>5</v>
      </c>
      <c r="D3057">
        <v>5</v>
      </c>
      <c r="E3057">
        <v>76536</v>
      </c>
      <c r="F3057" s="2">
        <v>0.05</v>
      </c>
      <c r="G3057" s="2">
        <v>0</v>
      </c>
      <c r="H3057" s="2">
        <v>0</v>
      </c>
      <c r="I3057">
        <v>0.4</v>
      </c>
      <c r="J3057">
        <v>4</v>
      </c>
      <c r="K3057">
        <v>0.53826800000000008</v>
      </c>
      <c r="L3057">
        <v>1.3483938000000002</v>
      </c>
    </row>
    <row r="3058" spans="1:12" x14ac:dyDescent="0.25">
      <c r="A3058" t="s">
        <v>11010</v>
      </c>
      <c r="B3058">
        <v>1</v>
      </c>
      <c r="C3058">
        <v>5</v>
      </c>
      <c r="D3058">
        <v>5</v>
      </c>
      <c r="E3058">
        <v>795683</v>
      </c>
      <c r="F3058" s="2">
        <v>0.06</v>
      </c>
      <c r="G3058" s="2">
        <v>0</v>
      </c>
      <c r="H3058" s="2">
        <v>0</v>
      </c>
      <c r="I3058">
        <v>0.4</v>
      </c>
      <c r="J3058">
        <v>4</v>
      </c>
      <c r="K3058">
        <v>0.99784149999999994</v>
      </c>
      <c r="L3058">
        <v>1.5092445250000002</v>
      </c>
    </row>
    <row r="3059" spans="1:12" x14ac:dyDescent="0.25">
      <c r="A3059" t="s">
        <v>11010</v>
      </c>
      <c r="B3059">
        <v>1</v>
      </c>
      <c r="C3059">
        <v>17</v>
      </c>
      <c r="D3059">
        <v>11</v>
      </c>
      <c r="E3059">
        <v>2653797</v>
      </c>
      <c r="F3059" s="2">
        <v>0.03</v>
      </c>
      <c r="G3059" s="2">
        <v>0</v>
      </c>
      <c r="H3059" s="2">
        <v>0</v>
      </c>
      <c r="I3059">
        <v>0.4</v>
      </c>
      <c r="J3059">
        <v>7.6000000000000005</v>
      </c>
      <c r="K3059">
        <v>1.6268985</v>
      </c>
      <c r="L3059">
        <v>2.6294144749999999</v>
      </c>
    </row>
    <row r="3060" spans="1:12" x14ac:dyDescent="0.25">
      <c r="A3060" t="s">
        <v>11010</v>
      </c>
      <c r="B3060">
        <v>1</v>
      </c>
      <c r="C3060">
        <v>8</v>
      </c>
      <c r="D3060">
        <v>8</v>
      </c>
      <c r="E3060">
        <v>2004629</v>
      </c>
      <c r="F3060" s="2">
        <v>0.03</v>
      </c>
      <c r="G3060" s="2">
        <v>0</v>
      </c>
      <c r="H3060" s="2">
        <v>0</v>
      </c>
      <c r="I3060">
        <v>0.4</v>
      </c>
      <c r="J3060">
        <v>6.4</v>
      </c>
      <c r="K3060">
        <v>1.3023145</v>
      </c>
      <c r="L3060">
        <v>2.2158100750000003</v>
      </c>
    </row>
    <row r="3061" spans="1:12" x14ac:dyDescent="0.25">
      <c r="A3061" t="s">
        <v>11010</v>
      </c>
      <c r="B3061">
        <v>1</v>
      </c>
      <c r="C3061">
        <v>21</v>
      </c>
      <c r="D3061">
        <v>20</v>
      </c>
      <c r="E3061">
        <v>2224667</v>
      </c>
      <c r="F3061" s="2">
        <v>0.02</v>
      </c>
      <c r="G3061" s="2">
        <v>0</v>
      </c>
      <c r="H3061" s="2">
        <v>0</v>
      </c>
      <c r="I3061">
        <v>0.4</v>
      </c>
      <c r="J3061">
        <v>15.8</v>
      </c>
      <c r="K3061">
        <v>1.3123334999999998</v>
      </c>
      <c r="L3061">
        <v>4.5693167250000002</v>
      </c>
    </row>
    <row r="3062" spans="1:12" x14ac:dyDescent="0.25">
      <c r="A3062" t="s">
        <v>12332</v>
      </c>
      <c r="B3062">
        <v>1</v>
      </c>
      <c r="C3062">
        <v>12</v>
      </c>
      <c r="D3062">
        <v>7</v>
      </c>
      <c r="E3062">
        <v>282348</v>
      </c>
      <c r="F3062" s="2">
        <v>7.0000000000000007E-2</v>
      </c>
      <c r="G3062" s="2">
        <v>0</v>
      </c>
      <c r="H3062" s="2">
        <v>0.01</v>
      </c>
      <c r="I3062">
        <v>0.4</v>
      </c>
      <c r="J3062">
        <v>4.6000000000000005</v>
      </c>
      <c r="K3062">
        <v>1.0911740000000001</v>
      </c>
      <c r="L3062">
        <v>1.6919109000000001</v>
      </c>
    </row>
    <row r="3063" spans="1:12" x14ac:dyDescent="0.25">
      <c r="A3063" t="s">
        <v>9501</v>
      </c>
      <c r="B3063">
        <v>1</v>
      </c>
      <c r="C3063">
        <v>3</v>
      </c>
      <c r="D3063">
        <v>1</v>
      </c>
      <c r="E3063">
        <v>30361</v>
      </c>
      <c r="F3063" s="2">
        <v>0</v>
      </c>
      <c r="G3063" s="2">
        <v>0</v>
      </c>
      <c r="H3063" s="2">
        <v>0</v>
      </c>
      <c r="I3063">
        <v>0.4</v>
      </c>
      <c r="J3063">
        <v>0.4</v>
      </c>
      <c r="K3063">
        <v>1.51805E-2</v>
      </c>
      <c r="L3063">
        <v>0.26531317500000001</v>
      </c>
    </row>
    <row r="3064" spans="1:12" x14ac:dyDescent="0.25">
      <c r="A3064" t="s">
        <v>4952</v>
      </c>
      <c r="B3064">
        <v>1</v>
      </c>
      <c r="C3064">
        <v>6</v>
      </c>
      <c r="D3064">
        <v>6</v>
      </c>
      <c r="E3064">
        <v>890843</v>
      </c>
      <c r="F3064" s="2">
        <v>0</v>
      </c>
      <c r="G3064" s="2">
        <v>0</v>
      </c>
      <c r="H3064" s="2">
        <v>0</v>
      </c>
      <c r="I3064">
        <v>0.4</v>
      </c>
      <c r="J3064">
        <v>4.8000000000000007</v>
      </c>
      <c r="K3064">
        <v>0.44542149999999997</v>
      </c>
      <c r="L3064">
        <v>1.5158975250000002</v>
      </c>
    </row>
    <row r="3065" spans="1:12" x14ac:dyDescent="0.25">
      <c r="A3065" t="s">
        <v>2571</v>
      </c>
      <c r="B3065">
        <v>1</v>
      </c>
      <c r="C3065">
        <v>13</v>
      </c>
      <c r="D3065">
        <v>13</v>
      </c>
      <c r="E3065">
        <v>2686026</v>
      </c>
      <c r="F3065" s="2">
        <v>0.02</v>
      </c>
      <c r="G3065" s="2">
        <v>0</v>
      </c>
      <c r="H3065" s="2">
        <v>0</v>
      </c>
      <c r="I3065">
        <v>0.4</v>
      </c>
      <c r="J3065">
        <v>10.4</v>
      </c>
      <c r="K3065">
        <v>1.543013</v>
      </c>
      <c r="L3065">
        <v>3.30005455</v>
      </c>
    </row>
    <row r="3066" spans="1:12" x14ac:dyDescent="0.25">
      <c r="A3066" t="s">
        <v>7745</v>
      </c>
      <c r="B3066">
        <v>1</v>
      </c>
      <c r="C3066">
        <v>6</v>
      </c>
      <c r="D3066">
        <v>6</v>
      </c>
      <c r="E3066">
        <v>21776</v>
      </c>
      <c r="F3066" s="2">
        <v>0.05</v>
      </c>
      <c r="G3066" s="2">
        <v>0</v>
      </c>
      <c r="H3066" s="2">
        <v>0.01</v>
      </c>
      <c r="I3066">
        <v>0.4</v>
      </c>
      <c r="J3066">
        <v>4.8000000000000007</v>
      </c>
      <c r="K3066">
        <v>0.76088800000000012</v>
      </c>
      <c r="L3066">
        <v>1.6263108000000004</v>
      </c>
    </row>
    <row r="3067" spans="1:12" x14ac:dyDescent="0.25">
      <c r="A3067" t="s">
        <v>7745</v>
      </c>
      <c r="B3067">
        <v>1</v>
      </c>
      <c r="C3067">
        <v>7</v>
      </c>
      <c r="D3067">
        <v>7</v>
      </c>
      <c r="E3067">
        <v>556347</v>
      </c>
      <c r="F3067" s="2">
        <v>0.03</v>
      </c>
      <c r="G3067" s="2">
        <v>0</v>
      </c>
      <c r="H3067" s="2">
        <v>0</v>
      </c>
      <c r="I3067">
        <v>0.4</v>
      </c>
      <c r="J3067">
        <v>5.6000000000000005</v>
      </c>
      <c r="K3067">
        <v>0.5781734999999999</v>
      </c>
      <c r="L3067">
        <v>1.762360725</v>
      </c>
    </row>
    <row r="3068" spans="1:12" x14ac:dyDescent="0.25">
      <c r="A3068" t="s">
        <v>3469</v>
      </c>
      <c r="B3068">
        <v>1</v>
      </c>
      <c r="C3068">
        <v>7</v>
      </c>
      <c r="D3068">
        <v>7</v>
      </c>
      <c r="E3068">
        <v>7227939</v>
      </c>
      <c r="F3068" s="2">
        <v>0.01</v>
      </c>
      <c r="G3068" s="2">
        <v>0</v>
      </c>
      <c r="H3068" s="2">
        <v>0</v>
      </c>
      <c r="I3068">
        <v>0.4</v>
      </c>
      <c r="J3068">
        <v>5.6000000000000005</v>
      </c>
      <c r="K3068">
        <v>3.7139695000000001</v>
      </c>
      <c r="L3068">
        <v>2.8598893250000001</v>
      </c>
    </row>
    <row r="3069" spans="1:12" x14ac:dyDescent="0.25">
      <c r="A3069" t="s">
        <v>19635</v>
      </c>
      <c r="B3069">
        <v>1</v>
      </c>
      <c r="C3069">
        <v>5</v>
      </c>
      <c r="D3069">
        <v>5</v>
      </c>
      <c r="E3069">
        <v>23082</v>
      </c>
      <c r="F3069" s="2">
        <v>0.02</v>
      </c>
      <c r="G3069" s="2">
        <v>0</v>
      </c>
      <c r="H3069" s="2">
        <v>0</v>
      </c>
      <c r="I3069">
        <v>0.4</v>
      </c>
      <c r="J3069">
        <v>4</v>
      </c>
      <c r="K3069">
        <v>0.21154100000000001</v>
      </c>
      <c r="L3069">
        <v>1.2340393500000002</v>
      </c>
    </row>
    <row r="3070" spans="1:12" x14ac:dyDescent="0.25">
      <c r="A3070" t="s">
        <v>6603</v>
      </c>
      <c r="B3070">
        <v>1</v>
      </c>
      <c r="C3070">
        <v>7</v>
      </c>
      <c r="D3070">
        <v>5</v>
      </c>
      <c r="E3070">
        <v>5827999</v>
      </c>
      <c r="F3070" s="2">
        <v>0.04</v>
      </c>
      <c r="G3070" s="2">
        <v>0</v>
      </c>
      <c r="H3070" s="2">
        <v>0</v>
      </c>
      <c r="I3070">
        <v>0.4</v>
      </c>
      <c r="J3070">
        <v>3.6</v>
      </c>
      <c r="K3070">
        <v>3.3139995</v>
      </c>
      <c r="L3070">
        <v>2.2198998249999997</v>
      </c>
    </row>
    <row r="3071" spans="1:12" x14ac:dyDescent="0.25">
      <c r="A3071" t="s">
        <v>6603</v>
      </c>
      <c r="B3071">
        <v>1</v>
      </c>
      <c r="C3071">
        <v>18</v>
      </c>
      <c r="D3071">
        <v>11</v>
      </c>
      <c r="E3071">
        <v>8806173</v>
      </c>
      <c r="F3071" s="2">
        <v>0.03</v>
      </c>
      <c r="G3071" s="2">
        <v>0</v>
      </c>
      <c r="H3071" s="2">
        <v>0</v>
      </c>
      <c r="I3071">
        <v>0.4</v>
      </c>
      <c r="J3071">
        <v>7.4</v>
      </c>
      <c r="K3071">
        <v>4.7030864999999995</v>
      </c>
      <c r="L3071">
        <v>3.6560802749999999</v>
      </c>
    </row>
    <row r="3072" spans="1:12" x14ac:dyDescent="0.25">
      <c r="A3072" t="s">
        <v>6603</v>
      </c>
      <c r="B3072">
        <v>1</v>
      </c>
      <c r="C3072">
        <v>8</v>
      </c>
      <c r="D3072">
        <v>7</v>
      </c>
      <c r="E3072">
        <v>3780194</v>
      </c>
      <c r="F3072" s="2">
        <v>0.03</v>
      </c>
      <c r="G3072" s="2">
        <v>0</v>
      </c>
      <c r="H3072" s="2">
        <v>0</v>
      </c>
      <c r="I3072">
        <v>0.4</v>
      </c>
      <c r="J3072">
        <v>5.4</v>
      </c>
      <c r="K3072">
        <v>2.1900969999999997</v>
      </c>
      <c r="L3072">
        <v>2.2765339500000001</v>
      </c>
    </row>
    <row r="3073" spans="1:12" x14ac:dyDescent="0.25">
      <c r="A3073" t="s">
        <v>6603</v>
      </c>
      <c r="B3073">
        <v>1</v>
      </c>
      <c r="C3073">
        <v>10</v>
      </c>
      <c r="D3073">
        <v>8</v>
      </c>
      <c r="E3073">
        <v>5122352</v>
      </c>
      <c r="F3073" s="2">
        <v>0.04</v>
      </c>
      <c r="G3073" s="2">
        <v>0</v>
      </c>
      <c r="H3073" s="2">
        <v>0</v>
      </c>
      <c r="I3073">
        <v>0.4</v>
      </c>
      <c r="J3073">
        <v>6</v>
      </c>
      <c r="K3073">
        <v>2.9611759999999996</v>
      </c>
      <c r="L3073">
        <v>2.6964116000000002</v>
      </c>
    </row>
    <row r="3074" spans="1:12" x14ac:dyDescent="0.25">
      <c r="A3074" t="s">
        <v>6603</v>
      </c>
      <c r="B3074">
        <v>1</v>
      </c>
      <c r="C3074">
        <v>8</v>
      </c>
      <c r="D3074">
        <v>7</v>
      </c>
      <c r="E3074">
        <v>4030247</v>
      </c>
      <c r="F3074" s="2">
        <v>0.04</v>
      </c>
      <c r="G3074" s="2">
        <v>0</v>
      </c>
      <c r="H3074" s="2">
        <v>0</v>
      </c>
      <c r="I3074">
        <v>0.4</v>
      </c>
      <c r="J3074">
        <v>5.4</v>
      </c>
      <c r="K3074">
        <v>2.4151235</v>
      </c>
      <c r="L3074">
        <v>2.355293225</v>
      </c>
    </row>
    <row r="3075" spans="1:12" x14ac:dyDescent="0.25">
      <c r="A3075" t="s">
        <v>6603</v>
      </c>
      <c r="B3075">
        <v>1</v>
      </c>
      <c r="C3075">
        <v>7</v>
      </c>
      <c r="D3075">
        <v>6</v>
      </c>
      <c r="E3075">
        <v>4184160</v>
      </c>
      <c r="F3075" s="2">
        <v>0.04</v>
      </c>
      <c r="G3075" s="2">
        <v>0</v>
      </c>
      <c r="H3075" s="2">
        <v>0</v>
      </c>
      <c r="I3075">
        <v>0.4</v>
      </c>
      <c r="J3075">
        <v>4.6000000000000005</v>
      </c>
      <c r="K3075">
        <v>2.4920799999999996</v>
      </c>
      <c r="L3075">
        <v>2.1822279999999998</v>
      </c>
    </row>
    <row r="3076" spans="1:12" x14ac:dyDescent="0.25">
      <c r="A3076" t="s">
        <v>6603</v>
      </c>
      <c r="B3076">
        <v>1</v>
      </c>
      <c r="C3076">
        <v>7</v>
      </c>
      <c r="D3076">
        <v>4</v>
      </c>
      <c r="E3076">
        <v>3913682</v>
      </c>
      <c r="F3076" s="2">
        <v>0.03</v>
      </c>
      <c r="G3076" s="2">
        <v>0</v>
      </c>
      <c r="H3076" s="2">
        <v>0</v>
      </c>
      <c r="I3076">
        <v>0.4</v>
      </c>
      <c r="J3076">
        <v>2.6</v>
      </c>
      <c r="K3076">
        <v>2.2568409999999997</v>
      </c>
      <c r="L3076">
        <v>1.59989435</v>
      </c>
    </row>
    <row r="3077" spans="1:12" x14ac:dyDescent="0.25">
      <c r="A3077" t="s">
        <v>6603</v>
      </c>
      <c r="B3077">
        <v>1</v>
      </c>
      <c r="C3077">
        <v>9</v>
      </c>
      <c r="D3077">
        <v>8</v>
      </c>
      <c r="E3077">
        <v>5179783</v>
      </c>
      <c r="F3077" s="2">
        <v>0.04</v>
      </c>
      <c r="G3077" s="2">
        <v>0</v>
      </c>
      <c r="H3077" s="2">
        <v>0</v>
      </c>
      <c r="I3077">
        <v>0.4</v>
      </c>
      <c r="J3077">
        <v>6.2</v>
      </c>
      <c r="K3077">
        <v>2.9898914999999997</v>
      </c>
      <c r="L3077">
        <v>2.7564620249999998</v>
      </c>
    </row>
    <row r="3078" spans="1:12" x14ac:dyDescent="0.25">
      <c r="A3078" t="s">
        <v>6603</v>
      </c>
      <c r="B3078">
        <v>1</v>
      </c>
      <c r="C3078">
        <v>7</v>
      </c>
      <c r="D3078">
        <v>7</v>
      </c>
      <c r="E3078">
        <v>17758014</v>
      </c>
      <c r="F3078" s="2">
        <v>0.05</v>
      </c>
      <c r="G3078" s="2">
        <v>0</v>
      </c>
      <c r="H3078" s="2">
        <v>0</v>
      </c>
      <c r="I3078">
        <v>0.4</v>
      </c>
      <c r="J3078">
        <v>5.6000000000000005</v>
      </c>
      <c r="K3078">
        <v>9.3790069999999996</v>
      </c>
      <c r="L3078">
        <v>4.8426524499999992</v>
      </c>
    </row>
    <row r="3079" spans="1:12" x14ac:dyDescent="0.25">
      <c r="A3079" t="s">
        <v>6603</v>
      </c>
      <c r="B3079">
        <v>1</v>
      </c>
      <c r="C3079">
        <v>7</v>
      </c>
      <c r="D3079">
        <v>5</v>
      </c>
      <c r="E3079">
        <v>7418792</v>
      </c>
      <c r="F3079" s="2">
        <v>0.04</v>
      </c>
      <c r="G3079" s="2">
        <v>0</v>
      </c>
      <c r="H3079" s="2">
        <v>0</v>
      </c>
      <c r="I3079">
        <v>0.4</v>
      </c>
      <c r="J3079">
        <v>3.6</v>
      </c>
      <c r="K3079">
        <v>4.1093960000000003</v>
      </c>
      <c r="L3079">
        <v>2.4982886</v>
      </c>
    </row>
    <row r="3080" spans="1:12" x14ac:dyDescent="0.25">
      <c r="A3080" t="s">
        <v>12219</v>
      </c>
      <c r="B3080">
        <v>1</v>
      </c>
      <c r="C3080">
        <v>14</v>
      </c>
      <c r="D3080">
        <v>14</v>
      </c>
      <c r="E3080">
        <v>689858</v>
      </c>
      <c r="F3080" s="2">
        <v>7.0000000000000007E-2</v>
      </c>
      <c r="G3080" s="2">
        <v>0</v>
      </c>
      <c r="H3080" s="2">
        <v>0.01</v>
      </c>
      <c r="I3080">
        <v>0.4</v>
      </c>
      <c r="J3080">
        <v>11.200000000000001</v>
      </c>
      <c r="K3080">
        <v>1.294929</v>
      </c>
      <c r="L3080">
        <v>3.4132251500000006</v>
      </c>
    </row>
    <row r="3081" spans="1:12" x14ac:dyDescent="0.25">
      <c r="A3081" t="s">
        <v>6220</v>
      </c>
      <c r="B3081">
        <v>1</v>
      </c>
      <c r="C3081">
        <v>6</v>
      </c>
      <c r="D3081">
        <v>5</v>
      </c>
      <c r="E3081">
        <v>267761</v>
      </c>
      <c r="F3081" s="2">
        <v>0.09</v>
      </c>
      <c r="G3081" s="2">
        <v>0</v>
      </c>
      <c r="H3081" s="2">
        <v>0.01</v>
      </c>
      <c r="I3081">
        <v>0.4</v>
      </c>
      <c r="J3081">
        <v>3.8</v>
      </c>
      <c r="K3081">
        <v>1.2838805</v>
      </c>
      <c r="L3081">
        <v>1.5593581749999998</v>
      </c>
    </row>
    <row r="3082" spans="1:12" x14ac:dyDescent="0.25">
      <c r="A3082" t="s">
        <v>2480</v>
      </c>
      <c r="B3082">
        <v>1</v>
      </c>
      <c r="C3082">
        <v>6</v>
      </c>
      <c r="D3082">
        <v>6</v>
      </c>
      <c r="E3082">
        <v>286155</v>
      </c>
      <c r="F3082" s="2">
        <v>0.08</v>
      </c>
      <c r="G3082" s="2">
        <v>0</v>
      </c>
      <c r="H3082" s="2">
        <v>0.01</v>
      </c>
      <c r="I3082">
        <v>0.4</v>
      </c>
      <c r="J3082">
        <v>4.8000000000000007</v>
      </c>
      <c r="K3082">
        <v>1.1930775</v>
      </c>
      <c r="L3082">
        <v>1.7775771250000003</v>
      </c>
    </row>
    <row r="3083" spans="1:12" x14ac:dyDescent="0.25">
      <c r="A3083" t="s">
        <v>2480</v>
      </c>
      <c r="B3083">
        <v>1</v>
      </c>
      <c r="C3083">
        <v>8</v>
      </c>
      <c r="D3083">
        <v>6</v>
      </c>
      <c r="E3083">
        <v>1225591</v>
      </c>
      <c r="F3083" s="2">
        <v>0.09</v>
      </c>
      <c r="G3083" s="2">
        <v>0</v>
      </c>
      <c r="H3083" s="2">
        <v>0</v>
      </c>
      <c r="I3083">
        <v>0.4</v>
      </c>
      <c r="J3083">
        <v>4.4000000000000004</v>
      </c>
      <c r="K3083">
        <v>1.5127954999999997</v>
      </c>
      <c r="L3083">
        <v>1.789478425</v>
      </c>
    </row>
    <row r="3084" spans="1:12" x14ac:dyDescent="0.25">
      <c r="A3084" t="s">
        <v>5654</v>
      </c>
      <c r="B3084">
        <v>1</v>
      </c>
      <c r="C3084">
        <v>6</v>
      </c>
      <c r="D3084">
        <v>6</v>
      </c>
      <c r="E3084">
        <v>1776291</v>
      </c>
      <c r="F3084" s="2">
        <v>0.05</v>
      </c>
      <c r="G3084" s="2">
        <v>0</v>
      </c>
      <c r="H3084" s="2">
        <v>0.01</v>
      </c>
      <c r="I3084">
        <v>0.4</v>
      </c>
      <c r="J3084">
        <v>4.8000000000000007</v>
      </c>
      <c r="K3084">
        <v>1.6381455</v>
      </c>
      <c r="L3084">
        <v>1.9333509250000003</v>
      </c>
    </row>
    <row r="3085" spans="1:12" x14ac:dyDescent="0.25">
      <c r="A3085" t="s">
        <v>19223</v>
      </c>
      <c r="B3085">
        <v>1</v>
      </c>
      <c r="C3085">
        <v>5</v>
      </c>
      <c r="D3085">
        <v>1</v>
      </c>
      <c r="E3085">
        <v>16305</v>
      </c>
      <c r="F3085" s="2">
        <v>0.01</v>
      </c>
      <c r="G3085" s="2">
        <v>0</v>
      </c>
      <c r="H3085" s="2">
        <v>0</v>
      </c>
      <c r="I3085">
        <v>0.4</v>
      </c>
      <c r="J3085">
        <v>0</v>
      </c>
      <c r="K3085">
        <v>0.10815250000000001</v>
      </c>
      <c r="L3085">
        <v>0.19785337500000003</v>
      </c>
    </row>
    <row r="3086" spans="1:12" x14ac:dyDescent="0.25">
      <c r="A3086" t="s">
        <v>8826</v>
      </c>
      <c r="B3086">
        <v>1</v>
      </c>
      <c r="C3086">
        <v>12</v>
      </c>
      <c r="D3086">
        <v>12</v>
      </c>
      <c r="E3086">
        <v>351765</v>
      </c>
      <c r="F3086" s="2">
        <v>0.04</v>
      </c>
      <c r="G3086" s="2">
        <v>0</v>
      </c>
      <c r="H3086" s="2">
        <v>0</v>
      </c>
      <c r="I3086">
        <v>0.4</v>
      </c>
      <c r="J3086">
        <v>9.6000000000000014</v>
      </c>
      <c r="K3086">
        <v>0.57588250000000007</v>
      </c>
      <c r="L3086">
        <v>2.7615588750000004</v>
      </c>
    </row>
    <row r="3087" spans="1:12" x14ac:dyDescent="0.25">
      <c r="A3087" t="s">
        <v>613</v>
      </c>
      <c r="B3087">
        <v>1</v>
      </c>
      <c r="C3087">
        <v>7</v>
      </c>
      <c r="D3087">
        <v>7</v>
      </c>
      <c r="E3087">
        <v>275180</v>
      </c>
      <c r="F3087" s="2">
        <v>0</v>
      </c>
      <c r="G3087" s="2">
        <v>0</v>
      </c>
      <c r="H3087" s="2">
        <v>0</v>
      </c>
      <c r="I3087">
        <v>0.4</v>
      </c>
      <c r="J3087">
        <v>5.6000000000000005</v>
      </c>
      <c r="K3087">
        <v>0.13758999999999999</v>
      </c>
      <c r="L3087">
        <v>1.6081565</v>
      </c>
    </row>
    <row r="3088" spans="1:12" x14ac:dyDescent="0.25">
      <c r="A3088" t="s">
        <v>613</v>
      </c>
      <c r="B3088">
        <v>1</v>
      </c>
      <c r="C3088">
        <v>10</v>
      </c>
      <c r="D3088">
        <v>5</v>
      </c>
      <c r="E3088">
        <v>1823117</v>
      </c>
      <c r="F3088" s="2">
        <v>0</v>
      </c>
      <c r="G3088" s="2">
        <v>0</v>
      </c>
      <c r="H3088" s="2">
        <v>0</v>
      </c>
      <c r="I3088">
        <v>0.4</v>
      </c>
      <c r="J3088">
        <v>3</v>
      </c>
      <c r="K3088">
        <v>0.91155849999999994</v>
      </c>
      <c r="L3088">
        <v>1.2290454749999999</v>
      </c>
    </row>
    <row r="3089" spans="1:12" x14ac:dyDescent="0.25">
      <c r="A3089" t="s">
        <v>15490</v>
      </c>
      <c r="B3089">
        <v>1</v>
      </c>
      <c r="C3089">
        <v>6</v>
      </c>
      <c r="D3089">
        <v>3</v>
      </c>
      <c r="E3089">
        <v>213749</v>
      </c>
      <c r="F3089" s="2">
        <v>0.04</v>
      </c>
      <c r="G3089" s="2">
        <v>0</v>
      </c>
      <c r="H3089" s="2">
        <v>0.01</v>
      </c>
      <c r="I3089">
        <v>0.4</v>
      </c>
      <c r="J3089">
        <v>1.8000000000000003</v>
      </c>
      <c r="K3089">
        <v>0.75687450000000001</v>
      </c>
      <c r="L3089">
        <v>0.87490607500000006</v>
      </c>
    </row>
    <row r="3090" spans="1:12" x14ac:dyDescent="0.25">
      <c r="A3090" t="s">
        <v>9841</v>
      </c>
      <c r="B3090">
        <v>1</v>
      </c>
      <c r="C3090">
        <v>6</v>
      </c>
      <c r="D3090">
        <v>3</v>
      </c>
      <c r="E3090">
        <v>245735</v>
      </c>
      <c r="F3090" s="2">
        <v>0.04</v>
      </c>
      <c r="G3090" s="2">
        <v>0</v>
      </c>
      <c r="H3090" s="2">
        <v>0</v>
      </c>
      <c r="I3090">
        <v>0.4</v>
      </c>
      <c r="J3090">
        <v>1.8000000000000003</v>
      </c>
      <c r="K3090">
        <v>0.52286750000000004</v>
      </c>
      <c r="L3090">
        <v>0.7930036250000001</v>
      </c>
    </row>
    <row r="3091" spans="1:12" x14ac:dyDescent="0.25">
      <c r="A3091" t="s">
        <v>13818</v>
      </c>
      <c r="B3091">
        <v>1</v>
      </c>
      <c r="C3091">
        <v>25</v>
      </c>
      <c r="D3091">
        <v>20</v>
      </c>
      <c r="E3091">
        <v>42390420</v>
      </c>
      <c r="F3091" s="2">
        <v>0.01</v>
      </c>
      <c r="G3091" s="2">
        <v>0</v>
      </c>
      <c r="H3091" s="2">
        <v>0</v>
      </c>
      <c r="I3091">
        <v>0.4</v>
      </c>
      <c r="J3091">
        <v>15</v>
      </c>
      <c r="K3091">
        <v>21.295210000000001</v>
      </c>
      <c r="L3091">
        <v>11.3633235</v>
      </c>
    </row>
    <row r="3092" spans="1:12" x14ac:dyDescent="0.25">
      <c r="A3092" t="s">
        <v>13818</v>
      </c>
      <c r="B3092">
        <v>1</v>
      </c>
      <c r="C3092">
        <v>5</v>
      </c>
      <c r="D3092">
        <v>5</v>
      </c>
      <c r="E3092">
        <v>430463</v>
      </c>
      <c r="F3092" s="2">
        <v>0.14000000000000001</v>
      </c>
      <c r="G3092" s="2">
        <v>0</v>
      </c>
      <c r="H3092" s="2">
        <v>0.01</v>
      </c>
      <c r="I3092">
        <v>0.4</v>
      </c>
      <c r="J3092">
        <v>4</v>
      </c>
      <c r="K3092">
        <v>1.8652315000000002</v>
      </c>
      <c r="L3092">
        <v>1.8128310250000002</v>
      </c>
    </row>
    <row r="3093" spans="1:12" x14ac:dyDescent="0.25">
      <c r="A3093" t="s">
        <v>109</v>
      </c>
      <c r="B3093">
        <v>1</v>
      </c>
      <c r="C3093">
        <v>6</v>
      </c>
      <c r="D3093">
        <v>6</v>
      </c>
      <c r="E3093">
        <v>437549</v>
      </c>
      <c r="F3093" s="2">
        <v>0.03</v>
      </c>
      <c r="G3093" s="2">
        <v>0</v>
      </c>
      <c r="H3093" s="2">
        <v>0.01</v>
      </c>
      <c r="I3093">
        <v>0.4</v>
      </c>
      <c r="J3093">
        <v>4.8000000000000007</v>
      </c>
      <c r="K3093">
        <v>0.76877449999999992</v>
      </c>
      <c r="L3093">
        <v>1.6290710750000001</v>
      </c>
    </row>
    <row r="3094" spans="1:12" x14ac:dyDescent="0.25">
      <c r="A3094" t="s">
        <v>109</v>
      </c>
      <c r="B3094">
        <v>1</v>
      </c>
      <c r="C3094">
        <v>9</v>
      </c>
      <c r="D3094">
        <v>8</v>
      </c>
      <c r="E3094">
        <v>514568</v>
      </c>
      <c r="F3094" s="2">
        <v>0.03</v>
      </c>
      <c r="G3094" s="2">
        <v>0</v>
      </c>
      <c r="H3094" s="2">
        <v>0.01</v>
      </c>
      <c r="I3094">
        <v>0.4</v>
      </c>
      <c r="J3094">
        <v>6.2</v>
      </c>
      <c r="K3094">
        <v>0.807284</v>
      </c>
      <c r="L3094">
        <v>1.9925493999999999</v>
      </c>
    </row>
    <row r="3095" spans="1:12" x14ac:dyDescent="0.25">
      <c r="A3095" t="s">
        <v>109</v>
      </c>
      <c r="B3095">
        <v>1</v>
      </c>
      <c r="C3095">
        <v>18</v>
      </c>
      <c r="D3095">
        <v>14</v>
      </c>
      <c r="E3095">
        <v>1095519</v>
      </c>
      <c r="F3095" s="2">
        <v>0.02</v>
      </c>
      <c r="G3095" s="2">
        <v>0</v>
      </c>
      <c r="H3095" s="2">
        <v>0</v>
      </c>
      <c r="I3095">
        <v>0.4</v>
      </c>
      <c r="J3095">
        <v>10.4</v>
      </c>
      <c r="K3095">
        <v>0.74775949999999991</v>
      </c>
      <c r="L3095">
        <v>3.0217158250000002</v>
      </c>
    </row>
    <row r="3096" spans="1:12" x14ac:dyDescent="0.25">
      <c r="A3096" t="s">
        <v>109</v>
      </c>
      <c r="B3096">
        <v>1</v>
      </c>
      <c r="C3096">
        <v>8</v>
      </c>
      <c r="D3096">
        <v>7</v>
      </c>
      <c r="E3096">
        <v>1688171</v>
      </c>
      <c r="F3096" s="2">
        <v>0.04</v>
      </c>
      <c r="G3096" s="2">
        <v>0</v>
      </c>
      <c r="H3096" s="2">
        <v>0.01</v>
      </c>
      <c r="I3096">
        <v>0.4</v>
      </c>
      <c r="J3096">
        <v>5.4</v>
      </c>
      <c r="K3096">
        <v>1.4940855</v>
      </c>
      <c r="L3096">
        <v>2.0329299250000004</v>
      </c>
    </row>
    <row r="3097" spans="1:12" x14ac:dyDescent="0.25">
      <c r="A3097" t="s">
        <v>109</v>
      </c>
      <c r="B3097">
        <v>1</v>
      </c>
      <c r="C3097">
        <v>1</v>
      </c>
      <c r="D3097">
        <v>1</v>
      </c>
      <c r="E3097">
        <v>156669</v>
      </c>
      <c r="F3097" s="2">
        <v>0.05</v>
      </c>
      <c r="G3097" s="2">
        <v>0</v>
      </c>
      <c r="H3097" s="2">
        <v>0.01</v>
      </c>
      <c r="I3097">
        <v>0.4</v>
      </c>
      <c r="J3097">
        <v>0.8</v>
      </c>
      <c r="K3097">
        <v>0.82833450000000008</v>
      </c>
      <c r="L3097">
        <v>0.64991707500000007</v>
      </c>
    </row>
    <row r="3098" spans="1:12" x14ac:dyDescent="0.25">
      <c r="A3098" t="s">
        <v>109</v>
      </c>
      <c r="B3098">
        <v>1</v>
      </c>
      <c r="C3098">
        <v>12</v>
      </c>
      <c r="D3098">
        <v>11</v>
      </c>
      <c r="E3098">
        <v>446482</v>
      </c>
      <c r="F3098" s="2">
        <v>0.03</v>
      </c>
      <c r="G3098" s="2">
        <v>0</v>
      </c>
      <c r="H3098" s="2">
        <v>0.01</v>
      </c>
      <c r="I3098">
        <v>0.4</v>
      </c>
      <c r="J3098">
        <v>8.6000000000000014</v>
      </c>
      <c r="K3098">
        <v>0.77324099999999996</v>
      </c>
      <c r="L3098">
        <v>2.5806343500000004</v>
      </c>
    </row>
    <row r="3099" spans="1:12" x14ac:dyDescent="0.25">
      <c r="A3099" t="s">
        <v>109</v>
      </c>
      <c r="B3099">
        <v>1</v>
      </c>
      <c r="C3099">
        <v>7</v>
      </c>
      <c r="D3099">
        <v>7</v>
      </c>
      <c r="E3099">
        <v>616440</v>
      </c>
      <c r="F3099" s="2">
        <v>0.03</v>
      </c>
      <c r="G3099" s="2">
        <v>0</v>
      </c>
      <c r="H3099" s="2">
        <v>0.01</v>
      </c>
      <c r="I3099">
        <v>0.4</v>
      </c>
      <c r="J3099">
        <v>5.6000000000000005</v>
      </c>
      <c r="K3099">
        <v>0.85821999999999998</v>
      </c>
      <c r="L3099">
        <v>1.8603769999999999</v>
      </c>
    </row>
    <row r="3100" spans="1:12" x14ac:dyDescent="0.25">
      <c r="A3100" t="s">
        <v>109</v>
      </c>
      <c r="B3100">
        <v>1</v>
      </c>
      <c r="C3100">
        <v>7</v>
      </c>
      <c r="D3100">
        <v>7</v>
      </c>
      <c r="E3100">
        <v>315694</v>
      </c>
      <c r="F3100" s="2">
        <v>0.04</v>
      </c>
      <c r="G3100" s="2">
        <v>0</v>
      </c>
      <c r="H3100" s="2">
        <v>0.01</v>
      </c>
      <c r="I3100">
        <v>0.4</v>
      </c>
      <c r="J3100">
        <v>5.6000000000000005</v>
      </c>
      <c r="K3100">
        <v>0.80784699999999998</v>
      </c>
      <c r="L3100">
        <v>1.8427464499999999</v>
      </c>
    </row>
    <row r="3101" spans="1:12" x14ac:dyDescent="0.25">
      <c r="A3101" t="s">
        <v>109</v>
      </c>
      <c r="B3101">
        <v>1</v>
      </c>
      <c r="C3101">
        <v>6</v>
      </c>
      <c r="D3101">
        <v>6</v>
      </c>
      <c r="E3101">
        <v>512293</v>
      </c>
      <c r="F3101" s="2">
        <v>0.03</v>
      </c>
      <c r="G3101" s="2">
        <v>0</v>
      </c>
      <c r="H3101" s="2">
        <v>0.01</v>
      </c>
      <c r="I3101">
        <v>0.4</v>
      </c>
      <c r="J3101">
        <v>4.8000000000000007</v>
      </c>
      <c r="K3101">
        <v>0.80614649999999999</v>
      </c>
      <c r="L3101">
        <v>1.6421512750000002</v>
      </c>
    </row>
    <row r="3102" spans="1:12" x14ac:dyDescent="0.25">
      <c r="A3102" t="s">
        <v>109</v>
      </c>
      <c r="B3102">
        <v>1</v>
      </c>
      <c r="C3102">
        <v>11</v>
      </c>
      <c r="D3102">
        <v>9</v>
      </c>
      <c r="E3102">
        <v>321872</v>
      </c>
      <c r="F3102" s="2">
        <v>0.06</v>
      </c>
      <c r="G3102" s="2">
        <v>0</v>
      </c>
      <c r="H3102" s="2">
        <v>0.01</v>
      </c>
      <c r="I3102">
        <v>0.4</v>
      </c>
      <c r="J3102">
        <v>6.8</v>
      </c>
      <c r="K3102">
        <v>1.0109360000000001</v>
      </c>
      <c r="L3102">
        <v>2.2138276000000001</v>
      </c>
    </row>
    <row r="3103" spans="1:12" x14ac:dyDescent="0.25">
      <c r="A3103" t="s">
        <v>109</v>
      </c>
      <c r="B3103">
        <v>1</v>
      </c>
      <c r="C3103">
        <v>7</v>
      </c>
      <c r="D3103">
        <v>7</v>
      </c>
      <c r="E3103">
        <v>448585</v>
      </c>
      <c r="F3103" s="2">
        <v>0.03</v>
      </c>
      <c r="G3103" s="2">
        <v>0</v>
      </c>
      <c r="H3103" s="2">
        <v>0</v>
      </c>
      <c r="I3103">
        <v>0.4</v>
      </c>
      <c r="J3103">
        <v>5.6000000000000005</v>
      </c>
      <c r="K3103">
        <v>0.52429249999999994</v>
      </c>
      <c r="L3103">
        <v>1.743502375</v>
      </c>
    </row>
    <row r="3104" spans="1:12" x14ac:dyDescent="0.25">
      <c r="A3104" t="s">
        <v>109</v>
      </c>
      <c r="B3104">
        <v>1</v>
      </c>
      <c r="C3104">
        <v>6</v>
      </c>
      <c r="D3104">
        <v>6</v>
      </c>
      <c r="E3104">
        <v>1235860</v>
      </c>
      <c r="F3104" s="2">
        <v>0.03</v>
      </c>
      <c r="G3104" s="2">
        <v>0</v>
      </c>
      <c r="H3104" s="2">
        <v>0</v>
      </c>
      <c r="I3104">
        <v>0.4</v>
      </c>
      <c r="J3104">
        <v>4.8000000000000007</v>
      </c>
      <c r="K3104">
        <v>0.91792999999999991</v>
      </c>
      <c r="L3104">
        <v>1.6812755000000004</v>
      </c>
    </row>
    <row r="3105" spans="1:12" x14ac:dyDescent="0.25">
      <c r="A3105" t="s">
        <v>109</v>
      </c>
      <c r="B3105">
        <v>1</v>
      </c>
      <c r="C3105">
        <v>7</v>
      </c>
      <c r="D3105">
        <v>5</v>
      </c>
      <c r="E3105">
        <v>484353</v>
      </c>
      <c r="F3105" s="2">
        <v>0.04</v>
      </c>
      <c r="G3105" s="2">
        <v>0</v>
      </c>
      <c r="H3105" s="2">
        <v>0</v>
      </c>
      <c r="I3105">
        <v>0.4</v>
      </c>
      <c r="J3105">
        <v>3.6</v>
      </c>
      <c r="K3105">
        <v>0.64217650000000004</v>
      </c>
      <c r="L3105">
        <v>1.284761775</v>
      </c>
    </row>
    <row r="3106" spans="1:12" x14ac:dyDescent="0.25">
      <c r="A3106" t="s">
        <v>109</v>
      </c>
      <c r="B3106">
        <v>1</v>
      </c>
      <c r="C3106">
        <v>5</v>
      </c>
      <c r="D3106">
        <v>5</v>
      </c>
      <c r="E3106">
        <v>989307</v>
      </c>
      <c r="F3106" s="2">
        <v>0.02</v>
      </c>
      <c r="G3106" s="2">
        <v>0</v>
      </c>
      <c r="H3106" s="2">
        <v>0</v>
      </c>
      <c r="I3106">
        <v>0.4</v>
      </c>
      <c r="J3106">
        <v>4</v>
      </c>
      <c r="K3106">
        <v>0.69465350000000003</v>
      </c>
      <c r="L3106">
        <v>1.4031287250000002</v>
      </c>
    </row>
    <row r="3107" spans="1:12" x14ac:dyDescent="0.25">
      <c r="A3107" t="s">
        <v>109</v>
      </c>
      <c r="B3107">
        <v>1</v>
      </c>
      <c r="C3107">
        <v>8</v>
      </c>
      <c r="D3107">
        <v>7</v>
      </c>
      <c r="E3107">
        <v>307494</v>
      </c>
      <c r="F3107" s="2">
        <v>0.03</v>
      </c>
      <c r="G3107" s="2">
        <v>0</v>
      </c>
      <c r="H3107" s="2">
        <v>0</v>
      </c>
      <c r="I3107">
        <v>0.4</v>
      </c>
      <c r="J3107">
        <v>5.4</v>
      </c>
      <c r="K3107">
        <v>0.45374700000000001</v>
      </c>
      <c r="L3107">
        <v>1.6688114500000002</v>
      </c>
    </row>
    <row r="3108" spans="1:12" x14ac:dyDescent="0.25">
      <c r="A3108" t="s">
        <v>109</v>
      </c>
      <c r="B3108">
        <v>1</v>
      </c>
      <c r="C3108">
        <v>4</v>
      </c>
      <c r="D3108">
        <v>4</v>
      </c>
      <c r="E3108">
        <v>485733</v>
      </c>
      <c r="F3108" s="2">
        <v>0.03</v>
      </c>
      <c r="G3108" s="2">
        <v>0</v>
      </c>
      <c r="H3108" s="2">
        <v>0</v>
      </c>
      <c r="I3108">
        <v>0.4</v>
      </c>
      <c r="J3108">
        <v>3.2</v>
      </c>
      <c r="K3108">
        <v>0.54286649999999992</v>
      </c>
      <c r="L3108">
        <v>1.150003275</v>
      </c>
    </row>
    <row r="3109" spans="1:12" x14ac:dyDescent="0.25">
      <c r="A3109" t="s">
        <v>109</v>
      </c>
      <c r="B3109">
        <v>1</v>
      </c>
      <c r="C3109">
        <v>4</v>
      </c>
      <c r="D3109">
        <v>4</v>
      </c>
      <c r="E3109">
        <v>444303</v>
      </c>
      <c r="F3109" s="2">
        <v>0.03</v>
      </c>
      <c r="G3109" s="2">
        <v>0</v>
      </c>
      <c r="H3109" s="2">
        <v>0.01</v>
      </c>
      <c r="I3109">
        <v>0.4</v>
      </c>
      <c r="J3109">
        <v>3.2</v>
      </c>
      <c r="K3109">
        <v>0.77215149999999999</v>
      </c>
      <c r="L3109">
        <v>1.2302530250000001</v>
      </c>
    </row>
    <row r="3110" spans="1:12" x14ac:dyDescent="0.25">
      <c r="A3110" t="s">
        <v>109</v>
      </c>
      <c r="B3110">
        <v>1</v>
      </c>
      <c r="C3110">
        <v>9</v>
      </c>
      <c r="D3110">
        <v>9</v>
      </c>
      <c r="E3110">
        <v>536398</v>
      </c>
      <c r="F3110" s="2">
        <v>0.03</v>
      </c>
      <c r="G3110" s="2">
        <v>0</v>
      </c>
      <c r="H3110" s="2">
        <v>0.01</v>
      </c>
      <c r="I3110">
        <v>0.4</v>
      </c>
      <c r="J3110">
        <v>7.2</v>
      </c>
      <c r="K3110">
        <v>0.8181989999999999</v>
      </c>
      <c r="L3110">
        <v>2.2463696500000001</v>
      </c>
    </row>
    <row r="3111" spans="1:12" x14ac:dyDescent="0.25">
      <c r="A3111" t="s">
        <v>109</v>
      </c>
      <c r="B3111">
        <v>1</v>
      </c>
      <c r="C3111">
        <v>3</v>
      </c>
      <c r="D3111">
        <v>3</v>
      </c>
      <c r="E3111">
        <v>440265</v>
      </c>
      <c r="F3111" s="2">
        <v>0.05</v>
      </c>
      <c r="G3111" s="2">
        <v>0</v>
      </c>
      <c r="H3111" s="2">
        <v>0.01</v>
      </c>
      <c r="I3111">
        <v>0.4</v>
      </c>
      <c r="J3111">
        <v>2.4000000000000004</v>
      </c>
      <c r="K3111">
        <v>0.97013250000000006</v>
      </c>
      <c r="L3111">
        <v>1.0995463750000001</v>
      </c>
    </row>
    <row r="3112" spans="1:12" x14ac:dyDescent="0.25">
      <c r="A3112" t="s">
        <v>109</v>
      </c>
      <c r="B3112">
        <v>1</v>
      </c>
      <c r="C3112">
        <v>4</v>
      </c>
      <c r="D3112">
        <v>3</v>
      </c>
      <c r="E3112">
        <v>276381</v>
      </c>
      <c r="F3112" s="2">
        <v>0.04</v>
      </c>
      <c r="G3112" s="2">
        <v>0</v>
      </c>
      <c r="H3112" s="2">
        <v>0.01</v>
      </c>
      <c r="I3112">
        <v>0.4</v>
      </c>
      <c r="J3112">
        <v>2.2000000000000002</v>
      </c>
      <c r="K3112">
        <v>0.78819050000000002</v>
      </c>
      <c r="L3112">
        <v>0.98586667500000003</v>
      </c>
    </row>
    <row r="3113" spans="1:12" x14ac:dyDescent="0.25">
      <c r="A3113" t="s">
        <v>109</v>
      </c>
      <c r="B3113">
        <v>1</v>
      </c>
      <c r="C3113">
        <v>4</v>
      </c>
      <c r="D3113">
        <v>4</v>
      </c>
      <c r="E3113">
        <v>239941</v>
      </c>
      <c r="F3113" s="2">
        <v>0.04</v>
      </c>
      <c r="G3113" s="2">
        <v>0</v>
      </c>
      <c r="H3113" s="2">
        <v>0.01</v>
      </c>
      <c r="I3113">
        <v>0.4</v>
      </c>
      <c r="J3113">
        <v>3.2</v>
      </c>
      <c r="K3113">
        <v>0.7699705</v>
      </c>
      <c r="L3113">
        <v>1.2294896749999999</v>
      </c>
    </row>
    <row r="3114" spans="1:12" x14ac:dyDescent="0.25">
      <c r="A3114" t="s">
        <v>109</v>
      </c>
      <c r="B3114">
        <v>1</v>
      </c>
      <c r="C3114">
        <v>7</v>
      </c>
      <c r="D3114">
        <v>7</v>
      </c>
      <c r="E3114">
        <v>538546</v>
      </c>
      <c r="F3114" s="2">
        <v>0.04</v>
      </c>
      <c r="G3114" s="2">
        <v>0</v>
      </c>
      <c r="H3114" s="2">
        <v>0.01</v>
      </c>
      <c r="I3114">
        <v>0.4</v>
      </c>
      <c r="J3114">
        <v>5.6000000000000005</v>
      </c>
      <c r="K3114">
        <v>0.91927300000000001</v>
      </c>
      <c r="L3114">
        <v>1.88174555</v>
      </c>
    </row>
    <row r="3115" spans="1:12" x14ac:dyDescent="0.25">
      <c r="A3115" t="s">
        <v>109</v>
      </c>
      <c r="B3115">
        <v>1</v>
      </c>
      <c r="C3115">
        <v>4</v>
      </c>
      <c r="D3115">
        <v>1</v>
      </c>
      <c r="E3115">
        <v>256786</v>
      </c>
      <c r="F3115" s="2">
        <v>0.04</v>
      </c>
      <c r="G3115" s="2">
        <v>0</v>
      </c>
      <c r="H3115" s="2">
        <v>0.01</v>
      </c>
      <c r="I3115">
        <v>0.4</v>
      </c>
      <c r="J3115">
        <v>0.19999999999999996</v>
      </c>
      <c r="K3115">
        <v>0.778393</v>
      </c>
      <c r="L3115">
        <v>0.48243754999999999</v>
      </c>
    </row>
    <row r="3116" spans="1:12" x14ac:dyDescent="0.25">
      <c r="A3116" t="s">
        <v>109</v>
      </c>
      <c r="B3116">
        <v>1</v>
      </c>
      <c r="C3116">
        <v>7</v>
      </c>
      <c r="D3116">
        <v>5</v>
      </c>
      <c r="E3116">
        <v>421136</v>
      </c>
      <c r="F3116" s="2">
        <v>0.03</v>
      </c>
      <c r="G3116" s="2">
        <v>0</v>
      </c>
      <c r="H3116" s="2">
        <v>0.01</v>
      </c>
      <c r="I3116">
        <v>0.4</v>
      </c>
      <c r="J3116">
        <v>3.6</v>
      </c>
      <c r="K3116">
        <v>0.76056799999999991</v>
      </c>
      <c r="L3116">
        <v>1.3261988</v>
      </c>
    </row>
    <row r="3117" spans="1:12" x14ac:dyDescent="0.25">
      <c r="A3117" t="s">
        <v>109</v>
      </c>
      <c r="B3117">
        <v>1</v>
      </c>
      <c r="C3117">
        <v>4</v>
      </c>
      <c r="D3117">
        <v>1</v>
      </c>
      <c r="E3117">
        <v>233766</v>
      </c>
      <c r="F3117" s="2">
        <v>0.05</v>
      </c>
      <c r="G3117" s="2">
        <v>0</v>
      </c>
      <c r="H3117" s="2">
        <v>0.01</v>
      </c>
      <c r="I3117">
        <v>0.4</v>
      </c>
      <c r="J3117">
        <v>0.19999999999999996</v>
      </c>
      <c r="K3117">
        <v>0.86688300000000007</v>
      </c>
      <c r="L3117">
        <v>0.51340905000000003</v>
      </c>
    </row>
    <row r="3118" spans="1:12" x14ac:dyDescent="0.25">
      <c r="A3118" t="s">
        <v>9958</v>
      </c>
      <c r="B3118">
        <v>1</v>
      </c>
      <c r="C3118">
        <v>8</v>
      </c>
      <c r="D3118">
        <v>8</v>
      </c>
      <c r="E3118">
        <v>245217</v>
      </c>
      <c r="F3118" s="2">
        <v>0.1</v>
      </c>
      <c r="G3118" s="2">
        <v>0</v>
      </c>
      <c r="H3118" s="2">
        <v>0.01</v>
      </c>
      <c r="I3118">
        <v>0.4</v>
      </c>
      <c r="J3118">
        <v>6.4</v>
      </c>
      <c r="K3118">
        <v>1.3726085000000001</v>
      </c>
      <c r="L3118">
        <v>2.2404129750000004</v>
      </c>
    </row>
    <row r="3119" spans="1:12" x14ac:dyDescent="0.25">
      <c r="A3119" t="s">
        <v>12189</v>
      </c>
      <c r="B3119">
        <v>1</v>
      </c>
      <c r="C3119">
        <v>6</v>
      </c>
      <c r="D3119">
        <v>5</v>
      </c>
      <c r="E3119">
        <v>65197</v>
      </c>
      <c r="F3119" s="2">
        <v>0</v>
      </c>
      <c r="G3119" s="2">
        <v>0</v>
      </c>
      <c r="H3119" s="2">
        <v>0</v>
      </c>
      <c r="I3119">
        <v>0.4</v>
      </c>
      <c r="J3119">
        <v>3.8</v>
      </c>
      <c r="K3119">
        <v>3.2598499999999996E-2</v>
      </c>
      <c r="L3119">
        <v>1.1214094749999999</v>
      </c>
    </row>
    <row r="3120" spans="1:12" x14ac:dyDescent="0.25">
      <c r="A3120" t="s">
        <v>6260</v>
      </c>
      <c r="B3120">
        <v>1</v>
      </c>
      <c r="C3120">
        <v>8</v>
      </c>
      <c r="D3120">
        <v>3</v>
      </c>
      <c r="E3120">
        <v>188210</v>
      </c>
      <c r="F3120" s="2">
        <v>0.03</v>
      </c>
      <c r="G3120" s="2">
        <v>0</v>
      </c>
      <c r="H3120" s="2">
        <v>0</v>
      </c>
      <c r="I3120">
        <v>0.4</v>
      </c>
      <c r="J3120">
        <v>1.4000000000000004</v>
      </c>
      <c r="K3120">
        <v>0.39410499999999998</v>
      </c>
      <c r="L3120">
        <v>0.64793675000000017</v>
      </c>
    </row>
    <row r="3121" spans="1:12" x14ac:dyDescent="0.25">
      <c r="A3121" t="s">
        <v>18852</v>
      </c>
      <c r="B3121">
        <v>1</v>
      </c>
      <c r="C3121">
        <v>13</v>
      </c>
      <c r="D3121">
        <v>6</v>
      </c>
      <c r="E3121">
        <v>4795193</v>
      </c>
      <c r="F3121" s="2">
        <v>0.05</v>
      </c>
      <c r="G3121" s="2">
        <v>0</v>
      </c>
      <c r="H3121" s="2">
        <v>0</v>
      </c>
      <c r="I3121">
        <v>0.4</v>
      </c>
      <c r="J3121">
        <v>3.4000000000000004</v>
      </c>
      <c r="K3121">
        <v>2.8975964999999997</v>
      </c>
      <c r="L3121">
        <v>2.0241587750000001</v>
      </c>
    </row>
    <row r="3122" spans="1:12" x14ac:dyDescent="0.25">
      <c r="A3122" t="s">
        <v>16454</v>
      </c>
      <c r="B3122">
        <v>1</v>
      </c>
      <c r="C3122">
        <v>8</v>
      </c>
      <c r="D3122">
        <v>8</v>
      </c>
      <c r="E3122">
        <v>10403477</v>
      </c>
      <c r="F3122" s="2">
        <v>0.03</v>
      </c>
      <c r="G3122" s="2">
        <v>0</v>
      </c>
      <c r="H3122" s="2">
        <v>0</v>
      </c>
      <c r="I3122">
        <v>0.4</v>
      </c>
      <c r="J3122">
        <v>6.4</v>
      </c>
      <c r="K3122">
        <v>5.5017384999999992</v>
      </c>
      <c r="L3122">
        <v>3.6856084749999996</v>
      </c>
    </row>
    <row r="3123" spans="1:12" x14ac:dyDescent="0.25">
      <c r="A3123" t="s">
        <v>14285</v>
      </c>
      <c r="B3123">
        <v>1</v>
      </c>
      <c r="C3123">
        <v>10</v>
      </c>
      <c r="D3123">
        <v>9</v>
      </c>
      <c r="E3123">
        <v>6579609</v>
      </c>
      <c r="F3123" s="2">
        <v>0.02</v>
      </c>
      <c r="G3123" s="2">
        <v>0</v>
      </c>
      <c r="H3123" s="2">
        <v>0</v>
      </c>
      <c r="I3123">
        <v>0.4</v>
      </c>
      <c r="J3123">
        <v>7</v>
      </c>
      <c r="K3123">
        <v>3.4898045</v>
      </c>
      <c r="L3123">
        <v>3.1314315750000001</v>
      </c>
    </row>
    <row r="3124" spans="1:12" x14ac:dyDescent="0.25">
      <c r="A3124" t="s">
        <v>17484</v>
      </c>
      <c r="B3124">
        <v>1</v>
      </c>
      <c r="C3124">
        <v>5</v>
      </c>
      <c r="D3124">
        <v>1</v>
      </c>
      <c r="E3124">
        <v>91167</v>
      </c>
      <c r="F3124" s="2">
        <v>0.04</v>
      </c>
      <c r="G3124" s="2">
        <v>0</v>
      </c>
      <c r="H3124" s="2">
        <v>0</v>
      </c>
      <c r="I3124">
        <v>0.4</v>
      </c>
      <c r="J3124">
        <v>0</v>
      </c>
      <c r="K3124">
        <v>0.44558350000000002</v>
      </c>
      <c r="L3124">
        <v>0.31595422500000003</v>
      </c>
    </row>
    <row r="3125" spans="1:12" x14ac:dyDescent="0.25">
      <c r="A3125" t="s">
        <v>18790</v>
      </c>
      <c r="B3125">
        <v>1</v>
      </c>
      <c r="C3125">
        <v>13</v>
      </c>
      <c r="D3125">
        <v>8</v>
      </c>
      <c r="E3125">
        <v>155058</v>
      </c>
      <c r="F3125" s="2">
        <v>0.03</v>
      </c>
      <c r="G3125" s="2">
        <v>0</v>
      </c>
      <c r="H3125" s="2">
        <v>0</v>
      </c>
      <c r="I3125">
        <v>0.4</v>
      </c>
      <c r="J3125">
        <v>5.4</v>
      </c>
      <c r="K3125">
        <v>0.377529</v>
      </c>
      <c r="L3125">
        <v>1.6421351500000001</v>
      </c>
    </row>
    <row r="3126" spans="1:12" x14ac:dyDescent="0.25">
      <c r="A3126" t="s">
        <v>3978</v>
      </c>
      <c r="B3126">
        <v>1</v>
      </c>
      <c r="C3126">
        <v>1</v>
      </c>
      <c r="D3126">
        <v>1</v>
      </c>
      <c r="E3126">
        <v>296615</v>
      </c>
      <c r="F3126" s="2">
        <v>0.13</v>
      </c>
      <c r="G3126" s="2">
        <v>0</v>
      </c>
      <c r="H3126" s="2">
        <v>0.01</v>
      </c>
      <c r="I3126">
        <v>0.4</v>
      </c>
      <c r="J3126">
        <v>0.8</v>
      </c>
      <c r="K3126">
        <v>1.6983075000000001</v>
      </c>
      <c r="L3126">
        <v>0.95440762499999998</v>
      </c>
    </row>
    <row r="3127" spans="1:12" x14ac:dyDescent="0.25">
      <c r="A3127" t="s">
        <v>3978</v>
      </c>
      <c r="B3127">
        <v>1</v>
      </c>
      <c r="C3127">
        <v>6</v>
      </c>
      <c r="D3127">
        <v>2</v>
      </c>
      <c r="E3127">
        <v>913756</v>
      </c>
      <c r="F3127" s="2">
        <v>7.0000000000000007E-2</v>
      </c>
      <c r="G3127" s="2">
        <v>0</v>
      </c>
      <c r="H3127" s="2">
        <v>0</v>
      </c>
      <c r="I3127">
        <v>0.4</v>
      </c>
      <c r="J3127">
        <v>0.8</v>
      </c>
      <c r="K3127">
        <v>1.1568780000000001</v>
      </c>
      <c r="L3127">
        <v>0.76490730000000007</v>
      </c>
    </row>
    <row r="3128" spans="1:12" x14ac:dyDescent="0.25">
      <c r="A3128" t="s">
        <v>3978</v>
      </c>
      <c r="B3128">
        <v>1</v>
      </c>
      <c r="C3128">
        <v>15</v>
      </c>
      <c r="D3128">
        <v>12</v>
      </c>
      <c r="E3128">
        <v>2408990</v>
      </c>
      <c r="F3128" s="2">
        <v>0.05</v>
      </c>
      <c r="G3128" s="2">
        <v>0</v>
      </c>
      <c r="H3128" s="2">
        <v>0</v>
      </c>
      <c r="I3128">
        <v>0.4</v>
      </c>
      <c r="J3128">
        <v>9.0000000000000018</v>
      </c>
      <c r="K3128">
        <v>1.7044950000000001</v>
      </c>
      <c r="L3128">
        <v>3.0065732500000006</v>
      </c>
    </row>
    <row r="3129" spans="1:12" x14ac:dyDescent="0.25">
      <c r="A3129" t="s">
        <v>3978</v>
      </c>
      <c r="B3129">
        <v>1</v>
      </c>
      <c r="C3129">
        <v>7</v>
      </c>
      <c r="D3129">
        <v>7</v>
      </c>
      <c r="E3129">
        <v>4355869</v>
      </c>
      <c r="F3129" s="2">
        <v>0.04</v>
      </c>
      <c r="G3129" s="2">
        <v>0</v>
      </c>
      <c r="H3129" s="2">
        <v>0</v>
      </c>
      <c r="I3129">
        <v>0.4</v>
      </c>
      <c r="J3129">
        <v>5.6000000000000005</v>
      </c>
      <c r="K3129">
        <v>2.5779345</v>
      </c>
      <c r="L3129">
        <v>2.4622770750000003</v>
      </c>
    </row>
    <row r="3130" spans="1:12" x14ac:dyDescent="0.25">
      <c r="A3130" t="s">
        <v>3978</v>
      </c>
      <c r="B3130">
        <v>1</v>
      </c>
      <c r="C3130">
        <v>7</v>
      </c>
      <c r="D3130">
        <v>7</v>
      </c>
      <c r="E3130">
        <v>915783</v>
      </c>
      <c r="F3130" s="2">
        <v>0.05</v>
      </c>
      <c r="G3130" s="2">
        <v>0</v>
      </c>
      <c r="H3130" s="2">
        <v>0</v>
      </c>
      <c r="I3130">
        <v>0.4</v>
      </c>
      <c r="J3130">
        <v>5.6000000000000005</v>
      </c>
      <c r="K3130">
        <v>0.95789150000000012</v>
      </c>
      <c r="L3130">
        <v>1.8952620250000001</v>
      </c>
    </row>
    <row r="3131" spans="1:12" x14ac:dyDescent="0.25">
      <c r="A3131" t="s">
        <v>2560</v>
      </c>
      <c r="B3131">
        <v>1</v>
      </c>
      <c r="C3131">
        <v>12</v>
      </c>
      <c r="D3131">
        <v>11</v>
      </c>
      <c r="E3131">
        <v>519197</v>
      </c>
      <c r="F3131" s="2">
        <v>0.08</v>
      </c>
      <c r="G3131" s="2">
        <v>0</v>
      </c>
      <c r="H3131" s="2">
        <v>0</v>
      </c>
      <c r="I3131">
        <v>0.4</v>
      </c>
      <c r="J3131">
        <v>8.6000000000000014</v>
      </c>
      <c r="K3131">
        <v>1.0595985000000001</v>
      </c>
      <c r="L3131">
        <v>2.6808594750000005</v>
      </c>
    </row>
    <row r="3132" spans="1:12" x14ac:dyDescent="0.25">
      <c r="A3132" t="s">
        <v>2560</v>
      </c>
      <c r="B3132">
        <v>1</v>
      </c>
      <c r="C3132">
        <v>7</v>
      </c>
      <c r="D3132">
        <v>2</v>
      </c>
      <c r="E3132">
        <v>651268</v>
      </c>
      <c r="F3132" s="2">
        <v>0.08</v>
      </c>
      <c r="G3132" s="2">
        <v>0</v>
      </c>
      <c r="H3132" s="2">
        <v>0</v>
      </c>
      <c r="I3132">
        <v>0.4</v>
      </c>
      <c r="J3132">
        <v>0.60000000000000009</v>
      </c>
      <c r="K3132">
        <v>1.125634</v>
      </c>
      <c r="L3132">
        <v>0.70397189999999998</v>
      </c>
    </row>
    <row r="3133" spans="1:12" x14ac:dyDescent="0.25">
      <c r="A3133" t="s">
        <v>2560</v>
      </c>
      <c r="B3133">
        <v>1</v>
      </c>
      <c r="C3133">
        <v>7</v>
      </c>
      <c r="D3133">
        <v>7</v>
      </c>
      <c r="E3133">
        <v>2302545</v>
      </c>
      <c r="F3133" s="2">
        <v>0.06</v>
      </c>
      <c r="G3133" s="2">
        <v>0</v>
      </c>
      <c r="H3133" s="2">
        <v>0</v>
      </c>
      <c r="I3133">
        <v>0.4</v>
      </c>
      <c r="J3133">
        <v>5.6000000000000005</v>
      </c>
      <c r="K3133">
        <v>1.7512724999999998</v>
      </c>
      <c r="L3133">
        <v>2.1729453749999998</v>
      </c>
    </row>
    <row r="3134" spans="1:12" x14ac:dyDescent="0.25">
      <c r="A3134" t="s">
        <v>2560</v>
      </c>
      <c r="B3134">
        <v>1</v>
      </c>
      <c r="C3134">
        <v>9</v>
      </c>
      <c r="D3134">
        <v>3</v>
      </c>
      <c r="E3134">
        <v>985433</v>
      </c>
      <c r="F3134" s="2">
        <v>0.1</v>
      </c>
      <c r="G3134" s="2">
        <v>0</v>
      </c>
      <c r="H3134" s="2">
        <v>0.01</v>
      </c>
      <c r="I3134">
        <v>0.4</v>
      </c>
      <c r="J3134">
        <v>1.2000000000000002</v>
      </c>
      <c r="K3134">
        <v>1.7427165000000002</v>
      </c>
      <c r="L3134">
        <v>1.0699507750000001</v>
      </c>
    </row>
    <row r="3135" spans="1:12" x14ac:dyDescent="0.25">
      <c r="A3135" t="s">
        <v>1853</v>
      </c>
      <c r="B3135">
        <v>1</v>
      </c>
      <c r="C3135">
        <v>9</v>
      </c>
      <c r="D3135">
        <v>7</v>
      </c>
      <c r="E3135">
        <v>1424952</v>
      </c>
      <c r="F3135" s="2">
        <v>0.03</v>
      </c>
      <c r="G3135" s="2">
        <v>0</v>
      </c>
      <c r="H3135" s="2">
        <v>0</v>
      </c>
      <c r="I3135">
        <v>0.4</v>
      </c>
      <c r="J3135">
        <v>5.2</v>
      </c>
      <c r="K3135">
        <v>1.0124759999999999</v>
      </c>
      <c r="L3135">
        <v>1.8143666000000001</v>
      </c>
    </row>
    <row r="3136" spans="1:12" x14ac:dyDescent="0.25">
      <c r="A3136" t="s">
        <v>1853</v>
      </c>
      <c r="B3136">
        <v>1</v>
      </c>
      <c r="C3136">
        <v>9</v>
      </c>
      <c r="D3136">
        <v>9</v>
      </c>
      <c r="E3136">
        <v>1084820</v>
      </c>
      <c r="F3136" s="2">
        <v>0.04</v>
      </c>
      <c r="G3136" s="2">
        <v>0</v>
      </c>
      <c r="H3136" s="2">
        <v>0.01</v>
      </c>
      <c r="I3136">
        <v>0.4</v>
      </c>
      <c r="J3136">
        <v>7.2</v>
      </c>
      <c r="K3136">
        <v>1.19241</v>
      </c>
      <c r="L3136">
        <v>2.3773434999999998</v>
      </c>
    </row>
    <row r="3137" spans="1:12" x14ac:dyDescent="0.25">
      <c r="A3137" t="s">
        <v>1853</v>
      </c>
      <c r="B3137">
        <v>1</v>
      </c>
      <c r="C3137">
        <v>6</v>
      </c>
      <c r="D3137">
        <v>6</v>
      </c>
      <c r="E3137">
        <v>264153</v>
      </c>
      <c r="F3137" s="2">
        <v>0.03</v>
      </c>
      <c r="G3137" s="2">
        <v>0</v>
      </c>
      <c r="H3137" s="2">
        <v>0</v>
      </c>
      <c r="I3137">
        <v>0.4</v>
      </c>
      <c r="J3137">
        <v>4.8000000000000007</v>
      </c>
      <c r="K3137">
        <v>0.43207649999999997</v>
      </c>
      <c r="L3137">
        <v>1.5112267750000004</v>
      </c>
    </row>
    <row r="3138" spans="1:12" x14ac:dyDescent="0.25">
      <c r="A3138" t="s">
        <v>1853</v>
      </c>
      <c r="B3138">
        <v>1</v>
      </c>
      <c r="C3138">
        <v>7</v>
      </c>
      <c r="D3138">
        <v>5</v>
      </c>
      <c r="E3138">
        <v>543711</v>
      </c>
      <c r="F3138" s="2">
        <v>0.03</v>
      </c>
      <c r="G3138" s="2">
        <v>0</v>
      </c>
      <c r="H3138" s="2">
        <v>0</v>
      </c>
      <c r="I3138">
        <v>0.4</v>
      </c>
      <c r="J3138">
        <v>3.6</v>
      </c>
      <c r="K3138">
        <v>0.57185549999999996</v>
      </c>
      <c r="L3138">
        <v>1.260149425</v>
      </c>
    </row>
    <row r="3139" spans="1:12" x14ac:dyDescent="0.25">
      <c r="A3139" t="s">
        <v>1853</v>
      </c>
      <c r="B3139">
        <v>1</v>
      </c>
      <c r="C3139">
        <v>8</v>
      </c>
      <c r="D3139">
        <v>8</v>
      </c>
      <c r="E3139">
        <v>1369181</v>
      </c>
      <c r="F3139" s="2">
        <v>0.03</v>
      </c>
      <c r="G3139" s="2">
        <v>0</v>
      </c>
      <c r="H3139" s="2">
        <v>0</v>
      </c>
      <c r="I3139">
        <v>0.4</v>
      </c>
      <c r="J3139">
        <v>6.4</v>
      </c>
      <c r="K3139">
        <v>0.98459049999999992</v>
      </c>
      <c r="L3139">
        <v>2.1046066750000003</v>
      </c>
    </row>
    <row r="3140" spans="1:12" x14ac:dyDescent="0.25">
      <c r="A3140" t="s">
        <v>1853</v>
      </c>
      <c r="B3140">
        <v>1</v>
      </c>
      <c r="C3140">
        <v>28</v>
      </c>
      <c r="D3140">
        <v>27</v>
      </c>
      <c r="E3140">
        <v>2624803</v>
      </c>
      <c r="F3140" s="2">
        <v>0.03</v>
      </c>
      <c r="G3140" s="2">
        <v>0</v>
      </c>
      <c r="H3140" s="2">
        <v>0</v>
      </c>
      <c r="I3140">
        <v>0.4</v>
      </c>
      <c r="J3140">
        <v>21.400000000000002</v>
      </c>
      <c r="K3140">
        <v>1.6124015</v>
      </c>
      <c r="L3140">
        <v>6.0743405250000002</v>
      </c>
    </row>
    <row r="3141" spans="1:12" x14ac:dyDescent="0.25">
      <c r="A3141" t="s">
        <v>1853</v>
      </c>
      <c r="B3141">
        <v>1</v>
      </c>
      <c r="C3141">
        <v>7</v>
      </c>
      <c r="D3141">
        <v>6</v>
      </c>
      <c r="E3141">
        <v>2900057</v>
      </c>
      <c r="F3141" s="2">
        <v>0.03</v>
      </c>
      <c r="G3141" s="2">
        <v>0</v>
      </c>
      <c r="H3141" s="2">
        <v>0.01</v>
      </c>
      <c r="I3141">
        <v>0.4</v>
      </c>
      <c r="J3141">
        <v>4.6000000000000005</v>
      </c>
      <c r="K3141">
        <v>2.0000285</v>
      </c>
      <c r="L3141">
        <v>2.010009975</v>
      </c>
    </row>
    <row r="3142" spans="1:12" x14ac:dyDescent="0.25">
      <c r="A3142" t="s">
        <v>3870</v>
      </c>
      <c r="B3142">
        <v>1</v>
      </c>
      <c r="C3142">
        <v>7</v>
      </c>
      <c r="D3142">
        <v>5</v>
      </c>
      <c r="E3142">
        <v>7138640</v>
      </c>
      <c r="F3142" s="2">
        <v>0</v>
      </c>
      <c r="G3142" s="2">
        <v>0</v>
      </c>
      <c r="H3142" s="2">
        <v>0</v>
      </c>
      <c r="I3142">
        <v>0.4</v>
      </c>
      <c r="J3142">
        <v>3.6</v>
      </c>
      <c r="K3142">
        <v>3.5693199999999998</v>
      </c>
      <c r="L3142">
        <v>2.3092619999999999</v>
      </c>
    </row>
    <row r="3143" spans="1:12" x14ac:dyDescent="0.25">
      <c r="A3143" t="s">
        <v>3870</v>
      </c>
      <c r="B3143">
        <v>1</v>
      </c>
      <c r="C3143">
        <v>9</v>
      </c>
      <c r="D3143">
        <v>8</v>
      </c>
      <c r="E3143">
        <v>7941440</v>
      </c>
      <c r="F3143" s="2">
        <v>0.01</v>
      </c>
      <c r="G3143" s="2">
        <v>0</v>
      </c>
      <c r="H3143" s="2">
        <v>0</v>
      </c>
      <c r="I3143">
        <v>0.4</v>
      </c>
      <c r="J3143">
        <v>6.2</v>
      </c>
      <c r="K3143">
        <v>4.0707199999999997</v>
      </c>
      <c r="L3143">
        <v>3.1347519999999998</v>
      </c>
    </row>
    <row r="3144" spans="1:12" x14ac:dyDescent="0.25">
      <c r="A3144" t="s">
        <v>3870</v>
      </c>
      <c r="B3144">
        <v>1</v>
      </c>
      <c r="C3144">
        <v>16</v>
      </c>
      <c r="D3144">
        <v>15</v>
      </c>
      <c r="E3144">
        <v>5229704</v>
      </c>
      <c r="F3144" s="2">
        <v>0</v>
      </c>
      <c r="G3144" s="2">
        <v>0</v>
      </c>
      <c r="H3144" s="2">
        <v>0</v>
      </c>
      <c r="I3144">
        <v>0.4</v>
      </c>
      <c r="J3144">
        <v>11.8</v>
      </c>
      <c r="K3144">
        <v>2.614852</v>
      </c>
      <c r="L3144">
        <v>4.0251982000000002</v>
      </c>
    </row>
    <row r="3145" spans="1:12" x14ac:dyDescent="0.25">
      <c r="A3145" t="s">
        <v>3870</v>
      </c>
      <c r="B3145">
        <v>1</v>
      </c>
      <c r="C3145">
        <v>23</v>
      </c>
      <c r="D3145">
        <v>22</v>
      </c>
      <c r="E3145">
        <v>9178923</v>
      </c>
      <c r="F3145" s="2">
        <v>0</v>
      </c>
      <c r="G3145" s="2">
        <v>0</v>
      </c>
      <c r="H3145" s="2">
        <v>0</v>
      </c>
      <c r="I3145">
        <v>0.4</v>
      </c>
      <c r="J3145">
        <v>17.400000000000002</v>
      </c>
      <c r="K3145">
        <v>4.5894614999999996</v>
      </c>
      <c r="L3145">
        <v>6.1163115250000004</v>
      </c>
    </row>
    <row r="3146" spans="1:12" x14ac:dyDescent="0.25">
      <c r="A3146" t="s">
        <v>3870</v>
      </c>
      <c r="B3146">
        <v>1</v>
      </c>
      <c r="C3146">
        <v>13</v>
      </c>
      <c r="D3146">
        <v>4</v>
      </c>
      <c r="E3146">
        <v>419400</v>
      </c>
      <c r="F3146" s="2">
        <v>0.01</v>
      </c>
      <c r="G3146" s="2">
        <v>0</v>
      </c>
      <c r="H3146" s="2">
        <v>0</v>
      </c>
      <c r="I3146">
        <v>0.4</v>
      </c>
      <c r="J3146">
        <v>1.4000000000000001</v>
      </c>
      <c r="K3146">
        <v>0.30969999999999998</v>
      </c>
      <c r="L3146">
        <v>0.61839500000000003</v>
      </c>
    </row>
    <row r="3147" spans="1:12" x14ac:dyDescent="0.25">
      <c r="A3147" t="s">
        <v>4504</v>
      </c>
      <c r="B3147">
        <v>1</v>
      </c>
      <c r="C3147">
        <v>5</v>
      </c>
      <c r="D3147">
        <v>5</v>
      </c>
      <c r="E3147">
        <v>265260</v>
      </c>
      <c r="F3147" s="2">
        <v>0.01</v>
      </c>
      <c r="G3147" s="2">
        <v>0</v>
      </c>
      <c r="H3147" s="2">
        <v>0</v>
      </c>
      <c r="I3147">
        <v>0.4</v>
      </c>
      <c r="J3147">
        <v>4</v>
      </c>
      <c r="K3147">
        <v>0.23263</v>
      </c>
      <c r="L3147">
        <v>1.2414205</v>
      </c>
    </row>
    <row r="3148" spans="1:12" x14ac:dyDescent="0.25">
      <c r="A3148" t="s">
        <v>4504</v>
      </c>
      <c r="B3148">
        <v>1</v>
      </c>
      <c r="C3148">
        <v>2</v>
      </c>
      <c r="D3148">
        <v>2</v>
      </c>
      <c r="E3148">
        <v>369007</v>
      </c>
      <c r="F3148" s="2">
        <v>0.01</v>
      </c>
      <c r="G3148" s="2">
        <v>0</v>
      </c>
      <c r="H3148" s="2">
        <v>0</v>
      </c>
      <c r="I3148">
        <v>0.4</v>
      </c>
      <c r="J3148">
        <v>1.6</v>
      </c>
      <c r="K3148">
        <v>0.28450350000000002</v>
      </c>
      <c r="L3148">
        <v>0.65957622500000002</v>
      </c>
    </row>
    <row r="3149" spans="1:12" x14ac:dyDescent="0.25">
      <c r="A3149" t="s">
        <v>4504</v>
      </c>
      <c r="B3149">
        <v>1</v>
      </c>
      <c r="C3149">
        <v>5</v>
      </c>
      <c r="D3149">
        <v>4</v>
      </c>
      <c r="E3149">
        <v>699104</v>
      </c>
      <c r="F3149" s="2">
        <v>0.02</v>
      </c>
      <c r="G3149" s="2">
        <v>0</v>
      </c>
      <c r="H3149" s="2">
        <v>0</v>
      </c>
      <c r="I3149">
        <v>0.4</v>
      </c>
      <c r="J3149">
        <v>3</v>
      </c>
      <c r="K3149">
        <v>0.54955200000000004</v>
      </c>
      <c r="L3149">
        <v>1.1023432</v>
      </c>
    </row>
    <row r="3150" spans="1:12" x14ac:dyDescent="0.25">
      <c r="A3150" t="s">
        <v>4504</v>
      </c>
      <c r="B3150">
        <v>1</v>
      </c>
      <c r="C3150">
        <v>3</v>
      </c>
      <c r="D3150">
        <v>3</v>
      </c>
      <c r="E3150">
        <v>732055</v>
      </c>
      <c r="F3150" s="2">
        <v>0.01</v>
      </c>
      <c r="G3150" s="2">
        <v>0</v>
      </c>
      <c r="H3150" s="2">
        <v>0</v>
      </c>
      <c r="I3150">
        <v>0.4</v>
      </c>
      <c r="J3150">
        <v>2.4000000000000004</v>
      </c>
      <c r="K3150">
        <v>0.46602750000000004</v>
      </c>
      <c r="L3150">
        <v>0.92310962500000016</v>
      </c>
    </row>
    <row r="3151" spans="1:12" x14ac:dyDescent="0.25">
      <c r="A3151" t="s">
        <v>4504</v>
      </c>
      <c r="B3151">
        <v>1</v>
      </c>
      <c r="C3151">
        <v>2</v>
      </c>
      <c r="D3151">
        <v>2</v>
      </c>
      <c r="E3151">
        <v>39310</v>
      </c>
      <c r="F3151" s="2">
        <v>0.01</v>
      </c>
      <c r="G3151" s="2">
        <v>0</v>
      </c>
      <c r="H3151" s="2">
        <v>0</v>
      </c>
      <c r="I3151">
        <v>0.4</v>
      </c>
      <c r="J3151">
        <v>1.6</v>
      </c>
      <c r="K3151">
        <v>0.11965500000000001</v>
      </c>
      <c r="L3151">
        <v>0.60187925000000009</v>
      </c>
    </row>
    <row r="3152" spans="1:12" x14ac:dyDescent="0.25">
      <c r="A3152" t="s">
        <v>4504</v>
      </c>
      <c r="B3152">
        <v>1</v>
      </c>
      <c r="C3152">
        <v>7</v>
      </c>
      <c r="D3152">
        <v>6</v>
      </c>
      <c r="E3152">
        <v>154432</v>
      </c>
      <c r="F3152" s="2">
        <v>0.01</v>
      </c>
      <c r="G3152" s="2">
        <v>0</v>
      </c>
      <c r="H3152" s="2">
        <v>0</v>
      </c>
      <c r="I3152">
        <v>0.4</v>
      </c>
      <c r="J3152">
        <v>4.6000000000000005</v>
      </c>
      <c r="K3152">
        <v>0.17721599999999998</v>
      </c>
      <c r="L3152">
        <v>1.3720256</v>
      </c>
    </row>
    <row r="3153" spans="1:12" x14ac:dyDescent="0.25">
      <c r="A3153" t="s">
        <v>4504</v>
      </c>
      <c r="B3153">
        <v>1</v>
      </c>
      <c r="C3153">
        <v>3</v>
      </c>
      <c r="D3153">
        <v>3</v>
      </c>
      <c r="E3153">
        <v>313962</v>
      </c>
      <c r="F3153" s="2">
        <v>0.02</v>
      </c>
      <c r="G3153" s="2">
        <v>0</v>
      </c>
      <c r="H3153" s="2">
        <v>0</v>
      </c>
      <c r="I3153">
        <v>0.4</v>
      </c>
      <c r="J3153">
        <v>2.4000000000000004</v>
      </c>
      <c r="K3153">
        <v>0.35698099999999999</v>
      </c>
      <c r="L3153">
        <v>0.88494335000000013</v>
      </c>
    </row>
    <row r="3154" spans="1:12" x14ac:dyDescent="0.25">
      <c r="A3154" t="s">
        <v>4504</v>
      </c>
      <c r="B3154">
        <v>1</v>
      </c>
      <c r="C3154">
        <v>1</v>
      </c>
      <c r="D3154">
        <v>1</v>
      </c>
      <c r="E3154">
        <v>47147</v>
      </c>
      <c r="F3154" s="2">
        <v>0.01</v>
      </c>
      <c r="G3154" s="2">
        <v>0</v>
      </c>
      <c r="H3154" s="2">
        <v>0</v>
      </c>
      <c r="I3154">
        <v>0.4</v>
      </c>
      <c r="J3154">
        <v>0.8</v>
      </c>
      <c r="K3154">
        <v>0.1235735</v>
      </c>
      <c r="L3154">
        <v>0.40325072500000003</v>
      </c>
    </row>
    <row r="3155" spans="1:12" x14ac:dyDescent="0.25">
      <c r="A3155" t="s">
        <v>4504</v>
      </c>
      <c r="B3155">
        <v>1</v>
      </c>
      <c r="C3155">
        <v>2</v>
      </c>
      <c r="D3155">
        <v>2</v>
      </c>
      <c r="E3155">
        <v>103161</v>
      </c>
      <c r="F3155" s="2">
        <v>0.03</v>
      </c>
      <c r="G3155" s="2">
        <v>0</v>
      </c>
      <c r="H3155" s="2">
        <v>0</v>
      </c>
      <c r="I3155">
        <v>0.4</v>
      </c>
      <c r="J3155">
        <v>1.6</v>
      </c>
      <c r="K3155">
        <v>0.35158049999999996</v>
      </c>
      <c r="L3155">
        <v>0.68305317500000007</v>
      </c>
    </row>
    <row r="3156" spans="1:12" x14ac:dyDescent="0.25">
      <c r="A3156" t="s">
        <v>4504</v>
      </c>
      <c r="B3156">
        <v>1</v>
      </c>
      <c r="C3156">
        <v>9</v>
      </c>
      <c r="D3156">
        <v>9</v>
      </c>
      <c r="E3156">
        <v>313852</v>
      </c>
      <c r="F3156" s="2">
        <v>0.01</v>
      </c>
      <c r="G3156" s="2">
        <v>0</v>
      </c>
      <c r="H3156" s="2">
        <v>0</v>
      </c>
      <c r="I3156">
        <v>0.4</v>
      </c>
      <c r="J3156">
        <v>7.2</v>
      </c>
      <c r="K3156">
        <v>0.25692599999999999</v>
      </c>
      <c r="L3156">
        <v>2.0499241000000001</v>
      </c>
    </row>
    <row r="3157" spans="1:12" x14ac:dyDescent="0.25">
      <c r="A3157" t="s">
        <v>4504</v>
      </c>
      <c r="B3157">
        <v>1</v>
      </c>
      <c r="C3157">
        <v>12</v>
      </c>
      <c r="D3157">
        <v>8</v>
      </c>
      <c r="E3157">
        <v>590126</v>
      </c>
      <c r="F3157" s="2">
        <v>0.01</v>
      </c>
      <c r="G3157" s="2">
        <v>0</v>
      </c>
      <c r="H3157" s="2">
        <v>0</v>
      </c>
      <c r="I3157">
        <v>0.4</v>
      </c>
      <c r="J3157">
        <v>5.6000000000000005</v>
      </c>
      <c r="K3157">
        <v>0.39506299999999994</v>
      </c>
      <c r="L3157">
        <v>1.6982720499999999</v>
      </c>
    </row>
    <row r="3158" spans="1:12" x14ac:dyDescent="0.25">
      <c r="A3158" t="s">
        <v>4504</v>
      </c>
      <c r="B3158">
        <v>1</v>
      </c>
      <c r="C3158">
        <v>5</v>
      </c>
      <c r="D3158">
        <v>4</v>
      </c>
      <c r="E3158">
        <v>149034</v>
      </c>
      <c r="F3158" s="2">
        <v>0</v>
      </c>
      <c r="G3158" s="2">
        <v>0</v>
      </c>
      <c r="H3158" s="2">
        <v>0</v>
      </c>
      <c r="I3158">
        <v>0.4</v>
      </c>
      <c r="J3158">
        <v>3</v>
      </c>
      <c r="K3158">
        <v>7.4517E-2</v>
      </c>
      <c r="L3158">
        <v>0.93608095000000002</v>
      </c>
    </row>
    <row r="3159" spans="1:12" x14ac:dyDescent="0.25">
      <c r="A3159" t="s">
        <v>4504</v>
      </c>
      <c r="B3159">
        <v>1</v>
      </c>
      <c r="C3159">
        <v>9</v>
      </c>
      <c r="D3159">
        <v>3</v>
      </c>
      <c r="E3159">
        <v>171899</v>
      </c>
      <c r="F3159" s="2">
        <v>0.01</v>
      </c>
      <c r="G3159" s="2">
        <v>0</v>
      </c>
      <c r="H3159" s="2">
        <v>0</v>
      </c>
      <c r="I3159">
        <v>0.4</v>
      </c>
      <c r="J3159">
        <v>1.2000000000000002</v>
      </c>
      <c r="K3159">
        <v>0.18594949999999999</v>
      </c>
      <c r="L3159">
        <v>0.52508232500000007</v>
      </c>
    </row>
    <row r="3160" spans="1:12" x14ac:dyDescent="0.25">
      <c r="A3160" t="s">
        <v>13038</v>
      </c>
      <c r="B3160">
        <v>1</v>
      </c>
      <c r="C3160">
        <v>7</v>
      </c>
      <c r="D3160">
        <v>7</v>
      </c>
      <c r="E3160">
        <v>334600</v>
      </c>
      <c r="F3160" s="2">
        <v>0.06</v>
      </c>
      <c r="G3160" s="2">
        <v>0</v>
      </c>
      <c r="H3160" s="2">
        <v>0</v>
      </c>
      <c r="I3160">
        <v>0.4</v>
      </c>
      <c r="J3160">
        <v>5.6000000000000005</v>
      </c>
      <c r="K3160">
        <v>0.76729999999999998</v>
      </c>
      <c r="L3160">
        <v>1.8285550000000002</v>
      </c>
    </row>
    <row r="3161" spans="1:12" x14ac:dyDescent="0.25">
      <c r="A3161" t="s">
        <v>13038</v>
      </c>
      <c r="B3161">
        <v>1</v>
      </c>
      <c r="C3161">
        <v>12</v>
      </c>
      <c r="D3161">
        <v>12</v>
      </c>
      <c r="E3161">
        <v>476030</v>
      </c>
      <c r="F3161" s="2">
        <v>0.04</v>
      </c>
      <c r="G3161" s="2">
        <v>0</v>
      </c>
      <c r="H3161" s="2">
        <v>0</v>
      </c>
      <c r="I3161">
        <v>0.4</v>
      </c>
      <c r="J3161">
        <v>9.6000000000000014</v>
      </c>
      <c r="K3161">
        <v>0.638015</v>
      </c>
      <c r="L3161">
        <v>2.7833052500000006</v>
      </c>
    </row>
    <row r="3162" spans="1:12" x14ac:dyDescent="0.25">
      <c r="A3162" t="s">
        <v>13038</v>
      </c>
      <c r="B3162">
        <v>1</v>
      </c>
      <c r="C3162">
        <v>11</v>
      </c>
      <c r="D3162">
        <v>10</v>
      </c>
      <c r="E3162">
        <v>259404</v>
      </c>
      <c r="F3162" s="2">
        <v>0.04</v>
      </c>
      <c r="G3162" s="2">
        <v>0</v>
      </c>
      <c r="H3162" s="2">
        <v>0</v>
      </c>
      <c r="I3162">
        <v>0.4</v>
      </c>
      <c r="J3162">
        <v>7.8</v>
      </c>
      <c r="K3162">
        <v>0.52970200000000001</v>
      </c>
      <c r="L3162">
        <v>2.2953956999999998</v>
      </c>
    </row>
    <row r="3163" spans="1:12" x14ac:dyDescent="0.25">
      <c r="A3163" t="s">
        <v>14037</v>
      </c>
      <c r="B3163">
        <v>1</v>
      </c>
      <c r="C3163">
        <v>6</v>
      </c>
      <c r="D3163">
        <v>5</v>
      </c>
      <c r="E3163">
        <v>72294</v>
      </c>
      <c r="F3163" s="2">
        <v>7.0000000000000007E-2</v>
      </c>
      <c r="G3163" s="2">
        <v>0</v>
      </c>
      <c r="H3163" s="2">
        <v>0.01</v>
      </c>
      <c r="I3163">
        <v>0.4</v>
      </c>
      <c r="J3163">
        <v>3.8</v>
      </c>
      <c r="K3163">
        <v>0.98614700000000011</v>
      </c>
      <c r="L3163">
        <v>1.4551514499999998</v>
      </c>
    </row>
    <row r="3164" spans="1:12" x14ac:dyDescent="0.25">
      <c r="A3164" t="s">
        <v>6948</v>
      </c>
      <c r="B3164">
        <v>1</v>
      </c>
      <c r="C3164">
        <v>6</v>
      </c>
      <c r="D3164">
        <v>6</v>
      </c>
      <c r="E3164">
        <v>25145</v>
      </c>
      <c r="F3164" s="2">
        <v>0.05</v>
      </c>
      <c r="G3164" s="2">
        <v>0</v>
      </c>
      <c r="H3164" s="2">
        <v>0.01</v>
      </c>
      <c r="I3164">
        <v>0.4</v>
      </c>
      <c r="J3164">
        <v>4.8000000000000007</v>
      </c>
      <c r="K3164">
        <v>0.7625725000000001</v>
      </c>
      <c r="L3164">
        <v>1.6269003750000004</v>
      </c>
    </row>
    <row r="3165" spans="1:12" x14ac:dyDescent="0.25">
      <c r="A3165" t="s">
        <v>3383</v>
      </c>
      <c r="B3165">
        <v>1</v>
      </c>
      <c r="C3165">
        <v>5</v>
      </c>
      <c r="D3165">
        <v>3</v>
      </c>
      <c r="E3165">
        <v>2358</v>
      </c>
      <c r="F3165" s="2">
        <v>0.01</v>
      </c>
      <c r="G3165" s="2">
        <v>0</v>
      </c>
      <c r="H3165" s="2">
        <v>0</v>
      </c>
      <c r="I3165">
        <v>0.4</v>
      </c>
      <c r="J3165">
        <v>2.0000000000000004</v>
      </c>
      <c r="K3165">
        <v>0.10117900000000001</v>
      </c>
      <c r="L3165">
        <v>0.69541265000000019</v>
      </c>
    </row>
    <row r="3166" spans="1:12" x14ac:dyDescent="0.25">
      <c r="A3166" t="s">
        <v>15500</v>
      </c>
      <c r="B3166">
        <v>1</v>
      </c>
      <c r="C3166">
        <v>10</v>
      </c>
      <c r="D3166">
        <v>10</v>
      </c>
      <c r="E3166">
        <v>2012372</v>
      </c>
      <c r="F3166" s="2">
        <v>7.0000000000000007E-2</v>
      </c>
      <c r="G3166" s="2">
        <v>0</v>
      </c>
      <c r="H3166" s="2">
        <v>0</v>
      </c>
      <c r="I3166">
        <v>0.4</v>
      </c>
      <c r="J3166">
        <v>8</v>
      </c>
      <c r="K3166">
        <v>1.7061860000000002</v>
      </c>
      <c r="L3166">
        <v>2.7571650999999999</v>
      </c>
    </row>
    <row r="3167" spans="1:12" x14ac:dyDescent="0.25">
      <c r="A3167" t="s">
        <v>14092</v>
      </c>
      <c r="B3167">
        <v>1</v>
      </c>
      <c r="C3167">
        <v>12</v>
      </c>
      <c r="D3167">
        <v>9</v>
      </c>
      <c r="E3167">
        <v>813310</v>
      </c>
      <c r="F3167" s="2">
        <v>0.01</v>
      </c>
      <c r="G3167" s="2">
        <v>0</v>
      </c>
      <c r="H3167" s="2">
        <v>0</v>
      </c>
      <c r="I3167">
        <v>0.4</v>
      </c>
      <c r="J3167">
        <v>6.6</v>
      </c>
      <c r="K3167">
        <v>0.50665499999999997</v>
      </c>
      <c r="L3167">
        <v>1.9873292499999999</v>
      </c>
    </row>
    <row r="3168" spans="1:12" x14ac:dyDescent="0.25">
      <c r="A3168" t="s">
        <v>1503</v>
      </c>
      <c r="B3168">
        <v>1</v>
      </c>
      <c r="C3168">
        <v>3</v>
      </c>
      <c r="D3168">
        <v>3</v>
      </c>
      <c r="E3168">
        <v>59070</v>
      </c>
      <c r="F3168" s="2">
        <v>0.01</v>
      </c>
      <c r="G3168" s="2">
        <v>0</v>
      </c>
      <c r="H3168" s="2">
        <v>0</v>
      </c>
      <c r="I3168">
        <v>0.4</v>
      </c>
      <c r="J3168">
        <v>2.4000000000000004</v>
      </c>
      <c r="K3168">
        <v>0.12953500000000001</v>
      </c>
      <c r="L3168">
        <v>0.80533725000000012</v>
      </c>
    </row>
    <row r="3169" spans="1:12" x14ac:dyDescent="0.25">
      <c r="A3169" t="s">
        <v>1503</v>
      </c>
      <c r="B3169">
        <v>1</v>
      </c>
      <c r="C3169">
        <v>10</v>
      </c>
      <c r="D3169">
        <v>7</v>
      </c>
      <c r="E3169">
        <v>4318</v>
      </c>
      <c r="F3169" s="2">
        <v>0.01</v>
      </c>
      <c r="G3169" s="2">
        <v>0</v>
      </c>
      <c r="H3169" s="2">
        <v>0</v>
      </c>
      <c r="I3169">
        <v>0.4</v>
      </c>
      <c r="J3169">
        <v>5</v>
      </c>
      <c r="K3169">
        <v>0.102159</v>
      </c>
      <c r="L3169">
        <v>1.4457556500000002</v>
      </c>
    </row>
    <row r="3170" spans="1:12" x14ac:dyDescent="0.25">
      <c r="A3170" t="s">
        <v>1503</v>
      </c>
      <c r="B3170">
        <v>1</v>
      </c>
      <c r="C3170">
        <v>3</v>
      </c>
      <c r="D3170">
        <v>2</v>
      </c>
      <c r="E3170">
        <v>4862</v>
      </c>
      <c r="F3170" s="2">
        <v>0.01</v>
      </c>
      <c r="G3170" s="2">
        <v>0</v>
      </c>
      <c r="H3170" s="2">
        <v>0</v>
      </c>
      <c r="I3170">
        <v>0.4</v>
      </c>
      <c r="J3170">
        <v>1.4000000000000001</v>
      </c>
      <c r="K3170">
        <v>0.10243100000000001</v>
      </c>
      <c r="L3170">
        <v>0.54585085</v>
      </c>
    </row>
    <row r="3171" spans="1:12" x14ac:dyDescent="0.25">
      <c r="A3171" t="s">
        <v>1503</v>
      </c>
      <c r="B3171">
        <v>1</v>
      </c>
      <c r="C3171">
        <v>3</v>
      </c>
      <c r="D3171">
        <v>3</v>
      </c>
      <c r="E3171">
        <v>131860</v>
      </c>
      <c r="F3171" s="2">
        <v>0.02</v>
      </c>
      <c r="G3171" s="2">
        <v>0</v>
      </c>
      <c r="H3171" s="2">
        <v>0</v>
      </c>
      <c r="I3171">
        <v>0.4</v>
      </c>
      <c r="J3171">
        <v>2.4000000000000004</v>
      </c>
      <c r="K3171">
        <v>0.26593</v>
      </c>
      <c r="L3171">
        <v>0.8530755000000001</v>
      </c>
    </row>
    <row r="3172" spans="1:12" x14ac:dyDescent="0.25">
      <c r="A3172" t="s">
        <v>1503</v>
      </c>
      <c r="B3172">
        <v>1</v>
      </c>
      <c r="C3172">
        <v>5</v>
      </c>
      <c r="D3172">
        <v>3</v>
      </c>
      <c r="E3172">
        <v>13164</v>
      </c>
      <c r="F3172" s="2">
        <v>0.01</v>
      </c>
      <c r="G3172" s="2">
        <v>0</v>
      </c>
      <c r="H3172" s="2">
        <v>0</v>
      </c>
      <c r="I3172">
        <v>0.4</v>
      </c>
      <c r="J3172">
        <v>2.0000000000000004</v>
      </c>
      <c r="K3172">
        <v>0.10658200000000001</v>
      </c>
      <c r="L3172">
        <v>0.69730370000000019</v>
      </c>
    </row>
    <row r="3173" spans="1:12" x14ac:dyDescent="0.25">
      <c r="A3173" t="s">
        <v>1503</v>
      </c>
      <c r="B3173">
        <v>1</v>
      </c>
      <c r="C3173">
        <v>9</v>
      </c>
      <c r="D3173">
        <v>8</v>
      </c>
      <c r="E3173">
        <v>336953</v>
      </c>
      <c r="F3173" s="2">
        <v>0.01</v>
      </c>
      <c r="G3173" s="2">
        <v>0</v>
      </c>
      <c r="H3173" s="2">
        <v>0</v>
      </c>
      <c r="I3173">
        <v>0.4</v>
      </c>
      <c r="J3173">
        <v>6.2</v>
      </c>
      <c r="K3173">
        <v>0.26847650000000001</v>
      </c>
      <c r="L3173">
        <v>1.8039667749999999</v>
      </c>
    </row>
    <row r="3174" spans="1:12" x14ac:dyDescent="0.25">
      <c r="A3174" t="s">
        <v>1503</v>
      </c>
      <c r="B3174">
        <v>1</v>
      </c>
      <c r="C3174">
        <v>13</v>
      </c>
      <c r="D3174">
        <v>13</v>
      </c>
      <c r="E3174">
        <v>493836</v>
      </c>
      <c r="F3174" s="2">
        <v>0</v>
      </c>
      <c r="G3174" s="2">
        <v>0</v>
      </c>
      <c r="H3174" s="2">
        <v>0</v>
      </c>
      <c r="I3174">
        <v>0.4</v>
      </c>
      <c r="J3174">
        <v>10.4</v>
      </c>
      <c r="K3174">
        <v>0.246918</v>
      </c>
      <c r="L3174">
        <v>2.8464213000000003</v>
      </c>
    </row>
    <row r="3175" spans="1:12" x14ac:dyDescent="0.25">
      <c r="A3175" t="s">
        <v>1503</v>
      </c>
      <c r="B3175">
        <v>1</v>
      </c>
      <c r="C3175">
        <v>5</v>
      </c>
      <c r="D3175">
        <v>3</v>
      </c>
      <c r="E3175">
        <v>72549</v>
      </c>
      <c r="F3175" s="2">
        <v>0.01</v>
      </c>
      <c r="G3175" s="2">
        <v>0</v>
      </c>
      <c r="H3175" s="2">
        <v>0</v>
      </c>
      <c r="I3175">
        <v>0.4</v>
      </c>
      <c r="J3175">
        <v>2.0000000000000004</v>
      </c>
      <c r="K3175">
        <v>0.13627450000000002</v>
      </c>
      <c r="L3175">
        <v>0.70769607500000009</v>
      </c>
    </row>
    <row r="3176" spans="1:12" x14ac:dyDescent="0.25">
      <c r="A3176" t="s">
        <v>13531</v>
      </c>
      <c r="B3176">
        <v>1</v>
      </c>
      <c r="C3176">
        <v>6</v>
      </c>
      <c r="D3176">
        <v>3</v>
      </c>
      <c r="E3176">
        <v>50371</v>
      </c>
      <c r="F3176" s="2">
        <v>0.03</v>
      </c>
      <c r="G3176" s="2">
        <v>0</v>
      </c>
      <c r="H3176" s="2">
        <v>0</v>
      </c>
      <c r="I3176">
        <v>0.4</v>
      </c>
      <c r="J3176">
        <v>1.8000000000000003</v>
      </c>
      <c r="K3176">
        <v>0.32518550000000002</v>
      </c>
      <c r="L3176">
        <v>0.72381492500000011</v>
      </c>
    </row>
    <row r="3177" spans="1:12" x14ac:dyDescent="0.25">
      <c r="A3177" t="s">
        <v>20661</v>
      </c>
      <c r="B3177">
        <v>1</v>
      </c>
      <c r="C3177">
        <v>17</v>
      </c>
      <c r="D3177">
        <v>10</v>
      </c>
      <c r="E3177">
        <v>4544350</v>
      </c>
      <c r="F3177" s="2">
        <v>0.02</v>
      </c>
      <c r="G3177" s="2">
        <v>0</v>
      </c>
      <c r="H3177" s="2">
        <v>0</v>
      </c>
      <c r="I3177">
        <v>0.4</v>
      </c>
      <c r="J3177">
        <v>6.6</v>
      </c>
      <c r="K3177">
        <v>2.472175</v>
      </c>
      <c r="L3177">
        <v>2.6752612500000001</v>
      </c>
    </row>
    <row r="3178" spans="1:12" x14ac:dyDescent="0.25">
      <c r="A3178" t="s">
        <v>17531</v>
      </c>
      <c r="B3178">
        <v>1</v>
      </c>
      <c r="C3178">
        <v>3566</v>
      </c>
      <c r="D3178">
        <v>4</v>
      </c>
      <c r="E3178">
        <v>50168</v>
      </c>
      <c r="F3178" s="2">
        <v>0</v>
      </c>
      <c r="G3178" s="2">
        <v>0</v>
      </c>
      <c r="H3178" s="2">
        <v>0</v>
      </c>
      <c r="I3178">
        <v>0.4</v>
      </c>
      <c r="J3178">
        <v>-709.2</v>
      </c>
      <c r="K3178">
        <v>2.5083999999999999E-2</v>
      </c>
      <c r="L3178">
        <v>-177.13122060000001</v>
      </c>
    </row>
    <row r="3179" spans="1:12" x14ac:dyDescent="0.25">
      <c r="A3179" t="s">
        <v>6017</v>
      </c>
      <c r="B3179">
        <v>1</v>
      </c>
      <c r="C3179">
        <v>15</v>
      </c>
      <c r="D3179">
        <v>13</v>
      </c>
      <c r="E3179">
        <v>482005</v>
      </c>
      <c r="F3179" s="2">
        <v>0.03</v>
      </c>
      <c r="G3179" s="2">
        <v>0</v>
      </c>
      <c r="H3179" s="2">
        <v>0</v>
      </c>
      <c r="I3179">
        <v>0.4</v>
      </c>
      <c r="J3179">
        <v>10</v>
      </c>
      <c r="K3179">
        <v>0.54100249999999994</v>
      </c>
      <c r="L3179">
        <v>2.8493508750000003</v>
      </c>
    </row>
    <row r="3180" spans="1:12" x14ac:dyDescent="0.25">
      <c r="A3180" t="s">
        <v>6017</v>
      </c>
      <c r="B3180">
        <v>1</v>
      </c>
      <c r="C3180">
        <v>9</v>
      </c>
      <c r="D3180">
        <v>3</v>
      </c>
      <c r="E3180">
        <v>220118</v>
      </c>
      <c r="F3180" s="2">
        <v>0.04</v>
      </c>
      <c r="G3180" s="2">
        <v>0</v>
      </c>
      <c r="H3180" s="2">
        <v>0</v>
      </c>
      <c r="I3180">
        <v>0.4</v>
      </c>
      <c r="J3180">
        <v>1.2000000000000002</v>
      </c>
      <c r="K3180">
        <v>0.51005900000000004</v>
      </c>
      <c r="L3180">
        <v>0.63852065000000002</v>
      </c>
    </row>
    <row r="3181" spans="1:12" x14ac:dyDescent="0.25">
      <c r="A3181" t="s">
        <v>663</v>
      </c>
      <c r="B3181">
        <v>1</v>
      </c>
      <c r="C3181">
        <v>14</v>
      </c>
      <c r="D3181">
        <v>13</v>
      </c>
      <c r="E3181">
        <v>4625928</v>
      </c>
      <c r="F3181" s="2">
        <v>0.08</v>
      </c>
      <c r="G3181" s="2">
        <v>0</v>
      </c>
      <c r="H3181" s="2">
        <v>0</v>
      </c>
      <c r="I3181">
        <v>0.4</v>
      </c>
      <c r="J3181">
        <v>10.200000000000001</v>
      </c>
      <c r="K3181">
        <v>3.1129639999999998</v>
      </c>
      <c r="L3181">
        <v>3.7995374000000002</v>
      </c>
    </row>
    <row r="3182" spans="1:12" x14ac:dyDescent="0.25">
      <c r="A3182" t="s">
        <v>663</v>
      </c>
      <c r="B3182">
        <v>1</v>
      </c>
      <c r="C3182">
        <v>5</v>
      </c>
      <c r="D3182">
        <v>2</v>
      </c>
      <c r="E3182">
        <v>3741812</v>
      </c>
      <c r="F3182" s="2">
        <v>0.08</v>
      </c>
      <c r="G3182" s="2">
        <v>0</v>
      </c>
      <c r="H3182" s="2">
        <v>0</v>
      </c>
      <c r="I3182">
        <v>0.4</v>
      </c>
      <c r="J3182">
        <v>1</v>
      </c>
      <c r="K3182">
        <v>2.670906</v>
      </c>
      <c r="L3182">
        <v>1.3448171</v>
      </c>
    </row>
    <row r="3183" spans="1:12" x14ac:dyDescent="0.25">
      <c r="A3183" t="s">
        <v>663</v>
      </c>
      <c r="B3183">
        <v>1</v>
      </c>
      <c r="C3183">
        <v>13</v>
      </c>
      <c r="D3183">
        <v>13</v>
      </c>
      <c r="E3183">
        <v>6225124</v>
      </c>
      <c r="F3183" s="2">
        <v>0.08</v>
      </c>
      <c r="G3183" s="2">
        <v>0</v>
      </c>
      <c r="H3183" s="2">
        <v>0</v>
      </c>
      <c r="I3183">
        <v>0.4</v>
      </c>
      <c r="J3183">
        <v>10.4</v>
      </c>
      <c r="K3183">
        <v>3.9125620000000003</v>
      </c>
      <c r="L3183">
        <v>4.1293967</v>
      </c>
    </row>
    <row r="3184" spans="1:12" x14ac:dyDescent="0.25">
      <c r="A3184" t="s">
        <v>663</v>
      </c>
      <c r="B3184">
        <v>1</v>
      </c>
      <c r="C3184">
        <v>7</v>
      </c>
      <c r="D3184">
        <v>5</v>
      </c>
      <c r="E3184">
        <v>3682671</v>
      </c>
      <c r="F3184" s="2">
        <v>0.08</v>
      </c>
      <c r="G3184" s="2">
        <v>0</v>
      </c>
      <c r="H3184" s="2">
        <v>0</v>
      </c>
      <c r="I3184">
        <v>0.4</v>
      </c>
      <c r="J3184">
        <v>3.6</v>
      </c>
      <c r="K3184">
        <v>2.6413355000000003</v>
      </c>
      <c r="L3184">
        <v>1.9844674250000001</v>
      </c>
    </row>
    <row r="3185" spans="1:12" x14ac:dyDescent="0.25">
      <c r="A3185" t="s">
        <v>663</v>
      </c>
      <c r="B3185">
        <v>1</v>
      </c>
      <c r="C3185">
        <v>5</v>
      </c>
      <c r="D3185">
        <v>5</v>
      </c>
      <c r="E3185">
        <v>5613554</v>
      </c>
      <c r="F3185" s="2">
        <v>0.08</v>
      </c>
      <c r="G3185" s="2">
        <v>0</v>
      </c>
      <c r="H3185" s="2">
        <v>0</v>
      </c>
      <c r="I3185">
        <v>0.4</v>
      </c>
      <c r="J3185">
        <v>4</v>
      </c>
      <c r="K3185">
        <v>3.6067770000000001</v>
      </c>
      <c r="L3185">
        <v>2.4223719500000001</v>
      </c>
    </row>
    <row r="3186" spans="1:12" x14ac:dyDescent="0.25">
      <c r="A3186" t="s">
        <v>663</v>
      </c>
      <c r="B3186">
        <v>1</v>
      </c>
      <c r="C3186">
        <v>7</v>
      </c>
      <c r="D3186">
        <v>7</v>
      </c>
      <c r="E3186">
        <v>5684795</v>
      </c>
      <c r="F3186" s="2">
        <v>7.0000000000000007E-2</v>
      </c>
      <c r="G3186" s="2">
        <v>0</v>
      </c>
      <c r="H3186" s="2">
        <v>0</v>
      </c>
      <c r="I3186">
        <v>0.4</v>
      </c>
      <c r="J3186">
        <v>5.6000000000000005</v>
      </c>
      <c r="K3186">
        <v>3.5423974999999999</v>
      </c>
      <c r="L3186">
        <v>2.7998391250000001</v>
      </c>
    </row>
    <row r="3187" spans="1:12" x14ac:dyDescent="0.25">
      <c r="A3187" t="s">
        <v>7040</v>
      </c>
      <c r="B3187">
        <v>1</v>
      </c>
      <c r="C3187">
        <v>7</v>
      </c>
      <c r="D3187">
        <v>7</v>
      </c>
      <c r="E3187">
        <v>3185320</v>
      </c>
      <c r="F3187" s="2">
        <v>0.06</v>
      </c>
      <c r="G3187" s="2">
        <v>0</v>
      </c>
      <c r="H3187" s="2">
        <v>0</v>
      </c>
      <c r="I3187">
        <v>0.4</v>
      </c>
      <c r="J3187">
        <v>5.6000000000000005</v>
      </c>
      <c r="K3187">
        <v>2.1926600000000001</v>
      </c>
      <c r="L3187">
        <v>2.3274309999999998</v>
      </c>
    </row>
    <row r="3188" spans="1:12" x14ac:dyDescent="0.25">
      <c r="A3188" t="s">
        <v>7040</v>
      </c>
      <c r="B3188">
        <v>1</v>
      </c>
      <c r="C3188">
        <v>14</v>
      </c>
      <c r="D3188">
        <v>13</v>
      </c>
      <c r="E3188">
        <v>2592896</v>
      </c>
      <c r="F3188" s="2">
        <v>0.09</v>
      </c>
      <c r="G3188" s="2">
        <v>0</v>
      </c>
      <c r="H3188" s="2">
        <v>0</v>
      </c>
      <c r="I3188">
        <v>0.4</v>
      </c>
      <c r="J3188">
        <v>10.200000000000001</v>
      </c>
      <c r="K3188">
        <v>2.1964480000000002</v>
      </c>
      <c r="L3188">
        <v>3.4787568000000002</v>
      </c>
    </row>
    <row r="3189" spans="1:12" x14ac:dyDescent="0.25">
      <c r="A3189" t="s">
        <v>7040</v>
      </c>
      <c r="B3189">
        <v>1</v>
      </c>
      <c r="C3189">
        <v>8</v>
      </c>
      <c r="D3189">
        <v>8</v>
      </c>
      <c r="E3189">
        <v>2679373</v>
      </c>
      <c r="F3189" s="2">
        <v>7.0000000000000007E-2</v>
      </c>
      <c r="G3189" s="2">
        <v>0</v>
      </c>
      <c r="H3189" s="2">
        <v>0</v>
      </c>
      <c r="I3189">
        <v>0.4</v>
      </c>
      <c r="J3189">
        <v>6.4</v>
      </c>
      <c r="K3189">
        <v>2.0396865000000002</v>
      </c>
      <c r="L3189">
        <v>2.4738902750000005</v>
      </c>
    </row>
    <row r="3190" spans="1:12" x14ac:dyDescent="0.25">
      <c r="A3190" t="s">
        <v>7040</v>
      </c>
      <c r="B3190">
        <v>1</v>
      </c>
      <c r="C3190">
        <v>6</v>
      </c>
      <c r="D3190">
        <v>6</v>
      </c>
      <c r="E3190">
        <v>3187327</v>
      </c>
      <c r="F3190" s="2">
        <v>7.0000000000000007E-2</v>
      </c>
      <c r="G3190" s="2">
        <v>0</v>
      </c>
      <c r="H3190" s="2">
        <v>0</v>
      </c>
      <c r="I3190">
        <v>0.4</v>
      </c>
      <c r="J3190">
        <v>4.8000000000000007</v>
      </c>
      <c r="K3190">
        <v>2.2936635000000001</v>
      </c>
      <c r="L3190">
        <v>2.1627822250000004</v>
      </c>
    </row>
    <row r="3191" spans="1:12" x14ac:dyDescent="0.25">
      <c r="A3191" t="s">
        <v>20616</v>
      </c>
      <c r="B3191">
        <v>1</v>
      </c>
      <c r="C3191">
        <v>7</v>
      </c>
      <c r="D3191">
        <v>7</v>
      </c>
      <c r="E3191">
        <v>290138</v>
      </c>
      <c r="F3191" s="2">
        <v>0</v>
      </c>
      <c r="G3191" s="2">
        <v>0</v>
      </c>
      <c r="H3191" s="2">
        <v>0</v>
      </c>
      <c r="I3191">
        <v>0.4</v>
      </c>
      <c r="J3191">
        <v>5.6000000000000005</v>
      </c>
      <c r="K3191">
        <v>0.145069</v>
      </c>
      <c r="L3191">
        <v>1.6107741500000001</v>
      </c>
    </row>
    <row r="3192" spans="1:12" x14ac:dyDescent="0.25">
      <c r="A3192" t="s">
        <v>7738</v>
      </c>
      <c r="B3192">
        <v>1</v>
      </c>
      <c r="C3192">
        <v>23</v>
      </c>
      <c r="D3192">
        <v>2</v>
      </c>
      <c r="E3192">
        <v>5318</v>
      </c>
      <c r="F3192" s="2">
        <v>0</v>
      </c>
      <c r="G3192" s="2">
        <v>0</v>
      </c>
      <c r="H3192" s="2">
        <v>0</v>
      </c>
      <c r="I3192">
        <v>0.4</v>
      </c>
      <c r="J3192">
        <v>-2.6</v>
      </c>
      <c r="K3192">
        <v>2.6589999999999999E-3</v>
      </c>
      <c r="L3192">
        <v>-0.48906935000000001</v>
      </c>
    </row>
    <row r="3193" spans="1:12" x14ac:dyDescent="0.25">
      <c r="A3193" t="s">
        <v>8200</v>
      </c>
      <c r="B3193">
        <v>1</v>
      </c>
      <c r="C3193">
        <v>7</v>
      </c>
      <c r="D3193">
        <v>5</v>
      </c>
      <c r="E3193">
        <v>1111255</v>
      </c>
      <c r="F3193" s="2">
        <v>0.04</v>
      </c>
      <c r="G3193" s="2">
        <v>0</v>
      </c>
      <c r="H3193" s="2">
        <v>0.01</v>
      </c>
      <c r="I3193">
        <v>0.4</v>
      </c>
      <c r="J3193">
        <v>3.6</v>
      </c>
      <c r="K3193">
        <v>1.2056274999999999</v>
      </c>
      <c r="L3193">
        <v>1.4819696250000001</v>
      </c>
    </row>
    <row r="3194" spans="1:12" x14ac:dyDescent="0.25">
      <c r="A3194" t="s">
        <v>65</v>
      </c>
      <c r="B3194">
        <v>1</v>
      </c>
      <c r="C3194">
        <v>5</v>
      </c>
      <c r="D3194">
        <v>2</v>
      </c>
      <c r="E3194">
        <v>14161833</v>
      </c>
      <c r="F3194" s="2">
        <v>0.09</v>
      </c>
      <c r="G3194" s="2">
        <v>-0.02</v>
      </c>
      <c r="H3194" s="2">
        <v>0.03</v>
      </c>
      <c r="I3194">
        <v>0.4</v>
      </c>
      <c r="J3194">
        <v>1</v>
      </c>
      <c r="K3194">
        <v>8.4309164999999986</v>
      </c>
      <c r="L3194">
        <v>3.3608207749999996</v>
      </c>
    </row>
    <row r="3195" spans="1:12" x14ac:dyDescent="0.25">
      <c r="A3195" t="s">
        <v>65</v>
      </c>
      <c r="B3195">
        <v>1</v>
      </c>
      <c r="C3195">
        <v>8</v>
      </c>
      <c r="D3195">
        <v>7</v>
      </c>
      <c r="E3195">
        <v>18938867</v>
      </c>
      <c r="F3195" s="2">
        <v>0.05</v>
      </c>
      <c r="G3195" s="2">
        <v>-0.01</v>
      </c>
      <c r="H3195" s="2">
        <v>0.01</v>
      </c>
      <c r="I3195">
        <v>0.4</v>
      </c>
      <c r="J3195">
        <v>5.4</v>
      </c>
      <c r="K3195">
        <v>10.069433499999999</v>
      </c>
      <c r="L3195">
        <v>5.0343017249999997</v>
      </c>
    </row>
    <row r="3196" spans="1:12" x14ac:dyDescent="0.25">
      <c r="A3196" t="s">
        <v>65</v>
      </c>
      <c r="B3196">
        <v>1</v>
      </c>
      <c r="C3196">
        <v>8</v>
      </c>
      <c r="D3196">
        <v>8</v>
      </c>
      <c r="E3196">
        <v>24286474</v>
      </c>
      <c r="F3196" s="2">
        <v>0.08</v>
      </c>
      <c r="G3196" s="2">
        <v>-0.02</v>
      </c>
      <c r="H3196" s="2">
        <v>0.03</v>
      </c>
      <c r="I3196">
        <v>0.4</v>
      </c>
      <c r="J3196">
        <v>6.4</v>
      </c>
      <c r="K3196">
        <v>13.393236999999999</v>
      </c>
      <c r="L3196">
        <v>6.4476329499999991</v>
      </c>
    </row>
    <row r="3197" spans="1:12" x14ac:dyDescent="0.25">
      <c r="A3197" t="s">
        <v>65</v>
      </c>
      <c r="B3197">
        <v>1</v>
      </c>
      <c r="C3197">
        <v>7</v>
      </c>
      <c r="D3197">
        <v>7</v>
      </c>
      <c r="E3197">
        <v>37539570</v>
      </c>
      <c r="F3197" s="2">
        <v>0.04</v>
      </c>
      <c r="G3197" s="2">
        <v>-0.04</v>
      </c>
      <c r="H3197" s="2">
        <v>0.04</v>
      </c>
      <c r="I3197">
        <v>0.4</v>
      </c>
      <c r="J3197">
        <v>5.6000000000000005</v>
      </c>
      <c r="K3197">
        <v>19.569784999999996</v>
      </c>
      <c r="L3197">
        <v>8.4094247499999977</v>
      </c>
    </row>
    <row r="3198" spans="1:12" x14ac:dyDescent="0.25">
      <c r="A3198" t="s">
        <v>2900</v>
      </c>
      <c r="B3198">
        <v>1</v>
      </c>
      <c r="C3198">
        <v>3</v>
      </c>
      <c r="D3198">
        <v>2</v>
      </c>
      <c r="E3198">
        <v>317542</v>
      </c>
      <c r="F3198" s="2">
        <v>0.02</v>
      </c>
      <c r="G3198" s="2">
        <v>0</v>
      </c>
      <c r="H3198" s="2">
        <v>0</v>
      </c>
      <c r="I3198">
        <v>0.4</v>
      </c>
      <c r="J3198">
        <v>1.4000000000000001</v>
      </c>
      <c r="K3198">
        <v>0.35877100000000001</v>
      </c>
      <c r="L3198">
        <v>0.63556984999999999</v>
      </c>
    </row>
    <row r="3199" spans="1:12" x14ac:dyDescent="0.25">
      <c r="A3199" t="s">
        <v>2900</v>
      </c>
      <c r="B3199">
        <v>1</v>
      </c>
      <c r="C3199">
        <v>10</v>
      </c>
      <c r="D3199">
        <v>10</v>
      </c>
      <c r="E3199">
        <v>7049534</v>
      </c>
      <c r="F3199" s="2">
        <v>0.02</v>
      </c>
      <c r="G3199" s="2">
        <v>0</v>
      </c>
      <c r="H3199" s="2">
        <v>0</v>
      </c>
      <c r="I3199">
        <v>0.4</v>
      </c>
      <c r="J3199">
        <v>8</v>
      </c>
      <c r="K3199">
        <v>3.7247669999999999</v>
      </c>
      <c r="L3199">
        <v>3.4636684500000001</v>
      </c>
    </row>
    <row r="3200" spans="1:12" x14ac:dyDescent="0.25">
      <c r="A3200" t="s">
        <v>2900</v>
      </c>
      <c r="B3200">
        <v>1</v>
      </c>
      <c r="C3200">
        <v>5</v>
      </c>
      <c r="D3200">
        <v>5</v>
      </c>
      <c r="E3200">
        <v>863852</v>
      </c>
      <c r="F3200" s="2">
        <v>0.03</v>
      </c>
      <c r="G3200" s="2">
        <v>0</v>
      </c>
      <c r="H3200" s="2">
        <v>0</v>
      </c>
      <c r="I3200">
        <v>0.4</v>
      </c>
      <c r="J3200">
        <v>4</v>
      </c>
      <c r="K3200">
        <v>0.73192599999999997</v>
      </c>
      <c r="L3200">
        <v>1.4161741000000001</v>
      </c>
    </row>
    <row r="3201" spans="1:12" x14ac:dyDescent="0.25">
      <c r="A3201" t="s">
        <v>2900</v>
      </c>
      <c r="B3201">
        <v>1</v>
      </c>
      <c r="C3201">
        <v>17</v>
      </c>
      <c r="D3201">
        <v>16</v>
      </c>
      <c r="E3201">
        <v>702334</v>
      </c>
      <c r="F3201" s="2">
        <v>0.01</v>
      </c>
      <c r="G3201" s="2">
        <v>0</v>
      </c>
      <c r="H3201" s="2">
        <v>0</v>
      </c>
      <c r="I3201">
        <v>0.4</v>
      </c>
      <c r="J3201">
        <v>12.600000000000001</v>
      </c>
      <c r="K3201">
        <v>0.45116699999999998</v>
      </c>
      <c r="L3201">
        <v>3.4679084500000004</v>
      </c>
    </row>
    <row r="3202" spans="1:12" x14ac:dyDescent="0.25">
      <c r="A3202" t="s">
        <v>2900</v>
      </c>
      <c r="B3202">
        <v>1</v>
      </c>
      <c r="C3202">
        <v>4</v>
      </c>
      <c r="D3202">
        <v>3</v>
      </c>
      <c r="E3202">
        <v>1779855</v>
      </c>
      <c r="F3202" s="2">
        <v>0.02</v>
      </c>
      <c r="G3202" s="2">
        <v>0</v>
      </c>
      <c r="H3202" s="2">
        <v>0</v>
      </c>
      <c r="I3202">
        <v>0.4</v>
      </c>
      <c r="J3202">
        <v>2.2000000000000002</v>
      </c>
      <c r="K3202">
        <v>1.0899274999999999</v>
      </c>
      <c r="L3202">
        <v>1.091474625</v>
      </c>
    </row>
    <row r="3203" spans="1:12" x14ac:dyDescent="0.25">
      <c r="A3203" t="s">
        <v>2900</v>
      </c>
      <c r="B3203">
        <v>1</v>
      </c>
      <c r="C3203">
        <v>4</v>
      </c>
      <c r="D3203">
        <v>4</v>
      </c>
      <c r="E3203">
        <v>538061</v>
      </c>
      <c r="F3203" s="2">
        <v>0.02</v>
      </c>
      <c r="G3203" s="2">
        <v>0</v>
      </c>
      <c r="H3203" s="2">
        <v>0</v>
      </c>
      <c r="I3203">
        <v>0.4</v>
      </c>
      <c r="J3203">
        <v>3.2</v>
      </c>
      <c r="K3203">
        <v>0.46903050000000002</v>
      </c>
      <c r="L3203">
        <v>1.1241606750000002</v>
      </c>
    </row>
    <row r="3204" spans="1:12" x14ac:dyDescent="0.25">
      <c r="A3204" t="s">
        <v>2900</v>
      </c>
      <c r="B3204">
        <v>1</v>
      </c>
      <c r="C3204">
        <v>18</v>
      </c>
      <c r="D3204">
        <v>17</v>
      </c>
      <c r="E3204">
        <v>1724379</v>
      </c>
      <c r="F3204" s="2">
        <v>0.02</v>
      </c>
      <c r="G3204" s="2">
        <v>0</v>
      </c>
      <c r="H3204" s="2">
        <v>0</v>
      </c>
      <c r="I3204">
        <v>0.4</v>
      </c>
      <c r="J3204">
        <v>13.400000000000002</v>
      </c>
      <c r="K3204">
        <v>1.0621894999999999</v>
      </c>
      <c r="L3204">
        <v>3.8817663250000005</v>
      </c>
    </row>
    <row r="3205" spans="1:12" x14ac:dyDescent="0.25">
      <c r="A3205" t="s">
        <v>2900</v>
      </c>
      <c r="B3205">
        <v>1</v>
      </c>
      <c r="C3205">
        <v>11</v>
      </c>
      <c r="D3205">
        <v>10</v>
      </c>
      <c r="E3205">
        <v>6131880</v>
      </c>
      <c r="F3205" s="2">
        <v>0.01</v>
      </c>
      <c r="G3205" s="2">
        <v>0</v>
      </c>
      <c r="H3205" s="2">
        <v>0</v>
      </c>
      <c r="I3205">
        <v>0.4</v>
      </c>
      <c r="J3205">
        <v>7.8</v>
      </c>
      <c r="K3205">
        <v>3.16594</v>
      </c>
      <c r="L3205">
        <v>3.2180789999999995</v>
      </c>
    </row>
    <row r="3206" spans="1:12" x14ac:dyDescent="0.25">
      <c r="A3206" t="s">
        <v>2900</v>
      </c>
      <c r="B3206">
        <v>1</v>
      </c>
      <c r="C3206">
        <v>19</v>
      </c>
      <c r="D3206">
        <v>13</v>
      </c>
      <c r="E3206">
        <v>661061</v>
      </c>
      <c r="F3206" s="2">
        <v>0.02</v>
      </c>
      <c r="G3206" s="2">
        <v>0</v>
      </c>
      <c r="H3206" s="2">
        <v>0</v>
      </c>
      <c r="I3206">
        <v>0.4</v>
      </c>
      <c r="J3206">
        <v>9.1999999999999993</v>
      </c>
      <c r="K3206">
        <v>0.53053050000000002</v>
      </c>
      <c r="L3206">
        <v>2.6456856750000002</v>
      </c>
    </row>
    <row r="3207" spans="1:12" x14ac:dyDescent="0.25">
      <c r="A3207" t="s">
        <v>8667</v>
      </c>
      <c r="B3207">
        <v>1</v>
      </c>
      <c r="C3207">
        <v>10</v>
      </c>
      <c r="D3207">
        <v>10</v>
      </c>
      <c r="E3207">
        <v>2250165</v>
      </c>
      <c r="F3207" s="2">
        <v>0.03</v>
      </c>
      <c r="G3207" s="2">
        <v>0</v>
      </c>
      <c r="H3207" s="2">
        <v>0</v>
      </c>
      <c r="I3207">
        <v>0.4</v>
      </c>
      <c r="J3207">
        <v>8</v>
      </c>
      <c r="K3207">
        <v>1.4250825</v>
      </c>
      <c r="L3207">
        <v>2.6587788750000003</v>
      </c>
    </row>
    <row r="3208" spans="1:12" x14ac:dyDescent="0.25">
      <c r="A3208" t="s">
        <v>1436</v>
      </c>
      <c r="B3208">
        <v>1</v>
      </c>
      <c r="C3208">
        <v>7</v>
      </c>
      <c r="D3208">
        <v>5</v>
      </c>
      <c r="E3208">
        <v>1085036</v>
      </c>
      <c r="F3208" s="2">
        <v>0.01</v>
      </c>
      <c r="G3208" s="2">
        <v>0</v>
      </c>
      <c r="H3208" s="2">
        <v>0</v>
      </c>
      <c r="I3208">
        <v>0.4</v>
      </c>
      <c r="J3208">
        <v>3.6</v>
      </c>
      <c r="K3208">
        <v>0.64251799999999992</v>
      </c>
      <c r="L3208">
        <v>1.2848812999999999</v>
      </c>
    </row>
    <row r="3209" spans="1:12" x14ac:dyDescent="0.25">
      <c r="A3209" t="s">
        <v>1436</v>
      </c>
      <c r="B3209">
        <v>1</v>
      </c>
      <c r="C3209">
        <v>9</v>
      </c>
      <c r="D3209">
        <v>8</v>
      </c>
      <c r="E3209">
        <v>1199114</v>
      </c>
      <c r="F3209" s="2">
        <v>0.01</v>
      </c>
      <c r="G3209" s="2">
        <v>0</v>
      </c>
      <c r="H3209" s="2">
        <v>0</v>
      </c>
      <c r="I3209">
        <v>0.4</v>
      </c>
      <c r="J3209">
        <v>6.2</v>
      </c>
      <c r="K3209">
        <v>0.69955699999999998</v>
      </c>
      <c r="L3209">
        <v>1.95484495</v>
      </c>
    </row>
    <row r="3210" spans="1:12" x14ac:dyDescent="0.25">
      <c r="A3210" t="s">
        <v>20785</v>
      </c>
      <c r="B3210">
        <v>1</v>
      </c>
      <c r="C3210">
        <v>8</v>
      </c>
      <c r="D3210">
        <v>6</v>
      </c>
      <c r="E3210">
        <v>208228</v>
      </c>
      <c r="F3210" s="2">
        <v>0.01</v>
      </c>
      <c r="G3210" s="2">
        <v>0</v>
      </c>
      <c r="H3210" s="2">
        <v>0</v>
      </c>
      <c r="I3210">
        <v>0.4</v>
      </c>
      <c r="J3210">
        <v>4.4000000000000004</v>
      </c>
      <c r="K3210">
        <v>0.20411400000000002</v>
      </c>
      <c r="L3210">
        <v>1.3314399000000003</v>
      </c>
    </row>
    <row r="3211" spans="1:12" x14ac:dyDescent="0.25">
      <c r="A3211" t="s">
        <v>20785</v>
      </c>
      <c r="B3211">
        <v>1</v>
      </c>
      <c r="C3211">
        <v>5</v>
      </c>
      <c r="D3211">
        <v>4</v>
      </c>
      <c r="E3211">
        <v>118269</v>
      </c>
      <c r="F3211" s="2">
        <v>0</v>
      </c>
      <c r="G3211" s="2">
        <v>0</v>
      </c>
      <c r="H3211" s="2">
        <v>0</v>
      </c>
      <c r="I3211">
        <v>0.4</v>
      </c>
      <c r="J3211">
        <v>3</v>
      </c>
      <c r="K3211">
        <v>5.91345E-2</v>
      </c>
      <c r="L3211">
        <v>0.93069707499999998</v>
      </c>
    </row>
    <row r="3212" spans="1:12" x14ac:dyDescent="0.25">
      <c r="A3212" t="s">
        <v>3426</v>
      </c>
      <c r="B3212">
        <v>1</v>
      </c>
      <c r="C3212">
        <v>6</v>
      </c>
      <c r="D3212">
        <v>4</v>
      </c>
      <c r="E3212">
        <v>71276</v>
      </c>
      <c r="F3212" s="2">
        <v>0</v>
      </c>
      <c r="G3212" s="2">
        <v>-0.01</v>
      </c>
      <c r="H3212" s="2">
        <v>0</v>
      </c>
      <c r="I3212">
        <v>0.4</v>
      </c>
      <c r="J3212">
        <v>2.8000000000000003</v>
      </c>
      <c r="K3212">
        <v>-0.11436199999999999</v>
      </c>
      <c r="L3212">
        <v>0.81997330000000013</v>
      </c>
    </row>
    <row r="3213" spans="1:12" x14ac:dyDescent="0.25">
      <c r="A3213" t="s">
        <v>3426</v>
      </c>
      <c r="B3213">
        <v>1</v>
      </c>
      <c r="C3213">
        <v>8</v>
      </c>
      <c r="D3213">
        <v>6</v>
      </c>
      <c r="E3213">
        <v>1949</v>
      </c>
      <c r="F3213" s="2">
        <v>0.01</v>
      </c>
      <c r="G3213" s="2">
        <v>0</v>
      </c>
      <c r="H3213" s="2">
        <v>0.01</v>
      </c>
      <c r="I3213">
        <v>0.4</v>
      </c>
      <c r="J3213">
        <v>4.4000000000000004</v>
      </c>
      <c r="K3213">
        <v>0.35097450000000002</v>
      </c>
      <c r="L3213">
        <v>1.3828410750000002</v>
      </c>
    </row>
    <row r="3214" spans="1:12" x14ac:dyDescent="0.25">
      <c r="A3214" t="s">
        <v>10321</v>
      </c>
      <c r="B3214">
        <v>1</v>
      </c>
      <c r="C3214">
        <v>9</v>
      </c>
      <c r="D3214">
        <v>3</v>
      </c>
      <c r="E3214">
        <v>89049</v>
      </c>
      <c r="F3214" s="2">
        <v>0</v>
      </c>
      <c r="G3214" s="2">
        <v>0</v>
      </c>
      <c r="H3214" s="2">
        <v>0</v>
      </c>
      <c r="I3214">
        <v>0.4</v>
      </c>
      <c r="J3214">
        <v>1.2000000000000002</v>
      </c>
      <c r="K3214">
        <v>4.4524499999999995E-2</v>
      </c>
      <c r="L3214">
        <v>0.47558357500000009</v>
      </c>
    </row>
    <row r="3215" spans="1:12" x14ac:dyDescent="0.25">
      <c r="A3215" t="s">
        <v>13388</v>
      </c>
      <c r="B3215">
        <v>1</v>
      </c>
      <c r="C3215">
        <v>5</v>
      </c>
      <c r="D3215">
        <v>5</v>
      </c>
      <c r="E3215">
        <v>24491</v>
      </c>
      <c r="F3215" s="2">
        <v>0.03</v>
      </c>
      <c r="G3215" s="2">
        <v>0</v>
      </c>
      <c r="H3215" s="2">
        <v>0.01</v>
      </c>
      <c r="I3215">
        <v>0.4</v>
      </c>
      <c r="J3215">
        <v>4</v>
      </c>
      <c r="K3215">
        <v>0.56224549999999995</v>
      </c>
      <c r="L3215">
        <v>1.3567859250000001</v>
      </c>
    </row>
    <row r="3216" spans="1:12" x14ac:dyDescent="0.25">
      <c r="A3216" t="s">
        <v>9778</v>
      </c>
      <c r="B3216">
        <v>1</v>
      </c>
      <c r="C3216">
        <v>6</v>
      </c>
      <c r="D3216">
        <v>6</v>
      </c>
      <c r="E3216">
        <v>3765264</v>
      </c>
      <c r="F3216" s="2">
        <v>0.11</v>
      </c>
      <c r="G3216" s="2">
        <v>0</v>
      </c>
      <c r="H3216" s="2">
        <v>0.01</v>
      </c>
      <c r="I3216">
        <v>0.4</v>
      </c>
      <c r="J3216">
        <v>4.8000000000000007</v>
      </c>
      <c r="K3216">
        <v>3.2326319999999997</v>
      </c>
      <c r="L3216">
        <v>2.4914212000000004</v>
      </c>
    </row>
    <row r="3217" spans="1:12" x14ac:dyDescent="0.25">
      <c r="A3217" t="s">
        <v>8454</v>
      </c>
      <c r="B3217">
        <v>1</v>
      </c>
      <c r="C3217">
        <v>13</v>
      </c>
      <c r="D3217">
        <v>9</v>
      </c>
      <c r="E3217">
        <v>184312</v>
      </c>
      <c r="F3217" s="2">
        <v>7.0000000000000007E-2</v>
      </c>
      <c r="G3217" s="2">
        <v>0</v>
      </c>
      <c r="H3217" s="2">
        <v>0.01</v>
      </c>
      <c r="I3217">
        <v>0.4</v>
      </c>
      <c r="J3217">
        <v>6.4</v>
      </c>
      <c r="K3217">
        <v>1.0421560000000001</v>
      </c>
      <c r="L3217">
        <v>2.1247546000000002</v>
      </c>
    </row>
    <row r="3218" spans="1:12" x14ac:dyDescent="0.25">
      <c r="A3218" t="s">
        <v>8454</v>
      </c>
      <c r="B3218">
        <v>1</v>
      </c>
      <c r="C3218">
        <v>6</v>
      </c>
      <c r="D3218">
        <v>4</v>
      </c>
      <c r="E3218">
        <v>408504</v>
      </c>
      <c r="F3218" s="2">
        <v>0.03</v>
      </c>
      <c r="G3218" s="2">
        <v>-0.03</v>
      </c>
      <c r="H3218" s="2">
        <v>0.01</v>
      </c>
      <c r="I3218">
        <v>0.4</v>
      </c>
      <c r="J3218">
        <v>2.8000000000000003</v>
      </c>
      <c r="K3218">
        <v>0.30425199999999997</v>
      </c>
      <c r="L3218">
        <v>0.96648820000000013</v>
      </c>
    </row>
    <row r="3219" spans="1:12" x14ac:dyDescent="0.25">
      <c r="A3219" t="s">
        <v>8454</v>
      </c>
      <c r="B3219">
        <v>1</v>
      </c>
      <c r="C3219">
        <v>6</v>
      </c>
      <c r="D3219">
        <v>6</v>
      </c>
      <c r="E3219">
        <v>371024</v>
      </c>
      <c r="F3219" s="2">
        <v>0.06</v>
      </c>
      <c r="G3219" s="2">
        <v>0</v>
      </c>
      <c r="H3219" s="2">
        <v>0</v>
      </c>
      <c r="I3219">
        <v>0.4</v>
      </c>
      <c r="J3219">
        <v>4.8000000000000007</v>
      </c>
      <c r="K3219">
        <v>0.78551199999999999</v>
      </c>
      <c r="L3219">
        <v>1.6349292000000002</v>
      </c>
    </row>
    <row r="3220" spans="1:12" x14ac:dyDescent="0.25">
      <c r="A3220" t="s">
        <v>10038</v>
      </c>
      <c r="B3220">
        <v>1</v>
      </c>
      <c r="C3220">
        <v>29</v>
      </c>
      <c r="D3220">
        <v>30</v>
      </c>
      <c r="E3220">
        <v>10381263</v>
      </c>
      <c r="F3220" s="2">
        <v>0.02</v>
      </c>
      <c r="G3220" s="2">
        <v>0</v>
      </c>
      <c r="H3220" s="2">
        <v>0</v>
      </c>
      <c r="I3220">
        <v>0.4</v>
      </c>
      <c r="J3220">
        <v>24.2</v>
      </c>
      <c r="K3220">
        <v>5.3906314999999996</v>
      </c>
      <c r="L3220">
        <v>8.096721024999999</v>
      </c>
    </row>
    <row r="3221" spans="1:12" x14ac:dyDescent="0.25">
      <c r="A3221" t="s">
        <v>10038</v>
      </c>
      <c r="B3221">
        <v>1</v>
      </c>
      <c r="C3221">
        <v>15</v>
      </c>
      <c r="D3221">
        <v>13</v>
      </c>
      <c r="E3221">
        <v>7497772</v>
      </c>
      <c r="F3221" s="2">
        <v>0.04</v>
      </c>
      <c r="G3221" s="2">
        <v>0</v>
      </c>
      <c r="H3221" s="2">
        <v>0</v>
      </c>
      <c r="I3221">
        <v>0.4</v>
      </c>
      <c r="J3221">
        <v>10</v>
      </c>
      <c r="K3221">
        <v>4.1488860000000001</v>
      </c>
      <c r="L3221">
        <v>4.1121100999999998</v>
      </c>
    </row>
    <row r="3222" spans="1:12" x14ac:dyDescent="0.25">
      <c r="A3222" t="s">
        <v>2271</v>
      </c>
      <c r="B3222">
        <v>1</v>
      </c>
      <c r="C3222">
        <v>15</v>
      </c>
      <c r="D3222">
        <v>16</v>
      </c>
      <c r="E3222">
        <v>6106813</v>
      </c>
      <c r="F3222" s="2">
        <v>0.05</v>
      </c>
      <c r="G3222" s="2">
        <v>0</v>
      </c>
      <c r="H3222" s="2">
        <v>0</v>
      </c>
      <c r="I3222">
        <v>0.4</v>
      </c>
      <c r="J3222">
        <v>13</v>
      </c>
      <c r="K3222">
        <v>3.5534064999999999</v>
      </c>
      <c r="L3222">
        <v>4.653692275</v>
      </c>
    </row>
    <row r="3223" spans="1:12" x14ac:dyDescent="0.25">
      <c r="A3223" t="s">
        <v>2271</v>
      </c>
      <c r="B3223">
        <v>1</v>
      </c>
      <c r="C3223">
        <v>21</v>
      </c>
      <c r="D3223">
        <v>15</v>
      </c>
      <c r="E3223">
        <v>9001804</v>
      </c>
      <c r="F3223" s="2">
        <v>0.04</v>
      </c>
      <c r="G3223" s="2">
        <v>0</v>
      </c>
      <c r="H3223" s="2">
        <v>0</v>
      </c>
      <c r="I3223">
        <v>0.4</v>
      </c>
      <c r="J3223">
        <v>10.8</v>
      </c>
      <c r="K3223">
        <v>4.9009020000000003</v>
      </c>
      <c r="L3223">
        <v>4.5753157000000009</v>
      </c>
    </row>
    <row r="3224" spans="1:12" x14ac:dyDescent="0.25">
      <c r="A3224" t="s">
        <v>2271</v>
      </c>
      <c r="B3224">
        <v>1</v>
      </c>
      <c r="C3224">
        <v>7</v>
      </c>
      <c r="D3224">
        <v>7</v>
      </c>
      <c r="E3224">
        <v>5605621</v>
      </c>
      <c r="F3224" s="2">
        <v>0.04</v>
      </c>
      <c r="G3224" s="2">
        <v>0</v>
      </c>
      <c r="H3224" s="2">
        <v>0</v>
      </c>
      <c r="I3224">
        <v>0.4</v>
      </c>
      <c r="J3224">
        <v>5.6000000000000005</v>
      </c>
      <c r="K3224">
        <v>3.2028105</v>
      </c>
      <c r="L3224">
        <v>2.6809836750000002</v>
      </c>
    </row>
    <row r="3225" spans="1:12" x14ac:dyDescent="0.25">
      <c r="A3225" t="s">
        <v>2271</v>
      </c>
      <c r="B3225">
        <v>1</v>
      </c>
      <c r="C3225">
        <v>10</v>
      </c>
      <c r="D3225">
        <v>9</v>
      </c>
      <c r="E3225">
        <v>7999926</v>
      </c>
      <c r="F3225" s="2">
        <v>0.05</v>
      </c>
      <c r="G3225" s="2">
        <v>0</v>
      </c>
      <c r="H3225" s="2">
        <v>0</v>
      </c>
      <c r="I3225">
        <v>0.4</v>
      </c>
      <c r="J3225">
        <v>7</v>
      </c>
      <c r="K3225">
        <v>4.4999630000000002</v>
      </c>
      <c r="L3225">
        <v>3.48498705</v>
      </c>
    </row>
    <row r="3226" spans="1:12" x14ac:dyDescent="0.25">
      <c r="A3226" t="s">
        <v>2271</v>
      </c>
      <c r="B3226">
        <v>1</v>
      </c>
      <c r="C3226">
        <v>26</v>
      </c>
      <c r="D3226">
        <v>25</v>
      </c>
      <c r="E3226">
        <v>8300584</v>
      </c>
      <c r="F3226" s="2">
        <v>0.03</v>
      </c>
      <c r="G3226" s="2">
        <v>0</v>
      </c>
      <c r="H3226" s="2">
        <v>0</v>
      </c>
      <c r="I3226">
        <v>0.4</v>
      </c>
      <c r="J3226">
        <v>19.8</v>
      </c>
      <c r="K3226">
        <v>4.4502919999999992</v>
      </c>
      <c r="L3226">
        <v>6.6676022000000001</v>
      </c>
    </row>
    <row r="3227" spans="1:12" x14ac:dyDescent="0.25">
      <c r="A3227" t="s">
        <v>9091</v>
      </c>
      <c r="B3227">
        <v>1</v>
      </c>
      <c r="C3227">
        <v>5</v>
      </c>
      <c r="D3227">
        <v>5</v>
      </c>
      <c r="E3227">
        <v>71715</v>
      </c>
      <c r="F3227" s="2">
        <v>7.0000000000000007E-2</v>
      </c>
      <c r="G3227" s="2">
        <v>0</v>
      </c>
      <c r="H3227" s="2">
        <v>0</v>
      </c>
      <c r="I3227">
        <v>0.4</v>
      </c>
      <c r="J3227">
        <v>4</v>
      </c>
      <c r="K3227">
        <v>0.73585750000000005</v>
      </c>
      <c r="L3227">
        <v>1.4175501250000002</v>
      </c>
    </row>
    <row r="3228" spans="1:12" x14ac:dyDescent="0.25">
      <c r="A3228" t="s">
        <v>9091</v>
      </c>
      <c r="B3228">
        <v>1</v>
      </c>
      <c r="C3228">
        <v>5</v>
      </c>
      <c r="D3228">
        <v>3</v>
      </c>
      <c r="E3228">
        <v>41869</v>
      </c>
      <c r="F3228" s="2">
        <v>7.0000000000000007E-2</v>
      </c>
      <c r="G3228" s="2">
        <v>0</v>
      </c>
      <c r="H3228" s="2">
        <v>0.01</v>
      </c>
      <c r="I3228">
        <v>0.4</v>
      </c>
      <c r="J3228">
        <v>2.0000000000000004</v>
      </c>
      <c r="K3228">
        <v>0.97093450000000003</v>
      </c>
      <c r="L3228">
        <v>0.99982707500000012</v>
      </c>
    </row>
    <row r="3229" spans="1:12" x14ac:dyDescent="0.25">
      <c r="A3229" t="s">
        <v>9091</v>
      </c>
      <c r="B3229">
        <v>1</v>
      </c>
      <c r="C3229">
        <v>5</v>
      </c>
      <c r="D3229">
        <v>4</v>
      </c>
      <c r="E3229">
        <v>29860</v>
      </c>
      <c r="F3229" s="2">
        <v>7.0000000000000007E-2</v>
      </c>
      <c r="G3229" s="2">
        <v>0</v>
      </c>
      <c r="H3229" s="2">
        <v>0</v>
      </c>
      <c r="I3229">
        <v>0.4</v>
      </c>
      <c r="J3229">
        <v>3</v>
      </c>
      <c r="K3229">
        <v>0.71493000000000007</v>
      </c>
      <c r="L3229">
        <v>1.1602255000000001</v>
      </c>
    </row>
    <row r="3230" spans="1:12" x14ac:dyDescent="0.25">
      <c r="A3230" t="s">
        <v>15993</v>
      </c>
      <c r="B3230">
        <v>1</v>
      </c>
      <c r="C3230">
        <v>4</v>
      </c>
      <c r="D3230">
        <v>3</v>
      </c>
      <c r="E3230">
        <v>25909</v>
      </c>
      <c r="F3230" s="2">
        <v>0.02</v>
      </c>
      <c r="G3230" s="2">
        <v>0</v>
      </c>
      <c r="H3230" s="2">
        <v>0.01</v>
      </c>
      <c r="I3230">
        <v>0.4</v>
      </c>
      <c r="J3230">
        <v>2.2000000000000002</v>
      </c>
      <c r="K3230">
        <v>0.46295450000000005</v>
      </c>
      <c r="L3230">
        <v>0.87203407500000008</v>
      </c>
    </row>
    <row r="3231" spans="1:12" x14ac:dyDescent="0.25">
      <c r="A3231" t="s">
        <v>738</v>
      </c>
      <c r="B3231">
        <v>1</v>
      </c>
      <c r="C3231">
        <v>1771</v>
      </c>
      <c r="D3231">
        <v>2</v>
      </c>
      <c r="E3231">
        <v>6570</v>
      </c>
      <c r="F3231" s="2">
        <v>0</v>
      </c>
      <c r="G3231" s="2">
        <v>0</v>
      </c>
      <c r="H3231" s="2">
        <v>0</v>
      </c>
      <c r="I3231">
        <v>0.4</v>
      </c>
      <c r="J3231">
        <v>-352.2</v>
      </c>
      <c r="K3231">
        <v>3.2849999999999997E-3</v>
      </c>
      <c r="L3231">
        <v>-87.888850250000004</v>
      </c>
    </row>
    <row r="3232" spans="1:12" x14ac:dyDescent="0.25">
      <c r="A3232" t="s">
        <v>17101</v>
      </c>
      <c r="B3232">
        <v>1</v>
      </c>
      <c r="C3232">
        <v>9</v>
      </c>
      <c r="D3232">
        <v>10</v>
      </c>
      <c r="E3232">
        <v>102012605</v>
      </c>
      <c r="F3232" s="2">
        <v>0.02</v>
      </c>
      <c r="G3232" s="2">
        <v>0</v>
      </c>
      <c r="H3232" s="2">
        <v>0</v>
      </c>
      <c r="I3232">
        <v>0.4</v>
      </c>
      <c r="J3232">
        <v>8.1999999999999993</v>
      </c>
      <c r="K3232">
        <v>51.2063025</v>
      </c>
      <c r="L3232">
        <v>20.132205875</v>
      </c>
    </row>
    <row r="3233" spans="1:12" x14ac:dyDescent="0.25">
      <c r="A3233" t="s">
        <v>3683</v>
      </c>
      <c r="B3233">
        <v>1</v>
      </c>
      <c r="C3233">
        <v>13</v>
      </c>
      <c r="D3233">
        <v>9</v>
      </c>
      <c r="E3233">
        <v>836483</v>
      </c>
      <c r="F3233" s="2">
        <v>0.04</v>
      </c>
      <c r="G3233" s="2">
        <v>0</v>
      </c>
      <c r="H3233" s="2">
        <v>0</v>
      </c>
      <c r="I3233">
        <v>0.4</v>
      </c>
      <c r="J3233">
        <v>6.4</v>
      </c>
      <c r="K3233">
        <v>0.81824150000000007</v>
      </c>
      <c r="L3233">
        <v>2.0463845250000001</v>
      </c>
    </row>
    <row r="3234" spans="1:12" x14ac:dyDescent="0.25">
      <c r="A3234" t="s">
        <v>3322</v>
      </c>
      <c r="B3234">
        <v>1</v>
      </c>
      <c r="C3234">
        <v>6</v>
      </c>
      <c r="D3234">
        <v>6</v>
      </c>
      <c r="E3234">
        <v>149801</v>
      </c>
      <c r="F3234" s="2">
        <v>0.04</v>
      </c>
      <c r="G3234" s="2">
        <v>0</v>
      </c>
      <c r="H3234" s="2">
        <v>0</v>
      </c>
      <c r="I3234">
        <v>0.4</v>
      </c>
      <c r="J3234">
        <v>4.8000000000000007</v>
      </c>
      <c r="K3234">
        <v>0.4749005</v>
      </c>
      <c r="L3234">
        <v>1.5262151750000004</v>
      </c>
    </row>
    <row r="3235" spans="1:12" x14ac:dyDescent="0.25">
      <c r="A3235" t="s">
        <v>3322</v>
      </c>
      <c r="B3235">
        <v>1</v>
      </c>
      <c r="C3235">
        <v>7</v>
      </c>
      <c r="D3235">
        <v>7</v>
      </c>
      <c r="E3235">
        <v>183509</v>
      </c>
      <c r="F3235" s="2">
        <v>0.03</v>
      </c>
      <c r="G3235" s="2">
        <v>0</v>
      </c>
      <c r="H3235" s="2">
        <v>0</v>
      </c>
      <c r="I3235">
        <v>0.4</v>
      </c>
      <c r="J3235">
        <v>5.6000000000000005</v>
      </c>
      <c r="K3235">
        <v>0.39175450000000001</v>
      </c>
      <c r="L3235">
        <v>1.697114075</v>
      </c>
    </row>
    <row r="3236" spans="1:12" x14ac:dyDescent="0.25">
      <c r="A3236" t="s">
        <v>3322</v>
      </c>
      <c r="B3236">
        <v>1</v>
      </c>
      <c r="C3236">
        <v>5</v>
      </c>
      <c r="D3236">
        <v>2</v>
      </c>
      <c r="E3236">
        <v>147193</v>
      </c>
      <c r="F3236" s="2">
        <v>0.04</v>
      </c>
      <c r="G3236" s="2">
        <v>0</v>
      </c>
      <c r="H3236" s="2">
        <v>0</v>
      </c>
      <c r="I3236">
        <v>0.4</v>
      </c>
      <c r="J3236">
        <v>1</v>
      </c>
      <c r="K3236">
        <v>0.47359650000000003</v>
      </c>
      <c r="L3236">
        <v>0.57575877500000006</v>
      </c>
    </row>
    <row r="3237" spans="1:12" x14ac:dyDescent="0.25">
      <c r="A3237" t="s">
        <v>5911</v>
      </c>
      <c r="B3237">
        <v>1</v>
      </c>
      <c r="C3237">
        <v>6</v>
      </c>
      <c r="D3237">
        <v>6</v>
      </c>
      <c r="E3237">
        <v>996503</v>
      </c>
      <c r="F3237" s="2">
        <v>0.03</v>
      </c>
      <c r="G3237" s="2">
        <v>0</v>
      </c>
      <c r="H3237" s="2">
        <v>0</v>
      </c>
      <c r="I3237">
        <v>0.4</v>
      </c>
      <c r="J3237">
        <v>4.8000000000000007</v>
      </c>
      <c r="K3237">
        <v>0.79825149999999989</v>
      </c>
      <c r="L3237">
        <v>1.6393880250000001</v>
      </c>
    </row>
    <row r="3238" spans="1:12" x14ac:dyDescent="0.25">
      <c r="A3238" t="s">
        <v>5911</v>
      </c>
      <c r="B3238">
        <v>1</v>
      </c>
      <c r="C3238">
        <v>6</v>
      </c>
      <c r="D3238">
        <v>6</v>
      </c>
      <c r="E3238">
        <v>73525</v>
      </c>
      <c r="F3238" s="2">
        <v>0.03</v>
      </c>
      <c r="G3238" s="2">
        <v>0</v>
      </c>
      <c r="H3238" s="2">
        <v>0</v>
      </c>
      <c r="I3238">
        <v>0.4</v>
      </c>
      <c r="J3238">
        <v>4.8000000000000007</v>
      </c>
      <c r="K3238">
        <v>0.33676249999999996</v>
      </c>
      <c r="L3238">
        <v>1.4778668750000004</v>
      </c>
    </row>
    <row r="3239" spans="1:12" x14ac:dyDescent="0.25">
      <c r="A3239" t="s">
        <v>2786</v>
      </c>
      <c r="B3239">
        <v>1</v>
      </c>
      <c r="C3239">
        <v>8</v>
      </c>
      <c r="D3239">
        <v>9</v>
      </c>
      <c r="E3239">
        <v>215237</v>
      </c>
      <c r="F3239" s="2">
        <v>0.05</v>
      </c>
      <c r="G3239" s="2">
        <v>0</v>
      </c>
      <c r="H3239" s="2">
        <v>0</v>
      </c>
      <c r="I3239">
        <v>0.4</v>
      </c>
      <c r="J3239">
        <v>7.4</v>
      </c>
      <c r="K3239">
        <v>0.60761850000000006</v>
      </c>
      <c r="L3239">
        <v>2.2226664750000005</v>
      </c>
    </row>
    <row r="3240" spans="1:12" x14ac:dyDescent="0.25">
      <c r="A3240" t="s">
        <v>19665</v>
      </c>
      <c r="B3240">
        <v>1</v>
      </c>
      <c r="C3240">
        <v>10</v>
      </c>
      <c r="D3240">
        <v>9</v>
      </c>
      <c r="E3240">
        <v>2160639</v>
      </c>
      <c r="F3240" s="2">
        <v>0</v>
      </c>
      <c r="G3240" s="2">
        <v>0</v>
      </c>
      <c r="H3240" s="2">
        <v>0</v>
      </c>
      <c r="I3240">
        <v>0.4</v>
      </c>
      <c r="J3240">
        <v>7</v>
      </c>
      <c r="K3240">
        <v>1.0803194999999999</v>
      </c>
      <c r="L3240">
        <v>2.2881118250000001</v>
      </c>
    </row>
    <row r="3241" spans="1:12" x14ac:dyDescent="0.25">
      <c r="A3241" t="s">
        <v>6793</v>
      </c>
      <c r="B3241">
        <v>1</v>
      </c>
      <c r="C3241">
        <v>7</v>
      </c>
      <c r="D3241">
        <v>6</v>
      </c>
      <c r="E3241">
        <v>205870</v>
      </c>
      <c r="F3241" s="2">
        <v>0.01</v>
      </c>
      <c r="G3241" s="2">
        <v>0</v>
      </c>
      <c r="H3241" s="2">
        <v>0</v>
      </c>
      <c r="I3241">
        <v>0.4</v>
      </c>
      <c r="J3241">
        <v>4.6000000000000005</v>
      </c>
      <c r="K3241">
        <v>0.202935</v>
      </c>
      <c r="L3241">
        <v>1.38102725</v>
      </c>
    </row>
    <row r="3242" spans="1:12" x14ac:dyDescent="0.25">
      <c r="A3242" t="s">
        <v>9860</v>
      </c>
      <c r="B3242">
        <v>1</v>
      </c>
      <c r="C3242">
        <v>13</v>
      </c>
      <c r="D3242">
        <v>13</v>
      </c>
      <c r="E3242">
        <v>4513621</v>
      </c>
      <c r="F3242" s="2">
        <v>0.03</v>
      </c>
      <c r="G3242" s="2">
        <v>0</v>
      </c>
      <c r="H3242" s="2">
        <v>0</v>
      </c>
      <c r="I3242">
        <v>0.4</v>
      </c>
      <c r="J3242">
        <v>10.4</v>
      </c>
      <c r="K3242">
        <v>2.5568104999999997</v>
      </c>
      <c r="L3242">
        <v>3.6548836749999998</v>
      </c>
    </row>
    <row r="3243" spans="1:12" x14ac:dyDescent="0.25">
      <c r="A3243" t="s">
        <v>1904</v>
      </c>
      <c r="B3243">
        <v>1</v>
      </c>
      <c r="C3243">
        <v>6</v>
      </c>
      <c r="D3243">
        <v>4</v>
      </c>
      <c r="E3243">
        <v>27207</v>
      </c>
      <c r="F3243" s="2">
        <v>0.03</v>
      </c>
      <c r="G3243" s="2">
        <v>0</v>
      </c>
      <c r="H3243" s="2">
        <v>0</v>
      </c>
      <c r="I3243">
        <v>0.4</v>
      </c>
      <c r="J3243">
        <v>2.8000000000000003</v>
      </c>
      <c r="K3243">
        <v>0.31360349999999998</v>
      </c>
      <c r="L3243">
        <v>0.96976122500000006</v>
      </c>
    </row>
    <row r="3244" spans="1:12" x14ac:dyDescent="0.25">
      <c r="A3244" t="s">
        <v>9118</v>
      </c>
      <c r="B3244">
        <v>1</v>
      </c>
      <c r="C3244">
        <v>6</v>
      </c>
      <c r="D3244">
        <v>5</v>
      </c>
      <c r="E3244">
        <v>734851</v>
      </c>
      <c r="F3244" s="2">
        <v>0.06</v>
      </c>
      <c r="G3244" s="2">
        <v>0</v>
      </c>
      <c r="H3244" s="2">
        <v>0</v>
      </c>
      <c r="I3244">
        <v>0.4</v>
      </c>
      <c r="J3244">
        <v>3.8</v>
      </c>
      <c r="K3244">
        <v>0.96742549999999994</v>
      </c>
      <c r="L3244">
        <v>1.4485989249999998</v>
      </c>
    </row>
    <row r="3245" spans="1:12" x14ac:dyDescent="0.25">
      <c r="A3245" t="s">
        <v>9118</v>
      </c>
      <c r="B3245">
        <v>1</v>
      </c>
      <c r="C3245">
        <v>6</v>
      </c>
      <c r="D3245">
        <v>6</v>
      </c>
      <c r="E3245">
        <v>540553</v>
      </c>
      <c r="F3245" s="2">
        <v>0.05</v>
      </c>
      <c r="G3245" s="2">
        <v>0</v>
      </c>
      <c r="H3245" s="2">
        <v>0</v>
      </c>
      <c r="I3245">
        <v>0.4</v>
      </c>
      <c r="J3245">
        <v>4.8000000000000007</v>
      </c>
      <c r="K3245">
        <v>0.77027650000000003</v>
      </c>
      <c r="L3245">
        <v>1.6295967750000004</v>
      </c>
    </row>
    <row r="3246" spans="1:12" x14ac:dyDescent="0.25">
      <c r="A3246" t="s">
        <v>2939</v>
      </c>
      <c r="B3246">
        <v>1</v>
      </c>
      <c r="C3246">
        <v>6</v>
      </c>
      <c r="D3246">
        <v>1</v>
      </c>
      <c r="E3246">
        <v>280065</v>
      </c>
      <c r="F3246" s="2">
        <v>7.0000000000000007E-2</v>
      </c>
      <c r="G3246" s="2">
        <v>0</v>
      </c>
      <c r="H3246" s="2">
        <v>0</v>
      </c>
      <c r="I3246">
        <v>0.4</v>
      </c>
      <c r="J3246">
        <v>-0.19999999999999996</v>
      </c>
      <c r="K3246">
        <v>0.84003250000000007</v>
      </c>
      <c r="L3246">
        <v>0.40401137500000006</v>
      </c>
    </row>
    <row r="3247" spans="1:12" x14ac:dyDescent="0.25">
      <c r="A3247" t="s">
        <v>2939</v>
      </c>
      <c r="B3247">
        <v>1</v>
      </c>
      <c r="C3247">
        <v>7</v>
      </c>
      <c r="D3247">
        <v>6</v>
      </c>
      <c r="E3247">
        <v>507753</v>
      </c>
      <c r="F3247" s="2">
        <v>0.09</v>
      </c>
      <c r="G3247" s="2">
        <v>0</v>
      </c>
      <c r="H3247" s="2">
        <v>0</v>
      </c>
      <c r="I3247">
        <v>0.4</v>
      </c>
      <c r="J3247">
        <v>4.6000000000000005</v>
      </c>
      <c r="K3247">
        <v>1.1538765</v>
      </c>
      <c r="L3247">
        <v>1.713856775</v>
      </c>
    </row>
    <row r="3248" spans="1:12" x14ac:dyDescent="0.25">
      <c r="A3248" t="s">
        <v>2939</v>
      </c>
      <c r="B3248">
        <v>1</v>
      </c>
      <c r="C3248">
        <v>8</v>
      </c>
      <c r="D3248">
        <v>8</v>
      </c>
      <c r="E3248">
        <v>1600770</v>
      </c>
      <c r="F3248" s="2">
        <v>7.0000000000000007E-2</v>
      </c>
      <c r="G3248" s="2">
        <v>0</v>
      </c>
      <c r="H3248" s="2">
        <v>0</v>
      </c>
      <c r="I3248">
        <v>0.4</v>
      </c>
      <c r="J3248">
        <v>6.4</v>
      </c>
      <c r="K3248">
        <v>1.5003850000000001</v>
      </c>
      <c r="L3248">
        <v>2.2851347500000001</v>
      </c>
    </row>
    <row r="3249" spans="1:12" x14ac:dyDescent="0.25">
      <c r="A3249" t="s">
        <v>2939</v>
      </c>
      <c r="B3249">
        <v>1</v>
      </c>
      <c r="C3249">
        <v>6</v>
      </c>
      <c r="D3249">
        <v>5</v>
      </c>
      <c r="E3249">
        <v>305141</v>
      </c>
      <c r="F3249" s="2">
        <v>7.0000000000000007E-2</v>
      </c>
      <c r="G3249" s="2">
        <v>0</v>
      </c>
      <c r="H3249" s="2">
        <v>0</v>
      </c>
      <c r="I3249">
        <v>0.4</v>
      </c>
      <c r="J3249">
        <v>3.8</v>
      </c>
      <c r="K3249">
        <v>0.85257050000000012</v>
      </c>
      <c r="L3249">
        <v>1.4083996749999999</v>
      </c>
    </row>
    <row r="3250" spans="1:12" x14ac:dyDescent="0.25">
      <c r="A3250" t="s">
        <v>2939</v>
      </c>
      <c r="B3250">
        <v>1</v>
      </c>
      <c r="C3250">
        <v>6</v>
      </c>
      <c r="D3250">
        <v>6</v>
      </c>
      <c r="E3250">
        <v>182113</v>
      </c>
      <c r="F3250" s="2">
        <v>0.08</v>
      </c>
      <c r="G3250" s="2">
        <v>0</v>
      </c>
      <c r="H3250" s="2">
        <v>0</v>
      </c>
      <c r="I3250">
        <v>0.4</v>
      </c>
      <c r="J3250">
        <v>4.8000000000000007</v>
      </c>
      <c r="K3250">
        <v>0.89105650000000003</v>
      </c>
      <c r="L3250">
        <v>1.6718697750000002</v>
      </c>
    </row>
    <row r="3251" spans="1:12" x14ac:dyDescent="0.25">
      <c r="A3251" t="s">
        <v>2939</v>
      </c>
      <c r="B3251">
        <v>1</v>
      </c>
      <c r="C3251">
        <v>2</v>
      </c>
      <c r="D3251">
        <v>1</v>
      </c>
      <c r="E3251">
        <v>172224</v>
      </c>
      <c r="F3251" s="2">
        <v>0.09</v>
      </c>
      <c r="G3251" s="2">
        <v>0</v>
      </c>
      <c r="H3251" s="2">
        <v>0</v>
      </c>
      <c r="I3251">
        <v>0.4</v>
      </c>
      <c r="J3251">
        <v>0.60000000000000009</v>
      </c>
      <c r="K3251">
        <v>0.98611199999999988</v>
      </c>
      <c r="L3251">
        <v>0.65513920000000003</v>
      </c>
    </row>
    <row r="3252" spans="1:12" x14ac:dyDescent="0.25">
      <c r="A3252" t="s">
        <v>2939</v>
      </c>
      <c r="B3252">
        <v>1</v>
      </c>
      <c r="C3252">
        <v>7</v>
      </c>
      <c r="D3252">
        <v>7</v>
      </c>
      <c r="E3252">
        <v>275230</v>
      </c>
      <c r="F3252" s="2">
        <v>0.09</v>
      </c>
      <c r="G3252" s="2">
        <v>0</v>
      </c>
      <c r="H3252" s="2">
        <v>0</v>
      </c>
      <c r="I3252">
        <v>0.4</v>
      </c>
      <c r="J3252">
        <v>5.6000000000000005</v>
      </c>
      <c r="K3252">
        <v>1.037615</v>
      </c>
      <c r="L3252">
        <v>1.92316525</v>
      </c>
    </row>
    <row r="3253" spans="1:12" x14ac:dyDescent="0.25">
      <c r="A3253" t="s">
        <v>12711</v>
      </c>
      <c r="B3253">
        <v>1</v>
      </c>
      <c r="C3253">
        <v>5</v>
      </c>
      <c r="D3253">
        <v>1</v>
      </c>
      <c r="E3253">
        <v>4541</v>
      </c>
      <c r="F3253" s="2">
        <v>0.03</v>
      </c>
      <c r="G3253" s="2">
        <v>0</v>
      </c>
      <c r="H3253" s="2">
        <v>0.01</v>
      </c>
      <c r="I3253">
        <v>0.4</v>
      </c>
      <c r="J3253">
        <v>0</v>
      </c>
      <c r="K3253">
        <v>0.5522705</v>
      </c>
      <c r="L3253">
        <v>0.353294675</v>
      </c>
    </row>
    <row r="3254" spans="1:12" x14ac:dyDescent="0.25">
      <c r="A3254" t="s">
        <v>4408</v>
      </c>
      <c r="B3254">
        <v>1</v>
      </c>
      <c r="C3254">
        <v>5</v>
      </c>
      <c r="D3254">
        <v>3</v>
      </c>
      <c r="E3254">
        <v>129071</v>
      </c>
      <c r="F3254" s="2">
        <v>0.1</v>
      </c>
      <c r="G3254" s="2">
        <v>0</v>
      </c>
      <c r="H3254" s="2">
        <v>0.01</v>
      </c>
      <c r="I3254">
        <v>0.4</v>
      </c>
      <c r="J3254">
        <v>2.0000000000000004</v>
      </c>
      <c r="K3254">
        <v>1.3145355000000003</v>
      </c>
      <c r="L3254">
        <v>1.1200874250000001</v>
      </c>
    </row>
    <row r="3255" spans="1:12" x14ac:dyDescent="0.25">
      <c r="A3255" t="s">
        <v>4408</v>
      </c>
      <c r="B3255">
        <v>1</v>
      </c>
      <c r="C3255">
        <v>18</v>
      </c>
      <c r="D3255">
        <v>7</v>
      </c>
      <c r="E3255">
        <v>1633109</v>
      </c>
      <c r="F3255" s="2">
        <v>0.04</v>
      </c>
      <c r="G3255" s="2">
        <v>0</v>
      </c>
      <c r="H3255" s="2">
        <v>0</v>
      </c>
      <c r="I3255">
        <v>0.4</v>
      </c>
      <c r="J3255">
        <v>3.4000000000000004</v>
      </c>
      <c r="K3255">
        <v>1.2165545</v>
      </c>
      <c r="L3255">
        <v>1.4357940750000002</v>
      </c>
    </row>
    <row r="3256" spans="1:12" x14ac:dyDescent="0.25">
      <c r="A3256" t="s">
        <v>15712</v>
      </c>
      <c r="B3256">
        <v>1</v>
      </c>
      <c r="C3256">
        <v>5</v>
      </c>
      <c r="D3256">
        <v>1</v>
      </c>
      <c r="E3256">
        <v>3411</v>
      </c>
      <c r="F3256" s="2">
        <v>0.01</v>
      </c>
      <c r="G3256" s="2">
        <v>0</v>
      </c>
      <c r="H3256" s="2">
        <v>0</v>
      </c>
      <c r="I3256">
        <v>0.4</v>
      </c>
      <c r="J3256">
        <v>0</v>
      </c>
      <c r="K3256">
        <v>0.1017055</v>
      </c>
      <c r="L3256">
        <v>0.19559692500000003</v>
      </c>
    </row>
    <row r="3257" spans="1:12" x14ac:dyDescent="0.25">
      <c r="A3257" t="s">
        <v>5290</v>
      </c>
      <c r="B3257">
        <v>1</v>
      </c>
      <c r="C3257">
        <v>15</v>
      </c>
      <c r="D3257">
        <v>12</v>
      </c>
      <c r="E3257">
        <v>483082</v>
      </c>
      <c r="F3257" s="2">
        <v>0.03</v>
      </c>
      <c r="G3257" s="2">
        <v>0</v>
      </c>
      <c r="H3257" s="2">
        <v>0</v>
      </c>
      <c r="I3257">
        <v>0.4</v>
      </c>
      <c r="J3257">
        <v>9.0000000000000018</v>
      </c>
      <c r="K3257">
        <v>0.54154099999999994</v>
      </c>
      <c r="L3257">
        <v>2.5995393500000006</v>
      </c>
    </row>
    <row r="3258" spans="1:12" x14ac:dyDescent="0.25">
      <c r="A3258" t="s">
        <v>5083</v>
      </c>
      <c r="B3258">
        <v>1</v>
      </c>
      <c r="C3258">
        <v>14</v>
      </c>
      <c r="D3258">
        <v>11</v>
      </c>
      <c r="E3258">
        <v>294668</v>
      </c>
      <c r="F3258" s="2">
        <v>0.01</v>
      </c>
      <c r="G3258" s="2">
        <v>0</v>
      </c>
      <c r="H3258" s="2">
        <v>0</v>
      </c>
      <c r="I3258">
        <v>0.4</v>
      </c>
      <c r="J3258">
        <v>8.2000000000000011</v>
      </c>
      <c r="K3258">
        <v>0.247334</v>
      </c>
      <c r="L3258">
        <v>2.2965669000000002</v>
      </c>
    </row>
    <row r="3259" spans="1:12" x14ac:dyDescent="0.25">
      <c r="A3259" t="s">
        <v>5083</v>
      </c>
      <c r="B3259">
        <v>1</v>
      </c>
      <c r="C3259">
        <v>6</v>
      </c>
      <c r="D3259">
        <v>6</v>
      </c>
      <c r="E3259">
        <v>97726</v>
      </c>
      <c r="F3259" s="2">
        <v>0.01</v>
      </c>
      <c r="G3259" s="2">
        <v>0</v>
      </c>
      <c r="H3259" s="2">
        <v>0</v>
      </c>
      <c r="I3259">
        <v>0.4</v>
      </c>
      <c r="J3259">
        <v>4.8000000000000007</v>
      </c>
      <c r="K3259">
        <v>0.148863</v>
      </c>
      <c r="L3259">
        <v>1.4121020500000003</v>
      </c>
    </row>
    <row r="3260" spans="1:12" x14ac:dyDescent="0.25">
      <c r="A3260" t="s">
        <v>1485</v>
      </c>
      <c r="B3260">
        <v>1</v>
      </c>
      <c r="C3260">
        <v>9</v>
      </c>
      <c r="D3260">
        <v>9</v>
      </c>
      <c r="E3260">
        <v>4737883</v>
      </c>
      <c r="F3260" s="2">
        <v>0.03</v>
      </c>
      <c r="G3260" s="2">
        <v>0</v>
      </c>
      <c r="H3260" s="2">
        <v>0</v>
      </c>
      <c r="I3260">
        <v>0.4</v>
      </c>
      <c r="J3260">
        <v>7.2</v>
      </c>
      <c r="K3260">
        <v>2.6689414999999999</v>
      </c>
      <c r="L3260">
        <v>2.8941295249999999</v>
      </c>
    </row>
    <row r="3261" spans="1:12" x14ac:dyDescent="0.25">
      <c r="A3261" t="s">
        <v>1485</v>
      </c>
      <c r="B3261">
        <v>1</v>
      </c>
      <c r="C3261">
        <v>7</v>
      </c>
      <c r="D3261">
        <v>6</v>
      </c>
      <c r="E3261">
        <v>828587</v>
      </c>
      <c r="F3261" s="2">
        <v>0.05</v>
      </c>
      <c r="G3261" s="2">
        <v>0</v>
      </c>
      <c r="H3261" s="2">
        <v>0</v>
      </c>
      <c r="I3261">
        <v>0.4</v>
      </c>
      <c r="J3261">
        <v>4.6000000000000005</v>
      </c>
      <c r="K3261">
        <v>0.91429350000000009</v>
      </c>
      <c r="L3261">
        <v>1.630002725</v>
      </c>
    </row>
    <row r="3262" spans="1:12" x14ac:dyDescent="0.25">
      <c r="A3262" t="s">
        <v>10007</v>
      </c>
      <c r="B3262">
        <v>1</v>
      </c>
      <c r="C3262">
        <v>19</v>
      </c>
      <c r="D3262">
        <v>13</v>
      </c>
      <c r="E3262">
        <v>5270335</v>
      </c>
      <c r="F3262" s="2">
        <v>0.01</v>
      </c>
      <c r="G3262" s="2">
        <v>0</v>
      </c>
      <c r="H3262" s="2">
        <v>0</v>
      </c>
      <c r="I3262">
        <v>0.4</v>
      </c>
      <c r="J3262">
        <v>9.1999999999999993</v>
      </c>
      <c r="K3262">
        <v>2.7351674999999998</v>
      </c>
      <c r="L3262">
        <v>3.4173086249999995</v>
      </c>
    </row>
    <row r="3263" spans="1:12" x14ac:dyDescent="0.25">
      <c r="A3263" t="s">
        <v>5041</v>
      </c>
      <c r="B3263">
        <v>1</v>
      </c>
      <c r="C3263">
        <v>12</v>
      </c>
      <c r="D3263">
        <v>3</v>
      </c>
      <c r="E3263">
        <v>8924</v>
      </c>
      <c r="F3263" s="2">
        <v>0.01</v>
      </c>
      <c r="G3263" s="2">
        <v>0</v>
      </c>
      <c r="H3263" s="2">
        <v>0</v>
      </c>
      <c r="I3263">
        <v>0.4</v>
      </c>
      <c r="J3263">
        <v>0.60000000000000031</v>
      </c>
      <c r="K3263">
        <v>0.104462</v>
      </c>
      <c r="L3263">
        <v>0.34656170000000008</v>
      </c>
    </row>
    <row r="3264" spans="1:12" x14ac:dyDescent="0.25">
      <c r="A3264" t="s">
        <v>10762</v>
      </c>
      <c r="B3264">
        <v>1</v>
      </c>
      <c r="C3264">
        <v>7</v>
      </c>
      <c r="D3264">
        <v>6</v>
      </c>
      <c r="E3264">
        <v>368276</v>
      </c>
      <c r="F3264" s="2">
        <v>0.06</v>
      </c>
      <c r="G3264" s="2">
        <v>0</v>
      </c>
      <c r="H3264" s="2">
        <v>0.01</v>
      </c>
      <c r="I3264">
        <v>0.4</v>
      </c>
      <c r="J3264">
        <v>4.6000000000000005</v>
      </c>
      <c r="K3264">
        <v>1.034138</v>
      </c>
      <c r="L3264">
        <v>1.6719482999999999</v>
      </c>
    </row>
    <row r="3265" spans="1:12" x14ac:dyDescent="0.25">
      <c r="A3265" t="s">
        <v>15970</v>
      </c>
      <c r="B3265">
        <v>1</v>
      </c>
      <c r="C3265">
        <v>9</v>
      </c>
      <c r="D3265">
        <v>8</v>
      </c>
      <c r="E3265">
        <v>331315</v>
      </c>
      <c r="F3265" s="2">
        <v>0</v>
      </c>
      <c r="G3265" s="2">
        <v>0</v>
      </c>
      <c r="H3265" s="2">
        <v>0</v>
      </c>
      <c r="I3265">
        <v>0.4</v>
      </c>
      <c r="J3265">
        <v>6.2</v>
      </c>
      <c r="K3265">
        <v>0.16565749999999999</v>
      </c>
      <c r="L3265">
        <v>1.767980125</v>
      </c>
    </row>
    <row r="3266" spans="1:12" x14ac:dyDescent="0.25">
      <c r="A3266" t="s">
        <v>412</v>
      </c>
      <c r="B3266">
        <v>1</v>
      </c>
      <c r="C3266">
        <v>25</v>
      </c>
      <c r="D3266">
        <v>21</v>
      </c>
      <c r="E3266">
        <v>59877217</v>
      </c>
      <c r="F3266" s="2">
        <v>0.01</v>
      </c>
      <c r="G3266" s="2">
        <v>0</v>
      </c>
      <c r="H3266" s="2">
        <v>0</v>
      </c>
      <c r="I3266">
        <v>0.4</v>
      </c>
      <c r="J3266">
        <v>16</v>
      </c>
      <c r="K3266">
        <v>30.038608499999999</v>
      </c>
      <c r="L3266">
        <v>14.673512975</v>
      </c>
    </row>
    <row r="3267" spans="1:12" x14ac:dyDescent="0.25">
      <c r="A3267" t="s">
        <v>412</v>
      </c>
      <c r="B3267">
        <v>1</v>
      </c>
      <c r="C3267">
        <v>16</v>
      </c>
      <c r="D3267">
        <v>11</v>
      </c>
      <c r="E3267">
        <v>87264467</v>
      </c>
      <c r="F3267" s="2">
        <v>0.01</v>
      </c>
      <c r="G3267" s="2">
        <v>0</v>
      </c>
      <c r="H3267" s="2">
        <v>0</v>
      </c>
      <c r="I3267">
        <v>0.4</v>
      </c>
      <c r="J3267">
        <v>7.8000000000000007</v>
      </c>
      <c r="K3267">
        <v>43.7322335</v>
      </c>
      <c r="L3267">
        <v>17.416281724999997</v>
      </c>
    </row>
    <row r="3268" spans="1:12" x14ac:dyDescent="0.25">
      <c r="A3268" t="s">
        <v>3947</v>
      </c>
      <c r="B3268">
        <v>1</v>
      </c>
      <c r="C3268">
        <v>22</v>
      </c>
      <c r="D3268">
        <v>18</v>
      </c>
      <c r="E3268">
        <v>1339587</v>
      </c>
      <c r="F3268" s="2">
        <v>0.04</v>
      </c>
      <c r="G3268" s="2">
        <v>0</v>
      </c>
      <c r="H3268" s="2">
        <v>0</v>
      </c>
      <c r="I3268">
        <v>0.4</v>
      </c>
      <c r="J3268">
        <v>13.6</v>
      </c>
      <c r="K3268">
        <v>1.0697934999999998</v>
      </c>
      <c r="L3268">
        <v>3.9344277249999999</v>
      </c>
    </row>
    <row r="3269" spans="1:12" x14ac:dyDescent="0.25">
      <c r="A3269" t="s">
        <v>15183</v>
      </c>
      <c r="B3269">
        <v>1</v>
      </c>
      <c r="C3269">
        <v>5</v>
      </c>
      <c r="D3269">
        <v>3</v>
      </c>
      <c r="E3269">
        <v>134740</v>
      </c>
      <c r="F3269" s="2">
        <v>7.0000000000000007E-2</v>
      </c>
      <c r="G3269" s="2">
        <v>0</v>
      </c>
      <c r="H3269" s="2">
        <v>0</v>
      </c>
      <c r="I3269">
        <v>0.4</v>
      </c>
      <c r="J3269">
        <v>2.0000000000000004</v>
      </c>
      <c r="K3269">
        <v>0.76737000000000011</v>
      </c>
      <c r="L3269">
        <v>0.92857950000000011</v>
      </c>
    </row>
    <row r="3270" spans="1:12" x14ac:dyDescent="0.25">
      <c r="A3270" t="s">
        <v>15183</v>
      </c>
      <c r="B3270">
        <v>1</v>
      </c>
      <c r="C3270">
        <v>11</v>
      </c>
      <c r="D3270">
        <v>11</v>
      </c>
      <c r="E3270">
        <v>129312</v>
      </c>
      <c r="F3270" s="2">
        <v>0.04</v>
      </c>
      <c r="G3270" s="2">
        <v>0</v>
      </c>
      <c r="H3270" s="2">
        <v>0</v>
      </c>
      <c r="I3270">
        <v>0.4</v>
      </c>
      <c r="J3270">
        <v>8.8000000000000007</v>
      </c>
      <c r="K3270">
        <v>0.46465600000000001</v>
      </c>
      <c r="L3270">
        <v>2.5226296000000001</v>
      </c>
    </row>
    <row r="3271" spans="1:12" x14ac:dyDescent="0.25">
      <c r="A3271" t="s">
        <v>1284</v>
      </c>
      <c r="B3271">
        <v>1</v>
      </c>
      <c r="C3271">
        <v>5</v>
      </c>
      <c r="D3271">
        <v>3</v>
      </c>
      <c r="E3271">
        <v>123452</v>
      </c>
      <c r="F3271" s="2">
        <v>0.05</v>
      </c>
      <c r="G3271" s="2">
        <v>0</v>
      </c>
      <c r="H3271" s="2">
        <v>0</v>
      </c>
      <c r="I3271">
        <v>0.4</v>
      </c>
      <c r="J3271">
        <v>2.0000000000000004</v>
      </c>
      <c r="K3271">
        <v>0.56172600000000006</v>
      </c>
      <c r="L3271">
        <v>0.8566041000000002</v>
      </c>
    </row>
    <row r="3272" spans="1:12" x14ac:dyDescent="0.25">
      <c r="A3272" t="s">
        <v>1284</v>
      </c>
      <c r="B3272">
        <v>1</v>
      </c>
      <c r="C3272">
        <v>6</v>
      </c>
      <c r="D3272">
        <v>5</v>
      </c>
      <c r="E3272">
        <v>191712</v>
      </c>
      <c r="F3272" s="2">
        <v>0.05</v>
      </c>
      <c r="G3272" s="2">
        <v>0</v>
      </c>
      <c r="H3272" s="2">
        <v>0</v>
      </c>
      <c r="I3272">
        <v>0.4</v>
      </c>
      <c r="J3272">
        <v>3.8</v>
      </c>
      <c r="K3272">
        <v>0.59585600000000016</v>
      </c>
      <c r="L3272">
        <v>1.3185495999999999</v>
      </c>
    </row>
    <row r="3273" spans="1:12" x14ac:dyDescent="0.25">
      <c r="A3273" t="s">
        <v>1284</v>
      </c>
      <c r="B3273">
        <v>1</v>
      </c>
      <c r="C3273">
        <v>8</v>
      </c>
      <c r="D3273">
        <v>8</v>
      </c>
      <c r="E3273">
        <v>210223</v>
      </c>
      <c r="F3273" s="2">
        <v>0.04</v>
      </c>
      <c r="G3273" s="2">
        <v>0</v>
      </c>
      <c r="H3273" s="2">
        <v>0</v>
      </c>
      <c r="I3273">
        <v>0.4</v>
      </c>
      <c r="J3273">
        <v>6.4</v>
      </c>
      <c r="K3273">
        <v>0.50511150000000005</v>
      </c>
      <c r="L3273">
        <v>1.9367890250000002</v>
      </c>
    </row>
    <row r="3274" spans="1:12" x14ac:dyDescent="0.25">
      <c r="A3274" t="s">
        <v>9281</v>
      </c>
      <c r="B3274">
        <v>1</v>
      </c>
      <c r="C3274">
        <v>6</v>
      </c>
      <c r="D3274">
        <v>5</v>
      </c>
      <c r="E3274">
        <v>234583</v>
      </c>
      <c r="F3274" s="2">
        <v>0.03</v>
      </c>
      <c r="G3274" s="2">
        <v>0</v>
      </c>
      <c r="H3274" s="2">
        <v>0</v>
      </c>
      <c r="I3274">
        <v>0.4</v>
      </c>
      <c r="J3274">
        <v>3.8</v>
      </c>
      <c r="K3274">
        <v>0.41729149999999998</v>
      </c>
      <c r="L3274">
        <v>1.2560520249999998</v>
      </c>
    </row>
    <row r="3275" spans="1:12" x14ac:dyDescent="0.25">
      <c r="A3275" t="s">
        <v>6773</v>
      </c>
      <c r="B3275">
        <v>1</v>
      </c>
      <c r="C3275">
        <v>2</v>
      </c>
      <c r="D3275">
        <v>2</v>
      </c>
      <c r="E3275">
        <v>2061448</v>
      </c>
      <c r="F3275" s="2">
        <v>0</v>
      </c>
      <c r="G3275" s="2">
        <v>0</v>
      </c>
      <c r="H3275" s="2">
        <v>0</v>
      </c>
      <c r="I3275">
        <v>0.4</v>
      </c>
      <c r="J3275">
        <v>1.6</v>
      </c>
      <c r="K3275">
        <v>1.030724</v>
      </c>
      <c r="L3275">
        <v>0.92075339999999994</v>
      </c>
    </row>
    <row r="3276" spans="1:12" x14ac:dyDescent="0.25">
      <c r="A3276" t="s">
        <v>1452</v>
      </c>
      <c r="B3276">
        <v>1</v>
      </c>
      <c r="C3276">
        <v>7</v>
      </c>
      <c r="D3276">
        <v>5</v>
      </c>
      <c r="E3276">
        <v>1097258</v>
      </c>
      <c r="F3276" s="2">
        <v>0.06</v>
      </c>
      <c r="G3276" s="2">
        <v>0</v>
      </c>
      <c r="H3276" s="2">
        <v>0.09</v>
      </c>
      <c r="I3276">
        <v>0.4</v>
      </c>
      <c r="J3276">
        <v>3.6</v>
      </c>
      <c r="K3276">
        <v>3.3986289999999997</v>
      </c>
      <c r="L3276">
        <v>2.2495201499999999</v>
      </c>
    </row>
    <row r="3277" spans="1:12" x14ac:dyDescent="0.25">
      <c r="A3277" t="s">
        <v>1452</v>
      </c>
      <c r="B3277">
        <v>1</v>
      </c>
      <c r="C3277">
        <v>7</v>
      </c>
      <c r="D3277">
        <v>1</v>
      </c>
      <c r="E3277">
        <v>3096627</v>
      </c>
      <c r="F3277" s="2">
        <v>0.05</v>
      </c>
      <c r="G3277" s="2">
        <v>0</v>
      </c>
      <c r="H3277" s="2">
        <v>0.03</v>
      </c>
      <c r="I3277">
        <v>0.4</v>
      </c>
      <c r="J3277">
        <v>-0.40000000000000013</v>
      </c>
      <c r="K3277">
        <v>2.7983134999999999</v>
      </c>
      <c r="L3277">
        <v>1.0394097249999998</v>
      </c>
    </row>
    <row r="3278" spans="1:12" x14ac:dyDescent="0.25">
      <c r="A3278" t="s">
        <v>8450</v>
      </c>
      <c r="B3278">
        <v>1</v>
      </c>
      <c r="C3278">
        <v>6</v>
      </c>
      <c r="D3278">
        <v>3</v>
      </c>
      <c r="E3278">
        <v>47178</v>
      </c>
      <c r="F3278" s="2">
        <v>0.03</v>
      </c>
      <c r="G3278" s="2">
        <v>0</v>
      </c>
      <c r="H3278" s="2">
        <v>0</v>
      </c>
      <c r="I3278">
        <v>0.4</v>
      </c>
      <c r="J3278">
        <v>1.8000000000000003</v>
      </c>
      <c r="K3278">
        <v>0.32358900000000002</v>
      </c>
      <c r="L3278">
        <v>0.7232561500000001</v>
      </c>
    </row>
    <row r="3279" spans="1:12" x14ac:dyDescent="0.25">
      <c r="A3279" t="s">
        <v>8450</v>
      </c>
      <c r="B3279">
        <v>1</v>
      </c>
      <c r="C3279">
        <v>6</v>
      </c>
      <c r="D3279">
        <v>4</v>
      </c>
      <c r="E3279">
        <v>25130</v>
      </c>
      <c r="F3279" s="2">
        <v>0.05</v>
      </c>
      <c r="G3279" s="2">
        <v>0</v>
      </c>
      <c r="H3279" s="2">
        <v>0.01</v>
      </c>
      <c r="I3279">
        <v>0.4</v>
      </c>
      <c r="J3279">
        <v>2.8000000000000003</v>
      </c>
      <c r="K3279">
        <v>0.76256500000000016</v>
      </c>
      <c r="L3279">
        <v>1.1268977500000001</v>
      </c>
    </row>
    <row r="3280" spans="1:12" x14ac:dyDescent="0.25">
      <c r="A3280" t="s">
        <v>2880</v>
      </c>
      <c r="B3280">
        <v>1</v>
      </c>
      <c r="C3280">
        <v>5</v>
      </c>
      <c r="D3280">
        <v>4</v>
      </c>
      <c r="E3280">
        <v>7399</v>
      </c>
      <c r="F3280" s="2">
        <v>0.02</v>
      </c>
      <c r="G3280" s="2">
        <v>0</v>
      </c>
      <c r="H3280" s="2">
        <v>0</v>
      </c>
      <c r="I3280">
        <v>0.4</v>
      </c>
      <c r="J3280">
        <v>3</v>
      </c>
      <c r="K3280">
        <v>0.20369950000000001</v>
      </c>
      <c r="L3280">
        <v>0.98129482499999998</v>
      </c>
    </row>
    <row r="3281" spans="1:12" x14ac:dyDescent="0.25">
      <c r="A3281" t="s">
        <v>6073</v>
      </c>
      <c r="B3281">
        <v>1</v>
      </c>
      <c r="C3281">
        <v>6</v>
      </c>
      <c r="D3281">
        <v>6</v>
      </c>
      <c r="E3281">
        <v>681439</v>
      </c>
      <c r="F3281" s="2">
        <v>0.04</v>
      </c>
      <c r="G3281" s="2">
        <v>0</v>
      </c>
      <c r="H3281" s="2">
        <v>0.01</v>
      </c>
      <c r="I3281">
        <v>0.4</v>
      </c>
      <c r="J3281">
        <v>4.8000000000000007</v>
      </c>
      <c r="K3281">
        <v>0.99071949999999998</v>
      </c>
      <c r="L3281">
        <v>1.7067518250000002</v>
      </c>
    </row>
    <row r="3282" spans="1:12" x14ac:dyDescent="0.25">
      <c r="A3282" t="s">
        <v>6073</v>
      </c>
      <c r="B3282">
        <v>1</v>
      </c>
      <c r="C3282">
        <v>6</v>
      </c>
      <c r="D3282">
        <v>6</v>
      </c>
      <c r="E3282">
        <v>531393</v>
      </c>
      <c r="F3282" s="2">
        <v>0.02</v>
      </c>
      <c r="G3282" s="2">
        <v>0</v>
      </c>
      <c r="H3282" s="2">
        <v>0</v>
      </c>
      <c r="I3282">
        <v>0.4</v>
      </c>
      <c r="J3282">
        <v>4.8000000000000007</v>
      </c>
      <c r="K3282">
        <v>0.46569650000000001</v>
      </c>
      <c r="L3282">
        <v>1.5229937750000002</v>
      </c>
    </row>
    <row r="3283" spans="1:12" x14ac:dyDescent="0.25">
      <c r="A3283" t="s">
        <v>20597</v>
      </c>
      <c r="B3283">
        <v>1</v>
      </c>
      <c r="C3283">
        <v>8</v>
      </c>
      <c r="D3283">
        <v>7</v>
      </c>
      <c r="E3283">
        <v>1216232</v>
      </c>
      <c r="F3283" s="2">
        <v>0</v>
      </c>
      <c r="G3283" s="2">
        <v>0</v>
      </c>
      <c r="H3283" s="2">
        <v>0</v>
      </c>
      <c r="I3283">
        <v>0.4</v>
      </c>
      <c r="J3283">
        <v>5.4</v>
      </c>
      <c r="K3283">
        <v>0.60811599999999999</v>
      </c>
      <c r="L3283">
        <v>1.7228406000000003</v>
      </c>
    </row>
    <row r="3284" spans="1:12" x14ac:dyDescent="0.25">
      <c r="A3284" t="s">
        <v>5575</v>
      </c>
      <c r="B3284">
        <v>1</v>
      </c>
      <c r="C3284">
        <v>543</v>
      </c>
      <c r="D3284">
        <v>6</v>
      </c>
      <c r="E3284">
        <v>9078</v>
      </c>
      <c r="F3284" s="2">
        <v>0</v>
      </c>
      <c r="G3284" s="2">
        <v>0</v>
      </c>
      <c r="H3284" s="2">
        <v>0</v>
      </c>
      <c r="I3284">
        <v>0.4</v>
      </c>
      <c r="J3284">
        <v>-102.60000000000001</v>
      </c>
      <c r="K3284">
        <v>4.5389999999999996E-3</v>
      </c>
      <c r="L3284">
        <v>-25.488411350000003</v>
      </c>
    </row>
    <row r="3285" spans="1:12" x14ac:dyDescent="0.25">
      <c r="A3285" t="s">
        <v>1047</v>
      </c>
      <c r="B3285">
        <v>1</v>
      </c>
      <c r="C3285">
        <v>8</v>
      </c>
      <c r="D3285">
        <v>5</v>
      </c>
      <c r="E3285">
        <v>8154</v>
      </c>
      <c r="F3285" s="2">
        <v>0.01</v>
      </c>
      <c r="G3285" s="2">
        <v>0</v>
      </c>
      <c r="H3285" s="2">
        <v>0</v>
      </c>
      <c r="I3285">
        <v>0.4</v>
      </c>
      <c r="J3285">
        <v>3.4</v>
      </c>
      <c r="K3285">
        <v>0.104077</v>
      </c>
      <c r="L3285">
        <v>1.0464269500000001</v>
      </c>
    </row>
    <row r="3286" spans="1:12" x14ac:dyDescent="0.25">
      <c r="A3286" t="s">
        <v>9982</v>
      </c>
      <c r="B3286">
        <v>1</v>
      </c>
      <c r="C3286">
        <v>1037</v>
      </c>
      <c r="D3286">
        <v>3</v>
      </c>
      <c r="E3286">
        <v>31505</v>
      </c>
      <c r="F3286" s="2">
        <v>0.01</v>
      </c>
      <c r="G3286" s="2">
        <v>0</v>
      </c>
      <c r="H3286" s="2">
        <v>0</v>
      </c>
      <c r="I3286">
        <v>0.4</v>
      </c>
      <c r="J3286">
        <v>-204.4</v>
      </c>
      <c r="K3286">
        <v>0.11575250000000001</v>
      </c>
      <c r="L3286">
        <v>-50.899486625000002</v>
      </c>
    </row>
    <row r="3287" spans="1:12" x14ac:dyDescent="0.25">
      <c r="A3287" t="s">
        <v>11170</v>
      </c>
      <c r="B3287">
        <v>1</v>
      </c>
      <c r="C3287">
        <v>4</v>
      </c>
      <c r="D3287">
        <v>4</v>
      </c>
      <c r="E3287">
        <v>52416</v>
      </c>
      <c r="F3287" s="2">
        <v>0.11</v>
      </c>
      <c r="G3287" s="2">
        <v>0</v>
      </c>
      <c r="H3287" s="2">
        <v>0.03</v>
      </c>
      <c r="I3287">
        <v>0.4</v>
      </c>
      <c r="J3287">
        <v>3.2</v>
      </c>
      <c r="K3287">
        <v>1.8762080000000001</v>
      </c>
      <c r="L3287">
        <v>1.6166727999999999</v>
      </c>
    </row>
    <row r="3288" spans="1:12" x14ac:dyDescent="0.25">
      <c r="A3288" t="s">
        <v>7093</v>
      </c>
      <c r="B3288">
        <v>1</v>
      </c>
      <c r="C3288">
        <v>4</v>
      </c>
      <c r="D3288">
        <v>2</v>
      </c>
      <c r="E3288">
        <v>9747</v>
      </c>
      <c r="F3288" s="2">
        <v>0.05</v>
      </c>
      <c r="G3288" s="2">
        <v>0</v>
      </c>
      <c r="H3288" s="2">
        <v>0.01</v>
      </c>
      <c r="I3288">
        <v>0.4</v>
      </c>
      <c r="J3288">
        <v>1.2000000000000002</v>
      </c>
      <c r="K3288">
        <v>0.75487350000000009</v>
      </c>
      <c r="L3288">
        <v>0.72420572500000002</v>
      </c>
    </row>
    <row r="3289" spans="1:12" x14ac:dyDescent="0.25">
      <c r="A3289" t="s">
        <v>4924</v>
      </c>
      <c r="B3289">
        <v>1</v>
      </c>
      <c r="C3289">
        <v>19</v>
      </c>
      <c r="D3289">
        <v>12</v>
      </c>
      <c r="E3289">
        <v>1228275</v>
      </c>
      <c r="F3289" s="2">
        <v>0.03</v>
      </c>
      <c r="G3289" s="2">
        <v>0</v>
      </c>
      <c r="H3289" s="2">
        <v>0</v>
      </c>
      <c r="I3289">
        <v>0.4</v>
      </c>
      <c r="J3289">
        <v>8.2000000000000011</v>
      </c>
      <c r="K3289">
        <v>0.91413750000000005</v>
      </c>
      <c r="L3289">
        <v>2.5299481250000002</v>
      </c>
    </row>
    <row r="3290" spans="1:12" x14ac:dyDescent="0.25">
      <c r="A3290" t="s">
        <v>4924</v>
      </c>
      <c r="B3290">
        <v>1</v>
      </c>
      <c r="C3290">
        <v>8</v>
      </c>
      <c r="D3290">
        <v>7</v>
      </c>
      <c r="E3290">
        <v>620687</v>
      </c>
      <c r="F3290" s="2">
        <v>0.06</v>
      </c>
      <c r="G3290" s="2">
        <v>0</v>
      </c>
      <c r="H3290" s="2">
        <v>0.01</v>
      </c>
      <c r="I3290">
        <v>0.4</v>
      </c>
      <c r="J3290">
        <v>5.4</v>
      </c>
      <c r="K3290">
        <v>1.1603435</v>
      </c>
      <c r="L3290">
        <v>1.9161202250000002</v>
      </c>
    </row>
    <row r="3291" spans="1:12" x14ac:dyDescent="0.25">
      <c r="A3291" t="s">
        <v>4924</v>
      </c>
      <c r="B3291">
        <v>1</v>
      </c>
      <c r="C3291">
        <v>9</v>
      </c>
      <c r="D3291">
        <v>8</v>
      </c>
      <c r="E3291">
        <v>10505035</v>
      </c>
      <c r="F3291" s="2">
        <v>0.02</v>
      </c>
      <c r="G3291" s="2">
        <v>0</v>
      </c>
      <c r="H3291" s="2">
        <v>0</v>
      </c>
      <c r="I3291">
        <v>0.4</v>
      </c>
      <c r="J3291">
        <v>6.2</v>
      </c>
      <c r="K3291">
        <v>5.4525174999999999</v>
      </c>
      <c r="L3291">
        <v>3.618381125</v>
      </c>
    </row>
    <row r="3292" spans="1:12" x14ac:dyDescent="0.25">
      <c r="A3292" t="s">
        <v>4924</v>
      </c>
      <c r="B3292">
        <v>1</v>
      </c>
      <c r="C3292">
        <v>6</v>
      </c>
      <c r="D3292">
        <v>5</v>
      </c>
      <c r="E3292">
        <v>2588376</v>
      </c>
      <c r="F3292" s="2">
        <v>0.03</v>
      </c>
      <c r="G3292" s="2">
        <v>0</v>
      </c>
      <c r="H3292" s="2">
        <v>0</v>
      </c>
      <c r="I3292">
        <v>0.4</v>
      </c>
      <c r="J3292">
        <v>3.8</v>
      </c>
      <c r="K3292">
        <v>1.5941879999999999</v>
      </c>
      <c r="L3292">
        <v>1.6679657999999997</v>
      </c>
    </row>
    <row r="3293" spans="1:12" x14ac:dyDescent="0.25">
      <c r="A3293" t="s">
        <v>7700</v>
      </c>
      <c r="B3293">
        <v>1</v>
      </c>
      <c r="C3293">
        <v>12</v>
      </c>
      <c r="D3293">
        <v>9</v>
      </c>
      <c r="E3293">
        <v>1587062</v>
      </c>
      <c r="F3293" s="2">
        <v>0.01</v>
      </c>
      <c r="G3293" s="2">
        <v>0</v>
      </c>
      <c r="H3293" s="2">
        <v>0</v>
      </c>
      <c r="I3293">
        <v>0.4</v>
      </c>
      <c r="J3293">
        <v>6.6</v>
      </c>
      <c r="K3293">
        <v>0.89353099999999996</v>
      </c>
      <c r="L3293">
        <v>2.1227358500000002</v>
      </c>
    </row>
    <row r="3294" spans="1:12" x14ac:dyDescent="0.25">
      <c r="A3294" t="s">
        <v>6537</v>
      </c>
      <c r="B3294">
        <v>1</v>
      </c>
      <c r="C3294">
        <v>11</v>
      </c>
      <c r="D3294">
        <v>11</v>
      </c>
      <c r="E3294">
        <v>1224103</v>
      </c>
      <c r="F3294" s="2">
        <v>0.03</v>
      </c>
      <c r="G3294" s="2">
        <v>0</v>
      </c>
      <c r="H3294" s="2">
        <v>0</v>
      </c>
      <c r="I3294">
        <v>0.4</v>
      </c>
      <c r="J3294">
        <v>8.8000000000000007</v>
      </c>
      <c r="K3294">
        <v>0.91205150000000001</v>
      </c>
      <c r="L3294">
        <v>2.6792180250000004</v>
      </c>
    </row>
    <row r="3295" spans="1:12" x14ac:dyDescent="0.25">
      <c r="A3295" t="s">
        <v>549</v>
      </c>
      <c r="B3295">
        <v>1</v>
      </c>
      <c r="C3295">
        <v>15</v>
      </c>
      <c r="D3295">
        <v>15</v>
      </c>
      <c r="E3295">
        <v>1043209</v>
      </c>
      <c r="F3295" s="2">
        <v>0.05</v>
      </c>
      <c r="G3295" s="2">
        <v>0</v>
      </c>
      <c r="H3295" s="2">
        <v>0</v>
      </c>
      <c r="I3295">
        <v>0.4</v>
      </c>
      <c r="J3295">
        <v>12</v>
      </c>
      <c r="K3295">
        <v>1.0216045</v>
      </c>
      <c r="L3295">
        <v>3.5175615750000002</v>
      </c>
    </row>
    <row r="3296" spans="1:12" x14ac:dyDescent="0.25">
      <c r="A3296" t="s">
        <v>549</v>
      </c>
      <c r="B3296">
        <v>1</v>
      </c>
      <c r="C3296">
        <v>14</v>
      </c>
      <c r="D3296">
        <v>12</v>
      </c>
      <c r="E3296">
        <v>977753</v>
      </c>
      <c r="F3296" s="2">
        <v>0.06</v>
      </c>
      <c r="G3296" s="2">
        <v>0</v>
      </c>
      <c r="H3296" s="2">
        <v>0.01</v>
      </c>
      <c r="I3296">
        <v>0.4</v>
      </c>
      <c r="J3296">
        <v>9.2000000000000011</v>
      </c>
      <c r="K3296">
        <v>1.3388765</v>
      </c>
      <c r="L3296">
        <v>2.9286067750000004</v>
      </c>
    </row>
    <row r="3297" spans="1:12" x14ac:dyDescent="0.25">
      <c r="A3297" t="s">
        <v>549</v>
      </c>
      <c r="B3297">
        <v>1</v>
      </c>
      <c r="C3297">
        <v>12</v>
      </c>
      <c r="D3297">
        <v>11</v>
      </c>
      <c r="E3297">
        <v>1430025</v>
      </c>
      <c r="F3297" s="2">
        <v>0.09</v>
      </c>
      <c r="G3297" s="2">
        <v>0</v>
      </c>
      <c r="H3297" s="2">
        <v>0.03</v>
      </c>
      <c r="I3297">
        <v>0.4</v>
      </c>
      <c r="J3297">
        <v>8.6000000000000014</v>
      </c>
      <c r="K3297">
        <v>2.3650124999999997</v>
      </c>
      <c r="L3297">
        <v>3.1377543750000001</v>
      </c>
    </row>
    <row r="3298" spans="1:12" x14ac:dyDescent="0.25">
      <c r="A3298" t="s">
        <v>549</v>
      </c>
      <c r="B3298">
        <v>1</v>
      </c>
      <c r="C3298">
        <v>6</v>
      </c>
      <c r="D3298">
        <v>5</v>
      </c>
      <c r="E3298">
        <v>701874</v>
      </c>
      <c r="F3298" s="2">
        <v>0.06</v>
      </c>
      <c r="G3298" s="2">
        <v>0</v>
      </c>
      <c r="H3298" s="2">
        <v>0</v>
      </c>
      <c r="I3298">
        <v>0.4</v>
      </c>
      <c r="J3298">
        <v>3.8</v>
      </c>
      <c r="K3298">
        <v>0.95093699999999992</v>
      </c>
      <c r="L3298">
        <v>1.4428279499999999</v>
      </c>
    </row>
    <row r="3299" spans="1:12" x14ac:dyDescent="0.25">
      <c r="A3299" t="s">
        <v>549</v>
      </c>
      <c r="B3299">
        <v>1</v>
      </c>
      <c r="C3299">
        <v>16</v>
      </c>
      <c r="D3299">
        <v>15</v>
      </c>
      <c r="E3299">
        <v>1575302</v>
      </c>
      <c r="F3299" s="2">
        <v>0.08</v>
      </c>
      <c r="G3299" s="2">
        <v>0</v>
      </c>
      <c r="H3299" s="2">
        <v>0.01</v>
      </c>
      <c r="I3299">
        <v>0.4</v>
      </c>
      <c r="J3299">
        <v>11.8</v>
      </c>
      <c r="K3299">
        <v>1.8376510000000001</v>
      </c>
      <c r="L3299">
        <v>3.7531778500000001</v>
      </c>
    </row>
    <row r="3300" spans="1:12" x14ac:dyDescent="0.25">
      <c r="A3300" t="s">
        <v>549</v>
      </c>
      <c r="B3300">
        <v>1</v>
      </c>
      <c r="C3300">
        <v>11</v>
      </c>
      <c r="D3300">
        <v>5</v>
      </c>
      <c r="E3300">
        <v>1454240</v>
      </c>
      <c r="F3300" s="2">
        <v>0.1</v>
      </c>
      <c r="G3300" s="2">
        <v>0</v>
      </c>
      <c r="H3300" s="2">
        <v>0.02</v>
      </c>
      <c r="I3300">
        <v>0.4</v>
      </c>
      <c r="J3300">
        <v>2.8</v>
      </c>
      <c r="K3300">
        <v>2.2271200000000002</v>
      </c>
      <c r="L3300">
        <v>1.6394920000000002</v>
      </c>
    </row>
    <row r="3301" spans="1:12" x14ac:dyDescent="0.25">
      <c r="A3301" t="s">
        <v>2418</v>
      </c>
      <c r="B3301">
        <v>1</v>
      </c>
      <c r="C3301">
        <v>10</v>
      </c>
      <c r="D3301">
        <v>10</v>
      </c>
      <c r="E3301">
        <v>18312570</v>
      </c>
      <c r="F3301" s="2">
        <v>0.02</v>
      </c>
      <c r="G3301" s="2">
        <v>0</v>
      </c>
      <c r="H3301" s="2">
        <v>0</v>
      </c>
      <c r="I3301">
        <v>0.4</v>
      </c>
      <c r="J3301">
        <v>8</v>
      </c>
      <c r="K3301">
        <v>9.3562849999999997</v>
      </c>
      <c r="L3301">
        <v>5.4346997500000001</v>
      </c>
    </row>
    <row r="3302" spans="1:12" x14ac:dyDescent="0.25">
      <c r="A3302" t="s">
        <v>2418</v>
      </c>
      <c r="B3302">
        <v>1</v>
      </c>
      <c r="C3302">
        <v>5</v>
      </c>
      <c r="D3302">
        <v>1</v>
      </c>
      <c r="E3302">
        <v>762616</v>
      </c>
      <c r="F3302" s="2">
        <v>0.03</v>
      </c>
      <c r="G3302" s="2">
        <v>0</v>
      </c>
      <c r="H3302" s="2">
        <v>0</v>
      </c>
      <c r="I3302">
        <v>0.4</v>
      </c>
      <c r="J3302">
        <v>0</v>
      </c>
      <c r="K3302">
        <v>0.68130800000000002</v>
      </c>
      <c r="L3302">
        <v>0.39845780000000003</v>
      </c>
    </row>
    <row r="3303" spans="1:12" x14ac:dyDescent="0.25">
      <c r="A3303" t="s">
        <v>2418</v>
      </c>
      <c r="B3303">
        <v>1</v>
      </c>
      <c r="C3303">
        <v>9</v>
      </c>
      <c r="D3303">
        <v>10</v>
      </c>
      <c r="E3303">
        <v>66529577</v>
      </c>
      <c r="F3303" s="2">
        <v>0.04</v>
      </c>
      <c r="G3303" s="2">
        <v>0</v>
      </c>
      <c r="H3303" s="2">
        <v>0</v>
      </c>
      <c r="I3303">
        <v>0.4</v>
      </c>
      <c r="J3303">
        <v>8.1999999999999993</v>
      </c>
      <c r="K3303">
        <v>33.6647885</v>
      </c>
      <c r="L3303">
        <v>13.992675975000001</v>
      </c>
    </row>
    <row r="3304" spans="1:12" x14ac:dyDescent="0.25">
      <c r="A3304" t="s">
        <v>2418</v>
      </c>
      <c r="B3304">
        <v>1</v>
      </c>
      <c r="C3304">
        <v>5</v>
      </c>
      <c r="D3304">
        <v>5</v>
      </c>
      <c r="E3304">
        <v>5517903</v>
      </c>
      <c r="F3304" s="2">
        <v>0.04</v>
      </c>
      <c r="G3304" s="2">
        <v>0</v>
      </c>
      <c r="H3304" s="2">
        <v>0</v>
      </c>
      <c r="I3304">
        <v>0.4</v>
      </c>
      <c r="J3304">
        <v>4</v>
      </c>
      <c r="K3304">
        <v>3.1589514999999997</v>
      </c>
      <c r="L3304">
        <v>2.2656330249999996</v>
      </c>
    </row>
    <row r="3305" spans="1:12" x14ac:dyDescent="0.25">
      <c r="A3305" t="s">
        <v>2418</v>
      </c>
      <c r="B3305">
        <v>1</v>
      </c>
      <c r="C3305">
        <v>8</v>
      </c>
      <c r="D3305">
        <v>8</v>
      </c>
      <c r="E3305">
        <v>6353130</v>
      </c>
      <c r="F3305" s="2">
        <v>0.04</v>
      </c>
      <c r="G3305" s="2">
        <v>0</v>
      </c>
      <c r="H3305" s="2">
        <v>0</v>
      </c>
      <c r="I3305">
        <v>0.4</v>
      </c>
      <c r="J3305">
        <v>6.4</v>
      </c>
      <c r="K3305">
        <v>3.5765649999999996</v>
      </c>
      <c r="L3305">
        <v>3.0117977499999999</v>
      </c>
    </row>
    <row r="3306" spans="1:12" x14ac:dyDescent="0.25">
      <c r="A3306" t="s">
        <v>450</v>
      </c>
      <c r="B3306">
        <v>1</v>
      </c>
      <c r="C3306">
        <v>7</v>
      </c>
      <c r="D3306">
        <v>7</v>
      </c>
      <c r="E3306">
        <v>1543548</v>
      </c>
      <c r="F3306" s="2">
        <v>0.04</v>
      </c>
      <c r="G3306" s="2">
        <v>0</v>
      </c>
      <c r="H3306" s="2">
        <v>0</v>
      </c>
      <c r="I3306">
        <v>0.4</v>
      </c>
      <c r="J3306">
        <v>5.6000000000000005</v>
      </c>
      <c r="K3306">
        <v>1.1717740000000001</v>
      </c>
      <c r="L3306">
        <v>1.9701209</v>
      </c>
    </row>
    <row r="3307" spans="1:12" x14ac:dyDescent="0.25">
      <c r="A3307" t="s">
        <v>450</v>
      </c>
      <c r="B3307">
        <v>1</v>
      </c>
      <c r="C3307">
        <v>1</v>
      </c>
      <c r="D3307">
        <v>1</v>
      </c>
      <c r="E3307">
        <v>1825705</v>
      </c>
      <c r="F3307" s="2">
        <v>0.04</v>
      </c>
      <c r="G3307" s="2">
        <v>0</v>
      </c>
      <c r="H3307" s="2">
        <v>0.01</v>
      </c>
      <c r="I3307">
        <v>0.4</v>
      </c>
      <c r="J3307">
        <v>0.8</v>
      </c>
      <c r="K3307">
        <v>1.5628525</v>
      </c>
      <c r="L3307">
        <v>0.90699837499999991</v>
      </c>
    </row>
    <row r="3308" spans="1:12" x14ac:dyDescent="0.25">
      <c r="A3308" t="s">
        <v>450</v>
      </c>
      <c r="B3308">
        <v>1</v>
      </c>
      <c r="C3308">
        <v>5</v>
      </c>
      <c r="D3308">
        <v>4</v>
      </c>
      <c r="E3308">
        <v>1292218</v>
      </c>
      <c r="F3308" s="2">
        <v>0.04</v>
      </c>
      <c r="G3308" s="2">
        <v>0</v>
      </c>
      <c r="H3308" s="2">
        <v>0</v>
      </c>
      <c r="I3308">
        <v>0.4</v>
      </c>
      <c r="J3308">
        <v>3</v>
      </c>
      <c r="K3308">
        <v>1.046109</v>
      </c>
      <c r="L3308">
        <v>1.27613815</v>
      </c>
    </row>
    <row r="3309" spans="1:12" x14ac:dyDescent="0.25">
      <c r="A3309" t="s">
        <v>450</v>
      </c>
      <c r="B3309">
        <v>1</v>
      </c>
      <c r="C3309">
        <v>7</v>
      </c>
      <c r="D3309">
        <v>5</v>
      </c>
      <c r="E3309">
        <v>981439</v>
      </c>
      <c r="F3309" s="2">
        <v>0.08</v>
      </c>
      <c r="G3309" s="2">
        <v>0</v>
      </c>
      <c r="H3309" s="2">
        <v>0</v>
      </c>
      <c r="I3309">
        <v>0.4</v>
      </c>
      <c r="J3309">
        <v>3.6</v>
      </c>
      <c r="K3309">
        <v>1.2907195</v>
      </c>
      <c r="L3309">
        <v>1.5117518250000002</v>
      </c>
    </row>
    <row r="3310" spans="1:12" x14ac:dyDescent="0.25">
      <c r="A3310" t="s">
        <v>450</v>
      </c>
      <c r="B3310">
        <v>1</v>
      </c>
      <c r="C3310">
        <v>10</v>
      </c>
      <c r="D3310">
        <v>11</v>
      </c>
      <c r="E3310">
        <v>2309633</v>
      </c>
      <c r="F3310" s="2">
        <v>0.05</v>
      </c>
      <c r="G3310" s="2">
        <v>0</v>
      </c>
      <c r="H3310" s="2">
        <v>0.01</v>
      </c>
      <c r="I3310">
        <v>0.4</v>
      </c>
      <c r="J3310">
        <v>9</v>
      </c>
      <c r="K3310">
        <v>1.9048164999999999</v>
      </c>
      <c r="L3310">
        <v>3.0766857750000001</v>
      </c>
    </row>
    <row r="3311" spans="1:12" x14ac:dyDescent="0.25">
      <c r="A3311" t="s">
        <v>450</v>
      </c>
      <c r="B3311">
        <v>1</v>
      </c>
      <c r="C3311">
        <v>10</v>
      </c>
      <c r="D3311">
        <v>9</v>
      </c>
      <c r="E3311">
        <v>1710398</v>
      </c>
      <c r="F3311" s="2">
        <v>0.05</v>
      </c>
      <c r="G3311" s="2">
        <v>0</v>
      </c>
      <c r="H3311" s="2">
        <v>0</v>
      </c>
      <c r="I3311">
        <v>0.4</v>
      </c>
      <c r="J3311">
        <v>7</v>
      </c>
      <c r="K3311">
        <v>1.355199</v>
      </c>
      <c r="L3311">
        <v>2.3843196500000001</v>
      </c>
    </row>
    <row r="3312" spans="1:12" x14ac:dyDescent="0.25">
      <c r="A3312" t="s">
        <v>450</v>
      </c>
      <c r="B3312">
        <v>1</v>
      </c>
      <c r="C3312">
        <v>4</v>
      </c>
      <c r="D3312">
        <v>3</v>
      </c>
      <c r="E3312">
        <v>2810983</v>
      </c>
      <c r="F3312" s="2">
        <v>0.03</v>
      </c>
      <c r="G3312" s="2">
        <v>0</v>
      </c>
      <c r="H3312" s="2">
        <v>0</v>
      </c>
      <c r="I3312">
        <v>0.4</v>
      </c>
      <c r="J3312">
        <v>2.2000000000000002</v>
      </c>
      <c r="K3312">
        <v>1.7054914999999999</v>
      </c>
      <c r="L3312">
        <v>1.306922025</v>
      </c>
    </row>
    <row r="3313" spans="1:12" x14ac:dyDescent="0.25">
      <c r="A3313" t="s">
        <v>450</v>
      </c>
      <c r="B3313">
        <v>1</v>
      </c>
      <c r="C3313">
        <v>4</v>
      </c>
      <c r="D3313">
        <v>4</v>
      </c>
      <c r="E3313">
        <v>1745260</v>
      </c>
      <c r="F3313" s="2">
        <v>0.04</v>
      </c>
      <c r="G3313" s="2">
        <v>0</v>
      </c>
      <c r="H3313" s="2">
        <v>0</v>
      </c>
      <c r="I3313">
        <v>0.4</v>
      </c>
      <c r="J3313">
        <v>3.2</v>
      </c>
      <c r="K3313">
        <v>1.2726299999999999</v>
      </c>
      <c r="L3313">
        <v>1.4054205</v>
      </c>
    </row>
    <row r="3314" spans="1:12" x14ac:dyDescent="0.25">
      <c r="A3314" t="s">
        <v>450</v>
      </c>
      <c r="B3314">
        <v>1</v>
      </c>
      <c r="C3314">
        <v>14</v>
      </c>
      <c r="D3314">
        <v>14</v>
      </c>
      <c r="E3314">
        <v>2695414</v>
      </c>
      <c r="F3314" s="2">
        <v>0.03</v>
      </c>
      <c r="G3314" s="2">
        <v>0</v>
      </c>
      <c r="H3314" s="2">
        <v>0</v>
      </c>
      <c r="I3314">
        <v>0.4</v>
      </c>
      <c r="J3314">
        <v>11.200000000000001</v>
      </c>
      <c r="K3314">
        <v>1.647707</v>
      </c>
      <c r="L3314">
        <v>3.5366974500000001</v>
      </c>
    </row>
    <row r="3315" spans="1:12" x14ac:dyDescent="0.25">
      <c r="A3315" t="s">
        <v>450</v>
      </c>
      <c r="B3315">
        <v>1</v>
      </c>
      <c r="C3315">
        <v>6</v>
      </c>
      <c r="D3315">
        <v>6</v>
      </c>
      <c r="E3315">
        <v>1845803</v>
      </c>
      <c r="F3315" s="2">
        <v>0.04</v>
      </c>
      <c r="G3315" s="2">
        <v>0</v>
      </c>
      <c r="H3315" s="2">
        <v>0</v>
      </c>
      <c r="I3315">
        <v>0.4</v>
      </c>
      <c r="J3315">
        <v>4.8000000000000007</v>
      </c>
      <c r="K3315">
        <v>1.3229015</v>
      </c>
      <c r="L3315">
        <v>1.8230155250000002</v>
      </c>
    </row>
    <row r="3316" spans="1:12" x14ac:dyDescent="0.25">
      <c r="A3316" t="s">
        <v>450</v>
      </c>
      <c r="B3316">
        <v>1</v>
      </c>
      <c r="C3316">
        <v>4</v>
      </c>
      <c r="D3316">
        <v>4</v>
      </c>
      <c r="E3316">
        <v>3103982</v>
      </c>
      <c r="F3316" s="2">
        <v>0.03</v>
      </c>
      <c r="G3316" s="2">
        <v>0</v>
      </c>
      <c r="H3316" s="2">
        <v>0</v>
      </c>
      <c r="I3316">
        <v>0.4</v>
      </c>
      <c r="J3316">
        <v>3.2</v>
      </c>
      <c r="K3316">
        <v>1.8519909999999999</v>
      </c>
      <c r="L3316">
        <v>1.6081968500000001</v>
      </c>
    </row>
    <row r="3317" spans="1:12" x14ac:dyDescent="0.25">
      <c r="A3317" t="s">
        <v>450</v>
      </c>
      <c r="B3317">
        <v>1</v>
      </c>
      <c r="C3317">
        <v>6</v>
      </c>
      <c r="D3317">
        <v>2</v>
      </c>
      <c r="E3317">
        <v>1646057</v>
      </c>
      <c r="F3317" s="2">
        <v>0.03</v>
      </c>
      <c r="G3317" s="2">
        <v>0</v>
      </c>
      <c r="H3317" s="2">
        <v>0</v>
      </c>
      <c r="I3317">
        <v>0.4</v>
      </c>
      <c r="J3317">
        <v>0.8</v>
      </c>
      <c r="K3317">
        <v>1.1230285</v>
      </c>
      <c r="L3317">
        <v>0.75305997499999999</v>
      </c>
    </row>
    <row r="3318" spans="1:12" x14ac:dyDescent="0.25">
      <c r="A3318" t="s">
        <v>450</v>
      </c>
      <c r="B3318">
        <v>1</v>
      </c>
      <c r="C3318">
        <v>6</v>
      </c>
      <c r="D3318">
        <v>5</v>
      </c>
      <c r="E3318">
        <v>1181190</v>
      </c>
      <c r="F3318" s="2">
        <v>0.04</v>
      </c>
      <c r="G3318" s="2">
        <v>0</v>
      </c>
      <c r="H3318" s="2">
        <v>0</v>
      </c>
      <c r="I3318">
        <v>0.4</v>
      </c>
      <c r="J3318">
        <v>3.8</v>
      </c>
      <c r="K3318">
        <v>0.990595</v>
      </c>
      <c r="L3318">
        <v>1.4567082499999999</v>
      </c>
    </row>
    <row r="3319" spans="1:12" x14ac:dyDescent="0.25">
      <c r="A3319" t="s">
        <v>450</v>
      </c>
      <c r="B3319">
        <v>1</v>
      </c>
      <c r="C3319">
        <v>7</v>
      </c>
      <c r="D3319">
        <v>6</v>
      </c>
      <c r="E3319">
        <v>1044905</v>
      </c>
      <c r="F3319" s="2">
        <v>0.08</v>
      </c>
      <c r="G3319" s="2">
        <v>0</v>
      </c>
      <c r="H3319" s="2">
        <v>0</v>
      </c>
      <c r="I3319">
        <v>0.4</v>
      </c>
      <c r="J3319">
        <v>4.6000000000000005</v>
      </c>
      <c r="K3319">
        <v>1.3224525</v>
      </c>
      <c r="L3319">
        <v>1.772858375</v>
      </c>
    </row>
    <row r="3320" spans="1:12" x14ac:dyDescent="0.25">
      <c r="A3320" t="s">
        <v>450</v>
      </c>
      <c r="B3320">
        <v>1</v>
      </c>
      <c r="C3320">
        <v>4</v>
      </c>
      <c r="D3320">
        <v>3</v>
      </c>
      <c r="E3320">
        <v>1483502</v>
      </c>
      <c r="F3320" s="2">
        <v>7.0000000000000007E-2</v>
      </c>
      <c r="G3320" s="2">
        <v>0</v>
      </c>
      <c r="H3320" s="2">
        <v>0.01</v>
      </c>
      <c r="I3320">
        <v>0.4</v>
      </c>
      <c r="J3320">
        <v>2.2000000000000002</v>
      </c>
      <c r="K3320">
        <v>1.691751</v>
      </c>
      <c r="L3320">
        <v>1.3021128499999999</v>
      </c>
    </row>
    <row r="3321" spans="1:12" x14ac:dyDescent="0.25">
      <c r="A3321" t="s">
        <v>450</v>
      </c>
      <c r="B3321">
        <v>1</v>
      </c>
      <c r="C3321">
        <v>2</v>
      </c>
      <c r="D3321">
        <v>2</v>
      </c>
      <c r="E3321">
        <v>1666003</v>
      </c>
      <c r="F3321" s="2">
        <v>0.04</v>
      </c>
      <c r="G3321" s="2">
        <v>0</v>
      </c>
      <c r="H3321" s="2">
        <v>0</v>
      </c>
      <c r="I3321">
        <v>0.4</v>
      </c>
      <c r="J3321">
        <v>1.6</v>
      </c>
      <c r="K3321">
        <v>1.2330014999999999</v>
      </c>
      <c r="L3321">
        <v>0.99155052499999996</v>
      </c>
    </row>
    <row r="3322" spans="1:12" x14ac:dyDescent="0.25">
      <c r="A3322" t="s">
        <v>450</v>
      </c>
      <c r="B3322">
        <v>1</v>
      </c>
      <c r="C3322">
        <v>11</v>
      </c>
      <c r="D3322">
        <v>9</v>
      </c>
      <c r="E3322">
        <v>1154894</v>
      </c>
      <c r="F3322" s="2">
        <v>7.0000000000000007E-2</v>
      </c>
      <c r="G3322" s="2">
        <v>0</v>
      </c>
      <c r="H3322" s="2">
        <v>0.01</v>
      </c>
      <c r="I3322">
        <v>0.4</v>
      </c>
      <c r="J3322">
        <v>6.8</v>
      </c>
      <c r="K3322">
        <v>1.527447</v>
      </c>
      <c r="L3322">
        <v>2.3946064499999999</v>
      </c>
    </row>
    <row r="3323" spans="1:12" x14ac:dyDescent="0.25">
      <c r="A3323" t="s">
        <v>450</v>
      </c>
      <c r="B3323">
        <v>1</v>
      </c>
      <c r="C3323">
        <v>10</v>
      </c>
      <c r="D3323">
        <v>4</v>
      </c>
      <c r="E3323">
        <v>886234</v>
      </c>
      <c r="F3323" s="2">
        <v>0.09</v>
      </c>
      <c r="G3323" s="2">
        <v>0</v>
      </c>
      <c r="H3323" s="2">
        <v>0.01</v>
      </c>
      <c r="I3323">
        <v>0.4</v>
      </c>
      <c r="J3323">
        <v>2</v>
      </c>
      <c r="K3323">
        <v>1.5931169999999999</v>
      </c>
      <c r="L3323">
        <v>1.2175909499999999</v>
      </c>
    </row>
    <row r="3324" spans="1:12" x14ac:dyDescent="0.25">
      <c r="A3324" t="s">
        <v>450</v>
      </c>
      <c r="B3324">
        <v>1</v>
      </c>
      <c r="C3324">
        <v>17</v>
      </c>
      <c r="D3324">
        <v>15</v>
      </c>
      <c r="E3324">
        <v>2153307</v>
      </c>
      <c r="F3324" s="2">
        <v>0.04</v>
      </c>
      <c r="G3324" s="2">
        <v>0</v>
      </c>
      <c r="H3324" s="2">
        <v>0.01</v>
      </c>
      <c r="I3324">
        <v>0.4</v>
      </c>
      <c r="J3324">
        <v>11.6</v>
      </c>
      <c r="K3324">
        <v>1.7266534999999998</v>
      </c>
      <c r="L3324">
        <v>3.6643287249999998</v>
      </c>
    </row>
    <row r="3325" spans="1:12" x14ac:dyDescent="0.25">
      <c r="A3325" t="s">
        <v>450</v>
      </c>
      <c r="B3325">
        <v>1</v>
      </c>
      <c r="C3325">
        <v>5</v>
      </c>
      <c r="D3325">
        <v>5</v>
      </c>
      <c r="E3325">
        <v>1316758</v>
      </c>
      <c r="F3325" s="2">
        <v>0.11</v>
      </c>
      <c r="G3325" s="2">
        <v>0</v>
      </c>
      <c r="H3325" s="2">
        <v>0.03</v>
      </c>
      <c r="I3325">
        <v>0.4</v>
      </c>
      <c r="J3325">
        <v>4</v>
      </c>
      <c r="K3325">
        <v>2.5083790000000001</v>
      </c>
      <c r="L3325">
        <v>2.0379326500000001</v>
      </c>
    </row>
    <row r="3326" spans="1:12" x14ac:dyDescent="0.25">
      <c r="A3326" t="s">
        <v>450</v>
      </c>
      <c r="B3326">
        <v>1</v>
      </c>
      <c r="C3326">
        <v>2</v>
      </c>
      <c r="D3326">
        <v>1</v>
      </c>
      <c r="E3326">
        <v>1072782</v>
      </c>
      <c r="F3326" s="2">
        <v>0.04</v>
      </c>
      <c r="G3326" s="2">
        <v>0</v>
      </c>
      <c r="H3326" s="2">
        <v>0</v>
      </c>
      <c r="I3326">
        <v>0.4</v>
      </c>
      <c r="J3326">
        <v>0.60000000000000009</v>
      </c>
      <c r="K3326">
        <v>0.93639099999999997</v>
      </c>
      <c r="L3326">
        <v>0.63773685000000002</v>
      </c>
    </row>
    <row r="3327" spans="1:12" x14ac:dyDescent="0.25">
      <c r="A3327" t="s">
        <v>450</v>
      </c>
      <c r="B3327">
        <v>1</v>
      </c>
      <c r="C3327">
        <v>4</v>
      </c>
      <c r="D3327">
        <v>4</v>
      </c>
      <c r="E3327">
        <v>1230476</v>
      </c>
      <c r="F3327" s="2">
        <v>0.04</v>
      </c>
      <c r="G3327" s="2">
        <v>0</v>
      </c>
      <c r="H3327" s="2">
        <v>0</v>
      </c>
      <c r="I3327">
        <v>0.4</v>
      </c>
      <c r="J3327">
        <v>3.2</v>
      </c>
      <c r="K3327">
        <v>1.0152380000000001</v>
      </c>
      <c r="L3327">
        <v>1.3153333</v>
      </c>
    </row>
    <row r="3328" spans="1:12" x14ac:dyDescent="0.25">
      <c r="A3328" t="s">
        <v>1602</v>
      </c>
      <c r="B3328">
        <v>1</v>
      </c>
      <c r="C3328">
        <v>9</v>
      </c>
      <c r="D3328">
        <v>7</v>
      </c>
      <c r="E3328">
        <v>5001009</v>
      </c>
      <c r="F3328" s="2">
        <v>0.04</v>
      </c>
      <c r="G3328" s="2">
        <v>0</v>
      </c>
      <c r="H3328" s="2">
        <v>0</v>
      </c>
      <c r="I3328">
        <v>0.4</v>
      </c>
      <c r="J3328">
        <v>5.2</v>
      </c>
      <c r="K3328">
        <v>2.9005044999999998</v>
      </c>
      <c r="L3328">
        <v>2.4751765749999999</v>
      </c>
    </row>
    <row r="3329" spans="1:12" x14ac:dyDescent="0.25">
      <c r="A3329" t="s">
        <v>2556</v>
      </c>
      <c r="B3329">
        <v>1</v>
      </c>
      <c r="C3329">
        <v>7</v>
      </c>
      <c r="D3329">
        <v>7</v>
      </c>
      <c r="E3329">
        <v>5468928</v>
      </c>
      <c r="F3329" s="2">
        <v>0.05</v>
      </c>
      <c r="G3329" s="2">
        <v>0</v>
      </c>
      <c r="H3329" s="2">
        <v>0</v>
      </c>
      <c r="I3329">
        <v>0.4</v>
      </c>
      <c r="J3329">
        <v>5.6000000000000005</v>
      </c>
      <c r="K3329">
        <v>3.234464</v>
      </c>
      <c r="L3329">
        <v>2.6920624000000002</v>
      </c>
    </row>
    <row r="3330" spans="1:12" x14ac:dyDescent="0.25">
      <c r="A3330" t="s">
        <v>1602</v>
      </c>
      <c r="B3330">
        <v>1</v>
      </c>
      <c r="C3330">
        <v>9</v>
      </c>
      <c r="D3330">
        <v>9</v>
      </c>
      <c r="E3330">
        <v>15208321</v>
      </c>
      <c r="F3330" s="2">
        <v>0.04</v>
      </c>
      <c r="G3330" s="2">
        <v>0</v>
      </c>
      <c r="H3330" s="2">
        <v>0</v>
      </c>
      <c r="I3330">
        <v>0.4</v>
      </c>
      <c r="J3330">
        <v>7.2</v>
      </c>
      <c r="K3330">
        <v>8.0041604999999993</v>
      </c>
      <c r="L3330">
        <v>4.7614561749999993</v>
      </c>
    </row>
    <row r="3331" spans="1:12" x14ac:dyDescent="0.25">
      <c r="A3331" t="s">
        <v>2556</v>
      </c>
      <c r="B3331">
        <v>1</v>
      </c>
      <c r="C3331">
        <v>7</v>
      </c>
      <c r="D3331">
        <v>5</v>
      </c>
      <c r="E3331">
        <v>3662495</v>
      </c>
      <c r="F3331" s="2">
        <v>0.05</v>
      </c>
      <c r="G3331" s="2">
        <v>0</v>
      </c>
      <c r="H3331" s="2">
        <v>0</v>
      </c>
      <c r="I3331">
        <v>0.4</v>
      </c>
      <c r="J3331">
        <v>3.6</v>
      </c>
      <c r="K3331">
        <v>2.3312474999999999</v>
      </c>
      <c r="L3331">
        <v>1.875936625</v>
      </c>
    </row>
    <row r="3332" spans="1:12" x14ac:dyDescent="0.25">
      <c r="A3332" t="s">
        <v>1602</v>
      </c>
      <c r="B3332">
        <v>1</v>
      </c>
      <c r="C3332">
        <v>15</v>
      </c>
      <c r="D3332">
        <v>15</v>
      </c>
      <c r="E3332">
        <v>14211432</v>
      </c>
      <c r="F3332" s="2">
        <v>0.03</v>
      </c>
      <c r="G3332" s="2">
        <v>0</v>
      </c>
      <c r="H3332" s="2">
        <v>0</v>
      </c>
      <c r="I3332">
        <v>0.4</v>
      </c>
      <c r="J3332">
        <v>12</v>
      </c>
      <c r="K3332">
        <v>7.4057159999999991</v>
      </c>
      <c r="L3332">
        <v>5.7520005999999997</v>
      </c>
    </row>
    <row r="3333" spans="1:12" x14ac:dyDescent="0.25">
      <c r="A3333" t="s">
        <v>1602</v>
      </c>
      <c r="B3333">
        <v>1</v>
      </c>
      <c r="C3333">
        <v>6</v>
      </c>
      <c r="D3333">
        <v>6</v>
      </c>
      <c r="E3333">
        <v>1987296</v>
      </c>
      <c r="F3333" s="2">
        <v>0.06</v>
      </c>
      <c r="G3333" s="2">
        <v>0</v>
      </c>
      <c r="H3333" s="2">
        <v>0.01</v>
      </c>
      <c r="I3333">
        <v>0.4</v>
      </c>
      <c r="J3333">
        <v>4.8000000000000007</v>
      </c>
      <c r="K3333">
        <v>1.843648</v>
      </c>
      <c r="L3333">
        <v>2.0052768000000003</v>
      </c>
    </row>
    <row r="3334" spans="1:12" x14ac:dyDescent="0.25">
      <c r="A3334" t="s">
        <v>140</v>
      </c>
      <c r="B3334">
        <v>1</v>
      </c>
      <c r="C3334">
        <v>6</v>
      </c>
      <c r="D3334">
        <v>5</v>
      </c>
      <c r="E3334">
        <v>52964</v>
      </c>
      <c r="F3334" s="2">
        <v>0.03</v>
      </c>
      <c r="G3334" s="2">
        <v>0</v>
      </c>
      <c r="H3334" s="2">
        <v>0</v>
      </c>
      <c r="I3334">
        <v>0.4</v>
      </c>
      <c r="J3334">
        <v>3.8</v>
      </c>
      <c r="K3334">
        <v>0.32648199999999999</v>
      </c>
      <c r="L3334">
        <v>1.2242686999999999</v>
      </c>
    </row>
    <row r="3335" spans="1:12" x14ac:dyDescent="0.25">
      <c r="A3335" t="s">
        <v>13314</v>
      </c>
      <c r="B3335">
        <v>1</v>
      </c>
      <c r="C3335">
        <v>7</v>
      </c>
      <c r="D3335">
        <v>7</v>
      </c>
      <c r="E3335">
        <v>6262956</v>
      </c>
      <c r="F3335" s="2">
        <v>0.04</v>
      </c>
      <c r="G3335" s="2">
        <v>0</v>
      </c>
      <c r="H3335" s="2">
        <v>0</v>
      </c>
      <c r="I3335">
        <v>0.4</v>
      </c>
      <c r="J3335">
        <v>5.6000000000000005</v>
      </c>
      <c r="K3335">
        <v>3.5314779999999999</v>
      </c>
      <c r="L3335">
        <v>2.7960172999999999</v>
      </c>
    </row>
    <row r="3336" spans="1:12" x14ac:dyDescent="0.25">
      <c r="A3336" t="s">
        <v>470</v>
      </c>
      <c r="B3336">
        <v>1</v>
      </c>
      <c r="C3336">
        <v>9</v>
      </c>
      <c r="D3336">
        <v>9</v>
      </c>
      <c r="E3336">
        <v>91933007</v>
      </c>
      <c r="F3336" s="2">
        <v>0.03</v>
      </c>
      <c r="G3336" s="2">
        <v>0</v>
      </c>
      <c r="H3336" s="2">
        <v>0</v>
      </c>
      <c r="I3336">
        <v>0.4</v>
      </c>
      <c r="J3336">
        <v>7.2</v>
      </c>
      <c r="K3336">
        <v>46.266503499999992</v>
      </c>
      <c r="L3336">
        <v>18.153276224999995</v>
      </c>
    </row>
    <row r="3337" spans="1:12" x14ac:dyDescent="0.25">
      <c r="A3337" t="s">
        <v>470</v>
      </c>
      <c r="B3337">
        <v>1</v>
      </c>
      <c r="C3337">
        <v>5</v>
      </c>
      <c r="D3337">
        <v>5</v>
      </c>
      <c r="E3337">
        <v>8842980</v>
      </c>
      <c r="F3337" s="2">
        <v>0.03</v>
      </c>
      <c r="G3337" s="2">
        <v>0</v>
      </c>
      <c r="H3337" s="2">
        <v>0</v>
      </c>
      <c r="I3337">
        <v>0.4</v>
      </c>
      <c r="J3337">
        <v>4</v>
      </c>
      <c r="K3337">
        <v>4.7214899999999993</v>
      </c>
      <c r="L3337">
        <v>2.8125214999999999</v>
      </c>
    </row>
    <row r="3338" spans="1:12" x14ac:dyDescent="0.25">
      <c r="A3338" t="s">
        <v>470</v>
      </c>
      <c r="B3338">
        <v>1</v>
      </c>
      <c r="C3338">
        <v>9</v>
      </c>
      <c r="D3338">
        <v>9</v>
      </c>
      <c r="E3338">
        <v>1752139</v>
      </c>
      <c r="F3338" s="2">
        <v>0.04</v>
      </c>
      <c r="G3338" s="2">
        <v>0</v>
      </c>
      <c r="H3338" s="2">
        <v>0</v>
      </c>
      <c r="I3338">
        <v>0.4</v>
      </c>
      <c r="J3338">
        <v>7.2</v>
      </c>
      <c r="K3338">
        <v>1.2760695</v>
      </c>
      <c r="L3338">
        <v>2.4066243250000001</v>
      </c>
    </row>
    <row r="3339" spans="1:12" x14ac:dyDescent="0.25">
      <c r="A3339" t="s">
        <v>470</v>
      </c>
      <c r="B3339">
        <v>1</v>
      </c>
      <c r="C3339">
        <v>10</v>
      </c>
      <c r="D3339">
        <v>9</v>
      </c>
      <c r="E3339">
        <v>340750</v>
      </c>
      <c r="F3339" s="2">
        <v>0.03</v>
      </c>
      <c r="G3339" s="2">
        <v>0</v>
      </c>
      <c r="H3339" s="2">
        <v>0</v>
      </c>
      <c r="I3339">
        <v>0.4</v>
      </c>
      <c r="J3339">
        <v>7</v>
      </c>
      <c r="K3339">
        <v>0.47037499999999999</v>
      </c>
      <c r="L3339">
        <v>2.0746312499999999</v>
      </c>
    </row>
    <row r="3340" spans="1:12" x14ac:dyDescent="0.25">
      <c r="A3340" t="s">
        <v>470</v>
      </c>
      <c r="B3340">
        <v>1</v>
      </c>
      <c r="C3340">
        <v>7</v>
      </c>
      <c r="D3340">
        <v>7</v>
      </c>
      <c r="E3340">
        <v>1687203</v>
      </c>
      <c r="F3340" s="2">
        <v>0.02</v>
      </c>
      <c r="G3340" s="2">
        <v>0</v>
      </c>
      <c r="H3340" s="2">
        <v>0</v>
      </c>
      <c r="I3340">
        <v>0.4</v>
      </c>
      <c r="J3340">
        <v>5.6000000000000005</v>
      </c>
      <c r="K3340">
        <v>1.0436015000000001</v>
      </c>
      <c r="L3340">
        <v>1.9252605250000001</v>
      </c>
    </row>
    <row r="3341" spans="1:12" x14ac:dyDescent="0.25">
      <c r="A3341" t="s">
        <v>470</v>
      </c>
      <c r="B3341">
        <v>1</v>
      </c>
      <c r="C3341">
        <v>3</v>
      </c>
      <c r="D3341">
        <v>3</v>
      </c>
      <c r="E3341">
        <v>537443</v>
      </c>
      <c r="F3341" s="2">
        <v>0.02</v>
      </c>
      <c r="G3341" s="2">
        <v>0</v>
      </c>
      <c r="H3341" s="2">
        <v>0</v>
      </c>
      <c r="I3341">
        <v>0.4</v>
      </c>
      <c r="J3341">
        <v>2.4000000000000004</v>
      </c>
      <c r="K3341">
        <v>0.46872150000000001</v>
      </c>
      <c r="L3341">
        <v>0.92405252500000012</v>
      </c>
    </row>
    <row r="3342" spans="1:12" x14ac:dyDescent="0.25">
      <c r="A3342" t="s">
        <v>470</v>
      </c>
      <c r="B3342">
        <v>1</v>
      </c>
      <c r="C3342">
        <v>7</v>
      </c>
      <c r="D3342">
        <v>5</v>
      </c>
      <c r="E3342">
        <v>2315502</v>
      </c>
      <c r="F3342" s="2">
        <v>0.04</v>
      </c>
      <c r="G3342" s="2">
        <v>0</v>
      </c>
      <c r="H3342" s="2">
        <v>0</v>
      </c>
      <c r="I3342">
        <v>0.4</v>
      </c>
      <c r="J3342">
        <v>3.6</v>
      </c>
      <c r="K3342">
        <v>1.5577510000000001</v>
      </c>
      <c r="L3342">
        <v>1.60521285</v>
      </c>
    </row>
    <row r="3343" spans="1:12" x14ac:dyDescent="0.25">
      <c r="A3343" t="s">
        <v>470</v>
      </c>
      <c r="B3343">
        <v>1</v>
      </c>
      <c r="C3343">
        <v>3</v>
      </c>
      <c r="D3343">
        <v>2</v>
      </c>
      <c r="E3343">
        <v>1881659</v>
      </c>
      <c r="F3343" s="2">
        <v>0.02</v>
      </c>
      <c r="G3343" s="2">
        <v>0</v>
      </c>
      <c r="H3343" s="2">
        <v>0</v>
      </c>
      <c r="I3343">
        <v>0.4</v>
      </c>
      <c r="J3343">
        <v>1.4000000000000001</v>
      </c>
      <c r="K3343">
        <v>1.1408294999999999</v>
      </c>
      <c r="L3343">
        <v>0.90929032499999995</v>
      </c>
    </row>
    <row r="3344" spans="1:12" x14ac:dyDescent="0.25">
      <c r="A3344" t="s">
        <v>470</v>
      </c>
      <c r="B3344">
        <v>1</v>
      </c>
      <c r="C3344">
        <v>3</v>
      </c>
      <c r="D3344">
        <v>4</v>
      </c>
      <c r="E3344">
        <v>16141230</v>
      </c>
      <c r="F3344" s="2">
        <v>0.02</v>
      </c>
      <c r="G3344" s="2">
        <v>0</v>
      </c>
      <c r="H3344" s="2">
        <v>0</v>
      </c>
      <c r="I3344">
        <v>0.4</v>
      </c>
      <c r="J3344">
        <v>3.4000000000000004</v>
      </c>
      <c r="K3344">
        <v>8.2706149999999994</v>
      </c>
      <c r="L3344">
        <v>3.9047152499999997</v>
      </c>
    </row>
    <row r="3345" spans="1:12" x14ac:dyDescent="0.25">
      <c r="A3345" t="s">
        <v>470</v>
      </c>
      <c r="B3345">
        <v>1</v>
      </c>
      <c r="C3345">
        <v>13</v>
      </c>
      <c r="D3345">
        <v>13</v>
      </c>
      <c r="E3345">
        <v>52404970</v>
      </c>
      <c r="F3345" s="2">
        <v>0.03</v>
      </c>
      <c r="G3345" s="2">
        <v>0</v>
      </c>
      <c r="H3345" s="2">
        <v>0</v>
      </c>
      <c r="I3345">
        <v>0.4</v>
      </c>
      <c r="J3345">
        <v>10.4</v>
      </c>
      <c r="K3345">
        <v>26.502485</v>
      </c>
      <c r="L3345">
        <v>12.03586975</v>
      </c>
    </row>
    <row r="3346" spans="1:12" x14ac:dyDescent="0.25">
      <c r="A3346" t="s">
        <v>470</v>
      </c>
      <c r="B3346">
        <v>1</v>
      </c>
      <c r="C3346">
        <v>6</v>
      </c>
      <c r="D3346">
        <v>6</v>
      </c>
      <c r="E3346">
        <v>857897</v>
      </c>
      <c r="F3346" s="2">
        <v>0.03</v>
      </c>
      <c r="G3346" s="2">
        <v>0</v>
      </c>
      <c r="H3346" s="2">
        <v>0</v>
      </c>
      <c r="I3346">
        <v>0.4</v>
      </c>
      <c r="J3346">
        <v>4.8000000000000007</v>
      </c>
      <c r="K3346">
        <v>0.7289485</v>
      </c>
      <c r="L3346">
        <v>1.6151319750000004</v>
      </c>
    </row>
    <row r="3347" spans="1:12" x14ac:dyDescent="0.25">
      <c r="A3347" t="s">
        <v>470</v>
      </c>
      <c r="B3347">
        <v>1</v>
      </c>
      <c r="C3347">
        <v>13</v>
      </c>
      <c r="D3347">
        <v>12</v>
      </c>
      <c r="E3347">
        <v>1888184</v>
      </c>
      <c r="F3347" s="2">
        <v>0.05</v>
      </c>
      <c r="G3347" s="2">
        <v>0</v>
      </c>
      <c r="H3347" s="2">
        <v>0</v>
      </c>
      <c r="I3347">
        <v>0.4</v>
      </c>
      <c r="J3347">
        <v>9.4000000000000021</v>
      </c>
      <c r="K3347">
        <v>1.4440919999999999</v>
      </c>
      <c r="L3347">
        <v>3.0154322000000007</v>
      </c>
    </row>
    <row r="3348" spans="1:12" x14ac:dyDescent="0.25">
      <c r="A3348" t="s">
        <v>470</v>
      </c>
      <c r="B3348">
        <v>1</v>
      </c>
      <c r="C3348">
        <v>24</v>
      </c>
      <c r="D3348">
        <v>23</v>
      </c>
      <c r="E3348">
        <v>19834563</v>
      </c>
      <c r="F3348" s="2">
        <v>0.02</v>
      </c>
      <c r="G3348" s="2">
        <v>0</v>
      </c>
      <c r="H3348" s="2">
        <v>0</v>
      </c>
      <c r="I3348">
        <v>0.4</v>
      </c>
      <c r="J3348">
        <v>18.200000000000003</v>
      </c>
      <c r="K3348">
        <v>10.117281499999999</v>
      </c>
      <c r="L3348">
        <v>8.2510485249999999</v>
      </c>
    </row>
    <row r="3349" spans="1:12" x14ac:dyDescent="0.25">
      <c r="A3349" t="s">
        <v>470</v>
      </c>
      <c r="B3349">
        <v>1</v>
      </c>
      <c r="C3349">
        <v>8</v>
      </c>
      <c r="D3349">
        <v>8</v>
      </c>
      <c r="E3349">
        <v>400237</v>
      </c>
      <c r="F3349" s="2">
        <v>0.02</v>
      </c>
      <c r="G3349" s="2">
        <v>0</v>
      </c>
      <c r="H3349" s="2">
        <v>0.01</v>
      </c>
      <c r="I3349">
        <v>0.4</v>
      </c>
      <c r="J3349">
        <v>6.4</v>
      </c>
      <c r="K3349">
        <v>0.65011850000000004</v>
      </c>
      <c r="L3349">
        <v>1.9875414750000002</v>
      </c>
    </row>
    <row r="3350" spans="1:12" x14ac:dyDescent="0.25">
      <c r="A3350" t="s">
        <v>470</v>
      </c>
      <c r="B3350">
        <v>1</v>
      </c>
      <c r="C3350">
        <v>11</v>
      </c>
      <c r="D3350">
        <v>9</v>
      </c>
      <c r="E3350">
        <v>2755456</v>
      </c>
      <c r="F3350" s="2">
        <v>0.04</v>
      </c>
      <c r="G3350" s="2">
        <v>0</v>
      </c>
      <c r="H3350" s="2">
        <v>0</v>
      </c>
      <c r="I3350">
        <v>0.4</v>
      </c>
      <c r="J3350">
        <v>6.8</v>
      </c>
      <c r="K3350">
        <v>1.7777279999999998</v>
      </c>
      <c r="L3350">
        <v>2.4822047999999999</v>
      </c>
    </row>
    <row r="3351" spans="1:12" x14ac:dyDescent="0.25">
      <c r="A3351" t="s">
        <v>470</v>
      </c>
      <c r="B3351">
        <v>1</v>
      </c>
      <c r="C3351">
        <v>1</v>
      </c>
      <c r="D3351">
        <v>1</v>
      </c>
      <c r="E3351">
        <v>709569</v>
      </c>
      <c r="F3351" s="2">
        <v>0.05</v>
      </c>
      <c r="G3351" s="2">
        <v>0</v>
      </c>
      <c r="H3351" s="2">
        <v>0</v>
      </c>
      <c r="I3351">
        <v>0.4</v>
      </c>
      <c r="J3351">
        <v>0.8</v>
      </c>
      <c r="K3351">
        <v>0.85478450000000006</v>
      </c>
      <c r="L3351">
        <v>0.65917457499999998</v>
      </c>
    </row>
    <row r="3352" spans="1:12" x14ac:dyDescent="0.25">
      <c r="A3352" t="s">
        <v>4576</v>
      </c>
      <c r="B3352">
        <v>1</v>
      </c>
      <c r="C3352">
        <v>11</v>
      </c>
      <c r="D3352">
        <v>8</v>
      </c>
      <c r="E3352">
        <v>658110</v>
      </c>
      <c r="F3352" s="2">
        <v>0.01</v>
      </c>
      <c r="G3352" s="2">
        <v>0</v>
      </c>
      <c r="H3352" s="2">
        <v>0</v>
      </c>
      <c r="I3352">
        <v>0.4</v>
      </c>
      <c r="J3352">
        <v>5.8000000000000007</v>
      </c>
      <c r="K3352">
        <v>0.42905499999999996</v>
      </c>
      <c r="L3352">
        <v>1.7601692500000004</v>
      </c>
    </row>
    <row r="3353" spans="1:12" x14ac:dyDescent="0.25">
      <c r="A3353" t="s">
        <v>1429</v>
      </c>
      <c r="B3353">
        <v>1</v>
      </c>
      <c r="C3353">
        <v>8</v>
      </c>
      <c r="D3353">
        <v>6</v>
      </c>
      <c r="E3353">
        <v>648993</v>
      </c>
      <c r="F3353" s="2">
        <v>0.11</v>
      </c>
      <c r="G3353" s="2">
        <v>0</v>
      </c>
      <c r="H3353" s="2">
        <v>0</v>
      </c>
      <c r="I3353">
        <v>0.4</v>
      </c>
      <c r="J3353">
        <v>4.4000000000000004</v>
      </c>
      <c r="K3353">
        <v>1.4244965000000001</v>
      </c>
      <c r="L3353">
        <v>1.7585737750000003</v>
      </c>
    </row>
    <row r="3354" spans="1:12" x14ac:dyDescent="0.25">
      <c r="A3354" t="s">
        <v>1429</v>
      </c>
      <c r="B3354">
        <v>1</v>
      </c>
      <c r="C3354">
        <v>10</v>
      </c>
      <c r="D3354">
        <v>10</v>
      </c>
      <c r="E3354">
        <v>889056</v>
      </c>
      <c r="F3354" s="2">
        <v>7.0000000000000007E-2</v>
      </c>
      <c r="G3354" s="2">
        <v>0</v>
      </c>
      <c r="H3354" s="2">
        <v>0</v>
      </c>
      <c r="I3354">
        <v>0.4</v>
      </c>
      <c r="J3354">
        <v>8</v>
      </c>
      <c r="K3354">
        <v>1.144528</v>
      </c>
      <c r="L3354">
        <v>2.5605848</v>
      </c>
    </row>
    <row r="3355" spans="1:12" x14ac:dyDescent="0.25">
      <c r="A3355" t="s">
        <v>1429</v>
      </c>
      <c r="B3355">
        <v>1</v>
      </c>
      <c r="C3355">
        <v>6</v>
      </c>
      <c r="D3355">
        <v>6</v>
      </c>
      <c r="E3355">
        <v>194689</v>
      </c>
      <c r="F3355" s="2">
        <v>0.13</v>
      </c>
      <c r="G3355" s="2">
        <v>0</v>
      </c>
      <c r="H3355" s="2">
        <v>0.01</v>
      </c>
      <c r="I3355">
        <v>0.4</v>
      </c>
      <c r="J3355">
        <v>4.8000000000000007</v>
      </c>
      <c r="K3355">
        <v>1.6473445</v>
      </c>
      <c r="L3355">
        <v>1.9365705750000002</v>
      </c>
    </row>
    <row r="3356" spans="1:12" x14ac:dyDescent="0.25">
      <c r="A3356" t="s">
        <v>1429</v>
      </c>
      <c r="B3356">
        <v>1</v>
      </c>
      <c r="C3356">
        <v>6</v>
      </c>
      <c r="D3356">
        <v>6</v>
      </c>
      <c r="E3356">
        <v>299465</v>
      </c>
      <c r="F3356" s="2">
        <v>0.08</v>
      </c>
      <c r="G3356" s="2">
        <v>0</v>
      </c>
      <c r="H3356" s="2">
        <v>0</v>
      </c>
      <c r="I3356">
        <v>0.4</v>
      </c>
      <c r="J3356">
        <v>4.8000000000000007</v>
      </c>
      <c r="K3356">
        <v>0.94973250000000009</v>
      </c>
      <c r="L3356">
        <v>1.6924063750000005</v>
      </c>
    </row>
    <row r="3357" spans="1:12" x14ac:dyDescent="0.25">
      <c r="A3357" t="s">
        <v>1429</v>
      </c>
      <c r="B3357">
        <v>1</v>
      </c>
      <c r="C3357">
        <v>25</v>
      </c>
      <c r="D3357">
        <v>24</v>
      </c>
      <c r="E3357">
        <v>4884193</v>
      </c>
      <c r="F3357" s="2">
        <v>0.09</v>
      </c>
      <c r="G3357" s="2">
        <v>0</v>
      </c>
      <c r="H3357" s="2">
        <v>0.01</v>
      </c>
      <c r="I3357">
        <v>0.4</v>
      </c>
      <c r="J3357">
        <v>19.000000000000004</v>
      </c>
      <c r="K3357">
        <v>3.5920964999999998</v>
      </c>
      <c r="L3357">
        <v>6.1672337750000006</v>
      </c>
    </row>
    <row r="3358" spans="1:12" x14ac:dyDescent="0.25">
      <c r="A3358" t="s">
        <v>1429</v>
      </c>
      <c r="B3358">
        <v>1</v>
      </c>
      <c r="C3358">
        <v>7</v>
      </c>
      <c r="D3358">
        <v>7</v>
      </c>
      <c r="E3358">
        <v>590393</v>
      </c>
      <c r="F3358" s="2">
        <v>0.06</v>
      </c>
      <c r="G3358" s="2">
        <v>0</v>
      </c>
      <c r="H3358" s="2">
        <v>0.01</v>
      </c>
      <c r="I3358">
        <v>0.4</v>
      </c>
      <c r="J3358">
        <v>5.6000000000000005</v>
      </c>
      <c r="K3358">
        <v>1.1451965</v>
      </c>
      <c r="L3358">
        <v>1.9608187749999999</v>
      </c>
    </row>
    <row r="3359" spans="1:12" x14ac:dyDescent="0.25">
      <c r="A3359" t="s">
        <v>230</v>
      </c>
      <c r="B3359">
        <v>1</v>
      </c>
      <c r="C3359">
        <v>7</v>
      </c>
      <c r="D3359">
        <v>6</v>
      </c>
      <c r="E3359">
        <v>1108618</v>
      </c>
      <c r="F3359" s="2">
        <v>0.01</v>
      </c>
      <c r="G3359" s="2">
        <v>0</v>
      </c>
      <c r="H3359" s="2">
        <v>0</v>
      </c>
      <c r="I3359">
        <v>0.4</v>
      </c>
      <c r="J3359">
        <v>4.6000000000000005</v>
      </c>
      <c r="K3359">
        <v>0.65430899999999992</v>
      </c>
      <c r="L3359">
        <v>1.5390081499999999</v>
      </c>
    </row>
    <row r="3360" spans="1:12" x14ac:dyDescent="0.25">
      <c r="A3360" t="s">
        <v>7569</v>
      </c>
      <c r="B3360">
        <v>1</v>
      </c>
      <c r="C3360">
        <v>9</v>
      </c>
      <c r="D3360">
        <v>7</v>
      </c>
      <c r="E3360">
        <v>1080069</v>
      </c>
      <c r="F3360" s="2">
        <v>0.01</v>
      </c>
      <c r="G3360" s="2">
        <v>0</v>
      </c>
      <c r="H3360" s="2">
        <v>0</v>
      </c>
      <c r="I3360">
        <v>0.4</v>
      </c>
      <c r="J3360">
        <v>5.2</v>
      </c>
      <c r="K3360">
        <v>0.64003449999999995</v>
      </c>
      <c r="L3360">
        <v>1.6840120750000001</v>
      </c>
    </row>
    <row r="3361" spans="1:12" x14ac:dyDescent="0.25">
      <c r="A3361" t="s">
        <v>13115</v>
      </c>
      <c r="B3361">
        <v>1</v>
      </c>
      <c r="C3361">
        <v>17</v>
      </c>
      <c r="D3361">
        <v>15</v>
      </c>
      <c r="E3361">
        <v>12907907</v>
      </c>
      <c r="F3361" s="2">
        <v>0.04</v>
      </c>
      <c r="G3361" s="2">
        <v>0</v>
      </c>
      <c r="H3361" s="2">
        <v>0</v>
      </c>
      <c r="I3361">
        <v>0.4</v>
      </c>
      <c r="J3361">
        <v>11.6</v>
      </c>
      <c r="K3361">
        <v>6.8539535000000003</v>
      </c>
      <c r="L3361">
        <v>5.4588837249999997</v>
      </c>
    </row>
    <row r="3362" spans="1:12" x14ac:dyDescent="0.25">
      <c r="A3362" t="s">
        <v>17193</v>
      </c>
      <c r="B3362">
        <v>1</v>
      </c>
      <c r="C3362">
        <v>6</v>
      </c>
      <c r="D3362">
        <v>7</v>
      </c>
      <c r="E3362">
        <v>133758</v>
      </c>
      <c r="F3362" s="2">
        <v>0.01</v>
      </c>
      <c r="G3362" s="2">
        <v>0</v>
      </c>
      <c r="H3362" s="2">
        <v>0</v>
      </c>
      <c r="I3362">
        <v>0.4</v>
      </c>
      <c r="J3362">
        <v>5.8000000000000007</v>
      </c>
      <c r="K3362">
        <v>0.166879</v>
      </c>
      <c r="L3362">
        <v>1.6684076500000002</v>
      </c>
    </row>
    <row r="3363" spans="1:12" x14ac:dyDescent="0.25">
      <c r="A3363" t="s">
        <v>20581</v>
      </c>
      <c r="B3363">
        <v>1</v>
      </c>
      <c r="C3363">
        <v>8</v>
      </c>
      <c r="D3363">
        <v>4</v>
      </c>
      <c r="E3363">
        <v>59068</v>
      </c>
      <c r="F3363" s="2">
        <v>0</v>
      </c>
      <c r="G3363" s="2">
        <v>0</v>
      </c>
      <c r="H3363" s="2">
        <v>0</v>
      </c>
      <c r="I3363">
        <v>0.4</v>
      </c>
      <c r="J3363">
        <v>2.4000000000000004</v>
      </c>
      <c r="K3363">
        <v>2.9533999999999998E-2</v>
      </c>
      <c r="L3363">
        <v>0.7703369000000001</v>
      </c>
    </row>
    <row r="3364" spans="1:12" x14ac:dyDescent="0.25">
      <c r="A3364" t="s">
        <v>6089</v>
      </c>
      <c r="B3364">
        <v>1</v>
      </c>
      <c r="C3364">
        <v>6</v>
      </c>
      <c r="D3364">
        <v>4</v>
      </c>
      <c r="E3364">
        <v>2563098</v>
      </c>
      <c r="F3364" s="2">
        <v>0</v>
      </c>
      <c r="G3364" s="2">
        <v>0</v>
      </c>
      <c r="H3364" s="2">
        <v>0</v>
      </c>
      <c r="I3364">
        <v>0.4</v>
      </c>
      <c r="J3364">
        <v>2.8000000000000003</v>
      </c>
      <c r="K3364">
        <v>1.281549</v>
      </c>
      <c r="L3364">
        <v>1.3085421500000001</v>
      </c>
    </row>
    <row r="3365" spans="1:12" x14ac:dyDescent="0.25">
      <c r="A3365" t="s">
        <v>12416</v>
      </c>
      <c r="B3365">
        <v>1</v>
      </c>
      <c r="C3365">
        <v>6</v>
      </c>
      <c r="D3365">
        <v>3</v>
      </c>
      <c r="E3365">
        <v>5169</v>
      </c>
      <c r="F3365" s="2">
        <v>0.01</v>
      </c>
      <c r="G3365" s="2">
        <v>0</v>
      </c>
      <c r="H3365" s="2">
        <v>0</v>
      </c>
      <c r="I3365">
        <v>0.4</v>
      </c>
      <c r="J3365">
        <v>1.8000000000000003</v>
      </c>
      <c r="K3365">
        <v>0.10258450000000001</v>
      </c>
      <c r="L3365">
        <v>0.64590457500000009</v>
      </c>
    </row>
    <row r="3366" spans="1:12" x14ac:dyDescent="0.25">
      <c r="A3366" t="s">
        <v>13042</v>
      </c>
      <c r="B3366">
        <v>1</v>
      </c>
      <c r="C3366">
        <v>5</v>
      </c>
      <c r="D3366">
        <v>3</v>
      </c>
      <c r="E3366">
        <v>22607</v>
      </c>
      <c r="F3366" s="2">
        <v>7.0000000000000007E-2</v>
      </c>
      <c r="G3366" s="2">
        <v>0</v>
      </c>
      <c r="H3366" s="2">
        <v>0</v>
      </c>
      <c r="I3366">
        <v>0.4</v>
      </c>
      <c r="J3366">
        <v>2.0000000000000004</v>
      </c>
      <c r="K3366">
        <v>0.71130350000000009</v>
      </c>
      <c r="L3366">
        <v>0.90895622500000017</v>
      </c>
    </row>
    <row r="3367" spans="1:12" x14ac:dyDescent="0.25">
      <c r="A3367" t="s">
        <v>6267</v>
      </c>
      <c r="B3367">
        <v>1</v>
      </c>
      <c r="C3367">
        <v>8</v>
      </c>
      <c r="D3367">
        <v>8</v>
      </c>
      <c r="E3367">
        <v>900285</v>
      </c>
      <c r="F3367" s="2">
        <v>0.02</v>
      </c>
      <c r="G3367" s="2">
        <v>0</v>
      </c>
      <c r="H3367" s="2">
        <v>0</v>
      </c>
      <c r="I3367">
        <v>0.4</v>
      </c>
      <c r="J3367">
        <v>6.4</v>
      </c>
      <c r="K3367">
        <v>0.65014250000000007</v>
      </c>
      <c r="L3367">
        <v>1.9875498750000002</v>
      </c>
    </row>
    <row r="3368" spans="1:12" x14ac:dyDescent="0.25">
      <c r="A3368" t="s">
        <v>10605</v>
      </c>
      <c r="B3368">
        <v>1</v>
      </c>
      <c r="C3368">
        <v>6</v>
      </c>
      <c r="D3368">
        <v>6</v>
      </c>
      <c r="E3368">
        <v>203710</v>
      </c>
      <c r="F3368" s="2">
        <v>0.02</v>
      </c>
      <c r="G3368" s="2">
        <v>0</v>
      </c>
      <c r="H3368" s="2">
        <v>0</v>
      </c>
      <c r="I3368">
        <v>0.4</v>
      </c>
      <c r="J3368">
        <v>4.8000000000000007</v>
      </c>
      <c r="K3368">
        <v>0.30185499999999998</v>
      </c>
      <c r="L3368">
        <v>1.4656492500000002</v>
      </c>
    </row>
    <row r="3369" spans="1:12" x14ac:dyDescent="0.25">
      <c r="A3369" t="s">
        <v>3131</v>
      </c>
      <c r="B3369">
        <v>1</v>
      </c>
      <c r="C3369">
        <v>17</v>
      </c>
      <c r="D3369">
        <v>15</v>
      </c>
      <c r="E3369">
        <v>3510260</v>
      </c>
      <c r="F3369" s="2">
        <v>0.01</v>
      </c>
      <c r="G3369" s="2">
        <v>0</v>
      </c>
      <c r="H3369" s="2">
        <v>0</v>
      </c>
      <c r="I3369">
        <v>0.4</v>
      </c>
      <c r="J3369">
        <v>11.6</v>
      </c>
      <c r="K3369">
        <v>1.8551299999999999</v>
      </c>
      <c r="L3369">
        <v>3.7092955000000001</v>
      </c>
    </row>
    <row r="3370" spans="1:12" x14ac:dyDescent="0.25">
      <c r="A3370" t="s">
        <v>18407</v>
      </c>
      <c r="B3370">
        <v>1</v>
      </c>
      <c r="C3370">
        <v>6</v>
      </c>
      <c r="D3370">
        <v>4</v>
      </c>
      <c r="E3370">
        <v>371401</v>
      </c>
      <c r="F3370" s="2">
        <v>0.06</v>
      </c>
      <c r="G3370" s="2">
        <v>0</v>
      </c>
      <c r="H3370" s="2">
        <v>0</v>
      </c>
      <c r="I3370">
        <v>0.4</v>
      </c>
      <c r="J3370">
        <v>2.8000000000000003</v>
      </c>
      <c r="K3370">
        <v>0.78570049999999991</v>
      </c>
      <c r="L3370">
        <v>1.134995175</v>
      </c>
    </row>
    <row r="3371" spans="1:12" x14ac:dyDescent="0.25">
      <c r="A3371" t="s">
        <v>810</v>
      </c>
      <c r="B3371">
        <v>1</v>
      </c>
      <c r="C3371">
        <v>8</v>
      </c>
      <c r="D3371">
        <v>8</v>
      </c>
      <c r="E3371">
        <v>1752464</v>
      </c>
      <c r="F3371" s="2">
        <v>0.03</v>
      </c>
      <c r="G3371" s="2">
        <v>0</v>
      </c>
      <c r="H3371" s="2">
        <v>0</v>
      </c>
      <c r="I3371">
        <v>0.4</v>
      </c>
      <c r="J3371">
        <v>6.4</v>
      </c>
      <c r="K3371">
        <v>1.1762319999999999</v>
      </c>
      <c r="L3371">
        <v>2.1716812000000001</v>
      </c>
    </row>
    <row r="3372" spans="1:12" x14ac:dyDescent="0.25">
      <c r="A3372" t="s">
        <v>810</v>
      </c>
      <c r="B3372">
        <v>1</v>
      </c>
      <c r="C3372">
        <v>13</v>
      </c>
      <c r="D3372">
        <v>13</v>
      </c>
      <c r="E3372">
        <v>1908298</v>
      </c>
      <c r="F3372" s="2">
        <v>0.03</v>
      </c>
      <c r="G3372" s="2">
        <v>0</v>
      </c>
      <c r="H3372" s="2">
        <v>0</v>
      </c>
      <c r="I3372">
        <v>0.4</v>
      </c>
      <c r="J3372">
        <v>10.4</v>
      </c>
      <c r="K3372">
        <v>1.254149</v>
      </c>
      <c r="L3372">
        <v>3.1989521500000002</v>
      </c>
    </row>
    <row r="3373" spans="1:12" x14ac:dyDescent="0.25">
      <c r="A3373" t="s">
        <v>810</v>
      </c>
      <c r="B3373">
        <v>1</v>
      </c>
      <c r="C3373">
        <v>11</v>
      </c>
      <c r="D3373">
        <v>10</v>
      </c>
      <c r="E3373">
        <v>2249743</v>
      </c>
      <c r="F3373" s="2">
        <v>0.03</v>
      </c>
      <c r="G3373" s="2">
        <v>0</v>
      </c>
      <c r="H3373" s="2">
        <v>0</v>
      </c>
      <c r="I3373">
        <v>0.4</v>
      </c>
      <c r="J3373">
        <v>7.8</v>
      </c>
      <c r="K3373">
        <v>1.4248715000000001</v>
      </c>
      <c r="L3373">
        <v>2.6087050249999999</v>
      </c>
    </row>
    <row r="3374" spans="1:12" x14ac:dyDescent="0.25">
      <c r="A3374" t="s">
        <v>810</v>
      </c>
      <c r="B3374">
        <v>1</v>
      </c>
      <c r="C3374">
        <v>15</v>
      </c>
      <c r="D3374">
        <v>14</v>
      </c>
      <c r="E3374">
        <v>3306586</v>
      </c>
      <c r="F3374" s="2">
        <v>0.02</v>
      </c>
      <c r="G3374" s="2">
        <v>0</v>
      </c>
      <c r="H3374" s="2">
        <v>0</v>
      </c>
      <c r="I3374">
        <v>0.4</v>
      </c>
      <c r="J3374">
        <v>11.000000000000002</v>
      </c>
      <c r="K3374">
        <v>1.8532929999999999</v>
      </c>
      <c r="L3374">
        <v>3.5586525500000006</v>
      </c>
    </row>
    <row r="3375" spans="1:12" x14ac:dyDescent="0.25">
      <c r="A3375" t="s">
        <v>810</v>
      </c>
      <c r="B3375">
        <v>1</v>
      </c>
      <c r="C3375">
        <v>14</v>
      </c>
      <c r="D3375">
        <v>14</v>
      </c>
      <c r="E3375">
        <v>4216618</v>
      </c>
      <c r="F3375" s="2">
        <v>0.03</v>
      </c>
      <c r="G3375" s="2">
        <v>0</v>
      </c>
      <c r="H3375" s="2">
        <v>0</v>
      </c>
      <c r="I3375">
        <v>0.4</v>
      </c>
      <c r="J3375">
        <v>11.200000000000001</v>
      </c>
      <c r="K3375">
        <v>2.4083089999999996</v>
      </c>
      <c r="L3375">
        <v>3.8029081500000004</v>
      </c>
    </row>
    <row r="3376" spans="1:12" x14ac:dyDescent="0.25">
      <c r="A3376" t="s">
        <v>810</v>
      </c>
      <c r="B3376">
        <v>1</v>
      </c>
      <c r="C3376">
        <v>22</v>
      </c>
      <c r="D3376">
        <v>22</v>
      </c>
      <c r="E3376">
        <v>2025376</v>
      </c>
      <c r="F3376" s="2">
        <v>0.03</v>
      </c>
      <c r="G3376" s="2">
        <v>0</v>
      </c>
      <c r="H3376" s="2">
        <v>0</v>
      </c>
      <c r="I3376">
        <v>0.4</v>
      </c>
      <c r="J3376">
        <v>17.600000000000001</v>
      </c>
      <c r="K3376">
        <v>1.3126880000000001</v>
      </c>
      <c r="L3376">
        <v>5.0194408000000008</v>
      </c>
    </row>
    <row r="3377" spans="1:12" x14ac:dyDescent="0.25">
      <c r="A3377" t="s">
        <v>903</v>
      </c>
      <c r="B3377">
        <v>1</v>
      </c>
      <c r="C3377">
        <v>6</v>
      </c>
      <c r="D3377">
        <v>4</v>
      </c>
      <c r="E3377">
        <v>393265</v>
      </c>
      <c r="F3377" s="2">
        <v>0.04</v>
      </c>
      <c r="G3377" s="2">
        <v>-0.05</v>
      </c>
      <c r="H3377" s="2">
        <v>0.02</v>
      </c>
      <c r="I3377">
        <v>0.4</v>
      </c>
      <c r="J3377">
        <v>2.8000000000000003</v>
      </c>
      <c r="K3377">
        <v>0.34663250000000001</v>
      </c>
      <c r="L3377">
        <v>0.98132137500000005</v>
      </c>
    </row>
    <row r="3378" spans="1:12" x14ac:dyDescent="0.25">
      <c r="A3378" t="s">
        <v>903</v>
      </c>
      <c r="B3378">
        <v>1</v>
      </c>
      <c r="C3378">
        <v>9</v>
      </c>
      <c r="D3378">
        <v>9</v>
      </c>
      <c r="E3378">
        <v>218721</v>
      </c>
      <c r="F3378" s="2">
        <v>0.04</v>
      </c>
      <c r="G3378" s="2">
        <v>0</v>
      </c>
      <c r="H3378" s="2">
        <v>0</v>
      </c>
      <c r="I3378">
        <v>0.4</v>
      </c>
      <c r="J3378">
        <v>7.2</v>
      </c>
      <c r="K3378">
        <v>0.50936049999999999</v>
      </c>
      <c r="L3378">
        <v>2.1382761750000001</v>
      </c>
    </row>
    <row r="3379" spans="1:12" x14ac:dyDescent="0.25">
      <c r="A3379" t="s">
        <v>903</v>
      </c>
      <c r="B3379">
        <v>1</v>
      </c>
      <c r="C3379">
        <v>18</v>
      </c>
      <c r="D3379">
        <v>18</v>
      </c>
      <c r="E3379">
        <v>726277</v>
      </c>
      <c r="F3379" s="2">
        <v>0.02</v>
      </c>
      <c r="G3379" s="2">
        <v>0</v>
      </c>
      <c r="H3379" s="2">
        <v>0.01</v>
      </c>
      <c r="I3379">
        <v>0.4</v>
      </c>
      <c r="J3379">
        <v>14.4</v>
      </c>
      <c r="K3379">
        <v>0.81313849999999999</v>
      </c>
      <c r="L3379">
        <v>4.0445984749999999</v>
      </c>
    </row>
    <row r="3380" spans="1:12" x14ac:dyDescent="0.25">
      <c r="A3380" t="s">
        <v>903</v>
      </c>
      <c r="B3380">
        <v>1</v>
      </c>
      <c r="C3380">
        <v>15</v>
      </c>
      <c r="D3380">
        <v>14</v>
      </c>
      <c r="E3380">
        <v>563514</v>
      </c>
      <c r="F3380" s="2">
        <v>0.03</v>
      </c>
      <c r="G3380" s="2">
        <v>0</v>
      </c>
      <c r="H3380" s="2">
        <v>0</v>
      </c>
      <c r="I3380">
        <v>0.4</v>
      </c>
      <c r="J3380">
        <v>11.000000000000002</v>
      </c>
      <c r="K3380">
        <v>0.58175699999999997</v>
      </c>
      <c r="L3380">
        <v>3.1136149500000005</v>
      </c>
    </row>
    <row r="3381" spans="1:12" x14ac:dyDescent="0.25">
      <c r="A3381" t="s">
        <v>903</v>
      </c>
      <c r="B3381">
        <v>1</v>
      </c>
      <c r="C3381">
        <v>14</v>
      </c>
      <c r="D3381">
        <v>8</v>
      </c>
      <c r="E3381">
        <v>400413</v>
      </c>
      <c r="F3381" s="2">
        <v>0.03</v>
      </c>
      <c r="G3381" s="2">
        <v>0</v>
      </c>
      <c r="H3381" s="2">
        <v>0.01</v>
      </c>
      <c r="I3381">
        <v>0.4</v>
      </c>
      <c r="J3381">
        <v>5.2</v>
      </c>
      <c r="K3381">
        <v>0.7502065</v>
      </c>
      <c r="L3381">
        <v>1.7225722749999999</v>
      </c>
    </row>
    <row r="3382" spans="1:12" x14ac:dyDescent="0.25">
      <c r="A3382" t="s">
        <v>903</v>
      </c>
      <c r="B3382">
        <v>1</v>
      </c>
      <c r="C3382">
        <v>6</v>
      </c>
      <c r="D3382">
        <v>5</v>
      </c>
      <c r="E3382">
        <v>486455</v>
      </c>
      <c r="F3382" s="2">
        <v>0.02</v>
      </c>
      <c r="G3382" s="2">
        <v>0</v>
      </c>
      <c r="H3382" s="2">
        <v>0</v>
      </c>
      <c r="I3382">
        <v>0.4</v>
      </c>
      <c r="J3382">
        <v>3.8</v>
      </c>
      <c r="K3382">
        <v>0.4432275</v>
      </c>
      <c r="L3382">
        <v>1.2651296249999999</v>
      </c>
    </row>
    <row r="3383" spans="1:12" x14ac:dyDescent="0.25">
      <c r="A3383" t="s">
        <v>8868</v>
      </c>
      <c r="B3383">
        <v>1</v>
      </c>
      <c r="C3383">
        <v>16</v>
      </c>
      <c r="D3383">
        <v>10</v>
      </c>
      <c r="E3383">
        <v>1358990</v>
      </c>
      <c r="F3383" s="2">
        <v>0.03</v>
      </c>
      <c r="G3383" s="2">
        <v>0</v>
      </c>
      <c r="H3383" s="2">
        <v>0.01</v>
      </c>
      <c r="I3383">
        <v>0.4</v>
      </c>
      <c r="J3383">
        <v>6.8</v>
      </c>
      <c r="K3383">
        <v>1.229495</v>
      </c>
      <c r="L3383">
        <v>2.2903232499999997</v>
      </c>
    </row>
    <row r="3384" spans="1:12" x14ac:dyDescent="0.25">
      <c r="A3384" t="s">
        <v>8868</v>
      </c>
      <c r="B3384">
        <v>1</v>
      </c>
      <c r="C3384">
        <v>20</v>
      </c>
      <c r="D3384">
        <v>19</v>
      </c>
      <c r="E3384">
        <v>3920987</v>
      </c>
      <c r="F3384" s="2">
        <v>0.02</v>
      </c>
      <c r="G3384" s="2">
        <v>0</v>
      </c>
      <c r="H3384" s="2">
        <v>0.01</v>
      </c>
      <c r="I3384">
        <v>0.4</v>
      </c>
      <c r="J3384">
        <v>15.000000000000002</v>
      </c>
      <c r="K3384">
        <v>2.4104934999999998</v>
      </c>
      <c r="L3384">
        <v>4.7536727250000004</v>
      </c>
    </row>
    <row r="3385" spans="1:12" x14ac:dyDescent="0.25">
      <c r="A3385" t="s">
        <v>8868</v>
      </c>
      <c r="B3385">
        <v>1</v>
      </c>
      <c r="C3385">
        <v>7</v>
      </c>
      <c r="D3385">
        <v>7</v>
      </c>
      <c r="E3385">
        <v>930403</v>
      </c>
      <c r="F3385" s="2">
        <v>0.02</v>
      </c>
      <c r="G3385" s="2">
        <v>0</v>
      </c>
      <c r="H3385" s="2">
        <v>0.01</v>
      </c>
      <c r="I3385">
        <v>0.4</v>
      </c>
      <c r="J3385">
        <v>5.6000000000000005</v>
      </c>
      <c r="K3385">
        <v>0.9152015</v>
      </c>
      <c r="L3385">
        <v>1.8803205250000001</v>
      </c>
    </row>
    <row r="3386" spans="1:12" x14ac:dyDescent="0.25">
      <c r="A3386" t="s">
        <v>8868</v>
      </c>
      <c r="B3386">
        <v>1</v>
      </c>
      <c r="C3386">
        <v>7</v>
      </c>
      <c r="D3386">
        <v>6</v>
      </c>
      <c r="E3386">
        <v>983147</v>
      </c>
      <c r="F3386" s="2">
        <v>0.02</v>
      </c>
      <c r="G3386" s="2">
        <v>0</v>
      </c>
      <c r="H3386" s="2">
        <v>0.01</v>
      </c>
      <c r="I3386">
        <v>0.4</v>
      </c>
      <c r="J3386">
        <v>4.6000000000000005</v>
      </c>
      <c r="K3386">
        <v>0.94157350000000006</v>
      </c>
      <c r="L3386">
        <v>1.6395507250000001</v>
      </c>
    </row>
    <row r="3387" spans="1:12" x14ac:dyDescent="0.25">
      <c r="A3387" t="s">
        <v>8868</v>
      </c>
      <c r="B3387">
        <v>1</v>
      </c>
      <c r="C3387">
        <v>8</v>
      </c>
      <c r="D3387">
        <v>7</v>
      </c>
      <c r="E3387">
        <v>1381758</v>
      </c>
      <c r="F3387" s="2">
        <v>0.06</v>
      </c>
      <c r="G3387" s="2">
        <v>0</v>
      </c>
      <c r="H3387" s="2">
        <v>0.01</v>
      </c>
      <c r="I3387">
        <v>0.4</v>
      </c>
      <c r="J3387">
        <v>5.4</v>
      </c>
      <c r="K3387">
        <v>1.5408789999999999</v>
      </c>
      <c r="L3387">
        <v>2.0493076500000003</v>
      </c>
    </row>
    <row r="3388" spans="1:12" x14ac:dyDescent="0.25">
      <c r="A3388" t="s">
        <v>8868</v>
      </c>
      <c r="B3388">
        <v>1</v>
      </c>
      <c r="C3388">
        <v>18</v>
      </c>
      <c r="D3388">
        <v>17</v>
      </c>
      <c r="E3388">
        <v>3644362</v>
      </c>
      <c r="F3388" s="2">
        <v>0.03</v>
      </c>
      <c r="G3388" s="2">
        <v>0</v>
      </c>
      <c r="H3388" s="2">
        <v>0.01</v>
      </c>
      <c r="I3388">
        <v>0.4</v>
      </c>
      <c r="J3388">
        <v>13.400000000000002</v>
      </c>
      <c r="K3388">
        <v>2.3721809999999999</v>
      </c>
      <c r="L3388">
        <v>4.3402633500000007</v>
      </c>
    </row>
    <row r="3389" spans="1:12" x14ac:dyDescent="0.25">
      <c r="A3389" t="s">
        <v>8868</v>
      </c>
      <c r="B3389">
        <v>1</v>
      </c>
      <c r="C3389">
        <v>2</v>
      </c>
      <c r="D3389">
        <v>2</v>
      </c>
      <c r="E3389">
        <v>493348</v>
      </c>
      <c r="F3389" s="2">
        <v>0.03</v>
      </c>
      <c r="G3389" s="2">
        <v>0</v>
      </c>
      <c r="H3389" s="2">
        <v>0.01</v>
      </c>
      <c r="I3389">
        <v>0.4</v>
      </c>
      <c r="J3389">
        <v>1.6</v>
      </c>
      <c r="K3389">
        <v>0.79667399999999999</v>
      </c>
      <c r="L3389">
        <v>0.83883590000000008</v>
      </c>
    </row>
    <row r="3390" spans="1:12" x14ac:dyDescent="0.25">
      <c r="A3390" t="s">
        <v>2912</v>
      </c>
      <c r="B3390">
        <v>1</v>
      </c>
      <c r="C3390">
        <v>8</v>
      </c>
      <c r="D3390">
        <v>8</v>
      </c>
      <c r="E3390">
        <v>372823</v>
      </c>
      <c r="F3390" s="2">
        <v>0.02</v>
      </c>
      <c r="G3390" s="2">
        <v>0</v>
      </c>
      <c r="H3390" s="2">
        <v>0</v>
      </c>
      <c r="I3390">
        <v>0.4</v>
      </c>
      <c r="J3390">
        <v>6.4</v>
      </c>
      <c r="K3390">
        <v>0.38641150000000002</v>
      </c>
      <c r="L3390">
        <v>1.8952440250000002</v>
      </c>
    </row>
    <row r="3391" spans="1:12" x14ac:dyDescent="0.25">
      <c r="A3391" t="s">
        <v>2912</v>
      </c>
      <c r="B3391">
        <v>1</v>
      </c>
      <c r="C3391">
        <v>10</v>
      </c>
      <c r="D3391">
        <v>9</v>
      </c>
      <c r="E3391">
        <v>188155</v>
      </c>
      <c r="F3391" s="2">
        <v>0.04</v>
      </c>
      <c r="G3391" s="2">
        <v>0</v>
      </c>
      <c r="H3391" s="2">
        <v>0.01</v>
      </c>
      <c r="I3391">
        <v>0.4</v>
      </c>
      <c r="J3391">
        <v>7</v>
      </c>
      <c r="K3391">
        <v>0.74407749999999995</v>
      </c>
      <c r="L3391">
        <v>2.1704271250000002</v>
      </c>
    </row>
    <row r="3392" spans="1:12" x14ac:dyDescent="0.25">
      <c r="A3392" t="s">
        <v>2912</v>
      </c>
      <c r="B3392">
        <v>1</v>
      </c>
      <c r="C3392">
        <v>7</v>
      </c>
      <c r="D3392">
        <v>7</v>
      </c>
      <c r="E3392">
        <v>3016262</v>
      </c>
      <c r="F3392" s="2">
        <v>0.01</v>
      </c>
      <c r="G3392" s="2">
        <v>0</v>
      </c>
      <c r="H3392" s="2">
        <v>0</v>
      </c>
      <c r="I3392">
        <v>0.4</v>
      </c>
      <c r="J3392">
        <v>5.6000000000000005</v>
      </c>
      <c r="K3392">
        <v>1.608131</v>
      </c>
      <c r="L3392">
        <v>2.12284585</v>
      </c>
    </row>
    <row r="3393" spans="1:12" x14ac:dyDescent="0.25">
      <c r="A3393" t="s">
        <v>2912</v>
      </c>
      <c r="B3393">
        <v>1</v>
      </c>
      <c r="C3393">
        <v>7</v>
      </c>
      <c r="D3393">
        <v>4</v>
      </c>
      <c r="E3393">
        <v>95509</v>
      </c>
      <c r="F3393" s="2">
        <v>0.04</v>
      </c>
      <c r="G3393" s="2">
        <v>0</v>
      </c>
      <c r="H3393" s="2">
        <v>0</v>
      </c>
      <c r="I3393">
        <v>0.4</v>
      </c>
      <c r="J3393">
        <v>2.6</v>
      </c>
      <c r="K3393">
        <v>0.4477545</v>
      </c>
      <c r="L3393">
        <v>0.96671407500000006</v>
      </c>
    </row>
    <row r="3394" spans="1:12" x14ac:dyDescent="0.25">
      <c r="A3394" t="s">
        <v>14737</v>
      </c>
      <c r="B3394">
        <v>1</v>
      </c>
      <c r="C3394">
        <v>2863</v>
      </c>
      <c r="D3394">
        <v>2</v>
      </c>
      <c r="E3394">
        <v>99999</v>
      </c>
      <c r="F3394" s="2">
        <v>0</v>
      </c>
      <c r="G3394" s="2">
        <v>0</v>
      </c>
      <c r="H3394" s="2">
        <v>0</v>
      </c>
      <c r="I3394">
        <v>0.4</v>
      </c>
      <c r="J3394">
        <v>-570.6</v>
      </c>
      <c r="K3394">
        <v>4.9999499999999995E-2</v>
      </c>
      <c r="L3394">
        <v>-142.47250017500002</v>
      </c>
    </row>
    <row r="3395" spans="1:12" x14ac:dyDescent="0.25">
      <c r="A3395" t="s">
        <v>12076</v>
      </c>
      <c r="B3395">
        <v>1</v>
      </c>
      <c r="C3395">
        <v>8</v>
      </c>
      <c r="D3395">
        <v>7</v>
      </c>
      <c r="E3395">
        <v>472575</v>
      </c>
      <c r="F3395" s="2">
        <v>0</v>
      </c>
      <c r="G3395" s="2">
        <v>0</v>
      </c>
      <c r="H3395" s="2">
        <v>0</v>
      </c>
      <c r="I3395">
        <v>0.4</v>
      </c>
      <c r="J3395">
        <v>5.4</v>
      </c>
      <c r="K3395">
        <v>0.23628749999999998</v>
      </c>
      <c r="L3395">
        <v>1.5927006250000002</v>
      </c>
    </row>
    <row r="3396" spans="1:12" x14ac:dyDescent="0.25">
      <c r="A3396" t="s">
        <v>1151</v>
      </c>
      <c r="B3396">
        <v>1</v>
      </c>
      <c r="C3396">
        <v>17</v>
      </c>
      <c r="D3396">
        <v>4</v>
      </c>
      <c r="E3396">
        <v>8715</v>
      </c>
      <c r="F3396" s="2">
        <v>0.01</v>
      </c>
      <c r="G3396" s="2">
        <v>0</v>
      </c>
      <c r="H3396" s="2">
        <v>0</v>
      </c>
      <c r="I3396">
        <v>0.4</v>
      </c>
      <c r="J3396">
        <v>0.60000000000000009</v>
      </c>
      <c r="K3396">
        <v>0.10435750000000001</v>
      </c>
      <c r="L3396">
        <v>0.34652512500000004</v>
      </c>
    </row>
    <row r="3397" spans="1:12" x14ac:dyDescent="0.25">
      <c r="A3397" t="s">
        <v>12298</v>
      </c>
      <c r="B3397">
        <v>1</v>
      </c>
      <c r="C3397">
        <v>7</v>
      </c>
      <c r="D3397">
        <v>1</v>
      </c>
      <c r="E3397">
        <v>895352</v>
      </c>
      <c r="F3397" s="2">
        <v>0.16</v>
      </c>
      <c r="G3397" s="2">
        <v>0</v>
      </c>
      <c r="H3397" s="2">
        <v>0.01</v>
      </c>
      <c r="I3397">
        <v>0.4</v>
      </c>
      <c r="J3397">
        <v>-0.40000000000000013</v>
      </c>
      <c r="K3397">
        <v>2.2976760000000001</v>
      </c>
      <c r="L3397">
        <v>0.86418660000000003</v>
      </c>
    </row>
    <row r="3398" spans="1:12" x14ac:dyDescent="0.25">
      <c r="A3398" t="s">
        <v>1193</v>
      </c>
      <c r="B3398">
        <v>1</v>
      </c>
      <c r="C3398">
        <v>8</v>
      </c>
      <c r="D3398">
        <v>7</v>
      </c>
      <c r="E3398">
        <v>372465</v>
      </c>
      <c r="F3398" s="2">
        <v>0.02</v>
      </c>
      <c r="G3398" s="2">
        <v>0</v>
      </c>
      <c r="H3398" s="2">
        <v>0</v>
      </c>
      <c r="I3398">
        <v>0.4</v>
      </c>
      <c r="J3398">
        <v>5.4</v>
      </c>
      <c r="K3398">
        <v>0.38623249999999998</v>
      </c>
      <c r="L3398">
        <v>1.6451813750000002</v>
      </c>
    </row>
    <row r="3399" spans="1:12" x14ac:dyDescent="0.25">
      <c r="A3399" t="s">
        <v>4472</v>
      </c>
      <c r="B3399">
        <v>1</v>
      </c>
      <c r="C3399">
        <v>5</v>
      </c>
      <c r="D3399">
        <v>4</v>
      </c>
      <c r="E3399">
        <v>65758</v>
      </c>
      <c r="F3399" s="2">
        <v>7.0000000000000007E-2</v>
      </c>
      <c r="G3399" s="2">
        <v>-0.01</v>
      </c>
      <c r="H3399" s="2">
        <v>0.02</v>
      </c>
      <c r="I3399">
        <v>0.4</v>
      </c>
      <c r="J3399">
        <v>3</v>
      </c>
      <c r="K3399">
        <v>1.0828790000000001</v>
      </c>
      <c r="L3399">
        <v>1.2890076500000001</v>
      </c>
    </row>
    <row r="3400" spans="1:12" x14ac:dyDescent="0.25">
      <c r="A3400" t="s">
        <v>4472</v>
      </c>
      <c r="B3400">
        <v>1</v>
      </c>
      <c r="C3400">
        <v>6</v>
      </c>
      <c r="D3400">
        <v>6</v>
      </c>
      <c r="E3400">
        <v>44879</v>
      </c>
      <c r="F3400" s="2">
        <v>0.04</v>
      </c>
      <c r="G3400" s="2">
        <v>0</v>
      </c>
      <c r="H3400" s="2">
        <v>0</v>
      </c>
      <c r="I3400">
        <v>0.4</v>
      </c>
      <c r="J3400">
        <v>4.8000000000000007</v>
      </c>
      <c r="K3400">
        <v>0.42243950000000002</v>
      </c>
      <c r="L3400">
        <v>1.5078538250000002</v>
      </c>
    </row>
    <row r="3401" spans="1:12" x14ac:dyDescent="0.25">
      <c r="A3401" t="s">
        <v>4472</v>
      </c>
      <c r="B3401">
        <v>1</v>
      </c>
      <c r="C3401">
        <v>11</v>
      </c>
      <c r="D3401">
        <v>9</v>
      </c>
      <c r="E3401">
        <v>350226</v>
      </c>
      <c r="F3401" s="2">
        <v>0.04</v>
      </c>
      <c r="G3401" s="2">
        <v>0</v>
      </c>
      <c r="H3401" s="2">
        <v>0</v>
      </c>
      <c r="I3401">
        <v>0.4</v>
      </c>
      <c r="J3401">
        <v>6.8</v>
      </c>
      <c r="K3401">
        <v>0.57511299999999999</v>
      </c>
      <c r="L3401">
        <v>2.0612895499999997</v>
      </c>
    </row>
    <row r="3402" spans="1:12" x14ac:dyDescent="0.25">
      <c r="A3402" t="s">
        <v>4472</v>
      </c>
      <c r="B3402">
        <v>1</v>
      </c>
      <c r="C3402">
        <v>7</v>
      </c>
      <c r="D3402">
        <v>6</v>
      </c>
      <c r="E3402">
        <v>34059</v>
      </c>
      <c r="F3402" s="2">
        <v>0.06</v>
      </c>
      <c r="G3402" s="2">
        <v>-0.01</v>
      </c>
      <c r="H3402" s="2">
        <v>0.02</v>
      </c>
      <c r="I3402">
        <v>0.4</v>
      </c>
      <c r="J3402">
        <v>4.6000000000000005</v>
      </c>
      <c r="K3402">
        <v>0.96702949999999999</v>
      </c>
      <c r="L3402">
        <v>1.6484603250000001</v>
      </c>
    </row>
    <row r="3403" spans="1:12" x14ac:dyDescent="0.25">
      <c r="A3403" t="s">
        <v>15849</v>
      </c>
      <c r="B3403">
        <v>1</v>
      </c>
      <c r="C3403">
        <v>9</v>
      </c>
      <c r="D3403">
        <v>9</v>
      </c>
      <c r="E3403">
        <v>2510144</v>
      </c>
      <c r="F3403" s="2">
        <v>0.01</v>
      </c>
      <c r="G3403" s="2">
        <v>0</v>
      </c>
      <c r="H3403" s="2">
        <v>0</v>
      </c>
      <c r="I3403">
        <v>0.4</v>
      </c>
      <c r="J3403">
        <v>7.2</v>
      </c>
      <c r="K3403">
        <v>1.3550720000000001</v>
      </c>
      <c r="L3403">
        <v>2.4342752000000001</v>
      </c>
    </row>
    <row r="3404" spans="1:12" x14ac:dyDescent="0.25">
      <c r="A3404" t="s">
        <v>9560</v>
      </c>
      <c r="B3404">
        <v>1</v>
      </c>
      <c r="C3404">
        <v>4</v>
      </c>
      <c r="D3404">
        <v>1</v>
      </c>
      <c r="E3404">
        <v>237307</v>
      </c>
      <c r="F3404" s="2">
        <v>0.01</v>
      </c>
      <c r="G3404" s="2">
        <v>0</v>
      </c>
      <c r="H3404" s="2">
        <v>0</v>
      </c>
      <c r="I3404">
        <v>0.4</v>
      </c>
      <c r="J3404">
        <v>0.19999999999999996</v>
      </c>
      <c r="K3404">
        <v>0.2186535</v>
      </c>
      <c r="L3404">
        <v>0.28652872500000004</v>
      </c>
    </row>
    <row r="3405" spans="1:12" x14ac:dyDescent="0.25">
      <c r="A3405" t="s">
        <v>13557</v>
      </c>
      <c r="B3405">
        <v>1</v>
      </c>
      <c r="C3405">
        <v>5</v>
      </c>
      <c r="D3405">
        <v>3</v>
      </c>
      <c r="E3405">
        <v>122772</v>
      </c>
      <c r="F3405" s="2">
        <v>0.03</v>
      </c>
      <c r="G3405" s="2">
        <v>0</v>
      </c>
      <c r="H3405" s="2">
        <v>0</v>
      </c>
      <c r="I3405">
        <v>0.4</v>
      </c>
      <c r="J3405">
        <v>2.0000000000000004</v>
      </c>
      <c r="K3405">
        <v>0.36138599999999999</v>
      </c>
      <c r="L3405">
        <v>0.78648510000000016</v>
      </c>
    </row>
    <row r="3406" spans="1:12" x14ac:dyDescent="0.25">
      <c r="A3406" t="s">
        <v>12487</v>
      </c>
      <c r="B3406">
        <v>1</v>
      </c>
      <c r="C3406">
        <v>6</v>
      </c>
      <c r="D3406">
        <v>6</v>
      </c>
      <c r="E3406">
        <v>411705</v>
      </c>
      <c r="F3406" s="2">
        <v>0.04</v>
      </c>
      <c r="G3406" s="2">
        <v>0</v>
      </c>
      <c r="H3406" s="2">
        <v>0.01</v>
      </c>
      <c r="I3406">
        <v>0.4</v>
      </c>
      <c r="J3406">
        <v>4.8000000000000007</v>
      </c>
      <c r="K3406">
        <v>0.85585250000000002</v>
      </c>
      <c r="L3406">
        <v>1.6595483750000004</v>
      </c>
    </row>
    <row r="3407" spans="1:12" x14ac:dyDescent="0.25">
      <c r="A3407" t="s">
        <v>8976</v>
      </c>
      <c r="B3407">
        <v>1</v>
      </c>
      <c r="C3407">
        <v>25</v>
      </c>
      <c r="D3407">
        <v>17</v>
      </c>
      <c r="E3407">
        <v>3793527</v>
      </c>
      <c r="F3407" s="2">
        <v>0.01</v>
      </c>
      <c r="G3407" s="2">
        <v>0</v>
      </c>
      <c r="H3407" s="2">
        <v>0</v>
      </c>
      <c r="I3407">
        <v>0.4</v>
      </c>
      <c r="J3407">
        <v>12.000000000000002</v>
      </c>
      <c r="K3407">
        <v>1.9967634999999999</v>
      </c>
      <c r="L3407">
        <v>3.8588672250000005</v>
      </c>
    </row>
    <row r="3408" spans="1:12" x14ac:dyDescent="0.25">
      <c r="A3408" t="s">
        <v>20642</v>
      </c>
      <c r="B3408">
        <v>1</v>
      </c>
      <c r="C3408">
        <v>15</v>
      </c>
      <c r="D3408">
        <v>13</v>
      </c>
      <c r="E3408">
        <v>1675909</v>
      </c>
      <c r="F3408" s="2">
        <v>0</v>
      </c>
      <c r="G3408" s="2">
        <v>0</v>
      </c>
      <c r="H3408" s="2">
        <v>0</v>
      </c>
      <c r="I3408">
        <v>0.4</v>
      </c>
      <c r="J3408">
        <v>10</v>
      </c>
      <c r="K3408">
        <v>0.83795449999999994</v>
      </c>
      <c r="L3408">
        <v>2.953284075</v>
      </c>
    </row>
    <row r="3409" spans="1:12" x14ac:dyDescent="0.25">
      <c r="A3409" t="s">
        <v>20642</v>
      </c>
      <c r="B3409">
        <v>1</v>
      </c>
      <c r="C3409">
        <v>5</v>
      </c>
      <c r="D3409">
        <v>4</v>
      </c>
      <c r="E3409">
        <v>709764</v>
      </c>
      <c r="F3409" s="2">
        <v>0</v>
      </c>
      <c r="G3409" s="2">
        <v>0</v>
      </c>
      <c r="H3409" s="2">
        <v>0</v>
      </c>
      <c r="I3409">
        <v>0.4</v>
      </c>
      <c r="J3409">
        <v>3</v>
      </c>
      <c r="K3409">
        <v>0.35488199999999998</v>
      </c>
      <c r="L3409">
        <v>1.0342087</v>
      </c>
    </row>
    <row r="3410" spans="1:12" x14ac:dyDescent="0.25">
      <c r="A3410" t="s">
        <v>2869</v>
      </c>
      <c r="B3410">
        <v>1</v>
      </c>
      <c r="C3410">
        <v>6</v>
      </c>
      <c r="D3410">
        <v>2</v>
      </c>
      <c r="E3410">
        <v>55901</v>
      </c>
      <c r="F3410" s="2">
        <v>0.01</v>
      </c>
      <c r="G3410" s="2">
        <v>0</v>
      </c>
      <c r="H3410" s="2">
        <v>0</v>
      </c>
      <c r="I3410">
        <v>0.4</v>
      </c>
      <c r="J3410">
        <v>0.8</v>
      </c>
      <c r="K3410">
        <v>0.12795049999999999</v>
      </c>
      <c r="L3410">
        <v>0.40478267500000004</v>
      </c>
    </row>
    <row r="3411" spans="1:12" x14ac:dyDescent="0.25">
      <c r="A3411" t="s">
        <v>18935</v>
      </c>
      <c r="B3411">
        <v>1</v>
      </c>
      <c r="C3411">
        <v>18</v>
      </c>
      <c r="D3411">
        <v>11</v>
      </c>
      <c r="E3411">
        <v>509583</v>
      </c>
      <c r="F3411" s="2">
        <v>0.02</v>
      </c>
      <c r="G3411" s="2">
        <v>0</v>
      </c>
      <c r="H3411" s="2">
        <v>0</v>
      </c>
      <c r="I3411">
        <v>0.4</v>
      </c>
      <c r="J3411">
        <v>7.4</v>
      </c>
      <c r="K3411">
        <v>0.45479150000000002</v>
      </c>
      <c r="L3411">
        <v>2.1691770250000002</v>
      </c>
    </row>
    <row r="3412" spans="1:12" x14ac:dyDescent="0.25">
      <c r="A3412" t="s">
        <v>7291</v>
      </c>
      <c r="B3412">
        <v>1</v>
      </c>
      <c r="C3412">
        <v>5</v>
      </c>
      <c r="D3412">
        <v>2</v>
      </c>
      <c r="E3412">
        <v>93903</v>
      </c>
      <c r="F3412" s="2">
        <v>0</v>
      </c>
      <c r="G3412" s="2">
        <v>0</v>
      </c>
      <c r="H3412" s="2">
        <v>0</v>
      </c>
      <c r="I3412">
        <v>0.4</v>
      </c>
      <c r="J3412">
        <v>1</v>
      </c>
      <c r="K3412">
        <v>4.69515E-2</v>
      </c>
      <c r="L3412">
        <v>0.42643302500000002</v>
      </c>
    </row>
    <row r="3413" spans="1:12" x14ac:dyDescent="0.25">
      <c r="A3413" t="s">
        <v>5615</v>
      </c>
      <c r="B3413">
        <v>1</v>
      </c>
      <c r="C3413">
        <v>6</v>
      </c>
      <c r="D3413">
        <v>3</v>
      </c>
      <c r="E3413">
        <v>82713</v>
      </c>
      <c r="F3413" s="2">
        <v>0.04</v>
      </c>
      <c r="G3413" s="2">
        <v>0</v>
      </c>
      <c r="H3413" s="2">
        <v>0</v>
      </c>
      <c r="I3413">
        <v>0.4</v>
      </c>
      <c r="J3413">
        <v>1.8000000000000003</v>
      </c>
      <c r="K3413">
        <v>0.44135650000000004</v>
      </c>
      <c r="L3413">
        <v>0.76447477500000005</v>
      </c>
    </row>
    <row r="3414" spans="1:12" x14ac:dyDescent="0.25">
      <c r="A3414" t="s">
        <v>5615</v>
      </c>
      <c r="B3414">
        <v>1</v>
      </c>
      <c r="C3414">
        <v>12</v>
      </c>
      <c r="D3414">
        <v>12</v>
      </c>
      <c r="E3414">
        <v>194283</v>
      </c>
      <c r="F3414" s="2">
        <v>0.06</v>
      </c>
      <c r="G3414" s="2">
        <v>0</v>
      </c>
      <c r="H3414" s="2">
        <v>0</v>
      </c>
      <c r="I3414">
        <v>0.4</v>
      </c>
      <c r="J3414">
        <v>9.6000000000000014</v>
      </c>
      <c r="K3414">
        <v>0.69714149999999997</v>
      </c>
      <c r="L3414">
        <v>2.8039995250000005</v>
      </c>
    </row>
    <row r="3415" spans="1:12" x14ac:dyDescent="0.25">
      <c r="A3415" t="s">
        <v>10053</v>
      </c>
      <c r="B3415">
        <v>1</v>
      </c>
      <c r="C3415">
        <v>18</v>
      </c>
      <c r="D3415">
        <v>11</v>
      </c>
      <c r="E3415">
        <v>6554859</v>
      </c>
      <c r="F3415" s="2">
        <v>0.02</v>
      </c>
      <c r="G3415" s="2">
        <v>0</v>
      </c>
      <c r="H3415" s="2">
        <v>0</v>
      </c>
      <c r="I3415">
        <v>0.4</v>
      </c>
      <c r="J3415">
        <v>7.4</v>
      </c>
      <c r="K3415">
        <v>3.4774295</v>
      </c>
      <c r="L3415">
        <v>3.2271003250000003</v>
      </c>
    </row>
    <row r="3416" spans="1:12" x14ac:dyDescent="0.25">
      <c r="A3416" t="s">
        <v>10053</v>
      </c>
      <c r="B3416">
        <v>1</v>
      </c>
      <c r="C3416">
        <v>15</v>
      </c>
      <c r="D3416">
        <v>12</v>
      </c>
      <c r="E3416">
        <v>19998243</v>
      </c>
      <c r="F3416" s="2">
        <v>0.02</v>
      </c>
      <c r="G3416" s="2">
        <v>0</v>
      </c>
      <c r="H3416" s="2">
        <v>0</v>
      </c>
      <c r="I3416">
        <v>0.4</v>
      </c>
      <c r="J3416">
        <v>9.0000000000000018</v>
      </c>
      <c r="K3416">
        <v>10.199121499999999</v>
      </c>
      <c r="L3416">
        <v>5.9796925249999999</v>
      </c>
    </row>
    <row r="3417" spans="1:12" x14ac:dyDescent="0.25">
      <c r="A3417" t="s">
        <v>10053</v>
      </c>
      <c r="B3417">
        <v>1</v>
      </c>
      <c r="C3417">
        <v>25</v>
      </c>
      <c r="D3417">
        <v>23</v>
      </c>
      <c r="E3417">
        <v>2058483</v>
      </c>
      <c r="F3417" s="2">
        <v>0.02</v>
      </c>
      <c r="G3417" s="2">
        <v>0</v>
      </c>
      <c r="H3417" s="2">
        <v>0</v>
      </c>
      <c r="I3417">
        <v>0.4</v>
      </c>
      <c r="J3417">
        <v>18.000000000000004</v>
      </c>
      <c r="K3417">
        <v>1.2292414999999999</v>
      </c>
      <c r="L3417">
        <v>5.0902345250000014</v>
      </c>
    </row>
    <row r="3418" spans="1:12" x14ac:dyDescent="0.25">
      <c r="A3418" t="s">
        <v>10053</v>
      </c>
      <c r="B3418">
        <v>1</v>
      </c>
      <c r="C3418">
        <v>10</v>
      </c>
      <c r="D3418">
        <v>10</v>
      </c>
      <c r="E3418">
        <v>4023614</v>
      </c>
      <c r="F3418" s="2">
        <v>0.03</v>
      </c>
      <c r="G3418" s="2">
        <v>0</v>
      </c>
      <c r="H3418" s="2">
        <v>0</v>
      </c>
      <c r="I3418">
        <v>0.4</v>
      </c>
      <c r="J3418">
        <v>8</v>
      </c>
      <c r="K3418">
        <v>2.3118069999999999</v>
      </c>
      <c r="L3418">
        <v>2.96913245</v>
      </c>
    </row>
    <row r="3419" spans="1:12" x14ac:dyDescent="0.25">
      <c r="A3419" t="s">
        <v>1924</v>
      </c>
      <c r="B3419">
        <v>1</v>
      </c>
      <c r="C3419">
        <v>6</v>
      </c>
      <c r="D3419">
        <v>5</v>
      </c>
      <c r="E3419">
        <v>36535</v>
      </c>
      <c r="F3419" s="2">
        <v>0.08</v>
      </c>
      <c r="G3419" s="2">
        <v>0</v>
      </c>
      <c r="H3419" s="2">
        <v>0</v>
      </c>
      <c r="I3419">
        <v>0.4</v>
      </c>
      <c r="J3419">
        <v>3.8</v>
      </c>
      <c r="K3419">
        <v>0.81826750000000004</v>
      </c>
      <c r="L3419">
        <v>1.396393625</v>
      </c>
    </row>
    <row r="3420" spans="1:12" x14ac:dyDescent="0.25">
      <c r="A3420" t="s">
        <v>503</v>
      </c>
      <c r="B3420">
        <v>1</v>
      </c>
      <c r="C3420">
        <v>1</v>
      </c>
      <c r="D3420">
        <v>1</v>
      </c>
      <c r="E3420">
        <v>21107</v>
      </c>
      <c r="F3420" s="2">
        <v>0.04</v>
      </c>
      <c r="G3420" s="2">
        <v>0</v>
      </c>
      <c r="H3420" s="2">
        <v>0.01</v>
      </c>
      <c r="I3420">
        <v>0.4</v>
      </c>
      <c r="J3420">
        <v>0.8</v>
      </c>
      <c r="K3420">
        <v>0.66055350000000002</v>
      </c>
      <c r="L3420">
        <v>0.591193725</v>
      </c>
    </row>
    <row r="3421" spans="1:12" x14ac:dyDescent="0.25">
      <c r="A3421" t="s">
        <v>503</v>
      </c>
      <c r="B3421">
        <v>1</v>
      </c>
      <c r="C3421">
        <v>7</v>
      </c>
      <c r="D3421">
        <v>7</v>
      </c>
      <c r="E3421">
        <v>97367</v>
      </c>
      <c r="F3421" s="2">
        <v>0.03</v>
      </c>
      <c r="G3421" s="2">
        <v>0</v>
      </c>
      <c r="H3421" s="2">
        <v>0</v>
      </c>
      <c r="I3421">
        <v>0.4</v>
      </c>
      <c r="J3421">
        <v>5.6000000000000005</v>
      </c>
      <c r="K3421">
        <v>0.34868349999999998</v>
      </c>
      <c r="L3421">
        <v>1.682039225</v>
      </c>
    </row>
    <row r="3422" spans="1:12" x14ac:dyDescent="0.25">
      <c r="A3422" t="s">
        <v>503</v>
      </c>
      <c r="B3422">
        <v>1</v>
      </c>
      <c r="C3422">
        <v>7</v>
      </c>
      <c r="D3422">
        <v>7</v>
      </c>
      <c r="E3422">
        <v>33235</v>
      </c>
      <c r="F3422" s="2">
        <v>0.03</v>
      </c>
      <c r="G3422" s="2">
        <v>0</v>
      </c>
      <c r="H3422" s="2">
        <v>0.01</v>
      </c>
      <c r="I3422">
        <v>0.4</v>
      </c>
      <c r="J3422">
        <v>5.6000000000000005</v>
      </c>
      <c r="K3422">
        <v>0.5666175</v>
      </c>
      <c r="L3422">
        <v>1.7583161250000001</v>
      </c>
    </row>
    <row r="3423" spans="1:12" x14ac:dyDescent="0.25">
      <c r="A3423" t="s">
        <v>503</v>
      </c>
      <c r="B3423">
        <v>1</v>
      </c>
      <c r="C3423">
        <v>6</v>
      </c>
      <c r="D3423">
        <v>5</v>
      </c>
      <c r="E3423">
        <v>46685</v>
      </c>
      <c r="F3423" s="2">
        <v>0.03</v>
      </c>
      <c r="G3423" s="2">
        <v>0</v>
      </c>
      <c r="H3423" s="2">
        <v>0.01</v>
      </c>
      <c r="I3423">
        <v>0.4</v>
      </c>
      <c r="J3423">
        <v>3.8</v>
      </c>
      <c r="K3423">
        <v>0.57334249999999998</v>
      </c>
      <c r="L3423">
        <v>1.3106698749999999</v>
      </c>
    </row>
    <row r="3424" spans="1:12" x14ac:dyDescent="0.25">
      <c r="A3424" t="s">
        <v>503</v>
      </c>
      <c r="B3424">
        <v>1</v>
      </c>
      <c r="C3424">
        <v>6</v>
      </c>
      <c r="D3424">
        <v>6</v>
      </c>
      <c r="E3424">
        <v>38775</v>
      </c>
      <c r="F3424" s="2">
        <v>0.04</v>
      </c>
      <c r="G3424" s="2">
        <v>0</v>
      </c>
      <c r="H3424" s="2">
        <v>0</v>
      </c>
      <c r="I3424">
        <v>0.4</v>
      </c>
      <c r="J3424">
        <v>4.8000000000000007</v>
      </c>
      <c r="K3424">
        <v>0.41938750000000002</v>
      </c>
      <c r="L3424">
        <v>1.5067856250000002</v>
      </c>
    </row>
    <row r="3425" spans="1:12" x14ac:dyDescent="0.25">
      <c r="A3425" t="s">
        <v>8151</v>
      </c>
      <c r="B3425">
        <v>1</v>
      </c>
      <c r="C3425">
        <v>7</v>
      </c>
      <c r="D3425">
        <v>7</v>
      </c>
      <c r="E3425">
        <v>194964</v>
      </c>
      <c r="F3425" s="2">
        <v>0.01</v>
      </c>
      <c r="G3425" s="2">
        <v>0</v>
      </c>
      <c r="H3425" s="2">
        <v>0</v>
      </c>
      <c r="I3425">
        <v>0.4</v>
      </c>
      <c r="J3425">
        <v>5.6000000000000005</v>
      </c>
      <c r="K3425">
        <v>0.19748199999999999</v>
      </c>
      <c r="L3425">
        <v>1.6291187</v>
      </c>
    </row>
    <row r="3426" spans="1:12" x14ac:dyDescent="0.25">
      <c r="A3426" t="s">
        <v>9343</v>
      </c>
      <c r="B3426">
        <v>1</v>
      </c>
      <c r="C3426">
        <v>4</v>
      </c>
      <c r="D3426">
        <v>2</v>
      </c>
      <c r="E3426">
        <v>44216</v>
      </c>
      <c r="F3426" s="2">
        <v>0.02</v>
      </c>
      <c r="G3426" s="2">
        <v>0</v>
      </c>
      <c r="H3426" s="2">
        <v>0</v>
      </c>
      <c r="I3426">
        <v>0.4</v>
      </c>
      <c r="J3426">
        <v>1.2000000000000002</v>
      </c>
      <c r="K3426">
        <v>0.222108</v>
      </c>
      <c r="L3426">
        <v>0.53773780000000004</v>
      </c>
    </row>
    <row r="3427" spans="1:12" x14ac:dyDescent="0.25">
      <c r="A3427" t="s">
        <v>6492</v>
      </c>
      <c r="B3427">
        <v>1</v>
      </c>
      <c r="C3427">
        <v>5</v>
      </c>
      <c r="D3427">
        <v>4</v>
      </c>
      <c r="E3427">
        <v>45684</v>
      </c>
      <c r="F3427" s="2">
        <v>7.0000000000000007E-2</v>
      </c>
      <c r="G3427" s="2">
        <v>0</v>
      </c>
      <c r="H3427" s="2">
        <v>0.01</v>
      </c>
      <c r="I3427">
        <v>0.4</v>
      </c>
      <c r="J3427">
        <v>3</v>
      </c>
      <c r="K3427">
        <v>0.9728420000000001</v>
      </c>
      <c r="L3427">
        <v>1.2504947</v>
      </c>
    </row>
    <row r="3428" spans="1:12" x14ac:dyDescent="0.25">
      <c r="A3428" t="s">
        <v>6492</v>
      </c>
      <c r="B3428">
        <v>1</v>
      </c>
      <c r="C3428">
        <v>5</v>
      </c>
      <c r="D3428">
        <v>5</v>
      </c>
      <c r="E3428">
        <v>66117</v>
      </c>
      <c r="F3428" s="2">
        <v>0.05</v>
      </c>
      <c r="G3428" s="2">
        <v>0</v>
      </c>
      <c r="H3428" s="2">
        <v>0.01</v>
      </c>
      <c r="I3428">
        <v>0.4</v>
      </c>
      <c r="J3428">
        <v>4</v>
      </c>
      <c r="K3428">
        <v>0.7830585000000001</v>
      </c>
      <c r="L3428">
        <v>1.4340704750000002</v>
      </c>
    </row>
    <row r="3429" spans="1:12" x14ac:dyDescent="0.25">
      <c r="A3429" t="s">
        <v>6492</v>
      </c>
      <c r="B3429">
        <v>1</v>
      </c>
      <c r="C3429">
        <v>5</v>
      </c>
      <c r="D3429">
        <v>5</v>
      </c>
      <c r="E3429">
        <v>104822</v>
      </c>
      <c r="F3429" s="2">
        <v>0.04</v>
      </c>
      <c r="G3429" s="2">
        <v>0</v>
      </c>
      <c r="H3429" s="2">
        <v>0.01</v>
      </c>
      <c r="I3429">
        <v>0.4</v>
      </c>
      <c r="J3429">
        <v>4</v>
      </c>
      <c r="K3429">
        <v>0.70241100000000001</v>
      </c>
      <c r="L3429">
        <v>1.4058438500000001</v>
      </c>
    </row>
    <row r="3430" spans="1:12" x14ac:dyDescent="0.25">
      <c r="A3430" t="s">
        <v>1070</v>
      </c>
      <c r="B3430">
        <v>1</v>
      </c>
      <c r="C3430">
        <v>12</v>
      </c>
      <c r="D3430">
        <v>10</v>
      </c>
      <c r="E3430">
        <v>536775</v>
      </c>
      <c r="F3430" s="2">
        <v>7.0000000000000007E-2</v>
      </c>
      <c r="G3430" s="2">
        <v>0</v>
      </c>
      <c r="H3430" s="2">
        <v>0.01</v>
      </c>
      <c r="I3430">
        <v>0.4</v>
      </c>
      <c r="J3430">
        <v>7.6</v>
      </c>
      <c r="K3430">
        <v>1.2183875</v>
      </c>
      <c r="L3430">
        <v>2.4864356249999999</v>
      </c>
    </row>
    <row r="3431" spans="1:12" x14ac:dyDescent="0.25">
      <c r="A3431" t="s">
        <v>1070</v>
      </c>
      <c r="B3431">
        <v>1</v>
      </c>
      <c r="C3431">
        <v>5</v>
      </c>
      <c r="D3431">
        <v>3</v>
      </c>
      <c r="E3431">
        <v>451921</v>
      </c>
      <c r="F3431" s="2">
        <v>0.06</v>
      </c>
      <c r="G3431" s="2">
        <v>0</v>
      </c>
      <c r="H3431" s="2">
        <v>0.01</v>
      </c>
      <c r="I3431">
        <v>0.4</v>
      </c>
      <c r="J3431">
        <v>2.0000000000000004</v>
      </c>
      <c r="K3431">
        <v>1.0759604999999999</v>
      </c>
      <c r="L3431">
        <v>1.0365861750000001</v>
      </c>
    </row>
    <row r="3432" spans="1:12" x14ac:dyDescent="0.25">
      <c r="A3432" t="s">
        <v>1070</v>
      </c>
      <c r="B3432">
        <v>1</v>
      </c>
      <c r="C3432">
        <v>14</v>
      </c>
      <c r="D3432">
        <v>13</v>
      </c>
      <c r="E3432">
        <v>798810</v>
      </c>
      <c r="F3432" s="2">
        <v>7.0000000000000007E-2</v>
      </c>
      <c r="G3432" s="2">
        <v>0</v>
      </c>
      <c r="H3432" s="2">
        <v>0.01</v>
      </c>
      <c r="I3432">
        <v>0.4</v>
      </c>
      <c r="J3432">
        <v>10.200000000000001</v>
      </c>
      <c r="K3432">
        <v>1.349405</v>
      </c>
      <c r="L3432">
        <v>3.1822917500000005</v>
      </c>
    </row>
    <row r="3433" spans="1:12" x14ac:dyDescent="0.25">
      <c r="A3433" t="s">
        <v>1070</v>
      </c>
      <c r="B3433">
        <v>1</v>
      </c>
      <c r="C3433">
        <v>18</v>
      </c>
      <c r="D3433">
        <v>11</v>
      </c>
      <c r="E3433">
        <v>915409</v>
      </c>
      <c r="F3433" s="2">
        <v>0.04</v>
      </c>
      <c r="G3433" s="2">
        <v>0</v>
      </c>
      <c r="H3433" s="2">
        <v>0.01</v>
      </c>
      <c r="I3433">
        <v>0.4</v>
      </c>
      <c r="J3433">
        <v>7.4</v>
      </c>
      <c r="K3433">
        <v>1.1077045000000001</v>
      </c>
      <c r="L3433">
        <v>2.3976965750000003</v>
      </c>
    </row>
    <row r="3434" spans="1:12" x14ac:dyDescent="0.25">
      <c r="A3434" t="s">
        <v>9366</v>
      </c>
      <c r="B3434">
        <v>1</v>
      </c>
      <c r="C3434">
        <v>6</v>
      </c>
      <c r="D3434">
        <v>5</v>
      </c>
      <c r="E3434">
        <v>3689210</v>
      </c>
      <c r="F3434" s="2">
        <v>0</v>
      </c>
      <c r="G3434" s="2">
        <v>0</v>
      </c>
      <c r="H3434" s="2">
        <v>0</v>
      </c>
      <c r="I3434">
        <v>0.4</v>
      </c>
      <c r="J3434">
        <v>3.8</v>
      </c>
      <c r="K3434">
        <v>1.8446049999999998</v>
      </c>
      <c r="L3434">
        <v>1.7556117499999999</v>
      </c>
    </row>
    <row r="3435" spans="1:12" x14ac:dyDescent="0.25">
      <c r="A3435" t="s">
        <v>13754</v>
      </c>
      <c r="B3435">
        <v>1</v>
      </c>
      <c r="C3435">
        <v>9</v>
      </c>
      <c r="D3435">
        <v>7</v>
      </c>
      <c r="E3435">
        <v>827093</v>
      </c>
      <c r="F3435" s="2">
        <v>0.03</v>
      </c>
      <c r="G3435" s="2">
        <v>0</v>
      </c>
      <c r="H3435" s="2">
        <v>0</v>
      </c>
      <c r="I3435">
        <v>0.4</v>
      </c>
      <c r="J3435">
        <v>5.2</v>
      </c>
      <c r="K3435">
        <v>0.71354649999999997</v>
      </c>
      <c r="L3435">
        <v>1.7097412749999998</v>
      </c>
    </row>
    <row r="3436" spans="1:12" x14ac:dyDescent="0.25">
      <c r="A3436" t="s">
        <v>1721</v>
      </c>
      <c r="B3436">
        <v>1</v>
      </c>
      <c r="C3436">
        <v>7</v>
      </c>
      <c r="D3436">
        <v>3</v>
      </c>
      <c r="E3436">
        <v>320858</v>
      </c>
      <c r="F3436" s="2">
        <v>0</v>
      </c>
      <c r="G3436" s="2">
        <v>0</v>
      </c>
      <c r="H3436" s="2">
        <v>0</v>
      </c>
      <c r="I3436">
        <v>0.4</v>
      </c>
      <c r="J3436">
        <v>1.6000000000000003</v>
      </c>
      <c r="K3436">
        <v>0.16042899999999999</v>
      </c>
      <c r="L3436">
        <v>0.61615015000000006</v>
      </c>
    </row>
    <row r="3437" spans="1:12" x14ac:dyDescent="0.25">
      <c r="A3437" t="s">
        <v>9587</v>
      </c>
      <c r="B3437">
        <v>1</v>
      </c>
      <c r="C3437">
        <v>8</v>
      </c>
      <c r="D3437">
        <v>6</v>
      </c>
      <c r="E3437">
        <v>31831</v>
      </c>
      <c r="F3437" s="2">
        <v>0.02</v>
      </c>
      <c r="G3437" s="2">
        <v>0</v>
      </c>
      <c r="H3437" s="2">
        <v>0</v>
      </c>
      <c r="I3437">
        <v>0.4</v>
      </c>
      <c r="J3437">
        <v>4.4000000000000004</v>
      </c>
      <c r="K3437">
        <v>0.21591550000000001</v>
      </c>
      <c r="L3437">
        <v>1.3355704250000002</v>
      </c>
    </row>
    <row r="3438" spans="1:12" x14ac:dyDescent="0.25">
      <c r="A3438" t="s">
        <v>561</v>
      </c>
      <c r="B3438">
        <v>1</v>
      </c>
      <c r="C3438">
        <v>4</v>
      </c>
      <c r="D3438">
        <v>3</v>
      </c>
      <c r="E3438">
        <v>6891734</v>
      </c>
      <c r="F3438" s="2">
        <v>0.06</v>
      </c>
      <c r="G3438" s="2">
        <v>0</v>
      </c>
      <c r="H3438" s="2">
        <v>0.01</v>
      </c>
      <c r="I3438">
        <v>0.4</v>
      </c>
      <c r="J3438">
        <v>2.2000000000000002</v>
      </c>
      <c r="K3438">
        <v>4.2958669999999994</v>
      </c>
      <c r="L3438">
        <v>2.2135534499999996</v>
      </c>
    </row>
    <row r="3439" spans="1:12" x14ac:dyDescent="0.25">
      <c r="A3439" t="s">
        <v>561</v>
      </c>
      <c r="B3439">
        <v>1</v>
      </c>
      <c r="C3439">
        <v>9</v>
      </c>
      <c r="D3439">
        <v>9</v>
      </c>
      <c r="E3439">
        <v>477269</v>
      </c>
      <c r="F3439" s="2">
        <v>0.04</v>
      </c>
      <c r="G3439" s="2">
        <v>0</v>
      </c>
      <c r="H3439" s="2">
        <v>0</v>
      </c>
      <c r="I3439">
        <v>0.4</v>
      </c>
      <c r="J3439">
        <v>7.2</v>
      </c>
      <c r="K3439">
        <v>0.63863449999999999</v>
      </c>
      <c r="L3439">
        <v>2.183522075</v>
      </c>
    </row>
    <row r="3440" spans="1:12" x14ac:dyDescent="0.25">
      <c r="A3440" t="s">
        <v>13985</v>
      </c>
      <c r="B3440">
        <v>1</v>
      </c>
      <c r="C3440">
        <v>13</v>
      </c>
      <c r="D3440">
        <v>4</v>
      </c>
      <c r="E3440">
        <v>1893</v>
      </c>
      <c r="F3440" s="2">
        <v>0</v>
      </c>
      <c r="G3440" s="2">
        <v>0</v>
      </c>
      <c r="H3440" s="2">
        <v>0</v>
      </c>
      <c r="I3440">
        <v>0.4</v>
      </c>
      <c r="J3440">
        <v>1.4000000000000001</v>
      </c>
      <c r="K3440">
        <v>9.4649999999999997E-4</v>
      </c>
      <c r="L3440">
        <v>0.51033127499999997</v>
      </c>
    </row>
    <row r="3441" spans="1:12" x14ac:dyDescent="0.25">
      <c r="A3441" t="s">
        <v>1641</v>
      </c>
      <c r="B3441">
        <v>1</v>
      </c>
      <c r="C3441">
        <v>6</v>
      </c>
      <c r="D3441">
        <v>2</v>
      </c>
      <c r="E3441">
        <v>155533</v>
      </c>
      <c r="F3441" s="2">
        <v>0.03</v>
      </c>
      <c r="G3441" s="2">
        <v>0</v>
      </c>
      <c r="H3441" s="2">
        <v>0</v>
      </c>
      <c r="I3441">
        <v>0.4</v>
      </c>
      <c r="J3441">
        <v>0.8</v>
      </c>
      <c r="K3441">
        <v>0.37776650000000001</v>
      </c>
      <c r="L3441">
        <v>0.49221827500000004</v>
      </c>
    </row>
    <row r="3442" spans="1:12" x14ac:dyDescent="0.25">
      <c r="A3442" t="s">
        <v>1641</v>
      </c>
      <c r="B3442">
        <v>1</v>
      </c>
      <c r="C3442">
        <v>9</v>
      </c>
      <c r="D3442">
        <v>9</v>
      </c>
      <c r="E3442">
        <v>276563</v>
      </c>
      <c r="F3442" s="2">
        <v>0.02</v>
      </c>
      <c r="G3442" s="2">
        <v>-0.01</v>
      </c>
      <c r="H3442" s="2">
        <v>0</v>
      </c>
      <c r="I3442">
        <v>0.4</v>
      </c>
      <c r="J3442">
        <v>7.2</v>
      </c>
      <c r="K3442">
        <v>0.18828150000000002</v>
      </c>
      <c r="L3442">
        <v>2.0258985250000001</v>
      </c>
    </row>
    <row r="3443" spans="1:12" x14ac:dyDescent="0.25">
      <c r="A3443" t="s">
        <v>1641</v>
      </c>
      <c r="B3443">
        <v>1</v>
      </c>
      <c r="C3443">
        <v>5</v>
      </c>
      <c r="D3443">
        <v>4</v>
      </c>
      <c r="E3443">
        <v>330162</v>
      </c>
      <c r="F3443" s="2">
        <v>0.03</v>
      </c>
      <c r="G3443" s="2">
        <v>0</v>
      </c>
      <c r="H3443" s="2">
        <v>0</v>
      </c>
      <c r="I3443">
        <v>0.4</v>
      </c>
      <c r="J3443">
        <v>3</v>
      </c>
      <c r="K3443">
        <v>0.46508099999999997</v>
      </c>
      <c r="L3443">
        <v>1.0727783500000001</v>
      </c>
    </row>
    <row r="3444" spans="1:12" x14ac:dyDescent="0.25">
      <c r="A3444" t="s">
        <v>1641</v>
      </c>
      <c r="B3444">
        <v>1</v>
      </c>
      <c r="C3444">
        <v>26</v>
      </c>
      <c r="D3444">
        <v>25</v>
      </c>
      <c r="E3444">
        <v>1474452</v>
      </c>
      <c r="F3444" s="2">
        <v>0.02</v>
      </c>
      <c r="G3444" s="2">
        <v>0</v>
      </c>
      <c r="H3444" s="2">
        <v>0</v>
      </c>
      <c r="I3444">
        <v>0.4</v>
      </c>
      <c r="J3444">
        <v>19.8</v>
      </c>
      <c r="K3444">
        <v>0.93722599999999989</v>
      </c>
      <c r="L3444">
        <v>5.4380291000000005</v>
      </c>
    </row>
    <row r="3445" spans="1:12" x14ac:dyDescent="0.25">
      <c r="A3445" t="s">
        <v>1641</v>
      </c>
      <c r="B3445">
        <v>1</v>
      </c>
      <c r="C3445">
        <v>7</v>
      </c>
      <c r="D3445">
        <v>7</v>
      </c>
      <c r="E3445">
        <v>141520</v>
      </c>
      <c r="F3445" s="2">
        <v>0.02</v>
      </c>
      <c r="G3445" s="2">
        <v>-0.01</v>
      </c>
      <c r="H3445" s="2">
        <v>0</v>
      </c>
      <c r="I3445">
        <v>0.4</v>
      </c>
      <c r="J3445">
        <v>5.6000000000000005</v>
      </c>
      <c r="K3445">
        <v>0.12076000000000001</v>
      </c>
      <c r="L3445">
        <v>1.602266</v>
      </c>
    </row>
    <row r="3446" spans="1:12" x14ac:dyDescent="0.25">
      <c r="A3446" t="s">
        <v>1641</v>
      </c>
      <c r="B3446">
        <v>1</v>
      </c>
      <c r="C3446">
        <v>10</v>
      </c>
      <c r="D3446">
        <v>8</v>
      </c>
      <c r="E3446">
        <v>377788</v>
      </c>
      <c r="F3446" s="2">
        <v>0.05</v>
      </c>
      <c r="G3446" s="2">
        <v>0</v>
      </c>
      <c r="H3446" s="2">
        <v>0</v>
      </c>
      <c r="I3446">
        <v>0.4</v>
      </c>
      <c r="J3446">
        <v>6</v>
      </c>
      <c r="K3446">
        <v>0.68889400000000012</v>
      </c>
      <c r="L3446">
        <v>1.9011129000000002</v>
      </c>
    </row>
    <row r="3447" spans="1:12" x14ac:dyDescent="0.25">
      <c r="A3447" t="s">
        <v>1641</v>
      </c>
      <c r="B3447">
        <v>1</v>
      </c>
      <c r="C3447">
        <v>6</v>
      </c>
      <c r="D3447">
        <v>6</v>
      </c>
      <c r="E3447">
        <v>94032</v>
      </c>
      <c r="F3447" s="2">
        <v>0.05</v>
      </c>
      <c r="G3447" s="2">
        <v>0</v>
      </c>
      <c r="H3447" s="2">
        <v>0</v>
      </c>
      <c r="I3447">
        <v>0.4</v>
      </c>
      <c r="J3447">
        <v>4.8000000000000007</v>
      </c>
      <c r="K3447">
        <v>0.54701600000000006</v>
      </c>
      <c r="L3447">
        <v>1.5514556000000004</v>
      </c>
    </row>
    <row r="3448" spans="1:12" x14ac:dyDescent="0.25">
      <c r="A3448" t="s">
        <v>1641</v>
      </c>
      <c r="B3448">
        <v>1</v>
      </c>
      <c r="C3448">
        <v>6</v>
      </c>
      <c r="D3448">
        <v>5</v>
      </c>
      <c r="E3448">
        <v>162444</v>
      </c>
      <c r="F3448" s="2">
        <v>0.06</v>
      </c>
      <c r="G3448" s="2">
        <v>0</v>
      </c>
      <c r="H3448" s="2">
        <v>0.01</v>
      </c>
      <c r="I3448">
        <v>0.4</v>
      </c>
      <c r="J3448">
        <v>3.8</v>
      </c>
      <c r="K3448">
        <v>0.93122199999999999</v>
      </c>
      <c r="L3448">
        <v>1.4359276999999999</v>
      </c>
    </row>
    <row r="3449" spans="1:12" x14ac:dyDescent="0.25">
      <c r="A3449" t="s">
        <v>10905</v>
      </c>
      <c r="B3449">
        <v>1</v>
      </c>
      <c r="C3449">
        <v>6</v>
      </c>
      <c r="D3449">
        <v>6</v>
      </c>
      <c r="E3449">
        <v>6427726</v>
      </c>
      <c r="F3449" s="2">
        <v>0</v>
      </c>
      <c r="G3449" s="2">
        <v>0</v>
      </c>
      <c r="H3449" s="2">
        <v>0</v>
      </c>
      <c r="I3449">
        <v>0.4</v>
      </c>
      <c r="J3449">
        <v>4.8000000000000007</v>
      </c>
      <c r="K3449">
        <v>3.2138629999999999</v>
      </c>
      <c r="L3449">
        <v>2.4848520500000002</v>
      </c>
    </row>
    <row r="3450" spans="1:12" x14ac:dyDescent="0.25">
      <c r="A3450" t="s">
        <v>10905</v>
      </c>
      <c r="B3450">
        <v>1</v>
      </c>
      <c r="C3450">
        <v>7</v>
      </c>
      <c r="D3450">
        <v>3</v>
      </c>
      <c r="E3450">
        <v>1016225</v>
      </c>
      <c r="F3450" s="2">
        <v>0</v>
      </c>
      <c r="G3450" s="2">
        <v>0</v>
      </c>
      <c r="H3450" s="2">
        <v>0</v>
      </c>
      <c r="I3450">
        <v>0.4</v>
      </c>
      <c r="J3450">
        <v>1.6000000000000003</v>
      </c>
      <c r="K3450">
        <v>0.50811249999999997</v>
      </c>
      <c r="L3450">
        <v>0.73783937500000008</v>
      </c>
    </row>
    <row r="3451" spans="1:12" x14ac:dyDescent="0.25">
      <c r="A3451" t="s">
        <v>5240</v>
      </c>
      <c r="B3451">
        <v>1</v>
      </c>
      <c r="C3451">
        <v>5</v>
      </c>
      <c r="D3451">
        <v>1</v>
      </c>
      <c r="E3451">
        <v>3237</v>
      </c>
      <c r="F3451" s="2">
        <v>0.05</v>
      </c>
      <c r="G3451" s="2">
        <v>0</v>
      </c>
      <c r="H3451" s="2">
        <v>0.01</v>
      </c>
      <c r="I3451">
        <v>0.4</v>
      </c>
      <c r="J3451">
        <v>0</v>
      </c>
      <c r="K3451">
        <v>0.75161850000000008</v>
      </c>
      <c r="L3451">
        <v>0.42306647500000005</v>
      </c>
    </row>
    <row r="3452" spans="1:12" x14ac:dyDescent="0.25">
      <c r="A3452" t="s">
        <v>3225</v>
      </c>
      <c r="B3452">
        <v>1</v>
      </c>
      <c r="C3452">
        <v>17</v>
      </c>
      <c r="D3452">
        <v>16</v>
      </c>
      <c r="E3452">
        <v>1828586</v>
      </c>
      <c r="F3452" s="2">
        <v>0.03</v>
      </c>
      <c r="G3452" s="2">
        <v>0</v>
      </c>
      <c r="H3452" s="2">
        <v>0</v>
      </c>
      <c r="I3452">
        <v>0.4</v>
      </c>
      <c r="J3452">
        <v>12.600000000000001</v>
      </c>
      <c r="K3452">
        <v>1.2142929999999998</v>
      </c>
      <c r="L3452">
        <v>3.7350025500000004</v>
      </c>
    </row>
    <row r="3453" spans="1:12" x14ac:dyDescent="0.25">
      <c r="A3453" t="s">
        <v>11741</v>
      </c>
      <c r="B3453">
        <v>1</v>
      </c>
      <c r="C3453">
        <v>5</v>
      </c>
      <c r="D3453">
        <v>2</v>
      </c>
      <c r="E3453">
        <v>17594</v>
      </c>
      <c r="F3453" s="2">
        <v>0.03</v>
      </c>
      <c r="G3453" s="2">
        <v>0</v>
      </c>
      <c r="H3453" s="2">
        <v>0</v>
      </c>
      <c r="I3453">
        <v>0.4</v>
      </c>
      <c r="J3453">
        <v>1</v>
      </c>
      <c r="K3453">
        <v>0.30879699999999999</v>
      </c>
      <c r="L3453">
        <v>0.51807895000000004</v>
      </c>
    </row>
    <row r="3454" spans="1:12" x14ac:dyDescent="0.25">
      <c r="A3454" t="s">
        <v>569</v>
      </c>
      <c r="B3454">
        <v>1</v>
      </c>
      <c r="C3454">
        <v>5</v>
      </c>
      <c r="D3454">
        <v>3</v>
      </c>
      <c r="E3454">
        <v>70891</v>
      </c>
      <c r="F3454" s="2">
        <v>7.0000000000000007E-2</v>
      </c>
      <c r="G3454" s="2">
        <v>0</v>
      </c>
      <c r="H3454" s="2">
        <v>0.01</v>
      </c>
      <c r="I3454">
        <v>0.4</v>
      </c>
      <c r="J3454">
        <v>2.0000000000000004</v>
      </c>
      <c r="K3454">
        <v>0.98544550000000009</v>
      </c>
      <c r="L3454">
        <v>1.0049059250000001</v>
      </c>
    </row>
    <row r="3455" spans="1:12" x14ac:dyDescent="0.25">
      <c r="A3455" t="s">
        <v>4038</v>
      </c>
      <c r="B3455">
        <v>1</v>
      </c>
      <c r="C3455">
        <v>7</v>
      </c>
      <c r="D3455">
        <v>7</v>
      </c>
      <c r="E3455">
        <v>23575103</v>
      </c>
      <c r="F3455" s="2">
        <v>0.02</v>
      </c>
      <c r="G3455" s="2">
        <v>0</v>
      </c>
      <c r="H3455" s="2">
        <v>0</v>
      </c>
      <c r="I3455">
        <v>0.4</v>
      </c>
      <c r="J3455">
        <v>5.6000000000000005</v>
      </c>
      <c r="K3455">
        <v>11.987551499999999</v>
      </c>
      <c r="L3455">
        <v>5.7556430249999995</v>
      </c>
    </row>
    <row r="3456" spans="1:12" x14ac:dyDescent="0.25">
      <c r="A3456" t="s">
        <v>4038</v>
      </c>
      <c r="B3456">
        <v>1</v>
      </c>
      <c r="C3456">
        <v>13</v>
      </c>
      <c r="D3456">
        <v>13</v>
      </c>
      <c r="E3456">
        <v>2866699</v>
      </c>
      <c r="F3456" s="2">
        <v>0.03</v>
      </c>
      <c r="G3456" s="2">
        <v>0</v>
      </c>
      <c r="H3456" s="2">
        <v>0</v>
      </c>
      <c r="I3456">
        <v>0.4</v>
      </c>
      <c r="J3456">
        <v>10.4</v>
      </c>
      <c r="K3456">
        <v>1.7333494999999999</v>
      </c>
      <c r="L3456">
        <v>3.3666723250000001</v>
      </c>
    </row>
    <row r="3457" spans="1:12" x14ac:dyDescent="0.25">
      <c r="A3457" t="s">
        <v>7146</v>
      </c>
      <c r="B3457">
        <v>1</v>
      </c>
      <c r="C3457">
        <v>7</v>
      </c>
      <c r="D3457">
        <v>5</v>
      </c>
      <c r="E3457">
        <v>474712</v>
      </c>
      <c r="F3457" s="2">
        <v>0.04</v>
      </c>
      <c r="G3457" s="2">
        <v>0</v>
      </c>
      <c r="H3457" s="2">
        <v>0</v>
      </c>
      <c r="I3457">
        <v>0.4</v>
      </c>
      <c r="J3457">
        <v>3.6</v>
      </c>
      <c r="K3457">
        <v>0.63735600000000003</v>
      </c>
      <c r="L3457">
        <v>1.2830746</v>
      </c>
    </row>
    <row r="3458" spans="1:12" x14ac:dyDescent="0.25">
      <c r="A3458" t="s">
        <v>7146</v>
      </c>
      <c r="B3458">
        <v>1</v>
      </c>
      <c r="C3458">
        <v>7</v>
      </c>
      <c r="D3458">
        <v>6</v>
      </c>
      <c r="E3458">
        <v>955104</v>
      </c>
      <c r="F3458" s="2">
        <v>0.03</v>
      </c>
      <c r="G3458" s="2">
        <v>0</v>
      </c>
      <c r="H3458" s="2">
        <v>0</v>
      </c>
      <c r="I3458">
        <v>0.4</v>
      </c>
      <c r="J3458">
        <v>4.6000000000000005</v>
      </c>
      <c r="K3458">
        <v>0.77755200000000002</v>
      </c>
      <c r="L3458">
        <v>1.5821432</v>
      </c>
    </row>
    <row r="3459" spans="1:12" x14ac:dyDescent="0.25">
      <c r="A3459" t="s">
        <v>7146</v>
      </c>
      <c r="B3459">
        <v>1</v>
      </c>
      <c r="C3459">
        <v>20</v>
      </c>
      <c r="D3459">
        <v>17</v>
      </c>
      <c r="E3459">
        <v>5767032</v>
      </c>
      <c r="F3459" s="2">
        <v>0.02</v>
      </c>
      <c r="G3459" s="2">
        <v>0</v>
      </c>
      <c r="H3459" s="2">
        <v>0</v>
      </c>
      <c r="I3459">
        <v>0.4</v>
      </c>
      <c r="J3459">
        <v>13.000000000000002</v>
      </c>
      <c r="K3459">
        <v>3.0835159999999999</v>
      </c>
      <c r="L3459">
        <v>4.4892306000000008</v>
      </c>
    </row>
    <row r="3460" spans="1:12" x14ac:dyDescent="0.25">
      <c r="A3460" t="s">
        <v>20820</v>
      </c>
      <c r="B3460">
        <v>1</v>
      </c>
      <c r="C3460">
        <v>8</v>
      </c>
      <c r="D3460">
        <v>9</v>
      </c>
      <c r="E3460">
        <v>5755949</v>
      </c>
      <c r="F3460" s="2">
        <v>0.01</v>
      </c>
      <c r="G3460" s="2">
        <v>0</v>
      </c>
      <c r="H3460" s="2">
        <v>0</v>
      </c>
      <c r="I3460">
        <v>0.4</v>
      </c>
      <c r="J3460">
        <v>7.4</v>
      </c>
      <c r="K3460">
        <v>2.9779744999999997</v>
      </c>
      <c r="L3460">
        <v>3.0522910750000003</v>
      </c>
    </row>
    <row r="3461" spans="1:12" x14ac:dyDescent="0.25">
      <c r="A3461" t="s">
        <v>2314</v>
      </c>
      <c r="B3461">
        <v>1</v>
      </c>
      <c r="C3461">
        <v>8</v>
      </c>
      <c r="D3461">
        <v>7</v>
      </c>
      <c r="E3461">
        <v>492953</v>
      </c>
      <c r="F3461" s="2">
        <v>0.04</v>
      </c>
      <c r="G3461" s="2">
        <v>0</v>
      </c>
      <c r="H3461" s="2">
        <v>0.01</v>
      </c>
      <c r="I3461">
        <v>0.4</v>
      </c>
      <c r="J3461">
        <v>5.4</v>
      </c>
      <c r="K3461">
        <v>0.89647650000000001</v>
      </c>
      <c r="L3461">
        <v>1.8237667750000002</v>
      </c>
    </row>
    <row r="3462" spans="1:12" x14ac:dyDescent="0.25">
      <c r="A3462" t="s">
        <v>2314</v>
      </c>
      <c r="B3462">
        <v>1</v>
      </c>
      <c r="C3462">
        <v>12</v>
      </c>
      <c r="D3462">
        <v>8</v>
      </c>
      <c r="E3462">
        <v>253263</v>
      </c>
      <c r="F3462" s="2">
        <v>0.05</v>
      </c>
      <c r="G3462" s="2">
        <v>0</v>
      </c>
      <c r="H3462" s="2">
        <v>0.01</v>
      </c>
      <c r="I3462">
        <v>0.4</v>
      </c>
      <c r="J3462">
        <v>5.6000000000000005</v>
      </c>
      <c r="K3462">
        <v>0.87663150000000012</v>
      </c>
      <c r="L3462">
        <v>1.8668210250000001</v>
      </c>
    </row>
    <row r="3463" spans="1:12" x14ac:dyDescent="0.25">
      <c r="A3463" t="s">
        <v>2314</v>
      </c>
      <c r="B3463">
        <v>1</v>
      </c>
      <c r="C3463">
        <v>13</v>
      </c>
      <c r="D3463">
        <v>12</v>
      </c>
      <c r="E3463">
        <v>700692</v>
      </c>
      <c r="F3463" s="2">
        <v>0.03</v>
      </c>
      <c r="G3463" s="2">
        <v>0</v>
      </c>
      <c r="H3463" s="2">
        <v>0</v>
      </c>
      <c r="I3463">
        <v>0.4</v>
      </c>
      <c r="J3463">
        <v>9.4000000000000021</v>
      </c>
      <c r="K3463">
        <v>0.65034599999999998</v>
      </c>
      <c r="L3463">
        <v>2.7376211000000006</v>
      </c>
    </row>
    <row r="3464" spans="1:12" x14ac:dyDescent="0.25">
      <c r="A3464" t="s">
        <v>2314</v>
      </c>
      <c r="B3464">
        <v>1</v>
      </c>
      <c r="C3464">
        <v>14</v>
      </c>
      <c r="D3464">
        <v>13</v>
      </c>
      <c r="E3464">
        <v>401423</v>
      </c>
      <c r="F3464" s="2">
        <v>0.04</v>
      </c>
      <c r="G3464" s="2">
        <v>0</v>
      </c>
      <c r="H3464" s="2">
        <v>0.01</v>
      </c>
      <c r="I3464">
        <v>0.4</v>
      </c>
      <c r="J3464">
        <v>10.200000000000001</v>
      </c>
      <c r="K3464">
        <v>0.85071150000000006</v>
      </c>
      <c r="L3464">
        <v>3.0077490250000003</v>
      </c>
    </row>
    <row r="3465" spans="1:12" x14ac:dyDescent="0.25">
      <c r="A3465" t="s">
        <v>2314</v>
      </c>
      <c r="B3465">
        <v>1</v>
      </c>
      <c r="C3465">
        <v>10</v>
      </c>
      <c r="D3465">
        <v>10</v>
      </c>
      <c r="E3465">
        <v>314140</v>
      </c>
      <c r="F3465" s="2">
        <v>0.04</v>
      </c>
      <c r="G3465" s="2">
        <v>0</v>
      </c>
      <c r="H3465" s="2">
        <v>0</v>
      </c>
      <c r="I3465">
        <v>0.4</v>
      </c>
      <c r="J3465">
        <v>8</v>
      </c>
      <c r="K3465">
        <v>0.55706999999999995</v>
      </c>
      <c r="L3465">
        <v>2.3549745</v>
      </c>
    </row>
    <row r="3466" spans="1:12" x14ac:dyDescent="0.25">
      <c r="A3466" t="s">
        <v>2314</v>
      </c>
      <c r="B3466">
        <v>1</v>
      </c>
      <c r="C3466">
        <v>6</v>
      </c>
      <c r="D3466">
        <v>6</v>
      </c>
      <c r="E3466">
        <v>406960</v>
      </c>
      <c r="F3466" s="2">
        <v>7.0000000000000007E-2</v>
      </c>
      <c r="G3466" s="2">
        <v>0</v>
      </c>
      <c r="H3466" s="2">
        <v>0.01</v>
      </c>
      <c r="I3466">
        <v>0.4</v>
      </c>
      <c r="J3466">
        <v>4.8000000000000007</v>
      </c>
      <c r="K3466">
        <v>1.1534800000000001</v>
      </c>
      <c r="L3466">
        <v>1.7637180000000003</v>
      </c>
    </row>
    <row r="3467" spans="1:12" x14ac:dyDescent="0.25">
      <c r="A3467" t="s">
        <v>2314</v>
      </c>
      <c r="B3467">
        <v>1</v>
      </c>
      <c r="C3467">
        <v>7</v>
      </c>
      <c r="D3467">
        <v>7</v>
      </c>
      <c r="E3467">
        <v>1332449</v>
      </c>
      <c r="F3467" s="2">
        <v>0.04</v>
      </c>
      <c r="G3467" s="2">
        <v>0</v>
      </c>
      <c r="H3467" s="2">
        <v>0</v>
      </c>
      <c r="I3467">
        <v>0.4</v>
      </c>
      <c r="J3467">
        <v>5.6000000000000005</v>
      </c>
      <c r="K3467">
        <v>1.0662245000000001</v>
      </c>
      <c r="L3467">
        <v>1.9331785750000001</v>
      </c>
    </row>
    <row r="3468" spans="1:12" x14ac:dyDescent="0.25">
      <c r="A3468" t="s">
        <v>15082</v>
      </c>
      <c r="B3468">
        <v>1</v>
      </c>
      <c r="C3468">
        <v>7</v>
      </c>
      <c r="D3468">
        <v>6</v>
      </c>
      <c r="E3468">
        <v>105681</v>
      </c>
      <c r="F3468" s="2">
        <v>0.08</v>
      </c>
      <c r="G3468" s="2">
        <v>0</v>
      </c>
      <c r="H3468" s="2">
        <v>0</v>
      </c>
      <c r="I3468">
        <v>0.4</v>
      </c>
      <c r="J3468">
        <v>4.6000000000000005</v>
      </c>
      <c r="K3468">
        <v>0.8528405</v>
      </c>
      <c r="L3468">
        <v>1.6084941750000001</v>
      </c>
    </row>
    <row r="3469" spans="1:12" x14ac:dyDescent="0.25">
      <c r="A3469" t="s">
        <v>1288</v>
      </c>
      <c r="B3469">
        <v>1</v>
      </c>
      <c r="C3469">
        <v>1097</v>
      </c>
      <c r="D3469">
        <v>4</v>
      </c>
      <c r="E3469">
        <v>9046</v>
      </c>
      <c r="F3469" s="2">
        <v>0</v>
      </c>
      <c r="G3469" s="2">
        <v>0</v>
      </c>
      <c r="H3469" s="2">
        <v>0</v>
      </c>
      <c r="I3469">
        <v>0.4</v>
      </c>
      <c r="J3469">
        <v>-215.40000000000003</v>
      </c>
      <c r="K3469">
        <v>4.5230000000000001E-3</v>
      </c>
      <c r="L3469">
        <v>-53.688416950000011</v>
      </c>
    </row>
    <row r="3470" spans="1:12" x14ac:dyDescent="0.25">
      <c r="A3470" t="s">
        <v>438</v>
      </c>
      <c r="B3470">
        <v>1</v>
      </c>
      <c r="C3470">
        <v>1</v>
      </c>
      <c r="D3470">
        <v>1</v>
      </c>
      <c r="E3470">
        <v>102560</v>
      </c>
      <c r="F3470" s="2">
        <v>0.01</v>
      </c>
      <c r="G3470" s="2">
        <v>-0.01</v>
      </c>
      <c r="H3470" s="2">
        <v>0.01</v>
      </c>
      <c r="I3470">
        <v>0.4</v>
      </c>
      <c r="J3470">
        <v>0.8</v>
      </c>
      <c r="K3470">
        <v>0.25128</v>
      </c>
      <c r="L3470">
        <v>0.44794800000000001</v>
      </c>
    </row>
    <row r="3471" spans="1:12" x14ac:dyDescent="0.25">
      <c r="A3471" t="s">
        <v>15266</v>
      </c>
      <c r="B3471">
        <v>1</v>
      </c>
      <c r="C3471">
        <v>4</v>
      </c>
      <c r="D3471">
        <v>1</v>
      </c>
      <c r="E3471">
        <v>8177</v>
      </c>
      <c r="F3471" s="2">
        <v>0.06</v>
      </c>
      <c r="G3471" s="2">
        <v>0</v>
      </c>
      <c r="H3471" s="2">
        <v>0.01</v>
      </c>
      <c r="I3471">
        <v>0.4</v>
      </c>
      <c r="J3471">
        <v>0.19999999999999996</v>
      </c>
      <c r="K3471">
        <v>0.85408850000000003</v>
      </c>
      <c r="L3471">
        <v>0.50893097499999995</v>
      </c>
    </row>
    <row r="3472" spans="1:12" x14ac:dyDescent="0.25">
      <c r="A3472" t="s">
        <v>9410</v>
      </c>
      <c r="B3472">
        <v>1</v>
      </c>
      <c r="C3472">
        <v>19</v>
      </c>
      <c r="D3472">
        <v>12</v>
      </c>
      <c r="E3472">
        <v>2235991</v>
      </c>
      <c r="F3472" s="2">
        <v>0.05</v>
      </c>
      <c r="G3472" s="2">
        <v>0</v>
      </c>
      <c r="H3472" s="2">
        <v>0</v>
      </c>
      <c r="I3472">
        <v>0.4</v>
      </c>
      <c r="J3472">
        <v>8.2000000000000011</v>
      </c>
      <c r="K3472">
        <v>1.6179955000000001</v>
      </c>
      <c r="L3472">
        <v>2.7762984250000002</v>
      </c>
    </row>
    <row r="3473" spans="1:12" x14ac:dyDescent="0.25">
      <c r="A3473" t="s">
        <v>9410</v>
      </c>
      <c r="B3473">
        <v>1</v>
      </c>
      <c r="C3473">
        <v>6</v>
      </c>
      <c r="D3473">
        <v>6</v>
      </c>
      <c r="E3473">
        <v>872277</v>
      </c>
      <c r="F3473" s="2">
        <v>0.06</v>
      </c>
      <c r="G3473" s="2">
        <v>0</v>
      </c>
      <c r="H3473" s="2">
        <v>0.01</v>
      </c>
      <c r="I3473">
        <v>0.4</v>
      </c>
      <c r="J3473">
        <v>4.8000000000000007</v>
      </c>
      <c r="K3473">
        <v>1.2861384999999999</v>
      </c>
      <c r="L3473">
        <v>1.8101484750000003</v>
      </c>
    </row>
    <row r="3474" spans="1:12" x14ac:dyDescent="0.25">
      <c r="A3474" t="s">
        <v>3255</v>
      </c>
      <c r="B3474">
        <v>1</v>
      </c>
      <c r="C3474">
        <v>9</v>
      </c>
      <c r="D3474">
        <v>6</v>
      </c>
      <c r="E3474">
        <v>726422</v>
      </c>
      <c r="F3474" s="2">
        <v>0.08</v>
      </c>
      <c r="G3474" s="2">
        <v>0</v>
      </c>
      <c r="H3474" s="2">
        <v>0</v>
      </c>
      <c r="I3474">
        <v>0.4</v>
      </c>
      <c r="J3474">
        <v>4.2000000000000011</v>
      </c>
      <c r="K3474">
        <v>1.163211</v>
      </c>
      <c r="L3474">
        <v>1.6171238500000005</v>
      </c>
    </row>
    <row r="3475" spans="1:12" x14ac:dyDescent="0.25">
      <c r="A3475" t="s">
        <v>5512</v>
      </c>
      <c r="B3475">
        <v>1</v>
      </c>
      <c r="C3475">
        <v>5</v>
      </c>
      <c r="D3475">
        <v>2</v>
      </c>
      <c r="E3475">
        <v>5576</v>
      </c>
      <c r="F3475" s="2">
        <v>0.06</v>
      </c>
      <c r="G3475" s="2">
        <v>0</v>
      </c>
      <c r="H3475" s="2">
        <v>0</v>
      </c>
      <c r="I3475">
        <v>0.4</v>
      </c>
      <c r="J3475">
        <v>1</v>
      </c>
      <c r="K3475">
        <v>0.60278799999999999</v>
      </c>
      <c r="L3475">
        <v>0.62097580000000008</v>
      </c>
    </row>
    <row r="3476" spans="1:12" x14ac:dyDescent="0.25">
      <c r="A3476" t="s">
        <v>4746</v>
      </c>
      <c r="B3476">
        <v>1</v>
      </c>
      <c r="C3476">
        <v>14</v>
      </c>
      <c r="D3476">
        <v>4</v>
      </c>
      <c r="E3476">
        <v>5696</v>
      </c>
      <c r="F3476" s="2">
        <v>0</v>
      </c>
      <c r="G3476" s="2">
        <v>0</v>
      </c>
      <c r="H3476" s="2">
        <v>0</v>
      </c>
      <c r="I3476">
        <v>0.4</v>
      </c>
      <c r="J3476">
        <v>1.2000000000000002</v>
      </c>
      <c r="K3476">
        <v>2.8479999999999998E-3</v>
      </c>
      <c r="L3476">
        <v>0.4609968000000001</v>
      </c>
    </row>
    <row r="3477" spans="1:12" x14ac:dyDescent="0.25">
      <c r="A3477" t="s">
        <v>829</v>
      </c>
      <c r="B3477">
        <v>1</v>
      </c>
      <c r="C3477">
        <v>7</v>
      </c>
      <c r="D3477">
        <v>7</v>
      </c>
      <c r="E3477">
        <v>374012</v>
      </c>
      <c r="F3477" s="2">
        <v>0.05</v>
      </c>
      <c r="G3477" s="2">
        <v>0</v>
      </c>
      <c r="H3477" s="2">
        <v>0</v>
      </c>
      <c r="I3477">
        <v>0.4</v>
      </c>
      <c r="J3477">
        <v>5.6000000000000005</v>
      </c>
      <c r="K3477">
        <v>0.68700600000000012</v>
      </c>
      <c r="L3477">
        <v>1.8004521</v>
      </c>
    </row>
    <row r="3478" spans="1:12" x14ac:dyDescent="0.25">
      <c r="A3478" t="s">
        <v>19312</v>
      </c>
      <c r="B3478">
        <v>1</v>
      </c>
      <c r="C3478">
        <v>25</v>
      </c>
      <c r="D3478">
        <v>25</v>
      </c>
      <c r="E3478">
        <v>3229540</v>
      </c>
      <c r="F3478" s="2">
        <v>0.03</v>
      </c>
      <c r="G3478" s="2">
        <v>0</v>
      </c>
      <c r="H3478" s="2">
        <v>0</v>
      </c>
      <c r="I3478">
        <v>0.4</v>
      </c>
      <c r="J3478">
        <v>20</v>
      </c>
      <c r="K3478">
        <v>1.9147699999999999</v>
      </c>
      <c r="L3478">
        <v>5.8301695000000002</v>
      </c>
    </row>
    <row r="3479" spans="1:12" x14ac:dyDescent="0.25">
      <c r="A3479" t="s">
        <v>6464</v>
      </c>
      <c r="B3479">
        <v>1</v>
      </c>
      <c r="C3479">
        <v>10</v>
      </c>
      <c r="D3479">
        <v>7</v>
      </c>
      <c r="E3479">
        <v>202550</v>
      </c>
      <c r="F3479" s="2">
        <v>0.04</v>
      </c>
      <c r="G3479" s="2">
        <v>0</v>
      </c>
      <c r="H3479" s="2">
        <v>0</v>
      </c>
      <c r="I3479">
        <v>0.4</v>
      </c>
      <c r="J3479">
        <v>5</v>
      </c>
      <c r="K3479">
        <v>0.50127500000000003</v>
      </c>
      <c r="L3479">
        <v>1.5854462500000002</v>
      </c>
    </row>
    <row r="3480" spans="1:12" x14ac:dyDescent="0.25">
      <c r="A3480" t="s">
        <v>6464</v>
      </c>
      <c r="B3480">
        <v>1</v>
      </c>
      <c r="C3480">
        <v>12</v>
      </c>
      <c r="D3480">
        <v>10</v>
      </c>
      <c r="E3480">
        <v>321688</v>
      </c>
      <c r="F3480" s="2">
        <v>0.05</v>
      </c>
      <c r="G3480" s="2">
        <v>0</v>
      </c>
      <c r="H3480" s="2">
        <v>0</v>
      </c>
      <c r="I3480">
        <v>0.4</v>
      </c>
      <c r="J3480">
        <v>7.6</v>
      </c>
      <c r="K3480">
        <v>0.6608440000000001</v>
      </c>
      <c r="L3480">
        <v>2.2912954000000001</v>
      </c>
    </row>
    <row r="3481" spans="1:12" x14ac:dyDescent="0.25">
      <c r="A3481" t="s">
        <v>6464</v>
      </c>
      <c r="B3481">
        <v>1</v>
      </c>
      <c r="C3481">
        <v>15</v>
      </c>
      <c r="D3481">
        <v>14</v>
      </c>
      <c r="E3481">
        <v>619376</v>
      </c>
      <c r="F3481" s="2">
        <v>0.03</v>
      </c>
      <c r="G3481" s="2">
        <v>0</v>
      </c>
      <c r="H3481" s="2">
        <v>0.01</v>
      </c>
      <c r="I3481">
        <v>0.4</v>
      </c>
      <c r="J3481">
        <v>11.000000000000002</v>
      </c>
      <c r="K3481">
        <v>0.85968800000000001</v>
      </c>
      <c r="L3481">
        <v>3.2108908000000005</v>
      </c>
    </row>
    <row r="3482" spans="1:12" x14ac:dyDescent="0.25">
      <c r="A3482" t="s">
        <v>6464</v>
      </c>
      <c r="B3482">
        <v>1</v>
      </c>
      <c r="C3482">
        <v>7</v>
      </c>
      <c r="D3482">
        <v>7</v>
      </c>
      <c r="E3482">
        <v>216165</v>
      </c>
      <c r="F3482" s="2">
        <v>0.04</v>
      </c>
      <c r="G3482" s="2">
        <v>0</v>
      </c>
      <c r="H3482" s="2">
        <v>0</v>
      </c>
      <c r="I3482">
        <v>0.4</v>
      </c>
      <c r="J3482">
        <v>5.6000000000000005</v>
      </c>
      <c r="K3482">
        <v>0.50808249999999999</v>
      </c>
      <c r="L3482">
        <v>1.7378288749999999</v>
      </c>
    </row>
    <row r="3483" spans="1:12" x14ac:dyDescent="0.25">
      <c r="A3483" t="s">
        <v>6464</v>
      </c>
      <c r="B3483">
        <v>1</v>
      </c>
      <c r="C3483">
        <v>12</v>
      </c>
      <c r="D3483">
        <v>10</v>
      </c>
      <c r="E3483">
        <v>392587</v>
      </c>
      <c r="F3483" s="2">
        <v>0.03</v>
      </c>
      <c r="G3483" s="2">
        <v>0</v>
      </c>
      <c r="H3483" s="2">
        <v>0</v>
      </c>
      <c r="I3483">
        <v>0.4</v>
      </c>
      <c r="J3483">
        <v>7.6</v>
      </c>
      <c r="K3483">
        <v>0.49629349999999994</v>
      </c>
      <c r="L3483">
        <v>2.2337027250000001</v>
      </c>
    </row>
    <row r="3484" spans="1:12" x14ac:dyDescent="0.25">
      <c r="A3484" t="s">
        <v>2668</v>
      </c>
      <c r="B3484">
        <v>1</v>
      </c>
      <c r="C3484">
        <v>9</v>
      </c>
      <c r="D3484">
        <v>7</v>
      </c>
      <c r="E3484">
        <v>367012</v>
      </c>
      <c r="F3484" s="2">
        <v>7.0000000000000007E-2</v>
      </c>
      <c r="G3484" s="2">
        <v>0</v>
      </c>
      <c r="H3484" s="2">
        <v>0.01</v>
      </c>
      <c r="I3484">
        <v>0.4</v>
      </c>
      <c r="J3484">
        <v>5.2</v>
      </c>
      <c r="K3484">
        <v>1.1335060000000001</v>
      </c>
      <c r="L3484">
        <v>1.8567271000000001</v>
      </c>
    </row>
    <row r="3485" spans="1:12" x14ac:dyDescent="0.25">
      <c r="A3485" t="s">
        <v>2668</v>
      </c>
      <c r="B3485">
        <v>1</v>
      </c>
      <c r="C3485">
        <v>7</v>
      </c>
      <c r="D3485">
        <v>1</v>
      </c>
      <c r="E3485">
        <v>1881309</v>
      </c>
      <c r="F3485" s="2">
        <v>0.05</v>
      </c>
      <c r="G3485" s="2">
        <v>0</v>
      </c>
      <c r="H3485" s="2">
        <v>0</v>
      </c>
      <c r="I3485">
        <v>0.4</v>
      </c>
      <c r="J3485">
        <v>-0.40000000000000013</v>
      </c>
      <c r="K3485">
        <v>1.4406544999999999</v>
      </c>
      <c r="L3485">
        <v>0.56422907499999986</v>
      </c>
    </row>
    <row r="3486" spans="1:12" x14ac:dyDescent="0.25">
      <c r="A3486" t="s">
        <v>2668</v>
      </c>
      <c r="B3486">
        <v>1</v>
      </c>
      <c r="C3486">
        <v>9</v>
      </c>
      <c r="D3486">
        <v>9</v>
      </c>
      <c r="E3486">
        <v>586875</v>
      </c>
      <c r="F3486" s="2">
        <v>0.05</v>
      </c>
      <c r="G3486" s="2">
        <v>0</v>
      </c>
      <c r="H3486" s="2">
        <v>0.01</v>
      </c>
      <c r="I3486">
        <v>0.4</v>
      </c>
      <c r="J3486">
        <v>7.2</v>
      </c>
      <c r="K3486">
        <v>1.0434375</v>
      </c>
      <c r="L3486">
        <v>2.3252031249999998</v>
      </c>
    </row>
    <row r="3487" spans="1:12" x14ac:dyDescent="0.25">
      <c r="A3487" t="s">
        <v>2668</v>
      </c>
      <c r="B3487">
        <v>1</v>
      </c>
      <c r="C3487">
        <v>8</v>
      </c>
      <c r="D3487">
        <v>8</v>
      </c>
      <c r="E3487">
        <v>224381</v>
      </c>
      <c r="F3487" s="2">
        <v>0.06</v>
      </c>
      <c r="G3487" s="2">
        <v>0</v>
      </c>
      <c r="H3487" s="2">
        <v>0.01</v>
      </c>
      <c r="I3487">
        <v>0.4</v>
      </c>
      <c r="J3487">
        <v>6.4</v>
      </c>
      <c r="K3487">
        <v>0.96219049999999995</v>
      </c>
      <c r="L3487">
        <v>2.096766675</v>
      </c>
    </row>
    <row r="3488" spans="1:12" x14ac:dyDescent="0.25">
      <c r="A3488" t="s">
        <v>1645</v>
      </c>
      <c r="B3488">
        <v>1</v>
      </c>
      <c r="C3488">
        <v>3113</v>
      </c>
      <c r="D3488">
        <v>1</v>
      </c>
      <c r="E3488">
        <v>45096</v>
      </c>
      <c r="F3488" s="2">
        <v>0.01</v>
      </c>
      <c r="G3488" s="2">
        <v>0</v>
      </c>
      <c r="H3488" s="2">
        <v>0</v>
      </c>
      <c r="I3488">
        <v>0.4</v>
      </c>
      <c r="J3488">
        <v>-621.60000000000014</v>
      </c>
      <c r="K3488">
        <v>0.122548</v>
      </c>
      <c r="L3488">
        <v>-155.19710820000003</v>
      </c>
    </row>
    <row r="3489" spans="1:12" x14ac:dyDescent="0.25">
      <c r="A3489" t="s">
        <v>5459</v>
      </c>
      <c r="B3489">
        <v>1</v>
      </c>
      <c r="C3489">
        <v>6</v>
      </c>
      <c r="D3489">
        <v>6</v>
      </c>
      <c r="E3489">
        <v>737415</v>
      </c>
      <c r="F3489" s="2">
        <v>0.01</v>
      </c>
      <c r="G3489" s="2">
        <v>0</v>
      </c>
      <c r="H3489" s="2">
        <v>0</v>
      </c>
      <c r="I3489">
        <v>0.4</v>
      </c>
      <c r="J3489">
        <v>4.8000000000000007</v>
      </c>
      <c r="K3489">
        <v>0.46870749999999994</v>
      </c>
      <c r="L3489">
        <v>1.5240476250000003</v>
      </c>
    </row>
    <row r="3490" spans="1:12" x14ac:dyDescent="0.25">
      <c r="A3490" t="s">
        <v>4287</v>
      </c>
      <c r="B3490">
        <v>1</v>
      </c>
      <c r="C3490">
        <v>5</v>
      </c>
      <c r="D3490">
        <v>1</v>
      </c>
      <c r="E3490">
        <v>4371</v>
      </c>
      <c r="F3490" s="2">
        <v>0</v>
      </c>
      <c r="G3490" s="2">
        <v>0</v>
      </c>
      <c r="H3490" s="2">
        <v>0</v>
      </c>
      <c r="I3490">
        <v>0.4</v>
      </c>
      <c r="J3490">
        <v>0</v>
      </c>
      <c r="K3490">
        <v>2.1854999999999999E-3</v>
      </c>
      <c r="L3490">
        <v>0.16076492500000003</v>
      </c>
    </row>
    <row r="3491" spans="1:12" x14ac:dyDescent="0.25">
      <c r="A3491" t="s">
        <v>3285</v>
      </c>
      <c r="B3491">
        <v>1</v>
      </c>
      <c r="C3491">
        <v>7</v>
      </c>
      <c r="D3491">
        <v>5</v>
      </c>
      <c r="E3491">
        <v>53469</v>
      </c>
      <c r="F3491" s="2">
        <v>0.03</v>
      </c>
      <c r="G3491" s="2">
        <v>0</v>
      </c>
      <c r="H3491" s="2">
        <v>0</v>
      </c>
      <c r="I3491">
        <v>0.4</v>
      </c>
      <c r="J3491">
        <v>3.6</v>
      </c>
      <c r="K3491">
        <v>0.32673449999999998</v>
      </c>
      <c r="L3491">
        <v>1.1743570750000001</v>
      </c>
    </row>
    <row r="3492" spans="1:12" x14ac:dyDescent="0.25">
      <c r="A3492" t="s">
        <v>3285</v>
      </c>
      <c r="B3492">
        <v>1</v>
      </c>
      <c r="C3492">
        <v>6</v>
      </c>
      <c r="D3492">
        <v>4</v>
      </c>
      <c r="E3492">
        <v>41096</v>
      </c>
      <c r="F3492" s="2">
        <v>0.02</v>
      </c>
      <c r="G3492" s="2">
        <v>0</v>
      </c>
      <c r="H3492" s="2">
        <v>0.01</v>
      </c>
      <c r="I3492">
        <v>0.4</v>
      </c>
      <c r="J3492">
        <v>2.8000000000000003</v>
      </c>
      <c r="K3492">
        <v>0.47054800000000002</v>
      </c>
      <c r="L3492">
        <v>1.0246918</v>
      </c>
    </row>
    <row r="3493" spans="1:12" x14ac:dyDescent="0.25">
      <c r="A3493" t="s">
        <v>5481</v>
      </c>
      <c r="B3493">
        <v>1</v>
      </c>
      <c r="C3493">
        <v>5</v>
      </c>
      <c r="D3493">
        <v>5</v>
      </c>
      <c r="E3493">
        <v>23987</v>
      </c>
      <c r="F3493" s="2">
        <v>7.0000000000000007E-2</v>
      </c>
      <c r="G3493" s="2">
        <v>0</v>
      </c>
      <c r="H3493" s="2">
        <v>0.01</v>
      </c>
      <c r="I3493">
        <v>0.4</v>
      </c>
      <c r="J3493">
        <v>4</v>
      </c>
      <c r="K3493">
        <v>0.96199350000000006</v>
      </c>
      <c r="L3493">
        <v>1.4966977250000002</v>
      </c>
    </row>
    <row r="3494" spans="1:12" x14ac:dyDescent="0.25">
      <c r="A3494" t="s">
        <v>17743</v>
      </c>
      <c r="B3494">
        <v>1</v>
      </c>
      <c r="C3494">
        <v>10</v>
      </c>
      <c r="D3494">
        <v>8</v>
      </c>
      <c r="E3494">
        <v>283547</v>
      </c>
      <c r="F3494" s="2">
        <v>0.01</v>
      </c>
      <c r="G3494" s="2">
        <v>0</v>
      </c>
      <c r="H3494" s="2">
        <v>0</v>
      </c>
      <c r="I3494">
        <v>0.4</v>
      </c>
      <c r="J3494">
        <v>6</v>
      </c>
      <c r="K3494">
        <v>0.2417735</v>
      </c>
      <c r="L3494">
        <v>1.7446207250000001</v>
      </c>
    </row>
    <row r="3495" spans="1:12" x14ac:dyDescent="0.25">
      <c r="A3495" t="s">
        <v>121</v>
      </c>
      <c r="B3495">
        <v>1</v>
      </c>
      <c r="C3495">
        <v>6</v>
      </c>
      <c r="D3495">
        <v>3</v>
      </c>
      <c r="E3495">
        <v>1559974</v>
      </c>
      <c r="F3495" s="2">
        <v>0.04</v>
      </c>
      <c r="G3495" s="2">
        <v>0</v>
      </c>
      <c r="H3495" s="2">
        <v>0</v>
      </c>
      <c r="I3495">
        <v>0.4</v>
      </c>
      <c r="J3495">
        <v>1.8000000000000003</v>
      </c>
      <c r="K3495">
        <v>1.1799870000000001</v>
      </c>
      <c r="L3495">
        <v>1.0229954500000003</v>
      </c>
    </row>
    <row r="3496" spans="1:12" x14ac:dyDescent="0.25">
      <c r="A3496" t="s">
        <v>1947</v>
      </c>
      <c r="B3496">
        <v>1</v>
      </c>
      <c r="C3496">
        <v>7</v>
      </c>
      <c r="D3496">
        <v>7</v>
      </c>
      <c r="E3496">
        <v>99732</v>
      </c>
      <c r="F3496" s="2">
        <v>0.01</v>
      </c>
      <c r="G3496" s="2">
        <v>-0.02</v>
      </c>
      <c r="H3496" s="2">
        <v>0.01</v>
      </c>
      <c r="I3496">
        <v>0.4</v>
      </c>
      <c r="J3496">
        <v>5.6000000000000005</v>
      </c>
      <c r="K3496">
        <v>9.986600000000001E-2</v>
      </c>
      <c r="L3496">
        <v>1.5949531000000001</v>
      </c>
    </row>
    <row r="3497" spans="1:12" x14ac:dyDescent="0.25">
      <c r="A3497" t="s">
        <v>16404</v>
      </c>
      <c r="B3497">
        <v>1</v>
      </c>
      <c r="C3497">
        <v>5</v>
      </c>
      <c r="D3497">
        <v>3</v>
      </c>
      <c r="E3497">
        <v>20618</v>
      </c>
      <c r="F3497" s="2">
        <v>0</v>
      </c>
      <c r="G3497" s="2">
        <v>0</v>
      </c>
      <c r="H3497" s="2">
        <v>0</v>
      </c>
      <c r="I3497">
        <v>0.4</v>
      </c>
      <c r="J3497">
        <v>2.0000000000000004</v>
      </c>
      <c r="K3497">
        <v>1.0308999999999999E-2</v>
      </c>
      <c r="L3497">
        <v>0.66360815000000017</v>
      </c>
    </row>
    <row r="3498" spans="1:12" x14ac:dyDescent="0.25">
      <c r="A3498" t="s">
        <v>4817</v>
      </c>
      <c r="B3498">
        <v>1</v>
      </c>
      <c r="C3498">
        <v>17</v>
      </c>
      <c r="D3498">
        <v>16</v>
      </c>
      <c r="E3498">
        <v>1359328</v>
      </c>
      <c r="F3498" s="2">
        <v>0.01</v>
      </c>
      <c r="G3498" s="2">
        <v>0</v>
      </c>
      <c r="H3498" s="2">
        <v>0</v>
      </c>
      <c r="I3498">
        <v>0.4</v>
      </c>
      <c r="J3498">
        <v>12.600000000000001</v>
      </c>
      <c r="K3498">
        <v>0.77966399999999991</v>
      </c>
      <c r="L3498">
        <v>3.5828824000000004</v>
      </c>
    </row>
    <row r="3499" spans="1:12" x14ac:dyDescent="0.25">
      <c r="A3499" t="s">
        <v>4817</v>
      </c>
      <c r="B3499">
        <v>1</v>
      </c>
      <c r="C3499">
        <v>584</v>
      </c>
      <c r="D3499">
        <v>4</v>
      </c>
      <c r="E3499">
        <v>10655</v>
      </c>
      <c r="F3499" s="2">
        <v>0</v>
      </c>
      <c r="G3499" s="2">
        <v>0</v>
      </c>
      <c r="H3499" s="2">
        <v>0</v>
      </c>
      <c r="I3499">
        <v>0.4</v>
      </c>
      <c r="J3499">
        <v>-112.8</v>
      </c>
      <c r="K3499">
        <v>5.3274999999999998E-3</v>
      </c>
      <c r="L3499">
        <v>-28.038135375</v>
      </c>
    </row>
    <row r="3500" spans="1:12" x14ac:dyDescent="0.25">
      <c r="A3500" t="s">
        <v>6304</v>
      </c>
      <c r="B3500">
        <v>1</v>
      </c>
      <c r="C3500">
        <v>7</v>
      </c>
      <c r="D3500">
        <v>7</v>
      </c>
      <c r="E3500">
        <v>1188002</v>
      </c>
      <c r="F3500" s="2">
        <v>0</v>
      </c>
      <c r="G3500" s="2">
        <v>0</v>
      </c>
      <c r="H3500" s="2">
        <v>0</v>
      </c>
      <c r="I3500">
        <v>0.4</v>
      </c>
      <c r="J3500">
        <v>5.6000000000000005</v>
      </c>
      <c r="K3500">
        <v>0.594001</v>
      </c>
      <c r="L3500">
        <v>1.7679003500000001</v>
      </c>
    </row>
    <row r="3501" spans="1:12" x14ac:dyDescent="0.25">
      <c r="A3501" t="s">
        <v>6304</v>
      </c>
      <c r="B3501">
        <v>1</v>
      </c>
      <c r="C3501">
        <v>11</v>
      </c>
      <c r="D3501">
        <v>11</v>
      </c>
      <c r="E3501">
        <v>3386859</v>
      </c>
      <c r="F3501" s="2">
        <v>0.01</v>
      </c>
      <c r="G3501" s="2">
        <v>0</v>
      </c>
      <c r="H3501" s="2">
        <v>0</v>
      </c>
      <c r="I3501">
        <v>0.4</v>
      </c>
      <c r="J3501">
        <v>8.8000000000000007</v>
      </c>
      <c r="K3501">
        <v>1.7934295</v>
      </c>
      <c r="L3501">
        <v>2.9877003250000005</v>
      </c>
    </row>
    <row r="3502" spans="1:12" x14ac:dyDescent="0.25">
      <c r="A3502" t="s">
        <v>6304</v>
      </c>
      <c r="B3502">
        <v>1</v>
      </c>
      <c r="C3502">
        <v>6</v>
      </c>
      <c r="D3502">
        <v>6</v>
      </c>
      <c r="E3502">
        <v>180184</v>
      </c>
      <c r="F3502" s="2">
        <v>0</v>
      </c>
      <c r="G3502" s="2">
        <v>0</v>
      </c>
      <c r="H3502" s="2">
        <v>0</v>
      </c>
      <c r="I3502">
        <v>0.4</v>
      </c>
      <c r="J3502">
        <v>4.8000000000000007</v>
      </c>
      <c r="K3502">
        <v>9.0091999999999992E-2</v>
      </c>
      <c r="L3502">
        <v>1.3915322000000003</v>
      </c>
    </row>
    <row r="3503" spans="1:12" x14ac:dyDescent="0.25">
      <c r="A3503" t="s">
        <v>6304</v>
      </c>
      <c r="B3503">
        <v>1</v>
      </c>
      <c r="C3503">
        <v>1</v>
      </c>
      <c r="D3503">
        <v>1</v>
      </c>
      <c r="E3503">
        <v>1634519</v>
      </c>
      <c r="F3503" s="2">
        <v>0</v>
      </c>
      <c r="G3503" s="2">
        <v>0</v>
      </c>
      <c r="H3503" s="2">
        <v>0</v>
      </c>
      <c r="I3503">
        <v>0.4</v>
      </c>
      <c r="J3503">
        <v>0.8</v>
      </c>
      <c r="K3503">
        <v>0.81725949999999992</v>
      </c>
      <c r="L3503">
        <v>0.64604082500000004</v>
      </c>
    </row>
    <row r="3504" spans="1:12" x14ac:dyDescent="0.25">
      <c r="A3504" t="s">
        <v>6304</v>
      </c>
      <c r="B3504">
        <v>1</v>
      </c>
      <c r="C3504">
        <v>10</v>
      </c>
      <c r="D3504">
        <v>10</v>
      </c>
      <c r="E3504">
        <v>2283685</v>
      </c>
      <c r="F3504" s="2">
        <v>0</v>
      </c>
      <c r="G3504" s="2">
        <v>0</v>
      </c>
      <c r="H3504" s="2">
        <v>0</v>
      </c>
      <c r="I3504">
        <v>0.4</v>
      </c>
      <c r="J3504">
        <v>8</v>
      </c>
      <c r="K3504">
        <v>1.1418424999999999</v>
      </c>
      <c r="L3504">
        <v>2.559644875</v>
      </c>
    </row>
    <row r="3505" spans="1:12" x14ac:dyDescent="0.25">
      <c r="A3505" t="s">
        <v>6304</v>
      </c>
      <c r="B3505">
        <v>1</v>
      </c>
      <c r="C3505">
        <v>9</v>
      </c>
      <c r="D3505">
        <v>7</v>
      </c>
      <c r="E3505">
        <v>21005589</v>
      </c>
      <c r="F3505" s="2">
        <v>0</v>
      </c>
      <c r="G3505" s="2">
        <v>-0.01</v>
      </c>
      <c r="H3505" s="2">
        <v>0</v>
      </c>
      <c r="I3505">
        <v>0.4</v>
      </c>
      <c r="J3505">
        <v>5.2</v>
      </c>
      <c r="K3505">
        <v>10.3527945</v>
      </c>
      <c r="L3505">
        <v>5.0834780749999995</v>
      </c>
    </row>
    <row r="3506" spans="1:12" x14ac:dyDescent="0.25">
      <c r="A3506" t="s">
        <v>6304</v>
      </c>
      <c r="B3506">
        <v>1</v>
      </c>
      <c r="C3506">
        <v>12</v>
      </c>
      <c r="D3506">
        <v>10</v>
      </c>
      <c r="E3506">
        <v>2957528</v>
      </c>
      <c r="F3506" s="2">
        <v>0</v>
      </c>
      <c r="G3506" s="2">
        <v>0</v>
      </c>
      <c r="H3506" s="2">
        <v>0</v>
      </c>
      <c r="I3506">
        <v>0.4</v>
      </c>
      <c r="J3506">
        <v>7.6</v>
      </c>
      <c r="K3506">
        <v>1.478764</v>
      </c>
      <c r="L3506">
        <v>2.5775674</v>
      </c>
    </row>
    <row r="3507" spans="1:12" x14ac:dyDescent="0.25">
      <c r="A3507" t="s">
        <v>6304</v>
      </c>
      <c r="B3507">
        <v>1</v>
      </c>
      <c r="C3507">
        <v>1</v>
      </c>
      <c r="D3507">
        <v>1</v>
      </c>
      <c r="E3507">
        <v>1095157</v>
      </c>
      <c r="F3507" s="2">
        <v>0</v>
      </c>
      <c r="G3507" s="2">
        <v>0</v>
      </c>
      <c r="H3507" s="2">
        <v>0</v>
      </c>
      <c r="I3507">
        <v>0.4</v>
      </c>
      <c r="J3507">
        <v>0.8</v>
      </c>
      <c r="K3507">
        <v>0.54757849999999997</v>
      </c>
      <c r="L3507">
        <v>0.55165247500000003</v>
      </c>
    </row>
    <row r="3508" spans="1:12" x14ac:dyDescent="0.25">
      <c r="A3508" t="s">
        <v>475</v>
      </c>
      <c r="B3508">
        <v>1</v>
      </c>
      <c r="C3508">
        <v>8</v>
      </c>
      <c r="D3508">
        <v>7</v>
      </c>
      <c r="E3508">
        <v>2666775</v>
      </c>
      <c r="F3508" s="2">
        <v>0.01</v>
      </c>
      <c r="G3508" s="2">
        <v>0</v>
      </c>
      <c r="H3508" s="2">
        <v>0.01</v>
      </c>
      <c r="I3508">
        <v>0.4</v>
      </c>
      <c r="J3508">
        <v>5.4</v>
      </c>
      <c r="K3508">
        <v>1.6833875</v>
      </c>
      <c r="L3508">
        <v>2.0991856250000001</v>
      </c>
    </row>
    <row r="3509" spans="1:12" x14ac:dyDescent="0.25">
      <c r="A3509" t="s">
        <v>475</v>
      </c>
      <c r="B3509">
        <v>1</v>
      </c>
      <c r="C3509">
        <v>6</v>
      </c>
      <c r="D3509">
        <v>6</v>
      </c>
      <c r="E3509">
        <v>170325</v>
      </c>
      <c r="F3509" s="2">
        <v>0.01</v>
      </c>
      <c r="G3509" s="2">
        <v>0</v>
      </c>
      <c r="H3509" s="2">
        <v>0.01</v>
      </c>
      <c r="I3509">
        <v>0.4</v>
      </c>
      <c r="J3509">
        <v>4.8000000000000007</v>
      </c>
      <c r="K3509">
        <v>0.43516250000000001</v>
      </c>
      <c r="L3509">
        <v>1.5123068750000004</v>
      </c>
    </row>
    <row r="3510" spans="1:12" x14ac:dyDescent="0.25">
      <c r="A3510" t="s">
        <v>475</v>
      </c>
      <c r="B3510">
        <v>1</v>
      </c>
      <c r="C3510">
        <v>7</v>
      </c>
      <c r="D3510">
        <v>3</v>
      </c>
      <c r="E3510">
        <v>44262</v>
      </c>
      <c r="F3510" s="2">
        <v>0</v>
      </c>
      <c r="G3510" s="2">
        <v>0</v>
      </c>
      <c r="H3510" s="2">
        <v>0</v>
      </c>
      <c r="I3510">
        <v>0.4</v>
      </c>
      <c r="J3510">
        <v>1.6000000000000003</v>
      </c>
      <c r="K3510">
        <v>2.2130999999999998E-2</v>
      </c>
      <c r="L3510">
        <v>0.56774585000000011</v>
      </c>
    </row>
    <row r="3511" spans="1:12" x14ac:dyDescent="0.25">
      <c r="A3511" t="s">
        <v>13298</v>
      </c>
      <c r="B3511">
        <v>1</v>
      </c>
      <c r="C3511">
        <v>6</v>
      </c>
      <c r="D3511">
        <v>7</v>
      </c>
      <c r="E3511">
        <v>488695</v>
      </c>
      <c r="F3511" s="2">
        <v>0.02</v>
      </c>
      <c r="G3511" s="2">
        <v>0</v>
      </c>
      <c r="H3511" s="2">
        <v>0</v>
      </c>
      <c r="I3511">
        <v>0.4</v>
      </c>
      <c r="J3511">
        <v>5.8000000000000007</v>
      </c>
      <c r="K3511">
        <v>0.44434750000000001</v>
      </c>
      <c r="L3511">
        <v>1.7655216250000003</v>
      </c>
    </row>
    <row r="3512" spans="1:12" x14ac:dyDescent="0.25">
      <c r="A3512" t="s">
        <v>13298</v>
      </c>
      <c r="B3512">
        <v>1</v>
      </c>
      <c r="C3512">
        <v>6</v>
      </c>
      <c r="D3512">
        <v>4</v>
      </c>
      <c r="E3512">
        <v>46701</v>
      </c>
      <c r="F3512" s="2">
        <v>0.01</v>
      </c>
      <c r="G3512" s="2">
        <v>0</v>
      </c>
      <c r="H3512" s="2">
        <v>0</v>
      </c>
      <c r="I3512">
        <v>0.4</v>
      </c>
      <c r="J3512">
        <v>2.8000000000000003</v>
      </c>
      <c r="K3512">
        <v>0.1233505</v>
      </c>
      <c r="L3512">
        <v>0.90317267500000009</v>
      </c>
    </row>
    <row r="3513" spans="1:12" x14ac:dyDescent="0.25">
      <c r="A3513" t="s">
        <v>13298</v>
      </c>
      <c r="B3513">
        <v>1</v>
      </c>
      <c r="C3513">
        <v>6</v>
      </c>
      <c r="D3513">
        <v>4</v>
      </c>
      <c r="E3513">
        <v>1152451</v>
      </c>
      <c r="F3513" s="2">
        <v>0</v>
      </c>
      <c r="G3513" s="2">
        <v>0</v>
      </c>
      <c r="H3513" s="2">
        <v>0</v>
      </c>
      <c r="I3513">
        <v>0.4</v>
      </c>
      <c r="J3513">
        <v>2.8000000000000003</v>
      </c>
      <c r="K3513">
        <v>0.57622549999999995</v>
      </c>
      <c r="L3513">
        <v>1.0616789250000001</v>
      </c>
    </row>
    <row r="3514" spans="1:12" x14ac:dyDescent="0.25">
      <c r="A3514" t="s">
        <v>11934</v>
      </c>
      <c r="B3514">
        <v>1</v>
      </c>
      <c r="C3514">
        <v>7</v>
      </c>
      <c r="D3514">
        <v>5</v>
      </c>
      <c r="E3514">
        <v>1791693</v>
      </c>
      <c r="F3514" s="2">
        <v>0</v>
      </c>
      <c r="G3514" s="2">
        <v>0</v>
      </c>
      <c r="H3514" s="2">
        <v>0</v>
      </c>
      <c r="I3514">
        <v>0.4</v>
      </c>
      <c r="J3514">
        <v>3.6</v>
      </c>
      <c r="K3514">
        <v>0.89584649999999999</v>
      </c>
      <c r="L3514">
        <v>1.373546275</v>
      </c>
    </row>
    <row r="3515" spans="1:12" x14ac:dyDescent="0.25">
      <c r="A3515" t="s">
        <v>1761</v>
      </c>
      <c r="B3515">
        <v>1</v>
      </c>
      <c r="C3515">
        <v>13</v>
      </c>
      <c r="D3515">
        <v>9</v>
      </c>
      <c r="E3515">
        <v>933283</v>
      </c>
      <c r="F3515" s="2">
        <v>0.03</v>
      </c>
      <c r="G3515" s="2">
        <v>0</v>
      </c>
      <c r="H3515" s="2">
        <v>0</v>
      </c>
      <c r="I3515">
        <v>0.4</v>
      </c>
      <c r="J3515">
        <v>6.4</v>
      </c>
      <c r="K3515">
        <v>0.76664149999999998</v>
      </c>
      <c r="L3515">
        <v>2.0283245250000004</v>
      </c>
    </row>
    <row r="3516" spans="1:12" x14ac:dyDescent="0.25">
      <c r="A3516" t="s">
        <v>1489</v>
      </c>
      <c r="B3516">
        <v>1</v>
      </c>
      <c r="C3516">
        <v>4</v>
      </c>
      <c r="D3516">
        <v>4</v>
      </c>
      <c r="E3516">
        <v>3747210</v>
      </c>
      <c r="F3516" s="2">
        <v>7.0000000000000007E-2</v>
      </c>
      <c r="G3516" s="2">
        <v>0</v>
      </c>
      <c r="H3516" s="2">
        <v>0</v>
      </c>
      <c r="I3516">
        <v>0.4</v>
      </c>
      <c r="J3516">
        <v>3.2</v>
      </c>
      <c r="K3516">
        <v>2.5736050000000001</v>
      </c>
      <c r="L3516">
        <v>1.86076175</v>
      </c>
    </row>
    <row r="3517" spans="1:12" x14ac:dyDescent="0.25">
      <c r="A3517" t="s">
        <v>1489</v>
      </c>
      <c r="B3517">
        <v>1</v>
      </c>
      <c r="C3517">
        <v>7</v>
      </c>
      <c r="D3517">
        <v>3</v>
      </c>
      <c r="E3517">
        <v>6041315</v>
      </c>
      <c r="F3517" s="2">
        <v>0.06</v>
      </c>
      <c r="G3517" s="2">
        <v>0</v>
      </c>
      <c r="H3517" s="2">
        <v>0</v>
      </c>
      <c r="I3517">
        <v>0.4</v>
      </c>
      <c r="J3517">
        <v>1.6000000000000003</v>
      </c>
      <c r="K3517">
        <v>3.6206575000000001</v>
      </c>
      <c r="L3517">
        <v>1.827230125</v>
      </c>
    </row>
    <row r="3518" spans="1:12" x14ac:dyDescent="0.25">
      <c r="A3518" t="s">
        <v>10752</v>
      </c>
      <c r="B3518">
        <v>1</v>
      </c>
      <c r="C3518">
        <v>7</v>
      </c>
      <c r="D3518">
        <v>4</v>
      </c>
      <c r="E3518">
        <v>37022</v>
      </c>
      <c r="F3518" s="2">
        <v>0.01</v>
      </c>
      <c r="G3518" s="2">
        <v>0</v>
      </c>
      <c r="H3518" s="2">
        <v>0</v>
      </c>
      <c r="I3518">
        <v>0.4</v>
      </c>
      <c r="J3518">
        <v>2.6</v>
      </c>
      <c r="K3518">
        <v>0.11851100000000001</v>
      </c>
      <c r="L3518">
        <v>0.85147885000000001</v>
      </c>
    </row>
    <row r="3519" spans="1:12" x14ac:dyDescent="0.25">
      <c r="A3519" t="s">
        <v>19272</v>
      </c>
      <c r="B3519">
        <v>1</v>
      </c>
      <c r="C3519">
        <v>6</v>
      </c>
      <c r="D3519">
        <v>6</v>
      </c>
      <c r="E3519">
        <v>200958</v>
      </c>
      <c r="F3519" s="2">
        <v>0.03</v>
      </c>
      <c r="G3519" s="2">
        <v>0</v>
      </c>
      <c r="H3519" s="2">
        <v>0</v>
      </c>
      <c r="I3519">
        <v>0.4</v>
      </c>
      <c r="J3519">
        <v>4.8000000000000007</v>
      </c>
      <c r="K3519">
        <v>0.40047899999999997</v>
      </c>
      <c r="L3519">
        <v>1.5001676500000003</v>
      </c>
    </row>
    <row r="3520" spans="1:12" x14ac:dyDescent="0.25">
      <c r="A3520" t="s">
        <v>2297</v>
      </c>
      <c r="B3520">
        <v>1</v>
      </c>
      <c r="C3520">
        <v>1</v>
      </c>
      <c r="D3520">
        <v>1</v>
      </c>
      <c r="E3520">
        <v>180919</v>
      </c>
      <c r="F3520" s="2">
        <v>0.03</v>
      </c>
      <c r="G3520" s="2">
        <v>-0.01</v>
      </c>
      <c r="H3520" s="2">
        <v>0.01</v>
      </c>
      <c r="I3520">
        <v>0.4</v>
      </c>
      <c r="J3520">
        <v>0.8</v>
      </c>
      <c r="K3520">
        <v>0.49045949999999994</v>
      </c>
      <c r="L3520">
        <v>0.531660825</v>
      </c>
    </row>
    <row r="3521" spans="1:12" x14ac:dyDescent="0.25">
      <c r="A3521" t="s">
        <v>1302</v>
      </c>
      <c r="B3521">
        <v>1</v>
      </c>
      <c r="C3521">
        <v>4</v>
      </c>
      <c r="D3521">
        <v>4</v>
      </c>
      <c r="E3521">
        <v>231341</v>
      </c>
      <c r="F3521" s="2">
        <v>0.03</v>
      </c>
      <c r="G3521" s="2">
        <v>0</v>
      </c>
      <c r="H3521" s="2">
        <v>0</v>
      </c>
      <c r="I3521">
        <v>0.4</v>
      </c>
      <c r="J3521">
        <v>3.2</v>
      </c>
      <c r="K3521">
        <v>0.4156705</v>
      </c>
      <c r="L3521">
        <v>1.105484675</v>
      </c>
    </row>
    <row r="3522" spans="1:12" x14ac:dyDescent="0.25">
      <c r="A3522" t="s">
        <v>1302</v>
      </c>
      <c r="B3522">
        <v>1</v>
      </c>
      <c r="C3522">
        <v>9</v>
      </c>
      <c r="D3522">
        <v>9</v>
      </c>
      <c r="E3522">
        <v>79262</v>
      </c>
      <c r="F3522" s="2">
        <v>0.06</v>
      </c>
      <c r="G3522" s="2">
        <v>0</v>
      </c>
      <c r="H3522" s="2">
        <v>0.01</v>
      </c>
      <c r="I3522">
        <v>0.4</v>
      </c>
      <c r="J3522">
        <v>7.2</v>
      </c>
      <c r="K3522">
        <v>0.88963099999999995</v>
      </c>
      <c r="L3522">
        <v>2.2713708499999998</v>
      </c>
    </row>
    <row r="3523" spans="1:12" x14ac:dyDescent="0.25">
      <c r="A3523" t="s">
        <v>1302</v>
      </c>
      <c r="B3523">
        <v>1</v>
      </c>
      <c r="C3523">
        <v>12</v>
      </c>
      <c r="D3523">
        <v>11</v>
      </c>
      <c r="E3523">
        <v>369565</v>
      </c>
      <c r="F3523" s="2">
        <v>7.0000000000000007E-2</v>
      </c>
      <c r="G3523" s="2">
        <v>0</v>
      </c>
      <c r="H3523" s="2">
        <v>0.01</v>
      </c>
      <c r="I3523">
        <v>0.4</v>
      </c>
      <c r="J3523">
        <v>8.6000000000000014</v>
      </c>
      <c r="K3523">
        <v>1.1347825</v>
      </c>
      <c r="L3523">
        <v>2.7071738750000005</v>
      </c>
    </row>
    <row r="3524" spans="1:12" x14ac:dyDescent="0.25">
      <c r="A3524" t="s">
        <v>1302</v>
      </c>
      <c r="B3524">
        <v>1</v>
      </c>
      <c r="C3524">
        <v>6</v>
      </c>
      <c r="D3524">
        <v>6</v>
      </c>
      <c r="E3524">
        <v>51141</v>
      </c>
      <c r="F3524" s="2">
        <v>0.05</v>
      </c>
      <c r="G3524" s="2">
        <v>0</v>
      </c>
      <c r="H3524" s="2">
        <v>0.01</v>
      </c>
      <c r="I3524">
        <v>0.4</v>
      </c>
      <c r="J3524">
        <v>4.8000000000000007</v>
      </c>
      <c r="K3524">
        <v>0.77557050000000016</v>
      </c>
      <c r="L3524">
        <v>1.6314496750000003</v>
      </c>
    </row>
    <row r="3525" spans="1:12" x14ac:dyDescent="0.25">
      <c r="A3525" t="s">
        <v>6633</v>
      </c>
      <c r="B3525">
        <v>1</v>
      </c>
      <c r="C3525">
        <v>10</v>
      </c>
      <c r="D3525">
        <v>2</v>
      </c>
      <c r="E3525">
        <v>28484</v>
      </c>
      <c r="F3525" s="2">
        <v>0.01</v>
      </c>
      <c r="G3525" s="2">
        <v>0</v>
      </c>
      <c r="H3525" s="2">
        <v>0</v>
      </c>
      <c r="I3525">
        <v>0.4</v>
      </c>
      <c r="J3525">
        <v>0</v>
      </c>
      <c r="K3525">
        <v>0.11424200000000001</v>
      </c>
      <c r="L3525">
        <v>0.19998470000000002</v>
      </c>
    </row>
    <row r="3526" spans="1:12" x14ac:dyDescent="0.25">
      <c r="A3526" t="s">
        <v>5536</v>
      </c>
      <c r="B3526">
        <v>1</v>
      </c>
      <c r="C3526">
        <v>7</v>
      </c>
      <c r="D3526">
        <v>6</v>
      </c>
      <c r="E3526">
        <v>21701</v>
      </c>
      <c r="F3526" s="2">
        <v>0</v>
      </c>
      <c r="G3526" s="2">
        <v>0</v>
      </c>
      <c r="H3526" s="2">
        <v>0</v>
      </c>
      <c r="I3526">
        <v>0.4</v>
      </c>
      <c r="J3526">
        <v>4.6000000000000005</v>
      </c>
      <c r="K3526">
        <v>1.0850499999999999E-2</v>
      </c>
      <c r="L3526">
        <v>1.313797675</v>
      </c>
    </row>
    <row r="3527" spans="1:12" x14ac:dyDescent="0.25">
      <c r="A3527" t="s">
        <v>5536</v>
      </c>
      <c r="B3527">
        <v>1</v>
      </c>
      <c r="C3527">
        <v>6</v>
      </c>
      <c r="D3527">
        <v>2</v>
      </c>
      <c r="E3527">
        <v>3519</v>
      </c>
      <c r="F3527" s="2">
        <v>0</v>
      </c>
      <c r="G3527" s="2">
        <v>0</v>
      </c>
      <c r="H3527" s="2">
        <v>0</v>
      </c>
      <c r="I3527">
        <v>0.4</v>
      </c>
      <c r="J3527">
        <v>0.8</v>
      </c>
      <c r="K3527">
        <v>1.7595E-3</v>
      </c>
      <c r="L3527">
        <v>0.36061582500000006</v>
      </c>
    </row>
    <row r="3528" spans="1:12" x14ac:dyDescent="0.25">
      <c r="A3528" t="s">
        <v>5536</v>
      </c>
      <c r="B3528">
        <v>1</v>
      </c>
      <c r="C3528">
        <v>1</v>
      </c>
      <c r="D3528">
        <v>1</v>
      </c>
      <c r="E3528">
        <v>45851</v>
      </c>
      <c r="F3528" s="2">
        <v>0.01</v>
      </c>
      <c r="G3528" s="2">
        <v>0</v>
      </c>
      <c r="H3528" s="2">
        <v>0</v>
      </c>
      <c r="I3528">
        <v>0.4</v>
      </c>
      <c r="J3528">
        <v>0.8</v>
      </c>
      <c r="K3528">
        <v>0.12292550000000001</v>
      </c>
      <c r="L3528">
        <v>0.40302392500000006</v>
      </c>
    </row>
    <row r="3529" spans="1:12" x14ac:dyDescent="0.25">
      <c r="A3529" t="s">
        <v>2581</v>
      </c>
      <c r="B3529">
        <v>1</v>
      </c>
      <c r="C3529">
        <v>6</v>
      </c>
      <c r="D3529">
        <v>2</v>
      </c>
      <c r="E3529">
        <v>895507</v>
      </c>
      <c r="F3529" s="2">
        <v>0.04</v>
      </c>
      <c r="G3529" s="2">
        <v>0</v>
      </c>
      <c r="H3529" s="2">
        <v>0</v>
      </c>
      <c r="I3529">
        <v>0.4</v>
      </c>
      <c r="J3529">
        <v>0.8</v>
      </c>
      <c r="K3529">
        <v>0.84775350000000005</v>
      </c>
      <c r="L3529">
        <v>0.65671372500000003</v>
      </c>
    </row>
    <row r="3530" spans="1:12" x14ac:dyDescent="0.25">
      <c r="A3530" t="s">
        <v>2581</v>
      </c>
      <c r="B3530">
        <v>1</v>
      </c>
      <c r="C3530">
        <v>9</v>
      </c>
      <c r="D3530">
        <v>6</v>
      </c>
      <c r="E3530">
        <v>321560</v>
      </c>
      <c r="F3530" s="2">
        <v>0.05</v>
      </c>
      <c r="G3530" s="2">
        <v>0</v>
      </c>
      <c r="H3530" s="2">
        <v>0</v>
      </c>
      <c r="I3530">
        <v>0.4</v>
      </c>
      <c r="J3530">
        <v>4.2000000000000011</v>
      </c>
      <c r="K3530">
        <v>0.66078000000000015</v>
      </c>
      <c r="L3530">
        <v>1.4412730000000005</v>
      </c>
    </row>
    <row r="3531" spans="1:12" x14ac:dyDescent="0.25">
      <c r="A3531" t="s">
        <v>5353</v>
      </c>
      <c r="B3531">
        <v>1</v>
      </c>
      <c r="C3531">
        <v>8</v>
      </c>
      <c r="D3531">
        <v>2</v>
      </c>
      <c r="E3531">
        <v>161456</v>
      </c>
      <c r="F3531" s="2">
        <v>0.03</v>
      </c>
      <c r="G3531" s="2">
        <v>0</v>
      </c>
      <c r="H3531" s="2">
        <v>0</v>
      </c>
      <c r="I3531">
        <v>0.4</v>
      </c>
      <c r="J3531">
        <v>0.39999999999999991</v>
      </c>
      <c r="K3531">
        <v>0.38072799999999996</v>
      </c>
      <c r="L3531">
        <v>0.39325480000000002</v>
      </c>
    </row>
    <row r="3532" spans="1:12" x14ac:dyDescent="0.25">
      <c r="A3532" t="s">
        <v>4016</v>
      </c>
      <c r="B3532">
        <v>1</v>
      </c>
      <c r="C3532">
        <v>4</v>
      </c>
      <c r="D3532">
        <v>3</v>
      </c>
      <c r="E3532">
        <v>6247</v>
      </c>
      <c r="F3532" s="2">
        <v>0</v>
      </c>
      <c r="G3532" s="2">
        <v>0</v>
      </c>
      <c r="H3532" s="2">
        <v>0</v>
      </c>
      <c r="I3532">
        <v>0.4</v>
      </c>
      <c r="J3532">
        <v>2.2000000000000002</v>
      </c>
      <c r="K3532">
        <v>3.1235E-3</v>
      </c>
      <c r="L3532">
        <v>0.71109322500000005</v>
      </c>
    </row>
    <row r="3533" spans="1:12" x14ac:dyDescent="0.25">
      <c r="A3533" t="s">
        <v>6350</v>
      </c>
      <c r="B3533">
        <v>1</v>
      </c>
      <c r="C3533">
        <v>8</v>
      </c>
      <c r="D3533">
        <v>9</v>
      </c>
      <c r="E3533">
        <v>598483</v>
      </c>
      <c r="F3533" s="2">
        <v>0.03</v>
      </c>
      <c r="G3533" s="2">
        <v>-0.01</v>
      </c>
      <c r="H3533" s="2">
        <v>0.01</v>
      </c>
      <c r="I3533">
        <v>0.4</v>
      </c>
      <c r="J3533">
        <v>7.4</v>
      </c>
      <c r="K3533">
        <v>0.69924149999999996</v>
      </c>
      <c r="L3533">
        <v>2.2547345250000004</v>
      </c>
    </row>
    <row r="3534" spans="1:12" x14ac:dyDescent="0.25">
      <c r="A3534" t="s">
        <v>10278</v>
      </c>
      <c r="B3534">
        <v>1</v>
      </c>
      <c r="C3534">
        <v>9</v>
      </c>
      <c r="D3534">
        <v>2</v>
      </c>
      <c r="E3534">
        <v>108591</v>
      </c>
      <c r="F3534" s="2">
        <v>0.02</v>
      </c>
      <c r="G3534" s="2">
        <v>0</v>
      </c>
      <c r="H3534" s="2">
        <v>0</v>
      </c>
      <c r="I3534">
        <v>0.4</v>
      </c>
      <c r="J3534">
        <v>0.19999999999999996</v>
      </c>
      <c r="K3534">
        <v>0.25429550000000001</v>
      </c>
      <c r="L3534">
        <v>0.29900342499999999</v>
      </c>
    </row>
    <row r="3535" spans="1:12" x14ac:dyDescent="0.25">
      <c r="A3535" t="s">
        <v>19964</v>
      </c>
      <c r="B3535">
        <v>1</v>
      </c>
      <c r="C3535">
        <v>7</v>
      </c>
      <c r="D3535">
        <v>6</v>
      </c>
      <c r="E3535">
        <v>178900</v>
      </c>
      <c r="F3535" s="2">
        <v>0.02</v>
      </c>
      <c r="G3535" s="2">
        <v>0</v>
      </c>
      <c r="H3535" s="2">
        <v>0.01</v>
      </c>
      <c r="I3535">
        <v>0.4</v>
      </c>
      <c r="J3535">
        <v>4.6000000000000005</v>
      </c>
      <c r="K3535">
        <v>0.53944999999999999</v>
      </c>
      <c r="L3535">
        <v>1.4988075000000001</v>
      </c>
    </row>
    <row r="3536" spans="1:12" x14ac:dyDescent="0.25">
      <c r="A3536" t="s">
        <v>13849</v>
      </c>
      <c r="B3536">
        <v>1</v>
      </c>
      <c r="C3536">
        <v>6</v>
      </c>
      <c r="D3536">
        <v>6</v>
      </c>
      <c r="E3536">
        <v>1120115</v>
      </c>
      <c r="F3536" s="2">
        <v>0.05</v>
      </c>
      <c r="G3536" s="2">
        <v>0</v>
      </c>
      <c r="H3536" s="2">
        <v>0</v>
      </c>
      <c r="I3536">
        <v>0.4</v>
      </c>
      <c r="J3536">
        <v>4.8000000000000007</v>
      </c>
      <c r="K3536">
        <v>1.0600575000000001</v>
      </c>
      <c r="L3536">
        <v>1.7310201250000004</v>
      </c>
    </row>
    <row r="3537" spans="1:12" x14ac:dyDescent="0.25">
      <c r="A3537" t="s">
        <v>757</v>
      </c>
      <c r="B3537">
        <v>1</v>
      </c>
      <c r="C3537">
        <v>7</v>
      </c>
      <c r="D3537">
        <v>6</v>
      </c>
      <c r="E3537">
        <v>952677</v>
      </c>
      <c r="F3537" s="2">
        <v>7.0000000000000007E-2</v>
      </c>
      <c r="G3537" s="2">
        <v>0</v>
      </c>
      <c r="H3537" s="2">
        <v>0.01</v>
      </c>
      <c r="I3537">
        <v>0.4</v>
      </c>
      <c r="J3537">
        <v>4.6000000000000005</v>
      </c>
      <c r="K3537">
        <v>1.4263385</v>
      </c>
      <c r="L3537">
        <v>1.809218475</v>
      </c>
    </row>
    <row r="3538" spans="1:12" x14ac:dyDescent="0.25">
      <c r="A3538" t="s">
        <v>757</v>
      </c>
      <c r="B3538">
        <v>1</v>
      </c>
      <c r="C3538">
        <v>13</v>
      </c>
      <c r="D3538">
        <v>11</v>
      </c>
      <c r="E3538">
        <v>1959703</v>
      </c>
      <c r="F3538" s="2">
        <v>7.0000000000000007E-2</v>
      </c>
      <c r="G3538" s="2">
        <v>0</v>
      </c>
      <c r="H3538" s="2">
        <v>0</v>
      </c>
      <c r="I3538">
        <v>0.4</v>
      </c>
      <c r="J3538">
        <v>8.4</v>
      </c>
      <c r="K3538">
        <v>1.6798515000000001</v>
      </c>
      <c r="L3538">
        <v>2.847948025</v>
      </c>
    </row>
    <row r="3539" spans="1:12" x14ac:dyDescent="0.25">
      <c r="A3539" t="s">
        <v>757</v>
      </c>
      <c r="B3539">
        <v>1</v>
      </c>
      <c r="C3539">
        <v>7</v>
      </c>
      <c r="D3539">
        <v>7</v>
      </c>
      <c r="E3539">
        <v>922301</v>
      </c>
      <c r="F3539" s="2">
        <v>0.08</v>
      </c>
      <c r="G3539" s="2">
        <v>0</v>
      </c>
      <c r="H3539" s="2">
        <v>0.01</v>
      </c>
      <c r="I3539">
        <v>0.4</v>
      </c>
      <c r="J3539">
        <v>5.6000000000000005</v>
      </c>
      <c r="K3539">
        <v>1.5111505000000001</v>
      </c>
      <c r="L3539">
        <v>2.0889026749999999</v>
      </c>
    </row>
    <row r="3540" spans="1:12" x14ac:dyDescent="0.25">
      <c r="A3540" t="s">
        <v>7579</v>
      </c>
      <c r="B3540">
        <v>1</v>
      </c>
      <c r="C3540">
        <v>7</v>
      </c>
      <c r="D3540">
        <v>4</v>
      </c>
      <c r="E3540">
        <v>466497</v>
      </c>
      <c r="F3540" s="2">
        <v>0.02</v>
      </c>
      <c r="G3540" s="2">
        <v>0</v>
      </c>
      <c r="H3540" s="2">
        <v>0</v>
      </c>
      <c r="I3540">
        <v>0.4</v>
      </c>
      <c r="J3540">
        <v>2.6</v>
      </c>
      <c r="K3540">
        <v>0.43324850000000004</v>
      </c>
      <c r="L3540">
        <v>0.961636975</v>
      </c>
    </row>
    <row r="3541" spans="1:12" x14ac:dyDescent="0.25">
      <c r="A3541" t="s">
        <v>7579</v>
      </c>
      <c r="B3541">
        <v>1</v>
      </c>
      <c r="C3541">
        <v>8</v>
      </c>
      <c r="D3541">
        <v>5</v>
      </c>
      <c r="E3541">
        <v>549996</v>
      </c>
      <c r="F3541" s="2">
        <v>0.03</v>
      </c>
      <c r="G3541" s="2">
        <v>0</v>
      </c>
      <c r="H3541" s="2">
        <v>0</v>
      </c>
      <c r="I3541">
        <v>0.4</v>
      </c>
      <c r="J3541">
        <v>3.4</v>
      </c>
      <c r="K3541">
        <v>0.5749979999999999</v>
      </c>
      <c r="L3541">
        <v>1.2112493</v>
      </c>
    </row>
    <row r="3542" spans="1:12" x14ac:dyDescent="0.25">
      <c r="A3542" t="s">
        <v>6695</v>
      </c>
      <c r="B3542">
        <v>1</v>
      </c>
      <c r="C3542">
        <v>10</v>
      </c>
      <c r="D3542">
        <v>10</v>
      </c>
      <c r="E3542">
        <v>458952</v>
      </c>
      <c r="F3542" s="2">
        <v>0.01</v>
      </c>
      <c r="G3542" s="2">
        <v>0</v>
      </c>
      <c r="H3542" s="2">
        <v>0</v>
      </c>
      <c r="I3542">
        <v>0.4</v>
      </c>
      <c r="J3542">
        <v>8</v>
      </c>
      <c r="K3542">
        <v>0.32947599999999999</v>
      </c>
      <c r="L3542">
        <v>2.2753166</v>
      </c>
    </row>
    <row r="3543" spans="1:12" x14ac:dyDescent="0.25">
      <c r="A3543" t="s">
        <v>8900</v>
      </c>
      <c r="B3543">
        <v>1</v>
      </c>
      <c r="C3543">
        <v>11</v>
      </c>
      <c r="D3543">
        <v>10</v>
      </c>
      <c r="E3543">
        <v>396857</v>
      </c>
      <c r="F3543" s="2">
        <v>0.02</v>
      </c>
      <c r="G3543" s="2">
        <v>0</v>
      </c>
      <c r="H3543" s="2">
        <v>0</v>
      </c>
      <c r="I3543">
        <v>0.4</v>
      </c>
      <c r="J3543">
        <v>7.8</v>
      </c>
      <c r="K3543">
        <v>0.39842849999999996</v>
      </c>
      <c r="L3543">
        <v>2.2494499749999997</v>
      </c>
    </row>
    <row r="3544" spans="1:12" x14ac:dyDescent="0.25">
      <c r="A3544" t="s">
        <v>2231</v>
      </c>
      <c r="B3544">
        <v>1</v>
      </c>
      <c r="C3544">
        <v>5</v>
      </c>
      <c r="D3544">
        <v>2</v>
      </c>
      <c r="E3544">
        <v>542462</v>
      </c>
      <c r="F3544" s="2">
        <v>0.02</v>
      </c>
      <c r="G3544" s="2">
        <v>0</v>
      </c>
      <c r="H3544" s="2">
        <v>0</v>
      </c>
      <c r="I3544">
        <v>0.4</v>
      </c>
      <c r="J3544">
        <v>1</v>
      </c>
      <c r="K3544">
        <v>0.47123100000000001</v>
      </c>
      <c r="L3544">
        <v>0.57493084999999999</v>
      </c>
    </row>
    <row r="3545" spans="1:12" x14ac:dyDescent="0.25">
      <c r="A3545" t="s">
        <v>16137</v>
      </c>
      <c r="B3545">
        <v>1</v>
      </c>
      <c r="C3545">
        <v>5</v>
      </c>
      <c r="D3545">
        <v>3</v>
      </c>
      <c r="E3545">
        <v>20636</v>
      </c>
      <c r="F3545" s="2">
        <v>0.01</v>
      </c>
      <c r="G3545" s="2">
        <v>0</v>
      </c>
      <c r="H3545" s="2">
        <v>0</v>
      </c>
      <c r="I3545">
        <v>0.4</v>
      </c>
      <c r="J3545">
        <v>2.0000000000000004</v>
      </c>
      <c r="K3545">
        <v>0.110318</v>
      </c>
      <c r="L3545">
        <v>0.69861130000000016</v>
      </c>
    </row>
    <row r="3546" spans="1:12" x14ac:dyDescent="0.25">
      <c r="A3546" t="s">
        <v>16394</v>
      </c>
      <c r="B3546">
        <v>1</v>
      </c>
      <c r="C3546">
        <v>1292</v>
      </c>
      <c r="D3546">
        <v>8</v>
      </c>
      <c r="E3546">
        <v>99066</v>
      </c>
      <c r="F3546" s="2">
        <v>0</v>
      </c>
      <c r="G3546" s="2">
        <v>0</v>
      </c>
      <c r="H3546" s="2">
        <v>0</v>
      </c>
      <c r="I3546">
        <v>0.4</v>
      </c>
      <c r="J3546">
        <v>-250.4</v>
      </c>
      <c r="K3546">
        <v>4.9533000000000001E-2</v>
      </c>
      <c r="L3546">
        <v>-62.422663450000002</v>
      </c>
    </row>
    <row r="3547" spans="1:12" x14ac:dyDescent="0.25">
      <c r="A3547" t="s">
        <v>7089</v>
      </c>
      <c r="B3547">
        <v>1</v>
      </c>
      <c r="C3547">
        <v>9</v>
      </c>
      <c r="D3547">
        <v>1</v>
      </c>
      <c r="E3547">
        <v>26033</v>
      </c>
      <c r="F3547" s="2">
        <v>0.01</v>
      </c>
      <c r="G3547" s="2">
        <v>0</v>
      </c>
      <c r="H3547" s="2">
        <v>0</v>
      </c>
      <c r="I3547">
        <v>0.4</v>
      </c>
      <c r="J3547">
        <v>-0.8</v>
      </c>
      <c r="K3547">
        <v>0.11301650000000001</v>
      </c>
      <c r="L3547">
        <v>-4.4422499999997866E-4</v>
      </c>
    </row>
    <row r="3548" spans="1:12" x14ac:dyDescent="0.25">
      <c r="A3548" t="s">
        <v>6934</v>
      </c>
      <c r="B3548">
        <v>1</v>
      </c>
      <c r="C3548">
        <v>6</v>
      </c>
      <c r="D3548">
        <v>6</v>
      </c>
      <c r="E3548">
        <v>377621</v>
      </c>
      <c r="F3548" s="2">
        <v>0.01</v>
      </c>
      <c r="G3548" s="2">
        <v>0</v>
      </c>
      <c r="H3548" s="2">
        <v>0</v>
      </c>
      <c r="I3548">
        <v>0.4</v>
      </c>
      <c r="J3548">
        <v>4.8000000000000007</v>
      </c>
      <c r="K3548">
        <v>0.28881049999999997</v>
      </c>
      <c r="L3548">
        <v>1.4610836750000002</v>
      </c>
    </row>
    <row r="3549" spans="1:12" x14ac:dyDescent="0.25">
      <c r="A3549" t="s">
        <v>6934</v>
      </c>
      <c r="B3549">
        <v>1</v>
      </c>
      <c r="C3549">
        <v>7</v>
      </c>
      <c r="D3549">
        <v>7</v>
      </c>
      <c r="E3549">
        <v>355961</v>
      </c>
      <c r="F3549" s="2">
        <v>0.02</v>
      </c>
      <c r="G3549" s="2">
        <v>0</v>
      </c>
      <c r="H3549" s="2">
        <v>0</v>
      </c>
      <c r="I3549">
        <v>0.4</v>
      </c>
      <c r="J3549">
        <v>5.6000000000000005</v>
      </c>
      <c r="K3549">
        <v>0.3779805</v>
      </c>
      <c r="L3549">
        <v>1.6922931750000001</v>
      </c>
    </row>
    <row r="3550" spans="1:12" x14ac:dyDescent="0.25">
      <c r="A3550" t="s">
        <v>6934</v>
      </c>
      <c r="B3550">
        <v>1</v>
      </c>
      <c r="C3550">
        <v>19</v>
      </c>
      <c r="D3550">
        <v>13</v>
      </c>
      <c r="E3550">
        <v>1842120</v>
      </c>
      <c r="F3550" s="2">
        <v>0.01</v>
      </c>
      <c r="G3550" s="2">
        <v>0</v>
      </c>
      <c r="H3550" s="2">
        <v>0</v>
      </c>
      <c r="I3550">
        <v>0.4</v>
      </c>
      <c r="J3550">
        <v>9.1999999999999993</v>
      </c>
      <c r="K3550">
        <v>1.0210600000000001</v>
      </c>
      <c r="L3550">
        <v>2.8173710000000001</v>
      </c>
    </row>
    <row r="3551" spans="1:12" x14ac:dyDescent="0.25">
      <c r="A3551" t="s">
        <v>6934</v>
      </c>
      <c r="B3551">
        <v>1</v>
      </c>
      <c r="C3551">
        <v>10</v>
      </c>
      <c r="D3551">
        <v>10</v>
      </c>
      <c r="E3551">
        <v>1071466</v>
      </c>
      <c r="F3551" s="2">
        <v>0.01</v>
      </c>
      <c r="G3551" s="2">
        <v>-0.04</v>
      </c>
      <c r="H3551" s="2">
        <v>0.01</v>
      </c>
      <c r="I3551">
        <v>0.4</v>
      </c>
      <c r="J3551">
        <v>8</v>
      </c>
      <c r="K3551">
        <v>0.28573300000000001</v>
      </c>
      <c r="L3551">
        <v>2.2600065499999999</v>
      </c>
    </row>
    <row r="3552" spans="1:12" x14ac:dyDescent="0.25">
      <c r="A3552" t="s">
        <v>6934</v>
      </c>
      <c r="B3552">
        <v>1</v>
      </c>
      <c r="C3552">
        <v>28</v>
      </c>
      <c r="D3552">
        <v>27</v>
      </c>
      <c r="E3552">
        <v>5073263</v>
      </c>
      <c r="F3552" s="2">
        <v>0.01</v>
      </c>
      <c r="G3552" s="2">
        <v>0</v>
      </c>
      <c r="H3552" s="2">
        <v>0</v>
      </c>
      <c r="I3552">
        <v>0.4</v>
      </c>
      <c r="J3552">
        <v>21.400000000000002</v>
      </c>
      <c r="K3552">
        <v>2.6366315</v>
      </c>
      <c r="L3552">
        <v>6.4328210250000009</v>
      </c>
    </row>
    <row r="3553" spans="1:12" x14ac:dyDescent="0.25">
      <c r="A3553" t="s">
        <v>12737</v>
      </c>
      <c r="B3553">
        <v>1</v>
      </c>
      <c r="C3553">
        <v>5</v>
      </c>
      <c r="D3553">
        <v>4</v>
      </c>
      <c r="E3553">
        <v>35615</v>
      </c>
      <c r="F3553" s="2">
        <v>0.03</v>
      </c>
      <c r="G3553" s="2">
        <v>0</v>
      </c>
      <c r="H3553" s="2">
        <v>0.01</v>
      </c>
      <c r="I3553">
        <v>0.4</v>
      </c>
      <c r="J3553">
        <v>3</v>
      </c>
      <c r="K3553">
        <v>0.56780750000000002</v>
      </c>
      <c r="L3553">
        <v>1.108732625</v>
      </c>
    </row>
    <row r="3554" spans="1:12" x14ac:dyDescent="0.25">
      <c r="A3554" t="s">
        <v>13258</v>
      </c>
      <c r="B3554">
        <v>1</v>
      </c>
      <c r="C3554">
        <v>5</v>
      </c>
      <c r="D3554">
        <v>4</v>
      </c>
      <c r="E3554">
        <v>37170</v>
      </c>
      <c r="F3554" s="2">
        <v>0.05</v>
      </c>
      <c r="G3554" s="2">
        <v>0</v>
      </c>
      <c r="H3554" s="2">
        <v>0</v>
      </c>
      <c r="I3554">
        <v>0.4</v>
      </c>
      <c r="J3554">
        <v>3</v>
      </c>
      <c r="K3554">
        <v>0.51858500000000007</v>
      </c>
      <c r="L3554">
        <v>1.0915047500000001</v>
      </c>
    </row>
    <row r="3555" spans="1:12" x14ac:dyDescent="0.25">
      <c r="A3555" t="s">
        <v>13457</v>
      </c>
      <c r="B3555">
        <v>1</v>
      </c>
      <c r="C3555">
        <v>8</v>
      </c>
      <c r="D3555">
        <v>8</v>
      </c>
      <c r="E3555">
        <v>1896045</v>
      </c>
      <c r="F3555" s="2">
        <v>0.04</v>
      </c>
      <c r="G3555" s="2">
        <v>0</v>
      </c>
      <c r="H3555" s="2">
        <v>0</v>
      </c>
      <c r="I3555">
        <v>0.4</v>
      </c>
      <c r="J3555">
        <v>6.4</v>
      </c>
      <c r="K3555">
        <v>1.3480224999999999</v>
      </c>
      <c r="L3555">
        <v>2.2318078750000003</v>
      </c>
    </row>
    <row r="3556" spans="1:12" x14ac:dyDescent="0.25">
      <c r="A3556" t="s">
        <v>13457</v>
      </c>
      <c r="B3556">
        <v>1</v>
      </c>
      <c r="C3556">
        <v>6</v>
      </c>
      <c r="D3556">
        <v>6</v>
      </c>
      <c r="E3556">
        <v>235853</v>
      </c>
      <c r="F3556" s="2">
        <v>0.05</v>
      </c>
      <c r="G3556" s="2">
        <v>0</v>
      </c>
      <c r="H3556" s="2">
        <v>0</v>
      </c>
      <c r="I3556">
        <v>0.4</v>
      </c>
      <c r="J3556">
        <v>4.8000000000000007</v>
      </c>
      <c r="K3556">
        <v>0.61792650000000005</v>
      </c>
      <c r="L3556">
        <v>1.5762742750000003</v>
      </c>
    </row>
    <row r="3557" spans="1:12" x14ac:dyDescent="0.25">
      <c r="A3557" t="s">
        <v>2622</v>
      </c>
      <c r="B3557">
        <v>1</v>
      </c>
      <c r="C3557">
        <v>18</v>
      </c>
      <c r="D3557">
        <v>11</v>
      </c>
      <c r="E3557">
        <v>891152</v>
      </c>
      <c r="F3557" s="2">
        <v>0.05</v>
      </c>
      <c r="G3557" s="2">
        <v>0</v>
      </c>
      <c r="H3557" s="2">
        <v>0</v>
      </c>
      <c r="I3557">
        <v>0.4</v>
      </c>
      <c r="J3557">
        <v>7.4</v>
      </c>
      <c r="K3557">
        <v>0.94557600000000008</v>
      </c>
      <c r="L3557">
        <v>2.3409516000000004</v>
      </c>
    </row>
    <row r="3558" spans="1:12" x14ac:dyDescent="0.25">
      <c r="A3558" t="s">
        <v>2622</v>
      </c>
      <c r="B3558">
        <v>1</v>
      </c>
      <c r="C3558">
        <v>6</v>
      </c>
      <c r="D3558">
        <v>6</v>
      </c>
      <c r="E3558">
        <v>631310</v>
      </c>
      <c r="F3558" s="2">
        <v>0.06</v>
      </c>
      <c r="G3558" s="2">
        <v>0</v>
      </c>
      <c r="H3558" s="2">
        <v>0</v>
      </c>
      <c r="I3558">
        <v>0.4</v>
      </c>
      <c r="J3558">
        <v>4.8000000000000007</v>
      </c>
      <c r="K3558">
        <v>0.91565499999999989</v>
      </c>
      <c r="L3558">
        <v>1.6804792500000003</v>
      </c>
    </row>
    <row r="3559" spans="1:12" x14ac:dyDescent="0.25">
      <c r="A3559" t="s">
        <v>2622</v>
      </c>
      <c r="B3559">
        <v>1</v>
      </c>
      <c r="C3559">
        <v>7</v>
      </c>
      <c r="D3559">
        <v>6</v>
      </c>
      <c r="E3559">
        <v>719340</v>
      </c>
      <c r="F3559" s="2">
        <v>0.05</v>
      </c>
      <c r="G3559" s="2">
        <v>0</v>
      </c>
      <c r="H3559" s="2">
        <v>0</v>
      </c>
      <c r="I3559">
        <v>0.4</v>
      </c>
      <c r="J3559">
        <v>4.6000000000000005</v>
      </c>
      <c r="K3559">
        <v>0.85967000000000016</v>
      </c>
      <c r="L3559">
        <v>1.6108845000000001</v>
      </c>
    </row>
    <row r="3560" spans="1:12" x14ac:dyDescent="0.25">
      <c r="A3560" t="s">
        <v>2622</v>
      </c>
      <c r="B3560">
        <v>1</v>
      </c>
      <c r="C3560">
        <v>9</v>
      </c>
      <c r="D3560">
        <v>9</v>
      </c>
      <c r="E3560">
        <v>2480760</v>
      </c>
      <c r="F3560" s="2">
        <v>0.05</v>
      </c>
      <c r="G3560" s="2">
        <v>0</v>
      </c>
      <c r="H3560" s="2">
        <v>0</v>
      </c>
      <c r="I3560">
        <v>0.4</v>
      </c>
      <c r="J3560">
        <v>7.2</v>
      </c>
      <c r="K3560">
        <v>1.74038</v>
      </c>
      <c r="L3560">
        <v>2.5691329999999999</v>
      </c>
    </row>
    <row r="3561" spans="1:12" x14ac:dyDescent="0.25">
      <c r="A3561" t="s">
        <v>2622</v>
      </c>
      <c r="B3561">
        <v>1</v>
      </c>
      <c r="C3561">
        <v>14</v>
      </c>
      <c r="D3561">
        <v>12</v>
      </c>
      <c r="E3561">
        <v>774012</v>
      </c>
      <c r="F3561" s="2">
        <v>0.05</v>
      </c>
      <c r="G3561" s="2">
        <v>0</v>
      </c>
      <c r="H3561" s="2">
        <v>0</v>
      </c>
      <c r="I3561">
        <v>0.4</v>
      </c>
      <c r="J3561">
        <v>9.2000000000000011</v>
      </c>
      <c r="K3561">
        <v>0.88700600000000007</v>
      </c>
      <c r="L3561">
        <v>2.7704521000000004</v>
      </c>
    </row>
    <row r="3562" spans="1:12" x14ac:dyDescent="0.25">
      <c r="A3562" t="s">
        <v>2622</v>
      </c>
      <c r="B3562">
        <v>1</v>
      </c>
      <c r="C3562">
        <v>21</v>
      </c>
      <c r="D3562">
        <v>16</v>
      </c>
      <c r="E3562">
        <v>1498679</v>
      </c>
      <c r="F3562" s="2">
        <v>0.05</v>
      </c>
      <c r="G3562" s="2">
        <v>0</v>
      </c>
      <c r="H3562" s="2">
        <v>0</v>
      </c>
      <c r="I3562">
        <v>0.4</v>
      </c>
      <c r="J3562">
        <v>11.8</v>
      </c>
      <c r="K3562">
        <v>1.2493395</v>
      </c>
      <c r="L3562">
        <v>3.5472688250000002</v>
      </c>
    </row>
    <row r="3563" spans="1:12" x14ac:dyDescent="0.25">
      <c r="A3563" t="s">
        <v>2622</v>
      </c>
      <c r="B3563">
        <v>1</v>
      </c>
      <c r="C3563">
        <v>6</v>
      </c>
      <c r="D3563">
        <v>5</v>
      </c>
      <c r="E3563">
        <v>271779</v>
      </c>
      <c r="F3563" s="2">
        <v>0.05</v>
      </c>
      <c r="G3563" s="2">
        <v>0</v>
      </c>
      <c r="H3563" s="2">
        <v>0</v>
      </c>
      <c r="I3563">
        <v>0.4</v>
      </c>
      <c r="J3563">
        <v>3.8</v>
      </c>
      <c r="K3563">
        <v>0.63588950000000011</v>
      </c>
      <c r="L3563">
        <v>1.3325613249999999</v>
      </c>
    </row>
    <row r="3564" spans="1:12" x14ac:dyDescent="0.25">
      <c r="A3564" t="s">
        <v>16093</v>
      </c>
      <c r="B3564">
        <v>1</v>
      </c>
      <c r="C3564">
        <v>8</v>
      </c>
      <c r="D3564">
        <v>7</v>
      </c>
      <c r="E3564">
        <v>3525534</v>
      </c>
      <c r="F3564" s="2">
        <v>0.04</v>
      </c>
      <c r="G3564" s="2">
        <v>0</v>
      </c>
      <c r="H3564" s="2">
        <v>0.01</v>
      </c>
      <c r="I3564">
        <v>0.4</v>
      </c>
      <c r="J3564">
        <v>5.4</v>
      </c>
      <c r="K3564">
        <v>2.4127670000000001</v>
      </c>
      <c r="L3564">
        <v>2.3544684500000002</v>
      </c>
    </row>
    <row r="3565" spans="1:12" x14ac:dyDescent="0.25">
      <c r="A3565" t="s">
        <v>17348</v>
      </c>
      <c r="B3565">
        <v>1</v>
      </c>
      <c r="C3565">
        <v>5</v>
      </c>
      <c r="D3565">
        <v>4</v>
      </c>
      <c r="E3565">
        <v>321054</v>
      </c>
      <c r="F3565" s="2">
        <v>0.04</v>
      </c>
      <c r="G3565" s="2">
        <v>0</v>
      </c>
      <c r="H3565" s="2">
        <v>0</v>
      </c>
      <c r="I3565">
        <v>0.4</v>
      </c>
      <c r="J3565">
        <v>3</v>
      </c>
      <c r="K3565">
        <v>0.560527</v>
      </c>
      <c r="L3565">
        <v>1.10618445</v>
      </c>
    </row>
    <row r="3566" spans="1:12" x14ac:dyDescent="0.25">
      <c r="A3566" t="s">
        <v>17499</v>
      </c>
      <c r="B3566">
        <v>1</v>
      </c>
      <c r="C3566">
        <v>2203</v>
      </c>
      <c r="D3566">
        <v>2</v>
      </c>
      <c r="E3566">
        <v>127640</v>
      </c>
      <c r="F3566" s="2">
        <v>0.01</v>
      </c>
      <c r="G3566" s="2">
        <v>0</v>
      </c>
      <c r="H3566" s="2">
        <v>0</v>
      </c>
      <c r="I3566">
        <v>0.4</v>
      </c>
      <c r="J3566">
        <v>-438.6</v>
      </c>
      <c r="K3566">
        <v>0.16382000000000002</v>
      </c>
      <c r="L3566">
        <v>-109.43266300000001</v>
      </c>
    </row>
    <row r="3567" spans="1:12" x14ac:dyDescent="0.25">
      <c r="A3567" t="s">
        <v>285</v>
      </c>
      <c r="B3567">
        <v>1</v>
      </c>
      <c r="C3567">
        <v>6</v>
      </c>
      <c r="D3567">
        <v>7</v>
      </c>
      <c r="E3567">
        <v>215775</v>
      </c>
      <c r="F3567" s="2">
        <v>0.01</v>
      </c>
      <c r="G3567" s="2">
        <v>0</v>
      </c>
      <c r="H3567" s="2">
        <v>0</v>
      </c>
      <c r="I3567">
        <v>0.4</v>
      </c>
      <c r="J3567">
        <v>5.8000000000000007</v>
      </c>
      <c r="K3567">
        <v>0.2078875</v>
      </c>
      <c r="L3567">
        <v>1.6827606250000002</v>
      </c>
    </row>
    <row r="3568" spans="1:12" x14ac:dyDescent="0.25">
      <c r="A3568" t="s">
        <v>17630</v>
      </c>
      <c r="B3568">
        <v>1</v>
      </c>
      <c r="C3568">
        <v>12</v>
      </c>
      <c r="D3568">
        <v>3</v>
      </c>
      <c r="E3568">
        <v>927966</v>
      </c>
      <c r="F3568" s="2">
        <v>0.02</v>
      </c>
      <c r="G3568" s="2">
        <v>0</v>
      </c>
      <c r="H3568" s="2">
        <v>0</v>
      </c>
      <c r="I3568">
        <v>0.4</v>
      </c>
      <c r="J3568">
        <v>0.60000000000000031</v>
      </c>
      <c r="K3568">
        <v>0.66398299999999999</v>
      </c>
      <c r="L3568">
        <v>0.54239405000000007</v>
      </c>
    </row>
    <row r="3569" spans="1:12" x14ac:dyDescent="0.25">
      <c r="A3569" t="s">
        <v>15737</v>
      </c>
      <c r="B3569">
        <v>1</v>
      </c>
      <c r="C3569">
        <v>5</v>
      </c>
      <c r="D3569">
        <v>2</v>
      </c>
      <c r="E3569">
        <v>232083</v>
      </c>
      <c r="F3569" s="2">
        <v>0.06</v>
      </c>
      <c r="G3569" s="2">
        <v>0</v>
      </c>
      <c r="H3569" s="2">
        <v>0</v>
      </c>
      <c r="I3569">
        <v>0.4</v>
      </c>
      <c r="J3569">
        <v>1</v>
      </c>
      <c r="K3569">
        <v>0.7160415</v>
      </c>
      <c r="L3569">
        <v>0.66061452499999995</v>
      </c>
    </row>
    <row r="3570" spans="1:12" x14ac:dyDescent="0.25">
      <c r="A3570" t="s">
        <v>487</v>
      </c>
      <c r="B3570">
        <v>1</v>
      </c>
      <c r="C3570">
        <v>7</v>
      </c>
      <c r="D3570">
        <v>7</v>
      </c>
      <c r="E3570">
        <v>102834</v>
      </c>
      <c r="F3570" s="2">
        <v>0.01</v>
      </c>
      <c r="G3570" s="2">
        <v>0</v>
      </c>
      <c r="H3570" s="2">
        <v>0.02</v>
      </c>
      <c r="I3570">
        <v>0.4</v>
      </c>
      <c r="J3570">
        <v>5.6000000000000005</v>
      </c>
      <c r="K3570">
        <v>0.65141700000000002</v>
      </c>
      <c r="L3570">
        <v>1.78799595</v>
      </c>
    </row>
    <row r="3571" spans="1:12" x14ac:dyDescent="0.25">
      <c r="A3571" t="s">
        <v>487</v>
      </c>
      <c r="B3571">
        <v>1</v>
      </c>
      <c r="C3571">
        <v>5</v>
      </c>
      <c r="D3571">
        <v>4</v>
      </c>
      <c r="E3571">
        <v>162868</v>
      </c>
      <c r="F3571" s="2">
        <v>0.01</v>
      </c>
      <c r="G3571" s="2">
        <v>-0.01</v>
      </c>
      <c r="H3571" s="2">
        <v>0.01</v>
      </c>
      <c r="I3571">
        <v>0.4</v>
      </c>
      <c r="J3571">
        <v>3</v>
      </c>
      <c r="K3571">
        <v>0.28143399999999996</v>
      </c>
      <c r="L3571">
        <v>1.0085019</v>
      </c>
    </row>
    <row r="3572" spans="1:12" x14ac:dyDescent="0.25">
      <c r="A3572" t="s">
        <v>487</v>
      </c>
      <c r="B3572">
        <v>1</v>
      </c>
      <c r="C3572">
        <v>5</v>
      </c>
      <c r="D3572">
        <v>5</v>
      </c>
      <c r="E3572">
        <v>250056</v>
      </c>
      <c r="F3572" s="2">
        <v>0.01</v>
      </c>
      <c r="G3572" s="2">
        <v>0</v>
      </c>
      <c r="H3572" s="2">
        <v>0</v>
      </c>
      <c r="I3572">
        <v>0.4</v>
      </c>
      <c r="J3572">
        <v>4</v>
      </c>
      <c r="K3572">
        <v>0.22502800000000001</v>
      </c>
      <c r="L3572">
        <v>1.2387598000000002</v>
      </c>
    </row>
    <row r="3573" spans="1:12" x14ac:dyDescent="0.25">
      <c r="A3573" t="s">
        <v>487</v>
      </c>
      <c r="B3573">
        <v>1</v>
      </c>
      <c r="C3573">
        <v>7</v>
      </c>
      <c r="D3573">
        <v>6</v>
      </c>
      <c r="E3573">
        <v>55419</v>
      </c>
      <c r="F3573" s="2">
        <v>0.01</v>
      </c>
      <c r="G3573" s="2">
        <v>0</v>
      </c>
      <c r="H3573" s="2">
        <v>0</v>
      </c>
      <c r="I3573">
        <v>0.4</v>
      </c>
      <c r="J3573">
        <v>4.6000000000000005</v>
      </c>
      <c r="K3573">
        <v>0.1277095</v>
      </c>
      <c r="L3573">
        <v>1.354698325</v>
      </c>
    </row>
    <row r="3574" spans="1:12" x14ac:dyDescent="0.25">
      <c r="A3574" t="s">
        <v>487</v>
      </c>
      <c r="B3574">
        <v>1</v>
      </c>
      <c r="C3574">
        <v>7</v>
      </c>
      <c r="D3574">
        <v>7</v>
      </c>
      <c r="E3574">
        <v>59145</v>
      </c>
      <c r="F3574" s="2">
        <v>0.01</v>
      </c>
      <c r="G3574" s="2">
        <v>0</v>
      </c>
      <c r="H3574" s="2">
        <v>0</v>
      </c>
      <c r="I3574">
        <v>0.4</v>
      </c>
      <c r="J3574">
        <v>5.6000000000000005</v>
      </c>
      <c r="K3574">
        <v>0.12957250000000001</v>
      </c>
      <c r="L3574">
        <v>1.605350375</v>
      </c>
    </row>
    <row r="3575" spans="1:12" x14ac:dyDescent="0.25">
      <c r="A3575" t="s">
        <v>487</v>
      </c>
      <c r="B3575">
        <v>1</v>
      </c>
      <c r="C3575">
        <v>3</v>
      </c>
      <c r="D3575">
        <v>3</v>
      </c>
      <c r="E3575">
        <v>85322</v>
      </c>
      <c r="F3575" s="2">
        <v>0.01</v>
      </c>
      <c r="G3575" s="2">
        <v>0</v>
      </c>
      <c r="H3575" s="2">
        <v>0.01</v>
      </c>
      <c r="I3575">
        <v>0.4</v>
      </c>
      <c r="J3575">
        <v>2.4000000000000004</v>
      </c>
      <c r="K3575">
        <v>0.39266100000000004</v>
      </c>
      <c r="L3575">
        <v>0.89743135000000018</v>
      </c>
    </row>
    <row r="3576" spans="1:12" x14ac:dyDescent="0.25">
      <c r="A3576" t="s">
        <v>487</v>
      </c>
      <c r="B3576">
        <v>1</v>
      </c>
      <c r="C3576">
        <v>6</v>
      </c>
      <c r="D3576">
        <v>6</v>
      </c>
      <c r="E3576">
        <v>97024</v>
      </c>
      <c r="F3576" s="2">
        <v>0.01</v>
      </c>
      <c r="G3576" s="2">
        <v>0</v>
      </c>
      <c r="H3576" s="2">
        <v>0.01</v>
      </c>
      <c r="I3576">
        <v>0.4</v>
      </c>
      <c r="J3576">
        <v>4.8000000000000007</v>
      </c>
      <c r="K3576">
        <v>0.39851199999999998</v>
      </c>
      <c r="L3576">
        <v>1.4994792000000003</v>
      </c>
    </row>
    <row r="3577" spans="1:12" x14ac:dyDescent="0.25">
      <c r="A3577" t="s">
        <v>487</v>
      </c>
      <c r="B3577">
        <v>1</v>
      </c>
      <c r="C3577">
        <v>6</v>
      </c>
      <c r="D3577">
        <v>5</v>
      </c>
      <c r="E3577">
        <v>330827</v>
      </c>
      <c r="F3577" s="2">
        <v>0</v>
      </c>
      <c r="G3577" s="2">
        <v>0</v>
      </c>
      <c r="H3577" s="2">
        <v>0.01</v>
      </c>
      <c r="I3577">
        <v>0.4</v>
      </c>
      <c r="J3577">
        <v>3.8</v>
      </c>
      <c r="K3577">
        <v>0.41541349999999999</v>
      </c>
      <c r="L3577">
        <v>1.2553947249999999</v>
      </c>
    </row>
    <row r="3578" spans="1:12" x14ac:dyDescent="0.25">
      <c r="A3578" t="s">
        <v>5878</v>
      </c>
      <c r="B3578">
        <v>1</v>
      </c>
      <c r="C3578">
        <v>8</v>
      </c>
      <c r="D3578">
        <v>8</v>
      </c>
      <c r="E3578">
        <v>1042805</v>
      </c>
      <c r="F3578" s="2">
        <v>0.02</v>
      </c>
      <c r="G3578" s="2">
        <v>0</v>
      </c>
      <c r="H3578" s="2">
        <v>0</v>
      </c>
      <c r="I3578">
        <v>0.4</v>
      </c>
      <c r="J3578">
        <v>6.4</v>
      </c>
      <c r="K3578">
        <v>0.72140249999999995</v>
      </c>
      <c r="L3578">
        <v>2.0124908750000001</v>
      </c>
    </row>
    <row r="3579" spans="1:12" x14ac:dyDescent="0.25">
      <c r="A3579" t="s">
        <v>5878</v>
      </c>
      <c r="B3579">
        <v>1</v>
      </c>
      <c r="C3579">
        <v>1</v>
      </c>
      <c r="D3579">
        <v>1</v>
      </c>
      <c r="E3579">
        <v>586633</v>
      </c>
      <c r="F3579" s="2">
        <v>0.02</v>
      </c>
      <c r="G3579" s="2">
        <v>0</v>
      </c>
      <c r="H3579" s="2">
        <v>0</v>
      </c>
      <c r="I3579">
        <v>0.4</v>
      </c>
      <c r="J3579">
        <v>0.8</v>
      </c>
      <c r="K3579">
        <v>0.49331649999999999</v>
      </c>
      <c r="L3579">
        <v>0.53266077500000009</v>
      </c>
    </row>
    <row r="3580" spans="1:12" x14ac:dyDescent="0.25">
      <c r="A3580" t="s">
        <v>5878</v>
      </c>
      <c r="B3580">
        <v>1</v>
      </c>
      <c r="C3580">
        <v>15</v>
      </c>
      <c r="D3580">
        <v>14</v>
      </c>
      <c r="E3580">
        <v>866371</v>
      </c>
      <c r="F3580" s="2">
        <v>0.01</v>
      </c>
      <c r="G3580" s="2">
        <v>0</v>
      </c>
      <c r="H3580" s="2">
        <v>0</v>
      </c>
      <c r="I3580">
        <v>0.4</v>
      </c>
      <c r="J3580">
        <v>11.000000000000002</v>
      </c>
      <c r="K3580">
        <v>0.53318549999999998</v>
      </c>
      <c r="L3580">
        <v>3.0966149250000008</v>
      </c>
    </row>
    <row r="3581" spans="1:12" x14ac:dyDescent="0.25">
      <c r="A3581" t="s">
        <v>10187</v>
      </c>
      <c r="B3581">
        <v>1</v>
      </c>
      <c r="C3581">
        <v>7</v>
      </c>
      <c r="D3581">
        <v>6</v>
      </c>
      <c r="E3581">
        <v>464076</v>
      </c>
      <c r="F3581" s="2">
        <v>0.02</v>
      </c>
      <c r="G3581" s="2">
        <v>0</v>
      </c>
      <c r="H3581" s="2">
        <v>0</v>
      </c>
      <c r="I3581">
        <v>0.4</v>
      </c>
      <c r="J3581">
        <v>4.6000000000000005</v>
      </c>
      <c r="K3581">
        <v>0.43203800000000003</v>
      </c>
      <c r="L3581">
        <v>1.4612133</v>
      </c>
    </row>
    <row r="3582" spans="1:12" x14ac:dyDescent="0.25">
      <c r="A3582" t="s">
        <v>6021</v>
      </c>
      <c r="B3582">
        <v>1</v>
      </c>
      <c r="C3582">
        <v>5</v>
      </c>
      <c r="D3582">
        <v>4</v>
      </c>
      <c r="E3582">
        <v>60464</v>
      </c>
      <c r="F3582" s="2">
        <v>0.05</v>
      </c>
      <c r="G3582" s="2">
        <v>0</v>
      </c>
      <c r="H3582" s="2">
        <v>0</v>
      </c>
      <c r="I3582">
        <v>0.4</v>
      </c>
      <c r="J3582">
        <v>3</v>
      </c>
      <c r="K3582">
        <v>0.53023200000000015</v>
      </c>
      <c r="L3582">
        <v>1.0955812</v>
      </c>
    </row>
    <row r="3583" spans="1:12" x14ac:dyDescent="0.25">
      <c r="A3583" t="s">
        <v>6021</v>
      </c>
      <c r="B3583">
        <v>1</v>
      </c>
      <c r="C3583">
        <v>9</v>
      </c>
      <c r="D3583">
        <v>6</v>
      </c>
      <c r="E3583">
        <v>46054</v>
      </c>
      <c r="F3583" s="2">
        <v>0.04</v>
      </c>
      <c r="G3583" s="2">
        <v>0</v>
      </c>
      <c r="H3583" s="2">
        <v>0</v>
      </c>
      <c r="I3583">
        <v>0.4</v>
      </c>
      <c r="J3583">
        <v>4.2000000000000011</v>
      </c>
      <c r="K3583">
        <v>0.42302700000000004</v>
      </c>
      <c r="L3583">
        <v>1.3580594500000005</v>
      </c>
    </row>
    <row r="3584" spans="1:12" x14ac:dyDescent="0.25">
      <c r="A3584" t="s">
        <v>2060</v>
      </c>
      <c r="B3584">
        <v>1</v>
      </c>
      <c r="C3584">
        <v>8</v>
      </c>
      <c r="D3584">
        <v>8</v>
      </c>
      <c r="E3584">
        <v>931841</v>
      </c>
      <c r="F3584" s="2">
        <v>0.03</v>
      </c>
      <c r="G3584" s="2">
        <v>0</v>
      </c>
      <c r="H3584" s="2">
        <v>0</v>
      </c>
      <c r="I3584">
        <v>0.4</v>
      </c>
      <c r="J3584">
        <v>6.4</v>
      </c>
      <c r="K3584">
        <v>0.7659205</v>
      </c>
      <c r="L3584">
        <v>2.0280721750000001</v>
      </c>
    </row>
    <row r="3585" spans="1:12" x14ac:dyDescent="0.25">
      <c r="A3585" t="s">
        <v>2060</v>
      </c>
      <c r="B3585">
        <v>1</v>
      </c>
      <c r="C3585">
        <v>6</v>
      </c>
      <c r="D3585">
        <v>6</v>
      </c>
      <c r="E3585">
        <v>442698</v>
      </c>
      <c r="F3585" s="2">
        <v>0.03</v>
      </c>
      <c r="G3585" s="2">
        <v>0</v>
      </c>
      <c r="H3585" s="2">
        <v>0</v>
      </c>
      <c r="I3585">
        <v>0.4</v>
      </c>
      <c r="J3585">
        <v>4.8000000000000007</v>
      </c>
      <c r="K3585">
        <v>0.52134899999999995</v>
      </c>
      <c r="L3585">
        <v>1.5424721500000003</v>
      </c>
    </row>
    <row r="3586" spans="1:12" x14ac:dyDescent="0.25">
      <c r="A3586" t="s">
        <v>2060</v>
      </c>
      <c r="B3586">
        <v>1</v>
      </c>
      <c r="C3586">
        <v>6</v>
      </c>
      <c r="D3586">
        <v>6</v>
      </c>
      <c r="E3586">
        <v>112376</v>
      </c>
      <c r="F3586" s="2">
        <v>0.02</v>
      </c>
      <c r="G3586" s="2">
        <v>0</v>
      </c>
      <c r="H3586" s="2">
        <v>0</v>
      </c>
      <c r="I3586">
        <v>0.4</v>
      </c>
      <c r="J3586">
        <v>4.8000000000000007</v>
      </c>
      <c r="K3586">
        <v>0.25618800000000003</v>
      </c>
      <c r="L3586">
        <v>1.4496658000000002</v>
      </c>
    </row>
    <row r="3587" spans="1:12" x14ac:dyDescent="0.25">
      <c r="A3587" t="s">
        <v>15019</v>
      </c>
      <c r="B3587">
        <v>1</v>
      </c>
      <c r="C3587">
        <v>9</v>
      </c>
      <c r="D3587">
        <v>9</v>
      </c>
      <c r="E3587">
        <v>3430385</v>
      </c>
      <c r="F3587" s="2">
        <v>0.03</v>
      </c>
      <c r="G3587" s="2">
        <v>0</v>
      </c>
      <c r="H3587" s="2">
        <v>0</v>
      </c>
      <c r="I3587">
        <v>0.4</v>
      </c>
      <c r="J3587">
        <v>7.2</v>
      </c>
      <c r="K3587">
        <v>2.0151924999999999</v>
      </c>
      <c r="L3587">
        <v>2.6653173749999999</v>
      </c>
    </row>
    <row r="3588" spans="1:12" x14ac:dyDescent="0.25">
      <c r="A3588" t="s">
        <v>12137</v>
      </c>
      <c r="B3588">
        <v>1</v>
      </c>
      <c r="C3588">
        <v>7</v>
      </c>
      <c r="D3588">
        <v>6</v>
      </c>
      <c r="E3588">
        <v>543491</v>
      </c>
      <c r="F3588" s="2">
        <v>0.04</v>
      </c>
      <c r="G3588" s="2">
        <v>0</v>
      </c>
      <c r="H3588" s="2">
        <v>0.01</v>
      </c>
      <c r="I3588">
        <v>0.4</v>
      </c>
      <c r="J3588">
        <v>4.6000000000000005</v>
      </c>
      <c r="K3588">
        <v>0.9217455</v>
      </c>
      <c r="L3588">
        <v>1.632610925</v>
      </c>
    </row>
    <row r="3589" spans="1:12" x14ac:dyDescent="0.25">
      <c r="A3589" t="s">
        <v>1912</v>
      </c>
      <c r="B3589">
        <v>1</v>
      </c>
      <c r="C3589">
        <v>5</v>
      </c>
      <c r="D3589">
        <v>2</v>
      </c>
      <c r="E3589">
        <v>6149</v>
      </c>
      <c r="F3589" s="2">
        <v>0.02</v>
      </c>
      <c r="G3589" s="2">
        <v>0</v>
      </c>
      <c r="H3589" s="2">
        <v>0</v>
      </c>
      <c r="I3589">
        <v>0.4</v>
      </c>
      <c r="J3589">
        <v>1</v>
      </c>
      <c r="K3589">
        <v>0.20307450000000002</v>
      </c>
      <c r="L3589">
        <v>0.48107607500000005</v>
      </c>
    </row>
    <row r="3590" spans="1:12" x14ac:dyDescent="0.25">
      <c r="A3590" t="s">
        <v>18751</v>
      </c>
      <c r="B3590">
        <v>1</v>
      </c>
      <c r="C3590">
        <v>4</v>
      </c>
      <c r="D3590">
        <v>3</v>
      </c>
      <c r="E3590">
        <v>40410</v>
      </c>
      <c r="F3590" s="2">
        <v>0.05</v>
      </c>
      <c r="G3590" s="2">
        <v>0</v>
      </c>
      <c r="H3590" s="2">
        <v>0</v>
      </c>
      <c r="I3590">
        <v>0.4</v>
      </c>
      <c r="J3590">
        <v>2.2000000000000002</v>
      </c>
      <c r="K3590">
        <v>0.52020500000000014</v>
      </c>
      <c r="L3590">
        <v>0.89207175000000016</v>
      </c>
    </row>
    <row r="3591" spans="1:12" x14ac:dyDescent="0.25">
      <c r="A3591" t="s">
        <v>8947</v>
      </c>
      <c r="B3591">
        <v>1</v>
      </c>
      <c r="C3591">
        <v>23</v>
      </c>
      <c r="D3591">
        <v>20</v>
      </c>
      <c r="E3591">
        <v>2653229</v>
      </c>
      <c r="F3591" s="2">
        <v>0.02</v>
      </c>
      <c r="G3591" s="2">
        <v>0</v>
      </c>
      <c r="H3591" s="2">
        <v>0</v>
      </c>
      <c r="I3591">
        <v>0.4</v>
      </c>
      <c r="J3591">
        <v>15.4</v>
      </c>
      <c r="K3591">
        <v>1.5266145</v>
      </c>
      <c r="L3591">
        <v>4.5443150750000001</v>
      </c>
    </row>
    <row r="3592" spans="1:12" x14ac:dyDescent="0.25">
      <c r="A3592" t="s">
        <v>18880</v>
      </c>
      <c r="B3592">
        <v>1</v>
      </c>
      <c r="C3592">
        <v>2</v>
      </c>
      <c r="D3592">
        <v>3</v>
      </c>
      <c r="E3592">
        <v>191326</v>
      </c>
      <c r="F3592" s="2">
        <v>0.02</v>
      </c>
      <c r="G3592" s="2">
        <v>0</v>
      </c>
      <c r="H3592" s="2">
        <v>0</v>
      </c>
      <c r="I3592">
        <v>0.4</v>
      </c>
      <c r="J3592">
        <v>2.6000000000000005</v>
      </c>
      <c r="K3592">
        <v>0.29566300000000001</v>
      </c>
      <c r="L3592">
        <v>0.91348205000000016</v>
      </c>
    </row>
    <row r="3593" spans="1:12" x14ac:dyDescent="0.25">
      <c r="A3593" t="s">
        <v>18719</v>
      </c>
      <c r="B3593">
        <v>1</v>
      </c>
      <c r="C3593">
        <v>7</v>
      </c>
      <c r="D3593">
        <v>5</v>
      </c>
      <c r="E3593">
        <v>295231</v>
      </c>
      <c r="F3593" s="2">
        <v>0.03</v>
      </c>
      <c r="G3593" s="2">
        <v>0</v>
      </c>
      <c r="H3593" s="2">
        <v>0</v>
      </c>
      <c r="I3593">
        <v>0.4</v>
      </c>
      <c r="J3593">
        <v>3.6</v>
      </c>
      <c r="K3593">
        <v>0.44761549999999994</v>
      </c>
      <c r="L3593">
        <v>1.216665425</v>
      </c>
    </row>
    <row r="3594" spans="1:12" x14ac:dyDescent="0.25">
      <c r="A3594" t="s">
        <v>18719</v>
      </c>
      <c r="B3594">
        <v>1</v>
      </c>
      <c r="C3594">
        <v>8</v>
      </c>
      <c r="D3594">
        <v>7</v>
      </c>
      <c r="E3594">
        <v>151744</v>
      </c>
      <c r="F3594" s="2">
        <v>0.04</v>
      </c>
      <c r="G3594" s="2">
        <v>0</v>
      </c>
      <c r="H3594" s="2">
        <v>0</v>
      </c>
      <c r="I3594">
        <v>0.4</v>
      </c>
      <c r="J3594">
        <v>5.4</v>
      </c>
      <c r="K3594">
        <v>0.47587200000000002</v>
      </c>
      <c r="L3594">
        <v>1.6765552000000001</v>
      </c>
    </row>
    <row r="3595" spans="1:12" x14ac:dyDescent="0.25">
      <c r="A3595" t="s">
        <v>6848</v>
      </c>
      <c r="B3595">
        <v>1</v>
      </c>
      <c r="C3595">
        <v>14</v>
      </c>
      <c r="D3595">
        <v>14</v>
      </c>
      <c r="E3595">
        <v>784713</v>
      </c>
      <c r="F3595" s="2">
        <v>0.02</v>
      </c>
      <c r="G3595" s="2">
        <v>0</v>
      </c>
      <c r="H3595" s="2">
        <v>0</v>
      </c>
      <c r="I3595">
        <v>0.4</v>
      </c>
      <c r="J3595">
        <v>11.200000000000001</v>
      </c>
      <c r="K3595">
        <v>0.59235649999999995</v>
      </c>
      <c r="L3595">
        <v>3.1673247750000004</v>
      </c>
    </row>
    <row r="3596" spans="1:12" x14ac:dyDescent="0.25">
      <c r="A3596" t="s">
        <v>6848</v>
      </c>
      <c r="B3596">
        <v>1</v>
      </c>
      <c r="C3596">
        <v>7</v>
      </c>
      <c r="D3596">
        <v>6</v>
      </c>
      <c r="E3596">
        <v>136047</v>
      </c>
      <c r="F3596" s="2">
        <v>0.03</v>
      </c>
      <c r="G3596" s="2">
        <v>0</v>
      </c>
      <c r="H3596" s="2">
        <v>0</v>
      </c>
      <c r="I3596">
        <v>0.4</v>
      </c>
      <c r="J3596">
        <v>4.6000000000000005</v>
      </c>
      <c r="K3596">
        <v>0.3680235</v>
      </c>
      <c r="L3596">
        <v>1.4388082250000001</v>
      </c>
    </row>
    <row r="3597" spans="1:12" x14ac:dyDescent="0.25">
      <c r="A3597" t="s">
        <v>1228</v>
      </c>
      <c r="B3597">
        <v>1</v>
      </c>
      <c r="C3597">
        <v>8</v>
      </c>
      <c r="D3597">
        <v>7</v>
      </c>
      <c r="E3597">
        <v>361852</v>
      </c>
      <c r="F3597" s="2">
        <v>0.03</v>
      </c>
      <c r="G3597" s="2">
        <v>-0.01</v>
      </c>
      <c r="H3597" s="2">
        <v>0</v>
      </c>
      <c r="I3597">
        <v>0.4</v>
      </c>
      <c r="J3597">
        <v>5.4</v>
      </c>
      <c r="K3597">
        <v>0.33092599999999994</v>
      </c>
      <c r="L3597">
        <v>1.6258241000000002</v>
      </c>
    </row>
    <row r="3598" spans="1:12" x14ac:dyDescent="0.25">
      <c r="A3598" t="s">
        <v>1228</v>
      </c>
      <c r="B3598">
        <v>1</v>
      </c>
      <c r="C3598">
        <v>12</v>
      </c>
      <c r="D3598">
        <v>11</v>
      </c>
      <c r="E3598">
        <v>491205</v>
      </c>
      <c r="F3598" s="2">
        <v>0.03</v>
      </c>
      <c r="G3598" s="2">
        <v>0</v>
      </c>
      <c r="H3598" s="2">
        <v>0</v>
      </c>
      <c r="I3598">
        <v>0.4</v>
      </c>
      <c r="J3598">
        <v>8.6000000000000014</v>
      </c>
      <c r="K3598">
        <v>0.54560249999999999</v>
      </c>
      <c r="L3598">
        <v>2.5009608750000005</v>
      </c>
    </row>
    <row r="3599" spans="1:12" x14ac:dyDescent="0.25">
      <c r="A3599" t="s">
        <v>1228</v>
      </c>
      <c r="B3599">
        <v>1</v>
      </c>
      <c r="C3599">
        <v>15</v>
      </c>
      <c r="D3599">
        <v>15</v>
      </c>
      <c r="E3599">
        <v>152062</v>
      </c>
      <c r="F3599" s="2">
        <v>0.04</v>
      </c>
      <c r="G3599" s="2">
        <v>0</v>
      </c>
      <c r="H3599" s="2">
        <v>0</v>
      </c>
      <c r="I3599">
        <v>0.4</v>
      </c>
      <c r="J3599">
        <v>12</v>
      </c>
      <c r="K3599">
        <v>0.47603100000000004</v>
      </c>
      <c r="L3599">
        <v>3.3266108500000002</v>
      </c>
    </row>
    <row r="3600" spans="1:12" x14ac:dyDescent="0.25">
      <c r="A3600" t="s">
        <v>1228</v>
      </c>
      <c r="B3600">
        <v>1</v>
      </c>
      <c r="C3600">
        <v>8</v>
      </c>
      <c r="D3600">
        <v>7</v>
      </c>
      <c r="E3600">
        <v>90730</v>
      </c>
      <c r="F3600" s="2">
        <v>7.0000000000000007E-2</v>
      </c>
      <c r="G3600" s="2">
        <v>-0.03</v>
      </c>
      <c r="H3600" s="2">
        <v>0.02</v>
      </c>
      <c r="I3600">
        <v>0.4</v>
      </c>
      <c r="J3600">
        <v>5.4</v>
      </c>
      <c r="K3600">
        <v>0.7953650000000001</v>
      </c>
      <c r="L3600">
        <v>1.7883777500000002</v>
      </c>
    </row>
    <row r="3601" spans="1:12" x14ac:dyDescent="0.25">
      <c r="A3601" t="s">
        <v>1228</v>
      </c>
      <c r="B3601">
        <v>1</v>
      </c>
      <c r="C3601">
        <v>5</v>
      </c>
      <c r="D3601">
        <v>1</v>
      </c>
      <c r="E3601">
        <v>359120</v>
      </c>
      <c r="F3601" s="2">
        <v>0.04</v>
      </c>
      <c r="G3601" s="2">
        <v>0</v>
      </c>
      <c r="H3601" s="2">
        <v>0</v>
      </c>
      <c r="I3601">
        <v>0.4</v>
      </c>
      <c r="J3601">
        <v>0</v>
      </c>
      <c r="K3601">
        <v>0.57956000000000008</v>
      </c>
      <c r="L3601">
        <v>0.36284600000000006</v>
      </c>
    </row>
    <row r="3602" spans="1:12" x14ac:dyDescent="0.25">
      <c r="A3602" t="s">
        <v>1228</v>
      </c>
      <c r="B3602">
        <v>1</v>
      </c>
      <c r="C3602">
        <v>7</v>
      </c>
      <c r="D3602">
        <v>6</v>
      </c>
      <c r="E3602">
        <v>211469</v>
      </c>
      <c r="F3602" s="2">
        <v>0.05</v>
      </c>
      <c r="G3602" s="2">
        <v>0</v>
      </c>
      <c r="H3602" s="2">
        <v>0</v>
      </c>
      <c r="I3602">
        <v>0.4</v>
      </c>
      <c r="J3602">
        <v>4.6000000000000005</v>
      </c>
      <c r="K3602">
        <v>0.60573450000000006</v>
      </c>
      <c r="L3602">
        <v>1.5220070750000001</v>
      </c>
    </row>
    <row r="3603" spans="1:12" x14ac:dyDescent="0.25">
      <c r="A3603" t="s">
        <v>9965</v>
      </c>
      <c r="B3603">
        <v>1</v>
      </c>
      <c r="C3603">
        <v>14</v>
      </c>
      <c r="D3603">
        <v>11</v>
      </c>
      <c r="E3603">
        <v>1208627</v>
      </c>
      <c r="F3603" s="2">
        <v>0.05</v>
      </c>
      <c r="G3603" s="2">
        <v>0</v>
      </c>
      <c r="H3603" s="2">
        <v>0</v>
      </c>
      <c r="I3603">
        <v>0.4</v>
      </c>
      <c r="J3603">
        <v>8.2000000000000011</v>
      </c>
      <c r="K3603">
        <v>1.1043134999999999</v>
      </c>
      <c r="L3603">
        <v>2.5965097250000002</v>
      </c>
    </row>
    <row r="3604" spans="1:12" x14ac:dyDescent="0.25">
      <c r="A3604" t="s">
        <v>9965</v>
      </c>
      <c r="B3604">
        <v>1</v>
      </c>
      <c r="C3604">
        <v>17</v>
      </c>
      <c r="D3604">
        <v>11</v>
      </c>
      <c r="E3604">
        <v>997139</v>
      </c>
      <c r="F3604" s="2">
        <v>0.06</v>
      </c>
      <c r="G3604" s="2">
        <v>0</v>
      </c>
      <c r="H3604" s="2">
        <v>0.01</v>
      </c>
      <c r="I3604">
        <v>0.4</v>
      </c>
      <c r="J3604">
        <v>7.6000000000000005</v>
      </c>
      <c r="K3604">
        <v>1.3485695</v>
      </c>
      <c r="L3604">
        <v>2.5319993250000001</v>
      </c>
    </row>
    <row r="3605" spans="1:12" x14ac:dyDescent="0.25">
      <c r="A3605" t="s">
        <v>9965</v>
      </c>
      <c r="B3605">
        <v>1</v>
      </c>
      <c r="C3605">
        <v>8</v>
      </c>
      <c r="D3605">
        <v>6</v>
      </c>
      <c r="E3605">
        <v>748102</v>
      </c>
      <c r="F3605" s="2">
        <v>0.06</v>
      </c>
      <c r="G3605" s="2">
        <v>0</v>
      </c>
      <c r="H3605" s="2">
        <v>0.01</v>
      </c>
      <c r="I3605">
        <v>0.4</v>
      </c>
      <c r="J3605">
        <v>4.4000000000000004</v>
      </c>
      <c r="K3605">
        <v>1.224051</v>
      </c>
      <c r="L3605">
        <v>1.6884178500000002</v>
      </c>
    </row>
    <row r="3606" spans="1:12" x14ac:dyDescent="0.25">
      <c r="A3606" t="s">
        <v>2919</v>
      </c>
      <c r="B3606">
        <v>1</v>
      </c>
      <c r="C3606">
        <v>11</v>
      </c>
      <c r="D3606">
        <v>10</v>
      </c>
      <c r="E3606">
        <v>24296</v>
      </c>
      <c r="F3606" s="2">
        <v>0.03</v>
      </c>
      <c r="G3606" s="2">
        <v>0</v>
      </c>
      <c r="H3606" s="2">
        <v>0</v>
      </c>
      <c r="I3606">
        <v>0.4</v>
      </c>
      <c r="J3606">
        <v>7.8</v>
      </c>
      <c r="K3606">
        <v>0.31214799999999998</v>
      </c>
      <c r="L3606">
        <v>2.2192517999999999</v>
      </c>
    </row>
    <row r="3607" spans="1:12" x14ac:dyDescent="0.25">
      <c r="A3607" t="s">
        <v>4672</v>
      </c>
      <c r="B3607">
        <v>1</v>
      </c>
      <c r="C3607">
        <v>7</v>
      </c>
      <c r="D3607">
        <v>6</v>
      </c>
      <c r="E3607">
        <v>257584</v>
      </c>
      <c r="F3607" s="2">
        <v>0</v>
      </c>
      <c r="G3607" s="2">
        <v>0</v>
      </c>
      <c r="H3607" s="2">
        <v>0</v>
      </c>
      <c r="I3607">
        <v>0.4</v>
      </c>
      <c r="J3607">
        <v>4.6000000000000005</v>
      </c>
      <c r="K3607">
        <v>0.12879199999999999</v>
      </c>
      <c r="L3607">
        <v>1.3550772</v>
      </c>
    </row>
    <row r="3608" spans="1:12" x14ac:dyDescent="0.25">
      <c r="A3608" t="s">
        <v>20816</v>
      </c>
      <c r="B3608">
        <v>1</v>
      </c>
      <c r="C3608">
        <v>10</v>
      </c>
      <c r="D3608">
        <v>10</v>
      </c>
      <c r="E3608">
        <v>299365</v>
      </c>
      <c r="F3608" s="2">
        <v>0.02</v>
      </c>
      <c r="G3608" s="2">
        <v>0</v>
      </c>
      <c r="H3608" s="2">
        <v>0</v>
      </c>
      <c r="I3608">
        <v>0.4</v>
      </c>
      <c r="J3608">
        <v>8</v>
      </c>
      <c r="K3608">
        <v>0.34968250000000001</v>
      </c>
      <c r="L3608">
        <v>2.2823888750000001</v>
      </c>
    </row>
    <row r="3609" spans="1:12" x14ac:dyDescent="0.25">
      <c r="A3609" t="s">
        <v>15747</v>
      </c>
      <c r="B3609">
        <v>1</v>
      </c>
      <c r="C3609">
        <v>13</v>
      </c>
      <c r="D3609">
        <v>3</v>
      </c>
      <c r="E3609">
        <v>2139</v>
      </c>
      <c r="F3609" s="2">
        <v>0.01</v>
      </c>
      <c r="G3609" s="2">
        <v>0</v>
      </c>
      <c r="H3609" s="2">
        <v>0</v>
      </c>
      <c r="I3609">
        <v>0.4</v>
      </c>
      <c r="J3609">
        <v>0.40000000000000036</v>
      </c>
      <c r="K3609">
        <v>0.10106950000000001</v>
      </c>
      <c r="L3609">
        <v>0.2953743250000001</v>
      </c>
    </row>
    <row r="3610" spans="1:12" x14ac:dyDescent="0.25">
      <c r="A3610" t="s">
        <v>14657</v>
      </c>
      <c r="B3610">
        <v>1</v>
      </c>
      <c r="C3610">
        <v>4</v>
      </c>
      <c r="D3610">
        <v>1</v>
      </c>
      <c r="E3610">
        <v>5149</v>
      </c>
      <c r="F3610" s="2">
        <v>0.05</v>
      </c>
      <c r="G3610" s="2">
        <v>0</v>
      </c>
      <c r="H3610" s="2">
        <v>0.01</v>
      </c>
      <c r="I3610">
        <v>0.4</v>
      </c>
      <c r="J3610">
        <v>0.19999999999999996</v>
      </c>
      <c r="K3610">
        <v>0.75257450000000015</v>
      </c>
      <c r="L3610">
        <v>0.47340107500000006</v>
      </c>
    </row>
    <row r="3611" spans="1:12" x14ac:dyDescent="0.25">
      <c r="A3611" t="s">
        <v>14693</v>
      </c>
      <c r="B3611">
        <v>1</v>
      </c>
      <c r="C3611">
        <v>4</v>
      </c>
      <c r="D3611">
        <v>2</v>
      </c>
      <c r="E3611">
        <v>3699</v>
      </c>
      <c r="F3611" s="2">
        <v>0.01</v>
      </c>
      <c r="G3611" s="2">
        <v>0</v>
      </c>
      <c r="H3611" s="2">
        <v>0</v>
      </c>
      <c r="I3611">
        <v>0.4</v>
      </c>
      <c r="J3611">
        <v>1.2000000000000002</v>
      </c>
      <c r="K3611">
        <v>0.10184950000000001</v>
      </c>
      <c r="L3611">
        <v>0.49564732500000008</v>
      </c>
    </row>
    <row r="3612" spans="1:12" x14ac:dyDescent="0.25">
      <c r="A3612" t="s">
        <v>18564</v>
      </c>
      <c r="B3612">
        <v>1</v>
      </c>
      <c r="C3612">
        <v>5</v>
      </c>
      <c r="D3612">
        <v>3</v>
      </c>
      <c r="E3612">
        <v>45561</v>
      </c>
      <c r="F3612" s="2">
        <v>0.04</v>
      </c>
      <c r="G3612" s="2">
        <v>0</v>
      </c>
      <c r="H3612" s="2">
        <v>0</v>
      </c>
      <c r="I3612">
        <v>0.4</v>
      </c>
      <c r="J3612">
        <v>2.0000000000000004</v>
      </c>
      <c r="K3612">
        <v>0.4227805</v>
      </c>
      <c r="L3612">
        <v>0.8079731750000001</v>
      </c>
    </row>
    <row r="3613" spans="1:12" x14ac:dyDescent="0.25">
      <c r="A3613" t="s">
        <v>12998</v>
      </c>
      <c r="B3613">
        <v>1</v>
      </c>
      <c r="C3613">
        <v>14</v>
      </c>
      <c r="D3613">
        <v>10</v>
      </c>
      <c r="E3613">
        <v>1780209</v>
      </c>
      <c r="F3613" s="2">
        <v>0.01</v>
      </c>
      <c r="G3613" s="2">
        <v>0</v>
      </c>
      <c r="H3613" s="2">
        <v>0</v>
      </c>
      <c r="I3613">
        <v>0.4</v>
      </c>
      <c r="J3613">
        <v>7.2</v>
      </c>
      <c r="K3613">
        <v>0.99010449999999994</v>
      </c>
      <c r="L3613">
        <v>2.306536575</v>
      </c>
    </row>
    <row r="3614" spans="1:12" x14ac:dyDescent="0.25">
      <c r="A3614" t="s">
        <v>12998</v>
      </c>
      <c r="B3614">
        <v>1</v>
      </c>
      <c r="C3614">
        <v>5</v>
      </c>
      <c r="D3614">
        <v>5</v>
      </c>
      <c r="E3614">
        <v>54703</v>
      </c>
      <c r="F3614" s="2">
        <v>0.01</v>
      </c>
      <c r="G3614" s="2">
        <v>0</v>
      </c>
      <c r="H3614" s="2">
        <v>0</v>
      </c>
      <c r="I3614">
        <v>0.4</v>
      </c>
      <c r="J3614">
        <v>4</v>
      </c>
      <c r="K3614">
        <v>0.12735150000000001</v>
      </c>
      <c r="L3614">
        <v>1.2045730250000002</v>
      </c>
    </row>
    <row r="3615" spans="1:12" x14ac:dyDescent="0.25">
      <c r="A3615" t="s">
        <v>7629</v>
      </c>
      <c r="B3615">
        <v>1</v>
      </c>
      <c r="C3615">
        <v>8</v>
      </c>
      <c r="D3615">
        <v>7</v>
      </c>
      <c r="E3615">
        <v>1248469</v>
      </c>
      <c r="F3615" s="2">
        <v>0.01</v>
      </c>
      <c r="G3615" s="2">
        <v>0</v>
      </c>
      <c r="H3615" s="2">
        <v>0</v>
      </c>
      <c r="I3615">
        <v>0.4</v>
      </c>
      <c r="J3615">
        <v>5.4</v>
      </c>
      <c r="K3615">
        <v>0.7242345</v>
      </c>
      <c r="L3615">
        <v>1.7634820750000002</v>
      </c>
    </row>
    <row r="3616" spans="1:12" x14ac:dyDescent="0.25">
      <c r="A3616" t="s">
        <v>7629</v>
      </c>
      <c r="B3616">
        <v>1</v>
      </c>
      <c r="C3616">
        <v>8</v>
      </c>
      <c r="D3616">
        <v>8</v>
      </c>
      <c r="E3616">
        <v>269126</v>
      </c>
      <c r="F3616" s="2">
        <v>0.01</v>
      </c>
      <c r="G3616" s="2">
        <v>0</v>
      </c>
      <c r="H3616" s="2">
        <v>0</v>
      </c>
      <c r="I3616">
        <v>0.4</v>
      </c>
      <c r="J3616">
        <v>6.4</v>
      </c>
      <c r="K3616">
        <v>0.23456299999999999</v>
      </c>
      <c r="L3616">
        <v>1.8420970500000002</v>
      </c>
    </row>
    <row r="3617" spans="1:12" x14ac:dyDescent="0.25">
      <c r="A3617" t="s">
        <v>7629</v>
      </c>
      <c r="B3617">
        <v>1</v>
      </c>
      <c r="C3617">
        <v>3</v>
      </c>
      <c r="D3617">
        <v>1</v>
      </c>
      <c r="E3617">
        <v>425705</v>
      </c>
      <c r="F3617" s="2">
        <v>0</v>
      </c>
      <c r="G3617" s="2">
        <v>0</v>
      </c>
      <c r="H3617" s="2">
        <v>0</v>
      </c>
      <c r="I3617">
        <v>0.4</v>
      </c>
      <c r="J3617">
        <v>0.4</v>
      </c>
      <c r="K3617">
        <v>0.2128525</v>
      </c>
      <c r="L3617">
        <v>0.33449837500000001</v>
      </c>
    </row>
    <row r="3618" spans="1:12" x14ac:dyDescent="0.25">
      <c r="A3618" t="s">
        <v>11347</v>
      </c>
      <c r="B3618">
        <v>1</v>
      </c>
      <c r="C3618">
        <v>8</v>
      </c>
      <c r="D3618">
        <v>7</v>
      </c>
      <c r="E3618">
        <v>58234</v>
      </c>
      <c r="F3618" s="2">
        <v>0.01</v>
      </c>
      <c r="G3618" s="2">
        <v>0</v>
      </c>
      <c r="H3618" s="2">
        <v>0</v>
      </c>
      <c r="I3618">
        <v>0.4</v>
      </c>
      <c r="J3618">
        <v>5.4</v>
      </c>
      <c r="K3618">
        <v>0.12911700000000001</v>
      </c>
      <c r="L3618">
        <v>1.5551909500000003</v>
      </c>
    </row>
    <row r="3619" spans="1:12" x14ac:dyDescent="0.25">
      <c r="A3619" t="s">
        <v>11347</v>
      </c>
      <c r="B3619">
        <v>1</v>
      </c>
      <c r="C3619">
        <v>2</v>
      </c>
      <c r="D3619">
        <v>2</v>
      </c>
      <c r="E3619">
        <v>53645</v>
      </c>
      <c r="F3619" s="2">
        <v>0.01</v>
      </c>
      <c r="G3619" s="2">
        <v>0</v>
      </c>
      <c r="H3619" s="2">
        <v>0</v>
      </c>
      <c r="I3619">
        <v>0.4</v>
      </c>
      <c r="J3619">
        <v>1.6</v>
      </c>
      <c r="K3619">
        <v>0.1268225</v>
      </c>
      <c r="L3619">
        <v>0.60438787500000002</v>
      </c>
    </row>
    <row r="3620" spans="1:12" x14ac:dyDescent="0.25">
      <c r="A3620" t="s">
        <v>4341</v>
      </c>
      <c r="B3620">
        <v>1</v>
      </c>
      <c r="C3620">
        <v>23</v>
      </c>
      <c r="D3620">
        <v>21</v>
      </c>
      <c r="E3620">
        <v>1165339</v>
      </c>
      <c r="F3620" s="2">
        <v>0.02</v>
      </c>
      <c r="G3620" s="2">
        <v>0</v>
      </c>
      <c r="H3620" s="2">
        <v>0</v>
      </c>
      <c r="I3620">
        <v>0.4</v>
      </c>
      <c r="J3620">
        <v>16.400000000000002</v>
      </c>
      <c r="K3620">
        <v>0.78266949999999991</v>
      </c>
      <c r="L3620">
        <v>4.5339343250000006</v>
      </c>
    </row>
    <row r="3621" spans="1:12" x14ac:dyDescent="0.25">
      <c r="A3621" t="s">
        <v>4341</v>
      </c>
      <c r="B3621">
        <v>1</v>
      </c>
      <c r="C3621">
        <v>5</v>
      </c>
      <c r="D3621">
        <v>1</v>
      </c>
      <c r="E3621">
        <v>61977</v>
      </c>
      <c r="F3621" s="2">
        <v>0.01</v>
      </c>
      <c r="G3621" s="2">
        <v>0</v>
      </c>
      <c r="H3621" s="2">
        <v>0</v>
      </c>
      <c r="I3621">
        <v>0.4</v>
      </c>
      <c r="J3621">
        <v>0</v>
      </c>
      <c r="K3621">
        <v>0.13098850000000001</v>
      </c>
      <c r="L3621">
        <v>0.20584597500000001</v>
      </c>
    </row>
    <row r="3622" spans="1:12" x14ac:dyDescent="0.25">
      <c r="A3622" t="s">
        <v>5128</v>
      </c>
      <c r="B3622">
        <v>1</v>
      </c>
      <c r="C3622">
        <v>13</v>
      </c>
      <c r="D3622">
        <v>12</v>
      </c>
      <c r="E3622">
        <v>1836595</v>
      </c>
      <c r="F3622" s="2">
        <v>0.09</v>
      </c>
      <c r="G3622" s="2">
        <v>0</v>
      </c>
      <c r="H3622" s="2">
        <v>0.02</v>
      </c>
      <c r="I3622">
        <v>0.4</v>
      </c>
      <c r="J3622">
        <v>9.4000000000000021</v>
      </c>
      <c r="K3622">
        <v>2.3182974999999999</v>
      </c>
      <c r="L3622">
        <v>3.3214041250000008</v>
      </c>
    </row>
    <row r="3623" spans="1:12" x14ac:dyDescent="0.25">
      <c r="A3623" t="s">
        <v>5128</v>
      </c>
      <c r="B3623">
        <v>1</v>
      </c>
      <c r="C3623">
        <v>7</v>
      </c>
      <c r="D3623">
        <v>6</v>
      </c>
      <c r="E3623">
        <v>2032507</v>
      </c>
      <c r="F3623" s="2">
        <v>0.1</v>
      </c>
      <c r="G3623" s="2">
        <v>0</v>
      </c>
      <c r="H3623" s="2">
        <v>0.02</v>
      </c>
      <c r="I3623">
        <v>0.4</v>
      </c>
      <c r="J3623">
        <v>4.6000000000000005</v>
      </c>
      <c r="K3623">
        <v>2.5162535000000004</v>
      </c>
      <c r="L3623">
        <v>2.1906887250000002</v>
      </c>
    </row>
    <row r="3624" spans="1:12" x14ac:dyDescent="0.25">
      <c r="A3624" t="s">
        <v>11062</v>
      </c>
      <c r="B3624">
        <v>1</v>
      </c>
      <c r="C3624">
        <v>16</v>
      </c>
      <c r="D3624">
        <v>5</v>
      </c>
      <c r="E3624">
        <v>60697</v>
      </c>
      <c r="F3624" s="2">
        <v>0</v>
      </c>
      <c r="G3624" s="2">
        <v>-0.01</v>
      </c>
      <c r="H3624" s="2">
        <v>0</v>
      </c>
      <c r="I3624">
        <v>0.4</v>
      </c>
      <c r="J3624">
        <v>1.7999999999999998</v>
      </c>
      <c r="K3624">
        <v>-0.11965149999999999</v>
      </c>
      <c r="L3624">
        <v>0.56812197499999995</v>
      </c>
    </row>
    <row r="3625" spans="1:12" x14ac:dyDescent="0.25">
      <c r="A3625" t="s">
        <v>11280</v>
      </c>
      <c r="B3625">
        <v>1</v>
      </c>
      <c r="C3625">
        <v>8</v>
      </c>
      <c r="D3625">
        <v>4</v>
      </c>
      <c r="E3625">
        <v>268393</v>
      </c>
      <c r="F3625" s="2">
        <v>0.02</v>
      </c>
      <c r="G3625" s="2">
        <v>0</v>
      </c>
      <c r="H3625" s="2">
        <v>0</v>
      </c>
      <c r="I3625">
        <v>0.4</v>
      </c>
      <c r="J3625">
        <v>2.4000000000000004</v>
      </c>
      <c r="K3625">
        <v>0.33419650000000001</v>
      </c>
      <c r="L3625">
        <v>0.87696877500000014</v>
      </c>
    </row>
    <row r="3626" spans="1:12" x14ac:dyDescent="0.25">
      <c r="A3626" t="s">
        <v>210</v>
      </c>
      <c r="B3626">
        <v>1</v>
      </c>
      <c r="C3626">
        <v>7</v>
      </c>
      <c r="D3626">
        <v>7</v>
      </c>
      <c r="E3626">
        <v>792814</v>
      </c>
      <c r="F3626" s="2">
        <v>0.02</v>
      </c>
      <c r="G3626" s="2">
        <v>0</v>
      </c>
      <c r="H3626" s="2">
        <v>0.01</v>
      </c>
      <c r="I3626">
        <v>0.4</v>
      </c>
      <c r="J3626">
        <v>5.6000000000000005</v>
      </c>
      <c r="K3626">
        <v>0.84640700000000002</v>
      </c>
      <c r="L3626">
        <v>1.8562424500000001</v>
      </c>
    </row>
    <row r="3627" spans="1:12" x14ac:dyDescent="0.25">
      <c r="A3627" t="s">
        <v>210</v>
      </c>
      <c r="B3627">
        <v>1</v>
      </c>
      <c r="C3627">
        <v>8</v>
      </c>
      <c r="D3627">
        <v>8</v>
      </c>
      <c r="E3627">
        <v>121157</v>
      </c>
      <c r="F3627" s="2">
        <v>0.02</v>
      </c>
      <c r="G3627" s="2">
        <v>0</v>
      </c>
      <c r="H3627" s="2">
        <v>0</v>
      </c>
      <c r="I3627">
        <v>0.4</v>
      </c>
      <c r="J3627">
        <v>6.4</v>
      </c>
      <c r="K3627">
        <v>0.26057849999999999</v>
      </c>
      <c r="L3627">
        <v>1.8512024750000002</v>
      </c>
    </row>
    <row r="3628" spans="1:12" x14ac:dyDescent="0.25">
      <c r="A3628" t="s">
        <v>210</v>
      </c>
      <c r="B3628">
        <v>1</v>
      </c>
      <c r="C3628">
        <v>5</v>
      </c>
      <c r="D3628">
        <v>5</v>
      </c>
      <c r="E3628">
        <v>68699</v>
      </c>
      <c r="F3628" s="2">
        <v>0.03</v>
      </c>
      <c r="G3628" s="2">
        <v>0</v>
      </c>
      <c r="H3628" s="2">
        <v>0</v>
      </c>
      <c r="I3628">
        <v>0.4</v>
      </c>
      <c r="J3628">
        <v>4</v>
      </c>
      <c r="K3628">
        <v>0.33434949999999997</v>
      </c>
      <c r="L3628">
        <v>1.2770223250000001</v>
      </c>
    </row>
    <row r="3629" spans="1:12" x14ac:dyDescent="0.25">
      <c r="A3629" t="s">
        <v>210</v>
      </c>
      <c r="B3629">
        <v>1</v>
      </c>
      <c r="C3629">
        <v>3</v>
      </c>
      <c r="D3629">
        <v>2</v>
      </c>
      <c r="E3629">
        <v>376291</v>
      </c>
      <c r="F3629" s="2">
        <v>0.04</v>
      </c>
      <c r="G3629" s="2">
        <v>0</v>
      </c>
      <c r="H3629" s="2">
        <v>0</v>
      </c>
      <c r="I3629">
        <v>0.4</v>
      </c>
      <c r="J3629">
        <v>1.4000000000000001</v>
      </c>
      <c r="K3629">
        <v>0.58814549999999999</v>
      </c>
      <c r="L3629">
        <v>0.71585092500000003</v>
      </c>
    </row>
    <row r="3630" spans="1:12" x14ac:dyDescent="0.25">
      <c r="A3630" t="s">
        <v>210</v>
      </c>
      <c r="B3630">
        <v>1</v>
      </c>
      <c r="C3630">
        <v>6</v>
      </c>
      <c r="D3630">
        <v>2</v>
      </c>
      <c r="E3630">
        <v>49115</v>
      </c>
      <c r="F3630" s="2">
        <v>0.04</v>
      </c>
      <c r="G3630" s="2">
        <v>0</v>
      </c>
      <c r="H3630" s="2">
        <v>0</v>
      </c>
      <c r="I3630">
        <v>0.4</v>
      </c>
      <c r="J3630">
        <v>0.8</v>
      </c>
      <c r="K3630">
        <v>0.42455750000000003</v>
      </c>
      <c r="L3630">
        <v>0.50859512500000004</v>
      </c>
    </row>
    <row r="3631" spans="1:12" x14ac:dyDescent="0.25">
      <c r="A3631" t="s">
        <v>210</v>
      </c>
      <c r="B3631">
        <v>1</v>
      </c>
      <c r="C3631">
        <v>13</v>
      </c>
      <c r="D3631">
        <v>13</v>
      </c>
      <c r="E3631">
        <v>801597</v>
      </c>
      <c r="F3631" s="2">
        <v>0.02</v>
      </c>
      <c r="G3631" s="2">
        <v>0</v>
      </c>
      <c r="H3631" s="2">
        <v>0</v>
      </c>
      <c r="I3631">
        <v>0.4</v>
      </c>
      <c r="J3631">
        <v>10.4</v>
      </c>
      <c r="K3631">
        <v>0.60079850000000001</v>
      </c>
      <c r="L3631">
        <v>2.9702794750000003</v>
      </c>
    </row>
    <row r="3632" spans="1:12" x14ac:dyDescent="0.25">
      <c r="A3632" t="s">
        <v>210</v>
      </c>
      <c r="B3632">
        <v>1</v>
      </c>
      <c r="C3632">
        <v>9</v>
      </c>
      <c r="D3632">
        <v>6</v>
      </c>
      <c r="E3632">
        <v>731180</v>
      </c>
      <c r="F3632" s="2">
        <v>0.01</v>
      </c>
      <c r="G3632" s="2">
        <v>0</v>
      </c>
      <c r="H3632" s="2">
        <v>0</v>
      </c>
      <c r="I3632">
        <v>0.4</v>
      </c>
      <c r="J3632">
        <v>4.2000000000000011</v>
      </c>
      <c r="K3632">
        <v>0.46558999999999995</v>
      </c>
      <c r="L3632">
        <v>1.3729565000000004</v>
      </c>
    </row>
    <row r="3633" spans="1:12" x14ac:dyDescent="0.25">
      <c r="A3633" t="s">
        <v>210</v>
      </c>
      <c r="B3633">
        <v>1</v>
      </c>
      <c r="C3633">
        <v>6</v>
      </c>
      <c r="D3633">
        <v>5</v>
      </c>
      <c r="E3633">
        <v>75312</v>
      </c>
      <c r="F3633" s="2">
        <v>0.02</v>
      </c>
      <c r="G3633" s="2">
        <v>0</v>
      </c>
      <c r="H3633" s="2">
        <v>0</v>
      </c>
      <c r="I3633">
        <v>0.4</v>
      </c>
      <c r="J3633">
        <v>3.8</v>
      </c>
      <c r="K3633">
        <v>0.23765600000000001</v>
      </c>
      <c r="L3633">
        <v>1.1931795999999999</v>
      </c>
    </row>
    <row r="3634" spans="1:12" x14ac:dyDescent="0.25">
      <c r="A3634" t="s">
        <v>210</v>
      </c>
      <c r="B3634">
        <v>1</v>
      </c>
      <c r="C3634">
        <v>3</v>
      </c>
      <c r="D3634">
        <v>1</v>
      </c>
      <c r="E3634">
        <v>22371</v>
      </c>
      <c r="F3634" s="2">
        <v>0.02</v>
      </c>
      <c r="G3634" s="2">
        <v>0</v>
      </c>
      <c r="H3634" s="2">
        <v>0</v>
      </c>
      <c r="I3634">
        <v>0.4</v>
      </c>
      <c r="J3634">
        <v>0.4</v>
      </c>
      <c r="K3634">
        <v>0.2111855</v>
      </c>
      <c r="L3634">
        <v>0.33391492499999997</v>
      </c>
    </row>
    <row r="3635" spans="1:12" x14ac:dyDescent="0.25">
      <c r="A3635" t="s">
        <v>210</v>
      </c>
      <c r="B3635">
        <v>1</v>
      </c>
      <c r="C3635">
        <v>4</v>
      </c>
      <c r="D3635">
        <v>2</v>
      </c>
      <c r="E3635">
        <v>563802</v>
      </c>
      <c r="F3635" s="2">
        <v>0.03</v>
      </c>
      <c r="G3635" s="2">
        <v>0</v>
      </c>
      <c r="H3635" s="2">
        <v>0</v>
      </c>
      <c r="I3635">
        <v>0.4</v>
      </c>
      <c r="J3635">
        <v>1.2000000000000002</v>
      </c>
      <c r="K3635">
        <v>0.581901</v>
      </c>
      <c r="L3635">
        <v>0.66366535000000004</v>
      </c>
    </row>
    <row r="3636" spans="1:12" x14ac:dyDescent="0.25">
      <c r="A3636" t="s">
        <v>210</v>
      </c>
      <c r="B3636">
        <v>1</v>
      </c>
      <c r="C3636">
        <v>5</v>
      </c>
      <c r="D3636">
        <v>4</v>
      </c>
      <c r="E3636">
        <v>46119</v>
      </c>
      <c r="F3636" s="2">
        <v>0.04</v>
      </c>
      <c r="G3636" s="2">
        <v>0</v>
      </c>
      <c r="H3636" s="2">
        <v>0</v>
      </c>
      <c r="I3636">
        <v>0.4</v>
      </c>
      <c r="J3636">
        <v>3</v>
      </c>
      <c r="K3636">
        <v>0.42305950000000003</v>
      </c>
      <c r="L3636">
        <v>1.0580708249999999</v>
      </c>
    </row>
    <row r="3637" spans="1:12" x14ac:dyDescent="0.25">
      <c r="A3637" t="s">
        <v>210</v>
      </c>
      <c r="B3637">
        <v>1</v>
      </c>
      <c r="C3637">
        <v>6</v>
      </c>
      <c r="D3637">
        <v>5</v>
      </c>
      <c r="E3637">
        <v>660630</v>
      </c>
      <c r="F3637" s="2">
        <v>0.01</v>
      </c>
      <c r="G3637" s="2">
        <v>0</v>
      </c>
      <c r="H3637" s="2">
        <v>0</v>
      </c>
      <c r="I3637">
        <v>0.4</v>
      </c>
      <c r="J3637">
        <v>3.8</v>
      </c>
      <c r="K3637">
        <v>0.430315</v>
      </c>
      <c r="L3637">
        <v>1.2606102499999998</v>
      </c>
    </row>
    <row r="3638" spans="1:12" x14ac:dyDescent="0.25">
      <c r="A3638" t="s">
        <v>784</v>
      </c>
      <c r="B3638">
        <v>1</v>
      </c>
      <c r="C3638">
        <v>5</v>
      </c>
      <c r="D3638">
        <v>3</v>
      </c>
      <c r="E3638">
        <v>2492</v>
      </c>
      <c r="F3638" s="2">
        <v>0.01</v>
      </c>
      <c r="G3638" s="2">
        <v>0</v>
      </c>
      <c r="H3638" s="2">
        <v>0</v>
      </c>
      <c r="I3638">
        <v>0.4</v>
      </c>
      <c r="J3638">
        <v>2.0000000000000004</v>
      </c>
      <c r="K3638">
        <v>0.101246</v>
      </c>
      <c r="L3638">
        <v>0.69543610000000011</v>
      </c>
    </row>
    <row r="3639" spans="1:12" x14ac:dyDescent="0.25">
      <c r="A3639" t="s">
        <v>19308</v>
      </c>
      <c r="B3639">
        <v>1</v>
      </c>
      <c r="C3639">
        <v>1534</v>
      </c>
      <c r="D3639">
        <v>4</v>
      </c>
      <c r="E3639">
        <v>21175</v>
      </c>
      <c r="F3639" s="2">
        <v>0</v>
      </c>
      <c r="G3639" s="2">
        <v>0</v>
      </c>
      <c r="H3639" s="2">
        <v>0</v>
      </c>
      <c r="I3639">
        <v>0.4</v>
      </c>
      <c r="J3639">
        <v>-302.8</v>
      </c>
      <c r="K3639">
        <v>1.05875E-2</v>
      </c>
      <c r="L3639">
        <v>-75.536294375000011</v>
      </c>
    </row>
    <row r="3640" spans="1:12" x14ac:dyDescent="0.25">
      <c r="A3640" t="s">
        <v>818</v>
      </c>
      <c r="B3640">
        <v>1</v>
      </c>
      <c r="C3640">
        <v>2</v>
      </c>
      <c r="D3640">
        <v>3</v>
      </c>
      <c r="E3640">
        <v>185891</v>
      </c>
      <c r="F3640" s="2">
        <v>0.03</v>
      </c>
      <c r="G3640" s="2">
        <v>0</v>
      </c>
      <c r="H3640" s="2">
        <v>0</v>
      </c>
      <c r="I3640">
        <v>0.4</v>
      </c>
      <c r="J3640">
        <v>2.6000000000000005</v>
      </c>
      <c r="K3640">
        <v>0.3929455</v>
      </c>
      <c r="L3640">
        <v>0.94753092500000013</v>
      </c>
    </row>
    <row r="3641" spans="1:12" x14ac:dyDescent="0.25">
      <c r="A3641" t="s">
        <v>818</v>
      </c>
      <c r="B3641">
        <v>1</v>
      </c>
      <c r="C3641">
        <v>4</v>
      </c>
      <c r="D3641">
        <v>4</v>
      </c>
      <c r="E3641">
        <v>132889</v>
      </c>
      <c r="F3641" s="2">
        <v>0.02</v>
      </c>
      <c r="G3641" s="2">
        <v>0</v>
      </c>
      <c r="H3641" s="2">
        <v>0</v>
      </c>
      <c r="I3641">
        <v>0.4</v>
      </c>
      <c r="J3641">
        <v>3.2</v>
      </c>
      <c r="K3641">
        <v>0.26644450000000003</v>
      </c>
      <c r="L3641">
        <v>1.0532555750000001</v>
      </c>
    </row>
    <row r="3642" spans="1:12" x14ac:dyDescent="0.25">
      <c r="A3642" t="s">
        <v>818</v>
      </c>
      <c r="B3642">
        <v>1</v>
      </c>
      <c r="C3642">
        <v>4</v>
      </c>
      <c r="D3642">
        <v>4</v>
      </c>
      <c r="E3642">
        <v>1036300</v>
      </c>
      <c r="F3642" s="2">
        <v>0.01</v>
      </c>
      <c r="G3642" s="2">
        <v>0</v>
      </c>
      <c r="H3642" s="2">
        <v>0</v>
      </c>
      <c r="I3642">
        <v>0.4</v>
      </c>
      <c r="J3642">
        <v>3.2</v>
      </c>
      <c r="K3642">
        <v>0.61814999999999998</v>
      </c>
      <c r="L3642">
        <v>1.1763525000000001</v>
      </c>
    </row>
    <row r="3643" spans="1:12" x14ac:dyDescent="0.25">
      <c r="A3643" t="s">
        <v>818</v>
      </c>
      <c r="B3643">
        <v>1</v>
      </c>
      <c r="C3643">
        <v>4</v>
      </c>
      <c r="D3643">
        <v>4</v>
      </c>
      <c r="E3643">
        <v>709274</v>
      </c>
      <c r="F3643" s="2">
        <v>0.01</v>
      </c>
      <c r="G3643" s="2">
        <v>0</v>
      </c>
      <c r="H3643" s="2">
        <v>0</v>
      </c>
      <c r="I3643">
        <v>0.4</v>
      </c>
      <c r="J3643">
        <v>3.2</v>
      </c>
      <c r="K3643">
        <v>0.45463699999999996</v>
      </c>
      <c r="L3643">
        <v>1.1191229499999999</v>
      </c>
    </row>
    <row r="3644" spans="1:12" x14ac:dyDescent="0.25">
      <c r="A3644" t="s">
        <v>818</v>
      </c>
      <c r="B3644">
        <v>1</v>
      </c>
      <c r="C3644">
        <v>6</v>
      </c>
      <c r="D3644">
        <v>5</v>
      </c>
      <c r="E3644">
        <v>443354</v>
      </c>
      <c r="F3644" s="2">
        <v>0.01</v>
      </c>
      <c r="G3644" s="2">
        <v>0</v>
      </c>
      <c r="H3644" s="2">
        <v>0</v>
      </c>
      <c r="I3644">
        <v>0.4</v>
      </c>
      <c r="J3644">
        <v>3.8</v>
      </c>
      <c r="K3644">
        <v>0.32167699999999999</v>
      </c>
      <c r="L3644">
        <v>1.22258695</v>
      </c>
    </row>
    <row r="3645" spans="1:12" x14ac:dyDescent="0.25">
      <c r="A3645" t="s">
        <v>818</v>
      </c>
      <c r="B3645">
        <v>1</v>
      </c>
      <c r="C3645">
        <v>4</v>
      </c>
      <c r="D3645">
        <v>3</v>
      </c>
      <c r="E3645">
        <v>146487</v>
      </c>
      <c r="F3645" s="2">
        <v>0.02</v>
      </c>
      <c r="G3645" s="2">
        <v>0</v>
      </c>
      <c r="H3645" s="2">
        <v>0</v>
      </c>
      <c r="I3645">
        <v>0.4</v>
      </c>
      <c r="J3645">
        <v>2.2000000000000002</v>
      </c>
      <c r="K3645">
        <v>0.27324350000000003</v>
      </c>
      <c r="L3645">
        <v>0.80563522500000007</v>
      </c>
    </row>
    <row r="3646" spans="1:12" x14ac:dyDescent="0.25">
      <c r="A3646" t="s">
        <v>818</v>
      </c>
      <c r="B3646">
        <v>1</v>
      </c>
      <c r="C3646">
        <v>10</v>
      </c>
      <c r="D3646">
        <v>10</v>
      </c>
      <c r="E3646">
        <v>202920</v>
      </c>
      <c r="F3646" s="2">
        <v>0.01</v>
      </c>
      <c r="G3646" s="2">
        <v>0</v>
      </c>
      <c r="H3646" s="2">
        <v>0</v>
      </c>
      <c r="I3646">
        <v>0.4</v>
      </c>
      <c r="J3646">
        <v>8</v>
      </c>
      <c r="K3646">
        <v>0.20146</v>
      </c>
      <c r="L3646">
        <v>2.2305109999999999</v>
      </c>
    </row>
    <row r="3647" spans="1:12" x14ac:dyDescent="0.25">
      <c r="A3647" t="s">
        <v>818</v>
      </c>
      <c r="B3647">
        <v>1</v>
      </c>
      <c r="C3647">
        <v>1</v>
      </c>
      <c r="D3647">
        <v>1</v>
      </c>
      <c r="E3647">
        <v>219523</v>
      </c>
      <c r="F3647" s="2">
        <v>0.02</v>
      </c>
      <c r="G3647" s="2">
        <v>0</v>
      </c>
      <c r="H3647" s="2">
        <v>0</v>
      </c>
      <c r="I3647">
        <v>0.4</v>
      </c>
      <c r="J3647">
        <v>0.8</v>
      </c>
      <c r="K3647">
        <v>0.30976150000000002</v>
      </c>
      <c r="L3647">
        <v>0.46841652500000003</v>
      </c>
    </row>
    <row r="3648" spans="1:12" x14ac:dyDescent="0.25">
      <c r="A3648" t="s">
        <v>818</v>
      </c>
      <c r="B3648">
        <v>1</v>
      </c>
      <c r="C3648">
        <v>2</v>
      </c>
      <c r="D3648">
        <v>2</v>
      </c>
      <c r="E3648">
        <v>276711</v>
      </c>
      <c r="F3648" s="2">
        <v>0.01</v>
      </c>
      <c r="G3648" s="2">
        <v>0</v>
      </c>
      <c r="H3648" s="2">
        <v>0</v>
      </c>
      <c r="I3648">
        <v>0.4</v>
      </c>
      <c r="J3648">
        <v>1.6</v>
      </c>
      <c r="K3648">
        <v>0.2383555</v>
      </c>
      <c r="L3648">
        <v>0.64342442500000008</v>
      </c>
    </row>
    <row r="3649" spans="1:12" x14ac:dyDescent="0.25">
      <c r="A3649" t="s">
        <v>818</v>
      </c>
      <c r="B3649">
        <v>1</v>
      </c>
      <c r="C3649">
        <v>3</v>
      </c>
      <c r="D3649">
        <v>1</v>
      </c>
      <c r="E3649">
        <v>155006</v>
      </c>
      <c r="F3649" s="2">
        <v>0.02</v>
      </c>
      <c r="G3649" s="2">
        <v>0</v>
      </c>
      <c r="H3649" s="2">
        <v>0.01</v>
      </c>
      <c r="I3649">
        <v>0.4</v>
      </c>
      <c r="J3649">
        <v>0.4</v>
      </c>
      <c r="K3649">
        <v>0.52750300000000006</v>
      </c>
      <c r="L3649">
        <v>0.44462604999999999</v>
      </c>
    </row>
    <row r="3650" spans="1:12" x14ac:dyDescent="0.25">
      <c r="A3650" t="s">
        <v>818</v>
      </c>
      <c r="B3650">
        <v>1</v>
      </c>
      <c r="C3650">
        <v>1</v>
      </c>
      <c r="D3650">
        <v>1</v>
      </c>
      <c r="E3650">
        <v>146536</v>
      </c>
      <c r="F3650" s="2">
        <v>0.01</v>
      </c>
      <c r="G3650" s="2">
        <v>-0.01</v>
      </c>
      <c r="H3650" s="2">
        <v>0</v>
      </c>
      <c r="I3650">
        <v>0.4</v>
      </c>
      <c r="J3650">
        <v>0.8</v>
      </c>
      <c r="K3650">
        <v>2.3268000000000011E-2</v>
      </c>
      <c r="L3650">
        <v>0.36814380000000002</v>
      </c>
    </row>
    <row r="3651" spans="1:12" x14ac:dyDescent="0.25">
      <c r="A3651" t="s">
        <v>818</v>
      </c>
      <c r="B3651">
        <v>1</v>
      </c>
      <c r="C3651">
        <v>10</v>
      </c>
      <c r="D3651">
        <v>10</v>
      </c>
      <c r="E3651">
        <v>226283</v>
      </c>
      <c r="F3651" s="2">
        <v>0.01</v>
      </c>
      <c r="G3651" s="2">
        <v>0</v>
      </c>
      <c r="H3651" s="2">
        <v>0</v>
      </c>
      <c r="I3651">
        <v>0.4</v>
      </c>
      <c r="J3651">
        <v>8</v>
      </c>
      <c r="K3651">
        <v>0.21314149999999998</v>
      </c>
      <c r="L3651">
        <v>2.2345995250000001</v>
      </c>
    </row>
    <row r="3652" spans="1:12" x14ac:dyDescent="0.25">
      <c r="A3652" t="s">
        <v>818</v>
      </c>
      <c r="B3652">
        <v>1</v>
      </c>
      <c r="C3652">
        <v>9</v>
      </c>
      <c r="D3652">
        <v>8</v>
      </c>
      <c r="E3652">
        <v>293295</v>
      </c>
      <c r="F3652" s="2">
        <v>0.01</v>
      </c>
      <c r="G3652" s="2">
        <v>0</v>
      </c>
      <c r="H3652" s="2">
        <v>0</v>
      </c>
      <c r="I3652">
        <v>0.4</v>
      </c>
      <c r="J3652">
        <v>6.2</v>
      </c>
      <c r="K3652">
        <v>0.24664749999999999</v>
      </c>
      <c r="L3652">
        <v>1.7963266249999998</v>
      </c>
    </row>
    <row r="3653" spans="1:12" x14ac:dyDescent="0.25">
      <c r="A3653" t="s">
        <v>818</v>
      </c>
      <c r="B3653">
        <v>1</v>
      </c>
      <c r="C3653">
        <v>3</v>
      </c>
      <c r="D3653">
        <v>3</v>
      </c>
      <c r="E3653">
        <v>56495</v>
      </c>
      <c r="F3653" s="2">
        <v>0.01</v>
      </c>
      <c r="G3653" s="2">
        <v>0</v>
      </c>
      <c r="H3653" s="2">
        <v>0.01</v>
      </c>
      <c r="I3653">
        <v>0.4</v>
      </c>
      <c r="J3653">
        <v>2.4000000000000004</v>
      </c>
      <c r="K3653">
        <v>0.37824750000000001</v>
      </c>
      <c r="L3653">
        <v>0.8923866250000001</v>
      </c>
    </row>
    <row r="3654" spans="1:12" x14ac:dyDescent="0.25">
      <c r="A3654" t="s">
        <v>818</v>
      </c>
      <c r="B3654">
        <v>1</v>
      </c>
      <c r="C3654">
        <v>1</v>
      </c>
      <c r="D3654">
        <v>1</v>
      </c>
      <c r="E3654">
        <v>183106</v>
      </c>
      <c r="F3654" s="2">
        <v>0.01</v>
      </c>
      <c r="G3654" s="2">
        <v>0</v>
      </c>
      <c r="H3654" s="2">
        <v>0</v>
      </c>
      <c r="I3654">
        <v>0.4</v>
      </c>
      <c r="J3654">
        <v>0.8</v>
      </c>
      <c r="K3654">
        <v>0.191553</v>
      </c>
      <c r="L3654">
        <v>0.42704355000000005</v>
      </c>
    </row>
    <row r="3655" spans="1:12" x14ac:dyDescent="0.25">
      <c r="A3655" t="s">
        <v>818</v>
      </c>
      <c r="B3655">
        <v>1</v>
      </c>
      <c r="C3655">
        <v>1</v>
      </c>
      <c r="D3655">
        <v>1</v>
      </c>
      <c r="E3655">
        <v>455015</v>
      </c>
      <c r="F3655" s="2">
        <v>0.02</v>
      </c>
      <c r="G3655" s="2">
        <v>0</v>
      </c>
      <c r="H3655" s="2">
        <v>0</v>
      </c>
      <c r="I3655">
        <v>0.4</v>
      </c>
      <c r="J3655">
        <v>0.8</v>
      </c>
      <c r="K3655">
        <v>0.42750750000000004</v>
      </c>
      <c r="L3655">
        <v>0.50962762500000003</v>
      </c>
    </row>
    <row r="3656" spans="1:12" x14ac:dyDescent="0.25">
      <c r="A3656" t="s">
        <v>818</v>
      </c>
      <c r="B3656">
        <v>1</v>
      </c>
      <c r="C3656">
        <v>2</v>
      </c>
      <c r="D3656">
        <v>1</v>
      </c>
      <c r="E3656">
        <v>321076</v>
      </c>
      <c r="F3656" s="2">
        <v>0.01</v>
      </c>
      <c r="G3656" s="2">
        <v>0</v>
      </c>
      <c r="H3656" s="2">
        <v>0</v>
      </c>
      <c r="I3656">
        <v>0.4</v>
      </c>
      <c r="J3656">
        <v>0.60000000000000009</v>
      </c>
      <c r="K3656">
        <v>0.26053799999999999</v>
      </c>
      <c r="L3656">
        <v>0.40118830000000005</v>
      </c>
    </row>
    <row r="3657" spans="1:12" x14ac:dyDescent="0.25">
      <c r="A3657" t="s">
        <v>818</v>
      </c>
      <c r="B3657">
        <v>1</v>
      </c>
      <c r="C3657">
        <v>3</v>
      </c>
      <c r="D3657">
        <v>3</v>
      </c>
      <c r="E3657">
        <v>153186</v>
      </c>
      <c r="F3657" s="2">
        <v>0.01</v>
      </c>
      <c r="G3657" s="2">
        <v>0</v>
      </c>
      <c r="H3657" s="2">
        <v>0</v>
      </c>
      <c r="I3657">
        <v>0.4</v>
      </c>
      <c r="J3657">
        <v>2.4000000000000004</v>
      </c>
      <c r="K3657">
        <v>0.176593</v>
      </c>
      <c r="L3657">
        <v>0.82180755000000016</v>
      </c>
    </row>
    <row r="3658" spans="1:12" x14ac:dyDescent="0.25">
      <c r="A3658" t="s">
        <v>818</v>
      </c>
      <c r="B3658">
        <v>1</v>
      </c>
      <c r="C3658">
        <v>2</v>
      </c>
      <c r="D3658">
        <v>1</v>
      </c>
      <c r="E3658">
        <v>421341</v>
      </c>
      <c r="F3658" s="2">
        <v>0.01</v>
      </c>
      <c r="G3658" s="2">
        <v>0</v>
      </c>
      <c r="H3658" s="2">
        <v>0</v>
      </c>
      <c r="I3658">
        <v>0.4</v>
      </c>
      <c r="J3658">
        <v>0.60000000000000009</v>
      </c>
      <c r="K3658">
        <v>0.31067049999999996</v>
      </c>
      <c r="L3658">
        <v>0.41873467500000006</v>
      </c>
    </row>
    <row r="3659" spans="1:12" x14ac:dyDescent="0.25">
      <c r="A3659" t="s">
        <v>818</v>
      </c>
      <c r="B3659">
        <v>1</v>
      </c>
      <c r="C3659">
        <v>8</v>
      </c>
      <c r="D3659">
        <v>6</v>
      </c>
      <c r="E3659">
        <v>788372</v>
      </c>
      <c r="F3659" s="2">
        <v>0.02</v>
      </c>
      <c r="G3659" s="2">
        <v>0</v>
      </c>
      <c r="H3659" s="2">
        <v>0</v>
      </c>
      <c r="I3659">
        <v>0.4</v>
      </c>
      <c r="J3659">
        <v>4.4000000000000004</v>
      </c>
      <c r="K3659">
        <v>0.59418599999999999</v>
      </c>
      <c r="L3659">
        <v>1.4679651000000002</v>
      </c>
    </row>
    <row r="3660" spans="1:12" x14ac:dyDescent="0.25">
      <c r="A3660" t="s">
        <v>818</v>
      </c>
      <c r="B3660">
        <v>1</v>
      </c>
      <c r="C3660">
        <v>2</v>
      </c>
      <c r="D3660">
        <v>1</v>
      </c>
      <c r="E3660">
        <v>524384</v>
      </c>
      <c r="F3660" s="2">
        <v>0.02</v>
      </c>
      <c r="G3660" s="2">
        <v>0</v>
      </c>
      <c r="H3660" s="2">
        <v>0</v>
      </c>
      <c r="I3660">
        <v>0.4</v>
      </c>
      <c r="J3660">
        <v>0.60000000000000009</v>
      </c>
      <c r="K3660">
        <v>0.46219199999999999</v>
      </c>
      <c r="L3660">
        <v>0.47176720000000005</v>
      </c>
    </row>
    <row r="3661" spans="1:12" x14ac:dyDescent="0.25">
      <c r="A3661" t="s">
        <v>818</v>
      </c>
      <c r="B3661">
        <v>1</v>
      </c>
      <c r="C3661">
        <v>13</v>
      </c>
      <c r="D3661">
        <v>5</v>
      </c>
      <c r="E3661">
        <v>1131500</v>
      </c>
      <c r="F3661" s="2">
        <v>0.01</v>
      </c>
      <c r="G3661" s="2">
        <v>0</v>
      </c>
      <c r="H3661" s="2">
        <v>0</v>
      </c>
      <c r="I3661">
        <v>0.4</v>
      </c>
      <c r="J3661">
        <v>2.4</v>
      </c>
      <c r="K3661">
        <v>0.66574999999999995</v>
      </c>
      <c r="L3661">
        <v>0.99301249999999996</v>
      </c>
    </row>
    <row r="3662" spans="1:12" x14ac:dyDescent="0.25">
      <c r="A3662" t="s">
        <v>818</v>
      </c>
      <c r="B3662">
        <v>1</v>
      </c>
      <c r="C3662">
        <v>7</v>
      </c>
      <c r="D3662">
        <v>7</v>
      </c>
      <c r="E3662">
        <v>2684509</v>
      </c>
      <c r="F3662" s="2">
        <v>0.01</v>
      </c>
      <c r="G3662" s="2">
        <v>0</v>
      </c>
      <c r="H3662" s="2">
        <v>0</v>
      </c>
      <c r="I3662">
        <v>0.4</v>
      </c>
      <c r="J3662">
        <v>5.6000000000000005</v>
      </c>
      <c r="K3662">
        <v>1.4422545</v>
      </c>
      <c r="L3662">
        <v>2.0647890750000002</v>
      </c>
    </row>
    <row r="3663" spans="1:12" x14ac:dyDescent="0.25">
      <c r="A3663" t="s">
        <v>818</v>
      </c>
      <c r="B3663">
        <v>1</v>
      </c>
      <c r="C3663">
        <v>2</v>
      </c>
      <c r="D3663">
        <v>2</v>
      </c>
      <c r="E3663">
        <v>211419</v>
      </c>
      <c r="F3663" s="2">
        <v>0.01</v>
      </c>
      <c r="G3663" s="2">
        <v>-0.02</v>
      </c>
      <c r="H3663" s="2">
        <v>0</v>
      </c>
      <c r="I3663">
        <v>0.4</v>
      </c>
      <c r="J3663">
        <v>1.6</v>
      </c>
      <c r="K3663">
        <v>-9.4290499999999999E-2</v>
      </c>
      <c r="L3663">
        <v>0.5269983250000001</v>
      </c>
    </row>
    <row r="3664" spans="1:12" x14ac:dyDescent="0.25">
      <c r="A3664" t="s">
        <v>818</v>
      </c>
      <c r="B3664">
        <v>1</v>
      </c>
      <c r="C3664">
        <v>1</v>
      </c>
      <c r="D3664">
        <v>1</v>
      </c>
      <c r="E3664">
        <v>357946</v>
      </c>
      <c r="F3664" s="2">
        <v>0.01</v>
      </c>
      <c r="G3664" s="2">
        <v>0</v>
      </c>
      <c r="H3664" s="2">
        <v>0</v>
      </c>
      <c r="I3664">
        <v>0.4</v>
      </c>
      <c r="J3664">
        <v>0.8</v>
      </c>
      <c r="K3664">
        <v>0.27897300000000003</v>
      </c>
      <c r="L3664">
        <v>0.45764055000000003</v>
      </c>
    </row>
    <row r="3665" spans="1:12" x14ac:dyDescent="0.25">
      <c r="A3665" t="s">
        <v>818</v>
      </c>
      <c r="B3665">
        <v>1</v>
      </c>
      <c r="C3665">
        <v>1</v>
      </c>
      <c r="D3665">
        <v>1</v>
      </c>
      <c r="E3665">
        <v>376877</v>
      </c>
      <c r="F3665" s="2">
        <v>0.01</v>
      </c>
      <c r="G3665" s="2">
        <v>0</v>
      </c>
      <c r="H3665" s="2">
        <v>0</v>
      </c>
      <c r="I3665">
        <v>0.4</v>
      </c>
      <c r="J3665">
        <v>0.8</v>
      </c>
      <c r="K3665">
        <v>0.28843849999999999</v>
      </c>
      <c r="L3665">
        <v>0.46095347500000006</v>
      </c>
    </row>
    <row r="3666" spans="1:12" x14ac:dyDescent="0.25">
      <c r="A3666" t="s">
        <v>818</v>
      </c>
      <c r="B3666">
        <v>1</v>
      </c>
      <c r="C3666">
        <v>6</v>
      </c>
      <c r="D3666">
        <v>6</v>
      </c>
      <c r="E3666">
        <v>376858</v>
      </c>
      <c r="F3666" s="2">
        <v>0.01</v>
      </c>
      <c r="G3666" s="2">
        <v>0</v>
      </c>
      <c r="H3666" s="2">
        <v>0</v>
      </c>
      <c r="I3666">
        <v>0.4</v>
      </c>
      <c r="J3666">
        <v>4.8000000000000007</v>
      </c>
      <c r="K3666">
        <v>0.28842899999999999</v>
      </c>
      <c r="L3666">
        <v>1.4609501500000004</v>
      </c>
    </row>
    <row r="3667" spans="1:12" x14ac:dyDescent="0.25">
      <c r="A3667" t="s">
        <v>818</v>
      </c>
      <c r="B3667">
        <v>1</v>
      </c>
      <c r="C3667">
        <v>3</v>
      </c>
      <c r="D3667">
        <v>3</v>
      </c>
      <c r="E3667">
        <v>41159</v>
      </c>
      <c r="F3667" s="2">
        <v>0.02</v>
      </c>
      <c r="G3667" s="2">
        <v>0</v>
      </c>
      <c r="H3667" s="2">
        <v>0</v>
      </c>
      <c r="I3667">
        <v>0.4</v>
      </c>
      <c r="J3667">
        <v>2.4000000000000004</v>
      </c>
      <c r="K3667">
        <v>0.22057950000000001</v>
      </c>
      <c r="L3667">
        <v>0.83720282500000009</v>
      </c>
    </row>
    <row r="3668" spans="1:12" x14ac:dyDescent="0.25">
      <c r="A3668" t="s">
        <v>818</v>
      </c>
      <c r="B3668">
        <v>1</v>
      </c>
      <c r="C3668">
        <v>2</v>
      </c>
      <c r="D3668">
        <v>2</v>
      </c>
      <c r="E3668">
        <v>307934</v>
      </c>
      <c r="F3668" s="2">
        <v>0.01</v>
      </c>
      <c r="G3668" s="2">
        <v>-0.01</v>
      </c>
      <c r="H3668" s="2">
        <v>0</v>
      </c>
      <c r="I3668">
        <v>0.4</v>
      </c>
      <c r="J3668">
        <v>1.6</v>
      </c>
      <c r="K3668">
        <v>0.103967</v>
      </c>
      <c r="L3668">
        <v>0.59638845000000007</v>
      </c>
    </row>
    <row r="3669" spans="1:12" x14ac:dyDescent="0.25">
      <c r="A3669" t="s">
        <v>818</v>
      </c>
      <c r="B3669">
        <v>1</v>
      </c>
      <c r="C3669">
        <v>9</v>
      </c>
      <c r="D3669">
        <v>3</v>
      </c>
      <c r="E3669">
        <v>634137</v>
      </c>
      <c r="F3669" s="2">
        <v>0.01</v>
      </c>
      <c r="G3669" s="2">
        <v>0</v>
      </c>
      <c r="H3669" s="2">
        <v>0</v>
      </c>
      <c r="I3669">
        <v>0.4</v>
      </c>
      <c r="J3669">
        <v>1.2000000000000002</v>
      </c>
      <c r="K3669">
        <v>0.41706849999999995</v>
      </c>
      <c r="L3669">
        <v>0.60597397500000005</v>
      </c>
    </row>
    <row r="3670" spans="1:12" x14ac:dyDescent="0.25">
      <c r="A3670" t="s">
        <v>818</v>
      </c>
      <c r="B3670">
        <v>1</v>
      </c>
      <c r="C3670">
        <v>2</v>
      </c>
      <c r="D3670">
        <v>2</v>
      </c>
      <c r="E3670">
        <v>285769</v>
      </c>
      <c r="F3670" s="2">
        <v>0.01</v>
      </c>
      <c r="G3670" s="2">
        <v>0</v>
      </c>
      <c r="H3670" s="2">
        <v>0</v>
      </c>
      <c r="I3670">
        <v>0.4</v>
      </c>
      <c r="J3670">
        <v>1.6</v>
      </c>
      <c r="K3670">
        <v>0.2428845</v>
      </c>
      <c r="L3670">
        <v>0.645009575</v>
      </c>
    </row>
    <row r="3671" spans="1:12" x14ac:dyDescent="0.25">
      <c r="A3671" t="s">
        <v>818</v>
      </c>
      <c r="B3671">
        <v>1</v>
      </c>
      <c r="C3671">
        <v>6</v>
      </c>
      <c r="D3671">
        <v>6</v>
      </c>
      <c r="E3671">
        <v>533815</v>
      </c>
      <c r="F3671" s="2">
        <v>0.01</v>
      </c>
      <c r="G3671" s="2">
        <v>0</v>
      </c>
      <c r="H3671" s="2">
        <v>0</v>
      </c>
      <c r="I3671">
        <v>0.4</v>
      </c>
      <c r="J3671">
        <v>4.8000000000000007</v>
      </c>
      <c r="K3671">
        <v>0.36690749999999994</v>
      </c>
      <c r="L3671">
        <v>1.4884176250000003</v>
      </c>
    </row>
    <row r="3672" spans="1:12" x14ac:dyDescent="0.25">
      <c r="A3672" t="s">
        <v>818</v>
      </c>
      <c r="B3672">
        <v>1</v>
      </c>
      <c r="C3672">
        <v>3</v>
      </c>
      <c r="D3672">
        <v>2</v>
      </c>
      <c r="E3672">
        <v>221906</v>
      </c>
      <c r="F3672" s="2">
        <v>0.01</v>
      </c>
      <c r="G3672" s="2">
        <v>0</v>
      </c>
      <c r="H3672" s="2">
        <v>0</v>
      </c>
      <c r="I3672">
        <v>0.4</v>
      </c>
      <c r="J3672">
        <v>1.4000000000000001</v>
      </c>
      <c r="K3672">
        <v>0.210953</v>
      </c>
      <c r="L3672">
        <v>0.58383355000000003</v>
      </c>
    </row>
    <row r="3673" spans="1:12" x14ac:dyDescent="0.25">
      <c r="A3673" t="s">
        <v>818</v>
      </c>
      <c r="B3673">
        <v>1</v>
      </c>
      <c r="C3673">
        <v>5</v>
      </c>
      <c r="D3673">
        <v>5</v>
      </c>
      <c r="E3673">
        <v>120078</v>
      </c>
      <c r="F3673" s="2">
        <v>0.01</v>
      </c>
      <c r="G3673" s="2">
        <v>0</v>
      </c>
      <c r="H3673" s="2">
        <v>0</v>
      </c>
      <c r="I3673">
        <v>0.4</v>
      </c>
      <c r="J3673">
        <v>4</v>
      </c>
      <c r="K3673">
        <v>0.16003899999999999</v>
      </c>
      <c r="L3673">
        <v>1.2160136500000001</v>
      </c>
    </row>
    <row r="3674" spans="1:12" x14ac:dyDescent="0.25">
      <c r="A3674" t="s">
        <v>818</v>
      </c>
      <c r="B3674">
        <v>1</v>
      </c>
      <c r="C3674">
        <v>7</v>
      </c>
      <c r="D3674">
        <v>6</v>
      </c>
      <c r="E3674">
        <v>301674</v>
      </c>
      <c r="F3674" s="2">
        <v>0.02</v>
      </c>
      <c r="G3674" s="2">
        <v>0</v>
      </c>
      <c r="H3674" s="2">
        <v>0</v>
      </c>
      <c r="I3674">
        <v>0.4</v>
      </c>
      <c r="J3674">
        <v>4.6000000000000005</v>
      </c>
      <c r="K3674">
        <v>0.35083700000000001</v>
      </c>
      <c r="L3674">
        <v>1.4327929500000001</v>
      </c>
    </row>
    <row r="3675" spans="1:12" x14ac:dyDescent="0.25">
      <c r="A3675" t="s">
        <v>818</v>
      </c>
      <c r="B3675">
        <v>1</v>
      </c>
      <c r="C3675">
        <v>1</v>
      </c>
      <c r="D3675">
        <v>1</v>
      </c>
      <c r="E3675">
        <v>128551</v>
      </c>
      <c r="F3675" s="2">
        <v>0.02</v>
      </c>
      <c r="G3675" s="2">
        <v>0</v>
      </c>
      <c r="H3675" s="2">
        <v>0</v>
      </c>
      <c r="I3675">
        <v>0.4</v>
      </c>
      <c r="J3675">
        <v>0.8</v>
      </c>
      <c r="K3675">
        <v>0.2642755</v>
      </c>
      <c r="L3675">
        <v>0.45249642500000004</v>
      </c>
    </row>
    <row r="3676" spans="1:12" x14ac:dyDescent="0.25">
      <c r="A3676" t="s">
        <v>818</v>
      </c>
      <c r="B3676">
        <v>1</v>
      </c>
      <c r="C3676">
        <v>3</v>
      </c>
      <c r="D3676">
        <v>3</v>
      </c>
      <c r="E3676">
        <v>405789</v>
      </c>
      <c r="F3676" s="2">
        <v>0.01</v>
      </c>
      <c r="G3676" s="2">
        <v>0</v>
      </c>
      <c r="H3676" s="2">
        <v>0</v>
      </c>
      <c r="I3676">
        <v>0.4</v>
      </c>
      <c r="J3676">
        <v>2.4000000000000004</v>
      </c>
      <c r="K3676">
        <v>0.30289449999999996</v>
      </c>
      <c r="L3676">
        <v>0.86601307500000013</v>
      </c>
    </row>
    <row r="3677" spans="1:12" x14ac:dyDescent="0.25">
      <c r="A3677" t="s">
        <v>818</v>
      </c>
      <c r="B3677">
        <v>1</v>
      </c>
      <c r="C3677">
        <v>1</v>
      </c>
      <c r="D3677">
        <v>1</v>
      </c>
      <c r="E3677">
        <v>42046</v>
      </c>
      <c r="F3677" s="2">
        <v>0.01</v>
      </c>
      <c r="G3677" s="2">
        <v>0</v>
      </c>
      <c r="H3677" s="2">
        <v>0</v>
      </c>
      <c r="I3677">
        <v>0.4</v>
      </c>
      <c r="J3677">
        <v>0.8</v>
      </c>
      <c r="K3677">
        <v>0.12102300000000001</v>
      </c>
      <c r="L3677">
        <v>0.40235805000000002</v>
      </c>
    </row>
    <row r="3678" spans="1:12" x14ac:dyDescent="0.25">
      <c r="A3678" t="s">
        <v>818</v>
      </c>
      <c r="B3678">
        <v>1</v>
      </c>
      <c r="C3678">
        <v>2</v>
      </c>
      <c r="D3678">
        <v>2</v>
      </c>
      <c r="E3678">
        <v>462906</v>
      </c>
      <c r="F3678" s="2">
        <v>0.01</v>
      </c>
      <c r="G3678" s="2">
        <v>0</v>
      </c>
      <c r="H3678" s="2">
        <v>0</v>
      </c>
      <c r="I3678">
        <v>0.4</v>
      </c>
      <c r="J3678">
        <v>1.6</v>
      </c>
      <c r="K3678">
        <v>0.331453</v>
      </c>
      <c r="L3678">
        <v>0.67600855000000004</v>
      </c>
    </row>
    <row r="3679" spans="1:12" x14ac:dyDescent="0.25">
      <c r="A3679" t="s">
        <v>818</v>
      </c>
      <c r="B3679">
        <v>1</v>
      </c>
      <c r="C3679">
        <v>3</v>
      </c>
      <c r="D3679">
        <v>3</v>
      </c>
      <c r="E3679">
        <v>314175</v>
      </c>
      <c r="F3679" s="2">
        <v>0.02</v>
      </c>
      <c r="G3679" s="2">
        <v>0</v>
      </c>
      <c r="H3679" s="2">
        <v>0</v>
      </c>
      <c r="I3679">
        <v>0.4</v>
      </c>
      <c r="J3679">
        <v>2.4000000000000004</v>
      </c>
      <c r="K3679">
        <v>0.3570875</v>
      </c>
      <c r="L3679">
        <v>0.88498062500000008</v>
      </c>
    </row>
    <row r="3680" spans="1:12" x14ac:dyDescent="0.25">
      <c r="A3680" t="s">
        <v>818</v>
      </c>
      <c r="B3680">
        <v>1</v>
      </c>
      <c r="C3680">
        <v>3</v>
      </c>
      <c r="D3680">
        <v>3</v>
      </c>
      <c r="E3680">
        <v>354281</v>
      </c>
      <c r="F3680" s="2">
        <v>0.01</v>
      </c>
      <c r="G3680" s="2">
        <v>0</v>
      </c>
      <c r="H3680" s="2">
        <v>0</v>
      </c>
      <c r="I3680">
        <v>0.4</v>
      </c>
      <c r="J3680">
        <v>2.4000000000000004</v>
      </c>
      <c r="K3680">
        <v>0.27714050000000001</v>
      </c>
      <c r="L3680">
        <v>0.85699917500000011</v>
      </c>
    </row>
    <row r="3681" spans="1:12" x14ac:dyDescent="0.25">
      <c r="A3681" t="s">
        <v>818</v>
      </c>
      <c r="B3681">
        <v>1</v>
      </c>
      <c r="C3681">
        <v>6</v>
      </c>
      <c r="D3681">
        <v>4</v>
      </c>
      <c r="E3681">
        <v>28091</v>
      </c>
      <c r="F3681" s="2">
        <v>0.06</v>
      </c>
      <c r="G3681" s="2">
        <v>0</v>
      </c>
      <c r="H3681" s="2">
        <v>0.01</v>
      </c>
      <c r="I3681">
        <v>0.4</v>
      </c>
      <c r="J3681">
        <v>2.8000000000000003</v>
      </c>
      <c r="K3681">
        <v>0.86404550000000002</v>
      </c>
      <c r="L3681">
        <v>1.1624159250000001</v>
      </c>
    </row>
    <row r="3682" spans="1:12" x14ac:dyDescent="0.25">
      <c r="A3682" t="s">
        <v>818</v>
      </c>
      <c r="B3682">
        <v>1</v>
      </c>
      <c r="C3682">
        <v>1</v>
      </c>
      <c r="D3682">
        <v>1</v>
      </c>
      <c r="E3682">
        <v>42805</v>
      </c>
      <c r="F3682" s="2">
        <v>0.02</v>
      </c>
      <c r="G3682" s="2">
        <v>0</v>
      </c>
      <c r="H3682" s="2">
        <v>0</v>
      </c>
      <c r="I3682">
        <v>0.4</v>
      </c>
      <c r="J3682">
        <v>0.8</v>
      </c>
      <c r="K3682">
        <v>0.2214025</v>
      </c>
      <c r="L3682">
        <v>0.43749087500000006</v>
      </c>
    </row>
    <row r="3683" spans="1:12" x14ac:dyDescent="0.25">
      <c r="A3683" t="s">
        <v>818</v>
      </c>
      <c r="B3683">
        <v>1</v>
      </c>
      <c r="C3683">
        <v>3</v>
      </c>
      <c r="D3683">
        <v>3</v>
      </c>
      <c r="E3683">
        <v>201894</v>
      </c>
      <c r="F3683" s="2">
        <v>0.01</v>
      </c>
      <c r="G3683" s="2">
        <v>-0.01</v>
      </c>
      <c r="H3683" s="2">
        <v>0</v>
      </c>
      <c r="I3683">
        <v>0.4</v>
      </c>
      <c r="J3683">
        <v>2.4000000000000004</v>
      </c>
      <c r="K3683">
        <v>5.0946999999999992E-2</v>
      </c>
      <c r="L3683">
        <v>0.77783145000000009</v>
      </c>
    </row>
    <row r="3684" spans="1:12" x14ac:dyDescent="0.25">
      <c r="A3684" t="s">
        <v>818</v>
      </c>
      <c r="B3684">
        <v>1</v>
      </c>
      <c r="C3684">
        <v>1</v>
      </c>
      <c r="D3684">
        <v>1</v>
      </c>
      <c r="E3684">
        <v>241784</v>
      </c>
      <c r="F3684" s="2">
        <v>0.01</v>
      </c>
      <c r="G3684" s="2">
        <v>-0.01</v>
      </c>
      <c r="H3684" s="2">
        <v>0</v>
      </c>
      <c r="I3684">
        <v>0.4</v>
      </c>
      <c r="J3684">
        <v>0.8</v>
      </c>
      <c r="K3684">
        <v>7.0892000000000011E-2</v>
      </c>
      <c r="L3684">
        <v>0.38481220000000005</v>
      </c>
    </row>
    <row r="3685" spans="1:12" x14ac:dyDescent="0.25">
      <c r="A3685" t="s">
        <v>818</v>
      </c>
      <c r="B3685">
        <v>1</v>
      </c>
      <c r="C3685">
        <v>5</v>
      </c>
      <c r="D3685">
        <v>3</v>
      </c>
      <c r="E3685">
        <v>451399</v>
      </c>
      <c r="F3685" s="2">
        <v>0.01</v>
      </c>
      <c r="G3685" s="2">
        <v>0</v>
      </c>
      <c r="H3685" s="2">
        <v>0</v>
      </c>
      <c r="I3685">
        <v>0.4</v>
      </c>
      <c r="J3685">
        <v>2.0000000000000004</v>
      </c>
      <c r="K3685">
        <v>0.32569950000000003</v>
      </c>
      <c r="L3685">
        <v>0.77399482500000016</v>
      </c>
    </row>
    <row r="3686" spans="1:12" x14ac:dyDescent="0.25">
      <c r="A3686" t="s">
        <v>818</v>
      </c>
      <c r="B3686">
        <v>1</v>
      </c>
      <c r="C3686">
        <v>1</v>
      </c>
      <c r="D3686">
        <v>1</v>
      </c>
      <c r="E3686">
        <v>401996</v>
      </c>
      <c r="F3686" s="2">
        <v>0.02</v>
      </c>
      <c r="G3686" s="2">
        <v>0</v>
      </c>
      <c r="H3686" s="2">
        <v>0</v>
      </c>
      <c r="I3686">
        <v>0.4</v>
      </c>
      <c r="J3686">
        <v>0.8</v>
      </c>
      <c r="K3686">
        <v>0.40099799999999997</v>
      </c>
      <c r="L3686">
        <v>0.5003493</v>
      </c>
    </row>
    <row r="3687" spans="1:12" x14ac:dyDescent="0.25">
      <c r="A3687" t="s">
        <v>818</v>
      </c>
      <c r="B3687">
        <v>1</v>
      </c>
      <c r="C3687">
        <v>1</v>
      </c>
      <c r="D3687">
        <v>1</v>
      </c>
      <c r="E3687">
        <v>76802</v>
      </c>
      <c r="F3687" s="2">
        <v>0.02</v>
      </c>
      <c r="G3687" s="2">
        <v>0</v>
      </c>
      <c r="H3687" s="2">
        <v>0</v>
      </c>
      <c r="I3687">
        <v>0.4</v>
      </c>
      <c r="J3687">
        <v>0.8</v>
      </c>
      <c r="K3687">
        <v>0.238401</v>
      </c>
      <c r="L3687">
        <v>0.44344035000000004</v>
      </c>
    </row>
    <row r="3688" spans="1:12" x14ac:dyDescent="0.25">
      <c r="A3688" t="s">
        <v>818</v>
      </c>
      <c r="B3688">
        <v>1</v>
      </c>
      <c r="C3688">
        <v>5</v>
      </c>
      <c r="D3688">
        <v>4</v>
      </c>
      <c r="E3688">
        <v>480493</v>
      </c>
      <c r="F3688" s="2">
        <v>0.01</v>
      </c>
      <c r="G3688" s="2">
        <v>0</v>
      </c>
      <c r="H3688" s="2">
        <v>0</v>
      </c>
      <c r="I3688">
        <v>0.4</v>
      </c>
      <c r="J3688">
        <v>3</v>
      </c>
      <c r="K3688">
        <v>0.34024650000000001</v>
      </c>
      <c r="L3688">
        <v>1.0290862750000001</v>
      </c>
    </row>
    <row r="3689" spans="1:12" x14ac:dyDescent="0.25">
      <c r="A3689" t="s">
        <v>818</v>
      </c>
      <c r="B3689">
        <v>1</v>
      </c>
      <c r="C3689">
        <v>5</v>
      </c>
      <c r="D3689">
        <v>5</v>
      </c>
      <c r="E3689">
        <v>484054</v>
      </c>
      <c r="F3689" s="2">
        <v>0.01</v>
      </c>
      <c r="G3689" s="2">
        <v>-0.01</v>
      </c>
      <c r="H3689" s="2">
        <v>0</v>
      </c>
      <c r="I3689">
        <v>0.4</v>
      </c>
      <c r="J3689">
        <v>4</v>
      </c>
      <c r="K3689">
        <v>0.19202699999999998</v>
      </c>
      <c r="L3689">
        <v>1.2272094500000001</v>
      </c>
    </row>
    <row r="3690" spans="1:12" x14ac:dyDescent="0.25">
      <c r="A3690" t="s">
        <v>818</v>
      </c>
      <c r="B3690">
        <v>1</v>
      </c>
      <c r="C3690">
        <v>1</v>
      </c>
      <c r="D3690">
        <v>1</v>
      </c>
      <c r="E3690">
        <v>384829</v>
      </c>
      <c r="F3690" s="2">
        <v>0.01</v>
      </c>
      <c r="G3690" s="2">
        <v>0</v>
      </c>
      <c r="H3690" s="2">
        <v>0</v>
      </c>
      <c r="I3690">
        <v>0.4</v>
      </c>
      <c r="J3690">
        <v>0.8</v>
      </c>
      <c r="K3690">
        <v>0.29241450000000002</v>
      </c>
      <c r="L3690">
        <v>0.46234507500000005</v>
      </c>
    </row>
    <row r="3691" spans="1:12" x14ac:dyDescent="0.25">
      <c r="A3691" t="s">
        <v>818</v>
      </c>
      <c r="B3691">
        <v>1</v>
      </c>
      <c r="C3691">
        <v>6</v>
      </c>
      <c r="D3691">
        <v>5</v>
      </c>
      <c r="E3691">
        <v>509173</v>
      </c>
      <c r="F3691" s="2">
        <v>0.01</v>
      </c>
      <c r="G3691" s="2">
        <v>0</v>
      </c>
      <c r="H3691" s="2">
        <v>0</v>
      </c>
      <c r="I3691">
        <v>0.4</v>
      </c>
      <c r="J3691">
        <v>3.8</v>
      </c>
      <c r="K3691">
        <v>0.35458650000000003</v>
      </c>
      <c r="L3691">
        <v>1.2341052749999999</v>
      </c>
    </row>
    <row r="3692" spans="1:12" x14ac:dyDescent="0.25">
      <c r="A3692" t="s">
        <v>818</v>
      </c>
      <c r="B3692">
        <v>1</v>
      </c>
      <c r="C3692">
        <v>2</v>
      </c>
      <c r="D3692">
        <v>2</v>
      </c>
      <c r="E3692">
        <v>176461</v>
      </c>
      <c r="F3692" s="2">
        <v>0.01</v>
      </c>
      <c r="G3692" s="2">
        <v>-0.01</v>
      </c>
      <c r="H3692" s="2">
        <v>0</v>
      </c>
      <c r="I3692">
        <v>0.4</v>
      </c>
      <c r="J3692">
        <v>1.6</v>
      </c>
      <c r="K3692">
        <v>3.8230500000000001E-2</v>
      </c>
      <c r="L3692">
        <v>0.57338067500000001</v>
      </c>
    </row>
    <row r="3693" spans="1:12" x14ac:dyDescent="0.25">
      <c r="A3693" t="s">
        <v>818</v>
      </c>
      <c r="B3693">
        <v>1</v>
      </c>
      <c r="C3693">
        <v>5</v>
      </c>
      <c r="D3693">
        <v>5</v>
      </c>
      <c r="E3693">
        <v>141492</v>
      </c>
      <c r="F3693" s="2">
        <v>0.01</v>
      </c>
      <c r="G3693" s="2">
        <v>0</v>
      </c>
      <c r="H3693" s="2">
        <v>0</v>
      </c>
      <c r="I3693">
        <v>0.4</v>
      </c>
      <c r="J3693">
        <v>4</v>
      </c>
      <c r="K3693">
        <v>0.17074600000000001</v>
      </c>
      <c r="L3693">
        <v>1.2197611000000002</v>
      </c>
    </row>
    <row r="3694" spans="1:12" x14ac:dyDescent="0.25">
      <c r="A3694" t="s">
        <v>818</v>
      </c>
      <c r="B3694">
        <v>1</v>
      </c>
      <c r="C3694">
        <v>9</v>
      </c>
      <c r="D3694">
        <v>7</v>
      </c>
      <c r="E3694">
        <v>283301</v>
      </c>
      <c r="F3694" s="2">
        <v>0.01</v>
      </c>
      <c r="G3694" s="2">
        <v>0</v>
      </c>
      <c r="H3694" s="2">
        <v>0</v>
      </c>
      <c r="I3694">
        <v>0.4</v>
      </c>
      <c r="J3694">
        <v>5.2</v>
      </c>
      <c r="K3694">
        <v>0.24165049999999999</v>
      </c>
      <c r="L3694">
        <v>1.544577675</v>
      </c>
    </row>
    <row r="3695" spans="1:12" x14ac:dyDescent="0.25">
      <c r="A3695" t="s">
        <v>15938</v>
      </c>
      <c r="B3695">
        <v>1</v>
      </c>
      <c r="C3695">
        <v>5</v>
      </c>
      <c r="D3695">
        <v>2</v>
      </c>
      <c r="E3695">
        <v>1015189</v>
      </c>
      <c r="F3695" s="2">
        <v>0</v>
      </c>
      <c r="G3695" s="2">
        <v>0</v>
      </c>
      <c r="H3695" s="2">
        <v>0</v>
      </c>
      <c r="I3695">
        <v>0.4</v>
      </c>
      <c r="J3695">
        <v>1</v>
      </c>
      <c r="K3695">
        <v>0.50759449999999995</v>
      </c>
      <c r="L3695">
        <v>0.587658075</v>
      </c>
    </row>
    <row r="3696" spans="1:12" x14ac:dyDescent="0.25">
      <c r="A3696" t="s">
        <v>15938</v>
      </c>
      <c r="B3696">
        <v>1</v>
      </c>
      <c r="C3696">
        <v>5</v>
      </c>
      <c r="D3696">
        <v>5</v>
      </c>
      <c r="E3696">
        <v>20541</v>
      </c>
      <c r="F3696" s="2">
        <v>0</v>
      </c>
      <c r="G3696" s="2">
        <v>-0.01</v>
      </c>
      <c r="H3696" s="2">
        <v>0</v>
      </c>
      <c r="I3696">
        <v>0.4</v>
      </c>
      <c r="J3696">
        <v>4</v>
      </c>
      <c r="K3696">
        <v>-0.13972950000000001</v>
      </c>
      <c r="L3696">
        <v>1.1110946750000001</v>
      </c>
    </row>
    <row r="3697" spans="1:12" x14ac:dyDescent="0.25">
      <c r="A3697" t="s">
        <v>7126</v>
      </c>
      <c r="B3697">
        <v>1</v>
      </c>
      <c r="C3697">
        <v>5</v>
      </c>
      <c r="D3697">
        <v>5</v>
      </c>
      <c r="E3697">
        <v>11156</v>
      </c>
      <c r="F3697" s="2">
        <v>0.01</v>
      </c>
      <c r="G3697" s="2">
        <v>0</v>
      </c>
      <c r="H3697" s="2">
        <v>0</v>
      </c>
      <c r="I3697">
        <v>0.4</v>
      </c>
      <c r="J3697">
        <v>4</v>
      </c>
      <c r="K3697">
        <v>0.10557800000000001</v>
      </c>
      <c r="L3697">
        <v>1.1969523000000002</v>
      </c>
    </row>
    <row r="3698" spans="1:12" x14ac:dyDescent="0.25">
      <c r="A3698" t="s">
        <v>4626</v>
      </c>
      <c r="B3698">
        <v>1</v>
      </c>
      <c r="C3698">
        <v>9</v>
      </c>
      <c r="D3698">
        <v>7</v>
      </c>
      <c r="E3698">
        <v>131141</v>
      </c>
      <c r="F3698" s="2">
        <v>0.02</v>
      </c>
      <c r="G3698" s="2">
        <v>0</v>
      </c>
      <c r="H3698" s="2">
        <v>0</v>
      </c>
      <c r="I3698">
        <v>0.4</v>
      </c>
      <c r="J3698">
        <v>5.2</v>
      </c>
      <c r="K3698">
        <v>0.26557050000000004</v>
      </c>
      <c r="L3698">
        <v>1.552949675</v>
      </c>
    </row>
    <row r="3699" spans="1:12" x14ac:dyDescent="0.25">
      <c r="A3699" t="s">
        <v>4626</v>
      </c>
      <c r="B3699">
        <v>1</v>
      </c>
      <c r="C3699">
        <v>9</v>
      </c>
      <c r="D3699">
        <v>9</v>
      </c>
      <c r="E3699">
        <v>686582</v>
      </c>
      <c r="F3699" s="2">
        <v>0.01</v>
      </c>
      <c r="G3699" s="2">
        <v>0</v>
      </c>
      <c r="H3699" s="2">
        <v>0</v>
      </c>
      <c r="I3699">
        <v>0.4</v>
      </c>
      <c r="J3699">
        <v>7.2</v>
      </c>
      <c r="K3699">
        <v>0.44329099999999999</v>
      </c>
      <c r="L3699">
        <v>2.1151518500000002</v>
      </c>
    </row>
    <row r="3700" spans="1:12" x14ac:dyDescent="0.25">
      <c r="A3700" t="s">
        <v>4626</v>
      </c>
      <c r="B3700">
        <v>1</v>
      </c>
      <c r="C3700">
        <v>7</v>
      </c>
      <c r="D3700">
        <v>7</v>
      </c>
      <c r="E3700">
        <v>973185</v>
      </c>
      <c r="F3700" s="2">
        <v>0.01</v>
      </c>
      <c r="G3700" s="2">
        <v>0</v>
      </c>
      <c r="H3700" s="2">
        <v>0</v>
      </c>
      <c r="I3700">
        <v>0.4</v>
      </c>
      <c r="J3700">
        <v>5.6000000000000005</v>
      </c>
      <c r="K3700">
        <v>0.58659249999999996</v>
      </c>
      <c r="L3700">
        <v>1.7653073750000001</v>
      </c>
    </row>
    <row r="3701" spans="1:12" x14ac:dyDescent="0.25">
      <c r="A3701" t="s">
        <v>8634</v>
      </c>
      <c r="B3701">
        <v>1</v>
      </c>
      <c r="C3701">
        <v>6</v>
      </c>
      <c r="D3701">
        <v>5</v>
      </c>
      <c r="E3701">
        <v>184348</v>
      </c>
      <c r="F3701" s="2">
        <v>0.01</v>
      </c>
      <c r="G3701" s="2">
        <v>0</v>
      </c>
      <c r="H3701" s="2">
        <v>0</v>
      </c>
      <c r="I3701">
        <v>0.4</v>
      </c>
      <c r="J3701">
        <v>3.8</v>
      </c>
      <c r="K3701">
        <v>0.19217400000000001</v>
      </c>
      <c r="L3701">
        <v>1.1772608999999998</v>
      </c>
    </row>
    <row r="3702" spans="1:12" x14ac:dyDescent="0.25">
      <c r="A3702" t="s">
        <v>526</v>
      </c>
      <c r="B3702">
        <v>1</v>
      </c>
      <c r="C3702">
        <v>11</v>
      </c>
      <c r="D3702">
        <v>9</v>
      </c>
      <c r="E3702">
        <v>6688</v>
      </c>
      <c r="F3702" s="2">
        <v>0</v>
      </c>
      <c r="G3702" s="2">
        <v>0</v>
      </c>
      <c r="H3702" s="2">
        <v>0</v>
      </c>
      <c r="I3702">
        <v>0.4</v>
      </c>
      <c r="J3702">
        <v>6.8</v>
      </c>
      <c r="K3702">
        <v>3.3439999999999998E-3</v>
      </c>
      <c r="L3702">
        <v>1.8611703999999998</v>
      </c>
    </row>
    <row r="3703" spans="1:12" x14ac:dyDescent="0.25">
      <c r="A3703" t="s">
        <v>526</v>
      </c>
      <c r="B3703">
        <v>1</v>
      </c>
      <c r="C3703">
        <v>7</v>
      </c>
      <c r="D3703">
        <v>6</v>
      </c>
      <c r="E3703">
        <v>8159690</v>
      </c>
      <c r="F3703" s="2">
        <v>0.02</v>
      </c>
      <c r="G3703" s="2">
        <v>-0.01</v>
      </c>
      <c r="H3703" s="2">
        <v>0</v>
      </c>
      <c r="I3703">
        <v>0.4</v>
      </c>
      <c r="J3703">
        <v>4.6000000000000005</v>
      </c>
      <c r="K3703">
        <v>4.1298449999999995</v>
      </c>
      <c r="L3703">
        <v>2.7554457499999998</v>
      </c>
    </row>
    <row r="3704" spans="1:12" x14ac:dyDescent="0.25">
      <c r="A3704" t="s">
        <v>526</v>
      </c>
      <c r="B3704">
        <v>1</v>
      </c>
      <c r="C3704">
        <v>18</v>
      </c>
      <c r="D3704">
        <v>12</v>
      </c>
      <c r="E3704">
        <v>446704</v>
      </c>
      <c r="F3704" s="2">
        <v>0.01</v>
      </c>
      <c r="G3704" s="2">
        <v>0</v>
      </c>
      <c r="H3704" s="2">
        <v>0</v>
      </c>
      <c r="I3704">
        <v>0.4</v>
      </c>
      <c r="J3704">
        <v>8.4000000000000021</v>
      </c>
      <c r="K3704">
        <v>0.32335199999999997</v>
      </c>
      <c r="L3704">
        <v>2.3731732000000005</v>
      </c>
    </row>
    <row r="3705" spans="1:12" x14ac:dyDescent="0.25">
      <c r="A3705" t="s">
        <v>526</v>
      </c>
      <c r="B3705">
        <v>1</v>
      </c>
      <c r="C3705">
        <v>6</v>
      </c>
      <c r="D3705">
        <v>1</v>
      </c>
      <c r="E3705">
        <v>23877</v>
      </c>
      <c r="F3705" s="2">
        <v>0</v>
      </c>
      <c r="G3705" s="2">
        <v>0</v>
      </c>
      <c r="H3705" s="2">
        <v>0</v>
      </c>
      <c r="I3705">
        <v>0.4</v>
      </c>
      <c r="J3705">
        <v>-0.19999999999999996</v>
      </c>
      <c r="K3705">
        <v>1.1938499999999999E-2</v>
      </c>
      <c r="L3705">
        <v>0.11417847500000004</v>
      </c>
    </row>
    <row r="3706" spans="1:12" x14ac:dyDescent="0.25">
      <c r="A3706" t="s">
        <v>700</v>
      </c>
      <c r="B3706">
        <v>1</v>
      </c>
      <c r="C3706">
        <v>9</v>
      </c>
      <c r="D3706">
        <v>8</v>
      </c>
      <c r="E3706">
        <v>397776</v>
      </c>
      <c r="F3706" s="2">
        <v>0.01</v>
      </c>
      <c r="G3706" s="2">
        <v>0</v>
      </c>
      <c r="H3706" s="2">
        <v>0</v>
      </c>
      <c r="I3706">
        <v>0.4</v>
      </c>
      <c r="J3706">
        <v>6.2</v>
      </c>
      <c r="K3706">
        <v>0.29888799999999999</v>
      </c>
      <c r="L3706">
        <v>1.8146107999999999</v>
      </c>
    </row>
    <row r="3707" spans="1:12" x14ac:dyDescent="0.25">
      <c r="A3707" t="s">
        <v>700</v>
      </c>
      <c r="B3707">
        <v>1</v>
      </c>
      <c r="C3707">
        <v>3</v>
      </c>
      <c r="D3707">
        <v>1</v>
      </c>
      <c r="E3707">
        <v>1381</v>
      </c>
      <c r="F3707" s="2">
        <v>0.03</v>
      </c>
      <c r="G3707" s="2">
        <v>0</v>
      </c>
      <c r="H3707" s="2">
        <v>0</v>
      </c>
      <c r="I3707">
        <v>0.4</v>
      </c>
      <c r="J3707">
        <v>0.4</v>
      </c>
      <c r="K3707">
        <v>0.30069049999999997</v>
      </c>
      <c r="L3707">
        <v>0.36524167499999999</v>
      </c>
    </row>
    <row r="3708" spans="1:12" x14ac:dyDescent="0.25">
      <c r="A3708" t="s">
        <v>700</v>
      </c>
      <c r="B3708">
        <v>1</v>
      </c>
      <c r="C3708">
        <v>5</v>
      </c>
      <c r="D3708">
        <v>3</v>
      </c>
      <c r="E3708">
        <v>39799</v>
      </c>
      <c r="F3708" s="2">
        <v>0.01</v>
      </c>
      <c r="G3708" s="2">
        <v>-0.01</v>
      </c>
      <c r="H3708" s="2">
        <v>0</v>
      </c>
      <c r="I3708">
        <v>0.4</v>
      </c>
      <c r="J3708">
        <v>2.0000000000000004</v>
      </c>
      <c r="K3708">
        <v>-3.0100499999999988E-2</v>
      </c>
      <c r="L3708">
        <v>0.64946482500000013</v>
      </c>
    </row>
    <row r="3709" spans="1:12" x14ac:dyDescent="0.25">
      <c r="A3709" t="s">
        <v>700</v>
      </c>
      <c r="B3709">
        <v>1</v>
      </c>
      <c r="C3709">
        <v>6</v>
      </c>
      <c r="D3709">
        <v>6</v>
      </c>
      <c r="E3709">
        <v>28271</v>
      </c>
      <c r="F3709" s="2">
        <v>0.01</v>
      </c>
      <c r="G3709" s="2">
        <v>0</v>
      </c>
      <c r="H3709" s="2">
        <v>0.01</v>
      </c>
      <c r="I3709">
        <v>0.4</v>
      </c>
      <c r="J3709">
        <v>4.8000000000000007</v>
      </c>
      <c r="K3709">
        <v>0.3641355</v>
      </c>
      <c r="L3709">
        <v>1.4874474250000003</v>
      </c>
    </row>
    <row r="3710" spans="1:12" x14ac:dyDescent="0.25">
      <c r="A3710" t="s">
        <v>700</v>
      </c>
      <c r="B3710">
        <v>1</v>
      </c>
      <c r="C3710">
        <v>3</v>
      </c>
      <c r="D3710">
        <v>2</v>
      </c>
      <c r="E3710">
        <v>8004</v>
      </c>
      <c r="F3710" s="2">
        <v>0</v>
      </c>
      <c r="G3710" s="2">
        <v>0</v>
      </c>
      <c r="H3710" s="2">
        <v>0</v>
      </c>
      <c r="I3710">
        <v>0.4</v>
      </c>
      <c r="J3710">
        <v>1.4000000000000001</v>
      </c>
      <c r="K3710">
        <v>4.0019999999999995E-3</v>
      </c>
      <c r="L3710">
        <v>0.51140070000000004</v>
      </c>
    </row>
    <row r="3711" spans="1:12" x14ac:dyDescent="0.25">
      <c r="A3711" t="s">
        <v>700</v>
      </c>
      <c r="B3711">
        <v>1</v>
      </c>
      <c r="C3711">
        <v>9</v>
      </c>
      <c r="D3711">
        <v>6</v>
      </c>
      <c r="E3711">
        <v>472551</v>
      </c>
      <c r="F3711" s="2">
        <v>0.01</v>
      </c>
      <c r="G3711" s="2">
        <v>0</v>
      </c>
      <c r="H3711" s="2">
        <v>0</v>
      </c>
      <c r="I3711">
        <v>0.4</v>
      </c>
      <c r="J3711">
        <v>4.2000000000000011</v>
      </c>
      <c r="K3711">
        <v>0.3362755</v>
      </c>
      <c r="L3711">
        <v>1.3276964250000005</v>
      </c>
    </row>
    <row r="3712" spans="1:12" x14ac:dyDescent="0.25">
      <c r="A3712" t="s">
        <v>700</v>
      </c>
      <c r="B3712">
        <v>1</v>
      </c>
      <c r="C3712">
        <v>5</v>
      </c>
      <c r="D3712">
        <v>5</v>
      </c>
      <c r="E3712">
        <v>1799618</v>
      </c>
      <c r="F3712" s="2">
        <v>0.01</v>
      </c>
      <c r="G3712" s="2">
        <v>-0.01</v>
      </c>
      <c r="H3712" s="2">
        <v>0</v>
      </c>
      <c r="I3712">
        <v>0.4</v>
      </c>
      <c r="J3712">
        <v>4</v>
      </c>
      <c r="K3712">
        <v>0.84980899999999993</v>
      </c>
      <c r="L3712">
        <v>1.4574331500000002</v>
      </c>
    </row>
    <row r="3713" spans="1:12" x14ac:dyDescent="0.25">
      <c r="A3713" t="s">
        <v>700</v>
      </c>
      <c r="B3713">
        <v>1</v>
      </c>
      <c r="C3713">
        <v>2</v>
      </c>
      <c r="D3713">
        <v>1</v>
      </c>
      <c r="E3713">
        <v>55814</v>
      </c>
      <c r="F3713" s="2">
        <v>0.01</v>
      </c>
      <c r="G3713" s="2">
        <v>0</v>
      </c>
      <c r="H3713" s="2">
        <v>0</v>
      </c>
      <c r="I3713">
        <v>0.4</v>
      </c>
      <c r="J3713">
        <v>0.60000000000000009</v>
      </c>
      <c r="K3713">
        <v>0.12790699999999999</v>
      </c>
      <c r="L3713">
        <v>0.35476745000000004</v>
      </c>
    </row>
    <row r="3714" spans="1:12" x14ac:dyDescent="0.25">
      <c r="A3714" t="s">
        <v>700</v>
      </c>
      <c r="B3714">
        <v>1</v>
      </c>
      <c r="C3714">
        <v>4</v>
      </c>
      <c r="D3714">
        <v>3</v>
      </c>
      <c r="E3714">
        <v>44328</v>
      </c>
      <c r="F3714" s="2">
        <v>0</v>
      </c>
      <c r="G3714" s="2">
        <v>0</v>
      </c>
      <c r="H3714" s="2">
        <v>0</v>
      </c>
      <c r="I3714">
        <v>0.4</v>
      </c>
      <c r="J3714">
        <v>2.2000000000000002</v>
      </c>
      <c r="K3714">
        <v>2.2164E-2</v>
      </c>
      <c r="L3714">
        <v>0.7177574000000001</v>
      </c>
    </row>
    <row r="3715" spans="1:12" x14ac:dyDescent="0.25">
      <c r="A3715" t="s">
        <v>700</v>
      </c>
      <c r="B3715">
        <v>1</v>
      </c>
      <c r="C3715">
        <v>9</v>
      </c>
      <c r="D3715">
        <v>5</v>
      </c>
      <c r="E3715">
        <v>136012</v>
      </c>
      <c r="F3715" s="2">
        <v>0.01</v>
      </c>
      <c r="G3715" s="2">
        <v>0</v>
      </c>
      <c r="H3715" s="2">
        <v>0</v>
      </c>
      <c r="I3715">
        <v>0.4</v>
      </c>
      <c r="J3715">
        <v>3.2</v>
      </c>
      <c r="K3715">
        <v>0.16800599999999999</v>
      </c>
      <c r="L3715">
        <v>1.0188021</v>
      </c>
    </row>
    <row r="3716" spans="1:12" x14ac:dyDescent="0.25">
      <c r="A3716" t="s">
        <v>700</v>
      </c>
      <c r="B3716">
        <v>1</v>
      </c>
      <c r="C3716">
        <v>7</v>
      </c>
      <c r="D3716">
        <v>7</v>
      </c>
      <c r="E3716">
        <v>63358</v>
      </c>
      <c r="F3716" s="2">
        <v>0</v>
      </c>
      <c r="G3716" s="2">
        <v>0</v>
      </c>
      <c r="H3716" s="2">
        <v>0</v>
      </c>
      <c r="I3716">
        <v>0.4</v>
      </c>
      <c r="J3716">
        <v>5.6000000000000005</v>
      </c>
      <c r="K3716">
        <v>3.1678999999999999E-2</v>
      </c>
      <c r="L3716">
        <v>1.5710876499999999</v>
      </c>
    </row>
    <row r="3717" spans="1:12" x14ac:dyDescent="0.25">
      <c r="A3717" t="s">
        <v>700</v>
      </c>
      <c r="B3717">
        <v>1</v>
      </c>
      <c r="C3717">
        <v>6</v>
      </c>
      <c r="D3717">
        <v>5</v>
      </c>
      <c r="E3717">
        <v>123828</v>
      </c>
      <c r="F3717" s="2">
        <v>0.02</v>
      </c>
      <c r="G3717" s="2">
        <v>0</v>
      </c>
      <c r="H3717" s="2">
        <v>0</v>
      </c>
      <c r="I3717">
        <v>0.4</v>
      </c>
      <c r="J3717">
        <v>3.8</v>
      </c>
      <c r="K3717">
        <v>0.26191399999999998</v>
      </c>
      <c r="L3717">
        <v>1.2016699</v>
      </c>
    </row>
    <row r="3718" spans="1:12" x14ac:dyDescent="0.25">
      <c r="A3718" t="s">
        <v>700</v>
      </c>
      <c r="B3718">
        <v>1</v>
      </c>
      <c r="C3718">
        <v>3</v>
      </c>
      <c r="D3718">
        <v>2</v>
      </c>
      <c r="E3718">
        <v>2664</v>
      </c>
      <c r="F3718" s="2">
        <v>0.01</v>
      </c>
      <c r="G3718" s="2">
        <v>0</v>
      </c>
      <c r="H3718" s="2">
        <v>0</v>
      </c>
      <c r="I3718">
        <v>0.4</v>
      </c>
      <c r="J3718">
        <v>1.4000000000000001</v>
      </c>
      <c r="K3718">
        <v>0.10133200000000001</v>
      </c>
      <c r="L3718">
        <v>0.54546620000000001</v>
      </c>
    </row>
    <row r="3719" spans="1:12" x14ac:dyDescent="0.25">
      <c r="A3719" t="s">
        <v>700</v>
      </c>
      <c r="B3719">
        <v>1</v>
      </c>
      <c r="C3719">
        <v>7</v>
      </c>
      <c r="D3719">
        <v>4</v>
      </c>
      <c r="E3719">
        <v>34284</v>
      </c>
      <c r="F3719" s="2">
        <v>0</v>
      </c>
      <c r="G3719" s="2">
        <v>-0.01</v>
      </c>
      <c r="H3719" s="2">
        <v>0.01</v>
      </c>
      <c r="I3719">
        <v>0.4</v>
      </c>
      <c r="J3719">
        <v>2.6</v>
      </c>
      <c r="K3719">
        <v>0.117142</v>
      </c>
      <c r="L3719">
        <v>0.85099970000000003</v>
      </c>
    </row>
    <row r="3720" spans="1:12" x14ac:dyDescent="0.25">
      <c r="A3720" t="s">
        <v>700</v>
      </c>
      <c r="B3720">
        <v>1</v>
      </c>
      <c r="C3720">
        <v>3</v>
      </c>
      <c r="D3720">
        <v>2</v>
      </c>
      <c r="E3720">
        <v>44121</v>
      </c>
      <c r="F3720" s="2">
        <v>0.02</v>
      </c>
      <c r="G3720" s="2">
        <v>-0.02</v>
      </c>
      <c r="H3720" s="2">
        <v>0</v>
      </c>
      <c r="I3720">
        <v>0.4</v>
      </c>
      <c r="J3720">
        <v>1.4000000000000001</v>
      </c>
      <c r="K3720">
        <v>-7.7939499999999967E-2</v>
      </c>
      <c r="L3720">
        <v>0.482721175</v>
      </c>
    </row>
    <row r="3721" spans="1:12" x14ac:dyDescent="0.25">
      <c r="A3721" t="s">
        <v>700</v>
      </c>
      <c r="B3721">
        <v>1</v>
      </c>
      <c r="C3721">
        <v>6</v>
      </c>
      <c r="D3721">
        <v>6</v>
      </c>
      <c r="E3721">
        <v>201025</v>
      </c>
      <c r="F3721" s="2">
        <v>0</v>
      </c>
      <c r="G3721" s="2">
        <v>-0.02</v>
      </c>
      <c r="H3721" s="2">
        <v>0</v>
      </c>
      <c r="I3721">
        <v>0.4</v>
      </c>
      <c r="J3721">
        <v>4.8000000000000007</v>
      </c>
      <c r="K3721">
        <v>-0.19948749999999998</v>
      </c>
      <c r="L3721">
        <v>1.2901793750000004</v>
      </c>
    </row>
    <row r="3722" spans="1:12" x14ac:dyDescent="0.25">
      <c r="A3722" t="s">
        <v>700</v>
      </c>
      <c r="B3722">
        <v>1</v>
      </c>
      <c r="C3722">
        <v>2</v>
      </c>
      <c r="D3722">
        <v>2</v>
      </c>
      <c r="E3722">
        <v>24332</v>
      </c>
      <c r="F3722" s="2">
        <v>0.01</v>
      </c>
      <c r="G3722" s="2">
        <v>0</v>
      </c>
      <c r="H3722" s="2">
        <v>0</v>
      </c>
      <c r="I3722">
        <v>0.4</v>
      </c>
      <c r="J3722">
        <v>1.6</v>
      </c>
      <c r="K3722">
        <v>0.112166</v>
      </c>
      <c r="L3722">
        <v>0.59925810000000002</v>
      </c>
    </row>
    <row r="3723" spans="1:12" x14ac:dyDescent="0.25">
      <c r="A3723" t="s">
        <v>700</v>
      </c>
      <c r="B3723">
        <v>1</v>
      </c>
      <c r="C3723">
        <v>6</v>
      </c>
      <c r="D3723">
        <v>6</v>
      </c>
      <c r="E3723">
        <v>88808</v>
      </c>
      <c r="F3723" s="2">
        <v>0.01</v>
      </c>
      <c r="G3723" s="2">
        <v>0</v>
      </c>
      <c r="H3723" s="2">
        <v>0</v>
      </c>
      <c r="I3723">
        <v>0.4</v>
      </c>
      <c r="J3723">
        <v>4.8000000000000007</v>
      </c>
      <c r="K3723">
        <v>0.144404</v>
      </c>
      <c r="L3723">
        <v>1.4105414000000003</v>
      </c>
    </row>
    <row r="3724" spans="1:12" x14ac:dyDescent="0.25">
      <c r="A3724" t="s">
        <v>700</v>
      </c>
      <c r="B3724">
        <v>1</v>
      </c>
      <c r="C3724">
        <v>6</v>
      </c>
      <c r="D3724">
        <v>6</v>
      </c>
      <c r="E3724">
        <v>6183</v>
      </c>
      <c r="F3724" s="2">
        <v>0.01</v>
      </c>
      <c r="G3724" s="2">
        <v>0</v>
      </c>
      <c r="H3724" s="2">
        <v>0.01</v>
      </c>
      <c r="I3724">
        <v>0.4</v>
      </c>
      <c r="J3724">
        <v>4.8000000000000007</v>
      </c>
      <c r="K3724">
        <v>0.3530915</v>
      </c>
      <c r="L3724">
        <v>1.4835820250000002</v>
      </c>
    </row>
    <row r="3725" spans="1:12" x14ac:dyDescent="0.25">
      <c r="A3725" t="s">
        <v>700</v>
      </c>
      <c r="B3725">
        <v>1</v>
      </c>
      <c r="C3725">
        <v>14</v>
      </c>
      <c r="D3725">
        <v>14</v>
      </c>
      <c r="E3725">
        <v>1013344</v>
      </c>
      <c r="F3725" s="2">
        <v>0.01</v>
      </c>
      <c r="G3725" s="2">
        <v>0</v>
      </c>
      <c r="H3725" s="2">
        <v>0</v>
      </c>
      <c r="I3725">
        <v>0.4</v>
      </c>
      <c r="J3725">
        <v>11.200000000000001</v>
      </c>
      <c r="K3725">
        <v>0.60667199999999999</v>
      </c>
      <c r="L3725">
        <v>3.1723352000000005</v>
      </c>
    </row>
    <row r="3726" spans="1:12" x14ac:dyDescent="0.25">
      <c r="A3726" t="s">
        <v>700</v>
      </c>
      <c r="B3726">
        <v>1</v>
      </c>
      <c r="C3726">
        <v>7</v>
      </c>
      <c r="D3726">
        <v>7</v>
      </c>
      <c r="E3726">
        <v>14276</v>
      </c>
      <c r="F3726" s="2">
        <v>0.01</v>
      </c>
      <c r="G3726" s="2">
        <v>0</v>
      </c>
      <c r="H3726" s="2">
        <v>0</v>
      </c>
      <c r="I3726">
        <v>0.4</v>
      </c>
      <c r="J3726">
        <v>5.6000000000000005</v>
      </c>
      <c r="K3726">
        <v>0.10713800000000001</v>
      </c>
      <c r="L3726">
        <v>1.5974983</v>
      </c>
    </row>
    <row r="3727" spans="1:12" x14ac:dyDescent="0.25">
      <c r="A3727" t="s">
        <v>742</v>
      </c>
      <c r="B3727">
        <v>1</v>
      </c>
      <c r="C3727">
        <v>1</v>
      </c>
      <c r="D3727">
        <v>1</v>
      </c>
      <c r="E3727">
        <v>159410</v>
      </c>
      <c r="F3727" s="2">
        <v>0</v>
      </c>
      <c r="G3727" s="2">
        <v>0</v>
      </c>
      <c r="H3727" s="2">
        <v>0</v>
      </c>
      <c r="I3727">
        <v>0.4</v>
      </c>
      <c r="J3727">
        <v>0.8</v>
      </c>
      <c r="K3727">
        <v>7.9704999999999998E-2</v>
      </c>
      <c r="L3727">
        <v>0.38789675000000001</v>
      </c>
    </row>
    <row r="3728" spans="1:12" x14ac:dyDescent="0.25">
      <c r="A3728" t="s">
        <v>742</v>
      </c>
      <c r="B3728">
        <v>1</v>
      </c>
      <c r="C3728">
        <v>15</v>
      </c>
      <c r="D3728">
        <v>13</v>
      </c>
      <c r="E3728">
        <v>773673</v>
      </c>
      <c r="F3728" s="2">
        <v>0.01</v>
      </c>
      <c r="G3728" s="2">
        <v>0</v>
      </c>
      <c r="H3728" s="2">
        <v>0</v>
      </c>
      <c r="I3728">
        <v>0.4</v>
      </c>
      <c r="J3728">
        <v>10</v>
      </c>
      <c r="K3728">
        <v>0.48683650000000001</v>
      </c>
      <c r="L3728">
        <v>2.830392775</v>
      </c>
    </row>
    <row r="3729" spans="1:12" x14ac:dyDescent="0.25">
      <c r="A3729" t="s">
        <v>742</v>
      </c>
      <c r="B3729">
        <v>1</v>
      </c>
      <c r="C3729">
        <v>3</v>
      </c>
      <c r="D3729">
        <v>2</v>
      </c>
      <c r="E3729">
        <v>301593</v>
      </c>
      <c r="F3729" s="2">
        <v>0</v>
      </c>
      <c r="G3729" s="2">
        <v>0</v>
      </c>
      <c r="H3729" s="2">
        <v>0</v>
      </c>
      <c r="I3729">
        <v>0.4</v>
      </c>
      <c r="J3729">
        <v>1.4000000000000001</v>
      </c>
      <c r="K3729">
        <v>0.1507965</v>
      </c>
      <c r="L3729">
        <v>0.56277877499999995</v>
      </c>
    </row>
    <row r="3730" spans="1:12" x14ac:dyDescent="0.25">
      <c r="A3730" t="s">
        <v>742</v>
      </c>
      <c r="B3730">
        <v>1</v>
      </c>
      <c r="C3730">
        <v>1</v>
      </c>
      <c r="D3730">
        <v>1</v>
      </c>
      <c r="E3730">
        <v>252542</v>
      </c>
      <c r="F3730" s="2">
        <v>0</v>
      </c>
      <c r="G3730" s="2">
        <v>0</v>
      </c>
      <c r="H3730" s="2">
        <v>0</v>
      </c>
      <c r="I3730">
        <v>0.4</v>
      </c>
      <c r="J3730">
        <v>0.8</v>
      </c>
      <c r="K3730">
        <v>0.12627099999999999</v>
      </c>
      <c r="L3730">
        <v>0.40419485000000005</v>
      </c>
    </row>
    <row r="3731" spans="1:12" x14ac:dyDescent="0.25">
      <c r="A3731" t="s">
        <v>742</v>
      </c>
      <c r="B3731">
        <v>1</v>
      </c>
      <c r="C3731">
        <v>1</v>
      </c>
      <c r="D3731">
        <v>1</v>
      </c>
      <c r="E3731">
        <v>255806</v>
      </c>
      <c r="F3731" s="2">
        <v>0</v>
      </c>
      <c r="G3731" s="2">
        <v>0</v>
      </c>
      <c r="H3731" s="2">
        <v>0</v>
      </c>
      <c r="I3731">
        <v>0.4</v>
      </c>
      <c r="J3731">
        <v>0.8</v>
      </c>
      <c r="K3731">
        <v>0.12790299999999999</v>
      </c>
      <c r="L3731">
        <v>0.40476605000000004</v>
      </c>
    </row>
    <row r="3732" spans="1:12" x14ac:dyDescent="0.25">
      <c r="A3732" t="s">
        <v>742</v>
      </c>
      <c r="B3732">
        <v>1</v>
      </c>
      <c r="C3732">
        <v>10</v>
      </c>
      <c r="D3732">
        <v>10</v>
      </c>
      <c r="E3732">
        <v>272859</v>
      </c>
      <c r="F3732" s="2">
        <v>0.01</v>
      </c>
      <c r="G3732" s="2">
        <v>0</v>
      </c>
      <c r="H3732" s="2">
        <v>0</v>
      </c>
      <c r="I3732">
        <v>0.4</v>
      </c>
      <c r="J3732">
        <v>8</v>
      </c>
      <c r="K3732">
        <v>0.23642949999999999</v>
      </c>
      <c r="L3732">
        <v>2.2427503250000003</v>
      </c>
    </row>
    <row r="3733" spans="1:12" x14ac:dyDescent="0.25">
      <c r="A3733" t="s">
        <v>742</v>
      </c>
      <c r="B3733">
        <v>1</v>
      </c>
      <c r="C3733">
        <v>1</v>
      </c>
      <c r="D3733">
        <v>1</v>
      </c>
      <c r="E3733">
        <v>181929</v>
      </c>
      <c r="F3733" s="2">
        <v>0</v>
      </c>
      <c r="G3733" s="2">
        <v>0</v>
      </c>
      <c r="H3733" s="2">
        <v>0</v>
      </c>
      <c r="I3733">
        <v>0.4</v>
      </c>
      <c r="J3733">
        <v>0.8</v>
      </c>
      <c r="K3733">
        <v>9.096449999999999E-2</v>
      </c>
      <c r="L3733">
        <v>0.39183757500000005</v>
      </c>
    </row>
    <row r="3734" spans="1:12" x14ac:dyDescent="0.25">
      <c r="A3734" t="s">
        <v>742</v>
      </c>
      <c r="B3734">
        <v>1</v>
      </c>
      <c r="C3734">
        <v>9</v>
      </c>
      <c r="D3734">
        <v>9</v>
      </c>
      <c r="E3734">
        <v>213423</v>
      </c>
      <c r="F3734" s="2">
        <v>0</v>
      </c>
      <c r="G3734" s="2">
        <v>0</v>
      </c>
      <c r="H3734" s="2">
        <v>0</v>
      </c>
      <c r="I3734">
        <v>0.4</v>
      </c>
      <c r="J3734">
        <v>7.2</v>
      </c>
      <c r="K3734">
        <v>0.1067115</v>
      </c>
      <c r="L3734">
        <v>1.9973490249999999</v>
      </c>
    </row>
    <row r="3735" spans="1:12" x14ac:dyDescent="0.25">
      <c r="A3735" t="s">
        <v>742</v>
      </c>
      <c r="B3735">
        <v>1</v>
      </c>
      <c r="C3735">
        <v>2</v>
      </c>
      <c r="D3735">
        <v>2</v>
      </c>
      <c r="E3735">
        <v>1194979</v>
      </c>
      <c r="F3735" s="2">
        <v>0.01</v>
      </c>
      <c r="G3735" s="2">
        <v>0</v>
      </c>
      <c r="H3735" s="2">
        <v>0</v>
      </c>
      <c r="I3735">
        <v>0.4</v>
      </c>
      <c r="J3735">
        <v>1.6</v>
      </c>
      <c r="K3735">
        <v>0.69748949999999998</v>
      </c>
      <c r="L3735">
        <v>0.804121325</v>
      </c>
    </row>
    <row r="3736" spans="1:12" x14ac:dyDescent="0.25">
      <c r="A3736" t="s">
        <v>742</v>
      </c>
      <c r="B3736">
        <v>1</v>
      </c>
      <c r="C3736">
        <v>21</v>
      </c>
      <c r="D3736">
        <v>16</v>
      </c>
      <c r="E3736">
        <v>649426</v>
      </c>
      <c r="F3736" s="2">
        <v>0</v>
      </c>
      <c r="G3736" s="2">
        <v>0</v>
      </c>
      <c r="H3736" s="2">
        <v>0</v>
      </c>
      <c r="I3736">
        <v>0.4</v>
      </c>
      <c r="J3736">
        <v>11.8</v>
      </c>
      <c r="K3736">
        <v>0.32471299999999997</v>
      </c>
      <c r="L3736">
        <v>3.2236495500000002</v>
      </c>
    </row>
    <row r="3737" spans="1:12" x14ac:dyDescent="0.25">
      <c r="A3737" t="s">
        <v>742</v>
      </c>
      <c r="B3737">
        <v>1</v>
      </c>
      <c r="C3737">
        <v>1</v>
      </c>
      <c r="D3737">
        <v>1</v>
      </c>
      <c r="E3737">
        <v>1515901</v>
      </c>
      <c r="F3737" s="2">
        <v>0.01</v>
      </c>
      <c r="G3737" s="2">
        <v>0</v>
      </c>
      <c r="H3737" s="2">
        <v>0</v>
      </c>
      <c r="I3737">
        <v>0.4</v>
      </c>
      <c r="J3737">
        <v>0.8</v>
      </c>
      <c r="K3737">
        <v>0.85795049999999995</v>
      </c>
      <c r="L3737">
        <v>0.66028267499999993</v>
      </c>
    </row>
    <row r="3738" spans="1:12" x14ac:dyDescent="0.25">
      <c r="A3738" t="s">
        <v>742</v>
      </c>
      <c r="B3738">
        <v>1</v>
      </c>
      <c r="C3738">
        <v>5</v>
      </c>
      <c r="D3738">
        <v>5</v>
      </c>
      <c r="E3738">
        <v>1146392</v>
      </c>
      <c r="F3738" s="2">
        <v>0.01</v>
      </c>
      <c r="G3738" s="2">
        <v>0</v>
      </c>
      <c r="H3738" s="2">
        <v>0</v>
      </c>
      <c r="I3738">
        <v>0.4</v>
      </c>
      <c r="J3738">
        <v>4</v>
      </c>
      <c r="K3738">
        <v>0.67319599999999991</v>
      </c>
      <c r="L3738">
        <v>1.3956186000000002</v>
      </c>
    </row>
    <row r="3739" spans="1:12" x14ac:dyDescent="0.25">
      <c r="A3739" t="s">
        <v>742</v>
      </c>
      <c r="B3739">
        <v>1</v>
      </c>
      <c r="C3739">
        <v>5</v>
      </c>
      <c r="D3739">
        <v>3</v>
      </c>
      <c r="E3739">
        <v>5251</v>
      </c>
      <c r="F3739" s="2">
        <v>0.01</v>
      </c>
      <c r="G3739" s="2">
        <v>0</v>
      </c>
      <c r="H3739" s="2">
        <v>0</v>
      </c>
      <c r="I3739">
        <v>0.4</v>
      </c>
      <c r="J3739">
        <v>2.0000000000000004</v>
      </c>
      <c r="K3739">
        <v>0.10262550000000001</v>
      </c>
      <c r="L3739">
        <v>0.69591892500000019</v>
      </c>
    </row>
    <row r="3740" spans="1:12" x14ac:dyDescent="0.25">
      <c r="A3740" t="s">
        <v>742</v>
      </c>
      <c r="B3740">
        <v>1</v>
      </c>
      <c r="C3740">
        <v>2</v>
      </c>
      <c r="D3740">
        <v>1</v>
      </c>
      <c r="E3740">
        <v>465283</v>
      </c>
      <c r="F3740" s="2">
        <v>0</v>
      </c>
      <c r="G3740" s="2">
        <v>0</v>
      </c>
      <c r="H3740" s="2">
        <v>0</v>
      </c>
      <c r="I3740">
        <v>0.4</v>
      </c>
      <c r="J3740">
        <v>0.60000000000000009</v>
      </c>
      <c r="K3740">
        <v>0.2326415</v>
      </c>
      <c r="L3740">
        <v>0.39142452500000002</v>
      </c>
    </row>
    <row r="3741" spans="1:12" x14ac:dyDescent="0.25">
      <c r="A3741" t="s">
        <v>742</v>
      </c>
      <c r="B3741">
        <v>1</v>
      </c>
      <c r="C3741">
        <v>2</v>
      </c>
      <c r="D3741">
        <v>1</v>
      </c>
      <c r="E3741">
        <v>529609</v>
      </c>
      <c r="F3741" s="2">
        <v>0.01</v>
      </c>
      <c r="G3741" s="2">
        <v>0</v>
      </c>
      <c r="H3741" s="2">
        <v>0</v>
      </c>
      <c r="I3741">
        <v>0.4</v>
      </c>
      <c r="J3741">
        <v>0.60000000000000009</v>
      </c>
      <c r="K3741">
        <v>0.36480449999999998</v>
      </c>
      <c r="L3741">
        <v>0.43768157500000004</v>
      </c>
    </row>
    <row r="3742" spans="1:12" x14ac:dyDescent="0.25">
      <c r="A3742" t="s">
        <v>742</v>
      </c>
      <c r="B3742">
        <v>1</v>
      </c>
      <c r="C3742">
        <v>1</v>
      </c>
      <c r="D3742">
        <v>1</v>
      </c>
      <c r="E3742">
        <v>232339</v>
      </c>
      <c r="F3742" s="2">
        <v>0</v>
      </c>
      <c r="G3742" s="2">
        <v>0</v>
      </c>
      <c r="H3742" s="2">
        <v>0</v>
      </c>
      <c r="I3742">
        <v>0.4</v>
      </c>
      <c r="J3742">
        <v>0.8</v>
      </c>
      <c r="K3742">
        <v>0.11616949999999999</v>
      </c>
      <c r="L3742">
        <v>0.40065932500000001</v>
      </c>
    </row>
    <row r="3743" spans="1:12" x14ac:dyDescent="0.25">
      <c r="A3743" t="s">
        <v>742</v>
      </c>
      <c r="B3743">
        <v>1</v>
      </c>
      <c r="C3743">
        <v>1</v>
      </c>
      <c r="D3743">
        <v>1</v>
      </c>
      <c r="E3743">
        <v>600228</v>
      </c>
      <c r="F3743" s="2">
        <v>0.01</v>
      </c>
      <c r="G3743" s="2">
        <v>0</v>
      </c>
      <c r="H3743" s="2">
        <v>0</v>
      </c>
      <c r="I3743">
        <v>0.4</v>
      </c>
      <c r="J3743">
        <v>0.8</v>
      </c>
      <c r="K3743">
        <v>0.40011399999999997</v>
      </c>
      <c r="L3743">
        <v>0.50003989999999998</v>
      </c>
    </row>
    <row r="3744" spans="1:12" x14ac:dyDescent="0.25">
      <c r="A3744" t="s">
        <v>742</v>
      </c>
      <c r="B3744">
        <v>1</v>
      </c>
      <c r="C3744">
        <v>1</v>
      </c>
      <c r="D3744">
        <v>1</v>
      </c>
      <c r="E3744">
        <v>266874</v>
      </c>
      <c r="F3744" s="2">
        <v>0.01</v>
      </c>
      <c r="G3744" s="2">
        <v>0</v>
      </c>
      <c r="H3744" s="2">
        <v>0.01</v>
      </c>
      <c r="I3744">
        <v>0.4</v>
      </c>
      <c r="J3744">
        <v>0.8</v>
      </c>
      <c r="K3744">
        <v>0.48343700000000001</v>
      </c>
      <c r="L3744">
        <v>0.52920295000000006</v>
      </c>
    </row>
    <row r="3745" spans="1:12" x14ac:dyDescent="0.25">
      <c r="A3745" t="s">
        <v>742</v>
      </c>
      <c r="B3745">
        <v>1</v>
      </c>
      <c r="C3745">
        <v>13</v>
      </c>
      <c r="D3745">
        <v>3</v>
      </c>
      <c r="E3745">
        <v>972714</v>
      </c>
      <c r="F3745" s="2">
        <v>0.01</v>
      </c>
      <c r="G3745" s="2">
        <v>0</v>
      </c>
      <c r="H3745" s="2">
        <v>0</v>
      </c>
      <c r="I3745">
        <v>0.4</v>
      </c>
      <c r="J3745">
        <v>0.40000000000000036</v>
      </c>
      <c r="K3745">
        <v>0.58635700000000002</v>
      </c>
      <c r="L3745">
        <v>0.46522495000000008</v>
      </c>
    </row>
    <row r="3746" spans="1:12" x14ac:dyDescent="0.25">
      <c r="A3746" t="s">
        <v>1181</v>
      </c>
      <c r="B3746">
        <v>1</v>
      </c>
      <c r="C3746">
        <v>1</v>
      </c>
      <c r="D3746">
        <v>1</v>
      </c>
      <c r="E3746">
        <v>364182</v>
      </c>
      <c r="F3746" s="2">
        <v>0.01</v>
      </c>
      <c r="G3746" s="2">
        <v>0</v>
      </c>
      <c r="H3746" s="2">
        <v>0</v>
      </c>
      <c r="I3746">
        <v>0.4</v>
      </c>
      <c r="J3746">
        <v>0.8</v>
      </c>
      <c r="K3746">
        <v>0.28209099999999998</v>
      </c>
      <c r="L3746">
        <v>0.45873185000000005</v>
      </c>
    </row>
    <row r="3747" spans="1:12" x14ac:dyDescent="0.25">
      <c r="A3747" t="s">
        <v>1181</v>
      </c>
      <c r="B3747">
        <v>1</v>
      </c>
      <c r="C3747">
        <v>7</v>
      </c>
      <c r="D3747">
        <v>7</v>
      </c>
      <c r="E3747">
        <v>316194</v>
      </c>
      <c r="F3747" s="2">
        <v>0.01</v>
      </c>
      <c r="G3747" s="2">
        <v>0</v>
      </c>
      <c r="H3747" s="2">
        <v>0</v>
      </c>
      <c r="I3747">
        <v>0.4</v>
      </c>
      <c r="J3747">
        <v>5.6000000000000005</v>
      </c>
      <c r="K3747">
        <v>0.25809700000000002</v>
      </c>
      <c r="L3747">
        <v>1.65033395</v>
      </c>
    </row>
    <row r="3748" spans="1:12" x14ac:dyDescent="0.25">
      <c r="A3748" t="s">
        <v>1181</v>
      </c>
      <c r="B3748">
        <v>1</v>
      </c>
      <c r="C3748">
        <v>12</v>
      </c>
      <c r="D3748">
        <v>6</v>
      </c>
      <c r="E3748">
        <v>778479</v>
      </c>
      <c r="F3748" s="2">
        <v>0.01</v>
      </c>
      <c r="G3748" s="2">
        <v>0</v>
      </c>
      <c r="H3748" s="2">
        <v>0</v>
      </c>
      <c r="I3748">
        <v>0.4</v>
      </c>
      <c r="J3748">
        <v>3.6000000000000005</v>
      </c>
      <c r="K3748">
        <v>0.48923949999999994</v>
      </c>
      <c r="L3748">
        <v>1.2312338250000001</v>
      </c>
    </row>
    <row r="3749" spans="1:12" x14ac:dyDescent="0.25">
      <c r="A3749" t="s">
        <v>1181</v>
      </c>
      <c r="B3749">
        <v>1</v>
      </c>
      <c r="C3749">
        <v>1</v>
      </c>
      <c r="D3749">
        <v>1</v>
      </c>
      <c r="E3749">
        <v>629052</v>
      </c>
      <c r="F3749" s="2">
        <v>0.01</v>
      </c>
      <c r="G3749" s="2">
        <v>0</v>
      </c>
      <c r="H3749" s="2">
        <v>0</v>
      </c>
      <c r="I3749">
        <v>0.4</v>
      </c>
      <c r="J3749">
        <v>0.8</v>
      </c>
      <c r="K3749">
        <v>0.41452599999999995</v>
      </c>
      <c r="L3749">
        <v>0.50508410000000004</v>
      </c>
    </row>
    <row r="3750" spans="1:12" x14ac:dyDescent="0.25">
      <c r="A3750" t="s">
        <v>1181</v>
      </c>
      <c r="B3750">
        <v>1</v>
      </c>
      <c r="C3750">
        <v>2</v>
      </c>
      <c r="D3750">
        <v>2</v>
      </c>
      <c r="E3750">
        <v>368627</v>
      </c>
      <c r="F3750" s="2">
        <v>0.01</v>
      </c>
      <c r="G3750" s="2">
        <v>0</v>
      </c>
      <c r="H3750" s="2">
        <v>0</v>
      </c>
      <c r="I3750">
        <v>0.4</v>
      </c>
      <c r="J3750">
        <v>1.6</v>
      </c>
      <c r="K3750">
        <v>0.2843135</v>
      </c>
      <c r="L3750">
        <v>0.65950972500000005</v>
      </c>
    </row>
    <row r="3751" spans="1:12" x14ac:dyDescent="0.25">
      <c r="A3751" t="s">
        <v>1181</v>
      </c>
      <c r="B3751">
        <v>1</v>
      </c>
      <c r="C3751">
        <v>6</v>
      </c>
      <c r="D3751">
        <v>6</v>
      </c>
      <c r="E3751">
        <v>341643</v>
      </c>
      <c r="F3751" s="2">
        <v>0.01</v>
      </c>
      <c r="G3751" s="2">
        <v>0</v>
      </c>
      <c r="H3751" s="2">
        <v>0</v>
      </c>
      <c r="I3751">
        <v>0.4</v>
      </c>
      <c r="J3751">
        <v>4.8000000000000007</v>
      </c>
      <c r="K3751">
        <v>0.27082149999999999</v>
      </c>
      <c r="L3751">
        <v>1.4547875250000004</v>
      </c>
    </row>
    <row r="3752" spans="1:12" x14ac:dyDescent="0.25">
      <c r="A3752" t="s">
        <v>10542</v>
      </c>
      <c r="B3752">
        <v>1</v>
      </c>
      <c r="C3752">
        <v>5</v>
      </c>
      <c r="D3752">
        <v>2</v>
      </c>
      <c r="E3752">
        <v>2717</v>
      </c>
      <c r="F3752" s="2">
        <v>0</v>
      </c>
      <c r="G3752" s="2">
        <v>0</v>
      </c>
      <c r="H3752" s="2">
        <v>0</v>
      </c>
      <c r="I3752">
        <v>0.4</v>
      </c>
      <c r="J3752">
        <v>1</v>
      </c>
      <c r="K3752">
        <v>1.3584999999999999E-3</v>
      </c>
      <c r="L3752">
        <v>0.41047547500000003</v>
      </c>
    </row>
    <row r="3753" spans="1:12" x14ac:dyDescent="0.25">
      <c r="A3753" t="s">
        <v>10214</v>
      </c>
      <c r="B3753">
        <v>1</v>
      </c>
      <c r="C3753">
        <v>11</v>
      </c>
      <c r="D3753">
        <v>2</v>
      </c>
      <c r="E3753">
        <v>1946</v>
      </c>
      <c r="F3753" s="2">
        <v>0</v>
      </c>
      <c r="G3753" s="2">
        <v>0</v>
      </c>
      <c r="H3753" s="2">
        <v>0</v>
      </c>
      <c r="I3753">
        <v>0.4</v>
      </c>
      <c r="J3753">
        <v>-0.19999999999999996</v>
      </c>
      <c r="K3753">
        <v>9.7299999999999991E-4</v>
      </c>
      <c r="L3753">
        <v>0.11034055000000004</v>
      </c>
    </row>
    <row r="3754" spans="1:12" x14ac:dyDescent="0.25">
      <c r="A3754" t="s">
        <v>16764</v>
      </c>
      <c r="B3754">
        <v>1</v>
      </c>
      <c r="C3754">
        <v>6</v>
      </c>
      <c r="D3754">
        <v>2</v>
      </c>
      <c r="E3754">
        <v>77518</v>
      </c>
      <c r="F3754" s="2">
        <v>0.02</v>
      </c>
      <c r="G3754" s="2">
        <v>0</v>
      </c>
      <c r="H3754" s="2">
        <v>0</v>
      </c>
      <c r="I3754">
        <v>0.4</v>
      </c>
      <c r="J3754">
        <v>0.8</v>
      </c>
      <c r="K3754">
        <v>0.238759</v>
      </c>
      <c r="L3754">
        <v>0.44356565000000003</v>
      </c>
    </row>
    <row r="3755" spans="1:12" x14ac:dyDescent="0.25">
      <c r="A3755" t="s">
        <v>5059</v>
      </c>
      <c r="B3755">
        <v>1</v>
      </c>
      <c r="C3755">
        <v>8</v>
      </c>
      <c r="D3755">
        <v>6</v>
      </c>
      <c r="E3755">
        <v>320395</v>
      </c>
      <c r="F3755" s="2">
        <v>0.05</v>
      </c>
      <c r="G3755" s="2">
        <v>0</v>
      </c>
      <c r="H3755" s="2">
        <v>0</v>
      </c>
      <c r="I3755">
        <v>0.4</v>
      </c>
      <c r="J3755">
        <v>4.4000000000000004</v>
      </c>
      <c r="K3755">
        <v>0.6601975000000001</v>
      </c>
      <c r="L3755">
        <v>1.4910691250000003</v>
      </c>
    </row>
    <row r="3756" spans="1:12" x14ac:dyDescent="0.25">
      <c r="A3756" t="s">
        <v>5059</v>
      </c>
      <c r="B3756">
        <v>1</v>
      </c>
      <c r="C3756">
        <v>15</v>
      </c>
      <c r="D3756">
        <v>13</v>
      </c>
      <c r="E3756">
        <v>3523564</v>
      </c>
      <c r="F3756" s="2">
        <v>0.02</v>
      </c>
      <c r="G3756" s="2">
        <v>0</v>
      </c>
      <c r="H3756" s="2">
        <v>0</v>
      </c>
      <c r="I3756">
        <v>0.4</v>
      </c>
      <c r="J3756">
        <v>10</v>
      </c>
      <c r="K3756">
        <v>1.9617819999999999</v>
      </c>
      <c r="L3756">
        <v>3.3466237000000003</v>
      </c>
    </row>
    <row r="3757" spans="1:12" x14ac:dyDescent="0.25">
      <c r="A3757" t="s">
        <v>5059</v>
      </c>
      <c r="B3757">
        <v>1</v>
      </c>
      <c r="C3757">
        <v>6</v>
      </c>
      <c r="D3757">
        <v>6</v>
      </c>
      <c r="E3757">
        <v>400911</v>
      </c>
      <c r="F3757" s="2">
        <v>0.03</v>
      </c>
      <c r="G3757" s="2">
        <v>0</v>
      </c>
      <c r="H3757" s="2">
        <v>0</v>
      </c>
      <c r="I3757">
        <v>0.4</v>
      </c>
      <c r="J3757">
        <v>4.8000000000000007</v>
      </c>
      <c r="K3757">
        <v>0.50045549999999994</v>
      </c>
      <c r="L3757">
        <v>1.5351594250000002</v>
      </c>
    </row>
    <row r="3758" spans="1:12" x14ac:dyDescent="0.25">
      <c r="A3758" t="s">
        <v>1074</v>
      </c>
      <c r="B3758">
        <v>1</v>
      </c>
      <c r="C3758">
        <v>7</v>
      </c>
      <c r="D3758">
        <v>7</v>
      </c>
      <c r="E3758">
        <v>279714</v>
      </c>
      <c r="F3758" s="2">
        <v>0.06</v>
      </c>
      <c r="G3758" s="2">
        <v>0</v>
      </c>
      <c r="H3758" s="2">
        <v>0</v>
      </c>
      <c r="I3758">
        <v>0.4</v>
      </c>
      <c r="J3758">
        <v>5.6000000000000005</v>
      </c>
      <c r="K3758">
        <v>0.73985699999999999</v>
      </c>
      <c r="L3758">
        <v>1.8189499499999999</v>
      </c>
    </row>
    <row r="3759" spans="1:12" x14ac:dyDescent="0.25">
      <c r="A3759" t="s">
        <v>1074</v>
      </c>
      <c r="B3759">
        <v>1</v>
      </c>
      <c r="C3759">
        <v>12</v>
      </c>
      <c r="D3759">
        <v>12</v>
      </c>
      <c r="E3759">
        <v>667346</v>
      </c>
      <c r="F3759" s="2">
        <v>0.05</v>
      </c>
      <c r="G3759" s="2">
        <v>0</v>
      </c>
      <c r="H3759" s="2">
        <v>0</v>
      </c>
      <c r="I3759">
        <v>0.4</v>
      </c>
      <c r="J3759">
        <v>9.6000000000000014</v>
      </c>
      <c r="K3759">
        <v>0.83367300000000011</v>
      </c>
      <c r="L3759">
        <v>2.8517855500000007</v>
      </c>
    </row>
    <row r="3760" spans="1:12" x14ac:dyDescent="0.25">
      <c r="A3760" t="s">
        <v>1074</v>
      </c>
      <c r="B3760">
        <v>1</v>
      </c>
      <c r="C3760">
        <v>8</v>
      </c>
      <c r="D3760">
        <v>7</v>
      </c>
      <c r="E3760">
        <v>363488</v>
      </c>
      <c r="F3760" s="2">
        <v>0.06</v>
      </c>
      <c r="G3760" s="2">
        <v>0</v>
      </c>
      <c r="H3760" s="2">
        <v>0</v>
      </c>
      <c r="I3760">
        <v>0.4</v>
      </c>
      <c r="J3760">
        <v>5.4</v>
      </c>
      <c r="K3760">
        <v>0.78174399999999999</v>
      </c>
      <c r="L3760">
        <v>1.7836104000000002</v>
      </c>
    </row>
    <row r="3761" spans="1:12" x14ac:dyDescent="0.25">
      <c r="A3761" t="s">
        <v>1074</v>
      </c>
      <c r="B3761">
        <v>1</v>
      </c>
      <c r="C3761">
        <v>7</v>
      </c>
      <c r="D3761">
        <v>7</v>
      </c>
      <c r="E3761">
        <v>437193</v>
      </c>
      <c r="F3761" s="2">
        <v>0.08</v>
      </c>
      <c r="G3761" s="2">
        <v>0</v>
      </c>
      <c r="H3761" s="2">
        <v>0</v>
      </c>
      <c r="I3761">
        <v>0.4</v>
      </c>
      <c r="J3761">
        <v>5.6000000000000005</v>
      </c>
      <c r="K3761">
        <v>1.0185965000000001</v>
      </c>
      <c r="L3761">
        <v>1.9165087750000001</v>
      </c>
    </row>
    <row r="3762" spans="1:12" x14ac:dyDescent="0.25">
      <c r="A3762" t="s">
        <v>1074</v>
      </c>
      <c r="B3762">
        <v>1</v>
      </c>
      <c r="C3762">
        <v>18</v>
      </c>
      <c r="D3762">
        <v>10</v>
      </c>
      <c r="E3762">
        <v>659212</v>
      </c>
      <c r="F3762" s="2">
        <v>0.06</v>
      </c>
      <c r="G3762" s="2">
        <v>0</v>
      </c>
      <c r="H3762" s="2">
        <v>0</v>
      </c>
      <c r="I3762">
        <v>0.4</v>
      </c>
      <c r="J3762">
        <v>6.4</v>
      </c>
      <c r="K3762">
        <v>0.92960599999999993</v>
      </c>
      <c r="L3762">
        <v>2.0853621000000002</v>
      </c>
    </row>
    <row r="3763" spans="1:12" x14ac:dyDescent="0.25">
      <c r="A3763" t="s">
        <v>1074</v>
      </c>
      <c r="B3763">
        <v>1</v>
      </c>
      <c r="C3763">
        <v>8</v>
      </c>
      <c r="D3763">
        <v>8</v>
      </c>
      <c r="E3763">
        <v>377833</v>
      </c>
      <c r="F3763" s="2">
        <v>7.0000000000000007E-2</v>
      </c>
      <c r="G3763" s="2">
        <v>0</v>
      </c>
      <c r="H3763" s="2">
        <v>0</v>
      </c>
      <c r="I3763">
        <v>0.4</v>
      </c>
      <c r="J3763">
        <v>6.4</v>
      </c>
      <c r="K3763">
        <v>0.88891650000000011</v>
      </c>
      <c r="L3763">
        <v>2.0711207750000002</v>
      </c>
    </row>
    <row r="3764" spans="1:12" x14ac:dyDescent="0.25">
      <c r="A3764" t="s">
        <v>1074</v>
      </c>
      <c r="B3764">
        <v>1</v>
      </c>
      <c r="C3764">
        <v>12</v>
      </c>
      <c r="D3764">
        <v>5</v>
      </c>
      <c r="E3764">
        <v>288247</v>
      </c>
      <c r="F3764" s="2">
        <v>0.11</v>
      </c>
      <c r="G3764" s="2">
        <v>0</v>
      </c>
      <c r="H3764" s="2">
        <v>0.01</v>
      </c>
      <c r="I3764">
        <v>0.4</v>
      </c>
      <c r="J3764">
        <v>2.5999999999999996</v>
      </c>
      <c r="K3764">
        <v>1.4941235000000002</v>
      </c>
      <c r="L3764">
        <v>1.332943225</v>
      </c>
    </row>
    <row r="3765" spans="1:12" x14ac:dyDescent="0.25">
      <c r="A3765" t="s">
        <v>1074</v>
      </c>
      <c r="B3765">
        <v>1</v>
      </c>
      <c r="C3765">
        <v>7</v>
      </c>
      <c r="D3765">
        <v>6</v>
      </c>
      <c r="E3765">
        <v>620968</v>
      </c>
      <c r="F3765" s="2">
        <v>0.06</v>
      </c>
      <c r="G3765" s="2">
        <v>0</v>
      </c>
      <c r="H3765" s="2">
        <v>0</v>
      </c>
      <c r="I3765">
        <v>0.4</v>
      </c>
      <c r="J3765">
        <v>4.6000000000000005</v>
      </c>
      <c r="K3765">
        <v>0.91048399999999996</v>
      </c>
      <c r="L3765">
        <v>1.6286694000000002</v>
      </c>
    </row>
    <row r="3766" spans="1:12" x14ac:dyDescent="0.25">
      <c r="A3766" t="s">
        <v>403</v>
      </c>
      <c r="B3766">
        <v>1</v>
      </c>
      <c r="C3766">
        <v>7</v>
      </c>
      <c r="D3766">
        <v>5</v>
      </c>
      <c r="E3766">
        <v>6760593</v>
      </c>
      <c r="F3766" s="2">
        <v>0.03</v>
      </c>
      <c r="G3766" s="2">
        <v>0</v>
      </c>
      <c r="H3766" s="2">
        <v>0</v>
      </c>
      <c r="I3766">
        <v>0.4</v>
      </c>
      <c r="J3766">
        <v>3.6</v>
      </c>
      <c r="K3766">
        <v>3.6802964999999999</v>
      </c>
      <c r="L3766">
        <v>2.3481037750000002</v>
      </c>
    </row>
    <row r="3767" spans="1:12" x14ac:dyDescent="0.25">
      <c r="A3767" t="s">
        <v>403</v>
      </c>
      <c r="B3767">
        <v>1</v>
      </c>
      <c r="C3767">
        <v>15</v>
      </c>
      <c r="D3767">
        <v>9</v>
      </c>
      <c r="E3767">
        <v>2029938</v>
      </c>
      <c r="F3767" s="2">
        <v>0.02</v>
      </c>
      <c r="G3767" s="2">
        <v>0</v>
      </c>
      <c r="H3767" s="2">
        <v>0</v>
      </c>
      <c r="I3767">
        <v>0.4</v>
      </c>
      <c r="J3767">
        <v>6</v>
      </c>
      <c r="K3767">
        <v>1.214969</v>
      </c>
      <c r="L3767">
        <v>2.08523915</v>
      </c>
    </row>
    <row r="3768" spans="1:12" x14ac:dyDescent="0.25">
      <c r="A3768" t="s">
        <v>403</v>
      </c>
      <c r="B3768">
        <v>1</v>
      </c>
      <c r="C3768">
        <v>2</v>
      </c>
      <c r="D3768">
        <v>2</v>
      </c>
      <c r="E3768">
        <v>237766</v>
      </c>
      <c r="F3768" s="2">
        <v>0.01</v>
      </c>
      <c r="G3768" s="2">
        <v>0</v>
      </c>
      <c r="H3768" s="2">
        <v>0</v>
      </c>
      <c r="I3768">
        <v>0.4</v>
      </c>
      <c r="J3768">
        <v>1.6</v>
      </c>
      <c r="K3768">
        <v>0.21888299999999999</v>
      </c>
      <c r="L3768">
        <v>0.63660905000000001</v>
      </c>
    </row>
    <row r="3769" spans="1:12" x14ac:dyDescent="0.25">
      <c r="A3769" t="s">
        <v>403</v>
      </c>
      <c r="B3769">
        <v>1</v>
      </c>
      <c r="C3769">
        <v>3</v>
      </c>
      <c r="D3769">
        <v>3</v>
      </c>
      <c r="E3769">
        <v>847817</v>
      </c>
      <c r="F3769" s="2">
        <v>0.02</v>
      </c>
      <c r="G3769" s="2">
        <v>0</v>
      </c>
      <c r="H3769" s="2">
        <v>0</v>
      </c>
      <c r="I3769">
        <v>0.4</v>
      </c>
      <c r="J3769">
        <v>2.4000000000000004</v>
      </c>
      <c r="K3769">
        <v>0.62390849999999998</v>
      </c>
      <c r="L3769">
        <v>0.97836797500000006</v>
      </c>
    </row>
    <row r="3770" spans="1:12" x14ac:dyDescent="0.25">
      <c r="A3770" t="s">
        <v>403</v>
      </c>
      <c r="B3770">
        <v>1</v>
      </c>
      <c r="C3770">
        <v>13</v>
      </c>
      <c r="D3770">
        <v>6</v>
      </c>
      <c r="E3770">
        <v>7308023</v>
      </c>
      <c r="F3770" s="2">
        <v>0.02</v>
      </c>
      <c r="G3770" s="2">
        <v>0</v>
      </c>
      <c r="H3770" s="2">
        <v>0</v>
      </c>
      <c r="I3770">
        <v>0.4</v>
      </c>
      <c r="J3770">
        <v>3.4000000000000004</v>
      </c>
      <c r="K3770">
        <v>3.8540114999999999</v>
      </c>
      <c r="L3770">
        <v>2.3589040250000002</v>
      </c>
    </row>
    <row r="3771" spans="1:12" x14ac:dyDescent="0.25">
      <c r="A3771" t="s">
        <v>403</v>
      </c>
      <c r="B3771">
        <v>1</v>
      </c>
      <c r="C3771">
        <v>1</v>
      </c>
      <c r="D3771">
        <v>2</v>
      </c>
      <c r="E3771">
        <v>1575608</v>
      </c>
      <c r="F3771" s="2">
        <v>0.01</v>
      </c>
      <c r="G3771" s="2">
        <v>0</v>
      </c>
      <c r="H3771" s="2">
        <v>0</v>
      </c>
      <c r="I3771">
        <v>0.4</v>
      </c>
      <c r="J3771">
        <v>1.8</v>
      </c>
      <c r="K3771">
        <v>0.88780399999999993</v>
      </c>
      <c r="L3771">
        <v>0.92073139999999998</v>
      </c>
    </row>
    <row r="3772" spans="1:12" x14ac:dyDescent="0.25">
      <c r="A3772" t="s">
        <v>403</v>
      </c>
      <c r="B3772">
        <v>1</v>
      </c>
      <c r="C3772">
        <v>3</v>
      </c>
      <c r="D3772">
        <v>3</v>
      </c>
      <c r="E3772">
        <v>360896</v>
      </c>
      <c r="F3772" s="2">
        <v>0.01</v>
      </c>
      <c r="G3772" s="2">
        <v>0</v>
      </c>
      <c r="H3772" s="2">
        <v>0</v>
      </c>
      <c r="I3772">
        <v>0.4</v>
      </c>
      <c r="J3772">
        <v>2.4000000000000004</v>
      </c>
      <c r="K3772">
        <v>0.28044800000000003</v>
      </c>
      <c r="L3772">
        <v>0.85815680000000016</v>
      </c>
    </row>
    <row r="3773" spans="1:12" x14ac:dyDescent="0.25">
      <c r="A3773" t="s">
        <v>403</v>
      </c>
      <c r="B3773">
        <v>1</v>
      </c>
      <c r="C3773">
        <v>5</v>
      </c>
      <c r="D3773">
        <v>3</v>
      </c>
      <c r="E3773">
        <v>418749</v>
      </c>
      <c r="F3773" s="2">
        <v>0.02</v>
      </c>
      <c r="G3773" s="2">
        <v>0</v>
      </c>
      <c r="H3773" s="2">
        <v>0</v>
      </c>
      <c r="I3773">
        <v>0.4</v>
      </c>
      <c r="J3773">
        <v>2.0000000000000004</v>
      </c>
      <c r="K3773">
        <v>0.40937449999999997</v>
      </c>
      <c r="L3773">
        <v>0.80328107500000012</v>
      </c>
    </row>
    <row r="3774" spans="1:12" x14ac:dyDescent="0.25">
      <c r="A3774" t="s">
        <v>403</v>
      </c>
      <c r="B3774">
        <v>1</v>
      </c>
      <c r="C3774">
        <v>2</v>
      </c>
      <c r="D3774">
        <v>1</v>
      </c>
      <c r="E3774">
        <v>91193</v>
      </c>
      <c r="F3774" s="2">
        <v>0.01</v>
      </c>
      <c r="G3774" s="2">
        <v>0</v>
      </c>
      <c r="H3774" s="2">
        <v>0</v>
      </c>
      <c r="I3774">
        <v>0.4</v>
      </c>
      <c r="J3774">
        <v>0.60000000000000009</v>
      </c>
      <c r="K3774">
        <v>0.14559650000000002</v>
      </c>
      <c r="L3774">
        <v>0.36095877500000006</v>
      </c>
    </row>
    <row r="3775" spans="1:12" x14ac:dyDescent="0.25">
      <c r="A3775" t="s">
        <v>403</v>
      </c>
      <c r="B3775">
        <v>1</v>
      </c>
      <c r="C3775">
        <v>3</v>
      </c>
      <c r="D3775">
        <v>3</v>
      </c>
      <c r="E3775">
        <v>1386699</v>
      </c>
      <c r="F3775" s="2">
        <v>0.05</v>
      </c>
      <c r="G3775" s="2">
        <v>0</v>
      </c>
      <c r="H3775" s="2">
        <v>0.01</v>
      </c>
      <c r="I3775">
        <v>0.4</v>
      </c>
      <c r="J3775">
        <v>2.4000000000000004</v>
      </c>
      <c r="K3775">
        <v>1.4433495000000001</v>
      </c>
      <c r="L3775">
        <v>1.265172325</v>
      </c>
    </row>
    <row r="3776" spans="1:12" x14ac:dyDescent="0.25">
      <c r="A3776" t="s">
        <v>403</v>
      </c>
      <c r="B3776">
        <v>1</v>
      </c>
      <c r="C3776">
        <v>7</v>
      </c>
      <c r="D3776">
        <v>6</v>
      </c>
      <c r="E3776">
        <v>458664</v>
      </c>
      <c r="F3776" s="2">
        <v>0.03</v>
      </c>
      <c r="G3776" s="2">
        <v>0</v>
      </c>
      <c r="H3776" s="2">
        <v>0</v>
      </c>
      <c r="I3776">
        <v>0.4</v>
      </c>
      <c r="J3776">
        <v>4.6000000000000005</v>
      </c>
      <c r="K3776">
        <v>0.52933199999999991</v>
      </c>
      <c r="L3776">
        <v>1.4952662000000001</v>
      </c>
    </row>
    <row r="3777" spans="1:12" x14ac:dyDescent="0.25">
      <c r="A3777" t="s">
        <v>403</v>
      </c>
      <c r="B3777">
        <v>1</v>
      </c>
      <c r="C3777">
        <v>4</v>
      </c>
      <c r="D3777">
        <v>4</v>
      </c>
      <c r="E3777">
        <v>1016525</v>
      </c>
      <c r="F3777" s="2">
        <v>0.01</v>
      </c>
      <c r="G3777" s="2">
        <v>0</v>
      </c>
      <c r="H3777" s="2">
        <v>0</v>
      </c>
      <c r="I3777">
        <v>0.4</v>
      </c>
      <c r="J3777">
        <v>3.2</v>
      </c>
      <c r="K3777">
        <v>0.60826249999999993</v>
      </c>
      <c r="L3777">
        <v>1.1728918749999999</v>
      </c>
    </row>
    <row r="3778" spans="1:12" x14ac:dyDescent="0.25">
      <c r="A3778" t="s">
        <v>403</v>
      </c>
      <c r="B3778">
        <v>1</v>
      </c>
      <c r="C3778">
        <v>2</v>
      </c>
      <c r="D3778">
        <v>1</v>
      </c>
      <c r="E3778">
        <v>391639</v>
      </c>
      <c r="F3778" s="2">
        <v>0.02</v>
      </c>
      <c r="G3778" s="2">
        <v>0</v>
      </c>
      <c r="H3778" s="2">
        <v>0</v>
      </c>
      <c r="I3778">
        <v>0.4</v>
      </c>
      <c r="J3778">
        <v>0.60000000000000009</v>
      </c>
      <c r="K3778">
        <v>0.39581949999999999</v>
      </c>
      <c r="L3778">
        <v>0.44853682500000003</v>
      </c>
    </row>
    <row r="3779" spans="1:12" x14ac:dyDescent="0.25">
      <c r="A3779" t="s">
        <v>403</v>
      </c>
      <c r="B3779">
        <v>1</v>
      </c>
      <c r="C3779">
        <v>3</v>
      </c>
      <c r="D3779">
        <v>3</v>
      </c>
      <c r="E3779">
        <v>870225</v>
      </c>
      <c r="F3779" s="2">
        <v>0.02</v>
      </c>
      <c r="G3779" s="2">
        <v>0</v>
      </c>
      <c r="H3779" s="2">
        <v>0</v>
      </c>
      <c r="I3779">
        <v>0.4</v>
      </c>
      <c r="J3779">
        <v>2.4000000000000004</v>
      </c>
      <c r="K3779">
        <v>0.63511249999999997</v>
      </c>
      <c r="L3779">
        <v>0.98228937500000013</v>
      </c>
    </row>
    <row r="3780" spans="1:12" x14ac:dyDescent="0.25">
      <c r="A3780" t="s">
        <v>403</v>
      </c>
      <c r="B3780">
        <v>1</v>
      </c>
      <c r="C3780">
        <v>1</v>
      </c>
      <c r="D3780">
        <v>1</v>
      </c>
      <c r="E3780">
        <v>11042</v>
      </c>
      <c r="F3780" s="2">
        <v>0.05</v>
      </c>
      <c r="G3780" s="2">
        <v>-0.01</v>
      </c>
      <c r="H3780" s="2">
        <v>0.01</v>
      </c>
      <c r="I3780">
        <v>0.4</v>
      </c>
      <c r="J3780">
        <v>0.8</v>
      </c>
      <c r="K3780">
        <v>0.60552100000000009</v>
      </c>
      <c r="L3780">
        <v>0.57193235000000009</v>
      </c>
    </row>
    <row r="3781" spans="1:12" x14ac:dyDescent="0.25">
      <c r="A3781" t="s">
        <v>403</v>
      </c>
      <c r="B3781">
        <v>1</v>
      </c>
      <c r="C3781">
        <v>1</v>
      </c>
      <c r="D3781">
        <v>1</v>
      </c>
      <c r="E3781">
        <v>57516</v>
      </c>
      <c r="F3781" s="2">
        <v>0.03</v>
      </c>
      <c r="G3781" s="2">
        <v>0</v>
      </c>
      <c r="H3781" s="2">
        <v>0</v>
      </c>
      <c r="I3781">
        <v>0.4</v>
      </c>
      <c r="J3781">
        <v>0.8</v>
      </c>
      <c r="K3781">
        <v>0.32875799999999999</v>
      </c>
      <c r="L3781">
        <v>0.47506530000000002</v>
      </c>
    </row>
    <row r="3782" spans="1:12" x14ac:dyDescent="0.25">
      <c r="A3782" t="s">
        <v>403</v>
      </c>
      <c r="B3782">
        <v>1</v>
      </c>
      <c r="C3782">
        <v>3</v>
      </c>
      <c r="D3782">
        <v>2</v>
      </c>
      <c r="E3782">
        <v>486240</v>
      </c>
      <c r="F3782" s="2">
        <v>0.01</v>
      </c>
      <c r="G3782" s="2">
        <v>0</v>
      </c>
      <c r="H3782" s="2">
        <v>0</v>
      </c>
      <c r="I3782">
        <v>0.4</v>
      </c>
      <c r="J3782">
        <v>1.4000000000000001</v>
      </c>
      <c r="K3782">
        <v>0.34311999999999998</v>
      </c>
      <c r="L3782">
        <v>0.63009199999999999</v>
      </c>
    </row>
    <row r="3783" spans="1:12" x14ac:dyDescent="0.25">
      <c r="A3783" t="s">
        <v>403</v>
      </c>
      <c r="B3783">
        <v>1</v>
      </c>
      <c r="C3783">
        <v>1</v>
      </c>
      <c r="D3783">
        <v>1</v>
      </c>
      <c r="E3783">
        <v>135325</v>
      </c>
      <c r="F3783" s="2">
        <v>0.01</v>
      </c>
      <c r="G3783" s="2">
        <v>0</v>
      </c>
      <c r="H3783" s="2">
        <v>0</v>
      </c>
      <c r="I3783">
        <v>0.4</v>
      </c>
      <c r="J3783">
        <v>0.8</v>
      </c>
      <c r="K3783">
        <v>0.16766249999999999</v>
      </c>
      <c r="L3783">
        <v>0.41868187500000004</v>
      </c>
    </row>
    <row r="3784" spans="1:12" x14ac:dyDescent="0.25">
      <c r="A3784" t="s">
        <v>403</v>
      </c>
      <c r="B3784">
        <v>1</v>
      </c>
      <c r="C3784">
        <v>2</v>
      </c>
      <c r="D3784">
        <v>2</v>
      </c>
      <c r="E3784">
        <v>413615</v>
      </c>
      <c r="F3784" s="2">
        <v>0.02</v>
      </c>
      <c r="G3784" s="2">
        <v>0</v>
      </c>
      <c r="H3784" s="2">
        <v>0</v>
      </c>
      <c r="I3784">
        <v>0.4</v>
      </c>
      <c r="J3784">
        <v>1.6</v>
      </c>
      <c r="K3784">
        <v>0.40680749999999999</v>
      </c>
      <c r="L3784">
        <v>0.70238262500000004</v>
      </c>
    </row>
    <row r="3785" spans="1:12" x14ac:dyDescent="0.25">
      <c r="A3785" t="s">
        <v>403</v>
      </c>
      <c r="B3785">
        <v>1</v>
      </c>
      <c r="C3785">
        <v>14</v>
      </c>
      <c r="D3785">
        <v>12</v>
      </c>
      <c r="E3785">
        <v>2929814</v>
      </c>
      <c r="F3785" s="2">
        <v>0.01</v>
      </c>
      <c r="G3785" s="2">
        <v>0</v>
      </c>
      <c r="H3785" s="2">
        <v>0</v>
      </c>
      <c r="I3785">
        <v>0.4</v>
      </c>
      <c r="J3785">
        <v>9.2000000000000011</v>
      </c>
      <c r="K3785">
        <v>1.564907</v>
      </c>
      <c r="L3785">
        <v>3.0077174500000003</v>
      </c>
    </row>
    <row r="3786" spans="1:12" x14ac:dyDescent="0.25">
      <c r="A3786" t="s">
        <v>403</v>
      </c>
      <c r="B3786">
        <v>1</v>
      </c>
      <c r="C3786">
        <v>5</v>
      </c>
      <c r="D3786">
        <v>4</v>
      </c>
      <c r="E3786">
        <v>354509</v>
      </c>
      <c r="F3786" s="2">
        <v>0.01</v>
      </c>
      <c r="G3786" s="2">
        <v>0</v>
      </c>
      <c r="H3786" s="2">
        <v>0</v>
      </c>
      <c r="I3786">
        <v>0.4</v>
      </c>
      <c r="J3786">
        <v>3</v>
      </c>
      <c r="K3786">
        <v>0.27725449999999996</v>
      </c>
      <c r="L3786">
        <v>1.007039075</v>
      </c>
    </row>
    <row r="3787" spans="1:12" x14ac:dyDescent="0.25">
      <c r="A3787" t="s">
        <v>403</v>
      </c>
      <c r="B3787">
        <v>1</v>
      </c>
      <c r="C3787">
        <v>2</v>
      </c>
      <c r="D3787">
        <v>2</v>
      </c>
      <c r="E3787">
        <v>1339443</v>
      </c>
      <c r="F3787" s="2">
        <v>0.02</v>
      </c>
      <c r="G3787" s="2">
        <v>0</v>
      </c>
      <c r="H3787" s="2">
        <v>0</v>
      </c>
      <c r="I3787">
        <v>0.4</v>
      </c>
      <c r="J3787">
        <v>1.6</v>
      </c>
      <c r="K3787">
        <v>0.86972150000000004</v>
      </c>
      <c r="L3787">
        <v>0.86440252500000003</v>
      </c>
    </row>
    <row r="3788" spans="1:12" x14ac:dyDescent="0.25">
      <c r="A3788" t="s">
        <v>403</v>
      </c>
      <c r="B3788">
        <v>1</v>
      </c>
      <c r="C3788">
        <v>7</v>
      </c>
      <c r="D3788">
        <v>7</v>
      </c>
      <c r="E3788">
        <v>316763</v>
      </c>
      <c r="F3788" s="2">
        <v>0.01</v>
      </c>
      <c r="G3788" s="2">
        <v>-0.01</v>
      </c>
      <c r="H3788" s="2">
        <v>0</v>
      </c>
      <c r="I3788">
        <v>0.4</v>
      </c>
      <c r="J3788">
        <v>5.6000000000000005</v>
      </c>
      <c r="K3788">
        <v>0.10838149999999999</v>
      </c>
      <c r="L3788">
        <v>1.597933525</v>
      </c>
    </row>
    <row r="3789" spans="1:12" x14ac:dyDescent="0.25">
      <c r="A3789" t="s">
        <v>403</v>
      </c>
      <c r="B3789">
        <v>1</v>
      </c>
      <c r="C3789">
        <v>1</v>
      </c>
      <c r="D3789">
        <v>1</v>
      </c>
      <c r="E3789">
        <v>144521</v>
      </c>
      <c r="F3789" s="2">
        <v>0.02</v>
      </c>
      <c r="G3789" s="2">
        <v>0</v>
      </c>
      <c r="H3789" s="2">
        <v>0</v>
      </c>
      <c r="I3789">
        <v>0.4</v>
      </c>
      <c r="J3789">
        <v>0.8</v>
      </c>
      <c r="K3789">
        <v>0.27226050000000002</v>
      </c>
      <c r="L3789">
        <v>0.45529117500000005</v>
      </c>
    </row>
    <row r="3790" spans="1:12" x14ac:dyDescent="0.25">
      <c r="A3790" t="s">
        <v>403</v>
      </c>
      <c r="B3790">
        <v>1</v>
      </c>
      <c r="C3790">
        <v>6</v>
      </c>
      <c r="D3790">
        <v>6</v>
      </c>
      <c r="E3790">
        <v>1396551</v>
      </c>
      <c r="F3790" s="2">
        <v>0.02</v>
      </c>
      <c r="G3790" s="2">
        <v>0</v>
      </c>
      <c r="H3790" s="2">
        <v>0</v>
      </c>
      <c r="I3790">
        <v>0.4</v>
      </c>
      <c r="J3790">
        <v>4.8000000000000007</v>
      </c>
      <c r="K3790">
        <v>0.8982755</v>
      </c>
      <c r="L3790">
        <v>1.6743964250000003</v>
      </c>
    </row>
    <row r="3791" spans="1:12" x14ac:dyDescent="0.25">
      <c r="A3791" t="s">
        <v>403</v>
      </c>
      <c r="B3791">
        <v>1</v>
      </c>
      <c r="C3791">
        <v>1</v>
      </c>
      <c r="D3791">
        <v>1</v>
      </c>
      <c r="E3791">
        <v>165494</v>
      </c>
      <c r="F3791" s="2">
        <v>0.02</v>
      </c>
      <c r="G3791" s="2">
        <v>0</v>
      </c>
      <c r="H3791" s="2">
        <v>0</v>
      </c>
      <c r="I3791">
        <v>0.4</v>
      </c>
      <c r="J3791">
        <v>0.8</v>
      </c>
      <c r="K3791">
        <v>0.28274700000000003</v>
      </c>
      <c r="L3791">
        <v>0.45896145000000005</v>
      </c>
    </row>
    <row r="3792" spans="1:12" x14ac:dyDescent="0.25">
      <c r="A3792" t="s">
        <v>403</v>
      </c>
      <c r="B3792">
        <v>1</v>
      </c>
      <c r="C3792">
        <v>1</v>
      </c>
      <c r="D3792">
        <v>1</v>
      </c>
      <c r="E3792">
        <v>493621</v>
      </c>
      <c r="F3792" s="2">
        <v>0.01</v>
      </c>
      <c r="G3792" s="2">
        <v>0</v>
      </c>
      <c r="H3792" s="2">
        <v>0</v>
      </c>
      <c r="I3792">
        <v>0.4</v>
      </c>
      <c r="J3792">
        <v>0.8</v>
      </c>
      <c r="K3792">
        <v>0.34681050000000002</v>
      </c>
      <c r="L3792">
        <v>0.48138367500000001</v>
      </c>
    </row>
    <row r="3793" spans="1:12" x14ac:dyDescent="0.25">
      <c r="A3793" t="s">
        <v>403</v>
      </c>
      <c r="B3793">
        <v>1</v>
      </c>
      <c r="C3793">
        <v>2</v>
      </c>
      <c r="D3793">
        <v>2</v>
      </c>
      <c r="E3793">
        <v>75685</v>
      </c>
      <c r="F3793" s="2">
        <v>0.02</v>
      </c>
      <c r="G3793" s="2">
        <v>0</v>
      </c>
      <c r="H3793" s="2">
        <v>0</v>
      </c>
      <c r="I3793">
        <v>0.4</v>
      </c>
      <c r="J3793">
        <v>1.6</v>
      </c>
      <c r="K3793">
        <v>0.23784250000000001</v>
      </c>
      <c r="L3793">
        <v>0.64324487500000005</v>
      </c>
    </row>
    <row r="3794" spans="1:12" x14ac:dyDescent="0.25">
      <c r="A3794" t="s">
        <v>403</v>
      </c>
      <c r="B3794">
        <v>1</v>
      </c>
      <c r="C3794">
        <v>7</v>
      </c>
      <c r="D3794">
        <v>6</v>
      </c>
      <c r="E3794">
        <v>802483</v>
      </c>
      <c r="F3794" s="2">
        <v>0.01</v>
      </c>
      <c r="G3794" s="2">
        <v>0</v>
      </c>
      <c r="H3794" s="2">
        <v>0</v>
      </c>
      <c r="I3794">
        <v>0.4</v>
      </c>
      <c r="J3794">
        <v>4.6000000000000005</v>
      </c>
      <c r="K3794">
        <v>0.50124150000000001</v>
      </c>
      <c r="L3794">
        <v>1.4854345250000001</v>
      </c>
    </row>
    <row r="3795" spans="1:12" x14ac:dyDescent="0.25">
      <c r="A3795" t="s">
        <v>403</v>
      </c>
      <c r="B3795">
        <v>1</v>
      </c>
      <c r="C3795">
        <v>2</v>
      </c>
      <c r="D3795">
        <v>2</v>
      </c>
      <c r="E3795">
        <v>316756</v>
      </c>
      <c r="F3795" s="2">
        <v>0.02</v>
      </c>
      <c r="G3795" s="2">
        <v>0</v>
      </c>
      <c r="H3795" s="2">
        <v>0</v>
      </c>
      <c r="I3795">
        <v>0.4</v>
      </c>
      <c r="J3795">
        <v>1.6</v>
      </c>
      <c r="K3795">
        <v>0.35837799999999997</v>
      </c>
      <c r="L3795">
        <v>0.68543229999999999</v>
      </c>
    </row>
    <row r="3796" spans="1:12" x14ac:dyDescent="0.25">
      <c r="A3796" t="s">
        <v>403</v>
      </c>
      <c r="B3796">
        <v>1</v>
      </c>
      <c r="C3796">
        <v>1</v>
      </c>
      <c r="D3796">
        <v>1</v>
      </c>
      <c r="E3796">
        <v>141000</v>
      </c>
      <c r="F3796" s="2">
        <v>0.03</v>
      </c>
      <c r="G3796" s="2">
        <v>0</v>
      </c>
      <c r="H3796" s="2">
        <v>0</v>
      </c>
      <c r="I3796">
        <v>0.4</v>
      </c>
      <c r="J3796">
        <v>0.8</v>
      </c>
      <c r="K3796">
        <v>0.3705</v>
      </c>
      <c r="L3796">
        <v>0.48967500000000003</v>
      </c>
    </row>
    <row r="3797" spans="1:12" x14ac:dyDescent="0.25">
      <c r="A3797" t="s">
        <v>403</v>
      </c>
      <c r="B3797">
        <v>1</v>
      </c>
      <c r="C3797">
        <v>5</v>
      </c>
      <c r="D3797">
        <v>4</v>
      </c>
      <c r="E3797">
        <v>664762</v>
      </c>
      <c r="F3797" s="2">
        <v>0.01</v>
      </c>
      <c r="G3797" s="2">
        <v>0</v>
      </c>
      <c r="H3797" s="2">
        <v>0</v>
      </c>
      <c r="I3797">
        <v>0.4</v>
      </c>
      <c r="J3797">
        <v>3</v>
      </c>
      <c r="K3797">
        <v>0.43238100000000002</v>
      </c>
      <c r="L3797">
        <v>1.06133335</v>
      </c>
    </row>
    <row r="3798" spans="1:12" x14ac:dyDescent="0.25">
      <c r="A3798" t="s">
        <v>403</v>
      </c>
      <c r="B3798">
        <v>1</v>
      </c>
      <c r="C3798">
        <v>2</v>
      </c>
      <c r="D3798">
        <v>2</v>
      </c>
      <c r="E3798">
        <v>2670485</v>
      </c>
      <c r="F3798" s="2">
        <v>0.04</v>
      </c>
      <c r="G3798" s="2">
        <v>0</v>
      </c>
      <c r="H3798" s="2">
        <v>0</v>
      </c>
      <c r="I3798">
        <v>0.4</v>
      </c>
      <c r="J3798">
        <v>1.6</v>
      </c>
      <c r="K3798">
        <v>1.7352425</v>
      </c>
      <c r="L3798">
        <v>1.1673348749999999</v>
      </c>
    </row>
    <row r="3799" spans="1:12" x14ac:dyDescent="0.25">
      <c r="A3799" t="s">
        <v>403</v>
      </c>
      <c r="B3799">
        <v>1</v>
      </c>
      <c r="C3799">
        <v>7</v>
      </c>
      <c r="D3799">
        <v>7</v>
      </c>
      <c r="E3799">
        <v>482225</v>
      </c>
      <c r="F3799" s="2">
        <v>0.01</v>
      </c>
      <c r="G3799" s="2">
        <v>0</v>
      </c>
      <c r="H3799" s="2">
        <v>0</v>
      </c>
      <c r="I3799">
        <v>0.4</v>
      </c>
      <c r="J3799">
        <v>5.6000000000000005</v>
      </c>
      <c r="K3799">
        <v>0.34111249999999999</v>
      </c>
      <c r="L3799">
        <v>1.679389375</v>
      </c>
    </row>
    <row r="3800" spans="1:12" x14ac:dyDescent="0.25">
      <c r="A3800" t="s">
        <v>403</v>
      </c>
      <c r="B3800">
        <v>1</v>
      </c>
      <c r="C3800">
        <v>12</v>
      </c>
      <c r="D3800">
        <v>4</v>
      </c>
      <c r="E3800">
        <v>114012</v>
      </c>
      <c r="F3800" s="2">
        <v>0.01</v>
      </c>
      <c r="G3800" s="2">
        <v>0</v>
      </c>
      <c r="H3800" s="2">
        <v>0</v>
      </c>
      <c r="I3800">
        <v>0.4</v>
      </c>
      <c r="J3800">
        <v>1.6</v>
      </c>
      <c r="K3800">
        <v>0.15700600000000001</v>
      </c>
      <c r="L3800">
        <v>0.6149521</v>
      </c>
    </row>
    <row r="3801" spans="1:12" x14ac:dyDescent="0.25">
      <c r="A3801" t="s">
        <v>403</v>
      </c>
      <c r="B3801">
        <v>1</v>
      </c>
      <c r="C3801">
        <v>8</v>
      </c>
      <c r="D3801">
        <v>7</v>
      </c>
      <c r="E3801">
        <v>633241</v>
      </c>
      <c r="F3801" s="2">
        <v>0.03</v>
      </c>
      <c r="G3801" s="2">
        <v>0</v>
      </c>
      <c r="H3801" s="2">
        <v>0</v>
      </c>
      <c r="I3801">
        <v>0.4</v>
      </c>
      <c r="J3801">
        <v>5.4</v>
      </c>
      <c r="K3801">
        <v>0.61662050000000002</v>
      </c>
      <c r="L3801">
        <v>1.7258171750000002</v>
      </c>
    </row>
    <row r="3802" spans="1:12" x14ac:dyDescent="0.25">
      <c r="A3802" t="s">
        <v>403</v>
      </c>
      <c r="B3802">
        <v>1</v>
      </c>
      <c r="C3802">
        <v>1</v>
      </c>
      <c r="D3802">
        <v>1</v>
      </c>
      <c r="E3802">
        <v>239087</v>
      </c>
      <c r="F3802" s="2">
        <v>0.02</v>
      </c>
      <c r="G3802" s="2">
        <v>0</v>
      </c>
      <c r="H3802" s="2">
        <v>0</v>
      </c>
      <c r="I3802">
        <v>0.4</v>
      </c>
      <c r="J3802">
        <v>0.8</v>
      </c>
      <c r="K3802">
        <v>0.31954349999999998</v>
      </c>
      <c r="L3802">
        <v>0.471840225</v>
      </c>
    </row>
    <row r="3803" spans="1:12" x14ac:dyDescent="0.25">
      <c r="A3803" t="s">
        <v>403</v>
      </c>
      <c r="B3803">
        <v>1</v>
      </c>
      <c r="C3803">
        <v>2</v>
      </c>
      <c r="D3803">
        <v>2</v>
      </c>
      <c r="E3803">
        <v>678272</v>
      </c>
      <c r="F3803" s="2">
        <v>0.03</v>
      </c>
      <c r="G3803" s="2">
        <v>0</v>
      </c>
      <c r="H3803" s="2">
        <v>0</v>
      </c>
      <c r="I3803">
        <v>0.4</v>
      </c>
      <c r="J3803">
        <v>1.6</v>
      </c>
      <c r="K3803">
        <v>0.63913599999999993</v>
      </c>
      <c r="L3803">
        <v>0.78369759999999999</v>
      </c>
    </row>
    <row r="3804" spans="1:12" x14ac:dyDescent="0.25">
      <c r="A3804" t="s">
        <v>403</v>
      </c>
      <c r="B3804">
        <v>1</v>
      </c>
      <c r="C3804">
        <v>6</v>
      </c>
      <c r="D3804">
        <v>6</v>
      </c>
      <c r="E3804">
        <v>872261</v>
      </c>
      <c r="F3804" s="2">
        <v>0.02</v>
      </c>
      <c r="G3804" s="2">
        <v>0</v>
      </c>
      <c r="H3804" s="2">
        <v>0</v>
      </c>
      <c r="I3804">
        <v>0.4</v>
      </c>
      <c r="J3804">
        <v>4.8000000000000007</v>
      </c>
      <c r="K3804">
        <v>0.63613049999999993</v>
      </c>
      <c r="L3804">
        <v>1.5826456750000002</v>
      </c>
    </row>
    <row r="3805" spans="1:12" x14ac:dyDescent="0.25">
      <c r="A3805" t="s">
        <v>403</v>
      </c>
      <c r="B3805">
        <v>1</v>
      </c>
      <c r="C3805">
        <v>1</v>
      </c>
      <c r="D3805">
        <v>1</v>
      </c>
      <c r="E3805">
        <v>20019</v>
      </c>
      <c r="F3805" s="2">
        <v>0.03</v>
      </c>
      <c r="G3805" s="2">
        <v>-0.02</v>
      </c>
      <c r="H3805" s="2">
        <v>0.01</v>
      </c>
      <c r="I3805">
        <v>0.4</v>
      </c>
      <c r="J3805">
        <v>0.8</v>
      </c>
      <c r="K3805">
        <v>0.2600095</v>
      </c>
      <c r="L3805">
        <v>0.45100332500000007</v>
      </c>
    </row>
    <row r="3806" spans="1:12" x14ac:dyDescent="0.25">
      <c r="A3806" t="s">
        <v>403</v>
      </c>
      <c r="B3806">
        <v>1</v>
      </c>
      <c r="C3806">
        <v>5</v>
      </c>
      <c r="D3806">
        <v>5</v>
      </c>
      <c r="E3806">
        <v>128002</v>
      </c>
      <c r="F3806" s="2">
        <v>0.02</v>
      </c>
      <c r="G3806" s="2">
        <v>0</v>
      </c>
      <c r="H3806" s="2">
        <v>0</v>
      </c>
      <c r="I3806">
        <v>0.4</v>
      </c>
      <c r="J3806">
        <v>4</v>
      </c>
      <c r="K3806">
        <v>0.26400100000000004</v>
      </c>
      <c r="L3806">
        <v>1.2524003500000001</v>
      </c>
    </row>
    <row r="3807" spans="1:12" x14ac:dyDescent="0.25">
      <c r="A3807" t="s">
        <v>403</v>
      </c>
      <c r="B3807">
        <v>1</v>
      </c>
      <c r="C3807">
        <v>4</v>
      </c>
      <c r="D3807">
        <v>4</v>
      </c>
      <c r="E3807">
        <v>617606</v>
      </c>
      <c r="F3807" s="2">
        <v>0.02</v>
      </c>
      <c r="G3807" s="2">
        <v>0</v>
      </c>
      <c r="H3807" s="2">
        <v>0</v>
      </c>
      <c r="I3807">
        <v>0.4</v>
      </c>
      <c r="J3807">
        <v>3.2</v>
      </c>
      <c r="K3807">
        <v>0.50880300000000001</v>
      </c>
      <c r="L3807">
        <v>1.13808105</v>
      </c>
    </row>
    <row r="3808" spans="1:12" x14ac:dyDescent="0.25">
      <c r="A3808" t="s">
        <v>403</v>
      </c>
      <c r="B3808">
        <v>1</v>
      </c>
      <c r="C3808">
        <v>3</v>
      </c>
      <c r="D3808">
        <v>2</v>
      </c>
      <c r="E3808">
        <v>55929</v>
      </c>
      <c r="F3808" s="2">
        <v>0.03</v>
      </c>
      <c r="G3808" s="2">
        <v>0</v>
      </c>
      <c r="H3808" s="2">
        <v>0</v>
      </c>
      <c r="I3808">
        <v>0.4</v>
      </c>
      <c r="J3808">
        <v>1.4000000000000001</v>
      </c>
      <c r="K3808">
        <v>0.32796449999999999</v>
      </c>
      <c r="L3808">
        <v>0.62478757500000004</v>
      </c>
    </row>
    <row r="3809" spans="1:12" x14ac:dyDescent="0.25">
      <c r="A3809" t="s">
        <v>403</v>
      </c>
      <c r="B3809">
        <v>1</v>
      </c>
      <c r="C3809">
        <v>2</v>
      </c>
      <c r="D3809">
        <v>2</v>
      </c>
      <c r="E3809">
        <v>2824423</v>
      </c>
      <c r="F3809" s="2">
        <v>0.02</v>
      </c>
      <c r="G3809" s="2">
        <v>0</v>
      </c>
      <c r="H3809" s="2">
        <v>0</v>
      </c>
      <c r="I3809">
        <v>0.4</v>
      </c>
      <c r="J3809">
        <v>1.6</v>
      </c>
      <c r="K3809">
        <v>1.6122114999999999</v>
      </c>
      <c r="L3809">
        <v>1.1242740250000001</v>
      </c>
    </row>
    <row r="3810" spans="1:12" x14ac:dyDescent="0.25">
      <c r="A3810" t="s">
        <v>403</v>
      </c>
      <c r="B3810">
        <v>1</v>
      </c>
      <c r="C3810">
        <v>2</v>
      </c>
      <c r="D3810">
        <v>1</v>
      </c>
      <c r="E3810">
        <v>67954</v>
      </c>
      <c r="F3810" s="2">
        <v>0.01</v>
      </c>
      <c r="G3810" s="2">
        <v>0</v>
      </c>
      <c r="H3810" s="2">
        <v>0</v>
      </c>
      <c r="I3810">
        <v>0.4</v>
      </c>
      <c r="J3810">
        <v>0.60000000000000009</v>
      </c>
      <c r="K3810">
        <v>0.13397700000000001</v>
      </c>
      <c r="L3810">
        <v>0.35689195000000007</v>
      </c>
    </row>
    <row r="3811" spans="1:12" x14ac:dyDescent="0.25">
      <c r="A3811" t="s">
        <v>403</v>
      </c>
      <c r="B3811">
        <v>1</v>
      </c>
      <c r="C3811">
        <v>3</v>
      </c>
      <c r="D3811">
        <v>2</v>
      </c>
      <c r="E3811">
        <v>433149</v>
      </c>
      <c r="F3811" s="2">
        <v>0.02</v>
      </c>
      <c r="G3811" s="2">
        <v>0</v>
      </c>
      <c r="H3811" s="2">
        <v>0</v>
      </c>
      <c r="I3811">
        <v>0.4</v>
      </c>
      <c r="J3811">
        <v>1.4000000000000001</v>
      </c>
      <c r="K3811">
        <v>0.41657450000000001</v>
      </c>
      <c r="L3811">
        <v>0.65580107500000007</v>
      </c>
    </row>
    <row r="3812" spans="1:12" x14ac:dyDescent="0.25">
      <c r="A3812" t="s">
        <v>403</v>
      </c>
      <c r="B3812">
        <v>1</v>
      </c>
      <c r="C3812">
        <v>2</v>
      </c>
      <c r="D3812">
        <v>2</v>
      </c>
      <c r="E3812">
        <v>300313</v>
      </c>
      <c r="F3812" s="2">
        <v>0.02</v>
      </c>
      <c r="G3812" s="2">
        <v>0</v>
      </c>
      <c r="H3812" s="2">
        <v>0</v>
      </c>
      <c r="I3812">
        <v>0.4</v>
      </c>
      <c r="J3812">
        <v>1.6</v>
      </c>
      <c r="K3812">
        <v>0.35015649999999998</v>
      </c>
      <c r="L3812">
        <v>0.68255477500000006</v>
      </c>
    </row>
    <row r="3813" spans="1:12" x14ac:dyDescent="0.25">
      <c r="A3813" t="s">
        <v>403</v>
      </c>
      <c r="B3813">
        <v>1</v>
      </c>
      <c r="C3813">
        <v>3</v>
      </c>
      <c r="D3813">
        <v>2</v>
      </c>
      <c r="E3813">
        <v>283531</v>
      </c>
      <c r="F3813" s="2">
        <v>0.02</v>
      </c>
      <c r="G3813" s="2">
        <v>0</v>
      </c>
      <c r="H3813" s="2">
        <v>0</v>
      </c>
      <c r="I3813">
        <v>0.4</v>
      </c>
      <c r="J3813">
        <v>1.4000000000000001</v>
      </c>
      <c r="K3813">
        <v>0.3417655</v>
      </c>
      <c r="L3813">
        <v>0.62961792500000002</v>
      </c>
    </row>
    <row r="3814" spans="1:12" x14ac:dyDescent="0.25">
      <c r="A3814" t="s">
        <v>403</v>
      </c>
      <c r="B3814">
        <v>1</v>
      </c>
      <c r="C3814">
        <v>2</v>
      </c>
      <c r="D3814">
        <v>2</v>
      </c>
      <c r="E3814">
        <v>433758</v>
      </c>
      <c r="F3814" s="2">
        <v>0.01</v>
      </c>
      <c r="G3814" s="2">
        <v>0</v>
      </c>
      <c r="H3814" s="2">
        <v>0</v>
      </c>
      <c r="I3814">
        <v>0.4</v>
      </c>
      <c r="J3814">
        <v>1.6</v>
      </c>
      <c r="K3814">
        <v>0.31687900000000002</v>
      </c>
      <c r="L3814">
        <v>0.67090765000000008</v>
      </c>
    </row>
    <row r="3815" spans="1:12" x14ac:dyDescent="0.25">
      <c r="A3815" t="s">
        <v>403</v>
      </c>
      <c r="B3815">
        <v>1</v>
      </c>
      <c r="C3815">
        <v>4</v>
      </c>
      <c r="D3815">
        <v>4</v>
      </c>
      <c r="E3815">
        <v>1458218</v>
      </c>
      <c r="F3815" s="2">
        <v>0.02</v>
      </c>
      <c r="G3815" s="2">
        <v>0</v>
      </c>
      <c r="H3815" s="2">
        <v>0</v>
      </c>
      <c r="I3815">
        <v>0.4</v>
      </c>
      <c r="J3815">
        <v>3.2</v>
      </c>
      <c r="K3815">
        <v>0.92910899999999996</v>
      </c>
      <c r="L3815">
        <v>1.28518815</v>
      </c>
    </row>
    <row r="3816" spans="1:12" x14ac:dyDescent="0.25">
      <c r="A3816" t="s">
        <v>403</v>
      </c>
      <c r="B3816">
        <v>1</v>
      </c>
      <c r="C3816">
        <v>2</v>
      </c>
      <c r="D3816">
        <v>2</v>
      </c>
      <c r="E3816">
        <v>1776191</v>
      </c>
      <c r="F3816" s="2">
        <v>0.01</v>
      </c>
      <c r="G3816" s="2">
        <v>0</v>
      </c>
      <c r="H3816" s="2">
        <v>0</v>
      </c>
      <c r="I3816">
        <v>0.4</v>
      </c>
      <c r="J3816">
        <v>1.6</v>
      </c>
      <c r="K3816">
        <v>0.9880954999999999</v>
      </c>
      <c r="L3816">
        <v>0.90583342499999997</v>
      </c>
    </row>
    <row r="3817" spans="1:12" x14ac:dyDescent="0.25">
      <c r="A3817" t="s">
        <v>403</v>
      </c>
      <c r="B3817">
        <v>1</v>
      </c>
      <c r="C3817">
        <v>10</v>
      </c>
      <c r="D3817">
        <v>7</v>
      </c>
      <c r="E3817">
        <v>284691</v>
      </c>
      <c r="F3817" s="2">
        <v>0.03</v>
      </c>
      <c r="G3817" s="2">
        <v>0</v>
      </c>
      <c r="H3817" s="2">
        <v>0</v>
      </c>
      <c r="I3817">
        <v>0.4</v>
      </c>
      <c r="J3817">
        <v>5</v>
      </c>
      <c r="K3817">
        <v>0.44234549999999995</v>
      </c>
      <c r="L3817">
        <v>1.564820925</v>
      </c>
    </row>
    <row r="3818" spans="1:12" x14ac:dyDescent="0.25">
      <c r="A3818" t="s">
        <v>403</v>
      </c>
      <c r="B3818">
        <v>1</v>
      </c>
      <c r="C3818">
        <v>3</v>
      </c>
      <c r="D3818">
        <v>3</v>
      </c>
      <c r="E3818">
        <v>116657</v>
      </c>
      <c r="F3818" s="2">
        <v>0.02</v>
      </c>
      <c r="G3818" s="2">
        <v>0</v>
      </c>
      <c r="H3818" s="2">
        <v>0</v>
      </c>
      <c r="I3818">
        <v>0.4</v>
      </c>
      <c r="J3818">
        <v>2.4000000000000004</v>
      </c>
      <c r="K3818">
        <v>0.25832850000000002</v>
      </c>
      <c r="L3818">
        <v>0.85041497500000007</v>
      </c>
    </row>
    <row r="3819" spans="1:12" x14ac:dyDescent="0.25">
      <c r="A3819" t="s">
        <v>403</v>
      </c>
      <c r="B3819">
        <v>1</v>
      </c>
      <c r="C3819">
        <v>4</v>
      </c>
      <c r="D3819">
        <v>3</v>
      </c>
      <c r="E3819">
        <v>1958372</v>
      </c>
      <c r="F3819" s="2">
        <v>0.03</v>
      </c>
      <c r="G3819" s="2">
        <v>0</v>
      </c>
      <c r="H3819" s="2">
        <v>0</v>
      </c>
      <c r="I3819">
        <v>0.4</v>
      </c>
      <c r="J3819">
        <v>2.2000000000000002</v>
      </c>
      <c r="K3819">
        <v>1.2791859999999999</v>
      </c>
      <c r="L3819">
        <v>1.1577150999999999</v>
      </c>
    </row>
    <row r="3820" spans="1:12" x14ac:dyDescent="0.25">
      <c r="A3820" t="s">
        <v>403</v>
      </c>
      <c r="B3820">
        <v>1</v>
      </c>
      <c r="C3820">
        <v>4</v>
      </c>
      <c r="D3820">
        <v>4</v>
      </c>
      <c r="E3820">
        <v>438167</v>
      </c>
      <c r="F3820" s="2">
        <v>0.01</v>
      </c>
      <c r="G3820" s="2">
        <v>0</v>
      </c>
      <c r="H3820" s="2">
        <v>0</v>
      </c>
      <c r="I3820">
        <v>0.4</v>
      </c>
      <c r="J3820">
        <v>3.2</v>
      </c>
      <c r="K3820">
        <v>0.31908349999999996</v>
      </c>
      <c r="L3820">
        <v>1.071679225</v>
      </c>
    </row>
    <row r="3821" spans="1:12" x14ac:dyDescent="0.25">
      <c r="A3821" t="s">
        <v>403</v>
      </c>
      <c r="B3821">
        <v>1</v>
      </c>
      <c r="C3821">
        <v>5</v>
      </c>
      <c r="D3821">
        <v>1</v>
      </c>
      <c r="E3821">
        <v>378750</v>
      </c>
      <c r="F3821" s="2">
        <v>0.01</v>
      </c>
      <c r="G3821" s="2">
        <v>0</v>
      </c>
      <c r="H3821" s="2">
        <v>0</v>
      </c>
      <c r="I3821">
        <v>0.4</v>
      </c>
      <c r="J3821">
        <v>0</v>
      </c>
      <c r="K3821">
        <v>0.28937499999999999</v>
      </c>
      <c r="L3821">
        <v>0.26128125000000002</v>
      </c>
    </row>
    <row r="3822" spans="1:12" x14ac:dyDescent="0.25">
      <c r="A3822" t="s">
        <v>403</v>
      </c>
      <c r="B3822">
        <v>1</v>
      </c>
      <c r="C3822">
        <v>7</v>
      </c>
      <c r="D3822">
        <v>7</v>
      </c>
      <c r="E3822">
        <v>440020</v>
      </c>
      <c r="F3822" s="2">
        <v>0.03</v>
      </c>
      <c r="G3822" s="2">
        <v>0</v>
      </c>
      <c r="H3822" s="2">
        <v>0</v>
      </c>
      <c r="I3822">
        <v>0.4</v>
      </c>
      <c r="J3822">
        <v>5.6000000000000005</v>
      </c>
      <c r="K3822">
        <v>0.52000999999999997</v>
      </c>
      <c r="L3822">
        <v>1.7420035</v>
      </c>
    </row>
    <row r="3823" spans="1:12" x14ac:dyDescent="0.25">
      <c r="A3823" t="s">
        <v>403</v>
      </c>
      <c r="B3823">
        <v>1</v>
      </c>
      <c r="C3823">
        <v>2</v>
      </c>
      <c r="D3823">
        <v>1</v>
      </c>
      <c r="E3823">
        <v>192909</v>
      </c>
      <c r="F3823" s="2">
        <v>0.01</v>
      </c>
      <c r="G3823" s="2">
        <v>0</v>
      </c>
      <c r="H3823" s="2">
        <v>0</v>
      </c>
      <c r="I3823">
        <v>0.4</v>
      </c>
      <c r="J3823">
        <v>0.60000000000000009</v>
      </c>
      <c r="K3823">
        <v>0.1964545</v>
      </c>
      <c r="L3823">
        <v>0.37875907500000006</v>
      </c>
    </row>
    <row r="3824" spans="1:12" x14ac:dyDescent="0.25">
      <c r="A3824" t="s">
        <v>7404</v>
      </c>
      <c r="B3824">
        <v>1</v>
      </c>
      <c r="C3824">
        <v>7</v>
      </c>
      <c r="D3824">
        <v>7</v>
      </c>
      <c r="E3824">
        <v>814925</v>
      </c>
      <c r="F3824" s="2">
        <v>0.01</v>
      </c>
      <c r="G3824" s="2">
        <v>0</v>
      </c>
      <c r="H3824" s="2">
        <v>0</v>
      </c>
      <c r="I3824">
        <v>0.4</v>
      </c>
      <c r="J3824">
        <v>5.6000000000000005</v>
      </c>
      <c r="K3824">
        <v>0.50746250000000004</v>
      </c>
      <c r="L3824">
        <v>1.737611875</v>
      </c>
    </row>
    <row r="3825" spans="1:12" x14ac:dyDescent="0.25">
      <c r="A3825" t="s">
        <v>18289</v>
      </c>
      <c r="B3825">
        <v>1</v>
      </c>
      <c r="C3825">
        <v>12</v>
      </c>
      <c r="D3825">
        <v>7</v>
      </c>
      <c r="E3825">
        <v>6518936</v>
      </c>
      <c r="F3825" s="2">
        <v>0</v>
      </c>
      <c r="G3825" s="2">
        <v>0</v>
      </c>
      <c r="H3825" s="2">
        <v>0</v>
      </c>
      <c r="I3825">
        <v>0.4</v>
      </c>
      <c r="J3825">
        <v>4.6000000000000005</v>
      </c>
      <c r="K3825">
        <v>3.259468</v>
      </c>
      <c r="L3825">
        <v>2.4508137999999997</v>
      </c>
    </row>
    <row r="3826" spans="1:12" x14ac:dyDescent="0.25">
      <c r="A3826" t="s">
        <v>20497</v>
      </c>
      <c r="B3826">
        <v>1</v>
      </c>
      <c r="C3826">
        <v>8</v>
      </c>
      <c r="D3826">
        <v>7</v>
      </c>
      <c r="E3826">
        <v>118291</v>
      </c>
      <c r="F3826" s="2">
        <v>0.01</v>
      </c>
      <c r="G3826" s="2">
        <v>0</v>
      </c>
      <c r="H3826" s="2">
        <v>0</v>
      </c>
      <c r="I3826">
        <v>0.4</v>
      </c>
      <c r="J3826">
        <v>5.4</v>
      </c>
      <c r="K3826">
        <v>0.1591455</v>
      </c>
      <c r="L3826">
        <v>1.5657009250000002</v>
      </c>
    </row>
    <row r="3827" spans="1:12" x14ac:dyDescent="0.25">
      <c r="A3827" t="s">
        <v>4020</v>
      </c>
      <c r="B3827">
        <v>1</v>
      </c>
      <c r="C3827">
        <v>6</v>
      </c>
      <c r="D3827">
        <v>6</v>
      </c>
      <c r="E3827">
        <v>584892</v>
      </c>
      <c r="F3827" s="2">
        <v>0</v>
      </c>
      <c r="G3827" s="2">
        <v>0</v>
      </c>
      <c r="H3827" s="2">
        <v>0</v>
      </c>
      <c r="I3827">
        <v>0.4</v>
      </c>
      <c r="J3827">
        <v>4.8000000000000007</v>
      </c>
      <c r="K3827">
        <v>0.29244599999999998</v>
      </c>
      <c r="L3827">
        <v>1.4623561000000003</v>
      </c>
    </row>
    <row r="3828" spans="1:12" x14ac:dyDescent="0.25">
      <c r="A3828" t="s">
        <v>4020</v>
      </c>
      <c r="B3828">
        <v>1</v>
      </c>
      <c r="C3828">
        <v>4</v>
      </c>
      <c r="D3828">
        <v>3</v>
      </c>
      <c r="E3828">
        <v>2629</v>
      </c>
      <c r="F3828" s="2">
        <v>0.01</v>
      </c>
      <c r="G3828" s="2">
        <v>0</v>
      </c>
      <c r="H3828" s="2">
        <v>0</v>
      </c>
      <c r="I3828">
        <v>0.4</v>
      </c>
      <c r="J3828">
        <v>2.2000000000000002</v>
      </c>
      <c r="K3828">
        <v>0.1013145</v>
      </c>
      <c r="L3828">
        <v>0.74546007500000011</v>
      </c>
    </row>
    <row r="3829" spans="1:12" x14ac:dyDescent="0.25">
      <c r="A3829" t="s">
        <v>8193</v>
      </c>
      <c r="B3829">
        <v>1</v>
      </c>
      <c r="C3829">
        <v>7</v>
      </c>
      <c r="D3829">
        <v>1</v>
      </c>
      <c r="E3829">
        <v>465893</v>
      </c>
      <c r="F3829" s="2">
        <v>0</v>
      </c>
      <c r="G3829" s="2">
        <v>0</v>
      </c>
      <c r="H3829" s="2">
        <v>0</v>
      </c>
      <c r="I3829">
        <v>0.4</v>
      </c>
      <c r="J3829">
        <v>-0.40000000000000013</v>
      </c>
      <c r="K3829">
        <v>0.2329465</v>
      </c>
      <c r="L3829">
        <v>0.14153127500000001</v>
      </c>
    </row>
    <row r="3830" spans="1:12" x14ac:dyDescent="0.25">
      <c r="A3830" t="s">
        <v>1740</v>
      </c>
      <c r="B3830">
        <v>1</v>
      </c>
      <c r="C3830">
        <v>3</v>
      </c>
      <c r="D3830">
        <v>1</v>
      </c>
      <c r="E3830">
        <v>3721</v>
      </c>
      <c r="F3830" s="2">
        <v>0.01</v>
      </c>
      <c r="G3830" s="2">
        <v>0</v>
      </c>
      <c r="H3830" s="2">
        <v>0.01</v>
      </c>
      <c r="I3830">
        <v>0.4</v>
      </c>
      <c r="J3830">
        <v>0.4</v>
      </c>
      <c r="K3830">
        <v>0.35186050000000002</v>
      </c>
      <c r="L3830">
        <v>0.38315117500000001</v>
      </c>
    </row>
    <row r="3831" spans="1:12" x14ac:dyDescent="0.25">
      <c r="A3831" t="s">
        <v>1740</v>
      </c>
      <c r="B3831">
        <v>1</v>
      </c>
      <c r="C3831">
        <v>7</v>
      </c>
      <c r="D3831">
        <v>7</v>
      </c>
      <c r="E3831">
        <v>400997</v>
      </c>
      <c r="F3831" s="2">
        <v>0</v>
      </c>
      <c r="G3831" s="2">
        <v>0</v>
      </c>
      <c r="H3831" s="2">
        <v>0</v>
      </c>
      <c r="I3831">
        <v>0.4</v>
      </c>
      <c r="J3831">
        <v>5.6000000000000005</v>
      </c>
      <c r="K3831">
        <v>0.2004985</v>
      </c>
      <c r="L3831">
        <v>1.630174475</v>
      </c>
    </row>
    <row r="3832" spans="1:12" x14ac:dyDescent="0.25">
      <c r="A3832" t="s">
        <v>14976</v>
      </c>
      <c r="B3832">
        <v>1</v>
      </c>
      <c r="C3832">
        <v>5</v>
      </c>
      <c r="D3832">
        <v>2</v>
      </c>
      <c r="E3832">
        <v>3479</v>
      </c>
      <c r="F3832" s="2">
        <v>0.01</v>
      </c>
      <c r="G3832" s="2">
        <v>0</v>
      </c>
      <c r="H3832" s="2">
        <v>0</v>
      </c>
      <c r="I3832">
        <v>0.4</v>
      </c>
      <c r="J3832">
        <v>1</v>
      </c>
      <c r="K3832">
        <v>0.10173950000000001</v>
      </c>
      <c r="L3832">
        <v>0.44560882500000004</v>
      </c>
    </row>
    <row r="3833" spans="1:12" x14ac:dyDescent="0.25">
      <c r="A3833" t="s">
        <v>13392</v>
      </c>
      <c r="B3833">
        <v>1</v>
      </c>
      <c r="C3833">
        <v>13</v>
      </c>
      <c r="D3833">
        <v>12</v>
      </c>
      <c r="E3833">
        <v>1277833</v>
      </c>
      <c r="F3833" s="2">
        <v>0.01</v>
      </c>
      <c r="G3833" s="2">
        <v>0</v>
      </c>
      <c r="H3833" s="2">
        <v>0.01</v>
      </c>
      <c r="I3833">
        <v>0.4</v>
      </c>
      <c r="J3833">
        <v>9.4000000000000021</v>
      </c>
      <c r="K3833">
        <v>0.98891649999999998</v>
      </c>
      <c r="L3833">
        <v>2.8561207750000008</v>
      </c>
    </row>
    <row r="3834" spans="1:12" x14ac:dyDescent="0.25">
      <c r="A3834" t="s">
        <v>13992</v>
      </c>
      <c r="B3834">
        <v>1</v>
      </c>
      <c r="C3834">
        <v>7</v>
      </c>
      <c r="D3834">
        <v>6</v>
      </c>
      <c r="E3834">
        <v>437271</v>
      </c>
      <c r="F3834" s="2">
        <v>0.02</v>
      </c>
      <c r="G3834" s="2">
        <v>0</v>
      </c>
      <c r="H3834" s="2">
        <v>0</v>
      </c>
      <c r="I3834">
        <v>0.4</v>
      </c>
      <c r="J3834">
        <v>4.6000000000000005</v>
      </c>
      <c r="K3834">
        <v>0.41863549999999999</v>
      </c>
      <c r="L3834">
        <v>1.456522425</v>
      </c>
    </row>
    <row r="3835" spans="1:12" x14ac:dyDescent="0.25">
      <c r="A3835" t="s">
        <v>12083</v>
      </c>
      <c r="B3835">
        <v>1</v>
      </c>
      <c r="C3835">
        <v>5</v>
      </c>
      <c r="D3835">
        <v>3</v>
      </c>
      <c r="E3835">
        <v>8659</v>
      </c>
      <c r="F3835" s="2">
        <v>0.01</v>
      </c>
      <c r="G3835" s="2">
        <v>0</v>
      </c>
      <c r="H3835" s="2">
        <v>0</v>
      </c>
      <c r="I3835">
        <v>0.4</v>
      </c>
      <c r="J3835">
        <v>2.0000000000000004</v>
      </c>
      <c r="K3835">
        <v>0.10432950000000001</v>
      </c>
      <c r="L3835">
        <v>0.69651532500000013</v>
      </c>
    </row>
    <row r="3836" spans="1:12" x14ac:dyDescent="0.25">
      <c r="A3836" t="s">
        <v>12083</v>
      </c>
      <c r="B3836">
        <v>1</v>
      </c>
      <c r="C3836">
        <v>8</v>
      </c>
      <c r="D3836">
        <v>6</v>
      </c>
      <c r="E3836">
        <v>233904</v>
      </c>
      <c r="F3836" s="2">
        <v>0</v>
      </c>
      <c r="G3836" s="2">
        <v>0</v>
      </c>
      <c r="H3836" s="2">
        <v>0</v>
      </c>
      <c r="I3836">
        <v>0.4</v>
      </c>
      <c r="J3836">
        <v>4.4000000000000004</v>
      </c>
      <c r="K3836">
        <v>0.116952</v>
      </c>
      <c r="L3836">
        <v>1.3009332000000002</v>
      </c>
    </row>
    <row r="3837" spans="1:12" x14ac:dyDescent="0.25">
      <c r="A3837" t="s">
        <v>4913</v>
      </c>
      <c r="B3837">
        <v>1</v>
      </c>
      <c r="C3837">
        <v>4</v>
      </c>
      <c r="D3837">
        <v>3</v>
      </c>
      <c r="E3837">
        <v>1106</v>
      </c>
      <c r="F3837" s="2">
        <v>0.04</v>
      </c>
      <c r="G3837" s="2">
        <v>-0.01</v>
      </c>
      <c r="H3837" s="2">
        <v>0.02</v>
      </c>
      <c r="I3837">
        <v>0.4</v>
      </c>
      <c r="J3837">
        <v>2.2000000000000002</v>
      </c>
      <c r="K3837">
        <v>0.75055300000000003</v>
      </c>
      <c r="L3837">
        <v>0.97269355000000002</v>
      </c>
    </row>
    <row r="3838" spans="1:12" x14ac:dyDescent="0.25">
      <c r="A3838" t="s">
        <v>4913</v>
      </c>
      <c r="B3838">
        <v>1</v>
      </c>
      <c r="C3838">
        <v>5</v>
      </c>
      <c r="D3838">
        <v>3</v>
      </c>
      <c r="E3838">
        <v>559</v>
      </c>
      <c r="F3838" s="2">
        <v>0.02</v>
      </c>
      <c r="G3838" s="2">
        <v>0</v>
      </c>
      <c r="H3838" s="2">
        <v>0.01</v>
      </c>
      <c r="I3838">
        <v>0.4</v>
      </c>
      <c r="J3838">
        <v>2.0000000000000004</v>
      </c>
      <c r="K3838">
        <v>0.4502795</v>
      </c>
      <c r="L3838">
        <v>0.81759782500000011</v>
      </c>
    </row>
    <row r="3839" spans="1:12" x14ac:dyDescent="0.25">
      <c r="A3839" t="s">
        <v>1213</v>
      </c>
      <c r="B3839">
        <v>1</v>
      </c>
      <c r="C3839">
        <v>4</v>
      </c>
      <c r="D3839">
        <v>3</v>
      </c>
      <c r="E3839">
        <v>307093</v>
      </c>
      <c r="F3839" s="2">
        <v>0.01</v>
      </c>
      <c r="G3839" s="2">
        <v>0</v>
      </c>
      <c r="H3839" s="2">
        <v>0.01</v>
      </c>
      <c r="I3839">
        <v>0.4</v>
      </c>
      <c r="J3839">
        <v>2.2000000000000002</v>
      </c>
      <c r="K3839">
        <v>0.50354650000000001</v>
      </c>
      <c r="L3839">
        <v>0.88624127500000005</v>
      </c>
    </row>
    <row r="3840" spans="1:12" x14ac:dyDescent="0.25">
      <c r="A3840" t="s">
        <v>1213</v>
      </c>
      <c r="B3840">
        <v>1</v>
      </c>
      <c r="C3840">
        <v>3</v>
      </c>
      <c r="D3840">
        <v>4</v>
      </c>
      <c r="E3840">
        <v>11154250</v>
      </c>
      <c r="F3840" s="2">
        <v>0.01</v>
      </c>
      <c r="G3840" s="2">
        <v>0</v>
      </c>
      <c r="H3840" s="2">
        <v>0</v>
      </c>
      <c r="I3840">
        <v>0.4</v>
      </c>
      <c r="J3840">
        <v>3.4000000000000004</v>
      </c>
      <c r="K3840">
        <v>5.6771249999999993</v>
      </c>
      <c r="L3840">
        <v>2.9969937499999997</v>
      </c>
    </row>
    <row r="3841" spans="1:12" x14ac:dyDescent="0.25">
      <c r="A3841" t="s">
        <v>1213</v>
      </c>
      <c r="B3841">
        <v>1</v>
      </c>
      <c r="C3841">
        <v>9</v>
      </c>
      <c r="D3841">
        <v>8</v>
      </c>
      <c r="E3841">
        <v>253623</v>
      </c>
      <c r="F3841" s="2">
        <v>0.01</v>
      </c>
      <c r="G3841" s="2">
        <v>0</v>
      </c>
      <c r="H3841" s="2">
        <v>0</v>
      </c>
      <c r="I3841">
        <v>0.4</v>
      </c>
      <c r="J3841">
        <v>6.2</v>
      </c>
      <c r="K3841">
        <v>0.2268115</v>
      </c>
      <c r="L3841">
        <v>1.7893840249999999</v>
      </c>
    </row>
    <row r="3842" spans="1:12" x14ac:dyDescent="0.25">
      <c r="A3842" t="s">
        <v>1213</v>
      </c>
      <c r="B3842">
        <v>1</v>
      </c>
      <c r="C3842">
        <v>3</v>
      </c>
      <c r="D3842">
        <v>2</v>
      </c>
      <c r="E3842">
        <v>123990</v>
      </c>
      <c r="F3842" s="2">
        <v>0.01</v>
      </c>
      <c r="G3842" s="2">
        <v>0</v>
      </c>
      <c r="H3842" s="2">
        <v>0</v>
      </c>
      <c r="I3842">
        <v>0.4</v>
      </c>
      <c r="J3842">
        <v>1.4000000000000001</v>
      </c>
      <c r="K3842">
        <v>0.161995</v>
      </c>
      <c r="L3842">
        <v>0.56669824999999996</v>
      </c>
    </row>
    <row r="3843" spans="1:12" x14ac:dyDescent="0.25">
      <c r="A3843" t="s">
        <v>1213</v>
      </c>
      <c r="B3843">
        <v>1</v>
      </c>
      <c r="C3843">
        <v>1</v>
      </c>
      <c r="D3843">
        <v>1</v>
      </c>
      <c r="E3843">
        <v>226800</v>
      </c>
      <c r="F3843" s="2">
        <v>0.01</v>
      </c>
      <c r="G3843" s="2">
        <v>0</v>
      </c>
      <c r="H3843" s="2">
        <v>0.01</v>
      </c>
      <c r="I3843">
        <v>0.4</v>
      </c>
      <c r="J3843">
        <v>0.8</v>
      </c>
      <c r="K3843">
        <v>0.46340000000000003</v>
      </c>
      <c r="L3843">
        <v>0.52219000000000004</v>
      </c>
    </row>
    <row r="3844" spans="1:12" x14ac:dyDescent="0.25">
      <c r="A3844" t="s">
        <v>1213</v>
      </c>
      <c r="B3844">
        <v>1</v>
      </c>
      <c r="C3844">
        <v>1</v>
      </c>
      <c r="D3844">
        <v>1</v>
      </c>
      <c r="E3844">
        <v>81377</v>
      </c>
      <c r="F3844" s="2">
        <v>0.01</v>
      </c>
      <c r="G3844" s="2">
        <v>0</v>
      </c>
      <c r="H3844" s="2">
        <v>0</v>
      </c>
      <c r="I3844">
        <v>0.4</v>
      </c>
      <c r="J3844">
        <v>0.8</v>
      </c>
      <c r="K3844">
        <v>0.14068849999999999</v>
      </c>
      <c r="L3844">
        <v>0.40924097500000001</v>
      </c>
    </row>
    <row r="3845" spans="1:12" x14ac:dyDescent="0.25">
      <c r="A3845" t="s">
        <v>1213</v>
      </c>
      <c r="B3845">
        <v>1</v>
      </c>
      <c r="C3845">
        <v>1</v>
      </c>
      <c r="D3845">
        <v>1</v>
      </c>
      <c r="E3845">
        <v>1357584</v>
      </c>
      <c r="F3845" s="2">
        <v>0.01</v>
      </c>
      <c r="G3845" s="2">
        <v>0</v>
      </c>
      <c r="H3845" s="2">
        <v>0</v>
      </c>
      <c r="I3845">
        <v>0.4</v>
      </c>
      <c r="J3845">
        <v>0.8</v>
      </c>
      <c r="K3845">
        <v>0.77879199999999993</v>
      </c>
      <c r="L3845">
        <v>0.63257720000000006</v>
      </c>
    </row>
    <row r="3846" spans="1:12" x14ac:dyDescent="0.25">
      <c r="A3846" t="s">
        <v>1213</v>
      </c>
      <c r="B3846">
        <v>1</v>
      </c>
      <c r="C3846">
        <v>6</v>
      </c>
      <c r="D3846">
        <v>1</v>
      </c>
      <c r="E3846">
        <v>784937</v>
      </c>
      <c r="F3846" s="2">
        <v>0.01</v>
      </c>
      <c r="G3846" s="2">
        <v>0</v>
      </c>
      <c r="H3846" s="2">
        <v>0</v>
      </c>
      <c r="I3846">
        <v>0.4</v>
      </c>
      <c r="J3846">
        <v>-0.19999999999999996</v>
      </c>
      <c r="K3846">
        <v>0.49246849999999998</v>
      </c>
      <c r="L3846">
        <v>0.28236397499999999</v>
      </c>
    </row>
    <row r="3847" spans="1:12" x14ac:dyDescent="0.25">
      <c r="A3847" t="s">
        <v>1213</v>
      </c>
      <c r="B3847">
        <v>1</v>
      </c>
      <c r="C3847">
        <v>2</v>
      </c>
      <c r="D3847">
        <v>2</v>
      </c>
      <c r="E3847">
        <v>167556</v>
      </c>
      <c r="F3847" s="2">
        <v>0.02</v>
      </c>
      <c r="G3847" s="2">
        <v>0</v>
      </c>
      <c r="H3847" s="2">
        <v>0.01</v>
      </c>
      <c r="I3847">
        <v>0.4</v>
      </c>
      <c r="J3847">
        <v>1.6</v>
      </c>
      <c r="K3847">
        <v>0.53377799999999997</v>
      </c>
      <c r="L3847">
        <v>0.74682230000000005</v>
      </c>
    </row>
    <row r="3848" spans="1:12" x14ac:dyDescent="0.25">
      <c r="A3848" t="s">
        <v>1213</v>
      </c>
      <c r="B3848">
        <v>1</v>
      </c>
      <c r="C3848">
        <v>3</v>
      </c>
      <c r="D3848">
        <v>3</v>
      </c>
      <c r="E3848">
        <v>1240044</v>
      </c>
      <c r="F3848" s="2">
        <v>0.01</v>
      </c>
      <c r="G3848" s="2">
        <v>0</v>
      </c>
      <c r="H3848" s="2">
        <v>0</v>
      </c>
      <c r="I3848">
        <v>0.4</v>
      </c>
      <c r="J3848">
        <v>2.4000000000000004</v>
      </c>
      <c r="K3848">
        <v>0.72002199999999994</v>
      </c>
      <c r="L3848">
        <v>1.0120077000000001</v>
      </c>
    </row>
    <row r="3849" spans="1:12" x14ac:dyDescent="0.25">
      <c r="A3849" t="s">
        <v>1213</v>
      </c>
      <c r="B3849">
        <v>1</v>
      </c>
      <c r="C3849">
        <v>2</v>
      </c>
      <c r="D3849">
        <v>1</v>
      </c>
      <c r="E3849">
        <v>161543</v>
      </c>
      <c r="F3849" s="2">
        <v>0.02</v>
      </c>
      <c r="G3849" s="2">
        <v>0</v>
      </c>
      <c r="H3849" s="2">
        <v>0</v>
      </c>
      <c r="I3849">
        <v>0.4</v>
      </c>
      <c r="J3849">
        <v>0.60000000000000009</v>
      </c>
      <c r="K3849">
        <v>0.28077150000000001</v>
      </c>
      <c r="L3849">
        <v>0.40827002500000004</v>
      </c>
    </row>
    <row r="3850" spans="1:12" x14ac:dyDescent="0.25">
      <c r="A3850" t="s">
        <v>1213</v>
      </c>
      <c r="B3850">
        <v>1</v>
      </c>
      <c r="C3850">
        <v>5</v>
      </c>
      <c r="D3850">
        <v>4</v>
      </c>
      <c r="E3850">
        <v>1042282</v>
      </c>
      <c r="F3850" s="2">
        <v>0.01</v>
      </c>
      <c r="G3850" s="2">
        <v>0</v>
      </c>
      <c r="H3850" s="2">
        <v>0</v>
      </c>
      <c r="I3850">
        <v>0.4</v>
      </c>
      <c r="J3850">
        <v>3</v>
      </c>
      <c r="K3850">
        <v>0.62114099999999994</v>
      </c>
      <c r="L3850">
        <v>1.1273993499999999</v>
      </c>
    </row>
    <row r="3851" spans="1:12" x14ac:dyDescent="0.25">
      <c r="A3851" t="s">
        <v>1213</v>
      </c>
      <c r="B3851">
        <v>1</v>
      </c>
      <c r="C3851">
        <v>3</v>
      </c>
      <c r="D3851">
        <v>3</v>
      </c>
      <c r="E3851">
        <v>1426393</v>
      </c>
      <c r="F3851" s="2">
        <v>0.02</v>
      </c>
      <c r="G3851" s="2">
        <v>0</v>
      </c>
      <c r="H3851" s="2">
        <v>0</v>
      </c>
      <c r="I3851">
        <v>0.4</v>
      </c>
      <c r="J3851">
        <v>2.4000000000000004</v>
      </c>
      <c r="K3851">
        <v>0.91319649999999997</v>
      </c>
      <c r="L3851">
        <v>1.0796187750000001</v>
      </c>
    </row>
    <row r="3852" spans="1:12" x14ac:dyDescent="0.25">
      <c r="A3852" t="s">
        <v>1213</v>
      </c>
      <c r="B3852">
        <v>1</v>
      </c>
      <c r="C3852">
        <v>5</v>
      </c>
      <c r="D3852">
        <v>5</v>
      </c>
      <c r="E3852">
        <v>1691529</v>
      </c>
      <c r="F3852" s="2">
        <v>0.01</v>
      </c>
      <c r="G3852" s="2">
        <v>0</v>
      </c>
      <c r="H3852" s="2">
        <v>0</v>
      </c>
      <c r="I3852">
        <v>0.4</v>
      </c>
      <c r="J3852">
        <v>4</v>
      </c>
      <c r="K3852">
        <v>0.9457644999999999</v>
      </c>
      <c r="L3852">
        <v>1.4910175750000001</v>
      </c>
    </row>
    <row r="3853" spans="1:12" x14ac:dyDescent="0.25">
      <c r="A3853" t="s">
        <v>1213</v>
      </c>
      <c r="B3853">
        <v>1</v>
      </c>
      <c r="C3853">
        <v>1</v>
      </c>
      <c r="D3853">
        <v>1</v>
      </c>
      <c r="E3853">
        <v>1124072</v>
      </c>
      <c r="F3853" s="2">
        <v>0.01</v>
      </c>
      <c r="G3853" s="2">
        <v>0</v>
      </c>
      <c r="H3853" s="2">
        <v>0</v>
      </c>
      <c r="I3853">
        <v>0.4</v>
      </c>
      <c r="J3853">
        <v>0.8</v>
      </c>
      <c r="K3853">
        <v>0.66203599999999996</v>
      </c>
      <c r="L3853">
        <v>0.59171260000000003</v>
      </c>
    </row>
    <row r="3854" spans="1:12" x14ac:dyDescent="0.25">
      <c r="A3854" t="s">
        <v>1213</v>
      </c>
      <c r="B3854">
        <v>1</v>
      </c>
      <c r="C3854">
        <v>2</v>
      </c>
      <c r="D3854">
        <v>2</v>
      </c>
      <c r="E3854">
        <v>1462747</v>
      </c>
      <c r="F3854" s="2">
        <v>0.01</v>
      </c>
      <c r="G3854" s="2">
        <v>0</v>
      </c>
      <c r="H3854" s="2">
        <v>0</v>
      </c>
      <c r="I3854">
        <v>0.4</v>
      </c>
      <c r="J3854">
        <v>1.6</v>
      </c>
      <c r="K3854">
        <v>0.83137349999999999</v>
      </c>
      <c r="L3854">
        <v>0.8509807250000001</v>
      </c>
    </row>
    <row r="3855" spans="1:12" x14ac:dyDescent="0.25">
      <c r="A3855" t="s">
        <v>1213</v>
      </c>
      <c r="B3855">
        <v>1</v>
      </c>
      <c r="C3855">
        <v>3</v>
      </c>
      <c r="D3855">
        <v>3</v>
      </c>
      <c r="E3855">
        <v>620204</v>
      </c>
      <c r="F3855" s="2">
        <v>0.01</v>
      </c>
      <c r="G3855" s="2">
        <v>0</v>
      </c>
      <c r="H3855" s="2">
        <v>0</v>
      </c>
      <c r="I3855">
        <v>0.4</v>
      </c>
      <c r="J3855">
        <v>2.4000000000000004</v>
      </c>
      <c r="K3855">
        <v>0.41010199999999997</v>
      </c>
      <c r="L3855">
        <v>0.90353570000000016</v>
      </c>
    </row>
    <row r="3856" spans="1:12" x14ac:dyDescent="0.25">
      <c r="A3856" t="s">
        <v>1213</v>
      </c>
      <c r="B3856">
        <v>1</v>
      </c>
      <c r="C3856">
        <v>7</v>
      </c>
      <c r="D3856">
        <v>4</v>
      </c>
      <c r="E3856">
        <v>1824082</v>
      </c>
      <c r="F3856" s="2">
        <v>0.01</v>
      </c>
      <c r="G3856" s="2">
        <v>0</v>
      </c>
      <c r="H3856" s="2">
        <v>0</v>
      </c>
      <c r="I3856">
        <v>0.4</v>
      </c>
      <c r="J3856">
        <v>2.6</v>
      </c>
      <c r="K3856">
        <v>1.012041</v>
      </c>
      <c r="L3856">
        <v>1.16421435</v>
      </c>
    </row>
    <row r="3857" spans="1:12" x14ac:dyDescent="0.25">
      <c r="A3857" t="s">
        <v>1213</v>
      </c>
      <c r="B3857">
        <v>1</v>
      </c>
      <c r="C3857">
        <v>3</v>
      </c>
      <c r="D3857">
        <v>3</v>
      </c>
      <c r="E3857">
        <v>2321144</v>
      </c>
      <c r="F3857" s="2">
        <v>0.01</v>
      </c>
      <c r="G3857" s="2">
        <v>0</v>
      </c>
      <c r="H3857" s="2">
        <v>0</v>
      </c>
      <c r="I3857">
        <v>0.4</v>
      </c>
      <c r="J3857">
        <v>2.4000000000000004</v>
      </c>
      <c r="K3857">
        <v>1.260572</v>
      </c>
      <c r="L3857">
        <v>1.2012002000000002</v>
      </c>
    </row>
    <row r="3858" spans="1:12" x14ac:dyDescent="0.25">
      <c r="A3858" t="s">
        <v>1213</v>
      </c>
      <c r="B3858">
        <v>1</v>
      </c>
      <c r="C3858">
        <v>12</v>
      </c>
      <c r="D3858">
        <v>10</v>
      </c>
      <c r="E3858">
        <v>522854</v>
      </c>
      <c r="F3858" s="2">
        <v>0.01</v>
      </c>
      <c r="G3858" s="2">
        <v>0</v>
      </c>
      <c r="H3858" s="2">
        <v>0</v>
      </c>
      <c r="I3858">
        <v>0.4</v>
      </c>
      <c r="J3858">
        <v>7.6</v>
      </c>
      <c r="K3858">
        <v>0.36142699999999994</v>
      </c>
      <c r="L3858">
        <v>2.1864994499999999</v>
      </c>
    </row>
    <row r="3859" spans="1:12" x14ac:dyDescent="0.25">
      <c r="A3859" t="s">
        <v>1213</v>
      </c>
      <c r="B3859">
        <v>1</v>
      </c>
      <c r="C3859">
        <v>1</v>
      </c>
      <c r="D3859">
        <v>1</v>
      </c>
      <c r="E3859">
        <v>118865</v>
      </c>
      <c r="F3859" s="2">
        <v>0.02</v>
      </c>
      <c r="G3859" s="2">
        <v>0</v>
      </c>
      <c r="H3859" s="2">
        <v>0</v>
      </c>
      <c r="I3859">
        <v>0.4</v>
      </c>
      <c r="J3859">
        <v>0.8</v>
      </c>
      <c r="K3859">
        <v>0.25943250000000001</v>
      </c>
      <c r="L3859">
        <v>0.45080137500000006</v>
      </c>
    </row>
    <row r="3860" spans="1:12" x14ac:dyDescent="0.25">
      <c r="A3860" t="s">
        <v>1213</v>
      </c>
      <c r="B3860">
        <v>1</v>
      </c>
      <c r="C3860">
        <v>6</v>
      </c>
      <c r="D3860">
        <v>5</v>
      </c>
      <c r="E3860">
        <v>1108366</v>
      </c>
      <c r="F3860" s="2">
        <v>0.01</v>
      </c>
      <c r="G3860" s="2">
        <v>0</v>
      </c>
      <c r="H3860" s="2">
        <v>0</v>
      </c>
      <c r="I3860">
        <v>0.4</v>
      </c>
      <c r="J3860">
        <v>3.8</v>
      </c>
      <c r="K3860">
        <v>0.65418299999999996</v>
      </c>
      <c r="L3860">
        <v>1.33896405</v>
      </c>
    </row>
    <row r="3861" spans="1:12" x14ac:dyDescent="0.25">
      <c r="A3861" t="s">
        <v>1213</v>
      </c>
      <c r="B3861">
        <v>1</v>
      </c>
      <c r="C3861">
        <v>8</v>
      </c>
      <c r="D3861">
        <v>6</v>
      </c>
      <c r="E3861">
        <v>409118</v>
      </c>
      <c r="F3861" s="2">
        <v>0.01</v>
      </c>
      <c r="G3861" s="2">
        <v>0</v>
      </c>
      <c r="H3861" s="2">
        <v>0</v>
      </c>
      <c r="I3861">
        <v>0.4</v>
      </c>
      <c r="J3861">
        <v>4.4000000000000004</v>
      </c>
      <c r="K3861">
        <v>0.30455900000000002</v>
      </c>
      <c r="L3861">
        <v>1.3665956500000003</v>
      </c>
    </row>
    <row r="3862" spans="1:12" x14ac:dyDescent="0.25">
      <c r="A3862" t="s">
        <v>1213</v>
      </c>
      <c r="B3862">
        <v>1</v>
      </c>
      <c r="C3862">
        <v>6</v>
      </c>
      <c r="D3862">
        <v>5</v>
      </c>
      <c r="E3862">
        <v>445043</v>
      </c>
      <c r="F3862" s="2">
        <v>0.02</v>
      </c>
      <c r="G3862" s="2">
        <v>0</v>
      </c>
      <c r="H3862" s="2">
        <v>0</v>
      </c>
      <c r="I3862">
        <v>0.4</v>
      </c>
      <c r="J3862">
        <v>3.8</v>
      </c>
      <c r="K3862">
        <v>0.42252149999999999</v>
      </c>
      <c r="L3862">
        <v>1.2578825249999999</v>
      </c>
    </row>
    <row r="3863" spans="1:12" x14ac:dyDescent="0.25">
      <c r="A3863" t="s">
        <v>1213</v>
      </c>
      <c r="B3863">
        <v>1</v>
      </c>
      <c r="C3863">
        <v>7</v>
      </c>
      <c r="D3863">
        <v>6</v>
      </c>
      <c r="E3863">
        <v>1145202</v>
      </c>
      <c r="F3863" s="2">
        <v>0.01</v>
      </c>
      <c r="G3863" s="2">
        <v>0</v>
      </c>
      <c r="H3863" s="2">
        <v>0</v>
      </c>
      <c r="I3863">
        <v>0.4</v>
      </c>
      <c r="J3863">
        <v>4.6000000000000005</v>
      </c>
      <c r="K3863">
        <v>0.672601</v>
      </c>
      <c r="L3863">
        <v>1.54541035</v>
      </c>
    </row>
    <row r="3864" spans="1:12" x14ac:dyDescent="0.25">
      <c r="A3864" t="s">
        <v>1213</v>
      </c>
      <c r="B3864">
        <v>1</v>
      </c>
      <c r="C3864">
        <v>5</v>
      </c>
      <c r="D3864">
        <v>5</v>
      </c>
      <c r="E3864">
        <v>3112787</v>
      </c>
      <c r="F3864" s="2">
        <v>0.01</v>
      </c>
      <c r="G3864" s="2">
        <v>0</v>
      </c>
      <c r="H3864" s="2">
        <v>0</v>
      </c>
      <c r="I3864">
        <v>0.4</v>
      </c>
      <c r="J3864">
        <v>4</v>
      </c>
      <c r="K3864">
        <v>1.6563935000000001</v>
      </c>
      <c r="L3864">
        <v>1.7397377250000001</v>
      </c>
    </row>
    <row r="3865" spans="1:12" x14ac:dyDescent="0.25">
      <c r="A3865" t="s">
        <v>1213</v>
      </c>
      <c r="B3865">
        <v>1</v>
      </c>
      <c r="C3865">
        <v>3</v>
      </c>
      <c r="D3865">
        <v>3</v>
      </c>
      <c r="E3865">
        <v>101289</v>
      </c>
      <c r="F3865" s="2">
        <v>0.02</v>
      </c>
      <c r="G3865" s="2">
        <v>0</v>
      </c>
      <c r="H3865" s="2">
        <v>0</v>
      </c>
      <c r="I3865">
        <v>0.4</v>
      </c>
      <c r="J3865">
        <v>2.4000000000000004</v>
      </c>
      <c r="K3865">
        <v>0.25064449999999999</v>
      </c>
      <c r="L3865">
        <v>0.84772557500000012</v>
      </c>
    </row>
    <row r="3866" spans="1:12" x14ac:dyDescent="0.25">
      <c r="A3866" t="s">
        <v>1213</v>
      </c>
      <c r="B3866">
        <v>1</v>
      </c>
      <c r="C3866">
        <v>1</v>
      </c>
      <c r="D3866">
        <v>1</v>
      </c>
      <c r="E3866">
        <v>1172709</v>
      </c>
      <c r="F3866" s="2">
        <v>0.01</v>
      </c>
      <c r="G3866" s="2">
        <v>0</v>
      </c>
      <c r="H3866" s="2">
        <v>0</v>
      </c>
      <c r="I3866">
        <v>0.4</v>
      </c>
      <c r="J3866">
        <v>0.8</v>
      </c>
      <c r="K3866">
        <v>0.68635449999999998</v>
      </c>
      <c r="L3866">
        <v>0.60022407500000008</v>
      </c>
    </row>
    <row r="3867" spans="1:12" x14ac:dyDescent="0.25">
      <c r="A3867" t="s">
        <v>1213</v>
      </c>
      <c r="B3867">
        <v>1</v>
      </c>
      <c r="C3867">
        <v>5</v>
      </c>
      <c r="D3867">
        <v>3</v>
      </c>
      <c r="E3867">
        <v>337580</v>
      </c>
      <c r="F3867" s="2">
        <v>0.02</v>
      </c>
      <c r="G3867" s="2">
        <v>0</v>
      </c>
      <c r="H3867" s="2">
        <v>0.01</v>
      </c>
      <c r="I3867">
        <v>0.4</v>
      </c>
      <c r="J3867">
        <v>2.0000000000000004</v>
      </c>
      <c r="K3867">
        <v>0.61878999999999995</v>
      </c>
      <c r="L3867">
        <v>0.87657650000000009</v>
      </c>
    </row>
    <row r="3868" spans="1:12" x14ac:dyDescent="0.25">
      <c r="A3868" t="s">
        <v>1213</v>
      </c>
      <c r="B3868">
        <v>1</v>
      </c>
      <c r="C3868">
        <v>2</v>
      </c>
      <c r="D3868">
        <v>3</v>
      </c>
      <c r="E3868">
        <v>2336544</v>
      </c>
      <c r="F3868" s="2">
        <v>0.01</v>
      </c>
      <c r="G3868" s="2">
        <v>0</v>
      </c>
      <c r="H3868" s="2">
        <v>0.01</v>
      </c>
      <c r="I3868">
        <v>0.4</v>
      </c>
      <c r="J3868">
        <v>2.6000000000000005</v>
      </c>
      <c r="K3868">
        <v>1.5182720000000001</v>
      </c>
      <c r="L3868">
        <v>1.3413952</v>
      </c>
    </row>
    <row r="3869" spans="1:12" x14ac:dyDescent="0.25">
      <c r="A3869" t="s">
        <v>1213</v>
      </c>
      <c r="B3869">
        <v>1</v>
      </c>
      <c r="C3869">
        <v>7</v>
      </c>
      <c r="D3869">
        <v>7</v>
      </c>
      <c r="E3869">
        <v>1462885</v>
      </c>
      <c r="F3869" s="2">
        <v>0.01</v>
      </c>
      <c r="G3869" s="2">
        <v>0</v>
      </c>
      <c r="H3869" s="2">
        <v>0</v>
      </c>
      <c r="I3869">
        <v>0.4</v>
      </c>
      <c r="J3869">
        <v>5.6000000000000005</v>
      </c>
      <c r="K3869">
        <v>0.83144249999999997</v>
      </c>
      <c r="L3869">
        <v>1.8510048750000001</v>
      </c>
    </row>
    <row r="3870" spans="1:12" x14ac:dyDescent="0.25">
      <c r="A3870" t="s">
        <v>1213</v>
      </c>
      <c r="B3870">
        <v>1</v>
      </c>
      <c r="C3870">
        <v>1</v>
      </c>
      <c r="D3870">
        <v>1</v>
      </c>
      <c r="E3870">
        <v>1270477</v>
      </c>
      <c r="F3870" s="2">
        <v>0.01</v>
      </c>
      <c r="G3870" s="2">
        <v>0</v>
      </c>
      <c r="H3870" s="2">
        <v>0.01</v>
      </c>
      <c r="I3870">
        <v>0.4</v>
      </c>
      <c r="J3870">
        <v>0.8</v>
      </c>
      <c r="K3870">
        <v>0.98523849999999991</v>
      </c>
      <c r="L3870">
        <v>0.70483347500000004</v>
      </c>
    </row>
    <row r="3871" spans="1:12" x14ac:dyDescent="0.25">
      <c r="A3871" t="s">
        <v>1213</v>
      </c>
      <c r="B3871">
        <v>1</v>
      </c>
      <c r="C3871">
        <v>1</v>
      </c>
      <c r="D3871">
        <v>1</v>
      </c>
      <c r="E3871">
        <v>1309430</v>
      </c>
      <c r="F3871" s="2">
        <v>0.01</v>
      </c>
      <c r="G3871" s="2">
        <v>0</v>
      </c>
      <c r="H3871" s="2">
        <v>0</v>
      </c>
      <c r="I3871">
        <v>0.4</v>
      </c>
      <c r="J3871">
        <v>0.8</v>
      </c>
      <c r="K3871">
        <v>0.75471499999999991</v>
      </c>
      <c r="L3871">
        <v>0.62415025000000002</v>
      </c>
    </row>
    <row r="3872" spans="1:12" x14ac:dyDescent="0.25">
      <c r="A3872" t="s">
        <v>1213</v>
      </c>
      <c r="B3872">
        <v>1</v>
      </c>
      <c r="C3872">
        <v>7</v>
      </c>
      <c r="D3872">
        <v>7</v>
      </c>
      <c r="E3872">
        <v>1376133</v>
      </c>
      <c r="F3872" s="2">
        <v>0.01</v>
      </c>
      <c r="G3872" s="2">
        <v>0</v>
      </c>
      <c r="H3872" s="2">
        <v>0</v>
      </c>
      <c r="I3872">
        <v>0.4</v>
      </c>
      <c r="J3872">
        <v>5.6000000000000005</v>
      </c>
      <c r="K3872">
        <v>0.78806649999999989</v>
      </c>
      <c r="L3872">
        <v>1.8358232750000001</v>
      </c>
    </row>
    <row r="3873" spans="1:12" x14ac:dyDescent="0.25">
      <c r="A3873" t="s">
        <v>1213</v>
      </c>
      <c r="B3873">
        <v>1</v>
      </c>
      <c r="C3873">
        <v>3</v>
      </c>
      <c r="D3873">
        <v>1</v>
      </c>
      <c r="E3873">
        <v>516574</v>
      </c>
      <c r="F3873" s="2">
        <v>0.01</v>
      </c>
      <c r="G3873" s="2">
        <v>0</v>
      </c>
      <c r="H3873" s="2">
        <v>0</v>
      </c>
      <c r="I3873">
        <v>0.4</v>
      </c>
      <c r="J3873">
        <v>0.4</v>
      </c>
      <c r="K3873">
        <v>0.35828700000000002</v>
      </c>
      <c r="L3873">
        <v>0.38540045000000001</v>
      </c>
    </row>
    <row r="3874" spans="1:12" x14ac:dyDescent="0.25">
      <c r="A3874" t="s">
        <v>1213</v>
      </c>
      <c r="B3874">
        <v>1</v>
      </c>
      <c r="C3874">
        <v>5</v>
      </c>
      <c r="D3874">
        <v>5</v>
      </c>
      <c r="E3874">
        <v>32275</v>
      </c>
      <c r="F3874" s="2">
        <v>0.03</v>
      </c>
      <c r="G3874" s="2">
        <v>0</v>
      </c>
      <c r="H3874" s="2">
        <v>0.01</v>
      </c>
      <c r="I3874">
        <v>0.4</v>
      </c>
      <c r="J3874">
        <v>4</v>
      </c>
      <c r="K3874">
        <v>0.56613749999999996</v>
      </c>
      <c r="L3874">
        <v>1.358148125</v>
      </c>
    </row>
    <row r="3875" spans="1:12" x14ac:dyDescent="0.25">
      <c r="A3875" t="s">
        <v>1877</v>
      </c>
      <c r="B3875">
        <v>1</v>
      </c>
      <c r="C3875">
        <v>9</v>
      </c>
      <c r="D3875">
        <v>9</v>
      </c>
      <c r="E3875">
        <v>1598439</v>
      </c>
      <c r="F3875" s="2">
        <v>0.01</v>
      </c>
      <c r="G3875" s="2">
        <v>0</v>
      </c>
      <c r="H3875" s="2">
        <v>0</v>
      </c>
      <c r="I3875">
        <v>0.4</v>
      </c>
      <c r="J3875">
        <v>7.2</v>
      </c>
      <c r="K3875">
        <v>0.89921949999999995</v>
      </c>
      <c r="L3875">
        <v>2.2747268250000001</v>
      </c>
    </row>
    <row r="3876" spans="1:12" x14ac:dyDescent="0.25">
      <c r="A3876" t="s">
        <v>4313</v>
      </c>
      <c r="B3876">
        <v>1</v>
      </c>
      <c r="C3876">
        <v>5</v>
      </c>
      <c r="D3876">
        <v>6</v>
      </c>
      <c r="E3876">
        <v>73214</v>
      </c>
      <c r="F3876" s="2">
        <v>0</v>
      </c>
      <c r="G3876" s="2">
        <v>0</v>
      </c>
      <c r="H3876" s="2">
        <v>0.01</v>
      </c>
      <c r="I3876">
        <v>0.4</v>
      </c>
      <c r="J3876">
        <v>5.0000000000000009</v>
      </c>
      <c r="K3876">
        <v>0.286607</v>
      </c>
      <c r="L3876">
        <v>1.5103124500000003</v>
      </c>
    </row>
    <row r="3877" spans="1:12" x14ac:dyDescent="0.25">
      <c r="A3877" t="s">
        <v>5742</v>
      </c>
      <c r="B3877">
        <v>1</v>
      </c>
      <c r="C3877">
        <v>7</v>
      </c>
      <c r="D3877">
        <v>7</v>
      </c>
      <c r="E3877">
        <v>4007147</v>
      </c>
      <c r="F3877" s="2">
        <v>0.05</v>
      </c>
      <c r="G3877" s="2">
        <v>0</v>
      </c>
      <c r="H3877" s="2">
        <v>0.01</v>
      </c>
      <c r="I3877">
        <v>0.4</v>
      </c>
      <c r="J3877">
        <v>5.6000000000000005</v>
      </c>
      <c r="K3877">
        <v>2.7535734999999999</v>
      </c>
      <c r="L3877">
        <v>2.5237507250000002</v>
      </c>
    </row>
    <row r="3878" spans="1:12" x14ac:dyDescent="0.25">
      <c r="A3878" t="s">
        <v>5742</v>
      </c>
      <c r="B3878">
        <v>1</v>
      </c>
      <c r="C3878">
        <v>6</v>
      </c>
      <c r="D3878">
        <v>2</v>
      </c>
      <c r="E3878">
        <v>2185367</v>
      </c>
      <c r="F3878" s="2">
        <v>0.04</v>
      </c>
      <c r="G3878" s="2">
        <v>0</v>
      </c>
      <c r="H3878" s="2">
        <v>0</v>
      </c>
      <c r="I3878">
        <v>0.4</v>
      </c>
      <c r="J3878">
        <v>0.8</v>
      </c>
      <c r="K3878">
        <v>1.4926835000000001</v>
      </c>
      <c r="L3878">
        <v>0.88243922499999994</v>
      </c>
    </row>
    <row r="3879" spans="1:12" x14ac:dyDescent="0.25">
      <c r="A3879" t="s">
        <v>11866</v>
      </c>
      <c r="B3879">
        <v>1</v>
      </c>
      <c r="C3879">
        <v>15</v>
      </c>
      <c r="D3879">
        <v>14</v>
      </c>
      <c r="E3879">
        <v>423043</v>
      </c>
      <c r="F3879" s="2">
        <v>0.01</v>
      </c>
      <c r="G3879" s="2">
        <v>0</v>
      </c>
      <c r="H3879" s="2">
        <v>0</v>
      </c>
      <c r="I3879">
        <v>0.4</v>
      </c>
      <c r="J3879">
        <v>11.000000000000002</v>
      </c>
      <c r="K3879">
        <v>0.31152150000000001</v>
      </c>
      <c r="L3879">
        <v>3.0190325250000005</v>
      </c>
    </row>
    <row r="3880" spans="1:12" x14ac:dyDescent="0.25">
      <c r="A3880" t="s">
        <v>11866</v>
      </c>
      <c r="B3880">
        <v>1</v>
      </c>
      <c r="C3880">
        <v>18</v>
      </c>
      <c r="D3880">
        <v>12</v>
      </c>
      <c r="E3880">
        <v>2929399</v>
      </c>
      <c r="F3880" s="2">
        <v>0.01</v>
      </c>
      <c r="G3880" s="2">
        <v>0</v>
      </c>
      <c r="H3880" s="2">
        <v>0</v>
      </c>
      <c r="I3880">
        <v>0.4</v>
      </c>
      <c r="J3880">
        <v>8.4000000000000021</v>
      </c>
      <c r="K3880">
        <v>1.5646995000000001</v>
      </c>
      <c r="L3880">
        <v>2.8076448250000006</v>
      </c>
    </row>
    <row r="3881" spans="1:12" x14ac:dyDescent="0.25">
      <c r="A3881" t="s">
        <v>5750</v>
      </c>
      <c r="B3881">
        <v>1</v>
      </c>
      <c r="C3881">
        <v>10</v>
      </c>
      <c r="D3881">
        <v>9</v>
      </c>
      <c r="E3881">
        <v>1093385</v>
      </c>
      <c r="F3881" s="2">
        <v>0.09</v>
      </c>
      <c r="G3881" s="2">
        <v>0</v>
      </c>
      <c r="H3881" s="2">
        <v>0</v>
      </c>
      <c r="I3881">
        <v>0.4</v>
      </c>
      <c r="J3881">
        <v>7</v>
      </c>
      <c r="K3881">
        <v>1.4466924999999999</v>
      </c>
      <c r="L3881">
        <v>2.4163423750000002</v>
      </c>
    </row>
    <row r="3882" spans="1:12" x14ac:dyDescent="0.25">
      <c r="A3882" t="s">
        <v>5750</v>
      </c>
      <c r="B3882">
        <v>1</v>
      </c>
      <c r="C3882">
        <v>8</v>
      </c>
      <c r="D3882">
        <v>7</v>
      </c>
      <c r="E3882">
        <v>762583</v>
      </c>
      <c r="F3882" s="2">
        <v>0.17</v>
      </c>
      <c r="G3882" s="2">
        <v>0</v>
      </c>
      <c r="H3882" s="2">
        <v>0.01</v>
      </c>
      <c r="I3882">
        <v>0.4</v>
      </c>
      <c r="J3882">
        <v>5.4</v>
      </c>
      <c r="K3882">
        <v>2.3312915000000003</v>
      </c>
      <c r="L3882">
        <v>2.3259520250000003</v>
      </c>
    </row>
    <row r="3883" spans="1:12" x14ac:dyDescent="0.25">
      <c r="A3883" t="s">
        <v>5750</v>
      </c>
      <c r="B3883">
        <v>1</v>
      </c>
      <c r="C3883">
        <v>6</v>
      </c>
      <c r="D3883">
        <v>3</v>
      </c>
      <c r="E3883">
        <v>505794</v>
      </c>
      <c r="F3883" s="2">
        <v>0.11</v>
      </c>
      <c r="G3883" s="2">
        <v>0</v>
      </c>
      <c r="H3883" s="2">
        <v>0.01</v>
      </c>
      <c r="I3883">
        <v>0.4</v>
      </c>
      <c r="J3883">
        <v>1.8000000000000003</v>
      </c>
      <c r="K3883">
        <v>1.602897</v>
      </c>
      <c r="L3883">
        <v>1.1710139500000001</v>
      </c>
    </row>
    <row r="3884" spans="1:12" x14ac:dyDescent="0.25">
      <c r="A3884" t="s">
        <v>9445</v>
      </c>
      <c r="B3884">
        <v>1</v>
      </c>
      <c r="C3884">
        <v>7</v>
      </c>
      <c r="D3884">
        <v>5</v>
      </c>
      <c r="E3884">
        <v>1413550</v>
      </c>
      <c r="F3884" s="2">
        <v>0</v>
      </c>
      <c r="G3884" s="2">
        <v>0</v>
      </c>
      <c r="H3884" s="2">
        <v>0</v>
      </c>
      <c r="I3884">
        <v>0.4</v>
      </c>
      <c r="J3884">
        <v>3.6</v>
      </c>
      <c r="K3884">
        <v>0.70677499999999993</v>
      </c>
      <c r="L3884">
        <v>1.3073712500000001</v>
      </c>
    </row>
    <row r="3885" spans="1:12" x14ac:dyDescent="0.25">
      <c r="A3885" t="s">
        <v>20545</v>
      </c>
      <c r="B3885">
        <v>1</v>
      </c>
      <c r="C3885">
        <v>7</v>
      </c>
      <c r="D3885">
        <v>7</v>
      </c>
      <c r="E3885">
        <v>459969</v>
      </c>
      <c r="F3885" s="2">
        <v>0.04</v>
      </c>
      <c r="G3885" s="2">
        <v>0</v>
      </c>
      <c r="H3885" s="2">
        <v>0</v>
      </c>
      <c r="I3885">
        <v>0.4</v>
      </c>
      <c r="J3885">
        <v>5.6000000000000005</v>
      </c>
      <c r="K3885">
        <v>0.62998449999999995</v>
      </c>
      <c r="L3885">
        <v>1.7804945750000001</v>
      </c>
    </row>
    <row r="3886" spans="1:12" x14ac:dyDescent="0.25">
      <c r="A3886" t="s">
        <v>8072</v>
      </c>
      <c r="B3886">
        <v>1</v>
      </c>
      <c r="C3886">
        <v>5</v>
      </c>
      <c r="D3886">
        <v>3</v>
      </c>
      <c r="E3886">
        <v>79254</v>
      </c>
      <c r="F3886" s="2">
        <v>0.03</v>
      </c>
      <c r="G3886" s="2">
        <v>-0.01</v>
      </c>
      <c r="H3886" s="2">
        <v>0.01</v>
      </c>
      <c r="I3886">
        <v>0.4</v>
      </c>
      <c r="J3886">
        <v>2.0000000000000004</v>
      </c>
      <c r="K3886">
        <v>0.43962699999999999</v>
      </c>
      <c r="L3886">
        <v>0.81386945000000011</v>
      </c>
    </row>
    <row r="3887" spans="1:12" x14ac:dyDescent="0.25">
      <c r="A3887" t="s">
        <v>8072</v>
      </c>
      <c r="B3887">
        <v>1</v>
      </c>
      <c r="C3887">
        <v>11</v>
      </c>
      <c r="D3887">
        <v>11</v>
      </c>
      <c r="E3887">
        <v>735035</v>
      </c>
      <c r="F3887" s="2">
        <v>0.02</v>
      </c>
      <c r="G3887" s="2">
        <v>0</v>
      </c>
      <c r="H3887" s="2">
        <v>0</v>
      </c>
      <c r="I3887">
        <v>0.4</v>
      </c>
      <c r="J3887">
        <v>8.8000000000000007</v>
      </c>
      <c r="K3887">
        <v>0.56751750000000001</v>
      </c>
      <c r="L3887">
        <v>2.5586311250000002</v>
      </c>
    </row>
    <row r="3888" spans="1:12" x14ac:dyDescent="0.25">
      <c r="A3888" t="s">
        <v>15977</v>
      </c>
      <c r="B3888">
        <v>1</v>
      </c>
      <c r="C3888">
        <v>17</v>
      </c>
      <c r="D3888">
        <v>17</v>
      </c>
      <c r="E3888">
        <v>16196266</v>
      </c>
      <c r="F3888" s="2">
        <v>0.02</v>
      </c>
      <c r="G3888" s="2">
        <v>0</v>
      </c>
      <c r="H3888" s="2">
        <v>0</v>
      </c>
      <c r="I3888">
        <v>0.4</v>
      </c>
      <c r="J3888">
        <v>13.600000000000001</v>
      </c>
      <c r="K3888">
        <v>8.2981329999999982</v>
      </c>
      <c r="L3888">
        <v>6.4643465500000001</v>
      </c>
    </row>
    <row r="3889" spans="1:12" x14ac:dyDescent="0.25">
      <c r="A3889" t="s">
        <v>15367</v>
      </c>
      <c r="B3889">
        <v>1</v>
      </c>
      <c r="C3889">
        <v>35</v>
      </c>
      <c r="D3889">
        <v>3</v>
      </c>
      <c r="E3889">
        <v>35573</v>
      </c>
      <c r="F3889" s="2">
        <v>0.01</v>
      </c>
      <c r="G3889" s="2">
        <v>0</v>
      </c>
      <c r="H3889" s="2">
        <v>0</v>
      </c>
      <c r="I3889">
        <v>0.4</v>
      </c>
      <c r="J3889">
        <v>-4</v>
      </c>
      <c r="K3889">
        <v>0.1177865</v>
      </c>
      <c r="L3889">
        <v>-0.79877472500000002</v>
      </c>
    </row>
    <row r="3890" spans="1:12" x14ac:dyDescent="0.25">
      <c r="A3890" t="s">
        <v>1496</v>
      </c>
      <c r="B3890">
        <v>1</v>
      </c>
      <c r="C3890">
        <v>25</v>
      </c>
      <c r="D3890">
        <v>25</v>
      </c>
      <c r="E3890">
        <v>4945185</v>
      </c>
      <c r="F3890" s="2">
        <v>0.04</v>
      </c>
      <c r="G3890" s="2">
        <v>0</v>
      </c>
      <c r="H3890" s="2">
        <v>0</v>
      </c>
      <c r="I3890">
        <v>0.4</v>
      </c>
      <c r="J3890">
        <v>20</v>
      </c>
      <c r="K3890">
        <v>2.8725924999999997</v>
      </c>
      <c r="L3890">
        <v>6.165407375</v>
      </c>
    </row>
    <row r="3891" spans="1:12" x14ac:dyDescent="0.25">
      <c r="A3891" t="s">
        <v>1496</v>
      </c>
      <c r="B3891">
        <v>1</v>
      </c>
      <c r="C3891">
        <v>16</v>
      </c>
      <c r="D3891">
        <v>15</v>
      </c>
      <c r="E3891">
        <v>36759844</v>
      </c>
      <c r="F3891" s="2">
        <v>0.02</v>
      </c>
      <c r="G3891" s="2">
        <v>0</v>
      </c>
      <c r="H3891" s="2">
        <v>0</v>
      </c>
      <c r="I3891">
        <v>0.4</v>
      </c>
      <c r="J3891">
        <v>11.8</v>
      </c>
      <c r="K3891">
        <v>18.579922</v>
      </c>
      <c r="L3891">
        <v>9.6129727000000003</v>
      </c>
    </row>
    <row r="3892" spans="1:12" x14ac:dyDescent="0.25">
      <c r="A3892" t="s">
        <v>7593</v>
      </c>
      <c r="B3892">
        <v>1</v>
      </c>
      <c r="C3892">
        <v>9</v>
      </c>
      <c r="D3892">
        <v>9</v>
      </c>
      <c r="E3892">
        <v>90168</v>
      </c>
      <c r="F3892" s="2">
        <v>0.04</v>
      </c>
      <c r="G3892" s="2">
        <v>0</v>
      </c>
      <c r="H3892" s="2">
        <v>0</v>
      </c>
      <c r="I3892">
        <v>0.4</v>
      </c>
      <c r="J3892">
        <v>7.2</v>
      </c>
      <c r="K3892">
        <v>0.44508400000000004</v>
      </c>
      <c r="L3892">
        <v>2.1157794000000001</v>
      </c>
    </row>
    <row r="3893" spans="1:12" x14ac:dyDescent="0.25">
      <c r="A3893" t="s">
        <v>6509</v>
      </c>
      <c r="B3893">
        <v>1</v>
      </c>
      <c r="C3893">
        <v>7</v>
      </c>
      <c r="D3893">
        <v>1</v>
      </c>
      <c r="E3893">
        <v>78674</v>
      </c>
      <c r="F3893" s="2">
        <v>0.06</v>
      </c>
      <c r="G3893" s="2">
        <v>0</v>
      </c>
      <c r="H3893" s="2">
        <v>0</v>
      </c>
      <c r="I3893">
        <v>0.4</v>
      </c>
      <c r="J3893">
        <v>-0.40000000000000013</v>
      </c>
      <c r="K3893">
        <v>0.63933699999999993</v>
      </c>
      <c r="L3893">
        <v>0.28376794999999999</v>
      </c>
    </row>
    <row r="3894" spans="1:12" x14ac:dyDescent="0.25">
      <c r="A3894" t="s">
        <v>6509</v>
      </c>
      <c r="B3894">
        <v>1</v>
      </c>
      <c r="C3894">
        <v>6</v>
      </c>
      <c r="D3894">
        <v>6</v>
      </c>
      <c r="E3894">
        <v>869519</v>
      </c>
      <c r="F3894" s="2">
        <v>0.05</v>
      </c>
      <c r="G3894" s="2">
        <v>0</v>
      </c>
      <c r="H3894" s="2">
        <v>0</v>
      </c>
      <c r="I3894">
        <v>0.4</v>
      </c>
      <c r="J3894">
        <v>4.8000000000000007</v>
      </c>
      <c r="K3894">
        <v>0.93475950000000008</v>
      </c>
      <c r="L3894">
        <v>1.6871658250000003</v>
      </c>
    </row>
    <row r="3895" spans="1:12" x14ac:dyDescent="0.25">
      <c r="A3895" t="s">
        <v>6509</v>
      </c>
      <c r="B3895">
        <v>1</v>
      </c>
      <c r="C3895">
        <v>8</v>
      </c>
      <c r="D3895">
        <v>6</v>
      </c>
      <c r="E3895">
        <v>236971</v>
      </c>
      <c r="F3895" s="2">
        <v>0.04</v>
      </c>
      <c r="G3895" s="2">
        <v>0</v>
      </c>
      <c r="H3895" s="2">
        <v>0</v>
      </c>
      <c r="I3895">
        <v>0.4</v>
      </c>
      <c r="J3895">
        <v>4.4000000000000004</v>
      </c>
      <c r="K3895">
        <v>0.51848550000000004</v>
      </c>
      <c r="L3895">
        <v>1.4414699250000003</v>
      </c>
    </row>
    <row r="3896" spans="1:12" x14ac:dyDescent="0.25">
      <c r="A3896" t="s">
        <v>6509</v>
      </c>
      <c r="B3896">
        <v>1</v>
      </c>
      <c r="C3896">
        <v>12</v>
      </c>
      <c r="D3896">
        <v>12</v>
      </c>
      <c r="E3896">
        <v>327786</v>
      </c>
      <c r="F3896" s="2">
        <v>0.03</v>
      </c>
      <c r="G3896" s="2">
        <v>0</v>
      </c>
      <c r="H3896" s="2">
        <v>0</v>
      </c>
      <c r="I3896">
        <v>0.4</v>
      </c>
      <c r="J3896">
        <v>9.6000000000000014</v>
      </c>
      <c r="K3896">
        <v>0.463893</v>
      </c>
      <c r="L3896">
        <v>2.7223625500000006</v>
      </c>
    </row>
    <row r="3897" spans="1:12" x14ac:dyDescent="0.25">
      <c r="A3897" t="s">
        <v>10855</v>
      </c>
      <c r="B3897">
        <v>1</v>
      </c>
      <c r="C3897">
        <v>14</v>
      </c>
      <c r="D3897">
        <v>14</v>
      </c>
      <c r="E3897">
        <v>17045761</v>
      </c>
      <c r="F3897" s="2">
        <v>0.02</v>
      </c>
      <c r="G3897" s="2">
        <v>0</v>
      </c>
      <c r="H3897" s="2">
        <v>0</v>
      </c>
      <c r="I3897">
        <v>0.4</v>
      </c>
      <c r="J3897">
        <v>11.200000000000001</v>
      </c>
      <c r="K3897">
        <v>8.7228804999999987</v>
      </c>
      <c r="L3897">
        <v>6.0130081749999995</v>
      </c>
    </row>
    <row r="3898" spans="1:12" x14ac:dyDescent="0.25">
      <c r="A3898" t="s">
        <v>10855</v>
      </c>
      <c r="B3898">
        <v>1</v>
      </c>
      <c r="C3898">
        <v>6</v>
      </c>
      <c r="D3898">
        <v>6</v>
      </c>
      <c r="E3898">
        <v>20409647</v>
      </c>
      <c r="F3898" s="2">
        <v>0.03</v>
      </c>
      <c r="G3898" s="2">
        <v>0</v>
      </c>
      <c r="H3898" s="2">
        <v>0</v>
      </c>
      <c r="I3898">
        <v>0.4</v>
      </c>
      <c r="J3898">
        <v>4.8000000000000007</v>
      </c>
      <c r="K3898">
        <v>10.504823500000001</v>
      </c>
      <c r="L3898">
        <v>5.0366882250000007</v>
      </c>
    </row>
    <row r="3899" spans="1:12" x14ac:dyDescent="0.25">
      <c r="A3899" t="s">
        <v>2746</v>
      </c>
      <c r="B3899">
        <v>1</v>
      </c>
      <c r="C3899">
        <v>14</v>
      </c>
      <c r="D3899">
        <v>13</v>
      </c>
      <c r="E3899">
        <v>645449</v>
      </c>
      <c r="F3899" s="2">
        <v>0.03</v>
      </c>
      <c r="G3899" s="2">
        <v>-0.01</v>
      </c>
      <c r="H3899" s="2">
        <v>0</v>
      </c>
      <c r="I3899">
        <v>0.4</v>
      </c>
      <c r="J3899">
        <v>10.200000000000001</v>
      </c>
      <c r="K3899">
        <v>0.47272449999999988</v>
      </c>
      <c r="L3899">
        <v>2.8754535750000003</v>
      </c>
    </row>
    <row r="3900" spans="1:12" x14ac:dyDescent="0.25">
      <c r="A3900" t="s">
        <v>2746</v>
      </c>
      <c r="B3900">
        <v>1</v>
      </c>
      <c r="C3900">
        <v>7</v>
      </c>
      <c r="D3900">
        <v>7</v>
      </c>
      <c r="E3900">
        <v>419822</v>
      </c>
      <c r="F3900" s="2">
        <v>0.04</v>
      </c>
      <c r="G3900" s="2">
        <v>0</v>
      </c>
      <c r="H3900" s="2">
        <v>0.01</v>
      </c>
      <c r="I3900">
        <v>0.4</v>
      </c>
      <c r="J3900">
        <v>5.6000000000000005</v>
      </c>
      <c r="K3900">
        <v>0.85991099999999998</v>
      </c>
      <c r="L3900">
        <v>1.8609688499999999</v>
      </c>
    </row>
    <row r="3901" spans="1:12" x14ac:dyDescent="0.25">
      <c r="A3901" t="s">
        <v>7448</v>
      </c>
      <c r="B3901">
        <v>1</v>
      </c>
      <c r="C3901">
        <v>5</v>
      </c>
      <c r="D3901">
        <v>2</v>
      </c>
      <c r="E3901">
        <v>308352</v>
      </c>
      <c r="F3901" s="2">
        <v>0.05</v>
      </c>
      <c r="G3901" s="2">
        <v>0</v>
      </c>
      <c r="H3901" s="2">
        <v>0</v>
      </c>
      <c r="I3901">
        <v>0.4</v>
      </c>
      <c r="J3901">
        <v>1</v>
      </c>
      <c r="K3901">
        <v>0.65417600000000009</v>
      </c>
      <c r="L3901">
        <v>0.63896160000000002</v>
      </c>
    </row>
    <row r="3902" spans="1:12" x14ac:dyDescent="0.25">
      <c r="A3902" t="s">
        <v>7448</v>
      </c>
      <c r="B3902">
        <v>1</v>
      </c>
      <c r="C3902">
        <v>14</v>
      </c>
      <c r="D3902">
        <v>13</v>
      </c>
      <c r="E3902">
        <v>344518</v>
      </c>
      <c r="F3902" s="2">
        <v>0.04</v>
      </c>
      <c r="G3902" s="2">
        <v>0</v>
      </c>
      <c r="H3902" s="2">
        <v>0</v>
      </c>
      <c r="I3902">
        <v>0.4</v>
      </c>
      <c r="J3902">
        <v>10.200000000000001</v>
      </c>
      <c r="K3902">
        <v>0.57225900000000007</v>
      </c>
      <c r="L3902">
        <v>2.9102906500000003</v>
      </c>
    </row>
    <row r="3903" spans="1:12" x14ac:dyDescent="0.25">
      <c r="A3903" t="s">
        <v>1310</v>
      </c>
      <c r="B3903">
        <v>1</v>
      </c>
      <c r="C3903">
        <v>7</v>
      </c>
      <c r="D3903">
        <v>6</v>
      </c>
      <c r="E3903">
        <v>4631209</v>
      </c>
      <c r="F3903" s="2">
        <v>0.06</v>
      </c>
      <c r="G3903" s="2">
        <v>0</v>
      </c>
      <c r="H3903" s="2">
        <v>0.01</v>
      </c>
      <c r="I3903">
        <v>0.4</v>
      </c>
      <c r="J3903">
        <v>4.6000000000000005</v>
      </c>
      <c r="K3903">
        <v>3.1656045000000002</v>
      </c>
      <c r="L3903">
        <v>2.4179615750000001</v>
      </c>
    </row>
    <row r="3904" spans="1:12" x14ac:dyDescent="0.25">
      <c r="A3904" t="s">
        <v>1310</v>
      </c>
      <c r="B3904">
        <v>1</v>
      </c>
      <c r="C3904">
        <v>17</v>
      </c>
      <c r="D3904">
        <v>14</v>
      </c>
      <c r="E3904">
        <v>3673170</v>
      </c>
      <c r="F3904" s="2">
        <v>0.06</v>
      </c>
      <c r="G3904" s="2">
        <v>0</v>
      </c>
      <c r="H3904" s="2">
        <v>0.01</v>
      </c>
      <c r="I3904">
        <v>0.4</v>
      </c>
      <c r="J3904">
        <v>10.600000000000001</v>
      </c>
      <c r="K3904">
        <v>2.686585</v>
      </c>
      <c r="L3904">
        <v>3.7503047500000006</v>
      </c>
    </row>
    <row r="3905" spans="1:12" x14ac:dyDescent="0.25">
      <c r="A3905" t="s">
        <v>1310</v>
      </c>
      <c r="B3905">
        <v>1</v>
      </c>
      <c r="C3905">
        <v>7</v>
      </c>
      <c r="D3905">
        <v>6</v>
      </c>
      <c r="E3905">
        <v>2819118</v>
      </c>
      <c r="F3905" s="2">
        <v>0.05</v>
      </c>
      <c r="G3905" s="2">
        <v>0</v>
      </c>
      <c r="H3905" s="2">
        <v>0.01</v>
      </c>
      <c r="I3905">
        <v>0.4</v>
      </c>
      <c r="J3905">
        <v>4.6000000000000005</v>
      </c>
      <c r="K3905">
        <v>2.1595590000000002</v>
      </c>
      <c r="L3905">
        <v>2.06584565</v>
      </c>
    </row>
    <row r="3906" spans="1:12" x14ac:dyDescent="0.25">
      <c r="A3906" t="s">
        <v>1310</v>
      </c>
      <c r="B3906">
        <v>1</v>
      </c>
      <c r="C3906">
        <v>7</v>
      </c>
      <c r="D3906">
        <v>7</v>
      </c>
      <c r="E3906">
        <v>2618541</v>
      </c>
      <c r="F3906" s="2">
        <v>0.06</v>
      </c>
      <c r="G3906" s="2">
        <v>0</v>
      </c>
      <c r="H3906" s="2">
        <v>0</v>
      </c>
      <c r="I3906">
        <v>0.4</v>
      </c>
      <c r="J3906">
        <v>5.6000000000000005</v>
      </c>
      <c r="K3906">
        <v>1.9092704999999999</v>
      </c>
      <c r="L3906">
        <v>2.228244675</v>
      </c>
    </row>
    <row r="3907" spans="1:12" x14ac:dyDescent="0.25">
      <c r="A3907" t="s">
        <v>1310</v>
      </c>
      <c r="B3907">
        <v>1</v>
      </c>
      <c r="C3907">
        <v>14</v>
      </c>
      <c r="D3907">
        <v>13</v>
      </c>
      <c r="E3907">
        <v>4159065</v>
      </c>
      <c r="F3907" s="2">
        <v>0.08</v>
      </c>
      <c r="G3907" s="2">
        <v>0</v>
      </c>
      <c r="H3907" s="2">
        <v>0.01</v>
      </c>
      <c r="I3907">
        <v>0.4</v>
      </c>
      <c r="J3907">
        <v>10.200000000000001</v>
      </c>
      <c r="K3907">
        <v>3.1295324999999998</v>
      </c>
      <c r="L3907">
        <v>3.8053363750000004</v>
      </c>
    </row>
    <row r="3908" spans="1:12" x14ac:dyDescent="0.25">
      <c r="A3908" t="s">
        <v>1310</v>
      </c>
      <c r="B3908">
        <v>1</v>
      </c>
      <c r="C3908">
        <v>29</v>
      </c>
      <c r="D3908">
        <v>28</v>
      </c>
      <c r="E3908">
        <v>15346180</v>
      </c>
      <c r="F3908" s="2">
        <v>0.04</v>
      </c>
      <c r="G3908" s="2">
        <v>0</v>
      </c>
      <c r="H3908" s="2">
        <v>0</v>
      </c>
      <c r="I3908">
        <v>0.4</v>
      </c>
      <c r="J3908">
        <v>22.200000000000003</v>
      </c>
      <c r="K3908">
        <v>8.0730899999999988</v>
      </c>
      <c r="L3908">
        <v>8.5355814999999993</v>
      </c>
    </row>
    <row r="3909" spans="1:12" x14ac:dyDescent="0.25">
      <c r="A3909" t="s">
        <v>1310</v>
      </c>
      <c r="B3909">
        <v>1</v>
      </c>
      <c r="C3909">
        <v>15</v>
      </c>
      <c r="D3909">
        <v>14</v>
      </c>
      <c r="E3909">
        <v>6187534</v>
      </c>
      <c r="F3909" s="2">
        <v>0.06</v>
      </c>
      <c r="G3909" s="2">
        <v>0</v>
      </c>
      <c r="H3909" s="2">
        <v>0</v>
      </c>
      <c r="I3909">
        <v>0.4</v>
      </c>
      <c r="J3909">
        <v>11.000000000000002</v>
      </c>
      <c r="K3909">
        <v>3.6937669999999998</v>
      </c>
      <c r="L3909">
        <v>4.2028184500000005</v>
      </c>
    </row>
    <row r="3910" spans="1:12" x14ac:dyDescent="0.25">
      <c r="A3910" t="s">
        <v>12636</v>
      </c>
      <c r="B3910">
        <v>1</v>
      </c>
      <c r="C3910">
        <v>10</v>
      </c>
      <c r="D3910">
        <v>9</v>
      </c>
      <c r="E3910">
        <v>4307697</v>
      </c>
      <c r="F3910" s="2">
        <v>0.02</v>
      </c>
      <c r="G3910" s="2">
        <v>0</v>
      </c>
      <c r="H3910" s="2">
        <v>0</v>
      </c>
      <c r="I3910">
        <v>0.4</v>
      </c>
      <c r="J3910">
        <v>7</v>
      </c>
      <c r="K3910">
        <v>2.3538485000000002</v>
      </c>
      <c r="L3910">
        <v>2.7338469750000001</v>
      </c>
    </row>
    <row r="3911" spans="1:12" x14ac:dyDescent="0.25">
      <c r="A3911" t="s">
        <v>6637</v>
      </c>
      <c r="B3911">
        <v>1</v>
      </c>
      <c r="C3911">
        <v>5</v>
      </c>
      <c r="D3911">
        <v>4</v>
      </c>
      <c r="E3911">
        <v>900779</v>
      </c>
      <c r="F3911" s="2">
        <v>0.05</v>
      </c>
      <c r="G3911" s="2">
        <v>0</v>
      </c>
      <c r="H3911" s="2">
        <v>0</v>
      </c>
      <c r="I3911">
        <v>0.4</v>
      </c>
      <c r="J3911">
        <v>3</v>
      </c>
      <c r="K3911">
        <v>0.95038950000000011</v>
      </c>
      <c r="L3911">
        <v>1.2426363250000001</v>
      </c>
    </row>
    <row r="3912" spans="1:12" x14ac:dyDescent="0.25">
      <c r="A3912" t="s">
        <v>6637</v>
      </c>
      <c r="B3912">
        <v>1</v>
      </c>
      <c r="C3912">
        <v>7</v>
      </c>
      <c r="D3912">
        <v>6</v>
      </c>
      <c r="E3912">
        <v>3343908</v>
      </c>
      <c r="F3912" s="2">
        <v>0.03</v>
      </c>
      <c r="G3912" s="2">
        <v>0</v>
      </c>
      <c r="H3912" s="2">
        <v>0</v>
      </c>
      <c r="I3912">
        <v>0.4</v>
      </c>
      <c r="J3912">
        <v>4.6000000000000005</v>
      </c>
      <c r="K3912">
        <v>1.971954</v>
      </c>
      <c r="L3912">
        <v>2.0001839000000001</v>
      </c>
    </row>
    <row r="3913" spans="1:12" x14ac:dyDescent="0.25">
      <c r="A3913" t="s">
        <v>12127</v>
      </c>
      <c r="B3913">
        <v>1</v>
      </c>
      <c r="C3913">
        <v>20</v>
      </c>
      <c r="D3913">
        <v>13</v>
      </c>
      <c r="E3913">
        <v>1656235</v>
      </c>
      <c r="F3913" s="2">
        <v>0.06</v>
      </c>
      <c r="G3913" s="2">
        <v>0</v>
      </c>
      <c r="H3913" s="2">
        <v>0.01</v>
      </c>
      <c r="I3913">
        <v>0.4</v>
      </c>
      <c r="J3913">
        <v>9</v>
      </c>
      <c r="K3913">
        <v>1.6781174999999999</v>
      </c>
      <c r="L3913">
        <v>2.9973411250000002</v>
      </c>
    </row>
    <row r="3914" spans="1:12" x14ac:dyDescent="0.25">
      <c r="A3914" t="s">
        <v>20809</v>
      </c>
      <c r="B3914">
        <v>1</v>
      </c>
      <c r="C3914">
        <v>17</v>
      </c>
      <c r="D3914">
        <v>16</v>
      </c>
      <c r="E3914">
        <v>260697</v>
      </c>
      <c r="F3914" s="2">
        <v>0.1</v>
      </c>
      <c r="G3914" s="2">
        <v>0</v>
      </c>
      <c r="H3914" s="2">
        <v>0</v>
      </c>
      <c r="I3914">
        <v>0.4</v>
      </c>
      <c r="J3914">
        <v>12.600000000000001</v>
      </c>
      <c r="K3914">
        <v>1.1303485000000002</v>
      </c>
      <c r="L3914">
        <v>3.7056219750000006</v>
      </c>
    </row>
    <row r="3915" spans="1:12" x14ac:dyDescent="0.25">
      <c r="A3915" t="s">
        <v>973</v>
      </c>
      <c r="B3915">
        <v>1</v>
      </c>
      <c r="C3915">
        <v>29</v>
      </c>
      <c r="D3915">
        <v>27</v>
      </c>
      <c r="E3915">
        <v>2877877</v>
      </c>
      <c r="F3915" s="2">
        <v>0.06</v>
      </c>
      <c r="G3915" s="2">
        <v>0</v>
      </c>
      <c r="H3915" s="2">
        <v>0</v>
      </c>
      <c r="I3915">
        <v>0.4</v>
      </c>
      <c r="J3915">
        <v>21.200000000000003</v>
      </c>
      <c r="K3915">
        <v>2.0389385</v>
      </c>
      <c r="L3915">
        <v>6.173628475000001</v>
      </c>
    </row>
    <row r="3916" spans="1:12" x14ac:dyDescent="0.25">
      <c r="A3916" t="s">
        <v>973</v>
      </c>
      <c r="B3916">
        <v>1</v>
      </c>
      <c r="C3916">
        <v>4</v>
      </c>
      <c r="D3916">
        <v>3</v>
      </c>
      <c r="E3916">
        <v>1528291</v>
      </c>
      <c r="F3916" s="2">
        <v>0.1</v>
      </c>
      <c r="G3916" s="2">
        <v>0</v>
      </c>
      <c r="H3916" s="2">
        <v>0.05</v>
      </c>
      <c r="I3916">
        <v>0.4</v>
      </c>
      <c r="J3916">
        <v>2.2000000000000002</v>
      </c>
      <c r="K3916">
        <v>3.0141455000000001</v>
      </c>
      <c r="L3916">
        <v>1.7649509249999999</v>
      </c>
    </row>
    <row r="3917" spans="1:12" x14ac:dyDescent="0.25">
      <c r="A3917" t="s">
        <v>973</v>
      </c>
      <c r="B3917">
        <v>1</v>
      </c>
      <c r="C3917">
        <v>11</v>
      </c>
      <c r="D3917">
        <v>8</v>
      </c>
      <c r="E3917">
        <v>1810234</v>
      </c>
      <c r="F3917" s="2">
        <v>0.06</v>
      </c>
      <c r="G3917" s="2">
        <v>0</v>
      </c>
      <c r="H3917" s="2">
        <v>0</v>
      </c>
      <c r="I3917">
        <v>0.4</v>
      </c>
      <c r="J3917">
        <v>5.8000000000000007</v>
      </c>
      <c r="K3917">
        <v>1.5051169999999998</v>
      </c>
      <c r="L3917">
        <v>2.13679095</v>
      </c>
    </row>
    <row r="3918" spans="1:12" x14ac:dyDescent="0.25">
      <c r="A3918" t="s">
        <v>973</v>
      </c>
      <c r="B3918">
        <v>1</v>
      </c>
      <c r="C3918">
        <v>8</v>
      </c>
      <c r="D3918">
        <v>7</v>
      </c>
      <c r="E3918">
        <v>3963050</v>
      </c>
      <c r="F3918" s="2">
        <v>0.08</v>
      </c>
      <c r="G3918" s="2">
        <v>0</v>
      </c>
      <c r="H3918" s="2">
        <v>0.03</v>
      </c>
      <c r="I3918">
        <v>0.4</v>
      </c>
      <c r="J3918">
        <v>5.4</v>
      </c>
      <c r="K3918">
        <v>3.5315250000000002</v>
      </c>
      <c r="L3918">
        <v>2.7460337500000005</v>
      </c>
    </row>
    <row r="3919" spans="1:12" x14ac:dyDescent="0.25">
      <c r="A3919" t="s">
        <v>973</v>
      </c>
      <c r="B3919">
        <v>1</v>
      </c>
      <c r="C3919">
        <v>16</v>
      </c>
      <c r="D3919">
        <v>14</v>
      </c>
      <c r="E3919">
        <v>2284631</v>
      </c>
      <c r="F3919" s="2">
        <v>0.05</v>
      </c>
      <c r="G3919" s="2">
        <v>0</v>
      </c>
      <c r="H3919" s="2">
        <v>0</v>
      </c>
      <c r="I3919">
        <v>0.4</v>
      </c>
      <c r="J3919">
        <v>10.8</v>
      </c>
      <c r="K3919">
        <v>1.6423155</v>
      </c>
      <c r="L3919">
        <v>3.4348104250000002</v>
      </c>
    </row>
    <row r="3920" spans="1:12" x14ac:dyDescent="0.25">
      <c r="A3920" t="s">
        <v>973</v>
      </c>
      <c r="B3920">
        <v>1</v>
      </c>
      <c r="C3920">
        <v>16</v>
      </c>
      <c r="D3920">
        <v>14</v>
      </c>
      <c r="E3920">
        <v>2334865</v>
      </c>
      <c r="F3920" s="2">
        <v>7.0000000000000007E-2</v>
      </c>
      <c r="G3920" s="2">
        <v>0</v>
      </c>
      <c r="H3920" s="2">
        <v>0</v>
      </c>
      <c r="I3920">
        <v>0.4</v>
      </c>
      <c r="J3920">
        <v>10.8</v>
      </c>
      <c r="K3920">
        <v>1.8674325000000001</v>
      </c>
      <c r="L3920">
        <v>3.5136013750000004</v>
      </c>
    </row>
    <row r="3921" spans="1:12" x14ac:dyDescent="0.25">
      <c r="A3921" t="s">
        <v>973</v>
      </c>
      <c r="B3921">
        <v>1</v>
      </c>
      <c r="C3921">
        <v>8</v>
      </c>
      <c r="D3921">
        <v>4</v>
      </c>
      <c r="E3921">
        <v>3232536</v>
      </c>
      <c r="F3921" s="2">
        <v>0.05</v>
      </c>
      <c r="G3921" s="2">
        <v>0</v>
      </c>
      <c r="H3921" s="2">
        <v>0</v>
      </c>
      <c r="I3921">
        <v>0.4</v>
      </c>
      <c r="J3921">
        <v>2.4000000000000004</v>
      </c>
      <c r="K3921">
        <v>2.1162679999999998</v>
      </c>
      <c r="L3921">
        <v>1.5006938000000001</v>
      </c>
    </row>
    <row r="3922" spans="1:12" x14ac:dyDescent="0.25">
      <c r="A3922" t="s">
        <v>973</v>
      </c>
      <c r="B3922">
        <v>1</v>
      </c>
      <c r="C3922">
        <v>14</v>
      </c>
      <c r="D3922">
        <v>14</v>
      </c>
      <c r="E3922">
        <v>3266039</v>
      </c>
      <c r="F3922" s="2">
        <v>0.06</v>
      </c>
      <c r="G3922" s="2">
        <v>0</v>
      </c>
      <c r="H3922" s="2">
        <v>0</v>
      </c>
      <c r="I3922">
        <v>0.4</v>
      </c>
      <c r="J3922">
        <v>11.200000000000001</v>
      </c>
      <c r="K3922">
        <v>2.2330194999999997</v>
      </c>
      <c r="L3922">
        <v>3.7415568250000004</v>
      </c>
    </row>
    <row r="3923" spans="1:12" x14ac:dyDescent="0.25">
      <c r="A3923" t="s">
        <v>973</v>
      </c>
      <c r="B3923">
        <v>1</v>
      </c>
      <c r="C3923">
        <v>7</v>
      </c>
      <c r="D3923">
        <v>6</v>
      </c>
      <c r="E3923">
        <v>2723989</v>
      </c>
      <c r="F3923" s="2">
        <v>0.08</v>
      </c>
      <c r="G3923" s="2">
        <v>0</v>
      </c>
      <c r="H3923" s="2">
        <v>0.03</v>
      </c>
      <c r="I3923">
        <v>0.4</v>
      </c>
      <c r="J3923">
        <v>4.6000000000000005</v>
      </c>
      <c r="K3923">
        <v>2.9119945</v>
      </c>
      <c r="L3923">
        <v>2.3291980749999999</v>
      </c>
    </row>
    <row r="3924" spans="1:12" x14ac:dyDescent="0.25">
      <c r="A3924" t="s">
        <v>973</v>
      </c>
      <c r="B3924">
        <v>1</v>
      </c>
      <c r="C3924">
        <v>4</v>
      </c>
      <c r="D3924">
        <v>3</v>
      </c>
      <c r="E3924">
        <v>1966994</v>
      </c>
      <c r="F3924" s="2">
        <v>0.1</v>
      </c>
      <c r="G3924" s="2">
        <v>0</v>
      </c>
      <c r="H3924" s="2">
        <v>0.05</v>
      </c>
      <c r="I3924">
        <v>0.4</v>
      </c>
      <c r="J3924">
        <v>2.2000000000000002</v>
      </c>
      <c r="K3924">
        <v>3.2334970000000003</v>
      </c>
      <c r="L3924">
        <v>1.84172395</v>
      </c>
    </row>
    <row r="3925" spans="1:12" x14ac:dyDescent="0.25">
      <c r="A3925" t="s">
        <v>973</v>
      </c>
      <c r="B3925">
        <v>1</v>
      </c>
      <c r="C3925">
        <v>1</v>
      </c>
      <c r="D3925">
        <v>1</v>
      </c>
      <c r="E3925">
        <v>1285754</v>
      </c>
      <c r="F3925" s="2">
        <v>0.06</v>
      </c>
      <c r="G3925" s="2">
        <v>0</v>
      </c>
      <c r="H3925" s="2">
        <v>0.01</v>
      </c>
      <c r="I3925">
        <v>0.4</v>
      </c>
      <c r="J3925">
        <v>0.8</v>
      </c>
      <c r="K3925">
        <v>1.492877</v>
      </c>
      <c r="L3925">
        <v>0.88250695000000001</v>
      </c>
    </row>
    <row r="3926" spans="1:12" x14ac:dyDescent="0.25">
      <c r="A3926" t="s">
        <v>973</v>
      </c>
      <c r="B3926">
        <v>1</v>
      </c>
      <c r="C3926">
        <v>9</v>
      </c>
      <c r="D3926">
        <v>8</v>
      </c>
      <c r="E3926">
        <v>1285332</v>
      </c>
      <c r="F3926" s="2">
        <v>0.06</v>
      </c>
      <c r="G3926" s="2">
        <v>0</v>
      </c>
      <c r="H3926" s="2">
        <v>0</v>
      </c>
      <c r="I3926">
        <v>0.4</v>
      </c>
      <c r="J3926">
        <v>6.2</v>
      </c>
      <c r="K3926">
        <v>1.2426659999999998</v>
      </c>
      <c r="L3926">
        <v>2.1449330999999998</v>
      </c>
    </row>
    <row r="3927" spans="1:12" x14ac:dyDescent="0.25">
      <c r="A3927" t="s">
        <v>2908</v>
      </c>
      <c r="B3927">
        <v>1</v>
      </c>
      <c r="C3927">
        <v>5</v>
      </c>
      <c r="D3927">
        <v>3</v>
      </c>
      <c r="E3927">
        <v>350069</v>
      </c>
      <c r="F3927" s="2">
        <v>0.04</v>
      </c>
      <c r="G3927" s="2">
        <v>0</v>
      </c>
      <c r="H3927" s="2">
        <v>0</v>
      </c>
      <c r="I3927">
        <v>0.4</v>
      </c>
      <c r="J3927">
        <v>2.0000000000000004</v>
      </c>
      <c r="K3927">
        <v>0.5750345</v>
      </c>
      <c r="L3927">
        <v>0.86126207500000018</v>
      </c>
    </row>
    <row r="3928" spans="1:12" x14ac:dyDescent="0.25">
      <c r="A3928" t="s">
        <v>2908</v>
      </c>
      <c r="B3928">
        <v>1</v>
      </c>
      <c r="C3928">
        <v>8</v>
      </c>
      <c r="D3928">
        <v>8</v>
      </c>
      <c r="E3928">
        <v>357054</v>
      </c>
      <c r="F3928" s="2">
        <v>0.03</v>
      </c>
      <c r="G3928" s="2">
        <v>0</v>
      </c>
      <c r="H3928" s="2">
        <v>0</v>
      </c>
      <c r="I3928">
        <v>0.4</v>
      </c>
      <c r="J3928">
        <v>6.4</v>
      </c>
      <c r="K3928">
        <v>0.47852699999999998</v>
      </c>
      <c r="L3928">
        <v>1.9274844500000001</v>
      </c>
    </row>
    <row r="3929" spans="1:12" x14ac:dyDescent="0.25">
      <c r="A3929" t="s">
        <v>1239</v>
      </c>
      <c r="B3929">
        <v>1</v>
      </c>
      <c r="C3929">
        <v>6</v>
      </c>
      <c r="D3929">
        <v>5</v>
      </c>
      <c r="E3929">
        <v>340791</v>
      </c>
      <c r="F3929" s="2">
        <v>0.06</v>
      </c>
      <c r="G3929" s="2">
        <v>0</v>
      </c>
      <c r="H3929" s="2">
        <v>0</v>
      </c>
      <c r="I3929">
        <v>0.4</v>
      </c>
      <c r="J3929">
        <v>3.8</v>
      </c>
      <c r="K3929">
        <v>0.77039550000000001</v>
      </c>
      <c r="L3929">
        <v>1.3796384249999998</v>
      </c>
    </row>
    <row r="3930" spans="1:12" x14ac:dyDescent="0.25">
      <c r="A3930" t="s">
        <v>840</v>
      </c>
      <c r="B3930">
        <v>1</v>
      </c>
      <c r="C3930">
        <v>10</v>
      </c>
      <c r="D3930">
        <v>8</v>
      </c>
      <c r="E3930">
        <v>526710</v>
      </c>
      <c r="F3930" s="2">
        <v>0.03</v>
      </c>
      <c r="G3930" s="2">
        <v>0</v>
      </c>
      <c r="H3930" s="2">
        <v>0.01</v>
      </c>
      <c r="I3930">
        <v>0.4</v>
      </c>
      <c r="J3930">
        <v>6</v>
      </c>
      <c r="K3930">
        <v>0.81335500000000005</v>
      </c>
      <c r="L3930">
        <v>1.9446742500000003</v>
      </c>
    </row>
    <row r="3931" spans="1:12" x14ac:dyDescent="0.25">
      <c r="A3931" t="s">
        <v>840</v>
      </c>
      <c r="B3931">
        <v>1</v>
      </c>
      <c r="C3931">
        <v>0</v>
      </c>
      <c r="D3931">
        <v>1</v>
      </c>
      <c r="E3931">
        <v>1549110</v>
      </c>
      <c r="F3931" s="2">
        <v>0.01</v>
      </c>
      <c r="G3931" s="2">
        <v>0</v>
      </c>
      <c r="H3931" s="2">
        <v>0</v>
      </c>
      <c r="I3931">
        <v>0.4</v>
      </c>
      <c r="J3931">
        <v>1</v>
      </c>
      <c r="K3931">
        <v>0.87455499999999997</v>
      </c>
      <c r="L3931">
        <v>0.71609425000000004</v>
      </c>
    </row>
    <row r="3932" spans="1:12" x14ac:dyDescent="0.25">
      <c r="A3932" t="s">
        <v>840</v>
      </c>
      <c r="B3932">
        <v>1</v>
      </c>
      <c r="C3932">
        <v>6</v>
      </c>
      <c r="D3932">
        <v>6</v>
      </c>
      <c r="E3932">
        <v>3224847</v>
      </c>
      <c r="F3932" s="2">
        <v>0.03</v>
      </c>
      <c r="G3932" s="2">
        <v>0</v>
      </c>
      <c r="H3932" s="2">
        <v>0.01</v>
      </c>
      <c r="I3932">
        <v>0.4</v>
      </c>
      <c r="J3932">
        <v>4.8000000000000007</v>
      </c>
      <c r="K3932">
        <v>2.1624235000000001</v>
      </c>
      <c r="L3932">
        <v>2.116848225</v>
      </c>
    </row>
    <row r="3933" spans="1:12" x14ac:dyDescent="0.25">
      <c r="A3933" t="s">
        <v>840</v>
      </c>
      <c r="B3933">
        <v>1</v>
      </c>
      <c r="C3933">
        <v>5</v>
      </c>
      <c r="D3933">
        <v>5</v>
      </c>
      <c r="E3933">
        <v>1833398</v>
      </c>
      <c r="F3933" s="2">
        <v>0.03</v>
      </c>
      <c r="G3933" s="2">
        <v>0</v>
      </c>
      <c r="H3933" s="2">
        <v>0</v>
      </c>
      <c r="I3933">
        <v>0.4</v>
      </c>
      <c r="J3933">
        <v>4</v>
      </c>
      <c r="K3933">
        <v>1.216699</v>
      </c>
      <c r="L3933">
        <v>1.5858446500000001</v>
      </c>
    </row>
    <row r="3934" spans="1:12" x14ac:dyDescent="0.25">
      <c r="A3934" t="s">
        <v>840</v>
      </c>
      <c r="B3934">
        <v>1</v>
      </c>
      <c r="C3934">
        <v>0</v>
      </c>
      <c r="D3934">
        <v>1</v>
      </c>
      <c r="E3934">
        <v>3238183</v>
      </c>
      <c r="F3934" s="2">
        <v>0.02</v>
      </c>
      <c r="G3934" s="2">
        <v>0</v>
      </c>
      <c r="H3934" s="2">
        <v>0</v>
      </c>
      <c r="I3934">
        <v>0.4</v>
      </c>
      <c r="J3934">
        <v>1</v>
      </c>
      <c r="K3934">
        <v>1.8190914999999999</v>
      </c>
      <c r="L3934">
        <v>1.046682025</v>
      </c>
    </row>
    <row r="3935" spans="1:12" x14ac:dyDescent="0.25">
      <c r="A3935" t="s">
        <v>840</v>
      </c>
      <c r="B3935">
        <v>1</v>
      </c>
      <c r="C3935">
        <v>6</v>
      </c>
      <c r="D3935">
        <v>2</v>
      </c>
      <c r="E3935">
        <v>161231</v>
      </c>
      <c r="F3935" s="2">
        <v>0.05</v>
      </c>
      <c r="G3935" s="2">
        <v>0</v>
      </c>
      <c r="H3935" s="2">
        <v>0.01</v>
      </c>
      <c r="I3935">
        <v>0.4</v>
      </c>
      <c r="J3935">
        <v>0.8</v>
      </c>
      <c r="K3935">
        <v>0.83061550000000006</v>
      </c>
      <c r="L3935">
        <v>0.65071542500000001</v>
      </c>
    </row>
    <row r="3936" spans="1:12" x14ac:dyDescent="0.25">
      <c r="A3936" t="s">
        <v>840</v>
      </c>
      <c r="B3936">
        <v>1</v>
      </c>
      <c r="C3936">
        <v>3</v>
      </c>
      <c r="D3936">
        <v>3</v>
      </c>
      <c r="E3936">
        <v>275982</v>
      </c>
      <c r="F3936" s="2">
        <v>0.04</v>
      </c>
      <c r="G3936" s="2">
        <v>0</v>
      </c>
      <c r="H3936" s="2">
        <v>0.01</v>
      </c>
      <c r="I3936">
        <v>0.4</v>
      </c>
      <c r="J3936">
        <v>2.4000000000000004</v>
      </c>
      <c r="K3936">
        <v>0.787991</v>
      </c>
      <c r="L3936">
        <v>1.0357968500000001</v>
      </c>
    </row>
    <row r="3937" spans="1:12" x14ac:dyDescent="0.25">
      <c r="A3937" t="s">
        <v>840</v>
      </c>
      <c r="B3937">
        <v>1</v>
      </c>
      <c r="C3937">
        <v>11</v>
      </c>
      <c r="D3937">
        <v>8</v>
      </c>
      <c r="E3937">
        <v>3319097</v>
      </c>
      <c r="F3937" s="2">
        <v>0.02</v>
      </c>
      <c r="G3937" s="2">
        <v>0</v>
      </c>
      <c r="H3937" s="2">
        <v>0.01</v>
      </c>
      <c r="I3937">
        <v>0.4</v>
      </c>
      <c r="J3937">
        <v>5.8000000000000007</v>
      </c>
      <c r="K3937">
        <v>2.1095484999999998</v>
      </c>
      <c r="L3937">
        <v>2.3483419750000003</v>
      </c>
    </row>
    <row r="3938" spans="1:12" x14ac:dyDescent="0.25">
      <c r="A3938" t="s">
        <v>840</v>
      </c>
      <c r="B3938">
        <v>1</v>
      </c>
      <c r="C3938">
        <v>26</v>
      </c>
      <c r="D3938">
        <v>20</v>
      </c>
      <c r="E3938">
        <v>1482174</v>
      </c>
      <c r="F3938" s="2">
        <v>0.03</v>
      </c>
      <c r="G3938" s="2">
        <v>0</v>
      </c>
      <c r="H3938" s="2">
        <v>0.01</v>
      </c>
      <c r="I3938">
        <v>0.4</v>
      </c>
      <c r="J3938">
        <v>14.8</v>
      </c>
      <c r="K3938">
        <v>1.2910869999999999</v>
      </c>
      <c r="L3938">
        <v>4.3118804500000003</v>
      </c>
    </row>
    <row r="3939" spans="1:12" x14ac:dyDescent="0.25">
      <c r="A3939" t="s">
        <v>840</v>
      </c>
      <c r="B3939">
        <v>1</v>
      </c>
      <c r="C3939">
        <v>7</v>
      </c>
      <c r="D3939">
        <v>6</v>
      </c>
      <c r="E3939">
        <v>434156</v>
      </c>
      <c r="F3939" s="2">
        <v>0.03</v>
      </c>
      <c r="G3939" s="2">
        <v>0</v>
      </c>
      <c r="H3939" s="2">
        <v>0.01</v>
      </c>
      <c r="I3939">
        <v>0.4</v>
      </c>
      <c r="J3939">
        <v>4.6000000000000005</v>
      </c>
      <c r="K3939">
        <v>0.76707799999999993</v>
      </c>
      <c r="L3939">
        <v>1.5784773000000001</v>
      </c>
    </row>
    <row r="3940" spans="1:12" x14ac:dyDescent="0.25">
      <c r="A3940" t="s">
        <v>840</v>
      </c>
      <c r="B3940">
        <v>1</v>
      </c>
      <c r="C3940">
        <v>8</v>
      </c>
      <c r="D3940">
        <v>8</v>
      </c>
      <c r="E3940">
        <v>10256746</v>
      </c>
      <c r="F3940" s="2">
        <v>0.03</v>
      </c>
      <c r="G3940" s="2">
        <v>0</v>
      </c>
      <c r="H3940" s="2">
        <v>0.01</v>
      </c>
      <c r="I3940">
        <v>0.4</v>
      </c>
      <c r="J3940">
        <v>6.4</v>
      </c>
      <c r="K3940">
        <v>5.6783729999999997</v>
      </c>
      <c r="L3940">
        <v>3.7474305499999998</v>
      </c>
    </row>
    <row r="3941" spans="1:12" x14ac:dyDescent="0.25">
      <c r="A3941" t="s">
        <v>840</v>
      </c>
      <c r="B3941">
        <v>1</v>
      </c>
      <c r="C3941">
        <v>6</v>
      </c>
      <c r="D3941">
        <v>5</v>
      </c>
      <c r="E3941">
        <v>185604</v>
      </c>
      <c r="F3941" s="2">
        <v>0.04</v>
      </c>
      <c r="G3941" s="2">
        <v>0</v>
      </c>
      <c r="H3941" s="2">
        <v>0.01</v>
      </c>
      <c r="I3941">
        <v>0.4</v>
      </c>
      <c r="J3941">
        <v>3.8</v>
      </c>
      <c r="K3941">
        <v>0.74280199999999996</v>
      </c>
      <c r="L3941">
        <v>1.3699806999999997</v>
      </c>
    </row>
    <row r="3942" spans="1:12" x14ac:dyDescent="0.25">
      <c r="A3942" t="s">
        <v>840</v>
      </c>
      <c r="B3942">
        <v>1</v>
      </c>
      <c r="C3942">
        <v>7</v>
      </c>
      <c r="D3942">
        <v>7</v>
      </c>
      <c r="E3942">
        <v>277921</v>
      </c>
      <c r="F3942" s="2">
        <v>0.06</v>
      </c>
      <c r="G3942" s="2">
        <v>0</v>
      </c>
      <c r="H3942" s="2">
        <v>0.01</v>
      </c>
      <c r="I3942">
        <v>0.4</v>
      </c>
      <c r="J3942">
        <v>5.6000000000000005</v>
      </c>
      <c r="K3942">
        <v>0.98896049999999991</v>
      </c>
      <c r="L3942">
        <v>1.9061361749999999</v>
      </c>
    </row>
    <row r="3943" spans="1:12" x14ac:dyDescent="0.25">
      <c r="A3943" t="s">
        <v>840</v>
      </c>
      <c r="B3943">
        <v>1</v>
      </c>
      <c r="C3943">
        <v>1</v>
      </c>
      <c r="D3943">
        <v>1</v>
      </c>
      <c r="E3943">
        <v>83487</v>
      </c>
      <c r="F3943" s="2">
        <v>0.06</v>
      </c>
      <c r="G3943" s="2">
        <v>0</v>
      </c>
      <c r="H3943" s="2">
        <v>0.01</v>
      </c>
      <c r="I3943">
        <v>0.4</v>
      </c>
      <c r="J3943">
        <v>0.8</v>
      </c>
      <c r="K3943">
        <v>0.89174350000000002</v>
      </c>
      <c r="L3943">
        <v>0.67211022499999995</v>
      </c>
    </row>
    <row r="3944" spans="1:12" x14ac:dyDescent="0.25">
      <c r="A3944" t="s">
        <v>8082</v>
      </c>
      <c r="B3944">
        <v>1</v>
      </c>
      <c r="C3944">
        <v>6</v>
      </c>
      <c r="D3944">
        <v>6</v>
      </c>
      <c r="E3944">
        <v>134146</v>
      </c>
      <c r="F3944" s="2">
        <v>0.01</v>
      </c>
      <c r="G3944" s="2">
        <v>0</v>
      </c>
      <c r="H3944" s="2">
        <v>0</v>
      </c>
      <c r="I3944">
        <v>0.4</v>
      </c>
      <c r="J3944">
        <v>4.8000000000000007</v>
      </c>
      <c r="K3944">
        <v>0.167073</v>
      </c>
      <c r="L3944">
        <v>1.4184755500000004</v>
      </c>
    </row>
    <row r="3945" spans="1:12" x14ac:dyDescent="0.25">
      <c r="A3945" t="s">
        <v>19292</v>
      </c>
      <c r="B3945">
        <v>1</v>
      </c>
      <c r="C3945">
        <v>8</v>
      </c>
      <c r="D3945">
        <v>8</v>
      </c>
      <c r="E3945">
        <v>105240</v>
      </c>
      <c r="F3945" s="2">
        <v>0.02</v>
      </c>
      <c r="G3945" s="2">
        <v>0</v>
      </c>
      <c r="H3945" s="2">
        <v>0</v>
      </c>
      <c r="I3945">
        <v>0.4</v>
      </c>
      <c r="J3945">
        <v>6.4</v>
      </c>
      <c r="K3945">
        <v>0.25262000000000001</v>
      </c>
      <c r="L3945">
        <v>1.8484170000000002</v>
      </c>
    </row>
    <row r="3946" spans="1:12" x14ac:dyDescent="0.25">
      <c r="A3946" t="s">
        <v>4712</v>
      </c>
      <c r="B3946">
        <v>1</v>
      </c>
      <c r="C3946">
        <v>7</v>
      </c>
      <c r="D3946">
        <v>8</v>
      </c>
      <c r="E3946">
        <v>1551300</v>
      </c>
      <c r="F3946" s="2">
        <v>0</v>
      </c>
      <c r="G3946" s="2">
        <v>0</v>
      </c>
      <c r="H3946" s="2">
        <v>0</v>
      </c>
      <c r="I3946">
        <v>0.4</v>
      </c>
      <c r="J3946">
        <v>6.6000000000000005</v>
      </c>
      <c r="K3946">
        <v>0.77564999999999995</v>
      </c>
      <c r="L3946">
        <v>2.0814775000000001</v>
      </c>
    </row>
    <row r="3947" spans="1:12" x14ac:dyDescent="0.25">
      <c r="A3947" t="s">
        <v>4712</v>
      </c>
      <c r="B3947">
        <v>1</v>
      </c>
      <c r="C3947">
        <v>4</v>
      </c>
      <c r="D3947">
        <v>2</v>
      </c>
      <c r="E3947">
        <v>5760</v>
      </c>
      <c r="F3947" s="2">
        <v>0.01</v>
      </c>
      <c r="G3947" s="2">
        <v>-0.03</v>
      </c>
      <c r="H3947" s="2">
        <v>0.02</v>
      </c>
      <c r="I3947">
        <v>0.4</v>
      </c>
      <c r="J3947">
        <v>1.2000000000000002</v>
      </c>
      <c r="K3947">
        <v>0.15288000000000002</v>
      </c>
      <c r="L3947">
        <v>0.51350800000000008</v>
      </c>
    </row>
    <row r="3948" spans="1:12" x14ac:dyDescent="0.25">
      <c r="A3948" t="s">
        <v>4712</v>
      </c>
      <c r="B3948">
        <v>1</v>
      </c>
      <c r="C3948">
        <v>8</v>
      </c>
      <c r="D3948">
        <v>8</v>
      </c>
      <c r="E3948">
        <v>603379</v>
      </c>
      <c r="F3948" s="2">
        <v>0.01</v>
      </c>
      <c r="G3948" s="2">
        <v>0</v>
      </c>
      <c r="H3948" s="2">
        <v>0</v>
      </c>
      <c r="I3948">
        <v>0.4</v>
      </c>
      <c r="J3948">
        <v>6.4</v>
      </c>
      <c r="K3948">
        <v>0.40168950000000003</v>
      </c>
      <c r="L3948">
        <v>1.9005913250000002</v>
      </c>
    </row>
    <row r="3949" spans="1:12" x14ac:dyDescent="0.25">
      <c r="A3949" t="s">
        <v>977</v>
      </c>
      <c r="B3949">
        <v>1</v>
      </c>
      <c r="C3949">
        <v>9</v>
      </c>
      <c r="D3949">
        <v>4</v>
      </c>
      <c r="E3949">
        <v>1411987</v>
      </c>
      <c r="F3949" s="2">
        <v>0</v>
      </c>
      <c r="G3949" s="2">
        <v>0</v>
      </c>
      <c r="H3949" s="2">
        <v>0</v>
      </c>
      <c r="I3949">
        <v>0.4</v>
      </c>
      <c r="J3949">
        <v>2.2000000000000002</v>
      </c>
      <c r="K3949">
        <v>0.70599349999999994</v>
      </c>
      <c r="L3949">
        <v>0.95709772500000001</v>
      </c>
    </row>
    <row r="3950" spans="1:12" x14ac:dyDescent="0.25">
      <c r="A3950" t="s">
        <v>2215</v>
      </c>
      <c r="B3950">
        <v>1</v>
      </c>
      <c r="C3950">
        <v>9</v>
      </c>
      <c r="D3950">
        <v>9</v>
      </c>
      <c r="E3950">
        <v>1629053</v>
      </c>
      <c r="F3950" s="2">
        <v>0.04</v>
      </c>
      <c r="G3950" s="2">
        <v>0</v>
      </c>
      <c r="H3950" s="2">
        <v>0</v>
      </c>
      <c r="I3950">
        <v>0.4</v>
      </c>
      <c r="J3950">
        <v>7.2</v>
      </c>
      <c r="K3950">
        <v>1.2145264999999998</v>
      </c>
      <c r="L3950">
        <v>2.3850842749999996</v>
      </c>
    </row>
    <row r="3951" spans="1:12" x14ac:dyDescent="0.25">
      <c r="A3951" t="s">
        <v>17467</v>
      </c>
      <c r="B3951">
        <v>1</v>
      </c>
      <c r="C3951">
        <v>5</v>
      </c>
      <c r="D3951">
        <v>3</v>
      </c>
      <c r="E3951">
        <v>12857</v>
      </c>
      <c r="F3951" s="2">
        <v>0.06</v>
      </c>
      <c r="G3951" s="2">
        <v>0</v>
      </c>
      <c r="H3951" s="2">
        <v>0</v>
      </c>
      <c r="I3951">
        <v>0.4</v>
      </c>
      <c r="J3951">
        <v>2.0000000000000004</v>
      </c>
      <c r="K3951">
        <v>0.60642849999999993</v>
      </c>
      <c r="L3951">
        <v>0.87224997500000012</v>
      </c>
    </row>
    <row r="3952" spans="1:12" x14ac:dyDescent="0.25">
      <c r="A3952" t="s">
        <v>825</v>
      </c>
      <c r="B3952">
        <v>1</v>
      </c>
      <c r="C3952">
        <v>210</v>
      </c>
      <c r="D3952">
        <v>4</v>
      </c>
      <c r="E3952">
        <v>122634</v>
      </c>
      <c r="F3952" s="2">
        <v>0.02</v>
      </c>
      <c r="G3952" s="2">
        <v>0</v>
      </c>
      <c r="H3952" s="2">
        <v>0</v>
      </c>
      <c r="I3952">
        <v>0.4</v>
      </c>
      <c r="J3952">
        <v>-38</v>
      </c>
      <c r="K3952">
        <v>0.26131700000000002</v>
      </c>
      <c r="L3952">
        <v>-9.2485390499999998</v>
      </c>
    </row>
    <row r="3953" spans="1:12" x14ac:dyDescent="0.25">
      <c r="A3953" t="s">
        <v>18838</v>
      </c>
      <c r="B3953">
        <v>1</v>
      </c>
      <c r="C3953">
        <v>7</v>
      </c>
      <c r="D3953">
        <v>7</v>
      </c>
      <c r="E3953">
        <v>25203</v>
      </c>
      <c r="F3953" s="2">
        <v>0.01</v>
      </c>
      <c r="G3953" s="2">
        <v>-0.01</v>
      </c>
      <c r="H3953" s="2">
        <v>0.03</v>
      </c>
      <c r="I3953">
        <v>0.4</v>
      </c>
      <c r="J3953">
        <v>5.6000000000000005</v>
      </c>
      <c r="K3953">
        <v>0.7126015</v>
      </c>
      <c r="L3953">
        <v>1.8094105250000001</v>
      </c>
    </row>
    <row r="3954" spans="1:12" x14ac:dyDescent="0.25">
      <c r="A3954" t="s">
        <v>17592</v>
      </c>
      <c r="B3954">
        <v>1</v>
      </c>
      <c r="C3954">
        <v>66</v>
      </c>
      <c r="D3954">
        <v>8</v>
      </c>
      <c r="E3954">
        <v>41799</v>
      </c>
      <c r="F3954" s="2">
        <v>0.02</v>
      </c>
      <c r="G3954" s="2">
        <v>0</v>
      </c>
      <c r="H3954" s="2">
        <v>0</v>
      </c>
      <c r="I3954">
        <v>0.4</v>
      </c>
      <c r="J3954">
        <v>-5.2000000000000011</v>
      </c>
      <c r="K3954">
        <v>0.2208995</v>
      </c>
      <c r="L3954">
        <v>-1.0626851750000001</v>
      </c>
    </row>
    <row r="3955" spans="1:12" x14ac:dyDescent="0.25">
      <c r="A3955" t="s">
        <v>6786</v>
      </c>
      <c r="B3955">
        <v>1</v>
      </c>
      <c r="C3955">
        <v>13</v>
      </c>
      <c r="D3955">
        <v>13</v>
      </c>
      <c r="E3955">
        <v>2600608</v>
      </c>
      <c r="F3955" s="2">
        <v>0.02</v>
      </c>
      <c r="G3955" s="2">
        <v>0</v>
      </c>
      <c r="H3955" s="2">
        <v>0</v>
      </c>
      <c r="I3955">
        <v>0.4</v>
      </c>
      <c r="J3955">
        <v>10.4</v>
      </c>
      <c r="K3955">
        <v>1.5003039999999999</v>
      </c>
      <c r="L3955">
        <v>3.2851064000000001</v>
      </c>
    </row>
    <row r="3956" spans="1:12" x14ac:dyDescent="0.25">
      <c r="A3956" t="s">
        <v>3349</v>
      </c>
      <c r="B3956">
        <v>1</v>
      </c>
      <c r="C3956">
        <v>1523</v>
      </c>
      <c r="D3956">
        <v>4</v>
      </c>
      <c r="E3956">
        <v>3319</v>
      </c>
      <c r="F3956" s="2">
        <v>0.01</v>
      </c>
      <c r="G3956" s="2">
        <v>0</v>
      </c>
      <c r="H3956" s="2">
        <v>0</v>
      </c>
      <c r="I3956">
        <v>0.4</v>
      </c>
      <c r="J3956">
        <v>-300.60000000000002</v>
      </c>
      <c r="K3956">
        <v>0.1016595</v>
      </c>
      <c r="L3956">
        <v>-74.954419175000012</v>
      </c>
    </row>
    <row r="3957" spans="1:12" x14ac:dyDescent="0.25">
      <c r="A3957" t="s">
        <v>10218</v>
      </c>
      <c r="B3957">
        <v>1</v>
      </c>
      <c r="C3957">
        <v>6</v>
      </c>
      <c r="D3957">
        <v>5</v>
      </c>
      <c r="E3957">
        <v>260902</v>
      </c>
      <c r="F3957" s="2">
        <v>0.05</v>
      </c>
      <c r="G3957" s="2">
        <v>0</v>
      </c>
      <c r="H3957" s="2">
        <v>0</v>
      </c>
      <c r="I3957">
        <v>0.4</v>
      </c>
      <c r="J3957">
        <v>3.8</v>
      </c>
      <c r="K3957">
        <v>0.63045100000000009</v>
      </c>
      <c r="L3957">
        <v>1.3306578499999999</v>
      </c>
    </row>
    <row r="3958" spans="1:12" x14ac:dyDescent="0.25">
      <c r="A3958" t="s">
        <v>8336</v>
      </c>
      <c r="B3958">
        <v>1</v>
      </c>
      <c r="C3958">
        <v>6</v>
      </c>
      <c r="D3958">
        <v>5</v>
      </c>
      <c r="E3958">
        <v>789594</v>
      </c>
      <c r="F3958" s="2">
        <v>0.01</v>
      </c>
      <c r="G3958" s="2">
        <v>0</v>
      </c>
      <c r="H3958" s="2">
        <v>0</v>
      </c>
      <c r="I3958">
        <v>0.4</v>
      </c>
      <c r="J3958">
        <v>3.8</v>
      </c>
      <c r="K3958">
        <v>0.49479700000000004</v>
      </c>
      <c r="L3958">
        <v>1.2831789499999999</v>
      </c>
    </row>
    <row r="3959" spans="1:12" x14ac:dyDescent="0.25">
      <c r="A3959" t="s">
        <v>274</v>
      </c>
      <c r="B3959">
        <v>1</v>
      </c>
      <c r="C3959">
        <v>17</v>
      </c>
      <c r="D3959">
        <v>15</v>
      </c>
      <c r="E3959">
        <v>323504</v>
      </c>
      <c r="F3959" s="2">
        <v>0.02</v>
      </c>
      <c r="G3959" s="2">
        <v>0</v>
      </c>
      <c r="H3959" s="2">
        <v>0</v>
      </c>
      <c r="I3959">
        <v>0.4</v>
      </c>
      <c r="J3959">
        <v>11.6</v>
      </c>
      <c r="K3959">
        <v>0.36175199999999996</v>
      </c>
      <c r="L3959">
        <v>3.1866132</v>
      </c>
    </row>
    <row r="3960" spans="1:12" x14ac:dyDescent="0.25">
      <c r="A3960" t="s">
        <v>274</v>
      </c>
      <c r="B3960">
        <v>1</v>
      </c>
      <c r="C3960">
        <v>7</v>
      </c>
      <c r="D3960">
        <v>7</v>
      </c>
      <c r="E3960">
        <v>321277</v>
      </c>
      <c r="F3960" s="2">
        <v>0.05</v>
      </c>
      <c r="G3960" s="2">
        <v>0</v>
      </c>
      <c r="H3960" s="2">
        <v>0</v>
      </c>
      <c r="I3960">
        <v>0.4</v>
      </c>
      <c r="J3960">
        <v>5.6000000000000005</v>
      </c>
      <c r="K3960">
        <v>0.66063850000000013</v>
      </c>
      <c r="L3960">
        <v>1.791223475</v>
      </c>
    </row>
    <row r="3961" spans="1:12" x14ac:dyDescent="0.25">
      <c r="A3961" t="s">
        <v>274</v>
      </c>
      <c r="B3961">
        <v>1</v>
      </c>
      <c r="C3961">
        <v>13</v>
      </c>
      <c r="D3961">
        <v>12</v>
      </c>
      <c r="E3961">
        <v>610581</v>
      </c>
      <c r="F3961" s="2">
        <v>0.02</v>
      </c>
      <c r="G3961" s="2">
        <v>0</v>
      </c>
      <c r="H3961" s="2">
        <v>0</v>
      </c>
      <c r="I3961">
        <v>0.4</v>
      </c>
      <c r="J3961">
        <v>9.4000000000000021</v>
      </c>
      <c r="K3961">
        <v>0.50529049999999998</v>
      </c>
      <c r="L3961">
        <v>2.6868516750000007</v>
      </c>
    </row>
    <row r="3962" spans="1:12" x14ac:dyDescent="0.25">
      <c r="A3962" t="s">
        <v>274</v>
      </c>
      <c r="B3962">
        <v>1</v>
      </c>
      <c r="C3962">
        <v>25</v>
      </c>
      <c r="D3962">
        <v>10</v>
      </c>
      <c r="E3962">
        <v>176709</v>
      </c>
      <c r="F3962" s="2">
        <v>0.03</v>
      </c>
      <c r="G3962" s="2">
        <v>0</v>
      </c>
      <c r="H3962" s="2">
        <v>0</v>
      </c>
      <c r="I3962">
        <v>0.4</v>
      </c>
      <c r="J3962">
        <v>5</v>
      </c>
      <c r="K3962">
        <v>0.38835449999999999</v>
      </c>
      <c r="L3962">
        <v>1.5459240750000001</v>
      </c>
    </row>
    <row r="3963" spans="1:12" x14ac:dyDescent="0.25">
      <c r="A3963" t="s">
        <v>274</v>
      </c>
      <c r="B3963">
        <v>1</v>
      </c>
      <c r="C3963">
        <v>5</v>
      </c>
      <c r="D3963">
        <v>5</v>
      </c>
      <c r="E3963">
        <v>188957</v>
      </c>
      <c r="F3963" s="2">
        <v>0.04</v>
      </c>
      <c r="G3963" s="2">
        <v>0</v>
      </c>
      <c r="H3963" s="2">
        <v>0</v>
      </c>
      <c r="I3963">
        <v>0.4</v>
      </c>
      <c r="J3963">
        <v>4</v>
      </c>
      <c r="K3963">
        <v>0.49447850000000004</v>
      </c>
      <c r="L3963">
        <v>1.3330674750000002</v>
      </c>
    </row>
    <row r="3964" spans="1:12" x14ac:dyDescent="0.25">
      <c r="A3964" t="s">
        <v>20895</v>
      </c>
      <c r="B3964">
        <v>1</v>
      </c>
      <c r="C3964">
        <v>5</v>
      </c>
      <c r="D3964">
        <v>4</v>
      </c>
      <c r="E3964">
        <v>5220</v>
      </c>
      <c r="F3964" s="2">
        <v>0</v>
      </c>
      <c r="G3964" s="2">
        <v>0</v>
      </c>
      <c r="H3964" s="2">
        <v>0</v>
      </c>
      <c r="I3964">
        <v>0.4</v>
      </c>
      <c r="J3964">
        <v>3</v>
      </c>
      <c r="K3964">
        <v>2.6099999999999999E-3</v>
      </c>
      <c r="L3964">
        <v>0.91091350000000004</v>
      </c>
    </row>
    <row r="3965" spans="1:12" x14ac:dyDescent="0.25">
      <c r="A3965" t="s">
        <v>2369</v>
      </c>
      <c r="B3965">
        <v>1</v>
      </c>
      <c r="C3965">
        <v>17</v>
      </c>
      <c r="D3965">
        <v>10</v>
      </c>
      <c r="E3965">
        <v>628330</v>
      </c>
      <c r="F3965" s="2">
        <v>0.06</v>
      </c>
      <c r="G3965" s="2">
        <v>0</v>
      </c>
      <c r="H3965" s="2">
        <v>0</v>
      </c>
      <c r="I3965">
        <v>0.4</v>
      </c>
      <c r="J3965">
        <v>6.6</v>
      </c>
      <c r="K3965">
        <v>0.91416499999999989</v>
      </c>
      <c r="L3965">
        <v>2.12995775</v>
      </c>
    </row>
    <row r="3966" spans="1:12" x14ac:dyDescent="0.25">
      <c r="A3966" t="s">
        <v>7583</v>
      </c>
      <c r="B3966">
        <v>1</v>
      </c>
      <c r="C3966">
        <v>7</v>
      </c>
      <c r="D3966">
        <v>6</v>
      </c>
      <c r="E3966">
        <v>965328</v>
      </c>
      <c r="F3966" s="2">
        <v>0.02</v>
      </c>
      <c r="G3966" s="2">
        <v>0</v>
      </c>
      <c r="H3966" s="2">
        <v>0</v>
      </c>
      <c r="I3966">
        <v>0.4</v>
      </c>
      <c r="J3966">
        <v>4.6000000000000005</v>
      </c>
      <c r="K3966">
        <v>0.68266399999999994</v>
      </c>
      <c r="L3966">
        <v>1.5489324</v>
      </c>
    </row>
    <row r="3967" spans="1:12" x14ac:dyDescent="0.25">
      <c r="A3967" t="s">
        <v>12470</v>
      </c>
      <c r="B3967">
        <v>1</v>
      </c>
      <c r="C3967">
        <v>4</v>
      </c>
      <c r="D3967">
        <v>3</v>
      </c>
      <c r="E3967">
        <v>73649</v>
      </c>
      <c r="F3967" s="2">
        <v>0.04</v>
      </c>
      <c r="G3967" s="2">
        <v>0</v>
      </c>
      <c r="H3967" s="2">
        <v>0</v>
      </c>
      <c r="I3967">
        <v>0.4</v>
      </c>
      <c r="J3967">
        <v>2.2000000000000002</v>
      </c>
      <c r="K3967">
        <v>0.4368245</v>
      </c>
      <c r="L3967">
        <v>0.86288857500000005</v>
      </c>
    </row>
    <row r="3968" spans="1:12" x14ac:dyDescent="0.25">
      <c r="A3968" t="s">
        <v>14103</v>
      </c>
      <c r="B3968">
        <v>1</v>
      </c>
      <c r="C3968">
        <v>6</v>
      </c>
      <c r="D3968">
        <v>5</v>
      </c>
      <c r="E3968">
        <v>8493</v>
      </c>
      <c r="F3968" s="2">
        <v>0</v>
      </c>
      <c r="G3968" s="2">
        <v>0</v>
      </c>
      <c r="H3968" s="2">
        <v>0</v>
      </c>
      <c r="I3968">
        <v>0.4</v>
      </c>
      <c r="J3968">
        <v>3.8</v>
      </c>
      <c r="K3968">
        <v>4.2464999999999994E-3</v>
      </c>
      <c r="L3968">
        <v>1.1114862749999999</v>
      </c>
    </row>
    <row r="3969" spans="1:12" x14ac:dyDescent="0.25">
      <c r="A3969" t="s">
        <v>10919</v>
      </c>
      <c r="B3969">
        <v>1</v>
      </c>
      <c r="C3969">
        <v>6</v>
      </c>
      <c r="D3969">
        <v>5</v>
      </c>
      <c r="E3969">
        <v>68011</v>
      </c>
      <c r="F3969" s="2">
        <v>0.01</v>
      </c>
      <c r="G3969" s="2">
        <v>0</v>
      </c>
      <c r="H3969" s="2">
        <v>0</v>
      </c>
      <c r="I3969">
        <v>0.4</v>
      </c>
      <c r="J3969">
        <v>3.8</v>
      </c>
      <c r="K3969">
        <v>0.1340055</v>
      </c>
      <c r="L3969">
        <v>1.1569019249999999</v>
      </c>
    </row>
    <row r="3970" spans="1:12" x14ac:dyDescent="0.25">
      <c r="A3970" t="s">
        <v>9362</v>
      </c>
      <c r="B3970">
        <v>1</v>
      </c>
      <c r="C3970">
        <v>6</v>
      </c>
      <c r="D3970">
        <v>5</v>
      </c>
      <c r="E3970">
        <v>147851</v>
      </c>
      <c r="F3970" s="2">
        <v>0.04</v>
      </c>
      <c r="G3970" s="2">
        <v>0</v>
      </c>
      <c r="H3970" s="2">
        <v>0</v>
      </c>
      <c r="I3970">
        <v>0.4</v>
      </c>
      <c r="J3970">
        <v>3.8</v>
      </c>
      <c r="K3970">
        <v>0.4739255</v>
      </c>
      <c r="L3970">
        <v>1.275873925</v>
      </c>
    </row>
    <row r="3971" spans="1:12" x14ac:dyDescent="0.25">
      <c r="A3971" t="s">
        <v>4528</v>
      </c>
      <c r="B3971">
        <v>1</v>
      </c>
      <c r="C3971">
        <v>11</v>
      </c>
      <c r="D3971">
        <v>10</v>
      </c>
      <c r="E3971">
        <v>24371</v>
      </c>
      <c r="F3971" s="2">
        <v>0</v>
      </c>
      <c r="G3971" s="2">
        <v>0</v>
      </c>
      <c r="H3971" s="2">
        <v>0</v>
      </c>
      <c r="I3971">
        <v>0.4</v>
      </c>
      <c r="J3971">
        <v>7.8</v>
      </c>
      <c r="K3971">
        <v>1.21855E-2</v>
      </c>
      <c r="L3971">
        <v>2.1142649250000001</v>
      </c>
    </row>
    <row r="3972" spans="1:12" x14ac:dyDescent="0.25">
      <c r="A3972" t="s">
        <v>8991</v>
      </c>
      <c r="B3972">
        <v>1</v>
      </c>
      <c r="C3972">
        <v>6</v>
      </c>
      <c r="D3972">
        <v>6</v>
      </c>
      <c r="E3972">
        <v>210114</v>
      </c>
      <c r="F3972" s="2">
        <v>0.03</v>
      </c>
      <c r="G3972" s="2">
        <v>0</v>
      </c>
      <c r="H3972" s="2">
        <v>0</v>
      </c>
      <c r="I3972">
        <v>0.4</v>
      </c>
      <c r="J3972">
        <v>4.8000000000000007</v>
      </c>
      <c r="K3972">
        <v>0.405057</v>
      </c>
      <c r="L3972">
        <v>1.5017699500000004</v>
      </c>
    </row>
    <row r="3973" spans="1:12" x14ac:dyDescent="0.25">
      <c r="A3973" t="s">
        <v>8991</v>
      </c>
      <c r="B3973">
        <v>1</v>
      </c>
      <c r="C3973">
        <v>6</v>
      </c>
      <c r="D3973">
        <v>6</v>
      </c>
      <c r="E3973">
        <v>315505</v>
      </c>
      <c r="F3973" s="2">
        <v>0.06</v>
      </c>
      <c r="G3973" s="2">
        <v>0</v>
      </c>
      <c r="H3973" s="2">
        <v>0</v>
      </c>
      <c r="I3973">
        <v>0.4</v>
      </c>
      <c r="J3973">
        <v>4.8000000000000007</v>
      </c>
      <c r="K3973">
        <v>0.75775249999999994</v>
      </c>
      <c r="L3973">
        <v>1.6252133750000004</v>
      </c>
    </row>
    <row r="3974" spans="1:12" x14ac:dyDescent="0.25">
      <c r="A3974" t="s">
        <v>10341</v>
      </c>
      <c r="B3974">
        <v>1</v>
      </c>
      <c r="C3974">
        <v>60</v>
      </c>
      <c r="D3974">
        <v>2</v>
      </c>
      <c r="E3974">
        <v>917</v>
      </c>
      <c r="F3974" s="2">
        <v>0</v>
      </c>
      <c r="G3974" s="2">
        <v>0</v>
      </c>
      <c r="H3974" s="2">
        <v>0</v>
      </c>
      <c r="I3974">
        <v>0.4</v>
      </c>
      <c r="J3974">
        <v>-10.000000000000002</v>
      </c>
      <c r="K3974">
        <v>4.5849999999999998E-4</v>
      </c>
      <c r="L3974">
        <v>-2.3398395250000004</v>
      </c>
    </row>
    <row r="3975" spans="1:12" x14ac:dyDescent="0.25">
      <c r="A3975" t="s">
        <v>11537</v>
      </c>
      <c r="B3975">
        <v>1</v>
      </c>
      <c r="C3975">
        <v>8</v>
      </c>
      <c r="D3975">
        <v>7</v>
      </c>
      <c r="E3975">
        <v>7967275</v>
      </c>
      <c r="F3975" s="2">
        <v>0.01</v>
      </c>
      <c r="G3975" s="2">
        <v>0</v>
      </c>
      <c r="H3975" s="2">
        <v>0</v>
      </c>
      <c r="I3975">
        <v>0.4</v>
      </c>
      <c r="J3975">
        <v>5.4</v>
      </c>
      <c r="K3975">
        <v>4.0836375</v>
      </c>
      <c r="L3975">
        <v>2.9392731250000002</v>
      </c>
    </row>
    <row r="3976" spans="1:12" x14ac:dyDescent="0.25">
      <c r="A3976" t="s">
        <v>14831</v>
      </c>
      <c r="B3976">
        <v>1</v>
      </c>
      <c r="C3976">
        <v>6</v>
      </c>
      <c r="D3976">
        <v>6</v>
      </c>
      <c r="E3976">
        <v>240282</v>
      </c>
      <c r="F3976" s="2">
        <v>0.06</v>
      </c>
      <c r="G3976" s="2">
        <v>0</v>
      </c>
      <c r="H3976" s="2">
        <v>0.01</v>
      </c>
      <c r="I3976">
        <v>0.4</v>
      </c>
      <c r="J3976">
        <v>4.8000000000000007</v>
      </c>
      <c r="K3976">
        <v>0.97014099999999992</v>
      </c>
      <c r="L3976">
        <v>1.6995493500000003</v>
      </c>
    </row>
    <row r="3977" spans="1:12" x14ac:dyDescent="0.25">
      <c r="A3977" t="s">
        <v>3430</v>
      </c>
      <c r="B3977">
        <v>1</v>
      </c>
      <c r="C3977">
        <v>25</v>
      </c>
      <c r="D3977">
        <v>23</v>
      </c>
      <c r="E3977">
        <v>592480</v>
      </c>
      <c r="F3977" s="2">
        <v>0.04</v>
      </c>
      <c r="G3977" s="2">
        <v>0</v>
      </c>
      <c r="H3977" s="2">
        <v>0</v>
      </c>
      <c r="I3977">
        <v>0.4</v>
      </c>
      <c r="J3977">
        <v>18.000000000000004</v>
      </c>
      <c r="K3977">
        <v>0.69623999999999997</v>
      </c>
      <c r="L3977">
        <v>4.903684000000001</v>
      </c>
    </row>
    <row r="3978" spans="1:12" x14ac:dyDescent="0.25">
      <c r="A3978" t="s">
        <v>11622</v>
      </c>
      <c r="B3978">
        <v>1</v>
      </c>
      <c r="C3978">
        <v>11</v>
      </c>
      <c r="D3978">
        <v>3</v>
      </c>
      <c r="E3978">
        <v>1065512</v>
      </c>
      <c r="F3978" s="2">
        <v>0.01</v>
      </c>
      <c r="G3978" s="2">
        <v>0</v>
      </c>
      <c r="H3978" s="2">
        <v>0</v>
      </c>
      <c r="I3978">
        <v>0.4</v>
      </c>
      <c r="J3978">
        <v>0.80000000000000027</v>
      </c>
      <c r="K3978">
        <v>0.63275599999999999</v>
      </c>
      <c r="L3978">
        <v>0.58146460000000011</v>
      </c>
    </row>
    <row r="3979" spans="1:12" x14ac:dyDescent="0.25">
      <c r="A3979" t="s">
        <v>11622</v>
      </c>
      <c r="B3979">
        <v>1</v>
      </c>
      <c r="C3979">
        <v>4</v>
      </c>
      <c r="D3979">
        <v>4</v>
      </c>
      <c r="E3979">
        <v>128413</v>
      </c>
      <c r="F3979" s="2">
        <v>0.01</v>
      </c>
      <c r="G3979" s="2">
        <v>0</v>
      </c>
      <c r="H3979" s="2">
        <v>0</v>
      </c>
      <c r="I3979">
        <v>0.4</v>
      </c>
      <c r="J3979">
        <v>3.2</v>
      </c>
      <c r="K3979">
        <v>0.16420650000000001</v>
      </c>
      <c r="L3979">
        <v>1.017472275</v>
      </c>
    </row>
    <row r="3980" spans="1:12" x14ac:dyDescent="0.25">
      <c r="A3980" t="s">
        <v>11622</v>
      </c>
      <c r="B3980">
        <v>1</v>
      </c>
      <c r="C3980">
        <v>9</v>
      </c>
      <c r="D3980">
        <v>7</v>
      </c>
      <c r="E3980">
        <v>97945</v>
      </c>
      <c r="F3980" s="2">
        <v>0</v>
      </c>
      <c r="G3980" s="2">
        <v>0</v>
      </c>
      <c r="H3980" s="2">
        <v>0</v>
      </c>
      <c r="I3980">
        <v>0.4</v>
      </c>
      <c r="J3980">
        <v>5.2</v>
      </c>
      <c r="K3980">
        <v>4.8972499999999995E-2</v>
      </c>
      <c r="L3980">
        <v>1.4771403750000001</v>
      </c>
    </row>
    <row r="3981" spans="1:12" x14ac:dyDescent="0.25">
      <c r="A3981" t="s">
        <v>11622</v>
      </c>
      <c r="B3981">
        <v>1</v>
      </c>
      <c r="C3981">
        <v>13</v>
      </c>
      <c r="D3981">
        <v>2</v>
      </c>
      <c r="E3981">
        <v>140517</v>
      </c>
      <c r="F3981" s="2">
        <v>0.01</v>
      </c>
      <c r="G3981" s="2">
        <v>0</v>
      </c>
      <c r="H3981" s="2">
        <v>0</v>
      </c>
      <c r="I3981">
        <v>0.4</v>
      </c>
      <c r="J3981">
        <v>-0.60000000000000009</v>
      </c>
      <c r="K3981">
        <v>0.17025850000000001</v>
      </c>
      <c r="L3981">
        <v>6.9590475000000013E-2</v>
      </c>
    </row>
    <row r="3982" spans="1:12" x14ac:dyDescent="0.25">
      <c r="A3982" t="s">
        <v>7062</v>
      </c>
      <c r="B3982">
        <v>1</v>
      </c>
      <c r="C3982">
        <v>26</v>
      </c>
      <c r="D3982">
        <v>25</v>
      </c>
      <c r="E3982">
        <v>810080</v>
      </c>
      <c r="F3982" s="2">
        <v>0.06</v>
      </c>
      <c r="G3982" s="2">
        <v>0</v>
      </c>
      <c r="H3982" s="2">
        <v>0.01</v>
      </c>
      <c r="I3982">
        <v>0.4</v>
      </c>
      <c r="J3982">
        <v>19.8</v>
      </c>
      <c r="K3982">
        <v>1.2550399999999999</v>
      </c>
      <c r="L3982">
        <v>5.549264</v>
      </c>
    </row>
    <row r="3983" spans="1:12" x14ac:dyDescent="0.25">
      <c r="A3983" t="s">
        <v>1143</v>
      </c>
      <c r="B3983">
        <v>1</v>
      </c>
      <c r="C3983">
        <v>8</v>
      </c>
      <c r="D3983">
        <v>8</v>
      </c>
      <c r="E3983">
        <v>414854</v>
      </c>
      <c r="F3983" s="2">
        <v>0.04</v>
      </c>
      <c r="G3983" s="2">
        <v>0</v>
      </c>
      <c r="H3983" s="2">
        <v>0</v>
      </c>
      <c r="I3983">
        <v>0.4</v>
      </c>
      <c r="J3983">
        <v>6.4</v>
      </c>
      <c r="K3983">
        <v>0.60742700000000005</v>
      </c>
      <c r="L3983">
        <v>1.9725994500000001</v>
      </c>
    </row>
    <row r="3984" spans="1:12" x14ac:dyDescent="0.25">
      <c r="A3984" t="s">
        <v>1143</v>
      </c>
      <c r="B3984">
        <v>1</v>
      </c>
      <c r="C3984">
        <v>7</v>
      </c>
      <c r="D3984">
        <v>7</v>
      </c>
      <c r="E3984">
        <v>60568</v>
      </c>
      <c r="F3984" s="2">
        <v>0.03</v>
      </c>
      <c r="G3984" s="2">
        <v>0</v>
      </c>
      <c r="H3984" s="2">
        <v>0.01</v>
      </c>
      <c r="I3984">
        <v>0.4</v>
      </c>
      <c r="J3984">
        <v>5.6000000000000005</v>
      </c>
      <c r="K3984">
        <v>0.58028400000000002</v>
      </c>
      <c r="L3984">
        <v>1.7630994</v>
      </c>
    </row>
    <row r="3985" spans="1:12" x14ac:dyDescent="0.25">
      <c r="A3985" t="s">
        <v>2850</v>
      </c>
      <c r="B3985">
        <v>1</v>
      </c>
      <c r="C3985">
        <v>1882</v>
      </c>
      <c r="D3985">
        <v>5</v>
      </c>
      <c r="E3985">
        <v>127623</v>
      </c>
      <c r="F3985" s="2">
        <v>0.01</v>
      </c>
      <c r="G3985" s="2">
        <v>0</v>
      </c>
      <c r="H3985" s="2">
        <v>0</v>
      </c>
      <c r="I3985">
        <v>0.4</v>
      </c>
      <c r="J3985">
        <v>-371.40000000000003</v>
      </c>
      <c r="K3985">
        <v>0.1638115</v>
      </c>
      <c r="L3985">
        <v>-92.632665975000009</v>
      </c>
    </row>
    <row r="3986" spans="1:12" x14ac:dyDescent="0.25">
      <c r="A3986" t="s">
        <v>566</v>
      </c>
      <c r="B3986">
        <v>1</v>
      </c>
      <c r="C3986">
        <v>7</v>
      </c>
      <c r="D3986">
        <v>7</v>
      </c>
      <c r="E3986">
        <v>2627504</v>
      </c>
      <c r="F3986" s="2">
        <v>0.02</v>
      </c>
      <c r="G3986" s="2">
        <v>0</v>
      </c>
      <c r="H3986" s="2">
        <v>0</v>
      </c>
      <c r="I3986">
        <v>0.4</v>
      </c>
      <c r="J3986">
        <v>5.6000000000000005</v>
      </c>
      <c r="K3986">
        <v>1.513752</v>
      </c>
      <c r="L3986">
        <v>2.0898132</v>
      </c>
    </row>
    <row r="3987" spans="1:12" x14ac:dyDescent="0.25">
      <c r="A3987" t="s">
        <v>566</v>
      </c>
      <c r="B3987">
        <v>1</v>
      </c>
      <c r="C3987">
        <v>7</v>
      </c>
      <c r="D3987">
        <v>7</v>
      </c>
      <c r="E3987">
        <v>83301</v>
      </c>
      <c r="F3987" s="2">
        <v>0.03</v>
      </c>
      <c r="G3987" s="2">
        <v>0</v>
      </c>
      <c r="H3987" s="2">
        <v>0</v>
      </c>
      <c r="I3987">
        <v>0.4</v>
      </c>
      <c r="J3987">
        <v>5.6000000000000005</v>
      </c>
      <c r="K3987">
        <v>0.34165049999999997</v>
      </c>
      <c r="L3987">
        <v>1.679577675</v>
      </c>
    </row>
    <row r="3988" spans="1:12" x14ac:dyDescent="0.25">
      <c r="A3988" t="s">
        <v>2362</v>
      </c>
      <c r="B3988">
        <v>1</v>
      </c>
      <c r="C3988">
        <v>6</v>
      </c>
      <c r="D3988">
        <v>6</v>
      </c>
      <c r="E3988">
        <v>43012</v>
      </c>
      <c r="F3988" s="2">
        <v>0.02</v>
      </c>
      <c r="G3988" s="2">
        <v>0</v>
      </c>
      <c r="H3988" s="2">
        <v>0</v>
      </c>
      <c r="I3988">
        <v>0.4</v>
      </c>
      <c r="J3988">
        <v>4.8000000000000007</v>
      </c>
      <c r="K3988">
        <v>0.22150600000000001</v>
      </c>
      <c r="L3988">
        <v>1.4375271000000003</v>
      </c>
    </row>
    <row r="3989" spans="1:12" x14ac:dyDescent="0.25">
      <c r="A3989" t="s">
        <v>4845</v>
      </c>
      <c r="B3989">
        <v>1</v>
      </c>
      <c r="C3989">
        <v>13</v>
      </c>
      <c r="D3989">
        <v>13</v>
      </c>
      <c r="E3989">
        <v>2058270</v>
      </c>
      <c r="F3989" s="2">
        <v>0.01</v>
      </c>
      <c r="G3989" s="2">
        <v>0</v>
      </c>
      <c r="H3989" s="2">
        <v>0</v>
      </c>
      <c r="I3989">
        <v>0.4</v>
      </c>
      <c r="J3989">
        <v>10.4</v>
      </c>
      <c r="K3989">
        <v>1.129135</v>
      </c>
      <c r="L3989">
        <v>3.1551972500000001</v>
      </c>
    </row>
    <row r="3990" spans="1:12" x14ac:dyDescent="0.25">
      <c r="A3990" t="s">
        <v>4845</v>
      </c>
      <c r="B3990">
        <v>1</v>
      </c>
      <c r="C3990">
        <v>2</v>
      </c>
      <c r="D3990">
        <v>1</v>
      </c>
      <c r="E3990">
        <v>361432</v>
      </c>
      <c r="F3990" s="2">
        <v>0.01</v>
      </c>
      <c r="G3990" s="2">
        <v>0</v>
      </c>
      <c r="H3990" s="2">
        <v>0</v>
      </c>
      <c r="I3990">
        <v>0.4</v>
      </c>
      <c r="J3990">
        <v>0.60000000000000009</v>
      </c>
      <c r="K3990">
        <v>0.28071599999999997</v>
      </c>
      <c r="L3990">
        <v>0.40825060000000002</v>
      </c>
    </row>
    <row r="3991" spans="1:12" x14ac:dyDescent="0.25">
      <c r="A3991" t="s">
        <v>4845</v>
      </c>
      <c r="B3991">
        <v>1</v>
      </c>
      <c r="C3991">
        <v>9</v>
      </c>
      <c r="D3991">
        <v>5</v>
      </c>
      <c r="E3991">
        <v>764217</v>
      </c>
      <c r="F3991" s="2">
        <v>0.02</v>
      </c>
      <c r="G3991" s="2">
        <v>0</v>
      </c>
      <c r="H3991" s="2">
        <v>0</v>
      </c>
      <c r="I3991">
        <v>0.4</v>
      </c>
      <c r="J3991">
        <v>3.2</v>
      </c>
      <c r="K3991">
        <v>0.58210849999999992</v>
      </c>
      <c r="L3991">
        <v>1.1637379750000001</v>
      </c>
    </row>
    <row r="3992" spans="1:12" x14ac:dyDescent="0.25">
      <c r="A3992" t="s">
        <v>4845</v>
      </c>
      <c r="B3992">
        <v>1</v>
      </c>
      <c r="C3992">
        <v>7</v>
      </c>
      <c r="D3992">
        <v>7</v>
      </c>
      <c r="E3992">
        <v>496386</v>
      </c>
      <c r="F3992" s="2">
        <v>0</v>
      </c>
      <c r="G3992" s="2">
        <v>0</v>
      </c>
      <c r="H3992" s="2">
        <v>0</v>
      </c>
      <c r="I3992">
        <v>0.4</v>
      </c>
      <c r="J3992">
        <v>5.6000000000000005</v>
      </c>
      <c r="K3992">
        <v>0.248193</v>
      </c>
      <c r="L3992">
        <v>1.6468675500000001</v>
      </c>
    </row>
    <row r="3993" spans="1:12" x14ac:dyDescent="0.25">
      <c r="A3993" t="s">
        <v>4845</v>
      </c>
      <c r="B3993">
        <v>1</v>
      </c>
      <c r="C3993">
        <v>7</v>
      </c>
      <c r="D3993">
        <v>7</v>
      </c>
      <c r="E3993">
        <v>5587218</v>
      </c>
      <c r="F3993" s="2">
        <v>0.01</v>
      </c>
      <c r="G3993" s="2">
        <v>0</v>
      </c>
      <c r="H3993" s="2">
        <v>0</v>
      </c>
      <c r="I3993">
        <v>0.4</v>
      </c>
      <c r="J3993">
        <v>5.6000000000000005</v>
      </c>
      <c r="K3993">
        <v>2.8936090000000001</v>
      </c>
      <c r="L3993">
        <v>2.5727631500000001</v>
      </c>
    </row>
    <row r="3994" spans="1:12" x14ac:dyDescent="0.25">
      <c r="A3994" t="s">
        <v>4845</v>
      </c>
      <c r="B3994">
        <v>1</v>
      </c>
      <c r="C3994">
        <v>15</v>
      </c>
      <c r="D3994">
        <v>13</v>
      </c>
      <c r="E3994">
        <v>1503335</v>
      </c>
      <c r="F3994" s="2">
        <v>0.02</v>
      </c>
      <c r="G3994" s="2">
        <v>0</v>
      </c>
      <c r="H3994" s="2">
        <v>0</v>
      </c>
      <c r="I3994">
        <v>0.4</v>
      </c>
      <c r="J3994">
        <v>10</v>
      </c>
      <c r="K3994">
        <v>0.95166749999999989</v>
      </c>
      <c r="L3994">
        <v>2.9930836250000001</v>
      </c>
    </row>
    <row r="3995" spans="1:12" x14ac:dyDescent="0.25">
      <c r="A3995" t="s">
        <v>18895</v>
      </c>
      <c r="B3995">
        <v>1</v>
      </c>
      <c r="C3995">
        <v>6</v>
      </c>
      <c r="D3995">
        <v>3</v>
      </c>
      <c r="E3995">
        <v>1473574</v>
      </c>
      <c r="F3995" s="2">
        <v>0.04</v>
      </c>
      <c r="G3995" s="2">
        <v>0</v>
      </c>
      <c r="H3995" s="2">
        <v>0</v>
      </c>
      <c r="I3995">
        <v>0.4</v>
      </c>
      <c r="J3995">
        <v>1.8000000000000003</v>
      </c>
      <c r="K3995">
        <v>1.136787</v>
      </c>
      <c r="L3995">
        <v>1.00787545</v>
      </c>
    </row>
    <row r="3996" spans="1:12" x14ac:dyDescent="0.25">
      <c r="A3996" t="s">
        <v>2593</v>
      </c>
      <c r="B3996">
        <v>1</v>
      </c>
      <c r="C3996">
        <v>18</v>
      </c>
      <c r="D3996">
        <v>1</v>
      </c>
      <c r="E3996">
        <v>404058</v>
      </c>
      <c r="F3996" s="2">
        <v>0.01</v>
      </c>
      <c r="G3996" s="2">
        <v>0</v>
      </c>
      <c r="H3996" s="2">
        <v>0</v>
      </c>
      <c r="I3996">
        <v>0.4</v>
      </c>
      <c r="J3996">
        <v>-2.6000000000000005</v>
      </c>
      <c r="K3996">
        <v>0.30202899999999999</v>
      </c>
      <c r="L3996">
        <v>-0.3842898500000001</v>
      </c>
    </row>
    <row r="3997" spans="1:12" x14ac:dyDescent="0.25">
      <c r="A3997" t="s">
        <v>14228</v>
      </c>
      <c r="B3997">
        <v>1</v>
      </c>
      <c r="C3997">
        <v>2658</v>
      </c>
      <c r="D3997">
        <v>6</v>
      </c>
      <c r="E3997">
        <v>18015</v>
      </c>
      <c r="F3997" s="2">
        <v>0</v>
      </c>
      <c r="G3997" s="2">
        <v>0</v>
      </c>
      <c r="H3997" s="2">
        <v>0</v>
      </c>
      <c r="I3997">
        <v>0.4</v>
      </c>
      <c r="J3997">
        <v>-525.6</v>
      </c>
      <c r="K3997">
        <v>9.0074999999999999E-3</v>
      </c>
      <c r="L3997">
        <v>-131.236847375</v>
      </c>
    </row>
    <row r="3998" spans="1:12" x14ac:dyDescent="0.25">
      <c r="A3998" t="s">
        <v>7693</v>
      </c>
      <c r="B3998">
        <v>1</v>
      </c>
      <c r="C3998">
        <v>7</v>
      </c>
      <c r="D3998">
        <v>7</v>
      </c>
      <c r="E3998">
        <v>3337072</v>
      </c>
      <c r="F3998" s="2">
        <v>0</v>
      </c>
      <c r="G3998" s="2">
        <v>0</v>
      </c>
      <c r="H3998" s="2">
        <v>0</v>
      </c>
      <c r="I3998">
        <v>0.4</v>
      </c>
      <c r="J3998">
        <v>5.6000000000000005</v>
      </c>
      <c r="K3998">
        <v>1.668536</v>
      </c>
      <c r="L3998">
        <v>2.1439876</v>
      </c>
    </row>
    <row r="3999" spans="1:12" x14ac:dyDescent="0.25">
      <c r="A3999" t="s">
        <v>19411</v>
      </c>
      <c r="B3999">
        <v>1</v>
      </c>
      <c r="C3999">
        <v>15</v>
      </c>
      <c r="D3999">
        <v>13</v>
      </c>
      <c r="E3999">
        <v>865233</v>
      </c>
      <c r="F3999" s="2">
        <v>0.04</v>
      </c>
      <c r="G3999" s="2">
        <v>0</v>
      </c>
      <c r="H3999" s="2">
        <v>0</v>
      </c>
      <c r="I3999">
        <v>0.4</v>
      </c>
      <c r="J3999">
        <v>10</v>
      </c>
      <c r="K3999">
        <v>0.83261649999999998</v>
      </c>
      <c r="L3999">
        <v>2.9514157750000001</v>
      </c>
    </row>
    <row r="4000" spans="1:12" x14ac:dyDescent="0.25">
      <c r="A4000" t="s">
        <v>6666</v>
      </c>
      <c r="B4000">
        <v>1</v>
      </c>
      <c r="C4000">
        <v>7</v>
      </c>
      <c r="D4000">
        <v>7</v>
      </c>
      <c r="E4000">
        <v>2210090</v>
      </c>
      <c r="F4000" s="2">
        <v>0</v>
      </c>
      <c r="G4000" s="2">
        <v>0</v>
      </c>
      <c r="H4000" s="2">
        <v>0</v>
      </c>
      <c r="I4000">
        <v>0.4</v>
      </c>
      <c r="J4000">
        <v>5.6000000000000005</v>
      </c>
      <c r="K4000">
        <v>1.1050450000000001</v>
      </c>
      <c r="L4000">
        <v>1.94676575</v>
      </c>
    </row>
    <row r="4001" spans="1:12" x14ac:dyDescent="0.25">
      <c r="A4001" t="s">
        <v>11567</v>
      </c>
      <c r="B4001">
        <v>1</v>
      </c>
      <c r="C4001">
        <v>6</v>
      </c>
      <c r="D4001">
        <v>4</v>
      </c>
      <c r="E4001">
        <v>21199</v>
      </c>
      <c r="F4001" s="2">
        <v>0.01</v>
      </c>
      <c r="G4001" s="2">
        <v>0</v>
      </c>
      <c r="H4001" s="2">
        <v>0</v>
      </c>
      <c r="I4001">
        <v>0.4</v>
      </c>
      <c r="J4001">
        <v>2.8000000000000003</v>
      </c>
      <c r="K4001">
        <v>0.1105995</v>
      </c>
      <c r="L4001">
        <v>0.89870982500000007</v>
      </c>
    </row>
    <row r="4002" spans="1:12" x14ac:dyDescent="0.25">
      <c r="A4002" t="s">
        <v>5588</v>
      </c>
      <c r="B4002">
        <v>1</v>
      </c>
      <c r="C4002">
        <v>8</v>
      </c>
      <c r="D4002">
        <v>8</v>
      </c>
      <c r="E4002">
        <v>1612824</v>
      </c>
      <c r="F4002" s="2">
        <v>0.01</v>
      </c>
      <c r="G4002" s="2">
        <v>0</v>
      </c>
      <c r="H4002" s="2">
        <v>0.01</v>
      </c>
      <c r="I4002">
        <v>0.4</v>
      </c>
      <c r="J4002">
        <v>6.4</v>
      </c>
      <c r="K4002">
        <v>1.156412</v>
      </c>
      <c r="L4002">
        <v>2.1647442000000003</v>
      </c>
    </row>
    <row r="4003" spans="1:12" x14ac:dyDescent="0.25">
      <c r="A4003" t="s">
        <v>1217</v>
      </c>
      <c r="B4003">
        <v>1</v>
      </c>
      <c r="C4003">
        <v>6</v>
      </c>
      <c r="D4003">
        <v>3</v>
      </c>
      <c r="E4003">
        <v>9947</v>
      </c>
      <c r="F4003" s="2">
        <v>0</v>
      </c>
      <c r="G4003" s="2">
        <v>0</v>
      </c>
      <c r="H4003" s="2">
        <v>0</v>
      </c>
      <c r="I4003">
        <v>0.4</v>
      </c>
      <c r="J4003">
        <v>1.8000000000000003</v>
      </c>
      <c r="K4003">
        <v>4.9734999999999996E-3</v>
      </c>
      <c r="L4003">
        <v>0.6117407250000001</v>
      </c>
    </row>
    <row r="4004" spans="1:12" x14ac:dyDescent="0.25">
      <c r="A4004" t="s">
        <v>19362</v>
      </c>
      <c r="B4004">
        <v>1</v>
      </c>
      <c r="C4004">
        <v>11</v>
      </c>
      <c r="D4004">
        <v>11</v>
      </c>
      <c r="E4004">
        <v>19586636</v>
      </c>
      <c r="F4004" s="2">
        <v>0.04</v>
      </c>
      <c r="G4004" s="2">
        <v>0</v>
      </c>
      <c r="H4004" s="2">
        <v>0</v>
      </c>
      <c r="I4004">
        <v>0.4</v>
      </c>
      <c r="J4004">
        <v>8.8000000000000007</v>
      </c>
      <c r="K4004">
        <v>10.193318</v>
      </c>
      <c r="L4004">
        <v>5.9276613000000005</v>
      </c>
    </row>
    <row r="4005" spans="1:12" x14ac:dyDescent="0.25">
      <c r="A4005" t="s">
        <v>18149</v>
      </c>
      <c r="B4005">
        <v>1</v>
      </c>
      <c r="C4005">
        <v>4</v>
      </c>
      <c r="D4005">
        <v>1</v>
      </c>
      <c r="E4005">
        <v>110072</v>
      </c>
      <c r="F4005" s="2">
        <v>0</v>
      </c>
      <c r="G4005" s="2">
        <v>0</v>
      </c>
      <c r="H4005" s="2">
        <v>0</v>
      </c>
      <c r="I4005">
        <v>0.4</v>
      </c>
      <c r="J4005">
        <v>0.19999999999999996</v>
      </c>
      <c r="K4005">
        <v>5.5035999999999995E-2</v>
      </c>
      <c r="L4005">
        <v>0.22926260000000001</v>
      </c>
    </row>
    <row r="4006" spans="1:12" x14ac:dyDescent="0.25">
      <c r="A4006" t="s">
        <v>1448</v>
      </c>
      <c r="B4006">
        <v>1</v>
      </c>
      <c r="C4006">
        <v>11</v>
      </c>
      <c r="D4006">
        <v>8</v>
      </c>
      <c r="E4006">
        <v>275455</v>
      </c>
      <c r="F4006" s="2">
        <v>0.01</v>
      </c>
      <c r="G4006" s="2">
        <v>0</v>
      </c>
      <c r="H4006" s="2">
        <v>0</v>
      </c>
      <c r="I4006">
        <v>0.4</v>
      </c>
      <c r="J4006">
        <v>5.8000000000000007</v>
      </c>
      <c r="K4006">
        <v>0.23772750000000001</v>
      </c>
      <c r="L4006">
        <v>1.6932046250000004</v>
      </c>
    </row>
    <row r="4007" spans="1:12" x14ac:dyDescent="0.25">
      <c r="A4007" t="s">
        <v>9767</v>
      </c>
      <c r="B4007">
        <v>1</v>
      </c>
      <c r="C4007">
        <v>6</v>
      </c>
      <c r="D4007">
        <v>1</v>
      </c>
      <c r="E4007">
        <v>1498866</v>
      </c>
      <c r="F4007" s="2">
        <v>0.04</v>
      </c>
      <c r="G4007" s="2">
        <v>0</v>
      </c>
      <c r="H4007" s="2">
        <v>0</v>
      </c>
      <c r="I4007">
        <v>0.4</v>
      </c>
      <c r="J4007">
        <v>-0.19999999999999996</v>
      </c>
      <c r="K4007">
        <v>1.1494330000000001</v>
      </c>
      <c r="L4007">
        <v>0.51230155000000011</v>
      </c>
    </row>
    <row r="4008" spans="1:12" x14ac:dyDescent="0.25">
      <c r="A4008" t="s">
        <v>14182</v>
      </c>
      <c r="B4008">
        <v>1</v>
      </c>
      <c r="C4008">
        <v>6</v>
      </c>
      <c r="D4008">
        <v>3</v>
      </c>
      <c r="E4008">
        <v>198533</v>
      </c>
      <c r="F4008" s="2">
        <v>0.01</v>
      </c>
      <c r="G4008" s="2">
        <v>0</v>
      </c>
      <c r="H4008" s="2">
        <v>0</v>
      </c>
      <c r="I4008">
        <v>0.4</v>
      </c>
      <c r="J4008">
        <v>1.8000000000000003</v>
      </c>
      <c r="K4008">
        <v>0.19926650000000001</v>
      </c>
      <c r="L4008">
        <v>0.67974327500000009</v>
      </c>
    </row>
    <row r="4009" spans="1:12" x14ac:dyDescent="0.25">
      <c r="A4009" t="s">
        <v>20971</v>
      </c>
      <c r="B4009">
        <v>1</v>
      </c>
      <c r="C4009">
        <v>6</v>
      </c>
      <c r="D4009">
        <v>6</v>
      </c>
      <c r="E4009">
        <v>36929</v>
      </c>
      <c r="F4009" s="2">
        <v>0</v>
      </c>
      <c r="G4009" s="2">
        <v>0</v>
      </c>
      <c r="H4009" s="2">
        <v>0</v>
      </c>
      <c r="I4009">
        <v>0.4</v>
      </c>
      <c r="J4009">
        <v>4.8000000000000007</v>
      </c>
      <c r="K4009">
        <v>1.8464499999999998E-2</v>
      </c>
      <c r="L4009">
        <v>1.3664625750000003</v>
      </c>
    </row>
    <row r="4010" spans="1:12" x14ac:dyDescent="0.25">
      <c r="A4010" t="s">
        <v>6626</v>
      </c>
      <c r="B4010">
        <v>1</v>
      </c>
      <c r="C4010">
        <v>19</v>
      </c>
      <c r="D4010">
        <v>3</v>
      </c>
      <c r="E4010">
        <v>745</v>
      </c>
      <c r="F4010" s="2">
        <v>0</v>
      </c>
      <c r="G4010" s="2">
        <v>0</v>
      </c>
      <c r="H4010" s="2">
        <v>0</v>
      </c>
      <c r="I4010">
        <v>0.4</v>
      </c>
      <c r="J4010">
        <v>-0.79999999999999982</v>
      </c>
      <c r="K4010">
        <v>3.725E-4</v>
      </c>
      <c r="L4010">
        <v>-3.9869624999999922E-2</v>
      </c>
    </row>
    <row r="4011" spans="1:12" x14ac:dyDescent="0.25">
      <c r="A4011" t="s">
        <v>16506</v>
      </c>
      <c r="B4011">
        <v>1</v>
      </c>
      <c r="C4011">
        <v>12</v>
      </c>
      <c r="D4011">
        <v>12</v>
      </c>
      <c r="E4011">
        <v>1687351</v>
      </c>
      <c r="F4011" s="2">
        <v>0.08</v>
      </c>
      <c r="G4011" s="2">
        <v>0</v>
      </c>
      <c r="H4011" s="2">
        <v>0.01</v>
      </c>
      <c r="I4011">
        <v>0.4</v>
      </c>
      <c r="J4011">
        <v>9.6000000000000014</v>
      </c>
      <c r="K4011">
        <v>1.8936755000000001</v>
      </c>
      <c r="L4011">
        <v>3.2227864250000007</v>
      </c>
    </row>
    <row r="4012" spans="1:12" x14ac:dyDescent="0.25">
      <c r="A4012" t="s">
        <v>16506</v>
      </c>
      <c r="B4012">
        <v>1</v>
      </c>
      <c r="C4012">
        <v>22</v>
      </c>
      <c r="D4012">
        <v>22</v>
      </c>
      <c r="E4012">
        <v>7676068</v>
      </c>
      <c r="F4012" s="2">
        <v>0.03</v>
      </c>
      <c r="G4012" s="2">
        <v>0</v>
      </c>
      <c r="H4012" s="2">
        <v>0</v>
      </c>
      <c r="I4012">
        <v>0.4</v>
      </c>
      <c r="J4012">
        <v>17.600000000000001</v>
      </c>
      <c r="K4012">
        <v>4.1380340000000002</v>
      </c>
      <c r="L4012">
        <v>6.0083119000000007</v>
      </c>
    </row>
    <row r="4013" spans="1:12" x14ac:dyDescent="0.25">
      <c r="A4013" t="s">
        <v>2354</v>
      </c>
      <c r="B4013">
        <v>1</v>
      </c>
      <c r="C4013">
        <v>20</v>
      </c>
      <c r="D4013">
        <v>18</v>
      </c>
      <c r="E4013">
        <v>1989746</v>
      </c>
      <c r="F4013" s="2">
        <v>0.02</v>
      </c>
      <c r="G4013" s="2">
        <v>0</v>
      </c>
      <c r="H4013" s="2">
        <v>0</v>
      </c>
      <c r="I4013">
        <v>0.4</v>
      </c>
      <c r="J4013">
        <v>14</v>
      </c>
      <c r="K4013">
        <v>1.1948730000000001</v>
      </c>
      <c r="L4013">
        <v>4.0782055499999998</v>
      </c>
    </row>
    <row r="4014" spans="1:12" x14ac:dyDescent="0.25">
      <c r="A4014" t="s">
        <v>2354</v>
      </c>
      <c r="B4014">
        <v>1</v>
      </c>
      <c r="C4014">
        <v>2</v>
      </c>
      <c r="D4014">
        <v>1</v>
      </c>
      <c r="E4014">
        <v>436041</v>
      </c>
      <c r="F4014" s="2">
        <v>0.04</v>
      </c>
      <c r="G4014" s="2">
        <v>-0.01</v>
      </c>
      <c r="H4014" s="2">
        <v>0.04</v>
      </c>
      <c r="I4014">
        <v>0.4</v>
      </c>
      <c r="J4014">
        <v>0.60000000000000009</v>
      </c>
      <c r="K4014">
        <v>1.4680205</v>
      </c>
      <c r="L4014">
        <v>0.823807175</v>
      </c>
    </row>
    <row r="4015" spans="1:12" x14ac:dyDescent="0.25">
      <c r="A4015" t="s">
        <v>2354</v>
      </c>
      <c r="B4015">
        <v>1</v>
      </c>
      <c r="C4015">
        <v>19</v>
      </c>
      <c r="D4015">
        <v>18</v>
      </c>
      <c r="E4015">
        <v>5352705</v>
      </c>
      <c r="F4015" s="2">
        <v>0.01</v>
      </c>
      <c r="G4015" s="2">
        <v>0</v>
      </c>
      <c r="H4015" s="2">
        <v>0</v>
      </c>
      <c r="I4015">
        <v>0.4</v>
      </c>
      <c r="J4015">
        <v>14.200000000000001</v>
      </c>
      <c r="K4015">
        <v>2.7763524999999998</v>
      </c>
      <c r="L4015">
        <v>4.6817233750000007</v>
      </c>
    </row>
    <row r="4016" spans="1:12" x14ac:dyDescent="0.25">
      <c r="A4016" t="s">
        <v>2354</v>
      </c>
      <c r="B4016">
        <v>1</v>
      </c>
      <c r="C4016">
        <v>2</v>
      </c>
      <c r="D4016">
        <v>1</v>
      </c>
      <c r="E4016">
        <v>988948</v>
      </c>
      <c r="F4016" s="2">
        <v>0.02</v>
      </c>
      <c r="G4016" s="2">
        <v>0</v>
      </c>
      <c r="H4016" s="2">
        <v>0</v>
      </c>
      <c r="I4016">
        <v>0.4</v>
      </c>
      <c r="J4016">
        <v>0.60000000000000009</v>
      </c>
      <c r="K4016">
        <v>0.69447400000000004</v>
      </c>
      <c r="L4016">
        <v>0.5530659</v>
      </c>
    </row>
    <row r="4017" spans="1:12" x14ac:dyDescent="0.25">
      <c r="A4017" t="s">
        <v>2354</v>
      </c>
      <c r="B4017">
        <v>1</v>
      </c>
      <c r="C4017">
        <v>11</v>
      </c>
      <c r="D4017">
        <v>11</v>
      </c>
      <c r="E4017">
        <v>1368300</v>
      </c>
      <c r="F4017" s="2">
        <v>0.02</v>
      </c>
      <c r="G4017" s="2">
        <v>-0.01</v>
      </c>
      <c r="H4017" s="2">
        <v>0</v>
      </c>
      <c r="I4017">
        <v>0.4</v>
      </c>
      <c r="J4017">
        <v>8.8000000000000007</v>
      </c>
      <c r="K4017">
        <v>0.73414999999999997</v>
      </c>
      <c r="L4017">
        <v>2.6169525000000005</v>
      </c>
    </row>
    <row r="4018" spans="1:12" x14ac:dyDescent="0.25">
      <c r="A4018" t="s">
        <v>2354</v>
      </c>
      <c r="B4018">
        <v>1</v>
      </c>
      <c r="C4018">
        <v>5</v>
      </c>
      <c r="D4018">
        <v>3</v>
      </c>
      <c r="E4018">
        <v>1615691</v>
      </c>
      <c r="F4018" s="2">
        <v>0.03</v>
      </c>
      <c r="G4018" s="2">
        <v>0</v>
      </c>
      <c r="H4018" s="2">
        <v>0</v>
      </c>
      <c r="I4018">
        <v>0.4</v>
      </c>
      <c r="J4018">
        <v>2.0000000000000004</v>
      </c>
      <c r="K4018">
        <v>1.1078455</v>
      </c>
      <c r="L4018">
        <v>1.0477459250000001</v>
      </c>
    </row>
    <row r="4019" spans="1:12" x14ac:dyDescent="0.25">
      <c r="A4019" t="s">
        <v>1418</v>
      </c>
      <c r="B4019">
        <v>1</v>
      </c>
      <c r="C4019">
        <v>7</v>
      </c>
      <c r="D4019">
        <v>7</v>
      </c>
      <c r="E4019">
        <v>1066607</v>
      </c>
      <c r="F4019" s="2">
        <v>0.01</v>
      </c>
      <c r="G4019" s="2">
        <v>-0.03</v>
      </c>
      <c r="H4019" s="2">
        <v>0.01</v>
      </c>
      <c r="I4019">
        <v>0.4</v>
      </c>
      <c r="J4019">
        <v>5.6000000000000005</v>
      </c>
      <c r="K4019">
        <v>0.43330349999999995</v>
      </c>
      <c r="L4019">
        <v>1.711656225</v>
      </c>
    </row>
    <row r="4020" spans="1:12" x14ac:dyDescent="0.25">
      <c r="A4020" t="s">
        <v>1418</v>
      </c>
      <c r="B4020">
        <v>1</v>
      </c>
      <c r="C4020">
        <v>3</v>
      </c>
      <c r="D4020">
        <v>1</v>
      </c>
      <c r="E4020">
        <v>4167</v>
      </c>
      <c r="F4020" s="2">
        <v>0.02</v>
      </c>
      <c r="G4020" s="2">
        <v>0</v>
      </c>
      <c r="H4020" s="2">
        <v>0</v>
      </c>
      <c r="I4020">
        <v>0.4</v>
      </c>
      <c r="J4020">
        <v>0.4</v>
      </c>
      <c r="K4020">
        <v>0.2020835</v>
      </c>
      <c r="L4020">
        <v>0.33072922500000002</v>
      </c>
    </row>
    <row r="4021" spans="1:12" x14ac:dyDescent="0.25">
      <c r="A4021" t="s">
        <v>2829</v>
      </c>
      <c r="B4021">
        <v>1</v>
      </c>
      <c r="C4021">
        <v>1</v>
      </c>
      <c r="D4021">
        <v>1</v>
      </c>
      <c r="E4021">
        <v>17129</v>
      </c>
      <c r="F4021" s="2">
        <v>0.03</v>
      </c>
      <c r="G4021" s="2">
        <v>0</v>
      </c>
      <c r="H4021" s="2">
        <v>0.01</v>
      </c>
      <c r="I4021">
        <v>0.4</v>
      </c>
      <c r="J4021">
        <v>0.8</v>
      </c>
      <c r="K4021">
        <v>0.55856449999999991</v>
      </c>
      <c r="L4021">
        <v>0.55549757499999997</v>
      </c>
    </row>
    <row r="4022" spans="1:12" x14ac:dyDescent="0.25">
      <c r="A4022" t="s">
        <v>2829</v>
      </c>
      <c r="B4022">
        <v>1</v>
      </c>
      <c r="C4022">
        <v>7</v>
      </c>
      <c r="D4022">
        <v>7</v>
      </c>
      <c r="E4022">
        <v>5376583</v>
      </c>
      <c r="F4022" s="2">
        <v>0.01</v>
      </c>
      <c r="G4022" s="2">
        <v>0</v>
      </c>
      <c r="H4022" s="2">
        <v>0</v>
      </c>
      <c r="I4022">
        <v>0.4</v>
      </c>
      <c r="J4022">
        <v>5.6000000000000005</v>
      </c>
      <c r="K4022">
        <v>2.7882915000000001</v>
      </c>
      <c r="L4022">
        <v>2.5359020249999999</v>
      </c>
    </row>
    <row r="4023" spans="1:12" x14ac:dyDescent="0.25">
      <c r="A4023" t="s">
        <v>2829</v>
      </c>
      <c r="B4023">
        <v>1</v>
      </c>
      <c r="C4023">
        <v>7</v>
      </c>
      <c r="D4023">
        <v>7</v>
      </c>
      <c r="E4023">
        <v>253965</v>
      </c>
      <c r="F4023" s="2">
        <v>0.01</v>
      </c>
      <c r="G4023" s="2">
        <v>0</v>
      </c>
      <c r="H4023" s="2">
        <v>0</v>
      </c>
      <c r="I4023">
        <v>0.4</v>
      </c>
      <c r="J4023">
        <v>5.6000000000000005</v>
      </c>
      <c r="K4023">
        <v>0.2269825</v>
      </c>
      <c r="L4023">
        <v>1.639443875</v>
      </c>
    </row>
    <row r="4024" spans="1:12" x14ac:dyDescent="0.25">
      <c r="A4024" t="s">
        <v>2829</v>
      </c>
      <c r="B4024">
        <v>1</v>
      </c>
      <c r="C4024">
        <v>9</v>
      </c>
      <c r="D4024">
        <v>9</v>
      </c>
      <c r="E4024">
        <v>19864779</v>
      </c>
      <c r="F4024" s="2">
        <v>0.01</v>
      </c>
      <c r="G4024" s="2">
        <v>0</v>
      </c>
      <c r="H4024" s="2">
        <v>0</v>
      </c>
      <c r="I4024">
        <v>0.4</v>
      </c>
      <c r="J4024">
        <v>7.2</v>
      </c>
      <c r="K4024">
        <v>10.032389499999999</v>
      </c>
      <c r="L4024">
        <v>5.4713363249999993</v>
      </c>
    </row>
    <row r="4025" spans="1:12" x14ac:dyDescent="0.25">
      <c r="A4025" t="s">
        <v>2829</v>
      </c>
      <c r="B4025">
        <v>1</v>
      </c>
      <c r="C4025">
        <v>9</v>
      </c>
      <c r="D4025">
        <v>9</v>
      </c>
      <c r="E4025">
        <v>4499836</v>
      </c>
      <c r="F4025" s="2">
        <v>0</v>
      </c>
      <c r="G4025" s="2">
        <v>0</v>
      </c>
      <c r="H4025" s="2">
        <v>0</v>
      </c>
      <c r="I4025">
        <v>0.4</v>
      </c>
      <c r="J4025">
        <v>7.2</v>
      </c>
      <c r="K4025">
        <v>2.2499180000000001</v>
      </c>
      <c r="L4025">
        <v>2.7474712999999999</v>
      </c>
    </row>
    <row r="4026" spans="1:12" x14ac:dyDescent="0.25">
      <c r="A4026" t="s">
        <v>2829</v>
      </c>
      <c r="B4026">
        <v>1</v>
      </c>
      <c r="C4026">
        <v>8</v>
      </c>
      <c r="D4026">
        <v>9</v>
      </c>
      <c r="E4026">
        <v>15852974</v>
      </c>
      <c r="F4026" s="2">
        <v>0.01</v>
      </c>
      <c r="G4026" s="2">
        <v>0</v>
      </c>
      <c r="H4026" s="2">
        <v>0</v>
      </c>
      <c r="I4026">
        <v>0.4</v>
      </c>
      <c r="J4026">
        <v>7.4</v>
      </c>
      <c r="K4026">
        <v>8.0264869999999995</v>
      </c>
      <c r="L4026">
        <v>4.8192704499999994</v>
      </c>
    </row>
    <row r="4027" spans="1:12" x14ac:dyDescent="0.25">
      <c r="A4027" t="s">
        <v>2829</v>
      </c>
      <c r="B4027">
        <v>1</v>
      </c>
      <c r="C4027">
        <v>20</v>
      </c>
      <c r="D4027">
        <v>20</v>
      </c>
      <c r="E4027">
        <v>16651726</v>
      </c>
      <c r="F4027" s="2">
        <v>0.01</v>
      </c>
      <c r="G4027" s="2">
        <v>0</v>
      </c>
      <c r="H4027" s="2">
        <v>0</v>
      </c>
      <c r="I4027">
        <v>0.4</v>
      </c>
      <c r="J4027">
        <v>16</v>
      </c>
      <c r="K4027">
        <v>8.4258629999999997</v>
      </c>
      <c r="L4027">
        <v>7.1090520499999998</v>
      </c>
    </row>
    <row r="4028" spans="1:12" x14ac:dyDescent="0.25">
      <c r="A4028" t="s">
        <v>20577</v>
      </c>
      <c r="B4028">
        <v>1</v>
      </c>
      <c r="C4028">
        <v>8</v>
      </c>
      <c r="D4028">
        <v>6</v>
      </c>
      <c r="E4028">
        <v>352319</v>
      </c>
      <c r="F4028" s="2">
        <v>0</v>
      </c>
      <c r="G4028" s="2">
        <v>0</v>
      </c>
      <c r="H4028" s="2">
        <v>0</v>
      </c>
      <c r="I4028">
        <v>0.4</v>
      </c>
      <c r="J4028">
        <v>4.4000000000000004</v>
      </c>
      <c r="K4028">
        <v>0.1761595</v>
      </c>
      <c r="L4028">
        <v>1.3216558250000001</v>
      </c>
    </row>
    <row r="4029" spans="1:12" x14ac:dyDescent="0.25">
      <c r="A4029" t="s">
        <v>12650</v>
      </c>
      <c r="B4029">
        <v>1</v>
      </c>
      <c r="C4029">
        <v>8</v>
      </c>
      <c r="D4029">
        <v>7</v>
      </c>
      <c r="E4029">
        <v>64262</v>
      </c>
      <c r="F4029" s="2">
        <v>0.02</v>
      </c>
      <c r="G4029" s="2">
        <v>0</v>
      </c>
      <c r="H4029" s="2">
        <v>0</v>
      </c>
      <c r="I4029">
        <v>0.4</v>
      </c>
      <c r="J4029">
        <v>5.4</v>
      </c>
      <c r="K4029">
        <v>0.232131</v>
      </c>
      <c r="L4029">
        <v>1.5912458500000002</v>
      </c>
    </row>
    <row r="4030" spans="1:12" x14ac:dyDescent="0.25">
      <c r="A4030" t="s">
        <v>1685</v>
      </c>
      <c r="B4030">
        <v>1</v>
      </c>
      <c r="C4030">
        <v>7</v>
      </c>
      <c r="D4030">
        <v>5</v>
      </c>
      <c r="E4030">
        <v>164062</v>
      </c>
      <c r="F4030" s="2">
        <v>0.03</v>
      </c>
      <c r="G4030" s="2">
        <v>0</v>
      </c>
      <c r="H4030" s="2">
        <v>0</v>
      </c>
      <c r="I4030">
        <v>0.4</v>
      </c>
      <c r="J4030">
        <v>3.6</v>
      </c>
      <c r="K4030">
        <v>0.38203100000000001</v>
      </c>
      <c r="L4030">
        <v>1.19371085</v>
      </c>
    </row>
    <row r="4031" spans="1:12" x14ac:dyDescent="0.25">
      <c r="A4031" t="s">
        <v>1685</v>
      </c>
      <c r="B4031">
        <v>1</v>
      </c>
      <c r="C4031">
        <v>5</v>
      </c>
      <c r="D4031">
        <v>3</v>
      </c>
      <c r="E4031">
        <v>35511</v>
      </c>
      <c r="F4031" s="2">
        <v>0.06</v>
      </c>
      <c r="G4031" s="2">
        <v>0</v>
      </c>
      <c r="H4031" s="2">
        <v>0</v>
      </c>
      <c r="I4031">
        <v>0.4</v>
      </c>
      <c r="J4031">
        <v>2.0000000000000004</v>
      </c>
      <c r="K4031">
        <v>0.61775550000000001</v>
      </c>
      <c r="L4031">
        <v>0.87621442500000013</v>
      </c>
    </row>
    <row r="4032" spans="1:12" x14ac:dyDescent="0.25">
      <c r="A4032" t="s">
        <v>3025</v>
      </c>
      <c r="B4032">
        <v>1</v>
      </c>
      <c r="C4032">
        <v>8</v>
      </c>
      <c r="D4032">
        <v>7</v>
      </c>
      <c r="E4032">
        <v>382766</v>
      </c>
      <c r="F4032" s="2">
        <v>0.04</v>
      </c>
      <c r="G4032" s="2">
        <v>0</v>
      </c>
      <c r="H4032" s="2">
        <v>0</v>
      </c>
      <c r="I4032">
        <v>0.4</v>
      </c>
      <c r="J4032">
        <v>5.4</v>
      </c>
      <c r="K4032">
        <v>0.59138299999999999</v>
      </c>
      <c r="L4032">
        <v>1.7169840500000002</v>
      </c>
    </row>
    <row r="4033" spans="1:12" x14ac:dyDescent="0.25">
      <c r="A4033" t="s">
        <v>7122</v>
      </c>
      <c r="B4033">
        <v>1</v>
      </c>
      <c r="C4033">
        <v>8</v>
      </c>
      <c r="D4033">
        <v>7</v>
      </c>
      <c r="E4033">
        <v>1005215</v>
      </c>
      <c r="F4033" s="2">
        <v>0.06</v>
      </c>
      <c r="G4033" s="2">
        <v>0</v>
      </c>
      <c r="H4033" s="2">
        <v>0.01</v>
      </c>
      <c r="I4033">
        <v>0.4</v>
      </c>
      <c r="J4033">
        <v>5.4</v>
      </c>
      <c r="K4033">
        <v>1.3526075</v>
      </c>
      <c r="L4033">
        <v>1.9834126250000002</v>
      </c>
    </row>
    <row r="4034" spans="1:12" x14ac:dyDescent="0.25">
      <c r="A4034" t="s">
        <v>7122</v>
      </c>
      <c r="B4034">
        <v>1</v>
      </c>
      <c r="C4034">
        <v>4</v>
      </c>
      <c r="D4034">
        <v>3</v>
      </c>
      <c r="E4034">
        <v>237862</v>
      </c>
      <c r="F4034" s="2">
        <v>0.06</v>
      </c>
      <c r="G4034" s="2">
        <v>0</v>
      </c>
      <c r="H4034" s="2">
        <v>0.01</v>
      </c>
      <c r="I4034">
        <v>0.4</v>
      </c>
      <c r="J4034">
        <v>2.2000000000000002</v>
      </c>
      <c r="K4034">
        <v>0.96893099999999999</v>
      </c>
      <c r="L4034">
        <v>1.04912585</v>
      </c>
    </row>
    <row r="4035" spans="1:12" x14ac:dyDescent="0.25">
      <c r="A4035" t="s">
        <v>7945</v>
      </c>
      <c r="B4035">
        <v>1</v>
      </c>
      <c r="C4035">
        <v>6</v>
      </c>
      <c r="D4035">
        <v>5</v>
      </c>
      <c r="E4035">
        <v>1667408</v>
      </c>
      <c r="F4035" s="2">
        <v>0.03</v>
      </c>
      <c r="G4035" s="2">
        <v>0</v>
      </c>
      <c r="H4035" s="2">
        <v>0</v>
      </c>
      <c r="I4035">
        <v>0.4</v>
      </c>
      <c r="J4035">
        <v>3.8</v>
      </c>
      <c r="K4035">
        <v>1.133704</v>
      </c>
      <c r="L4035">
        <v>1.5067963999999998</v>
      </c>
    </row>
    <row r="4036" spans="1:12" x14ac:dyDescent="0.25">
      <c r="A4036" t="s">
        <v>1478</v>
      </c>
      <c r="B4036">
        <v>1</v>
      </c>
      <c r="C4036">
        <v>14</v>
      </c>
      <c r="D4036">
        <v>14</v>
      </c>
      <c r="E4036">
        <v>1787925</v>
      </c>
      <c r="F4036" s="2">
        <v>0.03</v>
      </c>
      <c r="G4036" s="2">
        <v>-0.01</v>
      </c>
      <c r="H4036" s="2">
        <v>0</v>
      </c>
      <c r="I4036">
        <v>0.4</v>
      </c>
      <c r="J4036">
        <v>11.200000000000001</v>
      </c>
      <c r="K4036">
        <v>1.0439625000000001</v>
      </c>
      <c r="L4036">
        <v>3.3253868750000004</v>
      </c>
    </row>
    <row r="4037" spans="1:12" x14ac:dyDescent="0.25">
      <c r="A4037" t="s">
        <v>1478</v>
      </c>
      <c r="B4037">
        <v>1</v>
      </c>
      <c r="C4037">
        <v>6</v>
      </c>
      <c r="D4037">
        <v>2</v>
      </c>
      <c r="E4037">
        <v>261872</v>
      </c>
      <c r="F4037" s="2">
        <v>7.0000000000000007E-2</v>
      </c>
      <c r="G4037" s="2">
        <v>0</v>
      </c>
      <c r="H4037" s="2">
        <v>0.01</v>
      </c>
      <c r="I4037">
        <v>0.4</v>
      </c>
      <c r="J4037">
        <v>0.8</v>
      </c>
      <c r="K4037">
        <v>1.0809360000000001</v>
      </c>
      <c r="L4037">
        <v>0.73832760000000008</v>
      </c>
    </row>
    <row r="4038" spans="1:12" x14ac:dyDescent="0.25">
      <c r="A4038" t="s">
        <v>1478</v>
      </c>
      <c r="B4038">
        <v>1</v>
      </c>
      <c r="C4038">
        <v>6</v>
      </c>
      <c r="D4038">
        <v>6</v>
      </c>
      <c r="E4038">
        <v>617910</v>
      </c>
      <c r="F4038" s="2">
        <v>0.06</v>
      </c>
      <c r="G4038" s="2">
        <v>0</v>
      </c>
      <c r="H4038" s="2">
        <v>0</v>
      </c>
      <c r="I4038">
        <v>0.4</v>
      </c>
      <c r="J4038">
        <v>4.8000000000000007</v>
      </c>
      <c r="K4038">
        <v>0.90895499999999996</v>
      </c>
      <c r="L4038">
        <v>1.6781342500000003</v>
      </c>
    </row>
    <row r="4039" spans="1:12" x14ac:dyDescent="0.25">
      <c r="A4039" t="s">
        <v>10524</v>
      </c>
      <c r="B4039">
        <v>1</v>
      </c>
      <c r="C4039">
        <v>5</v>
      </c>
      <c r="D4039">
        <v>2</v>
      </c>
      <c r="E4039">
        <v>35038</v>
      </c>
      <c r="F4039" s="2">
        <v>0.04</v>
      </c>
      <c r="G4039" s="2">
        <v>0</v>
      </c>
      <c r="H4039" s="2">
        <v>0</v>
      </c>
      <c r="I4039">
        <v>0.4</v>
      </c>
      <c r="J4039">
        <v>1</v>
      </c>
      <c r="K4039">
        <v>0.41751900000000003</v>
      </c>
      <c r="L4039">
        <v>0.55613164999999998</v>
      </c>
    </row>
    <row r="4040" spans="1:12" x14ac:dyDescent="0.25">
      <c r="A4040" t="s">
        <v>10748</v>
      </c>
      <c r="B4040">
        <v>1</v>
      </c>
      <c r="C4040">
        <v>2818</v>
      </c>
      <c r="D4040">
        <v>3</v>
      </c>
      <c r="E4040">
        <v>73902</v>
      </c>
      <c r="F4040" s="2">
        <v>0</v>
      </c>
      <c r="G4040" s="2">
        <v>0</v>
      </c>
      <c r="H4040" s="2">
        <v>0</v>
      </c>
      <c r="I4040">
        <v>0.4</v>
      </c>
      <c r="J4040">
        <v>-560.6</v>
      </c>
      <c r="K4040">
        <v>3.6950999999999998E-2</v>
      </c>
      <c r="L4040">
        <v>-139.97706715000001</v>
      </c>
    </row>
    <row r="4041" spans="1:12" x14ac:dyDescent="0.25">
      <c r="A4041" t="s">
        <v>14625</v>
      </c>
      <c r="B4041">
        <v>1</v>
      </c>
      <c r="C4041">
        <v>7</v>
      </c>
      <c r="D4041">
        <v>7</v>
      </c>
      <c r="E4041">
        <v>344951</v>
      </c>
      <c r="F4041" s="2">
        <v>0.05</v>
      </c>
      <c r="G4041" s="2">
        <v>0</v>
      </c>
      <c r="H4041" s="2">
        <v>0</v>
      </c>
      <c r="I4041">
        <v>0.4</v>
      </c>
      <c r="J4041">
        <v>5.6000000000000005</v>
      </c>
      <c r="K4041">
        <v>0.67247550000000011</v>
      </c>
      <c r="L4041">
        <v>1.7953664250000001</v>
      </c>
    </row>
    <row r="4042" spans="1:12" x14ac:dyDescent="0.25">
      <c r="A4042" t="s">
        <v>3069</v>
      </c>
      <c r="B4042">
        <v>1</v>
      </c>
      <c r="C4042">
        <v>6</v>
      </c>
      <c r="D4042">
        <v>6</v>
      </c>
      <c r="E4042">
        <v>533004</v>
      </c>
      <c r="F4042" s="2">
        <v>0.02</v>
      </c>
      <c r="G4042" s="2">
        <v>0</v>
      </c>
      <c r="H4042" s="2">
        <v>0</v>
      </c>
      <c r="I4042">
        <v>0.4</v>
      </c>
      <c r="J4042">
        <v>4.8000000000000007</v>
      </c>
      <c r="K4042">
        <v>0.46650199999999997</v>
      </c>
      <c r="L4042">
        <v>1.5232757000000003</v>
      </c>
    </row>
    <row r="4043" spans="1:12" x14ac:dyDescent="0.25">
      <c r="A4043" t="s">
        <v>53</v>
      </c>
      <c r="B4043">
        <v>1</v>
      </c>
      <c r="C4043">
        <v>23</v>
      </c>
      <c r="D4043">
        <v>21</v>
      </c>
      <c r="E4043">
        <v>1925345</v>
      </c>
      <c r="F4043" s="2">
        <v>0.02</v>
      </c>
      <c r="G4043" s="2">
        <v>0</v>
      </c>
      <c r="H4043" s="2">
        <v>0</v>
      </c>
      <c r="I4043">
        <v>0.4</v>
      </c>
      <c r="J4043">
        <v>16.400000000000002</v>
      </c>
      <c r="K4043">
        <v>1.1626725</v>
      </c>
      <c r="L4043">
        <v>4.6669353750000004</v>
      </c>
    </row>
    <row r="4044" spans="1:12" x14ac:dyDescent="0.25">
      <c r="A4044" t="s">
        <v>53</v>
      </c>
      <c r="B4044">
        <v>1</v>
      </c>
      <c r="C4044">
        <v>15</v>
      </c>
      <c r="D4044">
        <v>13</v>
      </c>
      <c r="E4044">
        <v>341276</v>
      </c>
      <c r="F4044" s="2">
        <v>0.03</v>
      </c>
      <c r="G4044" s="2">
        <v>0</v>
      </c>
      <c r="H4044" s="2">
        <v>0</v>
      </c>
      <c r="I4044">
        <v>0.4</v>
      </c>
      <c r="J4044">
        <v>10</v>
      </c>
      <c r="K4044">
        <v>0.470638</v>
      </c>
      <c r="L4044">
        <v>2.8247233</v>
      </c>
    </row>
    <row r="4045" spans="1:12" x14ac:dyDescent="0.25">
      <c r="A4045" t="s">
        <v>53</v>
      </c>
      <c r="B4045">
        <v>1</v>
      </c>
      <c r="C4045">
        <v>27</v>
      </c>
      <c r="D4045">
        <v>16</v>
      </c>
      <c r="E4045">
        <v>796462</v>
      </c>
      <c r="F4045" s="2">
        <v>0.03</v>
      </c>
      <c r="G4045" s="2">
        <v>0</v>
      </c>
      <c r="H4045" s="2">
        <v>0</v>
      </c>
      <c r="I4045">
        <v>0.4</v>
      </c>
      <c r="J4045">
        <v>10.600000000000001</v>
      </c>
      <c r="K4045">
        <v>0.69823100000000005</v>
      </c>
      <c r="L4045">
        <v>3.0543808500000007</v>
      </c>
    </row>
    <row r="4046" spans="1:12" x14ac:dyDescent="0.25">
      <c r="A4046" t="s">
        <v>53</v>
      </c>
      <c r="B4046">
        <v>1</v>
      </c>
      <c r="C4046">
        <v>6</v>
      </c>
      <c r="D4046">
        <v>4</v>
      </c>
      <c r="E4046">
        <v>198245</v>
      </c>
      <c r="F4046" s="2">
        <v>0.04</v>
      </c>
      <c r="G4046" s="2">
        <v>0</v>
      </c>
      <c r="H4046" s="2">
        <v>0</v>
      </c>
      <c r="I4046">
        <v>0.4</v>
      </c>
      <c r="J4046">
        <v>2.8000000000000003</v>
      </c>
      <c r="K4046">
        <v>0.49912250000000002</v>
      </c>
      <c r="L4046">
        <v>1.0346928750000002</v>
      </c>
    </row>
    <row r="4047" spans="1:12" x14ac:dyDescent="0.25">
      <c r="A4047" t="s">
        <v>3241</v>
      </c>
      <c r="B4047">
        <v>1</v>
      </c>
      <c r="C4047">
        <v>6</v>
      </c>
      <c r="D4047">
        <v>4</v>
      </c>
      <c r="E4047">
        <v>22186</v>
      </c>
      <c r="F4047" s="2">
        <v>0.01</v>
      </c>
      <c r="G4047" s="2">
        <v>0</v>
      </c>
      <c r="H4047" s="2">
        <v>0</v>
      </c>
      <c r="I4047">
        <v>0.4</v>
      </c>
      <c r="J4047">
        <v>2.8000000000000003</v>
      </c>
      <c r="K4047">
        <v>0.111093</v>
      </c>
      <c r="L4047">
        <v>0.89888255000000006</v>
      </c>
    </row>
    <row r="4048" spans="1:12" x14ac:dyDescent="0.25">
      <c r="A4048" t="s">
        <v>3241</v>
      </c>
      <c r="B4048">
        <v>1</v>
      </c>
      <c r="C4048">
        <v>7</v>
      </c>
      <c r="D4048">
        <v>7</v>
      </c>
      <c r="E4048">
        <v>11692</v>
      </c>
      <c r="F4048" s="2">
        <v>0.01</v>
      </c>
      <c r="G4048" s="2">
        <v>-0.01</v>
      </c>
      <c r="H4048" s="2">
        <v>0</v>
      </c>
      <c r="I4048">
        <v>0.4</v>
      </c>
      <c r="J4048">
        <v>5.6000000000000005</v>
      </c>
      <c r="K4048">
        <v>-4.4153999999999985E-2</v>
      </c>
      <c r="L4048">
        <v>1.5445461</v>
      </c>
    </row>
    <row r="4049" spans="1:12" x14ac:dyDescent="0.25">
      <c r="A4049" t="s">
        <v>3241</v>
      </c>
      <c r="B4049">
        <v>1</v>
      </c>
      <c r="C4049">
        <v>3</v>
      </c>
      <c r="D4049">
        <v>2</v>
      </c>
      <c r="E4049">
        <v>29202</v>
      </c>
      <c r="F4049" s="2">
        <v>0.01</v>
      </c>
      <c r="G4049" s="2">
        <v>0</v>
      </c>
      <c r="H4049" s="2">
        <v>0.01</v>
      </c>
      <c r="I4049">
        <v>0.4</v>
      </c>
      <c r="J4049">
        <v>1.4000000000000001</v>
      </c>
      <c r="K4049">
        <v>0.36460100000000001</v>
      </c>
      <c r="L4049">
        <v>0.63761034999999999</v>
      </c>
    </row>
    <row r="4050" spans="1:12" x14ac:dyDescent="0.25">
      <c r="A4050" t="s">
        <v>3241</v>
      </c>
      <c r="B4050">
        <v>1</v>
      </c>
      <c r="C4050">
        <v>6</v>
      </c>
      <c r="D4050">
        <v>6</v>
      </c>
      <c r="E4050">
        <v>5625319</v>
      </c>
      <c r="F4050" s="2">
        <v>0.01</v>
      </c>
      <c r="G4050" s="2">
        <v>0</v>
      </c>
      <c r="H4050" s="2">
        <v>0</v>
      </c>
      <c r="I4050">
        <v>0.4</v>
      </c>
      <c r="J4050">
        <v>4.8000000000000007</v>
      </c>
      <c r="K4050">
        <v>2.9126595000000002</v>
      </c>
      <c r="L4050">
        <v>2.379430825</v>
      </c>
    </row>
    <row r="4051" spans="1:12" x14ac:dyDescent="0.25">
      <c r="A4051" t="s">
        <v>3241</v>
      </c>
      <c r="B4051">
        <v>1</v>
      </c>
      <c r="C4051">
        <v>2</v>
      </c>
      <c r="D4051">
        <v>2</v>
      </c>
      <c r="E4051">
        <v>57770</v>
      </c>
      <c r="F4051" s="2">
        <v>0.01</v>
      </c>
      <c r="G4051" s="2">
        <v>-0.03</v>
      </c>
      <c r="H4051" s="2">
        <v>0</v>
      </c>
      <c r="I4051">
        <v>0.4</v>
      </c>
      <c r="J4051">
        <v>1.6</v>
      </c>
      <c r="K4051">
        <v>-0.32111499999999993</v>
      </c>
      <c r="L4051">
        <v>0.44760975000000008</v>
      </c>
    </row>
    <row r="4052" spans="1:12" x14ac:dyDescent="0.25">
      <c r="A4052" t="s">
        <v>3241</v>
      </c>
      <c r="B4052">
        <v>1</v>
      </c>
      <c r="C4052">
        <v>5</v>
      </c>
      <c r="D4052">
        <v>5</v>
      </c>
      <c r="E4052">
        <v>38447</v>
      </c>
      <c r="F4052" s="2">
        <v>0.02</v>
      </c>
      <c r="G4052" s="2">
        <v>0</v>
      </c>
      <c r="H4052" s="2">
        <v>0</v>
      </c>
      <c r="I4052">
        <v>0.4</v>
      </c>
      <c r="J4052">
        <v>4</v>
      </c>
      <c r="K4052">
        <v>0.21922350000000002</v>
      </c>
      <c r="L4052">
        <v>1.2367282250000002</v>
      </c>
    </row>
    <row r="4053" spans="1:12" x14ac:dyDescent="0.25">
      <c r="A4053" t="s">
        <v>3241</v>
      </c>
      <c r="B4053">
        <v>1</v>
      </c>
      <c r="C4053">
        <v>3</v>
      </c>
      <c r="D4053">
        <v>2</v>
      </c>
      <c r="E4053">
        <v>2084</v>
      </c>
      <c r="F4053" s="2">
        <v>0.02</v>
      </c>
      <c r="G4053" s="2">
        <v>-0.01</v>
      </c>
      <c r="H4053" s="2">
        <v>0</v>
      </c>
      <c r="I4053">
        <v>0.4</v>
      </c>
      <c r="J4053">
        <v>1.4000000000000001</v>
      </c>
      <c r="K4053">
        <v>5.1042000000000004E-2</v>
      </c>
      <c r="L4053">
        <v>0.52786469999999996</v>
      </c>
    </row>
    <row r="4054" spans="1:12" x14ac:dyDescent="0.25">
      <c r="A4054" t="s">
        <v>3241</v>
      </c>
      <c r="B4054">
        <v>1</v>
      </c>
      <c r="C4054">
        <v>3</v>
      </c>
      <c r="D4054">
        <v>3</v>
      </c>
      <c r="E4054">
        <v>48411</v>
      </c>
      <c r="F4054" s="2">
        <v>0</v>
      </c>
      <c r="G4054" s="2">
        <v>-0.01</v>
      </c>
      <c r="H4054" s="2">
        <v>0</v>
      </c>
      <c r="I4054">
        <v>0.4</v>
      </c>
      <c r="J4054">
        <v>2.4000000000000004</v>
      </c>
      <c r="K4054">
        <v>-0.1257945</v>
      </c>
      <c r="L4054">
        <v>0.71597192500000006</v>
      </c>
    </row>
    <row r="4055" spans="1:12" x14ac:dyDescent="0.25">
      <c r="A4055" t="s">
        <v>15296</v>
      </c>
      <c r="B4055">
        <v>1</v>
      </c>
      <c r="C4055">
        <v>13</v>
      </c>
      <c r="D4055">
        <v>12</v>
      </c>
      <c r="E4055">
        <v>359141</v>
      </c>
      <c r="F4055" s="2">
        <v>0.02</v>
      </c>
      <c r="G4055" s="2">
        <v>0</v>
      </c>
      <c r="H4055" s="2">
        <v>0</v>
      </c>
      <c r="I4055">
        <v>0.4</v>
      </c>
      <c r="J4055">
        <v>9.4000000000000021</v>
      </c>
      <c r="K4055">
        <v>0.37957050000000003</v>
      </c>
      <c r="L4055">
        <v>2.6428496750000008</v>
      </c>
    </row>
    <row r="4056" spans="1:12" x14ac:dyDescent="0.25">
      <c r="A4056" t="s">
        <v>597</v>
      </c>
      <c r="B4056">
        <v>1</v>
      </c>
      <c r="C4056">
        <v>4</v>
      </c>
      <c r="D4056">
        <v>1</v>
      </c>
      <c r="E4056">
        <v>26117</v>
      </c>
      <c r="F4056" s="2">
        <v>0.05</v>
      </c>
      <c r="G4056" s="2">
        <v>0</v>
      </c>
      <c r="H4056" s="2">
        <v>0</v>
      </c>
      <c r="I4056">
        <v>0.4</v>
      </c>
      <c r="J4056">
        <v>0.19999999999999996</v>
      </c>
      <c r="K4056">
        <v>0.51305850000000008</v>
      </c>
      <c r="L4056">
        <v>0.38957047500000003</v>
      </c>
    </row>
    <row r="4057" spans="1:12" x14ac:dyDescent="0.25">
      <c r="A4057" t="s">
        <v>18377</v>
      </c>
      <c r="B4057">
        <v>1</v>
      </c>
      <c r="C4057">
        <v>106</v>
      </c>
      <c r="D4057">
        <v>3</v>
      </c>
      <c r="E4057">
        <v>2427</v>
      </c>
      <c r="F4057" s="2">
        <v>0</v>
      </c>
      <c r="G4057" s="2">
        <v>0</v>
      </c>
      <c r="H4057" s="2">
        <v>0</v>
      </c>
      <c r="I4057">
        <v>0.4</v>
      </c>
      <c r="J4057">
        <v>-18.200000000000003</v>
      </c>
      <c r="K4057">
        <v>1.2135E-3</v>
      </c>
      <c r="L4057">
        <v>-4.3895752750000003</v>
      </c>
    </row>
    <row r="4058" spans="1:12" x14ac:dyDescent="0.25">
      <c r="A4058" t="s">
        <v>18337</v>
      </c>
      <c r="B4058">
        <v>1</v>
      </c>
      <c r="C4058">
        <v>1421</v>
      </c>
      <c r="D4058">
        <v>2</v>
      </c>
      <c r="E4058">
        <v>51610</v>
      </c>
      <c r="F4058" s="2">
        <v>0.01</v>
      </c>
      <c r="G4058" s="2">
        <v>0</v>
      </c>
      <c r="H4058" s="2">
        <v>0</v>
      </c>
      <c r="I4058">
        <v>0.4</v>
      </c>
      <c r="J4058">
        <v>-282.2</v>
      </c>
      <c r="K4058">
        <v>0.125805</v>
      </c>
      <c r="L4058">
        <v>-70.345968249999999</v>
      </c>
    </row>
    <row r="4059" spans="1:12" x14ac:dyDescent="0.25">
      <c r="A4059" t="s">
        <v>1349</v>
      </c>
      <c r="B4059">
        <v>1</v>
      </c>
      <c r="C4059">
        <v>7</v>
      </c>
      <c r="D4059">
        <v>4</v>
      </c>
      <c r="E4059">
        <v>986554</v>
      </c>
      <c r="F4059" s="2">
        <v>0.02</v>
      </c>
      <c r="G4059" s="2">
        <v>0</v>
      </c>
      <c r="H4059" s="2">
        <v>0</v>
      </c>
      <c r="I4059">
        <v>0.4</v>
      </c>
      <c r="J4059">
        <v>2.6</v>
      </c>
      <c r="K4059">
        <v>0.69327699999999992</v>
      </c>
      <c r="L4059">
        <v>1.05264695</v>
      </c>
    </row>
    <row r="4060" spans="1:12" x14ac:dyDescent="0.25">
      <c r="A4060" t="s">
        <v>1349</v>
      </c>
      <c r="B4060">
        <v>1</v>
      </c>
      <c r="C4060">
        <v>5</v>
      </c>
      <c r="D4060">
        <v>5</v>
      </c>
      <c r="E4060">
        <v>195143</v>
      </c>
      <c r="F4060" s="2">
        <v>0.03</v>
      </c>
      <c r="G4060" s="2">
        <v>0</v>
      </c>
      <c r="H4060" s="2">
        <v>0</v>
      </c>
      <c r="I4060">
        <v>0.4</v>
      </c>
      <c r="J4060">
        <v>4</v>
      </c>
      <c r="K4060">
        <v>0.39757149999999997</v>
      </c>
      <c r="L4060">
        <v>1.2991500250000001</v>
      </c>
    </row>
    <row r="4061" spans="1:12" x14ac:dyDescent="0.25">
      <c r="A4061" t="s">
        <v>7281</v>
      </c>
      <c r="B4061">
        <v>1</v>
      </c>
      <c r="C4061">
        <v>7</v>
      </c>
      <c r="D4061">
        <v>6</v>
      </c>
      <c r="E4061">
        <v>319546</v>
      </c>
      <c r="F4061" s="2">
        <v>0.02</v>
      </c>
      <c r="G4061" s="2">
        <v>0</v>
      </c>
      <c r="H4061" s="2">
        <v>0</v>
      </c>
      <c r="I4061">
        <v>0.4</v>
      </c>
      <c r="J4061">
        <v>4.6000000000000005</v>
      </c>
      <c r="K4061">
        <v>0.35977300000000001</v>
      </c>
      <c r="L4061">
        <v>1.4359205500000001</v>
      </c>
    </row>
    <row r="4062" spans="1:12" x14ac:dyDescent="0.25">
      <c r="A4062" t="s">
        <v>7281</v>
      </c>
      <c r="B4062">
        <v>1</v>
      </c>
      <c r="C4062">
        <v>8</v>
      </c>
      <c r="D4062">
        <v>6</v>
      </c>
      <c r="E4062">
        <v>3311</v>
      </c>
      <c r="F4062" s="2">
        <v>0.01</v>
      </c>
      <c r="G4062" s="2">
        <v>0</v>
      </c>
      <c r="H4062" s="2">
        <v>0</v>
      </c>
      <c r="I4062">
        <v>0.4</v>
      </c>
      <c r="J4062">
        <v>4.4000000000000004</v>
      </c>
      <c r="K4062">
        <v>0.10165550000000001</v>
      </c>
      <c r="L4062">
        <v>1.2955794250000001</v>
      </c>
    </row>
    <row r="4063" spans="1:12" x14ac:dyDescent="0.25">
      <c r="A4063" t="s">
        <v>6308</v>
      </c>
      <c r="B4063">
        <v>1</v>
      </c>
      <c r="C4063">
        <v>7</v>
      </c>
      <c r="D4063">
        <v>7</v>
      </c>
      <c r="E4063">
        <v>91161</v>
      </c>
      <c r="F4063" s="2">
        <v>0.01</v>
      </c>
      <c r="G4063" s="2">
        <v>0</v>
      </c>
      <c r="H4063" s="2">
        <v>0</v>
      </c>
      <c r="I4063">
        <v>0.4</v>
      </c>
      <c r="J4063">
        <v>5.6000000000000005</v>
      </c>
      <c r="K4063">
        <v>0.1455805</v>
      </c>
      <c r="L4063">
        <v>1.6109531750000001</v>
      </c>
    </row>
    <row r="4064" spans="1:12" x14ac:dyDescent="0.25">
      <c r="A4064" t="s">
        <v>6308</v>
      </c>
      <c r="B4064">
        <v>1</v>
      </c>
      <c r="C4064">
        <v>7</v>
      </c>
      <c r="D4064">
        <v>4</v>
      </c>
      <c r="E4064">
        <v>4352775</v>
      </c>
      <c r="F4064" s="2">
        <v>0</v>
      </c>
      <c r="G4064" s="2">
        <v>0</v>
      </c>
      <c r="H4064" s="2">
        <v>0</v>
      </c>
      <c r="I4064">
        <v>0.4</v>
      </c>
      <c r="J4064">
        <v>2.6</v>
      </c>
      <c r="K4064">
        <v>2.1763874999999997</v>
      </c>
      <c r="L4064">
        <v>1.5717356249999999</v>
      </c>
    </row>
    <row r="4065" spans="1:12" x14ac:dyDescent="0.25">
      <c r="A4065" t="s">
        <v>2223</v>
      </c>
      <c r="B4065">
        <v>1</v>
      </c>
      <c r="C4065">
        <v>9</v>
      </c>
      <c r="D4065">
        <v>6</v>
      </c>
      <c r="E4065">
        <v>457181</v>
      </c>
      <c r="F4065" s="2">
        <v>0.03</v>
      </c>
      <c r="G4065" s="2">
        <v>0</v>
      </c>
      <c r="H4065" s="2">
        <v>0</v>
      </c>
      <c r="I4065">
        <v>0.4</v>
      </c>
      <c r="J4065">
        <v>4.2000000000000011</v>
      </c>
      <c r="K4065">
        <v>0.52859049999999996</v>
      </c>
      <c r="L4065">
        <v>1.3950066750000003</v>
      </c>
    </row>
    <row r="4066" spans="1:12" x14ac:dyDescent="0.25">
      <c r="A4066" t="s">
        <v>3575</v>
      </c>
      <c r="B4066">
        <v>1</v>
      </c>
      <c r="C4066">
        <v>6</v>
      </c>
      <c r="D4066">
        <v>7</v>
      </c>
      <c r="E4066">
        <v>957052</v>
      </c>
      <c r="F4066" s="2">
        <v>0</v>
      </c>
      <c r="G4066" s="2">
        <v>0</v>
      </c>
      <c r="H4066" s="2">
        <v>0</v>
      </c>
      <c r="I4066">
        <v>0.4</v>
      </c>
      <c r="J4066">
        <v>5.8000000000000007</v>
      </c>
      <c r="K4066">
        <v>0.47852599999999995</v>
      </c>
      <c r="L4066">
        <v>1.7774841000000003</v>
      </c>
    </row>
    <row r="4067" spans="1:12" x14ac:dyDescent="0.25">
      <c r="A4067" t="s">
        <v>6368</v>
      </c>
      <c r="B4067">
        <v>1</v>
      </c>
      <c r="C4067">
        <v>7</v>
      </c>
      <c r="D4067">
        <v>5</v>
      </c>
      <c r="E4067">
        <v>41375</v>
      </c>
      <c r="F4067" s="2">
        <v>0.04</v>
      </c>
      <c r="G4067" s="2">
        <v>0</v>
      </c>
      <c r="H4067" s="2">
        <v>0</v>
      </c>
      <c r="I4067">
        <v>0.4</v>
      </c>
      <c r="J4067">
        <v>3.6</v>
      </c>
      <c r="K4067">
        <v>0.42068749999999999</v>
      </c>
      <c r="L4067">
        <v>1.2072406250000001</v>
      </c>
    </row>
    <row r="4068" spans="1:12" x14ac:dyDescent="0.25">
      <c r="A4068" t="s">
        <v>6584</v>
      </c>
      <c r="B4068">
        <v>1</v>
      </c>
      <c r="C4068">
        <v>7</v>
      </c>
      <c r="D4068">
        <v>1</v>
      </c>
      <c r="E4068">
        <v>2457408</v>
      </c>
      <c r="F4068" s="2">
        <v>0</v>
      </c>
      <c r="G4068" s="2">
        <v>0</v>
      </c>
      <c r="H4068" s="2">
        <v>0</v>
      </c>
      <c r="I4068">
        <v>0.4</v>
      </c>
      <c r="J4068">
        <v>-0.40000000000000013</v>
      </c>
      <c r="K4068">
        <v>1.228704</v>
      </c>
      <c r="L4068">
        <v>0.49004639999999999</v>
      </c>
    </row>
    <row r="4069" spans="1:12" x14ac:dyDescent="0.25">
      <c r="A4069" t="s">
        <v>2679</v>
      </c>
      <c r="B4069">
        <v>1</v>
      </c>
      <c r="C4069">
        <v>8</v>
      </c>
      <c r="D4069">
        <v>7</v>
      </c>
      <c r="E4069">
        <v>155176</v>
      </c>
      <c r="F4069" s="2">
        <v>0.05</v>
      </c>
      <c r="G4069" s="2">
        <v>0</v>
      </c>
      <c r="H4069" s="2">
        <v>0.01</v>
      </c>
      <c r="I4069">
        <v>0.4</v>
      </c>
      <c r="J4069">
        <v>5.4</v>
      </c>
      <c r="K4069">
        <v>0.8275880000000001</v>
      </c>
      <c r="L4069">
        <v>1.7996558000000002</v>
      </c>
    </row>
    <row r="4070" spans="1:12" x14ac:dyDescent="0.25">
      <c r="A4070" t="s">
        <v>2679</v>
      </c>
      <c r="B4070">
        <v>1</v>
      </c>
      <c r="C4070">
        <v>13</v>
      </c>
      <c r="D4070">
        <v>11</v>
      </c>
      <c r="E4070">
        <v>228646</v>
      </c>
      <c r="F4070" s="2">
        <v>0.04</v>
      </c>
      <c r="G4070" s="2">
        <v>0</v>
      </c>
      <c r="H4070" s="2">
        <v>0</v>
      </c>
      <c r="I4070">
        <v>0.4</v>
      </c>
      <c r="J4070">
        <v>8.4</v>
      </c>
      <c r="K4070">
        <v>0.51432299999999997</v>
      </c>
      <c r="L4070">
        <v>2.4400130500000001</v>
      </c>
    </row>
    <row r="4071" spans="1:12" x14ac:dyDescent="0.25">
      <c r="A4071" t="s">
        <v>8140</v>
      </c>
      <c r="B4071">
        <v>1</v>
      </c>
      <c r="C4071">
        <v>7</v>
      </c>
      <c r="D4071">
        <v>2</v>
      </c>
      <c r="E4071">
        <v>177892</v>
      </c>
      <c r="F4071" s="2">
        <v>0.01</v>
      </c>
      <c r="G4071" s="2">
        <v>0</v>
      </c>
      <c r="H4071" s="2">
        <v>0</v>
      </c>
      <c r="I4071">
        <v>0.4</v>
      </c>
      <c r="J4071">
        <v>0.60000000000000009</v>
      </c>
      <c r="K4071">
        <v>0.188946</v>
      </c>
      <c r="L4071">
        <v>0.37613110000000005</v>
      </c>
    </row>
    <row r="4072" spans="1:12" x14ac:dyDescent="0.25">
      <c r="A4072" t="s">
        <v>4871</v>
      </c>
      <c r="B4072">
        <v>1</v>
      </c>
      <c r="C4072">
        <v>5</v>
      </c>
      <c r="D4072">
        <v>4</v>
      </c>
      <c r="E4072">
        <v>392500</v>
      </c>
      <c r="F4072" s="2">
        <v>7.0000000000000007E-2</v>
      </c>
      <c r="G4072" s="2">
        <v>0</v>
      </c>
      <c r="H4072" s="2">
        <v>0.01</v>
      </c>
      <c r="I4072">
        <v>0.4</v>
      </c>
      <c r="J4072">
        <v>3</v>
      </c>
      <c r="K4072">
        <v>1.14625</v>
      </c>
      <c r="L4072">
        <v>1.3111875</v>
      </c>
    </row>
    <row r="4073" spans="1:12" x14ac:dyDescent="0.25">
      <c r="A4073" t="s">
        <v>4871</v>
      </c>
      <c r="B4073">
        <v>1</v>
      </c>
      <c r="C4073">
        <v>8</v>
      </c>
      <c r="D4073">
        <v>8</v>
      </c>
      <c r="E4073">
        <v>506698</v>
      </c>
      <c r="F4073" s="2">
        <v>0.06</v>
      </c>
      <c r="G4073" s="2">
        <v>0</v>
      </c>
      <c r="H4073" s="2">
        <v>0.01</v>
      </c>
      <c r="I4073">
        <v>0.4</v>
      </c>
      <c r="J4073">
        <v>6.4</v>
      </c>
      <c r="K4073">
        <v>1.1033489999999999</v>
      </c>
      <c r="L4073">
        <v>2.1461721499999999</v>
      </c>
    </row>
    <row r="4074" spans="1:12" x14ac:dyDescent="0.25">
      <c r="A4074" t="s">
        <v>4871</v>
      </c>
      <c r="B4074">
        <v>1</v>
      </c>
      <c r="C4074">
        <v>10</v>
      </c>
      <c r="D4074">
        <v>8</v>
      </c>
      <c r="E4074">
        <v>350202</v>
      </c>
      <c r="F4074" s="2">
        <v>0.09</v>
      </c>
      <c r="G4074" s="2">
        <v>0</v>
      </c>
      <c r="H4074" s="2">
        <v>0.01</v>
      </c>
      <c r="I4074">
        <v>0.4</v>
      </c>
      <c r="J4074">
        <v>6</v>
      </c>
      <c r="K4074">
        <v>1.3251009999999999</v>
      </c>
      <c r="L4074">
        <v>2.1237853499999999</v>
      </c>
    </row>
    <row r="4075" spans="1:12" x14ac:dyDescent="0.25">
      <c r="A4075" t="s">
        <v>4871</v>
      </c>
      <c r="B4075">
        <v>1</v>
      </c>
      <c r="C4075">
        <v>13</v>
      </c>
      <c r="D4075">
        <v>10</v>
      </c>
      <c r="E4075">
        <v>386159</v>
      </c>
      <c r="F4075" s="2">
        <v>0.05</v>
      </c>
      <c r="G4075" s="2">
        <v>0</v>
      </c>
      <c r="H4075" s="2">
        <v>0</v>
      </c>
      <c r="I4075">
        <v>0.4</v>
      </c>
      <c r="J4075">
        <v>7.4</v>
      </c>
      <c r="K4075">
        <v>0.69307950000000007</v>
      </c>
      <c r="L4075">
        <v>2.2525778250000004</v>
      </c>
    </row>
    <row r="4076" spans="1:12" x14ac:dyDescent="0.25">
      <c r="A4076" t="s">
        <v>7193</v>
      </c>
      <c r="B4076">
        <v>1</v>
      </c>
      <c r="C4076">
        <v>6</v>
      </c>
      <c r="D4076">
        <v>6</v>
      </c>
      <c r="E4076">
        <v>429830</v>
      </c>
      <c r="F4076" s="2">
        <v>0.05</v>
      </c>
      <c r="G4076" s="2">
        <v>0</v>
      </c>
      <c r="H4076" s="2">
        <v>0.01</v>
      </c>
      <c r="I4076">
        <v>0.4</v>
      </c>
      <c r="J4076">
        <v>4.8000000000000007</v>
      </c>
      <c r="K4076">
        <v>0.96491500000000008</v>
      </c>
      <c r="L4076">
        <v>1.6977202500000004</v>
      </c>
    </row>
    <row r="4077" spans="1:12" x14ac:dyDescent="0.25">
      <c r="A4077" t="s">
        <v>803</v>
      </c>
      <c r="B4077">
        <v>1</v>
      </c>
      <c r="C4077">
        <v>24</v>
      </c>
      <c r="D4077">
        <v>22</v>
      </c>
      <c r="E4077">
        <v>6841622</v>
      </c>
      <c r="F4077" s="2">
        <v>7.0000000000000007E-2</v>
      </c>
      <c r="G4077" s="2">
        <v>0</v>
      </c>
      <c r="H4077" s="2">
        <v>0.01</v>
      </c>
      <c r="I4077">
        <v>0.4</v>
      </c>
      <c r="J4077">
        <v>17.200000000000003</v>
      </c>
      <c r="K4077">
        <v>4.3708109999999998</v>
      </c>
      <c r="L4077">
        <v>5.9897838500000002</v>
      </c>
    </row>
    <row r="4078" spans="1:12" x14ac:dyDescent="0.25">
      <c r="A4078" t="s">
        <v>3914</v>
      </c>
      <c r="B4078">
        <v>1</v>
      </c>
      <c r="C4078">
        <v>1273</v>
      </c>
      <c r="D4078">
        <v>7</v>
      </c>
      <c r="E4078">
        <v>156712</v>
      </c>
      <c r="F4078" s="2">
        <v>0.02</v>
      </c>
      <c r="G4078" s="2">
        <v>0</v>
      </c>
      <c r="H4078" s="2">
        <v>0</v>
      </c>
      <c r="I4078">
        <v>0.4</v>
      </c>
      <c r="J4078">
        <v>-247.60000000000002</v>
      </c>
      <c r="K4078">
        <v>0.27835599999999999</v>
      </c>
      <c r="L4078">
        <v>-61.642575400000013</v>
      </c>
    </row>
    <row r="4079" spans="1:12" x14ac:dyDescent="0.25">
      <c r="A4079" t="s">
        <v>4066</v>
      </c>
      <c r="B4079">
        <v>1</v>
      </c>
      <c r="C4079">
        <v>5</v>
      </c>
      <c r="D4079">
        <v>5</v>
      </c>
      <c r="E4079">
        <v>14657</v>
      </c>
      <c r="F4079" s="2">
        <v>0.01</v>
      </c>
      <c r="G4079" s="2">
        <v>0</v>
      </c>
      <c r="H4079" s="2">
        <v>0</v>
      </c>
      <c r="I4079">
        <v>0.4</v>
      </c>
      <c r="J4079">
        <v>4</v>
      </c>
      <c r="K4079">
        <v>0.10732850000000001</v>
      </c>
      <c r="L4079">
        <v>1.1975649750000001</v>
      </c>
    </row>
    <row r="4080" spans="1:12" x14ac:dyDescent="0.25">
      <c r="A4080" t="s">
        <v>8565</v>
      </c>
      <c r="B4080">
        <v>1</v>
      </c>
      <c r="C4080">
        <v>7</v>
      </c>
      <c r="D4080">
        <v>6</v>
      </c>
      <c r="E4080">
        <v>403941</v>
      </c>
      <c r="F4080" s="2">
        <v>0.01</v>
      </c>
      <c r="G4080" s="2">
        <v>0</v>
      </c>
      <c r="H4080" s="2">
        <v>0</v>
      </c>
      <c r="I4080">
        <v>0.4</v>
      </c>
      <c r="J4080">
        <v>4.6000000000000005</v>
      </c>
      <c r="K4080">
        <v>0.30197050000000003</v>
      </c>
      <c r="L4080">
        <v>1.4156896750000001</v>
      </c>
    </row>
    <row r="4081" spans="1:12" x14ac:dyDescent="0.25">
      <c r="A4081" t="s">
        <v>1169</v>
      </c>
      <c r="B4081">
        <v>1</v>
      </c>
      <c r="C4081">
        <v>13</v>
      </c>
      <c r="D4081">
        <v>12</v>
      </c>
      <c r="E4081">
        <v>1756102</v>
      </c>
      <c r="F4081" s="2">
        <v>0.08</v>
      </c>
      <c r="G4081" s="2">
        <v>0</v>
      </c>
      <c r="H4081" s="2">
        <v>0.01</v>
      </c>
      <c r="I4081">
        <v>0.4</v>
      </c>
      <c r="J4081">
        <v>9.4000000000000021</v>
      </c>
      <c r="K4081">
        <v>1.928051</v>
      </c>
      <c r="L4081">
        <v>3.1848178500000008</v>
      </c>
    </row>
    <row r="4082" spans="1:12" x14ac:dyDescent="0.25">
      <c r="A4082" t="s">
        <v>1169</v>
      </c>
      <c r="B4082">
        <v>1</v>
      </c>
      <c r="C4082">
        <v>9</v>
      </c>
      <c r="D4082">
        <v>8</v>
      </c>
      <c r="E4082">
        <v>1998883</v>
      </c>
      <c r="F4082" s="2">
        <v>0.05</v>
      </c>
      <c r="G4082" s="2">
        <v>0</v>
      </c>
      <c r="H4082" s="2">
        <v>0.01</v>
      </c>
      <c r="I4082">
        <v>0.4</v>
      </c>
      <c r="J4082">
        <v>6.2</v>
      </c>
      <c r="K4082">
        <v>1.7494415000000001</v>
      </c>
      <c r="L4082">
        <v>2.3223045249999998</v>
      </c>
    </row>
    <row r="4083" spans="1:12" x14ac:dyDescent="0.25">
      <c r="A4083" t="s">
        <v>15179</v>
      </c>
      <c r="B4083">
        <v>1</v>
      </c>
      <c r="C4083">
        <v>10</v>
      </c>
      <c r="D4083">
        <v>10</v>
      </c>
      <c r="E4083">
        <v>469815</v>
      </c>
      <c r="F4083" s="2">
        <v>0.03</v>
      </c>
      <c r="G4083" s="2">
        <v>0</v>
      </c>
      <c r="H4083" s="2">
        <v>0</v>
      </c>
      <c r="I4083">
        <v>0.4</v>
      </c>
      <c r="J4083">
        <v>8</v>
      </c>
      <c r="K4083">
        <v>0.53490749999999998</v>
      </c>
      <c r="L4083">
        <v>2.3472176250000003</v>
      </c>
    </row>
    <row r="4084" spans="1:12" x14ac:dyDescent="0.25">
      <c r="A4084" t="s">
        <v>17313</v>
      </c>
      <c r="B4084">
        <v>1</v>
      </c>
      <c r="C4084">
        <v>5</v>
      </c>
      <c r="D4084">
        <v>1</v>
      </c>
      <c r="E4084">
        <v>38068</v>
      </c>
      <c r="F4084" s="2">
        <v>0.06</v>
      </c>
      <c r="G4084" s="2">
        <v>0</v>
      </c>
      <c r="H4084" s="2">
        <v>0</v>
      </c>
      <c r="I4084">
        <v>0.4</v>
      </c>
      <c r="J4084">
        <v>0</v>
      </c>
      <c r="K4084">
        <v>0.61903399999999997</v>
      </c>
      <c r="L4084">
        <v>0.37666189999999999</v>
      </c>
    </row>
    <row r="4085" spans="1:12" x14ac:dyDescent="0.25">
      <c r="A4085" t="s">
        <v>4168</v>
      </c>
      <c r="B4085">
        <v>1</v>
      </c>
      <c r="C4085">
        <v>7</v>
      </c>
      <c r="D4085">
        <v>5</v>
      </c>
      <c r="E4085">
        <v>2314081</v>
      </c>
      <c r="F4085" s="2">
        <v>0.01</v>
      </c>
      <c r="G4085" s="2">
        <v>0</v>
      </c>
      <c r="H4085" s="2">
        <v>0</v>
      </c>
      <c r="I4085">
        <v>0.4</v>
      </c>
      <c r="J4085">
        <v>3.6</v>
      </c>
      <c r="K4085">
        <v>1.2570405</v>
      </c>
      <c r="L4085">
        <v>1.4999641750000001</v>
      </c>
    </row>
    <row r="4086" spans="1:12" x14ac:dyDescent="0.25">
      <c r="A4086" t="s">
        <v>6524</v>
      </c>
      <c r="B4086">
        <v>1</v>
      </c>
      <c r="C4086">
        <v>8</v>
      </c>
      <c r="D4086">
        <v>8</v>
      </c>
      <c r="E4086">
        <v>111619</v>
      </c>
      <c r="F4086" s="2">
        <v>0.04</v>
      </c>
      <c r="G4086" s="2">
        <v>0</v>
      </c>
      <c r="H4086" s="2">
        <v>0.01</v>
      </c>
      <c r="I4086">
        <v>0.4</v>
      </c>
      <c r="J4086">
        <v>6.4</v>
      </c>
      <c r="K4086">
        <v>0.70580949999999998</v>
      </c>
      <c r="L4086">
        <v>2.0070333250000001</v>
      </c>
    </row>
    <row r="4087" spans="1:12" x14ac:dyDescent="0.25">
      <c r="A4087" t="s">
        <v>6524</v>
      </c>
      <c r="B4087">
        <v>1</v>
      </c>
      <c r="C4087">
        <v>6</v>
      </c>
      <c r="D4087">
        <v>5</v>
      </c>
      <c r="E4087">
        <v>140445</v>
      </c>
      <c r="F4087" s="2">
        <v>7.0000000000000007E-2</v>
      </c>
      <c r="G4087" s="2">
        <v>0</v>
      </c>
      <c r="H4087" s="2">
        <v>0.01</v>
      </c>
      <c r="I4087">
        <v>0.4</v>
      </c>
      <c r="J4087">
        <v>3.8</v>
      </c>
      <c r="K4087">
        <v>1.0202225</v>
      </c>
      <c r="L4087">
        <v>1.4670778749999998</v>
      </c>
    </row>
    <row r="4088" spans="1:12" x14ac:dyDescent="0.25">
      <c r="A4088" t="s">
        <v>6524</v>
      </c>
      <c r="B4088">
        <v>1</v>
      </c>
      <c r="C4088">
        <v>14</v>
      </c>
      <c r="D4088">
        <v>9</v>
      </c>
      <c r="E4088">
        <v>697217</v>
      </c>
      <c r="F4088" s="2">
        <v>0.05</v>
      </c>
      <c r="G4088" s="2">
        <v>0</v>
      </c>
      <c r="H4088" s="2">
        <v>0</v>
      </c>
      <c r="I4088">
        <v>0.4</v>
      </c>
      <c r="J4088">
        <v>6.2</v>
      </c>
      <c r="K4088">
        <v>0.8486085000000001</v>
      </c>
      <c r="L4088">
        <v>2.0070129749999999</v>
      </c>
    </row>
    <row r="4089" spans="1:12" x14ac:dyDescent="0.25">
      <c r="A4089" t="s">
        <v>18393</v>
      </c>
      <c r="B4089">
        <v>1</v>
      </c>
      <c r="C4089">
        <v>13</v>
      </c>
      <c r="D4089">
        <v>8</v>
      </c>
      <c r="E4089">
        <v>172301</v>
      </c>
      <c r="F4089" s="2">
        <v>7.0000000000000007E-2</v>
      </c>
      <c r="G4089" s="2">
        <v>0</v>
      </c>
      <c r="H4089" s="2">
        <v>0</v>
      </c>
      <c r="I4089">
        <v>0.4</v>
      </c>
      <c r="J4089">
        <v>5.4</v>
      </c>
      <c r="K4089">
        <v>0.78615050000000009</v>
      </c>
      <c r="L4089">
        <v>1.7851526750000002</v>
      </c>
    </row>
    <row r="4090" spans="1:12" x14ac:dyDescent="0.25">
      <c r="A4090" t="s">
        <v>5177</v>
      </c>
      <c r="B4090">
        <v>1</v>
      </c>
      <c r="C4090">
        <v>8</v>
      </c>
      <c r="D4090">
        <v>8</v>
      </c>
      <c r="E4090">
        <v>475296</v>
      </c>
      <c r="F4090" s="2">
        <v>0.01</v>
      </c>
      <c r="G4090" s="2">
        <v>-0.01</v>
      </c>
      <c r="H4090" s="2">
        <v>0</v>
      </c>
      <c r="I4090">
        <v>0.4</v>
      </c>
      <c r="J4090">
        <v>6.4</v>
      </c>
      <c r="K4090">
        <v>0.18764800000000001</v>
      </c>
      <c r="L4090">
        <v>1.8256768000000003</v>
      </c>
    </row>
    <row r="4091" spans="1:12" x14ac:dyDescent="0.25">
      <c r="A4091" t="s">
        <v>5965</v>
      </c>
      <c r="B4091">
        <v>1</v>
      </c>
      <c r="C4091">
        <v>5</v>
      </c>
      <c r="D4091">
        <v>3</v>
      </c>
      <c r="E4091">
        <v>2082</v>
      </c>
      <c r="F4091" s="2">
        <v>0.01</v>
      </c>
      <c r="G4091" s="2">
        <v>0</v>
      </c>
      <c r="H4091" s="2">
        <v>0</v>
      </c>
      <c r="I4091">
        <v>0.4</v>
      </c>
      <c r="J4091">
        <v>2.0000000000000004</v>
      </c>
      <c r="K4091">
        <v>0.10104100000000001</v>
      </c>
      <c r="L4091">
        <v>0.69536435000000019</v>
      </c>
    </row>
    <row r="4092" spans="1:12" x14ac:dyDescent="0.25">
      <c r="A4092" t="s">
        <v>12066</v>
      </c>
      <c r="B4092">
        <v>1</v>
      </c>
      <c r="C4092">
        <v>10</v>
      </c>
      <c r="D4092">
        <v>9</v>
      </c>
      <c r="E4092">
        <v>4719807</v>
      </c>
      <c r="F4092" s="2">
        <v>0.03</v>
      </c>
      <c r="G4092" s="2">
        <v>0</v>
      </c>
      <c r="H4092" s="2">
        <v>0</v>
      </c>
      <c r="I4092">
        <v>0.4</v>
      </c>
      <c r="J4092">
        <v>7</v>
      </c>
      <c r="K4092">
        <v>2.6599034999999995</v>
      </c>
      <c r="L4092">
        <v>2.8409662249999998</v>
      </c>
    </row>
    <row r="4093" spans="1:12" x14ac:dyDescent="0.25">
      <c r="A4093" t="s">
        <v>659</v>
      </c>
      <c r="B4093">
        <v>1</v>
      </c>
      <c r="C4093">
        <v>6</v>
      </c>
      <c r="D4093">
        <v>1</v>
      </c>
      <c r="E4093">
        <v>651036</v>
      </c>
      <c r="F4093" s="2">
        <v>0.04</v>
      </c>
      <c r="G4093" s="2">
        <v>0</v>
      </c>
      <c r="H4093" s="2">
        <v>0</v>
      </c>
      <c r="I4093">
        <v>0.4</v>
      </c>
      <c r="J4093">
        <v>-0.19999999999999996</v>
      </c>
      <c r="K4093">
        <v>0.725518</v>
      </c>
      <c r="L4093">
        <v>0.36393130000000001</v>
      </c>
    </row>
    <row r="4094" spans="1:12" x14ac:dyDescent="0.25">
      <c r="A4094" t="s">
        <v>659</v>
      </c>
      <c r="B4094">
        <v>1</v>
      </c>
      <c r="C4094">
        <v>9</v>
      </c>
      <c r="D4094">
        <v>9</v>
      </c>
      <c r="E4094">
        <v>21545253</v>
      </c>
      <c r="F4094" s="2">
        <v>0.02</v>
      </c>
      <c r="G4094" s="2">
        <v>0</v>
      </c>
      <c r="H4094" s="2">
        <v>0</v>
      </c>
      <c r="I4094">
        <v>0.4</v>
      </c>
      <c r="J4094">
        <v>7.2</v>
      </c>
      <c r="K4094">
        <v>10.972626499999999</v>
      </c>
      <c r="L4094">
        <v>5.8004192749999994</v>
      </c>
    </row>
    <row r="4095" spans="1:12" x14ac:dyDescent="0.25">
      <c r="A4095" t="s">
        <v>659</v>
      </c>
      <c r="B4095">
        <v>1</v>
      </c>
      <c r="C4095">
        <v>8</v>
      </c>
      <c r="D4095">
        <v>8</v>
      </c>
      <c r="E4095">
        <v>3509938</v>
      </c>
      <c r="F4095" s="2">
        <v>0.04</v>
      </c>
      <c r="G4095" s="2">
        <v>0</v>
      </c>
      <c r="H4095" s="2">
        <v>0</v>
      </c>
      <c r="I4095">
        <v>0.4</v>
      </c>
      <c r="J4095">
        <v>6.4</v>
      </c>
      <c r="K4095">
        <v>2.1549689999999999</v>
      </c>
      <c r="L4095">
        <v>2.5142391500000003</v>
      </c>
    </row>
    <row r="4096" spans="1:12" x14ac:dyDescent="0.25">
      <c r="A4096" t="s">
        <v>6047</v>
      </c>
      <c r="B4096">
        <v>1</v>
      </c>
      <c r="C4096">
        <v>5</v>
      </c>
      <c r="D4096">
        <v>2</v>
      </c>
      <c r="E4096">
        <v>304700</v>
      </c>
      <c r="F4096" s="2">
        <v>0.04</v>
      </c>
      <c r="G4096" s="2">
        <v>0</v>
      </c>
      <c r="H4096" s="2">
        <v>0</v>
      </c>
      <c r="I4096">
        <v>0.4</v>
      </c>
      <c r="J4096">
        <v>1</v>
      </c>
      <c r="K4096">
        <v>0.55235000000000001</v>
      </c>
      <c r="L4096">
        <v>0.60332249999999998</v>
      </c>
    </row>
    <row r="4097" spans="1:12" x14ac:dyDescent="0.25">
      <c r="A4097" t="s">
        <v>6047</v>
      </c>
      <c r="B4097">
        <v>1</v>
      </c>
      <c r="C4097">
        <v>8</v>
      </c>
      <c r="D4097">
        <v>8</v>
      </c>
      <c r="E4097">
        <v>6877412</v>
      </c>
      <c r="F4097" s="2">
        <v>0.03</v>
      </c>
      <c r="G4097" s="2">
        <v>0</v>
      </c>
      <c r="H4097" s="2">
        <v>0</v>
      </c>
      <c r="I4097">
        <v>0.4</v>
      </c>
      <c r="J4097">
        <v>6.4</v>
      </c>
      <c r="K4097">
        <v>3.7387059999999996</v>
      </c>
      <c r="L4097">
        <v>3.0685471</v>
      </c>
    </row>
    <row r="4098" spans="1:12" x14ac:dyDescent="0.25">
      <c r="A4098" t="s">
        <v>2476</v>
      </c>
      <c r="B4098">
        <v>1</v>
      </c>
      <c r="C4098">
        <v>6</v>
      </c>
      <c r="D4098">
        <v>7</v>
      </c>
      <c r="E4098">
        <v>4046720</v>
      </c>
      <c r="F4098" s="2">
        <v>0.02</v>
      </c>
      <c r="G4098" s="2">
        <v>0</v>
      </c>
      <c r="H4098" s="2">
        <v>0</v>
      </c>
      <c r="I4098">
        <v>0.4</v>
      </c>
      <c r="J4098">
        <v>5.8000000000000007</v>
      </c>
      <c r="K4098">
        <v>2.22336</v>
      </c>
      <c r="L4098">
        <v>2.3881760000000005</v>
      </c>
    </row>
    <row r="4099" spans="1:12" x14ac:dyDescent="0.25">
      <c r="A4099" t="s">
        <v>2476</v>
      </c>
      <c r="B4099">
        <v>1</v>
      </c>
      <c r="C4099">
        <v>4</v>
      </c>
      <c r="D4099">
        <v>1</v>
      </c>
      <c r="E4099">
        <v>832700</v>
      </c>
      <c r="F4099" s="2">
        <v>0.03</v>
      </c>
      <c r="G4099" s="2">
        <v>0</v>
      </c>
      <c r="H4099" s="2">
        <v>0</v>
      </c>
      <c r="I4099">
        <v>0.4</v>
      </c>
      <c r="J4099">
        <v>0.19999999999999996</v>
      </c>
      <c r="K4099">
        <v>0.71635000000000004</v>
      </c>
      <c r="L4099">
        <v>0.46072250000000003</v>
      </c>
    </row>
    <row r="4100" spans="1:12" x14ac:dyDescent="0.25">
      <c r="A4100" t="s">
        <v>11070</v>
      </c>
      <c r="B4100">
        <v>1</v>
      </c>
      <c r="C4100">
        <v>5</v>
      </c>
      <c r="D4100">
        <v>4</v>
      </c>
      <c r="E4100">
        <v>375663</v>
      </c>
      <c r="F4100" s="2">
        <v>0.04</v>
      </c>
      <c r="G4100" s="2">
        <v>0</v>
      </c>
      <c r="H4100" s="2">
        <v>0</v>
      </c>
      <c r="I4100">
        <v>0.4</v>
      </c>
      <c r="J4100">
        <v>3</v>
      </c>
      <c r="K4100">
        <v>0.58783150000000006</v>
      </c>
      <c r="L4100">
        <v>1.1157410250000002</v>
      </c>
    </row>
    <row r="4101" spans="1:12" x14ac:dyDescent="0.25">
      <c r="A4101" t="s">
        <v>4111</v>
      </c>
      <c r="B4101">
        <v>1</v>
      </c>
      <c r="C4101">
        <v>7</v>
      </c>
      <c r="D4101">
        <v>6</v>
      </c>
      <c r="E4101">
        <v>243102</v>
      </c>
      <c r="F4101" s="2">
        <v>0.02</v>
      </c>
      <c r="G4101" s="2">
        <v>0</v>
      </c>
      <c r="H4101" s="2">
        <v>0</v>
      </c>
      <c r="I4101">
        <v>0.4</v>
      </c>
      <c r="J4101">
        <v>4.6000000000000005</v>
      </c>
      <c r="K4101">
        <v>0.32155100000000003</v>
      </c>
      <c r="L4101">
        <v>1.4225428500000001</v>
      </c>
    </row>
    <row r="4102" spans="1:12" x14ac:dyDescent="0.25">
      <c r="A4102" t="s">
        <v>2774</v>
      </c>
      <c r="B4102">
        <v>1</v>
      </c>
      <c r="C4102">
        <v>6</v>
      </c>
      <c r="D4102">
        <v>5</v>
      </c>
      <c r="E4102">
        <v>40993</v>
      </c>
      <c r="F4102" s="2">
        <v>0.08</v>
      </c>
      <c r="G4102" s="2">
        <v>0</v>
      </c>
      <c r="H4102" s="2">
        <v>0.01</v>
      </c>
      <c r="I4102">
        <v>0.4</v>
      </c>
      <c r="J4102">
        <v>3.8</v>
      </c>
      <c r="K4102">
        <v>1.0704965</v>
      </c>
      <c r="L4102">
        <v>1.4846737749999999</v>
      </c>
    </row>
    <row r="4103" spans="1:12" x14ac:dyDescent="0.25">
      <c r="A4103" t="s">
        <v>2774</v>
      </c>
      <c r="B4103">
        <v>1</v>
      </c>
      <c r="C4103">
        <v>8</v>
      </c>
      <c r="D4103">
        <v>4</v>
      </c>
      <c r="E4103">
        <v>72305</v>
      </c>
      <c r="F4103" s="2">
        <v>0.05</v>
      </c>
      <c r="G4103" s="2">
        <v>0</v>
      </c>
      <c r="H4103" s="2">
        <v>0.02</v>
      </c>
      <c r="I4103">
        <v>0.4</v>
      </c>
      <c r="J4103">
        <v>2.4000000000000004</v>
      </c>
      <c r="K4103">
        <v>1.0361525</v>
      </c>
      <c r="L4103">
        <v>1.1226533750000001</v>
      </c>
    </row>
    <row r="4104" spans="1:12" x14ac:dyDescent="0.25">
      <c r="A4104" t="s">
        <v>5494</v>
      </c>
      <c r="B4104">
        <v>1</v>
      </c>
      <c r="C4104">
        <v>6</v>
      </c>
      <c r="D4104">
        <v>2</v>
      </c>
      <c r="E4104">
        <v>17342</v>
      </c>
      <c r="F4104" s="2">
        <v>0.04</v>
      </c>
      <c r="G4104" s="2">
        <v>0</v>
      </c>
      <c r="H4104" s="2">
        <v>0</v>
      </c>
      <c r="I4104">
        <v>0.4</v>
      </c>
      <c r="J4104">
        <v>0.8</v>
      </c>
      <c r="K4104">
        <v>0.40867100000000001</v>
      </c>
      <c r="L4104">
        <v>0.50303485000000003</v>
      </c>
    </row>
    <row r="4105" spans="1:12" x14ac:dyDescent="0.25">
      <c r="A4105" t="s">
        <v>20605</v>
      </c>
      <c r="B4105">
        <v>1</v>
      </c>
      <c r="C4105">
        <v>336</v>
      </c>
      <c r="D4105">
        <v>1</v>
      </c>
      <c r="E4105">
        <v>5509</v>
      </c>
      <c r="F4105" s="2">
        <v>0</v>
      </c>
      <c r="G4105" s="2">
        <v>0</v>
      </c>
      <c r="H4105" s="2">
        <v>0</v>
      </c>
      <c r="I4105">
        <v>0.4</v>
      </c>
      <c r="J4105">
        <v>-66.2</v>
      </c>
      <c r="K4105">
        <v>2.7545E-3</v>
      </c>
      <c r="L4105">
        <v>-16.389035925000002</v>
      </c>
    </row>
    <row r="4106" spans="1:12" x14ac:dyDescent="0.25">
      <c r="A4106" t="s">
        <v>19468</v>
      </c>
      <c r="B4106">
        <v>1</v>
      </c>
      <c r="C4106">
        <v>10</v>
      </c>
      <c r="D4106">
        <v>1</v>
      </c>
      <c r="E4106">
        <v>3240</v>
      </c>
      <c r="F4106" s="2">
        <v>0.06</v>
      </c>
      <c r="G4106" s="2">
        <v>0</v>
      </c>
      <c r="H4106" s="2">
        <v>0.02</v>
      </c>
      <c r="I4106">
        <v>0.4</v>
      </c>
      <c r="J4106">
        <v>-1</v>
      </c>
      <c r="K4106">
        <v>1.10162</v>
      </c>
      <c r="L4106">
        <v>0.29556700000000002</v>
      </c>
    </row>
    <row r="4107" spans="1:12" x14ac:dyDescent="0.25">
      <c r="A4107" t="s">
        <v>19468</v>
      </c>
      <c r="B4107">
        <v>1</v>
      </c>
      <c r="C4107">
        <v>28</v>
      </c>
      <c r="D4107">
        <v>3</v>
      </c>
      <c r="E4107">
        <v>6890</v>
      </c>
      <c r="F4107" s="2">
        <v>0.03</v>
      </c>
      <c r="G4107" s="2">
        <v>0</v>
      </c>
      <c r="H4107" s="2">
        <v>0.01</v>
      </c>
      <c r="I4107">
        <v>0.4</v>
      </c>
      <c r="J4107">
        <v>-2.5999999999999996</v>
      </c>
      <c r="K4107">
        <v>0.55344499999999996</v>
      </c>
      <c r="L4107">
        <v>-0.29629424999999987</v>
      </c>
    </row>
    <row r="4108" spans="1:12" x14ac:dyDescent="0.25">
      <c r="A4108" t="s">
        <v>3040</v>
      </c>
      <c r="B4108">
        <v>1</v>
      </c>
      <c r="C4108">
        <v>6</v>
      </c>
      <c r="D4108">
        <v>6</v>
      </c>
      <c r="E4108">
        <v>534677</v>
      </c>
      <c r="F4108" s="2">
        <v>0.01</v>
      </c>
      <c r="G4108" s="2">
        <v>0</v>
      </c>
      <c r="H4108" s="2">
        <v>0</v>
      </c>
      <c r="I4108">
        <v>0.4</v>
      </c>
      <c r="J4108">
        <v>4.8000000000000007</v>
      </c>
      <c r="K4108">
        <v>0.36733850000000001</v>
      </c>
      <c r="L4108">
        <v>1.4885684750000003</v>
      </c>
    </row>
    <row r="4109" spans="1:12" x14ac:dyDescent="0.25">
      <c r="A4109" t="s">
        <v>3603</v>
      </c>
      <c r="B4109">
        <v>1</v>
      </c>
      <c r="C4109">
        <v>7</v>
      </c>
      <c r="D4109">
        <v>7</v>
      </c>
      <c r="E4109">
        <v>1316002</v>
      </c>
      <c r="F4109" s="2">
        <v>0.04</v>
      </c>
      <c r="G4109" s="2">
        <v>0</v>
      </c>
      <c r="H4109" s="2">
        <v>0.01</v>
      </c>
      <c r="I4109">
        <v>0.4</v>
      </c>
      <c r="J4109">
        <v>5.6000000000000005</v>
      </c>
      <c r="K4109">
        <v>1.308001</v>
      </c>
      <c r="L4109">
        <v>2.0178003499999999</v>
      </c>
    </row>
    <row r="4110" spans="1:12" x14ac:dyDescent="0.25">
      <c r="A4110" t="s">
        <v>3603</v>
      </c>
      <c r="B4110">
        <v>1</v>
      </c>
      <c r="C4110">
        <v>8</v>
      </c>
      <c r="D4110">
        <v>8</v>
      </c>
      <c r="E4110">
        <v>1438726</v>
      </c>
      <c r="F4110" s="2">
        <v>0.03</v>
      </c>
      <c r="G4110" s="2">
        <v>0</v>
      </c>
      <c r="H4110" s="2">
        <v>0.01</v>
      </c>
      <c r="I4110">
        <v>0.4</v>
      </c>
      <c r="J4110">
        <v>6.4</v>
      </c>
      <c r="K4110">
        <v>1.269363</v>
      </c>
      <c r="L4110">
        <v>2.20427705</v>
      </c>
    </row>
    <row r="4111" spans="1:12" x14ac:dyDescent="0.25">
      <c r="A4111" t="s">
        <v>3603</v>
      </c>
      <c r="B4111">
        <v>1</v>
      </c>
      <c r="C4111">
        <v>11</v>
      </c>
      <c r="D4111">
        <v>8</v>
      </c>
      <c r="E4111">
        <v>1072916</v>
      </c>
      <c r="F4111" s="2">
        <v>0.03</v>
      </c>
      <c r="G4111" s="2">
        <v>0</v>
      </c>
      <c r="H4111" s="2">
        <v>0</v>
      </c>
      <c r="I4111">
        <v>0.4</v>
      </c>
      <c r="J4111">
        <v>5.8000000000000007</v>
      </c>
      <c r="K4111">
        <v>0.83645799999999992</v>
      </c>
      <c r="L4111">
        <v>1.9027603000000002</v>
      </c>
    </row>
    <row r="4112" spans="1:12" x14ac:dyDescent="0.25">
      <c r="A4112" t="s">
        <v>10649</v>
      </c>
      <c r="B4112">
        <v>1</v>
      </c>
      <c r="C4112">
        <v>6</v>
      </c>
      <c r="D4112">
        <v>6</v>
      </c>
      <c r="E4112">
        <v>2568366</v>
      </c>
      <c r="F4112" s="2">
        <v>0.04</v>
      </c>
      <c r="G4112" s="2">
        <v>0</v>
      </c>
      <c r="H4112" s="2">
        <v>0</v>
      </c>
      <c r="I4112">
        <v>0.4</v>
      </c>
      <c r="J4112">
        <v>4.8000000000000007</v>
      </c>
      <c r="K4112">
        <v>1.684183</v>
      </c>
      <c r="L4112">
        <v>1.9494640500000002</v>
      </c>
    </row>
    <row r="4113" spans="1:12" x14ac:dyDescent="0.25">
      <c r="A4113" t="s">
        <v>9579</v>
      </c>
      <c r="B4113">
        <v>1</v>
      </c>
      <c r="C4113">
        <v>6</v>
      </c>
      <c r="D4113">
        <v>2</v>
      </c>
      <c r="E4113">
        <v>508710</v>
      </c>
      <c r="F4113" s="2">
        <v>0.05</v>
      </c>
      <c r="G4113" s="2">
        <v>0</v>
      </c>
      <c r="H4113" s="2">
        <v>0</v>
      </c>
      <c r="I4113">
        <v>0.4</v>
      </c>
      <c r="J4113">
        <v>0.8</v>
      </c>
      <c r="K4113">
        <v>0.75435500000000011</v>
      </c>
      <c r="L4113">
        <v>0.62402425000000006</v>
      </c>
    </row>
    <row r="4114" spans="1:12" x14ac:dyDescent="0.25">
      <c r="A4114" t="s">
        <v>6734</v>
      </c>
      <c r="B4114">
        <v>1</v>
      </c>
      <c r="C4114">
        <v>7</v>
      </c>
      <c r="D4114">
        <v>7</v>
      </c>
      <c r="E4114">
        <v>2490503</v>
      </c>
      <c r="F4114" s="2">
        <v>0.01</v>
      </c>
      <c r="G4114" s="2">
        <v>0</v>
      </c>
      <c r="H4114" s="2">
        <v>0</v>
      </c>
      <c r="I4114">
        <v>0.4</v>
      </c>
      <c r="J4114">
        <v>5.6000000000000005</v>
      </c>
      <c r="K4114">
        <v>1.3452515</v>
      </c>
      <c r="L4114">
        <v>2.030838025</v>
      </c>
    </row>
    <row r="4115" spans="1:12" x14ac:dyDescent="0.25">
      <c r="A4115" t="s">
        <v>7050</v>
      </c>
      <c r="B4115">
        <v>1</v>
      </c>
      <c r="C4115">
        <v>24</v>
      </c>
      <c r="D4115">
        <v>17</v>
      </c>
      <c r="E4115">
        <v>760827</v>
      </c>
      <c r="F4115" s="2">
        <v>0.04</v>
      </c>
      <c r="G4115" s="2">
        <v>0</v>
      </c>
      <c r="H4115" s="2">
        <v>0</v>
      </c>
      <c r="I4115">
        <v>0.4</v>
      </c>
      <c r="J4115">
        <v>12.200000000000001</v>
      </c>
      <c r="K4115">
        <v>0.78041349999999998</v>
      </c>
      <c r="L4115">
        <v>3.4831447250000003</v>
      </c>
    </row>
    <row r="4116" spans="1:12" x14ac:dyDescent="0.25">
      <c r="A4116" t="s">
        <v>13975</v>
      </c>
      <c r="B4116">
        <v>1</v>
      </c>
      <c r="C4116">
        <v>6</v>
      </c>
      <c r="D4116">
        <v>2</v>
      </c>
      <c r="E4116">
        <v>156243</v>
      </c>
      <c r="F4116" s="2">
        <v>0.05</v>
      </c>
      <c r="G4116" s="2">
        <v>0</v>
      </c>
      <c r="H4116" s="2">
        <v>0</v>
      </c>
      <c r="I4116">
        <v>0.4</v>
      </c>
      <c r="J4116">
        <v>0.8</v>
      </c>
      <c r="K4116">
        <v>0.57812150000000007</v>
      </c>
      <c r="L4116">
        <v>0.56234252500000004</v>
      </c>
    </row>
    <row r="4117" spans="1:12" x14ac:dyDescent="0.25">
      <c r="A4117" t="s">
        <v>19938</v>
      </c>
      <c r="B4117">
        <v>1</v>
      </c>
      <c r="C4117">
        <v>9</v>
      </c>
      <c r="D4117">
        <v>6</v>
      </c>
      <c r="E4117">
        <v>96288</v>
      </c>
      <c r="F4117" s="2">
        <v>0.01</v>
      </c>
      <c r="G4117" s="2">
        <v>0</v>
      </c>
      <c r="H4117" s="2">
        <v>0</v>
      </c>
      <c r="I4117">
        <v>0.4</v>
      </c>
      <c r="J4117">
        <v>4.2000000000000011</v>
      </c>
      <c r="K4117">
        <v>0.148144</v>
      </c>
      <c r="L4117">
        <v>1.2618504000000004</v>
      </c>
    </row>
    <row r="4118" spans="1:12" x14ac:dyDescent="0.25">
      <c r="A4118" t="s">
        <v>17893</v>
      </c>
      <c r="B4118">
        <v>1</v>
      </c>
      <c r="C4118">
        <v>2424</v>
      </c>
      <c r="D4118">
        <v>1</v>
      </c>
      <c r="E4118">
        <v>95085</v>
      </c>
      <c r="F4118" s="2">
        <v>0.01</v>
      </c>
      <c r="G4118" s="2">
        <v>0</v>
      </c>
      <c r="H4118" s="2">
        <v>0</v>
      </c>
      <c r="I4118">
        <v>0.4</v>
      </c>
      <c r="J4118">
        <v>-483.8</v>
      </c>
      <c r="K4118">
        <v>0.14754249999999999</v>
      </c>
      <c r="L4118">
        <v>-120.738360125</v>
      </c>
    </row>
    <row r="4119" spans="1:12" x14ac:dyDescent="0.25">
      <c r="A4119" t="s">
        <v>16306</v>
      </c>
      <c r="B4119">
        <v>1</v>
      </c>
      <c r="C4119">
        <v>0</v>
      </c>
      <c r="D4119">
        <v>1</v>
      </c>
      <c r="E4119">
        <v>305899</v>
      </c>
      <c r="F4119" s="2">
        <v>0.02</v>
      </c>
      <c r="G4119" s="2">
        <v>0</v>
      </c>
      <c r="H4119" s="2">
        <v>0</v>
      </c>
      <c r="I4119">
        <v>0.4</v>
      </c>
      <c r="J4119">
        <v>1</v>
      </c>
      <c r="K4119">
        <v>0.35294950000000003</v>
      </c>
      <c r="L4119">
        <v>0.53353232500000003</v>
      </c>
    </row>
    <row r="4120" spans="1:12" x14ac:dyDescent="0.25">
      <c r="A4120" t="s">
        <v>10409</v>
      </c>
      <c r="B4120">
        <v>1</v>
      </c>
      <c r="C4120">
        <v>6</v>
      </c>
      <c r="D4120">
        <v>5</v>
      </c>
      <c r="E4120">
        <v>112034</v>
      </c>
      <c r="F4120" s="2">
        <v>0.04</v>
      </c>
      <c r="G4120" s="2">
        <v>0</v>
      </c>
      <c r="H4120" s="2">
        <v>0</v>
      </c>
      <c r="I4120">
        <v>0.4</v>
      </c>
      <c r="J4120">
        <v>3.8</v>
      </c>
      <c r="K4120">
        <v>0.45601700000000001</v>
      </c>
      <c r="L4120">
        <v>1.2696059499999999</v>
      </c>
    </row>
    <row r="4121" spans="1:12" x14ac:dyDescent="0.25">
      <c r="A4121" t="s">
        <v>2896</v>
      </c>
      <c r="B4121">
        <v>1</v>
      </c>
      <c r="C4121">
        <v>7</v>
      </c>
      <c r="D4121">
        <v>7</v>
      </c>
      <c r="E4121">
        <v>971657</v>
      </c>
      <c r="F4121" s="2">
        <v>0.05</v>
      </c>
      <c r="G4121" s="2">
        <v>0</v>
      </c>
      <c r="H4121" s="2">
        <v>0.01</v>
      </c>
      <c r="I4121">
        <v>0.4</v>
      </c>
      <c r="J4121">
        <v>5.6000000000000005</v>
      </c>
      <c r="K4121">
        <v>1.2358285000000002</v>
      </c>
      <c r="L4121">
        <v>1.9925399750000001</v>
      </c>
    </row>
    <row r="4122" spans="1:12" x14ac:dyDescent="0.25">
      <c r="A4122" t="s">
        <v>2896</v>
      </c>
      <c r="B4122">
        <v>1</v>
      </c>
      <c r="C4122">
        <v>7</v>
      </c>
      <c r="D4122">
        <v>6</v>
      </c>
      <c r="E4122">
        <v>682990</v>
      </c>
      <c r="F4122" s="2">
        <v>0.05</v>
      </c>
      <c r="G4122" s="2">
        <v>0</v>
      </c>
      <c r="H4122" s="2">
        <v>0.01</v>
      </c>
      <c r="I4122">
        <v>0.4</v>
      </c>
      <c r="J4122">
        <v>4.6000000000000005</v>
      </c>
      <c r="K4122">
        <v>1.0914950000000001</v>
      </c>
      <c r="L4122">
        <v>1.6920232500000001</v>
      </c>
    </row>
    <row r="4123" spans="1:12" x14ac:dyDescent="0.25">
      <c r="A4123" t="s">
        <v>2896</v>
      </c>
      <c r="B4123">
        <v>1</v>
      </c>
      <c r="C4123">
        <v>9</v>
      </c>
      <c r="D4123">
        <v>8</v>
      </c>
      <c r="E4123">
        <v>274794</v>
      </c>
      <c r="F4123" s="2">
        <v>0.05</v>
      </c>
      <c r="G4123" s="2">
        <v>0</v>
      </c>
      <c r="H4123" s="2">
        <v>0.01</v>
      </c>
      <c r="I4123">
        <v>0.4</v>
      </c>
      <c r="J4123">
        <v>6.2</v>
      </c>
      <c r="K4123">
        <v>0.8873970000000001</v>
      </c>
      <c r="L4123">
        <v>2.0205889500000001</v>
      </c>
    </row>
    <row r="4124" spans="1:12" x14ac:dyDescent="0.25">
      <c r="A4124" t="s">
        <v>2896</v>
      </c>
      <c r="B4124">
        <v>1</v>
      </c>
      <c r="C4124">
        <v>3</v>
      </c>
      <c r="D4124">
        <v>3</v>
      </c>
      <c r="E4124">
        <v>1382900</v>
      </c>
      <c r="F4124" s="2">
        <v>0.02</v>
      </c>
      <c r="G4124" s="2">
        <v>0</v>
      </c>
      <c r="H4124" s="2">
        <v>0</v>
      </c>
      <c r="I4124">
        <v>0.4</v>
      </c>
      <c r="J4124">
        <v>2.4000000000000004</v>
      </c>
      <c r="K4124">
        <v>0.89145000000000008</v>
      </c>
      <c r="L4124">
        <v>1.0720075000000002</v>
      </c>
    </row>
    <row r="4125" spans="1:12" x14ac:dyDescent="0.25">
      <c r="A4125" t="s">
        <v>11728</v>
      </c>
      <c r="B4125">
        <v>1</v>
      </c>
      <c r="C4125">
        <v>7</v>
      </c>
      <c r="D4125">
        <v>4</v>
      </c>
      <c r="E4125">
        <v>344534</v>
      </c>
      <c r="F4125" s="2">
        <v>0.01</v>
      </c>
      <c r="G4125" s="2">
        <v>0</v>
      </c>
      <c r="H4125" s="2">
        <v>0</v>
      </c>
      <c r="I4125">
        <v>0.4</v>
      </c>
      <c r="J4125">
        <v>2.6</v>
      </c>
      <c r="K4125">
        <v>0.27226700000000004</v>
      </c>
      <c r="L4125">
        <v>0.90529345000000006</v>
      </c>
    </row>
    <row r="4126" spans="1:12" x14ac:dyDescent="0.25">
      <c r="A4126" t="s">
        <v>18030</v>
      </c>
      <c r="B4126">
        <v>1</v>
      </c>
      <c r="C4126">
        <v>5</v>
      </c>
      <c r="D4126">
        <v>4</v>
      </c>
      <c r="E4126">
        <v>59596</v>
      </c>
      <c r="F4126" s="2">
        <v>0.02</v>
      </c>
      <c r="G4126" s="2">
        <v>0</v>
      </c>
      <c r="H4126" s="2">
        <v>0</v>
      </c>
      <c r="I4126">
        <v>0.4</v>
      </c>
      <c r="J4126">
        <v>3</v>
      </c>
      <c r="K4126">
        <v>0.229798</v>
      </c>
      <c r="L4126">
        <v>0.99042930000000007</v>
      </c>
    </row>
    <row r="4127" spans="1:12" x14ac:dyDescent="0.25">
      <c r="A4127" t="s">
        <v>1788</v>
      </c>
      <c r="B4127">
        <v>1</v>
      </c>
      <c r="C4127">
        <v>5</v>
      </c>
      <c r="D4127">
        <v>5</v>
      </c>
      <c r="E4127">
        <v>160892</v>
      </c>
      <c r="F4127" s="2">
        <v>0.02</v>
      </c>
      <c r="G4127" s="2">
        <v>0</v>
      </c>
      <c r="H4127" s="2">
        <v>0</v>
      </c>
      <c r="I4127">
        <v>0.4</v>
      </c>
      <c r="J4127">
        <v>4</v>
      </c>
      <c r="K4127">
        <v>0.28044599999999997</v>
      </c>
      <c r="L4127">
        <v>1.2581561000000001</v>
      </c>
    </row>
    <row r="4128" spans="1:12" x14ac:dyDescent="0.25">
      <c r="A4128" t="s">
        <v>1788</v>
      </c>
      <c r="B4128">
        <v>1</v>
      </c>
      <c r="C4128">
        <v>8</v>
      </c>
      <c r="D4128">
        <v>6</v>
      </c>
      <c r="E4128">
        <v>307027</v>
      </c>
      <c r="F4128" s="2">
        <v>0.03</v>
      </c>
      <c r="G4128" s="2">
        <v>0</v>
      </c>
      <c r="H4128" s="2">
        <v>0</v>
      </c>
      <c r="I4128">
        <v>0.4</v>
      </c>
      <c r="J4128">
        <v>4.4000000000000004</v>
      </c>
      <c r="K4128">
        <v>0.45351350000000001</v>
      </c>
      <c r="L4128">
        <v>1.4187297250000002</v>
      </c>
    </row>
    <row r="4129" spans="1:12" x14ac:dyDescent="0.25">
      <c r="A4129" t="s">
        <v>1788</v>
      </c>
      <c r="B4129">
        <v>1</v>
      </c>
      <c r="C4129">
        <v>8</v>
      </c>
      <c r="D4129">
        <v>7</v>
      </c>
      <c r="E4129">
        <v>279046</v>
      </c>
      <c r="F4129" s="2">
        <v>0.02</v>
      </c>
      <c r="G4129" s="2">
        <v>0</v>
      </c>
      <c r="H4129" s="2">
        <v>0</v>
      </c>
      <c r="I4129">
        <v>0.4</v>
      </c>
      <c r="J4129">
        <v>5.4</v>
      </c>
      <c r="K4129">
        <v>0.33952300000000002</v>
      </c>
      <c r="L4129">
        <v>1.6288330500000003</v>
      </c>
    </row>
    <row r="4130" spans="1:12" x14ac:dyDescent="0.25">
      <c r="A4130" t="s">
        <v>9105</v>
      </c>
      <c r="B4130">
        <v>1</v>
      </c>
      <c r="C4130">
        <v>5</v>
      </c>
      <c r="D4130">
        <v>1</v>
      </c>
      <c r="E4130">
        <v>226088</v>
      </c>
      <c r="F4130" s="2">
        <v>0.05</v>
      </c>
      <c r="G4130" s="2">
        <v>0</v>
      </c>
      <c r="H4130" s="2">
        <v>0</v>
      </c>
      <c r="I4130">
        <v>0.4</v>
      </c>
      <c r="J4130">
        <v>0</v>
      </c>
      <c r="K4130">
        <v>0.61304400000000014</v>
      </c>
      <c r="L4130">
        <v>0.37456540000000005</v>
      </c>
    </row>
    <row r="4131" spans="1:12" x14ac:dyDescent="0.25">
      <c r="A4131" t="s">
        <v>9105</v>
      </c>
      <c r="B4131">
        <v>1</v>
      </c>
      <c r="C4131">
        <v>14</v>
      </c>
      <c r="D4131">
        <v>13</v>
      </c>
      <c r="E4131">
        <v>538169</v>
      </c>
      <c r="F4131" s="2">
        <v>0.03</v>
      </c>
      <c r="G4131" s="2">
        <v>0</v>
      </c>
      <c r="H4131" s="2">
        <v>0</v>
      </c>
      <c r="I4131">
        <v>0.4</v>
      </c>
      <c r="J4131">
        <v>10.200000000000001</v>
      </c>
      <c r="K4131">
        <v>0.56908449999999999</v>
      </c>
      <c r="L4131">
        <v>2.9091795750000005</v>
      </c>
    </row>
    <row r="4132" spans="1:12" x14ac:dyDescent="0.25">
      <c r="A4132" t="s">
        <v>14221</v>
      </c>
      <c r="B4132">
        <v>1</v>
      </c>
      <c r="C4132">
        <v>15</v>
      </c>
      <c r="D4132">
        <v>15</v>
      </c>
      <c r="E4132">
        <v>477956</v>
      </c>
      <c r="F4132" s="2">
        <v>0.03</v>
      </c>
      <c r="G4132" s="2">
        <v>0</v>
      </c>
      <c r="H4132" s="2">
        <v>0</v>
      </c>
      <c r="I4132">
        <v>0.4</v>
      </c>
      <c r="J4132">
        <v>12</v>
      </c>
      <c r="K4132">
        <v>0.53897799999999996</v>
      </c>
      <c r="L4132">
        <v>3.3486423000000003</v>
      </c>
    </row>
    <row r="4133" spans="1:12" x14ac:dyDescent="0.25">
      <c r="A4133" t="s">
        <v>14221</v>
      </c>
      <c r="B4133">
        <v>1</v>
      </c>
      <c r="C4133">
        <v>11</v>
      </c>
      <c r="D4133">
        <v>10</v>
      </c>
      <c r="E4133">
        <v>233867</v>
      </c>
      <c r="F4133" s="2">
        <v>0.06</v>
      </c>
      <c r="G4133" s="2">
        <v>0</v>
      </c>
      <c r="H4133" s="2">
        <v>0.01</v>
      </c>
      <c r="I4133">
        <v>0.4</v>
      </c>
      <c r="J4133">
        <v>7.8</v>
      </c>
      <c r="K4133">
        <v>0.9669335</v>
      </c>
      <c r="L4133">
        <v>2.448426725</v>
      </c>
    </row>
    <row r="4134" spans="1:12" x14ac:dyDescent="0.25">
      <c r="A4134" t="s">
        <v>18703</v>
      </c>
      <c r="B4134">
        <v>1</v>
      </c>
      <c r="C4134">
        <v>5</v>
      </c>
      <c r="D4134">
        <v>3</v>
      </c>
      <c r="E4134">
        <v>5597364</v>
      </c>
      <c r="F4134" s="2">
        <v>0.02</v>
      </c>
      <c r="G4134" s="2">
        <v>0</v>
      </c>
      <c r="H4134" s="2">
        <v>0</v>
      </c>
      <c r="I4134">
        <v>0.4</v>
      </c>
      <c r="J4134">
        <v>2.0000000000000004</v>
      </c>
      <c r="K4134">
        <v>2.9986820000000001</v>
      </c>
      <c r="L4134">
        <v>1.7095387000000002</v>
      </c>
    </row>
    <row r="4135" spans="1:12" x14ac:dyDescent="0.25">
      <c r="A4135" t="s">
        <v>18703</v>
      </c>
      <c r="B4135">
        <v>1</v>
      </c>
      <c r="C4135">
        <v>26</v>
      </c>
      <c r="D4135">
        <v>17</v>
      </c>
      <c r="E4135">
        <v>3321250</v>
      </c>
      <c r="F4135" s="2">
        <v>0.02</v>
      </c>
      <c r="G4135" s="2">
        <v>0</v>
      </c>
      <c r="H4135" s="2">
        <v>0</v>
      </c>
      <c r="I4135">
        <v>0.4</v>
      </c>
      <c r="J4135">
        <v>11.8</v>
      </c>
      <c r="K4135">
        <v>1.860625</v>
      </c>
      <c r="L4135">
        <v>3.7612187500000003</v>
      </c>
    </row>
    <row r="4136" spans="1:12" x14ac:dyDescent="0.25">
      <c r="A4136" t="s">
        <v>10472</v>
      </c>
      <c r="B4136">
        <v>1</v>
      </c>
      <c r="C4136">
        <v>6</v>
      </c>
      <c r="D4136">
        <v>6</v>
      </c>
      <c r="E4136">
        <v>271277</v>
      </c>
      <c r="F4136" s="2">
        <v>0.09</v>
      </c>
      <c r="G4136" s="2">
        <v>0</v>
      </c>
      <c r="H4136" s="2">
        <v>0.01</v>
      </c>
      <c r="I4136">
        <v>0.4</v>
      </c>
      <c r="J4136">
        <v>4.8000000000000007</v>
      </c>
      <c r="K4136">
        <v>1.2856384999999999</v>
      </c>
      <c r="L4136">
        <v>1.8099734750000003</v>
      </c>
    </row>
    <row r="4137" spans="1:12" x14ac:dyDescent="0.25">
      <c r="A4137" t="s">
        <v>10472</v>
      </c>
      <c r="B4137">
        <v>1</v>
      </c>
      <c r="C4137">
        <v>8</v>
      </c>
      <c r="D4137">
        <v>8</v>
      </c>
      <c r="E4137">
        <v>356113</v>
      </c>
      <c r="F4137" s="2">
        <v>0.09</v>
      </c>
      <c r="G4137" s="2">
        <v>0</v>
      </c>
      <c r="H4137" s="2">
        <v>0.01</v>
      </c>
      <c r="I4137">
        <v>0.4</v>
      </c>
      <c r="J4137">
        <v>6.4</v>
      </c>
      <c r="K4137">
        <v>1.3280565</v>
      </c>
      <c r="L4137">
        <v>2.2248197750000003</v>
      </c>
    </row>
    <row r="4138" spans="1:12" x14ac:dyDescent="0.25">
      <c r="A4138" t="s">
        <v>17790</v>
      </c>
      <c r="B4138">
        <v>1</v>
      </c>
      <c r="C4138">
        <v>7</v>
      </c>
      <c r="D4138">
        <v>5</v>
      </c>
      <c r="E4138">
        <v>12030454</v>
      </c>
      <c r="F4138" s="2">
        <v>0</v>
      </c>
      <c r="G4138" s="2">
        <v>0</v>
      </c>
      <c r="H4138" s="2">
        <v>0</v>
      </c>
      <c r="I4138">
        <v>0.4</v>
      </c>
      <c r="J4138">
        <v>3.6</v>
      </c>
      <c r="K4138">
        <v>6.0152269999999994</v>
      </c>
      <c r="L4138">
        <v>3.1653294499999998</v>
      </c>
    </row>
    <row r="4139" spans="1:12" x14ac:dyDescent="0.25">
      <c r="A4139" t="s">
        <v>1339</v>
      </c>
      <c r="B4139">
        <v>1</v>
      </c>
      <c r="C4139">
        <v>18</v>
      </c>
      <c r="D4139">
        <v>9</v>
      </c>
      <c r="E4139">
        <v>11383684</v>
      </c>
      <c r="F4139" s="2">
        <v>0.01</v>
      </c>
      <c r="G4139" s="2">
        <v>0</v>
      </c>
      <c r="H4139" s="2">
        <v>0</v>
      </c>
      <c r="I4139">
        <v>0.4</v>
      </c>
      <c r="J4139">
        <v>5.4</v>
      </c>
      <c r="K4139">
        <v>5.791841999999999</v>
      </c>
      <c r="L4139">
        <v>3.5371446999999998</v>
      </c>
    </row>
    <row r="4140" spans="1:12" x14ac:dyDescent="0.25">
      <c r="A4140" t="s">
        <v>1339</v>
      </c>
      <c r="B4140">
        <v>1</v>
      </c>
      <c r="C4140">
        <v>17</v>
      </c>
      <c r="D4140">
        <v>17</v>
      </c>
      <c r="E4140">
        <v>2149621</v>
      </c>
      <c r="F4140" s="2">
        <v>0.01</v>
      </c>
      <c r="G4140" s="2">
        <v>0</v>
      </c>
      <c r="H4140" s="2">
        <v>0</v>
      </c>
      <c r="I4140">
        <v>0.4</v>
      </c>
      <c r="J4140">
        <v>13.600000000000001</v>
      </c>
      <c r="K4140">
        <v>1.1748105</v>
      </c>
      <c r="L4140">
        <v>3.9711836750000007</v>
      </c>
    </row>
    <row r="4141" spans="1:12" x14ac:dyDescent="0.25">
      <c r="A4141" t="s">
        <v>81</v>
      </c>
      <c r="B4141">
        <v>1</v>
      </c>
      <c r="C4141">
        <v>7</v>
      </c>
      <c r="D4141">
        <v>5</v>
      </c>
      <c r="E4141">
        <v>4209089</v>
      </c>
      <c r="F4141" s="2">
        <v>0.04</v>
      </c>
      <c r="G4141" s="2">
        <v>0</v>
      </c>
      <c r="H4141" s="2">
        <v>0</v>
      </c>
      <c r="I4141">
        <v>0.4</v>
      </c>
      <c r="J4141">
        <v>3.6</v>
      </c>
      <c r="K4141">
        <v>2.5045444999999997</v>
      </c>
      <c r="L4141">
        <v>1.9365905749999999</v>
      </c>
    </row>
    <row r="4142" spans="1:12" x14ac:dyDescent="0.25">
      <c r="A4142" t="s">
        <v>81</v>
      </c>
      <c r="B4142">
        <v>1</v>
      </c>
      <c r="C4142">
        <v>14</v>
      </c>
      <c r="D4142">
        <v>13</v>
      </c>
      <c r="E4142">
        <v>4289238</v>
      </c>
      <c r="F4142" s="2">
        <v>0.03</v>
      </c>
      <c r="G4142" s="2">
        <v>0</v>
      </c>
      <c r="H4142" s="2">
        <v>0</v>
      </c>
      <c r="I4142">
        <v>0.4</v>
      </c>
      <c r="J4142">
        <v>10.200000000000001</v>
      </c>
      <c r="K4142">
        <v>2.4446189999999999</v>
      </c>
      <c r="L4142">
        <v>3.5656166500000004</v>
      </c>
    </row>
    <row r="4143" spans="1:12" x14ac:dyDescent="0.25">
      <c r="A4143" t="s">
        <v>81</v>
      </c>
      <c r="B4143">
        <v>1</v>
      </c>
      <c r="C4143">
        <v>24</v>
      </c>
      <c r="D4143">
        <v>18</v>
      </c>
      <c r="E4143">
        <v>4430776</v>
      </c>
      <c r="F4143" s="2">
        <v>0.04</v>
      </c>
      <c r="G4143" s="2">
        <v>0</v>
      </c>
      <c r="H4143" s="2">
        <v>0</v>
      </c>
      <c r="I4143">
        <v>0.4</v>
      </c>
      <c r="J4143">
        <v>13.2</v>
      </c>
      <c r="K4143">
        <v>2.6153879999999998</v>
      </c>
      <c r="L4143">
        <v>4.3753858000000001</v>
      </c>
    </row>
    <row r="4144" spans="1:12" x14ac:dyDescent="0.25">
      <c r="A4144" t="s">
        <v>5843</v>
      </c>
      <c r="B4144">
        <v>1</v>
      </c>
      <c r="C4144">
        <v>25</v>
      </c>
      <c r="D4144">
        <v>19</v>
      </c>
      <c r="E4144">
        <v>4550598</v>
      </c>
      <c r="F4144" s="2">
        <v>0.01</v>
      </c>
      <c r="G4144" s="2">
        <v>0</v>
      </c>
      <c r="H4144" s="2">
        <v>0</v>
      </c>
      <c r="I4144">
        <v>0.4</v>
      </c>
      <c r="J4144">
        <v>14</v>
      </c>
      <c r="K4144">
        <v>2.375299</v>
      </c>
      <c r="L4144">
        <v>4.4913546499999999</v>
      </c>
    </row>
    <row r="4145" spans="1:12" x14ac:dyDescent="0.25">
      <c r="A4145" t="s">
        <v>3237</v>
      </c>
      <c r="B4145">
        <v>1</v>
      </c>
      <c r="C4145">
        <v>7</v>
      </c>
      <c r="D4145">
        <v>4</v>
      </c>
      <c r="E4145">
        <v>7189</v>
      </c>
      <c r="F4145" s="2">
        <v>0</v>
      </c>
      <c r="G4145" s="2">
        <v>0</v>
      </c>
      <c r="H4145" s="2">
        <v>0</v>
      </c>
      <c r="I4145">
        <v>0.4</v>
      </c>
      <c r="J4145">
        <v>2.6</v>
      </c>
      <c r="K4145">
        <v>3.5945E-3</v>
      </c>
      <c r="L4145">
        <v>0.81125807500000002</v>
      </c>
    </row>
    <row r="4146" spans="1:12" x14ac:dyDescent="0.25">
      <c r="A4146" t="s">
        <v>14587</v>
      </c>
      <c r="B4146">
        <v>1</v>
      </c>
      <c r="C4146">
        <v>5</v>
      </c>
      <c r="D4146">
        <v>2</v>
      </c>
      <c r="E4146">
        <v>122462</v>
      </c>
      <c r="F4146" s="2">
        <v>0.06</v>
      </c>
      <c r="G4146" s="2">
        <v>0</v>
      </c>
      <c r="H4146" s="2">
        <v>0</v>
      </c>
      <c r="I4146">
        <v>0.4</v>
      </c>
      <c r="J4146">
        <v>1</v>
      </c>
      <c r="K4146">
        <v>0.66123100000000001</v>
      </c>
      <c r="L4146">
        <v>0.64143085</v>
      </c>
    </row>
    <row r="4147" spans="1:12" x14ac:dyDescent="0.25">
      <c r="A4147" t="s">
        <v>7538</v>
      </c>
      <c r="B4147">
        <v>1</v>
      </c>
      <c r="C4147">
        <v>36</v>
      </c>
      <c r="D4147">
        <v>16</v>
      </c>
      <c r="E4147">
        <v>1800130</v>
      </c>
      <c r="F4147" s="2">
        <v>0.05</v>
      </c>
      <c r="G4147" s="2">
        <v>0</v>
      </c>
      <c r="H4147" s="2">
        <v>0</v>
      </c>
      <c r="I4147">
        <v>0.4</v>
      </c>
      <c r="J4147">
        <v>8.8000000000000007</v>
      </c>
      <c r="K4147">
        <v>1.4000650000000001</v>
      </c>
      <c r="L4147">
        <v>2.8500227500000004</v>
      </c>
    </row>
    <row r="4148" spans="1:12" x14ac:dyDescent="0.25">
      <c r="A4148" t="s">
        <v>7538</v>
      </c>
      <c r="B4148">
        <v>1</v>
      </c>
      <c r="C4148">
        <v>16</v>
      </c>
      <c r="D4148">
        <v>15</v>
      </c>
      <c r="E4148">
        <v>1271958</v>
      </c>
      <c r="F4148" s="2">
        <v>0.05</v>
      </c>
      <c r="G4148" s="2">
        <v>0</v>
      </c>
      <c r="H4148" s="2">
        <v>0</v>
      </c>
      <c r="I4148">
        <v>0.4</v>
      </c>
      <c r="J4148">
        <v>11.8</v>
      </c>
      <c r="K4148">
        <v>1.1359790000000001</v>
      </c>
      <c r="L4148">
        <v>3.5075926500000003</v>
      </c>
    </row>
    <row r="4149" spans="1:12" x14ac:dyDescent="0.25">
      <c r="A4149" t="s">
        <v>7538</v>
      </c>
      <c r="B4149">
        <v>1</v>
      </c>
      <c r="C4149">
        <v>8</v>
      </c>
      <c r="D4149">
        <v>8</v>
      </c>
      <c r="E4149">
        <v>3180207</v>
      </c>
      <c r="F4149" s="2">
        <v>0.02</v>
      </c>
      <c r="G4149" s="2">
        <v>0</v>
      </c>
      <c r="H4149" s="2">
        <v>0</v>
      </c>
      <c r="I4149">
        <v>0.4</v>
      </c>
      <c r="J4149">
        <v>6.4</v>
      </c>
      <c r="K4149">
        <v>1.7901034999999998</v>
      </c>
      <c r="L4149">
        <v>2.3865362250000004</v>
      </c>
    </row>
    <row r="4150" spans="1:12" x14ac:dyDescent="0.25">
      <c r="A4150" t="s">
        <v>7538</v>
      </c>
      <c r="B4150">
        <v>1</v>
      </c>
      <c r="C4150">
        <v>8</v>
      </c>
      <c r="D4150">
        <v>7</v>
      </c>
      <c r="E4150">
        <v>643737</v>
      </c>
      <c r="F4150" s="2">
        <v>0.05</v>
      </c>
      <c r="G4150" s="2">
        <v>0</v>
      </c>
      <c r="H4150" s="2">
        <v>0</v>
      </c>
      <c r="I4150">
        <v>0.4</v>
      </c>
      <c r="J4150">
        <v>5.4</v>
      </c>
      <c r="K4150">
        <v>0.82186850000000011</v>
      </c>
      <c r="L4150">
        <v>1.7976539750000002</v>
      </c>
    </row>
    <row r="4151" spans="1:12" x14ac:dyDescent="0.25">
      <c r="A4151" t="s">
        <v>11177</v>
      </c>
      <c r="B4151">
        <v>1</v>
      </c>
      <c r="C4151">
        <v>8</v>
      </c>
      <c r="D4151">
        <v>6</v>
      </c>
      <c r="E4151">
        <v>1002679</v>
      </c>
      <c r="F4151" s="2">
        <v>0.06</v>
      </c>
      <c r="G4151" s="2">
        <v>0</v>
      </c>
      <c r="H4151" s="2">
        <v>0.01</v>
      </c>
      <c r="I4151">
        <v>0.4</v>
      </c>
      <c r="J4151">
        <v>4.4000000000000004</v>
      </c>
      <c r="K4151">
        <v>1.3513394999999999</v>
      </c>
      <c r="L4151">
        <v>1.7329688250000002</v>
      </c>
    </row>
    <row r="4152" spans="1:12" x14ac:dyDescent="0.25">
      <c r="A4152" t="s">
        <v>11177</v>
      </c>
      <c r="B4152">
        <v>1</v>
      </c>
      <c r="C4152">
        <v>6</v>
      </c>
      <c r="D4152">
        <v>5</v>
      </c>
      <c r="E4152">
        <v>345869</v>
      </c>
      <c r="F4152" s="2">
        <v>0.08</v>
      </c>
      <c r="G4152" s="2">
        <v>0</v>
      </c>
      <c r="H4152" s="2">
        <v>0.01</v>
      </c>
      <c r="I4152">
        <v>0.4</v>
      </c>
      <c r="J4152">
        <v>3.8</v>
      </c>
      <c r="K4152">
        <v>1.2229345</v>
      </c>
      <c r="L4152">
        <v>1.5380270749999998</v>
      </c>
    </row>
    <row r="4153" spans="1:12" x14ac:dyDescent="0.25">
      <c r="A4153" t="s">
        <v>254</v>
      </c>
      <c r="B4153">
        <v>1</v>
      </c>
      <c r="C4153">
        <v>7</v>
      </c>
      <c r="D4153">
        <v>7</v>
      </c>
      <c r="E4153">
        <v>3105286</v>
      </c>
      <c r="F4153" s="2">
        <v>0.06</v>
      </c>
      <c r="G4153" s="2">
        <v>0</v>
      </c>
      <c r="H4153" s="2">
        <v>0</v>
      </c>
      <c r="I4153">
        <v>0.4</v>
      </c>
      <c r="J4153">
        <v>5.6000000000000005</v>
      </c>
      <c r="K4153">
        <v>2.1526429999999999</v>
      </c>
      <c r="L4153">
        <v>2.3134250500000002</v>
      </c>
    </row>
    <row r="4154" spans="1:12" x14ac:dyDescent="0.25">
      <c r="A4154" t="s">
        <v>254</v>
      </c>
      <c r="B4154">
        <v>1</v>
      </c>
      <c r="C4154">
        <v>13</v>
      </c>
      <c r="D4154">
        <v>13</v>
      </c>
      <c r="E4154">
        <v>9537066</v>
      </c>
      <c r="F4154" s="2">
        <v>0.04</v>
      </c>
      <c r="G4154" s="2">
        <v>0</v>
      </c>
      <c r="H4154" s="2">
        <v>0</v>
      </c>
      <c r="I4154">
        <v>0.4</v>
      </c>
      <c r="J4154">
        <v>10.4</v>
      </c>
      <c r="K4154">
        <v>5.168533</v>
      </c>
      <c r="L4154">
        <v>4.56898655</v>
      </c>
    </row>
    <row r="4155" spans="1:12" x14ac:dyDescent="0.25">
      <c r="A4155" t="s">
        <v>254</v>
      </c>
      <c r="B4155">
        <v>1</v>
      </c>
      <c r="C4155">
        <v>14</v>
      </c>
      <c r="D4155">
        <v>14</v>
      </c>
      <c r="E4155">
        <v>4029646</v>
      </c>
      <c r="F4155" s="2">
        <v>0.05</v>
      </c>
      <c r="G4155" s="2">
        <v>0</v>
      </c>
      <c r="H4155" s="2">
        <v>0</v>
      </c>
      <c r="I4155">
        <v>0.4</v>
      </c>
      <c r="J4155">
        <v>11.200000000000001</v>
      </c>
      <c r="K4155">
        <v>2.5148229999999998</v>
      </c>
      <c r="L4155">
        <v>3.8401880500000001</v>
      </c>
    </row>
    <row r="4156" spans="1:12" x14ac:dyDescent="0.25">
      <c r="A4156" t="s">
        <v>254</v>
      </c>
      <c r="B4156">
        <v>1</v>
      </c>
      <c r="C4156">
        <v>12</v>
      </c>
      <c r="D4156">
        <v>10</v>
      </c>
      <c r="E4156">
        <v>534570</v>
      </c>
      <c r="F4156" s="2">
        <v>0.03</v>
      </c>
      <c r="G4156" s="2">
        <v>0</v>
      </c>
      <c r="H4156" s="2">
        <v>0</v>
      </c>
      <c r="I4156">
        <v>0.4</v>
      </c>
      <c r="J4156">
        <v>7.6</v>
      </c>
      <c r="K4156">
        <v>0.56728500000000004</v>
      </c>
      <c r="L4156">
        <v>2.2585497500000002</v>
      </c>
    </row>
    <row r="4157" spans="1:12" x14ac:dyDescent="0.25">
      <c r="A4157" t="s">
        <v>254</v>
      </c>
      <c r="B4157">
        <v>1</v>
      </c>
      <c r="C4157">
        <v>15</v>
      </c>
      <c r="D4157">
        <v>15</v>
      </c>
      <c r="E4157">
        <v>6804554</v>
      </c>
      <c r="F4157" s="2">
        <v>0.04</v>
      </c>
      <c r="G4157" s="2">
        <v>0</v>
      </c>
      <c r="H4157" s="2">
        <v>0</v>
      </c>
      <c r="I4157">
        <v>0.4</v>
      </c>
      <c r="J4157">
        <v>12</v>
      </c>
      <c r="K4157">
        <v>3.8022769999999997</v>
      </c>
      <c r="L4157">
        <v>4.49079695</v>
      </c>
    </row>
    <row r="4158" spans="1:12" x14ac:dyDescent="0.25">
      <c r="A4158" t="s">
        <v>254</v>
      </c>
      <c r="B4158">
        <v>1</v>
      </c>
      <c r="C4158">
        <v>6</v>
      </c>
      <c r="D4158">
        <v>5</v>
      </c>
      <c r="E4158">
        <v>1420335</v>
      </c>
      <c r="F4158" s="2">
        <v>0.04</v>
      </c>
      <c r="G4158" s="2">
        <v>0</v>
      </c>
      <c r="H4158" s="2">
        <v>0</v>
      </c>
      <c r="I4158">
        <v>0.4</v>
      </c>
      <c r="J4158">
        <v>3.8</v>
      </c>
      <c r="K4158">
        <v>1.1101675</v>
      </c>
      <c r="L4158">
        <v>1.4985586249999998</v>
      </c>
    </row>
    <row r="4159" spans="1:12" x14ac:dyDescent="0.25">
      <c r="A4159" t="s">
        <v>254</v>
      </c>
      <c r="B4159">
        <v>1</v>
      </c>
      <c r="C4159">
        <v>8</v>
      </c>
      <c r="D4159">
        <v>8</v>
      </c>
      <c r="E4159">
        <v>3513086</v>
      </c>
      <c r="F4159" s="2">
        <v>0.03</v>
      </c>
      <c r="G4159" s="2">
        <v>0</v>
      </c>
      <c r="H4159" s="2">
        <v>0</v>
      </c>
      <c r="I4159">
        <v>0.4</v>
      </c>
      <c r="J4159">
        <v>6.4</v>
      </c>
      <c r="K4159">
        <v>2.056543</v>
      </c>
      <c r="L4159">
        <v>2.4797900500000001</v>
      </c>
    </row>
    <row r="4160" spans="1:12" x14ac:dyDescent="0.25">
      <c r="A4160" t="s">
        <v>254</v>
      </c>
      <c r="B4160">
        <v>1</v>
      </c>
      <c r="C4160">
        <v>25</v>
      </c>
      <c r="D4160">
        <v>18</v>
      </c>
      <c r="E4160">
        <v>2857068</v>
      </c>
      <c r="F4160" s="2">
        <v>0.05</v>
      </c>
      <c r="G4160" s="2">
        <v>0</v>
      </c>
      <c r="H4160" s="2">
        <v>0</v>
      </c>
      <c r="I4160">
        <v>0.4</v>
      </c>
      <c r="J4160">
        <v>13</v>
      </c>
      <c r="K4160">
        <v>1.928534</v>
      </c>
      <c r="L4160">
        <v>4.0849869000000005</v>
      </c>
    </row>
    <row r="4161" spans="1:12" x14ac:dyDescent="0.25">
      <c r="A4161" t="s">
        <v>4724</v>
      </c>
      <c r="B4161">
        <v>1</v>
      </c>
      <c r="C4161">
        <v>5</v>
      </c>
      <c r="D4161">
        <v>3</v>
      </c>
      <c r="E4161">
        <v>5963</v>
      </c>
      <c r="F4161" s="2">
        <v>0.01</v>
      </c>
      <c r="G4161" s="2">
        <v>0</v>
      </c>
      <c r="H4161" s="2">
        <v>0</v>
      </c>
      <c r="I4161">
        <v>0.4</v>
      </c>
      <c r="J4161">
        <v>2.0000000000000004</v>
      </c>
      <c r="K4161">
        <v>0.1029815</v>
      </c>
      <c r="L4161">
        <v>0.69604352500000011</v>
      </c>
    </row>
    <row r="4162" spans="1:12" x14ac:dyDescent="0.25">
      <c r="A4162" t="s">
        <v>20695</v>
      </c>
      <c r="B4162">
        <v>1</v>
      </c>
      <c r="C4162">
        <v>29</v>
      </c>
      <c r="D4162">
        <v>3</v>
      </c>
      <c r="E4162">
        <v>65821</v>
      </c>
      <c r="F4162" s="2">
        <v>0</v>
      </c>
      <c r="G4162" s="2">
        <v>0</v>
      </c>
      <c r="H4162" s="2">
        <v>0</v>
      </c>
      <c r="I4162">
        <v>0.4</v>
      </c>
      <c r="J4162">
        <v>-2.8</v>
      </c>
      <c r="K4162">
        <v>3.2910499999999995E-2</v>
      </c>
      <c r="L4162">
        <v>-0.52848132499999989</v>
      </c>
    </row>
    <row r="4163" spans="1:12" x14ac:dyDescent="0.25">
      <c r="A4163" t="s">
        <v>7220</v>
      </c>
      <c r="B4163">
        <v>1</v>
      </c>
      <c r="C4163">
        <v>12</v>
      </c>
      <c r="D4163">
        <v>6</v>
      </c>
      <c r="E4163">
        <v>244593</v>
      </c>
      <c r="F4163" s="2">
        <v>0.02</v>
      </c>
      <c r="G4163" s="2">
        <v>0</v>
      </c>
      <c r="H4163" s="2">
        <v>0</v>
      </c>
      <c r="I4163">
        <v>0.4</v>
      </c>
      <c r="J4163">
        <v>3.6000000000000005</v>
      </c>
      <c r="K4163">
        <v>0.32229649999999999</v>
      </c>
      <c r="L4163">
        <v>1.172803775</v>
      </c>
    </row>
    <row r="4164" spans="1:12" x14ac:dyDescent="0.25">
      <c r="A4164" t="s">
        <v>6281</v>
      </c>
      <c r="B4164">
        <v>1</v>
      </c>
      <c r="C4164">
        <v>20</v>
      </c>
      <c r="D4164">
        <v>12</v>
      </c>
      <c r="E4164">
        <v>17404158</v>
      </c>
      <c r="F4164" s="2">
        <v>0.05</v>
      </c>
      <c r="G4164" s="2">
        <v>0</v>
      </c>
      <c r="H4164" s="2">
        <v>0.01</v>
      </c>
      <c r="I4164">
        <v>0.4</v>
      </c>
      <c r="J4164">
        <v>8.0000000000000018</v>
      </c>
      <c r="K4164">
        <v>9.4520789999999995</v>
      </c>
      <c r="L4164">
        <v>5.4682276500000002</v>
      </c>
    </row>
    <row r="4165" spans="1:12" x14ac:dyDescent="0.25">
      <c r="A4165" t="s">
        <v>6281</v>
      </c>
      <c r="B4165">
        <v>1</v>
      </c>
      <c r="C4165">
        <v>7</v>
      </c>
      <c r="D4165">
        <v>7</v>
      </c>
      <c r="E4165">
        <v>902928</v>
      </c>
      <c r="F4165" s="2">
        <v>7.0000000000000007E-2</v>
      </c>
      <c r="G4165" s="2">
        <v>0</v>
      </c>
      <c r="H4165" s="2">
        <v>0.01</v>
      </c>
      <c r="I4165">
        <v>0.4</v>
      </c>
      <c r="J4165">
        <v>5.6000000000000005</v>
      </c>
      <c r="K4165">
        <v>1.401464</v>
      </c>
      <c r="L4165">
        <v>2.0505124000000001</v>
      </c>
    </row>
    <row r="4166" spans="1:12" x14ac:dyDescent="0.25">
      <c r="A4166" t="s">
        <v>6281</v>
      </c>
      <c r="B4166">
        <v>1</v>
      </c>
      <c r="C4166">
        <v>7</v>
      </c>
      <c r="D4166">
        <v>5</v>
      </c>
      <c r="E4166">
        <v>1381198</v>
      </c>
      <c r="F4166" s="2">
        <v>0.09</v>
      </c>
      <c r="G4166" s="2">
        <v>0</v>
      </c>
      <c r="H4166" s="2">
        <v>0.01</v>
      </c>
      <c r="I4166">
        <v>0.4</v>
      </c>
      <c r="J4166">
        <v>3.6</v>
      </c>
      <c r="K4166">
        <v>1.8405989999999999</v>
      </c>
      <c r="L4166">
        <v>1.7042096500000001</v>
      </c>
    </row>
    <row r="4167" spans="1:12" x14ac:dyDescent="0.25">
      <c r="A4167" t="s">
        <v>9906</v>
      </c>
      <c r="B4167">
        <v>1</v>
      </c>
      <c r="C4167">
        <v>8</v>
      </c>
      <c r="D4167">
        <v>9</v>
      </c>
      <c r="E4167">
        <v>829768</v>
      </c>
      <c r="F4167" s="2">
        <v>0</v>
      </c>
      <c r="G4167" s="2">
        <v>0</v>
      </c>
      <c r="H4167" s="2">
        <v>0</v>
      </c>
      <c r="I4167">
        <v>0.4</v>
      </c>
      <c r="J4167">
        <v>7.4</v>
      </c>
      <c r="K4167">
        <v>0.41488399999999998</v>
      </c>
      <c r="L4167">
        <v>2.1552094000000004</v>
      </c>
    </row>
    <row r="4168" spans="1:12" x14ac:dyDescent="0.25">
      <c r="A4168" t="s">
        <v>3860</v>
      </c>
      <c r="B4168">
        <v>1</v>
      </c>
      <c r="C4168">
        <v>5</v>
      </c>
      <c r="D4168">
        <v>5</v>
      </c>
      <c r="E4168">
        <v>548658</v>
      </c>
      <c r="F4168" s="2">
        <v>0.05</v>
      </c>
      <c r="G4168" s="2">
        <v>0</v>
      </c>
      <c r="H4168" s="2">
        <v>0</v>
      </c>
      <c r="I4168">
        <v>0.4</v>
      </c>
      <c r="J4168">
        <v>4</v>
      </c>
      <c r="K4168">
        <v>0.77432900000000005</v>
      </c>
      <c r="L4168">
        <v>1.4310151500000001</v>
      </c>
    </row>
    <row r="4169" spans="1:12" x14ac:dyDescent="0.25">
      <c r="A4169" t="s">
        <v>3860</v>
      </c>
      <c r="B4169">
        <v>1</v>
      </c>
      <c r="C4169">
        <v>8</v>
      </c>
      <c r="D4169">
        <v>4</v>
      </c>
      <c r="E4169">
        <v>718026</v>
      </c>
      <c r="F4169" s="2">
        <v>0.03</v>
      </c>
      <c r="G4169" s="2">
        <v>0</v>
      </c>
      <c r="H4169" s="2">
        <v>0</v>
      </c>
      <c r="I4169">
        <v>0.4</v>
      </c>
      <c r="J4169">
        <v>2.4000000000000004</v>
      </c>
      <c r="K4169">
        <v>0.65901299999999996</v>
      </c>
      <c r="L4169">
        <v>0.99065455000000013</v>
      </c>
    </row>
    <row r="4170" spans="1:12" x14ac:dyDescent="0.25">
      <c r="A4170" t="s">
        <v>7640</v>
      </c>
      <c r="B4170">
        <v>1</v>
      </c>
      <c r="C4170">
        <v>6</v>
      </c>
      <c r="D4170">
        <v>2</v>
      </c>
      <c r="E4170">
        <v>1185773</v>
      </c>
      <c r="F4170" s="2">
        <v>0.04</v>
      </c>
      <c r="G4170" s="2">
        <v>0</v>
      </c>
      <c r="H4170" s="2">
        <v>0</v>
      </c>
      <c r="I4170">
        <v>0.4</v>
      </c>
      <c r="J4170">
        <v>0.8</v>
      </c>
      <c r="K4170">
        <v>0.99288650000000001</v>
      </c>
      <c r="L4170">
        <v>0.70751027499999997</v>
      </c>
    </row>
    <row r="4171" spans="1:12" x14ac:dyDescent="0.25">
      <c r="A4171" t="s">
        <v>5560</v>
      </c>
      <c r="B4171">
        <v>1</v>
      </c>
      <c r="C4171">
        <v>5</v>
      </c>
      <c r="D4171">
        <v>5</v>
      </c>
      <c r="E4171">
        <v>24611</v>
      </c>
      <c r="F4171" s="2">
        <v>7.0000000000000007E-2</v>
      </c>
      <c r="G4171" s="2">
        <v>0</v>
      </c>
      <c r="H4171" s="2">
        <v>0.01</v>
      </c>
      <c r="I4171">
        <v>0.4</v>
      </c>
      <c r="J4171">
        <v>4</v>
      </c>
      <c r="K4171">
        <v>0.96230550000000004</v>
      </c>
      <c r="L4171">
        <v>1.496806925</v>
      </c>
    </row>
    <row r="4172" spans="1:12" x14ac:dyDescent="0.25">
      <c r="A4172" t="s">
        <v>7189</v>
      </c>
      <c r="B4172">
        <v>1</v>
      </c>
      <c r="C4172">
        <v>5</v>
      </c>
      <c r="D4172">
        <v>5</v>
      </c>
      <c r="E4172">
        <v>90268</v>
      </c>
      <c r="F4172" s="2">
        <v>0.02</v>
      </c>
      <c r="G4172" s="2">
        <v>0</v>
      </c>
      <c r="H4172" s="2">
        <v>0</v>
      </c>
      <c r="I4172">
        <v>0.4</v>
      </c>
      <c r="J4172">
        <v>4</v>
      </c>
      <c r="K4172">
        <v>0.24513400000000002</v>
      </c>
      <c r="L4172">
        <v>1.2457969000000002</v>
      </c>
    </row>
    <row r="4173" spans="1:12" x14ac:dyDescent="0.25">
      <c r="A4173" t="s">
        <v>11598</v>
      </c>
      <c r="B4173">
        <v>1</v>
      </c>
      <c r="C4173">
        <v>15</v>
      </c>
      <c r="D4173">
        <v>14</v>
      </c>
      <c r="E4173">
        <v>371510</v>
      </c>
      <c r="F4173" s="2">
        <v>0.03</v>
      </c>
      <c r="G4173" s="2">
        <v>0</v>
      </c>
      <c r="H4173" s="2">
        <v>0</v>
      </c>
      <c r="I4173">
        <v>0.4</v>
      </c>
      <c r="J4173">
        <v>11.000000000000002</v>
      </c>
      <c r="K4173">
        <v>0.48575499999999999</v>
      </c>
      <c r="L4173">
        <v>3.0800142500000005</v>
      </c>
    </row>
    <row r="4174" spans="1:12" x14ac:dyDescent="0.25">
      <c r="A4174" t="s">
        <v>2664</v>
      </c>
      <c r="B4174">
        <v>1</v>
      </c>
      <c r="C4174">
        <v>8</v>
      </c>
      <c r="D4174">
        <v>3</v>
      </c>
      <c r="E4174">
        <v>1300011</v>
      </c>
      <c r="F4174" s="2">
        <v>7.0000000000000007E-2</v>
      </c>
      <c r="G4174" s="2">
        <v>0</v>
      </c>
      <c r="H4174" s="2">
        <v>0.01</v>
      </c>
      <c r="I4174">
        <v>0.4</v>
      </c>
      <c r="J4174">
        <v>1.4000000000000004</v>
      </c>
      <c r="K4174">
        <v>1.6000055</v>
      </c>
      <c r="L4174">
        <v>1.0700019250000001</v>
      </c>
    </row>
    <row r="4175" spans="1:12" x14ac:dyDescent="0.25">
      <c r="A4175" t="s">
        <v>4897</v>
      </c>
      <c r="B4175">
        <v>1</v>
      </c>
      <c r="C4175">
        <v>7</v>
      </c>
      <c r="D4175">
        <v>6</v>
      </c>
      <c r="E4175">
        <v>48907</v>
      </c>
      <c r="F4175" s="2">
        <v>0</v>
      </c>
      <c r="G4175" s="2">
        <v>-0.01</v>
      </c>
      <c r="H4175" s="2">
        <v>0.01</v>
      </c>
      <c r="I4175">
        <v>0.4</v>
      </c>
      <c r="J4175">
        <v>4.6000000000000005</v>
      </c>
      <c r="K4175">
        <v>0.12445349999999999</v>
      </c>
      <c r="L4175">
        <v>1.3535587250000001</v>
      </c>
    </row>
    <row r="4176" spans="1:12" x14ac:dyDescent="0.25">
      <c r="A4176" t="s">
        <v>11357</v>
      </c>
      <c r="B4176">
        <v>1</v>
      </c>
      <c r="C4176">
        <v>14</v>
      </c>
      <c r="D4176">
        <v>4</v>
      </c>
      <c r="E4176">
        <v>3635</v>
      </c>
      <c r="F4176" s="2">
        <v>0.02</v>
      </c>
      <c r="G4176" s="2">
        <v>0</v>
      </c>
      <c r="H4176" s="2">
        <v>0.01</v>
      </c>
      <c r="I4176">
        <v>0.4</v>
      </c>
      <c r="J4176">
        <v>1.2000000000000002</v>
      </c>
      <c r="K4176">
        <v>0.45181749999999998</v>
      </c>
      <c r="L4176">
        <v>0.61813612500000004</v>
      </c>
    </row>
    <row r="4177" spans="1:12" x14ac:dyDescent="0.25">
      <c r="A4177" t="s">
        <v>20367</v>
      </c>
      <c r="B4177">
        <v>1</v>
      </c>
      <c r="C4177">
        <v>11</v>
      </c>
      <c r="D4177">
        <v>11</v>
      </c>
      <c r="E4177">
        <v>2179222</v>
      </c>
      <c r="F4177" s="2">
        <v>0.1</v>
      </c>
      <c r="G4177" s="2">
        <v>0</v>
      </c>
      <c r="H4177" s="2">
        <v>0.01</v>
      </c>
      <c r="I4177">
        <v>0.4</v>
      </c>
      <c r="J4177">
        <v>8.8000000000000007</v>
      </c>
      <c r="K4177">
        <v>2.3396110000000001</v>
      </c>
      <c r="L4177">
        <v>3.1788638500000004</v>
      </c>
    </row>
    <row r="4178" spans="1:12" x14ac:dyDescent="0.25">
      <c r="A4178" t="s">
        <v>13132</v>
      </c>
      <c r="B4178">
        <v>1</v>
      </c>
      <c r="C4178">
        <v>2</v>
      </c>
      <c r="D4178">
        <v>2</v>
      </c>
      <c r="E4178">
        <v>1819783</v>
      </c>
      <c r="F4178" s="2">
        <v>0.01</v>
      </c>
      <c r="G4178" s="2">
        <v>0</v>
      </c>
      <c r="H4178" s="2">
        <v>0</v>
      </c>
      <c r="I4178">
        <v>0.4</v>
      </c>
      <c r="J4178">
        <v>1.6</v>
      </c>
      <c r="K4178">
        <v>1.0098914999999999</v>
      </c>
      <c r="L4178">
        <v>0.91346202500000007</v>
      </c>
    </row>
    <row r="4179" spans="1:12" x14ac:dyDescent="0.25">
      <c r="A4179" t="s">
        <v>8583</v>
      </c>
      <c r="B4179">
        <v>1</v>
      </c>
      <c r="C4179">
        <v>6</v>
      </c>
      <c r="D4179">
        <v>6</v>
      </c>
      <c r="E4179">
        <v>299897</v>
      </c>
      <c r="F4179" s="2">
        <v>0.04</v>
      </c>
      <c r="G4179" s="2">
        <v>0</v>
      </c>
      <c r="H4179" s="2">
        <v>0</v>
      </c>
      <c r="I4179">
        <v>0.4</v>
      </c>
      <c r="J4179">
        <v>4.8000000000000007</v>
      </c>
      <c r="K4179">
        <v>0.54994849999999995</v>
      </c>
      <c r="L4179">
        <v>1.5524819750000003</v>
      </c>
    </row>
    <row r="4180" spans="1:12" x14ac:dyDescent="0.25">
      <c r="A4180" t="s">
        <v>1846</v>
      </c>
      <c r="B4180">
        <v>1</v>
      </c>
      <c r="C4180">
        <v>5</v>
      </c>
      <c r="D4180">
        <v>5</v>
      </c>
      <c r="E4180">
        <v>55318</v>
      </c>
      <c r="F4180" s="2">
        <v>0.03</v>
      </c>
      <c r="G4180" s="2">
        <v>0</v>
      </c>
      <c r="H4180" s="2">
        <v>0</v>
      </c>
      <c r="I4180">
        <v>0.4</v>
      </c>
      <c r="J4180">
        <v>4</v>
      </c>
      <c r="K4180">
        <v>0.32765899999999998</v>
      </c>
      <c r="L4180">
        <v>1.2746806500000001</v>
      </c>
    </row>
    <row r="4181" spans="1:12" x14ac:dyDescent="0.25">
      <c r="A4181" t="s">
        <v>11441</v>
      </c>
      <c r="B4181">
        <v>1</v>
      </c>
      <c r="C4181">
        <v>5</v>
      </c>
      <c r="D4181">
        <v>4</v>
      </c>
      <c r="E4181">
        <v>7746</v>
      </c>
      <c r="F4181" s="2">
        <v>0.03</v>
      </c>
      <c r="G4181" s="2">
        <v>0</v>
      </c>
      <c r="H4181" s="2">
        <v>0</v>
      </c>
      <c r="I4181">
        <v>0.4</v>
      </c>
      <c r="J4181">
        <v>3</v>
      </c>
      <c r="K4181">
        <v>0.303873</v>
      </c>
      <c r="L4181">
        <v>1.0163555500000001</v>
      </c>
    </row>
    <row r="4182" spans="1:12" x14ac:dyDescent="0.25">
      <c r="A4182" t="s">
        <v>5860</v>
      </c>
      <c r="B4182">
        <v>1</v>
      </c>
      <c r="C4182">
        <v>8</v>
      </c>
      <c r="D4182">
        <v>5</v>
      </c>
      <c r="E4182">
        <v>25244097</v>
      </c>
      <c r="F4182" s="2">
        <v>0</v>
      </c>
      <c r="G4182" s="2">
        <v>0</v>
      </c>
      <c r="H4182" s="2">
        <v>0</v>
      </c>
      <c r="I4182">
        <v>0.4</v>
      </c>
      <c r="J4182">
        <v>3.4</v>
      </c>
      <c r="K4182">
        <v>12.6220485</v>
      </c>
      <c r="L4182">
        <v>5.4277169749999992</v>
      </c>
    </row>
    <row r="4183" spans="1:12" x14ac:dyDescent="0.25">
      <c r="A4183" t="s">
        <v>5860</v>
      </c>
      <c r="B4183">
        <v>1</v>
      </c>
      <c r="C4183">
        <v>4</v>
      </c>
      <c r="D4183">
        <v>4</v>
      </c>
      <c r="E4183">
        <v>2294097</v>
      </c>
      <c r="F4183" s="2">
        <v>0</v>
      </c>
      <c r="G4183" s="2">
        <v>-0.01</v>
      </c>
      <c r="H4183" s="2">
        <v>0</v>
      </c>
      <c r="I4183">
        <v>0.4</v>
      </c>
      <c r="J4183">
        <v>3.2</v>
      </c>
      <c r="K4183">
        <v>0.99704849999999989</v>
      </c>
      <c r="L4183">
        <v>1.3089669750000001</v>
      </c>
    </row>
    <row r="4184" spans="1:12" x14ac:dyDescent="0.25">
      <c r="A4184" t="s">
        <v>381</v>
      </c>
      <c r="B4184">
        <v>1</v>
      </c>
      <c r="C4184">
        <v>6</v>
      </c>
      <c r="D4184">
        <v>6</v>
      </c>
      <c r="E4184">
        <v>1120978</v>
      </c>
      <c r="F4184" s="2">
        <v>7.0000000000000007E-2</v>
      </c>
      <c r="G4184" s="2">
        <v>0</v>
      </c>
      <c r="H4184" s="2">
        <v>0</v>
      </c>
      <c r="I4184">
        <v>0.4</v>
      </c>
      <c r="J4184">
        <v>4.8000000000000007</v>
      </c>
      <c r="K4184">
        <v>1.2604890000000002</v>
      </c>
      <c r="L4184">
        <v>1.8011711500000003</v>
      </c>
    </row>
    <row r="4185" spans="1:12" x14ac:dyDescent="0.25">
      <c r="A4185" t="s">
        <v>381</v>
      </c>
      <c r="B4185">
        <v>1</v>
      </c>
      <c r="C4185">
        <v>6</v>
      </c>
      <c r="D4185">
        <v>6</v>
      </c>
      <c r="E4185">
        <v>458155</v>
      </c>
      <c r="F4185" s="2">
        <v>7.0000000000000007E-2</v>
      </c>
      <c r="G4185" s="2">
        <v>0</v>
      </c>
      <c r="H4185" s="2">
        <v>0</v>
      </c>
      <c r="I4185">
        <v>0.4</v>
      </c>
      <c r="J4185">
        <v>4.8000000000000007</v>
      </c>
      <c r="K4185">
        <v>0.9290775</v>
      </c>
      <c r="L4185">
        <v>1.6851771250000003</v>
      </c>
    </row>
    <row r="4186" spans="1:12" x14ac:dyDescent="0.25">
      <c r="A4186" t="s">
        <v>381</v>
      </c>
      <c r="B4186">
        <v>1</v>
      </c>
      <c r="C4186">
        <v>5</v>
      </c>
      <c r="D4186">
        <v>4</v>
      </c>
      <c r="E4186">
        <v>438025</v>
      </c>
      <c r="F4186" s="2">
        <v>0.06</v>
      </c>
      <c r="G4186" s="2">
        <v>0</v>
      </c>
      <c r="H4186" s="2">
        <v>0</v>
      </c>
      <c r="I4186">
        <v>0.4</v>
      </c>
      <c r="J4186">
        <v>3</v>
      </c>
      <c r="K4186">
        <v>0.81901249999999992</v>
      </c>
      <c r="L4186">
        <v>1.196654375</v>
      </c>
    </row>
    <row r="4187" spans="1:12" x14ac:dyDescent="0.25">
      <c r="A4187" t="s">
        <v>19148</v>
      </c>
      <c r="B4187">
        <v>1</v>
      </c>
      <c r="C4187">
        <v>7</v>
      </c>
      <c r="D4187">
        <v>7</v>
      </c>
      <c r="E4187">
        <v>1244459</v>
      </c>
      <c r="F4187" s="2">
        <v>0.01</v>
      </c>
      <c r="G4187" s="2">
        <v>0</v>
      </c>
      <c r="H4187" s="2">
        <v>0.01</v>
      </c>
      <c r="I4187">
        <v>0.4</v>
      </c>
      <c r="J4187">
        <v>5.6000000000000005</v>
      </c>
      <c r="K4187">
        <v>0.97222949999999997</v>
      </c>
      <c r="L4187">
        <v>1.900280325</v>
      </c>
    </row>
    <row r="4188" spans="1:12" x14ac:dyDescent="0.25">
      <c r="A4188" t="s">
        <v>16181</v>
      </c>
      <c r="B4188">
        <v>1</v>
      </c>
      <c r="C4188">
        <v>9</v>
      </c>
      <c r="D4188">
        <v>9</v>
      </c>
      <c r="E4188">
        <v>856936</v>
      </c>
      <c r="F4188" s="2">
        <v>0</v>
      </c>
      <c r="G4188" s="2">
        <v>0</v>
      </c>
      <c r="H4188" s="2">
        <v>0</v>
      </c>
      <c r="I4188">
        <v>0.4</v>
      </c>
      <c r="J4188">
        <v>7.2</v>
      </c>
      <c r="K4188">
        <v>0.42846799999999996</v>
      </c>
      <c r="L4188">
        <v>2.1099638000000001</v>
      </c>
    </row>
    <row r="4189" spans="1:12" x14ac:dyDescent="0.25">
      <c r="A4189" t="s">
        <v>4144</v>
      </c>
      <c r="B4189">
        <v>1</v>
      </c>
      <c r="C4189">
        <v>8</v>
      </c>
      <c r="D4189">
        <v>6</v>
      </c>
      <c r="E4189">
        <v>165175</v>
      </c>
      <c r="F4189" s="2">
        <v>0</v>
      </c>
      <c r="G4189" s="2">
        <v>0</v>
      </c>
      <c r="H4189" s="2">
        <v>0</v>
      </c>
      <c r="I4189">
        <v>0.4</v>
      </c>
      <c r="J4189">
        <v>4.4000000000000004</v>
      </c>
      <c r="K4189">
        <v>8.2587499999999994E-2</v>
      </c>
      <c r="L4189">
        <v>1.2889056250000002</v>
      </c>
    </row>
    <row r="4190" spans="1:12" x14ac:dyDescent="0.25">
      <c r="A4190" t="s">
        <v>4144</v>
      </c>
      <c r="B4190">
        <v>1</v>
      </c>
      <c r="C4190">
        <v>17</v>
      </c>
      <c r="D4190">
        <v>4</v>
      </c>
      <c r="E4190">
        <v>437764</v>
      </c>
      <c r="F4190" s="2">
        <v>0</v>
      </c>
      <c r="G4190" s="2">
        <v>0</v>
      </c>
      <c r="H4190" s="2">
        <v>0</v>
      </c>
      <c r="I4190">
        <v>0.4</v>
      </c>
      <c r="J4190">
        <v>0.60000000000000009</v>
      </c>
      <c r="K4190">
        <v>0.21888199999999999</v>
      </c>
      <c r="L4190">
        <v>0.38660870000000003</v>
      </c>
    </row>
    <row r="4191" spans="1:12" x14ac:dyDescent="0.25">
      <c r="A4191" t="s">
        <v>14903</v>
      </c>
      <c r="B4191">
        <v>1</v>
      </c>
      <c r="C4191">
        <v>5</v>
      </c>
      <c r="D4191">
        <v>3</v>
      </c>
      <c r="E4191">
        <v>67471</v>
      </c>
      <c r="F4191" s="2">
        <v>0</v>
      </c>
      <c r="G4191" s="2">
        <v>0</v>
      </c>
      <c r="H4191" s="2">
        <v>0</v>
      </c>
      <c r="I4191">
        <v>0.4</v>
      </c>
      <c r="J4191">
        <v>2.0000000000000004</v>
      </c>
      <c r="K4191">
        <v>3.3735500000000002E-2</v>
      </c>
      <c r="L4191">
        <v>0.67180742500000012</v>
      </c>
    </row>
    <row r="4192" spans="1:12" x14ac:dyDescent="0.25">
      <c r="A4192" t="s">
        <v>1920</v>
      </c>
      <c r="B4192">
        <v>1</v>
      </c>
      <c r="C4192">
        <v>5</v>
      </c>
      <c r="D4192">
        <v>5</v>
      </c>
      <c r="E4192">
        <v>98780</v>
      </c>
      <c r="F4192" s="2">
        <v>0.08</v>
      </c>
      <c r="G4192" s="2">
        <v>0</v>
      </c>
      <c r="H4192" s="2">
        <v>0.03</v>
      </c>
      <c r="I4192">
        <v>0.4</v>
      </c>
      <c r="J4192">
        <v>4</v>
      </c>
      <c r="K4192">
        <v>1.5993900000000001</v>
      </c>
      <c r="L4192">
        <v>1.7197865000000001</v>
      </c>
    </row>
    <row r="4193" spans="1:12" x14ac:dyDescent="0.25">
      <c r="A4193" t="s">
        <v>16898</v>
      </c>
      <c r="B4193">
        <v>1</v>
      </c>
      <c r="C4193">
        <v>2164</v>
      </c>
      <c r="D4193">
        <v>2</v>
      </c>
      <c r="E4193">
        <v>52164</v>
      </c>
      <c r="F4193" s="2">
        <v>0</v>
      </c>
      <c r="G4193" s="2">
        <v>0</v>
      </c>
      <c r="H4193" s="2">
        <v>0</v>
      </c>
      <c r="I4193">
        <v>0.4</v>
      </c>
      <c r="J4193">
        <v>-430.8</v>
      </c>
      <c r="K4193">
        <v>2.6081999999999998E-2</v>
      </c>
      <c r="L4193">
        <v>-107.5308713</v>
      </c>
    </row>
    <row r="4194" spans="1:12" x14ac:dyDescent="0.25">
      <c r="A4194" t="s">
        <v>12812</v>
      </c>
      <c r="B4194">
        <v>1</v>
      </c>
      <c r="C4194">
        <v>9</v>
      </c>
      <c r="D4194">
        <v>8</v>
      </c>
      <c r="E4194">
        <v>816073</v>
      </c>
      <c r="F4194" s="2">
        <v>0.06</v>
      </c>
      <c r="G4194" s="2">
        <v>0</v>
      </c>
      <c r="H4194" s="2">
        <v>0</v>
      </c>
      <c r="I4194">
        <v>0.4</v>
      </c>
      <c r="J4194">
        <v>6.2</v>
      </c>
      <c r="K4194">
        <v>1.0080365</v>
      </c>
      <c r="L4194">
        <v>2.0628127749999998</v>
      </c>
    </row>
    <row r="4195" spans="1:12" x14ac:dyDescent="0.25">
      <c r="A4195" t="s">
        <v>17859</v>
      </c>
      <c r="B4195">
        <v>1</v>
      </c>
      <c r="C4195">
        <v>9</v>
      </c>
      <c r="D4195">
        <v>8</v>
      </c>
      <c r="E4195">
        <v>59549</v>
      </c>
      <c r="F4195" s="2">
        <v>0.04</v>
      </c>
      <c r="G4195" s="2">
        <v>0</v>
      </c>
      <c r="H4195" s="2">
        <v>0</v>
      </c>
      <c r="I4195">
        <v>0.4</v>
      </c>
      <c r="J4195">
        <v>6.2</v>
      </c>
      <c r="K4195">
        <v>0.4297745</v>
      </c>
      <c r="L4195">
        <v>1.8604210749999999</v>
      </c>
    </row>
    <row r="4196" spans="1:12" x14ac:dyDescent="0.25">
      <c r="A4196" t="s">
        <v>2408</v>
      </c>
      <c r="B4196">
        <v>1</v>
      </c>
      <c r="C4196">
        <v>5</v>
      </c>
      <c r="D4196">
        <v>5</v>
      </c>
      <c r="E4196">
        <v>713285</v>
      </c>
      <c r="F4196" s="2">
        <v>0.02</v>
      </c>
      <c r="G4196" s="2">
        <v>0</v>
      </c>
      <c r="H4196" s="2">
        <v>0</v>
      </c>
      <c r="I4196">
        <v>0.4</v>
      </c>
      <c r="J4196">
        <v>4</v>
      </c>
      <c r="K4196">
        <v>0.55664249999999993</v>
      </c>
      <c r="L4196">
        <v>1.354824875</v>
      </c>
    </row>
    <row r="4197" spans="1:12" x14ac:dyDescent="0.25">
      <c r="A4197" t="s">
        <v>2408</v>
      </c>
      <c r="B4197">
        <v>1</v>
      </c>
      <c r="C4197">
        <v>3</v>
      </c>
      <c r="D4197">
        <v>3</v>
      </c>
      <c r="E4197">
        <v>934728</v>
      </c>
      <c r="F4197" s="2">
        <v>0.03</v>
      </c>
      <c r="G4197" s="2">
        <v>0</v>
      </c>
      <c r="H4197" s="2">
        <v>0</v>
      </c>
      <c r="I4197">
        <v>0.4</v>
      </c>
      <c r="J4197">
        <v>2.4000000000000004</v>
      </c>
      <c r="K4197">
        <v>0.76736399999999994</v>
      </c>
      <c r="L4197">
        <v>1.0285774000000001</v>
      </c>
    </row>
    <row r="4198" spans="1:12" x14ac:dyDescent="0.25">
      <c r="A4198" t="s">
        <v>2408</v>
      </c>
      <c r="B4198">
        <v>1</v>
      </c>
      <c r="C4198">
        <v>14</v>
      </c>
      <c r="D4198">
        <v>14</v>
      </c>
      <c r="E4198">
        <v>1040659</v>
      </c>
      <c r="F4198" s="2">
        <v>0.02</v>
      </c>
      <c r="G4198" s="2">
        <v>0</v>
      </c>
      <c r="H4198" s="2">
        <v>0</v>
      </c>
      <c r="I4198">
        <v>0.4</v>
      </c>
      <c r="J4198">
        <v>11.200000000000001</v>
      </c>
      <c r="K4198">
        <v>0.72032950000000007</v>
      </c>
      <c r="L4198">
        <v>3.2121153250000005</v>
      </c>
    </row>
    <row r="4199" spans="1:12" x14ac:dyDescent="0.25">
      <c r="A4199" t="s">
        <v>2408</v>
      </c>
      <c r="B4199">
        <v>1</v>
      </c>
      <c r="C4199">
        <v>15</v>
      </c>
      <c r="D4199">
        <v>14</v>
      </c>
      <c r="E4199">
        <v>1855559</v>
      </c>
      <c r="F4199" s="2">
        <v>0.02</v>
      </c>
      <c r="G4199" s="2">
        <v>0</v>
      </c>
      <c r="H4199" s="2">
        <v>0</v>
      </c>
      <c r="I4199">
        <v>0.4</v>
      </c>
      <c r="J4199">
        <v>11.000000000000002</v>
      </c>
      <c r="K4199">
        <v>1.1277794999999999</v>
      </c>
      <c r="L4199">
        <v>3.3047228250000007</v>
      </c>
    </row>
    <row r="4200" spans="1:12" x14ac:dyDescent="0.25">
      <c r="A4200" t="s">
        <v>2408</v>
      </c>
      <c r="B4200">
        <v>1</v>
      </c>
      <c r="C4200">
        <v>8</v>
      </c>
      <c r="D4200">
        <v>6</v>
      </c>
      <c r="E4200">
        <v>1340395</v>
      </c>
      <c r="F4200" s="2">
        <v>0.02</v>
      </c>
      <c r="G4200" s="2">
        <v>0</v>
      </c>
      <c r="H4200" s="2">
        <v>0</v>
      </c>
      <c r="I4200">
        <v>0.4</v>
      </c>
      <c r="J4200">
        <v>4.4000000000000004</v>
      </c>
      <c r="K4200">
        <v>0.87019749999999996</v>
      </c>
      <c r="L4200">
        <v>1.5645691250000002</v>
      </c>
    </row>
    <row r="4201" spans="1:12" x14ac:dyDescent="0.25">
      <c r="A4201" t="s">
        <v>2408</v>
      </c>
      <c r="B4201">
        <v>1</v>
      </c>
      <c r="C4201">
        <v>7</v>
      </c>
      <c r="D4201">
        <v>7</v>
      </c>
      <c r="E4201">
        <v>940127</v>
      </c>
      <c r="F4201" s="2">
        <v>0.02</v>
      </c>
      <c r="G4201" s="2">
        <v>0</v>
      </c>
      <c r="H4201" s="2">
        <v>0</v>
      </c>
      <c r="I4201">
        <v>0.4</v>
      </c>
      <c r="J4201">
        <v>5.6000000000000005</v>
      </c>
      <c r="K4201">
        <v>0.67006349999999992</v>
      </c>
      <c r="L4201">
        <v>1.7945222249999999</v>
      </c>
    </row>
    <row r="4202" spans="1:12" x14ac:dyDescent="0.25">
      <c r="A4202" t="s">
        <v>2408</v>
      </c>
      <c r="B4202">
        <v>1</v>
      </c>
      <c r="C4202">
        <v>7</v>
      </c>
      <c r="D4202">
        <v>6</v>
      </c>
      <c r="E4202">
        <v>776037</v>
      </c>
      <c r="F4202" s="2">
        <v>0.03</v>
      </c>
      <c r="G4202" s="2">
        <v>0</v>
      </c>
      <c r="H4202" s="2">
        <v>0.01</v>
      </c>
      <c r="I4202">
        <v>0.4</v>
      </c>
      <c r="J4202">
        <v>4.6000000000000005</v>
      </c>
      <c r="K4202">
        <v>0.93801849999999998</v>
      </c>
      <c r="L4202">
        <v>1.638306475</v>
      </c>
    </row>
    <row r="4203" spans="1:12" x14ac:dyDescent="0.25">
      <c r="A4203" t="s">
        <v>2408</v>
      </c>
      <c r="B4203">
        <v>1</v>
      </c>
      <c r="C4203">
        <v>7</v>
      </c>
      <c r="D4203">
        <v>6</v>
      </c>
      <c r="E4203">
        <v>1014163</v>
      </c>
      <c r="F4203" s="2">
        <v>0.02</v>
      </c>
      <c r="G4203" s="2">
        <v>0</v>
      </c>
      <c r="H4203" s="2">
        <v>0</v>
      </c>
      <c r="I4203">
        <v>0.4</v>
      </c>
      <c r="J4203">
        <v>4.6000000000000005</v>
      </c>
      <c r="K4203">
        <v>0.70708149999999992</v>
      </c>
      <c r="L4203">
        <v>1.5574785250000001</v>
      </c>
    </row>
    <row r="4204" spans="1:12" x14ac:dyDescent="0.25">
      <c r="A4204" t="s">
        <v>2408</v>
      </c>
      <c r="B4204">
        <v>1</v>
      </c>
      <c r="C4204">
        <v>2</v>
      </c>
      <c r="D4204">
        <v>1</v>
      </c>
      <c r="E4204">
        <v>2405120</v>
      </c>
      <c r="F4204" s="2">
        <v>0.03</v>
      </c>
      <c r="G4204" s="2">
        <v>0</v>
      </c>
      <c r="H4204" s="2">
        <v>0.01</v>
      </c>
      <c r="I4204">
        <v>0.4</v>
      </c>
      <c r="J4204">
        <v>0.60000000000000009</v>
      </c>
      <c r="K4204">
        <v>1.7525599999999999</v>
      </c>
      <c r="L4204">
        <v>0.92339599999999999</v>
      </c>
    </row>
    <row r="4205" spans="1:12" x14ac:dyDescent="0.25">
      <c r="A4205" t="s">
        <v>2408</v>
      </c>
      <c r="B4205">
        <v>1</v>
      </c>
      <c r="C4205">
        <v>3</v>
      </c>
      <c r="D4205">
        <v>2</v>
      </c>
      <c r="E4205">
        <v>1821926</v>
      </c>
      <c r="F4205" s="2">
        <v>0.01</v>
      </c>
      <c r="G4205" s="2">
        <v>0</v>
      </c>
      <c r="H4205" s="2">
        <v>0</v>
      </c>
      <c r="I4205">
        <v>0.4</v>
      </c>
      <c r="J4205">
        <v>1.4000000000000001</v>
      </c>
      <c r="K4205">
        <v>1.0109630000000001</v>
      </c>
      <c r="L4205">
        <v>0.86383705</v>
      </c>
    </row>
    <row r="4206" spans="1:12" x14ac:dyDescent="0.25">
      <c r="A4206" t="s">
        <v>2408</v>
      </c>
      <c r="B4206">
        <v>1</v>
      </c>
      <c r="C4206">
        <v>4</v>
      </c>
      <c r="D4206">
        <v>5</v>
      </c>
      <c r="E4206">
        <v>1071848</v>
      </c>
      <c r="F4206" s="2">
        <v>0.02</v>
      </c>
      <c r="G4206" s="2">
        <v>0</v>
      </c>
      <c r="H4206" s="2">
        <v>0.01</v>
      </c>
      <c r="I4206">
        <v>0.4</v>
      </c>
      <c r="J4206">
        <v>4.2</v>
      </c>
      <c r="K4206">
        <v>0.98592400000000002</v>
      </c>
      <c r="L4206">
        <v>1.5550733999999999</v>
      </c>
    </row>
    <row r="4207" spans="1:12" x14ac:dyDescent="0.25">
      <c r="A4207" t="s">
        <v>2408</v>
      </c>
      <c r="B4207">
        <v>1</v>
      </c>
      <c r="C4207">
        <v>9</v>
      </c>
      <c r="D4207">
        <v>9</v>
      </c>
      <c r="E4207">
        <v>1731533</v>
      </c>
      <c r="F4207" s="2">
        <v>0.02</v>
      </c>
      <c r="G4207" s="2">
        <v>0</v>
      </c>
      <c r="H4207" s="2">
        <v>0</v>
      </c>
      <c r="I4207">
        <v>0.4</v>
      </c>
      <c r="J4207">
        <v>7.2</v>
      </c>
      <c r="K4207">
        <v>1.0657665000000001</v>
      </c>
      <c r="L4207">
        <v>2.3330182750000001</v>
      </c>
    </row>
    <row r="4208" spans="1:12" x14ac:dyDescent="0.25">
      <c r="A4208" t="s">
        <v>2408</v>
      </c>
      <c r="B4208">
        <v>1</v>
      </c>
      <c r="C4208">
        <v>9</v>
      </c>
      <c r="D4208">
        <v>8</v>
      </c>
      <c r="E4208">
        <v>1584020</v>
      </c>
      <c r="F4208" s="2">
        <v>0.02</v>
      </c>
      <c r="G4208" s="2">
        <v>0</v>
      </c>
      <c r="H4208" s="2">
        <v>0</v>
      </c>
      <c r="I4208">
        <v>0.4</v>
      </c>
      <c r="J4208">
        <v>6.2</v>
      </c>
      <c r="K4208">
        <v>0.99201000000000006</v>
      </c>
      <c r="L4208">
        <v>2.0572035</v>
      </c>
    </row>
    <row r="4209" spans="1:12" x14ac:dyDescent="0.25">
      <c r="A4209" t="s">
        <v>2408</v>
      </c>
      <c r="B4209">
        <v>1</v>
      </c>
      <c r="C4209">
        <v>17</v>
      </c>
      <c r="D4209">
        <v>16</v>
      </c>
      <c r="E4209">
        <v>1655978</v>
      </c>
      <c r="F4209" s="2">
        <v>0.02</v>
      </c>
      <c r="G4209" s="2">
        <v>0</v>
      </c>
      <c r="H4209" s="2">
        <v>0</v>
      </c>
      <c r="I4209">
        <v>0.4</v>
      </c>
      <c r="J4209">
        <v>12.600000000000001</v>
      </c>
      <c r="K4209">
        <v>1.027989</v>
      </c>
      <c r="L4209">
        <v>3.6697961500000007</v>
      </c>
    </row>
    <row r="4210" spans="1:12" x14ac:dyDescent="0.25">
      <c r="A4210" t="s">
        <v>9491</v>
      </c>
      <c r="B4210">
        <v>1</v>
      </c>
      <c r="C4210">
        <v>16</v>
      </c>
      <c r="D4210">
        <v>15</v>
      </c>
      <c r="E4210">
        <v>3154859</v>
      </c>
      <c r="F4210" s="2">
        <v>0.02</v>
      </c>
      <c r="G4210" s="2">
        <v>0</v>
      </c>
      <c r="H4210" s="2">
        <v>0</v>
      </c>
      <c r="I4210">
        <v>0.4</v>
      </c>
      <c r="J4210">
        <v>11.8</v>
      </c>
      <c r="K4210">
        <v>1.7774294999999998</v>
      </c>
      <c r="L4210">
        <v>3.7321003250000002</v>
      </c>
    </row>
    <row r="4211" spans="1:12" x14ac:dyDescent="0.25">
      <c r="A4211" t="s">
        <v>9793</v>
      </c>
      <c r="B4211">
        <v>1</v>
      </c>
      <c r="C4211">
        <v>7</v>
      </c>
      <c r="D4211">
        <v>3</v>
      </c>
      <c r="E4211">
        <v>573094</v>
      </c>
      <c r="F4211" s="2">
        <v>0.04</v>
      </c>
      <c r="G4211" s="2">
        <v>0</v>
      </c>
      <c r="H4211" s="2">
        <v>0</v>
      </c>
      <c r="I4211">
        <v>0.4</v>
      </c>
      <c r="J4211">
        <v>1.6000000000000003</v>
      </c>
      <c r="K4211">
        <v>0.68654700000000002</v>
      </c>
      <c r="L4211">
        <v>0.80029145000000002</v>
      </c>
    </row>
    <row r="4212" spans="1:12" x14ac:dyDescent="0.25">
      <c r="A4212" t="s">
        <v>6995</v>
      </c>
      <c r="B4212">
        <v>1</v>
      </c>
      <c r="C4212">
        <v>12</v>
      </c>
      <c r="D4212">
        <v>12</v>
      </c>
      <c r="E4212">
        <v>1426823</v>
      </c>
      <c r="F4212" s="2">
        <v>0.02</v>
      </c>
      <c r="G4212" s="2">
        <v>0</v>
      </c>
      <c r="H4212" s="2">
        <v>0</v>
      </c>
      <c r="I4212">
        <v>0.4</v>
      </c>
      <c r="J4212">
        <v>9.6000000000000014</v>
      </c>
      <c r="K4212">
        <v>0.91341150000000004</v>
      </c>
      <c r="L4212">
        <v>2.8796940250000005</v>
      </c>
    </row>
    <row r="4213" spans="1:12" x14ac:dyDescent="0.25">
      <c r="A4213" t="s">
        <v>6995</v>
      </c>
      <c r="B4213">
        <v>1</v>
      </c>
      <c r="C4213">
        <v>10</v>
      </c>
      <c r="D4213">
        <v>10</v>
      </c>
      <c r="E4213">
        <v>97192</v>
      </c>
      <c r="F4213" s="2">
        <v>0.02</v>
      </c>
      <c r="G4213" s="2">
        <v>0</v>
      </c>
      <c r="H4213" s="2">
        <v>0</v>
      </c>
      <c r="I4213">
        <v>0.4</v>
      </c>
      <c r="J4213">
        <v>8</v>
      </c>
      <c r="K4213">
        <v>0.24859600000000001</v>
      </c>
      <c r="L4213">
        <v>2.2470086</v>
      </c>
    </row>
    <row r="4214" spans="1:12" x14ac:dyDescent="0.25">
      <c r="A4214" t="s">
        <v>5221</v>
      </c>
      <c r="B4214">
        <v>1</v>
      </c>
      <c r="C4214">
        <v>79</v>
      </c>
      <c r="D4214">
        <v>4</v>
      </c>
      <c r="E4214">
        <v>18471</v>
      </c>
      <c r="F4214" s="2">
        <v>0.02</v>
      </c>
      <c r="G4214" s="2">
        <v>0</v>
      </c>
      <c r="H4214" s="2">
        <v>0</v>
      </c>
      <c r="I4214">
        <v>0.4</v>
      </c>
      <c r="J4214">
        <v>-11.8</v>
      </c>
      <c r="K4214">
        <v>0.20923550000000002</v>
      </c>
      <c r="L4214">
        <v>-2.716767575</v>
      </c>
    </row>
    <row r="4215" spans="1:12" x14ac:dyDescent="0.25">
      <c r="A4215" t="s">
        <v>3445</v>
      </c>
      <c r="B4215">
        <v>1</v>
      </c>
      <c r="C4215">
        <v>8</v>
      </c>
      <c r="D4215">
        <v>8</v>
      </c>
      <c r="E4215">
        <v>377704</v>
      </c>
      <c r="F4215" s="2">
        <v>0.04</v>
      </c>
      <c r="G4215" s="2">
        <v>0</v>
      </c>
      <c r="H4215" s="2">
        <v>0.01</v>
      </c>
      <c r="I4215">
        <v>0.4</v>
      </c>
      <c r="J4215">
        <v>6.4</v>
      </c>
      <c r="K4215">
        <v>0.83885200000000004</v>
      </c>
      <c r="L4215">
        <v>2.0535982000000002</v>
      </c>
    </row>
    <row r="4216" spans="1:12" x14ac:dyDescent="0.25">
      <c r="A4216" t="s">
        <v>3445</v>
      </c>
      <c r="B4216">
        <v>1</v>
      </c>
      <c r="C4216">
        <v>7</v>
      </c>
      <c r="D4216">
        <v>6</v>
      </c>
      <c r="E4216">
        <v>685944</v>
      </c>
      <c r="F4216" s="2">
        <v>0.03</v>
      </c>
      <c r="G4216" s="2">
        <v>0</v>
      </c>
      <c r="H4216" s="2">
        <v>0</v>
      </c>
      <c r="I4216">
        <v>0.4</v>
      </c>
      <c r="J4216">
        <v>4.6000000000000005</v>
      </c>
      <c r="K4216">
        <v>0.64297199999999999</v>
      </c>
      <c r="L4216">
        <v>1.5350402000000001</v>
      </c>
    </row>
    <row r="4217" spans="1:12" x14ac:dyDescent="0.25">
      <c r="A4217" t="s">
        <v>3445</v>
      </c>
      <c r="B4217">
        <v>1</v>
      </c>
      <c r="C4217">
        <v>4</v>
      </c>
      <c r="D4217">
        <v>2</v>
      </c>
      <c r="E4217">
        <v>1312978</v>
      </c>
      <c r="F4217" s="2">
        <v>0.03</v>
      </c>
      <c r="G4217" s="2">
        <v>0</v>
      </c>
      <c r="H4217" s="2">
        <v>0</v>
      </c>
      <c r="I4217">
        <v>0.4</v>
      </c>
      <c r="J4217">
        <v>1.2000000000000002</v>
      </c>
      <c r="K4217">
        <v>0.95648899999999992</v>
      </c>
      <c r="L4217">
        <v>0.79477115000000009</v>
      </c>
    </row>
    <row r="4218" spans="1:12" x14ac:dyDescent="0.25">
      <c r="A4218" t="s">
        <v>3445</v>
      </c>
      <c r="B4218">
        <v>1</v>
      </c>
      <c r="C4218">
        <v>8</v>
      </c>
      <c r="D4218">
        <v>6</v>
      </c>
      <c r="E4218">
        <v>435859</v>
      </c>
      <c r="F4218" s="2">
        <v>0.04</v>
      </c>
      <c r="G4218" s="2">
        <v>0</v>
      </c>
      <c r="H4218" s="2">
        <v>0</v>
      </c>
      <c r="I4218">
        <v>0.4</v>
      </c>
      <c r="J4218">
        <v>4.4000000000000004</v>
      </c>
      <c r="K4218">
        <v>0.61792950000000002</v>
      </c>
      <c r="L4218">
        <v>1.4762753250000002</v>
      </c>
    </row>
    <row r="4219" spans="1:12" x14ac:dyDescent="0.25">
      <c r="A4219" t="s">
        <v>12626</v>
      </c>
      <c r="B4219">
        <v>1</v>
      </c>
      <c r="C4219">
        <v>3</v>
      </c>
      <c r="D4219">
        <v>3</v>
      </c>
      <c r="E4219">
        <v>34324</v>
      </c>
      <c r="F4219" s="2">
        <v>0.01</v>
      </c>
      <c r="G4219" s="2">
        <v>-0.01</v>
      </c>
      <c r="H4219" s="2">
        <v>0.02</v>
      </c>
      <c r="I4219">
        <v>0.4</v>
      </c>
      <c r="J4219">
        <v>2.4000000000000004</v>
      </c>
      <c r="K4219">
        <v>0.46716200000000002</v>
      </c>
      <c r="L4219">
        <v>0.92350670000000012</v>
      </c>
    </row>
    <row r="4220" spans="1:12" x14ac:dyDescent="0.25">
      <c r="A4220" t="s">
        <v>9786</v>
      </c>
      <c r="B4220">
        <v>1</v>
      </c>
      <c r="C4220">
        <v>9</v>
      </c>
      <c r="D4220">
        <v>9</v>
      </c>
      <c r="E4220">
        <v>535094</v>
      </c>
      <c r="F4220" s="2">
        <v>0.02</v>
      </c>
      <c r="G4220" s="2">
        <v>0</v>
      </c>
      <c r="H4220" s="2">
        <v>0</v>
      </c>
      <c r="I4220">
        <v>0.4</v>
      </c>
      <c r="J4220">
        <v>7.2</v>
      </c>
      <c r="K4220">
        <v>0.46754699999999999</v>
      </c>
      <c r="L4220">
        <v>2.12364145</v>
      </c>
    </row>
    <row r="4221" spans="1:12" x14ac:dyDescent="0.25">
      <c r="A4221" t="s">
        <v>9169</v>
      </c>
      <c r="B4221">
        <v>1</v>
      </c>
      <c r="C4221">
        <v>14</v>
      </c>
      <c r="D4221">
        <v>12</v>
      </c>
      <c r="E4221">
        <v>2126462</v>
      </c>
      <c r="F4221" s="2">
        <v>0.01</v>
      </c>
      <c r="G4221" s="2">
        <v>0</v>
      </c>
      <c r="H4221" s="2">
        <v>0</v>
      </c>
      <c r="I4221">
        <v>0.4</v>
      </c>
      <c r="J4221">
        <v>9.2000000000000011</v>
      </c>
      <c r="K4221">
        <v>1.1632310000000001</v>
      </c>
      <c r="L4221">
        <v>2.8671308500000006</v>
      </c>
    </row>
    <row r="4222" spans="1:12" x14ac:dyDescent="0.25">
      <c r="A4222" t="s">
        <v>12495</v>
      </c>
      <c r="B4222">
        <v>1</v>
      </c>
      <c r="C4222">
        <v>6</v>
      </c>
      <c r="D4222">
        <v>6</v>
      </c>
      <c r="E4222">
        <v>37144</v>
      </c>
      <c r="F4222" s="2">
        <v>0.01</v>
      </c>
      <c r="G4222" s="2">
        <v>0</v>
      </c>
      <c r="H4222" s="2">
        <v>0</v>
      </c>
      <c r="I4222">
        <v>0.4</v>
      </c>
      <c r="J4222">
        <v>4.8000000000000007</v>
      </c>
      <c r="K4222">
        <v>0.11857200000000001</v>
      </c>
      <c r="L4222">
        <v>1.4015002000000003</v>
      </c>
    </row>
    <row r="4223" spans="1:12" x14ac:dyDescent="0.25">
      <c r="A4223" t="s">
        <v>16707</v>
      </c>
      <c r="B4223">
        <v>1</v>
      </c>
      <c r="C4223">
        <v>6</v>
      </c>
      <c r="D4223">
        <v>6</v>
      </c>
      <c r="E4223">
        <v>1383902</v>
      </c>
      <c r="F4223" s="2">
        <v>0.01</v>
      </c>
      <c r="G4223" s="2">
        <v>0</v>
      </c>
      <c r="H4223" s="2">
        <v>0</v>
      </c>
      <c r="I4223">
        <v>0.4</v>
      </c>
      <c r="J4223">
        <v>4.8000000000000007</v>
      </c>
      <c r="K4223">
        <v>0.79195099999999996</v>
      </c>
      <c r="L4223">
        <v>1.6371828500000003</v>
      </c>
    </row>
    <row r="4224" spans="1:12" x14ac:dyDescent="0.25">
      <c r="A4224" t="s">
        <v>16707</v>
      </c>
      <c r="B4224">
        <v>1</v>
      </c>
      <c r="C4224">
        <v>2</v>
      </c>
      <c r="D4224">
        <v>1</v>
      </c>
      <c r="E4224">
        <v>60857</v>
      </c>
      <c r="F4224" s="2">
        <v>0.02</v>
      </c>
      <c r="G4224" s="2">
        <v>0</v>
      </c>
      <c r="H4224" s="2">
        <v>0.01</v>
      </c>
      <c r="I4224">
        <v>0.4</v>
      </c>
      <c r="J4224">
        <v>0.60000000000000009</v>
      </c>
      <c r="K4224">
        <v>0.48042850000000004</v>
      </c>
      <c r="L4224">
        <v>0.47814997500000006</v>
      </c>
    </row>
    <row r="4225" spans="1:12" x14ac:dyDescent="0.25">
      <c r="A4225" t="s">
        <v>10940</v>
      </c>
      <c r="B4225">
        <v>1</v>
      </c>
      <c r="C4225">
        <v>4</v>
      </c>
      <c r="D4225">
        <v>3</v>
      </c>
      <c r="E4225">
        <v>58290</v>
      </c>
      <c r="F4225" s="2">
        <v>0.02</v>
      </c>
      <c r="G4225" s="2">
        <v>0</v>
      </c>
      <c r="H4225" s="2">
        <v>0</v>
      </c>
      <c r="I4225">
        <v>0.4</v>
      </c>
      <c r="J4225">
        <v>2.2000000000000002</v>
      </c>
      <c r="K4225">
        <v>0.22914500000000002</v>
      </c>
      <c r="L4225">
        <v>0.79020075000000012</v>
      </c>
    </row>
    <row r="4226" spans="1:12" x14ac:dyDescent="0.25">
      <c r="A4226" t="s">
        <v>10940</v>
      </c>
      <c r="B4226">
        <v>1</v>
      </c>
      <c r="C4226">
        <v>12</v>
      </c>
      <c r="D4226">
        <v>6</v>
      </c>
      <c r="E4226">
        <v>1570411</v>
      </c>
      <c r="F4226" s="2">
        <v>0.01</v>
      </c>
      <c r="G4226" s="2">
        <v>0</v>
      </c>
      <c r="H4226" s="2">
        <v>0</v>
      </c>
      <c r="I4226">
        <v>0.4</v>
      </c>
      <c r="J4226">
        <v>3.6000000000000005</v>
      </c>
      <c r="K4226">
        <v>0.88520549999999998</v>
      </c>
      <c r="L4226">
        <v>1.3698219250000001</v>
      </c>
    </row>
    <row r="4227" spans="1:12" x14ac:dyDescent="0.25">
      <c r="A4227" t="s">
        <v>10940</v>
      </c>
      <c r="B4227">
        <v>1</v>
      </c>
      <c r="C4227">
        <v>20</v>
      </c>
      <c r="D4227">
        <v>17</v>
      </c>
      <c r="E4227">
        <v>4551606</v>
      </c>
      <c r="F4227" s="2">
        <v>0.01</v>
      </c>
      <c r="G4227" s="2">
        <v>0</v>
      </c>
      <c r="H4227" s="2">
        <v>0</v>
      </c>
      <c r="I4227">
        <v>0.4</v>
      </c>
      <c r="J4227">
        <v>13.000000000000002</v>
      </c>
      <c r="K4227">
        <v>2.3758029999999999</v>
      </c>
      <c r="L4227">
        <v>4.2415310500000007</v>
      </c>
    </row>
    <row r="4228" spans="1:12" x14ac:dyDescent="0.25">
      <c r="A4228" t="s">
        <v>10940</v>
      </c>
      <c r="B4228">
        <v>1</v>
      </c>
      <c r="C4228">
        <v>6</v>
      </c>
      <c r="D4228">
        <v>6</v>
      </c>
      <c r="E4228">
        <v>215541</v>
      </c>
      <c r="F4228" s="2">
        <v>0.06</v>
      </c>
      <c r="G4228" s="2">
        <v>0</v>
      </c>
      <c r="H4228" s="2">
        <v>0</v>
      </c>
      <c r="I4228">
        <v>0.4</v>
      </c>
      <c r="J4228">
        <v>4.8000000000000007</v>
      </c>
      <c r="K4228">
        <v>0.70777049999999997</v>
      </c>
      <c r="L4228">
        <v>1.6077196750000002</v>
      </c>
    </row>
    <row r="4229" spans="1:12" x14ac:dyDescent="0.25">
      <c r="A4229" t="s">
        <v>10940</v>
      </c>
      <c r="B4229">
        <v>1</v>
      </c>
      <c r="C4229">
        <v>5</v>
      </c>
      <c r="D4229">
        <v>5</v>
      </c>
      <c r="E4229">
        <v>72200</v>
      </c>
      <c r="F4229" s="2">
        <v>0.05</v>
      </c>
      <c r="G4229" s="2">
        <v>0</v>
      </c>
      <c r="H4229" s="2">
        <v>0</v>
      </c>
      <c r="I4229">
        <v>0.4</v>
      </c>
      <c r="J4229">
        <v>4</v>
      </c>
      <c r="K4229">
        <v>0.53610000000000013</v>
      </c>
      <c r="L4229">
        <v>1.3476350000000001</v>
      </c>
    </row>
    <row r="4230" spans="1:12" x14ac:dyDescent="0.25">
      <c r="A4230" t="s">
        <v>10940</v>
      </c>
      <c r="B4230">
        <v>1</v>
      </c>
      <c r="C4230">
        <v>5</v>
      </c>
      <c r="D4230">
        <v>4</v>
      </c>
      <c r="E4230">
        <v>52595</v>
      </c>
      <c r="F4230" s="2">
        <v>0.03</v>
      </c>
      <c r="G4230" s="2">
        <v>0</v>
      </c>
      <c r="H4230" s="2">
        <v>0</v>
      </c>
      <c r="I4230">
        <v>0.4</v>
      </c>
      <c r="J4230">
        <v>3</v>
      </c>
      <c r="K4230">
        <v>0.32629749999999996</v>
      </c>
      <c r="L4230">
        <v>1.024204125</v>
      </c>
    </row>
    <row r="4231" spans="1:12" x14ac:dyDescent="0.25">
      <c r="A4231" t="s">
        <v>10940</v>
      </c>
      <c r="B4231">
        <v>1</v>
      </c>
      <c r="C4231">
        <v>5</v>
      </c>
      <c r="D4231">
        <v>1</v>
      </c>
      <c r="E4231">
        <v>115141</v>
      </c>
      <c r="F4231" s="2">
        <v>0.04</v>
      </c>
      <c r="G4231" s="2">
        <v>0</v>
      </c>
      <c r="H4231" s="2">
        <v>0</v>
      </c>
      <c r="I4231">
        <v>0.4</v>
      </c>
      <c r="J4231">
        <v>0</v>
      </c>
      <c r="K4231">
        <v>0.45757049999999999</v>
      </c>
      <c r="L4231">
        <v>0.32014967500000002</v>
      </c>
    </row>
    <row r="4232" spans="1:12" x14ac:dyDescent="0.25">
      <c r="A4232" t="s">
        <v>10940</v>
      </c>
      <c r="B4232">
        <v>1</v>
      </c>
      <c r="C4232">
        <v>3</v>
      </c>
      <c r="D4232">
        <v>2</v>
      </c>
      <c r="E4232">
        <v>232142</v>
      </c>
      <c r="F4232" s="2">
        <v>0.03</v>
      </c>
      <c r="G4232" s="2">
        <v>0</v>
      </c>
      <c r="H4232" s="2">
        <v>0</v>
      </c>
      <c r="I4232">
        <v>0.4</v>
      </c>
      <c r="J4232">
        <v>1.4000000000000001</v>
      </c>
      <c r="K4232">
        <v>0.41607099999999997</v>
      </c>
      <c r="L4232">
        <v>0.65562484999999993</v>
      </c>
    </row>
    <row r="4233" spans="1:12" x14ac:dyDescent="0.25">
      <c r="A4233" t="s">
        <v>10940</v>
      </c>
      <c r="B4233">
        <v>1</v>
      </c>
      <c r="C4233">
        <v>5</v>
      </c>
      <c r="D4233">
        <v>5</v>
      </c>
      <c r="E4233">
        <v>3027415</v>
      </c>
      <c r="F4233" s="2">
        <v>0.01</v>
      </c>
      <c r="G4233" s="2">
        <v>0</v>
      </c>
      <c r="H4233" s="2">
        <v>0</v>
      </c>
      <c r="I4233">
        <v>0.4</v>
      </c>
      <c r="J4233">
        <v>4</v>
      </c>
      <c r="K4233">
        <v>1.6137075000000001</v>
      </c>
      <c r="L4233">
        <v>1.7247976250000001</v>
      </c>
    </row>
    <row r="4234" spans="1:12" x14ac:dyDescent="0.25">
      <c r="A4234" t="s">
        <v>18822</v>
      </c>
      <c r="B4234">
        <v>1</v>
      </c>
      <c r="C4234">
        <v>5</v>
      </c>
      <c r="D4234">
        <v>3</v>
      </c>
      <c r="E4234">
        <v>6882</v>
      </c>
      <c r="F4234" s="2">
        <v>0.04</v>
      </c>
      <c r="G4234" s="2">
        <v>0</v>
      </c>
      <c r="H4234" s="2">
        <v>0</v>
      </c>
      <c r="I4234">
        <v>0.4</v>
      </c>
      <c r="J4234">
        <v>2.0000000000000004</v>
      </c>
      <c r="K4234">
        <v>0.40344100000000005</v>
      </c>
      <c r="L4234">
        <v>0.80120435000000012</v>
      </c>
    </row>
    <row r="4235" spans="1:12" x14ac:dyDescent="0.25">
      <c r="A4235" t="s">
        <v>16776</v>
      </c>
      <c r="B4235">
        <v>1</v>
      </c>
      <c r="C4235">
        <v>7</v>
      </c>
      <c r="D4235">
        <v>3</v>
      </c>
      <c r="E4235">
        <v>122059</v>
      </c>
      <c r="F4235" s="2">
        <v>0</v>
      </c>
      <c r="G4235" s="2">
        <v>0</v>
      </c>
      <c r="H4235" s="2">
        <v>0</v>
      </c>
      <c r="I4235">
        <v>0.4</v>
      </c>
      <c r="J4235">
        <v>1.6000000000000003</v>
      </c>
      <c r="K4235">
        <v>6.10295E-2</v>
      </c>
      <c r="L4235">
        <v>0.58136032500000001</v>
      </c>
    </row>
    <row r="4236" spans="1:12" x14ac:dyDescent="0.25">
      <c r="A4236" t="s">
        <v>12657</v>
      </c>
      <c r="B4236">
        <v>1</v>
      </c>
      <c r="C4236">
        <v>7</v>
      </c>
      <c r="D4236">
        <v>3</v>
      </c>
      <c r="E4236">
        <v>2564760</v>
      </c>
      <c r="F4236" s="2">
        <v>0</v>
      </c>
      <c r="G4236" s="2">
        <v>0</v>
      </c>
      <c r="H4236" s="2">
        <v>0</v>
      </c>
      <c r="I4236">
        <v>0.4</v>
      </c>
      <c r="J4236">
        <v>1.6000000000000003</v>
      </c>
      <c r="K4236">
        <v>1.2823799999999999</v>
      </c>
      <c r="L4236">
        <v>1.0088330000000001</v>
      </c>
    </row>
    <row r="4237" spans="1:12" x14ac:dyDescent="0.25">
      <c r="A4237" t="s">
        <v>3710</v>
      </c>
      <c r="B4237">
        <v>1</v>
      </c>
      <c r="C4237">
        <v>5</v>
      </c>
      <c r="D4237">
        <v>4</v>
      </c>
      <c r="E4237">
        <v>125806</v>
      </c>
      <c r="F4237" s="2">
        <v>0.01</v>
      </c>
      <c r="G4237" s="2">
        <v>0</v>
      </c>
      <c r="H4237" s="2">
        <v>0.01</v>
      </c>
      <c r="I4237">
        <v>0.4</v>
      </c>
      <c r="J4237">
        <v>3</v>
      </c>
      <c r="K4237">
        <v>0.41290300000000002</v>
      </c>
      <c r="L4237">
        <v>1.0545160500000001</v>
      </c>
    </row>
    <row r="4238" spans="1:12" x14ac:dyDescent="0.25">
      <c r="A4238" t="s">
        <v>166</v>
      </c>
      <c r="B4238">
        <v>1</v>
      </c>
      <c r="C4238">
        <v>2</v>
      </c>
      <c r="D4238">
        <v>1</v>
      </c>
      <c r="E4238">
        <v>97882</v>
      </c>
      <c r="F4238" s="2">
        <v>0.02</v>
      </c>
      <c r="G4238" s="2">
        <v>0</v>
      </c>
      <c r="H4238" s="2">
        <v>0</v>
      </c>
      <c r="I4238">
        <v>0.4</v>
      </c>
      <c r="J4238">
        <v>0.60000000000000009</v>
      </c>
      <c r="K4238">
        <v>0.24894100000000002</v>
      </c>
      <c r="L4238">
        <v>0.39712935000000005</v>
      </c>
    </row>
    <row r="4239" spans="1:12" x14ac:dyDescent="0.25">
      <c r="A4239" t="s">
        <v>166</v>
      </c>
      <c r="B4239">
        <v>1</v>
      </c>
      <c r="C4239">
        <v>4</v>
      </c>
      <c r="D4239">
        <v>1</v>
      </c>
      <c r="E4239">
        <v>26898</v>
      </c>
      <c r="F4239" s="2">
        <v>0.02</v>
      </c>
      <c r="G4239" s="2">
        <v>-0.01</v>
      </c>
      <c r="H4239" s="2">
        <v>0</v>
      </c>
      <c r="I4239">
        <v>0.4</v>
      </c>
      <c r="J4239">
        <v>0.19999999999999996</v>
      </c>
      <c r="K4239">
        <v>6.3449000000000005E-2</v>
      </c>
      <c r="L4239">
        <v>0.23220715000000003</v>
      </c>
    </row>
    <row r="4240" spans="1:12" x14ac:dyDescent="0.25">
      <c r="A4240" t="s">
        <v>166</v>
      </c>
      <c r="B4240">
        <v>1</v>
      </c>
      <c r="C4240">
        <v>1</v>
      </c>
      <c r="D4240">
        <v>1</v>
      </c>
      <c r="E4240">
        <v>19859</v>
      </c>
      <c r="F4240" s="2">
        <v>0.04</v>
      </c>
      <c r="G4240" s="2">
        <v>0</v>
      </c>
      <c r="H4240" s="2">
        <v>0.01</v>
      </c>
      <c r="I4240">
        <v>0.4</v>
      </c>
      <c r="J4240">
        <v>0.8</v>
      </c>
      <c r="K4240">
        <v>0.65992950000000006</v>
      </c>
      <c r="L4240">
        <v>0.59097532500000005</v>
      </c>
    </row>
    <row r="4241" spans="1:12" x14ac:dyDescent="0.25">
      <c r="A4241" t="s">
        <v>166</v>
      </c>
      <c r="B4241">
        <v>1</v>
      </c>
      <c r="C4241">
        <v>2</v>
      </c>
      <c r="D4241">
        <v>2</v>
      </c>
      <c r="E4241">
        <v>26225</v>
      </c>
      <c r="F4241" s="2">
        <v>0.03</v>
      </c>
      <c r="G4241" s="2">
        <v>0</v>
      </c>
      <c r="H4241" s="2">
        <v>0</v>
      </c>
      <c r="I4241">
        <v>0.4</v>
      </c>
      <c r="J4241">
        <v>1.6</v>
      </c>
      <c r="K4241">
        <v>0.31311250000000002</v>
      </c>
      <c r="L4241">
        <v>0.66958937500000004</v>
      </c>
    </row>
    <row r="4242" spans="1:12" x14ac:dyDescent="0.25">
      <c r="A4242" t="s">
        <v>166</v>
      </c>
      <c r="B4242">
        <v>1</v>
      </c>
      <c r="C4242">
        <v>4</v>
      </c>
      <c r="D4242">
        <v>2</v>
      </c>
      <c r="E4242">
        <v>27945</v>
      </c>
      <c r="F4242" s="2">
        <v>0.03</v>
      </c>
      <c r="G4242" s="2">
        <v>0</v>
      </c>
      <c r="H4242" s="2">
        <v>0</v>
      </c>
      <c r="I4242">
        <v>0.4</v>
      </c>
      <c r="J4242">
        <v>1.2000000000000002</v>
      </c>
      <c r="K4242">
        <v>0.31397249999999999</v>
      </c>
      <c r="L4242">
        <v>0.56989037500000006</v>
      </c>
    </row>
    <row r="4243" spans="1:12" x14ac:dyDescent="0.25">
      <c r="A4243" t="s">
        <v>166</v>
      </c>
      <c r="B4243">
        <v>1</v>
      </c>
      <c r="C4243">
        <v>2</v>
      </c>
      <c r="D4243">
        <v>1</v>
      </c>
      <c r="E4243">
        <v>12963</v>
      </c>
      <c r="F4243" s="2">
        <v>0.03</v>
      </c>
      <c r="G4243" s="2">
        <v>0</v>
      </c>
      <c r="H4243" s="2">
        <v>0</v>
      </c>
      <c r="I4243">
        <v>0.4</v>
      </c>
      <c r="J4243">
        <v>0.60000000000000009</v>
      </c>
      <c r="K4243">
        <v>0.30648149999999996</v>
      </c>
      <c r="L4243">
        <v>0.417268525</v>
      </c>
    </row>
    <row r="4244" spans="1:12" x14ac:dyDescent="0.25">
      <c r="A4244" t="s">
        <v>166</v>
      </c>
      <c r="B4244">
        <v>1</v>
      </c>
      <c r="C4244">
        <v>2</v>
      </c>
      <c r="D4244">
        <v>1</v>
      </c>
      <c r="E4244">
        <v>20100</v>
      </c>
      <c r="F4244" s="2">
        <v>0.03</v>
      </c>
      <c r="G4244" s="2">
        <v>0</v>
      </c>
      <c r="H4244" s="2">
        <v>0</v>
      </c>
      <c r="I4244">
        <v>0.4</v>
      </c>
      <c r="J4244">
        <v>0.60000000000000009</v>
      </c>
      <c r="K4244">
        <v>0.31004999999999999</v>
      </c>
      <c r="L4244">
        <v>0.41851750000000004</v>
      </c>
    </row>
    <row r="4245" spans="1:12" x14ac:dyDescent="0.25">
      <c r="A4245" t="s">
        <v>166</v>
      </c>
      <c r="B4245">
        <v>1</v>
      </c>
      <c r="C4245">
        <v>2</v>
      </c>
      <c r="D4245">
        <v>2</v>
      </c>
      <c r="E4245">
        <v>21650</v>
      </c>
      <c r="F4245" s="2">
        <v>0.03</v>
      </c>
      <c r="G4245" s="2">
        <v>0</v>
      </c>
      <c r="H4245" s="2">
        <v>0</v>
      </c>
      <c r="I4245">
        <v>0.4</v>
      </c>
      <c r="J4245">
        <v>1.6</v>
      </c>
      <c r="K4245">
        <v>0.31082499999999996</v>
      </c>
      <c r="L4245">
        <v>0.66878875000000004</v>
      </c>
    </row>
    <row r="4246" spans="1:12" x14ac:dyDescent="0.25">
      <c r="A4246" t="s">
        <v>166</v>
      </c>
      <c r="B4246">
        <v>1</v>
      </c>
      <c r="C4246">
        <v>1</v>
      </c>
      <c r="D4246">
        <v>1</v>
      </c>
      <c r="E4246">
        <v>35862</v>
      </c>
      <c r="F4246" s="2">
        <v>0.03</v>
      </c>
      <c r="G4246" s="2">
        <v>0</v>
      </c>
      <c r="H4246" s="2">
        <v>0</v>
      </c>
      <c r="I4246">
        <v>0.4</v>
      </c>
      <c r="J4246">
        <v>0.8</v>
      </c>
      <c r="K4246">
        <v>0.31793099999999996</v>
      </c>
      <c r="L4246">
        <v>0.47127585000000005</v>
      </c>
    </row>
    <row r="4247" spans="1:12" x14ac:dyDescent="0.25">
      <c r="A4247" t="s">
        <v>166</v>
      </c>
      <c r="B4247">
        <v>1</v>
      </c>
      <c r="C4247">
        <v>2</v>
      </c>
      <c r="D4247">
        <v>1</v>
      </c>
      <c r="E4247">
        <v>22383</v>
      </c>
      <c r="F4247" s="2">
        <v>0.04</v>
      </c>
      <c r="G4247" s="2">
        <v>0</v>
      </c>
      <c r="H4247" s="2">
        <v>0</v>
      </c>
      <c r="I4247">
        <v>0.4</v>
      </c>
      <c r="J4247">
        <v>0.60000000000000009</v>
      </c>
      <c r="K4247">
        <v>0.41119150000000004</v>
      </c>
      <c r="L4247">
        <v>0.45391702500000009</v>
      </c>
    </row>
    <row r="4248" spans="1:12" x14ac:dyDescent="0.25">
      <c r="A4248" t="s">
        <v>166</v>
      </c>
      <c r="B4248">
        <v>1</v>
      </c>
      <c r="C4248">
        <v>3</v>
      </c>
      <c r="D4248">
        <v>3</v>
      </c>
      <c r="E4248">
        <v>297209</v>
      </c>
      <c r="F4248" s="2">
        <v>0.03</v>
      </c>
      <c r="G4248" s="2">
        <v>0</v>
      </c>
      <c r="H4248" s="2">
        <v>0</v>
      </c>
      <c r="I4248">
        <v>0.4</v>
      </c>
      <c r="J4248">
        <v>2.4000000000000004</v>
      </c>
      <c r="K4248">
        <v>0.44860449999999996</v>
      </c>
      <c r="L4248">
        <v>0.91701157500000008</v>
      </c>
    </row>
    <row r="4249" spans="1:12" x14ac:dyDescent="0.25">
      <c r="A4249" t="s">
        <v>166</v>
      </c>
      <c r="B4249">
        <v>1</v>
      </c>
      <c r="C4249">
        <v>2</v>
      </c>
      <c r="D4249">
        <v>2</v>
      </c>
      <c r="E4249">
        <v>11133</v>
      </c>
      <c r="F4249" s="2">
        <v>0.03</v>
      </c>
      <c r="G4249" s="2">
        <v>0</v>
      </c>
      <c r="H4249" s="2">
        <v>0</v>
      </c>
      <c r="I4249">
        <v>0.4</v>
      </c>
      <c r="J4249">
        <v>1.6</v>
      </c>
      <c r="K4249">
        <v>0.30556649999999996</v>
      </c>
      <c r="L4249">
        <v>0.66694827499999998</v>
      </c>
    </row>
    <row r="4250" spans="1:12" x14ac:dyDescent="0.25">
      <c r="A4250" t="s">
        <v>166</v>
      </c>
      <c r="B4250">
        <v>1</v>
      </c>
      <c r="C4250">
        <v>2</v>
      </c>
      <c r="D4250">
        <v>1</v>
      </c>
      <c r="E4250">
        <v>100264</v>
      </c>
      <c r="F4250" s="2">
        <v>0.02</v>
      </c>
      <c r="G4250" s="2">
        <v>0</v>
      </c>
      <c r="H4250" s="2">
        <v>0</v>
      </c>
      <c r="I4250">
        <v>0.4</v>
      </c>
      <c r="J4250">
        <v>0.60000000000000009</v>
      </c>
      <c r="K4250">
        <v>0.25013200000000002</v>
      </c>
      <c r="L4250">
        <v>0.39754620000000007</v>
      </c>
    </row>
    <row r="4251" spans="1:12" x14ac:dyDescent="0.25">
      <c r="A4251" t="s">
        <v>166</v>
      </c>
      <c r="B4251">
        <v>1</v>
      </c>
      <c r="C4251">
        <v>4</v>
      </c>
      <c r="D4251">
        <v>3</v>
      </c>
      <c r="E4251">
        <v>172879</v>
      </c>
      <c r="F4251" s="2">
        <v>0.02</v>
      </c>
      <c r="G4251" s="2">
        <v>0</v>
      </c>
      <c r="H4251" s="2">
        <v>0</v>
      </c>
      <c r="I4251">
        <v>0.4</v>
      </c>
      <c r="J4251">
        <v>2.2000000000000002</v>
      </c>
      <c r="K4251">
        <v>0.28643950000000001</v>
      </c>
      <c r="L4251">
        <v>0.81025382500000009</v>
      </c>
    </row>
    <row r="4252" spans="1:12" x14ac:dyDescent="0.25">
      <c r="A4252" t="s">
        <v>166</v>
      </c>
      <c r="B4252">
        <v>1</v>
      </c>
      <c r="C4252">
        <v>4</v>
      </c>
      <c r="D4252">
        <v>2</v>
      </c>
      <c r="E4252">
        <v>44448</v>
      </c>
      <c r="F4252" s="2">
        <v>0.02</v>
      </c>
      <c r="G4252" s="2">
        <v>0</v>
      </c>
      <c r="H4252" s="2">
        <v>0</v>
      </c>
      <c r="I4252">
        <v>0.4</v>
      </c>
      <c r="J4252">
        <v>1.2000000000000002</v>
      </c>
      <c r="K4252">
        <v>0.222224</v>
      </c>
      <c r="L4252">
        <v>0.5377784000000001</v>
      </c>
    </row>
    <row r="4253" spans="1:12" x14ac:dyDescent="0.25">
      <c r="A4253" t="s">
        <v>166</v>
      </c>
      <c r="B4253">
        <v>1</v>
      </c>
      <c r="C4253">
        <v>3</v>
      </c>
      <c r="D4253">
        <v>3</v>
      </c>
      <c r="E4253">
        <v>113493</v>
      </c>
      <c r="F4253" s="2">
        <v>0.04</v>
      </c>
      <c r="G4253" s="2">
        <v>0</v>
      </c>
      <c r="H4253" s="2">
        <v>0.01</v>
      </c>
      <c r="I4253">
        <v>0.4</v>
      </c>
      <c r="J4253">
        <v>2.4000000000000004</v>
      </c>
      <c r="K4253">
        <v>0.70674649999999994</v>
      </c>
      <c r="L4253">
        <v>1.0073612750000001</v>
      </c>
    </row>
    <row r="4254" spans="1:12" x14ac:dyDescent="0.25">
      <c r="A4254" t="s">
        <v>166</v>
      </c>
      <c r="B4254">
        <v>1</v>
      </c>
      <c r="C4254">
        <v>4</v>
      </c>
      <c r="D4254">
        <v>3</v>
      </c>
      <c r="E4254">
        <v>237111</v>
      </c>
      <c r="F4254" s="2">
        <v>0.01</v>
      </c>
      <c r="G4254" s="2">
        <v>0</v>
      </c>
      <c r="H4254" s="2">
        <v>0</v>
      </c>
      <c r="I4254">
        <v>0.4</v>
      </c>
      <c r="J4254">
        <v>2.2000000000000002</v>
      </c>
      <c r="K4254">
        <v>0.21855550000000001</v>
      </c>
      <c r="L4254">
        <v>0.78649442500000011</v>
      </c>
    </row>
    <row r="4255" spans="1:12" x14ac:dyDescent="0.25">
      <c r="A4255" t="s">
        <v>166</v>
      </c>
      <c r="B4255">
        <v>1</v>
      </c>
      <c r="C4255">
        <v>7</v>
      </c>
      <c r="D4255">
        <v>7</v>
      </c>
      <c r="E4255">
        <v>87620</v>
      </c>
      <c r="F4255" s="2">
        <v>0.02</v>
      </c>
      <c r="G4255" s="2">
        <v>0</v>
      </c>
      <c r="H4255" s="2">
        <v>0</v>
      </c>
      <c r="I4255">
        <v>0.4</v>
      </c>
      <c r="J4255">
        <v>5.6000000000000005</v>
      </c>
      <c r="K4255">
        <v>0.24381</v>
      </c>
      <c r="L4255">
        <v>1.6453335</v>
      </c>
    </row>
    <row r="4256" spans="1:12" x14ac:dyDescent="0.25">
      <c r="A4256" t="s">
        <v>166</v>
      </c>
      <c r="B4256">
        <v>1</v>
      </c>
      <c r="C4256">
        <v>1</v>
      </c>
      <c r="D4256">
        <v>1</v>
      </c>
      <c r="E4256">
        <v>15400</v>
      </c>
      <c r="F4256" s="2">
        <v>0.03</v>
      </c>
      <c r="G4256" s="2">
        <v>0</v>
      </c>
      <c r="H4256" s="2">
        <v>0</v>
      </c>
      <c r="I4256">
        <v>0.4</v>
      </c>
      <c r="J4256">
        <v>0.8</v>
      </c>
      <c r="K4256">
        <v>0.30769999999999997</v>
      </c>
      <c r="L4256">
        <v>0.46769500000000003</v>
      </c>
    </row>
    <row r="4257" spans="1:12" x14ac:dyDescent="0.25">
      <c r="A4257" t="s">
        <v>166</v>
      </c>
      <c r="B4257">
        <v>1</v>
      </c>
      <c r="C4257">
        <v>4</v>
      </c>
      <c r="D4257">
        <v>3</v>
      </c>
      <c r="E4257">
        <v>92538</v>
      </c>
      <c r="F4257" s="2">
        <v>0.03</v>
      </c>
      <c r="G4257" s="2">
        <v>0</v>
      </c>
      <c r="H4257" s="2">
        <v>0</v>
      </c>
      <c r="I4257">
        <v>0.4</v>
      </c>
      <c r="J4257">
        <v>2.2000000000000002</v>
      </c>
      <c r="K4257">
        <v>0.34626899999999999</v>
      </c>
      <c r="L4257">
        <v>0.83119415000000008</v>
      </c>
    </row>
    <row r="4258" spans="1:12" x14ac:dyDescent="0.25">
      <c r="A4258" t="s">
        <v>166</v>
      </c>
      <c r="B4258">
        <v>1</v>
      </c>
      <c r="C4258">
        <v>3</v>
      </c>
      <c r="D4258">
        <v>3</v>
      </c>
      <c r="E4258">
        <v>146578</v>
      </c>
      <c r="F4258" s="2">
        <v>0.02</v>
      </c>
      <c r="G4258" s="2">
        <v>0</v>
      </c>
      <c r="H4258" s="2">
        <v>0</v>
      </c>
      <c r="I4258">
        <v>0.4</v>
      </c>
      <c r="J4258">
        <v>2.4000000000000004</v>
      </c>
      <c r="K4258">
        <v>0.273289</v>
      </c>
      <c r="L4258">
        <v>0.85565115000000014</v>
      </c>
    </row>
    <row r="4259" spans="1:12" x14ac:dyDescent="0.25">
      <c r="A4259" t="s">
        <v>166</v>
      </c>
      <c r="B4259">
        <v>1</v>
      </c>
      <c r="C4259">
        <v>2</v>
      </c>
      <c r="D4259">
        <v>2</v>
      </c>
      <c r="E4259">
        <v>9625</v>
      </c>
      <c r="F4259" s="2">
        <v>0.05</v>
      </c>
      <c r="G4259" s="2">
        <v>0</v>
      </c>
      <c r="H4259" s="2">
        <v>0</v>
      </c>
      <c r="I4259">
        <v>0.4</v>
      </c>
      <c r="J4259">
        <v>1.6</v>
      </c>
      <c r="K4259">
        <v>0.50481250000000011</v>
      </c>
      <c r="L4259">
        <v>0.73668437500000006</v>
      </c>
    </row>
    <row r="4260" spans="1:12" x14ac:dyDescent="0.25">
      <c r="A4260" t="s">
        <v>166</v>
      </c>
      <c r="B4260">
        <v>1</v>
      </c>
      <c r="C4260">
        <v>1</v>
      </c>
      <c r="D4260">
        <v>1</v>
      </c>
      <c r="E4260">
        <v>26967</v>
      </c>
      <c r="F4260" s="2">
        <v>0.03</v>
      </c>
      <c r="G4260" s="2">
        <v>0</v>
      </c>
      <c r="H4260" s="2">
        <v>0.01</v>
      </c>
      <c r="I4260">
        <v>0.4</v>
      </c>
      <c r="J4260">
        <v>0.8</v>
      </c>
      <c r="K4260">
        <v>0.56348350000000003</v>
      </c>
      <c r="L4260">
        <v>0.5572192250000001</v>
      </c>
    </row>
    <row r="4261" spans="1:12" x14ac:dyDescent="0.25">
      <c r="A4261" t="s">
        <v>166</v>
      </c>
      <c r="B4261">
        <v>1</v>
      </c>
      <c r="C4261">
        <v>2</v>
      </c>
      <c r="D4261">
        <v>2</v>
      </c>
      <c r="E4261">
        <v>99495</v>
      </c>
      <c r="F4261" s="2">
        <v>0.03</v>
      </c>
      <c r="G4261" s="2">
        <v>0</v>
      </c>
      <c r="H4261" s="2">
        <v>0</v>
      </c>
      <c r="I4261">
        <v>0.4</v>
      </c>
      <c r="J4261">
        <v>1.6</v>
      </c>
      <c r="K4261">
        <v>0.34974749999999999</v>
      </c>
      <c r="L4261">
        <v>0.68241162500000008</v>
      </c>
    </row>
    <row r="4262" spans="1:12" x14ac:dyDescent="0.25">
      <c r="A4262" t="s">
        <v>166</v>
      </c>
      <c r="B4262">
        <v>1</v>
      </c>
      <c r="C4262">
        <v>2</v>
      </c>
      <c r="D4262">
        <v>2</v>
      </c>
      <c r="E4262">
        <v>68965</v>
      </c>
      <c r="F4262" s="2">
        <v>0.02</v>
      </c>
      <c r="G4262" s="2">
        <v>0</v>
      </c>
      <c r="H4262" s="2">
        <v>0</v>
      </c>
      <c r="I4262">
        <v>0.4</v>
      </c>
      <c r="J4262">
        <v>1.6</v>
      </c>
      <c r="K4262">
        <v>0.23448250000000001</v>
      </c>
      <c r="L4262">
        <v>0.64206887500000009</v>
      </c>
    </row>
    <row r="4263" spans="1:12" x14ac:dyDescent="0.25">
      <c r="A4263" t="s">
        <v>166</v>
      </c>
      <c r="B4263">
        <v>1</v>
      </c>
      <c r="C4263">
        <v>5</v>
      </c>
      <c r="D4263">
        <v>4</v>
      </c>
      <c r="E4263">
        <v>82692</v>
      </c>
      <c r="F4263" s="2">
        <v>0.02</v>
      </c>
      <c r="G4263" s="2">
        <v>0</v>
      </c>
      <c r="H4263" s="2">
        <v>0</v>
      </c>
      <c r="I4263">
        <v>0.4</v>
      </c>
      <c r="J4263">
        <v>3</v>
      </c>
      <c r="K4263">
        <v>0.241346</v>
      </c>
      <c r="L4263">
        <v>0.99447110000000005</v>
      </c>
    </row>
    <row r="4264" spans="1:12" x14ac:dyDescent="0.25">
      <c r="A4264" t="s">
        <v>166</v>
      </c>
      <c r="B4264">
        <v>1</v>
      </c>
      <c r="C4264">
        <v>2</v>
      </c>
      <c r="D4264">
        <v>1</v>
      </c>
      <c r="E4264">
        <v>12820</v>
      </c>
      <c r="F4264" s="2">
        <v>0.03</v>
      </c>
      <c r="G4264" s="2">
        <v>0</v>
      </c>
      <c r="H4264" s="2">
        <v>0</v>
      </c>
      <c r="I4264">
        <v>0.4</v>
      </c>
      <c r="J4264">
        <v>0.60000000000000009</v>
      </c>
      <c r="K4264">
        <v>0.30641000000000002</v>
      </c>
      <c r="L4264">
        <v>0.41724350000000004</v>
      </c>
    </row>
    <row r="4265" spans="1:12" x14ac:dyDescent="0.25">
      <c r="A4265" t="s">
        <v>166</v>
      </c>
      <c r="B4265">
        <v>1</v>
      </c>
      <c r="C4265">
        <v>2</v>
      </c>
      <c r="D4265">
        <v>2</v>
      </c>
      <c r="E4265">
        <v>24907</v>
      </c>
      <c r="F4265" s="2">
        <v>0.02</v>
      </c>
      <c r="G4265" s="2">
        <v>0</v>
      </c>
      <c r="H4265" s="2">
        <v>0</v>
      </c>
      <c r="I4265">
        <v>0.4</v>
      </c>
      <c r="J4265">
        <v>1.6</v>
      </c>
      <c r="K4265">
        <v>0.21245350000000002</v>
      </c>
      <c r="L4265">
        <v>0.63435872500000001</v>
      </c>
    </row>
    <row r="4266" spans="1:12" x14ac:dyDescent="0.25">
      <c r="A4266" t="s">
        <v>166</v>
      </c>
      <c r="B4266">
        <v>1</v>
      </c>
      <c r="C4266">
        <v>4</v>
      </c>
      <c r="D4266">
        <v>4</v>
      </c>
      <c r="E4266">
        <v>165560</v>
      </c>
      <c r="F4266" s="2">
        <v>0.01</v>
      </c>
      <c r="G4266" s="2">
        <v>0</v>
      </c>
      <c r="H4266" s="2">
        <v>0</v>
      </c>
      <c r="I4266">
        <v>0.4</v>
      </c>
      <c r="J4266">
        <v>3.2</v>
      </c>
      <c r="K4266">
        <v>0.18278</v>
      </c>
      <c r="L4266">
        <v>1.023973</v>
      </c>
    </row>
    <row r="4267" spans="1:12" x14ac:dyDescent="0.25">
      <c r="A4267" t="s">
        <v>166</v>
      </c>
      <c r="B4267">
        <v>1</v>
      </c>
      <c r="C4267">
        <v>2</v>
      </c>
      <c r="D4267">
        <v>2</v>
      </c>
      <c r="E4267">
        <v>33697</v>
      </c>
      <c r="F4267" s="2">
        <v>0.03</v>
      </c>
      <c r="G4267" s="2">
        <v>0</v>
      </c>
      <c r="H4267" s="2">
        <v>0</v>
      </c>
      <c r="I4267">
        <v>0.4</v>
      </c>
      <c r="J4267">
        <v>1.6</v>
      </c>
      <c r="K4267">
        <v>0.31684849999999998</v>
      </c>
      <c r="L4267">
        <v>0.67089697500000001</v>
      </c>
    </row>
    <row r="4268" spans="1:12" x14ac:dyDescent="0.25">
      <c r="A4268" t="s">
        <v>166</v>
      </c>
      <c r="B4268">
        <v>1</v>
      </c>
      <c r="C4268">
        <v>2</v>
      </c>
      <c r="D4268">
        <v>2</v>
      </c>
      <c r="E4268">
        <v>57581</v>
      </c>
      <c r="F4268" s="2">
        <v>0.04</v>
      </c>
      <c r="G4268" s="2">
        <v>0</v>
      </c>
      <c r="H4268" s="2">
        <v>0.01</v>
      </c>
      <c r="I4268">
        <v>0.4</v>
      </c>
      <c r="J4268">
        <v>1.6</v>
      </c>
      <c r="K4268">
        <v>0.67879050000000007</v>
      </c>
      <c r="L4268">
        <v>0.79757667500000007</v>
      </c>
    </row>
    <row r="4269" spans="1:12" x14ac:dyDescent="0.25">
      <c r="A4269" t="s">
        <v>166</v>
      </c>
      <c r="B4269">
        <v>1</v>
      </c>
      <c r="C4269">
        <v>6</v>
      </c>
      <c r="D4269">
        <v>5</v>
      </c>
      <c r="E4269">
        <v>72022</v>
      </c>
      <c r="F4269" s="2">
        <v>0.01</v>
      </c>
      <c r="G4269" s="2">
        <v>-0.01</v>
      </c>
      <c r="H4269" s="2">
        <v>0</v>
      </c>
      <c r="I4269">
        <v>0.4</v>
      </c>
      <c r="J4269">
        <v>3.8</v>
      </c>
      <c r="K4269">
        <v>-1.3989000000000001E-2</v>
      </c>
      <c r="L4269">
        <v>1.1051038499999999</v>
      </c>
    </row>
    <row r="4270" spans="1:12" x14ac:dyDescent="0.25">
      <c r="A4270" t="s">
        <v>166</v>
      </c>
      <c r="B4270">
        <v>1</v>
      </c>
      <c r="C4270">
        <v>5</v>
      </c>
      <c r="D4270">
        <v>5</v>
      </c>
      <c r="E4270">
        <v>2756607</v>
      </c>
      <c r="F4270" s="2">
        <v>0.05</v>
      </c>
      <c r="G4270" s="2">
        <v>0</v>
      </c>
      <c r="H4270" s="2">
        <v>0</v>
      </c>
      <c r="I4270">
        <v>0.4</v>
      </c>
      <c r="J4270">
        <v>4</v>
      </c>
      <c r="K4270">
        <v>1.8783034999999999</v>
      </c>
      <c r="L4270">
        <v>1.817406225</v>
      </c>
    </row>
    <row r="4271" spans="1:12" x14ac:dyDescent="0.25">
      <c r="A4271" t="s">
        <v>166</v>
      </c>
      <c r="B4271">
        <v>1</v>
      </c>
      <c r="C4271">
        <v>3</v>
      </c>
      <c r="D4271">
        <v>3</v>
      </c>
      <c r="E4271">
        <v>261810</v>
      </c>
      <c r="F4271" s="2">
        <v>0.01</v>
      </c>
      <c r="G4271" s="2">
        <v>0</v>
      </c>
      <c r="H4271" s="2">
        <v>0</v>
      </c>
      <c r="I4271">
        <v>0.4</v>
      </c>
      <c r="J4271">
        <v>2.4000000000000004</v>
      </c>
      <c r="K4271">
        <v>0.230905</v>
      </c>
      <c r="L4271">
        <v>0.84081675000000011</v>
      </c>
    </row>
    <row r="4272" spans="1:12" x14ac:dyDescent="0.25">
      <c r="A4272" t="s">
        <v>166</v>
      </c>
      <c r="B4272">
        <v>1</v>
      </c>
      <c r="C4272">
        <v>4</v>
      </c>
      <c r="D4272">
        <v>4</v>
      </c>
      <c r="E4272">
        <v>16080</v>
      </c>
      <c r="F4272" s="2">
        <v>0.03</v>
      </c>
      <c r="G4272" s="2">
        <v>0</v>
      </c>
      <c r="H4272" s="2">
        <v>0</v>
      </c>
      <c r="I4272">
        <v>0.4</v>
      </c>
      <c r="J4272">
        <v>3.2</v>
      </c>
      <c r="K4272">
        <v>0.30803999999999998</v>
      </c>
      <c r="L4272">
        <v>1.067814</v>
      </c>
    </row>
    <row r="4273" spans="1:12" x14ac:dyDescent="0.25">
      <c r="A4273" t="s">
        <v>166</v>
      </c>
      <c r="B4273">
        <v>1</v>
      </c>
      <c r="C4273">
        <v>4</v>
      </c>
      <c r="D4273">
        <v>2</v>
      </c>
      <c r="E4273">
        <v>15787</v>
      </c>
      <c r="F4273" s="2">
        <v>0.03</v>
      </c>
      <c r="G4273" s="2">
        <v>0</v>
      </c>
      <c r="H4273" s="2">
        <v>0.01</v>
      </c>
      <c r="I4273">
        <v>0.4</v>
      </c>
      <c r="J4273">
        <v>1.2000000000000002</v>
      </c>
      <c r="K4273">
        <v>0.55789350000000004</v>
      </c>
      <c r="L4273">
        <v>0.65526272500000005</v>
      </c>
    </row>
    <row r="4274" spans="1:12" x14ac:dyDescent="0.25">
      <c r="A4274" t="s">
        <v>166</v>
      </c>
      <c r="B4274">
        <v>1</v>
      </c>
      <c r="C4274">
        <v>3</v>
      </c>
      <c r="D4274">
        <v>3</v>
      </c>
      <c r="E4274">
        <v>91100</v>
      </c>
      <c r="F4274" s="2">
        <v>0.01</v>
      </c>
      <c r="G4274" s="2">
        <v>0</v>
      </c>
      <c r="H4274" s="2">
        <v>0</v>
      </c>
      <c r="I4274">
        <v>0.4</v>
      </c>
      <c r="J4274">
        <v>2.4000000000000004</v>
      </c>
      <c r="K4274">
        <v>0.14555000000000001</v>
      </c>
      <c r="L4274">
        <v>0.81094250000000012</v>
      </c>
    </row>
    <row r="4275" spans="1:12" x14ac:dyDescent="0.25">
      <c r="A4275" t="s">
        <v>166</v>
      </c>
      <c r="B4275">
        <v>1</v>
      </c>
      <c r="C4275">
        <v>3</v>
      </c>
      <c r="D4275">
        <v>3</v>
      </c>
      <c r="E4275">
        <v>22302</v>
      </c>
      <c r="F4275" s="2">
        <v>0.04</v>
      </c>
      <c r="G4275" s="2">
        <v>0</v>
      </c>
      <c r="H4275" s="2">
        <v>0</v>
      </c>
      <c r="I4275">
        <v>0.4</v>
      </c>
      <c r="J4275">
        <v>2.4000000000000004</v>
      </c>
      <c r="K4275">
        <v>0.41115100000000004</v>
      </c>
      <c r="L4275">
        <v>0.90390285000000015</v>
      </c>
    </row>
    <row r="4276" spans="1:12" x14ac:dyDescent="0.25">
      <c r="A4276" t="s">
        <v>166</v>
      </c>
      <c r="B4276">
        <v>1</v>
      </c>
      <c r="C4276">
        <v>4</v>
      </c>
      <c r="D4276">
        <v>3</v>
      </c>
      <c r="E4276">
        <v>52109</v>
      </c>
      <c r="F4276" s="2">
        <v>0.03</v>
      </c>
      <c r="G4276" s="2">
        <v>0</v>
      </c>
      <c r="H4276" s="2">
        <v>0</v>
      </c>
      <c r="I4276">
        <v>0.4</v>
      </c>
      <c r="J4276">
        <v>2.2000000000000002</v>
      </c>
      <c r="K4276">
        <v>0.32605449999999997</v>
      </c>
      <c r="L4276">
        <v>0.82411907500000003</v>
      </c>
    </row>
    <row r="4277" spans="1:12" x14ac:dyDescent="0.25">
      <c r="A4277" t="s">
        <v>166</v>
      </c>
      <c r="B4277">
        <v>1</v>
      </c>
      <c r="C4277">
        <v>2</v>
      </c>
      <c r="D4277">
        <v>2</v>
      </c>
      <c r="E4277">
        <v>100613</v>
      </c>
      <c r="F4277" s="2">
        <v>0.03</v>
      </c>
      <c r="G4277" s="2">
        <v>0</v>
      </c>
      <c r="H4277" s="2">
        <v>0.01</v>
      </c>
      <c r="I4277">
        <v>0.4</v>
      </c>
      <c r="J4277">
        <v>1.6</v>
      </c>
      <c r="K4277">
        <v>0.60030649999999997</v>
      </c>
      <c r="L4277">
        <v>0.77010727499999998</v>
      </c>
    </row>
    <row r="4278" spans="1:12" x14ac:dyDescent="0.25">
      <c r="A4278" t="s">
        <v>11772</v>
      </c>
      <c r="B4278">
        <v>1</v>
      </c>
      <c r="C4278">
        <v>7</v>
      </c>
      <c r="D4278">
        <v>5</v>
      </c>
      <c r="E4278">
        <v>2839406</v>
      </c>
      <c r="F4278" s="2">
        <v>0</v>
      </c>
      <c r="G4278" s="2">
        <v>0</v>
      </c>
      <c r="H4278" s="2">
        <v>0</v>
      </c>
      <c r="I4278">
        <v>0.4</v>
      </c>
      <c r="J4278">
        <v>3.6</v>
      </c>
      <c r="K4278">
        <v>1.4197029999999999</v>
      </c>
      <c r="L4278">
        <v>1.55689605</v>
      </c>
    </row>
    <row r="4279" spans="1:12" x14ac:dyDescent="0.25">
      <c r="A4279" t="s">
        <v>190</v>
      </c>
      <c r="B4279">
        <v>1</v>
      </c>
      <c r="C4279">
        <v>7</v>
      </c>
      <c r="D4279">
        <v>8</v>
      </c>
      <c r="E4279">
        <v>485881</v>
      </c>
      <c r="F4279" s="2">
        <v>0.04</v>
      </c>
      <c r="G4279" s="2">
        <v>0</v>
      </c>
      <c r="H4279" s="2">
        <v>0.01</v>
      </c>
      <c r="I4279">
        <v>0.4</v>
      </c>
      <c r="J4279">
        <v>6.6000000000000005</v>
      </c>
      <c r="K4279">
        <v>0.89294050000000003</v>
      </c>
      <c r="L4279">
        <v>2.1225291749999999</v>
      </c>
    </row>
    <row r="4280" spans="1:12" x14ac:dyDescent="0.25">
      <c r="A4280" t="s">
        <v>190</v>
      </c>
      <c r="B4280">
        <v>1</v>
      </c>
      <c r="C4280">
        <v>7</v>
      </c>
      <c r="D4280">
        <v>2</v>
      </c>
      <c r="E4280">
        <v>1440724</v>
      </c>
      <c r="F4280" s="2">
        <v>0.03</v>
      </c>
      <c r="G4280" s="2">
        <v>0</v>
      </c>
      <c r="H4280" s="2">
        <v>0.01</v>
      </c>
      <c r="I4280">
        <v>0.4</v>
      </c>
      <c r="J4280">
        <v>0.60000000000000009</v>
      </c>
      <c r="K4280">
        <v>1.270362</v>
      </c>
      <c r="L4280">
        <v>0.75462669999999998</v>
      </c>
    </row>
    <row r="4281" spans="1:12" x14ac:dyDescent="0.25">
      <c r="A4281" t="s">
        <v>190</v>
      </c>
      <c r="B4281">
        <v>1</v>
      </c>
      <c r="C4281">
        <v>9</v>
      </c>
      <c r="D4281">
        <v>8</v>
      </c>
      <c r="E4281">
        <v>2122601</v>
      </c>
      <c r="F4281" s="2">
        <v>0.04</v>
      </c>
      <c r="G4281" s="2">
        <v>0</v>
      </c>
      <c r="H4281" s="2">
        <v>0</v>
      </c>
      <c r="I4281">
        <v>0.4</v>
      </c>
      <c r="J4281">
        <v>6.2</v>
      </c>
      <c r="K4281">
        <v>1.4613005000000001</v>
      </c>
      <c r="L4281">
        <v>2.221455175</v>
      </c>
    </row>
    <row r="4282" spans="1:12" x14ac:dyDescent="0.25">
      <c r="A4282" t="s">
        <v>190</v>
      </c>
      <c r="B4282">
        <v>1</v>
      </c>
      <c r="C4282">
        <v>8</v>
      </c>
      <c r="D4282">
        <v>8</v>
      </c>
      <c r="E4282">
        <v>3930664</v>
      </c>
      <c r="F4282" s="2">
        <v>0.03</v>
      </c>
      <c r="G4282" s="2">
        <v>0</v>
      </c>
      <c r="H4282" s="2">
        <v>0.01</v>
      </c>
      <c r="I4282">
        <v>0.4</v>
      </c>
      <c r="J4282">
        <v>6.4</v>
      </c>
      <c r="K4282">
        <v>2.5153319999999999</v>
      </c>
      <c r="L4282">
        <v>2.6403661999999999</v>
      </c>
    </row>
    <row r="4283" spans="1:12" x14ac:dyDescent="0.25">
      <c r="A4283" t="s">
        <v>16310</v>
      </c>
      <c r="B4283">
        <v>1</v>
      </c>
      <c r="C4283">
        <v>7</v>
      </c>
      <c r="D4283">
        <v>5</v>
      </c>
      <c r="E4283">
        <v>58519</v>
      </c>
      <c r="F4283" s="2">
        <v>0.01</v>
      </c>
      <c r="G4283" s="2">
        <v>0</v>
      </c>
      <c r="H4283" s="2">
        <v>0</v>
      </c>
      <c r="I4283">
        <v>0.4</v>
      </c>
      <c r="J4283">
        <v>3.6</v>
      </c>
      <c r="K4283">
        <v>0.1292595</v>
      </c>
      <c r="L4283">
        <v>1.1052408250000001</v>
      </c>
    </row>
    <row r="4284" spans="1:12" x14ac:dyDescent="0.25">
      <c r="A4284" t="s">
        <v>7097</v>
      </c>
      <c r="B4284">
        <v>1</v>
      </c>
      <c r="C4284">
        <v>5</v>
      </c>
      <c r="D4284">
        <v>3</v>
      </c>
      <c r="E4284">
        <v>11736</v>
      </c>
      <c r="F4284" s="2">
        <v>0.01</v>
      </c>
      <c r="G4284" s="2">
        <v>0</v>
      </c>
      <c r="H4284" s="2">
        <v>0</v>
      </c>
      <c r="I4284">
        <v>0.4</v>
      </c>
      <c r="J4284">
        <v>2.0000000000000004</v>
      </c>
      <c r="K4284">
        <v>0.105868</v>
      </c>
      <c r="L4284">
        <v>0.69705380000000017</v>
      </c>
    </row>
    <row r="4285" spans="1:12" x14ac:dyDescent="0.25">
      <c r="A4285" t="s">
        <v>3047</v>
      </c>
      <c r="B4285">
        <v>1</v>
      </c>
      <c r="C4285">
        <v>3</v>
      </c>
      <c r="D4285">
        <v>1</v>
      </c>
      <c r="E4285">
        <v>3596</v>
      </c>
      <c r="F4285" s="2">
        <v>0.01</v>
      </c>
      <c r="G4285" s="2">
        <v>0</v>
      </c>
      <c r="H4285" s="2">
        <v>0</v>
      </c>
      <c r="I4285">
        <v>0.4</v>
      </c>
      <c r="J4285">
        <v>0.4</v>
      </c>
      <c r="K4285">
        <v>0.101798</v>
      </c>
      <c r="L4285">
        <v>0.29562929999999998</v>
      </c>
    </row>
    <row r="4286" spans="1:12" x14ac:dyDescent="0.25">
      <c r="A4286" t="s">
        <v>18315</v>
      </c>
      <c r="B4286">
        <v>1</v>
      </c>
      <c r="C4286">
        <v>5</v>
      </c>
      <c r="D4286">
        <v>6</v>
      </c>
      <c r="E4286">
        <v>42451</v>
      </c>
      <c r="F4286" s="2">
        <v>0.01</v>
      </c>
      <c r="G4286" s="2">
        <v>0</v>
      </c>
      <c r="H4286" s="2">
        <v>0</v>
      </c>
      <c r="I4286">
        <v>0.4</v>
      </c>
      <c r="J4286">
        <v>5.0000000000000009</v>
      </c>
      <c r="K4286">
        <v>0.1212255</v>
      </c>
      <c r="L4286">
        <v>1.4524289250000002</v>
      </c>
    </row>
    <row r="4287" spans="1:12" x14ac:dyDescent="0.25">
      <c r="A4287" t="s">
        <v>2822</v>
      </c>
      <c r="B4287">
        <v>1</v>
      </c>
      <c r="C4287">
        <v>26</v>
      </c>
      <c r="D4287">
        <v>3</v>
      </c>
      <c r="E4287">
        <v>17968</v>
      </c>
      <c r="F4287" s="2">
        <v>0</v>
      </c>
      <c r="G4287" s="2">
        <v>0</v>
      </c>
      <c r="H4287" s="2">
        <v>0</v>
      </c>
      <c r="I4287">
        <v>0.4</v>
      </c>
      <c r="J4287">
        <v>-2.2000000000000002</v>
      </c>
      <c r="K4287">
        <v>8.9839999999999989E-3</v>
      </c>
      <c r="L4287">
        <v>-0.38685560000000002</v>
      </c>
    </row>
    <row r="4288" spans="1:12" x14ac:dyDescent="0.25">
      <c r="A4288" t="s">
        <v>1001</v>
      </c>
      <c r="B4288">
        <v>1</v>
      </c>
      <c r="C4288">
        <v>7</v>
      </c>
      <c r="D4288">
        <v>6</v>
      </c>
      <c r="E4288">
        <v>18001</v>
      </c>
      <c r="F4288" s="2">
        <v>7.0000000000000007E-2</v>
      </c>
      <c r="G4288" s="2">
        <v>0</v>
      </c>
      <c r="H4288" s="2">
        <v>0.01</v>
      </c>
      <c r="I4288">
        <v>0.4</v>
      </c>
      <c r="J4288">
        <v>4.6000000000000005</v>
      </c>
      <c r="K4288">
        <v>0.95900050000000003</v>
      </c>
      <c r="L4288">
        <v>1.6456501750000001</v>
      </c>
    </row>
    <row r="4289" spans="1:12" x14ac:dyDescent="0.25">
      <c r="A4289" t="s">
        <v>1001</v>
      </c>
      <c r="B4289">
        <v>1</v>
      </c>
      <c r="C4289">
        <v>5</v>
      </c>
      <c r="D4289">
        <v>2</v>
      </c>
      <c r="E4289">
        <v>12461</v>
      </c>
      <c r="F4289" s="2">
        <v>0.13</v>
      </c>
      <c r="G4289" s="2">
        <v>0</v>
      </c>
      <c r="H4289" s="2">
        <v>0.02</v>
      </c>
      <c r="I4289">
        <v>0.4</v>
      </c>
      <c r="J4289">
        <v>1</v>
      </c>
      <c r="K4289">
        <v>1.8062305000000001</v>
      </c>
      <c r="L4289">
        <v>1.042180675</v>
      </c>
    </row>
    <row r="4290" spans="1:12" x14ac:dyDescent="0.25">
      <c r="A4290" t="s">
        <v>20064</v>
      </c>
      <c r="B4290">
        <v>1</v>
      </c>
      <c r="C4290">
        <v>4</v>
      </c>
      <c r="D4290">
        <v>1</v>
      </c>
      <c r="E4290">
        <v>7130</v>
      </c>
      <c r="F4290" s="2">
        <v>0.02</v>
      </c>
      <c r="G4290" s="2">
        <v>0</v>
      </c>
      <c r="H4290" s="2">
        <v>0</v>
      </c>
      <c r="I4290">
        <v>0.4</v>
      </c>
      <c r="J4290">
        <v>0.19999999999999996</v>
      </c>
      <c r="K4290">
        <v>0.20356500000000002</v>
      </c>
      <c r="L4290">
        <v>0.28124775000000002</v>
      </c>
    </row>
    <row r="4291" spans="1:12" x14ac:dyDescent="0.25">
      <c r="A4291" t="s">
        <v>2304</v>
      </c>
      <c r="B4291">
        <v>1</v>
      </c>
      <c r="C4291">
        <v>10</v>
      </c>
      <c r="D4291">
        <v>8</v>
      </c>
      <c r="E4291">
        <v>1099860</v>
      </c>
      <c r="F4291" s="2">
        <v>0.03</v>
      </c>
      <c r="G4291" s="2">
        <v>0</v>
      </c>
      <c r="H4291" s="2">
        <v>0.01</v>
      </c>
      <c r="I4291">
        <v>0.4</v>
      </c>
      <c r="J4291">
        <v>6</v>
      </c>
      <c r="K4291">
        <v>1.0999300000000001</v>
      </c>
      <c r="L4291">
        <v>2.0449755000000001</v>
      </c>
    </row>
    <row r="4292" spans="1:12" x14ac:dyDescent="0.25">
      <c r="A4292" t="s">
        <v>1710</v>
      </c>
      <c r="B4292">
        <v>1</v>
      </c>
      <c r="C4292">
        <v>2</v>
      </c>
      <c r="D4292">
        <v>1</v>
      </c>
      <c r="E4292">
        <v>2016536</v>
      </c>
      <c r="F4292" s="2">
        <v>0.05</v>
      </c>
      <c r="G4292" s="2">
        <v>-0.01</v>
      </c>
      <c r="H4292" s="2">
        <v>0.01</v>
      </c>
      <c r="I4292">
        <v>0.4</v>
      </c>
      <c r="J4292">
        <v>0.60000000000000009</v>
      </c>
      <c r="K4292">
        <v>1.6082680000000003</v>
      </c>
      <c r="L4292">
        <v>0.87289380000000005</v>
      </c>
    </row>
    <row r="4293" spans="1:12" x14ac:dyDescent="0.25">
      <c r="A4293" t="s">
        <v>11107</v>
      </c>
      <c r="B4293">
        <v>1</v>
      </c>
      <c r="C4293">
        <v>9</v>
      </c>
      <c r="D4293">
        <v>6</v>
      </c>
      <c r="E4293">
        <v>460847</v>
      </c>
      <c r="F4293" s="2">
        <v>0.05</v>
      </c>
      <c r="G4293" s="2">
        <v>0</v>
      </c>
      <c r="H4293" s="2">
        <v>0</v>
      </c>
      <c r="I4293">
        <v>0.4</v>
      </c>
      <c r="J4293">
        <v>4.2000000000000011</v>
      </c>
      <c r="K4293">
        <v>0.73042350000000011</v>
      </c>
      <c r="L4293">
        <v>1.4656482250000005</v>
      </c>
    </row>
    <row r="4294" spans="1:12" x14ac:dyDescent="0.25">
      <c r="A4294" t="s">
        <v>7413</v>
      </c>
      <c r="B4294">
        <v>1</v>
      </c>
      <c r="C4294">
        <v>6</v>
      </c>
      <c r="D4294">
        <v>6</v>
      </c>
      <c r="E4294">
        <v>514150</v>
      </c>
      <c r="F4294" s="2">
        <v>0.03</v>
      </c>
      <c r="G4294" s="2">
        <v>0</v>
      </c>
      <c r="H4294" s="2">
        <v>0</v>
      </c>
      <c r="I4294">
        <v>0.4</v>
      </c>
      <c r="J4294">
        <v>4.8000000000000007</v>
      </c>
      <c r="K4294">
        <v>0.55707499999999999</v>
      </c>
      <c r="L4294">
        <v>1.5549762500000004</v>
      </c>
    </row>
    <row r="4295" spans="1:12" x14ac:dyDescent="0.25">
      <c r="A4295" t="s">
        <v>14848</v>
      </c>
      <c r="B4295">
        <v>1</v>
      </c>
      <c r="C4295">
        <v>1</v>
      </c>
      <c r="D4295">
        <v>1</v>
      </c>
      <c r="E4295">
        <v>10754</v>
      </c>
      <c r="F4295" s="2">
        <v>0.02</v>
      </c>
      <c r="G4295" s="2">
        <v>0</v>
      </c>
      <c r="H4295" s="2">
        <v>0</v>
      </c>
      <c r="I4295">
        <v>0.4</v>
      </c>
      <c r="J4295">
        <v>0.8</v>
      </c>
      <c r="K4295">
        <v>0.205377</v>
      </c>
      <c r="L4295">
        <v>0.43188195000000007</v>
      </c>
    </row>
    <row r="4296" spans="1:12" x14ac:dyDescent="0.25">
      <c r="A4296" t="s">
        <v>3652</v>
      </c>
      <c r="B4296">
        <v>1</v>
      </c>
      <c r="C4296">
        <v>6</v>
      </c>
      <c r="D4296">
        <v>4</v>
      </c>
      <c r="E4296">
        <v>899675</v>
      </c>
      <c r="F4296" s="2">
        <v>0</v>
      </c>
      <c r="G4296" s="2">
        <v>0</v>
      </c>
      <c r="H4296" s="2">
        <v>0</v>
      </c>
      <c r="I4296">
        <v>0.4</v>
      </c>
      <c r="J4296">
        <v>2.8000000000000003</v>
      </c>
      <c r="K4296">
        <v>0.4498375</v>
      </c>
      <c r="L4296">
        <v>1.017443125</v>
      </c>
    </row>
    <row r="4297" spans="1:12" x14ac:dyDescent="0.25">
      <c r="A4297" t="s">
        <v>10886</v>
      </c>
      <c r="B4297">
        <v>1</v>
      </c>
      <c r="C4297">
        <v>6</v>
      </c>
      <c r="D4297">
        <v>6</v>
      </c>
      <c r="E4297">
        <v>388048</v>
      </c>
      <c r="F4297" s="2">
        <v>0.03</v>
      </c>
      <c r="G4297" s="2">
        <v>0</v>
      </c>
      <c r="H4297" s="2">
        <v>0</v>
      </c>
      <c r="I4297">
        <v>0.4</v>
      </c>
      <c r="J4297">
        <v>4.8000000000000007</v>
      </c>
      <c r="K4297">
        <v>0.49402400000000002</v>
      </c>
      <c r="L4297">
        <v>1.5329084000000004</v>
      </c>
    </row>
    <row r="4298" spans="1:12" x14ac:dyDescent="0.25">
      <c r="A4298" t="s">
        <v>10886</v>
      </c>
      <c r="B4298">
        <v>1</v>
      </c>
      <c r="C4298">
        <v>29</v>
      </c>
      <c r="D4298">
        <v>28</v>
      </c>
      <c r="E4298">
        <v>21888660</v>
      </c>
      <c r="F4298" s="2">
        <v>0.02</v>
      </c>
      <c r="G4298" s="2">
        <v>0</v>
      </c>
      <c r="H4298" s="2">
        <v>0</v>
      </c>
      <c r="I4298">
        <v>0.4</v>
      </c>
      <c r="J4298">
        <v>22.200000000000003</v>
      </c>
      <c r="K4298">
        <v>11.144329999999998</v>
      </c>
      <c r="L4298">
        <v>9.6105155</v>
      </c>
    </row>
    <row r="4299" spans="1:12" x14ac:dyDescent="0.25">
      <c r="A4299" t="s">
        <v>5853</v>
      </c>
      <c r="B4299">
        <v>1</v>
      </c>
      <c r="C4299">
        <v>12</v>
      </c>
      <c r="D4299">
        <v>11</v>
      </c>
      <c r="E4299">
        <v>820955</v>
      </c>
      <c r="F4299" s="2">
        <v>0.03</v>
      </c>
      <c r="G4299" s="2">
        <v>0</v>
      </c>
      <c r="H4299" s="2">
        <v>0</v>
      </c>
      <c r="I4299">
        <v>0.4</v>
      </c>
      <c r="J4299">
        <v>8.6000000000000014</v>
      </c>
      <c r="K4299">
        <v>0.71047749999999998</v>
      </c>
      <c r="L4299">
        <v>2.5586671250000004</v>
      </c>
    </row>
    <row r="4300" spans="1:12" x14ac:dyDescent="0.25">
      <c r="A4300" t="s">
        <v>681</v>
      </c>
      <c r="B4300">
        <v>1</v>
      </c>
      <c r="C4300">
        <v>7</v>
      </c>
      <c r="D4300">
        <v>5</v>
      </c>
      <c r="E4300">
        <v>817094</v>
      </c>
      <c r="F4300" s="2">
        <v>0</v>
      </c>
      <c r="G4300" s="2">
        <v>0</v>
      </c>
      <c r="H4300" s="2">
        <v>0</v>
      </c>
      <c r="I4300">
        <v>0.4</v>
      </c>
      <c r="J4300">
        <v>3.6</v>
      </c>
      <c r="K4300">
        <v>0.40854699999999999</v>
      </c>
      <c r="L4300">
        <v>1.2029914500000001</v>
      </c>
    </row>
    <row r="4301" spans="1:12" x14ac:dyDescent="0.25">
      <c r="A4301" t="s">
        <v>681</v>
      </c>
      <c r="B4301">
        <v>1</v>
      </c>
      <c r="C4301">
        <v>5</v>
      </c>
      <c r="D4301">
        <v>1</v>
      </c>
      <c r="E4301">
        <v>51143</v>
      </c>
      <c r="F4301" s="2">
        <v>0.01</v>
      </c>
      <c r="G4301" s="2">
        <v>0</v>
      </c>
      <c r="H4301" s="2">
        <v>0</v>
      </c>
      <c r="I4301">
        <v>0.4</v>
      </c>
      <c r="J4301">
        <v>0</v>
      </c>
      <c r="K4301">
        <v>0.1255715</v>
      </c>
      <c r="L4301">
        <v>0.20395002500000003</v>
      </c>
    </row>
    <row r="4302" spans="1:12" x14ac:dyDescent="0.25">
      <c r="A4302" t="s">
        <v>681</v>
      </c>
      <c r="B4302">
        <v>1</v>
      </c>
      <c r="C4302">
        <v>17</v>
      </c>
      <c r="D4302">
        <v>13</v>
      </c>
      <c r="E4302">
        <v>310140</v>
      </c>
      <c r="F4302" s="2">
        <v>0</v>
      </c>
      <c r="G4302" s="2">
        <v>0</v>
      </c>
      <c r="H4302" s="2">
        <v>0</v>
      </c>
      <c r="I4302">
        <v>0.4</v>
      </c>
      <c r="J4302">
        <v>9.6</v>
      </c>
      <c r="K4302">
        <v>0.15506999999999999</v>
      </c>
      <c r="L4302">
        <v>2.6142745000000001</v>
      </c>
    </row>
    <row r="4303" spans="1:12" x14ac:dyDescent="0.25">
      <c r="A4303" t="s">
        <v>681</v>
      </c>
      <c r="B4303">
        <v>1</v>
      </c>
      <c r="C4303">
        <v>5</v>
      </c>
      <c r="D4303">
        <v>2</v>
      </c>
      <c r="E4303">
        <v>22795</v>
      </c>
      <c r="F4303" s="2">
        <v>0</v>
      </c>
      <c r="G4303" s="2">
        <v>0</v>
      </c>
      <c r="H4303" s="2">
        <v>0</v>
      </c>
      <c r="I4303">
        <v>0.4</v>
      </c>
      <c r="J4303">
        <v>1</v>
      </c>
      <c r="K4303">
        <v>1.13975E-2</v>
      </c>
      <c r="L4303">
        <v>0.41398912500000001</v>
      </c>
    </row>
    <row r="4304" spans="1:12" x14ac:dyDescent="0.25">
      <c r="A4304" t="s">
        <v>681</v>
      </c>
      <c r="B4304">
        <v>1</v>
      </c>
      <c r="C4304">
        <v>9</v>
      </c>
      <c r="D4304">
        <v>8</v>
      </c>
      <c r="E4304">
        <v>176448</v>
      </c>
      <c r="F4304" s="2">
        <v>0.01</v>
      </c>
      <c r="G4304" s="2">
        <v>0</v>
      </c>
      <c r="H4304" s="2">
        <v>0</v>
      </c>
      <c r="I4304">
        <v>0.4</v>
      </c>
      <c r="J4304">
        <v>6.2</v>
      </c>
      <c r="K4304">
        <v>0.188224</v>
      </c>
      <c r="L4304">
        <v>1.7758783999999999</v>
      </c>
    </row>
    <row r="4305" spans="1:12" x14ac:dyDescent="0.25">
      <c r="A4305" t="s">
        <v>681</v>
      </c>
      <c r="B4305">
        <v>1</v>
      </c>
      <c r="C4305">
        <v>10</v>
      </c>
      <c r="D4305">
        <v>7</v>
      </c>
      <c r="E4305">
        <v>109733</v>
      </c>
      <c r="F4305" s="2">
        <v>0</v>
      </c>
      <c r="G4305" s="2">
        <v>0</v>
      </c>
      <c r="H4305" s="2">
        <v>0</v>
      </c>
      <c r="I4305">
        <v>0.4</v>
      </c>
      <c r="J4305">
        <v>5</v>
      </c>
      <c r="K4305">
        <v>5.4866499999999999E-2</v>
      </c>
      <c r="L4305">
        <v>1.4292032750000001</v>
      </c>
    </row>
    <row r="4306" spans="1:12" x14ac:dyDescent="0.25">
      <c r="A4306" t="s">
        <v>681</v>
      </c>
      <c r="B4306">
        <v>1</v>
      </c>
      <c r="C4306">
        <v>7</v>
      </c>
      <c r="D4306">
        <v>5</v>
      </c>
      <c r="E4306">
        <v>41025</v>
      </c>
      <c r="F4306" s="2">
        <v>0</v>
      </c>
      <c r="G4306" s="2">
        <v>0</v>
      </c>
      <c r="H4306" s="2">
        <v>0</v>
      </c>
      <c r="I4306">
        <v>0.4</v>
      </c>
      <c r="J4306">
        <v>3.6</v>
      </c>
      <c r="K4306">
        <v>2.0512499999999999E-2</v>
      </c>
      <c r="L4306">
        <v>1.067179375</v>
      </c>
    </row>
    <row r="4307" spans="1:12" x14ac:dyDescent="0.25">
      <c r="A4307" t="s">
        <v>681</v>
      </c>
      <c r="B4307">
        <v>1</v>
      </c>
      <c r="C4307">
        <v>4</v>
      </c>
      <c r="D4307">
        <v>2</v>
      </c>
      <c r="E4307">
        <v>34600</v>
      </c>
      <c r="F4307" s="2">
        <v>0</v>
      </c>
      <c r="G4307" s="2">
        <v>0</v>
      </c>
      <c r="H4307" s="2">
        <v>0</v>
      </c>
      <c r="I4307">
        <v>0.4</v>
      </c>
      <c r="J4307">
        <v>1.2000000000000002</v>
      </c>
      <c r="K4307">
        <v>1.7299999999999999E-2</v>
      </c>
      <c r="L4307">
        <v>0.46605500000000005</v>
      </c>
    </row>
    <row r="4308" spans="1:12" x14ac:dyDescent="0.25">
      <c r="A4308" t="s">
        <v>681</v>
      </c>
      <c r="B4308">
        <v>1</v>
      </c>
      <c r="C4308">
        <v>7</v>
      </c>
      <c r="D4308">
        <v>4</v>
      </c>
      <c r="E4308">
        <v>149005</v>
      </c>
      <c r="F4308" s="2">
        <v>0</v>
      </c>
      <c r="G4308" s="2">
        <v>0</v>
      </c>
      <c r="H4308" s="2">
        <v>0</v>
      </c>
      <c r="I4308">
        <v>0.4</v>
      </c>
      <c r="J4308">
        <v>2.6</v>
      </c>
      <c r="K4308">
        <v>7.4502499999999999E-2</v>
      </c>
      <c r="L4308">
        <v>0.83607587500000002</v>
      </c>
    </row>
    <row r="4309" spans="1:12" x14ac:dyDescent="0.25">
      <c r="A4309" t="s">
        <v>681</v>
      </c>
      <c r="B4309">
        <v>1</v>
      </c>
      <c r="C4309">
        <v>6</v>
      </c>
      <c r="D4309">
        <v>4</v>
      </c>
      <c r="E4309">
        <v>110590</v>
      </c>
      <c r="F4309" s="2">
        <v>0</v>
      </c>
      <c r="G4309" s="2">
        <v>0</v>
      </c>
      <c r="H4309" s="2">
        <v>0</v>
      </c>
      <c r="I4309">
        <v>0.4</v>
      </c>
      <c r="J4309">
        <v>2.8000000000000003</v>
      </c>
      <c r="K4309">
        <v>5.5294999999999997E-2</v>
      </c>
      <c r="L4309">
        <v>0.87935325000000009</v>
      </c>
    </row>
    <row r="4310" spans="1:12" x14ac:dyDescent="0.25">
      <c r="A4310" t="s">
        <v>681</v>
      </c>
      <c r="B4310">
        <v>1</v>
      </c>
      <c r="C4310">
        <v>4</v>
      </c>
      <c r="D4310">
        <v>4</v>
      </c>
      <c r="E4310">
        <v>330958</v>
      </c>
      <c r="F4310" s="2">
        <v>0</v>
      </c>
      <c r="G4310" s="2">
        <v>0</v>
      </c>
      <c r="H4310" s="2">
        <v>0</v>
      </c>
      <c r="I4310">
        <v>0.4</v>
      </c>
      <c r="J4310">
        <v>3.2</v>
      </c>
      <c r="K4310">
        <v>0.16547899999999999</v>
      </c>
      <c r="L4310">
        <v>1.01791765</v>
      </c>
    </row>
    <row r="4311" spans="1:12" x14ac:dyDescent="0.25">
      <c r="A4311" t="s">
        <v>681</v>
      </c>
      <c r="B4311">
        <v>1</v>
      </c>
      <c r="C4311">
        <v>8</v>
      </c>
      <c r="D4311">
        <v>4</v>
      </c>
      <c r="E4311">
        <v>8232</v>
      </c>
      <c r="F4311" s="2">
        <v>0.01</v>
      </c>
      <c r="G4311" s="2">
        <v>0</v>
      </c>
      <c r="H4311" s="2">
        <v>0</v>
      </c>
      <c r="I4311">
        <v>0.4</v>
      </c>
      <c r="J4311">
        <v>2.4000000000000004</v>
      </c>
      <c r="K4311">
        <v>0.104116</v>
      </c>
      <c r="L4311">
        <v>0.79644060000000017</v>
      </c>
    </row>
    <row r="4312" spans="1:12" x14ac:dyDescent="0.25">
      <c r="A4312" t="s">
        <v>20513</v>
      </c>
      <c r="B4312">
        <v>1</v>
      </c>
      <c r="C4312">
        <v>5</v>
      </c>
      <c r="D4312">
        <v>4</v>
      </c>
      <c r="E4312">
        <v>56317</v>
      </c>
      <c r="F4312" s="2">
        <v>0.01</v>
      </c>
      <c r="G4312" s="2">
        <v>0</v>
      </c>
      <c r="H4312" s="2">
        <v>0</v>
      </c>
      <c r="I4312">
        <v>0.4</v>
      </c>
      <c r="J4312">
        <v>3</v>
      </c>
      <c r="K4312">
        <v>0.12815850000000001</v>
      </c>
      <c r="L4312">
        <v>0.95485547500000001</v>
      </c>
    </row>
    <row r="4313" spans="1:12" x14ac:dyDescent="0.25">
      <c r="A4313" t="s">
        <v>753</v>
      </c>
      <c r="B4313">
        <v>1</v>
      </c>
      <c r="C4313">
        <v>17</v>
      </c>
      <c r="D4313">
        <v>15</v>
      </c>
      <c r="E4313">
        <v>574412</v>
      </c>
      <c r="F4313" s="2">
        <v>0.01</v>
      </c>
      <c r="G4313" s="2">
        <v>0</v>
      </c>
      <c r="H4313" s="2">
        <v>0</v>
      </c>
      <c r="I4313">
        <v>0.4</v>
      </c>
      <c r="J4313">
        <v>11.6</v>
      </c>
      <c r="K4313">
        <v>0.38720599999999994</v>
      </c>
      <c r="L4313">
        <v>3.1955220999999998</v>
      </c>
    </row>
    <row r="4314" spans="1:12" x14ac:dyDescent="0.25">
      <c r="A4314" t="s">
        <v>4119</v>
      </c>
      <c r="B4314">
        <v>1</v>
      </c>
      <c r="C4314">
        <v>25</v>
      </c>
      <c r="D4314">
        <v>2</v>
      </c>
      <c r="E4314">
        <v>2447</v>
      </c>
      <c r="F4314" s="2">
        <v>0</v>
      </c>
      <c r="G4314" s="2">
        <v>0</v>
      </c>
      <c r="H4314" s="2">
        <v>0</v>
      </c>
      <c r="I4314">
        <v>0.4</v>
      </c>
      <c r="J4314">
        <v>-3.0000000000000004</v>
      </c>
      <c r="K4314">
        <v>1.2235E-3</v>
      </c>
      <c r="L4314">
        <v>-0.58957177500000013</v>
      </c>
    </row>
    <row r="4315" spans="1:12" x14ac:dyDescent="0.25">
      <c r="A4315" t="s">
        <v>3656</v>
      </c>
      <c r="B4315">
        <v>1</v>
      </c>
      <c r="C4315">
        <v>7</v>
      </c>
      <c r="D4315">
        <v>7</v>
      </c>
      <c r="E4315">
        <v>1820569</v>
      </c>
      <c r="F4315" s="2">
        <v>0.03</v>
      </c>
      <c r="G4315" s="2">
        <v>0</v>
      </c>
      <c r="H4315" s="2">
        <v>0</v>
      </c>
      <c r="I4315">
        <v>0.4</v>
      </c>
      <c r="J4315">
        <v>5.6000000000000005</v>
      </c>
      <c r="K4315">
        <v>1.2102845</v>
      </c>
      <c r="L4315">
        <v>1.9835995749999999</v>
      </c>
    </row>
    <row r="4316" spans="1:12" x14ac:dyDescent="0.25">
      <c r="A4316" t="s">
        <v>4012</v>
      </c>
      <c r="B4316">
        <v>1</v>
      </c>
      <c r="C4316">
        <v>12</v>
      </c>
      <c r="D4316">
        <v>11</v>
      </c>
      <c r="E4316">
        <v>352048</v>
      </c>
      <c r="F4316" s="2">
        <v>0.06</v>
      </c>
      <c r="G4316" s="2">
        <v>0</v>
      </c>
      <c r="H4316" s="2">
        <v>0.01</v>
      </c>
      <c r="I4316">
        <v>0.4</v>
      </c>
      <c r="J4316">
        <v>8.6000000000000014</v>
      </c>
      <c r="K4316">
        <v>1.026024</v>
      </c>
      <c r="L4316">
        <v>2.6691084000000007</v>
      </c>
    </row>
    <row r="4317" spans="1:12" x14ac:dyDescent="0.25">
      <c r="A4317" t="s">
        <v>4012</v>
      </c>
      <c r="B4317">
        <v>1</v>
      </c>
      <c r="C4317">
        <v>5</v>
      </c>
      <c r="D4317">
        <v>3</v>
      </c>
      <c r="E4317">
        <v>298421</v>
      </c>
      <c r="F4317" s="2">
        <v>0.05</v>
      </c>
      <c r="G4317" s="2">
        <v>0</v>
      </c>
      <c r="H4317" s="2">
        <v>0.01</v>
      </c>
      <c r="I4317">
        <v>0.4</v>
      </c>
      <c r="J4317">
        <v>2.0000000000000004</v>
      </c>
      <c r="K4317">
        <v>0.89921050000000013</v>
      </c>
      <c r="L4317">
        <v>0.97472367500000012</v>
      </c>
    </row>
    <row r="4318" spans="1:12" x14ac:dyDescent="0.25">
      <c r="A4318" t="s">
        <v>4012</v>
      </c>
      <c r="B4318">
        <v>1</v>
      </c>
      <c r="C4318">
        <v>12</v>
      </c>
      <c r="D4318">
        <v>12</v>
      </c>
      <c r="E4318">
        <v>1322797</v>
      </c>
      <c r="F4318" s="2">
        <v>0.05</v>
      </c>
      <c r="G4318" s="2">
        <v>0</v>
      </c>
      <c r="H4318" s="2">
        <v>0</v>
      </c>
      <c r="I4318">
        <v>0.4</v>
      </c>
      <c r="J4318">
        <v>9.6000000000000014</v>
      </c>
      <c r="K4318">
        <v>1.1613985000000002</v>
      </c>
      <c r="L4318">
        <v>2.9664894750000004</v>
      </c>
    </row>
    <row r="4319" spans="1:12" x14ac:dyDescent="0.25">
      <c r="A4319" t="s">
        <v>7542</v>
      </c>
      <c r="B4319">
        <v>1</v>
      </c>
      <c r="C4319">
        <v>4</v>
      </c>
      <c r="D4319">
        <v>2</v>
      </c>
      <c r="E4319">
        <v>5969</v>
      </c>
      <c r="F4319" s="2">
        <v>0.03</v>
      </c>
      <c r="G4319" s="2">
        <v>0</v>
      </c>
      <c r="H4319" s="2">
        <v>0.02</v>
      </c>
      <c r="I4319">
        <v>0.4</v>
      </c>
      <c r="J4319">
        <v>1.2000000000000002</v>
      </c>
      <c r="K4319">
        <v>0.80298449999999999</v>
      </c>
      <c r="L4319">
        <v>0.74104457500000009</v>
      </c>
    </row>
    <row r="4320" spans="1:12" x14ac:dyDescent="0.25">
      <c r="A4320" t="s">
        <v>18135</v>
      </c>
      <c r="B4320">
        <v>1</v>
      </c>
      <c r="C4320">
        <v>14</v>
      </c>
      <c r="D4320">
        <v>14</v>
      </c>
      <c r="E4320">
        <v>713574</v>
      </c>
      <c r="F4320" s="2">
        <v>0.02</v>
      </c>
      <c r="G4320" s="2">
        <v>0</v>
      </c>
      <c r="H4320" s="2">
        <v>0</v>
      </c>
      <c r="I4320">
        <v>0.4</v>
      </c>
      <c r="J4320">
        <v>11.200000000000001</v>
      </c>
      <c r="K4320">
        <v>0.55678699999999992</v>
      </c>
      <c r="L4320">
        <v>3.1548754500000005</v>
      </c>
    </row>
    <row r="4321" spans="1:12" x14ac:dyDescent="0.25">
      <c r="A4321" t="s">
        <v>11422</v>
      </c>
      <c r="B4321">
        <v>1</v>
      </c>
      <c r="C4321">
        <v>5</v>
      </c>
      <c r="D4321">
        <v>5</v>
      </c>
      <c r="E4321">
        <v>147383</v>
      </c>
      <c r="F4321" s="2">
        <v>0.02</v>
      </c>
      <c r="G4321" s="2">
        <v>0</v>
      </c>
      <c r="H4321" s="2">
        <v>0</v>
      </c>
      <c r="I4321">
        <v>0.4</v>
      </c>
      <c r="J4321">
        <v>4</v>
      </c>
      <c r="K4321">
        <v>0.27369149999999998</v>
      </c>
      <c r="L4321">
        <v>1.2557920250000001</v>
      </c>
    </row>
    <row r="4322" spans="1:12" x14ac:dyDescent="0.25">
      <c r="A4322" t="s">
        <v>20145</v>
      </c>
      <c r="B4322">
        <v>1</v>
      </c>
      <c r="C4322">
        <v>5</v>
      </c>
      <c r="D4322">
        <v>4</v>
      </c>
      <c r="E4322">
        <v>33067</v>
      </c>
      <c r="F4322" s="2">
        <v>0.08</v>
      </c>
      <c r="G4322" s="2">
        <v>0</v>
      </c>
      <c r="H4322" s="2">
        <v>0</v>
      </c>
      <c r="I4322">
        <v>0.4</v>
      </c>
      <c r="J4322">
        <v>3</v>
      </c>
      <c r="K4322">
        <v>0.81653350000000002</v>
      </c>
      <c r="L4322">
        <v>1.1957867250000001</v>
      </c>
    </row>
    <row r="4323" spans="1:12" x14ac:dyDescent="0.25">
      <c r="A4323" t="s">
        <v>5746</v>
      </c>
      <c r="B4323">
        <v>1</v>
      </c>
      <c r="C4323">
        <v>15</v>
      </c>
      <c r="D4323">
        <v>13</v>
      </c>
      <c r="E4323">
        <v>2997289</v>
      </c>
      <c r="F4323" s="2">
        <v>0.05</v>
      </c>
      <c r="G4323" s="2">
        <v>-0.01</v>
      </c>
      <c r="H4323" s="2">
        <v>0.01</v>
      </c>
      <c r="I4323">
        <v>0.4</v>
      </c>
      <c r="J4323">
        <v>10</v>
      </c>
      <c r="K4323">
        <v>2.0986445000000002</v>
      </c>
      <c r="L4323">
        <v>3.3945255750000003</v>
      </c>
    </row>
    <row r="4324" spans="1:12" x14ac:dyDescent="0.25">
      <c r="A4324" t="s">
        <v>5746</v>
      </c>
      <c r="B4324">
        <v>1</v>
      </c>
      <c r="C4324">
        <v>14</v>
      </c>
      <c r="D4324">
        <v>13</v>
      </c>
      <c r="E4324">
        <v>1867337</v>
      </c>
      <c r="F4324" s="2">
        <v>0.03</v>
      </c>
      <c r="G4324" s="2">
        <v>0</v>
      </c>
      <c r="H4324" s="2">
        <v>0</v>
      </c>
      <c r="I4324">
        <v>0.4</v>
      </c>
      <c r="J4324">
        <v>10.200000000000001</v>
      </c>
      <c r="K4324">
        <v>1.2336685000000001</v>
      </c>
      <c r="L4324">
        <v>3.1417839750000005</v>
      </c>
    </row>
    <row r="4325" spans="1:12" x14ac:dyDescent="0.25">
      <c r="A4325" t="s">
        <v>16216</v>
      </c>
      <c r="B4325">
        <v>1</v>
      </c>
      <c r="C4325">
        <v>4</v>
      </c>
      <c r="D4325">
        <v>3</v>
      </c>
      <c r="E4325">
        <v>11685</v>
      </c>
      <c r="F4325" s="2">
        <v>0.01</v>
      </c>
      <c r="G4325" s="2">
        <v>0</v>
      </c>
      <c r="H4325" s="2">
        <v>0</v>
      </c>
      <c r="I4325">
        <v>0.4</v>
      </c>
      <c r="J4325">
        <v>2.2000000000000002</v>
      </c>
      <c r="K4325">
        <v>0.10584250000000001</v>
      </c>
      <c r="L4325">
        <v>0.74704487500000005</v>
      </c>
    </row>
    <row r="4326" spans="1:12" x14ac:dyDescent="0.25">
      <c r="A4326" t="s">
        <v>5984</v>
      </c>
      <c r="B4326">
        <v>1</v>
      </c>
      <c r="C4326">
        <v>7</v>
      </c>
      <c r="D4326">
        <v>7</v>
      </c>
      <c r="E4326">
        <v>1380940</v>
      </c>
      <c r="F4326" s="2">
        <v>0.04</v>
      </c>
      <c r="G4326" s="2">
        <v>0</v>
      </c>
      <c r="H4326" s="2">
        <v>0.01</v>
      </c>
      <c r="I4326">
        <v>0.4</v>
      </c>
      <c r="J4326">
        <v>5.6000000000000005</v>
      </c>
      <c r="K4326">
        <v>1.3404699999999998</v>
      </c>
      <c r="L4326">
        <v>2.0291644999999998</v>
      </c>
    </row>
    <row r="4327" spans="1:12" x14ac:dyDescent="0.25">
      <c r="A4327" t="s">
        <v>5984</v>
      </c>
      <c r="B4327">
        <v>1</v>
      </c>
      <c r="C4327">
        <v>28</v>
      </c>
      <c r="D4327">
        <v>29</v>
      </c>
      <c r="E4327">
        <v>751768</v>
      </c>
      <c r="F4327" s="2">
        <v>0.03</v>
      </c>
      <c r="G4327" s="2">
        <v>0</v>
      </c>
      <c r="H4327" s="2">
        <v>0</v>
      </c>
      <c r="I4327">
        <v>0.4</v>
      </c>
      <c r="J4327">
        <v>23.400000000000002</v>
      </c>
      <c r="K4327">
        <v>0.67588399999999993</v>
      </c>
      <c r="L4327">
        <v>6.2465594000000007</v>
      </c>
    </row>
    <row r="4328" spans="1:12" x14ac:dyDescent="0.25">
      <c r="A4328" t="s">
        <v>5984</v>
      </c>
      <c r="B4328">
        <v>1</v>
      </c>
      <c r="C4328">
        <v>17</v>
      </c>
      <c r="D4328">
        <v>11</v>
      </c>
      <c r="E4328">
        <v>733482</v>
      </c>
      <c r="F4328" s="2">
        <v>0.03</v>
      </c>
      <c r="G4328" s="2">
        <v>0</v>
      </c>
      <c r="H4328" s="2">
        <v>0</v>
      </c>
      <c r="I4328">
        <v>0.4</v>
      </c>
      <c r="J4328">
        <v>7.6000000000000005</v>
      </c>
      <c r="K4328">
        <v>0.66674100000000003</v>
      </c>
      <c r="L4328">
        <v>2.2933593500000002</v>
      </c>
    </row>
    <row r="4329" spans="1:12" x14ac:dyDescent="0.25">
      <c r="A4329" t="s">
        <v>5984</v>
      </c>
      <c r="B4329">
        <v>1</v>
      </c>
      <c r="C4329">
        <v>7</v>
      </c>
      <c r="D4329">
        <v>6</v>
      </c>
      <c r="E4329">
        <v>240314</v>
      </c>
      <c r="F4329" s="2">
        <v>0.06</v>
      </c>
      <c r="G4329" s="2">
        <v>0</v>
      </c>
      <c r="H4329" s="2">
        <v>0</v>
      </c>
      <c r="I4329">
        <v>0.4</v>
      </c>
      <c r="J4329">
        <v>4.6000000000000005</v>
      </c>
      <c r="K4329">
        <v>0.72015699999999994</v>
      </c>
      <c r="L4329">
        <v>1.5620549500000001</v>
      </c>
    </row>
    <row r="4330" spans="1:12" x14ac:dyDescent="0.25">
      <c r="A4330" t="s">
        <v>359</v>
      </c>
      <c r="B4330">
        <v>1</v>
      </c>
      <c r="C4330">
        <v>8</v>
      </c>
      <c r="D4330">
        <v>8</v>
      </c>
      <c r="E4330">
        <v>799870</v>
      </c>
      <c r="F4330" s="2">
        <v>0.03</v>
      </c>
      <c r="G4330" s="2">
        <v>0</v>
      </c>
      <c r="H4330" s="2">
        <v>0</v>
      </c>
      <c r="I4330">
        <v>0.4</v>
      </c>
      <c r="J4330">
        <v>6.4</v>
      </c>
      <c r="K4330">
        <v>0.69993499999999997</v>
      </c>
      <c r="L4330">
        <v>2.00497725</v>
      </c>
    </row>
    <row r="4331" spans="1:12" x14ac:dyDescent="0.25">
      <c r="A4331" t="s">
        <v>359</v>
      </c>
      <c r="B4331">
        <v>1</v>
      </c>
      <c r="C4331">
        <v>4</v>
      </c>
      <c r="D4331">
        <v>4</v>
      </c>
      <c r="E4331">
        <v>906304</v>
      </c>
      <c r="F4331" s="2">
        <v>0.03</v>
      </c>
      <c r="G4331" s="2">
        <v>0</v>
      </c>
      <c r="H4331" s="2">
        <v>0.01</v>
      </c>
      <c r="I4331">
        <v>0.4</v>
      </c>
      <c r="J4331">
        <v>3.2</v>
      </c>
      <c r="K4331">
        <v>1.003152</v>
      </c>
      <c r="L4331">
        <v>1.3111032</v>
      </c>
    </row>
    <row r="4332" spans="1:12" x14ac:dyDescent="0.25">
      <c r="A4332" t="s">
        <v>359</v>
      </c>
      <c r="B4332">
        <v>1</v>
      </c>
      <c r="C4332">
        <v>3</v>
      </c>
      <c r="D4332">
        <v>3</v>
      </c>
      <c r="E4332">
        <v>1444978</v>
      </c>
      <c r="F4332" s="2">
        <v>0.05</v>
      </c>
      <c r="G4332" s="2">
        <v>0</v>
      </c>
      <c r="H4332" s="2">
        <v>0.01</v>
      </c>
      <c r="I4332">
        <v>0.4</v>
      </c>
      <c r="J4332">
        <v>2.4000000000000004</v>
      </c>
      <c r="K4332">
        <v>1.4724889999999999</v>
      </c>
      <c r="L4332">
        <v>1.2753711500000002</v>
      </c>
    </row>
    <row r="4333" spans="1:12" x14ac:dyDescent="0.25">
      <c r="A4333" t="s">
        <v>359</v>
      </c>
      <c r="B4333">
        <v>1</v>
      </c>
      <c r="C4333">
        <v>9</v>
      </c>
      <c r="D4333">
        <v>9</v>
      </c>
      <c r="E4333">
        <v>299370</v>
      </c>
      <c r="F4333" s="2">
        <v>0.04</v>
      </c>
      <c r="G4333" s="2">
        <v>0</v>
      </c>
      <c r="H4333" s="2">
        <v>0.01</v>
      </c>
      <c r="I4333">
        <v>0.4</v>
      </c>
      <c r="J4333">
        <v>7.2</v>
      </c>
      <c r="K4333">
        <v>0.79968499999999998</v>
      </c>
      <c r="L4333">
        <v>2.2398897500000001</v>
      </c>
    </row>
    <row r="4334" spans="1:12" x14ac:dyDescent="0.25">
      <c r="A4334" t="s">
        <v>359</v>
      </c>
      <c r="B4334">
        <v>1</v>
      </c>
      <c r="C4334">
        <v>7</v>
      </c>
      <c r="D4334">
        <v>7</v>
      </c>
      <c r="E4334">
        <v>652798</v>
      </c>
      <c r="F4334" s="2">
        <v>0.05</v>
      </c>
      <c r="G4334" s="2">
        <v>0</v>
      </c>
      <c r="H4334" s="2">
        <v>0.01</v>
      </c>
      <c r="I4334">
        <v>0.4</v>
      </c>
      <c r="J4334">
        <v>5.6000000000000005</v>
      </c>
      <c r="K4334">
        <v>1.0763990000000001</v>
      </c>
      <c r="L4334">
        <v>1.93673965</v>
      </c>
    </row>
    <row r="4335" spans="1:12" x14ac:dyDescent="0.25">
      <c r="A4335" t="s">
        <v>359</v>
      </c>
      <c r="B4335">
        <v>1</v>
      </c>
      <c r="C4335">
        <v>10</v>
      </c>
      <c r="D4335">
        <v>9</v>
      </c>
      <c r="E4335">
        <v>632115</v>
      </c>
      <c r="F4335" s="2">
        <v>0.04</v>
      </c>
      <c r="G4335" s="2">
        <v>0</v>
      </c>
      <c r="H4335" s="2">
        <v>0.01</v>
      </c>
      <c r="I4335">
        <v>0.4</v>
      </c>
      <c r="J4335">
        <v>7</v>
      </c>
      <c r="K4335">
        <v>0.96605750000000001</v>
      </c>
      <c r="L4335">
        <v>2.2481201250000002</v>
      </c>
    </row>
    <row r="4336" spans="1:12" x14ac:dyDescent="0.25">
      <c r="A4336" t="s">
        <v>359</v>
      </c>
      <c r="B4336">
        <v>1</v>
      </c>
      <c r="C4336">
        <v>6</v>
      </c>
      <c r="D4336">
        <v>4</v>
      </c>
      <c r="E4336">
        <v>481550</v>
      </c>
      <c r="F4336" s="2">
        <v>0.04</v>
      </c>
      <c r="G4336" s="2">
        <v>0</v>
      </c>
      <c r="H4336" s="2">
        <v>0.01</v>
      </c>
      <c r="I4336">
        <v>0.4</v>
      </c>
      <c r="J4336">
        <v>2.8000000000000003</v>
      </c>
      <c r="K4336">
        <v>0.89077499999999998</v>
      </c>
      <c r="L4336">
        <v>1.1717712500000002</v>
      </c>
    </row>
    <row r="4337" spans="1:12" x14ac:dyDescent="0.25">
      <c r="A4337" t="s">
        <v>359</v>
      </c>
      <c r="B4337">
        <v>1</v>
      </c>
      <c r="C4337">
        <v>7</v>
      </c>
      <c r="D4337">
        <v>6</v>
      </c>
      <c r="E4337">
        <v>1261723</v>
      </c>
      <c r="F4337" s="2">
        <v>0.04</v>
      </c>
      <c r="G4337" s="2">
        <v>0</v>
      </c>
      <c r="H4337" s="2">
        <v>0.01</v>
      </c>
      <c r="I4337">
        <v>0.4</v>
      </c>
      <c r="J4337">
        <v>4.6000000000000005</v>
      </c>
      <c r="K4337">
        <v>1.2808614999999999</v>
      </c>
      <c r="L4337">
        <v>1.758301525</v>
      </c>
    </row>
    <row r="4338" spans="1:12" x14ac:dyDescent="0.25">
      <c r="A4338" t="s">
        <v>359</v>
      </c>
      <c r="B4338">
        <v>1</v>
      </c>
      <c r="C4338">
        <v>11</v>
      </c>
      <c r="D4338">
        <v>9</v>
      </c>
      <c r="E4338">
        <v>259179</v>
      </c>
      <c r="F4338" s="2">
        <v>0.04</v>
      </c>
      <c r="G4338" s="2">
        <v>0</v>
      </c>
      <c r="H4338" s="2">
        <v>0.01</v>
      </c>
      <c r="I4338">
        <v>0.4</v>
      </c>
      <c r="J4338">
        <v>6.8</v>
      </c>
      <c r="K4338">
        <v>0.77958950000000005</v>
      </c>
      <c r="L4338">
        <v>2.1328563249999997</v>
      </c>
    </row>
    <row r="4339" spans="1:12" x14ac:dyDescent="0.25">
      <c r="A4339" t="s">
        <v>359</v>
      </c>
      <c r="B4339">
        <v>1</v>
      </c>
      <c r="C4339">
        <v>6</v>
      </c>
      <c r="D4339">
        <v>6</v>
      </c>
      <c r="E4339">
        <v>411284</v>
      </c>
      <c r="F4339" s="2">
        <v>0.05</v>
      </c>
      <c r="G4339" s="2">
        <v>0</v>
      </c>
      <c r="H4339" s="2">
        <v>0.01</v>
      </c>
      <c r="I4339">
        <v>0.4</v>
      </c>
      <c r="J4339">
        <v>4.8000000000000007</v>
      </c>
      <c r="K4339">
        <v>0.9556420000000001</v>
      </c>
      <c r="L4339">
        <v>1.6944747000000002</v>
      </c>
    </row>
    <row r="4340" spans="1:12" x14ac:dyDescent="0.25">
      <c r="A4340" t="s">
        <v>359</v>
      </c>
      <c r="B4340">
        <v>1</v>
      </c>
      <c r="C4340">
        <v>23</v>
      </c>
      <c r="D4340">
        <v>19</v>
      </c>
      <c r="E4340">
        <v>3644160</v>
      </c>
      <c r="F4340" s="2">
        <v>0.04</v>
      </c>
      <c r="G4340" s="2">
        <v>0</v>
      </c>
      <c r="H4340" s="2">
        <v>0.01</v>
      </c>
      <c r="I4340">
        <v>0.4</v>
      </c>
      <c r="J4340">
        <v>14.4</v>
      </c>
      <c r="K4340">
        <v>2.4720800000000001</v>
      </c>
      <c r="L4340">
        <v>4.6252279999999999</v>
      </c>
    </row>
    <row r="4341" spans="1:12" x14ac:dyDescent="0.25">
      <c r="A4341" t="s">
        <v>359</v>
      </c>
      <c r="B4341">
        <v>1</v>
      </c>
      <c r="C4341">
        <v>13</v>
      </c>
      <c r="D4341">
        <v>12</v>
      </c>
      <c r="E4341">
        <v>571803</v>
      </c>
      <c r="F4341" s="2">
        <v>0.04</v>
      </c>
      <c r="G4341" s="2">
        <v>0</v>
      </c>
      <c r="H4341" s="2">
        <v>0.01</v>
      </c>
      <c r="I4341">
        <v>0.4</v>
      </c>
      <c r="J4341">
        <v>9.4000000000000021</v>
      </c>
      <c r="K4341">
        <v>0.93590149999999994</v>
      </c>
      <c r="L4341">
        <v>2.8375655250000005</v>
      </c>
    </row>
    <row r="4342" spans="1:12" x14ac:dyDescent="0.25">
      <c r="A4342" t="s">
        <v>20827</v>
      </c>
      <c r="B4342">
        <v>1</v>
      </c>
      <c r="C4342">
        <v>4</v>
      </c>
      <c r="D4342">
        <v>2</v>
      </c>
      <c r="E4342">
        <v>3052</v>
      </c>
      <c r="F4342" s="2">
        <v>0</v>
      </c>
      <c r="G4342" s="2">
        <v>-0.01</v>
      </c>
      <c r="H4342" s="2">
        <v>0</v>
      </c>
      <c r="I4342">
        <v>0.4</v>
      </c>
      <c r="J4342">
        <v>1.2000000000000002</v>
      </c>
      <c r="K4342">
        <v>-0.14847399999999999</v>
      </c>
      <c r="L4342">
        <v>0.40803410000000007</v>
      </c>
    </row>
    <row r="4343" spans="1:12" x14ac:dyDescent="0.25">
      <c r="A4343" t="s">
        <v>14870</v>
      </c>
      <c r="B4343">
        <v>1</v>
      </c>
      <c r="C4343">
        <v>14</v>
      </c>
      <c r="D4343">
        <v>12</v>
      </c>
      <c r="E4343">
        <v>719556</v>
      </c>
      <c r="F4343" s="2">
        <v>0.04</v>
      </c>
      <c r="G4343" s="2">
        <v>0</v>
      </c>
      <c r="H4343" s="2">
        <v>0</v>
      </c>
      <c r="I4343">
        <v>0.4</v>
      </c>
      <c r="J4343">
        <v>9.2000000000000011</v>
      </c>
      <c r="K4343">
        <v>0.75977800000000006</v>
      </c>
      <c r="L4343">
        <v>2.7259223000000006</v>
      </c>
    </row>
    <row r="4344" spans="1:12" x14ac:dyDescent="0.25">
      <c r="A4344" t="s">
        <v>20699</v>
      </c>
      <c r="B4344">
        <v>1</v>
      </c>
      <c r="C4344">
        <v>7</v>
      </c>
      <c r="D4344">
        <v>8</v>
      </c>
      <c r="E4344">
        <v>789818</v>
      </c>
      <c r="F4344" s="2">
        <v>0.01</v>
      </c>
      <c r="G4344" s="2">
        <v>-7.0000000000000007E-2</v>
      </c>
      <c r="H4344" s="2">
        <v>0</v>
      </c>
      <c r="I4344">
        <v>0.4</v>
      </c>
      <c r="J4344">
        <v>6.6000000000000005</v>
      </c>
      <c r="K4344">
        <v>-0.55509100000000011</v>
      </c>
      <c r="L4344">
        <v>1.61571815</v>
      </c>
    </row>
    <row r="4345" spans="1:12" x14ac:dyDescent="0.25">
      <c r="A4345" t="s">
        <v>4766</v>
      </c>
      <c r="B4345">
        <v>1</v>
      </c>
      <c r="C4345">
        <v>383</v>
      </c>
      <c r="D4345">
        <v>5</v>
      </c>
      <c r="E4345">
        <v>17716</v>
      </c>
      <c r="F4345" s="2">
        <v>0</v>
      </c>
      <c r="G4345" s="2">
        <v>0</v>
      </c>
      <c r="H4345" s="2">
        <v>0</v>
      </c>
      <c r="I4345">
        <v>0.4</v>
      </c>
      <c r="J4345">
        <v>-71.600000000000009</v>
      </c>
      <c r="K4345">
        <v>8.8579999999999996E-3</v>
      </c>
      <c r="L4345">
        <v>-17.736899700000002</v>
      </c>
    </row>
    <row r="4346" spans="1:12" x14ac:dyDescent="0.25">
      <c r="A4346" t="s">
        <v>18059</v>
      </c>
      <c r="B4346">
        <v>1</v>
      </c>
      <c r="C4346">
        <v>8</v>
      </c>
      <c r="D4346">
        <v>8</v>
      </c>
      <c r="E4346">
        <v>230092</v>
      </c>
      <c r="F4346" s="2">
        <v>0.05</v>
      </c>
      <c r="G4346" s="2">
        <v>0</v>
      </c>
      <c r="H4346" s="2">
        <v>0</v>
      </c>
      <c r="I4346">
        <v>0.4</v>
      </c>
      <c r="J4346">
        <v>6.4</v>
      </c>
      <c r="K4346">
        <v>0.61504600000000009</v>
      </c>
      <c r="L4346">
        <v>1.9752661000000002</v>
      </c>
    </row>
    <row r="4347" spans="1:12" x14ac:dyDescent="0.25">
      <c r="A4347" t="s">
        <v>7274</v>
      </c>
      <c r="B4347">
        <v>1</v>
      </c>
      <c r="C4347">
        <v>6</v>
      </c>
      <c r="D4347">
        <v>3</v>
      </c>
      <c r="E4347">
        <v>901229</v>
      </c>
      <c r="F4347" s="2">
        <v>0.04</v>
      </c>
      <c r="G4347" s="2">
        <v>0</v>
      </c>
      <c r="H4347" s="2">
        <v>0</v>
      </c>
      <c r="I4347">
        <v>0.4</v>
      </c>
      <c r="J4347">
        <v>1.8000000000000003</v>
      </c>
      <c r="K4347">
        <v>0.85061450000000005</v>
      </c>
      <c r="L4347">
        <v>0.90771507500000004</v>
      </c>
    </row>
    <row r="4348" spans="1:12" x14ac:dyDescent="0.25">
      <c r="A4348" t="s">
        <v>7274</v>
      </c>
      <c r="B4348">
        <v>1</v>
      </c>
      <c r="C4348">
        <v>7</v>
      </c>
      <c r="D4348">
        <v>7</v>
      </c>
      <c r="E4348">
        <v>4011561</v>
      </c>
      <c r="F4348" s="2">
        <v>0.02</v>
      </c>
      <c r="G4348" s="2">
        <v>0</v>
      </c>
      <c r="H4348" s="2">
        <v>0</v>
      </c>
      <c r="I4348">
        <v>0.4</v>
      </c>
      <c r="J4348">
        <v>5.6000000000000005</v>
      </c>
      <c r="K4348">
        <v>2.2057804999999999</v>
      </c>
      <c r="L4348">
        <v>2.3320231749999998</v>
      </c>
    </row>
    <row r="4349" spans="1:12" x14ac:dyDescent="0.25">
      <c r="A4349" t="s">
        <v>7274</v>
      </c>
      <c r="B4349">
        <v>1</v>
      </c>
      <c r="C4349">
        <v>12</v>
      </c>
      <c r="D4349">
        <v>9</v>
      </c>
      <c r="E4349">
        <v>1542832</v>
      </c>
      <c r="F4349" s="2">
        <v>0.02</v>
      </c>
      <c r="G4349" s="2">
        <v>0</v>
      </c>
      <c r="H4349" s="2">
        <v>0</v>
      </c>
      <c r="I4349">
        <v>0.4</v>
      </c>
      <c r="J4349">
        <v>6.6</v>
      </c>
      <c r="K4349">
        <v>0.97141600000000006</v>
      </c>
      <c r="L4349">
        <v>2.1499956</v>
      </c>
    </row>
    <row r="4350" spans="1:12" x14ac:dyDescent="0.25">
      <c r="A4350" t="s">
        <v>1916</v>
      </c>
      <c r="B4350">
        <v>1</v>
      </c>
      <c r="C4350">
        <v>7</v>
      </c>
      <c r="D4350">
        <v>7</v>
      </c>
      <c r="E4350">
        <v>3203154</v>
      </c>
      <c r="F4350" s="2">
        <v>0.06</v>
      </c>
      <c r="G4350" s="2">
        <v>0</v>
      </c>
      <c r="H4350" s="2">
        <v>0</v>
      </c>
      <c r="I4350">
        <v>0.4</v>
      </c>
      <c r="J4350">
        <v>5.6000000000000005</v>
      </c>
      <c r="K4350">
        <v>2.2015769999999999</v>
      </c>
      <c r="L4350">
        <v>2.3305519499999998</v>
      </c>
    </row>
    <row r="4351" spans="1:12" x14ac:dyDescent="0.25">
      <c r="A4351" t="s">
        <v>1916</v>
      </c>
      <c r="B4351">
        <v>1</v>
      </c>
      <c r="C4351">
        <v>8</v>
      </c>
      <c r="D4351">
        <v>7</v>
      </c>
      <c r="E4351">
        <v>5315471</v>
      </c>
      <c r="F4351" s="2">
        <v>0.04</v>
      </c>
      <c r="G4351" s="2">
        <v>0</v>
      </c>
      <c r="H4351" s="2">
        <v>0</v>
      </c>
      <c r="I4351">
        <v>0.4</v>
      </c>
      <c r="J4351">
        <v>5.4</v>
      </c>
      <c r="K4351">
        <v>3.0577354999999997</v>
      </c>
      <c r="L4351">
        <v>2.5802074250000002</v>
      </c>
    </row>
    <row r="4352" spans="1:12" x14ac:dyDescent="0.25">
      <c r="A4352" t="s">
        <v>1916</v>
      </c>
      <c r="B4352">
        <v>1</v>
      </c>
      <c r="C4352">
        <v>2</v>
      </c>
      <c r="D4352">
        <v>1</v>
      </c>
      <c r="E4352">
        <v>1523236</v>
      </c>
      <c r="F4352" s="2">
        <v>0.11</v>
      </c>
      <c r="G4352" s="2">
        <v>0</v>
      </c>
      <c r="H4352" s="2">
        <v>0.01</v>
      </c>
      <c r="I4352">
        <v>0.4</v>
      </c>
      <c r="J4352">
        <v>0.60000000000000009</v>
      </c>
      <c r="K4352">
        <v>2.111618</v>
      </c>
      <c r="L4352">
        <v>1.0490663</v>
      </c>
    </row>
    <row r="4353" spans="1:12" x14ac:dyDescent="0.25">
      <c r="A4353" t="s">
        <v>1916</v>
      </c>
      <c r="B4353">
        <v>1</v>
      </c>
      <c r="C4353">
        <v>14</v>
      </c>
      <c r="D4353">
        <v>11</v>
      </c>
      <c r="E4353">
        <v>3148434</v>
      </c>
      <c r="F4353" s="2">
        <v>0.06</v>
      </c>
      <c r="G4353" s="2">
        <v>0</v>
      </c>
      <c r="H4353" s="2">
        <v>0</v>
      </c>
      <c r="I4353">
        <v>0.4</v>
      </c>
      <c r="J4353">
        <v>8.2000000000000011</v>
      </c>
      <c r="K4353">
        <v>2.1742170000000001</v>
      </c>
      <c r="L4353">
        <v>2.9709759500000006</v>
      </c>
    </row>
    <row r="4354" spans="1:12" x14ac:dyDescent="0.25">
      <c r="A4354" t="s">
        <v>1916</v>
      </c>
      <c r="B4354">
        <v>1</v>
      </c>
      <c r="C4354">
        <v>18</v>
      </c>
      <c r="D4354">
        <v>12</v>
      </c>
      <c r="E4354">
        <v>6388743</v>
      </c>
      <c r="F4354" s="2">
        <v>0.04</v>
      </c>
      <c r="G4354" s="2">
        <v>0</v>
      </c>
      <c r="H4354" s="2">
        <v>0</v>
      </c>
      <c r="I4354">
        <v>0.4</v>
      </c>
      <c r="J4354">
        <v>8.4000000000000021</v>
      </c>
      <c r="K4354">
        <v>3.5943714999999998</v>
      </c>
      <c r="L4354">
        <v>3.5180300250000007</v>
      </c>
    </row>
    <row r="4355" spans="1:12" x14ac:dyDescent="0.25">
      <c r="A4355" t="s">
        <v>1916</v>
      </c>
      <c r="B4355">
        <v>1</v>
      </c>
      <c r="C4355">
        <v>24</v>
      </c>
      <c r="D4355">
        <v>23</v>
      </c>
      <c r="E4355">
        <v>3825440</v>
      </c>
      <c r="F4355" s="2">
        <v>0.05</v>
      </c>
      <c r="G4355" s="2">
        <v>0</v>
      </c>
      <c r="H4355" s="2">
        <v>0</v>
      </c>
      <c r="I4355">
        <v>0.4</v>
      </c>
      <c r="J4355">
        <v>18.200000000000003</v>
      </c>
      <c r="K4355">
        <v>2.4127200000000002</v>
      </c>
      <c r="L4355">
        <v>5.5544520000000013</v>
      </c>
    </row>
    <row r="4356" spans="1:12" x14ac:dyDescent="0.25">
      <c r="A4356" t="s">
        <v>1916</v>
      </c>
      <c r="B4356">
        <v>1</v>
      </c>
      <c r="C4356">
        <v>8</v>
      </c>
      <c r="D4356">
        <v>6</v>
      </c>
      <c r="E4356">
        <v>3277837</v>
      </c>
      <c r="F4356" s="2">
        <v>0.05</v>
      </c>
      <c r="G4356" s="2">
        <v>0</v>
      </c>
      <c r="H4356" s="2">
        <v>0</v>
      </c>
      <c r="I4356">
        <v>0.4</v>
      </c>
      <c r="J4356">
        <v>4.4000000000000004</v>
      </c>
      <c r="K4356">
        <v>2.1389184999999999</v>
      </c>
      <c r="L4356">
        <v>2.008621475</v>
      </c>
    </row>
    <row r="4357" spans="1:12" x14ac:dyDescent="0.25">
      <c r="A4357" t="s">
        <v>1916</v>
      </c>
      <c r="B4357">
        <v>1</v>
      </c>
      <c r="C4357">
        <v>7</v>
      </c>
      <c r="D4357">
        <v>7</v>
      </c>
      <c r="E4357">
        <v>1752883</v>
      </c>
      <c r="F4357" s="2">
        <v>0.08</v>
      </c>
      <c r="G4357" s="2">
        <v>0</v>
      </c>
      <c r="H4357" s="2">
        <v>0</v>
      </c>
      <c r="I4357">
        <v>0.4</v>
      </c>
      <c r="J4357">
        <v>5.6000000000000005</v>
      </c>
      <c r="K4357">
        <v>1.6764415000000001</v>
      </c>
      <c r="L4357">
        <v>2.146754525</v>
      </c>
    </row>
    <row r="4358" spans="1:12" x14ac:dyDescent="0.25">
      <c r="A4358" t="s">
        <v>11846</v>
      </c>
      <c r="B4358">
        <v>1</v>
      </c>
      <c r="C4358">
        <v>7</v>
      </c>
      <c r="D4358">
        <v>3</v>
      </c>
      <c r="E4358">
        <v>587204</v>
      </c>
      <c r="F4358" s="2">
        <v>0.03</v>
      </c>
      <c r="G4358" s="2">
        <v>0</v>
      </c>
      <c r="H4358" s="2">
        <v>0</v>
      </c>
      <c r="I4358">
        <v>0.4</v>
      </c>
      <c r="J4358">
        <v>1.6000000000000003</v>
      </c>
      <c r="K4358">
        <v>0.59360199999999996</v>
      </c>
      <c r="L4358">
        <v>0.76776069999999996</v>
      </c>
    </row>
    <row r="4359" spans="1:12" x14ac:dyDescent="0.25">
      <c r="A4359" t="s">
        <v>9505</v>
      </c>
      <c r="B4359">
        <v>1</v>
      </c>
      <c r="C4359">
        <v>206</v>
      </c>
      <c r="D4359">
        <v>3</v>
      </c>
      <c r="E4359">
        <v>218630</v>
      </c>
      <c r="F4359" s="2">
        <v>0.02</v>
      </c>
      <c r="G4359" s="2">
        <v>0</v>
      </c>
      <c r="H4359" s="2">
        <v>0</v>
      </c>
      <c r="I4359">
        <v>0.4</v>
      </c>
      <c r="J4359">
        <v>-38.200000000000003</v>
      </c>
      <c r="K4359">
        <v>0.30931500000000001</v>
      </c>
      <c r="L4359">
        <v>-9.2817397499999998</v>
      </c>
    </row>
    <row r="4360" spans="1:12" x14ac:dyDescent="0.25">
      <c r="A4360" t="s">
        <v>9048</v>
      </c>
      <c r="B4360">
        <v>1</v>
      </c>
      <c r="C4360">
        <v>7</v>
      </c>
      <c r="D4360">
        <v>5</v>
      </c>
      <c r="E4360">
        <v>3331450</v>
      </c>
      <c r="F4360" s="2">
        <v>0.01</v>
      </c>
      <c r="G4360" s="2">
        <v>0</v>
      </c>
      <c r="H4360" s="2">
        <v>0</v>
      </c>
      <c r="I4360">
        <v>0.4</v>
      </c>
      <c r="J4360">
        <v>3.6</v>
      </c>
      <c r="K4360">
        <v>1.765725</v>
      </c>
      <c r="L4360">
        <v>1.67800375</v>
      </c>
    </row>
    <row r="4361" spans="1:12" x14ac:dyDescent="0.25">
      <c r="A4361" t="s">
        <v>17873</v>
      </c>
      <c r="B4361">
        <v>1</v>
      </c>
      <c r="C4361">
        <v>1713</v>
      </c>
      <c r="D4361">
        <v>6</v>
      </c>
      <c r="E4361">
        <v>139026</v>
      </c>
      <c r="F4361" s="2">
        <v>0</v>
      </c>
      <c r="G4361" s="2">
        <v>0</v>
      </c>
      <c r="H4361" s="2">
        <v>0</v>
      </c>
      <c r="I4361">
        <v>0.4</v>
      </c>
      <c r="J4361">
        <v>-336.6</v>
      </c>
      <c r="K4361">
        <v>6.9512999999999991E-2</v>
      </c>
      <c r="L4361">
        <v>-83.965670450000005</v>
      </c>
    </row>
    <row r="4362" spans="1:12" x14ac:dyDescent="0.25">
      <c r="A4362" t="s">
        <v>4603</v>
      </c>
      <c r="B4362">
        <v>1</v>
      </c>
      <c r="C4362">
        <v>7</v>
      </c>
      <c r="D4362">
        <v>6</v>
      </c>
      <c r="E4362">
        <v>3845553</v>
      </c>
      <c r="F4362" s="2">
        <v>0.03</v>
      </c>
      <c r="G4362" s="2">
        <v>0</v>
      </c>
      <c r="H4362" s="2">
        <v>0.01</v>
      </c>
      <c r="I4362">
        <v>0.4</v>
      </c>
      <c r="J4362">
        <v>4.6000000000000005</v>
      </c>
      <c r="K4362">
        <v>2.4727764999999997</v>
      </c>
      <c r="L4362">
        <v>2.1754717750000001</v>
      </c>
    </row>
    <row r="4363" spans="1:12" x14ac:dyDescent="0.25">
      <c r="A4363" t="s">
        <v>6274</v>
      </c>
      <c r="B4363">
        <v>1</v>
      </c>
      <c r="C4363">
        <v>8</v>
      </c>
      <c r="D4363">
        <v>6</v>
      </c>
      <c r="E4363">
        <v>48112</v>
      </c>
      <c r="F4363" s="2">
        <v>0</v>
      </c>
      <c r="G4363" s="2">
        <v>0</v>
      </c>
      <c r="H4363" s="2">
        <v>0</v>
      </c>
      <c r="I4363">
        <v>0.4</v>
      </c>
      <c r="J4363">
        <v>4.4000000000000004</v>
      </c>
      <c r="K4363">
        <v>2.4055999999999998E-2</v>
      </c>
      <c r="L4363">
        <v>1.2684196000000003</v>
      </c>
    </row>
    <row r="4364" spans="1:12" x14ac:dyDescent="0.25">
      <c r="A4364" t="s">
        <v>6440</v>
      </c>
      <c r="B4364">
        <v>1</v>
      </c>
      <c r="C4364">
        <v>6</v>
      </c>
      <c r="D4364">
        <v>5</v>
      </c>
      <c r="E4364">
        <v>104773</v>
      </c>
      <c r="F4364" s="2">
        <v>0.04</v>
      </c>
      <c r="G4364" s="2">
        <v>0</v>
      </c>
      <c r="H4364" s="2">
        <v>0</v>
      </c>
      <c r="I4364">
        <v>0.4</v>
      </c>
      <c r="J4364">
        <v>3.8</v>
      </c>
      <c r="K4364">
        <v>0.45238650000000002</v>
      </c>
      <c r="L4364">
        <v>1.2683352749999999</v>
      </c>
    </row>
    <row r="4365" spans="1:12" x14ac:dyDescent="0.25">
      <c r="A4365" t="s">
        <v>6567</v>
      </c>
      <c r="B4365">
        <v>1</v>
      </c>
      <c r="C4365">
        <v>18</v>
      </c>
      <c r="D4365">
        <v>16</v>
      </c>
      <c r="E4365">
        <v>1651715</v>
      </c>
      <c r="F4365" s="2">
        <v>0.06</v>
      </c>
      <c r="G4365" s="2">
        <v>0</v>
      </c>
      <c r="H4365" s="2">
        <v>0</v>
      </c>
      <c r="I4365">
        <v>0.4</v>
      </c>
      <c r="J4365">
        <v>12.4</v>
      </c>
      <c r="K4365">
        <v>1.4258574999999998</v>
      </c>
      <c r="L4365">
        <v>3.7590501249999999</v>
      </c>
    </row>
    <row r="4366" spans="1:12" x14ac:dyDescent="0.25">
      <c r="A4366" t="s">
        <v>6567</v>
      </c>
      <c r="B4366">
        <v>1</v>
      </c>
      <c r="C4366">
        <v>15</v>
      </c>
      <c r="D4366">
        <v>15</v>
      </c>
      <c r="E4366">
        <v>2226333</v>
      </c>
      <c r="F4366" s="2">
        <v>0.06</v>
      </c>
      <c r="G4366" s="2">
        <v>0</v>
      </c>
      <c r="H4366" s="2">
        <v>0.01</v>
      </c>
      <c r="I4366">
        <v>0.4</v>
      </c>
      <c r="J4366">
        <v>12</v>
      </c>
      <c r="K4366">
        <v>1.9631664999999998</v>
      </c>
      <c r="L4366">
        <v>3.8471082750000001</v>
      </c>
    </row>
    <row r="4367" spans="1:12" x14ac:dyDescent="0.25">
      <c r="A4367" t="s">
        <v>3308</v>
      </c>
      <c r="B4367">
        <v>1</v>
      </c>
      <c r="C4367">
        <v>6</v>
      </c>
      <c r="D4367">
        <v>4</v>
      </c>
      <c r="E4367">
        <v>3820</v>
      </c>
      <c r="F4367" s="2">
        <v>0</v>
      </c>
      <c r="G4367" s="2">
        <v>0</v>
      </c>
      <c r="H4367" s="2">
        <v>0</v>
      </c>
      <c r="I4367">
        <v>0.4</v>
      </c>
      <c r="J4367">
        <v>2.8000000000000003</v>
      </c>
      <c r="K4367">
        <v>1.9099999999999998E-3</v>
      </c>
      <c r="L4367">
        <v>0.86066850000000006</v>
      </c>
    </row>
    <row r="4368" spans="1:12" x14ac:dyDescent="0.25">
      <c r="A4368" t="s">
        <v>16862</v>
      </c>
      <c r="B4368">
        <v>1</v>
      </c>
      <c r="C4368">
        <v>19</v>
      </c>
      <c r="D4368">
        <v>9</v>
      </c>
      <c r="E4368">
        <v>1158695</v>
      </c>
      <c r="F4368" s="2">
        <v>0.04</v>
      </c>
      <c r="G4368" s="2">
        <v>0</v>
      </c>
      <c r="H4368" s="2">
        <v>0</v>
      </c>
      <c r="I4368">
        <v>0.4</v>
      </c>
      <c r="J4368">
        <v>5.2</v>
      </c>
      <c r="K4368">
        <v>0.97934750000000004</v>
      </c>
      <c r="L4368">
        <v>1.8027716249999999</v>
      </c>
    </row>
    <row r="4369" spans="1:12" x14ac:dyDescent="0.25">
      <c r="A4369" t="s">
        <v>6298</v>
      </c>
      <c r="B4369">
        <v>1</v>
      </c>
      <c r="C4369">
        <v>14</v>
      </c>
      <c r="D4369">
        <v>11</v>
      </c>
      <c r="E4369">
        <v>1769200</v>
      </c>
      <c r="F4369" s="2">
        <v>0.05</v>
      </c>
      <c r="G4369" s="2">
        <v>0</v>
      </c>
      <c r="H4369" s="2">
        <v>0</v>
      </c>
      <c r="I4369">
        <v>0.4</v>
      </c>
      <c r="J4369">
        <v>8.2000000000000011</v>
      </c>
      <c r="K4369">
        <v>1.3846000000000001</v>
      </c>
      <c r="L4369">
        <v>2.6946100000000004</v>
      </c>
    </row>
    <row r="4370" spans="1:12" x14ac:dyDescent="0.25">
      <c r="A4370" t="s">
        <v>6298</v>
      </c>
      <c r="B4370">
        <v>1</v>
      </c>
      <c r="C4370">
        <v>8</v>
      </c>
      <c r="D4370">
        <v>6</v>
      </c>
      <c r="E4370">
        <v>894436</v>
      </c>
      <c r="F4370" s="2">
        <v>7.0000000000000007E-2</v>
      </c>
      <c r="G4370" s="2">
        <v>0</v>
      </c>
      <c r="H4370" s="2">
        <v>0.01</v>
      </c>
      <c r="I4370">
        <v>0.4</v>
      </c>
      <c r="J4370">
        <v>4.4000000000000004</v>
      </c>
      <c r="K4370">
        <v>1.3972180000000001</v>
      </c>
      <c r="L4370">
        <v>1.7490263000000001</v>
      </c>
    </row>
    <row r="4371" spans="1:12" x14ac:dyDescent="0.25">
      <c r="A4371" t="s">
        <v>11988</v>
      </c>
      <c r="B4371">
        <v>1</v>
      </c>
      <c r="C4371">
        <v>14</v>
      </c>
      <c r="D4371">
        <v>12</v>
      </c>
      <c r="E4371">
        <v>1136277</v>
      </c>
      <c r="F4371" s="2">
        <v>0.02</v>
      </c>
      <c r="G4371" s="2">
        <v>0</v>
      </c>
      <c r="H4371" s="2">
        <v>0</v>
      </c>
      <c r="I4371">
        <v>0.4</v>
      </c>
      <c r="J4371">
        <v>9.2000000000000011</v>
      </c>
      <c r="K4371">
        <v>0.76813850000000006</v>
      </c>
      <c r="L4371">
        <v>2.7288484750000004</v>
      </c>
    </row>
    <row r="4372" spans="1:12" x14ac:dyDescent="0.25">
      <c r="A4372" t="s">
        <v>293</v>
      </c>
      <c r="B4372">
        <v>1</v>
      </c>
      <c r="C4372">
        <v>6</v>
      </c>
      <c r="D4372">
        <v>5</v>
      </c>
      <c r="E4372">
        <v>2616555</v>
      </c>
      <c r="F4372" s="2">
        <v>0.05</v>
      </c>
      <c r="G4372" s="2">
        <v>0</v>
      </c>
      <c r="H4372" s="2">
        <v>0.01</v>
      </c>
      <c r="I4372">
        <v>0.4</v>
      </c>
      <c r="J4372">
        <v>3.8</v>
      </c>
      <c r="K4372">
        <v>2.0582775</v>
      </c>
      <c r="L4372">
        <v>1.8303971249999997</v>
      </c>
    </row>
    <row r="4373" spans="1:12" x14ac:dyDescent="0.25">
      <c r="A4373" t="s">
        <v>293</v>
      </c>
      <c r="B4373">
        <v>1</v>
      </c>
      <c r="C4373">
        <v>7</v>
      </c>
      <c r="D4373">
        <v>6</v>
      </c>
      <c r="E4373">
        <v>3561593</v>
      </c>
      <c r="F4373" s="2">
        <v>0.05</v>
      </c>
      <c r="G4373" s="2">
        <v>0</v>
      </c>
      <c r="H4373" s="2">
        <v>0</v>
      </c>
      <c r="I4373">
        <v>0.4</v>
      </c>
      <c r="J4373">
        <v>4.6000000000000005</v>
      </c>
      <c r="K4373">
        <v>2.2807965000000001</v>
      </c>
      <c r="L4373">
        <v>2.108278775</v>
      </c>
    </row>
    <row r="4374" spans="1:12" x14ac:dyDescent="0.25">
      <c r="A4374" t="s">
        <v>293</v>
      </c>
      <c r="B4374">
        <v>1</v>
      </c>
      <c r="C4374">
        <v>3</v>
      </c>
      <c r="D4374">
        <v>3</v>
      </c>
      <c r="E4374">
        <v>3457520</v>
      </c>
      <c r="F4374" s="2">
        <v>7.0000000000000007E-2</v>
      </c>
      <c r="G4374" s="2">
        <v>0</v>
      </c>
      <c r="H4374" s="2">
        <v>0.01</v>
      </c>
      <c r="I4374">
        <v>0.4</v>
      </c>
      <c r="J4374">
        <v>2.4000000000000004</v>
      </c>
      <c r="K4374">
        <v>2.67876</v>
      </c>
      <c r="L4374">
        <v>1.6975660000000001</v>
      </c>
    </row>
    <row r="4375" spans="1:12" x14ac:dyDescent="0.25">
      <c r="A4375" t="s">
        <v>293</v>
      </c>
      <c r="B4375">
        <v>1</v>
      </c>
      <c r="C4375">
        <v>8</v>
      </c>
      <c r="D4375">
        <v>8</v>
      </c>
      <c r="E4375">
        <v>2382878</v>
      </c>
      <c r="F4375" s="2">
        <v>0.05</v>
      </c>
      <c r="G4375" s="2">
        <v>0</v>
      </c>
      <c r="H4375" s="2">
        <v>0</v>
      </c>
      <c r="I4375">
        <v>0.4</v>
      </c>
      <c r="J4375">
        <v>6.4</v>
      </c>
      <c r="K4375">
        <v>1.6914389999999999</v>
      </c>
      <c r="L4375">
        <v>2.3520036500000003</v>
      </c>
    </row>
    <row r="4376" spans="1:12" x14ac:dyDescent="0.25">
      <c r="A4376" t="s">
        <v>293</v>
      </c>
      <c r="B4376">
        <v>1</v>
      </c>
      <c r="C4376">
        <v>5</v>
      </c>
      <c r="D4376">
        <v>3</v>
      </c>
      <c r="E4376">
        <v>3031863</v>
      </c>
      <c r="F4376" s="2">
        <v>0.04</v>
      </c>
      <c r="G4376" s="2">
        <v>0</v>
      </c>
      <c r="H4376" s="2">
        <v>0</v>
      </c>
      <c r="I4376">
        <v>0.4</v>
      </c>
      <c r="J4376">
        <v>2.0000000000000004</v>
      </c>
      <c r="K4376">
        <v>1.9159315000000001</v>
      </c>
      <c r="L4376">
        <v>1.3305760250000001</v>
      </c>
    </row>
    <row r="4377" spans="1:12" x14ac:dyDescent="0.25">
      <c r="A4377" t="s">
        <v>293</v>
      </c>
      <c r="B4377">
        <v>1</v>
      </c>
      <c r="C4377">
        <v>13</v>
      </c>
      <c r="D4377">
        <v>13</v>
      </c>
      <c r="E4377">
        <v>4307840</v>
      </c>
      <c r="F4377" s="2">
        <v>0.05</v>
      </c>
      <c r="G4377" s="2">
        <v>0</v>
      </c>
      <c r="H4377" s="2">
        <v>0</v>
      </c>
      <c r="I4377">
        <v>0.4</v>
      </c>
      <c r="J4377">
        <v>10.4</v>
      </c>
      <c r="K4377">
        <v>2.6539199999999998</v>
      </c>
      <c r="L4377">
        <v>3.6888719999999999</v>
      </c>
    </row>
    <row r="4378" spans="1:12" x14ac:dyDescent="0.25">
      <c r="A4378" t="s">
        <v>293</v>
      </c>
      <c r="B4378">
        <v>1</v>
      </c>
      <c r="C4378">
        <v>6</v>
      </c>
      <c r="D4378">
        <v>6</v>
      </c>
      <c r="E4378">
        <v>2828138</v>
      </c>
      <c r="F4378" s="2">
        <v>0.05</v>
      </c>
      <c r="G4378" s="2">
        <v>0</v>
      </c>
      <c r="H4378" s="2">
        <v>0.01</v>
      </c>
      <c r="I4378">
        <v>0.4</v>
      </c>
      <c r="J4378">
        <v>4.8000000000000007</v>
      </c>
      <c r="K4378">
        <v>2.164069</v>
      </c>
      <c r="L4378">
        <v>2.1174241500000002</v>
      </c>
    </row>
    <row r="4379" spans="1:12" x14ac:dyDescent="0.25">
      <c r="A4379" t="s">
        <v>293</v>
      </c>
      <c r="B4379">
        <v>1</v>
      </c>
      <c r="C4379">
        <v>8</v>
      </c>
      <c r="D4379">
        <v>7</v>
      </c>
      <c r="E4379">
        <v>7645235</v>
      </c>
      <c r="F4379" s="2">
        <v>0.05</v>
      </c>
      <c r="G4379" s="2">
        <v>0</v>
      </c>
      <c r="H4379" s="2">
        <v>0.05</v>
      </c>
      <c r="I4379">
        <v>0.4</v>
      </c>
      <c r="J4379">
        <v>5.4</v>
      </c>
      <c r="K4379">
        <v>5.5726174999999998</v>
      </c>
      <c r="L4379">
        <v>3.4604161250000001</v>
      </c>
    </row>
    <row r="4380" spans="1:12" x14ac:dyDescent="0.25">
      <c r="A4380" t="s">
        <v>293</v>
      </c>
      <c r="B4380">
        <v>1</v>
      </c>
      <c r="C4380">
        <v>8</v>
      </c>
      <c r="D4380">
        <v>2</v>
      </c>
      <c r="E4380">
        <v>2998498</v>
      </c>
      <c r="F4380" s="2">
        <v>0.04</v>
      </c>
      <c r="G4380" s="2">
        <v>0</v>
      </c>
      <c r="H4380" s="2">
        <v>0</v>
      </c>
      <c r="I4380">
        <v>0.4</v>
      </c>
      <c r="J4380">
        <v>0.39999999999999991</v>
      </c>
      <c r="K4380">
        <v>1.8992489999999997</v>
      </c>
      <c r="L4380">
        <v>0.9247371499999999</v>
      </c>
    </row>
    <row r="4381" spans="1:12" x14ac:dyDescent="0.25">
      <c r="A4381" t="s">
        <v>293</v>
      </c>
      <c r="B4381">
        <v>1</v>
      </c>
      <c r="C4381">
        <v>4</v>
      </c>
      <c r="D4381">
        <v>3</v>
      </c>
      <c r="E4381">
        <v>1524361</v>
      </c>
      <c r="F4381" s="2">
        <v>0.05</v>
      </c>
      <c r="G4381" s="2">
        <v>0</v>
      </c>
      <c r="H4381" s="2">
        <v>0</v>
      </c>
      <c r="I4381">
        <v>0.4</v>
      </c>
      <c r="J4381">
        <v>2.2000000000000002</v>
      </c>
      <c r="K4381">
        <v>1.2621804999999999</v>
      </c>
      <c r="L4381">
        <v>1.1517631750000001</v>
      </c>
    </row>
    <row r="4382" spans="1:12" x14ac:dyDescent="0.25">
      <c r="A4382" t="s">
        <v>293</v>
      </c>
      <c r="B4382">
        <v>1</v>
      </c>
      <c r="C4382">
        <v>22</v>
      </c>
      <c r="D4382">
        <v>18</v>
      </c>
      <c r="E4382">
        <v>4269447</v>
      </c>
      <c r="F4382" s="2">
        <v>0.04</v>
      </c>
      <c r="G4382" s="2">
        <v>0</v>
      </c>
      <c r="H4382" s="2">
        <v>0</v>
      </c>
      <c r="I4382">
        <v>0.4</v>
      </c>
      <c r="J4382">
        <v>13.6</v>
      </c>
      <c r="K4382">
        <v>2.5347234999999997</v>
      </c>
      <c r="L4382">
        <v>4.4471532250000001</v>
      </c>
    </row>
    <row r="4383" spans="1:12" x14ac:dyDescent="0.25">
      <c r="A4383" t="s">
        <v>293</v>
      </c>
      <c r="B4383">
        <v>1</v>
      </c>
      <c r="C4383">
        <v>14</v>
      </c>
      <c r="D4383">
        <v>13</v>
      </c>
      <c r="E4383">
        <v>5558317</v>
      </c>
      <c r="F4383" s="2">
        <v>0.03</v>
      </c>
      <c r="G4383" s="2">
        <v>0</v>
      </c>
      <c r="H4383" s="2">
        <v>0</v>
      </c>
      <c r="I4383">
        <v>0.4</v>
      </c>
      <c r="J4383">
        <v>10.200000000000001</v>
      </c>
      <c r="K4383">
        <v>3.0791584999999997</v>
      </c>
      <c r="L4383">
        <v>3.7877054750000001</v>
      </c>
    </row>
    <row r="4384" spans="1:12" x14ac:dyDescent="0.25">
      <c r="A4384" t="s">
        <v>293</v>
      </c>
      <c r="B4384">
        <v>1</v>
      </c>
      <c r="C4384">
        <v>8</v>
      </c>
      <c r="D4384">
        <v>7</v>
      </c>
      <c r="E4384">
        <v>4134994</v>
      </c>
      <c r="F4384" s="2">
        <v>0.04</v>
      </c>
      <c r="G4384" s="2">
        <v>0</v>
      </c>
      <c r="H4384" s="2">
        <v>0</v>
      </c>
      <c r="I4384">
        <v>0.4</v>
      </c>
      <c r="J4384">
        <v>5.4</v>
      </c>
      <c r="K4384">
        <v>2.4674969999999998</v>
      </c>
      <c r="L4384">
        <v>2.3736239500000003</v>
      </c>
    </row>
    <row r="4385" spans="1:12" x14ac:dyDescent="0.25">
      <c r="A4385" t="s">
        <v>293</v>
      </c>
      <c r="B4385">
        <v>1</v>
      </c>
      <c r="C4385">
        <v>6</v>
      </c>
      <c r="D4385">
        <v>4</v>
      </c>
      <c r="E4385">
        <v>3607347</v>
      </c>
      <c r="F4385" s="2">
        <v>0.04</v>
      </c>
      <c r="G4385" s="2">
        <v>0</v>
      </c>
      <c r="H4385" s="2">
        <v>0</v>
      </c>
      <c r="I4385">
        <v>0.4</v>
      </c>
      <c r="J4385">
        <v>2.8000000000000003</v>
      </c>
      <c r="K4385">
        <v>2.2036734999999998</v>
      </c>
      <c r="L4385">
        <v>1.6312857250000001</v>
      </c>
    </row>
    <row r="4386" spans="1:12" x14ac:dyDescent="0.25">
      <c r="A4386" t="s">
        <v>293</v>
      </c>
      <c r="B4386">
        <v>1</v>
      </c>
      <c r="C4386">
        <v>14</v>
      </c>
      <c r="D4386">
        <v>14</v>
      </c>
      <c r="E4386">
        <v>3371618</v>
      </c>
      <c r="F4386" s="2">
        <v>0.04</v>
      </c>
      <c r="G4386" s="2">
        <v>0</v>
      </c>
      <c r="H4386" s="2">
        <v>0</v>
      </c>
      <c r="I4386">
        <v>0.4</v>
      </c>
      <c r="J4386">
        <v>11.200000000000001</v>
      </c>
      <c r="K4386">
        <v>2.0858089999999998</v>
      </c>
      <c r="L4386">
        <v>3.6900331500000005</v>
      </c>
    </row>
    <row r="4387" spans="1:12" x14ac:dyDescent="0.25">
      <c r="A4387" t="s">
        <v>293</v>
      </c>
      <c r="B4387">
        <v>1</v>
      </c>
      <c r="C4387">
        <v>14</v>
      </c>
      <c r="D4387">
        <v>12</v>
      </c>
      <c r="E4387">
        <v>6303293</v>
      </c>
      <c r="F4387" s="2">
        <v>0.05</v>
      </c>
      <c r="G4387" s="2">
        <v>0</v>
      </c>
      <c r="H4387" s="2">
        <v>0</v>
      </c>
      <c r="I4387">
        <v>0.4</v>
      </c>
      <c r="J4387">
        <v>9.2000000000000011</v>
      </c>
      <c r="K4387">
        <v>3.6516465</v>
      </c>
      <c r="L4387">
        <v>3.7380762750000001</v>
      </c>
    </row>
    <row r="4388" spans="1:12" x14ac:dyDescent="0.25">
      <c r="A4388" t="s">
        <v>293</v>
      </c>
      <c r="B4388">
        <v>1</v>
      </c>
      <c r="C4388">
        <v>9</v>
      </c>
      <c r="D4388">
        <v>8</v>
      </c>
      <c r="E4388">
        <v>4862581</v>
      </c>
      <c r="F4388" s="2">
        <v>0.05</v>
      </c>
      <c r="G4388" s="2">
        <v>0</v>
      </c>
      <c r="H4388" s="2">
        <v>0</v>
      </c>
      <c r="I4388">
        <v>0.4</v>
      </c>
      <c r="J4388">
        <v>6.2</v>
      </c>
      <c r="K4388">
        <v>2.9312904999999998</v>
      </c>
      <c r="L4388">
        <v>2.7359516749999999</v>
      </c>
    </row>
    <row r="4389" spans="1:12" x14ac:dyDescent="0.25">
      <c r="A4389" t="s">
        <v>293</v>
      </c>
      <c r="B4389">
        <v>1</v>
      </c>
      <c r="C4389">
        <v>7</v>
      </c>
      <c r="D4389">
        <v>7</v>
      </c>
      <c r="E4389">
        <v>4024771</v>
      </c>
      <c r="F4389" s="2">
        <v>0.04</v>
      </c>
      <c r="G4389" s="2">
        <v>0</v>
      </c>
      <c r="H4389" s="2">
        <v>0</v>
      </c>
      <c r="I4389">
        <v>0.4</v>
      </c>
      <c r="J4389">
        <v>5.6000000000000005</v>
      </c>
      <c r="K4389">
        <v>2.4123854999999996</v>
      </c>
      <c r="L4389">
        <v>2.4043349249999997</v>
      </c>
    </row>
    <row r="4390" spans="1:12" x14ac:dyDescent="0.25">
      <c r="A4390" t="s">
        <v>12110</v>
      </c>
      <c r="B4390">
        <v>1</v>
      </c>
      <c r="C4390">
        <v>1</v>
      </c>
      <c r="D4390">
        <v>2</v>
      </c>
      <c r="E4390">
        <v>853242</v>
      </c>
      <c r="F4390" s="2">
        <v>0.02</v>
      </c>
      <c r="G4390" s="2">
        <v>0</v>
      </c>
      <c r="H4390" s="2">
        <v>0.01</v>
      </c>
      <c r="I4390">
        <v>0.4</v>
      </c>
      <c r="J4390">
        <v>1.8</v>
      </c>
      <c r="K4390">
        <v>0.87662099999999998</v>
      </c>
      <c r="L4390">
        <v>0.91681735000000009</v>
      </c>
    </row>
    <row r="4391" spans="1:12" x14ac:dyDescent="0.25">
      <c r="A4391" t="s">
        <v>9564</v>
      </c>
      <c r="B4391">
        <v>1</v>
      </c>
      <c r="C4391">
        <v>7</v>
      </c>
      <c r="D4391">
        <v>4</v>
      </c>
      <c r="E4391">
        <v>226262</v>
      </c>
      <c r="F4391" s="2">
        <v>0.03</v>
      </c>
      <c r="G4391" s="2">
        <v>0</v>
      </c>
      <c r="H4391" s="2">
        <v>0</v>
      </c>
      <c r="I4391">
        <v>0.4</v>
      </c>
      <c r="J4391">
        <v>2.6</v>
      </c>
      <c r="K4391">
        <v>0.41313099999999997</v>
      </c>
      <c r="L4391">
        <v>0.95459585000000002</v>
      </c>
    </row>
    <row r="4392" spans="1:12" x14ac:dyDescent="0.25">
      <c r="A4392" t="s">
        <v>3198</v>
      </c>
      <c r="B4392">
        <v>1</v>
      </c>
      <c r="C4392">
        <v>8</v>
      </c>
      <c r="D4392">
        <v>8</v>
      </c>
      <c r="E4392">
        <v>119519</v>
      </c>
      <c r="F4392" s="2">
        <v>0.11</v>
      </c>
      <c r="G4392" s="2">
        <v>0</v>
      </c>
      <c r="H4392" s="2">
        <v>0.04</v>
      </c>
      <c r="I4392">
        <v>0.4</v>
      </c>
      <c r="J4392">
        <v>6.4</v>
      </c>
      <c r="K4392">
        <v>2.1597594999999998</v>
      </c>
      <c r="L4392">
        <v>2.515915825</v>
      </c>
    </row>
    <row r="4393" spans="1:12" x14ac:dyDescent="0.25">
      <c r="A4393" t="s">
        <v>3198</v>
      </c>
      <c r="B4393">
        <v>1</v>
      </c>
      <c r="C4393">
        <v>8</v>
      </c>
      <c r="D4393">
        <v>8</v>
      </c>
      <c r="E4393">
        <v>348104</v>
      </c>
      <c r="F4393" s="2">
        <v>7.0000000000000007E-2</v>
      </c>
      <c r="G4393" s="2">
        <v>0</v>
      </c>
      <c r="H4393" s="2">
        <v>0.01</v>
      </c>
      <c r="I4393">
        <v>0.4</v>
      </c>
      <c r="J4393">
        <v>6.4</v>
      </c>
      <c r="K4393">
        <v>1.1240520000000001</v>
      </c>
      <c r="L4393">
        <v>2.1534182000000004</v>
      </c>
    </row>
    <row r="4394" spans="1:12" x14ac:dyDescent="0.25">
      <c r="A4394" t="s">
        <v>3198</v>
      </c>
      <c r="B4394">
        <v>1</v>
      </c>
      <c r="C4394">
        <v>6</v>
      </c>
      <c r="D4394">
        <v>6</v>
      </c>
      <c r="E4394">
        <v>146752</v>
      </c>
      <c r="F4394" s="2">
        <v>0.05</v>
      </c>
      <c r="G4394" s="2">
        <v>0</v>
      </c>
      <c r="H4394" s="2">
        <v>0.01</v>
      </c>
      <c r="I4394">
        <v>0.4</v>
      </c>
      <c r="J4394">
        <v>4.8000000000000007</v>
      </c>
      <c r="K4394">
        <v>0.82337600000000011</v>
      </c>
      <c r="L4394">
        <v>1.6481816000000005</v>
      </c>
    </row>
    <row r="4395" spans="1:12" x14ac:dyDescent="0.25">
      <c r="A4395" t="s">
        <v>3198</v>
      </c>
      <c r="B4395">
        <v>1</v>
      </c>
      <c r="C4395">
        <v>6</v>
      </c>
      <c r="D4395">
        <v>6</v>
      </c>
      <c r="E4395">
        <v>155701</v>
      </c>
      <c r="F4395" s="2">
        <v>7.0000000000000007E-2</v>
      </c>
      <c r="G4395" s="2">
        <v>0</v>
      </c>
      <c r="H4395" s="2">
        <v>0.02</v>
      </c>
      <c r="I4395">
        <v>0.4</v>
      </c>
      <c r="J4395">
        <v>4.8000000000000007</v>
      </c>
      <c r="K4395">
        <v>1.2778505</v>
      </c>
      <c r="L4395">
        <v>1.8072476750000002</v>
      </c>
    </row>
    <row r="4396" spans="1:12" x14ac:dyDescent="0.25">
      <c r="A4396" t="s">
        <v>3198</v>
      </c>
      <c r="B4396">
        <v>1</v>
      </c>
      <c r="C4396">
        <v>7</v>
      </c>
      <c r="D4396">
        <v>6</v>
      </c>
      <c r="E4396">
        <v>281875</v>
      </c>
      <c r="F4396" s="2">
        <v>0.09</v>
      </c>
      <c r="G4396" s="2">
        <v>0</v>
      </c>
      <c r="H4396" s="2">
        <v>0.01</v>
      </c>
      <c r="I4396">
        <v>0.4</v>
      </c>
      <c r="J4396">
        <v>4.6000000000000005</v>
      </c>
      <c r="K4396">
        <v>1.2909374999999998</v>
      </c>
      <c r="L4396">
        <v>1.7618281250000001</v>
      </c>
    </row>
    <row r="4397" spans="1:12" x14ac:dyDescent="0.25">
      <c r="A4397" t="s">
        <v>3198</v>
      </c>
      <c r="B4397">
        <v>1</v>
      </c>
      <c r="C4397">
        <v>6</v>
      </c>
      <c r="D4397">
        <v>1</v>
      </c>
      <c r="E4397">
        <v>160477</v>
      </c>
      <c r="F4397" s="2">
        <v>0.05</v>
      </c>
      <c r="G4397" s="2">
        <v>0</v>
      </c>
      <c r="H4397" s="2">
        <v>0.01</v>
      </c>
      <c r="I4397">
        <v>0.4</v>
      </c>
      <c r="J4397">
        <v>-0.19999999999999996</v>
      </c>
      <c r="K4397">
        <v>0.8302385000000001</v>
      </c>
      <c r="L4397">
        <v>0.40058347500000008</v>
      </c>
    </row>
    <row r="4398" spans="1:12" x14ac:dyDescent="0.25">
      <c r="A4398" t="s">
        <v>1591</v>
      </c>
      <c r="B4398">
        <v>1</v>
      </c>
      <c r="C4398">
        <v>4</v>
      </c>
      <c r="D4398">
        <v>3</v>
      </c>
      <c r="E4398">
        <v>71089</v>
      </c>
      <c r="F4398" s="2">
        <v>0.01</v>
      </c>
      <c r="G4398" s="2">
        <v>0</v>
      </c>
      <c r="H4398" s="2">
        <v>0</v>
      </c>
      <c r="I4398">
        <v>0.4</v>
      </c>
      <c r="J4398">
        <v>2.2000000000000002</v>
      </c>
      <c r="K4398">
        <v>0.13554450000000001</v>
      </c>
      <c r="L4398">
        <v>0.75744057500000006</v>
      </c>
    </row>
    <row r="4399" spans="1:12" x14ac:dyDescent="0.25">
      <c r="A4399" t="s">
        <v>1591</v>
      </c>
      <c r="B4399">
        <v>1</v>
      </c>
      <c r="C4399">
        <v>5</v>
      </c>
      <c r="D4399">
        <v>3</v>
      </c>
      <c r="E4399">
        <v>82160</v>
      </c>
      <c r="F4399" s="2">
        <v>0.01</v>
      </c>
      <c r="G4399" s="2">
        <v>0</v>
      </c>
      <c r="H4399" s="2">
        <v>0</v>
      </c>
      <c r="I4399">
        <v>0.4</v>
      </c>
      <c r="J4399">
        <v>2.0000000000000004</v>
      </c>
      <c r="K4399">
        <v>0.14108000000000001</v>
      </c>
      <c r="L4399">
        <v>0.70937800000000018</v>
      </c>
    </row>
    <row r="4400" spans="1:12" x14ac:dyDescent="0.25">
      <c r="A4400" t="s">
        <v>1591</v>
      </c>
      <c r="B4400">
        <v>1</v>
      </c>
      <c r="C4400">
        <v>5</v>
      </c>
      <c r="D4400">
        <v>5</v>
      </c>
      <c r="E4400">
        <v>152916</v>
      </c>
      <c r="F4400" s="2">
        <v>0.01</v>
      </c>
      <c r="G4400" s="2">
        <v>0</v>
      </c>
      <c r="H4400" s="2">
        <v>0</v>
      </c>
      <c r="I4400">
        <v>0.4</v>
      </c>
      <c r="J4400">
        <v>4</v>
      </c>
      <c r="K4400">
        <v>0.176458</v>
      </c>
      <c r="L4400">
        <v>1.2217603000000001</v>
      </c>
    </row>
    <row r="4401" spans="1:12" x14ac:dyDescent="0.25">
      <c r="A4401" t="s">
        <v>15199</v>
      </c>
      <c r="B4401">
        <v>1</v>
      </c>
      <c r="C4401">
        <v>8</v>
      </c>
      <c r="D4401">
        <v>6</v>
      </c>
      <c r="E4401">
        <v>2533102</v>
      </c>
      <c r="F4401" s="2">
        <v>0.01</v>
      </c>
      <c r="G4401" s="2">
        <v>0</v>
      </c>
      <c r="H4401" s="2">
        <v>0</v>
      </c>
      <c r="I4401">
        <v>0.4</v>
      </c>
      <c r="J4401">
        <v>4.4000000000000004</v>
      </c>
      <c r="K4401">
        <v>1.3665510000000001</v>
      </c>
      <c r="L4401">
        <v>1.7382928500000001</v>
      </c>
    </row>
    <row r="4402" spans="1:12" x14ac:dyDescent="0.25">
      <c r="A4402" t="s">
        <v>969</v>
      </c>
      <c r="B4402">
        <v>1</v>
      </c>
      <c r="C4402">
        <v>17</v>
      </c>
      <c r="D4402">
        <v>15</v>
      </c>
      <c r="E4402">
        <v>1116764</v>
      </c>
      <c r="F4402" s="2">
        <v>0.05</v>
      </c>
      <c r="G4402" s="2">
        <v>0</v>
      </c>
      <c r="H4402" s="2">
        <v>0</v>
      </c>
      <c r="I4402">
        <v>0.4</v>
      </c>
      <c r="J4402">
        <v>11.6</v>
      </c>
      <c r="K4402">
        <v>1.0583819999999999</v>
      </c>
      <c r="L4402">
        <v>3.4304337</v>
      </c>
    </row>
    <row r="4403" spans="1:12" x14ac:dyDescent="0.25">
      <c r="A4403" t="s">
        <v>14941</v>
      </c>
      <c r="B4403">
        <v>1</v>
      </c>
      <c r="C4403">
        <v>6</v>
      </c>
      <c r="D4403">
        <v>5</v>
      </c>
      <c r="E4403">
        <v>74990</v>
      </c>
      <c r="F4403" s="2">
        <v>0.05</v>
      </c>
      <c r="G4403" s="2">
        <v>0</v>
      </c>
      <c r="H4403" s="2">
        <v>0.01</v>
      </c>
      <c r="I4403">
        <v>0.4</v>
      </c>
      <c r="J4403">
        <v>3.8</v>
      </c>
      <c r="K4403">
        <v>0.78749500000000006</v>
      </c>
      <c r="L4403">
        <v>1.3856232499999999</v>
      </c>
    </row>
    <row r="4404" spans="1:12" x14ac:dyDescent="0.25">
      <c r="A4404" t="s">
        <v>11842</v>
      </c>
      <c r="B4404">
        <v>1</v>
      </c>
      <c r="C4404">
        <v>6</v>
      </c>
      <c r="D4404">
        <v>5</v>
      </c>
      <c r="E4404">
        <v>65631</v>
      </c>
      <c r="F4404" s="2">
        <v>0.06</v>
      </c>
      <c r="G4404" s="2">
        <v>0</v>
      </c>
      <c r="H4404" s="2">
        <v>0</v>
      </c>
      <c r="I4404">
        <v>0.4</v>
      </c>
      <c r="J4404">
        <v>3.8</v>
      </c>
      <c r="K4404">
        <v>0.63281549999999998</v>
      </c>
      <c r="L4404">
        <v>1.3314854249999999</v>
      </c>
    </row>
    <row r="4405" spans="1:12" x14ac:dyDescent="0.25">
      <c r="A4405" t="s">
        <v>11842</v>
      </c>
      <c r="B4405">
        <v>1</v>
      </c>
      <c r="C4405">
        <v>4</v>
      </c>
      <c r="D4405">
        <v>3</v>
      </c>
      <c r="E4405">
        <v>92533</v>
      </c>
      <c r="F4405" s="2">
        <v>0.04</v>
      </c>
      <c r="G4405" s="2">
        <v>0</v>
      </c>
      <c r="H4405" s="2">
        <v>0</v>
      </c>
      <c r="I4405">
        <v>0.4</v>
      </c>
      <c r="J4405">
        <v>2.2000000000000002</v>
      </c>
      <c r="K4405">
        <v>0.44626650000000001</v>
      </c>
      <c r="L4405">
        <v>0.8661932750000001</v>
      </c>
    </row>
    <row r="4406" spans="1:12" x14ac:dyDescent="0.25">
      <c r="A4406" t="s">
        <v>4088</v>
      </c>
      <c r="B4406">
        <v>1</v>
      </c>
      <c r="C4406">
        <v>13</v>
      </c>
      <c r="D4406">
        <v>13</v>
      </c>
      <c r="E4406">
        <v>1769864</v>
      </c>
      <c r="F4406" s="2">
        <v>0.03</v>
      </c>
      <c r="G4406" s="2">
        <v>0</v>
      </c>
      <c r="H4406" s="2">
        <v>0.01</v>
      </c>
      <c r="I4406">
        <v>0.4</v>
      </c>
      <c r="J4406">
        <v>10.4</v>
      </c>
      <c r="K4406">
        <v>1.4349319999999999</v>
      </c>
      <c r="L4406">
        <v>3.2622262000000002</v>
      </c>
    </row>
    <row r="4407" spans="1:12" x14ac:dyDescent="0.25">
      <c r="A4407" t="s">
        <v>3181</v>
      </c>
      <c r="B4407">
        <v>1</v>
      </c>
      <c r="C4407">
        <v>8</v>
      </c>
      <c r="D4407">
        <v>8</v>
      </c>
      <c r="E4407">
        <v>5966226</v>
      </c>
      <c r="F4407" s="2">
        <v>0.03</v>
      </c>
      <c r="G4407" s="2">
        <v>0</v>
      </c>
      <c r="H4407" s="2">
        <v>0</v>
      </c>
      <c r="I4407">
        <v>0.4</v>
      </c>
      <c r="J4407">
        <v>6.4</v>
      </c>
      <c r="K4407">
        <v>3.2831129999999997</v>
      </c>
      <c r="L4407">
        <v>2.90908955</v>
      </c>
    </row>
    <row r="4408" spans="1:12" x14ac:dyDescent="0.25">
      <c r="A4408" t="s">
        <v>3181</v>
      </c>
      <c r="B4408">
        <v>1</v>
      </c>
      <c r="C4408">
        <v>30</v>
      </c>
      <c r="D4408">
        <v>29</v>
      </c>
      <c r="E4408">
        <v>20934803</v>
      </c>
      <c r="F4408" s="2">
        <v>0.02</v>
      </c>
      <c r="G4408" s="2">
        <v>0</v>
      </c>
      <c r="H4408" s="2">
        <v>0</v>
      </c>
      <c r="I4408">
        <v>0.4</v>
      </c>
      <c r="J4408">
        <v>23.000000000000004</v>
      </c>
      <c r="K4408">
        <v>10.667401499999999</v>
      </c>
      <c r="L4408">
        <v>9.6435905250000005</v>
      </c>
    </row>
    <row r="4409" spans="1:12" x14ac:dyDescent="0.25">
      <c r="A4409" t="s">
        <v>3181</v>
      </c>
      <c r="B4409">
        <v>1</v>
      </c>
      <c r="C4409">
        <v>7</v>
      </c>
      <c r="D4409">
        <v>7</v>
      </c>
      <c r="E4409">
        <v>2721342</v>
      </c>
      <c r="F4409" s="2">
        <v>0.03</v>
      </c>
      <c r="G4409" s="2">
        <v>0</v>
      </c>
      <c r="H4409" s="2">
        <v>0</v>
      </c>
      <c r="I4409">
        <v>0.4</v>
      </c>
      <c r="J4409">
        <v>5.6000000000000005</v>
      </c>
      <c r="K4409">
        <v>1.660671</v>
      </c>
      <c r="L4409">
        <v>2.14123485</v>
      </c>
    </row>
    <row r="4410" spans="1:12" x14ac:dyDescent="0.25">
      <c r="A4410" t="s">
        <v>2465</v>
      </c>
      <c r="B4410">
        <v>1</v>
      </c>
      <c r="C4410">
        <v>13</v>
      </c>
      <c r="D4410">
        <v>13</v>
      </c>
      <c r="E4410">
        <v>7676863</v>
      </c>
      <c r="F4410" s="2">
        <v>0.02</v>
      </c>
      <c r="G4410" s="2">
        <v>0</v>
      </c>
      <c r="H4410" s="2">
        <v>0</v>
      </c>
      <c r="I4410">
        <v>0.4</v>
      </c>
      <c r="J4410">
        <v>10.4</v>
      </c>
      <c r="K4410">
        <v>4.0384314999999997</v>
      </c>
      <c r="L4410">
        <v>4.1734510250000003</v>
      </c>
    </row>
    <row r="4411" spans="1:12" x14ac:dyDescent="0.25">
      <c r="A4411" t="s">
        <v>14024</v>
      </c>
      <c r="B4411">
        <v>1</v>
      </c>
      <c r="C4411">
        <v>8</v>
      </c>
      <c r="D4411">
        <v>7</v>
      </c>
      <c r="E4411">
        <v>62888</v>
      </c>
      <c r="F4411" s="2">
        <v>0.02</v>
      </c>
      <c r="G4411" s="2">
        <v>0</v>
      </c>
      <c r="H4411" s="2">
        <v>0</v>
      </c>
      <c r="I4411">
        <v>0.4</v>
      </c>
      <c r="J4411">
        <v>5.4</v>
      </c>
      <c r="K4411">
        <v>0.23144400000000001</v>
      </c>
      <c r="L4411">
        <v>1.5910054000000002</v>
      </c>
    </row>
    <row r="4412" spans="1:12" x14ac:dyDescent="0.25">
      <c r="A4412" t="s">
        <v>14107</v>
      </c>
      <c r="B4412">
        <v>1</v>
      </c>
      <c r="C4412">
        <v>5</v>
      </c>
      <c r="D4412">
        <v>5</v>
      </c>
      <c r="E4412">
        <v>53227</v>
      </c>
      <c r="F4412" s="2">
        <v>0.04</v>
      </c>
      <c r="G4412" s="2">
        <v>0</v>
      </c>
      <c r="H4412" s="2">
        <v>0.01</v>
      </c>
      <c r="I4412">
        <v>0.4</v>
      </c>
      <c r="J4412">
        <v>4</v>
      </c>
      <c r="K4412">
        <v>0.67661349999999998</v>
      </c>
      <c r="L4412">
        <v>1.396814725</v>
      </c>
    </row>
    <row r="4413" spans="1:12" x14ac:dyDescent="0.25">
      <c r="A4413" t="s">
        <v>14107</v>
      </c>
      <c r="B4413">
        <v>1</v>
      </c>
      <c r="C4413">
        <v>5</v>
      </c>
      <c r="D4413">
        <v>3</v>
      </c>
      <c r="E4413">
        <v>59168</v>
      </c>
      <c r="F4413" s="2">
        <v>0.04</v>
      </c>
      <c r="G4413" s="2">
        <v>0</v>
      </c>
      <c r="H4413" s="2">
        <v>0</v>
      </c>
      <c r="I4413">
        <v>0.4</v>
      </c>
      <c r="J4413">
        <v>2.0000000000000004</v>
      </c>
      <c r="K4413">
        <v>0.42958400000000002</v>
      </c>
      <c r="L4413">
        <v>0.81035440000000014</v>
      </c>
    </row>
    <row r="4414" spans="1:12" x14ac:dyDescent="0.25">
      <c r="A4414" t="s">
        <v>14107</v>
      </c>
      <c r="B4414">
        <v>1</v>
      </c>
      <c r="C4414">
        <v>5</v>
      </c>
      <c r="D4414">
        <v>4</v>
      </c>
      <c r="E4414">
        <v>72522</v>
      </c>
      <c r="F4414" s="2">
        <v>0.05</v>
      </c>
      <c r="G4414" s="2">
        <v>0</v>
      </c>
      <c r="H4414" s="2">
        <v>0.01</v>
      </c>
      <c r="I4414">
        <v>0.4</v>
      </c>
      <c r="J4414">
        <v>3</v>
      </c>
      <c r="K4414">
        <v>0.7862610000000001</v>
      </c>
      <c r="L4414">
        <v>1.18519135</v>
      </c>
    </row>
    <row r="4415" spans="1:12" x14ac:dyDescent="0.25">
      <c r="A4415" t="s">
        <v>14107</v>
      </c>
      <c r="B4415">
        <v>1</v>
      </c>
      <c r="C4415">
        <v>5</v>
      </c>
      <c r="D4415">
        <v>5</v>
      </c>
      <c r="E4415">
        <v>58301</v>
      </c>
      <c r="F4415" s="2">
        <v>0.04</v>
      </c>
      <c r="G4415" s="2">
        <v>0</v>
      </c>
      <c r="H4415" s="2">
        <v>0.01</v>
      </c>
      <c r="I4415">
        <v>0.4</v>
      </c>
      <c r="J4415">
        <v>4</v>
      </c>
      <c r="K4415">
        <v>0.67915049999999999</v>
      </c>
      <c r="L4415">
        <v>1.3977026750000001</v>
      </c>
    </row>
    <row r="4416" spans="1:12" x14ac:dyDescent="0.25">
      <c r="A4416" t="s">
        <v>14107</v>
      </c>
      <c r="B4416">
        <v>1</v>
      </c>
      <c r="C4416">
        <v>4</v>
      </c>
      <c r="D4416">
        <v>4</v>
      </c>
      <c r="E4416">
        <v>70551</v>
      </c>
      <c r="F4416" s="2">
        <v>0.04</v>
      </c>
      <c r="G4416" s="2">
        <v>0</v>
      </c>
      <c r="H4416" s="2">
        <v>0.01</v>
      </c>
      <c r="I4416">
        <v>0.4</v>
      </c>
      <c r="J4416">
        <v>3.2</v>
      </c>
      <c r="K4416">
        <v>0.68527550000000004</v>
      </c>
      <c r="L4416">
        <v>1.199846425</v>
      </c>
    </row>
    <row r="4417" spans="1:12" x14ac:dyDescent="0.25">
      <c r="A4417" t="s">
        <v>20802</v>
      </c>
      <c r="B4417">
        <v>1</v>
      </c>
      <c r="C4417">
        <v>9</v>
      </c>
      <c r="D4417">
        <v>2</v>
      </c>
      <c r="E4417">
        <v>1431</v>
      </c>
      <c r="F4417" s="2">
        <v>0</v>
      </c>
      <c r="G4417" s="2">
        <v>0</v>
      </c>
      <c r="H4417" s="2">
        <v>0</v>
      </c>
      <c r="I4417">
        <v>0.4</v>
      </c>
      <c r="J4417">
        <v>0.19999999999999996</v>
      </c>
      <c r="K4417">
        <v>7.1549999999999999E-4</v>
      </c>
      <c r="L4417">
        <v>0.21025042500000002</v>
      </c>
    </row>
    <row r="4418" spans="1:12" x14ac:dyDescent="0.25">
      <c r="A4418" t="s">
        <v>12423</v>
      </c>
      <c r="B4418">
        <v>1</v>
      </c>
      <c r="C4418">
        <v>100</v>
      </c>
      <c r="D4418">
        <v>3</v>
      </c>
      <c r="E4418">
        <v>2078</v>
      </c>
      <c r="F4418" s="2">
        <v>0</v>
      </c>
      <c r="G4418" s="2">
        <v>0</v>
      </c>
      <c r="H4418" s="2">
        <v>0</v>
      </c>
      <c r="I4418">
        <v>0.4</v>
      </c>
      <c r="J4418">
        <v>-17</v>
      </c>
      <c r="K4418">
        <v>1.039E-3</v>
      </c>
      <c r="L4418">
        <v>-4.0896363500000001</v>
      </c>
    </row>
    <row r="4419" spans="1:12" x14ac:dyDescent="0.25">
      <c r="A4419" t="s">
        <v>125</v>
      </c>
      <c r="B4419">
        <v>1</v>
      </c>
      <c r="C4419">
        <v>1</v>
      </c>
      <c r="D4419">
        <v>1</v>
      </c>
      <c r="E4419">
        <v>388955</v>
      </c>
      <c r="F4419" s="2">
        <v>0.03</v>
      </c>
      <c r="G4419" s="2">
        <v>0</v>
      </c>
      <c r="H4419" s="2">
        <v>0</v>
      </c>
      <c r="I4419">
        <v>0.4</v>
      </c>
      <c r="J4419">
        <v>0.8</v>
      </c>
      <c r="K4419">
        <v>0.49447750000000001</v>
      </c>
      <c r="L4419">
        <v>0.53306712500000009</v>
      </c>
    </row>
    <row r="4420" spans="1:12" x14ac:dyDescent="0.25">
      <c r="A4420" t="s">
        <v>125</v>
      </c>
      <c r="B4420">
        <v>1</v>
      </c>
      <c r="C4420">
        <v>4</v>
      </c>
      <c r="D4420">
        <v>3</v>
      </c>
      <c r="E4420">
        <v>4440269</v>
      </c>
      <c r="F4420" s="2">
        <v>0.01</v>
      </c>
      <c r="G4420" s="2">
        <v>0</v>
      </c>
      <c r="H4420" s="2">
        <v>0</v>
      </c>
      <c r="I4420">
        <v>0.4</v>
      </c>
      <c r="J4420">
        <v>2.2000000000000002</v>
      </c>
      <c r="K4420">
        <v>2.3201345</v>
      </c>
      <c r="L4420">
        <v>1.5220470750000001</v>
      </c>
    </row>
    <row r="4421" spans="1:12" x14ac:dyDescent="0.25">
      <c r="A4421" t="s">
        <v>125</v>
      </c>
      <c r="B4421">
        <v>1</v>
      </c>
      <c r="C4421">
        <v>6</v>
      </c>
      <c r="D4421">
        <v>5</v>
      </c>
      <c r="E4421">
        <v>2688797</v>
      </c>
      <c r="F4421" s="2">
        <v>0.01</v>
      </c>
      <c r="G4421" s="2">
        <v>0</v>
      </c>
      <c r="H4421" s="2">
        <v>0</v>
      </c>
      <c r="I4421">
        <v>0.4</v>
      </c>
      <c r="J4421">
        <v>3.8</v>
      </c>
      <c r="K4421">
        <v>1.4443984999999999</v>
      </c>
      <c r="L4421">
        <v>1.6155394749999998</v>
      </c>
    </row>
    <row r="4422" spans="1:12" x14ac:dyDescent="0.25">
      <c r="A4422" t="s">
        <v>125</v>
      </c>
      <c r="B4422">
        <v>1</v>
      </c>
      <c r="C4422">
        <v>15</v>
      </c>
      <c r="D4422">
        <v>14</v>
      </c>
      <c r="E4422">
        <v>2096929</v>
      </c>
      <c r="F4422" s="2">
        <v>0.02</v>
      </c>
      <c r="G4422" s="2">
        <v>0</v>
      </c>
      <c r="H4422" s="2">
        <v>0</v>
      </c>
      <c r="I4422">
        <v>0.4</v>
      </c>
      <c r="J4422">
        <v>11.000000000000002</v>
      </c>
      <c r="K4422">
        <v>1.2484644999999999</v>
      </c>
      <c r="L4422">
        <v>3.3469625750000005</v>
      </c>
    </row>
    <row r="4423" spans="1:12" x14ac:dyDescent="0.25">
      <c r="A4423" t="s">
        <v>125</v>
      </c>
      <c r="B4423">
        <v>1</v>
      </c>
      <c r="C4423">
        <v>9</v>
      </c>
      <c r="D4423">
        <v>9</v>
      </c>
      <c r="E4423">
        <v>3745968</v>
      </c>
      <c r="F4423" s="2">
        <v>0.01</v>
      </c>
      <c r="G4423" s="2">
        <v>0</v>
      </c>
      <c r="H4423" s="2">
        <v>0</v>
      </c>
      <c r="I4423">
        <v>0.4</v>
      </c>
      <c r="J4423">
        <v>7.2</v>
      </c>
      <c r="K4423">
        <v>1.9729840000000001</v>
      </c>
      <c r="L4423">
        <v>2.6505443999999998</v>
      </c>
    </row>
    <row r="4424" spans="1:12" x14ac:dyDescent="0.25">
      <c r="A4424" t="s">
        <v>125</v>
      </c>
      <c r="B4424">
        <v>1</v>
      </c>
      <c r="C4424">
        <v>7</v>
      </c>
      <c r="D4424">
        <v>7</v>
      </c>
      <c r="E4424">
        <v>2935898</v>
      </c>
      <c r="F4424" s="2">
        <v>0.01</v>
      </c>
      <c r="G4424" s="2">
        <v>0</v>
      </c>
      <c r="H4424" s="2">
        <v>0</v>
      </c>
      <c r="I4424">
        <v>0.4</v>
      </c>
      <c r="J4424">
        <v>5.6000000000000005</v>
      </c>
      <c r="K4424">
        <v>1.567949</v>
      </c>
      <c r="L4424">
        <v>2.1087821500000001</v>
      </c>
    </row>
    <row r="4425" spans="1:12" x14ac:dyDescent="0.25">
      <c r="A4425" t="s">
        <v>125</v>
      </c>
      <c r="B4425">
        <v>1</v>
      </c>
      <c r="C4425">
        <v>6</v>
      </c>
      <c r="D4425">
        <v>6</v>
      </c>
      <c r="E4425">
        <v>4297582</v>
      </c>
      <c r="F4425" s="2">
        <v>0.01</v>
      </c>
      <c r="G4425" s="2">
        <v>0</v>
      </c>
      <c r="H4425" s="2">
        <v>0</v>
      </c>
      <c r="I4425">
        <v>0.4</v>
      </c>
      <c r="J4425">
        <v>4.8000000000000007</v>
      </c>
      <c r="K4425">
        <v>2.2487910000000002</v>
      </c>
      <c r="L4425">
        <v>2.1470768500000004</v>
      </c>
    </row>
    <row r="4426" spans="1:12" x14ac:dyDescent="0.25">
      <c r="A4426" t="s">
        <v>125</v>
      </c>
      <c r="B4426">
        <v>1</v>
      </c>
      <c r="C4426">
        <v>2</v>
      </c>
      <c r="D4426">
        <v>2</v>
      </c>
      <c r="E4426">
        <v>176914</v>
      </c>
      <c r="F4426" s="2">
        <v>0.01</v>
      </c>
      <c r="G4426" s="2">
        <v>0</v>
      </c>
      <c r="H4426" s="2">
        <v>0</v>
      </c>
      <c r="I4426">
        <v>0.4</v>
      </c>
      <c r="J4426">
        <v>1.6</v>
      </c>
      <c r="K4426">
        <v>0.18845699999999999</v>
      </c>
      <c r="L4426">
        <v>0.62595995000000004</v>
      </c>
    </row>
    <row r="4427" spans="1:12" x14ac:dyDescent="0.25">
      <c r="A4427" t="s">
        <v>125</v>
      </c>
      <c r="B4427">
        <v>1</v>
      </c>
      <c r="C4427">
        <v>4</v>
      </c>
      <c r="D4427">
        <v>2</v>
      </c>
      <c r="E4427">
        <v>2181976</v>
      </c>
      <c r="F4427" s="2">
        <v>0.01</v>
      </c>
      <c r="G4427" s="2">
        <v>0</v>
      </c>
      <c r="H4427" s="2">
        <v>0</v>
      </c>
      <c r="I4427">
        <v>0.4</v>
      </c>
      <c r="J4427">
        <v>1.2000000000000002</v>
      </c>
      <c r="K4427">
        <v>1.1909879999999999</v>
      </c>
      <c r="L4427">
        <v>0.87684580000000001</v>
      </c>
    </row>
    <row r="4428" spans="1:12" x14ac:dyDescent="0.25">
      <c r="A4428" t="s">
        <v>125</v>
      </c>
      <c r="B4428">
        <v>1</v>
      </c>
      <c r="C4428">
        <v>8</v>
      </c>
      <c r="D4428">
        <v>7</v>
      </c>
      <c r="E4428">
        <v>1089707</v>
      </c>
      <c r="F4428" s="2">
        <v>0.02</v>
      </c>
      <c r="G4428" s="2">
        <v>0</v>
      </c>
      <c r="H4428" s="2">
        <v>0</v>
      </c>
      <c r="I4428">
        <v>0.4</v>
      </c>
      <c r="J4428">
        <v>5.4</v>
      </c>
      <c r="K4428">
        <v>0.74485350000000006</v>
      </c>
      <c r="L4428">
        <v>1.7706987250000004</v>
      </c>
    </row>
    <row r="4429" spans="1:12" x14ac:dyDescent="0.25">
      <c r="A4429" t="s">
        <v>125</v>
      </c>
      <c r="B4429">
        <v>1</v>
      </c>
      <c r="C4429">
        <v>4</v>
      </c>
      <c r="D4429">
        <v>2</v>
      </c>
      <c r="E4429">
        <v>1321434</v>
      </c>
      <c r="F4429" s="2">
        <v>0.01</v>
      </c>
      <c r="G4429" s="2">
        <v>0</v>
      </c>
      <c r="H4429" s="2">
        <v>0</v>
      </c>
      <c r="I4429">
        <v>0.4</v>
      </c>
      <c r="J4429">
        <v>1.2000000000000002</v>
      </c>
      <c r="K4429">
        <v>0.76071699999999998</v>
      </c>
      <c r="L4429">
        <v>0.72625095000000006</v>
      </c>
    </row>
    <row r="4430" spans="1:12" x14ac:dyDescent="0.25">
      <c r="A4430" t="s">
        <v>125</v>
      </c>
      <c r="B4430">
        <v>1</v>
      </c>
      <c r="C4430">
        <v>1</v>
      </c>
      <c r="D4430">
        <v>2</v>
      </c>
      <c r="E4430">
        <v>2798497</v>
      </c>
      <c r="F4430" s="2">
        <v>0.01</v>
      </c>
      <c r="G4430" s="2">
        <v>0</v>
      </c>
      <c r="H4430" s="2">
        <v>0</v>
      </c>
      <c r="I4430">
        <v>0.4</v>
      </c>
      <c r="J4430">
        <v>1.8</v>
      </c>
      <c r="K4430">
        <v>1.4992485</v>
      </c>
      <c r="L4430">
        <v>1.134736975</v>
      </c>
    </row>
    <row r="4431" spans="1:12" x14ac:dyDescent="0.25">
      <c r="A4431" t="s">
        <v>125</v>
      </c>
      <c r="B4431">
        <v>1</v>
      </c>
      <c r="C4431">
        <v>1</v>
      </c>
      <c r="D4431">
        <v>1</v>
      </c>
      <c r="E4431">
        <v>258110</v>
      </c>
      <c r="F4431" s="2">
        <v>0.02</v>
      </c>
      <c r="G4431" s="2">
        <v>0</v>
      </c>
      <c r="H4431" s="2">
        <v>0</v>
      </c>
      <c r="I4431">
        <v>0.4</v>
      </c>
      <c r="J4431">
        <v>0.8</v>
      </c>
      <c r="K4431">
        <v>0.32905499999999999</v>
      </c>
      <c r="L4431">
        <v>0.47516925000000004</v>
      </c>
    </row>
    <row r="4432" spans="1:12" x14ac:dyDescent="0.25">
      <c r="A4432" t="s">
        <v>125</v>
      </c>
      <c r="B4432">
        <v>1</v>
      </c>
      <c r="C4432">
        <v>2</v>
      </c>
      <c r="D4432">
        <v>2</v>
      </c>
      <c r="E4432">
        <v>3817594</v>
      </c>
      <c r="F4432" s="2">
        <v>0.01</v>
      </c>
      <c r="G4432" s="2">
        <v>0</v>
      </c>
      <c r="H4432" s="2">
        <v>0</v>
      </c>
      <c r="I4432">
        <v>0.4</v>
      </c>
      <c r="J4432">
        <v>1.6</v>
      </c>
      <c r="K4432">
        <v>2.0087969999999999</v>
      </c>
      <c r="L4432">
        <v>1.2630789500000001</v>
      </c>
    </row>
    <row r="4433" spans="1:12" x14ac:dyDescent="0.25">
      <c r="A4433" t="s">
        <v>125</v>
      </c>
      <c r="B4433">
        <v>1</v>
      </c>
      <c r="C4433">
        <v>2</v>
      </c>
      <c r="D4433">
        <v>2</v>
      </c>
      <c r="E4433">
        <v>368166</v>
      </c>
      <c r="F4433" s="2">
        <v>0.01</v>
      </c>
      <c r="G4433" s="2">
        <v>-0.01</v>
      </c>
      <c r="H4433" s="2">
        <v>0</v>
      </c>
      <c r="I4433">
        <v>0.4</v>
      </c>
      <c r="J4433">
        <v>1.6</v>
      </c>
      <c r="K4433">
        <v>0.13408299999999998</v>
      </c>
      <c r="L4433">
        <v>0.60692905000000008</v>
      </c>
    </row>
    <row r="4434" spans="1:12" x14ac:dyDescent="0.25">
      <c r="A4434" t="s">
        <v>125</v>
      </c>
      <c r="B4434">
        <v>1</v>
      </c>
      <c r="C4434">
        <v>0</v>
      </c>
      <c r="D4434">
        <v>1</v>
      </c>
      <c r="E4434">
        <v>21046</v>
      </c>
      <c r="F4434" s="2">
        <v>0.06</v>
      </c>
      <c r="G4434" s="2">
        <v>0</v>
      </c>
      <c r="H4434" s="2">
        <v>0.01</v>
      </c>
      <c r="I4434">
        <v>0.4</v>
      </c>
      <c r="J4434">
        <v>1</v>
      </c>
      <c r="K4434">
        <v>0.86052299999999993</v>
      </c>
      <c r="L4434">
        <v>0.71118305000000004</v>
      </c>
    </row>
    <row r="4435" spans="1:12" x14ac:dyDescent="0.25">
      <c r="A4435" t="s">
        <v>125</v>
      </c>
      <c r="B4435">
        <v>1</v>
      </c>
      <c r="C4435">
        <v>3</v>
      </c>
      <c r="D4435">
        <v>3</v>
      </c>
      <c r="E4435">
        <v>2613507</v>
      </c>
      <c r="F4435" s="2">
        <v>0.01</v>
      </c>
      <c r="G4435" s="2">
        <v>0</v>
      </c>
      <c r="H4435" s="2">
        <v>0</v>
      </c>
      <c r="I4435">
        <v>0.4</v>
      </c>
      <c r="J4435">
        <v>2.4000000000000004</v>
      </c>
      <c r="K4435">
        <v>1.4067535</v>
      </c>
      <c r="L4435">
        <v>1.2523637250000001</v>
      </c>
    </row>
    <row r="4436" spans="1:12" x14ac:dyDescent="0.25">
      <c r="A4436" t="s">
        <v>125</v>
      </c>
      <c r="B4436">
        <v>1</v>
      </c>
      <c r="C4436">
        <v>7</v>
      </c>
      <c r="D4436">
        <v>7</v>
      </c>
      <c r="E4436">
        <v>1708199</v>
      </c>
      <c r="F4436" s="2">
        <v>0.01</v>
      </c>
      <c r="G4436" s="2">
        <v>0</v>
      </c>
      <c r="H4436" s="2">
        <v>0</v>
      </c>
      <c r="I4436">
        <v>0.4</v>
      </c>
      <c r="J4436">
        <v>5.6000000000000005</v>
      </c>
      <c r="K4436">
        <v>0.95409949999999999</v>
      </c>
      <c r="L4436">
        <v>1.8939348250000001</v>
      </c>
    </row>
    <row r="4437" spans="1:12" x14ac:dyDescent="0.25">
      <c r="A4437" t="s">
        <v>125</v>
      </c>
      <c r="B4437">
        <v>1</v>
      </c>
      <c r="C4437">
        <v>2</v>
      </c>
      <c r="D4437">
        <v>1</v>
      </c>
      <c r="E4437">
        <v>534696</v>
      </c>
      <c r="F4437" s="2">
        <v>0.02</v>
      </c>
      <c r="G4437" s="2">
        <v>0</v>
      </c>
      <c r="H4437" s="2">
        <v>0</v>
      </c>
      <c r="I4437">
        <v>0.4</v>
      </c>
      <c r="J4437">
        <v>0.60000000000000009</v>
      </c>
      <c r="K4437">
        <v>0.46734799999999999</v>
      </c>
      <c r="L4437">
        <v>0.47357180000000004</v>
      </c>
    </row>
    <row r="4438" spans="1:12" x14ac:dyDescent="0.25">
      <c r="A4438" t="s">
        <v>125</v>
      </c>
      <c r="B4438">
        <v>1</v>
      </c>
      <c r="C4438">
        <v>3</v>
      </c>
      <c r="D4438">
        <v>2</v>
      </c>
      <c r="E4438">
        <v>4009915</v>
      </c>
      <c r="F4438" s="2">
        <v>0.01</v>
      </c>
      <c r="G4438" s="2">
        <v>0</v>
      </c>
      <c r="H4438" s="2">
        <v>0</v>
      </c>
      <c r="I4438">
        <v>0.4</v>
      </c>
      <c r="J4438">
        <v>1.4000000000000001</v>
      </c>
      <c r="K4438">
        <v>2.1049574999999998</v>
      </c>
      <c r="L4438">
        <v>1.2467351249999998</v>
      </c>
    </row>
    <row r="4439" spans="1:12" x14ac:dyDescent="0.25">
      <c r="A4439" t="s">
        <v>125</v>
      </c>
      <c r="B4439">
        <v>1</v>
      </c>
      <c r="C4439">
        <v>12</v>
      </c>
      <c r="D4439">
        <v>5</v>
      </c>
      <c r="E4439">
        <v>674636</v>
      </c>
      <c r="F4439" s="2">
        <v>0.02</v>
      </c>
      <c r="G4439" s="2">
        <v>0</v>
      </c>
      <c r="H4439" s="2">
        <v>0</v>
      </c>
      <c r="I4439">
        <v>0.4</v>
      </c>
      <c r="J4439">
        <v>2.5999999999999996</v>
      </c>
      <c r="K4439">
        <v>0.53731799999999996</v>
      </c>
      <c r="L4439">
        <v>0.99806129999999993</v>
      </c>
    </row>
    <row r="4440" spans="1:12" x14ac:dyDescent="0.25">
      <c r="A4440" t="s">
        <v>125</v>
      </c>
      <c r="B4440">
        <v>1</v>
      </c>
      <c r="C4440">
        <v>6</v>
      </c>
      <c r="D4440">
        <v>6</v>
      </c>
      <c r="E4440">
        <v>3103985</v>
      </c>
      <c r="F4440" s="2">
        <v>0.02</v>
      </c>
      <c r="G4440" s="2">
        <v>0</v>
      </c>
      <c r="H4440" s="2">
        <v>0</v>
      </c>
      <c r="I4440">
        <v>0.4</v>
      </c>
      <c r="J4440">
        <v>4.8000000000000007</v>
      </c>
      <c r="K4440">
        <v>1.7519924999999998</v>
      </c>
      <c r="L4440">
        <v>1.9731973750000003</v>
      </c>
    </row>
    <row r="4441" spans="1:12" x14ac:dyDescent="0.25">
      <c r="A4441" t="s">
        <v>125</v>
      </c>
      <c r="B4441">
        <v>1</v>
      </c>
      <c r="C4441">
        <v>6</v>
      </c>
      <c r="D4441">
        <v>6</v>
      </c>
      <c r="E4441">
        <v>5398142</v>
      </c>
      <c r="F4441" s="2">
        <v>0.01</v>
      </c>
      <c r="G4441" s="2">
        <v>0</v>
      </c>
      <c r="H4441" s="2">
        <v>0</v>
      </c>
      <c r="I4441">
        <v>0.4</v>
      </c>
      <c r="J4441">
        <v>4.8000000000000007</v>
      </c>
      <c r="K4441">
        <v>2.7990710000000001</v>
      </c>
      <c r="L4441">
        <v>2.3396748500000002</v>
      </c>
    </row>
    <row r="4442" spans="1:12" x14ac:dyDescent="0.25">
      <c r="A4442" t="s">
        <v>125</v>
      </c>
      <c r="B4442">
        <v>1</v>
      </c>
      <c r="C4442">
        <v>1</v>
      </c>
      <c r="D4442">
        <v>1</v>
      </c>
      <c r="E4442">
        <v>1675419</v>
      </c>
      <c r="F4442" s="2">
        <v>0.01</v>
      </c>
      <c r="G4442" s="2">
        <v>0</v>
      </c>
      <c r="H4442" s="2">
        <v>0</v>
      </c>
      <c r="I4442">
        <v>0.4</v>
      </c>
      <c r="J4442">
        <v>0.8</v>
      </c>
      <c r="K4442">
        <v>0.93770949999999997</v>
      </c>
      <c r="L4442">
        <v>0.688198325</v>
      </c>
    </row>
    <row r="4443" spans="1:12" x14ac:dyDescent="0.25">
      <c r="A4443" t="s">
        <v>125</v>
      </c>
      <c r="B4443">
        <v>1</v>
      </c>
      <c r="C4443">
        <v>13</v>
      </c>
      <c r="D4443">
        <v>13</v>
      </c>
      <c r="E4443">
        <v>1546967</v>
      </c>
      <c r="F4443" s="2">
        <v>0.01</v>
      </c>
      <c r="G4443" s="2">
        <v>0</v>
      </c>
      <c r="H4443" s="2">
        <v>0</v>
      </c>
      <c r="I4443">
        <v>0.4</v>
      </c>
      <c r="J4443">
        <v>10.4</v>
      </c>
      <c r="K4443">
        <v>0.87348349999999997</v>
      </c>
      <c r="L4443">
        <v>3.065719225</v>
      </c>
    </row>
    <row r="4444" spans="1:12" x14ac:dyDescent="0.25">
      <c r="A4444" t="s">
        <v>125</v>
      </c>
      <c r="B4444">
        <v>1</v>
      </c>
      <c r="C4444">
        <v>0</v>
      </c>
      <c r="D4444">
        <v>1</v>
      </c>
      <c r="E4444">
        <v>23484</v>
      </c>
      <c r="F4444" s="2">
        <v>0.04</v>
      </c>
      <c r="G4444" s="2">
        <v>0</v>
      </c>
      <c r="H4444" s="2">
        <v>0.01</v>
      </c>
      <c r="I4444">
        <v>0.4</v>
      </c>
      <c r="J4444">
        <v>1</v>
      </c>
      <c r="K4444">
        <v>0.66174200000000005</v>
      </c>
      <c r="L4444">
        <v>0.64160970000000006</v>
      </c>
    </row>
    <row r="4445" spans="1:12" x14ac:dyDescent="0.25">
      <c r="A4445" t="s">
        <v>125</v>
      </c>
      <c r="B4445">
        <v>1</v>
      </c>
      <c r="C4445">
        <v>11</v>
      </c>
      <c r="D4445">
        <v>8</v>
      </c>
      <c r="E4445">
        <v>2387566</v>
      </c>
      <c r="F4445" s="2">
        <v>0.02</v>
      </c>
      <c r="G4445" s="2">
        <v>0</v>
      </c>
      <c r="H4445" s="2">
        <v>0</v>
      </c>
      <c r="I4445">
        <v>0.4</v>
      </c>
      <c r="J4445">
        <v>5.8000000000000007</v>
      </c>
      <c r="K4445">
        <v>1.393783</v>
      </c>
      <c r="L4445">
        <v>2.0978240500000003</v>
      </c>
    </row>
    <row r="4446" spans="1:12" x14ac:dyDescent="0.25">
      <c r="A4446" t="s">
        <v>125</v>
      </c>
      <c r="B4446">
        <v>1</v>
      </c>
      <c r="C4446">
        <v>25</v>
      </c>
      <c r="D4446">
        <v>25</v>
      </c>
      <c r="E4446">
        <v>8607264</v>
      </c>
      <c r="F4446" s="2">
        <v>0.01</v>
      </c>
      <c r="G4446" s="2">
        <v>0</v>
      </c>
      <c r="H4446" s="2">
        <v>0</v>
      </c>
      <c r="I4446">
        <v>0.4</v>
      </c>
      <c r="J4446">
        <v>20</v>
      </c>
      <c r="K4446">
        <v>4.4036319999999991</v>
      </c>
      <c r="L4446">
        <v>6.7012711999999999</v>
      </c>
    </row>
    <row r="4447" spans="1:12" x14ac:dyDescent="0.25">
      <c r="A4447" t="s">
        <v>125</v>
      </c>
      <c r="B4447">
        <v>1</v>
      </c>
      <c r="C4447">
        <v>0</v>
      </c>
      <c r="D4447">
        <v>1</v>
      </c>
      <c r="E4447">
        <v>39720</v>
      </c>
      <c r="F4447" s="2">
        <v>0.12</v>
      </c>
      <c r="G4447" s="2">
        <v>0</v>
      </c>
      <c r="H4447" s="2">
        <v>0.01</v>
      </c>
      <c r="I4447">
        <v>0.4</v>
      </c>
      <c r="J4447">
        <v>1</v>
      </c>
      <c r="K4447">
        <v>1.4698599999999999</v>
      </c>
      <c r="L4447">
        <v>0.92445100000000002</v>
      </c>
    </row>
    <row r="4448" spans="1:12" x14ac:dyDescent="0.25">
      <c r="A4448" t="s">
        <v>125</v>
      </c>
      <c r="B4448">
        <v>1</v>
      </c>
      <c r="C4448">
        <v>4</v>
      </c>
      <c r="D4448">
        <v>4</v>
      </c>
      <c r="E4448">
        <v>365819</v>
      </c>
      <c r="F4448" s="2">
        <v>0.02</v>
      </c>
      <c r="G4448" s="2">
        <v>0</v>
      </c>
      <c r="H4448" s="2">
        <v>0</v>
      </c>
      <c r="I4448">
        <v>0.4</v>
      </c>
      <c r="J4448">
        <v>3.2</v>
      </c>
      <c r="K4448">
        <v>0.38290950000000001</v>
      </c>
      <c r="L4448">
        <v>1.094018325</v>
      </c>
    </row>
    <row r="4449" spans="1:12" x14ac:dyDescent="0.25">
      <c r="A4449" t="s">
        <v>125</v>
      </c>
      <c r="B4449">
        <v>1</v>
      </c>
      <c r="C4449">
        <v>3</v>
      </c>
      <c r="D4449">
        <v>3</v>
      </c>
      <c r="E4449">
        <v>1418921</v>
      </c>
      <c r="F4449" s="2">
        <v>0.01</v>
      </c>
      <c r="G4449" s="2">
        <v>0</v>
      </c>
      <c r="H4449" s="2">
        <v>0</v>
      </c>
      <c r="I4449">
        <v>0.4</v>
      </c>
      <c r="J4449">
        <v>2.4000000000000004</v>
      </c>
      <c r="K4449">
        <v>0.80946049999999992</v>
      </c>
      <c r="L4449">
        <v>1.0433111750000001</v>
      </c>
    </row>
    <row r="4450" spans="1:12" x14ac:dyDescent="0.25">
      <c r="A4450" t="s">
        <v>125</v>
      </c>
      <c r="B4450">
        <v>1</v>
      </c>
      <c r="C4450">
        <v>3</v>
      </c>
      <c r="D4450">
        <v>1</v>
      </c>
      <c r="E4450">
        <v>363977</v>
      </c>
      <c r="F4450" s="2">
        <v>0.02</v>
      </c>
      <c r="G4450" s="2">
        <v>0</v>
      </c>
      <c r="H4450" s="2">
        <v>0</v>
      </c>
      <c r="I4450">
        <v>0.4</v>
      </c>
      <c r="J4450">
        <v>0.4</v>
      </c>
      <c r="K4450">
        <v>0.38198850000000001</v>
      </c>
      <c r="L4450">
        <v>0.39369597499999998</v>
      </c>
    </row>
    <row r="4451" spans="1:12" x14ac:dyDescent="0.25">
      <c r="A4451" t="s">
        <v>125</v>
      </c>
      <c r="B4451">
        <v>1</v>
      </c>
      <c r="C4451">
        <v>7</v>
      </c>
      <c r="D4451">
        <v>7</v>
      </c>
      <c r="E4451">
        <v>3447677</v>
      </c>
      <c r="F4451" s="2">
        <v>0.01</v>
      </c>
      <c r="G4451" s="2">
        <v>0</v>
      </c>
      <c r="H4451" s="2">
        <v>0</v>
      </c>
      <c r="I4451">
        <v>0.4</v>
      </c>
      <c r="J4451">
        <v>5.6000000000000005</v>
      </c>
      <c r="K4451">
        <v>1.8238384999999999</v>
      </c>
      <c r="L4451">
        <v>2.1983434749999997</v>
      </c>
    </row>
    <row r="4452" spans="1:12" x14ac:dyDescent="0.25">
      <c r="A4452" t="s">
        <v>125</v>
      </c>
      <c r="B4452">
        <v>1</v>
      </c>
      <c r="C4452">
        <v>9</v>
      </c>
      <c r="D4452">
        <v>8</v>
      </c>
      <c r="E4452">
        <v>3383838</v>
      </c>
      <c r="F4452" s="2">
        <v>0.02</v>
      </c>
      <c r="G4452" s="2">
        <v>0</v>
      </c>
      <c r="H4452" s="2">
        <v>0</v>
      </c>
      <c r="I4452">
        <v>0.4</v>
      </c>
      <c r="J4452">
        <v>6.2</v>
      </c>
      <c r="K4452">
        <v>1.8919189999999999</v>
      </c>
      <c r="L4452">
        <v>2.3721716499999999</v>
      </c>
    </row>
    <row r="4453" spans="1:12" x14ac:dyDescent="0.25">
      <c r="A4453" t="s">
        <v>125</v>
      </c>
      <c r="B4453">
        <v>1</v>
      </c>
      <c r="C4453">
        <v>0</v>
      </c>
      <c r="D4453">
        <v>1</v>
      </c>
      <c r="E4453">
        <v>9423</v>
      </c>
      <c r="F4453" s="2">
        <v>0.08</v>
      </c>
      <c r="G4453" s="2">
        <v>0</v>
      </c>
      <c r="H4453" s="2">
        <v>0.01</v>
      </c>
      <c r="I4453">
        <v>0.4</v>
      </c>
      <c r="J4453">
        <v>1</v>
      </c>
      <c r="K4453">
        <v>1.0547115</v>
      </c>
      <c r="L4453">
        <v>0.77914902499999994</v>
      </c>
    </row>
    <row r="4454" spans="1:12" x14ac:dyDescent="0.25">
      <c r="A4454" t="s">
        <v>15262</v>
      </c>
      <c r="B4454">
        <v>1</v>
      </c>
      <c r="C4454">
        <v>7</v>
      </c>
      <c r="D4454">
        <v>7</v>
      </c>
      <c r="E4454">
        <v>184390</v>
      </c>
      <c r="F4454" s="2">
        <v>0.01</v>
      </c>
      <c r="G4454" s="2">
        <v>0</v>
      </c>
      <c r="H4454" s="2">
        <v>0</v>
      </c>
      <c r="I4454">
        <v>0.4</v>
      </c>
      <c r="J4454">
        <v>5.6000000000000005</v>
      </c>
      <c r="K4454">
        <v>0.192195</v>
      </c>
      <c r="L4454">
        <v>1.62726825</v>
      </c>
    </row>
    <row r="4455" spans="1:12" x14ac:dyDescent="0.25">
      <c r="A4455" t="s">
        <v>14590</v>
      </c>
      <c r="B4455">
        <v>1</v>
      </c>
      <c r="C4455">
        <v>5</v>
      </c>
      <c r="D4455">
        <v>3</v>
      </c>
      <c r="E4455">
        <v>2606</v>
      </c>
      <c r="F4455" s="2">
        <v>0</v>
      </c>
      <c r="G4455" s="2">
        <v>0</v>
      </c>
      <c r="H4455" s="2">
        <v>0</v>
      </c>
      <c r="I4455">
        <v>0.4</v>
      </c>
      <c r="J4455">
        <v>2.0000000000000004</v>
      </c>
      <c r="K4455">
        <v>1.3029999999999999E-3</v>
      </c>
      <c r="L4455">
        <v>0.66045605000000018</v>
      </c>
    </row>
    <row r="4456" spans="1:12" x14ac:dyDescent="0.25">
      <c r="A4456" t="s">
        <v>1118</v>
      </c>
      <c r="B4456">
        <v>1</v>
      </c>
      <c r="C4456">
        <v>7</v>
      </c>
      <c r="D4456">
        <v>4</v>
      </c>
      <c r="E4456">
        <v>103478</v>
      </c>
      <c r="F4456" s="2">
        <v>0.05</v>
      </c>
      <c r="G4456" s="2">
        <v>0</v>
      </c>
      <c r="H4456" s="2">
        <v>0.01</v>
      </c>
      <c r="I4456">
        <v>0.4</v>
      </c>
      <c r="J4456">
        <v>2.6</v>
      </c>
      <c r="K4456">
        <v>0.80173900000000009</v>
      </c>
      <c r="L4456">
        <v>1.0906086500000001</v>
      </c>
    </row>
    <row r="4457" spans="1:12" x14ac:dyDescent="0.25">
      <c r="A4457" t="s">
        <v>1118</v>
      </c>
      <c r="B4457">
        <v>1</v>
      </c>
      <c r="C4457">
        <v>14</v>
      </c>
      <c r="D4457">
        <v>11</v>
      </c>
      <c r="E4457">
        <v>210400</v>
      </c>
      <c r="F4457" s="2">
        <v>0.03</v>
      </c>
      <c r="G4457" s="2">
        <v>0</v>
      </c>
      <c r="H4457" s="2">
        <v>0.01</v>
      </c>
      <c r="I4457">
        <v>0.4</v>
      </c>
      <c r="J4457">
        <v>8.2000000000000011</v>
      </c>
      <c r="K4457">
        <v>0.6552</v>
      </c>
      <c r="L4457">
        <v>2.4393200000000004</v>
      </c>
    </row>
    <row r="4458" spans="1:12" x14ac:dyDescent="0.25">
      <c r="A4458" t="s">
        <v>1118</v>
      </c>
      <c r="B4458">
        <v>1</v>
      </c>
      <c r="C4458">
        <v>22</v>
      </c>
      <c r="D4458">
        <v>17</v>
      </c>
      <c r="E4458">
        <v>782123</v>
      </c>
      <c r="F4458" s="2">
        <v>0.01</v>
      </c>
      <c r="G4458" s="2">
        <v>0</v>
      </c>
      <c r="H4458" s="2">
        <v>0</v>
      </c>
      <c r="I4458">
        <v>0.4</v>
      </c>
      <c r="J4458">
        <v>12.600000000000001</v>
      </c>
      <c r="K4458">
        <v>0.49106150000000004</v>
      </c>
      <c r="L4458">
        <v>3.4818715250000003</v>
      </c>
    </row>
    <row r="4459" spans="1:12" x14ac:dyDescent="0.25">
      <c r="A4459" t="s">
        <v>1892</v>
      </c>
      <c r="B4459">
        <v>1</v>
      </c>
      <c r="C4459">
        <v>8</v>
      </c>
      <c r="D4459">
        <v>9</v>
      </c>
      <c r="E4459">
        <v>909247</v>
      </c>
      <c r="F4459" s="2">
        <v>0.01</v>
      </c>
      <c r="G4459" s="2">
        <v>0</v>
      </c>
      <c r="H4459" s="2">
        <v>0</v>
      </c>
      <c r="I4459">
        <v>0.4</v>
      </c>
      <c r="J4459">
        <v>7.4</v>
      </c>
      <c r="K4459">
        <v>0.55462349999999994</v>
      </c>
      <c r="L4459">
        <v>2.2041182250000002</v>
      </c>
    </row>
    <row r="4460" spans="1:12" x14ac:dyDescent="0.25">
      <c r="A4460" t="s">
        <v>20352</v>
      </c>
      <c r="B4460">
        <v>1</v>
      </c>
      <c r="C4460">
        <v>20</v>
      </c>
      <c r="D4460">
        <v>10</v>
      </c>
      <c r="E4460">
        <v>2231688</v>
      </c>
      <c r="F4460" s="2">
        <v>7.0000000000000007E-2</v>
      </c>
      <c r="G4460" s="2">
        <v>0</v>
      </c>
      <c r="H4460" s="2">
        <v>0</v>
      </c>
      <c r="I4460">
        <v>0.4</v>
      </c>
      <c r="J4460">
        <v>6</v>
      </c>
      <c r="K4460">
        <v>1.8158440000000002</v>
      </c>
      <c r="L4460">
        <v>2.2955454</v>
      </c>
    </row>
    <row r="4461" spans="1:12" x14ac:dyDescent="0.25">
      <c r="A4461" t="s">
        <v>4569</v>
      </c>
      <c r="B4461">
        <v>1</v>
      </c>
      <c r="C4461">
        <v>16</v>
      </c>
      <c r="D4461">
        <v>13</v>
      </c>
      <c r="E4461">
        <v>3280332</v>
      </c>
      <c r="F4461" s="2">
        <v>0</v>
      </c>
      <c r="G4461" s="2">
        <v>0</v>
      </c>
      <c r="H4461" s="2">
        <v>0</v>
      </c>
      <c r="I4461">
        <v>0.4</v>
      </c>
      <c r="J4461">
        <v>9.8000000000000007</v>
      </c>
      <c r="K4461">
        <v>1.640166</v>
      </c>
      <c r="L4461">
        <v>3.1840581000000006</v>
      </c>
    </row>
    <row r="4462" spans="1:12" x14ac:dyDescent="0.25">
      <c r="A4462" t="s">
        <v>4569</v>
      </c>
      <c r="B4462">
        <v>1</v>
      </c>
      <c r="C4462">
        <v>4</v>
      </c>
      <c r="D4462">
        <v>3</v>
      </c>
      <c r="E4462">
        <v>474318</v>
      </c>
      <c r="F4462" s="2">
        <v>0</v>
      </c>
      <c r="G4462" s="2">
        <v>0</v>
      </c>
      <c r="H4462" s="2">
        <v>0</v>
      </c>
      <c r="I4462">
        <v>0.4</v>
      </c>
      <c r="J4462">
        <v>2.2000000000000002</v>
      </c>
      <c r="K4462">
        <v>0.23715899999999998</v>
      </c>
      <c r="L4462">
        <v>0.79300565000000001</v>
      </c>
    </row>
    <row r="4463" spans="1:12" x14ac:dyDescent="0.25">
      <c r="A4463" t="s">
        <v>7336</v>
      </c>
      <c r="B4463">
        <v>1</v>
      </c>
      <c r="C4463">
        <v>5</v>
      </c>
      <c r="D4463">
        <v>1</v>
      </c>
      <c r="E4463">
        <v>6320</v>
      </c>
      <c r="F4463" s="2">
        <v>0.01</v>
      </c>
      <c r="G4463" s="2">
        <v>0</v>
      </c>
      <c r="H4463" s="2">
        <v>0</v>
      </c>
      <c r="I4463">
        <v>0.4</v>
      </c>
      <c r="J4463">
        <v>0</v>
      </c>
      <c r="K4463">
        <v>0.10316</v>
      </c>
      <c r="L4463">
        <v>0.19610600000000003</v>
      </c>
    </row>
    <row r="4464" spans="1:12" x14ac:dyDescent="0.25">
      <c r="A4464" t="s">
        <v>509</v>
      </c>
      <c r="B4464">
        <v>1</v>
      </c>
      <c r="C4464">
        <v>8</v>
      </c>
      <c r="D4464">
        <v>7</v>
      </c>
      <c r="E4464">
        <v>284743</v>
      </c>
      <c r="F4464" s="2">
        <v>0.03</v>
      </c>
      <c r="G4464" s="2">
        <v>0</v>
      </c>
      <c r="H4464" s="2">
        <v>0</v>
      </c>
      <c r="I4464">
        <v>0.4</v>
      </c>
      <c r="J4464">
        <v>5.4</v>
      </c>
      <c r="K4464">
        <v>0.44237149999999997</v>
      </c>
      <c r="L4464">
        <v>1.6648300250000001</v>
      </c>
    </row>
    <row r="4465" spans="1:12" x14ac:dyDescent="0.25">
      <c r="A4465" t="s">
        <v>509</v>
      </c>
      <c r="B4465">
        <v>1</v>
      </c>
      <c r="C4465">
        <v>5</v>
      </c>
      <c r="D4465">
        <v>4</v>
      </c>
      <c r="E4465">
        <v>341118</v>
      </c>
      <c r="F4465" s="2">
        <v>0.02</v>
      </c>
      <c r="G4465" s="2">
        <v>0</v>
      </c>
      <c r="H4465" s="2">
        <v>0</v>
      </c>
      <c r="I4465">
        <v>0.4</v>
      </c>
      <c r="J4465">
        <v>3</v>
      </c>
      <c r="K4465">
        <v>0.37055899999999997</v>
      </c>
      <c r="L4465">
        <v>1.0396956500000001</v>
      </c>
    </row>
    <row r="4466" spans="1:12" x14ac:dyDescent="0.25">
      <c r="A4466" t="s">
        <v>509</v>
      </c>
      <c r="B4466">
        <v>1</v>
      </c>
      <c r="C4466">
        <v>3</v>
      </c>
      <c r="D4466">
        <v>3</v>
      </c>
      <c r="E4466">
        <v>417092</v>
      </c>
      <c r="F4466" s="2">
        <v>0.02</v>
      </c>
      <c r="G4466" s="2">
        <v>0</v>
      </c>
      <c r="H4466" s="2">
        <v>0</v>
      </c>
      <c r="I4466">
        <v>0.4</v>
      </c>
      <c r="J4466">
        <v>2.4000000000000004</v>
      </c>
      <c r="K4466">
        <v>0.40854599999999996</v>
      </c>
      <c r="L4466">
        <v>0.90299110000000016</v>
      </c>
    </row>
    <row r="4467" spans="1:12" x14ac:dyDescent="0.25">
      <c r="A4467" t="s">
        <v>509</v>
      </c>
      <c r="B4467">
        <v>1</v>
      </c>
      <c r="C4467">
        <v>13</v>
      </c>
      <c r="D4467">
        <v>11</v>
      </c>
      <c r="E4467">
        <v>439441</v>
      </c>
      <c r="F4467" s="2">
        <v>0.03</v>
      </c>
      <c r="G4467" s="2">
        <v>0</v>
      </c>
      <c r="H4467" s="2">
        <v>0.01</v>
      </c>
      <c r="I4467">
        <v>0.4</v>
      </c>
      <c r="J4467">
        <v>8.4</v>
      </c>
      <c r="K4467">
        <v>0.76972050000000003</v>
      </c>
      <c r="L4467">
        <v>2.5294021750000004</v>
      </c>
    </row>
    <row r="4468" spans="1:12" x14ac:dyDescent="0.25">
      <c r="A4468" t="s">
        <v>509</v>
      </c>
      <c r="B4468">
        <v>1</v>
      </c>
      <c r="C4468">
        <v>3</v>
      </c>
      <c r="D4468">
        <v>2</v>
      </c>
      <c r="E4468">
        <v>286577</v>
      </c>
      <c r="F4468" s="2">
        <v>0.03</v>
      </c>
      <c r="G4468" s="2">
        <v>0</v>
      </c>
      <c r="H4468" s="2">
        <v>0</v>
      </c>
      <c r="I4468">
        <v>0.4</v>
      </c>
      <c r="J4468">
        <v>1.4000000000000001</v>
      </c>
      <c r="K4468">
        <v>0.44328849999999997</v>
      </c>
      <c r="L4468">
        <v>0.66515097499999998</v>
      </c>
    </row>
    <row r="4469" spans="1:12" x14ac:dyDescent="0.25">
      <c r="A4469" t="s">
        <v>509</v>
      </c>
      <c r="B4469">
        <v>1</v>
      </c>
      <c r="C4469">
        <v>7</v>
      </c>
      <c r="D4469">
        <v>6</v>
      </c>
      <c r="E4469">
        <v>335365</v>
      </c>
      <c r="F4469" s="2">
        <v>0.04</v>
      </c>
      <c r="G4469" s="2">
        <v>0</v>
      </c>
      <c r="H4469" s="2">
        <v>0</v>
      </c>
      <c r="I4469">
        <v>0.4</v>
      </c>
      <c r="J4469">
        <v>4.6000000000000005</v>
      </c>
      <c r="K4469">
        <v>0.56768249999999998</v>
      </c>
      <c r="L4469">
        <v>1.508688875</v>
      </c>
    </row>
    <row r="4470" spans="1:12" x14ac:dyDescent="0.25">
      <c r="A4470" t="s">
        <v>509</v>
      </c>
      <c r="B4470">
        <v>1</v>
      </c>
      <c r="C4470">
        <v>5</v>
      </c>
      <c r="D4470">
        <v>4</v>
      </c>
      <c r="E4470">
        <v>246393</v>
      </c>
      <c r="F4470" s="2">
        <v>0.04</v>
      </c>
      <c r="G4470" s="2">
        <v>0</v>
      </c>
      <c r="H4470" s="2">
        <v>0</v>
      </c>
      <c r="I4470">
        <v>0.4</v>
      </c>
      <c r="J4470">
        <v>3</v>
      </c>
      <c r="K4470">
        <v>0.52319650000000006</v>
      </c>
      <c r="L4470">
        <v>1.093118775</v>
      </c>
    </row>
    <row r="4471" spans="1:12" x14ac:dyDescent="0.25">
      <c r="A4471" t="s">
        <v>509</v>
      </c>
      <c r="B4471">
        <v>1</v>
      </c>
      <c r="C4471">
        <v>25</v>
      </c>
      <c r="D4471">
        <v>6</v>
      </c>
      <c r="E4471">
        <v>979732</v>
      </c>
      <c r="F4471" s="2">
        <v>0.03</v>
      </c>
      <c r="G4471" s="2">
        <v>0</v>
      </c>
      <c r="H4471" s="2">
        <v>0</v>
      </c>
      <c r="I4471">
        <v>0.4</v>
      </c>
      <c r="J4471">
        <v>1.0000000000000004</v>
      </c>
      <c r="K4471">
        <v>0.78986599999999996</v>
      </c>
      <c r="L4471">
        <v>0.68645310000000004</v>
      </c>
    </row>
    <row r="4472" spans="1:12" x14ac:dyDescent="0.25">
      <c r="A4472" t="s">
        <v>509</v>
      </c>
      <c r="B4472">
        <v>1</v>
      </c>
      <c r="C4472">
        <v>10</v>
      </c>
      <c r="D4472">
        <v>6</v>
      </c>
      <c r="E4472">
        <v>153263</v>
      </c>
      <c r="F4472" s="2">
        <v>0.04</v>
      </c>
      <c r="G4472" s="2">
        <v>0</v>
      </c>
      <c r="H4472" s="2">
        <v>0</v>
      </c>
      <c r="I4472">
        <v>0.4</v>
      </c>
      <c r="J4472">
        <v>4.0000000000000009</v>
      </c>
      <c r="K4472">
        <v>0.47663149999999999</v>
      </c>
      <c r="L4472">
        <v>1.3268210250000001</v>
      </c>
    </row>
    <row r="4473" spans="1:12" x14ac:dyDescent="0.25">
      <c r="A4473" t="s">
        <v>509</v>
      </c>
      <c r="B4473">
        <v>1</v>
      </c>
      <c r="C4473">
        <v>6</v>
      </c>
      <c r="D4473">
        <v>3</v>
      </c>
      <c r="E4473">
        <v>154559</v>
      </c>
      <c r="F4473" s="2">
        <v>0.04</v>
      </c>
      <c r="G4473" s="2">
        <v>0</v>
      </c>
      <c r="H4473" s="2">
        <v>0</v>
      </c>
      <c r="I4473">
        <v>0.4</v>
      </c>
      <c r="J4473">
        <v>1.8000000000000003</v>
      </c>
      <c r="K4473">
        <v>0.47727950000000002</v>
      </c>
      <c r="L4473">
        <v>0.77704782500000014</v>
      </c>
    </row>
    <row r="4474" spans="1:12" x14ac:dyDescent="0.25">
      <c r="A4474" t="s">
        <v>509</v>
      </c>
      <c r="B4474">
        <v>1</v>
      </c>
      <c r="C4474">
        <v>6</v>
      </c>
      <c r="D4474">
        <v>5</v>
      </c>
      <c r="E4474">
        <v>141741</v>
      </c>
      <c r="F4474" s="2">
        <v>0.04</v>
      </c>
      <c r="G4474" s="2">
        <v>0</v>
      </c>
      <c r="H4474" s="2">
        <v>0.01</v>
      </c>
      <c r="I4474">
        <v>0.4</v>
      </c>
      <c r="J4474">
        <v>3.8</v>
      </c>
      <c r="K4474">
        <v>0.72087049999999997</v>
      </c>
      <c r="L4474">
        <v>1.3623046749999999</v>
      </c>
    </row>
    <row r="4475" spans="1:12" x14ac:dyDescent="0.25">
      <c r="A4475" t="s">
        <v>509</v>
      </c>
      <c r="B4475">
        <v>1</v>
      </c>
      <c r="C4475">
        <v>8</v>
      </c>
      <c r="D4475">
        <v>7</v>
      </c>
      <c r="E4475">
        <v>462063</v>
      </c>
      <c r="F4475" s="2">
        <v>0.04</v>
      </c>
      <c r="G4475" s="2">
        <v>0</v>
      </c>
      <c r="H4475" s="2">
        <v>0</v>
      </c>
      <c r="I4475">
        <v>0.4</v>
      </c>
      <c r="J4475">
        <v>5.4</v>
      </c>
      <c r="K4475">
        <v>0.63103149999999997</v>
      </c>
      <c r="L4475">
        <v>1.7308610250000003</v>
      </c>
    </row>
    <row r="4476" spans="1:12" x14ac:dyDescent="0.25">
      <c r="A4476" t="s">
        <v>509</v>
      </c>
      <c r="B4476">
        <v>1</v>
      </c>
      <c r="C4476">
        <v>11</v>
      </c>
      <c r="D4476">
        <v>9</v>
      </c>
      <c r="E4476">
        <v>311971</v>
      </c>
      <c r="F4476" s="2">
        <v>0.03</v>
      </c>
      <c r="G4476" s="2">
        <v>0</v>
      </c>
      <c r="H4476" s="2">
        <v>0</v>
      </c>
      <c r="I4476">
        <v>0.4</v>
      </c>
      <c r="J4476">
        <v>6.8</v>
      </c>
      <c r="K4476">
        <v>0.45598549999999999</v>
      </c>
      <c r="L4476">
        <v>2.0195949249999998</v>
      </c>
    </row>
    <row r="4477" spans="1:12" x14ac:dyDescent="0.25">
      <c r="A4477" t="s">
        <v>509</v>
      </c>
      <c r="B4477">
        <v>1</v>
      </c>
      <c r="C4477">
        <v>7</v>
      </c>
      <c r="D4477">
        <v>5</v>
      </c>
      <c r="E4477">
        <v>228568</v>
      </c>
      <c r="F4477" s="2">
        <v>0.04</v>
      </c>
      <c r="G4477" s="2">
        <v>0</v>
      </c>
      <c r="H4477" s="2">
        <v>0</v>
      </c>
      <c r="I4477">
        <v>0.4</v>
      </c>
      <c r="J4477">
        <v>3.6</v>
      </c>
      <c r="K4477">
        <v>0.51428399999999996</v>
      </c>
      <c r="L4477">
        <v>1.2399994000000001</v>
      </c>
    </row>
    <row r="4478" spans="1:12" x14ac:dyDescent="0.25">
      <c r="A4478" t="s">
        <v>509</v>
      </c>
      <c r="B4478">
        <v>1</v>
      </c>
      <c r="C4478">
        <v>2</v>
      </c>
      <c r="D4478">
        <v>1</v>
      </c>
      <c r="E4478">
        <v>177648</v>
      </c>
      <c r="F4478" s="2">
        <v>0.04</v>
      </c>
      <c r="G4478" s="2">
        <v>0</v>
      </c>
      <c r="H4478" s="2">
        <v>0</v>
      </c>
      <c r="I4478">
        <v>0.4</v>
      </c>
      <c r="J4478">
        <v>0.60000000000000009</v>
      </c>
      <c r="K4478">
        <v>0.48882400000000004</v>
      </c>
      <c r="L4478">
        <v>0.48108840000000008</v>
      </c>
    </row>
    <row r="4479" spans="1:12" x14ac:dyDescent="0.25">
      <c r="A4479" t="s">
        <v>509</v>
      </c>
      <c r="B4479">
        <v>1</v>
      </c>
      <c r="C4479">
        <v>11</v>
      </c>
      <c r="D4479">
        <v>7</v>
      </c>
      <c r="E4479">
        <v>249243</v>
      </c>
      <c r="F4479" s="2">
        <v>0.04</v>
      </c>
      <c r="G4479" s="2">
        <v>-0.01</v>
      </c>
      <c r="H4479" s="2">
        <v>0.01</v>
      </c>
      <c r="I4479">
        <v>0.4</v>
      </c>
      <c r="J4479">
        <v>4.8000000000000007</v>
      </c>
      <c r="K4479">
        <v>0.62462150000000005</v>
      </c>
      <c r="L4479">
        <v>1.5786175250000003</v>
      </c>
    </row>
    <row r="4480" spans="1:12" x14ac:dyDescent="0.25">
      <c r="A4480" t="s">
        <v>509</v>
      </c>
      <c r="B4480">
        <v>1</v>
      </c>
      <c r="C4480">
        <v>9</v>
      </c>
      <c r="D4480">
        <v>8</v>
      </c>
      <c r="E4480">
        <v>175566</v>
      </c>
      <c r="F4480" s="2">
        <v>0.03</v>
      </c>
      <c r="G4480" s="2">
        <v>0</v>
      </c>
      <c r="H4480" s="2">
        <v>0</v>
      </c>
      <c r="I4480">
        <v>0.4</v>
      </c>
      <c r="J4480">
        <v>6.2</v>
      </c>
      <c r="K4480">
        <v>0.38778299999999999</v>
      </c>
      <c r="L4480">
        <v>1.8457240499999998</v>
      </c>
    </row>
    <row r="4481" spans="1:12" x14ac:dyDescent="0.25">
      <c r="A4481" t="s">
        <v>509</v>
      </c>
      <c r="B4481">
        <v>1</v>
      </c>
      <c r="C4481">
        <v>9</v>
      </c>
      <c r="D4481">
        <v>7</v>
      </c>
      <c r="E4481">
        <v>315079</v>
      </c>
      <c r="F4481" s="2">
        <v>0.03</v>
      </c>
      <c r="G4481" s="2">
        <v>0</v>
      </c>
      <c r="H4481" s="2">
        <v>0</v>
      </c>
      <c r="I4481">
        <v>0.4</v>
      </c>
      <c r="J4481">
        <v>5.2</v>
      </c>
      <c r="K4481">
        <v>0.45753949999999999</v>
      </c>
      <c r="L4481">
        <v>1.6201388249999999</v>
      </c>
    </row>
    <row r="4482" spans="1:12" x14ac:dyDescent="0.25">
      <c r="A4482" t="s">
        <v>509</v>
      </c>
      <c r="B4482">
        <v>1</v>
      </c>
      <c r="C4482">
        <v>5</v>
      </c>
      <c r="D4482">
        <v>4</v>
      </c>
      <c r="E4482">
        <v>214129</v>
      </c>
      <c r="F4482" s="2">
        <v>0.03</v>
      </c>
      <c r="G4482" s="2">
        <v>0</v>
      </c>
      <c r="H4482" s="2">
        <v>0</v>
      </c>
      <c r="I4482">
        <v>0.4</v>
      </c>
      <c r="J4482">
        <v>3</v>
      </c>
      <c r="K4482">
        <v>0.4070645</v>
      </c>
      <c r="L4482">
        <v>1.0524725749999999</v>
      </c>
    </row>
    <row r="4483" spans="1:12" x14ac:dyDescent="0.25">
      <c r="A4483" t="s">
        <v>509</v>
      </c>
      <c r="B4483">
        <v>1</v>
      </c>
      <c r="C4483">
        <v>5</v>
      </c>
      <c r="D4483">
        <v>3</v>
      </c>
      <c r="E4483">
        <v>219471</v>
      </c>
      <c r="F4483" s="2">
        <v>0.04</v>
      </c>
      <c r="G4483" s="2">
        <v>0</v>
      </c>
      <c r="H4483" s="2">
        <v>0</v>
      </c>
      <c r="I4483">
        <v>0.4</v>
      </c>
      <c r="J4483">
        <v>2.0000000000000004</v>
      </c>
      <c r="K4483">
        <v>0.50973550000000001</v>
      </c>
      <c r="L4483">
        <v>0.83840742500000009</v>
      </c>
    </row>
    <row r="4484" spans="1:12" x14ac:dyDescent="0.25">
      <c r="A4484" t="s">
        <v>509</v>
      </c>
      <c r="B4484">
        <v>1</v>
      </c>
      <c r="C4484">
        <v>6</v>
      </c>
      <c r="D4484">
        <v>5</v>
      </c>
      <c r="E4484">
        <v>308049</v>
      </c>
      <c r="F4484" s="2">
        <v>0.02</v>
      </c>
      <c r="G4484" s="2">
        <v>0</v>
      </c>
      <c r="H4484" s="2">
        <v>0</v>
      </c>
      <c r="I4484">
        <v>0.4</v>
      </c>
      <c r="J4484">
        <v>3.8</v>
      </c>
      <c r="K4484">
        <v>0.35402449999999996</v>
      </c>
      <c r="L4484">
        <v>1.2339085749999998</v>
      </c>
    </row>
    <row r="4485" spans="1:12" x14ac:dyDescent="0.25">
      <c r="A4485" t="s">
        <v>509</v>
      </c>
      <c r="B4485">
        <v>1</v>
      </c>
      <c r="C4485">
        <v>6</v>
      </c>
      <c r="D4485">
        <v>4</v>
      </c>
      <c r="E4485">
        <v>447584</v>
      </c>
      <c r="F4485" s="2">
        <v>0.03</v>
      </c>
      <c r="G4485" s="2">
        <v>0</v>
      </c>
      <c r="H4485" s="2">
        <v>0</v>
      </c>
      <c r="I4485">
        <v>0.4</v>
      </c>
      <c r="J4485">
        <v>2.8000000000000003</v>
      </c>
      <c r="K4485">
        <v>0.52379200000000004</v>
      </c>
      <c r="L4485">
        <v>1.0433272</v>
      </c>
    </row>
    <row r="4486" spans="1:12" x14ac:dyDescent="0.25">
      <c r="A4486" t="s">
        <v>509</v>
      </c>
      <c r="B4486">
        <v>1</v>
      </c>
      <c r="C4486">
        <v>6</v>
      </c>
      <c r="D4486">
        <v>5</v>
      </c>
      <c r="E4486">
        <v>269305</v>
      </c>
      <c r="F4486" s="2">
        <v>0.03</v>
      </c>
      <c r="G4486" s="2">
        <v>0</v>
      </c>
      <c r="H4486" s="2">
        <v>0</v>
      </c>
      <c r="I4486">
        <v>0.4</v>
      </c>
      <c r="J4486">
        <v>3.8</v>
      </c>
      <c r="K4486">
        <v>0.4346525</v>
      </c>
      <c r="L4486">
        <v>1.2621283749999999</v>
      </c>
    </row>
    <row r="4487" spans="1:12" x14ac:dyDescent="0.25">
      <c r="A4487" t="s">
        <v>509</v>
      </c>
      <c r="B4487">
        <v>1</v>
      </c>
      <c r="C4487">
        <v>6</v>
      </c>
      <c r="D4487">
        <v>3</v>
      </c>
      <c r="E4487">
        <v>146681</v>
      </c>
      <c r="F4487" s="2">
        <v>0.04</v>
      </c>
      <c r="G4487" s="2">
        <v>0</v>
      </c>
      <c r="H4487" s="2">
        <v>0</v>
      </c>
      <c r="I4487">
        <v>0.4</v>
      </c>
      <c r="J4487">
        <v>1.8000000000000003</v>
      </c>
      <c r="K4487">
        <v>0.47334050000000005</v>
      </c>
      <c r="L4487">
        <v>0.7756691750000001</v>
      </c>
    </row>
    <row r="4488" spans="1:12" x14ac:dyDescent="0.25">
      <c r="A4488" t="s">
        <v>509</v>
      </c>
      <c r="B4488">
        <v>1</v>
      </c>
      <c r="C4488">
        <v>6</v>
      </c>
      <c r="D4488">
        <v>5</v>
      </c>
      <c r="E4488">
        <v>267142</v>
      </c>
      <c r="F4488" s="2">
        <v>0.03</v>
      </c>
      <c r="G4488" s="2">
        <v>0</v>
      </c>
      <c r="H4488" s="2">
        <v>0</v>
      </c>
      <c r="I4488">
        <v>0.4</v>
      </c>
      <c r="J4488">
        <v>3.8</v>
      </c>
      <c r="K4488">
        <v>0.43357099999999998</v>
      </c>
      <c r="L4488">
        <v>1.26174985</v>
      </c>
    </row>
    <row r="4489" spans="1:12" x14ac:dyDescent="0.25">
      <c r="A4489" t="s">
        <v>509</v>
      </c>
      <c r="B4489">
        <v>1</v>
      </c>
      <c r="C4489">
        <v>8</v>
      </c>
      <c r="D4489">
        <v>5</v>
      </c>
      <c r="E4489">
        <v>294810</v>
      </c>
      <c r="F4489" s="2">
        <v>0.03</v>
      </c>
      <c r="G4489" s="2">
        <v>0</v>
      </c>
      <c r="H4489" s="2">
        <v>0</v>
      </c>
      <c r="I4489">
        <v>0.4</v>
      </c>
      <c r="J4489">
        <v>3.4</v>
      </c>
      <c r="K4489">
        <v>0.44740499999999994</v>
      </c>
      <c r="L4489">
        <v>1.16659175</v>
      </c>
    </row>
    <row r="4490" spans="1:12" x14ac:dyDescent="0.25">
      <c r="A4490" t="s">
        <v>12618</v>
      </c>
      <c r="B4490">
        <v>1</v>
      </c>
      <c r="C4490">
        <v>8</v>
      </c>
      <c r="D4490">
        <v>5</v>
      </c>
      <c r="E4490">
        <v>51588</v>
      </c>
      <c r="F4490" s="2">
        <v>0.05</v>
      </c>
      <c r="G4490" s="2">
        <v>0</v>
      </c>
      <c r="H4490" s="2">
        <v>0.01</v>
      </c>
      <c r="I4490">
        <v>0.4</v>
      </c>
      <c r="J4490">
        <v>3.4</v>
      </c>
      <c r="K4490">
        <v>0.77579400000000009</v>
      </c>
      <c r="L4490">
        <v>1.2815278999999999</v>
      </c>
    </row>
    <row r="4491" spans="1:12" x14ac:dyDescent="0.25">
      <c r="A4491" t="s">
        <v>16232</v>
      </c>
      <c r="B4491">
        <v>1</v>
      </c>
      <c r="C4491">
        <v>15</v>
      </c>
      <c r="D4491">
        <v>8</v>
      </c>
      <c r="E4491">
        <v>462810</v>
      </c>
      <c r="F4491" s="2">
        <v>0.03</v>
      </c>
      <c r="G4491" s="2">
        <v>0</v>
      </c>
      <c r="H4491" s="2">
        <v>0.02</v>
      </c>
      <c r="I4491">
        <v>0.4</v>
      </c>
      <c r="J4491">
        <v>5</v>
      </c>
      <c r="K4491">
        <v>1.0314049999999999</v>
      </c>
      <c r="L4491">
        <v>1.7709917500000001</v>
      </c>
    </row>
    <row r="4492" spans="1:12" x14ac:dyDescent="0.25">
      <c r="A4492" t="s">
        <v>5784</v>
      </c>
      <c r="B4492">
        <v>1</v>
      </c>
      <c r="C4492">
        <v>6</v>
      </c>
      <c r="D4492">
        <v>6</v>
      </c>
      <c r="E4492">
        <v>931571</v>
      </c>
      <c r="F4492" s="2">
        <v>0.14000000000000001</v>
      </c>
      <c r="G4492" s="2">
        <v>0</v>
      </c>
      <c r="H4492" s="2">
        <v>0.01</v>
      </c>
      <c r="I4492">
        <v>0.4</v>
      </c>
      <c r="J4492">
        <v>4.8000000000000007</v>
      </c>
      <c r="K4492">
        <v>2.1157855000000003</v>
      </c>
      <c r="L4492">
        <v>2.1005249250000002</v>
      </c>
    </row>
    <row r="4493" spans="1:12" x14ac:dyDescent="0.25">
      <c r="A4493" t="s">
        <v>14153</v>
      </c>
      <c r="B4493">
        <v>1</v>
      </c>
      <c r="C4493">
        <v>7</v>
      </c>
      <c r="D4493">
        <v>7</v>
      </c>
      <c r="E4493">
        <v>237171</v>
      </c>
      <c r="F4493" s="2">
        <v>0.01</v>
      </c>
      <c r="G4493" s="2">
        <v>0</v>
      </c>
      <c r="H4493" s="2">
        <v>0</v>
      </c>
      <c r="I4493">
        <v>0.4</v>
      </c>
      <c r="J4493">
        <v>5.6000000000000005</v>
      </c>
      <c r="K4493">
        <v>0.21858549999999999</v>
      </c>
      <c r="L4493">
        <v>1.6365049250000001</v>
      </c>
    </row>
    <row r="4494" spans="1:12" x14ac:dyDescent="0.25">
      <c r="A4494" t="s">
        <v>246</v>
      </c>
      <c r="B4494">
        <v>1</v>
      </c>
      <c r="C4494">
        <v>11</v>
      </c>
      <c r="D4494">
        <v>11</v>
      </c>
      <c r="E4494">
        <v>1823566</v>
      </c>
      <c r="F4494" s="2">
        <v>0.02</v>
      </c>
      <c r="G4494" s="2">
        <v>0</v>
      </c>
      <c r="H4494" s="2">
        <v>0</v>
      </c>
      <c r="I4494">
        <v>0.4</v>
      </c>
      <c r="J4494">
        <v>8.8000000000000007</v>
      </c>
      <c r="K4494">
        <v>1.111783</v>
      </c>
      <c r="L4494">
        <v>2.7491240500000003</v>
      </c>
    </row>
    <row r="4495" spans="1:12" x14ac:dyDescent="0.25">
      <c r="A4495" t="s">
        <v>246</v>
      </c>
      <c r="B4495">
        <v>1</v>
      </c>
      <c r="C4495">
        <v>7</v>
      </c>
      <c r="D4495">
        <v>7</v>
      </c>
      <c r="E4495">
        <v>1535652</v>
      </c>
      <c r="F4495" s="2">
        <v>0.02</v>
      </c>
      <c r="G4495" s="2">
        <v>0</v>
      </c>
      <c r="H4495" s="2">
        <v>0</v>
      </c>
      <c r="I4495">
        <v>0.4</v>
      </c>
      <c r="J4495">
        <v>5.6000000000000005</v>
      </c>
      <c r="K4495">
        <v>0.96782600000000008</v>
      </c>
      <c r="L4495">
        <v>1.8987391</v>
      </c>
    </row>
    <row r="4496" spans="1:12" x14ac:dyDescent="0.25">
      <c r="A4496" t="s">
        <v>246</v>
      </c>
      <c r="B4496">
        <v>1</v>
      </c>
      <c r="C4496">
        <v>15</v>
      </c>
      <c r="D4496">
        <v>14</v>
      </c>
      <c r="E4496">
        <v>1402067</v>
      </c>
      <c r="F4496" s="2">
        <v>0.03</v>
      </c>
      <c r="G4496" s="2">
        <v>0</v>
      </c>
      <c r="H4496" s="2">
        <v>0</v>
      </c>
      <c r="I4496">
        <v>0.4</v>
      </c>
      <c r="J4496">
        <v>11.000000000000002</v>
      </c>
      <c r="K4496">
        <v>1.0010334999999999</v>
      </c>
      <c r="L4496">
        <v>3.2603617250000005</v>
      </c>
    </row>
    <row r="4497" spans="1:12" x14ac:dyDescent="0.25">
      <c r="A4497" t="s">
        <v>246</v>
      </c>
      <c r="B4497">
        <v>1</v>
      </c>
      <c r="C4497">
        <v>7</v>
      </c>
      <c r="D4497">
        <v>7</v>
      </c>
      <c r="E4497">
        <v>3020358</v>
      </c>
      <c r="F4497" s="2">
        <v>0.02</v>
      </c>
      <c r="G4497" s="2">
        <v>0</v>
      </c>
      <c r="H4497" s="2">
        <v>0</v>
      </c>
      <c r="I4497">
        <v>0.4</v>
      </c>
      <c r="J4497">
        <v>5.6000000000000005</v>
      </c>
      <c r="K4497">
        <v>1.7101789999999999</v>
      </c>
      <c r="L4497">
        <v>2.1585626499999999</v>
      </c>
    </row>
    <row r="4498" spans="1:12" x14ac:dyDescent="0.25">
      <c r="A4498" t="s">
        <v>246</v>
      </c>
      <c r="B4498">
        <v>1</v>
      </c>
      <c r="C4498">
        <v>14</v>
      </c>
      <c r="D4498">
        <v>14</v>
      </c>
      <c r="E4498">
        <v>3259936</v>
      </c>
      <c r="F4498" s="2">
        <v>0.03</v>
      </c>
      <c r="G4498" s="2">
        <v>0</v>
      </c>
      <c r="H4498" s="2">
        <v>0</v>
      </c>
      <c r="I4498">
        <v>0.4</v>
      </c>
      <c r="J4498">
        <v>11.200000000000001</v>
      </c>
      <c r="K4498">
        <v>1.9299679999999999</v>
      </c>
      <c r="L4498">
        <v>3.6354888000000001</v>
      </c>
    </row>
    <row r="4499" spans="1:12" x14ac:dyDescent="0.25">
      <c r="A4499" t="s">
        <v>246</v>
      </c>
      <c r="B4499">
        <v>1</v>
      </c>
      <c r="C4499">
        <v>8</v>
      </c>
      <c r="D4499">
        <v>5</v>
      </c>
      <c r="E4499">
        <v>2174369</v>
      </c>
      <c r="F4499" s="2">
        <v>0.03</v>
      </c>
      <c r="G4499" s="2">
        <v>0</v>
      </c>
      <c r="H4499" s="2">
        <v>0</v>
      </c>
      <c r="I4499">
        <v>0.4</v>
      </c>
      <c r="J4499">
        <v>3.4</v>
      </c>
      <c r="K4499">
        <v>1.3871845</v>
      </c>
      <c r="L4499">
        <v>1.4955145750000001</v>
      </c>
    </row>
    <row r="4500" spans="1:12" x14ac:dyDescent="0.25">
      <c r="A4500" t="s">
        <v>246</v>
      </c>
      <c r="B4500">
        <v>1</v>
      </c>
      <c r="C4500">
        <v>7</v>
      </c>
      <c r="D4500">
        <v>6</v>
      </c>
      <c r="E4500">
        <v>1273082</v>
      </c>
      <c r="F4500" s="2">
        <v>0.03</v>
      </c>
      <c r="G4500" s="2">
        <v>0</v>
      </c>
      <c r="H4500" s="2">
        <v>0</v>
      </c>
      <c r="I4500">
        <v>0.4</v>
      </c>
      <c r="J4500">
        <v>4.6000000000000005</v>
      </c>
      <c r="K4500">
        <v>0.93654100000000007</v>
      </c>
      <c r="L4500">
        <v>1.63778935</v>
      </c>
    </row>
    <row r="4501" spans="1:12" x14ac:dyDescent="0.25">
      <c r="A4501" t="s">
        <v>246</v>
      </c>
      <c r="B4501">
        <v>1</v>
      </c>
      <c r="C4501">
        <v>7</v>
      </c>
      <c r="D4501">
        <v>6</v>
      </c>
      <c r="E4501">
        <v>1203351</v>
      </c>
      <c r="F4501" s="2">
        <v>0.03</v>
      </c>
      <c r="G4501" s="2">
        <v>0</v>
      </c>
      <c r="H4501" s="2">
        <v>0</v>
      </c>
      <c r="I4501">
        <v>0.4</v>
      </c>
      <c r="J4501">
        <v>4.6000000000000005</v>
      </c>
      <c r="K4501">
        <v>0.90167549999999985</v>
      </c>
      <c r="L4501">
        <v>1.6255864250000001</v>
      </c>
    </row>
    <row r="4502" spans="1:12" x14ac:dyDescent="0.25">
      <c r="A4502" t="s">
        <v>246</v>
      </c>
      <c r="B4502">
        <v>1</v>
      </c>
      <c r="C4502">
        <v>7</v>
      </c>
      <c r="D4502">
        <v>7</v>
      </c>
      <c r="E4502">
        <v>1531538</v>
      </c>
      <c r="F4502" s="2">
        <v>0.02</v>
      </c>
      <c r="G4502" s="2">
        <v>0</v>
      </c>
      <c r="H4502" s="2">
        <v>0</v>
      </c>
      <c r="I4502">
        <v>0.4</v>
      </c>
      <c r="J4502">
        <v>5.6000000000000005</v>
      </c>
      <c r="K4502">
        <v>0.96576899999999988</v>
      </c>
      <c r="L4502">
        <v>1.8980191500000001</v>
      </c>
    </row>
    <row r="4503" spans="1:12" x14ac:dyDescent="0.25">
      <c r="A4503" t="s">
        <v>246</v>
      </c>
      <c r="B4503">
        <v>1</v>
      </c>
      <c r="C4503">
        <v>7</v>
      </c>
      <c r="D4503">
        <v>6</v>
      </c>
      <c r="E4503">
        <v>2819213</v>
      </c>
      <c r="F4503" s="2">
        <v>0.02</v>
      </c>
      <c r="G4503" s="2">
        <v>0</v>
      </c>
      <c r="H4503" s="2">
        <v>0</v>
      </c>
      <c r="I4503">
        <v>0.4</v>
      </c>
      <c r="J4503">
        <v>4.6000000000000005</v>
      </c>
      <c r="K4503">
        <v>1.6096064999999999</v>
      </c>
      <c r="L4503">
        <v>1.8733622749999999</v>
      </c>
    </row>
    <row r="4504" spans="1:12" x14ac:dyDescent="0.25">
      <c r="A4504" t="s">
        <v>246</v>
      </c>
      <c r="B4504">
        <v>1</v>
      </c>
      <c r="C4504">
        <v>7</v>
      </c>
      <c r="D4504">
        <v>7</v>
      </c>
      <c r="E4504">
        <v>1225593</v>
      </c>
      <c r="F4504" s="2">
        <v>0.02</v>
      </c>
      <c r="G4504" s="2">
        <v>0</v>
      </c>
      <c r="H4504" s="2">
        <v>0</v>
      </c>
      <c r="I4504">
        <v>0.4</v>
      </c>
      <c r="J4504">
        <v>5.6000000000000005</v>
      </c>
      <c r="K4504">
        <v>0.81279649999999992</v>
      </c>
      <c r="L4504">
        <v>1.844478775</v>
      </c>
    </row>
    <row r="4505" spans="1:12" x14ac:dyDescent="0.25">
      <c r="A4505" t="s">
        <v>246</v>
      </c>
      <c r="B4505">
        <v>1</v>
      </c>
      <c r="C4505">
        <v>7</v>
      </c>
      <c r="D4505">
        <v>7</v>
      </c>
      <c r="E4505">
        <v>2693629</v>
      </c>
      <c r="F4505" s="2">
        <v>0.03</v>
      </c>
      <c r="G4505" s="2">
        <v>0</v>
      </c>
      <c r="H4505" s="2">
        <v>0</v>
      </c>
      <c r="I4505">
        <v>0.4</v>
      </c>
      <c r="J4505">
        <v>5.6000000000000005</v>
      </c>
      <c r="K4505">
        <v>1.6468145000000001</v>
      </c>
      <c r="L4505">
        <v>2.1363850750000002</v>
      </c>
    </row>
    <row r="4506" spans="1:12" x14ac:dyDescent="0.25">
      <c r="A4506" t="s">
        <v>246</v>
      </c>
      <c r="B4506">
        <v>1</v>
      </c>
      <c r="C4506">
        <v>16</v>
      </c>
      <c r="D4506">
        <v>15</v>
      </c>
      <c r="E4506">
        <v>1921167</v>
      </c>
      <c r="F4506" s="2">
        <v>0.03</v>
      </c>
      <c r="G4506" s="2">
        <v>0</v>
      </c>
      <c r="H4506" s="2">
        <v>0</v>
      </c>
      <c r="I4506">
        <v>0.4</v>
      </c>
      <c r="J4506">
        <v>11.8</v>
      </c>
      <c r="K4506">
        <v>1.2605834999999999</v>
      </c>
      <c r="L4506">
        <v>3.5512042250000002</v>
      </c>
    </row>
    <row r="4507" spans="1:12" x14ac:dyDescent="0.25">
      <c r="A4507" t="s">
        <v>246</v>
      </c>
      <c r="B4507">
        <v>1</v>
      </c>
      <c r="C4507">
        <v>7</v>
      </c>
      <c r="D4507">
        <v>7</v>
      </c>
      <c r="E4507">
        <v>2091534</v>
      </c>
      <c r="F4507" s="2">
        <v>0.03</v>
      </c>
      <c r="G4507" s="2">
        <v>0</v>
      </c>
      <c r="H4507" s="2">
        <v>0</v>
      </c>
      <c r="I4507">
        <v>0.4</v>
      </c>
      <c r="J4507">
        <v>5.6000000000000005</v>
      </c>
      <c r="K4507">
        <v>1.3457669999999999</v>
      </c>
      <c r="L4507">
        <v>2.0310184499999999</v>
      </c>
    </row>
    <row r="4508" spans="1:12" x14ac:dyDescent="0.25">
      <c r="A4508" t="s">
        <v>246</v>
      </c>
      <c r="B4508">
        <v>1</v>
      </c>
      <c r="C4508">
        <v>2</v>
      </c>
      <c r="D4508">
        <v>1</v>
      </c>
      <c r="E4508">
        <v>288922</v>
      </c>
      <c r="F4508" s="2">
        <v>0.03</v>
      </c>
      <c r="G4508" s="2">
        <v>0</v>
      </c>
      <c r="H4508" s="2">
        <v>0.01</v>
      </c>
      <c r="I4508">
        <v>0.4</v>
      </c>
      <c r="J4508">
        <v>0.60000000000000009</v>
      </c>
      <c r="K4508">
        <v>0.69446099999999999</v>
      </c>
      <c r="L4508">
        <v>0.55306135000000001</v>
      </c>
    </row>
    <row r="4509" spans="1:12" x14ac:dyDescent="0.25">
      <c r="A4509" t="s">
        <v>246</v>
      </c>
      <c r="B4509">
        <v>1</v>
      </c>
      <c r="C4509">
        <v>8</v>
      </c>
      <c r="D4509">
        <v>7</v>
      </c>
      <c r="E4509">
        <v>3085206</v>
      </c>
      <c r="F4509" s="2">
        <v>0.03</v>
      </c>
      <c r="G4509" s="2">
        <v>0</v>
      </c>
      <c r="H4509" s="2">
        <v>0.01</v>
      </c>
      <c r="I4509">
        <v>0.4</v>
      </c>
      <c r="J4509">
        <v>5.4</v>
      </c>
      <c r="K4509">
        <v>2.092603</v>
      </c>
      <c r="L4509">
        <v>2.2424110500000003</v>
      </c>
    </row>
    <row r="4510" spans="1:12" x14ac:dyDescent="0.25">
      <c r="A4510" t="s">
        <v>246</v>
      </c>
      <c r="B4510">
        <v>1</v>
      </c>
      <c r="C4510">
        <v>7</v>
      </c>
      <c r="D4510">
        <v>5</v>
      </c>
      <c r="E4510">
        <v>1311352</v>
      </c>
      <c r="F4510" s="2">
        <v>0.02</v>
      </c>
      <c r="G4510" s="2">
        <v>0</v>
      </c>
      <c r="H4510" s="2">
        <v>0</v>
      </c>
      <c r="I4510">
        <v>0.4</v>
      </c>
      <c r="J4510">
        <v>3.6</v>
      </c>
      <c r="K4510">
        <v>0.85567599999999988</v>
      </c>
      <c r="L4510">
        <v>1.3594865999999999</v>
      </c>
    </row>
    <row r="4511" spans="1:12" x14ac:dyDescent="0.25">
      <c r="A4511" t="s">
        <v>246</v>
      </c>
      <c r="B4511">
        <v>1</v>
      </c>
      <c r="C4511">
        <v>7</v>
      </c>
      <c r="D4511">
        <v>7</v>
      </c>
      <c r="E4511">
        <v>1895941</v>
      </c>
      <c r="F4511" s="2">
        <v>0.02</v>
      </c>
      <c r="G4511" s="2">
        <v>0</v>
      </c>
      <c r="H4511" s="2">
        <v>0</v>
      </c>
      <c r="I4511">
        <v>0.4</v>
      </c>
      <c r="J4511">
        <v>5.6000000000000005</v>
      </c>
      <c r="K4511">
        <v>1.1479705</v>
      </c>
      <c r="L4511">
        <v>1.9617896749999999</v>
      </c>
    </row>
    <row r="4512" spans="1:12" x14ac:dyDescent="0.25">
      <c r="A4512" t="s">
        <v>246</v>
      </c>
      <c r="B4512">
        <v>1</v>
      </c>
      <c r="C4512">
        <v>8</v>
      </c>
      <c r="D4512">
        <v>7</v>
      </c>
      <c r="E4512">
        <v>1480903</v>
      </c>
      <c r="F4512" s="2">
        <v>0.04</v>
      </c>
      <c r="G4512" s="2">
        <v>0</v>
      </c>
      <c r="H4512" s="2">
        <v>0</v>
      </c>
      <c r="I4512">
        <v>0.4</v>
      </c>
      <c r="J4512">
        <v>5.4</v>
      </c>
      <c r="K4512">
        <v>1.1404515</v>
      </c>
      <c r="L4512">
        <v>1.9091580250000002</v>
      </c>
    </row>
    <row r="4513" spans="1:12" x14ac:dyDescent="0.25">
      <c r="A4513" t="s">
        <v>246</v>
      </c>
      <c r="B4513">
        <v>1</v>
      </c>
      <c r="C4513">
        <v>8</v>
      </c>
      <c r="D4513">
        <v>7</v>
      </c>
      <c r="E4513">
        <v>1919186</v>
      </c>
      <c r="F4513" s="2">
        <v>0.02</v>
      </c>
      <c r="G4513" s="2">
        <v>0</v>
      </c>
      <c r="H4513" s="2">
        <v>0</v>
      </c>
      <c r="I4513">
        <v>0.4</v>
      </c>
      <c r="J4513">
        <v>5.4</v>
      </c>
      <c r="K4513">
        <v>1.1595929999999999</v>
      </c>
      <c r="L4513">
        <v>1.9158575500000001</v>
      </c>
    </row>
    <row r="4514" spans="1:12" x14ac:dyDescent="0.25">
      <c r="A4514" t="s">
        <v>246</v>
      </c>
      <c r="B4514">
        <v>1</v>
      </c>
      <c r="C4514">
        <v>8</v>
      </c>
      <c r="D4514">
        <v>7</v>
      </c>
      <c r="E4514">
        <v>4812273</v>
      </c>
      <c r="F4514" s="2">
        <v>0.02</v>
      </c>
      <c r="G4514" s="2">
        <v>0</v>
      </c>
      <c r="H4514" s="2">
        <v>0</v>
      </c>
      <c r="I4514">
        <v>0.4</v>
      </c>
      <c r="J4514">
        <v>5.4</v>
      </c>
      <c r="K4514">
        <v>2.6061364999999999</v>
      </c>
      <c r="L4514">
        <v>2.422147775</v>
      </c>
    </row>
    <row r="4515" spans="1:12" x14ac:dyDescent="0.25">
      <c r="A4515" t="s">
        <v>246</v>
      </c>
      <c r="B4515">
        <v>1</v>
      </c>
      <c r="C4515">
        <v>6</v>
      </c>
      <c r="D4515">
        <v>5</v>
      </c>
      <c r="E4515">
        <v>221773</v>
      </c>
      <c r="F4515" s="2">
        <v>0.02</v>
      </c>
      <c r="G4515" s="2">
        <v>0</v>
      </c>
      <c r="H4515" s="2">
        <v>0.01</v>
      </c>
      <c r="I4515">
        <v>0.4</v>
      </c>
      <c r="J4515">
        <v>3.8</v>
      </c>
      <c r="K4515">
        <v>0.56088650000000007</v>
      </c>
      <c r="L4515">
        <v>1.306310275</v>
      </c>
    </row>
    <row r="4516" spans="1:12" x14ac:dyDescent="0.25">
      <c r="A4516" t="s">
        <v>246</v>
      </c>
      <c r="B4516">
        <v>1</v>
      </c>
      <c r="C4516">
        <v>4</v>
      </c>
      <c r="D4516">
        <v>3</v>
      </c>
      <c r="E4516">
        <v>2091513</v>
      </c>
      <c r="F4516" s="2">
        <v>0.03</v>
      </c>
      <c r="G4516" s="2">
        <v>0</v>
      </c>
      <c r="H4516" s="2">
        <v>0</v>
      </c>
      <c r="I4516">
        <v>0.4</v>
      </c>
      <c r="J4516">
        <v>2.2000000000000002</v>
      </c>
      <c r="K4516">
        <v>1.3457565</v>
      </c>
      <c r="L4516">
        <v>1.181014775</v>
      </c>
    </row>
    <row r="4517" spans="1:12" x14ac:dyDescent="0.25">
      <c r="A4517" t="s">
        <v>246</v>
      </c>
      <c r="B4517">
        <v>1</v>
      </c>
      <c r="C4517">
        <v>8</v>
      </c>
      <c r="D4517">
        <v>7</v>
      </c>
      <c r="E4517">
        <v>910973</v>
      </c>
      <c r="F4517" s="2">
        <v>0.02</v>
      </c>
      <c r="G4517" s="2">
        <v>0</v>
      </c>
      <c r="H4517" s="2">
        <v>0</v>
      </c>
      <c r="I4517">
        <v>0.4</v>
      </c>
      <c r="J4517">
        <v>5.4</v>
      </c>
      <c r="K4517">
        <v>0.65548649999999997</v>
      </c>
      <c r="L4517">
        <v>1.7394202750000003</v>
      </c>
    </row>
    <row r="4518" spans="1:12" x14ac:dyDescent="0.25">
      <c r="A4518" t="s">
        <v>246</v>
      </c>
      <c r="B4518">
        <v>1</v>
      </c>
      <c r="C4518">
        <v>7</v>
      </c>
      <c r="D4518">
        <v>7</v>
      </c>
      <c r="E4518">
        <v>2109158</v>
      </c>
      <c r="F4518" s="2">
        <v>0.03</v>
      </c>
      <c r="G4518" s="2">
        <v>0</v>
      </c>
      <c r="H4518" s="2">
        <v>0</v>
      </c>
      <c r="I4518">
        <v>0.4</v>
      </c>
      <c r="J4518">
        <v>5.6000000000000005</v>
      </c>
      <c r="K4518">
        <v>1.354579</v>
      </c>
      <c r="L4518">
        <v>2.0341026499999999</v>
      </c>
    </row>
    <row r="4519" spans="1:12" x14ac:dyDescent="0.25">
      <c r="A4519" t="s">
        <v>2738</v>
      </c>
      <c r="B4519">
        <v>1</v>
      </c>
      <c r="C4519">
        <v>5</v>
      </c>
      <c r="D4519">
        <v>1</v>
      </c>
      <c r="E4519">
        <v>32477</v>
      </c>
      <c r="F4519" s="2">
        <v>0.05</v>
      </c>
      <c r="G4519" s="2">
        <v>0</v>
      </c>
      <c r="H4519" s="2">
        <v>0.01</v>
      </c>
      <c r="I4519">
        <v>0.4</v>
      </c>
      <c r="J4519">
        <v>0</v>
      </c>
      <c r="K4519">
        <v>0.76623850000000016</v>
      </c>
      <c r="L4519">
        <v>0.42818347500000009</v>
      </c>
    </row>
    <row r="4520" spans="1:12" x14ac:dyDescent="0.25">
      <c r="A4520" t="s">
        <v>2738</v>
      </c>
      <c r="B4520">
        <v>1</v>
      </c>
      <c r="C4520">
        <v>7</v>
      </c>
      <c r="D4520">
        <v>6</v>
      </c>
      <c r="E4520">
        <v>110985</v>
      </c>
      <c r="F4520" s="2">
        <v>0.03</v>
      </c>
      <c r="G4520" s="2">
        <v>0</v>
      </c>
      <c r="H4520" s="2">
        <v>0.02</v>
      </c>
      <c r="I4520">
        <v>0.4</v>
      </c>
      <c r="J4520">
        <v>4.6000000000000005</v>
      </c>
      <c r="K4520">
        <v>0.85549249999999999</v>
      </c>
      <c r="L4520">
        <v>1.6094223750000001</v>
      </c>
    </row>
    <row r="4521" spans="1:12" x14ac:dyDescent="0.25">
      <c r="A4521" t="s">
        <v>2738</v>
      </c>
      <c r="B4521">
        <v>1</v>
      </c>
      <c r="C4521">
        <v>7</v>
      </c>
      <c r="D4521">
        <v>6</v>
      </c>
      <c r="E4521">
        <v>93534</v>
      </c>
      <c r="F4521" s="2">
        <v>0.02</v>
      </c>
      <c r="G4521" s="2">
        <v>0</v>
      </c>
      <c r="H4521" s="2">
        <v>0.01</v>
      </c>
      <c r="I4521">
        <v>0.4</v>
      </c>
      <c r="J4521">
        <v>4.6000000000000005</v>
      </c>
      <c r="K4521">
        <v>0.49676700000000001</v>
      </c>
      <c r="L4521">
        <v>1.4838684500000001</v>
      </c>
    </row>
    <row r="4522" spans="1:12" x14ac:dyDescent="0.25">
      <c r="A4522" t="s">
        <v>2738</v>
      </c>
      <c r="B4522">
        <v>1</v>
      </c>
      <c r="C4522">
        <v>4</v>
      </c>
      <c r="D4522">
        <v>3</v>
      </c>
      <c r="E4522">
        <v>56002</v>
      </c>
      <c r="F4522" s="2">
        <v>0.02</v>
      </c>
      <c r="G4522" s="2">
        <v>0</v>
      </c>
      <c r="H4522" s="2">
        <v>0</v>
      </c>
      <c r="I4522">
        <v>0.4</v>
      </c>
      <c r="J4522">
        <v>2.2000000000000002</v>
      </c>
      <c r="K4522">
        <v>0.22800100000000001</v>
      </c>
      <c r="L4522">
        <v>0.78980035000000004</v>
      </c>
    </row>
    <row r="4523" spans="1:12" x14ac:dyDescent="0.25">
      <c r="A4523" t="s">
        <v>2738</v>
      </c>
      <c r="B4523">
        <v>1</v>
      </c>
      <c r="C4523">
        <v>3</v>
      </c>
      <c r="D4523">
        <v>2</v>
      </c>
      <c r="E4523">
        <v>47236</v>
      </c>
      <c r="F4523" s="2">
        <v>0.03</v>
      </c>
      <c r="G4523" s="2">
        <v>0</v>
      </c>
      <c r="H4523" s="2">
        <v>0.01</v>
      </c>
      <c r="I4523">
        <v>0.4</v>
      </c>
      <c r="J4523">
        <v>1.4000000000000001</v>
      </c>
      <c r="K4523">
        <v>0.57361799999999996</v>
      </c>
      <c r="L4523">
        <v>0.71076629999999996</v>
      </c>
    </row>
    <row r="4524" spans="1:12" x14ac:dyDescent="0.25">
      <c r="A4524" t="s">
        <v>2738</v>
      </c>
      <c r="B4524">
        <v>1</v>
      </c>
      <c r="C4524">
        <v>5</v>
      </c>
      <c r="D4524">
        <v>3</v>
      </c>
      <c r="E4524">
        <v>42239</v>
      </c>
      <c r="F4524" s="2">
        <v>0.03</v>
      </c>
      <c r="G4524" s="2">
        <v>0</v>
      </c>
      <c r="H4524" s="2">
        <v>0.01</v>
      </c>
      <c r="I4524">
        <v>0.4</v>
      </c>
      <c r="J4524">
        <v>2.0000000000000004</v>
      </c>
      <c r="K4524">
        <v>0.5711195</v>
      </c>
      <c r="L4524">
        <v>0.85989182500000017</v>
      </c>
    </row>
    <row r="4525" spans="1:12" x14ac:dyDescent="0.25">
      <c r="A4525" t="s">
        <v>2738</v>
      </c>
      <c r="B4525">
        <v>1</v>
      </c>
      <c r="C4525">
        <v>6</v>
      </c>
      <c r="D4525">
        <v>5</v>
      </c>
      <c r="E4525">
        <v>70615</v>
      </c>
      <c r="F4525" s="2">
        <v>0.02</v>
      </c>
      <c r="G4525" s="2">
        <v>0</v>
      </c>
      <c r="H4525" s="2">
        <v>0</v>
      </c>
      <c r="I4525">
        <v>0.4</v>
      </c>
      <c r="J4525">
        <v>3.8</v>
      </c>
      <c r="K4525">
        <v>0.2353075</v>
      </c>
      <c r="L4525">
        <v>1.1923576249999999</v>
      </c>
    </row>
    <row r="4526" spans="1:12" x14ac:dyDescent="0.25">
      <c r="A4526" t="s">
        <v>2738</v>
      </c>
      <c r="B4526">
        <v>1</v>
      </c>
      <c r="C4526">
        <v>2</v>
      </c>
      <c r="D4526">
        <v>1</v>
      </c>
      <c r="E4526">
        <v>48523</v>
      </c>
      <c r="F4526" s="2">
        <v>0.03</v>
      </c>
      <c r="G4526" s="2">
        <v>0</v>
      </c>
      <c r="H4526" s="2">
        <v>0.01</v>
      </c>
      <c r="I4526">
        <v>0.4</v>
      </c>
      <c r="J4526">
        <v>0.60000000000000009</v>
      </c>
      <c r="K4526">
        <v>0.57426149999999998</v>
      </c>
      <c r="L4526">
        <v>0.510991525</v>
      </c>
    </row>
    <row r="4527" spans="1:12" x14ac:dyDescent="0.25">
      <c r="A4527" t="s">
        <v>2738</v>
      </c>
      <c r="B4527">
        <v>1</v>
      </c>
      <c r="C4527">
        <v>7</v>
      </c>
      <c r="D4527">
        <v>6</v>
      </c>
      <c r="E4527">
        <v>64214</v>
      </c>
      <c r="F4527" s="2">
        <v>0.03</v>
      </c>
      <c r="G4527" s="2">
        <v>0</v>
      </c>
      <c r="H4527" s="2">
        <v>0</v>
      </c>
      <c r="I4527">
        <v>0.4</v>
      </c>
      <c r="J4527">
        <v>4.6000000000000005</v>
      </c>
      <c r="K4527">
        <v>0.33210699999999999</v>
      </c>
      <c r="L4527">
        <v>1.4262374500000001</v>
      </c>
    </row>
    <row r="4528" spans="1:12" x14ac:dyDescent="0.25">
      <c r="A4528" t="s">
        <v>2738</v>
      </c>
      <c r="B4528">
        <v>1</v>
      </c>
      <c r="C4528">
        <v>6</v>
      </c>
      <c r="D4528">
        <v>5</v>
      </c>
      <c r="E4528">
        <v>50155</v>
      </c>
      <c r="F4528" s="2">
        <v>0.02</v>
      </c>
      <c r="G4528" s="2">
        <v>0</v>
      </c>
      <c r="H4528" s="2">
        <v>0.01</v>
      </c>
      <c r="I4528">
        <v>0.4</v>
      </c>
      <c r="J4528">
        <v>3.8</v>
      </c>
      <c r="K4528">
        <v>0.47507750000000004</v>
      </c>
      <c r="L4528">
        <v>1.2762771249999998</v>
      </c>
    </row>
    <row r="4529" spans="1:12" x14ac:dyDescent="0.25">
      <c r="A4529" t="s">
        <v>2738</v>
      </c>
      <c r="B4529">
        <v>1</v>
      </c>
      <c r="C4529">
        <v>7</v>
      </c>
      <c r="D4529">
        <v>6</v>
      </c>
      <c r="E4529">
        <v>52513</v>
      </c>
      <c r="F4529" s="2">
        <v>0.02</v>
      </c>
      <c r="G4529" s="2">
        <v>0</v>
      </c>
      <c r="H4529" s="2">
        <v>0.01</v>
      </c>
      <c r="I4529">
        <v>0.4</v>
      </c>
      <c r="J4529">
        <v>4.6000000000000005</v>
      </c>
      <c r="K4529">
        <v>0.47625649999999997</v>
      </c>
      <c r="L4529">
        <v>1.4766897750000001</v>
      </c>
    </row>
    <row r="4530" spans="1:12" x14ac:dyDescent="0.25">
      <c r="A4530" t="s">
        <v>2759</v>
      </c>
      <c r="B4530">
        <v>1</v>
      </c>
      <c r="C4530">
        <v>15</v>
      </c>
      <c r="D4530">
        <v>13</v>
      </c>
      <c r="E4530">
        <v>121892</v>
      </c>
      <c r="F4530" s="2">
        <v>0.03</v>
      </c>
      <c r="G4530" s="2">
        <v>0</v>
      </c>
      <c r="H4530" s="2">
        <v>0</v>
      </c>
      <c r="I4530">
        <v>0.4</v>
      </c>
      <c r="J4530">
        <v>10</v>
      </c>
      <c r="K4530">
        <v>0.36094599999999999</v>
      </c>
      <c r="L4530">
        <v>2.7863310999999999</v>
      </c>
    </row>
    <row r="4531" spans="1:12" x14ac:dyDescent="0.25">
      <c r="A4531" t="s">
        <v>2759</v>
      </c>
      <c r="B4531">
        <v>1</v>
      </c>
      <c r="C4531">
        <v>5</v>
      </c>
      <c r="D4531">
        <v>2</v>
      </c>
      <c r="E4531">
        <v>54360</v>
      </c>
      <c r="F4531" s="2">
        <v>0.06</v>
      </c>
      <c r="G4531" s="2">
        <v>0</v>
      </c>
      <c r="H4531" s="2">
        <v>0.01</v>
      </c>
      <c r="I4531">
        <v>0.4</v>
      </c>
      <c r="J4531">
        <v>1</v>
      </c>
      <c r="K4531">
        <v>0.87717999999999996</v>
      </c>
      <c r="L4531">
        <v>0.71701300000000001</v>
      </c>
    </row>
    <row r="4532" spans="1:12" x14ac:dyDescent="0.25">
      <c r="A4532" t="s">
        <v>2759</v>
      </c>
      <c r="B4532">
        <v>1</v>
      </c>
      <c r="C4532">
        <v>12</v>
      </c>
      <c r="D4532">
        <v>8</v>
      </c>
      <c r="E4532">
        <v>129207</v>
      </c>
      <c r="F4532" s="2">
        <v>0.03</v>
      </c>
      <c r="G4532" s="2">
        <v>0</v>
      </c>
      <c r="H4532" s="2">
        <v>0.01</v>
      </c>
      <c r="I4532">
        <v>0.4</v>
      </c>
      <c r="J4532">
        <v>5.6000000000000005</v>
      </c>
      <c r="K4532">
        <v>0.61460349999999997</v>
      </c>
      <c r="L4532">
        <v>1.7751112250000001</v>
      </c>
    </row>
    <row r="4533" spans="1:12" x14ac:dyDescent="0.25">
      <c r="A4533" t="s">
        <v>2759</v>
      </c>
      <c r="B4533">
        <v>1</v>
      </c>
      <c r="C4533">
        <v>6</v>
      </c>
      <c r="D4533">
        <v>4</v>
      </c>
      <c r="E4533">
        <v>292891</v>
      </c>
      <c r="F4533" s="2">
        <v>0.02</v>
      </c>
      <c r="G4533" s="2">
        <v>0</v>
      </c>
      <c r="H4533" s="2">
        <v>0</v>
      </c>
      <c r="I4533">
        <v>0.4</v>
      </c>
      <c r="J4533">
        <v>2.8000000000000003</v>
      </c>
      <c r="K4533">
        <v>0.34644550000000002</v>
      </c>
      <c r="L4533">
        <v>0.98125592500000014</v>
      </c>
    </row>
    <row r="4534" spans="1:12" x14ac:dyDescent="0.25">
      <c r="A4534" t="s">
        <v>226</v>
      </c>
      <c r="B4534">
        <v>1</v>
      </c>
      <c r="C4534">
        <v>8</v>
      </c>
      <c r="D4534">
        <v>8</v>
      </c>
      <c r="E4534">
        <v>3622209</v>
      </c>
      <c r="F4534" s="2">
        <v>0.03</v>
      </c>
      <c r="G4534" s="2">
        <v>0</v>
      </c>
      <c r="H4534" s="2">
        <v>0</v>
      </c>
      <c r="I4534">
        <v>0.4</v>
      </c>
      <c r="J4534">
        <v>6.4</v>
      </c>
      <c r="K4534">
        <v>2.1111044999999997</v>
      </c>
      <c r="L4534">
        <v>2.4988865750000002</v>
      </c>
    </row>
    <row r="4535" spans="1:12" x14ac:dyDescent="0.25">
      <c r="A4535" t="s">
        <v>13689</v>
      </c>
      <c r="B4535">
        <v>1</v>
      </c>
      <c r="C4535">
        <v>6</v>
      </c>
      <c r="D4535">
        <v>6</v>
      </c>
      <c r="E4535">
        <v>227767</v>
      </c>
      <c r="F4535" s="2">
        <v>0.01</v>
      </c>
      <c r="G4535" s="2">
        <v>0</v>
      </c>
      <c r="H4535" s="2">
        <v>0</v>
      </c>
      <c r="I4535">
        <v>0.4</v>
      </c>
      <c r="J4535">
        <v>4.8000000000000007</v>
      </c>
      <c r="K4535">
        <v>0.2138835</v>
      </c>
      <c r="L4535">
        <v>1.4348592250000003</v>
      </c>
    </row>
    <row r="4536" spans="1:12" x14ac:dyDescent="0.25">
      <c r="A4536" t="s">
        <v>17438</v>
      </c>
      <c r="B4536">
        <v>1</v>
      </c>
      <c r="C4536">
        <v>30</v>
      </c>
      <c r="D4536">
        <v>28</v>
      </c>
      <c r="E4536">
        <v>54863912</v>
      </c>
      <c r="F4536" s="2">
        <v>0.02</v>
      </c>
      <c r="G4536" s="2">
        <v>0</v>
      </c>
      <c r="H4536" s="2">
        <v>0</v>
      </c>
      <c r="I4536">
        <v>0.4</v>
      </c>
      <c r="J4536">
        <v>22.000000000000004</v>
      </c>
      <c r="K4536">
        <v>27.631955999999999</v>
      </c>
      <c r="L4536">
        <v>15.3311846</v>
      </c>
    </row>
    <row r="4537" spans="1:12" x14ac:dyDescent="0.25">
      <c r="A4537" t="s">
        <v>5467</v>
      </c>
      <c r="B4537">
        <v>1</v>
      </c>
      <c r="C4537">
        <v>9</v>
      </c>
      <c r="D4537">
        <v>9</v>
      </c>
      <c r="E4537">
        <v>1430545</v>
      </c>
      <c r="F4537" s="2">
        <v>7.0000000000000007E-2</v>
      </c>
      <c r="G4537" s="2">
        <v>0</v>
      </c>
      <c r="H4537" s="2">
        <v>0</v>
      </c>
      <c r="I4537">
        <v>0.4</v>
      </c>
      <c r="J4537">
        <v>7.2</v>
      </c>
      <c r="K4537">
        <v>1.4152724999999999</v>
      </c>
      <c r="L4537">
        <v>2.4553453749999998</v>
      </c>
    </row>
    <row r="4538" spans="1:12" x14ac:dyDescent="0.25">
      <c r="A4538" t="s">
        <v>5467</v>
      </c>
      <c r="B4538">
        <v>1</v>
      </c>
      <c r="C4538">
        <v>9</v>
      </c>
      <c r="D4538">
        <v>9</v>
      </c>
      <c r="E4538">
        <v>20752341</v>
      </c>
      <c r="F4538" s="2">
        <v>0.04</v>
      </c>
      <c r="G4538" s="2">
        <v>0</v>
      </c>
      <c r="H4538" s="2">
        <v>0</v>
      </c>
      <c r="I4538">
        <v>0.4</v>
      </c>
      <c r="J4538">
        <v>7.2</v>
      </c>
      <c r="K4538">
        <v>10.776170499999999</v>
      </c>
      <c r="L4538">
        <v>5.7316596749999995</v>
      </c>
    </row>
    <row r="4539" spans="1:12" x14ac:dyDescent="0.25">
      <c r="A4539" t="s">
        <v>5467</v>
      </c>
      <c r="B4539">
        <v>1</v>
      </c>
      <c r="C4539">
        <v>9</v>
      </c>
      <c r="D4539">
        <v>9</v>
      </c>
      <c r="E4539">
        <v>35181079</v>
      </c>
      <c r="F4539" s="2">
        <v>0.04</v>
      </c>
      <c r="G4539" s="2">
        <v>0</v>
      </c>
      <c r="H4539" s="2">
        <v>0</v>
      </c>
      <c r="I4539">
        <v>0.4</v>
      </c>
      <c r="J4539">
        <v>7.2</v>
      </c>
      <c r="K4539">
        <v>17.990539499999997</v>
      </c>
      <c r="L4539">
        <v>8.2566888249999977</v>
      </c>
    </row>
    <row r="4540" spans="1:12" x14ac:dyDescent="0.25">
      <c r="A4540" t="s">
        <v>16194</v>
      </c>
      <c r="B4540">
        <v>1</v>
      </c>
      <c r="C4540">
        <v>15</v>
      </c>
      <c r="D4540">
        <v>12</v>
      </c>
      <c r="E4540">
        <v>2422767</v>
      </c>
      <c r="F4540" s="2">
        <v>0.04</v>
      </c>
      <c r="G4540" s="2">
        <v>0</v>
      </c>
      <c r="H4540" s="2">
        <v>0</v>
      </c>
      <c r="I4540">
        <v>0.4</v>
      </c>
      <c r="J4540">
        <v>9.0000000000000018</v>
      </c>
      <c r="K4540">
        <v>1.6113835000000001</v>
      </c>
      <c r="L4540">
        <v>2.9739842250000006</v>
      </c>
    </row>
    <row r="4541" spans="1:12" x14ac:dyDescent="0.25">
      <c r="A4541" t="s">
        <v>13758</v>
      </c>
      <c r="B4541">
        <v>1</v>
      </c>
      <c r="C4541">
        <v>8</v>
      </c>
      <c r="D4541">
        <v>8</v>
      </c>
      <c r="E4541">
        <v>51640</v>
      </c>
      <c r="F4541" s="2">
        <v>0.02</v>
      </c>
      <c r="G4541" s="2">
        <v>-0.01</v>
      </c>
      <c r="H4541" s="2">
        <v>0.02</v>
      </c>
      <c r="I4541">
        <v>0.4</v>
      </c>
      <c r="J4541">
        <v>6.4</v>
      </c>
      <c r="K4541">
        <v>0.57582</v>
      </c>
      <c r="L4541">
        <v>1.9615370000000003</v>
      </c>
    </row>
    <row r="4542" spans="1:12" x14ac:dyDescent="0.25">
      <c r="A4542" t="s">
        <v>5874</v>
      </c>
      <c r="B4542">
        <v>1</v>
      </c>
      <c r="C4542">
        <v>12</v>
      </c>
      <c r="D4542">
        <v>12</v>
      </c>
      <c r="E4542">
        <v>134436</v>
      </c>
      <c r="F4542" s="2">
        <v>0.05</v>
      </c>
      <c r="G4542" s="2">
        <v>0</v>
      </c>
      <c r="H4542" s="2">
        <v>0</v>
      </c>
      <c r="I4542">
        <v>0.4</v>
      </c>
      <c r="J4542">
        <v>9.6000000000000014</v>
      </c>
      <c r="K4542">
        <v>0.56721800000000011</v>
      </c>
      <c r="L4542">
        <v>2.7585263000000007</v>
      </c>
    </row>
    <row r="4543" spans="1:12" x14ac:dyDescent="0.25">
      <c r="A4543" t="s">
        <v>12962</v>
      </c>
      <c r="B4543">
        <v>1</v>
      </c>
      <c r="C4543">
        <v>7</v>
      </c>
      <c r="D4543">
        <v>4</v>
      </c>
      <c r="E4543">
        <v>553734</v>
      </c>
      <c r="F4543" s="2">
        <v>0.01</v>
      </c>
      <c r="G4543" s="2">
        <v>0</v>
      </c>
      <c r="H4543" s="2">
        <v>0</v>
      </c>
      <c r="I4543">
        <v>0.4</v>
      </c>
      <c r="J4543">
        <v>2.6</v>
      </c>
      <c r="K4543">
        <v>0.37686699999999995</v>
      </c>
      <c r="L4543">
        <v>0.94190345000000009</v>
      </c>
    </row>
    <row r="4544" spans="1:12" x14ac:dyDescent="0.25">
      <c r="A4544" t="s">
        <v>907</v>
      </c>
      <c r="B4544">
        <v>1</v>
      </c>
      <c r="C4544">
        <v>6</v>
      </c>
      <c r="D4544">
        <v>6</v>
      </c>
      <c r="E4544">
        <v>238483</v>
      </c>
      <c r="F4544" s="2">
        <v>0.03</v>
      </c>
      <c r="G4544" s="2">
        <v>0</v>
      </c>
      <c r="H4544" s="2">
        <v>0</v>
      </c>
      <c r="I4544">
        <v>0.4</v>
      </c>
      <c r="J4544">
        <v>4.8000000000000007</v>
      </c>
      <c r="K4544">
        <v>0.41924149999999999</v>
      </c>
      <c r="L4544">
        <v>1.5067345250000004</v>
      </c>
    </row>
    <row r="4545" spans="1:12" x14ac:dyDescent="0.25">
      <c r="A4545" t="s">
        <v>7666</v>
      </c>
      <c r="B4545">
        <v>1</v>
      </c>
      <c r="C4545">
        <v>7</v>
      </c>
      <c r="D4545">
        <v>1</v>
      </c>
      <c r="E4545">
        <v>90206</v>
      </c>
      <c r="F4545" s="2">
        <v>7.0000000000000007E-2</v>
      </c>
      <c r="G4545" s="2">
        <v>0</v>
      </c>
      <c r="H4545" s="2">
        <v>0</v>
      </c>
      <c r="I4545">
        <v>0.4</v>
      </c>
      <c r="J4545">
        <v>-0.40000000000000013</v>
      </c>
      <c r="K4545">
        <v>0.74510300000000007</v>
      </c>
      <c r="L4545">
        <v>0.32078604999999999</v>
      </c>
    </row>
    <row r="4546" spans="1:12" x14ac:dyDescent="0.25">
      <c r="A4546" t="s">
        <v>10144</v>
      </c>
      <c r="B4546">
        <v>1</v>
      </c>
      <c r="C4546">
        <v>7</v>
      </c>
      <c r="D4546">
        <v>2</v>
      </c>
      <c r="E4546">
        <v>182333</v>
      </c>
      <c r="F4546" s="2">
        <v>0.05</v>
      </c>
      <c r="G4546" s="2">
        <v>0</v>
      </c>
      <c r="H4546" s="2">
        <v>0</v>
      </c>
      <c r="I4546">
        <v>0.4</v>
      </c>
      <c r="J4546">
        <v>0.60000000000000009</v>
      </c>
      <c r="K4546">
        <v>0.59116650000000015</v>
      </c>
      <c r="L4546">
        <v>0.51690827500000003</v>
      </c>
    </row>
    <row r="4547" spans="1:12" x14ac:dyDescent="0.25">
      <c r="A4547" t="s">
        <v>5431</v>
      </c>
      <c r="B4547">
        <v>1</v>
      </c>
      <c r="C4547">
        <v>8</v>
      </c>
      <c r="D4547">
        <v>8</v>
      </c>
      <c r="E4547">
        <v>298927</v>
      </c>
      <c r="F4547" s="2">
        <v>0.01</v>
      </c>
      <c r="G4547" s="2">
        <v>-0.01</v>
      </c>
      <c r="H4547" s="2">
        <v>0</v>
      </c>
      <c r="I4547">
        <v>0.4</v>
      </c>
      <c r="J4547">
        <v>6.4</v>
      </c>
      <c r="K4547">
        <v>9.946350000000001E-2</v>
      </c>
      <c r="L4547">
        <v>1.7948122250000003</v>
      </c>
    </row>
    <row r="4548" spans="1:12" x14ac:dyDescent="0.25">
      <c r="A4548" t="s">
        <v>20261</v>
      </c>
      <c r="B4548">
        <v>1</v>
      </c>
      <c r="C4548">
        <v>7</v>
      </c>
      <c r="D4548">
        <v>7</v>
      </c>
      <c r="E4548">
        <v>25142629</v>
      </c>
      <c r="F4548" s="2">
        <v>0.03</v>
      </c>
      <c r="G4548" s="2">
        <v>0</v>
      </c>
      <c r="H4548" s="2">
        <v>0</v>
      </c>
      <c r="I4548">
        <v>0.4</v>
      </c>
      <c r="J4548">
        <v>5.6000000000000005</v>
      </c>
      <c r="K4548">
        <v>12.8713145</v>
      </c>
      <c r="L4548">
        <v>6.0649600750000001</v>
      </c>
    </row>
    <row r="4549" spans="1:12" x14ac:dyDescent="0.25">
      <c r="A4549" t="s">
        <v>1269</v>
      </c>
      <c r="B4549">
        <v>1</v>
      </c>
      <c r="C4549">
        <v>5</v>
      </c>
      <c r="D4549">
        <v>5</v>
      </c>
      <c r="E4549">
        <v>36476</v>
      </c>
      <c r="F4549" s="2">
        <v>0.12</v>
      </c>
      <c r="G4549" s="2">
        <v>0</v>
      </c>
      <c r="H4549" s="2">
        <v>0.02</v>
      </c>
      <c r="I4549">
        <v>0.4</v>
      </c>
      <c r="J4549">
        <v>4</v>
      </c>
      <c r="K4549">
        <v>1.7182379999999999</v>
      </c>
      <c r="L4549">
        <v>1.7613833000000001</v>
      </c>
    </row>
    <row r="4550" spans="1:12" x14ac:dyDescent="0.25">
      <c r="A4550" t="s">
        <v>1269</v>
      </c>
      <c r="B4550">
        <v>1</v>
      </c>
      <c r="C4550">
        <v>9</v>
      </c>
      <c r="D4550">
        <v>4</v>
      </c>
      <c r="E4550">
        <v>302719</v>
      </c>
      <c r="F4550" s="2">
        <v>0.05</v>
      </c>
      <c r="G4550" s="2">
        <v>0</v>
      </c>
      <c r="H4550" s="2">
        <v>0.01</v>
      </c>
      <c r="I4550">
        <v>0.4</v>
      </c>
      <c r="J4550">
        <v>2.2000000000000002</v>
      </c>
      <c r="K4550">
        <v>0.90135950000000009</v>
      </c>
      <c r="L4550">
        <v>1.025475825</v>
      </c>
    </row>
    <row r="4551" spans="1:12" x14ac:dyDescent="0.25">
      <c r="A4551" t="s">
        <v>7114</v>
      </c>
      <c r="B4551">
        <v>1</v>
      </c>
      <c r="C4551">
        <v>2</v>
      </c>
      <c r="D4551">
        <v>2</v>
      </c>
      <c r="E4551">
        <v>3411173</v>
      </c>
      <c r="F4551" s="2">
        <v>0.08</v>
      </c>
      <c r="G4551" s="2">
        <v>0</v>
      </c>
      <c r="H4551" s="2">
        <v>0.01</v>
      </c>
      <c r="I4551">
        <v>0.4</v>
      </c>
      <c r="J4551">
        <v>1.6</v>
      </c>
      <c r="K4551">
        <v>2.7555864999999997</v>
      </c>
      <c r="L4551">
        <v>1.5244552749999998</v>
      </c>
    </row>
    <row r="4552" spans="1:12" x14ac:dyDescent="0.25">
      <c r="A4552" t="s">
        <v>7114</v>
      </c>
      <c r="B4552">
        <v>1</v>
      </c>
      <c r="C4552">
        <v>8</v>
      </c>
      <c r="D4552">
        <v>7</v>
      </c>
      <c r="E4552">
        <v>4605055</v>
      </c>
      <c r="F4552" s="2">
        <v>0.11</v>
      </c>
      <c r="G4552" s="2">
        <v>0</v>
      </c>
      <c r="H4552" s="2">
        <v>0.02</v>
      </c>
      <c r="I4552">
        <v>0.4</v>
      </c>
      <c r="J4552">
        <v>5.4</v>
      </c>
      <c r="K4552">
        <v>3.9025275000000001</v>
      </c>
      <c r="L4552">
        <v>2.8758846250000003</v>
      </c>
    </row>
    <row r="4553" spans="1:12" x14ac:dyDescent="0.25">
      <c r="A4553" t="s">
        <v>18264</v>
      </c>
      <c r="B4553">
        <v>1</v>
      </c>
      <c r="C4553">
        <v>5</v>
      </c>
      <c r="D4553">
        <v>4</v>
      </c>
      <c r="E4553">
        <v>49451</v>
      </c>
      <c r="F4553" s="2">
        <v>0.09</v>
      </c>
      <c r="G4553" s="2">
        <v>0</v>
      </c>
      <c r="H4553" s="2">
        <v>0.01</v>
      </c>
      <c r="I4553">
        <v>0.4</v>
      </c>
      <c r="J4553">
        <v>3</v>
      </c>
      <c r="K4553">
        <v>1.1747254999999999</v>
      </c>
      <c r="L4553">
        <v>1.321153925</v>
      </c>
    </row>
    <row r="4554" spans="1:12" x14ac:dyDescent="0.25">
      <c r="A4554" t="s">
        <v>14385</v>
      </c>
      <c r="B4554">
        <v>1</v>
      </c>
      <c r="C4554">
        <v>3</v>
      </c>
      <c r="D4554">
        <v>1</v>
      </c>
      <c r="E4554">
        <v>7036</v>
      </c>
      <c r="F4554" s="2">
        <v>0.01</v>
      </c>
      <c r="G4554" s="2">
        <v>0</v>
      </c>
      <c r="H4554" s="2">
        <v>0</v>
      </c>
      <c r="I4554">
        <v>0.4</v>
      </c>
      <c r="J4554">
        <v>0.4</v>
      </c>
      <c r="K4554">
        <v>0.103518</v>
      </c>
      <c r="L4554">
        <v>0.29623129999999998</v>
      </c>
    </row>
    <row r="4555" spans="1:12" x14ac:dyDescent="0.25">
      <c r="A4555" t="s">
        <v>6250</v>
      </c>
      <c r="B4555">
        <v>1</v>
      </c>
      <c r="C4555">
        <v>6</v>
      </c>
      <c r="D4555">
        <v>6</v>
      </c>
      <c r="E4555">
        <v>495854</v>
      </c>
      <c r="F4555" s="2">
        <v>0.03</v>
      </c>
      <c r="G4555" s="2">
        <v>0</v>
      </c>
      <c r="H4555" s="2">
        <v>0</v>
      </c>
      <c r="I4555">
        <v>0.4</v>
      </c>
      <c r="J4555">
        <v>4.8000000000000007</v>
      </c>
      <c r="K4555">
        <v>0.54792699999999994</v>
      </c>
      <c r="L4555">
        <v>1.5517744500000004</v>
      </c>
    </row>
    <row r="4556" spans="1:12" x14ac:dyDescent="0.25">
      <c r="A4556" t="s">
        <v>6250</v>
      </c>
      <c r="B4556">
        <v>1</v>
      </c>
      <c r="C4556">
        <v>6</v>
      </c>
      <c r="D4556">
        <v>4</v>
      </c>
      <c r="E4556">
        <v>352770</v>
      </c>
      <c r="F4556" s="2">
        <v>0.01</v>
      </c>
      <c r="G4556" s="2">
        <v>-0.01</v>
      </c>
      <c r="H4556" s="2">
        <v>0</v>
      </c>
      <c r="I4556">
        <v>0.4</v>
      </c>
      <c r="J4556">
        <v>2.8000000000000003</v>
      </c>
      <c r="K4556">
        <v>0.126385</v>
      </c>
      <c r="L4556">
        <v>0.90423475000000009</v>
      </c>
    </row>
    <row r="4557" spans="1:12" x14ac:dyDescent="0.25">
      <c r="A4557" t="s">
        <v>2981</v>
      </c>
      <c r="B4557">
        <v>1</v>
      </c>
      <c r="C4557">
        <v>9</v>
      </c>
      <c r="D4557">
        <v>7</v>
      </c>
      <c r="E4557">
        <v>386819</v>
      </c>
      <c r="F4557" s="2">
        <v>0.22</v>
      </c>
      <c r="G4557" s="2">
        <v>0</v>
      </c>
      <c r="H4557" s="2">
        <v>0.01</v>
      </c>
      <c r="I4557">
        <v>0.4</v>
      </c>
      <c r="J4557">
        <v>5.2</v>
      </c>
      <c r="K4557">
        <v>2.6434095000000002</v>
      </c>
      <c r="L4557">
        <v>2.3851933249999999</v>
      </c>
    </row>
    <row r="4558" spans="1:12" x14ac:dyDescent="0.25">
      <c r="A4558" t="s">
        <v>2981</v>
      </c>
      <c r="B4558">
        <v>1</v>
      </c>
      <c r="C4558">
        <v>1</v>
      </c>
      <c r="D4558">
        <v>1</v>
      </c>
      <c r="E4558">
        <v>4321512</v>
      </c>
      <c r="F4558" s="2">
        <v>0.14000000000000001</v>
      </c>
      <c r="G4558" s="2">
        <v>0</v>
      </c>
      <c r="H4558" s="2">
        <v>0.01</v>
      </c>
      <c r="I4558">
        <v>0.4</v>
      </c>
      <c r="J4558">
        <v>0.8</v>
      </c>
      <c r="K4558">
        <v>3.8107560000000005</v>
      </c>
      <c r="L4558">
        <v>1.6937646000000002</v>
      </c>
    </row>
    <row r="4559" spans="1:12" x14ac:dyDescent="0.25">
      <c r="A4559" t="s">
        <v>2981</v>
      </c>
      <c r="B4559">
        <v>1</v>
      </c>
      <c r="C4559">
        <v>7</v>
      </c>
      <c r="D4559">
        <v>8</v>
      </c>
      <c r="E4559">
        <v>1233644</v>
      </c>
      <c r="F4559" s="2">
        <v>0.08</v>
      </c>
      <c r="G4559" s="2">
        <v>0</v>
      </c>
      <c r="H4559" s="2">
        <v>0</v>
      </c>
      <c r="I4559">
        <v>0.4</v>
      </c>
      <c r="J4559">
        <v>6.6000000000000005</v>
      </c>
      <c r="K4559">
        <v>1.416822</v>
      </c>
      <c r="L4559">
        <v>2.3058877</v>
      </c>
    </row>
    <row r="4560" spans="1:12" x14ac:dyDescent="0.25">
      <c r="A4560" t="s">
        <v>2981</v>
      </c>
      <c r="B4560">
        <v>1</v>
      </c>
      <c r="C4560">
        <v>15</v>
      </c>
      <c r="D4560">
        <v>15</v>
      </c>
      <c r="E4560">
        <v>13075811</v>
      </c>
      <c r="F4560" s="2">
        <v>0.04</v>
      </c>
      <c r="G4560" s="2">
        <v>0</v>
      </c>
      <c r="H4560" s="2">
        <v>0</v>
      </c>
      <c r="I4560">
        <v>0.4</v>
      </c>
      <c r="J4560">
        <v>12</v>
      </c>
      <c r="K4560">
        <v>6.9379055000000003</v>
      </c>
      <c r="L4560">
        <v>5.5882669250000001</v>
      </c>
    </row>
    <row r="4561" spans="1:12" x14ac:dyDescent="0.25">
      <c r="A4561" t="s">
        <v>1769</v>
      </c>
      <c r="B4561">
        <v>1</v>
      </c>
      <c r="C4561">
        <v>9</v>
      </c>
      <c r="D4561">
        <v>9</v>
      </c>
      <c r="E4561">
        <v>16146848</v>
      </c>
      <c r="F4561" s="2">
        <v>7.0000000000000007E-2</v>
      </c>
      <c r="G4561" s="2">
        <v>0</v>
      </c>
      <c r="H4561" s="2">
        <v>0</v>
      </c>
      <c r="I4561">
        <v>0.4</v>
      </c>
      <c r="J4561">
        <v>7.2</v>
      </c>
      <c r="K4561">
        <v>8.7734239999999986</v>
      </c>
      <c r="L4561">
        <v>5.0306983999999995</v>
      </c>
    </row>
    <row r="4562" spans="1:12" x14ac:dyDescent="0.25">
      <c r="A4562" t="s">
        <v>1769</v>
      </c>
      <c r="B4562">
        <v>1</v>
      </c>
      <c r="C4562">
        <v>20</v>
      </c>
      <c r="D4562">
        <v>19</v>
      </c>
      <c r="E4562">
        <v>32079687</v>
      </c>
      <c r="F4562" s="2">
        <v>0.03</v>
      </c>
      <c r="G4562" s="2">
        <v>0</v>
      </c>
      <c r="H4562" s="2">
        <v>0</v>
      </c>
      <c r="I4562">
        <v>0.4</v>
      </c>
      <c r="J4562">
        <v>15.000000000000002</v>
      </c>
      <c r="K4562">
        <v>16.339843500000001</v>
      </c>
      <c r="L4562">
        <v>9.6289452250000007</v>
      </c>
    </row>
    <row r="4563" spans="1:12" x14ac:dyDescent="0.25">
      <c r="A4563" t="s">
        <v>1769</v>
      </c>
      <c r="B4563">
        <v>1</v>
      </c>
      <c r="C4563">
        <v>3</v>
      </c>
      <c r="D4563">
        <v>3</v>
      </c>
      <c r="E4563">
        <v>4986664</v>
      </c>
      <c r="F4563" s="2">
        <v>0.1</v>
      </c>
      <c r="G4563" s="2">
        <v>0</v>
      </c>
      <c r="H4563" s="2">
        <v>0.01</v>
      </c>
      <c r="I4563">
        <v>0.4</v>
      </c>
      <c r="J4563">
        <v>2.4000000000000004</v>
      </c>
      <c r="K4563">
        <v>3.7433320000000005</v>
      </c>
      <c r="L4563">
        <v>2.0701662000000001</v>
      </c>
    </row>
    <row r="4564" spans="1:12" x14ac:dyDescent="0.25">
      <c r="A4564" t="s">
        <v>1769</v>
      </c>
      <c r="B4564">
        <v>1</v>
      </c>
      <c r="C4564">
        <v>8</v>
      </c>
      <c r="D4564">
        <v>8</v>
      </c>
      <c r="E4564">
        <v>2230715</v>
      </c>
      <c r="F4564" s="2">
        <v>7.0000000000000007E-2</v>
      </c>
      <c r="G4564" s="2">
        <v>0</v>
      </c>
      <c r="H4564" s="2">
        <v>0</v>
      </c>
      <c r="I4564">
        <v>0.4</v>
      </c>
      <c r="J4564">
        <v>6.4</v>
      </c>
      <c r="K4564">
        <v>1.8153575000000002</v>
      </c>
      <c r="L4564">
        <v>2.3953751250000002</v>
      </c>
    </row>
    <row r="4565" spans="1:12" x14ac:dyDescent="0.25">
      <c r="A4565" t="s">
        <v>1769</v>
      </c>
      <c r="B4565">
        <v>1</v>
      </c>
      <c r="C4565">
        <v>21</v>
      </c>
      <c r="D4565">
        <v>19</v>
      </c>
      <c r="E4565">
        <v>566069</v>
      </c>
      <c r="F4565" s="2">
        <v>0.04</v>
      </c>
      <c r="G4565" s="2">
        <v>0</v>
      </c>
      <c r="H4565" s="2">
        <v>0</v>
      </c>
      <c r="I4565">
        <v>0.4</v>
      </c>
      <c r="J4565">
        <v>14.8</v>
      </c>
      <c r="K4565">
        <v>0.68303449999999999</v>
      </c>
      <c r="L4565">
        <v>4.099062075</v>
      </c>
    </row>
    <row r="4566" spans="1:12" x14ac:dyDescent="0.25">
      <c r="A4566" t="s">
        <v>6390</v>
      </c>
      <c r="B4566">
        <v>1</v>
      </c>
      <c r="C4566">
        <v>7</v>
      </c>
      <c r="D4566">
        <v>4</v>
      </c>
      <c r="E4566">
        <v>3842533</v>
      </c>
      <c r="F4566" s="2">
        <v>0.04</v>
      </c>
      <c r="G4566" s="2">
        <v>0</v>
      </c>
      <c r="H4566" s="2">
        <v>0</v>
      </c>
      <c r="I4566">
        <v>0.4</v>
      </c>
      <c r="J4566">
        <v>2.6</v>
      </c>
      <c r="K4566">
        <v>2.3212665000000001</v>
      </c>
      <c r="L4566">
        <v>1.6224432750000002</v>
      </c>
    </row>
    <row r="4567" spans="1:12" x14ac:dyDescent="0.25">
      <c r="A4567" t="s">
        <v>6390</v>
      </c>
      <c r="B4567">
        <v>1</v>
      </c>
      <c r="C4567">
        <v>10</v>
      </c>
      <c r="D4567">
        <v>9</v>
      </c>
      <c r="E4567">
        <v>3372271</v>
      </c>
      <c r="F4567" s="2">
        <v>0.02</v>
      </c>
      <c r="G4567" s="2">
        <v>0</v>
      </c>
      <c r="H4567" s="2">
        <v>0</v>
      </c>
      <c r="I4567">
        <v>0.4</v>
      </c>
      <c r="J4567">
        <v>7</v>
      </c>
      <c r="K4567">
        <v>1.8861355</v>
      </c>
      <c r="L4567">
        <v>2.570147425</v>
      </c>
    </row>
    <row r="4568" spans="1:12" x14ac:dyDescent="0.25">
      <c r="A4568" t="s">
        <v>11166</v>
      </c>
      <c r="B4568">
        <v>1</v>
      </c>
      <c r="C4568">
        <v>15</v>
      </c>
      <c r="D4568">
        <v>14</v>
      </c>
      <c r="E4568">
        <v>998311</v>
      </c>
      <c r="F4568" s="2">
        <v>0.05</v>
      </c>
      <c r="G4568" s="2">
        <v>0</v>
      </c>
      <c r="H4568" s="2">
        <v>0.01</v>
      </c>
      <c r="I4568">
        <v>0.4</v>
      </c>
      <c r="J4568">
        <v>11.000000000000002</v>
      </c>
      <c r="K4568">
        <v>1.2491555000000001</v>
      </c>
      <c r="L4568">
        <v>3.3472044250000006</v>
      </c>
    </row>
    <row r="4569" spans="1:12" x14ac:dyDescent="0.25">
      <c r="A4569" t="s">
        <v>16015</v>
      </c>
      <c r="B4569">
        <v>1</v>
      </c>
      <c r="C4569">
        <v>5</v>
      </c>
      <c r="D4569">
        <v>4</v>
      </c>
      <c r="E4569">
        <v>58932</v>
      </c>
      <c r="F4569" s="2">
        <v>0.01</v>
      </c>
      <c r="G4569" s="2">
        <v>0</v>
      </c>
      <c r="H4569" s="2">
        <v>0</v>
      </c>
      <c r="I4569">
        <v>0.4</v>
      </c>
      <c r="J4569">
        <v>3</v>
      </c>
      <c r="K4569">
        <v>0.129466</v>
      </c>
      <c r="L4569">
        <v>0.95531310000000003</v>
      </c>
    </row>
    <row r="4570" spans="1:12" x14ac:dyDescent="0.25">
      <c r="A4570" t="s">
        <v>10909</v>
      </c>
      <c r="B4570">
        <v>1</v>
      </c>
      <c r="C4570">
        <v>6</v>
      </c>
      <c r="D4570">
        <v>5</v>
      </c>
      <c r="E4570">
        <v>387223</v>
      </c>
      <c r="F4570" s="2">
        <v>0.03</v>
      </c>
      <c r="G4570" s="2">
        <v>0</v>
      </c>
      <c r="H4570" s="2">
        <v>0</v>
      </c>
      <c r="I4570">
        <v>0.4</v>
      </c>
      <c r="J4570">
        <v>3.8</v>
      </c>
      <c r="K4570">
        <v>0.49361149999999998</v>
      </c>
      <c r="L4570">
        <v>1.2827640249999999</v>
      </c>
    </row>
    <row r="4571" spans="1:12" x14ac:dyDescent="0.25">
      <c r="A4571" t="s">
        <v>14779</v>
      </c>
      <c r="B4571">
        <v>1</v>
      </c>
      <c r="C4571">
        <v>7</v>
      </c>
      <c r="D4571">
        <v>7</v>
      </c>
      <c r="E4571">
        <v>1732015</v>
      </c>
      <c r="F4571" s="2">
        <v>0.05</v>
      </c>
      <c r="G4571" s="2">
        <v>0</v>
      </c>
      <c r="H4571" s="2">
        <v>0.01</v>
      </c>
      <c r="I4571">
        <v>0.4</v>
      </c>
      <c r="J4571">
        <v>5.6000000000000005</v>
      </c>
      <c r="K4571">
        <v>1.6160075</v>
      </c>
      <c r="L4571">
        <v>2.125602625</v>
      </c>
    </row>
    <row r="4572" spans="1:12" x14ac:dyDescent="0.25">
      <c r="A4572" t="s">
        <v>1653</v>
      </c>
      <c r="B4572">
        <v>1</v>
      </c>
      <c r="C4572">
        <v>11</v>
      </c>
      <c r="D4572">
        <v>11</v>
      </c>
      <c r="E4572">
        <v>254309</v>
      </c>
      <c r="F4572" s="2">
        <v>0.08</v>
      </c>
      <c r="G4572" s="2">
        <v>0</v>
      </c>
      <c r="H4572" s="2">
        <v>0.01</v>
      </c>
      <c r="I4572">
        <v>0.4</v>
      </c>
      <c r="J4572">
        <v>8.8000000000000007</v>
      </c>
      <c r="K4572">
        <v>1.1771545000000001</v>
      </c>
      <c r="L4572">
        <v>2.7720040750000003</v>
      </c>
    </row>
    <row r="4573" spans="1:12" x14ac:dyDescent="0.25">
      <c r="A4573" t="s">
        <v>18178</v>
      </c>
      <c r="B4573">
        <v>1</v>
      </c>
      <c r="C4573">
        <v>6</v>
      </c>
      <c r="D4573">
        <v>4</v>
      </c>
      <c r="E4573">
        <v>451675</v>
      </c>
      <c r="F4573" s="2">
        <v>0.02</v>
      </c>
      <c r="G4573" s="2">
        <v>0</v>
      </c>
      <c r="H4573" s="2">
        <v>0</v>
      </c>
      <c r="I4573">
        <v>0.4</v>
      </c>
      <c r="J4573">
        <v>2.8000000000000003</v>
      </c>
      <c r="K4573">
        <v>0.42583749999999998</v>
      </c>
      <c r="L4573">
        <v>1.009043125</v>
      </c>
    </row>
    <row r="4574" spans="1:12" x14ac:dyDescent="0.25">
      <c r="A4574" t="s">
        <v>3897</v>
      </c>
      <c r="B4574">
        <v>1</v>
      </c>
      <c r="C4574">
        <v>2823</v>
      </c>
      <c r="D4574">
        <v>1</v>
      </c>
      <c r="E4574">
        <v>25796</v>
      </c>
      <c r="F4574" s="2">
        <v>0</v>
      </c>
      <c r="G4574" s="2">
        <v>0</v>
      </c>
      <c r="H4574" s="2">
        <v>0</v>
      </c>
      <c r="I4574">
        <v>0.4</v>
      </c>
      <c r="J4574">
        <v>-563.6</v>
      </c>
      <c r="K4574">
        <v>1.2898E-2</v>
      </c>
      <c r="L4574">
        <v>-140.7354857</v>
      </c>
    </row>
    <row r="4575" spans="1:12" x14ac:dyDescent="0.25">
      <c r="A4575" t="s">
        <v>2127</v>
      </c>
      <c r="B4575">
        <v>1</v>
      </c>
      <c r="C4575">
        <v>7</v>
      </c>
      <c r="D4575">
        <v>7</v>
      </c>
      <c r="E4575">
        <v>568142</v>
      </c>
      <c r="F4575" s="2">
        <v>0.04</v>
      </c>
      <c r="G4575" s="2">
        <v>0</v>
      </c>
      <c r="H4575" s="2">
        <v>0</v>
      </c>
      <c r="I4575">
        <v>0.4</v>
      </c>
      <c r="J4575">
        <v>5.6000000000000005</v>
      </c>
      <c r="K4575">
        <v>0.68407099999999998</v>
      </c>
      <c r="L4575">
        <v>1.7994248500000001</v>
      </c>
    </row>
    <row r="4576" spans="1:12" x14ac:dyDescent="0.25">
      <c r="A4576" t="s">
        <v>2127</v>
      </c>
      <c r="B4576">
        <v>1</v>
      </c>
      <c r="C4576">
        <v>15</v>
      </c>
      <c r="D4576">
        <v>12</v>
      </c>
      <c r="E4576">
        <v>241668</v>
      </c>
      <c r="F4576" s="2">
        <v>0.04</v>
      </c>
      <c r="G4576" s="2">
        <v>0</v>
      </c>
      <c r="H4576" s="2">
        <v>0</v>
      </c>
      <c r="I4576">
        <v>0.4</v>
      </c>
      <c r="J4576">
        <v>9.0000000000000018</v>
      </c>
      <c r="K4576">
        <v>0.52083400000000002</v>
      </c>
      <c r="L4576">
        <v>2.5922919000000006</v>
      </c>
    </row>
    <row r="4577" spans="1:12" x14ac:dyDescent="0.25">
      <c r="A4577" t="s">
        <v>1361</v>
      </c>
      <c r="B4577">
        <v>1</v>
      </c>
      <c r="C4577">
        <v>6</v>
      </c>
      <c r="D4577">
        <v>1</v>
      </c>
      <c r="E4577">
        <v>546964</v>
      </c>
      <c r="F4577" s="2">
        <v>0.01</v>
      </c>
      <c r="G4577" s="2">
        <v>0</v>
      </c>
      <c r="H4577" s="2">
        <v>0</v>
      </c>
      <c r="I4577">
        <v>0.4</v>
      </c>
      <c r="J4577">
        <v>-0.19999999999999996</v>
      </c>
      <c r="K4577">
        <v>0.37348199999999998</v>
      </c>
      <c r="L4577">
        <v>0.24071870000000004</v>
      </c>
    </row>
    <row r="4578" spans="1:12" x14ac:dyDescent="0.25">
      <c r="A4578" t="s">
        <v>2254</v>
      </c>
      <c r="B4578">
        <v>1</v>
      </c>
      <c r="C4578">
        <v>6</v>
      </c>
      <c r="D4578">
        <v>6</v>
      </c>
      <c r="E4578">
        <v>36414</v>
      </c>
      <c r="F4578" s="2">
        <v>0</v>
      </c>
      <c r="G4578" s="2">
        <v>0</v>
      </c>
      <c r="H4578" s="2">
        <v>0</v>
      </c>
      <c r="I4578">
        <v>0.4</v>
      </c>
      <c r="J4578">
        <v>4.8000000000000007</v>
      </c>
      <c r="K4578">
        <v>1.8206999999999997E-2</v>
      </c>
      <c r="L4578">
        <v>1.3663724500000003</v>
      </c>
    </row>
    <row r="4579" spans="1:12" x14ac:dyDescent="0.25">
      <c r="A4579" t="s">
        <v>2254</v>
      </c>
      <c r="B4579">
        <v>1</v>
      </c>
      <c r="C4579">
        <v>11</v>
      </c>
      <c r="D4579">
        <v>6</v>
      </c>
      <c r="E4579">
        <v>332511</v>
      </c>
      <c r="F4579" s="2">
        <v>0.01</v>
      </c>
      <c r="G4579" s="2">
        <v>0</v>
      </c>
      <c r="H4579" s="2">
        <v>0</v>
      </c>
      <c r="I4579">
        <v>0.4</v>
      </c>
      <c r="J4579">
        <v>3.8000000000000007</v>
      </c>
      <c r="K4579">
        <v>0.26625549999999998</v>
      </c>
      <c r="L4579">
        <v>1.2031894250000004</v>
      </c>
    </row>
    <row r="4580" spans="1:12" x14ac:dyDescent="0.25">
      <c r="A4580" t="s">
        <v>3342</v>
      </c>
      <c r="B4580">
        <v>1</v>
      </c>
      <c r="C4580">
        <v>7</v>
      </c>
      <c r="D4580">
        <v>3</v>
      </c>
      <c r="E4580">
        <v>86721</v>
      </c>
      <c r="F4580" s="2">
        <v>0.03</v>
      </c>
      <c r="G4580" s="2">
        <v>0</v>
      </c>
      <c r="H4580" s="2">
        <v>0</v>
      </c>
      <c r="I4580">
        <v>0.4</v>
      </c>
      <c r="J4580">
        <v>1.6000000000000003</v>
      </c>
      <c r="K4580">
        <v>0.34336049999999996</v>
      </c>
      <c r="L4580">
        <v>0.68017617500000005</v>
      </c>
    </row>
    <row r="4581" spans="1:12" x14ac:dyDescent="0.25">
      <c r="A4581" t="s">
        <v>19890</v>
      </c>
      <c r="B4581">
        <v>1</v>
      </c>
      <c r="C4581">
        <v>1</v>
      </c>
      <c r="D4581">
        <v>1</v>
      </c>
      <c r="E4581">
        <v>1035381</v>
      </c>
      <c r="F4581" s="2">
        <v>0.02</v>
      </c>
      <c r="G4581" s="2">
        <v>0</v>
      </c>
      <c r="H4581" s="2">
        <v>0</v>
      </c>
      <c r="I4581">
        <v>0.4</v>
      </c>
      <c r="J4581">
        <v>0.8</v>
      </c>
      <c r="K4581">
        <v>0.71769050000000001</v>
      </c>
      <c r="L4581">
        <v>0.61119167500000005</v>
      </c>
    </row>
    <row r="4582" spans="1:12" x14ac:dyDescent="0.25">
      <c r="A4582" t="s">
        <v>6117</v>
      </c>
      <c r="B4582">
        <v>1</v>
      </c>
      <c r="C4582">
        <v>7</v>
      </c>
      <c r="D4582">
        <v>7</v>
      </c>
      <c r="E4582">
        <v>4005064</v>
      </c>
      <c r="F4582" s="2">
        <v>0.03</v>
      </c>
      <c r="G4582" s="2">
        <v>0</v>
      </c>
      <c r="H4582" s="2">
        <v>0</v>
      </c>
      <c r="I4582">
        <v>0.4</v>
      </c>
      <c r="J4582">
        <v>5.6000000000000005</v>
      </c>
      <c r="K4582">
        <v>2.3025319999999998</v>
      </c>
      <c r="L4582">
        <v>2.3658861999999998</v>
      </c>
    </row>
    <row r="4583" spans="1:12" x14ac:dyDescent="0.25">
      <c r="A4583" t="s">
        <v>6117</v>
      </c>
      <c r="B4583">
        <v>1</v>
      </c>
      <c r="C4583">
        <v>7</v>
      </c>
      <c r="D4583">
        <v>6</v>
      </c>
      <c r="E4583">
        <v>1904633</v>
      </c>
      <c r="F4583" s="2">
        <v>0.03</v>
      </c>
      <c r="G4583" s="2">
        <v>0</v>
      </c>
      <c r="H4583" s="2">
        <v>0</v>
      </c>
      <c r="I4583">
        <v>0.4</v>
      </c>
      <c r="J4583">
        <v>4.6000000000000005</v>
      </c>
      <c r="K4583">
        <v>1.2523165000000001</v>
      </c>
      <c r="L4583">
        <v>1.748310775</v>
      </c>
    </row>
    <row r="4584" spans="1:12" x14ac:dyDescent="0.25">
      <c r="A4584" t="s">
        <v>6117</v>
      </c>
      <c r="B4584">
        <v>1</v>
      </c>
      <c r="C4584">
        <v>6</v>
      </c>
      <c r="D4584">
        <v>6</v>
      </c>
      <c r="E4584">
        <v>1838042</v>
      </c>
      <c r="F4584" s="2">
        <v>0.05</v>
      </c>
      <c r="G4584" s="2">
        <v>0</v>
      </c>
      <c r="H4584" s="2">
        <v>0</v>
      </c>
      <c r="I4584">
        <v>0.4</v>
      </c>
      <c r="J4584">
        <v>4.8000000000000007</v>
      </c>
      <c r="K4584">
        <v>1.4190210000000001</v>
      </c>
      <c r="L4584">
        <v>1.8566573500000003</v>
      </c>
    </row>
    <row r="4585" spans="1:12" x14ac:dyDescent="0.25">
      <c r="A4585" t="s">
        <v>6117</v>
      </c>
      <c r="B4585">
        <v>1</v>
      </c>
      <c r="C4585">
        <v>6</v>
      </c>
      <c r="D4585">
        <v>2</v>
      </c>
      <c r="E4585">
        <v>1882868</v>
      </c>
      <c r="F4585" s="2">
        <v>0.05</v>
      </c>
      <c r="G4585" s="2">
        <v>0</v>
      </c>
      <c r="H4585" s="2">
        <v>0</v>
      </c>
      <c r="I4585">
        <v>0.4</v>
      </c>
      <c r="J4585">
        <v>0.8</v>
      </c>
      <c r="K4585">
        <v>1.4414340000000001</v>
      </c>
      <c r="L4585">
        <v>0.86450190000000005</v>
      </c>
    </row>
    <row r="4586" spans="1:12" x14ac:dyDescent="0.25">
      <c r="A4586" t="s">
        <v>6117</v>
      </c>
      <c r="B4586">
        <v>1</v>
      </c>
      <c r="C4586">
        <v>5</v>
      </c>
      <c r="D4586">
        <v>4</v>
      </c>
      <c r="E4586">
        <v>1046154</v>
      </c>
      <c r="F4586" s="2">
        <v>0.04</v>
      </c>
      <c r="G4586" s="2">
        <v>0</v>
      </c>
      <c r="H4586" s="2">
        <v>0</v>
      </c>
      <c r="I4586">
        <v>0.4</v>
      </c>
      <c r="J4586">
        <v>3</v>
      </c>
      <c r="K4586">
        <v>0.92307700000000004</v>
      </c>
      <c r="L4586">
        <v>1.2330769500000001</v>
      </c>
    </row>
    <row r="4587" spans="1:12" x14ac:dyDescent="0.25">
      <c r="A4587" t="s">
        <v>6117</v>
      </c>
      <c r="B4587">
        <v>1</v>
      </c>
      <c r="C4587">
        <v>29</v>
      </c>
      <c r="D4587">
        <v>25</v>
      </c>
      <c r="E4587">
        <v>21986883</v>
      </c>
      <c r="F4587" s="2">
        <v>0.02</v>
      </c>
      <c r="G4587" s="2">
        <v>0</v>
      </c>
      <c r="H4587" s="2">
        <v>0</v>
      </c>
      <c r="I4587">
        <v>0.4</v>
      </c>
      <c r="J4587">
        <v>19.2</v>
      </c>
      <c r="K4587">
        <v>11.193441499999999</v>
      </c>
      <c r="L4587">
        <v>8.8777045249999986</v>
      </c>
    </row>
    <row r="4588" spans="1:12" x14ac:dyDescent="0.25">
      <c r="A4588" t="s">
        <v>6117</v>
      </c>
      <c r="B4588">
        <v>1</v>
      </c>
      <c r="C4588">
        <v>8</v>
      </c>
      <c r="D4588">
        <v>8</v>
      </c>
      <c r="E4588">
        <v>5557499</v>
      </c>
      <c r="F4588" s="2">
        <v>0.03</v>
      </c>
      <c r="G4588" s="2">
        <v>0</v>
      </c>
      <c r="H4588" s="2">
        <v>0</v>
      </c>
      <c r="I4588">
        <v>0.4</v>
      </c>
      <c r="J4588">
        <v>6.4</v>
      </c>
      <c r="K4588">
        <v>3.0787494999999998</v>
      </c>
      <c r="L4588">
        <v>2.8375623250000004</v>
      </c>
    </row>
    <row r="4589" spans="1:12" x14ac:dyDescent="0.25">
      <c r="A4589" t="s">
        <v>17559</v>
      </c>
      <c r="B4589">
        <v>1</v>
      </c>
      <c r="C4589">
        <v>12</v>
      </c>
      <c r="D4589">
        <v>12</v>
      </c>
      <c r="E4589">
        <v>7177740</v>
      </c>
      <c r="F4589" s="2">
        <v>0.02</v>
      </c>
      <c r="G4589" s="2">
        <v>0</v>
      </c>
      <c r="H4589" s="2">
        <v>0</v>
      </c>
      <c r="I4589">
        <v>0.4</v>
      </c>
      <c r="J4589">
        <v>9.6000000000000014</v>
      </c>
      <c r="K4589">
        <v>3.7888700000000002</v>
      </c>
      <c r="L4589">
        <v>3.8861045000000005</v>
      </c>
    </row>
    <row r="4590" spans="1:12" x14ac:dyDescent="0.25">
      <c r="A4590" t="s">
        <v>17559</v>
      </c>
      <c r="B4590">
        <v>1</v>
      </c>
      <c r="C4590">
        <v>13</v>
      </c>
      <c r="D4590">
        <v>13</v>
      </c>
      <c r="E4590">
        <v>5913551</v>
      </c>
      <c r="F4590" s="2">
        <v>0.03</v>
      </c>
      <c r="G4590" s="2">
        <v>0</v>
      </c>
      <c r="H4590" s="2">
        <v>0</v>
      </c>
      <c r="I4590">
        <v>0.4</v>
      </c>
      <c r="J4590">
        <v>10.4</v>
      </c>
      <c r="K4590">
        <v>3.2567754999999998</v>
      </c>
      <c r="L4590">
        <v>3.8998714250000002</v>
      </c>
    </row>
    <row r="4591" spans="1:12" x14ac:dyDescent="0.25">
      <c r="A4591" t="s">
        <v>4126</v>
      </c>
      <c r="B4591">
        <v>1</v>
      </c>
      <c r="C4591">
        <v>20</v>
      </c>
      <c r="D4591">
        <v>2</v>
      </c>
      <c r="E4591">
        <v>5013</v>
      </c>
      <c r="F4591" s="2">
        <v>0</v>
      </c>
      <c r="G4591" s="2">
        <v>0</v>
      </c>
      <c r="H4591" s="2">
        <v>0</v>
      </c>
      <c r="I4591">
        <v>0.4</v>
      </c>
      <c r="J4591">
        <v>-2</v>
      </c>
      <c r="K4591">
        <v>2.5065E-3</v>
      </c>
      <c r="L4591">
        <v>-0.33912272499999996</v>
      </c>
    </row>
    <row r="4592" spans="1:12" x14ac:dyDescent="0.25">
      <c r="A4592" t="s">
        <v>3259</v>
      </c>
      <c r="B4592">
        <v>1</v>
      </c>
      <c r="C4592">
        <v>4</v>
      </c>
      <c r="D4592">
        <v>1</v>
      </c>
      <c r="E4592">
        <v>91776</v>
      </c>
      <c r="F4592" s="2">
        <v>0.05</v>
      </c>
      <c r="G4592" s="2">
        <v>0</v>
      </c>
      <c r="H4592" s="2">
        <v>0</v>
      </c>
      <c r="I4592">
        <v>0.4</v>
      </c>
      <c r="J4592">
        <v>0.19999999999999996</v>
      </c>
      <c r="K4592">
        <v>0.54588800000000015</v>
      </c>
      <c r="L4592">
        <v>0.40106080000000005</v>
      </c>
    </row>
    <row r="4593" spans="1:12" x14ac:dyDescent="0.25">
      <c r="A4593" t="s">
        <v>3259</v>
      </c>
      <c r="B4593">
        <v>1</v>
      </c>
      <c r="C4593">
        <v>11</v>
      </c>
      <c r="D4593">
        <v>10</v>
      </c>
      <c r="E4593">
        <v>583346</v>
      </c>
      <c r="F4593" s="2">
        <v>0.06</v>
      </c>
      <c r="G4593" s="2">
        <v>0</v>
      </c>
      <c r="H4593" s="2">
        <v>0</v>
      </c>
      <c r="I4593">
        <v>0.4</v>
      </c>
      <c r="J4593">
        <v>7.8</v>
      </c>
      <c r="K4593">
        <v>0.89167299999999994</v>
      </c>
      <c r="L4593">
        <v>2.4220855499999998</v>
      </c>
    </row>
    <row r="4594" spans="1:12" x14ac:dyDescent="0.25">
      <c r="A4594" t="s">
        <v>3259</v>
      </c>
      <c r="B4594">
        <v>1</v>
      </c>
      <c r="C4594">
        <v>7</v>
      </c>
      <c r="D4594">
        <v>5</v>
      </c>
      <c r="E4594">
        <v>619936</v>
      </c>
      <c r="F4594" s="2">
        <v>0.04</v>
      </c>
      <c r="G4594" s="2">
        <v>0</v>
      </c>
      <c r="H4594" s="2">
        <v>0</v>
      </c>
      <c r="I4594">
        <v>0.4</v>
      </c>
      <c r="J4594">
        <v>3.6</v>
      </c>
      <c r="K4594">
        <v>0.70996799999999993</v>
      </c>
      <c r="L4594">
        <v>1.3084888000000001</v>
      </c>
    </row>
    <row r="4595" spans="1:12" x14ac:dyDescent="0.25">
      <c r="A4595" t="s">
        <v>3259</v>
      </c>
      <c r="B4595">
        <v>1</v>
      </c>
      <c r="C4595">
        <v>27</v>
      </c>
      <c r="D4595">
        <v>24</v>
      </c>
      <c r="E4595">
        <v>4718392</v>
      </c>
      <c r="F4595" s="2">
        <v>0.02</v>
      </c>
      <c r="G4595" s="2">
        <v>0</v>
      </c>
      <c r="H4595" s="2">
        <v>0</v>
      </c>
      <c r="I4595">
        <v>0.4</v>
      </c>
      <c r="J4595">
        <v>18.600000000000001</v>
      </c>
      <c r="K4595">
        <v>2.559196</v>
      </c>
      <c r="L4595">
        <v>5.7057186000000009</v>
      </c>
    </row>
    <row r="4596" spans="1:12" x14ac:dyDescent="0.25">
      <c r="A4596" t="s">
        <v>69</v>
      </c>
      <c r="B4596">
        <v>1</v>
      </c>
      <c r="C4596">
        <v>13</v>
      </c>
      <c r="D4596">
        <v>11</v>
      </c>
      <c r="E4596">
        <v>402402</v>
      </c>
      <c r="F4596" s="2">
        <v>0.04</v>
      </c>
      <c r="G4596" s="2">
        <v>0</v>
      </c>
      <c r="H4596" s="2">
        <v>0.01</v>
      </c>
      <c r="I4596">
        <v>0.4</v>
      </c>
      <c r="J4596">
        <v>8.4</v>
      </c>
      <c r="K4596">
        <v>0.85120099999999999</v>
      </c>
      <c r="L4596">
        <v>2.5579203500000003</v>
      </c>
    </row>
    <row r="4597" spans="1:12" x14ac:dyDescent="0.25">
      <c r="A4597" t="s">
        <v>69</v>
      </c>
      <c r="B4597">
        <v>1</v>
      </c>
      <c r="C4597">
        <v>5</v>
      </c>
      <c r="D4597">
        <v>5</v>
      </c>
      <c r="E4597">
        <v>122396</v>
      </c>
      <c r="F4597" s="2">
        <v>0.04</v>
      </c>
      <c r="G4597" s="2">
        <v>0</v>
      </c>
      <c r="H4597" s="2">
        <v>0.01</v>
      </c>
      <c r="I4597">
        <v>0.4</v>
      </c>
      <c r="J4597">
        <v>4</v>
      </c>
      <c r="K4597">
        <v>0.711198</v>
      </c>
      <c r="L4597">
        <v>1.4089193000000002</v>
      </c>
    </row>
    <row r="4598" spans="1:12" x14ac:dyDescent="0.25">
      <c r="A4598" t="s">
        <v>69</v>
      </c>
      <c r="B4598">
        <v>1</v>
      </c>
      <c r="C4598">
        <v>10</v>
      </c>
      <c r="D4598">
        <v>11</v>
      </c>
      <c r="E4598">
        <v>458830</v>
      </c>
      <c r="F4598" s="2">
        <v>0.03</v>
      </c>
      <c r="G4598" s="2">
        <v>0</v>
      </c>
      <c r="H4598" s="2">
        <v>0</v>
      </c>
      <c r="I4598">
        <v>0.4</v>
      </c>
      <c r="J4598">
        <v>9</v>
      </c>
      <c r="K4598">
        <v>0.52941499999999997</v>
      </c>
      <c r="L4598">
        <v>2.5952952499999999</v>
      </c>
    </row>
    <row r="4599" spans="1:12" x14ac:dyDescent="0.25">
      <c r="A4599" t="s">
        <v>69</v>
      </c>
      <c r="B4599">
        <v>1</v>
      </c>
      <c r="C4599">
        <v>8</v>
      </c>
      <c r="D4599">
        <v>7</v>
      </c>
      <c r="E4599">
        <v>270360</v>
      </c>
      <c r="F4599" s="2">
        <v>0.04</v>
      </c>
      <c r="G4599" s="2">
        <v>0</v>
      </c>
      <c r="H4599" s="2">
        <v>0.01</v>
      </c>
      <c r="I4599">
        <v>0.4</v>
      </c>
      <c r="J4599">
        <v>5.4</v>
      </c>
      <c r="K4599">
        <v>0.78517999999999999</v>
      </c>
      <c r="L4599">
        <v>1.7848130000000002</v>
      </c>
    </row>
    <row r="4600" spans="1:12" x14ac:dyDescent="0.25">
      <c r="A4600" t="s">
        <v>3638</v>
      </c>
      <c r="B4600">
        <v>1</v>
      </c>
      <c r="C4600">
        <v>7</v>
      </c>
      <c r="D4600">
        <v>7</v>
      </c>
      <c r="E4600">
        <v>518359</v>
      </c>
      <c r="F4600" s="2">
        <v>0.03</v>
      </c>
      <c r="G4600" s="2">
        <v>0</v>
      </c>
      <c r="H4600" s="2">
        <v>0</v>
      </c>
      <c r="I4600">
        <v>0.4</v>
      </c>
      <c r="J4600">
        <v>5.6000000000000005</v>
      </c>
      <c r="K4600">
        <v>0.55917949999999994</v>
      </c>
      <c r="L4600">
        <v>1.755712825</v>
      </c>
    </row>
    <row r="4601" spans="1:12" x14ac:dyDescent="0.25">
      <c r="A4601" t="s">
        <v>3638</v>
      </c>
      <c r="B4601">
        <v>1</v>
      </c>
      <c r="C4601">
        <v>8</v>
      </c>
      <c r="D4601">
        <v>7</v>
      </c>
      <c r="E4601">
        <v>287081</v>
      </c>
      <c r="F4601" s="2">
        <v>0.04</v>
      </c>
      <c r="G4601" s="2">
        <v>0</v>
      </c>
      <c r="H4601" s="2">
        <v>0</v>
      </c>
      <c r="I4601">
        <v>0.4</v>
      </c>
      <c r="J4601">
        <v>5.4</v>
      </c>
      <c r="K4601">
        <v>0.54354049999999998</v>
      </c>
      <c r="L4601">
        <v>1.7002391750000001</v>
      </c>
    </row>
    <row r="4602" spans="1:12" x14ac:dyDescent="0.25">
      <c r="A4602" t="s">
        <v>3638</v>
      </c>
      <c r="B4602">
        <v>1</v>
      </c>
      <c r="C4602">
        <v>15</v>
      </c>
      <c r="D4602">
        <v>15</v>
      </c>
      <c r="E4602">
        <v>1635301</v>
      </c>
      <c r="F4602" s="2">
        <v>7.0000000000000007E-2</v>
      </c>
      <c r="G4602" s="2">
        <v>0</v>
      </c>
      <c r="H4602" s="2">
        <v>0.01</v>
      </c>
      <c r="I4602">
        <v>0.4</v>
      </c>
      <c r="J4602">
        <v>12</v>
      </c>
      <c r="K4602">
        <v>1.7676505</v>
      </c>
      <c r="L4602">
        <v>3.778677675</v>
      </c>
    </row>
    <row r="4603" spans="1:12" x14ac:dyDescent="0.25">
      <c r="A4603" t="s">
        <v>3638</v>
      </c>
      <c r="B4603">
        <v>1</v>
      </c>
      <c r="C4603">
        <v>7</v>
      </c>
      <c r="D4603">
        <v>6</v>
      </c>
      <c r="E4603">
        <v>633103</v>
      </c>
      <c r="F4603" s="2">
        <v>0.04</v>
      </c>
      <c r="G4603" s="2">
        <v>0</v>
      </c>
      <c r="H4603" s="2">
        <v>0</v>
      </c>
      <c r="I4603">
        <v>0.4</v>
      </c>
      <c r="J4603">
        <v>4.6000000000000005</v>
      </c>
      <c r="K4603">
        <v>0.71655150000000001</v>
      </c>
      <c r="L4603">
        <v>1.5607930250000002</v>
      </c>
    </row>
    <row r="4604" spans="1:12" x14ac:dyDescent="0.25">
      <c r="A4604" t="s">
        <v>3638</v>
      </c>
      <c r="B4604">
        <v>1</v>
      </c>
      <c r="C4604">
        <v>9</v>
      </c>
      <c r="D4604">
        <v>8</v>
      </c>
      <c r="E4604">
        <v>275276</v>
      </c>
      <c r="F4604" s="2">
        <v>0.03</v>
      </c>
      <c r="G4604" s="2">
        <v>0</v>
      </c>
      <c r="H4604" s="2">
        <v>0</v>
      </c>
      <c r="I4604">
        <v>0.4</v>
      </c>
      <c r="J4604">
        <v>6.2</v>
      </c>
      <c r="K4604">
        <v>0.43763799999999997</v>
      </c>
      <c r="L4604">
        <v>1.8631732999999999</v>
      </c>
    </row>
    <row r="4605" spans="1:12" x14ac:dyDescent="0.25">
      <c r="A4605" t="s">
        <v>3638</v>
      </c>
      <c r="B4605">
        <v>1</v>
      </c>
      <c r="C4605">
        <v>17</v>
      </c>
      <c r="D4605">
        <v>16</v>
      </c>
      <c r="E4605">
        <v>2865758</v>
      </c>
      <c r="F4605" s="2">
        <v>0.09</v>
      </c>
      <c r="G4605" s="2">
        <v>0</v>
      </c>
      <c r="H4605" s="2">
        <v>0.02</v>
      </c>
      <c r="I4605">
        <v>0.4</v>
      </c>
      <c r="J4605">
        <v>12.600000000000001</v>
      </c>
      <c r="K4605">
        <v>2.8328790000000001</v>
      </c>
      <c r="L4605">
        <v>4.3015076500000005</v>
      </c>
    </row>
    <row r="4606" spans="1:12" x14ac:dyDescent="0.25">
      <c r="A4606" t="s">
        <v>3638</v>
      </c>
      <c r="B4606">
        <v>1</v>
      </c>
      <c r="C4606">
        <v>11</v>
      </c>
      <c r="D4606">
        <v>11</v>
      </c>
      <c r="E4606">
        <v>300755</v>
      </c>
      <c r="F4606" s="2">
        <v>0.04</v>
      </c>
      <c r="G4606" s="2">
        <v>0</v>
      </c>
      <c r="H4606" s="2">
        <v>0</v>
      </c>
      <c r="I4606">
        <v>0.4</v>
      </c>
      <c r="J4606">
        <v>8.8000000000000007</v>
      </c>
      <c r="K4606">
        <v>0.55037749999999996</v>
      </c>
      <c r="L4606">
        <v>2.5526321250000001</v>
      </c>
    </row>
    <row r="4607" spans="1:12" x14ac:dyDescent="0.25">
      <c r="A4607" t="s">
        <v>3943</v>
      </c>
      <c r="B4607">
        <v>1</v>
      </c>
      <c r="C4607">
        <v>6</v>
      </c>
      <c r="D4607">
        <v>6</v>
      </c>
      <c r="E4607">
        <v>514888</v>
      </c>
      <c r="F4607" s="2">
        <v>0.04</v>
      </c>
      <c r="G4607" s="2">
        <v>0</v>
      </c>
      <c r="H4607" s="2">
        <v>0</v>
      </c>
      <c r="I4607">
        <v>0.4</v>
      </c>
      <c r="J4607">
        <v>4.8000000000000007</v>
      </c>
      <c r="K4607">
        <v>0.65744400000000003</v>
      </c>
      <c r="L4607">
        <v>1.5901054000000003</v>
      </c>
    </row>
    <row r="4608" spans="1:12" x14ac:dyDescent="0.25">
      <c r="A4608" t="s">
        <v>3943</v>
      </c>
      <c r="B4608">
        <v>1</v>
      </c>
      <c r="C4608">
        <v>15</v>
      </c>
      <c r="D4608">
        <v>13</v>
      </c>
      <c r="E4608">
        <v>460046</v>
      </c>
      <c r="F4608" s="2">
        <v>0.04</v>
      </c>
      <c r="G4608" s="2">
        <v>0</v>
      </c>
      <c r="H4608" s="2">
        <v>0</v>
      </c>
      <c r="I4608">
        <v>0.4</v>
      </c>
      <c r="J4608">
        <v>10</v>
      </c>
      <c r="K4608">
        <v>0.630023</v>
      </c>
      <c r="L4608">
        <v>2.88050805</v>
      </c>
    </row>
    <row r="4609" spans="1:12" x14ac:dyDescent="0.25">
      <c r="A4609" t="s">
        <v>3943</v>
      </c>
      <c r="B4609">
        <v>1</v>
      </c>
      <c r="C4609">
        <v>6</v>
      </c>
      <c r="D4609">
        <v>6</v>
      </c>
      <c r="E4609">
        <v>239592</v>
      </c>
      <c r="F4609" s="2">
        <v>0.03</v>
      </c>
      <c r="G4609" s="2">
        <v>0</v>
      </c>
      <c r="H4609" s="2">
        <v>0</v>
      </c>
      <c r="I4609">
        <v>0.4</v>
      </c>
      <c r="J4609">
        <v>4.8000000000000007</v>
      </c>
      <c r="K4609">
        <v>0.419796</v>
      </c>
      <c r="L4609">
        <v>1.5069286000000004</v>
      </c>
    </row>
    <row r="4610" spans="1:12" x14ac:dyDescent="0.25">
      <c r="A4610" t="s">
        <v>3943</v>
      </c>
      <c r="B4610">
        <v>1</v>
      </c>
      <c r="C4610">
        <v>6</v>
      </c>
      <c r="D4610">
        <v>6</v>
      </c>
      <c r="E4610">
        <v>392655</v>
      </c>
      <c r="F4610" s="2">
        <v>0.04</v>
      </c>
      <c r="G4610" s="2">
        <v>0</v>
      </c>
      <c r="H4610" s="2">
        <v>0</v>
      </c>
      <c r="I4610">
        <v>0.4</v>
      </c>
      <c r="J4610">
        <v>4.8000000000000007</v>
      </c>
      <c r="K4610">
        <v>0.59632750000000001</v>
      </c>
      <c r="L4610">
        <v>1.5687146250000004</v>
      </c>
    </row>
    <row r="4611" spans="1:12" x14ac:dyDescent="0.25">
      <c r="A4611" t="s">
        <v>3943</v>
      </c>
      <c r="B4611">
        <v>1</v>
      </c>
      <c r="C4611">
        <v>13</v>
      </c>
      <c r="D4611">
        <v>11</v>
      </c>
      <c r="E4611">
        <v>437061</v>
      </c>
      <c r="F4611" s="2">
        <v>0.05</v>
      </c>
      <c r="G4611" s="2">
        <v>0</v>
      </c>
      <c r="H4611" s="2">
        <v>0</v>
      </c>
      <c r="I4611">
        <v>0.4</v>
      </c>
      <c r="J4611">
        <v>8.4</v>
      </c>
      <c r="K4611">
        <v>0.71853050000000007</v>
      </c>
      <c r="L4611">
        <v>2.5114856750000003</v>
      </c>
    </row>
    <row r="4612" spans="1:12" x14ac:dyDescent="0.25">
      <c r="A4612" t="s">
        <v>3943</v>
      </c>
      <c r="B4612">
        <v>1</v>
      </c>
      <c r="C4612">
        <v>21</v>
      </c>
      <c r="D4612">
        <v>19</v>
      </c>
      <c r="E4612">
        <v>588502</v>
      </c>
      <c r="F4612" s="2">
        <v>0.03</v>
      </c>
      <c r="G4612" s="2">
        <v>0</v>
      </c>
      <c r="H4612" s="2">
        <v>0</v>
      </c>
      <c r="I4612">
        <v>0.4</v>
      </c>
      <c r="J4612">
        <v>14.8</v>
      </c>
      <c r="K4612">
        <v>0.59425099999999997</v>
      </c>
      <c r="L4612">
        <v>4.0679878500000006</v>
      </c>
    </row>
    <row r="4613" spans="1:12" x14ac:dyDescent="0.25">
      <c r="A4613" t="s">
        <v>3943</v>
      </c>
      <c r="B4613">
        <v>1</v>
      </c>
      <c r="C4613">
        <v>8</v>
      </c>
      <c r="D4613">
        <v>7</v>
      </c>
      <c r="E4613">
        <v>324996</v>
      </c>
      <c r="F4613" s="2">
        <v>0.04</v>
      </c>
      <c r="G4613" s="2">
        <v>0</v>
      </c>
      <c r="H4613" s="2">
        <v>0</v>
      </c>
      <c r="I4613">
        <v>0.4</v>
      </c>
      <c r="J4613">
        <v>5.4</v>
      </c>
      <c r="K4613">
        <v>0.56249800000000005</v>
      </c>
      <c r="L4613">
        <v>1.7068743000000002</v>
      </c>
    </row>
    <row r="4614" spans="1:12" x14ac:dyDescent="0.25">
      <c r="A4614" t="s">
        <v>3943</v>
      </c>
      <c r="B4614">
        <v>1</v>
      </c>
      <c r="C4614">
        <v>5</v>
      </c>
      <c r="D4614">
        <v>5</v>
      </c>
      <c r="E4614">
        <v>1113089</v>
      </c>
      <c r="F4614" s="2">
        <v>0.03</v>
      </c>
      <c r="G4614" s="2">
        <v>0</v>
      </c>
      <c r="H4614" s="2">
        <v>0</v>
      </c>
      <c r="I4614">
        <v>0.4</v>
      </c>
      <c r="J4614">
        <v>4</v>
      </c>
      <c r="K4614">
        <v>0.85654450000000004</v>
      </c>
      <c r="L4614">
        <v>1.4597905750000002</v>
      </c>
    </row>
    <row r="4615" spans="1:12" x14ac:dyDescent="0.25">
      <c r="A4615" t="s">
        <v>3943</v>
      </c>
      <c r="B4615">
        <v>1</v>
      </c>
      <c r="C4615">
        <v>6</v>
      </c>
      <c r="D4615">
        <v>2</v>
      </c>
      <c r="E4615">
        <v>467804</v>
      </c>
      <c r="F4615" s="2">
        <v>0.04</v>
      </c>
      <c r="G4615" s="2">
        <v>0</v>
      </c>
      <c r="H4615" s="2">
        <v>0</v>
      </c>
      <c r="I4615">
        <v>0.4</v>
      </c>
      <c r="J4615">
        <v>0.8</v>
      </c>
      <c r="K4615">
        <v>0.63390199999999997</v>
      </c>
      <c r="L4615">
        <v>0.58186570000000004</v>
      </c>
    </row>
    <row r="4616" spans="1:12" x14ac:dyDescent="0.25">
      <c r="A4616" t="s">
        <v>3943</v>
      </c>
      <c r="B4616">
        <v>1</v>
      </c>
      <c r="C4616">
        <v>8</v>
      </c>
      <c r="D4616">
        <v>8</v>
      </c>
      <c r="E4616">
        <v>251742</v>
      </c>
      <c r="F4616" s="2">
        <v>0.02</v>
      </c>
      <c r="G4616" s="2">
        <v>0</v>
      </c>
      <c r="H4616" s="2">
        <v>0</v>
      </c>
      <c r="I4616">
        <v>0.4</v>
      </c>
      <c r="J4616">
        <v>6.4</v>
      </c>
      <c r="K4616">
        <v>0.32587100000000002</v>
      </c>
      <c r="L4616">
        <v>1.8740548500000003</v>
      </c>
    </row>
    <row r="4617" spans="1:12" x14ac:dyDescent="0.25">
      <c r="A4617" t="s">
        <v>3943</v>
      </c>
      <c r="B4617">
        <v>1</v>
      </c>
      <c r="C4617">
        <v>7</v>
      </c>
      <c r="D4617">
        <v>7</v>
      </c>
      <c r="E4617">
        <v>555861</v>
      </c>
      <c r="F4617" s="2">
        <v>0.04</v>
      </c>
      <c r="G4617" s="2">
        <v>0</v>
      </c>
      <c r="H4617" s="2">
        <v>0</v>
      </c>
      <c r="I4617">
        <v>0.4</v>
      </c>
      <c r="J4617">
        <v>5.6000000000000005</v>
      </c>
      <c r="K4617">
        <v>0.67793049999999999</v>
      </c>
      <c r="L4617">
        <v>1.7972756750000001</v>
      </c>
    </row>
    <row r="4618" spans="1:12" x14ac:dyDescent="0.25">
      <c r="A4618" t="s">
        <v>3943</v>
      </c>
      <c r="B4618">
        <v>1</v>
      </c>
      <c r="C4618">
        <v>8</v>
      </c>
      <c r="D4618">
        <v>7</v>
      </c>
      <c r="E4618">
        <v>355153</v>
      </c>
      <c r="F4618" s="2">
        <v>0.03</v>
      </c>
      <c r="G4618" s="2">
        <v>0</v>
      </c>
      <c r="H4618" s="2">
        <v>0</v>
      </c>
      <c r="I4618">
        <v>0.4</v>
      </c>
      <c r="J4618">
        <v>5.4</v>
      </c>
      <c r="K4618">
        <v>0.47757649999999996</v>
      </c>
      <c r="L4618">
        <v>1.6771517750000002</v>
      </c>
    </row>
    <row r="4619" spans="1:12" x14ac:dyDescent="0.25">
      <c r="A4619" t="s">
        <v>3943</v>
      </c>
      <c r="B4619">
        <v>1</v>
      </c>
      <c r="C4619">
        <v>18</v>
      </c>
      <c r="D4619">
        <v>18</v>
      </c>
      <c r="E4619">
        <v>1091528</v>
      </c>
      <c r="F4619" s="2">
        <v>0.04</v>
      </c>
      <c r="G4619" s="2">
        <v>0</v>
      </c>
      <c r="H4619" s="2">
        <v>0</v>
      </c>
      <c r="I4619">
        <v>0.4</v>
      </c>
      <c r="J4619">
        <v>14.4</v>
      </c>
      <c r="K4619">
        <v>0.94576400000000005</v>
      </c>
      <c r="L4619">
        <v>4.0910174000000001</v>
      </c>
    </row>
    <row r="4620" spans="1:12" x14ac:dyDescent="0.25">
      <c r="A4620" t="s">
        <v>242</v>
      </c>
      <c r="B4620">
        <v>1</v>
      </c>
      <c r="C4620">
        <v>6</v>
      </c>
      <c r="D4620">
        <v>5</v>
      </c>
      <c r="E4620">
        <v>2846563</v>
      </c>
      <c r="F4620" s="2">
        <v>0.06</v>
      </c>
      <c r="G4620" s="2">
        <v>0</v>
      </c>
      <c r="H4620" s="2">
        <v>0</v>
      </c>
      <c r="I4620">
        <v>0.4</v>
      </c>
      <c r="J4620">
        <v>3.8</v>
      </c>
      <c r="K4620">
        <v>2.0232815</v>
      </c>
      <c r="L4620">
        <v>1.8181485249999998</v>
      </c>
    </row>
    <row r="4621" spans="1:12" x14ac:dyDescent="0.25">
      <c r="A4621" t="s">
        <v>242</v>
      </c>
      <c r="B4621">
        <v>1</v>
      </c>
      <c r="C4621">
        <v>5</v>
      </c>
      <c r="D4621">
        <v>3</v>
      </c>
      <c r="E4621">
        <v>2083918</v>
      </c>
      <c r="F4621" s="2">
        <v>0.05</v>
      </c>
      <c r="G4621" s="2">
        <v>0</v>
      </c>
      <c r="H4621" s="2">
        <v>0.01</v>
      </c>
      <c r="I4621">
        <v>0.4</v>
      </c>
      <c r="J4621">
        <v>2.0000000000000004</v>
      </c>
      <c r="K4621">
        <v>1.7919589999999999</v>
      </c>
      <c r="L4621">
        <v>1.2871856500000001</v>
      </c>
    </row>
    <row r="4622" spans="1:12" x14ac:dyDescent="0.25">
      <c r="A4622" t="s">
        <v>242</v>
      </c>
      <c r="B4622">
        <v>1</v>
      </c>
      <c r="C4622">
        <v>6</v>
      </c>
      <c r="D4622">
        <v>5</v>
      </c>
      <c r="E4622">
        <v>1678782</v>
      </c>
      <c r="F4622" s="2">
        <v>0.06</v>
      </c>
      <c r="G4622" s="2">
        <v>0</v>
      </c>
      <c r="H4622" s="2">
        <v>0.01</v>
      </c>
      <c r="I4622">
        <v>0.4</v>
      </c>
      <c r="J4622">
        <v>3.8</v>
      </c>
      <c r="K4622">
        <v>1.6893910000000001</v>
      </c>
      <c r="L4622">
        <v>1.7012868499999998</v>
      </c>
    </row>
    <row r="4623" spans="1:12" x14ac:dyDescent="0.25">
      <c r="A4623" t="s">
        <v>242</v>
      </c>
      <c r="B4623">
        <v>1</v>
      </c>
      <c r="C4623">
        <v>8</v>
      </c>
      <c r="D4623">
        <v>5</v>
      </c>
      <c r="E4623">
        <v>2792376</v>
      </c>
      <c r="F4623" s="2">
        <v>0.06</v>
      </c>
      <c r="G4623" s="2">
        <v>0</v>
      </c>
      <c r="H4623" s="2">
        <v>0.01</v>
      </c>
      <c r="I4623">
        <v>0.4</v>
      </c>
      <c r="J4623">
        <v>3.4</v>
      </c>
      <c r="K4623">
        <v>2.2461880000000001</v>
      </c>
      <c r="L4623">
        <v>1.7961658</v>
      </c>
    </row>
    <row r="4624" spans="1:12" x14ac:dyDescent="0.25">
      <c r="A4624" t="s">
        <v>242</v>
      </c>
      <c r="B4624">
        <v>1</v>
      </c>
      <c r="C4624">
        <v>5</v>
      </c>
      <c r="D4624">
        <v>4</v>
      </c>
      <c r="E4624">
        <v>1790918</v>
      </c>
      <c r="F4624" s="2">
        <v>0.05</v>
      </c>
      <c r="G4624" s="2">
        <v>0</v>
      </c>
      <c r="H4624" s="2">
        <v>0.01</v>
      </c>
      <c r="I4624">
        <v>0.4</v>
      </c>
      <c r="J4624">
        <v>3</v>
      </c>
      <c r="K4624">
        <v>1.6454590000000002</v>
      </c>
      <c r="L4624">
        <v>1.4859106500000001</v>
      </c>
    </row>
    <row r="4625" spans="1:12" x14ac:dyDescent="0.25">
      <c r="A4625" t="s">
        <v>242</v>
      </c>
      <c r="B4625">
        <v>1</v>
      </c>
      <c r="C4625">
        <v>6</v>
      </c>
      <c r="D4625">
        <v>5</v>
      </c>
      <c r="E4625">
        <v>2203618</v>
      </c>
      <c r="F4625" s="2">
        <v>0.06</v>
      </c>
      <c r="G4625" s="2">
        <v>0</v>
      </c>
      <c r="H4625" s="2">
        <v>0.01</v>
      </c>
      <c r="I4625">
        <v>0.4</v>
      </c>
      <c r="J4625">
        <v>3.8</v>
      </c>
      <c r="K4625">
        <v>1.9518089999999999</v>
      </c>
      <c r="L4625">
        <v>1.7931331499999998</v>
      </c>
    </row>
    <row r="4626" spans="1:12" x14ac:dyDescent="0.25">
      <c r="A4626" t="s">
        <v>242</v>
      </c>
      <c r="B4626">
        <v>1</v>
      </c>
      <c r="C4626">
        <v>4</v>
      </c>
      <c r="D4626">
        <v>3</v>
      </c>
      <c r="E4626">
        <v>2259888</v>
      </c>
      <c r="F4626" s="2">
        <v>0.04</v>
      </c>
      <c r="G4626" s="2">
        <v>0</v>
      </c>
      <c r="H4626" s="2">
        <v>0.01</v>
      </c>
      <c r="I4626">
        <v>0.4</v>
      </c>
      <c r="J4626">
        <v>2.2000000000000002</v>
      </c>
      <c r="K4626">
        <v>1.779944</v>
      </c>
      <c r="L4626">
        <v>1.3329804000000001</v>
      </c>
    </row>
    <row r="4627" spans="1:12" x14ac:dyDescent="0.25">
      <c r="A4627" t="s">
        <v>242</v>
      </c>
      <c r="B4627">
        <v>1</v>
      </c>
      <c r="C4627">
        <v>6</v>
      </c>
      <c r="D4627">
        <v>4</v>
      </c>
      <c r="E4627">
        <v>3336924</v>
      </c>
      <c r="F4627" s="2">
        <v>0.04</v>
      </c>
      <c r="G4627" s="2">
        <v>0</v>
      </c>
      <c r="H4627" s="2">
        <v>0</v>
      </c>
      <c r="I4627">
        <v>0.4</v>
      </c>
      <c r="J4627">
        <v>2.8000000000000003</v>
      </c>
      <c r="K4627">
        <v>2.0684619999999998</v>
      </c>
      <c r="L4627">
        <v>1.5839617000000001</v>
      </c>
    </row>
    <row r="4628" spans="1:12" x14ac:dyDescent="0.25">
      <c r="A4628" t="s">
        <v>242</v>
      </c>
      <c r="B4628">
        <v>1</v>
      </c>
      <c r="C4628">
        <v>8</v>
      </c>
      <c r="D4628">
        <v>7</v>
      </c>
      <c r="E4628">
        <v>2316153</v>
      </c>
      <c r="F4628" s="2">
        <v>0.04</v>
      </c>
      <c r="G4628" s="2">
        <v>0</v>
      </c>
      <c r="H4628" s="2">
        <v>0</v>
      </c>
      <c r="I4628">
        <v>0.4</v>
      </c>
      <c r="J4628">
        <v>5.4</v>
      </c>
      <c r="K4628">
        <v>1.5580764999999999</v>
      </c>
      <c r="L4628">
        <v>2.0553267750000002</v>
      </c>
    </row>
    <row r="4629" spans="1:12" x14ac:dyDescent="0.25">
      <c r="A4629" t="s">
        <v>242</v>
      </c>
      <c r="B4629">
        <v>1</v>
      </c>
      <c r="C4629">
        <v>6</v>
      </c>
      <c r="D4629">
        <v>5</v>
      </c>
      <c r="E4629">
        <v>2925095</v>
      </c>
      <c r="F4629" s="2">
        <v>0.05</v>
      </c>
      <c r="G4629" s="2">
        <v>0</v>
      </c>
      <c r="H4629" s="2">
        <v>0.01</v>
      </c>
      <c r="I4629">
        <v>0.4</v>
      </c>
      <c r="J4629">
        <v>3.8</v>
      </c>
      <c r="K4629">
        <v>2.2125474999999999</v>
      </c>
      <c r="L4629">
        <v>1.8843916249999997</v>
      </c>
    </row>
    <row r="4630" spans="1:12" x14ac:dyDescent="0.25">
      <c r="A4630" t="s">
        <v>242</v>
      </c>
      <c r="B4630">
        <v>1</v>
      </c>
      <c r="C4630">
        <v>6</v>
      </c>
      <c r="D4630">
        <v>3</v>
      </c>
      <c r="E4630">
        <v>2115715</v>
      </c>
      <c r="F4630" s="2">
        <v>0.05</v>
      </c>
      <c r="G4630" s="2">
        <v>0</v>
      </c>
      <c r="H4630" s="2">
        <v>0.01</v>
      </c>
      <c r="I4630">
        <v>0.4</v>
      </c>
      <c r="J4630">
        <v>1.8000000000000003</v>
      </c>
      <c r="K4630">
        <v>1.8078574999999999</v>
      </c>
      <c r="L4630">
        <v>1.2427501250000001</v>
      </c>
    </row>
    <row r="4631" spans="1:12" x14ac:dyDescent="0.25">
      <c r="A4631" t="s">
        <v>242</v>
      </c>
      <c r="B4631">
        <v>1</v>
      </c>
      <c r="C4631">
        <v>5</v>
      </c>
      <c r="D4631">
        <v>4</v>
      </c>
      <c r="E4631">
        <v>1686243</v>
      </c>
      <c r="F4631" s="2">
        <v>0.08</v>
      </c>
      <c r="G4631" s="2">
        <v>0</v>
      </c>
      <c r="H4631" s="2">
        <v>0.01</v>
      </c>
      <c r="I4631">
        <v>0.4</v>
      </c>
      <c r="J4631">
        <v>3</v>
      </c>
      <c r="K4631">
        <v>1.8931214999999999</v>
      </c>
      <c r="L4631">
        <v>1.5725925249999999</v>
      </c>
    </row>
    <row r="4632" spans="1:12" x14ac:dyDescent="0.25">
      <c r="A4632" t="s">
        <v>997</v>
      </c>
      <c r="B4632">
        <v>1</v>
      </c>
      <c r="C4632">
        <v>7</v>
      </c>
      <c r="D4632">
        <v>6</v>
      </c>
      <c r="E4632">
        <v>890881</v>
      </c>
      <c r="F4632" s="2">
        <v>0.05</v>
      </c>
      <c r="G4632" s="2">
        <v>0</v>
      </c>
      <c r="H4632" s="2">
        <v>0</v>
      </c>
      <c r="I4632">
        <v>0.4</v>
      </c>
      <c r="J4632">
        <v>4.6000000000000005</v>
      </c>
      <c r="K4632">
        <v>0.94544050000000013</v>
      </c>
      <c r="L4632">
        <v>1.6409041750000002</v>
      </c>
    </row>
    <row r="4633" spans="1:12" x14ac:dyDescent="0.25">
      <c r="A4633" t="s">
        <v>997</v>
      </c>
      <c r="B4633">
        <v>1</v>
      </c>
      <c r="C4633">
        <v>7</v>
      </c>
      <c r="D4633">
        <v>6</v>
      </c>
      <c r="E4633">
        <v>566067</v>
      </c>
      <c r="F4633" s="2">
        <v>0.09</v>
      </c>
      <c r="G4633" s="2">
        <v>0</v>
      </c>
      <c r="H4633" s="2">
        <v>0.01</v>
      </c>
      <c r="I4633">
        <v>0.4</v>
      </c>
      <c r="J4633">
        <v>4.6000000000000005</v>
      </c>
      <c r="K4633">
        <v>1.4330334999999998</v>
      </c>
      <c r="L4633">
        <v>1.811561725</v>
      </c>
    </row>
    <row r="4634" spans="1:12" x14ac:dyDescent="0.25">
      <c r="A4634" t="s">
        <v>997</v>
      </c>
      <c r="B4634">
        <v>1</v>
      </c>
      <c r="C4634">
        <v>5</v>
      </c>
      <c r="D4634">
        <v>5</v>
      </c>
      <c r="E4634">
        <v>1627758</v>
      </c>
      <c r="F4634" s="2">
        <v>0.06</v>
      </c>
      <c r="G4634" s="2">
        <v>0</v>
      </c>
      <c r="H4634" s="2">
        <v>0.01</v>
      </c>
      <c r="I4634">
        <v>0.4</v>
      </c>
      <c r="J4634">
        <v>4</v>
      </c>
      <c r="K4634">
        <v>1.6638789999999999</v>
      </c>
      <c r="L4634">
        <v>1.7423576500000002</v>
      </c>
    </row>
    <row r="4635" spans="1:12" x14ac:dyDescent="0.25">
      <c r="A4635" t="s">
        <v>8168</v>
      </c>
      <c r="B4635">
        <v>1</v>
      </c>
      <c r="C4635">
        <v>5</v>
      </c>
      <c r="D4635">
        <v>3</v>
      </c>
      <c r="E4635">
        <v>1032</v>
      </c>
      <c r="F4635" s="2">
        <v>0</v>
      </c>
      <c r="G4635" s="2">
        <v>0</v>
      </c>
      <c r="H4635" s="2">
        <v>0</v>
      </c>
      <c r="I4635">
        <v>0.4</v>
      </c>
      <c r="J4635">
        <v>2.0000000000000004</v>
      </c>
      <c r="K4635">
        <v>5.1599999999999997E-4</v>
      </c>
      <c r="L4635">
        <v>0.66018060000000012</v>
      </c>
    </row>
    <row r="4636" spans="1:12" x14ac:dyDescent="0.25">
      <c r="A4636" t="s">
        <v>12278</v>
      </c>
      <c r="B4636">
        <v>1</v>
      </c>
      <c r="C4636">
        <v>5</v>
      </c>
      <c r="D4636">
        <v>5</v>
      </c>
      <c r="E4636">
        <v>39720</v>
      </c>
      <c r="F4636" s="2">
        <v>0.06</v>
      </c>
      <c r="G4636" s="2">
        <v>0</v>
      </c>
      <c r="H4636" s="2">
        <v>0.01</v>
      </c>
      <c r="I4636">
        <v>0.4</v>
      </c>
      <c r="J4636">
        <v>4</v>
      </c>
      <c r="K4636">
        <v>0.86985999999999997</v>
      </c>
      <c r="L4636">
        <v>1.4644510000000002</v>
      </c>
    </row>
    <row r="4637" spans="1:12" x14ac:dyDescent="0.25">
      <c r="A4637" t="s">
        <v>2943</v>
      </c>
      <c r="B4637">
        <v>1</v>
      </c>
      <c r="C4637">
        <v>9</v>
      </c>
      <c r="D4637">
        <v>9</v>
      </c>
      <c r="E4637">
        <v>286804</v>
      </c>
      <c r="F4637" s="2">
        <v>0.04</v>
      </c>
      <c r="G4637" s="2">
        <v>0</v>
      </c>
      <c r="H4637" s="2">
        <v>0</v>
      </c>
      <c r="I4637">
        <v>0.4</v>
      </c>
      <c r="J4637">
        <v>7.2</v>
      </c>
      <c r="K4637">
        <v>0.54340200000000005</v>
      </c>
      <c r="L4637">
        <v>2.1501907</v>
      </c>
    </row>
    <row r="4638" spans="1:12" x14ac:dyDescent="0.25">
      <c r="A4638" t="s">
        <v>2943</v>
      </c>
      <c r="B4638">
        <v>1</v>
      </c>
      <c r="C4638">
        <v>6</v>
      </c>
      <c r="D4638">
        <v>6</v>
      </c>
      <c r="E4638">
        <v>49017</v>
      </c>
      <c r="F4638" s="2">
        <v>0.01</v>
      </c>
      <c r="G4638" s="2">
        <v>0</v>
      </c>
      <c r="H4638" s="2">
        <v>0</v>
      </c>
      <c r="I4638">
        <v>0.4</v>
      </c>
      <c r="J4638">
        <v>4.8000000000000007</v>
      </c>
      <c r="K4638">
        <v>0.12450850000000001</v>
      </c>
      <c r="L4638">
        <v>1.4035779750000004</v>
      </c>
    </row>
    <row r="4639" spans="1:12" x14ac:dyDescent="0.25">
      <c r="A4639" t="s">
        <v>7625</v>
      </c>
      <c r="B4639">
        <v>1</v>
      </c>
      <c r="C4639">
        <v>16</v>
      </c>
      <c r="D4639">
        <v>14</v>
      </c>
      <c r="E4639">
        <v>200610</v>
      </c>
      <c r="F4639" s="2">
        <v>0.02</v>
      </c>
      <c r="G4639" s="2">
        <v>0</v>
      </c>
      <c r="H4639" s="2">
        <v>0.01</v>
      </c>
      <c r="I4639">
        <v>0.4</v>
      </c>
      <c r="J4639">
        <v>10.8</v>
      </c>
      <c r="K4639">
        <v>0.55030500000000004</v>
      </c>
      <c r="L4639">
        <v>3.0526067500000003</v>
      </c>
    </row>
    <row r="4640" spans="1:12" x14ac:dyDescent="0.25">
      <c r="A4640" t="s">
        <v>10169</v>
      </c>
      <c r="B4640">
        <v>1</v>
      </c>
      <c r="C4640">
        <v>11</v>
      </c>
      <c r="D4640">
        <v>1</v>
      </c>
      <c r="E4640">
        <v>4767</v>
      </c>
      <c r="F4640" s="2">
        <v>0.02</v>
      </c>
      <c r="G4640" s="2">
        <v>0</v>
      </c>
      <c r="H4640" s="2">
        <v>0</v>
      </c>
      <c r="I4640">
        <v>0.4</v>
      </c>
      <c r="J4640">
        <v>-1.2</v>
      </c>
      <c r="K4640">
        <v>0.20238350000000002</v>
      </c>
      <c r="L4640">
        <v>-6.9165774999999957E-2</v>
      </c>
    </row>
    <row r="4641" spans="1:12" x14ac:dyDescent="0.25">
      <c r="A4641" t="s">
        <v>4274</v>
      </c>
      <c r="B4641">
        <v>1</v>
      </c>
      <c r="C4641">
        <v>11</v>
      </c>
      <c r="D4641">
        <v>10</v>
      </c>
      <c r="E4641">
        <v>927831</v>
      </c>
      <c r="F4641" s="2">
        <v>0.01</v>
      </c>
      <c r="G4641" s="2">
        <v>0</v>
      </c>
      <c r="H4641" s="2">
        <v>0</v>
      </c>
      <c r="I4641">
        <v>0.4</v>
      </c>
      <c r="J4641">
        <v>7.8</v>
      </c>
      <c r="K4641">
        <v>0.56391550000000001</v>
      </c>
      <c r="L4641">
        <v>2.3073704249999998</v>
      </c>
    </row>
    <row r="4642" spans="1:12" x14ac:dyDescent="0.25">
      <c r="A4642" t="s">
        <v>4274</v>
      </c>
      <c r="B4642">
        <v>1</v>
      </c>
      <c r="C4642">
        <v>6</v>
      </c>
      <c r="D4642">
        <v>5</v>
      </c>
      <c r="E4642">
        <v>264249</v>
      </c>
      <c r="F4642" s="2">
        <v>0.01</v>
      </c>
      <c r="G4642" s="2">
        <v>-0.01</v>
      </c>
      <c r="H4642" s="2">
        <v>0.01</v>
      </c>
      <c r="I4642">
        <v>0.4</v>
      </c>
      <c r="J4642">
        <v>3.8</v>
      </c>
      <c r="K4642">
        <v>0.33212450000000004</v>
      </c>
      <c r="L4642">
        <v>1.2262435749999998</v>
      </c>
    </row>
    <row r="4643" spans="1:12" x14ac:dyDescent="0.25">
      <c r="A4643" t="s">
        <v>4274</v>
      </c>
      <c r="B4643">
        <v>1</v>
      </c>
      <c r="C4643">
        <v>15</v>
      </c>
      <c r="D4643">
        <v>15</v>
      </c>
      <c r="E4643">
        <v>787517</v>
      </c>
      <c r="F4643" s="2">
        <v>0.01</v>
      </c>
      <c r="G4643" s="2">
        <v>0</v>
      </c>
      <c r="H4643" s="2">
        <v>0.01</v>
      </c>
      <c r="I4643">
        <v>0.4</v>
      </c>
      <c r="J4643">
        <v>12</v>
      </c>
      <c r="K4643">
        <v>0.74375849999999999</v>
      </c>
      <c r="L4643">
        <v>3.4203154750000002</v>
      </c>
    </row>
    <row r="4644" spans="1:12" x14ac:dyDescent="0.25">
      <c r="A4644" t="s">
        <v>4274</v>
      </c>
      <c r="B4644">
        <v>1</v>
      </c>
      <c r="C4644">
        <v>14</v>
      </c>
      <c r="D4644">
        <v>13</v>
      </c>
      <c r="E4644">
        <v>1028424</v>
      </c>
      <c r="F4644" s="2">
        <v>0.01</v>
      </c>
      <c r="G4644" s="2">
        <v>0</v>
      </c>
      <c r="H4644" s="2">
        <v>0</v>
      </c>
      <c r="I4644">
        <v>0.4</v>
      </c>
      <c r="J4644">
        <v>10.200000000000001</v>
      </c>
      <c r="K4644">
        <v>0.61421199999999998</v>
      </c>
      <c r="L4644">
        <v>2.9249742000000003</v>
      </c>
    </row>
    <row r="4645" spans="1:12" x14ac:dyDescent="0.25">
      <c r="A4645" t="s">
        <v>5152</v>
      </c>
      <c r="B4645">
        <v>1</v>
      </c>
      <c r="C4645">
        <v>6</v>
      </c>
      <c r="D4645">
        <v>2</v>
      </c>
      <c r="E4645">
        <v>76450</v>
      </c>
      <c r="F4645" s="2">
        <v>0</v>
      </c>
      <c r="G4645" s="2">
        <v>0</v>
      </c>
      <c r="H4645" s="2">
        <v>0</v>
      </c>
      <c r="I4645">
        <v>0.4</v>
      </c>
      <c r="J4645">
        <v>0.8</v>
      </c>
      <c r="K4645">
        <v>3.8224999999999995E-2</v>
      </c>
      <c r="L4645">
        <v>0.37337875000000004</v>
      </c>
    </row>
    <row r="4646" spans="1:12" x14ac:dyDescent="0.25">
      <c r="A4646" t="s">
        <v>5152</v>
      </c>
      <c r="B4646">
        <v>1</v>
      </c>
      <c r="C4646">
        <v>8</v>
      </c>
      <c r="D4646">
        <v>6</v>
      </c>
      <c r="E4646">
        <v>483127</v>
      </c>
      <c r="F4646" s="2">
        <v>0.01</v>
      </c>
      <c r="G4646" s="2">
        <v>0</v>
      </c>
      <c r="H4646" s="2">
        <v>0</v>
      </c>
      <c r="I4646">
        <v>0.4</v>
      </c>
      <c r="J4646">
        <v>4.4000000000000004</v>
      </c>
      <c r="K4646">
        <v>0.34156350000000002</v>
      </c>
      <c r="L4646">
        <v>1.3795472250000003</v>
      </c>
    </row>
    <row r="4647" spans="1:12" x14ac:dyDescent="0.25">
      <c r="A4647" t="s">
        <v>6520</v>
      </c>
      <c r="B4647">
        <v>1</v>
      </c>
      <c r="C4647">
        <v>8</v>
      </c>
      <c r="D4647">
        <v>8</v>
      </c>
      <c r="E4647">
        <v>206873</v>
      </c>
      <c r="F4647" s="2">
        <v>0.02</v>
      </c>
      <c r="G4647" s="2">
        <v>0</v>
      </c>
      <c r="H4647" s="2">
        <v>0</v>
      </c>
      <c r="I4647">
        <v>0.4</v>
      </c>
      <c r="J4647">
        <v>6.4</v>
      </c>
      <c r="K4647">
        <v>0.3034365</v>
      </c>
      <c r="L4647">
        <v>1.8662027750000003</v>
      </c>
    </row>
    <row r="4648" spans="1:12" x14ac:dyDescent="0.25">
      <c r="A4648" t="s">
        <v>6959</v>
      </c>
      <c r="B4648">
        <v>1</v>
      </c>
      <c r="C4648">
        <v>386</v>
      </c>
      <c r="D4648">
        <v>2</v>
      </c>
      <c r="E4648">
        <v>5817</v>
      </c>
      <c r="F4648" s="2">
        <v>0</v>
      </c>
      <c r="G4648" s="2">
        <v>0</v>
      </c>
      <c r="H4648" s="2">
        <v>0</v>
      </c>
      <c r="I4648">
        <v>0.4</v>
      </c>
      <c r="J4648">
        <v>-75.200000000000017</v>
      </c>
      <c r="K4648">
        <v>2.9085000000000001E-3</v>
      </c>
      <c r="L4648">
        <v>-18.638982025000004</v>
      </c>
    </row>
    <row r="4649" spans="1:12" x14ac:dyDescent="0.25">
      <c r="A4649" t="s">
        <v>20940</v>
      </c>
      <c r="B4649">
        <v>1</v>
      </c>
      <c r="C4649">
        <v>6</v>
      </c>
      <c r="D4649">
        <v>6</v>
      </c>
      <c r="E4649">
        <v>322998</v>
      </c>
      <c r="F4649" s="2">
        <v>0</v>
      </c>
      <c r="G4649" s="2">
        <v>0</v>
      </c>
      <c r="H4649" s="2">
        <v>0</v>
      </c>
      <c r="I4649">
        <v>0.4</v>
      </c>
      <c r="J4649">
        <v>4.8000000000000007</v>
      </c>
      <c r="K4649">
        <v>0.161499</v>
      </c>
      <c r="L4649">
        <v>1.4165246500000004</v>
      </c>
    </row>
    <row r="4650" spans="1:12" x14ac:dyDescent="0.25">
      <c r="A4650" t="s">
        <v>3982</v>
      </c>
      <c r="B4650">
        <v>1</v>
      </c>
      <c r="C4650">
        <v>9</v>
      </c>
      <c r="D4650">
        <v>8</v>
      </c>
      <c r="E4650">
        <v>736748</v>
      </c>
      <c r="F4650" s="2">
        <v>0.04</v>
      </c>
      <c r="G4650" s="2">
        <v>0</v>
      </c>
      <c r="H4650" s="2">
        <v>0.01</v>
      </c>
      <c r="I4650">
        <v>0.4</v>
      </c>
      <c r="J4650">
        <v>6.2</v>
      </c>
      <c r="K4650">
        <v>1.0183740000000001</v>
      </c>
      <c r="L4650">
        <v>2.0664308999999998</v>
      </c>
    </row>
    <row r="4651" spans="1:12" x14ac:dyDescent="0.25">
      <c r="A4651" t="s">
        <v>3982</v>
      </c>
      <c r="B4651">
        <v>1</v>
      </c>
      <c r="C4651">
        <v>9</v>
      </c>
      <c r="D4651">
        <v>7</v>
      </c>
      <c r="E4651">
        <v>747391</v>
      </c>
      <c r="F4651" s="2">
        <v>0.05</v>
      </c>
      <c r="G4651" s="2">
        <v>0</v>
      </c>
      <c r="H4651" s="2">
        <v>0</v>
      </c>
      <c r="I4651">
        <v>0.4</v>
      </c>
      <c r="J4651">
        <v>5.2</v>
      </c>
      <c r="K4651">
        <v>0.87369550000000007</v>
      </c>
      <c r="L4651">
        <v>1.765793425</v>
      </c>
    </row>
    <row r="4652" spans="1:12" x14ac:dyDescent="0.25">
      <c r="A4652" t="s">
        <v>3982</v>
      </c>
      <c r="B4652">
        <v>1</v>
      </c>
      <c r="C4652">
        <v>2</v>
      </c>
      <c r="D4652">
        <v>2</v>
      </c>
      <c r="E4652">
        <v>554157</v>
      </c>
      <c r="F4652" s="2">
        <v>0.05</v>
      </c>
      <c r="G4652" s="2">
        <v>0</v>
      </c>
      <c r="H4652" s="2">
        <v>0</v>
      </c>
      <c r="I4652">
        <v>0.4</v>
      </c>
      <c r="J4652">
        <v>1.6</v>
      </c>
      <c r="K4652">
        <v>0.77707850000000012</v>
      </c>
      <c r="L4652">
        <v>0.83197747500000008</v>
      </c>
    </row>
    <row r="4653" spans="1:12" x14ac:dyDescent="0.25">
      <c r="A4653" t="s">
        <v>5713</v>
      </c>
      <c r="B4653">
        <v>1</v>
      </c>
      <c r="C4653">
        <v>7</v>
      </c>
      <c r="D4653">
        <v>6</v>
      </c>
      <c r="E4653">
        <v>24186</v>
      </c>
      <c r="F4653" s="2">
        <v>0.01</v>
      </c>
      <c r="G4653" s="2">
        <v>0</v>
      </c>
      <c r="H4653" s="2">
        <v>0</v>
      </c>
      <c r="I4653">
        <v>0.4</v>
      </c>
      <c r="J4653">
        <v>4.6000000000000005</v>
      </c>
      <c r="K4653">
        <v>0.112093</v>
      </c>
      <c r="L4653">
        <v>1.34923255</v>
      </c>
    </row>
    <row r="4654" spans="1:12" x14ac:dyDescent="0.25">
      <c r="A4654" t="s">
        <v>3127</v>
      </c>
      <c r="B4654">
        <v>1</v>
      </c>
      <c r="C4654">
        <v>6</v>
      </c>
      <c r="D4654">
        <v>3</v>
      </c>
      <c r="E4654">
        <v>56819</v>
      </c>
      <c r="F4654" s="2">
        <v>0.05</v>
      </c>
      <c r="G4654" s="2">
        <v>0</v>
      </c>
      <c r="H4654" s="2">
        <v>0</v>
      </c>
      <c r="I4654">
        <v>0.4</v>
      </c>
      <c r="J4654">
        <v>1.8000000000000003</v>
      </c>
      <c r="K4654">
        <v>0.52840950000000009</v>
      </c>
      <c r="L4654">
        <v>0.79494332500000009</v>
      </c>
    </row>
    <row r="4655" spans="1:12" x14ac:dyDescent="0.25">
      <c r="A4655" t="s">
        <v>772</v>
      </c>
      <c r="B4655">
        <v>1</v>
      </c>
      <c r="C4655">
        <v>15</v>
      </c>
      <c r="D4655">
        <v>13</v>
      </c>
      <c r="E4655">
        <v>2141439</v>
      </c>
      <c r="F4655" s="2">
        <v>0.02</v>
      </c>
      <c r="G4655" s="2">
        <v>0</v>
      </c>
      <c r="H4655" s="2">
        <v>0</v>
      </c>
      <c r="I4655">
        <v>0.4</v>
      </c>
      <c r="J4655">
        <v>10</v>
      </c>
      <c r="K4655">
        <v>1.2707195</v>
      </c>
      <c r="L4655">
        <v>3.1047518250000001</v>
      </c>
    </row>
    <row r="4656" spans="1:12" x14ac:dyDescent="0.25">
      <c r="A4656" t="s">
        <v>772</v>
      </c>
      <c r="B4656">
        <v>1</v>
      </c>
      <c r="C4656">
        <v>8</v>
      </c>
      <c r="D4656">
        <v>8</v>
      </c>
      <c r="E4656">
        <v>1429023</v>
      </c>
      <c r="F4656" s="2">
        <v>0.02</v>
      </c>
      <c r="G4656" s="2">
        <v>-0.01</v>
      </c>
      <c r="H4656" s="2">
        <v>0</v>
      </c>
      <c r="I4656">
        <v>0.4</v>
      </c>
      <c r="J4656">
        <v>6.4</v>
      </c>
      <c r="K4656">
        <v>0.7645114999999999</v>
      </c>
      <c r="L4656">
        <v>2.0275790250000001</v>
      </c>
    </row>
    <row r="4657" spans="1:12" x14ac:dyDescent="0.25">
      <c r="A4657" t="s">
        <v>772</v>
      </c>
      <c r="B4657">
        <v>1</v>
      </c>
      <c r="C4657">
        <v>7</v>
      </c>
      <c r="D4657">
        <v>7</v>
      </c>
      <c r="E4657">
        <v>1112006</v>
      </c>
      <c r="F4657" s="2">
        <v>0.03</v>
      </c>
      <c r="G4657" s="2">
        <v>0</v>
      </c>
      <c r="H4657" s="2">
        <v>0</v>
      </c>
      <c r="I4657">
        <v>0.4</v>
      </c>
      <c r="J4657">
        <v>5.6000000000000005</v>
      </c>
      <c r="K4657">
        <v>0.85600300000000007</v>
      </c>
      <c r="L4657">
        <v>1.85960105</v>
      </c>
    </row>
    <row r="4658" spans="1:12" x14ac:dyDescent="0.25">
      <c r="A4658" t="s">
        <v>772</v>
      </c>
      <c r="B4658">
        <v>1</v>
      </c>
      <c r="C4658">
        <v>6</v>
      </c>
      <c r="D4658">
        <v>5</v>
      </c>
      <c r="E4658">
        <v>1642644</v>
      </c>
      <c r="F4658" s="2">
        <v>0.03</v>
      </c>
      <c r="G4658" s="2">
        <v>0</v>
      </c>
      <c r="H4658" s="2">
        <v>0</v>
      </c>
      <c r="I4658">
        <v>0.4</v>
      </c>
      <c r="J4658">
        <v>3.8</v>
      </c>
      <c r="K4658">
        <v>1.1213219999999999</v>
      </c>
      <c r="L4658">
        <v>1.5024626999999997</v>
      </c>
    </row>
    <row r="4659" spans="1:12" x14ac:dyDescent="0.25">
      <c r="A4659" t="s">
        <v>772</v>
      </c>
      <c r="B4659">
        <v>1</v>
      </c>
      <c r="C4659">
        <v>4</v>
      </c>
      <c r="D4659">
        <v>4</v>
      </c>
      <c r="E4659">
        <v>1067802</v>
      </c>
      <c r="F4659" s="2">
        <v>0.04</v>
      </c>
      <c r="G4659" s="2">
        <v>-0.02</v>
      </c>
      <c r="H4659" s="2">
        <v>0.01</v>
      </c>
      <c r="I4659">
        <v>0.4</v>
      </c>
      <c r="J4659">
        <v>3.2</v>
      </c>
      <c r="K4659">
        <v>0.88390100000000005</v>
      </c>
      <c r="L4659">
        <v>1.2693653500000002</v>
      </c>
    </row>
    <row r="4660" spans="1:12" x14ac:dyDescent="0.25">
      <c r="A4660" t="s">
        <v>772</v>
      </c>
      <c r="B4660">
        <v>1</v>
      </c>
      <c r="C4660">
        <v>2</v>
      </c>
      <c r="D4660">
        <v>1</v>
      </c>
      <c r="E4660">
        <v>719145</v>
      </c>
      <c r="F4660" s="2">
        <v>0.05</v>
      </c>
      <c r="G4660" s="2">
        <v>0</v>
      </c>
      <c r="H4660" s="2">
        <v>0</v>
      </c>
      <c r="I4660">
        <v>0.4</v>
      </c>
      <c r="J4660">
        <v>0.60000000000000009</v>
      </c>
      <c r="K4660">
        <v>0.85957250000000007</v>
      </c>
      <c r="L4660">
        <v>0.61085037500000006</v>
      </c>
    </row>
    <row r="4661" spans="1:12" x14ac:dyDescent="0.25">
      <c r="A4661" t="s">
        <v>772</v>
      </c>
      <c r="B4661">
        <v>1</v>
      </c>
      <c r="C4661">
        <v>3</v>
      </c>
      <c r="D4661">
        <v>3</v>
      </c>
      <c r="E4661">
        <v>1507254</v>
      </c>
      <c r="F4661" s="2">
        <v>0.06</v>
      </c>
      <c r="G4661" s="2">
        <v>0</v>
      </c>
      <c r="H4661" s="2">
        <v>0.01</v>
      </c>
      <c r="I4661">
        <v>0.4</v>
      </c>
      <c r="J4661">
        <v>2.4000000000000004</v>
      </c>
      <c r="K4661">
        <v>1.6036269999999999</v>
      </c>
      <c r="L4661">
        <v>1.32126945</v>
      </c>
    </row>
    <row r="4662" spans="1:12" x14ac:dyDescent="0.25">
      <c r="A4662" t="s">
        <v>772</v>
      </c>
      <c r="B4662">
        <v>1</v>
      </c>
      <c r="C4662">
        <v>7</v>
      </c>
      <c r="D4662">
        <v>6</v>
      </c>
      <c r="E4662">
        <v>1996355</v>
      </c>
      <c r="F4662" s="2">
        <v>0.03</v>
      </c>
      <c r="G4662" s="2">
        <v>0</v>
      </c>
      <c r="H4662" s="2">
        <v>0</v>
      </c>
      <c r="I4662">
        <v>0.4</v>
      </c>
      <c r="J4662">
        <v>4.6000000000000005</v>
      </c>
      <c r="K4662">
        <v>1.2981775</v>
      </c>
      <c r="L4662">
        <v>1.7643621249999999</v>
      </c>
    </row>
    <row r="4663" spans="1:12" x14ac:dyDescent="0.25">
      <c r="A4663" t="s">
        <v>772</v>
      </c>
      <c r="B4663">
        <v>1</v>
      </c>
      <c r="C4663">
        <v>6</v>
      </c>
      <c r="D4663">
        <v>6</v>
      </c>
      <c r="E4663">
        <v>637045</v>
      </c>
      <c r="F4663" s="2">
        <v>0.04</v>
      </c>
      <c r="G4663" s="2">
        <v>0</v>
      </c>
      <c r="H4663" s="2">
        <v>0</v>
      </c>
      <c r="I4663">
        <v>0.4</v>
      </c>
      <c r="J4663">
        <v>4.8000000000000007</v>
      </c>
      <c r="K4663">
        <v>0.71852249999999995</v>
      </c>
      <c r="L4663">
        <v>1.6114828750000003</v>
      </c>
    </row>
    <row r="4664" spans="1:12" x14ac:dyDescent="0.25">
      <c r="A4664" t="s">
        <v>772</v>
      </c>
      <c r="B4664">
        <v>1</v>
      </c>
      <c r="C4664">
        <v>14</v>
      </c>
      <c r="D4664">
        <v>7</v>
      </c>
      <c r="E4664">
        <v>1617018</v>
      </c>
      <c r="F4664" s="2">
        <v>0.03</v>
      </c>
      <c r="G4664" s="2">
        <v>0</v>
      </c>
      <c r="H4664" s="2">
        <v>0</v>
      </c>
      <c r="I4664">
        <v>0.4</v>
      </c>
      <c r="J4664">
        <v>4.2</v>
      </c>
      <c r="K4664">
        <v>1.108509</v>
      </c>
      <c r="L4664">
        <v>1.5979781499999999</v>
      </c>
    </row>
    <row r="4665" spans="1:12" x14ac:dyDescent="0.25">
      <c r="A4665" t="s">
        <v>772</v>
      </c>
      <c r="B4665">
        <v>1</v>
      </c>
      <c r="C4665">
        <v>6</v>
      </c>
      <c r="D4665">
        <v>4</v>
      </c>
      <c r="E4665">
        <v>1896340</v>
      </c>
      <c r="F4665" s="2">
        <v>0.03</v>
      </c>
      <c r="G4665" s="2">
        <v>0</v>
      </c>
      <c r="H4665" s="2">
        <v>0</v>
      </c>
      <c r="I4665">
        <v>0.4</v>
      </c>
      <c r="J4665">
        <v>2.8000000000000003</v>
      </c>
      <c r="K4665">
        <v>1.24817</v>
      </c>
      <c r="L4665">
        <v>1.2968595000000001</v>
      </c>
    </row>
    <row r="4666" spans="1:12" x14ac:dyDescent="0.25">
      <c r="A4666" t="s">
        <v>772</v>
      </c>
      <c r="B4666">
        <v>1</v>
      </c>
      <c r="C4666">
        <v>8</v>
      </c>
      <c r="D4666">
        <v>8</v>
      </c>
      <c r="E4666">
        <v>1940700</v>
      </c>
      <c r="F4666" s="2">
        <v>0.03</v>
      </c>
      <c r="G4666" s="2">
        <v>0</v>
      </c>
      <c r="H4666" s="2">
        <v>0</v>
      </c>
      <c r="I4666">
        <v>0.4</v>
      </c>
      <c r="J4666">
        <v>6.4</v>
      </c>
      <c r="K4666">
        <v>1.2703499999999999</v>
      </c>
      <c r="L4666">
        <v>2.2046225000000002</v>
      </c>
    </row>
    <row r="4667" spans="1:12" x14ac:dyDescent="0.25">
      <c r="A4667" t="s">
        <v>772</v>
      </c>
      <c r="B4667">
        <v>1</v>
      </c>
      <c r="C4667">
        <v>18</v>
      </c>
      <c r="D4667">
        <v>14</v>
      </c>
      <c r="E4667">
        <v>1272242</v>
      </c>
      <c r="F4667" s="2">
        <v>0.05</v>
      </c>
      <c r="G4667" s="2">
        <v>0</v>
      </c>
      <c r="H4667" s="2">
        <v>0</v>
      </c>
      <c r="I4667">
        <v>0.4</v>
      </c>
      <c r="J4667">
        <v>10.4</v>
      </c>
      <c r="K4667">
        <v>1.1361210000000002</v>
      </c>
      <c r="L4667">
        <v>3.1576423500000002</v>
      </c>
    </row>
    <row r="4668" spans="1:12" x14ac:dyDescent="0.25">
      <c r="A4668" t="s">
        <v>772</v>
      </c>
      <c r="B4668">
        <v>1</v>
      </c>
      <c r="C4668">
        <v>12</v>
      </c>
      <c r="D4668">
        <v>12</v>
      </c>
      <c r="E4668">
        <v>3205037</v>
      </c>
      <c r="F4668" s="2">
        <v>0.03</v>
      </c>
      <c r="G4668" s="2">
        <v>0</v>
      </c>
      <c r="H4668" s="2">
        <v>0</v>
      </c>
      <c r="I4668">
        <v>0.4</v>
      </c>
      <c r="J4668">
        <v>9.6000000000000014</v>
      </c>
      <c r="K4668">
        <v>1.9025185</v>
      </c>
      <c r="L4668">
        <v>3.2258814750000004</v>
      </c>
    </row>
    <row r="4669" spans="1:12" x14ac:dyDescent="0.25">
      <c r="A4669" t="s">
        <v>772</v>
      </c>
      <c r="B4669">
        <v>1</v>
      </c>
      <c r="C4669">
        <v>23</v>
      </c>
      <c r="D4669">
        <v>21</v>
      </c>
      <c r="E4669">
        <v>1312364</v>
      </c>
      <c r="F4669" s="2">
        <v>0.03</v>
      </c>
      <c r="G4669" s="2">
        <v>0</v>
      </c>
      <c r="H4669" s="2">
        <v>0</v>
      </c>
      <c r="I4669">
        <v>0.4</v>
      </c>
      <c r="J4669">
        <v>16.400000000000002</v>
      </c>
      <c r="K4669">
        <v>0.95618199999999987</v>
      </c>
      <c r="L4669">
        <v>4.5946637000000008</v>
      </c>
    </row>
    <row r="4670" spans="1:12" x14ac:dyDescent="0.25">
      <c r="A4670" t="s">
        <v>772</v>
      </c>
      <c r="B4670">
        <v>1</v>
      </c>
      <c r="C4670">
        <v>13</v>
      </c>
      <c r="D4670">
        <v>13</v>
      </c>
      <c r="E4670">
        <v>1782889</v>
      </c>
      <c r="F4670" s="2">
        <v>0.04</v>
      </c>
      <c r="G4670" s="2">
        <v>0</v>
      </c>
      <c r="H4670" s="2">
        <v>0</v>
      </c>
      <c r="I4670">
        <v>0.4</v>
      </c>
      <c r="J4670">
        <v>10.4</v>
      </c>
      <c r="K4670">
        <v>1.2914444999999999</v>
      </c>
      <c r="L4670">
        <v>3.2120055750000001</v>
      </c>
    </row>
    <row r="4671" spans="1:12" x14ac:dyDescent="0.25">
      <c r="A4671" t="s">
        <v>3021</v>
      </c>
      <c r="B4671">
        <v>1</v>
      </c>
      <c r="C4671">
        <v>14</v>
      </c>
      <c r="D4671">
        <v>13</v>
      </c>
      <c r="E4671">
        <v>6215935</v>
      </c>
      <c r="F4671" s="2">
        <v>7.0000000000000007E-2</v>
      </c>
      <c r="G4671" s="2">
        <v>0</v>
      </c>
      <c r="H4671" s="2">
        <v>0.01</v>
      </c>
      <c r="I4671">
        <v>0.4</v>
      </c>
      <c r="J4671">
        <v>10.200000000000001</v>
      </c>
      <c r="K4671">
        <v>4.0579675000000002</v>
      </c>
      <c r="L4671">
        <v>4.1302886250000004</v>
      </c>
    </row>
    <row r="4672" spans="1:12" x14ac:dyDescent="0.25">
      <c r="A4672" t="s">
        <v>3021</v>
      </c>
      <c r="B4672">
        <v>1</v>
      </c>
      <c r="C4672">
        <v>7</v>
      </c>
      <c r="D4672">
        <v>7</v>
      </c>
      <c r="E4672">
        <v>12969561</v>
      </c>
      <c r="F4672" s="2">
        <v>0.05</v>
      </c>
      <c r="G4672" s="2">
        <v>0</v>
      </c>
      <c r="H4672" s="2">
        <v>0</v>
      </c>
      <c r="I4672">
        <v>0.4</v>
      </c>
      <c r="J4672">
        <v>5.6000000000000005</v>
      </c>
      <c r="K4672">
        <v>6.9847804999999994</v>
      </c>
      <c r="L4672">
        <v>4.0046731749999998</v>
      </c>
    </row>
    <row r="4673" spans="1:12" x14ac:dyDescent="0.25">
      <c r="A4673" t="s">
        <v>3021</v>
      </c>
      <c r="B4673">
        <v>1</v>
      </c>
      <c r="C4673">
        <v>6</v>
      </c>
      <c r="D4673">
        <v>6</v>
      </c>
      <c r="E4673">
        <v>6217292</v>
      </c>
      <c r="F4673" s="2">
        <v>0.1</v>
      </c>
      <c r="G4673" s="2">
        <v>0</v>
      </c>
      <c r="H4673" s="2">
        <v>0.01</v>
      </c>
      <c r="I4673">
        <v>0.4</v>
      </c>
      <c r="J4673">
        <v>4.8000000000000007</v>
      </c>
      <c r="K4673">
        <v>4.3586460000000002</v>
      </c>
      <c r="L4673">
        <v>2.8855261000000003</v>
      </c>
    </row>
    <row r="4674" spans="1:12" x14ac:dyDescent="0.25">
      <c r="A4674" t="s">
        <v>3021</v>
      </c>
      <c r="B4674">
        <v>1</v>
      </c>
      <c r="C4674">
        <v>12</v>
      </c>
      <c r="D4674">
        <v>13</v>
      </c>
      <c r="E4674">
        <v>3021666</v>
      </c>
      <c r="F4674" s="2">
        <v>0.05</v>
      </c>
      <c r="G4674" s="2">
        <v>0</v>
      </c>
      <c r="H4674" s="2">
        <v>0</v>
      </c>
      <c r="I4674">
        <v>0.4</v>
      </c>
      <c r="J4674">
        <v>10.6</v>
      </c>
      <c r="K4674">
        <v>2.0108329999999999</v>
      </c>
      <c r="L4674">
        <v>3.5137915500000001</v>
      </c>
    </row>
    <row r="4675" spans="1:12" x14ac:dyDescent="0.25">
      <c r="A4675" t="s">
        <v>3021</v>
      </c>
      <c r="B4675">
        <v>1</v>
      </c>
      <c r="C4675">
        <v>6</v>
      </c>
      <c r="D4675">
        <v>5</v>
      </c>
      <c r="E4675">
        <v>21594339</v>
      </c>
      <c r="F4675" s="2">
        <v>0.05</v>
      </c>
      <c r="G4675" s="2">
        <v>0</v>
      </c>
      <c r="H4675" s="2">
        <v>0.01</v>
      </c>
      <c r="I4675">
        <v>0.4</v>
      </c>
      <c r="J4675">
        <v>3.8</v>
      </c>
      <c r="K4675">
        <v>11.547169499999999</v>
      </c>
      <c r="L4675">
        <v>5.1515093249999993</v>
      </c>
    </row>
    <row r="4676" spans="1:12" x14ac:dyDescent="0.25">
      <c r="A4676" t="s">
        <v>3021</v>
      </c>
      <c r="B4676">
        <v>1</v>
      </c>
      <c r="C4676">
        <v>6</v>
      </c>
      <c r="D4676">
        <v>6</v>
      </c>
      <c r="E4676">
        <v>7200045</v>
      </c>
      <c r="F4676" s="2">
        <v>0.14000000000000001</v>
      </c>
      <c r="G4676" s="2">
        <v>0</v>
      </c>
      <c r="H4676" s="2">
        <v>0.02</v>
      </c>
      <c r="I4676">
        <v>0.4</v>
      </c>
      <c r="J4676">
        <v>4.8000000000000007</v>
      </c>
      <c r="K4676">
        <v>5.5000225</v>
      </c>
      <c r="L4676">
        <v>3.2850078750000002</v>
      </c>
    </row>
    <row r="4677" spans="1:12" x14ac:dyDescent="0.25">
      <c r="A4677" t="s">
        <v>3021</v>
      </c>
      <c r="B4677">
        <v>1</v>
      </c>
      <c r="C4677">
        <v>5</v>
      </c>
      <c r="D4677">
        <v>5</v>
      </c>
      <c r="E4677">
        <v>302226</v>
      </c>
      <c r="F4677" s="2">
        <v>0.1</v>
      </c>
      <c r="G4677" s="2">
        <v>0</v>
      </c>
      <c r="H4677" s="2">
        <v>0.01</v>
      </c>
      <c r="I4677">
        <v>0.4</v>
      </c>
      <c r="J4677">
        <v>4</v>
      </c>
      <c r="K4677">
        <v>1.4011130000000003</v>
      </c>
      <c r="L4677">
        <v>1.6503895500000003</v>
      </c>
    </row>
    <row r="4678" spans="1:12" x14ac:dyDescent="0.25">
      <c r="A4678" t="s">
        <v>3021</v>
      </c>
      <c r="B4678">
        <v>1</v>
      </c>
      <c r="C4678">
        <v>3</v>
      </c>
      <c r="D4678">
        <v>3</v>
      </c>
      <c r="E4678">
        <v>5739252</v>
      </c>
      <c r="F4678" s="2">
        <v>0.14000000000000001</v>
      </c>
      <c r="G4678" s="2">
        <v>0</v>
      </c>
      <c r="H4678" s="2">
        <v>0.02</v>
      </c>
      <c r="I4678">
        <v>0.4</v>
      </c>
      <c r="J4678">
        <v>2.4000000000000004</v>
      </c>
      <c r="K4678">
        <v>4.7696259999999997</v>
      </c>
      <c r="L4678">
        <v>2.4293690999999997</v>
      </c>
    </row>
    <row r="4679" spans="1:12" x14ac:dyDescent="0.25">
      <c r="A4679" t="s">
        <v>3021</v>
      </c>
      <c r="B4679">
        <v>1</v>
      </c>
      <c r="C4679">
        <v>7</v>
      </c>
      <c r="D4679">
        <v>7</v>
      </c>
      <c r="E4679">
        <v>2997335</v>
      </c>
      <c r="F4679" s="2">
        <v>0.13</v>
      </c>
      <c r="G4679" s="2">
        <v>0</v>
      </c>
      <c r="H4679" s="2">
        <v>0.01</v>
      </c>
      <c r="I4679">
        <v>0.4</v>
      </c>
      <c r="J4679">
        <v>5.6000000000000005</v>
      </c>
      <c r="K4679">
        <v>3.0486675000000001</v>
      </c>
      <c r="L4679">
        <v>2.6270336250000001</v>
      </c>
    </row>
    <row r="4680" spans="1:12" x14ac:dyDescent="0.25">
      <c r="A4680" t="s">
        <v>3021</v>
      </c>
      <c r="B4680">
        <v>1</v>
      </c>
      <c r="C4680">
        <v>3</v>
      </c>
      <c r="D4680">
        <v>3</v>
      </c>
      <c r="E4680">
        <v>3935638</v>
      </c>
      <c r="F4680" s="2">
        <v>0.11</v>
      </c>
      <c r="G4680" s="2">
        <v>0</v>
      </c>
      <c r="H4680" s="2">
        <v>0.01</v>
      </c>
      <c r="I4680">
        <v>0.4</v>
      </c>
      <c r="J4680">
        <v>2.4000000000000004</v>
      </c>
      <c r="K4680">
        <v>3.3178190000000001</v>
      </c>
      <c r="L4680">
        <v>1.92123665</v>
      </c>
    </row>
    <row r="4681" spans="1:12" x14ac:dyDescent="0.25">
      <c r="A4681" t="s">
        <v>3021</v>
      </c>
      <c r="B4681">
        <v>1</v>
      </c>
      <c r="C4681">
        <v>4</v>
      </c>
      <c r="D4681">
        <v>4</v>
      </c>
      <c r="E4681">
        <v>1467543</v>
      </c>
      <c r="F4681" s="2">
        <v>0.12</v>
      </c>
      <c r="G4681" s="2">
        <v>0</v>
      </c>
      <c r="H4681" s="2">
        <v>0.01</v>
      </c>
      <c r="I4681">
        <v>0.4</v>
      </c>
      <c r="J4681">
        <v>3.2</v>
      </c>
      <c r="K4681">
        <v>2.1837714999999998</v>
      </c>
      <c r="L4681">
        <v>1.7243200249999999</v>
      </c>
    </row>
    <row r="4682" spans="1:12" x14ac:dyDescent="0.25">
      <c r="A4682" t="s">
        <v>13930</v>
      </c>
      <c r="B4682">
        <v>1</v>
      </c>
      <c r="C4682">
        <v>8</v>
      </c>
      <c r="D4682">
        <v>6</v>
      </c>
      <c r="E4682">
        <v>43597</v>
      </c>
      <c r="F4682" s="2">
        <v>0.14000000000000001</v>
      </c>
      <c r="G4682" s="2">
        <v>0</v>
      </c>
      <c r="H4682" s="2">
        <v>0.01</v>
      </c>
      <c r="I4682">
        <v>0.4</v>
      </c>
      <c r="J4682">
        <v>4.4000000000000004</v>
      </c>
      <c r="K4682">
        <v>1.6717985000000002</v>
      </c>
      <c r="L4682">
        <v>1.8451294750000002</v>
      </c>
    </row>
    <row r="4683" spans="1:12" x14ac:dyDescent="0.25">
      <c r="A4683" t="s">
        <v>20975</v>
      </c>
      <c r="B4683">
        <v>1</v>
      </c>
      <c r="C4683">
        <v>8</v>
      </c>
      <c r="D4683">
        <v>8</v>
      </c>
      <c r="E4683">
        <v>3511909</v>
      </c>
      <c r="F4683" s="2">
        <v>0</v>
      </c>
      <c r="G4683" s="2">
        <v>0</v>
      </c>
      <c r="H4683" s="2">
        <v>0</v>
      </c>
      <c r="I4683">
        <v>0.4</v>
      </c>
      <c r="J4683">
        <v>6.4</v>
      </c>
      <c r="K4683">
        <v>1.7559544999999999</v>
      </c>
      <c r="L4683">
        <v>2.374584075</v>
      </c>
    </row>
    <row r="4684" spans="1:12" x14ac:dyDescent="0.25">
      <c r="A4684" t="s">
        <v>5170</v>
      </c>
      <c r="B4684">
        <v>1</v>
      </c>
      <c r="C4684">
        <v>6</v>
      </c>
      <c r="D4684">
        <v>3</v>
      </c>
      <c r="E4684">
        <v>75756</v>
      </c>
      <c r="F4684" s="2">
        <v>0.02</v>
      </c>
      <c r="G4684" s="2">
        <v>0</v>
      </c>
      <c r="H4684" s="2">
        <v>0</v>
      </c>
      <c r="I4684">
        <v>0.4</v>
      </c>
      <c r="J4684">
        <v>1.8000000000000003</v>
      </c>
      <c r="K4684">
        <v>0.23787800000000001</v>
      </c>
      <c r="L4684">
        <v>0.69325730000000008</v>
      </c>
    </row>
    <row r="4685" spans="1:12" x14ac:dyDescent="0.25">
      <c r="A4685" t="s">
        <v>5236</v>
      </c>
      <c r="B4685">
        <v>1</v>
      </c>
      <c r="C4685">
        <v>19</v>
      </c>
      <c r="D4685">
        <v>11</v>
      </c>
      <c r="E4685">
        <v>2714802</v>
      </c>
      <c r="F4685" s="2">
        <v>0.01</v>
      </c>
      <c r="G4685" s="2">
        <v>0</v>
      </c>
      <c r="H4685" s="2">
        <v>0</v>
      </c>
      <c r="I4685">
        <v>0.4</v>
      </c>
      <c r="J4685">
        <v>7.2000000000000011</v>
      </c>
      <c r="K4685">
        <v>1.4574009999999999</v>
      </c>
      <c r="L4685">
        <v>2.4700903500000004</v>
      </c>
    </row>
    <row r="4686" spans="1:12" x14ac:dyDescent="0.25">
      <c r="A4686" t="s">
        <v>5236</v>
      </c>
      <c r="B4686">
        <v>1</v>
      </c>
      <c r="C4686">
        <v>10</v>
      </c>
      <c r="D4686">
        <v>10</v>
      </c>
      <c r="E4686">
        <v>383282</v>
      </c>
      <c r="F4686" s="2">
        <v>0.02</v>
      </c>
      <c r="G4686" s="2">
        <v>0</v>
      </c>
      <c r="H4686" s="2">
        <v>0</v>
      </c>
      <c r="I4686">
        <v>0.4</v>
      </c>
      <c r="J4686">
        <v>8</v>
      </c>
      <c r="K4686">
        <v>0.39164100000000002</v>
      </c>
      <c r="L4686">
        <v>2.2970743499999999</v>
      </c>
    </row>
    <row r="4687" spans="1:12" x14ac:dyDescent="0.25">
      <c r="A4687" t="s">
        <v>6165</v>
      </c>
      <c r="B4687">
        <v>1</v>
      </c>
      <c r="C4687">
        <v>22</v>
      </c>
      <c r="D4687">
        <v>14</v>
      </c>
      <c r="E4687">
        <v>1861355</v>
      </c>
      <c r="F4687" s="2">
        <v>0.02</v>
      </c>
      <c r="G4687" s="2">
        <v>0</v>
      </c>
      <c r="H4687" s="2">
        <v>0</v>
      </c>
      <c r="I4687">
        <v>0.4</v>
      </c>
      <c r="J4687">
        <v>9.6000000000000014</v>
      </c>
      <c r="K4687">
        <v>1.1306775</v>
      </c>
      <c r="L4687">
        <v>2.9557371250000006</v>
      </c>
    </row>
    <row r="4688" spans="1:12" x14ac:dyDescent="0.25">
      <c r="A4688" t="s">
        <v>8617</v>
      </c>
      <c r="B4688">
        <v>1</v>
      </c>
      <c r="C4688">
        <v>8</v>
      </c>
      <c r="D4688">
        <v>1</v>
      </c>
      <c r="E4688">
        <v>97217</v>
      </c>
      <c r="F4688" s="2">
        <v>0.01</v>
      </c>
      <c r="G4688" s="2">
        <v>0</v>
      </c>
      <c r="H4688" s="2">
        <v>0</v>
      </c>
      <c r="I4688">
        <v>0.4</v>
      </c>
      <c r="J4688">
        <v>-0.60000000000000009</v>
      </c>
      <c r="K4688">
        <v>0.1486085</v>
      </c>
      <c r="L4688">
        <v>6.2012975000000005E-2</v>
      </c>
    </row>
    <row r="4689" spans="1:12" x14ac:dyDescent="0.25">
      <c r="A4689" t="s">
        <v>4351</v>
      </c>
      <c r="B4689">
        <v>1</v>
      </c>
      <c r="C4689">
        <v>10</v>
      </c>
      <c r="D4689">
        <v>6</v>
      </c>
      <c r="E4689">
        <v>3105328</v>
      </c>
      <c r="F4689" s="2">
        <v>0</v>
      </c>
      <c r="G4689" s="2">
        <v>0</v>
      </c>
      <c r="H4689" s="2">
        <v>0</v>
      </c>
      <c r="I4689">
        <v>0.4</v>
      </c>
      <c r="J4689">
        <v>4.0000000000000009</v>
      </c>
      <c r="K4689">
        <v>1.5526639999999998</v>
      </c>
      <c r="L4689">
        <v>1.7034324000000001</v>
      </c>
    </row>
    <row r="4690" spans="1:12" x14ac:dyDescent="0.25">
      <c r="A4690" t="s">
        <v>13104</v>
      </c>
      <c r="B4690">
        <v>1</v>
      </c>
      <c r="C4690">
        <v>7</v>
      </c>
      <c r="D4690">
        <v>6</v>
      </c>
      <c r="E4690">
        <v>298322</v>
      </c>
      <c r="F4690" s="2">
        <v>0.03</v>
      </c>
      <c r="G4690" s="2">
        <v>0</v>
      </c>
      <c r="H4690" s="2">
        <v>0.01</v>
      </c>
      <c r="I4690">
        <v>0.4</v>
      </c>
      <c r="J4690">
        <v>4.6000000000000005</v>
      </c>
      <c r="K4690">
        <v>0.69916099999999992</v>
      </c>
      <c r="L4690">
        <v>1.55470635</v>
      </c>
    </row>
    <row r="4691" spans="1:12" x14ac:dyDescent="0.25">
      <c r="A4691" t="s">
        <v>270</v>
      </c>
      <c r="B4691">
        <v>1</v>
      </c>
      <c r="C4691">
        <v>25</v>
      </c>
      <c r="D4691">
        <v>18</v>
      </c>
      <c r="E4691">
        <v>1273300</v>
      </c>
      <c r="F4691" s="2">
        <v>0.03</v>
      </c>
      <c r="G4691" s="2">
        <v>0</v>
      </c>
      <c r="H4691" s="2">
        <v>0</v>
      </c>
      <c r="I4691">
        <v>0.4</v>
      </c>
      <c r="J4691">
        <v>13</v>
      </c>
      <c r="K4691">
        <v>0.93664999999999998</v>
      </c>
      <c r="L4691">
        <v>3.7378275000000003</v>
      </c>
    </row>
    <row r="4692" spans="1:12" x14ac:dyDescent="0.25">
      <c r="A4692" t="s">
        <v>8706</v>
      </c>
      <c r="B4692">
        <v>1</v>
      </c>
      <c r="C4692">
        <v>6</v>
      </c>
      <c r="D4692">
        <v>5</v>
      </c>
      <c r="E4692">
        <v>27710</v>
      </c>
      <c r="F4692" s="2">
        <v>0.05</v>
      </c>
      <c r="G4692" s="2">
        <v>0</v>
      </c>
      <c r="H4692" s="2">
        <v>0</v>
      </c>
      <c r="I4692">
        <v>0.4</v>
      </c>
      <c r="J4692">
        <v>3.8</v>
      </c>
      <c r="K4692">
        <v>0.51385500000000006</v>
      </c>
      <c r="L4692">
        <v>1.2898492499999998</v>
      </c>
    </row>
    <row r="4693" spans="1:12" x14ac:dyDescent="0.25">
      <c r="A4693" t="s">
        <v>16573</v>
      </c>
      <c r="B4693">
        <v>1</v>
      </c>
      <c r="C4693">
        <v>15</v>
      </c>
      <c r="D4693">
        <v>14</v>
      </c>
      <c r="E4693">
        <v>614024</v>
      </c>
      <c r="F4693" s="2">
        <v>0.04</v>
      </c>
      <c r="G4693" s="2">
        <v>0</v>
      </c>
      <c r="H4693" s="2">
        <v>0.01</v>
      </c>
      <c r="I4693">
        <v>0.4</v>
      </c>
      <c r="J4693">
        <v>11.000000000000002</v>
      </c>
      <c r="K4693">
        <v>0.95701199999999997</v>
      </c>
      <c r="L4693">
        <v>3.2449542000000005</v>
      </c>
    </row>
    <row r="4694" spans="1:12" x14ac:dyDescent="0.25">
      <c r="A4694" t="s">
        <v>4580</v>
      </c>
      <c r="B4694">
        <v>1</v>
      </c>
      <c r="C4694">
        <v>15</v>
      </c>
      <c r="D4694">
        <v>14</v>
      </c>
      <c r="E4694">
        <v>3856726</v>
      </c>
      <c r="F4694" s="2">
        <v>0</v>
      </c>
      <c r="G4694" s="2">
        <v>0</v>
      </c>
      <c r="H4694" s="2">
        <v>0</v>
      </c>
      <c r="I4694">
        <v>0.4</v>
      </c>
      <c r="J4694">
        <v>11.000000000000002</v>
      </c>
      <c r="K4694">
        <v>1.9283629999999998</v>
      </c>
      <c r="L4694">
        <v>3.5849270500000006</v>
      </c>
    </row>
    <row r="4695" spans="1:12" x14ac:dyDescent="0.25">
      <c r="A4695" t="s">
        <v>4580</v>
      </c>
      <c r="B4695">
        <v>1</v>
      </c>
      <c r="C4695">
        <v>10</v>
      </c>
      <c r="D4695">
        <v>10</v>
      </c>
      <c r="E4695">
        <v>14738111</v>
      </c>
      <c r="F4695" s="2">
        <v>0.01</v>
      </c>
      <c r="G4695" s="2">
        <v>0</v>
      </c>
      <c r="H4695" s="2">
        <v>0</v>
      </c>
      <c r="I4695">
        <v>0.4</v>
      </c>
      <c r="J4695">
        <v>8</v>
      </c>
      <c r="K4695">
        <v>7.4690554999999996</v>
      </c>
      <c r="L4695">
        <v>4.7741694250000002</v>
      </c>
    </row>
    <row r="4696" spans="1:12" x14ac:dyDescent="0.25">
      <c r="A4696" t="s">
        <v>4580</v>
      </c>
      <c r="B4696">
        <v>1</v>
      </c>
      <c r="C4696">
        <v>8</v>
      </c>
      <c r="D4696">
        <v>8</v>
      </c>
      <c r="E4696">
        <v>22713067</v>
      </c>
      <c r="F4696" s="2">
        <v>0.02</v>
      </c>
      <c r="G4696" s="2">
        <v>0</v>
      </c>
      <c r="H4696" s="2">
        <v>0</v>
      </c>
      <c r="I4696">
        <v>0.4</v>
      </c>
      <c r="J4696">
        <v>6.4</v>
      </c>
      <c r="K4696">
        <v>11.556533499999999</v>
      </c>
      <c r="L4696">
        <v>5.8047867249999996</v>
      </c>
    </row>
    <row r="4697" spans="1:12" x14ac:dyDescent="0.25">
      <c r="A4697" t="s">
        <v>4580</v>
      </c>
      <c r="B4697">
        <v>1</v>
      </c>
      <c r="C4697">
        <v>7</v>
      </c>
      <c r="D4697">
        <v>5</v>
      </c>
      <c r="E4697">
        <v>8977497</v>
      </c>
      <c r="F4697" s="2">
        <v>0.02</v>
      </c>
      <c r="G4697" s="2">
        <v>0</v>
      </c>
      <c r="H4697" s="2">
        <v>0</v>
      </c>
      <c r="I4697">
        <v>0.4</v>
      </c>
      <c r="J4697">
        <v>3.6</v>
      </c>
      <c r="K4697">
        <v>4.6887485</v>
      </c>
      <c r="L4697">
        <v>2.701061975</v>
      </c>
    </row>
    <row r="4698" spans="1:12" x14ac:dyDescent="0.25">
      <c r="A4698" t="s">
        <v>4580</v>
      </c>
      <c r="B4698">
        <v>1</v>
      </c>
      <c r="C4698">
        <v>5</v>
      </c>
      <c r="D4698">
        <v>4</v>
      </c>
      <c r="E4698">
        <v>1288201</v>
      </c>
      <c r="F4698" s="2">
        <v>0.02</v>
      </c>
      <c r="G4698" s="2">
        <v>0</v>
      </c>
      <c r="H4698" s="2">
        <v>0</v>
      </c>
      <c r="I4698">
        <v>0.4</v>
      </c>
      <c r="J4698">
        <v>3</v>
      </c>
      <c r="K4698">
        <v>0.84410049999999992</v>
      </c>
      <c r="L4698">
        <v>1.2054351749999999</v>
      </c>
    </row>
    <row r="4699" spans="1:12" x14ac:dyDescent="0.25">
      <c r="A4699" t="s">
        <v>4580</v>
      </c>
      <c r="B4699">
        <v>1</v>
      </c>
      <c r="C4699">
        <v>8</v>
      </c>
      <c r="D4699">
        <v>8</v>
      </c>
      <c r="E4699">
        <v>1257362</v>
      </c>
      <c r="F4699" s="2">
        <v>0.01</v>
      </c>
      <c r="G4699" s="2">
        <v>0</v>
      </c>
      <c r="H4699" s="2">
        <v>0</v>
      </c>
      <c r="I4699">
        <v>0.4</v>
      </c>
      <c r="J4699">
        <v>6.4</v>
      </c>
      <c r="K4699">
        <v>0.72868099999999991</v>
      </c>
      <c r="L4699">
        <v>2.0150383500000002</v>
      </c>
    </row>
    <row r="4700" spans="1:12" x14ac:dyDescent="0.25">
      <c r="A4700" t="s">
        <v>4580</v>
      </c>
      <c r="B4700">
        <v>1</v>
      </c>
      <c r="C4700">
        <v>10</v>
      </c>
      <c r="D4700">
        <v>10</v>
      </c>
      <c r="E4700">
        <v>3337851</v>
      </c>
      <c r="F4700" s="2">
        <v>0.01</v>
      </c>
      <c r="G4700" s="2">
        <v>0</v>
      </c>
      <c r="H4700" s="2">
        <v>0</v>
      </c>
      <c r="I4700">
        <v>0.4</v>
      </c>
      <c r="J4700">
        <v>8</v>
      </c>
      <c r="K4700">
        <v>1.7689254999999999</v>
      </c>
      <c r="L4700">
        <v>2.7791239249999999</v>
      </c>
    </row>
    <row r="4701" spans="1:12" x14ac:dyDescent="0.25">
      <c r="A4701" t="s">
        <v>4580</v>
      </c>
      <c r="B4701">
        <v>1</v>
      </c>
      <c r="C4701">
        <v>4</v>
      </c>
      <c r="D4701">
        <v>4</v>
      </c>
      <c r="E4701">
        <v>9572037</v>
      </c>
      <c r="F4701" s="2">
        <v>0</v>
      </c>
      <c r="G4701" s="2">
        <v>0</v>
      </c>
      <c r="H4701" s="2">
        <v>0</v>
      </c>
      <c r="I4701">
        <v>0.4</v>
      </c>
      <c r="J4701">
        <v>3.2</v>
      </c>
      <c r="K4701">
        <v>4.7860185</v>
      </c>
      <c r="L4701">
        <v>2.6351064750000002</v>
      </c>
    </row>
    <row r="4702" spans="1:12" x14ac:dyDescent="0.25">
      <c r="A4702" t="s">
        <v>4580</v>
      </c>
      <c r="B4702">
        <v>1</v>
      </c>
      <c r="C4702">
        <v>20</v>
      </c>
      <c r="D4702">
        <v>19</v>
      </c>
      <c r="E4702">
        <v>59254638</v>
      </c>
      <c r="F4702" s="2">
        <v>0.02</v>
      </c>
      <c r="G4702" s="2">
        <v>0</v>
      </c>
      <c r="H4702" s="2">
        <v>0</v>
      </c>
      <c r="I4702">
        <v>0.4</v>
      </c>
      <c r="J4702">
        <v>15.000000000000002</v>
      </c>
      <c r="K4702">
        <v>29.827318999999999</v>
      </c>
      <c r="L4702">
        <v>14.34956165</v>
      </c>
    </row>
    <row r="4703" spans="1:12" x14ac:dyDescent="0.25">
      <c r="A4703" t="s">
        <v>4580</v>
      </c>
      <c r="B4703">
        <v>1</v>
      </c>
      <c r="C4703">
        <v>6</v>
      </c>
      <c r="D4703">
        <v>6</v>
      </c>
      <c r="E4703">
        <v>6263424</v>
      </c>
      <c r="F4703" s="2">
        <v>0.02</v>
      </c>
      <c r="G4703" s="2">
        <v>0</v>
      </c>
      <c r="H4703" s="2">
        <v>0</v>
      </c>
      <c r="I4703">
        <v>0.4</v>
      </c>
      <c r="J4703">
        <v>4.8000000000000007</v>
      </c>
      <c r="K4703">
        <v>3.331712</v>
      </c>
      <c r="L4703">
        <v>2.5260992</v>
      </c>
    </row>
    <row r="4704" spans="1:12" x14ac:dyDescent="0.25">
      <c r="A4704" t="s">
        <v>13623</v>
      </c>
      <c r="B4704">
        <v>1</v>
      </c>
      <c r="C4704">
        <v>6</v>
      </c>
      <c r="D4704">
        <v>6</v>
      </c>
      <c r="E4704">
        <v>60731</v>
      </c>
      <c r="F4704" s="2">
        <v>0.01</v>
      </c>
      <c r="G4704" s="2">
        <v>-0.03</v>
      </c>
      <c r="H4704" s="2">
        <v>0.02</v>
      </c>
      <c r="I4704">
        <v>0.4</v>
      </c>
      <c r="J4704">
        <v>4.8000000000000007</v>
      </c>
      <c r="K4704">
        <v>0.18036550000000007</v>
      </c>
      <c r="L4704">
        <v>1.4231279250000004</v>
      </c>
    </row>
    <row r="4705" spans="1:12" x14ac:dyDescent="0.25">
      <c r="A4705" t="s">
        <v>20649</v>
      </c>
      <c r="B4705">
        <v>1</v>
      </c>
      <c r="C4705">
        <v>6</v>
      </c>
      <c r="D4705">
        <v>4</v>
      </c>
      <c r="E4705">
        <v>258887</v>
      </c>
      <c r="F4705" s="2">
        <v>0.01</v>
      </c>
      <c r="G4705" s="2">
        <v>0</v>
      </c>
      <c r="H4705" s="2">
        <v>0</v>
      </c>
      <c r="I4705">
        <v>0.4</v>
      </c>
      <c r="J4705">
        <v>2.8000000000000003</v>
      </c>
      <c r="K4705">
        <v>0.22944349999999999</v>
      </c>
      <c r="L4705">
        <v>0.94030522500000013</v>
      </c>
    </row>
    <row r="4706" spans="1:12" x14ac:dyDescent="0.25">
      <c r="A4706" t="s">
        <v>9823</v>
      </c>
      <c r="B4706">
        <v>1</v>
      </c>
      <c r="C4706">
        <v>9</v>
      </c>
      <c r="D4706">
        <v>6</v>
      </c>
      <c r="E4706">
        <v>131168</v>
      </c>
      <c r="F4706" s="2">
        <v>0</v>
      </c>
      <c r="G4706" s="2">
        <v>0</v>
      </c>
      <c r="H4706" s="2">
        <v>0</v>
      </c>
      <c r="I4706">
        <v>0.4</v>
      </c>
      <c r="J4706">
        <v>4.2000000000000011</v>
      </c>
      <c r="K4706">
        <v>6.5584000000000003E-2</v>
      </c>
      <c r="L4706">
        <v>1.2329544000000003</v>
      </c>
    </row>
    <row r="4707" spans="1:12" x14ac:dyDescent="0.25">
      <c r="A4707" t="s">
        <v>515</v>
      </c>
      <c r="B4707">
        <v>1</v>
      </c>
      <c r="C4707">
        <v>5</v>
      </c>
      <c r="D4707">
        <v>4</v>
      </c>
      <c r="E4707">
        <v>970204</v>
      </c>
      <c r="F4707" s="2">
        <v>0.02</v>
      </c>
      <c r="G4707" s="2">
        <v>0</v>
      </c>
      <c r="H4707" s="2">
        <v>0</v>
      </c>
      <c r="I4707">
        <v>0.4</v>
      </c>
      <c r="J4707">
        <v>3</v>
      </c>
      <c r="K4707">
        <v>0.68510199999999999</v>
      </c>
      <c r="L4707">
        <v>1.1497857</v>
      </c>
    </row>
    <row r="4708" spans="1:12" x14ac:dyDescent="0.25">
      <c r="A4708" t="s">
        <v>515</v>
      </c>
      <c r="B4708">
        <v>1</v>
      </c>
      <c r="C4708">
        <v>14</v>
      </c>
      <c r="D4708">
        <v>15</v>
      </c>
      <c r="E4708">
        <v>3291206</v>
      </c>
      <c r="F4708" s="2">
        <v>0.04</v>
      </c>
      <c r="G4708" s="2">
        <v>0</v>
      </c>
      <c r="H4708" s="2">
        <v>0</v>
      </c>
      <c r="I4708">
        <v>0.4</v>
      </c>
      <c r="J4708">
        <v>12.2</v>
      </c>
      <c r="K4708">
        <v>2.0456029999999998</v>
      </c>
      <c r="L4708">
        <v>3.9259610499999997</v>
      </c>
    </row>
    <row r="4709" spans="1:12" x14ac:dyDescent="0.25">
      <c r="A4709" t="s">
        <v>515</v>
      </c>
      <c r="B4709">
        <v>1</v>
      </c>
      <c r="C4709">
        <v>9</v>
      </c>
      <c r="D4709">
        <v>9</v>
      </c>
      <c r="E4709">
        <v>921465</v>
      </c>
      <c r="F4709" s="2">
        <v>0.03</v>
      </c>
      <c r="G4709" s="2">
        <v>0</v>
      </c>
      <c r="H4709" s="2">
        <v>0</v>
      </c>
      <c r="I4709">
        <v>0.4</v>
      </c>
      <c r="J4709">
        <v>7.2</v>
      </c>
      <c r="K4709">
        <v>0.76073250000000003</v>
      </c>
      <c r="L4709">
        <v>2.2262563750000002</v>
      </c>
    </row>
    <row r="4710" spans="1:12" x14ac:dyDescent="0.25">
      <c r="A4710" t="s">
        <v>515</v>
      </c>
      <c r="B4710">
        <v>1</v>
      </c>
      <c r="C4710">
        <v>5</v>
      </c>
      <c r="D4710">
        <v>4</v>
      </c>
      <c r="E4710">
        <v>921172</v>
      </c>
      <c r="F4710" s="2">
        <v>0.03</v>
      </c>
      <c r="G4710" s="2">
        <v>0</v>
      </c>
      <c r="H4710" s="2">
        <v>0</v>
      </c>
      <c r="I4710">
        <v>0.4</v>
      </c>
      <c r="J4710">
        <v>3</v>
      </c>
      <c r="K4710">
        <v>0.76058599999999998</v>
      </c>
      <c r="L4710">
        <v>1.1762051</v>
      </c>
    </row>
    <row r="4711" spans="1:12" x14ac:dyDescent="0.25">
      <c r="A4711" t="s">
        <v>515</v>
      </c>
      <c r="B4711">
        <v>1</v>
      </c>
      <c r="C4711">
        <v>7</v>
      </c>
      <c r="D4711">
        <v>7</v>
      </c>
      <c r="E4711">
        <v>1031489</v>
      </c>
      <c r="F4711" s="2">
        <v>0.02</v>
      </c>
      <c r="G4711" s="2">
        <v>0</v>
      </c>
      <c r="H4711" s="2">
        <v>0</v>
      </c>
      <c r="I4711">
        <v>0.4</v>
      </c>
      <c r="J4711">
        <v>5.6000000000000005</v>
      </c>
      <c r="K4711">
        <v>0.71574450000000001</v>
      </c>
      <c r="L4711">
        <v>1.8105105750000001</v>
      </c>
    </row>
    <row r="4712" spans="1:12" x14ac:dyDescent="0.25">
      <c r="A4712" t="s">
        <v>515</v>
      </c>
      <c r="B4712">
        <v>1</v>
      </c>
      <c r="C4712">
        <v>12</v>
      </c>
      <c r="D4712">
        <v>12</v>
      </c>
      <c r="E4712">
        <v>3136465</v>
      </c>
      <c r="F4712" s="2">
        <v>0.02</v>
      </c>
      <c r="G4712" s="2">
        <v>0</v>
      </c>
      <c r="H4712" s="2">
        <v>0</v>
      </c>
      <c r="I4712">
        <v>0.4</v>
      </c>
      <c r="J4712">
        <v>9.6000000000000014</v>
      </c>
      <c r="K4712">
        <v>1.7682324999999999</v>
      </c>
      <c r="L4712">
        <v>3.1788813750000005</v>
      </c>
    </row>
    <row r="4713" spans="1:12" x14ac:dyDescent="0.25">
      <c r="A4713" t="s">
        <v>515</v>
      </c>
      <c r="B4713">
        <v>1</v>
      </c>
      <c r="C4713">
        <v>7</v>
      </c>
      <c r="D4713">
        <v>2</v>
      </c>
      <c r="E4713">
        <v>520176</v>
      </c>
      <c r="F4713" s="2">
        <v>0.03</v>
      </c>
      <c r="G4713" s="2">
        <v>0</v>
      </c>
      <c r="H4713" s="2">
        <v>0</v>
      </c>
      <c r="I4713">
        <v>0.4</v>
      </c>
      <c r="J4713">
        <v>0.60000000000000009</v>
      </c>
      <c r="K4713">
        <v>0.56008799999999992</v>
      </c>
      <c r="L4713">
        <v>0.5060308</v>
      </c>
    </row>
    <row r="4714" spans="1:12" x14ac:dyDescent="0.25">
      <c r="A4714" t="s">
        <v>515</v>
      </c>
      <c r="B4714">
        <v>1</v>
      </c>
      <c r="C4714">
        <v>1</v>
      </c>
      <c r="D4714">
        <v>1</v>
      </c>
      <c r="E4714">
        <v>781799</v>
      </c>
      <c r="F4714" s="2">
        <v>0.06</v>
      </c>
      <c r="G4714" s="2">
        <v>0</v>
      </c>
      <c r="H4714" s="2">
        <v>0.01</v>
      </c>
      <c r="I4714">
        <v>0.4</v>
      </c>
      <c r="J4714">
        <v>0.8</v>
      </c>
      <c r="K4714">
        <v>1.2408994999999998</v>
      </c>
      <c r="L4714">
        <v>0.79431482499999995</v>
      </c>
    </row>
    <row r="4715" spans="1:12" x14ac:dyDescent="0.25">
      <c r="A4715" t="s">
        <v>515</v>
      </c>
      <c r="B4715">
        <v>1</v>
      </c>
      <c r="C4715">
        <v>10</v>
      </c>
      <c r="D4715">
        <v>10</v>
      </c>
      <c r="E4715">
        <v>20658640</v>
      </c>
      <c r="F4715" s="2">
        <v>0.02</v>
      </c>
      <c r="G4715" s="2">
        <v>0</v>
      </c>
      <c r="H4715" s="2">
        <v>0</v>
      </c>
      <c r="I4715">
        <v>0.4</v>
      </c>
      <c r="J4715">
        <v>8</v>
      </c>
      <c r="K4715">
        <v>10.529319999999998</v>
      </c>
      <c r="L4715">
        <v>5.845262</v>
      </c>
    </row>
    <row r="4716" spans="1:12" x14ac:dyDescent="0.25">
      <c r="A4716" t="s">
        <v>515</v>
      </c>
      <c r="B4716">
        <v>1</v>
      </c>
      <c r="C4716">
        <v>11</v>
      </c>
      <c r="D4716">
        <v>11</v>
      </c>
      <c r="E4716">
        <v>1891032</v>
      </c>
      <c r="F4716" s="2">
        <v>0.02</v>
      </c>
      <c r="G4716" s="2">
        <v>0</v>
      </c>
      <c r="H4716" s="2">
        <v>0</v>
      </c>
      <c r="I4716">
        <v>0.4</v>
      </c>
      <c r="J4716">
        <v>8.8000000000000007</v>
      </c>
      <c r="K4716">
        <v>1.145516</v>
      </c>
      <c r="L4716">
        <v>2.7609306000000005</v>
      </c>
    </row>
    <row r="4717" spans="1:12" x14ac:dyDescent="0.25">
      <c r="A4717" t="s">
        <v>4301</v>
      </c>
      <c r="B4717">
        <v>1</v>
      </c>
      <c r="C4717">
        <v>6</v>
      </c>
      <c r="D4717">
        <v>5</v>
      </c>
      <c r="E4717">
        <v>121390</v>
      </c>
      <c r="F4717" s="2">
        <v>0.01</v>
      </c>
      <c r="G4717" s="2">
        <v>0</v>
      </c>
      <c r="H4717" s="2">
        <v>0</v>
      </c>
      <c r="I4717">
        <v>0.4</v>
      </c>
      <c r="J4717">
        <v>3.8</v>
      </c>
      <c r="K4717">
        <v>0.160695</v>
      </c>
      <c r="L4717">
        <v>1.16624325</v>
      </c>
    </row>
    <row r="4718" spans="1:12" x14ac:dyDescent="0.25">
      <c r="A4718" t="s">
        <v>7562</v>
      </c>
      <c r="B4718">
        <v>1</v>
      </c>
      <c r="C4718">
        <v>11</v>
      </c>
      <c r="D4718">
        <v>11</v>
      </c>
      <c r="E4718">
        <v>156242</v>
      </c>
      <c r="F4718" s="2">
        <v>0.06</v>
      </c>
      <c r="G4718" s="2">
        <v>0</v>
      </c>
      <c r="H4718" s="2">
        <v>0.01</v>
      </c>
      <c r="I4718">
        <v>0.4</v>
      </c>
      <c r="J4718">
        <v>8.8000000000000007</v>
      </c>
      <c r="K4718">
        <v>0.92812099999999997</v>
      </c>
      <c r="L4718">
        <v>2.6848423500000003</v>
      </c>
    </row>
    <row r="4719" spans="1:12" x14ac:dyDescent="0.25">
      <c r="A4719" t="s">
        <v>7562</v>
      </c>
      <c r="B4719">
        <v>1</v>
      </c>
      <c r="C4719">
        <v>5</v>
      </c>
      <c r="D4719">
        <v>5</v>
      </c>
      <c r="E4719">
        <v>38479</v>
      </c>
      <c r="F4719" s="2">
        <v>7.0000000000000007E-2</v>
      </c>
      <c r="G4719" s="2">
        <v>0</v>
      </c>
      <c r="H4719" s="2">
        <v>0.01</v>
      </c>
      <c r="I4719">
        <v>0.4</v>
      </c>
      <c r="J4719">
        <v>4</v>
      </c>
      <c r="K4719">
        <v>0.96923950000000003</v>
      </c>
      <c r="L4719">
        <v>1.4992338250000001</v>
      </c>
    </row>
    <row r="4720" spans="1:12" x14ac:dyDescent="0.25">
      <c r="A4720" t="s">
        <v>16835</v>
      </c>
      <c r="B4720">
        <v>1</v>
      </c>
      <c r="C4720">
        <v>8</v>
      </c>
      <c r="D4720">
        <v>4</v>
      </c>
      <c r="E4720">
        <v>58556</v>
      </c>
      <c r="F4720" s="2">
        <v>0.02</v>
      </c>
      <c r="G4720" s="2">
        <v>0</v>
      </c>
      <c r="H4720" s="2">
        <v>0</v>
      </c>
      <c r="I4720">
        <v>0.4</v>
      </c>
      <c r="J4720">
        <v>2.4000000000000004</v>
      </c>
      <c r="K4720">
        <v>0.22927800000000001</v>
      </c>
      <c r="L4720">
        <v>0.84024730000000014</v>
      </c>
    </row>
    <row r="4721" spans="1:12" x14ac:dyDescent="0.25">
      <c r="A4721" t="s">
        <v>4210</v>
      </c>
      <c r="B4721">
        <v>1</v>
      </c>
      <c r="C4721">
        <v>798</v>
      </c>
      <c r="D4721">
        <v>4</v>
      </c>
      <c r="E4721">
        <v>6122</v>
      </c>
      <c r="F4721" s="2">
        <v>0</v>
      </c>
      <c r="G4721" s="2">
        <v>0</v>
      </c>
      <c r="H4721" s="2">
        <v>0</v>
      </c>
      <c r="I4721">
        <v>0.4</v>
      </c>
      <c r="J4721">
        <v>-155.60000000000002</v>
      </c>
      <c r="K4721">
        <v>3.0609999999999999E-3</v>
      </c>
      <c r="L4721">
        <v>-38.738928650000013</v>
      </c>
    </row>
    <row r="4722" spans="1:12" x14ac:dyDescent="0.25">
      <c r="A4722" t="s">
        <v>8587</v>
      </c>
      <c r="B4722">
        <v>1</v>
      </c>
      <c r="C4722">
        <v>50</v>
      </c>
      <c r="D4722">
        <v>4</v>
      </c>
      <c r="E4722">
        <v>2384</v>
      </c>
      <c r="F4722" s="2">
        <v>0.01</v>
      </c>
      <c r="G4722" s="2">
        <v>0</v>
      </c>
      <c r="H4722" s="2">
        <v>0</v>
      </c>
      <c r="I4722">
        <v>0.4</v>
      </c>
      <c r="J4722">
        <v>-6.0000000000000009</v>
      </c>
      <c r="K4722">
        <v>0.101192</v>
      </c>
      <c r="L4722">
        <v>-1.3045828000000004</v>
      </c>
    </row>
    <row r="4723" spans="1:12" x14ac:dyDescent="0.25">
      <c r="A4723" t="s">
        <v>17114</v>
      </c>
      <c r="B4723">
        <v>1</v>
      </c>
      <c r="C4723">
        <v>6</v>
      </c>
      <c r="D4723">
        <v>2</v>
      </c>
      <c r="E4723">
        <v>55464</v>
      </c>
      <c r="F4723" s="2">
        <v>0.02</v>
      </c>
      <c r="G4723" s="2">
        <v>0</v>
      </c>
      <c r="H4723" s="2">
        <v>0</v>
      </c>
      <c r="I4723">
        <v>0.4</v>
      </c>
      <c r="J4723">
        <v>0.8</v>
      </c>
      <c r="K4723">
        <v>0.22773200000000002</v>
      </c>
      <c r="L4723">
        <v>0.43970620000000005</v>
      </c>
    </row>
    <row r="4724" spans="1:12" x14ac:dyDescent="0.25">
      <c r="A4724" t="s">
        <v>1357</v>
      </c>
      <c r="B4724">
        <v>1</v>
      </c>
      <c r="C4724">
        <v>5</v>
      </c>
      <c r="D4724">
        <v>6</v>
      </c>
      <c r="E4724">
        <v>57192</v>
      </c>
      <c r="F4724" s="2">
        <v>0</v>
      </c>
      <c r="G4724" s="2">
        <v>0</v>
      </c>
      <c r="H4724" s="2">
        <v>0</v>
      </c>
      <c r="I4724">
        <v>0.4</v>
      </c>
      <c r="J4724">
        <v>5.0000000000000009</v>
      </c>
      <c r="K4724">
        <v>2.8596E-2</v>
      </c>
      <c r="L4724">
        <v>1.4200086000000001</v>
      </c>
    </row>
    <row r="4725" spans="1:12" x14ac:dyDescent="0.25">
      <c r="A4725" t="s">
        <v>3387</v>
      </c>
      <c r="B4725">
        <v>1</v>
      </c>
      <c r="C4725">
        <v>6</v>
      </c>
      <c r="D4725">
        <v>6</v>
      </c>
      <c r="E4725">
        <v>180238</v>
      </c>
      <c r="F4725" s="2">
        <v>0</v>
      </c>
      <c r="G4725" s="2">
        <v>0</v>
      </c>
      <c r="H4725" s="2">
        <v>0</v>
      </c>
      <c r="I4725">
        <v>0.4</v>
      </c>
      <c r="J4725">
        <v>4.8000000000000007</v>
      </c>
      <c r="K4725">
        <v>9.0118999999999991E-2</v>
      </c>
      <c r="L4725">
        <v>1.3915416500000004</v>
      </c>
    </row>
    <row r="4726" spans="1:12" x14ac:dyDescent="0.25">
      <c r="A4726" t="s">
        <v>20601</v>
      </c>
      <c r="B4726">
        <v>1</v>
      </c>
      <c r="C4726">
        <v>5</v>
      </c>
      <c r="D4726">
        <v>5</v>
      </c>
      <c r="E4726">
        <v>35916</v>
      </c>
      <c r="F4726" s="2">
        <v>0</v>
      </c>
      <c r="G4726" s="2">
        <v>0</v>
      </c>
      <c r="H4726" s="2">
        <v>0</v>
      </c>
      <c r="I4726">
        <v>0.4</v>
      </c>
      <c r="J4726">
        <v>4</v>
      </c>
      <c r="K4726">
        <v>1.7957999999999998E-2</v>
      </c>
      <c r="L4726">
        <v>1.1662853000000002</v>
      </c>
    </row>
    <row r="4727" spans="1:12" x14ac:dyDescent="0.25">
      <c r="A4727" t="s">
        <v>1197</v>
      </c>
      <c r="B4727">
        <v>1</v>
      </c>
      <c r="C4727">
        <v>4</v>
      </c>
      <c r="D4727">
        <v>4</v>
      </c>
      <c r="E4727">
        <v>12591</v>
      </c>
      <c r="F4727" s="2">
        <v>0</v>
      </c>
      <c r="G4727" s="2">
        <v>0</v>
      </c>
      <c r="H4727" s="2">
        <v>0</v>
      </c>
      <c r="I4727">
        <v>0.4</v>
      </c>
      <c r="J4727">
        <v>3.2</v>
      </c>
      <c r="K4727">
        <v>6.2954999999999999E-3</v>
      </c>
      <c r="L4727">
        <v>0.96220342500000011</v>
      </c>
    </row>
    <row r="4728" spans="1:12" x14ac:dyDescent="0.25">
      <c r="A4728" t="s">
        <v>1197</v>
      </c>
      <c r="B4728">
        <v>1</v>
      </c>
      <c r="C4728">
        <v>8</v>
      </c>
      <c r="D4728">
        <v>8</v>
      </c>
      <c r="E4728">
        <v>222862</v>
      </c>
      <c r="F4728" s="2">
        <v>0.01</v>
      </c>
      <c r="G4728" s="2">
        <v>0</v>
      </c>
      <c r="H4728" s="2">
        <v>0</v>
      </c>
      <c r="I4728">
        <v>0.4</v>
      </c>
      <c r="J4728">
        <v>6.4</v>
      </c>
      <c r="K4728">
        <v>0.21143099999999998</v>
      </c>
      <c r="L4728">
        <v>1.8340008500000002</v>
      </c>
    </row>
    <row r="4729" spans="1:12" x14ac:dyDescent="0.25">
      <c r="A4729" t="s">
        <v>1197</v>
      </c>
      <c r="B4729">
        <v>1</v>
      </c>
      <c r="C4729">
        <v>8</v>
      </c>
      <c r="D4729">
        <v>5</v>
      </c>
      <c r="E4729">
        <v>164241</v>
      </c>
      <c r="F4729" s="2">
        <v>0</v>
      </c>
      <c r="G4729" s="2">
        <v>0</v>
      </c>
      <c r="H4729" s="2">
        <v>0</v>
      </c>
      <c r="I4729">
        <v>0.4</v>
      </c>
      <c r="J4729">
        <v>3.4</v>
      </c>
      <c r="K4729">
        <v>8.2120499999999999E-2</v>
      </c>
      <c r="L4729">
        <v>1.0387421750000001</v>
      </c>
    </row>
    <row r="4730" spans="1:12" x14ac:dyDescent="0.25">
      <c r="A4730" t="s">
        <v>4532</v>
      </c>
      <c r="B4730">
        <v>1</v>
      </c>
      <c r="C4730">
        <v>10</v>
      </c>
      <c r="D4730">
        <v>9</v>
      </c>
      <c r="E4730">
        <v>720749</v>
      </c>
      <c r="F4730" s="2">
        <v>0.01</v>
      </c>
      <c r="G4730" s="2">
        <v>0</v>
      </c>
      <c r="H4730" s="2">
        <v>0</v>
      </c>
      <c r="I4730">
        <v>0.4</v>
      </c>
      <c r="J4730">
        <v>7</v>
      </c>
      <c r="K4730">
        <v>0.46037450000000002</v>
      </c>
      <c r="L4730">
        <v>2.0711310750000003</v>
      </c>
    </row>
    <row r="4731" spans="1:12" x14ac:dyDescent="0.25">
      <c r="A4731" t="s">
        <v>8313</v>
      </c>
      <c r="B4731">
        <v>1</v>
      </c>
      <c r="C4731">
        <v>6</v>
      </c>
      <c r="D4731">
        <v>5</v>
      </c>
      <c r="E4731">
        <v>149550</v>
      </c>
      <c r="F4731" s="2">
        <v>0.05</v>
      </c>
      <c r="G4731" s="2">
        <v>0</v>
      </c>
      <c r="H4731" s="2">
        <v>0</v>
      </c>
      <c r="I4731">
        <v>0.4</v>
      </c>
      <c r="J4731">
        <v>3.8</v>
      </c>
      <c r="K4731">
        <v>0.57477500000000015</v>
      </c>
      <c r="L4731">
        <v>1.3111712499999999</v>
      </c>
    </row>
    <row r="4732" spans="1:12" x14ac:dyDescent="0.25">
      <c r="A4732" t="s">
        <v>8313</v>
      </c>
      <c r="B4732">
        <v>1</v>
      </c>
      <c r="C4732">
        <v>7</v>
      </c>
      <c r="D4732">
        <v>6</v>
      </c>
      <c r="E4732">
        <v>1143472</v>
      </c>
      <c r="F4732" s="2">
        <v>0.05</v>
      </c>
      <c r="G4732" s="2">
        <v>0</v>
      </c>
      <c r="H4732" s="2">
        <v>0</v>
      </c>
      <c r="I4732">
        <v>0.4</v>
      </c>
      <c r="J4732">
        <v>4.6000000000000005</v>
      </c>
      <c r="K4732">
        <v>1.071736</v>
      </c>
      <c r="L4732">
        <v>1.6851076</v>
      </c>
    </row>
    <row r="4733" spans="1:12" x14ac:dyDescent="0.25">
      <c r="A4733" t="s">
        <v>8313</v>
      </c>
      <c r="B4733">
        <v>1</v>
      </c>
      <c r="C4733">
        <v>6</v>
      </c>
      <c r="D4733">
        <v>5</v>
      </c>
      <c r="E4733">
        <v>539045</v>
      </c>
      <c r="F4733" s="2">
        <v>0.04</v>
      </c>
      <c r="G4733" s="2">
        <v>0</v>
      </c>
      <c r="H4733" s="2">
        <v>0.01</v>
      </c>
      <c r="I4733">
        <v>0.4</v>
      </c>
      <c r="J4733">
        <v>3.8</v>
      </c>
      <c r="K4733">
        <v>0.91952250000000002</v>
      </c>
      <c r="L4733">
        <v>1.4318328749999998</v>
      </c>
    </row>
    <row r="4734" spans="1:12" x14ac:dyDescent="0.25">
      <c r="A4734" t="s">
        <v>20907</v>
      </c>
      <c r="B4734">
        <v>1</v>
      </c>
      <c r="C4734">
        <v>8</v>
      </c>
      <c r="D4734">
        <v>5</v>
      </c>
      <c r="E4734">
        <v>1193226</v>
      </c>
      <c r="F4734" s="2">
        <v>0</v>
      </c>
      <c r="G4734" s="2">
        <v>0</v>
      </c>
      <c r="H4734" s="2">
        <v>0</v>
      </c>
      <c r="I4734">
        <v>0.4</v>
      </c>
      <c r="J4734">
        <v>3.4</v>
      </c>
      <c r="K4734">
        <v>0.59661299999999995</v>
      </c>
      <c r="L4734">
        <v>1.2188145500000001</v>
      </c>
    </row>
    <row r="4735" spans="1:12" x14ac:dyDescent="0.25">
      <c r="A4735" t="s">
        <v>18350</v>
      </c>
      <c r="B4735">
        <v>1</v>
      </c>
      <c r="C4735">
        <v>8</v>
      </c>
      <c r="D4735">
        <v>4</v>
      </c>
      <c r="E4735">
        <v>777777</v>
      </c>
      <c r="F4735" s="2">
        <v>0</v>
      </c>
      <c r="G4735" s="2">
        <v>0</v>
      </c>
      <c r="H4735" s="2">
        <v>0</v>
      </c>
      <c r="I4735">
        <v>0.4</v>
      </c>
      <c r="J4735">
        <v>2.4000000000000004</v>
      </c>
      <c r="K4735">
        <v>0.38888849999999997</v>
      </c>
      <c r="L4735">
        <v>0.89611097500000003</v>
      </c>
    </row>
    <row r="4736" spans="1:12" x14ac:dyDescent="0.25">
      <c r="A4736" t="s">
        <v>19132</v>
      </c>
      <c r="B4736">
        <v>1</v>
      </c>
      <c r="C4736">
        <v>9</v>
      </c>
      <c r="D4736">
        <v>8</v>
      </c>
      <c r="E4736">
        <v>179803</v>
      </c>
      <c r="F4736" s="2">
        <v>0.02</v>
      </c>
      <c r="G4736" s="2">
        <v>0</v>
      </c>
      <c r="H4736" s="2">
        <v>0</v>
      </c>
      <c r="I4736">
        <v>0.4</v>
      </c>
      <c r="J4736">
        <v>6.2</v>
      </c>
      <c r="K4736">
        <v>0.28990150000000003</v>
      </c>
      <c r="L4736">
        <v>1.811465525</v>
      </c>
    </row>
    <row r="4737" spans="1:12" x14ac:dyDescent="0.25">
      <c r="A4737" t="s">
        <v>11571</v>
      </c>
      <c r="B4737">
        <v>1</v>
      </c>
      <c r="C4737">
        <v>6</v>
      </c>
      <c r="D4737">
        <v>4</v>
      </c>
      <c r="E4737">
        <v>33459</v>
      </c>
      <c r="F4737" s="2">
        <v>0.02</v>
      </c>
      <c r="G4737" s="2">
        <v>0</v>
      </c>
      <c r="H4737" s="2">
        <v>0</v>
      </c>
      <c r="I4737">
        <v>0.4</v>
      </c>
      <c r="J4737">
        <v>2.8000000000000003</v>
      </c>
      <c r="K4737">
        <v>0.21672950000000002</v>
      </c>
      <c r="L4737">
        <v>0.93585532500000013</v>
      </c>
    </row>
    <row r="4738" spans="1:12" x14ac:dyDescent="0.25">
      <c r="A4738" t="s">
        <v>19773</v>
      </c>
      <c r="B4738">
        <v>1</v>
      </c>
      <c r="C4738">
        <v>5</v>
      </c>
      <c r="D4738">
        <v>3</v>
      </c>
      <c r="E4738">
        <v>67726</v>
      </c>
      <c r="F4738" s="2">
        <v>0.01</v>
      </c>
      <c r="G4738" s="2">
        <v>0</v>
      </c>
      <c r="H4738" s="2">
        <v>0</v>
      </c>
      <c r="I4738">
        <v>0.4</v>
      </c>
      <c r="J4738">
        <v>2.0000000000000004</v>
      </c>
      <c r="K4738">
        <v>0.13386300000000001</v>
      </c>
      <c r="L4738">
        <v>0.70685205000000018</v>
      </c>
    </row>
    <row r="4739" spans="1:12" x14ac:dyDescent="0.25">
      <c r="A4739" t="s">
        <v>8496</v>
      </c>
      <c r="B4739">
        <v>1</v>
      </c>
      <c r="C4739">
        <v>2115</v>
      </c>
      <c r="D4739">
        <v>2</v>
      </c>
      <c r="E4739">
        <v>87215</v>
      </c>
      <c r="F4739" s="2">
        <v>0</v>
      </c>
      <c r="G4739" s="2">
        <v>0</v>
      </c>
      <c r="H4739" s="2">
        <v>0</v>
      </c>
      <c r="I4739">
        <v>0.4</v>
      </c>
      <c r="J4739">
        <v>-421</v>
      </c>
      <c r="K4739">
        <v>4.36075E-2</v>
      </c>
      <c r="L4739">
        <v>-105.074737375</v>
      </c>
    </row>
    <row r="4740" spans="1:12" x14ac:dyDescent="0.25">
      <c r="A4740" t="s">
        <v>6580</v>
      </c>
      <c r="B4740">
        <v>1</v>
      </c>
      <c r="C4740">
        <v>143</v>
      </c>
      <c r="D4740">
        <v>9</v>
      </c>
      <c r="E4740">
        <v>61475</v>
      </c>
      <c r="F4740" s="2">
        <v>0.04</v>
      </c>
      <c r="G4740" s="2">
        <v>0</v>
      </c>
      <c r="H4740" s="2">
        <v>0</v>
      </c>
      <c r="I4740">
        <v>0.4</v>
      </c>
      <c r="J4740">
        <v>-19.600000000000001</v>
      </c>
      <c r="K4740">
        <v>0.4307375</v>
      </c>
      <c r="L4740">
        <v>-4.5892418749999999</v>
      </c>
    </row>
    <row r="4741" spans="1:12" x14ac:dyDescent="0.25">
      <c r="A4741" t="s">
        <v>12927</v>
      </c>
      <c r="B4741">
        <v>1</v>
      </c>
      <c r="C4741">
        <v>7</v>
      </c>
      <c r="D4741">
        <v>7</v>
      </c>
      <c r="E4741">
        <v>83393</v>
      </c>
      <c r="F4741" s="2">
        <v>7.0000000000000007E-2</v>
      </c>
      <c r="G4741" s="2">
        <v>0</v>
      </c>
      <c r="H4741" s="2">
        <v>0.02</v>
      </c>
      <c r="I4741">
        <v>0.4</v>
      </c>
      <c r="J4741">
        <v>5.6000000000000005</v>
      </c>
      <c r="K4741">
        <v>1.2416965000000002</v>
      </c>
      <c r="L4741">
        <v>1.9945937750000002</v>
      </c>
    </row>
    <row r="4742" spans="1:12" x14ac:dyDescent="0.25">
      <c r="A4742" t="s">
        <v>12927</v>
      </c>
      <c r="B4742">
        <v>1</v>
      </c>
      <c r="C4742">
        <v>3</v>
      </c>
      <c r="D4742">
        <v>2</v>
      </c>
      <c r="E4742">
        <v>385658</v>
      </c>
      <c r="F4742" s="2">
        <v>0.04</v>
      </c>
      <c r="G4742" s="2">
        <v>0</v>
      </c>
      <c r="H4742" s="2">
        <v>0.02</v>
      </c>
      <c r="I4742">
        <v>0.4</v>
      </c>
      <c r="J4742">
        <v>1.4000000000000001</v>
      </c>
      <c r="K4742">
        <v>1.0928290000000001</v>
      </c>
      <c r="L4742">
        <v>0.89249014999999998</v>
      </c>
    </row>
    <row r="4743" spans="1:12" x14ac:dyDescent="0.25">
      <c r="A4743" t="s">
        <v>8298</v>
      </c>
      <c r="B4743">
        <v>1</v>
      </c>
      <c r="C4743">
        <v>8</v>
      </c>
      <c r="D4743">
        <v>4</v>
      </c>
      <c r="E4743">
        <v>168913</v>
      </c>
      <c r="F4743" s="2">
        <v>0.02</v>
      </c>
      <c r="G4743" s="2">
        <v>0</v>
      </c>
      <c r="H4743" s="2">
        <v>0</v>
      </c>
      <c r="I4743">
        <v>0.4</v>
      </c>
      <c r="J4743">
        <v>2.4000000000000004</v>
      </c>
      <c r="K4743">
        <v>0.2844565</v>
      </c>
      <c r="L4743">
        <v>0.85955977500000014</v>
      </c>
    </row>
    <row r="4744" spans="1:12" x14ac:dyDescent="0.25">
      <c r="A4744" t="s">
        <v>14324</v>
      </c>
      <c r="B4744">
        <v>1</v>
      </c>
      <c r="C4744">
        <v>12</v>
      </c>
      <c r="D4744">
        <v>12</v>
      </c>
      <c r="E4744">
        <v>241678</v>
      </c>
      <c r="F4744" s="2">
        <v>0.03</v>
      </c>
      <c r="G4744" s="2">
        <v>0</v>
      </c>
      <c r="H4744" s="2">
        <v>0</v>
      </c>
      <c r="I4744">
        <v>0.4</v>
      </c>
      <c r="J4744">
        <v>9.6000000000000014</v>
      </c>
      <c r="K4744">
        <v>0.42083899999999996</v>
      </c>
      <c r="L4744">
        <v>2.7072936500000004</v>
      </c>
    </row>
    <row r="4745" spans="1:12" x14ac:dyDescent="0.25">
      <c r="A4745" t="s">
        <v>14324</v>
      </c>
      <c r="B4745">
        <v>1</v>
      </c>
      <c r="C4745">
        <v>5</v>
      </c>
      <c r="D4745">
        <v>4</v>
      </c>
      <c r="E4745">
        <v>124948</v>
      </c>
      <c r="F4745" s="2">
        <v>0.05</v>
      </c>
      <c r="G4745" s="2">
        <v>0</v>
      </c>
      <c r="H4745" s="2">
        <v>0.01</v>
      </c>
      <c r="I4745">
        <v>0.4</v>
      </c>
      <c r="J4745">
        <v>3</v>
      </c>
      <c r="K4745">
        <v>0.81247400000000014</v>
      </c>
      <c r="L4745">
        <v>1.1943659</v>
      </c>
    </row>
    <row r="4746" spans="1:12" x14ac:dyDescent="0.25">
      <c r="A4746" t="s">
        <v>144</v>
      </c>
      <c r="B4746">
        <v>1</v>
      </c>
      <c r="C4746">
        <v>6</v>
      </c>
      <c r="D4746">
        <v>5</v>
      </c>
      <c r="E4746">
        <v>159145</v>
      </c>
      <c r="F4746" s="2">
        <v>0.04</v>
      </c>
      <c r="G4746" s="2">
        <v>0</v>
      </c>
      <c r="H4746" s="2">
        <v>0</v>
      </c>
      <c r="I4746">
        <v>0.4</v>
      </c>
      <c r="J4746">
        <v>3.8</v>
      </c>
      <c r="K4746">
        <v>0.47957250000000001</v>
      </c>
      <c r="L4746">
        <v>1.2778503749999999</v>
      </c>
    </row>
    <row r="4747" spans="1:12" x14ac:dyDescent="0.25">
      <c r="A4747" t="s">
        <v>144</v>
      </c>
      <c r="B4747">
        <v>1</v>
      </c>
      <c r="C4747">
        <v>7</v>
      </c>
      <c r="D4747">
        <v>6</v>
      </c>
      <c r="E4747">
        <v>319017</v>
      </c>
      <c r="F4747" s="2">
        <v>0.02</v>
      </c>
      <c r="G4747" s="2">
        <v>0</v>
      </c>
      <c r="H4747" s="2">
        <v>0</v>
      </c>
      <c r="I4747">
        <v>0.4</v>
      </c>
      <c r="J4747">
        <v>4.6000000000000005</v>
      </c>
      <c r="K4747">
        <v>0.35950850000000001</v>
      </c>
      <c r="L4747">
        <v>1.435827975</v>
      </c>
    </row>
    <row r="4748" spans="1:12" x14ac:dyDescent="0.25">
      <c r="A4748" t="s">
        <v>144</v>
      </c>
      <c r="B4748">
        <v>1</v>
      </c>
      <c r="C4748">
        <v>1</v>
      </c>
      <c r="D4748">
        <v>1</v>
      </c>
      <c r="E4748">
        <v>2580817</v>
      </c>
      <c r="F4748" s="2">
        <v>0.03</v>
      </c>
      <c r="G4748" s="2">
        <v>0</v>
      </c>
      <c r="H4748" s="2">
        <v>0.01</v>
      </c>
      <c r="I4748">
        <v>0.4</v>
      </c>
      <c r="J4748">
        <v>0.8</v>
      </c>
      <c r="K4748">
        <v>1.8404084999999999</v>
      </c>
      <c r="L4748">
        <v>1.0041429749999999</v>
      </c>
    </row>
    <row r="4749" spans="1:12" x14ac:dyDescent="0.25">
      <c r="A4749" t="s">
        <v>144</v>
      </c>
      <c r="B4749">
        <v>1</v>
      </c>
      <c r="C4749">
        <v>8</v>
      </c>
      <c r="D4749">
        <v>6</v>
      </c>
      <c r="E4749">
        <v>250260</v>
      </c>
      <c r="F4749" s="2">
        <v>0.03</v>
      </c>
      <c r="G4749" s="2">
        <v>0</v>
      </c>
      <c r="H4749" s="2">
        <v>0</v>
      </c>
      <c r="I4749">
        <v>0.4</v>
      </c>
      <c r="J4749">
        <v>4.4000000000000004</v>
      </c>
      <c r="K4749">
        <v>0.42513000000000001</v>
      </c>
      <c r="L4749">
        <v>1.4087955000000003</v>
      </c>
    </row>
    <row r="4750" spans="1:12" x14ac:dyDescent="0.25">
      <c r="A4750" t="s">
        <v>144</v>
      </c>
      <c r="B4750">
        <v>1</v>
      </c>
      <c r="C4750">
        <v>10</v>
      </c>
      <c r="D4750">
        <v>9</v>
      </c>
      <c r="E4750">
        <v>1077108</v>
      </c>
      <c r="F4750" s="2">
        <v>0.02</v>
      </c>
      <c r="G4750" s="2">
        <v>0</v>
      </c>
      <c r="H4750" s="2">
        <v>0</v>
      </c>
      <c r="I4750">
        <v>0.4</v>
      </c>
      <c r="J4750">
        <v>7</v>
      </c>
      <c r="K4750">
        <v>0.73855399999999993</v>
      </c>
      <c r="L4750">
        <v>2.1684939000000001</v>
      </c>
    </row>
    <row r="4751" spans="1:12" x14ac:dyDescent="0.25">
      <c r="A4751" t="s">
        <v>144</v>
      </c>
      <c r="B4751">
        <v>1</v>
      </c>
      <c r="C4751">
        <v>16</v>
      </c>
      <c r="D4751">
        <v>13</v>
      </c>
      <c r="E4751">
        <v>303101</v>
      </c>
      <c r="F4751" s="2">
        <v>0.02</v>
      </c>
      <c r="G4751" s="2">
        <v>0</v>
      </c>
      <c r="H4751" s="2">
        <v>0</v>
      </c>
      <c r="I4751">
        <v>0.4</v>
      </c>
      <c r="J4751">
        <v>9.8000000000000007</v>
      </c>
      <c r="K4751">
        <v>0.35155049999999999</v>
      </c>
      <c r="L4751">
        <v>2.7330426750000001</v>
      </c>
    </row>
    <row r="4752" spans="1:12" x14ac:dyDescent="0.25">
      <c r="A4752" t="s">
        <v>144</v>
      </c>
      <c r="B4752">
        <v>1</v>
      </c>
      <c r="C4752">
        <v>4</v>
      </c>
      <c r="D4752">
        <v>4</v>
      </c>
      <c r="E4752">
        <v>9328292</v>
      </c>
      <c r="F4752" s="2">
        <v>0.02</v>
      </c>
      <c r="G4752" s="2">
        <v>0</v>
      </c>
      <c r="H4752" s="2">
        <v>0</v>
      </c>
      <c r="I4752">
        <v>0.4</v>
      </c>
      <c r="J4752">
        <v>3.2</v>
      </c>
      <c r="K4752">
        <v>4.8641459999999999</v>
      </c>
      <c r="L4752">
        <v>2.6624510999999997</v>
      </c>
    </row>
    <row r="4753" spans="1:12" x14ac:dyDescent="0.25">
      <c r="A4753" t="s">
        <v>144</v>
      </c>
      <c r="B4753">
        <v>1</v>
      </c>
      <c r="C4753">
        <v>8</v>
      </c>
      <c r="D4753">
        <v>8</v>
      </c>
      <c r="E4753">
        <v>617155</v>
      </c>
      <c r="F4753" s="2">
        <v>0.03</v>
      </c>
      <c r="G4753" s="2">
        <v>0</v>
      </c>
      <c r="H4753" s="2">
        <v>0.01</v>
      </c>
      <c r="I4753">
        <v>0.4</v>
      </c>
      <c r="J4753">
        <v>6.4</v>
      </c>
      <c r="K4753">
        <v>0.85857749999999999</v>
      </c>
      <c r="L4753">
        <v>2.0605021250000002</v>
      </c>
    </row>
    <row r="4754" spans="1:12" x14ac:dyDescent="0.25">
      <c r="A4754" t="s">
        <v>144</v>
      </c>
      <c r="B4754">
        <v>1</v>
      </c>
      <c r="C4754">
        <v>7</v>
      </c>
      <c r="D4754">
        <v>3</v>
      </c>
      <c r="E4754">
        <v>10271274</v>
      </c>
      <c r="F4754" s="2">
        <v>0.02</v>
      </c>
      <c r="G4754" s="2">
        <v>0</v>
      </c>
      <c r="H4754" s="2">
        <v>0</v>
      </c>
      <c r="I4754">
        <v>0.4</v>
      </c>
      <c r="J4754">
        <v>1.6000000000000003</v>
      </c>
      <c r="K4754">
        <v>5.3356370000000002</v>
      </c>
      <c r="L4754">
        <v>2.4274729500000003</v>
      </c>
    </row>
    <row r="4755" spans="1:12" x14ac:dyDescent="0.25">
      <c r="A4755" t="s">
        <v>144</v>
      </c>
      <c r="B4755">
        <v>1</v>
      </c>
      <c r="C4755">
        <v>14</v>
      </c>
      <c r="D4755">
        <v>13</v>
      </c>
      <c r="E4755">
        <v>775924</v>
      </c>
      <c r="F4755" s="2">
        <v>0.02</v>
      </c>
      <c r="G4755" s="2">
        <v>0</v>
      </c>
      <c r="H4755" s="2">
        <v>0</v>
      </c>
      <c r="I4755">
        <v>0.4</v>
      </c>
      <c r="J4755">
        <v>10.200000000000001</v>
      </c>
      <c r="K4755">
        <v>0.58796199999999998</v>
      </c>
      <c r="L4755">
        <v>2.9157867000000004</v>
      </c>
    </row>
    <row r="4756" spans="1:12" x14ac:dyDescent="0.25">
      <c r="A4756" t="s">
        <v>144</v>
      </c>
      <c r="B4756">
        <v>1</v>
      </c>
      <c r="C4756">
        <v>23</v>
      </c>
      <c r="D4756">
        <v>7</v>
      </c>
      <c r="E4756">
        <v>645247</v>
      </c>
      <c r="F4756" s="2">
        <v>0.03</v>
      </c>
      <c r="G4756" s="2">
        <v>0</v>
      </c>
      <c r="H4756" s="2">
        <v>0</v>
      </c>
      <c r="I4756">
        <v>0.4</v>
      </c>
      <c r="J4756">
        <v>2.4000000000000004</v>
      </c>
      <c r="K4756">
        <v>0.6226235</v>
      </c>
      <c r="L4756">
        <v>0.97791822500000014</v>
      </c>
    </row>
    <row r="4757" spans="1:12" x14ac:dyDescent="0.25">
      <c r="A4757" t="s">
        <v>144</v>
      </c>
      <c r="B4757">
        <v>1</v>
      </c>
      <c r="C4757">
        <v>12</v>
      </c>
      <c r="D4757">
        <v>12</v>
      </c>
      <c r="E4757">
        <v>398127</v>
      </c>
      <c r="F4757" s="2">
        <v>0.02</v>
      </c>
      <c r="G4757" s="2">
        <v>-0.01</v>
      </c>
      <c r="H4757" s="2">
        <v>0.01</v>
      </c>
      <c r="I4757">
        <v>0.4</v>
      </c>
      <c r="J4757">
        <v>9.6000000000000014</v>
      </c>
      <c r="K4757">
        <v>0.49906349999999999</v>
      </c>
      <c r="L4757">
        <v>2.7346722250000006</v>
      </c>
    </row>
    <row r="4758" spans="1:12" x14ac:dyDescent="0.25">
      <c r="A4758" t="s">
        <v>144</v>
      </c>
      <c r="B4758">
        <v>1</v>
      </c>
      <c r="C4758">
        <v>4</v>
      </c>
      <c r="D4758">
        <v>4</v>
      </c>
      <c r="E4758">
        <v>760870</v>
      </c>
      <c r="F4758" s="2">
        <v>0.02</v>
      </c>
      <c r="G4758" s="2">
        <v>0</v>
      </c>
      <c r="H4758" s="2">
        <v>0</v>
      </c>
      <c r="I4758">
        <v>0.4</v>
      </c>
      <c r="J4758">
        <v>3.2</v>
      </c>
      <c r="K4758">
        <v>0.58043500000000003</v>
      </c>
      <c r="L4758">
        <v>1.16315225</v>
      </c>
    </row>
    <row r="4759" spans="1:12" x14ac:dyDescent="0.25">
      <c r="A4759" t="s">
        <v>144</v>
      </c>
      <c r="B4759">
        <v>1</v>
      </c>
      <c r="C4759">
        <v>13</v>
      </c>
      <c r="D4759">
        <v>13</v>
      </c>
      <c r="E4759">
        <v>1017884</v>
      </c>
      <c r="F4759" s="2">
        <v>0.02</v>
      </c>
      <c r="G4759" s="2">
        <v>0</v>
      </c>
      <c r="H4759" s="2">
        <v>0</v>
      </c>
      <c r="I4759">
        <v>0.4</v>
      </c>
      <c r="J4759">
        <v>10.4</v>
      </c>
      <c r="K4759">
        <v>0.70894199999999996</v>
      </c>
      <c r="L4759">
        <v>3.0081297</v>
      </c>
    </row>
    <row r="4760" spans="1:12" x14ac:dyDescent="0.25">
      <c r="A4760" t="s">
        <v>144</v>
      </c>
      <c r="B4760">
        <v>1</v>
      </c>
      <c r="C4760">
        <v>2</v>
      </c>
      <c r="D4760">
        <v>2</v>
      </c>
      <c r="E4760">
        <v>430232</v>
      </c>
      <c r="F4760" s="2">
        <v>0.04</v>
      </c>
      <c r="G4760" s="2">
        <v>0</v>
      </c>
      <c r="H4760" s="2">
        <v>0</v>
      </c>
      <c r="I4760">
        <v>0.4</v>
      </c>
      <c r="J4760">
        <v>1.6</v>
      </c>
      <c r="K4760">
        <v>0.615116</v>
      </c>
      <c r="L4760">
        <v>0.77529060000000005</v>
      </c>
    </row>
    <row r="4761" spans="1:12" x14ac:dyDescent="0.25">
      <c r="A4761" t="s">
        <v>6460</v>
      </c>
      <c r="B4761">
        <v>1</v>
      </c>
      <c r="C4761">
        <v>9</v>
      </c>
      <c r="D4761">
        <v>8</v>
      </c>
      <c r="E4761">
        <v>36515</v>
      </c>
      <c r="F4761" s="2">
        <v>0.03</v>
      </c>
      <c r="G4761" s="2">
        <v>0</v>
      </c>
      <c r="H4761" s="2">
        <v>0.01</v>
      </c>
      <c r="I4761">
        <v>0.4</v>
      </c>
      <c r="J4761">
        <v>6.2</v>
      </c>
      <c r="K4761">
        <v>0.56825749999999997</v>
      </c>
      <c r="L4761">
        <v>1.9088901249999999</v>
      </c>
    </row>
    <row r="4762" spans="1:12" x14ac:dyDescent="0.25">
      <c r="A4762" t="s">
        <v>10492</v>
      </c>
      <c r="B4762">
        <v>1</v>
      </c>
      <c r="C4762">
        <v>7</v>
      </c>
      <c r="D4762">
        <v>4</v>
      </c>
      <c r="E4762">
        <v>168969</v>
      </c>
      <c r="F4762" s="2">
        <v>0.02</v>
      </c>
      <c r="G4762" s="2">
        <v>0</v>
      </c>
      <c r="H4762" s="2">
        <v>0</v>
      </c>
      <c r="I4762">
        <v>0.4</v>
      </c>
      <c r="J4762">
        <v>2.6</v>
      </c>
      <c r="K4762">
        <v>0.28448450000000003</v>
      </c>
      <c r="L4762">
        <v>0.90956957500000002</v>
      </c>
    </row>
    <row r="4763" spans="1:12" x14ac:dyDescent="0.25">
      <c r="A4763" t="s">
        <v>13750</v>
      </c>
      <c r="B4763">
        <v>1</v>
      </c>
      <c r="C4763">
        <v>11</v>
      </c>
      <c r="D4763">
        <v>5</v>
      </c>
      <c r="E4763">
        <v>244540</v>
      </c>
      <c r="F4763" s="2">
        <v>0.03</v>
      </c>
      <c r="G4763" s="2">
        <v>0</v>
      </c>
      <c r="H4763" s="2">
        <v>0.01</v>
      </c>
      <c r="I4763">
        <v>0.4</v>
      </c>
      <c r="J4763">
        <v>2.8</v>
      </c>
      <c r="K4763">
        <v>0.67226999999999992</v>
      </c>
      <c r="L4763">
        <v>1.0952945000000001</v>
      </c>
    </row>
    <row r="4764" spans="1:12" x14ac:dyDescent="0.25">
      <c r="A4764" t="s">
        <v>5602</v>
      </c>
      <c r="B4764">
        <v>1</v>
      </c>
      <c r="C4764">
        <v>6</v>
      </c>
      <c r="D4764">
        <v>4</v>
      </c>
      <c r="E4764">
        <v>114280</v>
      </c>
      <c r="F4764" s="2">
        <v>0.01</v>
      </c>
      <c r="G4764" s="2">
        <v>0</v>
      </c>
      <c r="H4764" s="2">
        <v>0</v>
      </c>
      <c r="I4764">
        <v>0.4</v>
      </c>
      <c r="J4764">
        <v>2.8000000000000003</v>
      </c>
      <c r="K4764">
        <v>0.15714</v>
      </c>
      <c r="L4764">
        <v>0.91499900000000012</v>
      </c>
    </row>
    <row r="4765" spans="1:12" x14ac:dyDescent="0.25">
      <c r="A4765" t="s">
        <v>18887</v>
      </c>
      <c r="B4765">
        <v>1</v>
      </c>
      <c r="C4765">
        <v>21</v>
      </c>
      <c r="D4765">
        <v>17</v>
      </c>
      <c r="E4765">
        <v>717877</v>
      </c>
      <c r="F4765" s="2">
        <v>0.01</v>
      </c>
      <c r="G4765" s="2">
        <v>0</v>
      </c>
      <c r="H4765" s="2">
        <v>0</v>
      </c>
      <c r="I4765">
        <v>0.4</v>
      </c>
      <c r="J4765">
        <v>12.8</v>
      </c>
      <c r="K4765">
        <v>0.45893850000000003</v>
      </c>
      <c r="L4765">
        <v>3.5206284750000005</v>
      </c>
    </row>
    <row r="4766" spans="1:12" x14ac:dyDescent="0.25">
      <c r="A4766" t="s">
        <v>15874</v>
      </c>
      <c r="B4766">
        <v>1</v>
      </c>
      <c r="C4766">
        <v>5</v>
      </c>
      <c r="D4766">
        <v>3</v>
      </c>
      <c r="E4766">
        <v>70118</v>
      </c>
      <c r="F4766" s="2">
        <v>0.01</v>
      </c>
      <c r="G4766" s="2">
        <v>0</v>
      </c>
      <c r="H4766" s="2">
        <v>0.01</v>
      </c>
      <c r="I4766">
        <v>0.4</v>
      </c>
      <c r="J4766">
        <v>2.0000000000000004</v>
      </c>
      <c r="K4766">
        <v>0.38505900000000004</v>
      </c>
      <c r="L4766">
        <v>0.79477065000000013</v>
      </c>
    </row>
    <row r="4767" spans="1:12" x14ac:dyDescent="0.25">
      <c r="A4767" t="s">
        <v>9165</v>
      </c>
      <c r="B4767">
        <v>1</v>
      </c>
      <c r="C4767">
        <v>1700</v>
      </c>
      <c r="D4767">
        <v>2</v>
      </c>
      <c r="E4767">
        <v>11812</v>
      </c>
      <c r="F4767" s="2">
        <v>0</v>
      </c>
      <c r="G4767" s="2">
        <v>0</v>
      </c>
      <c r="H4767" s="2">
        <v>0</v>
      </c>
      <c r="I4767">
        <v>0.4</v>
      </c>
      <c r="J4767">
        <v>-338</v>
      </c>
      <c r="K4767">
        <v>5.9059999999999998E-3</v>
      </c>
      <c r="L4767">
        <v>-84.337932899999998</v>
      </c>
    </row>
    <row r="4768" spans="1:12" x14ac:dyDescent="0.25">
      <c r="A4768" t="s">
        <v>11768</v>
      </c>
      <c r="B4768">
        <v>1</v>
      </c>
      <c r="C4768">
        <v>9</v>
      </c>
      <c r="D4768">
        <v>9</v>
      </c>
      <c r="E4768">
        <v>4829710</v>
      </c>
      <c r="F4768" s="2">
        <v>0</v>
      </c>
      <c r="G4768" s="2">
        <v>0</v>
      </c>
      <c r="H4768" s="2">
        <v>0</v>
      </c>
      <c r="I4768">
        <v>0.4</v>
      </c>
      <c r="J4768">
        <v>7.2</v>
      </c>
      <c r="K4768">
        <v>2.4148549999999998</v>
      </c>
      <c r="L4768">
        <v>2.8051992499999998</v>
      </c>
    </row>
    <row r="4769" spans="1:12" x14ac:dyDescent="0.25">
      <c r="A4769" t="s">
        <v>18800</v>
      </c>
      <c r="B4769">
        <v>1</v>
      </c>
      <c r="C4769">
        <v>5</v>
      </c>
      <c r="D4769">
        <v>1</v>
      </c>
      <c r="E4769">
        <v>2259</v>
      </c>
      <c r="F4769" s="2">
        <v>0</v>
      </c>
      <c r="G4769" s="2">
        <v>0</v>
      </c>
      <c r="H4769" s="2">
        <v>0</v>
      </c>
      <c r="I4769">
        <v>0.4</v>
      </c>
      <c r="J4769">
        <v>0</v>
      </c>
      <c r="K4769">
        <v>1.1294999999999999E-3</v>
      </c>
      <c r="L4769">
        <v>0.16039532500000003</v>
      </c>
    </row>
    <row r="4770" spans="1:12" x14ac:dyDescent="0.25">
      <c r="A4770" t="s">
        <v>18319</v>
      </c>
      <c r="B4770">
        <v>1</v>
      </c>
      <c r="C4770">
        <v>5</v>
      </c>
      <c r="D4770">
        <v>5</v>
      </c>
      <c r="E4770">
        <v>54208</v>
      </c>
      <c r="F4770" s="2">
        <v>0.01</v>
      </c>
      <c r="G4770" s="2">
        <v>0</v>
      </c>
      <c r="H4770" s="2">
        <v>0</v>
      </c>
      <c r="I4770">
        <v>0.4</v>
      </c>
      <c r="J4770">
        <v>4</v>
      </c>
      <c r="K4770">
        <v>0.12710399999999999</v>
      </c>
      <c r="L4770">
        <v>1.2044864000000002</v>
      </c>
    </row>
    <row r="4771" spans="1:12" x14ac:dyDescent="0.25">
      <c r="A4771" t="s">
        <v>18319</v>
      </c>
      <c r="B4771">
        <v>1</v>
      </c>
      <c r="C4771">
        <v>6</v>
      </c>
      <c r="D4771">
        <v>4</v>
      </c>
      <c r="E4771">
        <v>89617</v>
      </c>
      <c r="F4771" s="2">
        <v>0.01</v>
      </c>
      <c r="G4771" s="2">
        <v>0</v>
      </c>
      <c r="H4771" s="2">
        <v>0</v>
      </c>
      <c r="I4771">
        <v>0.4</v>
      </c>
      <c r="J4771">
        <v>2.8000000000000003</v>
      </c>
      <c r="K4771">
        <v>0.14480850000000001</v>
      </c>
      <c r="L4771">
        <v>0.91068297500000006</v>
      </c>
    </row>
    <row r="4772" spans="1:12" x14ac:dyDescent="0.25">
      <c r="A4772" t="s">
        <v>10630</v>
      </c>
      <c r="B4772">
        <v>1</v>
      </c>
      <c r="C4772">
        <v>9</v>
      </c>
      <c r="D4772">
        <v>7</v>
      </c>
      <c r="E4772">
        <v>588121</v>
      </c>
      <c r="F4772" s="2">
        <v>0.03</v>
      </c>
      <c r="G4772" s="2">
        <v>0</v>
      </c>
      <c r="H4772" s="2">
        <v>0.01</v>
      </c>
      <c r="I4772">
        <v>0.4</v>
      </c>
      <c r="J4772">
        <v>5.2</v>
      </c>
      <c r="K4772">
        <v>0.84406049999999999</v>
      </c>
      <c r="L4772">
        <v>1.7554211749999999</v>
      </c>
    </row>
    <row r="4773" spans="1:12" x14ac:dyDescent="0.25">
      <c r="A4773" t="s">
        <v>19826</v>
      </c>
      <c r="B4773">
        <v>1</v>
      </c>
      <c r="C4773">
        <v>1983</v>
      </c>
      <c r="D4773">
        <v>1</v>
      </c>
      <c r="E4773">
        <v>6412</v>
      </c>
      <c r="F4773" s="2">
        <v>0.01</v>
      </c>
      <c r="G4773" s="2">
        <v>0</v>
      </c>
      <c r="H4773" s="2">
        <v>0</v>
      </c>
      <c r="I4773">
        <v>0.4</v>
      </c>
      <c r="J4773">
        <v>-395.6</v>
      </c>
      <c r="K4773">
        <v>0.10320600000000001</v>
      </c>
      <c r="L4773">
        <v>-98.703877900000009</v>
      </c>
    </row>
    <row r="4774" spans="1:12" x14ac:dyDescent="0.25">
      <c r="A4774" t="s">
        <v>11294</v>
      </c>
      <c r="B4774">
        <v>1</v>
      </c>
      <c r="C4774">
        <v>8</v>
      </c>
      <c r="D4774">
        <v>8</v>
      </c>
      <c r="E4774">
        <v>1114465</v>
      </c>
      <c r="F4774" s="2">
        <v>0.02</v>
      </c>
      <c r="G4774" s="2">
        <v>0</v>
      </c>
      <c r="H4774" s="2">
        <v>0</v>
      </c>
      <c r="I4774">
        <v>0.4</v>
      </c>
      <c r="J4774">
        <v>6.4</v>
      </c>
      <c r="K4774">
        <v>0.75723249999999998</v>
      </c>
      <c r="L4774">
        <v>2.0250313750000002</v>
      </c>
    </row>
    <row r="4775" spans="1:12" x14ac:dyDescent="0.25">
      <c r="A4775" t="s">
        <v>8247</v>
      </c>
      <c r="B4775">
        <v>1</v>
      </c>
      <c r="C4775">
        <v>6</v>
      </c>
      <c r="D4775">
        <v>2</v>
      </c>
      <c r="E4775">
        <v>827814</v>
      </c>
      <c r="F4775" s="2">
        <v>0.04</v>
      </c>
      <c r="G4775" s="2">
        <v>0</v>
      </c>
      <c r="H4775" s="2">
        <v>0.01</v>
      </c>
      <c r="I4775">
        <v>0.4</v>
      </c>
      <c r="J4775">
        <v>0.8</v>
      </c>
      <c r="K4775">
        <v>1.0639069999999999</v>
      </c>
      <c r="L4775">
        <v>0.73236744999999992</v>
      </c>
    </row>
    <row r="4776" spans="1:12" x14ac:dyDescent="0.25">
      <c r="A4776" t="s">
        <v>18260</v>
      </c>
      <c r="B4776">
        <v>1</v>
      </c>
      <c r="C4776">
        <v>6</v>
      </c>
      <c r="D4776">
        <v>5</v>
      </c>
      <c r="E4776">
        <v>35247</v>
      </c>
      <c r="F4776" s="2">
        <v>0.02</v>
      </c>
      <c r="G4776" s="2">
        <v>0</v>
      </c>
      <c r="H4776" s="2">
        <v>0</v>
      </c>
      <c r="I4776">
        <v>0.4</v>
      </c>
      <c r="J4776">
        <v>3.8</v>
      </c>
      <c r="K4776">
        <v>0.21762350000000003</v>
      </c>
      <c r="L4776">
        <v>1.1861682249999999</v>
      </c>
    </row>
    <row r="4777" spans="1:12" x14ac:dyDescent="0.25">
      <c r="A4777" t="s">
        <v>5802</v>
      </c>
      <c r="B4777">
        <v>1</v>
      </c>
      <c r="C4777">
        <v>7</v>
      </c>
      <c r="D4777">
        <v>1</v>
      </c>
      <c r="E4777">
        <v>244532</v>
      </c>
      <c r="F4777" s="2">
        <v>0</v>
      </c>
      <c r="G4777" s="2">
        <v>0</v>
      </c>
      <c r="H4777" s="2">
        <v>0</v>
      </c>
      <c r="I4777">
        <v>0.4</v>
      </c>
      <c r="J4777">
        <v>-0.40000000000000013</v>
      </c>
      <c r="K4777">
        <v>0.122266</v>
      </c>
      <c r="L4777">
        <v>0.1027931</v>
      </c>
    </row>
    <row r="4778" spans="1:12" x14ac:dyDescent="0.25">
      <c r="A4778" t="s">
        <v>711</v>
      </c>
      <c r="B4778">
        <v>1</v>
      </c>
      <c r="C4778">
        <v>8</v>
      </c>
      <c r="D4778">
        <v>8</v>
      </c>
      <c r="E4778">
        <v>126986</v>
      </c>
      <c r="F4778" s="2">
        <v>0.02</v>
      </c>
      <c r="G4778" s="2">
        <v>-0.01</v>
      </c>
      <c r="H4778" s="2">
        <v>0</v>
      </c>
      <c r="I4778">
        <v>0.4</v>
      </c>
      <c r="J4778">
        <v>6.4</v>
      </c>
      <c r="K4778">
        <v>0.11349299999999998</v>
      </c>
      <c r="L4778">
        <v>1.7997225500000003</v>
      </c>
    </row>
    <row r="4779" spans="1:12" x14ac:dyDescent="0.25">
      <c r="A4779" t="s">
        <v>5028</v>
      </c>
      <c r="B4779">
        <v>1</v>
      </c>
      <c r="C4779">
        <v>9</v>
      </c>
      <c r="D4779">
        <v>8</v>
      </c>
      <c r="E4779">
        <v>281340</v>
      </c>
      <c r="F4779" s="2">
        <v>0.05</v>
      </c>
      <c r="G4779" s="2">
        <v>0</v>
      </c>
      <c r="H4779" s="2">
        <v>0.01</v>
      </c>
      <c r="I4779">
        <v>0.4</v>
      </c>
      <c r="J4779">
        <v>6.2</v>
      </c>
      <c r="K4779">
        <v>0.89067000000000007</v>
      </c>
      <c r="L4779">
        <v>2.0217345</v>
      </c>
    </row>
    <row r="4780" spans="1:12" x14ac:dyDescent="0.25">
      <c r="A4780" t="s">
        <v>5028</v>
      </c>
      <c r="B4780">
        <v>1</v>
      </c>
      <c r="C4780">
        <v>8</v>
      </c>
      <c r="D4780">
        <v>7</v>
      </c>
      <c r="E4780">
        <v>335194</v>
      </c>
      <c r="F4780" s="2">
        <v>7.0000000000000007E-2</v>
      </c>
      <c r="G4780" s="2">
        <v>0</v>
      </c>
      <c r="H4780" s="2">
        <v>0.01</v>
      </c>
      <c r="I4780">
        <v>0.4</v>
      </c>
      <c r="J4780">
        <v>5.4</v>
      </c>
      <c r="K4780">
        <v>1.117597</v>
      </c>
      <c r="L4780">
        <v>1.9011589500000001</v>
      </c>
    </row>
    <row r="4781" spans="1:12" x14ac:dyDescent="0.25">
      <c r="A4781" t="s">
        <v>406</v>
      </c>
      <c r="B4781">
        <v>1</v>
      </c>
      <c r="C4781">
        <v>3</v>
      </c>
      <c r="D4781">
        <v>2</v>
      </c>
      <c r="E4781">
        <v>481259</v>
      </c>
      <c r="F4781" s="2">
        <v>0</v>
      </c>
      <c r="G4781" s="2">
        <v>0</v>
      </c>
      <c r="H4781" s="2">
        <v>0</v>
      </c>
      <c r="I4781">
        <v>0.4</v>
      </c>
      <c r="J4781">
        <v>1.4000000000000001</v>
      </c>
      <c r="K4781">
        <v>0.2406295</v>
      </c>
      <c r="L4781">
        <v>0.59422032499999999</v>
      </c>
    </row>
    <row r="4782" spans="1:12" x14ac:dyDescent="0.25">
      <c r="A4782" t="s">
        <v>14609</v>
      </c>
      <c r="B4782">
        <v>1</v>
      </c>
      <c r="C4782">
        <v>7</v>
      </c>
      <c r="D4782">
        <v>5</v>
      </c>
      <c r="E4782">
        <v>236036</v>
      </c>
      <c r="F4782" s="2">
        <v>0.04</v>
      </c>
      <c r="G4782" s="2">
        <v>0</v>
      </c>
      <c r="H4782" s="2">
        <v>0</v>
      </c>
      <c r="I4782">
        <v>0.4</v>
      </c>
      <c r="J4782">
        <v>3.6</v>
      </c>
      <c r="K4782">
        <v>0.51801799999999998</v>
      </c>
      <c r="L4782">
        <v>1.2413063</v>
      </c>
    </row>
    <row r="4783" spans="1:12" x14ac:dyDescent="0.25">
      <c r="A4783" t="s">
        <v>3795</v>
      </c>
      <c r="B4783">
        <v>1</v>
      </c>
      <c r="C4783">
        <v>23</v>
      </c>
      <c r="D4783">
        <v>23</v>
      </c>
      <c r="E4783">
        <v>802184</v>
      </c>
      <c r="F4783" s="2">
        <v>0.02</v>
      </c>
      <c r="G4783" s="2">
        <v>0</v>
      </c>
      <c r="H4783" s="2">
        <v>0</v>
      </c>
      <c r="I4783">
        <v>0.4</v>
      </c>
      <c r="J4783">
        <v>18.400000000000002</v>
      </c>
      <c r="K4783">
        <v>0.60109199999999996</v>
      </c>
      <c r="L4783">
        <v>4.9703822000000004</v>
      </c>
    </row>
    <row r="4784" spans="1:12" x14ac:dyDescent="0.25">
      <c r="A4784" t="s">
        <v>3795</v>
      </c>
      <c r="B4784">
        <v>1</v>
      </c>
      <c r="C4784">
        <v>9</v>
      </c>
      <c r="D4784">
        <v>9</v>
      </c>
      <c r="E4784">
        <v>2093619</v>
      </c>
      <c r="F4784" s="2">
        <v>0.02</v>
      </c>
      <c r="G4784" s="2">
        <v>0</v>
      </c>
      <c r="H4784" s="2">
        <v>0</v>
      </c>
      <c r="I4784">
        <v>0.4</v>
      </c>
      <c r="J4784">
        <v>7.2</v>
      </c>
      <c r="K4784">
        <v>1.2468094999999999</v>
      </c>
      <c r="L4784">
        <v>2.396383325</v>
      </c>
    </row>
    <row r="4785" spans="1:12" x14ac:dyDescent="0.25">
      <c r="A4785" t="s">
        <v>3795</v>
      </c>
      <c r="B4785">
        <v>1</v>
      </c>
      <c r="C4785">
        <v>29</v>
      </c>
      <c r="D4785">
        <v>17</v>
      </c>
      <c r="E4785">
        <v>1447882</v>
      </c>
      <c r="F4785" s="2">
        <v>0.02</v>
      </c>
      <c r="G4785" s="2">
        <v>0</v>
      </c>
      <c r="H4785" s="2">
        <v>0</v>
      </c>
      <c r="I4785">
        <v>0.4</v>
      </c>
      <c r="J4785">
        <v>11.200000000000001</v>
      </c>
      <c r="K4785">
        <v>0.9239409999999999</v>
      </c>
      <c r="L4785">
        <v>3.2833793500000006</v>
      </c>
    </row>
    <row r="4786" spans="1:12" x14ac:dyDescent="0.25">
      <c r="A4786" t="s">
        <v>3795</v>
      </c>
      <c r="B4786">
        <v>1</v>
      </c>
      <c r="C4786">
        <v>14</v>
      </c>
      <c r="D4786">
        <v>14</v>
      </c>
      <c r="E4786">
        <v>1646051</v>
      </c>
      <c r="F4786" s="2">
        <v>0.02</v>
      </c>
      <c r="G4786" s="2">
        <v>0</v>
      </c>
      <c r="H4786" s="2">
        <v>0</v>
      </c>
      <c r="I4786">
        <v>0.4</v>
      </c>
      <c r="J4786">
        <v>11.200000000000001</v>
      </c>
      <c r="K4786">
        <v>1.0230254999999999</v>
      </c>
      <c r="L4786">
        <v>3.3180589250000003</v>
      </c>
    </row>
    <row r="4787" spans="1:12" x14ac:dyDescent="0.25">
      <c r="A4787" t="s">
        <v>3795</v>
      </c>
      <c r="B4787">
        <v>1</v>
      </c>
      <c r="C4787">
        <v>8</v>
      </c>
      <c r="D4787">
        <v>4</v>
      </c>
      <c r="E4787">
        <v>478211</v>
      </c>
      <c r="F4787" s="2">
        <v>0.03</v>
      </c>
      <c r="G4787" s="2">
        <v>0</v>
      </c>
      <c r="H4787" s="2">
        <v>0</v>
      </c>
      <c r="I4787">
        <v>0.4</v>
      </c>
      <c r="J4787">
        <v>2.4000000000000004</v>
      </c>
      <c r="K4787">
        <v>0.53910550000000002</v>
      </c>
      <c r="L4787">
        <v>0.94868692500000007</v>
      </c>
    </row>
    <row r="4788" spans="1:12" x14ac:dyDescent="0.25">
      <c r="A4788" t="s">
        <v>7383</v>
      </c>
      <c r="B4788">
        <v>1</v>
      </c>
      <c r="C4788">
        <v>15</v>
      </c>
      <c r="D4788">
        <v>10</v>
      </c>
      <c r="E4788">
        <v>495194</v>
      </c>
      <c r="F4788" s="2">
        <v>0.03</v>
      </c>
      <c r="G4788" s="2">
        <v>0</v>
      </c>
      <c r="H4788" s="2">
        <v>0</v>
      </c>
      <c r="I4788">
        <v>0.4</v>
      </c>
      <c r="J4788">
        <v>7</v>
      </c>
      <c r="K4788">
        <v>0.547597</v>
      </c>
      <c r="L4788">
        <v>2.10165895</v>
      </c>
    </row>
    <row r="4789" spans="1:12" x14ac:dyDescent="0.25">
      <c r="A4789" t="s">
        <v>7383</v>
      </c>
      <c r="B4789">
        <v>1</v>
      </c>
      <c r="C4789">
        <v>27</v>
      </c>
      <c r="D4789">
        <v>25</v>
      </c>
      <c r="E4789">
        <v>653820</v>
      </c>
      <c r="F4789" s="2">
        <v>0.02</v>
      </c>
      <c r="G4789" s="2">
        <v>0</v>
      </c>
      <c r="H4789" s="2">
        <v>0</v>
      </c>
      <c r="I4789">
        <v>0.4</v>
      </c>
      <c r="J4789">
        <v>19.600000000000001</v>
      </c>
      <c r="K4789">
        <v>0.52690999999999999</v>
      </c>
      <c r="L4789">
        <v>5.2444185000000001</v>
      </c>
    </row>
    <row r="4790" spans="1:12" x14ac:dyDescent="0.25">
      <c r="A4790" t="s">
        <v>7383</v>
      </c>
      <c r="B4790">
        <v>1</v>
      </c>
      <c r="C4790">
        <v>8</v>
      </c>
      <c r="D4790">
        <v>7</v>
      </c>
      <c r="E4790">
        <v>384050</v>
      </c>
      <c r="F4790" s="2">
        <v>0.04</v>
      </c>
      <c r="G4790" s="2">
        <v>0</v>
      </c>
      <c r="H4790" s="2">
        <v>0</v>
      </c>
      <c r="I4790">
        <v>0.4</v>
      </c>
      <c r="J4790">
        <v>5.4</v>
      </c>
      <c r="K4790">
        <v>0.59202500000000002</v>
      </c>
      <c r="L4790">
        <v>1.7172087500000002</v>
      </c>
    </row>
    <row r="4791" spans="1:12" x14ac:dyDescent="0.25">
      <c r="A4791" t="s">
        <v>7383</v>
      </c>
      <c r="B4791">
        <v>1</v>
      </c>
      <c r="C4791">
        <v>10</v>
      </c>
      <c r="D4791">
        <v>7</v>
      </c>
      <c r="E4791">
        <v>626684</v>
      </c>
      <c r="F4791" s="2">
        <v>0.03</v>
      </c>
      <c r="G4791" s="2">
        <v>0</v>
      </c>
      <c r="H4791" s="2">
        <v>0</v>
      </c>
      <c r="I4791">
        <v>0.4</v>
      </c>
      <c r="J4791">
        <v>5</v>
      </c>
      <c r="K4791">
        <v>0.61334200000000005</v>
      </c>
      <c r="L4791">
        <v>1.6246697000000001</v>
      </c>
    </row>
    <row r="4792" spans="1:12" x14ac:dyDescent="0.25">
      <c r="A4792" t="s">
        <v>7383</v>
      </c>
      <c r="B4792">
        <v>1</v>
      </c>
      <c r="C4792">
        <v>20</v>
      </c>
      <c r="D4792">
        <v>14</v>
      </c>
      <c r="E4792">
        <v>534260</v>
      </c>
      <c r="F4792" s="2">
        <v>0.03</v>
      </c>
      <c r="G4792" s="2">
        <v>0</v>
      </c>
      <c r="H4792" s="2">
        <v>0</v>
      </c>
      <c r="I4792">
        <v>0.4</v>
      </c>
      <c r="J4792">
        <v>10</v>
      </c>
      <c r="K4792">
        <v>0.56712999999999991</v>
      </c>
      <c r="L4792">
        <v>2.8584955000000001</v>
      </c>
    </row>
    <row r="4793" spans="1:12" x14ac:dyDescent="0.25">
      <c r="A4793" t="s">
        <v>7383</v>
      </c>
      <c r="B4793">
        <v>1</v>
      </c>
      <c r="C4793">
        <v>18</v>
      </c>
      <c r="D4793">
        <v>10</v>
      </c>
      <c r="E4793">
        <v>566518</v>
      </c>
      <c r="F4793" s="2">
        <v>0.03</v>
      </c>
      <c r="G4793" s="2">
        <v>0</v>
      </c>
      <c r="H4793" s="2">
        <v>0</v>
      </c>
      <c r="I4793">
        <v>0.4</v>
      </c>
      <c r="J4793">
        <v>6.4</v>
      </c>
      <c r="K4793">
        <v>0.58325899999999997</v>
      </c>
      <c r="L4793">
        <v>1.9641406500000003</v>
      </c>
    </row>
    <row r="4794" spans="1:12" x14ac:dyDescent="0.25">
      <c r="A4794" t="s">
        <v>15948</v>
      </c>
      <c r="B4794">
        <v>1</v>
      </c>
      <c r="C4794">
        <v>4</v>
      </c>
      <c r="D4794">
        <v>3</v>
      </c>
      <c r="E4794">
        <v>1608741</v>
      </c>
      <c r="F4794" s="2">
        <v>0.05</v>
      </c>
      <c r="G4794" s="2">
        <v>0</v>
      </c>
      <c r="H4794" s="2">
        <v>0.01</v>
      </c>
      <c r="I4794">
        <v>0.4</v>
      </c>
      <c r="J4794">
        <v>2.2000000000000002</v>
      </c>
      <c r="K4794">
        <v>1.5543705000000001</v>
      </c>
      <c r="L4794">
        <v>1.254029675</v>
      </c>
    </row>
    <row r="4795" spans="1:12" x14ac:dyDescent="0.25">
      <c r="A4795" t="s">
        <v>7012</v>
      </c>
      <c r="B4795">
        <v>1</v>
      </c>
      <c r="C4795">
        <v>7</v>
      </c>
      <c r="D4795">
        <v>7</v>
      </c>
      <c r="E4795">
        <v>140354</v>
      </c>
      <c r="F4795" s="2">
        <v>0</v>
      </c>
      <c r="G4795" s="2">
        <v>0</v>
      </c>
      <c r="H4795" s="2">
        <v>0</v>
      </c>
      <c r="I4795">
        <v>0.4</v>
      </c>
      <c r="J4795">
        <v>5.6000000000000005</v>
      </c>
      <c r="K4795">
        <v>7.0177000000000003E-2</v>
      </c>
      <c r="L4795">
        <v>1.5845619500000001</v>
      </c>
    </row>
    <row r="4796" spans="1:12" x14ac:dyDescent="0.25">
      <c r="A4796" t="s">
        <v>15997</v>
      </c>
      <c r="B4796">
        <v>1</v>
      </c>
      <c r="C4796">
        <v>14</v>
      </c>
      <c r="D4796">
        <v>11</v>
      </c>
      <c r="E4796">
        <v>5160625</v>
      </c>
      <c r="F4796" s="2">
        <v>0</v>
      </c>
      <c r="G4796" s="2">
        <v>0</v>
      </c>
      <c r="H4796" s="2">
        <v>0</v>
      </c>
      <c r="I4796">
        <v>0.4</v>
      </c>
      <c r="J4796">
        <v>8.2000000000000011</v>
      </c>
      <c r="K4796">
        <v>2.5803124999999998</v>
      </c>
      <c r="L4796">
        <v>3.1131093750000005</v>
      </c>
    </row>
    <row r="4797" spans="1:12" x14ac:dyDescent="0.25">
      <c r="A4797" t="s">
        <v>15997</v>
      </c>
      <c r="B4797">
        <v>1</v>
      </c>
      <c r="C4797">
        <v>7</v>
      </c>
      <c r="D4797">
        <v>6</v>
      </c>
      <c r="E4797">
        <v>54338</v>
      </c>
      <c r="F4797" s="2">
        <v>0.01</v>
      </c>
      <c r="G4797" s="2">
        <v>0</v>
      </c>
      <c r="H4797" s="2">
        <v>0</v>
      </c>
      <c r="I4797">
        <v>0.4</v>
      </c>
      <c r="J4797">
        <v>4.6000000000000005</v>
      </c>
      <c r="K4797">
        <v>0.127169</v>
      </c>
      <c r="L4797">
        <v>1.3545091500000002</v>
      </c>
    </row>
    <row r="4798" spans="1:12" x14ac:dyDescent="0.25">
      <c r="A4798" t="s">
        <v>10049</v>
      </c>
      <c r="B4798">
        <v>1</v>
      </c>
      <c r="C4798">
        <v>8</v>
      </c>
      <c r="D4798">
        <v>8</v>
      </c>
      <c r="E4798">
        <v>349102</v>
      </c>
      <c r="F4798" s="2">
        <v>0.01</v>
      </c>
      <c r="G4798" s="2">
        <v>0</v>
      </c>
      <c r="H4798" s="2">
        <v>0</v>
      </c>
      <c r="I4798">
        <v>0.4</v>
      </c>
      <c r="J4798">
        <v>6.4</v>
      </c>
      <c r="K4798">
        <v>0.27455099999999999</v>
      </c>
      <c r="L4798">
        <v>1.8560928500000002</v>
      </c>
    </row>
    <row r="4799" spans="1:12" x14ac:dyDescent="0.25">
      <c r="A4799" t="s">
        <v>776</v>
      </c>
      <c r="B4799">
        <v>1</v>
      </c>
      <c r="C4799">
        <v>6</v>
      </c>
      <c r="D4799">
        <v>4</v>
      </c>
      <c r="E4799">
        <v>366652</v>
      </c>
      <c r="F4799" s="2">
        <v>0.06</v>
      </c>
      <c r="G4799" s="2">
        <v>0</v>
      </c>
      <c r="H4799" s="2">
        <v>0</v>
      </c>
      <c r="I4799">
        <v>0.4</v>
      </c>
      <c r="J4799">
        <v>2.8000000000000003</v>
      </c>
      <c r="K4799">
        <v>0.78332599999999997</v>
      </c>
      <c r="L4799">
        <v>1.1341641</v>
      </c>
    </row>
    <row r="4800" spans="1:12" x14ac:dyDescent="0.25">
      <c r="A4800" t="s">
        <v>776</v>
      </c>
      <c r="B4800">
        <v>1</v>
      </c>
      <c r="C4800">
        <v>7</v>
      </c>
      <c r="D4800">
        <v>4</v>
      </c>
      <c r="E4800">
        <v>264383</v>
      </c>
      <c r="F4800" s="2">
        <v>7.0000000000000007E-2</v>
      </c>
      <c r="G4800" s="2">
        <v>0</v>
      </c>
      <c r="H4800" s="2">
        <v>0.01</v>
      </c>
      <c r="I4800">
        <v>0.4</v>
      </c>
      <c r="J4800">
        <v>2.6</v>
      </c>
      <c r="K4800">
        <v>1.0821915</v>
      </c>
      <c r="L4800">
        <v>1.188767025</v>
      </c>
    </row>
    <row r="4801" spans="1:12" x14ac:dyDescent="0.25">
      <c r="A4801" t="s">
        <v>776</v>
      </c>
      <c r="B4801">
        <v>1</v>
      </c>
      <c r="C4801">
        <v>7</v>
      </c>
      <c r="D4801">
        <v>6</v>
      </c>
      <c r="E4801">
        <v>140815</v>
      </c>
      <c r="F4801" s="2">
        <v>0.09</v>
      </c>
      <c r="G4801" s="2">
        <v>0</v>
      </c>
      <c r="H4801" s="2">
        <v>0.01</v>
      </c>
      <c r="I4801">
        <v>0.4</v>
      </c>
      <c r="J4801">
        <v>4.6000000000000005</v>
      </c>
      <c r="K4801">
        <v>1.2204074999999999</v>
      </c>
      <c r="L4801">
        <v>1.7371426249999999</v>
      </c>
    </row>
    <row r="4802" spans="1:12" x14ac:dyDescent="0.25">
      <c r="A4802" t="s">
        <v>5717</v>
      </c>
      <c r="B4802">
        <v>1</v>
      </c>
      <c r="C4802">
        <v>12</v>
      </c>
      <c r="D4802">
        <v>12</v>
      </c>
      <c r="E4802">
        <v>624894</v>
      </c>
      <c r="F4802" s="2">
        <v>0.01</v>
      </c>
      <c r="G4802" s="2">
        <v>0</v>
      </c>
      <c r="H4802" s="2">
        <v>0</v>
      </c>
      <c r="I4802">
        <v>0.4</v>
      </c>
      <c r="J4802">
        <v>9.6000000000000014</v>
      </c>
      <c r="K4802">
        <v>0.41244700000000001</v>
      </c>
      <c r="L4802">
        <v>2.7043564500000006</v>
      </c>
    </row>
    <row r="4803" spans="1:12" x14ac:dyDescent="0.25">
      <c r="A4803" t="s">
        <v>5717</v>
      </c>
      <c r="B4803">
        <v>1</v>
      </c>
      <c r="C4803">
        <v>24</v>
      </c>
      <c r="D4803">
        <v>18</v>
      </c>
      <c r="E4803">
        <v>4878311</v>
      </c>
      <c r="F4803" s="2">
        <v>0.01</v>
      </c>
      <c r="G4803" s="2">
        <v>0</v>
      </c>
      <c r="H4803" s="2">
        <v>0</v>
      </c>
      <c r="I4803">
        <v>0.4</v>
      </c>
      <c r="J4803">
        <v>13.2</v>
      </c>
      <c r="K4803">
        <v>2.5391555000000001</v>
      </c>
      <c r="L4803">
        <v>4.3487044250000002</v>
      </c>
    </row>
    <row r="4804" spans="1:12" x14ac:dyDescent="0.25">
      <c r="A4804" t="s">
        <v>4593</v>
      </c>
      <c r="B4804">
        <v>1</v>
      </c>
      <c r="C4804">
        <v>17</v>
      </c>
      <c r="D4804">
        <v>16</v>
      </c>
      <c r="E4804">
        <v>1152468</v>
      </c>
      <c r="F4804" s="2">
        <v>0.03</v>
      </c>
      <c r="G4804" s="2">
        <v>0</v>
      </c>
      <c r="H4804" s="2">
        <v>0</v>
      </c>
      <c r="I4804">
        <v>0.4</v>
      </c>
      <c r="J4804">
        <v>12.600000000000001</v>
      </c>
      <c r="K4804">
        <v>0.87623399999999996</v>
      </c>
      <c r="L4804">
        <v>3.6166819000000006</v>
      </c>
    </row>
    <row r="4805" spans="1:12" x14ac:dyDescent="0.25">
      <c r="A4805" t="s">
        <v>20768</v>
      </c>
      <c r="B4805">
        <v>1</v>
      </c>
      <c r="C4805">
        <v>5</v>
      </c>
      <c r="D4805">
        <v>5</v>
      </c>
      <c r="E4805">
        <v>27997</v>
      </c>
      <c r="F4805" s="2">
        <v>0.01</v>
      </c>
      <c r="G4805" s="2">
        <v>0</v>
      </c>
      <c r="H4805" s="2">
        <v>0</v>
      </c>
      <c r="I4805">
        <v>0.4</v>
      </c>
      <c r="J4805">
        <v>4</v>
      </c>
      <c r="K4805">
        <v>0.1139985</v>
      </c>
      <c r="L4805">
        <v>1.199899475</v>
      </c>
    </row>
    <row r="4806" spans="1:12" x14ac:dyDescent="0.25">
      <c r="A4806" t="s">
        <v>9403</v>
      </c>
      <c r="B4806">
        <v>1</v>
      </c>
      <c r="C4806">
        <v>6</v>
      </c>
      <c r="D4806">
        <v>6</v>
      </c>
      <c r="E4806">
        <v>834208</v>
      </c>
      <c r="F4806" s="2">
        <v>0.03</v>
      </c>
      <c r="G4806" s="2">
        <v>0</v>
      </c>
      <c r="H4806" s="2">
        <v>0</v>
      </c>
      <c r="I4806">
        <v>0.4</v>
      </c>
      <c r="J4806">
        <v>4.8000000000000007</v>
      </c>
      <c r="K4806">
        <v>0.71710399999999996</v>
      </c>
      <c r="L4806">
        <v>1.6109864000000003</v>
      </c>
    </row>
    <row r="4807" spans="1:12" x14ac:dyDescent="0.25">
      <c r="A4807" t="s">
        <v>20635</v>
      </c>
      <c r="B4807">
        <v>1</v>
      </c>
      <c r="C4807">
        <v>1</v>
      </c>
      <c r="D4807">
        <v>1</v>
      </c>
      <c r="E4807">
        <v>3014847</v>
      </c>
      <c r="F4807" s="2">
        <v>0.01</v>
      </c>
      <c r="G4807" s="2">
        <v>0</v>
      </c>
      <c r="H4807" s="2">
        <v>0</v>
      </c>
      <c r="I4807">
        <v>0.4</v>
      </c>
      <c r="J4807">
        <v>0.8</v>
      </c>
      <c r="K4807">
        <v>1.6074235000000001</v>
      </c>
      <c r="L4807">
        <v>0.92259822499999999</v>
      </c>
    </row>
    <row r="4808" spans="1:12" x14ac:dyDescent="0.25">
      <c r="A4808" t="s">
        <v>7054</v>
      </c>
      <c r="B4808">
        <v>1</v>
      </c>
      <c r="C4808">
        <v>6</v>
      </c>
      <c r="D4808">
        <v>2</v>
      </c>
      <c r="E4808">
        <v>194946</v>
      </c>
      <c r="F4808" s="2">
        <v>0.05</v>
      </c>
      <c r="G4808" s="2">
        <v>0</v>
      </c>
      <c r="H4808" s="2">
        <v>0.01</v>
      </c>
      <c r="I4808">
        <v>0.4</v>
      </c>
      <c r="J4808">
        <v>0.8</v>
      </c>
      <c r="K4808">
        <v>0.84747300000000014</v>
      </c>
      <c r="L4808">
        <v>0.65661555000000005</v>
      </c>
    </row>
    <row r="4809" spans="1:12" x14ac:dyDescent="0.25">
      <c r="A4809" t="s">
        <v>7054</v>
      </c>
      <c r="B4809">
        <v>1</v>
      </c>
      <c r="C4809">
        <v>19</v>
      </c>
      <c r="D4809">
        <v>11</v>
      </c>
      <c r="E4809">
        <v>466288</v>
      </c>
      <c r="F4809" s="2">
        <v>0.05</v>
      </c>
      <c r="G4809" s="2">
        <v>0</v>
      </c>
      <c r="H4809" s="2">
        <v>0.01</v>
      </c>
      <c r="I4809">
        <v>0.4</v>
      </c>
      <c r="J4809">
        <v>7.2000000000000011</v>
      </c>
      <c r="K4809">
        <v>0.98314400000000013</v>
      </c>
      <c r="L4809">
        <v>2.3041004000000003</v>
      </c>
    </row>
    <row r="4810" spans="1:12" x14ac:dyDescent="0.25">
      <c r="A4810" t="s">
        <v>7054</v>
      </c>
      <c r="B4810">
        <v>1</v>
      </c>
      <c r="C4810">
        <v>14</v>
      </c>
      <c r="D4810">
        <v>14</v>
      </c>
      <c r="E4810">
        <v>425636</v>
      </c>
      <c r="F4810" s="2">
        <v>0.04</v>
      </c>
      <c r="G4810" s="2">
        <v>0</v>
      </c>
      <c r="H4810" s="2">
        <v>0</v>
      </c>
      <c r="I4810">
        <v>0.4</v>
      </c>
      <c r="J4810">
        <v>11.200000000000001</v>
      </c>
      <c r="K4810">
        <v>0.61281799999999997</v>
      </c>
      <c r="L4810">
        <v>3.1744863000000003</v>
      </c>
    </row>
    <row r="4811" spans="1:12" x14ac:dyDescent="0.25">
      <c r="A4811" t="s">
        <v>4647</v>
      </c>
      <c r="B4811">
        <v>1</v>
      </c>
      <c r="C4811">
        <v>6</v>
      </c>
      <c r="D4811">
        <v>3</v>
      </c>
      <c r="E4811">
        <v>1233722</v>
      </c>
      <c r="F4811" s="2">
        <v>0.09</v>
      </c>
      <c r="G4811" s="2">
        <v>0</v>
      </c>
      <c r="H4811" s="2">
        <v>0.01</v>
      </c>
      <c r="I4811">
        <v>0.4</v>
      </c>
      <c r="J4811">
        <v>1.8000000000000003</v>
      </c>
      <c r="K4811">
        <v>1.766861</v>
      </c>
      <c r="L4811">
        <v>1.2284013499999999</v>
      </c>
    </row>
    <row r="4812" spans="1:12" x14ac:dyDescent="0.25">
      <c r="A4812" t="s">
        <v>4647</v>
      </c>
      <c r="B4812">
        <v>1</v>
      </c>
      <c r="C4812">
        <v>7</v>
      </c>
      <c r="D4812">
        <v>7</v>
      </c>
      <c r="E4812">
        <v>401625</v>
      </c>
      <c r="F4812" s="2">
        <v>0.08</v>
      </c>
      <c r="G4812" s="2">
        <v>0</v>
      </c>
      <c r="H4812" s="2">
        <v>0.01</v>
      </c>
      <c r="I4812">
        <v>0.4</v>
      </c>
      <c r="J4812">
        <v>5.6000000000000005</v>
      </c>
      <c r="K4812">
        <v>1.2508125000000001</v>
      </c>
      <c r="L4812">
        <v>1.9977843750000002</v>
      </c>
    </row>
    <row r="4813" spans="1:12" x14ac:dyDescent="0.25">
      <c r="A4813" t="s">
        <v>4647</v>
      </c>
      <c r="B4813">
        <v>1</v>
      </c>
      <c r="C4813">
        <v>5</v>
      </c>
      <c r="D4813">
        <v>5</v>
      </c>
      <c r="E4813">
        <v>176140</v>
      </c>
      <c r="F4813" s="2">
        <v>0.09</v>
      </c>
      <c r="G4813" s="2">
        <v>0</v>
      </c>
      <c r="H4813" s="2">
        <v>0.01</v>
      </c>
      <c r="I4813">
        <v>0.4</v>
      </c>
      <c r="J4813">
        <v>4</v>
      </c>
      <c r="K4813">
        <v>1.23807</v>
      </c>
      <c r="L4813">
        <v>1.5933245</v>
      </c>
    </row>
    <row r="4814" spans="1:12" x14ac:dyDescent="0.25">
      <c r="A4814" t="s">
        <v>1397</v>
      </c>
      <c r="B4814">
        <v>1</v>
      </c>
      <c r="C4814">
        <v>6</v>
      </c>
      <c r="D4814">
        <v>1</v>
      </c>
      <c r="E4814">
        <v>176006</v>
      </c>
      <c r="F4814" s="2">
        <v>7.0000000000000007E-2</v>
      </c>
      <c r="G4814" s="2">
        <v>0</v>
      </c>
      <c r="H4814" s="2">
        <v>0.01</v>
      </c>
      <c r="I4814">
        <v>0.4</v>
      </c>
      <c r="J4814">
        <v>-0.19999999999999996</v>
      </c>
      <c r="K4814">
        <v>1.038003</v>
      </c>
      <c r="L4814">
        <v>0.47330105</v>
      </c>
    </row>
    <row r="4815" spans="1:12" x14ac:dyDescent="0.25">
      <c r="A4815" t="s">
        <v>1397</v>
      </c>
      <c r="B4815">
        <v>1</v>
      </c>
      <c r="C4815">
        <v>6</v>
      </c>
      <c r="D4815">
        <v>4</v>
      </c>
      <c r="E4815">
        <v>298003</v>
      </c>
      <c r="F4815" s="2">
        <v>0.05</v>
      </c>
      <c r="G4815" s="2">
        <v>0</v>
      </c>
      <c r="H4815" s="2">
        <v>0</v>
      </c>
      <c r="I4815">
        <v>0.4</v>
      </c>
      <c r="J4815">
        <v>2.8000000000000003</v>
      </c>
      <c r="K4815">
        <v>0.64900150000000012</v>
      </c>
      <c r="L4815">
        <v>1.0871505250000002</v>
      </c>
    </row>
    <row r="4816" spans="1:12" x14ac:dyDescent="0.25">
      <c r="A4816" t="s">
        <v>1397</v>
      </c>
      <c r="B4816">
        <v>1</v>
      </c>
      <c r="C4816">
        <v>12</v>
      </c>
      <c r="D4816">
        <v>11</v>
      </c>
      <c r="E4816">
        <v>275380</v>
      </c>
      <c r="F4816" s="2">
        <v>0.06</v>
      </c>
      <c r="G4816" s="2">
        <v>0</v>
      </c>
      <c r="H4816" s="2">
        <v>0</v>
      </c>
      <c r="I4816">
        <v>0.4</v>
      </c>
      <c r="J4816">
        <v>8.6000000000000014</v>
      </c>
      <c r="K4816">
        <v>0.73768999999999996</v>
      </c>
      <c r="L4816">
        <v>2.5681915000000006</v>
      </c>
    </row>
    <row r="4817" spans="1:12" x14ac:dyDescent="0.25">
      <c r="A4817" t="s">
        <v>1043</v>
      </c>
      <c r="B4817">
        <v>1</v>
      </c>
      <c r="C4817">
        <v>6</v>
      </c>
      <c r="D4817">
        <v>2</v>
      </c>
      <c r="E4817">
        <v>600980</v>
      </c>
      <c r="F4817" s="2">
        <v>0.03</v>
      </c>
      <c r="G4817" s="2">
        <v>0</v>
      </c>
      <c r="H4817" s="2">
        <v>0</v>
      </c>
      <c r="I4817">
        <v>0.4</v>
      </c>
      <c r="J4817">
        <v>0.8</v>
      </c>
      <c r="K4817">
        <v>0.60048999999999997</v>
      </c>
      <c r="L4817">
        <v>0.57017150000000005</v>
      </c>
    </row>
    <row r="4818" spans="1:12" x14ac:dyDescent="0.25">
      <c r="A4818" t="s">
        <v>12819</v>
      </c>
      <c r="B4818">
        <v>1</v>
      </c>
      <c r="C4818">
        <v>9</v>
      </c>
      <c r="D4818">
        <v>9</v>
      </c>
      <c r="E4818">
        <v>1721076</v>
      </c>
      <c r="F4818" s="2">
        <v>0</v>
      </c>
      <c r="G4818" s="2">
        <v>0</v>
      </c>
      <c r="H4818" s="2">
        <v>0</v>
      </c>
      <c r="I4818">
        <v>0.4</v>
      </c>
      <c r="J4818">
        <v>7.2</v>
      </c>
      <c r="K4818">
        <v>0.86053799999999991</v>
      </c>
      <c r="L4818">
        <v>2.2611882999999997</v>
      </c>
    </row>
    <row r="4819" spans="1:12" x14ac:dyDescent="0.25">
      <c r="A4819" t="s">
        <v>12765</v>
      </c>
      <c r="B4819">
        <v>1</v>
      </c>
      <c r="C4819">
        <v>2</v>
      </c>
      <c r="D4819">
        <v>1</v>
      </c>
      <c r="E4819">
        <v>1931851</v>
      </c>
      <c r="F4819" s="2">
        <v>0.06</v>
      </c>
      <c r="G4819" s="2">
        <v>0</v>
      </c>
      <c r="H4819" s="2">
        <v>0.01</v>
      </c>
      <c r="I4819">
        <v>0.4</v>
      </c>
      <c r="J4819">
        <v>0.60000000000000009</v>
      </c>
      <c r="K4819">
        <v>1.8159255000000001</v>
      </c>
      <c r="L4819">
        <v>0.94557392500000004</v>
      </c>
    </row>
    <row r="4820" spans="1:12" x14ac:dyDescent="0.25">
      <c r="A4820" t="s">
        <v>12765</v>
      </c>
      <c r="B4820">
        <v>1</v>
      </c>
      <c r="C4820">
        <v>6</v>
      </c>
      <c r="D4820">
        <v>4</v>
      </c>
      <c r="E4820">
        <v>1162281</v>
      </c>
      <c r="F4820" s="2">
        <v>0.05</v>
      </c>
      <c r="G4820" s="2">
        <v>0</v>
      </c>
      <c r="H4820" s="2">
        <v>0.01</v>
      </c>
      <c r="I4820">
        <v>0.4</v>
      </c>
      <c r="J4820">
        <v>2.8000000000000003</v>
      </c>
      <c r="K4820">
        <v>1.3311405000000001</v>
      </c>
      <c r="L4820">
        <v>1.325899175</v>
      </c>
    </row>
    <row r="4821" spans="1:12" x14ac:dyDescent="0.25">
      <c r="A4821" t="s">
        <v>424</v>
      </c>
      <c r="B4821">
        <v>1</v>
      </c>
      <c r="C4821">
        <v>14</v>
      </c>
      <c r="D4821">
        <v>14</v>
      </c>
      <c r="E4821">
        <v>890803</v>
      </c>
      <c r="F4821" s="2">
        <v>0.04</v>
      </c>
      <c r="G4821" s="2">
        <v>0</v>
      </c>
      <c r="H4821" s="2">
        <v>0</v>
      </c>
      <c r="I4821">
        <v>0.4</v>
      </c>
      <c r="J4821">
        <v>11.200000000000001</v>
      </c>
      <c r="K4821">
        <v>0.84540150000000003</v>
      </c>
      <c r="L4821">
        <v>3.2558905250000003</v>
      </c>
    </row>
    <row r="4822" spans="1:12" x14ac:dyDescent="0.25">
      <c r="A4822" t="s">
        <v>424</v>
      </c>
      <c r="B4822">
        <v>1</v>
      </c>
      <c r="C4822">
        <v>12</v>
      </c>
      <c r="D4822">
        <v>7</v>
      </c>
      <c r="E4822">
        <v>924479</v>
      </c>
      <c r="F4822" s="2">
        <v>0.04</v>
      </c>
      <c r="G4822" s="2">
        <v>0</v>
      </c>
      <c r="H4822" s="2">
        <v>0</v>
      </c>
      <c r="I4822">
        <v>0.4</v>
      </c>
      <c r="J4822">
        <v>4.6000000000000005</v>
      </c>
      <c r="K4822">
        <v>0.86223950000000005</v>
      </c>
      <c r="L4822">
        <v>1.6117838250000001</v>
      </c>
    </row>
    <row r="4823" spans="1:12" x14ac:dyDescent="0.25">
      <c r="A4823" t="s">
        <v>424</v>
      </c>
      <c r="B4823">
        <v>1</v>
      </c>
      <c r="C4823">
        <v>18</v>
      </c>
      <c r="D4823">
        <v>14</v>
      </c>
      <c r="E4823">
        <v>565288</v>
      </c>
      <c r="F4823" s="2">
        <v>0.04</v>
      </c>
      <c r="G4823" s="2">
        <v>0</v>
      </c>
      <c r="H4823" s="2">
        <v>0</v>
      </c>
      <c r="I4823">
        <v>0.4</v>
      </c>
      <c r="J4823">
        <v>10.4</v>
      </c>
      <c r="K4823">
        <v>0.68264400000000003</v>
      </c>
      <c r="L4823">
        <v>2.9989254000000001</v>
      </c>
    </row>
    <row r="4824" spans="1:12" x14ac:dyDescent="0.25">
      <c r="A4824" t="s">
        <v>4172</v>
      </c>
      <c r="B4824">
        <v>1</v>
      </c>
      <c r="C4824">
        <v>6</v>
      </c>
      <c r="D4824">
        <v>5</v>
      </c>
      <c r="E4824">
        <v>60794</v>
      </c>
      <c r="F4824" s="2">
        <v>0.01</v>
      </c>
      <c r="G4824" s="2">
        <v>0</v>
      </c>
      <c r="H4824" s="2">
        <v>0</v>
      </c>
      <c r="I4824">
        <v>0.4</v>
      </c>
      <c r="J4824">
        <v>3.8</v>
      </c>
      <c r="K4824">
        <v>0.13039700000000001</v>
      </c>
      <c r="L4824">
        <v>1.1556389499999999</v>
      </c>
    </row>
    <row r="4825" spans="1:12" x14ac:dyDescent="0.25">
      <c r="A4825" t="s">
        <v>8755</v>
      </c>
      <c r="B4825">
        <v>1</v>
      </c>
      <c r="C4825">
        <v>5</v>
      </c>
      <c r="D4825">
        <v>5</v>
      </c>
      <c r="E4825">
        <v>16590</v>
      </c>
      <c r="F4825" s="2">
        <v>0</v>
      </c>
      <c r="G4825" s="2">
        <v>0</v>
      </c>
      <c r="H4825" s="2">
        <v>0</v>
      </c>
      <c r="I4825">
        <v>0.4</v>
      </c>
      <c r="J4825">
        <v>4</v>
      </c>
      <c r="K4825">
        <v>8.2950000000000003E-3</v>
      </c>
      <c r="L4825">
        <v>1.1629032500000001</v>
      </c>
    </row>
    <row r="4826" spans="1:12" x14ac:dyDescent="0.25">
      <c r="A4826" t="s">
        <v>5448</v>
      </c>
      <c r="B4826">
        <v>1</v>
      </c>
      <c r="C4826">
        <v>7</v>
      </c>
      <c r="D4826">
        <v>3</v>
      </c>
      <c r="E4826">
        <v>636653</v>
      </c>
      <c r="F4826" s="2">
        <v>0.03</v>
      </c>
      <c r="G4826" s="2">
        <v>0</v>
      </c>
      <c r="H4826" s="2">
        <v>0</v>
      </c>
      <c r="I4826">
        <v>0.4</v>
      </c>
      <c r="J4826">
        <v>1.6000000000000003</v>
      </c>
      <c r="K4826">
        <v>0.6183265</v>
      </c>
      <c r="L4826">
        <v>0.77641427500000004</v>
      </c>
    </row>
    <row r="4827" spans="1:12" x14ac:dyDescent="0.25">
      <c r="A4827" t="s">
        <v>5448</v>
      </c>
      <c r="B4827">
        <v>1</v>
      </c>
      <c r="C4827">
        <v>13</v>
      </c>
      <c r="D4827">
        <v>13</v>
      </c>
      <c r="E4827">
        <v>5569216</v>
      </c>
      <c r="F4827" s="2">
        <v>0.03</v>
      </c>
      <c r="G4827" s="2">
        <v>0</v>
      </c>
      <c r="H4827" s="2">
        <v>0</v>
      </c>
      <c r="I4827">
        <v>0.4</v>
      </c>
      <c r="J4827">
        <v>10.4</v>
      </c>
      <c r="K4827">
        <v>3.0846079999999998</v>
      </c>
      <c r="L4827">
        <v>3.8396128000000003</v>
      </c>
    </row>
    <row r="4828" spans="1:12" x14ac:dyDescent="0.25">
      <c r="A4828" t="s">
        <v>5448</v>
      </c>
      <c r="B4828">
        <v>1</v>
      </c>
      <c r="C4828">
        <v>27</v>
      </c>
      <c r="D4828">
        <v>25</v>
      </c>
      <c r="E4828">
        <v>6004782</v>
      </c>
      <c r="F4828" s="2">
        <v>0.04</v>
      </c>
      <c r="G4828" s="2">
        <v>0</v>
      </c>
      <c r="H4828" s="2">
        <v>0</v>
      </c>
      <c r="I4828">
        <v>0.4</v>
      </c>
      <c r="J4828">
        <v>19.600000000000001</v>
      </c>
      <c r="K4828">
        <v>3.4023909999999997</v>
      </c>
      <c r="L4828">
        <v>6.2508368500000007</v>
      </c>
    </row>
    <row r="4829" spans="1:12" x14ac:dyDescent="0.25">
      <c r="A4829" t="s">
        <v>8302</v>
      </c>
      <c r="B4829">
        <v>1</v>
      </c>
      <c r="C4829">
        <v>6</v>
      </c>
      <c r="D4829">
        <v>2</v>
      </c>
      <c r="E4829">
        <v>1370</v>
      </c>
      <c r="F4829" s="2">
        <v>0.02</v>
      </c>
      <c r="G4829" s="2">
        <v>0</v>
      </c>
      <c r="H4829" s="2">
        <v>0</v>
      </c>
      <c r="I4829">
        <v>0.4</v>
      </c>
      <c r="J4829">
        <v>0.8</v>
      </c>
      <c r="K4829">
        <v>0.200685</v>
      </c>
      <c r="L4829">
        <v>0.43023975000000003</v>
      </c>
    </row>
    <row r="4830" spans="1:12" x14ac:dyDescent="0.25">
      <c r="A4830" t="s">
        <v>19931</v>
      </c>
      <c r="B4830">
        <v>1</v>
      </c>
      <c r="C4830">
        <v>14</v>
      </c>
      <c r="D4830">
        <v>14</v>
      </c>
      <c r="E4830">
        <v>1229307</v>
      </c>
      <c r="F4830" s="2">
        <v>0.03</v>
      </c>
      <c r="G4830" s="2">
        <v>0</v>
      </c>
      <c r="H4830" s="2">
        <v>0</v>
      </c>
      <c r="I4830">
        <v>0.4</v>
      </c>
      <c r="J4830">
        <v>11.200000000000001</v>
      </c>
      <c r="K4830">
        <v>0.91465350000000001</v>
      </c>
      <c r="L4830">
        <v>3.2801287250000004</v>
      </c>
    </row>
    <row r="4831" spans="1:12" x14ac:dyDescent="0.25">
      <c r="A4831" t="s">
        <v>17471</v>
      </c>
      <c r="B4831">
        <v>1</v>
      </c>
      <c r="C4831">
        <v>943</v>
      </c>
      <c r="D4831">
        <v>1</v>
      </c>
      <c r="E4831">
        <v>53000</v>
      </c>
      <c r="F4831" s="2">
        <v>0.01</v>
      </c>
      <c r="G4831" s="2">
        <v>0</v>
      </c>
      <c r="H4831" s="2">
        <v>0</v>
      </c>
      <c r="I4831">
        <v>0.4</v>
      </c>
      <c r="J4831">
        <v>-187.6</v>
      </c>
      <c r="K4831">
        <v>0.1265</v>
      </c>
      <c r="L4831">
        <v>-46.695725000000003</v>
      </c>
    </row>
    <row r="4832" spans="1:12" x14ac:dyDescent="0.25">
      <c r="A4832" t="s">
        <v>2725</v>
      </c>
      <c r="B4832">
        <v>1</v>
      </c>
      <c r="C4832">
        <v>6</v>
      </c>
      <c r="D4832">
        <v>1</v>
      </c>
      <c r="E4832">
        <v>451356</v>
      </c>
      <c r="F4832" s="2">
        <v>0.01</v>
      </c>
      <c r="G4832" s="2">
        <v>0</v>
      </c>
      <c r="H4832" s="2">
        <v>0</v>
      </c>
      <c r="I4832">
        <v>0.4</v>
      </c>
      <c r="J4832">
        <v>-0.19999999999999996</v>
      </c>
      <c r="K4832">
        <v>0.32567800000000002</v>
      </c>
      <c r="L4832">
        <v>0.22398730000000006</v>
      </c>
    </row>
    <row r="4833" spans="1:12" x14ac:dyDescent="0.25">
      <c r="A4833" t="s">
        <v>10960</v>
      </c>
      <c r="B4833">
        <v>1</v>
      </c>
      <c r="C4833">
        <v>1706</v>
      </c>
      <c r="D4833">
        <v>3</v>
      </c>
      <c r="E4833">
        <v>5464</v>
      </c>
      <c r="F4833" s="2">
        <v>0</v>
      </c>
      <c r="G4833" s="2">
        <v>0</v>
      </c>
      <c r="H4833" s="2">
        <v>0</v>
      </c>
      <c r="I4833">
        <v>0.4</v>
      </c>
      <c r="J4833">
        <v>-338.20000000000005</v>
      </c>
      <c r="K4833">
        <v>2.7320000000000001E-3</v>
      </c>
      <c r="L4833">
        <v>-84.38904380000001</v>
      </c>
    </row>
    <row r="4834" spans="1:12" x14ac:dyDescent="0.25">
      <c r="A4834" t="s">
        <v>5780</v>
      </c>
      <c r="B4834">
        <v>1</v>
      </c>
      <c r="C4834">
        <v>8</v>
      </c>
      <c r="D4834">
        <v>6</v>
      </c>
      <c r="E4834">
        <v>2433987</v>
      </c>
      <c r="F4834" s="2">
        <v>0.03</v>
      </c>
      <c r="G4834" s="2">
        <v>0</v>
      </c>
      <c r="H4834" s="2">
        <v>0</v>
      </c>
      <c r="I4834">
        <v>0.4</v>
      </c>
      <c r="J4834">
        <v>4.4000000000000004</v>
      </c>
      <c r="K4834">
        <v>1.5169934999999999</v>
      </c>
      <c r="L4834">
        <v>1.7909477250000001</v>
      </c>
    </row>
    <row r="4835" spans="1:12" x14ac:dyDescent="0.25">
      <c r="A4835" t="s">
        <v>6973</v>
      </c>
      <c r="B4835">
        <v>1</v>
      </c>
      <c r="C4835">
        <v>14</v>
      </c>
      <c r="D4835">
        <v>13</v>
      </c>
      <c r="E4835">
        <v>1250022</v>
      </c>
      <c r="F4835" s="2">
        <v>0.02</v>
      </c>
      <c r="G4835" s="2">
        <v>-0.01</v>
      </c>
      <c r="H4835" s="2">
        <v>0</v>
      </c>
      <c r="I4835">
        <v>0.4</v>
      </c>
      <c r="J4835">
        <v>10.200000000000001</v>
      </c>
      <c r="K4835">
        <v>0.67501099999999992</v>
      </c>
      <c r="L4835">
        <v>2.9462538500000002</v>
      </c>
    </row>
    <row r="4836" spans="1:12" x14ac:dyDescent="0.25">
      <c r="A4836" t="s">
        <v>2498</v>
      </c>
      <c r="B4836">
        <v>1</v>
      </c>
      <c r="C4836">
        <v>21</v>
      </c>
      <c r="D4836">
        <v>14</v>
      </c>
      <c r="E4836">
        <v>883575</v>
      </c>
      <c r="F4836" s="2">
        <v>0.06</v>
      </c>
      <c r="G4836" s="2">
        <v>0</v>
      </c>
      <c r="H4836" s="2">
        <v>0</v>
      </c>
      <c r="I4836">
        <v>0.4</v>
      </c>
      <c r="J4836">
        <v>9.8000000000000007</v>
      </c>
      <c r="K4836">
        <v>1.0417874999999999</v>
      </c>
      <c r="L4836">
        <v>2.9746256250000003</v>
      </c>
    </row>
    <row r="4837" spans="1:12" x14ac:dyDescent="0.25">
      <c r="A4837" t="s">
        <v>2498</v>
      </c>
      <c r="B4837">
        <v>1</v>
      </c>
      <c r="C4837">
        <v>6</v>
      </c>
      <c r="D4837">
        <v>6</v>
      </c>
      <c r="E4837">
        <v>303174</v>
      </c>
      <c r="F4837" s="2">
        <v>0.03</v>
      </c>
      <c r="G4837" s="2">
        <v>0</v>
      </c>
      <c r="H4837" s="2">
        <v>0</v>
      </c>
      <c r="I4837">
        <v>0.4</v>
      </c>
      <c r="J4837">
        <v>4.8000000000000007</v>
      </c>
      <c r="K4837">
        <v>0.45158699999999996</v>
      </c>
      <c r="L4837">
        <v>1.5180554500000003</v>
      </c>
    </row>
    <row r="4838" spans="1:12" x14ac:dyDescent="0.25">
      <c r="A4838" t="s">
        <v>5969</v>
      </c>
      <c r="B4838">
        <v>1</v>
      </c>
      <c r="C4838">
        <v>14</v>
      </c>
      <c r="D4838">
        <v>2</v>
      </c>
      <c r="E4838">
        <v>2665</v>
      </c>
      <c r="F4838" s="2">
        <v>0</v>
      </c>
      <c r="G4838" s="2">
        <v>0</v>
      </c>
      <c r="H4838" s="2">
        <v>0</v>
      </c>
      <c r="I4838">
        <v>0.4</v>
      </c>
      <c r="J4838">
        <v>-0.80000000000000027</v>
      </c>
      <c r="K4838">
        <v>1.3324999999999999E-3</v>
      </c>
      <c r="L4838">
        <v>-3.9533625000000037E-2</v>
      </c>
    </row>
    <row r="4839" spans="1:12" x14ac:dyDescent="0.25">
      <c r="A4839" t="s">
        <v>1051</v>
      </c>
      <c r="B4839">
        <v>1</v>
      </c>
      <c r="C4839">
        <v>6</v>
      </c>
      <c r="D4839">
        <v>5</v>
      </c>
      <c r="E4839">
        <v>452749</v>
      </c>
      <c r="F4839" s="2">
        <v>0.03</v>
      </c>
      <c r="G4839" s="2">
        <v>0</v>
      </c>
      <c r="H4839" s="2">
        <v>0</v>
      </c>
      <c r="I4839">
        <v>0.4</v>
      </c>
      <c r="J4839">
        <v>3.8</v>
      </c>
      <c r="K4839">
        <v>0.52637449999999997</v>
      </c>
      <c r="L4839">
        <v>1.2942310749999999</v>
      </c>
    </row>
    <row r="4840" spans="1:12" x14ac:dyDescent="0.25">
      <c r="A4840" t="s">
        <v>1051</v>
      </c>
      <c r="B4840">
        <v>1</v>
      </c>
      <c r="C4840">
        <v>6</v>
      </c>
      <c r="D4840">
        <v>1</v>
      </c>
      <c r="E4840">
        <v>483707</v>
      </c>
      <c r="F4840" s="2">
        <v>0.03</v>
      </c>
      <c r="G4840" s="2">
        <v>0</v>
      </c>
      <c r="H4840" s="2">
        <v>0</v>
      </c>
      <c r="I4840">
        <v>0.4</v>
      </c>
      <c r="J4840">
        <v>-0.19999999999999996</v>
      </c>
      <c r="K4840">
        <v>0.54185349999999999</v>
      </c>
      <c r="L4840">
        <v>0.29964872500000006</v>
      </c>
    </row>
    <row r="4841" spans="1:12" x14ac:dyDescent="0.25">
      <c r="A4841" t="s">
        <v>1051</v>
      </c>
      <c r="B4841">
        <v>1</v>
      </c>
      <c r="C4841">
        <v>5</v>
      </c>
      <c r="D4841">
        <v>3</v>
      </c>
      <c r="E4841">
        <v>491613</v>
      </c>
      <c r="F4841" s="2">
        <v>0.04</v>
      </c>
      <c r="G4841" s="2">
        <v>0</v>
      </c>
      <c r="H4841" s="2">
        <v>0</v>
      </c>
      <c r="I4841">
        <v>0.4</v>
      </c>
      <c r="J4841">
        <v>2.0000000000000004</v>
      </c>
      <c r="K4841">
        <v>0.64580649999999995</v>
      </c>
      <c r="L4841">
        <v>0.88603227500000015</v>
      </c>
    </row>
    <row r="4842" spans="1:12" x14ac:dyDescent="0.25">
      <c r="A4842" t="s">
        <v>1051</v>
      </c>
      <c r="B4842">
        <v>1</v>
      </c>
      <c r="C4842">
        <v>9</v>
      </c>
      <c r="D4842">
        <v>8</v>
      </c>
      <c r="E4842">
        <v>1469630</v>
      </c>
      <c r="F4842" s="2">
        <v>0.03</v>
      </c>
      <c r="G4842" s="2">
        <v>0</v>
      </c>
      <c r="H4842" s="2">
        <v>0</v>
      </c>
      <c r="I4842">
        <v>0.4</v>
      </c>
      <c r="J4842">
        <v>6.2</v>
      </c>
      <c r="K4842">
        <v>1.034815</v>
      </c>
      <c r="L4842">
        <v>2.07218525</v>
      </c>
    </row>
    <row r="4843" spans="1:12" x14ac:dyDescent="0.25">
      <c r="A4843" t="s">
        <v>1051</v>
      </c>
      <c r="B4843">
        <v>1</v>
      </c>
      <c r="C4843">
        <v>8</v>
      </c>
      <c r="D4843">
        <v>7</v>
      </c>
      <c r="E4843">
        <v>560687</v>
      </c>
      <c r="F4843" s="2">
        <v>0.03</v>
      </c>
      <c r="G4843" s="2">
        <v>0</v>
      </c>
      <c r="H4843" s="2">
        <v>0</v>
      </c>
      <c r="I4843">
        <v>0.4</v>
      </c>
      <c r="J4843">
        <v>5.4</v>
      </c>
      <c r="K4843">
        <v>0.5803434999999999</v>
      </c>
      <c r="L4843">
        <v>1.7131202250000002</v>
      </c>
    </row>
    <row r="4844" spans="1:12" x14ac:dyDescent="0.25">
      <c r="A4844" t="s">
        <v>1051</v>
      </c>
      <c r="B4844">
        <v>1</v>
      </c>
      <c r="C4844">
        <v>4</v>
      </c>
      <c r="D4844">
        <v>3</v>
      </c>
      <c r="E4844">
        <v>1620153</v>
      </c>
      <c r="F4844" s="2">
        <v>0.03</v>
      </c>
      <c r="G4844" s="2">
        <v>0</v>
      </c>
      <c r="H4844" s="2">
        <v>0</v>
      </c>
      <c r="I4844">
        <v>0.4</v>
      </c>
      <c r="J4844">
        <v>2.2000000000000002</v>
      </c>
      <c r="K4844">
        <v>1.1100764999999999</v>
      </c>
      <c r="L4844">
        <v>1.0985267750000001</v>
      </c>
    </row>
    <row r="4845" spans="1:12" x14ac:dyDescent="0.25">
      <c r="A4845" t="s">
        <v>1051</v>
      </c>
      <c r="B4845">
        <v>1</v>
      </c>
      <c r="C4845">
        <v>6</v>
      </c>
      <c r="D4845">
        <v>5</v>
      </c>
      <c r="E4845">
        <v>336861</v>
      </c>
      <c r="F4845" s="2">
        <v>0.03</v>
      </c>
      <c r="G4845" s="2">
        <v>0</v>
      </c>
      <c r="H4845" s="2">
        <v>0</v>
      </c>
      <c r="I4845">
        <v>0.4</v>
      </c>
      <c r="J4845">
        <v>3.8</v>
      </c>
      <c r="K4845">
        <v>0.46843049999999997</v>
      </c>
      <c r="L4845">
        <v>1.2739506749999998</v>
      </c>
    </row>
    <row r="4846" spans="1:12" x14ac:dyDescent="0.25">
      <c r="A4846" t="s">
        <v>1051</v>
      </c>
      <c r="B4846">
        <v>1</v>
      </c>
      <c r="C4846">
        <v>14</v>
      </c>
      <c r="D4846">
        <v>7</v>
      </c>
      <c r="E4846">
        <v>1220106</v>
      </c>
      <c r="F4846" s="2">
        <v>0.02</v>
      </c>
      <c r="G4846" s="2">
        <v>0</v>
      </c>
      <c r="H4846" s="2">
        <v>0</v>
      </c>
      <c r="I4846">
        <v>0.4</v>
      </c>
      <c r="J4846">
        <v>4.2</v>
      </c>
      <c r="K4846">
        <v>0.81005299999999991</v>
      </c>
      <c r="L4846">
        <v>1.4935185499999999</v>
      </c>
    </row>
    <row r="4847" spans="1:12" x14ac:dyDescent="0.25">
      <c r="A4847" t="s">
        <v>1051</v>
      </c>
      <c r="B4847">
        <v>1</v>
      </c>
      <c r="C4847">
        <v>10</v>
      </c>
      <c r="D4847">
        <v>9</v>
      </c>
      <c r="E4847">
        <v>1507123</v>
      </c>
      <c r="F4847" s="2">
        <v>0.04</v>
      </c>
      <c r="G4847" s="2">
        <v>0</v>
      </c>
      <c r="H4847" s="2">
        <v>0</v>
      </c>
      <c r="I4847">
        <v>0.4</v>
      </c>
      <c r="J4847">
        <v>7</v>
      </c>
      <c r="K4847">
        <v>1.1535614999999999</v>
      </c>
      <c r="L4847">
        <v>2.313746525</v>
      </c>
    </row>
    <row r="4848" spans="1:12" x14ac:dyDescent="0.25">
      <c r="A4848" t="s">
        <v>1051</v>
      </c>
      <c r="B4848">
        <v>1</v>
      </c>
      <c r="C4848">
        <v>5</v>
      </c>
      <c r="D4848">
        <v>4</v>
      </c>
      <c r="E4848">
        <v>1803187</v>
      </c>
      <c r="F4848" s="2">
        <v>0.03</v>
      </c>
      <c r="G4848" s="2">
        <v>0</v>
      </c>
      <c r="H4848" s="2">
        <v>0</v>
      </c>
      <c r="I4848">
        <v>0.4</v>
      </c>
      <c r="J4848">
        <v>3</v>
      </c>
      <c r="K4848">
        <v>1.2015935</v>
      </c>
      <c r="L4848">
        <v>1.330557725</v>
      </c>
    </row>
    <row r="4849" spans="1:12" x14ac:dyDescent="0.25">
      <c r="A4849" t="s">
        <v>1051</v>
      </c>
      <c r="B4849">
        <v>1</v>
      </c>
      <c r="C4849">
        <v>1</v>
      </c>
      <c r="D4849">
        <v>1</v>
      </c>
      <c r="E4849">
        <v>888646</v>
      </c>
      <c r="F4849" s="2">
        <v>0.03</v>
      </c>
      <c r="G4849" s="2">
        <v>0</v>
      </c>
      <c r="H4849" s="2">
        <v>0</v>
      </c>
      <c r="I4849">
        <v>0.4</v>
      </c>
      <c r="J4849">
        <v>0.8</v>
      </c>
      <c r="K4849">
        <v>0.74432299999999996</v>
      </c>
      <c r="L4849">
        <v>0.62051305000000001</v>
      </c>
    </row>
    <row r="4850" spans="1:12" x14ac:dyDescent="0.25">
      <c r="A4850" t="s">
        <v>1051</v>
      </c>
      <c r="B4850">
        <v>1</v>
      </c>
      <c r="C4850">
        <v>15</v>
      </c>
      <c r="D4850">
        <v>14</v>
      </c>
      <c r="E4850">
        <v>2451830</v>
      </c>
      <c r="F4850" s="2">
        <v>0.02</v>
      </c>
      <c r="G4850" s="2">
        <v>0</v>
      </c>
      <c r="H4850" s="2">
        <v>0</v>
      </c>
      <c r="I4850">
        <v>0.4</v>
      </c>
      <c r="J4850">
        <v>11.000000000000002</v>
      </c>
      <c r="K4850">
        <v>1.4259149999999998</v>
      </c>
      <c r="L4850">
        <v>3.4090702500000005</v>
      </c>
    </row>
    <row r="4851" spans="1:12" x14ac:dyDescent="0.25">
      <c r="A4851" t="s">
        <v>1051</v>
      </c>
      <c r="B4851">
        <v>1</v>
      </c>
      <c r="C4851">
        <v>6</v>
      </c>
      <c r="D4851">
        <v>6</v>
      </c>
      <c r="E4851">
        <v>333820</v>
      </c>
      <c r="F4851" s="2">
        <v>0.04</v>
      </c>
      <c r="G4851" s="2">
        <v>0</v>
      </c>
      <c r="H4851" s="2">
        <v>0</v>
      </c>
      <c r="I4851">
        <v>0.4</v>
      </c>
      <c r="J4851">
        <v>4.8000000000000007</v>
      </c>
      <c r="K4851">
        <v>0.56691000000000003</v>
      </c>
      <c r="L4851">
        <v>1.5584185000000004</v>
      </c>
    </row>
    <row r="4852" spans="1:12" x14ac:dyDescent="0.25">
      <c r="A4852" t="s">
        <v>1051</v>
      </c>
      <c r="B4852">
        <v>1</v>
      </c>
      <c r="C4852">
        <v>5</v>
      </c>
      <c r="D4852">
        <v>4</v>
      </c>
      <c r="E4852">
        <v>1422235</v>
      </c>
      <c r="F4852" s="2">
        <v>0.02</v>
      </c>
      <c r="G4852" s="2">
        <v>0</v>
      </c>
      <c r="H4852" s="2">
        <v>0</v>
      </c>
      <c r="I4852">
        <v>0.4</v>
      </c>
      <c r="J4852">
        <v>3</v>
      </c>
      <c r="K4852">
        <v>0.91111750000000002</v>
      </c>
      <c r="L4852">
        <v>1.2288911250000001</v>
      </c>
    </row>
    <row r="4853" spans="1:12" x14ac:dyDescent="0.25">
      <c r="A4853" t="s">
        <v>1051</v>
      </c>
      <c r="B4853">
        <v>1</v>
      </c>
      <c r="C4853">
        <v>9</v>
      </c>
      <c r="D4853">
        <v>9</v>
      </c>
      <c r="E4853">
        <v>2226074</v>
      </c>
      <c r="F4853" s="2">
        <v>0.05</v>
      </c>
      <c r="G4853" s="2">
        <v>0</v>
      </c>
      <c r="H4853" s="2">
        <v>0</v>
      </c>
      <c r="I4853">
        <v>0.4</v>
      </c>
      <c r="J4853">
        <v>7.2</v>
      </c>
      <c r="K4853">
        <v>1.6130370000000003</v>
      </c>
      <c r="L4853">
        <v>2.52456295</v>
      </c>
    </row>
    <row r="4854" spans="1:12" x14ac:dyDescent="0.25">
      <c r="A4854" t="s">
        <v>1051</v>
      </c>
      <c r="B4854">
        <v>1</v>
      </c>
      <c r="C4854">
        <v>8</v>
      </c>
      <c r="D4854">
        <v>8</v>
      </c>
      <c r="E4854">
        <v>268077</v>
      </c>
      <c r="F4854" s="2">
        <v>0.05</v>
      </c>
      <c r="G4854" s="2">
        <v>0</v>
      </c>
      <c r="H4854" s="2">
        <v>0</v>
      </c>
      <c r="I4854">
        <v>0.4</v>
      </c>
      <c r="J4854">
        <v>6.4</v>
      </c>
      <c r="K4854">
        <v>0.63403850000000017</v>
      </c>
      <c r="L4854">
        <v>1.9819134750000003</v>
      </c>
    </row>
    <row r="4855" spans="1:12" x14ac:dyDescent="0.25">
      <c r="A4855" t="s">
        <v>1051</v>
      </c>
      <c r="B4855">
        <v>1</v>
      </c>
      <c r="C4855">
        <v>6</v>
      </c>
      <c r="D4855">
        <v>5</v>
      </c>
      <c r="E4855">
        <v>2236472</v>
      </c>
      <c r="F4855" s="2">
        <v>0.03</v>
      </c>
      <c r="G4855" s="2">
        <v>0</v>
      </c>
      <c r="H4855" s="2">
        <v>0</v>
      </c>
      <c r="I4855">
        <v>0.4</v>
      </c>
      <c r="J4855">
        <v>3.8</v>
      </c>
      <c r="K4855">
        <v>1.4182360000000001</v>
      </c>
      <c r="L4855">
        <v>1.6063825999999999</v>
      </c>
    </row>
    <row r="4856" spans="1:12" x14ac:dyDescent="0.25">
      <c r="A4856" t="s">
        <v>1051</v>
      </c>
      <c r="B4856">
        <v>1</v>
      </c>
      <c r="C4856">
        <v>4</v>
      </c>
      <c r="D4856">
        <v>4</v>
      </c>
      <c r="E4856">
        <v>813475</v>
      </c>
      <c r="F4856" s="2">
        <v>0.03</v>
      </c>
      <c r="G4856" s="2">
        <v>0</v>
      </c>
      <c r="H4856" s="2">
        <v>0</v>
      </c>
      <c r="I4856">
        <v>0.4</v>
      </c>
      <c r="J4856">
        <v>3.2</v>
      </c>
      <c r="K4856">
        <v>0.70673750000000002</v>
      </c>
      <c r="L4856">
        <v>1.2073581250000001</v>
      </c>
    </row>
    <row r="4857" spans="1:12" x14ac:dyDescent="0.25">
      <c r="A4857" t="s">
        <v>1051</v>
      </c>
      <c r="B4857">
        <v>1</v>
      </c>
      <c r="C4857">
        <v>6</v>
      </c>
      <c r="D4857">
        <v>3</v>
      </c>
      <c r="E4857">
        <v>648890</v>
      </c>
      <c r="F4857" s="2">
        <v>0.02</v>
      </c>
      <c r="G4857" s="2">
        <v>0</v>
      </c>
      <c r="H4857" s="2">
        <v>0</v>
      </c>
      <c r="I4857">
        <v>0.4</v>
      </c>
      <c r="J4857">
        <v>1.8000000000000003</v>
      </c>
      <c r="K4857">
        <v>0.52444500000000005</v>
      </c>
      <c r="L4857">
        <v>0.79355575000000012</v>
      </c>
    </row>
    <row r="4858" spans="1:12" x14ac:dyDescent="0.25">
      <c r="A4858" t="s">
        <v>1051</v>
      </c>
      <c r="B4858">
        <v>1</v>
      </c>
      <c r="C4858">
        <v>2</v>
      </c>
      <c r="D4858">
        <v>2</v>
      </c>
      <c r="E4858">
        <v>2013900</v>
      </c>
      <c r="F4858" s="2">
        <v>0.03</v>
      </c>
      <c r="G4858" s="2">
        <v>0</v>
      </c>
      <c r="H4858" s="2">
        <v>0</v>
      </c>
      <c r="I4858">
        <v>0.4</v>
      </c>
      <c r="J4858">
        <v>1.6</v>
      </c>
      <c r="K4858">
        <v>1.3069500000000001</v>
      </c>
      <c r="L4858">
        <v>1.0174325</v>
      </c>
    </row>
    <row r="4859" spans="1:12" x14ac:dyDescent="0.25">
      <c r="A4859" t="s">
        <v>1051</v>
      </c>
      <c r="B4859">
        <v>1</v>
      </c>
      <c r="C4859">
        <v>7</v>
      </c>
      <c r="D4859">
        <v>7</v>
      </c>
      <c r="E4859">
        <v>1940455</v>
      </c>
      <c r="F4859" s="2">
        <v>0.06</v>
      </c>
      <c r="G4859" s="2">
        <v>0</v>
      </c>
      <c r="H4859" s="2">
        <v>0</v>
      </c>
      <c r="I4859">
        <v>0.4</v>
      </c>
      <c r="J4859">
        <v>5.6000000000000005</v>
      </c>
      <c r="K4859">
        <v>1.5702274999999999</v>
      </c>
      <c r="L4859">
        <v>2.1095796249999998</v>
      </c>
    </row>
    <row r="4860" spans="1:12" x14ac:dyDescent="0.25">
      <c r="A4860" t="s">
        <v>1051</v>
      </c>
      <c r="B4860">
        <v>1</v>
      </c>
      <c r="C4860">
        <v>5</v>
      </c>
      <c r="D4860">
        <v>4</v>
      </c>
      <c r="E4860">
        <v>5065000</v>
      </c>
      <c r="F4860" s="2">
        <v>0.04</v>
      </c>
      <c r="G4860" s="2">
        <v>0</v>
      </c>
      <c r="H4860" s="2">
        <v>0</v>
      </c>
      <c r="I4860">
        <v>0.4</v>
      </c>
      <c r="J4860">
        <v>3</v>
      </c>
      <c r="K4860">
        <v>2.9324999999999997</v>
      </c>
      <c r="L4860">
        <v>1.936375</v>
      </c>
    </row>
    <row r="4861" spans="1:12" x14ac:dyDescent="0.25">
      <c r="A4861" t="s">
        <v>1051</v>
      </c>
      <c r="B4861">
        <v>1</v>
      </c>
      <c r="C4861">
        <v>7</v>
      </c>
      <c r="D4861">
        <v>6</v>
      </c>
      <c r="E4861">
        <v>2546894</v>
      </c>
      <c r="F4861" s="2">
        <v>0.02</v>
      </c>
      <c r="G4861" s="2">
        <v>0</v>
      </c>
      <c r="H4861" s="2">
        <v>0</v>
      </c>
      <c r="I4861">
        <v>0.4</v>
      </c>
      <c r="J4861">
        <v>4.6000000000000005</v>
      </c>
      <c r="K4861">
        <v>1.473447</v>
      </c>
      <c r="L4861">
        <v>1.82570645</v>
      </c>
    </row>
    <row r="4862" spans="1:12" x14ac:dyDescent="0.25">
      <c r="A4862" t="s">
        <v>1051</v>
      </c>
      <c r="B4862">
        <v>1</v>
      </c>
      <c r="C4862">
        <v>6</v>
      </c>
      <c r="D4862">
        <v>2</v>
      </c>
      <c r="E4862">
        <v>1132624</v>
      </c>
      <c r="F4862" s="2">
        <v>0.03</v>
      </c>
      <c r="G4862" s="2">
        <v>0</v>
      </c>
      <c r="H4862" s="2">
        <v>0</v>
      </c>
      <c r="I4862">
        <v>0.4</v>
      </c>
      <c r="J4862">
        <v>0.8</v>
      </c>
      <c r="K4862">
        <v>0.86631199999999997</v>
      </c>
      <c r="L4862">
        <v>0.66320920000000005</v>
      </c>
    </row>
    <row r="4863" spans="1:12" x14ac:dyDescent="0.25">
      <c r="A4863" t="s">
        <v>1051</v>
      </c>
      <c r="B4863">
        <v>1</v>
      </c>
      <c r="C4863">
        <v>3</v>
      </c>
      <c r="D4863">
        <v>2</v>
      </c>
      <c r="E4863">
        <v>392115</v>
      </c>
      <c r="F4863" s="2">
        <v>0.04</v>
      </c>
      <c r="G4863" s="2">
        <v>0</v>
      </c>
      <c r="H4863" s="2">
        <v>0</v>
      </c>
      <c r="I4863">
        <v>0.4</v>
      </c>
      <c r="J4863">
        <v>1.4000000000000001</v>
      </c>
      <c r="K4863">
        <v>0.59605750000000002</v>
      </c>
      <c r="L4863">
        <v>0.71862012499999994</v>
      </c>
    </row>
    <row r="4864" spans="1:12" x14ac:dyDescent="0.25">
      <c r="A4864" t="s">
        <v>1051</v>
      </c>
      <c r="B4864">
        <v>1</v>
      </c>
      <c r="C4864">
        <v>11</v>
      </c>
      <c r="D4864">
        <v>10</v>
      </c>
      <c r="E4864">
        <v>2371234</v>
      </c>
      <c r="F4864" s="2">
        <v>0.02</v>
      </c>
      <c r="G4864" s="2">
        <v>0</v>
      </c>
      <c r="H4864" s="2">
        <v>0</v>
      </c>
      <c r="I4864">
        <v>0.4</v>
      </c>
      <c r="J4864">
        <v>7.8</v>
      </c>
      <c r="K4864">
        <v>1.3856169999999999</v>
      </c>
      <c r="L4864">
        <v>2.5949659499999997</v>
      </c>
    </row>
    <row r="4865" spans="1:12" x14ac:dyDescent="0.25">
      <c r="A4865" t="s">
        <v>1051</v>
      </c>
      <c r="B4865">
        <v>1</v>
      </c>
      <c r="C4865">
        <v>8</v>
      </c>
      <c r="D4865">
        <v>8</v>
      </c>
      <c r="E4865">
        <v>2400024</v>
      </c>
      <c r="F4865" s="2">
        <v>0.02</v>
      </c>
      <c r="G4865" s="2">
        <v>0</v>
      </c>
      <c r="H4865" s="2">
        <v>0</v>
      </c>
      <c r="I4865">
        <v>0.4</v>
      </c>
      <c r="J4865">
        <v>6.4</v>
      </c>
      <c r="K4865">
        <v>1.4000119999999998</v>
      </c>
      <c r="L4865">
        <v>2.2500042000000002</v>
      </c>
    </row>
    <row r="4866" spans="1:12" x14ac:dyDescent="0.25">
      <c r="A4866" t="s">
        <v>1051</v>
      </c>
      <c r="B4866">
        <v>1</v>
      </c>
      <c r="C4866">
        <v>5</v>
      </c>
      <c r="D4866">
        <v>4</v>
      </c>
      <c r="E4866">
        <v>1491975</v>
      </c>
      <c r="F4866" s="2">
        <v>0.02</v>
      </c>
      <c r="G4866" s="2">
        <v>0</v>
      </c>
      <c r="H4866" s="2">
        <v>0</v>
      </c>
      <c r="I4866">
        <v>0.4</v>
      </c>
      <c r="J4866">
        <v>3</v>
      </c>
      <c r="K4866">
        <v>0.94598749999999998</v>
      </c>
      <c r="L4866">
        <v>1.241095625</v>
      </c>
    </row>
    <row r="4867" spans="1:12" x14ac:dyDescent="0.25">
      <c r="A4867" t="s">
        <v>5901</v>
      </c>
      <c r="B4867">
        <v>1</v>
      </c>
      <c r="C4867">
        <v>12</v>
      </c>
      <c r="D4867">
        <v>11</v>
      </c>
      <c r="E4867">
        <v>930151</v>
      </c>
      <c r="F4867" s="2">
        <v>0</v>
      </c>
      <c r="G4867" s="2">
        <v>0</v>
      </c>
      <c r="H4867" s="2">
        <v>0</v>
      </c>
      <c r="I4867">
        <v>0.4</v>
      </c>
      <c r="J4867">
        <v>8.6000000000000014</v>
      </c>
      <c r="K4867">
        <v>0.46507549999999998</v>
      </c>
      <c r="L4867">
        <v>2.4727764250000006</v>
      </c>
    </row>
    <row r="4868" spans="1:12" x14ac:dyDescent="0.25">
      <c r="A4868" t="s">
        <v>5901</v>
      </c>
      <c r="B4868">
        <v>1</v>
      </c>
      <c r="C4868">
        <v>5</v>
      </c>
      <c r="D4868">
        <v>5</v>
      </c>
      <c r="E4868">
        <v>1333624</v>
      </c>
      <c r="F4868" s="2">
        <v>0.06</v>
      </c>
      <c r="G4868" s="2">
        <v>0</v>
      </c>
      <c r="H4868" s="2">
        <v>0.01</v>
      </c>
      <c r="I4868">
        <v>0.4</v>
      </c>
      <c r="J4868">
        <v>4</v>
      </c>
      <c r="K4868">
        <v>1.5168119999999998</v>
      </c>
      <c r="L4868">
        <v>1.6908842000000002</v>
      </c>
    </row>
    <row r="4869" spans="1:12" x14ac:dyDescent="0.25">
      <c r="A4869" t="s">
        <v>5901</v>
      </c>
      <c r="B4869">
        <v>1</v>
      </c>
      <c r="C4869">
        <v>4</v>
      </c>
      <c r="D4869">
        <v>4</v>
      </c>
      <c r="E4869">
        <v>755522</v>
      </c>
      <c r="F4869" s="2">
        <v>0.05</v>
      </c>
      <c r="G4869" s="2">
        <v>0</v>
      </c>
      <c r="H4869" s="2">
        <v>0</v>
      </c>
      <c r="I4869">
        <v>0.4</v>
      </c>
      <c r="J4869">
        <v>3.2</v>
      </c>
      <c r="K4869">
        <v>0.87776100000000001</v>
      </c>
      <c r="L4869">
        <v>1.26721635</v>
      </c>
    </row>
    <row r="4870" spans="1:12" x14ac:dyDescent="0.25">
      <c r="A4870" t="s">
        <v>5901</v>
      </c>
      <c r="B4870">
        <v>1</v>
      </c>
      <c r="C4870">
        <v>6</v>
      </c>
      <c r="D4870">
        <v>6</v>
      </c>
      <c r="E4870">
        <v>746417</v>
      </c>
      <c r="F4870" s="2">
        <v>0.06</v>
      </c>
      <c r="G4870" s="2">
        <v>0</v>
      </c>
      <c r="H4870" s="2">
        <v>0.01</v>
      </c>
      <c r="I4870">
        <v>0.4</v>
      </c>
      <c r="J4870">
        <v>4.8000000000000007</v>
      </c>
      <c r="K4870">
        <v>1.2232084999999999</v>
      </c>
      <c r="L4870">
        <v>1.7881229750000003</v>
      </c>
    </row>
    <row r="4871" spans="1:12" x14ac:dyDescent="0.25">
      <c r="A4871" t="s">
        <v>5901</v>
      </c>
      <c r="B4871">
        <v>1</v>
      </c>
      <c r="C4871">
        <v>20</v>
      </c>
      <c r="D4871">
        <v>19</v>
      </c>
      <c r="E4871">
        <v>1371236</v>
      </c>
      <c r="F4871" s="2">
        <v>0.04</v>
      </c>
      <c r="G4871" s="2">
        <v>0</v>
      </c>
      <c r="H4871" s="2">
        <v>0</v>
      </c>
      <c r="I4871">
        <v>0.4</v>
      </c>
      <c r="J4871">
        <v>15.000000000000002</v>
      </c>
      <c r="K4871">
        <v>1.085618</v>
      </c>
      <c r="L4871">
        <v>4.2899663000000006</v>
      </c>
    </row>
    <row r="4872" spans="1:12" x14ac:dyDescent="0.25">
      <c r="A4872" t="s">
        <v>5901</v>
      </c>
      <c r="B4872">
        <v>1</v>
      </c>
      <c r="C4872">
        <v>16</v>
      </c>
      <c r="D4872">
        <v>14</v>
      </c>
      <c r="E4872">
        <v>650564</v>
      </c>
      <c r="F4872" s="2">
        <v>0.05</v>
      </c>
      <c r="G4872" s="2">
        <v>0</v>
      </c>
      <c r="H4872" s="2">
        <v>0</v>
      </c>
      <c r="I4872">
        <v>0.4</v>
      </c>
      <c r="J4872">
        <v>10.8</v>
      </c>
      <c r="K4872">
        <v>0.82528200000000007</v>
      </c>
      <c r="L4872">
        <v>3.1488487000000003</v>
      </c>
    </row>
    <row r="4873" spans="1:12" x14ac:dyDescent="0.25">
      <c r="A4873" t="s">
        <v>5901</v>
      </c>
      <c r="B4873">
        <v>1</v>
      </c>
      <c r="C4873">
        <v>3</v>
      </c>
      <c r="D4873">
        <v>3</v>
      </c>
      <c r="E4873">
        <v>779056</v>
      </c>
      <c r="F4873" s="2">
        <v>0.05</v>
      </c>
      <c r="G4873" s="2">
        <v>0</v>
      </c>
      <c r="H4873" s="2">
        <v>0.01</v>
      </c>
      <c r="I4873">
        <v>0.4</v>
      </c>
      <c r="J4873">
        <v>2.4000000000000004</v>
      </c>
      <c r="K4873">
        <v>1.1395280000000001</v>
      </c>
      <c r="L4873">
        <v>1.1588348000000002</v>
      </c>
    </row>
    <row r="4874" spans="1:12" x14ac:dyDescent="0.25">
      <c r="A4874" t="s">
        <v>5901</v>
      </c>
      <c r="B4874">
        <v>1</v>
      </c>
      <c r="C4874">
        <v>15</v>
      </c>
      <c r="D4874">
        <v>6</v>
      </c>
      <c r="E4874">
        <v>833772</v>
      </c>
      <c r="F4874" s="2">
        <v>0.04</v>
      </c>
      <c r="G4874" s="2">
        <v>0</v>
      </c>
      <c r="H4874" s="2">
        <v>0</v>
      </c>
      <c r="I4874">
        <v>0.4</v>
      </c>
      <c r="J4874">
        <v>3.0000000000000009</v>
      </c>
      <c r="K4874">
        <v>0.816886</v>
      </c>
      <c r="L4874">
        <v>1.1959101000000003</v>
      </c>
    </row>
    <row r="4875" spans="1:12" x14ac:dyDescent="0.25">
      <c r="A4875" t="s">
        <v>5901</v>
      </c>
      <c r="B4875">
        <v>1</v>
      </c>
      <c r="C4875">
        <v>12</v>
      </c>
      <c r="D4875">
        <v>11</v>
      </c>
      <c r="E4875">
        <v>871997</v>
      </c>
      <c r="F4875" s="2">
        <v>7.0000000000000007E-2</v>
      </c>
      <c r="G4875" s="2">
        <v>0</v>
      </c>
      <c r="H4875" s="2">
        <v>0.01</v>
      </c>
      <c r="I4875">
        <v>0.4</v>
      </c>
      <c r="J4875">
        <v>8.6000000000000014</v>
      </c>
      <c r="K4875">
        <v>1.3859984999999999</v>
      </c>
      <c r="L4875">
        <v>2.7950994750000007</v>
      </c>
    </row>
    <row r="4876" spans="1:12" x14ac:dyDescent="0.25">
      <c r="A4876" t="s">
        <v>5901</v>
      </c>
      <c r="B4876">
        <v>1</v>
      </c>
      <c r="C4876">
        <v>6</v>
      </c>
      <c r="D4876">
        <v>1</v>
      </c>
      <c r="E4876">
        <v>1277364</v>
      </c>
      <c r="F4876" s="2">
        <v>0.04</v>
      </c>
      <c r="G4876" s="2">
        <v>0</v>
      </c>
      <c r="H4876" s="2">
        <v>0.02</v>
      </c>
      <c r="I4876">
        <v>0.4</v>
      </c>
      <c r="J4876">
        <v>-0.19999999999999996</v>
      </c>
      <c r="K4876">
        <v>1.5386820000000001</v>
      </c>
      <c r="L4876">
        <v>0.64853870000000002</v>
      </c>
    </row>
    <row r="4877" spans="1:12" x14ac:dyDescent="0.25">
      <c r="A4877" t="s">
        <v>5901</v>
      </c>
      <c r="B4877">
        <v>1</v>
      </c>
      <c r="C4877">
        <v>7</v>
      </c>
      <c r="D4877">
        <v>6</v>
      </c>
      <c r="E4877">
        <v>951177</v>
      </c>
      <c r="F4877" s="2">
        <v>0.05</v>
      </c>
      <c r="G4877" s="2">
        <v>0</v>
      </c>
      <c r="H4877" s="2">
        <v>0</v>
      </c>
      <c r="I4877">
        <v>0.4</v>
      </c>
      <c r="J4877">
        <v>4.6000000000000005</v>
      </c>
      <c r="K4877">
        <v>0.97558850000000008</v>
      </c>
      <c r="L4877">
        <v>1.6514559750000002</v>
      </c>
    </row>
    <row r="4878" spans="1:12" x14ac:dyDescent="0.25">
      <c r="A4878" t="s">
        <v>5901</v>
      </c>
      <c r="B4878">
        <v>1</v>
      </c>
      <c r="C4878">
        <v>5</v>
      </c>
      <c r="D4878">
        <v>4</v>
      </c>
      <c r="E4878">
        <v>661249</v>
      </c>
      <c r="F4878" s="2">
        <v>0.05</v>
      </c>
      <c r="G4878" s="2">
        <v>0</v>
      </c>
      <c r="H4878" s="2">
        <v>0</v>
      </c>
      <c r="I4878">
        <v>0.4</v>
      </c>
      <c r="J4878">
        <v>3</v>
      </c>
      <c r="K4878">
        <v>0.8306245000000001</v>
      </c>
      <c r="L4878">
        <v>1.200718575</v>
      </c>
    </row>
    <row r="4879" spans="1:12" x14ac:dyDescent="0.25">
      <c r="A4879" t="s">
        <v>5901</v>
      </c>
      <c r="B4879">
        <v>1</v>
      </c>
      <c r="C4879">
        <v>4</v>
      </c>
      <c r="D4879">
        <v>3</v>
      </c>
      <c r="E4879">
        <v>680977</v>
      </c>
      <c r="F4879" s="2">
        <v>0.04</v>
      </c>
      <c r="G4879" s="2">
        <v>0</v>
      </c>
      <c r="H4879" s="2">
        <v>0</v>
      </c>
      <c r="I4879">
        <v>0.4</v>
      </c>
      <c r="J4879">
        <v>2.2000000000000002</v>
      </c>
      <c r="K4879">
        <v>0.74048849999999999</v>
      </c>
      <c r="L4879">
        <v>0.96917097500000005</v>
      </c>
    </row>
    <row r="4880" spans="1:12" x14ac:dyDescent="0.25">
      <c r="A4880" t="s">
        <v>5901</v>
      </c>
      <c r="B4880">
        <v>1</v>
      </c>
      <c r="C4880">
        <v>4</v>
      </c>
      <c r="D4880">
        <v>3</v>
      </c>
      <c r="E4880">
        <v>838561</v>
      </c>
      <c r="F4880" s="2">
        <v>0.05</v>
      </c>
      <c r="G4880" s="2">
        <v>0</v>
      </c>
      <c r="H4880" s="2">
        <v>0</v>
      </c>
      <c r="I4880">
        <v>0.4</v>
      </c>
      <c r="J4880">
        <v>2.2000000000000002</v>
      </c>
      <c r="K4880">
        <v>0.91928050000000017</v>
      </c>
      <c r="L4880">
        <v>1.0317481750000002</v>
      </c>
    </row>
    <row r="4881" spans="1:12" x14ac:dyDescent="0.25">
      <c r="A4881" t="s">
        <v>5901</v>
      </c>
      <c r="B4881">
        <v>1</v>
      </c>
      <c r="C4881">
        <v>7</v>
      </c>
      <c r="D4881">
        <v>5</v>
      </c>
      <c r="E4881">
        <v>1050880</v>
      </c>
      <c r="F4881" s="2">
        <v>0.04</v>
      </c>
      <c r="G4881" s="2">
        <v>0</v>
      </c>
      <c r="H4881" s="2">
        <v>0</v>
      </c>
      <c r="I4881">
        <v>0.4</v>
      </c>
      <c r="J4881">
        <v>3.6</v>
      </c>
      <c r="K4881">
        <v>0.92544000000000004</v>
      </c>
      <c r="L4881">
        <v>1.383904</v>
      </c>
    </row>
    <row r="4882" spans="1:12" x14ac:dyDescent="0.25">
      <c r="A4882" t="s">
        <v>15549</v>
      </c>
      <c r="B4882">
        <v>1</v>
      </c>
      <c r="C4882">
        <v>16</v>
      </c>
      <c r="D4882">
        <v>1</v>
      </c>
      <c r="E4882">
        <v>5584</v>
      </c>
      <c r="F4882" s="2">
        <v>0.01</v>
      </c>
      <c r="G4882" s="2">
        <v>0</v>
      </c>
      <c r="H4882" s="2">
        <v>0</v>
      </c>
      <c r="I4882">
        <v>0.4</v>
      </c>
      <c r="J4882">
        <v>-2.2000000000000002</v>
      </c>
      <c r="K4882">
        <v>0.10279200000000001</v>
      </c>
      <c r="L4882">
        <v>-0.35402280000000003</v>
      </c>
    </row>
    <row r="4883" spans="1:12" x14ac:dyDescent="0.25">
      <c r="A4883" t="s">
        <v>9068</v>
      </c>
      <c r="B4883">
        <v>1</v>
      </c>
      <c r="C4883">
        <v>8</v>
      </c>
      <c r="D4883">
        <v>7</v>
      </c>
      <c r="E4883">
        <v>818533</v>
      </c>
      <c r="F4883" s="2">
        <v>0.05</v>
      </c>
      <c r="G4883" s="2">
        <v>0</v>
      </c>
      <c r="H4883" s="2">
        <v>0.01</v>
      </c>
      <c r="I4883">
        <v>0.4</v>
      </c>
      <c r="J4883">
        <v>5.4</v>
      </c>
      <c r="K4883">
        <v>1.1592665000000002</v>
      </c>
      <c r="L4883">
        <v>1.9157432750000003</v>
      </c>
    </row>
    <row r="4884" spans="1:12" x14ac:dyDescent="0.25">
      <c r="A4884" t="s">
        <v>9068</v>
      </c>
      <c r="B4884">
        <v>1</v>
      </c>
      <c r="C4884">
        <v>7</v>
      </c>
      <c r="D4884">
        <v>5</v>
      </c>
      <c r="E4884">
        <v>436505</v>
      </c>
      <c r="F4884" s="2">
        <v>0.06</v>
      </c>
      <c r="G4884" s="2">
        <v>0</v>
      </c>
      <c r="H4884" s="2">
        <v>0.01</v>
      </c>
      <c r="I4884">
        <v>0.4</v>
      </c>
      <c r="J4884">
        <v>3.6</v>
      </c>
      <c r="K4884">
        <v>1.0682524999999998</v>
      </c>
      <c r="L4884">
        <v>1.433888375</v>
      </c>
    </row>
    <row r="4885" spans="1:12" x14ac:dyDescent="0.25">
      <c r="A4885" t="s">
        <v>9068</v>
      </c>
      <c r="B4885">
        <v>1</v>
      </c>
      <c r="C4885">
        <v>7</v>
      </c>
      <c r="D4885">
        <v>7</v>
      </c>
      <c r="E4885">
        <v>697581</v>
      </c>
      <c r="F4885" s="2">
        <v>0.06</v>
      </c>
      <c r="G4885" s="2">
        <v>0</v>
      </c>
      <c r="H4885" s="2">
        <v>0.02</v>
      </c>
      <c r="I4885">
        <v>0.4</v>
      </c>
      <c r="J4885">
        <v>5.6000000000000005</v>
      </c>
      <c r="K4885">
        <v>1.4487904999999999</v>
      </c>
      <c r="L4885">
        <v>2.067076675</v>
      </c>
    </row>
    <row r="4886" spans="1:12" x14ac:dyDescent="0.25">
      <c r="A4886" t="s">
        <v>9068</v>
      </c>
      <c r="B4886">
        <v>1</v>
      </c>
      <c r="C4886">
        <v>9</v>
      </c>
      <c r="D4886">
        <v>9</v>
      </c>
      <c r="E4886">
        <v>533608</v>
      </c>
      <c r="F4886" s="2">
        <v>0.06</v>
      </c>
      <c r="G4886" s="2">
        <v>0</v>
      </c>
      <c r="H4886" s="2">
        <v>0.01</v>
      </c>
      <c r="I4886">
        <v>0.4</v>
      </c>
      <c r="J4886">
        <v>7.2</v>
      </c>
      <c r="K4886">
        <v>1.1168039999999999</v>
      </c>
      <c r="L4886">
        <v>2.3508814</v>
      </c>
    </row>
    <row r="4887" spans="1:12" x14ac:dyDescent="0.25">
      <c r="A4887" t="s">
        <v>14668</v>
      </c>
      <c r="B4887">
        <v>1</v>
      </c>
      <c r="C4887">
        <v>6</v>
      </c>
      <c r="D4887">
        <v>2</v>
      </c>
      <c r="E4887">
        <v>127940</v>
      </c>
      <c r="F4887" s="2">
        <v>0.09</v>
      </c>
      <c r="G4887" s="2">
        <v>0</v>
      </c>
      <c r="H4887" s="2">
        <v>0.01</v>
      </c>
      <c r="I4887">
        <v>0.4</v>
      </c>
      <c r="J4887">
        <v>0.8</v>
      </c>
      <c r="K4887">
        <v>1.2139699999999998</v>
      </c>
      <c r="L4887">
        <v>0.78488950000000002</v>
      </c>
    </row>
    <row r="4888" spans="1:12" x14ac:dyDescent="0.25">
      <c r="A4888" t="s">
        <v>2837</v>
      </c>
      <c r="B4888">
        <v>1</v>
      </c>
      <c r="C4888">
        <v>6</v>
      </c>
      <c r="D4888">
        <v>6</v>
      </c>
      <c r="E4888">
        <v>248200</v>
      </c>
      <c r="F4888" s="2">
        <v>0.1</v>
      </c>
      <c r="G4888" s="2">
        <v>0</v>
      </c>
      <c r="H4888" s="2">
        <v>0.01</v>
      </c>
      <c r="I4888">
        <v>0.4</v>
      </c>
      <c r="J4888">
        <v>4.8000000000000007</v>
      </c>
      <c r="K4888">
        <v>1.3741000000000003</v>
      </c>
      <c r="L4888">
        <v>1.8409350000000004</v>
      </c>
    </row>
    <row r="4889" spans="1:12" x14ac:dyDescent="0.25">
      <c r="A4889" t="s">
        <v>2837</v>
      </c>
      <c r="B4889">
        <v>1</v>
      </c>
      <c r="C4889">
        <v>7</v>
      </c>
      <c r="D4889">
        <v>8</v>
      </c>
      <c r="E4889">
        <v>852543</v>
      </c>
      <c r="F4889" s="2">
        <v>0.05</v>
      </c>
      <c r="G4889" s="2">
        <v>0</v>
      </c>
      <c r="H4889" s="2">
        <v>0</v>
      </c>
      <c r="I4889">
        <v>0.4</v>
      </c>
      <c r="J4889">
        <v>6.6000000000000005</v>
      </c>
      <c r="K4889">
        <v>0.92627150000000014</v>
      </c>
      <c r="L4889">
        <v>2.1341950249999999</v>
      </c>
    </row>
    <row r="4890" spans="1:12" x14ac:dyDescent="0.25">
      <c r="A4890" t="s">
        <v>2837</v>
      </c>
      <c r="B4890">
        <v>1</v>
      </c>
      <c r="C4890">
        <v>9</v>
      </c>
      <c r="D4890">
        <v>9</v>
      </c>
      <c r="E4890">
        <v>1065716</v>
      </c>
      <c r="F4890" s="2">
        <v>0.05</v>
      </c>
      <c r="G4890" s="2">
        <v>0</v>
      </c>
      <c r="H4890" s="2">
        <v>0</v>
      </c>
      <c r="I4890">
        <v>0.4</v>
      </c>
      <c r="J4890">
        <v>7.2</v>
      </c>
      <c r="K4890">
        <v>1.0328580000000001</v>
      </c>
      <c r="L4890">
        <v>2.3215002999999999</v>
      </c>
    </row>
    <row r="4891" spans="1:12" x14ac:dyDescent="0.25">
      <c r="A4891" t="s">
        <v>6357</v>
      </c>
      <c r="B4891">
        <v>1</v>
      </c>
      <c r="C4891">
        <v>7</v>
      </c>
      <c r="D4891">
        <v>7</v>
      </c>
      <c r="E4891">
        <v>45141770</v>
      </c>
      <c r="F4891" s="2">
        <v>0.04</v>
      </c>
      <c r="G4891" s="2">
        <v>0</v>
      </c>
      <c r="H4891" s="2">
        <v>0</v>
      </c>
      <c r="I4891">
        <v>0.4</v>
      </c>
      <c r="J4891">
        <v>5.6000000000000005</v>
      </c>
      <c r="K4891">
        <v>22.970884999999999</v>
      </c>
      <c r="L4891">
        <v>9.5998097500000004</v>
      </c>
    </row>
    <row r="4892" spans="1:12" x14ac:dyDescent="0.25">
      <c r="A4892" t="s">
        <v>6357</v>
      </c>
      <c r="B4892">
        <v>1</v>
      </c>
      <c r="C4892">
        <v>21</v>
      </c>
      <c r="D4892">
        <v>20</v>
      </c>
      <c r="E4892">
        <v>2276613</v>
      </c>
      <c r="F4892" s="2">
        <v>0.05</v>
      </c>
      <c r="G4892" s="2">
        <v>0</v>
      </c>
      <c r="H4892" s="2">
        <v>0</v>
      </c>
      <c r="I4892">
        <v>0.4</v>
      </c>
      <c r="J4892">
        <v>15.8</v>
      </c>
      <c r="K4892">
        <v>1.6383065000000001</v>
      </c>
      <c r="L4892">
        <v>4.6834072750000004</v>
      </c>
    </row>
    <row r="4893" spans="1:12" x14ac:dyDescent="0.25">
      <c r="A4893" t="s">
        <v>6357</v>
      </c>
      <c r="B4893">
        <v>1</v>
      </c>
      <c r="C4893">
        <v>7</v>
      </c>
      <c r="D4893">
        <v>7</v>
      </c>
      <c r="E4893">
        <v>3256799</v>
      </c>
      <c r="F4893" s="2">
        <v>0.06</v>
      </c>
      <c r="G4893" s="2">
        <v>0</v>
      </c>
      <c r="H4893" s="2">
        <v>0</v>
      </c>
      <c r="I4893">
        <v>0.4</v>
      </c>
      <c r="J4893">
        <v>5.6000000000000005</v>
      </c>
      <c r="K4893">
        <v>2.2283995000000001</v>
      </c>
      <c r="L4893">
        <v>2.3399398250000001</v>
      </c>
    </row>
    <row r="4894" spans="1:12" x14ac:dyDescent="0.25">
      <c r="A4894" t="s">
        <v>6357</v>
      </c>
      <c r="B4894">
        <v>1</v>
      </c>
      <c r="C4894">
        <v>15</v>
      </c>
      <c r="D4894">
        <v>15</v>
      </c>
      <c r="E4894">
        <v>71560694</v>
      </c>
      <c r="F4894" s="2">
        <v>0.03</v>
      </c>
      <c r="G4894" s="2">
        <v>0</v>
      </c>
      <c r="H4894" s="2">
        <v>0</v>
      </c>
      <c r="I4894">
        <v>0.4</v>
      </c>
      <c r="J4894">
        <v>12</v>
      </c>
      <c r="K4894">
        <v>36.080346999999996</v>
      </c>
      <c r="L4894">
        <v>15.788121449999998</v>
      </c>
    </row>
    <row r="4895" spans="1:12" x14ac:dyDescent="0.25">
      <c r="A4895" t="s">
        <v>1028</v>
      </c>
      <c r="B4895">
        <v>1</v>
      </c>
      <c r="C4895">
        <v>14</v>
      </c>
      <c r="D4895">
        <v>12</v>
      </c>
      <c r="E4895">
        <v>1074385</v>
      </c>
      <c r="F4895" s="2">
        <v>0.02</v>
      </c>
      <c r="G4895" s="2">
        <v>0</v>
      </c>
      <c r="H4895" s="2">
        <v>0</v>
      </c>
      <c r="I4895">
        <v>0.4</v>
      </c>
      <c r="J4895">
        <v>9.2000000000000011</v>
      </c>
      <c r="K4895">
        <v>0.73719249999999992</v>
      </c>
      <c r="L4895">
        <v>2.7180173750000005</v>
      </c>
    </row>
    <row r="4896" spans="1:12" x14ac:dyDescent="0.25">
      <c r="A4896" t="s">
        <v>1028</v>
      </c>
      <c r="B4896">
        <v>1</v>
      </c>
      <c r="C4896">
        <v>8</v>
      </c>
      <c r="D4896">
        <v>5</v>
      </c>
      <c r="E4896">
        <v>1104595</v>
      </c>
      <c r="F4896" s="2">
        <v>0.02</v>
      </c>
      <c r="G4896" s="2">
        <v>0</v>
      </c>
      <c r="H4896" s="2">
        <v>0</v>
      </c>
      <c r="I4896">
        <v>0.4</v>
      </c>
      <c r="J4896">
        <v>3.4</v>
      </c>
      <c r="K4896">
        <v>0.75229750000000006</v>
      </c>
      <c r="L4896">
        <v>1.2733041250000001</v>
      </c>
    </row>
    <row r="4897" spans="1:12" x14ac:dyDescent="0.25">
      <c r="A4897" t="s">
        <v>1028</v>
      </c>
      <c r="B4897">
        <v>1</v>
      </c>
      <c r="C4897">
        <v>17</v>
      </c>
      <c r="D4897">
        <v>15</v>
      </c>
      <c r="E4897">
        <v>1356734</v>
      </c>
      <c r="F4897" s="2">
        <v>0.01</v>
      </c>
      <c r="G4897" s="2">
        <v>0</v>
      </c>
      <c r="H4897" s="2">
        <v>0</v>
      </c>
      <c r="I4897">
        <v>0.4</v>
      </c>
      <c r="J4897">
        <v>11.6</v>
      </c>
      <c r="K4897">
        <v>0.77836699999999992</v>
      </c>
      <c r="L4897">
        <v>3.3324284500000001</v>
      </c>
    </row>
    <row r="4898" spans="1:12" x14ac:dyDescent="0.25">
      <c r="A4898" t="s">
        <v>1028</v>
      </c>
      <c r="B4898">
        <v>1</v>
      </c>
      <c r="C4898">
        <v>9</v>
      </c>
      <c r="D4898">
        <v>9</v>
      </c>
      <c r="E4898">
        <v>1048474</v>
      </c>
      <c r="F4898" s="2">
        <v>0.02</v>
      </c>
      <c r="G4898" s="2">
        <v>0</v>
      </c>
      <c r="H4898" s="2">
        <v>0</v>
      </c>
      <c r="I4898">
        <v>0.4</v>
      </c>
      <c r="J4898">
        <v>7.2</v>
      </c>
      <c r="K4898">
        <v>0.72423700000000002</v>
      </c>
      <c r="L4898">
        <v>2.2134829499999999</v>
      </c>
    </row>
    <row r="4899" spans="1:12" x14ac:dyDescent="0.25">
      <c r="A4899" t="s">
        <v>20936</v>
      </c>
      <c r="B4899">
        <v>1</v>
      </c>
      <c r="C4899">
        <v>1</v>
      </c>
      <c r="D4899">
        <v>1</v>
      </c>
      <c r="E4899">
        <v>3831</v>
      </c>
      <c r="F4899" s="2">
        <v>0</v>
      </c>
      <c r="G4899" s="2">
        <v>0</v>
      </c>
      <c r="H4899" s="2">
        <v>0</v>
      </c>
      <c r="I4899">
        <v>0.4</v>
      </c>
      <c r="J4899">
        <v>0.8</v>
      </c>
      <c r="K4899">
        <v>1.9154999999999999E-3</v>
      </c>
      <c r="L4899">
        <v>0.36067042500000002</v>
      </c>
    </row>
    <row r="4900" spans="1:12" x14ac:dyDescent="0.25">
      <c r="A4900" t="s">
        <v>324</v>
      </c>
      <c r="B4900">
        <v>1</v>
      </c>
      <c r="C4900">
        <v>7</v>
      </c>
      <c r="D4900">
        <v>4</v>
      </c>
      <c r="E4900">
        <v>1479970</v>
      </c>
      <c r="F4900" s="2">
        <v>0.02</v>
      </c>
      <c r="G4900" s="2">
        <v>0</v>
      </c>
      <c r="H4900" s="2">
        <v>0</v>
      </c>
      <c r="I4900">
        <v>0.4</v>
      </c>
      <c r="J4900">
        <v>2.6</v>
      </c>
      <c r="K4900">
        <v>0.93998500000000007</v>
      </c>
      <c r="L4900">
        <v>1.1389947500000002</v>
      </c>
    </row>
    <row r="4901" spans="1:12" x14ac:dyDescent="0.25">
      <c r="A4901" t="s">
        <v>324</v>
      </c>
      <c r="B4901">
        <v>1</v>
      </c>
      <c r="C4901">
        <v>10</v>
      </c>
      <c r="D4901">
        <v>9</v>
      </c>
      <c r="E4901">
        <v>1584221</v>
      </c>
      <c r="F4901" s="2">
        <v>0.01</v>
      </c>
      <c r="G4901" s="2">
        <v>0</v>
      </c>
      <c r="H4901" s="2">
        <v>0</v>
      </c>
      <c r="I4901">
        <v>0.4</v>
      </c>
      <c r="J4901">
        <v>7</v>
      </c>
      <c r="K4901">
        <v>0.89211049999999992</v>
      </c>
      <c r="L4901">
        <v>2.2222386750000003</v>
      </c>
    </row>
    <row r="4902" spans="1:12" x14ac:dyDescent="0.25">
      <c r="A4902" t="s">
        <v>324</v>
      </c>
      <c r="B4902">
        <v>1</v>
      </c>
      <c r="C4902">
        <v>27</v>
      </c>
      <c r="D4902">
        <v>24</v>
      </c>
      <c r="E4902">
        <v>2275999</v>
      </c>
      <c r="F4902" s="2">
        <v>0.03</v>
      </c>
      <c r="G4902" s="2">
        <v>0</v>
      </c>
      <c r="H4902" s="2">
        <v>0</v>
      </c>
      <c r="I4902">
        <v>0.4</v>
      </c>
      <c r="J4902">
        <v>18.600000000000001</v>
      </c>
      <c r="K4902">
        <v>1.4379995000000001</v>
      </c>
      <c r="L4902">
        <v>5.3132998250000005</v>
      </c>
    </row>
    <row r="4903" spans="1:12" x14ac:dyDescent="0.25">
      <c r="A4903" t="s">
        <v>324</v>
      </c>
      <c r="B4903">
        <v>1</v>
      </c>
      <c r="C4903">
        <v>8</v>
      </c>
      <c r="D4903">
        <v>7</v>
      </c>
      <c r="E4903">
        <v>1358775</v>
      </c>
      <c r="F4903" s="2">
        <v>0.01</v>
      </c>
      <c r="G4903" s="2">
        <v>0</v>
      </c>
      <c r="H4903" s="2">
        <v>0</v>
      </c>
      <c r="I4903">
        <v>0.4</v>
      </c>
      <c r="J4903">
        <v>5.4</v>
      </c>
      <c r="K4903">
        <v>0.7793874999999999</v>
      </c>
      <c r="L4903">
        <v>1.7827856250000003</v>
      </c>
    </row>
    <row r="4904" spans="1:12" x14ac:dyDescent="0.25">
      <c r="A4904" t="s">
        <v>324</v>
      </c>
      <c r="B4904">
        <v>1</v>
      </c>
      <c r="C4904">
        <v>2</v>
      </c>
      <c r="D4904">
        <v>1</v>
      </c>
      <c r="E4904">
        <v>1756608</v>
      </c>
      <c r="F4904" s="2">
        <v>0.02</v>
      </c>
      <c r="G4904" s="2">
        <v>0</v>
      </c>
      <c r="H4904" s="2">
        <v>0</v>
      </c>
      <c r="I4904">
        <v>0.4</v>
      </c>
      <c r="J4904">
        <v>0.60000000000000009</v>
      </c>
      <c r="K4904">
        <v>1.0783039999999999</v>
      </c>
      <c r="L4904">
        <v>0.68740639999999997</v>
      </c>
    </row>
    <row r="4905" spans="1:12" x14ac:dyDescent="0.25">
      <c r="A4905" t="s">
        <v>324</v>
      </c>
      <c r="B4905">
        <v>1</v>
      </c>
      <c r="C4905">
        <v>4</v>
      </c>
      <c r="D4905">
        <v>3</v>
      </c>
      <c r="E4905">
        <v>598317</v>
      </c>
      <c r="F4905" s="2">
        <v>0.01</v>
      </c>
      <c r="G4905" s="2">
        <v>0</v>
      </c>
      <c r="H4905" s="2">
        <v>0</v>
      </c>
      <c r="I4905">
        <v>0.4</v>
      </c>
      <c r="J4905">
        <v>2.2000000000000002</v>
      </c>
      <c r="K4905">
        <v>0.39915849999999997</v>
      </c>
      <c r="L4905">
        <v>0.84970547500000004</v>
      </c>
    </row>
    <row r="4906" spans="1:12" x14ac:dyDescent="0.25">
      <c r="A4906" t="s">
        <v>324</v>
      </c>
      <c r="B4906">
        <v>1</v>
      </c>
      <c r="C4906">
        <v>13</v>
      </c>
      <c r="D4906">
        <v>10</v>
      </c>
      <c r="E4906">
        <v>285469</v>
      </c>
      <c r="F4906" s="2">
        <v>0.02</v>
      </c>
      <c r="G4906" s="2">
        <v>0</v>
      </c>
      <c r="H4906" s="2">
        <v>0</v>
      </c>
      <c r="I4906">
        <v>0.4</v>
      </c>
      <c r="J4906">
        <v>7.4</v>
      </c>
      <c r="K4906">
        <v>0.3427345</v>
      </c>
      <c r="L4906">
        <v>2.1299570750000001</v>
      </c>
    </row>
    <row r="4907" spans="1:12" x14ac:dyDescent="0.25">
      <c r="A4907" t="s">
        <v>324</v>
      </c>
      <c r="B4907">
        <v>1</v>
      </c>
      <c r="C4907">
        <v>6</v>
      </c>
      <c r="D4907">
        <v>1</v>
      </c>
      <c r="E4907">
        <v>786781</v>
      </c>
      <c r="F4907" s="2">
        <v>0.03</v>
      </c>
      <c r="G4907" s="2">
        <v>0</v>
      </c>
      <c r="H4907" s="2">
        <v>0.01</v>
      </c>
      <c r="I4907">
        <v>0.4</v>
      </c>
      <c r="J4907">
        <v>-0.19999999999999996</v>
      </c>
      <c r="K4907">
        <v>0.94339050000000002</v>
      </c>
      <c r="L4907">
        <v>0.44018667500000003</v>
      </c>
    </row>
    <row r="4908" spans="1:12" x14ac:dyDescent="0.25">
      <c r="A4908" t="s">
        <v>324</v>
      </c>
      <c r="B4908">
        <v>1</v>
      </c>
      <c r="C4908">
        <v>3</v>
      </c>
      <c r="D4908">
        <v>2</v>
      </c>
      <c r="E4908">
        <v>1088804</v>
      </c>
      <c r="F4908" s="2">
        <v>0.02</v>
      </c>
      <c r="G4908" s="2">
        <v>0</v>
      </c>
      <c r="H4908" s="2">
        <v>0</v>
      </c>
      <c r="I4908">
        <v>0.4</v>
      </c>
      <c r="J4908">
        <v>1.4000000000000001</v>
      </c>
      <c r="K4908">
        <v>0.74440200000000001</v>
      </c>
      <c r="L4908">
        <v>0.77054069999999997</v>
      </c>
    </row>
    <row r="4909" spans="1:12" x14ac:dyDescent="0.25">
      <c r="A4909" t="s">
        <v>324</v>
      </c>
      <c r="B4909">
        <v>1</v>
      </c>
      <c r="C4909">
        <v>11</v>
      </c>
      <c r="D4909">
        <v>11</v>
      </c>
      <c r="E4909">
        <v>3786691</v>
      </c>
      <c r="F4909" s="2">
        <v>0.01</v>
      </c>
      <c r="G4909" s="2">
        <v>0</v>
      </c>
      <c r="H4909" s="2">
        <v>0</v>
      </c>
      <c r="I4909">
        <v>0.4</v>
      </c>
      <c r="J4909">
        <v>8.8000000000000007</v>
      </c>
      <c r="K4909">
        <v>1.9933455</v>
      </c>
      <c r="L4909">
        <v>3.057670925</v>
      </c>
    </row>
    <row r="4910" spans="1:12" x14ac:dyDescent="0.25">
      <c r="A4910" t="s">
        <v>324</v>
      </c>
      <c r="B4910">
        <v>1</v>
      </c>
      <c r="C4910">
        <v>1</v>
      </c>
      <c r="D4910">
        <v>2</v>
      </c>
      <c r="E4910">
        <v>393170</v>
      </c>
      <c r="F4910" s="2">
        <v>0.02</v>
      </c>
      <c r="G4910" s="2">
        <v>0</v>
      </c>
      <c r="H4910" s="2">
        <v>0</v>
      </c>
      <c r="I4910">
        <v>0.4</v>
      </c>
      <c r="J4910">
        <v>1.8</v>
      </c>
      <c r="K4910">
        <v>0.39658499999999997</v>
      </c>
      <c r="L4910">
        <v>0.74880475000000013</v>
      </c>
    </row>
    <row r="4911" spans="1:12" x14ac:dyDescent="0.25">
      <c r="A4911" t="s">
        <v>324</v>
      </c>
      <c r="B4911">
        <v>1</v>
      </c>
      <c r="C4911">
        <v>9</v>
      </c>
      <c r="D4911">
        <v>9</v>
      </c>
      <c r="E4911">
        <v>2014354</v>
      </c>
      <c r="F4911" s="2">
        <v>0.01</v>
      </c>
      <c r="G4911" s="2">
        <v>0</v>
      </c>
      <c r="H4911" s="2">
        <v>0</v>
      </c>
      <c r="I4911">
        <v>0.4</v>
      </c>
      <c r="J4911">
        <v>7.2</v>
      </c>
      <c r="K4911">
        <v>1.1071770000000001</v>
      </c>
      <c r="L4911">
        <v>2.3475119499999999</v>
      </c>
    </row>
    <row r="4912" spans="1:12" x14ac:dyDescent="0.25">
      <c r="A4912" t="s">
        <v>324</v>
      </c>
      <c r="B4912">
        <v>1</v>
      </c>
      <c r="C4912">
        <v>7</v>
      </c>
      <c r="D4912">
        <v>7</v>
      </c>
      <c r="E4912">
        <v>295991</v>
      </c>
      <c r="F4912" s="2">
        <v>0.01</v>
      </c>
      <c r="G4912" s="2">
        <v>0</v>
      </c>
      <c r="H4912" s="2">
        <v>0</v>
      </c>
      <c r="I4912">
        <v>0.4</v>
      </c>
      <c r="J4912">
        <v>5.6000000000000005</v>
      </c>
      <c r="K4912">
        <v>0.24799550000000001</v>
      </c>
      <c r="L4912">
        <v>1.6467984250000001</v>
      </c>
    </row>
    <row r="4913" spans="1:12" x14ac:dyDescent="0.25">
      <c r="A4913" t="s">
        <v>324</v>
      </c>
      <c r="B4913">
        <v>1</v>
      </c>
      <c r="C4913">
        <v>11</v>
      </c>
      <c r="D4913">
        <v>10</v>
      </c>
      <c r="E4913">
        <v>522580</v>
      </c>
      <c r="F4913" s="2">
        <v>0.02</v>
      </c>
      <c r="G4913" s="2">
        <v>0</v>
      </c>
      <c r="H4913" s="2">
        <v>0</v>
      </c>
      <c r="I4913">
        <v>0.4</v>
      </c>
      <c r="J4913">
        <v>7.8</v>
      </c>
      <c r="K4913">
        <v>0.46128999999999998</v>
      </c>
      <c r="L4913">
        <v>2.2714515</v>
      </c>
    </row>
    <row r="4914" spans="1:12" x14ac:dyDescent="0.25">
      <c r="A4914" t="s">
        <v>324</v>
      </c>
      <c r="B4914">
        <v>1</v>
      </c>
      <c r="C4914">
        <v>6</v>
      </c>
      <c r="D4914">
        <v>2</v>
      </c>
      <c r="E4914">
        <v>379918</v>
      </c>
      <c r="F4914" s="2">
        <v>0.01</v>
      </c>
      <c r="G4914" s="2">
        <v>-0.01</v>
      </c>
      <c r="H4914" s="2">
        <v>0.01</v>
      </c>
      <c r="I4914">
        <v>0.4</v>
      </c>
      <c r="J4914">
        <v>0.8</v>
      </c>
      <c r="K4914">
        <v>0.38995899999999994</v>
      </c>
      <c r="L4914">
        <v>0.49648565</v>
      </c>
    </row>
    <row r="4915" spans="1:12" x14ac:dyDescent="0.25">
      <c r="A4915" t="s">
        <v>324</v>
      </c>
      <c r="B4915">
        <v>1</v>
      </c>
      <c r="C4915">
        <v>4</v>
      </c>
      <c r="D4915">
        <v>4</v>
      </c>
      <c r="E4915">
        <v>1679248</v>
      </c>
      <c r="F4915" s="2">
        <v>0.02</v>
      </c>
      <c r="G4915" s="2">
        <v>0</v>
      </c>
      <c r="H4915" s="2">
        <v>0</v>
      </c>
      <c r="I4915">
        <v>0.4</v>
      </c>
      <c r="J4915">
        <v>3.2</v>
      </c>
      <c r="K4915">
        <v>1.0396239999999999</v>
      </c>
      <c r="L4915">
        <v>1.3238684000000001</v>
      </c>
    </row>
    <row r="4916" spans="1:12" x14ac:dyDescent="0.25">
      <c r="A4916" t="s">
        <v>1321</v>
      </c>
      <c r="B4916">
        <v>1</v>
      </c>
      <c r="C4916">
        <v>13</v>
      </c>
      <c r="D4916">
        <v>12</v>
      </c>
      <c r="E4916">
        <v>2295275</v>
      </c>
      <c r="F4916" s="2">
        <v>0.01</v>
      </c>
      <c r="G4916" s="2">
        <v>0</v>
      </c>
      <c r="H4916" s="2">
        <v>0</v>
      </c>
      <c r="I4916">
        <v>0.4</v>
      </c>
      <c r="J4916">
        <v>9.4000000000000021</v>
      </c>
      <c r="K4916">
        <v>1.2476375</v>
      </c>
      <c r="L4916">
        <v>2.9466731250000007</v>
      </c>
    </row>
    <row r="4917" spans="1:12" x14ac:dyDescent="0.25">
      <c r="A4917" t="s">
        <v>1321</v>
      </c>
      <c r="B4917">
        <v>1</v>
      </c>
      <c r="C4917">
        <v>15</v>
      </c>
      <c r="D4917">
        <v>14</v>
      </c>
      <c r="E4917">
        <v>2066897</v>
      </c>
      <c r="F4917" s="2">
        <v>0.02</v>
      </c>
      <c r="G4917" s="2">
        <v>0</v>
      </c>
      <c r="H4917" s="2">
        <v>0</v>
      </c>
      <c r="I4917">
        <v>0.4</v>
      </c>
      <c r="J4917">
        <v>11.000000000000002</v>
      </c>
      <c r="K4917">
        <v>1.2334484999999999</v>
      </c>
      <c r="L4917">
        <v>3.3417069750000006</v>
      </c>
    </row>
    <row r="4918" spans="1:12" x14ac:dyDescent="0.25">
      <c r="A4918" t="s">
        <v>1321</v>
      </c>
      <c r="B4918">
        <v>1</v>
      </c>
      <c r="C4918">
        <v>8</v>
      </c>
      <c r="D4918">
        <v>6</v>
      </c>
      <c r="E4918">
        <v>1544312</v>
      </c>
      <c r="F4918" s="2">
        <v>0.02</v>
      </c>
      <c r="G4918" s="2">
        <v>0</v>
      </c>
      <c r="H4918" s="2">
        <v>0</v>
      </c>
      <c r="I4918">
        <v>0.4</v>
      </c>
      <c r="J4918">
        <v>4.4000000000000004</v>
      </c>
      <c r="K4918">
        <v>0.97215600000000002</v>
      </c>
      <c r="L4918">
        <v>1.6002546000000002</v>
      </c>
    </row>
    <row r="4919" spans="1:12" x14ac:dyDescent="0.25">
      <c r="A4919" t="s">
        <v>1321</v>
      </c>
      <c r="B4919">
        <v>1</v>
      </c>
      <c r="C4919">
        <v>9</v>
      </c>
      <c r="D4919">
        <v>8</v>
      </c>
      <c r="E4919">
        <v>2889410</v>
      </c>
      <c r="F4919" s="2">
        <v>0.01</v>
      </c>
      <c r="G4919" s="2">
        <v>0</v>
      </c>
      <c r="H4919" s="2">
        <v>0</v>
      </c>
      <c r="I4919">
        <v>0.4</v>
      </c>
      <c r="J4919">
        <v>6.2</v>
      </c>
      <c r="K4919">
        <v>1.544705</v>
      </c>
      <c r="L4919">
        <v>2.25064675</v>
      </c>
    </row>
    <row r="4920" spans="1:12" x14ac:dyDescent="0.25">
      <c r="A4920" t="s">
        <v>1321</v>
      </c>
      <c r="B4920">
        <v>1</v>
      </c>
      <c r="C4920">
        <v>15</v>
      </c>
      <c r="D4920">
        <v>13</v>
      </c>
      <c r="E4920">
        <v>1235835</v>
      </c>
      <c r="F4920" s="2">
        <v>0.02</v>
      </c>
      <c r="G4920" s="2">
        <v>0</v>
      </c>
      <c r="H4920" s="2">
        <v>0</v>
      </c>
      <c r="I4920">
        <v>0.4</v>
      </c>
      <c r="J4920">
        <v>10</v>
      </c>
      <c r="K4920">
        <v>0.81791750000000008</v>
      </c>
      <c r="L4920">
        <v>2.946271125</v>
      </c>
    </row>
    <row r="4921" spans="1:12" x14ac:dyDescent="0.25">
      <c r="A4921" t="s">
        <v>1321</v>
      </c>
      <c r="B4921">
        <v>1</v>
      </c>
      <c r="C4921">
        <v>7</v>
      </c>
      <c r="D4921">
        <v>6</v>
      </c>
      <c r="E4921">
        <v>1037921</v>
      </c>
      <c r="F4921" s="2">
        <v>0.02</v>
      </c>
      <c r="G4921" s="2">
        <v>0</v>
      </c>
      <c r="H4921" s="2">
        <v>0</v>
      </c>
      <c r="I4921">
        <v>0.4</v>
      </c>
      <c r="J4921">
        <v>4.6000000000000005</v>
      </c>
      <c r="K4921">
        <v>0.71896049999999989</v>
      </c>
      <c r="L4921">
        <v>1.5616361750000001</v>
      </c>
    </row>
    <row r="4922" spans="1:12" x14ac:dyDescent="0.25">
      <c r="A4922" t="s">
        <v>129</v>
      </c>
      <c r="B4922">
        <v>1</v>
      </c>
      <c r="C4922">
        <v>9</v>
      </c>
      <c r="D4922">
        <v>7</v>
      </c>
      <c r="E4922">
        <v>146505</v>
      </c>
      <c r="F4922" s="2">
        <v>0.02</v>
      </c>
      <c r="G4922" s="2">
        <v>0</v>
      </c>
      <c r="H4922" s="2">
        <v>0</v>
      </c>
      <c r="I4922">
        <v>0.4</v>
      </c>
      <c r="J4922">
        <v>5.2</v>
      </c>
      <c r="K4922">
        <v>0.27325250000000001</v>
      </c>
      <c r="L4922">
        <v>1.555638375</v>
      </c>
    </row>
    <row r="4923" spans="1:12" x14ac:dyDescent="0.25">
      <c r="A4923" t="s">
        <v>129</v>
      </c>
      <c r="B4923">
        <v>1</v>
      </c>
      <c r="C4923">
        <v>8</v>
      </c>
      <c r="D4923">
        <v>5</v>
      </c>
      <c r="E4923">
        <v>869422</v>
      </c>
      <c r="F4923" s="2">
        <v>0.01</v>
      </c>
      <c r="G4923" s="2">
        <v>0</v>
      </c>
      <c r="H4923" s="2">
        <v>0</v>
      </c>
      <c r="I4923">
        <v>0.4</v>
      </c>
      <c r="J4923">
        <v>3.4</v>
      </c>
      <c r="K4923">
        <v>0.53471099999999994</v>
      </c>
      <c r="L4923">
        <v>1.19714885</v>
      </c>
    </row>
    <row r="4924" spans="1:12" x14ac:dyDescent="0.25">
      <c r="A4924" t="s">
        <v>129</v>
      </c>
      <c r="B4924">
        <v>1</v>
      </c>
      <c r="C4924">
        <v>6</v>
      </c>
      <c r="D4924">
        <v>4</v>
      </c>
      <c r="E4924">
        <v>836305</v>
      </c>
      <c r="F4924" s="2">
        <v>0.01</v>
      </c>
      <c r="G4924" s="2">
        <v>0</v>
      </c>
      <c r="H4924" s="2">
        <v>0</v>
      </c>
      <c r="I4924">
        <v>0.4</v>
      </c>
      <c r="J4924">
        <v>2.8000000000000003</v>
      </c>
      <c r="K4924">
        <v>0.51815250000000002</v>
      </c>
      <c r="L4924">
        <v>1.0413533750000001</v>
      </c>
    </row>
    <row r="4925" spans="1:12" x14ac:dyDescent="0.25">
      <c r="A4925" t="s">
        <v>129</v>
      </c>
      <c r="B4925">
        <v>1</v>
      </c>
      <c r="C4925">
        <v>7</v>
      </c>
      <c r="D4925">
        <v>6</v>
      </c>
      <c r="E4925">
        <v>218006</v>
      </c>
      <c r="F4925" s="2">
        <v>0.03</v>
      </c>
      <c r="G4925" s="2">
        <v>0</v>
      </c>
      <c r="H4925" s="2">
        <v>0</v>
      </c>
      <c r="I4925">
        <v>0.4</v>
      </c>
      <c r="J4925">
        <v>4.6000000000000005</v>
      </c>
      <c r="K4925">
        <v>0.40900300000000001</v>
      </c>
      <c r="L4925">
        <v>1.45315105</v>
      </c>
    </row>
    <row r="4926" spans="1:12" x14ac:dyDescent="0.25">
      <c r="A4926" t="s">
        <v>129</v>
      </c>
      <c r="B4926">
        <v>1</v>
      </c>
      <c r="C4926">
        <v>5</v>
      </c>
      <c r="D4926">
        <v>5</v>
      </c>
      <c r="E4926">
        <v>1695390</v>
      </c>
      <c r="F4926" s="2">
        <v>0.01</v>
      </c>
      <c r="G4926" s="2">
        <v>0</v>
      </c>
      <c r="H4926" s="2">
        <v>0</v>
      </c>
      <c r="I4926">
        <v>0.4</v>
      </c>
      <c r="J4926">
        <v>4</v>
      </c>
      <c r="K4926">
        <v>0.94769499999999995</v>
      </c>
      <c r="L4926">
        <v>1.49169325</v>
      </c>
    </row>
    <row r="4927" spans="1:12" x14ac:dyDescent="0.25">
      <c r="A4927" t="s">
        <v>129</v>
      </c>
      <c r="B4927">
        <v>1</v>
      </c>
      <c r="C4927">
        <v>6</v>
      </c>
      <c r="D4927">
        <v>2</v>
      </c>
      <c r="E4927">
        <v>226278</v>
      </c>
      <c r="F4927" s="2">
        <v>0.03</v>
      </c>
      <c r="G4927" s="2">
        <v>0</v>
      </c>
      <c r="H4927" s="2">
        <v>0</v>
      </c>
      <c r="I4927">
        <v>0.4</v>
      </c>
      <c r="J4927">
        <v>0.8</v>
      </c>
      <c r="K4927">
        <v>0.41313899999999998</v>
      </c>
      <c r="L4927">
        <v>0.50459865000000004</v>
      </c>
    </row>
    <row r="4928" spans="1:12" x14ac:dyDescent="0.25">
      <c r="A4928" t="s">
        <v>129</v>
      </c>
      <c r="B4928">
        <v>1</v>
      </c>
      <c r="C4928">
        <v>6</v>
      </c>
      <c r="D4928">
        <v>3</v>
      </c>
      <c r="E4928">
        <v>14175</v>
      </c>
      <c r="F4928" s="2">
        <v>0.02</v>
      </c>
      <c r="G4928" s="2">
        <v>0</v>
      </c>
      <c r="H4928" s="2">
        <v>0.01</v>
      </c>
      <c r="I4928">
        <v>0.4</v>
      </c>
      <c r="J4928">
        <v>1.8000000000000003</v>
      </c>
      <c r="K4928">
        <v>0.45708749999999998</v>
      </c>
      <c r="L4928">
        <v>0.76998062500000009</v>
      </c>
    </row>
    <row r="4929" spans="1:12" x14ac:dyDescent="0.25">
      <c r="A4929" t="s">
        <v>129</v>
      </c>
      <c r="B4929">
        <v>1</v>
      </c>
      <c r="C4929">
        <v>9</v>
      </c>
      <c r="D4929">
        <v>7</v>
      </c>
      <c r="E4929">
        <v>184944</v>
      </c>
      <c r="F4929" s="2">
        <v>0.01</v>
      </c>
      <c r="G4929" s="2">
        <v>0</v>
      </c>
      <c r="H4929" s="2">
        <v>0</v>
      </c>
      <c r="I4929">
        <v>0.4</v>
      </c>
      <c r="J4929">
        <v>5.2</v>
      </c>
      <c r="K4929">
        <v>0.192472</v>
      </c>
      <c r="L4929">
        <v>1.5273652</v>
      </c>
    </row>
    <row r="4930" spans="1:12" x14ac:dyDescent="0.25">
      <c r="A4930" t="s">
        <v>17810</v>
      </c>
      <c r="B4930">
        <v>1</v>
      </c>
      <c r="C4930">
        <v>7</v>
      </c>
      <c r="D4930">
        <v>7</v>
      </c>
      <c r="E4930">
        <v>64167</v>
      </c>
      <c r="F4930" s="2">
        <v>0</v>
      </c>
      <c r="G4930" s="2">
        <v>0</v>
      </c>
      <c r="H4930" s="2">
        <v>0</v>
      </c>
      <c r="I4930">
        <v>0.4</v>
      </c>
      <c r="J4930">
        <v>5.6000000000000005</v>
      </c>
      <c r="K4930">
        <v>3.2083500000000001E-2</v>
      </c>
      <c r="L4930">
        <v>1.571229225</v>
      </c>
    </row>
    <row r="4931" spans="1:12" x14ac:dyDescent="0.25">
      <c r="A4931" t="s">
        <v>17810</v>
      </c>
      <c r="B4931">
        <v>1</v>
      </c>
      <c r="C4931">
        <v>5</v>
      </c>
      <c r="D4931">
        <v>4</v>
      </c>
      <c r="E4931">
        <v>496633</v>
      </c>
      <c r="F4931" s="2">
        <v>0</v>
      </c>
      <c r="G4931" s="2">
        <v>0</v>
      </c>
      <c r="H4931" s="2">
        <v>0</v>
      </c>
      <c r="I4931">
        <v>0.4</v>
      </c>
      <c r="J4931">
        <v>3</v>
      </c>
      <c r="K4931">
        <v>0.2483165</v>
      </c>
      <c r="L4931">
        <v>0.99691077500000003</v>
      </c>
    </row>
    <row r="4932" spans="1:12" x14ac:dyDescent="0.25">
      <c r="A4932" t="s">
        <v>7029</v>
      </c>
      <c r="B4932">
        <v>1</v>
      </c>
      <c r="C4932">
        <v>6</v>
      </c>
      <c r="D4932">
        <v>4</v>
      </c>
      <c r="E4932">
        <v>134806</v>
      </c>
      <c r="F4932" s="2">
        <v>0.06</v>
      </c>
      <c r="G4932" s="2">
        <v>0</v>
      </c>
      <c r="H4932" s="2">
        <v>0.01</v>
      </c>
      <c r="I4932">
        <v>0.4</v>
      </c>
      <c r="J4932">
        <v>2.8000000000000003</v>
      </c>
      <c r="K4932">
        <v>0.91740299999999997</v>
      </c>
      <c r="L4932">
        <v>1.18109105</v>
      </c>
    </row>
    <row r="4933" spans="1:12" x14ac:dyDescent="0.25">
      <c r="A4933" t="s">
        <v>670</v>
      </c>
      <c r="B4933">
        <v>1</v>
      </c>
      <c r="C4933">
        <v>8</v>
      </c>
      <c r="D4933">
        <v>4</v>
      </c>
      <c r="E4933">
        <v>320792</v>
      </c>
      <c r="F4933" s="2">
        <v>0.04</v>
      </c>
      <c r="G4933" s="2">
        <v>0</v>
      </c>
      <c r="H4933" s="2">
        <v>0</v>
      </c>
      <c r="I4933">
        <v>0.4</v>
      </c>
      <c r="J4933">
        <v>2.4000000000000004</v>
      </c>
      <c r="K4933">
        <v>0.56039600000000001</v>
      </c>
      <c r="L4933">
        <v>0.95613860000000006</v>
      </c>
    </row>
    <row r="4934" spans="1:12" x14ac:dyDescent="0.25">
      <c r="A4934" t="s">
        <v>13714</v>
      </c>
      <c r="B4934">
        <v>1</v>
      </c>
      <c r="C4934">
        <v>6</v>
      </c>
      <c r="D4934">
        <v>6</v>
      </c>
      <c r="E4934">
        <v>38600</v>
      </c>
      <c r="F4934" s="2">
        <v>0</v>
      </c>
      <c r="G4934" s="2">
        <v>0</v>
      </c>
      <c r="H4934" s="2">
        <v>0.01</v>
      </c>
      <c r="I4934">
        <v>0.4</v>
      </c>
      <c r="J4934">
        <v>4.8000000000000007</v>
      </c>
      <c r="K4934">
        <v>0.26929999999999998</v>
      </c>
      <c r="L4934">
        <v>1.4542550000000003</v>
      </c>
    </row>
    <row r="4935" spans="1:12" x14ac:dyDescent="0.25">
      <c r="A4935" t="s">
        <v>5961</v>
      </c>
      <c r="B4935">
        <v>1</v>
      </c>
      <c r="C4935">
        <v>12</v>
      </c>
      <c r="D4935">
        <v>10</v>
      </c>
      <c r="E4935">
        <v>282309</v>
      </c>
      <c r="F4935" s="2">
        <v>0.04</v>
      </c>
      <c r="G4935" s="2">
        <v>0</v>
      </c>
      <c r="H4935" s="2">
        <v>0</v>
      </c>
      <c r="I4935">
        <v>0.4</v>
      </c>
      <c r="J4935">
        <v>7.6</v>
      </c>
      <c r="K4935">
        <v>0.54115449999999998</v>
      </c>
      <c r="L4935">
        <v>2.2494040750000002</v>
      </c>
    </row>
    <row r="4936" spans="1:12" x14ac:dyDescent="0.25">
      <c r="A4936" t="s">
        <v>2279</v>
      </c>
      <c r="B4936">
        <v>1</v>
      </c>
      <c r="C4936">
        <v>7</v>
      </c>
      <c r="D4936">
        <v>5</v>
      </c>
      <c r="E4936">
        <v>3305225</v>
      </c>
      <c r="F4936" s="2">
        <v>0.02</v>
      </c>
      <c r="G4936" s="2">
        <v>0</v>
      </c>
      <c r="H4936" s="2">
        <v>0</v>
      </c>
      <c r="I4936">
        <v>0.4</v>
      </c>
      <c r="J4936">
        <v>3.6</v>
      </c>
      <c r="K4936">
        <v>1.8526124999999998</v>
      </c>
      <c r="L4936">
        <v>1.7084143749999998</v>
      </c>
    </row>
    <row r="4937" spans="1:12" x14ac:dyDescent="0.25">
      <c r="A4937" t="s">
        <v>2279</v>
      </c>
      <c r="B4937">
        <v>1</v>
      </c>
      <c r="C4937">
        <v>6</v>
      </c>
      <c r="D4937">
        <v>4</v>
      </c>
      <c r="E4937">
        <v>957937</v>
      </c>
      <c r="F4937" s="2">
        <v>0.03</v>
      </c>
      <c r="G4937" s="2">
        <v>0</v>
      </c>
      <c r="H4937" s="2">
        <v>0</v>
      </c>
      <c r="I4937">
        <v>0.4</v>
      </c>
      <c r="J4937">
        <v>2.8000000000000003</v>
      </c>
      <c r="K4937">
        <v>0.77896849999999995</v>
      </c>
      <c r="L4937">
        <v>1.1326389750000001</v>
      </c>
    </row>
    <row r="4938" spans="1:12" x14ac:dyDescent="0.25">
      <c r="A4938" t="s">
        <v>2279</v>
      </c>
      <c r="B4938">
        <v>1</v>
      </c>
      <c r="C4938">
        <v>7</v>
      </c>
      <c r="D4938">
        <v>3</v>
      </c>
      <c r="E4938">
        <v>1237339</v>
      </c>
      <c r="F4938" s="2">
        <v>0.02</v>
      </c>
      <c r="G4938" s="2">
        <v>-0.01</v>
      </c>
      <c r="H4938" s="2">
        <v>0.01</v>
      </c>
      <c r="I4938">
        <v>0.4</v>
      </c>
      <c r="J4938">
        <v>1.6000000000000003</v>
      </c>
      <c r="K4938">
        <v>0.91866949999999992</v>
      </c>
      <c r="L4938">
        <v>0.88153432500000006</v>
      </c>
    </row>
    <row r="4939" spans="1:12" x14ac:dyDescent="0.25">
      <c r="A4939" t="s">
        <v>447</v>
      </c>
      <c r="B4939">
        <v>1</v>
      </c>
      <c r="C4939">
        <v>7</v>
      </c>
      <c r="D4939">
        <v>6</v>
      </c>
      <c r="E4939">
        <v>979466</v>
      </c>
      <c r="F4939" s="2">
        <v>0.03</v>
      </c>
      <c r="G4939" s="2">
        <v>0</v>
      </c>
      <c r="H4939" s="2">
        <v>0</v>
      </c>
      <c r="I4939">
        <v>0.4</v>
      </c>
      <c r="J4939">
        <v>4.6000000000000005</v>
      </c>
      <c r="K4939">
        <v>0.78973300000000002</v>
      </c>
      <c r="L4939">
        <v>1.58640655</v>
      </c>
    </row>
    <row r="4940" spans="1:12" x14ac:dyDescent="0.25">
      <c r="A4940" t="s">
        <v>447</v>
      </c>
      <c r="B4940">
        <v>1</v>
      </c>
      <c r="C4940">
        <v>7</v>
      </c>
      <c r="D4940">
        <v>7</v>
      </c>
      <c r="E4940">
        <v>3798127</v>
      </c>
      <c r="F4940" s="2">
        <v>0.01</v>
      </c>
      <c r="G4940" s="2">
        <v>-0.01</v>
      </c>
      <c r="H4940" s="2">
        <v>0</v>
      </c>
      <c r="I4940">
        <v>0.4</v>
      </c>
      <c r="J4940">
        <v>5.6000000000000005</v>
      </c>
      <c r="K4940">
        <v>1.8490635000000002</v>
      </c>
      <c r="L4940">
        <v>2.2071722249999999</v>
      </c>
    </row>
    <row r="4941" spans="1:12" x14ac:dyDescent="0.25">
      <c r="A4941" t="s">
        <v>447</v>
      </c>
      <c r="B4941">
        <v>1</v>
      </c>
      <c r="C4941">
        <v>6</v>
      </c>
      <c r="D4941">
        <v>5</v>
      </c>
      <c r="E4941">
        <v>125684</v>
      </c>
      <c r="F4941" s="2">
        <v>0.03</v>
      </c>
      <c r="G4941" s="2">
        <v>0</v>
      </c>
      <c r="H4941" s="2">
        <v>0.01</v>
      </c>
      <c r="I4941">
        <v>0.4</v>
      </c>
      <c r="J4941">
        <v>3.8</v>
      </c>
      <c r="K4941">
        <v>0.612842</v>
      </c>
      <c r="L4941">
        <v>1.3244946999999998</v>
      </c>
    </row>
    <row r="4942" spans="1:12" x14ac:dyDescent="0.25">
      <c r="A4942" t="s">
        <v>5484</v>
      </c>
      <c r="B4942">
        <v>1</v>
      </c>
      <c r="C4942">
        <v>27</v>
      </c>
      <c r="D4942">
        <v>24</v>
      </c>
      <c r="E4942">
        <v>1144940</v>
      </c>
      <c r="F4942" s="2">
        <v>0.05</v>
      </c>
      <c r="G4942" s="2">
        <v>0</v>
      </c>
      <c r="H4942" s="2">
        <v>0</v>
      </c>
      <c r="I4942">
        <v>0.4</v>
      </c>
      <c r="J4942">
        <v>18.600000000000001</v>
      </c>
      <c r="K4942">
        <v>1.07247</v>
      </c>
      <c r="L4942">
        <v>5.1853645000000004</v>
      </c>
    </row>
    <row r="4943" spans="1:12" x14ac:dyDescent="0.25">
      <c r="A4943" t="s">
        <v>5484</v>
      </c>
      <c r="B4943">
        <v>1</v>
      </c>
      <c r="C4943">
        <v>7</v>
      </c>
      <c r="D4943">
        <v>5</v>
      </c>
      <c r="E4943">
        <v>54813</v>
      </c>
      <c r="F4943" s="2">
        <v>0.04</v>
      </c>
      <c r="G4943" s="2">
        <v>0</v>
      </c>
      <c r="H4943" s="2">
        <v>0.01</v>
      </c>
      <c r="I4943">
        <v>0.4</v>
      </c>
      <c r="J4943">
        <v>3.6</v>
      </c>
      <c r="K4943">
        <v>0.67740650000000002</v>
      </c>
      <c r="L4943">
        <v>1.297092275</v>
      </c>
    </row>
    <row r="4944" spans="1:12" x14ac:dyDescent="0.25">
      <c r="A4944" t="s">
        <v>5484</v>
      </c>
      <c r="B4944">
        <v>1</v>
      </c>
      <c r="C4944">
        <v>4</v>
      </c>
      <c r="D4944">
        <v>2</v>
      </c>
      <c r="E4944">
        <v>67185</v>
      </c>
      <c r="F4944" s="2">
        <v>0.02</v>
      </c>
      <c r="G4944" s="2">
        <v>0</v>
      </c>
      <c r="H4944" s="2">
        <v>0</v>
      </c>
      <c r="I4944">
        <v>0.4</v>
      </c>
      <c r="J4944">
        <v>1.2000000000000002</v>
      </c>
      <c r="K4944">
        <v>0.23359250000000001</v>
      </c>
      <c r="L4944">
        <v>0.5417573750000001</v>
      </c>
    </row>
    <row r="4945" spans="1:12" x14ac:dyDescent="0.25">
      <c r="A4945" t="s">
        <v>1062</v>
      </c>
      <c r="B4945">
        <v>1</v>
      </c>
      <c r="C4945">
        <v>17</v>
      </c>
      <c r="D4945">
        <v>12</v>
      </c>
      <c r="E4945">
        <v>679280</v>
      </c>
      <c r="F4945" s="2">
        <v>0.02</v>
      </c>
      <c r="G4945" s="2">
        <v>0</v>
      </c>
      <c r="H4945" s="2">
        <v>0</v>
      </c>
      <c r="I4945">
        <v>0.4</v>
      </c>
      <c r="J4945">
        <v>8.6000000000000014</v>
      </c>
      <c r="K4945">
        <v>0.53964000000000001</v>
      </c>
      <c r="L4945">
        <v>2.4988740000000007</v>
      </c>
    </row>
    <row r="4946" spans="1:12" x14ac:dyDescent="0.25">
      <c r="A4946" t="s">
        <v>1062</v>
      </c>
      <c r="B4946">
        <v>1</v>
      </c>
      <c r="C4946">
        <v>6</v>
      </c>
      <c r="D4946">
        <v>6</v>
      </c>
      <c r="E4946">
        <v>295571</v>
      </c>
      <c r="F4946" s="2">
        <v>0.04</v>
      </c>
      <c r="G4946" s="2">
        <v>0</v>
      </c>
      <c r="H4946" s="2">
        <v>0</v>
      </c>
      <c r="I4946">
        <v>0.4</v>
      </c>
      <c r="J4946">
        <v>4.8000000000000007</v>
      </c>
      <c r="K4946">
        <v>0.54778550000000004</v>
      </c>
      <c r="L4946">
        <v>1.5517249250000003</v>
      </c>
    </row>
    <row r="4947" spans="1:12" x14ac:dyDescent="0.25">
      <c r="A4947" t="s">
        <v>1062</v>
      </c>
      <c r="B4947">
        <v>1</v>
      </c>
      <c r="C4947">
        <v>7</v>
      </c>
      <c r="D4947">
        <v>6</v>
      </c>
      <c r="E4947">
        <v>418311</v>
      </c>
      <c r="F4947" s="2">
        <v>0.05</v>
      </c>
      <c r="G4947" s="2">
        <v>0</v>
      </c>
      <c r="H4947" s="2">
        <v>0</v>
      </c>
      <c r="I4947">
        <v>0.4</v>
      </c>
      <c r="J4947">
        <v>4.6000000000000005</v>
      </c>
      <c r="K4947">
        <v>0.70915550000000005</v>
      </c>
      <c r="L4947">
        <v>1.558204425</v>
      </c>
    </row>
    <row r="4948" spans="1:12" x14ac:dyDescent="0.25">
      <c r="A4948" t="s">
        <v>1062</v>
      </c>
      <c r="B4948">
        <v>1</v>
      </c>
      <c r="C4948">
        <v>12</v>
      </c>
      <c r="D4948">
        <v>7</v>
      </c>
      <c r="E4948">
        <v>241476</v>
      </c>
      <c r="F4948" s="2">
        <v>0.04</v>
      </c>
      <c r="G4948" s="2">
        <v>0</v>
      </c>
      <c r="H4948" s="2">
        <v>0</v>
      </c>
      <c r="I4948">
        <v>0.4</v>
      </c>
      <c r="J4948">
        <v>4.6000000000000005</v>
      </c>
      <c r="K4948">
        <v>0.52073800000000003</v>
      </c>
      <c r="L4948">
        <v>1.4922583</v>
      </c>
    </row>
    <row r="4949" spans="1:12" x14ac:dyDescent="0.25">
      <c r="A4949" t="s">
        <v>1062</v>
      </c>
      <c r="B4949">
        <v>1</v>
      </c>
      <c r="C4949">
        <v>6</v>
      </c>
      <c r="D4949">
        <v>5</v>
      </c>
      <c r="E4949">
        <v>467994</v>
      </c>
      <c r="F4949" s="2">
        <v>0.04</v>
      </c>
      <c r="G4949" s="2">
        <v>0</v>
      </c>
      <c r="H4949" s="2">
        <v>0</v>
      </c>
      <c r="I4949">
        <v>0.4</v>
      </c>
      <c r="J4949">
        <v>3.8</v>
      </c>
      <c r="K4949">
        <v>0.63399700000000003</v>
      </c>
      <c r="L4949">
        <v>1.3318989499999998</v>
      </c>
    </row>
    <row r="4950" spans="1:12" x14ac:dyDescent="0.25">
      <c r="A4950" t="s">
        <v>1062</v>
      </c>
      <c r="B4950">
        <v>1</v>
      </c>
      <c r="C4950">
        <v>8</v>
      </c>
      <c r="D4950">
        <v>6</v>
      </c>
      <c r="E4950">
        <v>432140</v>
      </c>
      <c r="F4950" s="2">
        <v>0.03</v>
      </c>
      <c r="G4950" s="2">
        <v>0</v>
      </c>
      <c r="H4950" s="2">
        <v>0</v>
      </c>
      <c r="I4950">
        <v>0.4</v>
      </c>
      <c r="J4950">
        <v>4.4000000000000004</v>
      </c>
      <c r="K4950">
        <v>0.51607000000000003</v>
      </c>
      <c r="L4950">
        <v>1.4406245000000002</v>
      </c>
    </row>
    <row r="4951" spans="1:12" x14ac:dyDescent="0.25">
      <c r="A4951" t="s">
        <v>1062</v>
      </c>
      <c r="B4951">
        <v>1</v>
      </c>
      <c r="C4951">
        <v>8</v>
      </c>
      <c r="D4951">
        <v>8</v>
      </c>
      <c r="E4951">
        <v>479201</v>
      </c>
      <c r="F4951" s="2">
        <v>0.04</v>
      </c>
      <c r="G4951" s="2">
        <v>0</v>
      </c>
      <c r="H4951" s="2">
        <v>0</v>
      </c>
      <c r="I4951">
        <v>0.4</v>
      </c>
      <c r="J4951">
        <v>6.4</v>
      </c>
      <c r="K4951">
        <v>0.63960050000000002</v>
      </c>
      <c r="L4951">
        <v>1.9838601750000002</v>
      </c>
    </row>
    <row r="4952" spans="1:12" x14ac:dyDescent="0.25">
      <c r="A4952" t="s">
        <v>1062</v>
      </c>
      <c r="B4952">
        <v>1</v>
      </c>
      <c r="C4952">
        <v>11</v>
      </c>
      <c r="D4952">
        <v>10</v>
      </c>
      <c r="E4952">
        <v>575264</v>
      </c>
      <c r="F4952" s="2">
        <v>0.04</v>
      </c>
      <c r="G4952" s="2">
        <v>0</v>
      </c>
      <c r="H4952" s="2">
        <v>0</v>
      </c>
      <c r="I4952">
        <v>0.4</v>
      </c>
      <c r="J4952">
        <v>7.8</v>
      </c>
      <c r="K4952">
        <v>0.68763200000000002</v>
      </c>
      <c r="L4952">
        <v>2.3506711999999998</v>
      </c>
    </row>
    <row r="4953" spans="1:12" x14ac:dyDescent="0.25">
      <c r="A4953" t="s">
        <v>1062</v>
      </c>
      <c r="B4953">
        <v>1</v>
      </c>
      <c r="C4953">
        <v>1</v>
      </c>
      <c r="D4953">
        <v>1</v>
      </c>
      <c r="E4953">
        <v>128287</v>
      </c>
      <c r="F4953" s="2">
        <v>0.04</v>
      </c>
      <c r="G4953" s="2">
        <v>0</v>
      </c>
      <c r="H4953" s="2">
        <v>0.01</v>
      </c>
      <c r="I4953">
        <v>0.4</v>
      </c>
      <c r="J4953">
        <v>0.8</v>
      </c>
      <c r="K4953">
        <v>0.71414350000000004</v>
      </c>
      <c r="L4953">
        <v>0.60995022500000007</v>
      </c>
    </row>
    <row r="4954" spans="1:12" x14ac:dyDescent="0.25">
      <c r="A4954" t="s">
        <v>1062</v>
      </c>
      <c r="B4954">
        <v>1</v>
      </c>
      <c r="C4954">
        <v>7</v>
      </c>
      <c r="D4954">
        <v>7</v>
      </c>
      <c r="E4954">
        <v>690478</v>
      </c>
      <c r="F4954" s="2">
        <v>0.04</v>
      </c>
      <c r="G4954" s="2">
        <v>0</v>
      </c>
      <c r="H4954" s="2">
        <v>0</v>
      </c>
      <c r="I4954">
        <v>0.4</v>
      </c>
      <c r="J4954">
        <v>5.6000000000000005</v>
      </c>
      <c r="K4954">
        <v>0.74523899999999998</v>
      </c>
      <c r="L4954">
        <v>1.82083365</v>
      </c>
    </row>
    <row r="4955" spans="1:12" x14ac:dyDescent="0.25">
      <c r="A4955" t="s">
        <v>1062</v>
      </c>
      <c r="B4955">
        <v>1</v>
      </c>
      <c r="C4955">
        <v>11</v>
      </c>
      <c r="D4955">
        <v>10</v>
      </c>
      <c r="E4955">
        <v>771720</v>
      </c>
      <c r="F4955" s="2">
        <v>0.03</v>
      </c>
      <c r="G4955" s="2">
        <v>0</v>
      </c>
      <c r="H4955" s="2">
        <v>0</v>
      </c>
      <c r="I4955">
        <v>0.4</v>
      </c>
      <c r="J4955">
        <v>7.8</v>
      </c>
      <c r="K4955">
        <v>0.68585999999999991</v>
      </c>
      <c r="L4955">
        <v>2.3500509999999997</v>
      </c>
    </row>
    <row r="4956" spans="1:12" x14ac:dyDescent="0.25">
      <c r="A4956" t="s">
        <v>1062</v>
      </c>
      <c r="B4956">
        <v>1</v>
      </c>
      <c r="C4956">
        <v>11</v>
      </c>
      <c r="D4956">
        <v>11</v>
      </c>
      <c r="E4956">
        <v>1188777</v>
      </c>
      <c r="F4956" s="2">
        <v>0.03</v>
      </c>
      <c r="G4956" s="2">
        <v>0</v>
      </c>
      <c r="H4956" s="2">
        <v>0</v>
      </c>
      <c r="I4956">
        <v>0.4</v>
      </c>
      <c r="J4956">
        <v>8.8000000000000007</v>
      </c>
      <c r="K4956">
        <v>0.89438850000000003</v>
      </c>
      <c r="L4956">
        <v>2.6730359750000003</v>
      </c>
    </row>
    <row r="4957" spans="1:12" x14ac:dyDescent="0.25">
      <c r="A4957" t="s">
        <v>1062</v>
      </c>
      <c r="B4957">
        <v>1</v>
      </c>
      <c r="C4957">
        <v>11</v>
      </c>
      <c r="D4957">
        <v>11</v>
      </c>
      <c r="E4957">
        <v>739499</v>
      </c>
      <c r="F4957" s="2">
        <v>0.03</v>
      </c>
      <c r="G4957" s="2">
        <v>0</v>
      </c>
      <c r="H4957" s="2">
        <v>0</v>
      </c>
      <c r="I4957">
        <v>0.4</v>
      </c>
      <c r="J4957">
        <v>8.8000000000000007</v>
      </c>
      <c r="K4957">
        <v>0.6697495</v>
      </c>
      <c r="L4957">
        <v>2.5944123250000004</v>
      </c>
    </row>
    <row r="4958" spans="1:12" x14ac:dyDescent="0.25">
      <c r="A4958" t="s">
        <v>1062</v>
      </c>
      <c r="B4958">
        <v>1</v>
      </c>
      <c r="C4958">
        <v>11</v>
      </c>
      <c r="D4958">
        <v>10</v>
      </c>
      <c r="E4958">
        <v>395675</v>
      </c>
      <c r="F4958" s="2">
        <v>0.03</v>
      </c>
      <c r="G4958" s="2">
        <v>0</v>
      </c>
      <c r="H4958" s="2">
        <v>0</v>
      </c>
      <c r="I4958">
        <v>0.4</v>
      </c>
      <c r="J4958">
        <v>7.8</v>
      </c>
      <c r="K4958">
        <v>0.49783749999999999</v>
      </c>
      <c r="L4958">
        <v>2.2842431249999997</v>
      </c>
    </row>
    <row r="4959" spans="1:12" x14ac:dyDescent="0.25">
      <c r="A4959" t="s">
        <v>1062</v>
      </c>
      <c r="B4959">
        <v>1</v>
      </c>
      <c r="C4959">
        <v>6</v>
      </c>
      <c r="D4959">
        <v>3</v>
      </c>
      <c r="E4959">
        <v>266155</v>
      </c>
      <c r="F4959" s="2">
        <v>0.04</v>
      </c>
      <c r="G4959" s="2">
        <v>0</v>
      </c>
      <c r="H4959" s="2">
        <v>0</v>
      </c>
      <c r="I4959">
        <v>0.4</v>
      </c>
      <c r="J4959">
        <v>1.8000000000000003</v>
      </c>
      <c r="K4959">
        <v>0.53307749999999998</v>
      </c>
      <c r="L4959">
        <v>0.79657712500000011</v>
      </c>
    </row>
    <row r="4960" spans="1:12" x14ac:dyDescent="0.25">
      <c r="A4960" t="s">
        <v>1062</v>
      </c>
      <c r="B4960">
        <v>1</v>
      </c>
      <c r="C4960">
        <v>7</v>
      </c>
      <c r="D4960">
        <v>7</v>
      </c>
      <c r="E4960">
        <v>271594</v>
      </c>
      <c r="F4960" s="2">
        <v>0.03</v>
      </c>
      <c r="G4960" s="2">
        <v>0</v>
      </c>
      <c r="H4960" s="2">
        <v>0</v>
      </c>
      <c r="I4960">
        <v>0.4</v>
      </c>
      <c r="J4960">
        <v>5.6000000000000005</v>
      </c>
      <c r="K4960">
        <v>0.43579699999999999</v>
      </c>
      <c r="L4960">
        <v>1.71252895</v>
      </c>
    </row>
    <row r="4961" spans="1:12" x14ac:dyDescent="0.25">
      <c r="A4961" t="s">
        <v>1062</v>
      </c>
      <c r="B4961">
        <v>1</v>
      </c>
      <c r="C4961">
        <v>9</v>
      </c>
      <c r="D4961">
        <v>6</v>
      </c>
      <c r="E4961">
        <v>472002</v>
      </c>
      <c r="F4961" s="2">
        <v>0.04</v>
      </c>
      <c r="G4961" s="2">
        <v>0</v>
      </c>
      <c r="H4961" s="2">
        <v>0</v>
      </c>
      <c r="I4961">
        <v>0.4</v>
      </c>
      <c r="J4961">
        <v>4.2000000000000011</v>
      </c>
      <c r="K4961">
        <v>0.63600100000000004</v>
      </c>
      <c r="L4961">
        <v>1.4326003500000004</v>
      </c>
    </row>
    <row r="4962" spans="1:12" x14ac:dyDescent="0.25">
      <c r="A4962" t="s">
        <v>1062</v>
      </c>
      <c r="B4962">
        <v>1</v>
      </c>
      <c r="C4962">
        <v>12</v>
      </c>
      <c r="D4962">
        <v>11</v>
      </c>
      <c r="E4962">
        <v>649994</v>
      </c>
      <c r="F4962" s="2">
        <v>0.03</v>
      </c>
      <c r="G4962" s="2">
        <v>0</v>
      </c>
      <c r="H4962" s="2">
        <v>0</v>
      </c>
      <c r="I4962">
        <v>0.4</v>
      </c>
      <c r="J4962">
        <v>8.6000000000000014</v>
      </c>
      <c r="K4962">
        <v>0.62499700000000002</v>
      </c>
      <c r="L4962">
        <v>2.5287489500000007</v>
      </c>
    </row>
    <row r="4963" spans="1:12" x14ac:dyDescent="0.25">
      <c r="A4963" t="s">
        <v>1062</v>
      </c>
      <c r="B4963">
        <v>1</v>
      </c>
      <c r="C4963">
        <v>8</v>
      </c>
      <c r="D4963">
        <v>6</v>
      </c>
      <c r="E4963">
        <v>240955</v>
      </c>
      <c r="F4963" s="2">
        <v>0.03</v>
      </c>
      <c r="G4963" s="2">
        <v>0</v>
      </c>
      <c r="H4963" s="2">
        <v>0</v>
      </c>
      <c r="I4963">
        <v>0.4</v>
      </c>
      <c r="J4963">
        <v>4.4000000000000004</v>
      </c>
      <c r="K4963">
        <v>0.4204775</v>
      </c>
      <c r="L4963">
        <v>1.4071671250000002</v>
      </c>
    </row>
    <row r="4964" spans="1:12" x14ac:dyDescent="0.25">
      <c r="A4964" t="s">
        <v>1062</v>
      </c>
      <c r="B4964">
        <v>1</v>
      </c>
      <c r="C4964">
        <v>4</v>
      </c>
      <c r="D4964">
        <v>4</v>
      </c>
      <c r="E4964">
        <v>223023</v>
      </c>
      <c r="F4964" s="2">
        <v>0.04</v>
      </c>
      <c r="G4964" s="2">
        <v>0</v>
      </c>
      <c r="H4964" s="2">
        <v>0.01</v>
      </c>
      <c r="I4964">
        <v>0.4</v>
      </c>
      <c r="J4964">
        <v>3.2</v>
      </c>
      <c r="K4964">
        <v>0.76151150000000001</v>
      </c>
      <c r="L4964">
        <v>1.2265290250000001</v>
      </c>
    </row>
    <row r="4965" spans="1:12" x14ac:dyDescent="0.25">
      <c r="A4965" t="s">
        <v>1062</v>
      </c>
      <c r="B4965">
        <v>1</v>
      </c>
      <c r="C4965">
        <v>11</v>
      </c>
      <c r="D4965">
        <v>9</v>
      </c>
      <c r="E4965">
        <v>310068</v>
      </c>
      <c r="F4965" s="2">
        <v>0.04</v>
      </c>
      <c r="G4965" s="2">
        <v>0</v>
      </c>
      <c r="H4965" s="2">
        <v>0</v>
      </c>
      <c r="I4965">
        <v>0.4</v>
      </c>
      <c r="J4965">
        <v>6.8</v>
      </c>
      <c r="K4965">
        <v>0.55503400000000003</v>
      </c>
      <c r="L4965">
        <v>2.0542618999999998</v>
      </c>
    </row>
    <row r="4966" spans="1:12" x14ac:dyDescent="0.25">
      <c r="A4966" t="s">
        <v>1062</v>
      </c>
      <c r="B4966">
        <v>1</v>
      </c>
      <c r="C4966">
        <v>6</v>
      </c>
      <c r="D4966">
        <v>6</v>
      </c>
      <c r="E4966">
        <v>380111</v>
      </c>
      <c r="F4966" s="2">
        <v>0.03</v>
      </c>
      <c r="G4966" s="2">
        <v>0</v>
      </c>
      <c r="H4966" s="2">
        <v>0</v>
      </c>
      <c r="I4966">
        <v>0.4</v>
      </c>
      <c r="J4966">
        <v>4.8000000000000007</v>
      </c>
      <c r="K4966">
        <v>0.49005549999999998</v>
      </c>
      <c r="L4966">
        <v>1.5315194250000004</v>
      </c>
    </row>
    <row r="4967" spans="1:12" x14ac:dyDescent="0.25">
      <c r="A4967" t="s">
        <v>929</v>
      </c>
      <c r="B4967">
        <v>1</v>
      </c>
      <c r="C4967">
        <v>12</v>
      </c>
      <c r="D4967">
        <v>11</v>
      </c>
      <c r="E4967">
        <v>128412</v>
      </c>
      <c r="F4967" s="2">
        <v>0.03</v>
      </c>
      <c r="G4967" s="2">
        <v>0</v>
      </c>
      <c r="H4967" s="2">
        <v>0</v>
      </c>
      <c r="I4967">
        <v>0.4</v>
      </c>
      <c r="J4967">
        <v>8.6000000000000014</v>
      </c>
      <c r="K4967">
        <v>0.36420599999999997</v>
      </c>
      <c r="L4967">
        <v>2.4374721000000004</v>
      </c>
    </row>
    <row r="4968" spans="1:12" x14ac:dyDescent="0.25">
      <c r="A4968" t="s">
        <v>929</v>
      </c>
      <c r="B4968">
        <v>1</v>
      </c>
      <c r="C4968">
        <v>8</v>
      </c>
      <c r="D4968">
        <v>4</v>
      </c>
      <c r="E4968">
        <v>54811</v>
      </c>
      <c r="F4968" s="2">
        <v>0.05</v>
      </c>
      <c r="G4968" s="2">
        <v>0</v>
      </c>
      <c r="H4968" s="2">
        <v>0</v>
      </c>
      <c r="I4968">
        <v>0.4</v>
      </c>
      <c r="J4968">
        <v>2.4000000000000004</v>
      </c>
      <c r="K4968">
        <v>0.52740550000000008</v>
      </c>
      <c r="L4968">
        <v>0.94459192500000011</v>
      </c>
    </row>
    <row r="4969" spans="1:12" x14ac:dyDescent="0.25">
      <c r="A4969" t="s">
        <v>929</v>
      </c>
      <c r="B4969">
        <v>1</v>
      </c>
      <c r="C4969">
        <v>5</v>
      </c>
      <c r="D4969">
        <v>5</v>
      </c>
      <c r="E4969">
        <v>16948</v>
      </c>
      <c r="F4969" s="2">
        <v>7.0000000000000007E-2</v>
      </c>
      <c r="G4969" s="2">
        <v>0</v>
      </c>
      <c r="H4969" s="2">
        <v>0</v>
      </c>
      <c r="I4969">
        <v>0.4</v>
      </c>
      <c r="J4969">
        <v>4</v>
      </c>
      <c r="K4969">
        <v>0.70847400000000005</v>
      </c>
      <c r="L4969">
        <v>1.4079659000000002</v>
      </c>
    </row>
    <row r="4970" spans="1:12" x14ac:dyDescent="0.25">
      <c r="A4970" t="s">
        <v>929</v>
      </c>
      <c r="B4970">
        <v>1</v>
      </c>
      <c r="C4970">
        <v>27</v>
      </c>
      <c r="D4970">
        <v>25</v>
      </c>
      <c r="E4970">
        <v>1390895</v>
      </c>
      <c r="F4970" s="2">
        <v>0.05</v>
      </c>
      <c r="G4970" s="2">
        <v>0</v>
      </c>
      <c r="H4970" s="2">
        <v>0</v>
      </c>
      <c r="I4970">
        <v>0.4</v>
      </c>
      <c r="J4970">
        <v>19.600000000000001</v>
      </c>
      <c r="K4970">
        <v>1.1954475000000002</v>
      </c>
      <c r="L4970">
        <v>5.4784066250000008</v>
      </c>
    </row>
    <row r="4971" spans="1:12" x14ac:dyDescent="0.25">
      <c r="A4971" t="s">
        <v>929</v>
      </c>
      <c r="B4971">
        <v>1</v>
      </c>
      <c r="C4971">
        <v>3</v>
      </c>
      <c r="D4971">
        <v>2</v>
      </c>
      <c r="E4971">
        <v>450865</v>
      </c>
      <c r="F4971" s="2">
        <v>0.03</v>
      </c>
      <c r="G4971" s="2">
        <v>0</v>
      </c>
      <c r="H4971" s="2">
        <v>0</v>
      </c>
      <c r="I4971">
        <v>0.4</v>
      </c>
      <c r="J4971">
        <v>1.4000000000000001</v>
      </c>
      <c r="K4971">
        <v>0.52543249999999997</v>
      </c>
      <c r="L4971">
        <v>0.69390137500000004</v>
      </c>
    </row>
    <row r="4972" spans="1:12" x14ac:dyDescent="0.25">
      <c r="A4972" t="s">
        <v>929</v>
      </c>
      <c r="B4972">
        <v>1</v>
      </c>
      <c r="C4972">
        <v>5</v>
      </c>
      <c r="D4972">
        <v>5</v>
      </c>
      <c r="E4972">
        <v>16361</v>
      </c>
      <c r="F4972" s="2">
        <v>0.06</v>
      </c>
      <c r="G4972" s="2">
        <v>-0.01</v>
      </c>
      <c r="H4972" s="2">
        <v>0.02</v>
      </c>
      <c r="I4972">
        <v>0.4</v>
      </c>
      <c r="J4972">
        <v>4</v>
      </c>
      <c r="K4972">
        <v>0.95818049999999999</v>
      </c>
      <c r="L4972">
        <v>1.495363175</v>
      </c>
    </row>
    <row r="4973" spans="1:12" x14ac:dyDescent="0.25">
      <c r="A4973" t="s">
        <v>929</v>
      </c>
      <c r="B4973">
        <v>1</v>
      </c>
      <c r="C4973">
        <v>6</v>
      </c>
      <c r="D4973">
        <v>6</v>
      </c>
      <c r="E4973">
        <v>647369</v>
      </c>
      <c r="F4973" s="2">
        <v>0.05</v>
      </c>
      <c r="G4973" s="2">
        <v>0</v>
      </c>
      <c r="H4973" s="2">
        <v>0</v>
      </c>
      <c r="I4973">
        <v>0.4</v>
      </c>
      <c r="J4973">
        <v>4.8000000000000007</v>
      </c>
      <c r="K4973">
        <v>0.82368450000000015</v>
      </c>
      <c r="L4973">
        <v>1.6482895750000004</v>
      </c>
    </row>
    <row r="4974" spans="1:12" x14ac:dyDescent="0.25">
      <c r="A4974" t="s">
        <v>7658</v>
      </c>
      <c r="B4974">
        <v>1</v>
      </c>
      <c r="C4974">
        <v>5</v>
      </c>
      <c r="D4974">
        <v>3</v>
      </c>
      <c r="E4974">
        <v>6553</v>
      </c>
      <c r="F4974" s="2">
        <v>7.0000000000000007E-2</v>
      </c>
      <c r="G4974" s="2">
        <v>0</v>
      </c>
      <c r="H4974" s="2">
        <v>0</v>
      </c>
      <c r="I4974">
        <v>0.4</v>
      </c>
      <c r="J4974">
        <v>2.0000000000000004</v>
      </c>
      <c r="K4974">
        <v>0.70327650000000008</v>
      </c>
      <c r="L4974">
        <v>0.90614677500000018</v>
      </c>
    </row>
    <row r="4975" spans="1:12" x14ac:dyDescent="0.25">
      <c r="A4975" t="s">
        <v>15583</v>
      </c>
      <c r="B4975">
        <v>1</v>
      </c>
      <c r="C4975">
        <v>14</v>
      </c>
      <c r="D4975">
        <v>13</v>
      </c>
      <c r="E4975">
        <v>1010818</v>
      </c>
      <c r="F4975" s="2">
        <v>7.0000000000000007E-2</v>
      </c>
      <c r="G4975" s="2">
        <v>0</v>
      </c>
      <c r="H4975" s="2">
        <v>0.01</v>
      </c>
      <c r="I4975">
        <v>0.4</v>
      </c>
      <c r="J4975">
        <v>10.200000000000001</v>
      </c>
      <c r="K4975">
        <v>1.455409</v>
      </c>
      <c r="L4975">
        <v>3.2193931500000001</v>
      </c>
    </row>
    <row r="4976" spans="1:12" x14ac:dyDescent="0.25">
      <c r="A4976" t="s">
        <v>20620</v>
      </c>
      <c r="B4976">
        <v>1</v>
      </c>
      <c r="C4976">
        <v>3</v>
      </c>
      <c r="D4976">
        <v>3</v>
      </c>
      <c r="E4976">
        <v>2696</v>
      </c>
      <c r="F4976" s="2">
        <v>0</v>
      </c>
      <c r="G4976" s="2">
        <v>0</v>
      </c>
      <c r="H4976" s="2">
        <v>0</v>
      </c>
      <c r="I4976">
        <v>0.4</v>
      </c>
      <c r="J4976">
        <v>2.4000000000000004</v>
      </c>
      <c r="K4976">
        <v>1.348E-3</v>
      </c>
      <c r="L4976">
        <v>0.76047180000000014</v>
      </c>
    </row>
    <row r="4977" spans="1:12" x14ac:dyDescent="0.25">
      <c r="A4977" t="s">
        <v>4107</v>
      </c>
      <c r="B4977">
        <v>1</v>
      </c>
      <c r="C4977">
        <v>8</v>
      </c>
      <c r="D4977">
        <v>5</v>
      </c>
      <c r="E4977">
        <v>26983</v>
      </c>
      <c r="F4977" s="2">
        <v>0.01</v>
      </c>
      <c r="G4977" s="2">
        <v>0</v>
      </c>
      <c r="H4977" s="2">
        <v>0</v>
      </c>
      <c r="I4977">
        <v>0.4</v>
      </c>
      <c r="J4977">
        <v>3.4</v>
      </c>
      <c r="K4977">
        <v>0.11349150000000001</v>
      </c>
      <c r="L4977">
        <v>1.0497220250000001</v>
      </c>
    </row>
    <row r="4978" spans="1:12" x14ac:dyDescent="0.25">
      <c r="A4978" t="s">
        <v>4811</v>
      </c>
      <c r="B4978">
        <v>1</v>
      </c>
      <c r="C4978">
        <v>11</v>
      </c>
      <c r="D4978">
        <v>9</v>
      </c>
      <c r="E4978">
        <v>1052662</v>
      </c>
      <c r="F4978" s="2">
        <v>0.04</v>
      </c>
      <c r="G4978" s="2">
        <v>0</v>
      </c>
      <c r="H4978" s="2">
        <v>0</v>
      </c>
      <c r="I4978">
        <v>0.4</v>
      </c>
      <c r="J4978">
        <v>6.8</v>
      </c>
      <c r="K4978">
        <v>0.92633100000000002</v>
      </c>
      <c r="L4978">
        <v>2.1842158499999997</v>
      </c>
    </row>
    <row r="4979" spans="1:12" x14ac:dyDescent="0.25">
      <c r="A4979" t="s">
        <v>5124</v>
      </c>
      <c r="B4979">
        <v>1</v>
      </c>
      <c r="C4979">
        <v>6</v>
      </c>
      <c r="D4979">
        <v>5</v>
      </c>
      <c r="E4979">
        <v>154250</v>
      </c>
      <c r="F4979" s="2">
        <v>0.1</v>
      </c>
      <c r="G4979" s="2">
        <v>0</v>
      </c>
      <c r="H4979" s="2">
        <v>0.01</v>
      </c>
      <c r="I4979">
        <v>0.4</v>
      </c>
      <c r="J4979">
        <v>3.8</v>
      </c>
      <c r="K4979">
        <v>1.3271250000000001</v>
      </c>
      <c r="L4979">
        <v>1.5744937499999998</v>
      </c>
    </row>
    <row r="4980" spans="1:12" x14ac:dyDescent="0.25">
      <c r="A4980" t="s">
        <v>5124</v>
      </c>
      <c r="B4980">
        <v>1</v>
      </c>
      <c r="C4980">
        <v>5</v>
      </c>
      <c r="D4980">
        <v>3</v>
      </c>
      <c r="E4980">
        <v>60911</v>
      </c>
      <c r="F4980" s="2">
        <v>0.15</v>
      </c>
      <c r="G4980" s="2">
        <v>0</v>
      </c>
      <c r="H4980" s="2">
        <v>0.01</v>
      </c>
      <c r="I4980">
        <v>0.4</v>
      </c>
      <c r="J4980">
        <v>2.0000000000000004</v>
      </c>
      <c r="K4980">
        <v>1.7804555</v>
      </c>
      <c r="L4980">
        <v>1.283159425</v>
      </c>
    </row>
    <row r="4981" spans="1:12" x14ac:dyDescent="0.25">
      <c r="A4981" t="s">
        <v>3062</v>
      </c>
      <c r="B4981">
        <v>1</v>
      </c>
      <c r="C4981">
        <v>6</v>
      </c>
      <c r="D4981">
        <v>5</v>
      </c>
      <c r="E4981">
        <v>343273</v>
      </c>
      <c r="F4981" s="2">
        <v>0.01</v>
      </c>
      <c r="G4981" s="2">
        <v>0</v>
      </c>
      <c r="H4981" s="2">
        <v>0</v>
      </c>
      <c r="I4981">
        <v>0.4</v>
      </c>
      <c r="J4981">
        <v>3.8</v>
      </c>
      <c r="K4981">
        <v>0.2716365</v>
      </c>
      <c r="L4981">
        <v>1.2050727749999999</v>
      </c>
    </row>
    <row r="4982" spans="1:12" x14ac:dyDescent="0.25">
      <c r="A4982" t="s">
        <v>3062</v>
      </c>
      <c r="B4982">
        <v>1</v>
      </c>
      <c r="C4982">
        <v>13</v>
      </c>
      <c r="D4982">
        <v>9</v>
      </c>
      <c r="E4982">
        <v>168103</v>
      </c>
      <c r="F4982" s="2">
        <v>0.03</v>
      </c>
      <c r="G4982" s="2">
        <v>0</v>
      </c>
      <c r="H4982" s="2">
        <v>0</v>
      </c>
      <c r="I4982">
        <v>0.4</v>
      </c>
      <c r="J4982">
        <v>6.4</v>
      </c>
      <c r="K4982">
        <v>0.38405149999999999</v>
      </c>
      <c r="L4982">
        <v>1.8944180250000002</v>
      </c>
    </row>
    <row r="4983" spans="1:12" x14ac:dyDescent="0.25">
      <c r="A4983" t="s">
        <v>3062</v>
      </c>
      <c r="B4983">
        <v>1</v>
      </c>
      <c r="C4983">
        <v>7</v>
      </c>
      <c r="D4983">
        <v>6</v>
      </c>
      <c r="E4983">
        <v>292087</v>
      </c>
      <c r="F4983" s="2">
        <v>0.01</v>
      </c>
      <c r="G4983" s="2">
        <v>0</v>
      </c>
      <c r="H4983" s="2">
        <v>0</v>
      </c>
      <c r="I4983">
        <v>0.4</v>
      </c>
      <c r="J4983">
        <v>4.6000000000000005</v>
      </c>
      <c r="K4983">
        <v>0.2460435</v>
      </c>
      <c r="L4983">
        <v>1.396115225</v>
      </c>
    </row>
    <row r="4984" spans="1:12" x14ac:dyDescent="0.25">
      <c r="A4984" t="s">
        <v>10337</v>
      </c>
      <c r="B4984">
        <v>1</v>
      </c>
      <c r="C4984">
        <v>5</v>
      </c>
      <c r="D4984">
        <v>1</v>
      </c>
      <c r="E4984">
        <v>1111674</v>
      </c>
      <c r="F4984" s="2">
        <v>0.08</v>
      </c>
      <c r="G4984" s="2">
        <v>0</v>
      </c>
      <c r="H4984" s="2">
        <v>0.01</v>
      </c>
      <c r="I4984">
        <v>0.4</v>
      </c>
      <c r="J4984">
        <v>0</v>
      </c>
      <c r="K4984">
        <v>1.6058370000000002</v>
      </c>
      <c r="L4984">
        <v>0.72204295000000007</v>
      </c>
    </row>
    <row r="4985" spans="1:12" x14ac:dyDescent="0.25">
      <c r="A4985" t="s">
        <v>5045</v>
      </c>
      <c r="B4985">
        <v>1</v>
      </c>
      <c r="C4985">
        <v>13</v>
      </c>
      <c r="D4985">
        <v>11</v>
      </c>
      <c r="E4985">
        <v>178765</v>
      </c>
      <c r="F4985" s="2">
        <v>0.06</v>
      </c>
      <c r="G4985" s="2">
        <v>0</v>
      </c>
      <c r="H4985" s="2">
        <v>0.01</v>
      </c>
      <c r="I4985">
        <v>0.4</v>
      </c>
      <c r="J4985">
        <v>8.4</v>
      </c>
      <c r="K4985">
        <v>0.93938250000000001</v>
      </c>
      <c r="L4985">
        <v>2.5887838750000003</v>
      </c>
    </row>
    <row r="4986" spans="1:12" x14ac:dyDescent="0.25">
      <c r="A4986" t="s">
        <v>11938</v>
      </c>
      <c r="B4986">
        <v>1</v>
      </c>
      <c r="C4986">
        <v>29</v>
      </c>
      <c r="D4986">
        <v>15</v>
      </c>
      <c r="E4986">
        <v>1695926</v>
      </c>
      <c r="F4986" s="2">
        <v>0.06</v>
      </c>
      <c r="G4986" s="2">
        <v>0</v>
      </c>
      <c r="H4986" s="2">
        <v>0</v>
      </c>
      <c r="I4986">
        <v>0.4</v>
      </c>
      <c r="J4986">
        <v>9.1999999999999993</v>
      </c>
      <c r="K4986">
        <v>1.4479629999999999</v>
      </c>
      <c r="L4986">
        <v>2.9667870499999998</v>
      </c>
    </row>
    <row r="4987" spans="1:12" x14ac:dyDescent="0.25">
      <c r="A4987" t="s">
        <v>6057</v>
      </c>
      <c r="B4987">
        <v>1</v>
      </c>
      <c r="C4987">
        <v>7</v>
      </c>
      <c r="D4987">
        <v>6</v>
      </c>
      <c r="E4987">
        <v>1542531</v>
      </c>
      <c r="F4987" s="2">
        <v>0.08</v>
      </c>
      <c r="G4987" s="2">
        <v>0</v>
      </c>
      <c r="H4987" s="2">
        <v>0</v>
      </c>
      <c r="I4987">
        <v>0.4</v>
      </c>
      <c r="J4987">
        <v>4.6000000000000005</v>
      </c>
      <c r="K4987">
        <v>1.5712655</v>
      </c>
      <c r="L4987">
        <v>1.8599429249999999</v>
      </c>
    </row>
    <row r="4988" spans="1:12" x14ac:dyDescent="0.25">
      <c r="A4988" t="s">
        <v>15434</v>
      </c>
      <c r="B4988">
        <v>1</v>
      </c>
      <c r="C4988">
        <v>9</v>
      </c>
      <c r="D4988">
        <v>9</v>
      </c>
      <c r="E4988">
        <v>7935379</v>
      </c>
      <c r="F4988" s="2">
        <v>0.09</v>
      </c>
      <c r="G4988" s="2">
        <v>0</v>
      </c>
      <c r="H4988" s="2">
        <v>0.02</v>
      </c>
      <c r="I4988">
        <v>0.4</v>
      </c>
      <c r="J4988">
        <v>7.2</v>
      </c>
      <c r="K4988">
        <v>5.3676894999999991</v>
      </c>
      <c r="L4988">
        <v>3.8386913249999992</v>
      </c>
    </row>
    <row r="4989" spans="1:12" x14ac:dyDescent="0.25">
      <c r="A4989" t="s">
        <v>7209</v>
      </c>
      <c r="B4989">
        <v>1</v>
      </c>
      <c r="C4989">
        <v>10</v>
      </c>
      <c r="D4989">
        <v>5</v>
      </c>
      <c r="E4989">
        <v>152533</v>
      </c>
      <c r="F4989" s="2">
        <v>0.03</v>
      </c>
      <c r="G4989" s="2">
        <v>0</v>
      </c>
      <c r="H4989" s="2">
        <v>0.01</v>
      </c>
      <c r="I4989">
        <v>0.4</v>
      </c>
      <c r="J4989">
        <v>3</v>
      </c>
      <c r="K4989">
        <v>0.62626650000000006</v>
      </c>
      <c r="L4989">
        <v>1.129193275</v>
      </c>
    </row>
    <row r="4990" spans="1:12" x14ac:dyDescent="0.25">
      <c r="A4990" t="s">
        <v>7209</v>
      </c>
      <c r="B4990">
        <v>1</v>
      </c>
      <c r="C4990">
        <v>35</v>
      </c>
      <c r="D4990">
        <v>17</v>
      </c>
      <c r="E4990">
        <v>18726265</v>
      </c>
      <c r="F4990" s="2">
        <v>0.01</v>
      </c>
      <c r="G4990" s="2">
        <v>0</v>
      </c>
      <c r="H4990" s="2">
        <v>0</v>
      </c>
      <c r="I4990">
        <v>0.4</v>
      </c>
      <c r="J4990">
        <v>10.000000000000002</v>
      </c>
      <c r="K4990">
        <v>9.4631324999999986</v>
      </c>
      <c r="L4990">
        <v>5.9720963749999996</v>
      </c>
    </row>
    <row r="4991" spans="1:12" x14ac:dyDescent="0.25">
      <c r="A4991" t="s">
        <v>7209</v>
      </c>
      <c r="B4991">
        <v>1</v>
      </c>
      <c r="C4991">
        <v>16</v>
      </c>
      <c r="D4991">
        <v>13</v>
      </c>
      <c r="E4991">
        <v>3754719</v>
      </c>
      <c r="F4991" s="2">
        <v>0.02</v>
      </c>
      <c r="G4991" s="2">
        <v>0</v>
      </c>
      <c r="H4991" s="2">
        <v>0</v>
      </c>
      <c r="I4991">
        <v>0.4</v>
      </c>
      <c r="J4991">
        <v>9.8000000000000007</v>
      </c>
      <c r="K4991">
        <v>2.0773595</v>
      </c>
      <c r="L4991">
        <v>3.3370758250000003</v>
      </c>
    </row>
    <row r="4992" spans="1:12" x14ac:dyDescent="0.25">
      <c r="A4992" t="s">
        <v>7209</v>
      </c>
      <c r="B4992">
        <v>1</v>
      </c>
      <c r="C4992">
        <v>7</v>
      </c>
      <c r="D4992">
        <v>5</v>
      </c>
      <c r="E4992">
        <v>2271297</v>
      </c>
      <c r="F4992" s="2">
        <v>0.01</v>
      </c>
      <c r="G4992" s="2">
        <v>0</v>
      </c>
      <c r="H4992" s="2">
        <v>0</v>
      </c>
      <c r="I4992">
        <v>0.4</v>
      </c>
      <c r="J4992">
        <v>3.6</v>
      </c>
      <c r="K4992">
        <v>1.2356484999999999</v>
      </c>
      <c r="L4992">
        <v>1.492476975</v>
      </c>
    </row>
    <row r="4993" spans="1:12" x14ac:dyDescent="0.25">
      <c r="A4993" t="s">
        <v>461</v>
      </c>
      <c r="B4993">
        <v>1</v>
      </c>
      <c r="C4993">
        <v>2</v>
      </c>
      <c r="D4993">
        <v>2</v>
      </c>
      <c r="E4993">
        <v>209343</v>
      </c>
      <c r="F4993" s="2">
        <v>0.03</v>
      </c>
      <c r="G4993" s="2">
        <v>-0.03</v>
      </c>
      <c r="H4993" s="2">
        <v>0.02</v>
      </c>
      <c r="I4993">
        <v>0.4</v>
      </c>
      <c r="J4993">
        <v>1.6</v>
      </c>
      <c r="K4993">
        <v>0.45467150000000001</v>
      </c>
      <c r="L4993">
        <v>0.71913502500000004</v>
      </c>
    </row>
    <row r="4994" spans="1:12" x14ac:dyDescent="0.25">
      <c r="A4994" t="s">
        <v>461</v>
      </c>
      <c r="B4994">
        <v>1</v>
      </c>
      <c r="C4994">
        <v>7</v>
      </c>
      <c r="D4994">
        <v>4</v>
      </c>
      <c r="E4994">
        <v>25741</v>
      </c>
      <c r="F4994" s="2">
        <v>0.04</v>
      </c>
      <c r="G4994" s="2">
        <v>0</v>
      </c>
      <c r="H4994" s="2">
        <v>0.01</v>
      </c>
      <c r="I4994">
        <v>0.4</v>
      </c>
      <c r="J4994">
        <v>2.6</v>
      </c>
      <c r="K4994">
        <v>0.66287050000000003</v>
      </c>
      <c r="L4994">
        <v>1.042004675</v>
      </c>
    </row>
    <row r="4995" spans="1:12" x14ac:dyDescent="0.25">
      <c r="A4995" t="s">
        <v>14701</v>
      </c>
      <c r="B4995">
        <v>1</v>
      </c>
      <c r="C4995">
        <v>6</v>
      </c>
      <c r="D4995">
        <v>5</v>
      </c>
      <c r="E4995">
        <v>46966</v>
      </c>
      <c r="F4995" s="2">
        <v>0.01</v>
      </c>
      <c r="G4995" s="2">
        <v>0</v>
      </c>
      <c r="H4995" s="2">
        <v>0</v>
      </c>
      <c r="I4995">
        <v>0.4</v>
      </c>
      <c r="J4995">
        <v>3.8</v>
      </c>
      <c r="K4995">
        <v>0.12348300000000001</v>
      </c>
      <c r="L4995">
        <v>1.1532190499999999</v>
      </c>
    </row>
    <row r="4996" spans="1:12" x14ac:dyDescent="0.25">
      <c r="A4996" t="s">
        <v>9213</v>
      </c>
      <c r="B4996">
        <v>1</v>
      </c>
      <c r="C4996">
        <v>5</v>
      </c>
      <c r="D4996">
        <v>1</v>
      </c>
      <c r="E4996">
        <v>112510</v>
      </c>
      <c r="F4996" s="2">
        <v>0.03</v>
      </c>
      <c r="G4996" s="2">
        <v>0</v>
      </c>
      <c r="H4996" s="2">
        <v>0</v>
      </c>
      <c r="I4996">
        <v>0.4</v>
      </c>
      <c r="J4996">
        <v>0</v>
      </c>
      <c r="K4996">
        <v>0.35625499999999999</v>
      </c>
      <c r="L4996">
        <v>0.28468925</v>
      </c>
    </row>
    <row r="4997" spans="1:12" x14ac:dyDescent="0.25">
      <c r="A4997" t="s">
        <v>1732</v>
      </c>
      <c r="B4997">
        <v>1</v>
      </c>
      <c r="C4997">
        <v>6</v>
      </c>
      <c r="D4997">
        <v>5</v>
      </c>
      <c r="E4997">
        <v>23910</v>
      </c>
      <c r="F4997" s="2">
        <v>0.01</v>
      </c>
      <c r="G4997" s="2">
        <v>0</v>
      </c>
      <c r="H4997" s="2">
        <v>0</v>
      </c>
      <c r="I4997">
        <v>0.4</v>
      </c>
      <c r="J4997">
        <v>3.8</v>
      </c>
      <c r="K4997">
        <v>0.111955</v>
      </c>
      <c r="L4997">
        <v>1.1491842499999998</v>
      </c>
    </row>
    <row r="4998" spans="1:12" x14ac:dyDescent="0.25">
      <c r="A4998" t="s">
        <v>1732</v>
      </c>
      <c r="B4998">
        <v>1</v>
      </c>
      <c r="C4998">
        <v>3</v>
      </c>
      <c r="D4998">
        <v>2</v>
      </c>
      <c r="E4998">
        <v>12507</v>
      </c>
      <c r="F4998" s="2">
        <v>0.02</v>
      </c>
      <c r="G4998" s="2">
        <v>0</v>
      </c>
      <c r="H4998" s="2">
        <v>0</v>
      </c>
      <c r="I4998">
        <v>0.4</v>
      </c>
      <c r="J4998">
        <v>1.4000000000000001</v>
      </c>
      <c r="K4998">
        <v>0.20625350000000001</v>
      </c>
      <c r="L4998">
        <v>0.58218872499999996</v>
      </c>
    </row>
    <row r="4999" spans="1:12" x14ac:dyDescent="0.25">
      <c r="A4999" t="s">
        <v>1732</v>
      </c>
      <c r="B4999">
        <v>1</v>
      </c>
      <c r="C4999">
        <v>7</v>
      </c>
      <c r="D4999">
        <v>4</v>
      </c>
      <c r="E4999">
        <v>92983</v>
      </c>
      <c r="F4999" s="2">
        <v>0.02</v>
      </c>
      <c r="G4999" s="2">
        <v>0</v>
      </c>
      <c r="H4999" s="2">
        <v>0</v>
      </c>
      <c r="I4999">
        <v>0.4</v>
      </c>
      <c r="J4999">
        <v>2.6</v>
      </c>
      <c r="K4999">
        <v>0.2464915</v>
      </c>
      <c r="L4999">
        <v>0.89627202500000003</v>
      </c>
    </row>
    <row r="5000" spans="1:12" x14ac:dyDescent="0.25">
      <c r="A5000" t="s">
        <v>8987</v>
      </c>
      <c r="B5000">
        <v>1</v>
      </c>
      <c r="C5000">
        <v>5</v>
      </c>
      <c r="D5000">
        <v>4</v>
      </c>
      <c r="E5000">
        <v>73066</v>
      </c>
      <c r="F5000" s="2">
        <v>0.01</v>
      </c>
      <c r="G5000" s="2">
        <v>0</v>
      </c>
      <c r="H5000" s="2">
        <v>0</v>
      </c>
      <c r="I5000">
        <v>0.4</v>
      </c>
      <c r="J5000">
        <v>3</v>
      </c>
      <c r="K5000">
        <v>0.13653300000000002</v>
      </c>
      <c r="L5000">
        <v>0.95778655000000001</v>
      </c>
    </row>
    <row r="5001" spans="1:12" x14ac:dyDescent="0.25">
      <c r="A5001" t="s">
        <v>11188</v>
      </c>
      <c r="B5001">
        <v>1</v>
      </c>
      <c r="C5001">
        <v>10</v>
      </c>
      <c r="D5001">
        <v>10</v>
      </c>
      <c r="E5001">
        <v>298314</v>
      </c>
      <c r="F5001" s="2">
        <v>0.05</v>
      </c>
      <c r="G5001" s="2">
        <v>0</v>
      </c>
      <c r="H5001" s="2">
        <v>0.01</v>
      </c>
      <c r="I5001">
        <v>0.4</v>
      </c>
      <c r="J5001">
        <v>8</v>
      </c>
      <c r="K5001">
        <v>0.8991570000000001</v>
      </c>
      <c r="L5001">
        <v>2.47470495</v>
      </c>
    </row>
    <row r="5002" spans="1:12" x14ac:dyDescent="0.25">
      <c r="A5002" t="s">
        <v>11188</v>
      </c>
      <c r="B5002">
        <v>1</v>
      </c>
      <c r="C5002">
        <v>7</v>
      </c>
      <c r="D5002">
        <v>6</v>
      </c>
      <c r="E5002">
        <v>866986</v>
      </c>
      <c r="F5002" s="2">
        <v>0.03</v>
      </c>
      <c r="G5002" s="2">
        <v>0</v>
      </c>
      <c r="H5002" s="2">
        <v>0</v>
      </c>
      <c r="I5002">
        <v>0.4</v>
      </c>
      <c r="J5002">
        <v>4.6000000000000005</v>
      </c>
      <c r="K5002">
        <v>0.73349299999999995</v>
      </c>
      <c r="L5002">
        <v>1.5667225500000002</v>
      </c>
    </row>
    <row r="5003" spans="1:12" x14ac:dyDescent="0.25">
      <c r="A5003" t="s">
        <v>12087</v>
      </c>
      <c r="B5003">
        <v>1</v>
      </c>
      <c r="C5003">
        <v>7</v>
      </c>
      <c r="D5003">
        <v>4</v>
      </c>
      <c r="E5003">
        <v>28630</v>
      </c>
      <c r="F5003" s="2">
        <v>0.03</v>
      </c>
      <c r="G5003" s="2">
        <v>0</v>
      </c>
      <c r="H5003" s="2">
        <v>0</v>
      </c>
      <c r="I5003">
        <v>0.4</v>
      </c>
      <c r="J5003">
        <v>2.6</v>
      </c>
      <c r="K5003">
        <v>0.31431500000000001</v>
      </c>
      <c r="L5003">
        <v>0.92001025000000003</v>
      </c>
    </row>
    <row r="5004" spans="1:12" x14ac:dyDescent="0.25">
      <c r="A5004" t="s">
        <v>10874</v>
      </c>
      <c r="B5004">
        <v>1</v>
      </c>
      <c r="C5004">
        <v>8</v>
      </c>
      <c r="D5004">
        <v>4</v>
      </c>
      <c r="E5004">
        <v>68885</v>
      </c>
      <c r="F5004" s="2">
        <v>0.04</v>
      </c>
      <c r="G5004" s="2">
        <v>0</v>
      </c>
      <c r="H5004" s="2">
        <v>0</v>
      </c>
      <c r="I5004">
        <v>0.4</v>
      </c>
      <c r="J5004">
        <v>2.4000000000000004</v>
      </c>
      <c r="K5004">
        <v>0.43444250000000001</v>
      </c>
      <c r="L5004">
        <v>0.91205487500000015</v>
      </c>
    </row>
    <row r="5005" spans="1:12" x14ac:dyDescent="0.25">
      <c r="A5005" t="s">
        <v>4975</v>
      </c>
      <c r="B5005">
        <v>1</v>
      </c>
      <c r="C5005">
        <v>6</v>
      </c>
      <c r="D5005">
        <v>5</v>
      </c>
      <c r="E5005">
        <v>93102</v>
      </c>
      <c r="F5005" s="2">
        <v>0.01</v>
      </c>
      <c r="G5005" s="2">
        <v>0</v>
      </c>
      <c r="H5005" s="2">
        <v>0</v>
      </c>
      <c r="I5005">
        <v>0.4</v>
      </c>
      <c r="J5005">
        <v>3.8</v>
      </c>
      <c r="K5005">
        <v>0.14655099999999999</v>
      </c>
      <c r="L5005">
        <v>1.1612928499999999</v>
      </c>
    </row>
    <row r="5006" spans="1:12" x14ac:dyDescent="0.25">
      <c r="A5006" t="s">
        <v>4975</v>
      </c>
      <c r="B5006">
        <v>1</v>
      </c>
      <c r="C5006">
        <v>6</v>
      </c>
      <c r="D5006">
        <v>4</v>
      </c>
      <c r="E5006">
        <v>50593</v>
      </c>
      <c r="F5006" s="2">
        <v>0.02</v>
      </c>
      <c r="G5006" s="2">
        <v>0</v>
      </c>
      <c r="H5006" s="2">
        <v>0</v>
      </c>
      <c r="I5006">
        <v>0.4</v>
      </c>
      <c r="J5006">
        <v>2.8000000000000003</v>
      </c>
      <c r="K5006">
        <v>0.22529650000000001</v>
      </c>
      <c r="L5006">
        <v>0.93885377500000011</v>
      </c>
    </row>
    <row r="5007" spans="1:12" x14ac:dyDescent="0.25">
      <c r="A5007" t="s">
        <v>18000</v>
      </c>
      <c r="B5007">
        <v>1</v>
      </c>
      <c r="C5007">
        <v>9</v>
      </c>
      <c r="D5007">
        <v>4</v>
      </c>
      <c r="E5007">
        <v>3643</v>
      </c>
      <c r="F5007" s="2">
        <v>0.04</v>
      </c>
      <c r="G5007" s="2">
        <v>0</v>
      </c>
      <c r="H5007" s="2">
        <v>0.01</v>
      </c>
      <c r="I5007">
        <v>0.4</v>
      </c>
      <c r="J5007">
        <v>2.2000000000000002</v>
      </c>
      <c r="K5007">
        <v>0.65182150000000005</v>
      </c>
      <c r="L5007">
        <v>0.93813752500000014</v>
      </c>
    </row>
    <row r="5008" spans="1:12" x14ac:dyDescent="0.25">
      <c r="A5008" t="s">
        <v>1888</v>
      </c>
      <c r="B5008">
        <v>1</v>
      </c>
      <c r="C5008">
        <v>7</v>
      </c>
      <c r="D5008">
        <v>5</v>
      </c>
      <c r="E5008">
        <v>93254</v>
      </c>
      <c r="F5008" s="2">
        <v>0.03</v>
      </c>
      <c r="G5008" s="2">
        <v>0</v>
      </c>
      <c r="H5008" s="2">
        <v>0</v>
      </c>
      <c r="I5008">
        <v>0.4</v>
      </c>
      <c r="J5008">
        <v>3.6</v>
      </c>
      <c r="K5008">
        <v>0.34662699999999996</v>
      </c>
      <c r="L5008">
        <v>1.1813194499999999</v>
      </c>
    </row>
    <row r="5009" spans="1:12" x14ac:dyDescent="0.25">
      <c r="A5009" t="s">
        <v>1888</v>
      </c>
      <c r="B5009">
        <v>1</v>
      </c>
      <c r="C5009">
        <v>15</v>
      </c>
      <c r="D5009">
        <v>14</v>
      </c>
      <c r="E5009">
        <v>783414</v>
      </c>
      <c r="F5009" s="2">
        <v>0.02</v>
      </c>
      <c r="G5009" s="2">
        <v>-0.01</v>
      </c>
      <c r="H5009" s="2">
        <v>0</v>
      </c>
      <c r="I5009">
        <v>0.4</v>
      </c>
      <c r="J5009">
        <v>11.000000000000002</v>
      </c>
      <c r="K5009">
        <v>0.44170699999999996</v>
      </c>
      <c r="L5009">
        <v>3.0645974500000004</v>
      </c>
    </row>
    <row r="5010" spans="1:12" x14ac:dyDescent="0.25">
      <c r="A5010" t="s">
        <v>1888</v>
      </c>
      <c r="B5010">
        <v>1</v>
      </c>
      <c r="C5010">
        <v>6</v>
      </c>
      <c r="D5010">
        <v>6</v>
      </c>
      <c r="E5010">
        <v>77850</v>
      </c>
      <c r="F5010" s="2">
        <v>0.01</v>
      </c>
      <c r="G5010" s="2">
        <v>0</v>
      </c>
      <c r="H5010" s="2">
        <v>0</v>
      </c>
      <c r="I5010">
        <v>0.4</v>
      </c>
      <c r="J5010">
        <v>4.8000000000000007</v>
      </c>
      <c r="K5010">
        <v>0.13892500000000002</v>
      </c>
      <c r="L5010">
        <v>1.4086237500000003</v>
      </c>
    </row>
    <row r="5011" spans="1:12" x14ac:dyDescent="0.25">
      <c r="A5011" t="s">
        <v>1888</v>
      </c>
      <c r="B5011">
        <v>1</v>
      </c>
      <c r="C5011">
        <v>10</v>
      </c>
      <c r="D5011">
        <v>7</v>
      </c>
      <c r="E5011">
        <v>702374</v>
      </c>
      <c r="F5011" s="2">
        <v>0</v>
      </c>
      <c r="G5011" s="2">
        <v>-0.01</v>
      </c>
      <c r="H5011" s="2">
        <v>0</v>
      </c>
      <c r="I5011">
        <v>0.4</v>
      </c>
      <c r="J5011">
        <v>5</v>
      </c>
      <c r="K5011">
        <v>0.20118699999999998</v>
      </c>
      <c r="L5011">
        <v>1.4804154500000002</v>
      </c>
    </row>
    <row r="5012" spans="1:12" x14ac:dyDescent="0.25">
      <c r="A5012" t="s">
        <v>1888</v>
      </c>
      <c r="B5012">
        <v>1</v>
      </c>
      <c r="C5012">
        <v>1</v>
      </c>
      <c r="D5012">
        <v>1</v>
      </c>
      <c r="E5012">
        <v>61121</v>
      </c>
      <c r="F5012" s="2">
        <v>0.04</v>
      </c>
      <c r="G5012" s="2">
        <v>0</v>
      </c>
      <c r="H5012" s="2">
        <v>0.01</v>
      </c>
      <c r="I5012">
        <v>0.4</v>
      </c>
      <c r="J5012">
        <v>0.8</v>
      </c>
      <c r="K5012">
        <v>0.68056050000000001</v>
      </c>
      <c r="L5012">
        <v>0.598196175</v>
      </c>
    </row>
    <row r="5013" spans="1:12" x14ac:dyDescent="0.25">
      <c r="A5013" t="s">
        <v>1888</v>
      </c>
      <c r="B5013">
        <v>1</v>
      </c>
      <c r="C5013">
        <v>6</v>
      </c>
      <c r="D5013">
        <v>5</v>
      </c>
      <c r="E5013">
        <v>112385</v>
      </c>
      <c r="F5013" s="2">
        <v>0.01</v>
      </c>
      <c r="G5013" s="2">
        <v>0</v>
      </c>
      <c r="H5013" s="2">
        <v>0</v>
      </c>
      <c r="I5013">
        <v>0.4</v>
      </c>
      <c r="J5013">
        <v>3.8</v>
      </c>
      <c r="K5013">
        <v>0.15619250000000001</v>
      </c>
      <c r="L5013">
        <v>1.1646673749999998</v>
      </c>
    </row>
    <row r="5014" spans="1:12" x14ac:dyDescent="0.25">
      <c r="A5014" t="s">
        <v>456</v>
      </c>
      <c r="B5014">
        <v>1</v>
      </c>
      <c r="C5014">
        <v>15</v>
      </c>
      <c r="D5014">
        <v>3</v>
      </c>
      <c r="E5014">
        <v>709773</v>
      </c>
      <c r="F5014" s="2">
        <v>0.02</v>
      </c>
      <c r="G5014" s="2">
        <v>0</v>
      </c>
      <c r="H5014" s="2">
        <v>0</v>
      </c>
      <c r="I5014">
        <v>0.4</v>
      </c>
      <c r="J5014">
        <v>0</v>
      </c>
      <c r="K5014">
        <v>0.55488650000000006</v>
      </c>
      <c r="L5014">
        <v>0.35421027500000002</v>
      </c>
    </row>
    <row r="5015" spans="1:12" x14ac:dyDescent="0.25">
      <c r="A5015" t="s">
        <v>456</v>
      </c>
      <c r="B5015">
        <v>1</v>
      </c>
      <c r="C5015">
        <v>7</v>
      </c>
      <c r="D5015">
        <v>6</v>
      </c>
      <c r="E5015">
        <v>713784</v>
      </c>
      <c r="F5015" s="2">
        <v>0.02</v>
      </c>
      <c r="G5015" s="2">
        <v>0</v>
      </c>
      <c r="H5015" s="2">
        <v>0</v>
      </c>
      <c r="I5015">
        <v>0.4</v>
      </c>
      <c r="J5015">
        <v>4.6000000000000005</v>
      </c>
      <c r="K5015">
        <v>0.55689199999999994</v>
      </c>
      <c r="L5015">
        <v>1.5049122000000001</v>
      </c>
    </row>
    <row r="5016" spans="1:12" x14ac:dyDescent="0.25">
      <c r="A5016" t="s">
        <v>456</v>
      </c>
      <c r="B5016">
        <v>1</v>
      </c>
      <c r="C5016">
        <v>9</v>
      </c>
      <c r="D5016">
        <v>9</v>
      </c>
      <c r="E5016">
        <v>1314784</v>
      </c>
      <c r="F5016" s="2">
        <v>0.01</v>
      </c>
      <c r="G5016" s="2">
        <v>0</v>
      </c>
      <c r="H5016" s="2">
        <v>0</v>
      </c>
      <c r="I5016">
        <v>0.4</v>
      </c>
      <c r="J5016">
        <v>7.2</v>
      </c>
      <c r="K5016">
        <v>0.75739199999999995</v>
      </c>
      <c r="L5016">
        <v>2.2250871999999999</v>
      </c>
    </row>
    <row r="5017" spans="1:12" x14ac:dyDescent="0.25">
      <c r="A5017" t="s">
        <v>456</v>
      </c>
      <c r="B5017">
        <v>1</v>
      </c>
      <c r="C5017">
        <v>13</v>
      </c>
      <c r="D5017">
        <v>12</v>
      </c>
      <c r="E5017">
        <v>582693</v>
      </c>
      <c r="F5017" s="2">
        <v>0.03</v>
      </c>
      <c r="G5017" s="2">
        <v>0</v>
      </c>
      <c r="H5017" s="2">
        <v>0</v>
      </c>
      <c r="I5017">
        <v>0.4</v>
      </c>
      <c r="J5017">
        <v>9.4000000000000021</v>
      </c>
      <c r="K5017">
        <v>0.5913465</v>
      </c>
      <c r="L5017">
        <v>2.7169712750000006</v>
      </c>
    </row>
    <row r="5018" spans="1:12" x14ac:dyDescent="0.25">
      <c r="A5018" t="s">
        <v>456</v>
      </c>
      <c r="B5018">
        <v>1</v>
      </c>
      <c r="C5018">
        <v>2</v>
      </c>
      <c r="D5018">
        <v>2</v>
      </c>
      <c r="E5018">
        <v>427929</v>
      </c>
      <c r="F5018" s="2">
        <v>0.03</v>
      </c>
      <c r="G5018" s="2">
        <v>0</v>
      </c>
      <c r="H5018" s="2">
        <v>0</v>
      </c>
      <c r="I5018">
        <v>0.4</v>
      </c>
      <c r="J5018">
        <v>1.6</v>
      </c>
      <c r="K5018">
        <v>0.51396449999999994</v>
      </c>
      <c r="L5018">
        <v>0.73988757500000002</v>
      </c>
    </row>
    <row r="5019" spans="1:12" x14ac:dyDescent="0.25">
      <c r="A5019" t="s">
        <v>456</v>
      </c>
      <c r="B5019">
        <v>1</v>
      </c>
      <c r="C5019">
        <v>6</v>
      </c>
      <c r="D5019">
        <v>6</v>
      </c>
      <c r="E5019">
        <v>4089878</v>
      </c>
      <c r="F5019" s="2">
        <v>0.02</v>
      </c>
      <c r="G5019" s="2">
        <v>-0.01</v>
      </c>
      <c r="H5019" s="2">
        <v>0.01</v>
      </c>
      <c r="I5019">
        <v>0.4</v>
      </c>
      <c r="J5019">
        <v>4.8000000000000007</v>
      </c>
      <c r="K5019">
        <v>2.3449390000000001</v>
      </c>
      <c r="L5019">
        <v>2.1807286500000003</v>
      </c>
    </row>
    <row r="5020" spans="1:12" x14ac:dyDescent="0.25">
      <c r="A5020" t="s">
        <v>456</v>
      </c>
      <c r="B5020">
        <v>1</v>
      </c>
      <c r="C5020">
        <v>3</v>
      </c>
      <c r="D5020">
        <v>2</v>
      </c>
      <c r="E5020">
        <v>999619</v>
      </c>
      <c r="F5020" s="2">
        <v>0.04</v>
      </c>
      <c r="G5020" s="2">
        <v>0</v>
      </c>
      <c r="H5020" s="2">
        <v>0</v>
      </c>
      <c r="I5020">
        <v>0.4</v>
      </c>
      <c r="J5020">
        <v>1.4000000000000001</v>
      </c>
      <c r="K5020">
        <v>0.89980949999999993</v>
      </c>
      <c r="L5020">
        <v>0.82493332499999994</v>
      </c>
    </row>
    <row r="5021" spans="1:12" x14ac:dyDescent="0.25">
      <c r="A5021" t="s">
        <v>456</v>
      </c>
      <c r="B5021">
        <v>1</v>
      </c>
      <c r="C5021">
        <v>14</v>
      </c>
      <c r="D5021">
        <v>13</v>
      </c>
      <c r="E5021">
        <v>1892728</v>
      </c>
      <c r="F5021" s="2">
        <v>0.01</v>
      </c>
      <c r="G5021" s="2">
        <v>0</v>
      </c>
      <c r="H5021" s="2">
        <v>0</v>
      </c>
      <c r="I5021">
        <v>0.4</v>
      </c>
      <c r="J5021">
        <v>10.200000000000001</v>
      </c>
      <c r="K5021">
        <v>1.0463640000000001</v>
      </c>
      <c r="L5021">
        <v>3.0762274000000005</v>
      </c>
    </row>
    <row r="5022" spans="1:12" x14ac:dyDescent="0.25">
      <c r="A5022" t="s">
        <v>456</v>
      </c>
      <c r="B5022">
        <v>1</v>
      </c>
      <c r="C5022">
        <v>5</v>
      </c>
      <c r="D5022">
        <v>5</v>
      </c>
      <c r="E5022">
        <v>1478788</v>
      </c>
      <c r="F5022" s="2">
        <v>0.03</v>
      </c>
      <c r="G5022" s="2">
        <v>0</v>
      </c>
      <c r="H5022" s="2">
        <v>0</v>
      </c>
      <c r="I5022">
        <v>0.4</v>
      </c>
      <c r="J5022">
        <v>4</v>
      </c>
      <c r="K5022">
        <v>1.0393939999999999</v>
      </c>
      <c r="L5022">
        <v>1.5237879000000001</v>
      </c>
    </row>
    <row r="5023" spans="1:12" x14ac:dyDescent="0.25">
      <c r="A5023" t="s">
        <v>456</v>
      </c>
      <c r="B5023">
        <v>1</v>
      </c>
      <c r="C5023">
        <v>5</v>
      </c>
      <c r="D5023">
        <v>3</v>
      </c>
      <c r="E5023">
        <v>1029141</v>
      </c>
      <c r="F5023" s="2">
        <v>0.03</v>
      </c>
      <c r="G5023" s="2">
        <v>0</v>
      </c>
      <c r="H5023" s="2">
        <v>0</v>
      </c>
      <c r="I5023">
        <v>0.4</v>
      </c>
      <c r="J5023">
        <v>2.0000000000000004</v>
      </c>
      <c r="K5023">
        <v>0.81457049999999986</v>
      </c>
      <c r="L5023">
        <v>0.94509967500000003</v>
      </c>
    </row>
    <row r="5024" spans="1:12" x14ac:dyDescent="0.25">
      <c r="A5024" t="s">
        <v>1884</v>
      </c>
      <c r="B5024">
        <v>1</v>
      </c>
      <c r="C5024">
        <v>5</v>
      </c>
      <c r="D5024">
        <v>5</v>
      </c>
      <c r="E5024">
        <v>219585</v>
      </c>
      <c r="F5024" s="2">
        <v>0.02</v>
      </c>
      <c r="G5024" s="2">
        <v>0</v>
      </c>
      <c r="H5024" s="2">
        <v>0.02</v>
      </c>
      <c r="I5024">
        <v>0.4</v>
      </c>
      <c r="J5024">
        <v>4</v>
      </c>
      <c r="K5024">
        <v>0.80979250000000003</v>
      </c>
      <c r="L5024">
        <v>1.4434273750000002</v>
      </c>
    </row>
    <row r="5025" spans="1:12" x14ac:dyDescent="0.25">
      <c r="A5025" t="s">
        <v>1884</v>
      </c>
      <c r="B5025">
        <v>1</v>
      </c>
      <c r="C5025">
        <v>6</v>
      </c>
      <c r="D5025">
        <v>5</v>
      </c>
      <c r="E5025">
        <v>145213</v>
      </c>
      <c r="F5025" s="2">
        <v>0.03</v>
      </c>
      <c r="G5025" s="2">
        <v>0</v>
      </c>
      <c r="H5025" s="2">
        <v>0.03</v>
      </c>
      <c r="I5025">
        <v>0.4</v>
      </c>
      <c r="J5025">
        <v>3.8</v>
      </c>
      <c r="K5025">
        <v>1.1226064999999998</v>
      </c>
      <c r="L5025">
        <v>1.5029122749999999</v>
      </c>
    </row>
    <row r="5026" spans="1:12" x14ac:dyDescent="0.25">
      <c r="A5026" t="s">
        <v>693</v>
      </c>
      <c r="B5026">
        <v>1</v>
      </c>
      <c r="C5026">
        <v>5</v>
      </c>
      <c r="D5026">
        <v>3</v>
      </c>
      <c r="E5026">
        <v>32558</v>
      </c>
      <c r="F5026" s="2">
        <v>0.04</v>
      </c>
      <c r="G5026" s="2">
        <v>0</v>
      </c>
      <c r="H5026" s="2">
        <v>0</v>
      </c>
      <c r="I5026">
        <v>0.4</v>
      </c>
      <c r="J5026">
        <v>2.0000000000000004</v>
      </c>
      <c r="K5026">
        <v>0.41627900000000001</v>
      </c>
      <c r="L5026">
        <v>0.80569765000000015</v>
      </c>
    </row>
    <row r="5027" spans="1:12" x14ac:dyDescent="0.25">
      <c r="A5027" t="s">
        <v>693</v>
      </c>
      <c r="B5027">
        <v>1</v>
      </c>
      <c r="C5027">
        <v>1</v>
      </c>
      <c r="D5027">
        <v>1</v>
      </c>
      <c r="E5027">
        <v>235293</v>
      </c>
      <c r="F5027" s="2">
        <v>0.04</v>
      </c>
      <c r="G5027" s="2">
        <v>0</v>
      </c>
      <c r="H5027" s="2">
        <v>0</v>
      </c>
      <c r="I5027">
        <v>0.4</v>
      </c>
      <c r="J5027">
        <v>0.8</v>
      </c>
      <c r="K5027">
        <v>0.51764650000000001</v>
      </c>
      <c r="L5027">
        <v>0.54117627499999998</v>
      </c>
    </row>
    <row r="5028" spans="1:12" x14ac:dyDescent="0.25">
      <c r="A5028" t="s">
        <v>693</v>
      </c>
      <c r="B5028">
        <v>1</v>
      </c>
      <c r="C5028">
        <v>7</v>
      </c>
      <c r="D5028">
        <v>6</v>
      </c>
      <c r="E5028">
        <v>237310</v>
      </c>
      <c r="F5028" s="2">
        <v>0.05</v>
      </c>
      <c r="G5028" s="2">
        <v>0</v>
      </c>
      <c r="H5028" s="2">
        <v>0</v>
      </c>
      <c r="I5028">
        <v>0.4</v>
      </c>
      <c r="J5028">
        <v>4.6000000000000005</v>
      </c>
      <c r="K5028">
        <v>0.61865500000000007</v>
      </c>
      <c r="L5028">
        <v>1.5265292500000001</v>
      </c>
    </row>
    <row r="5029" spans="1:12" x14ac:dyDescent="0.25">
      <c r="A5029" t="s">
        <v>693</v>
      </c>
      <c r="B5029">
        <v>1</v>
      </c>
      <c r="C5029">
        <v>3</v>
      </c>
      <c r="D5029">
        <v>3</v>
      </c>
      <c r="E5029">
        <v>190140</v>
      </c>
      <c r="F5029" s="2">
        <v>0.03</v>
      </c>
      <c r="G5029" s="2">
        <v>0</v>
      </c>
      <c r="H5029" s="2">
        <v>0</v>
      </c>
      <c r="I5029">
        <v>0.4</v>
      </c>
      <c r="J5029">
        <v>2.4000000000000004</v>
      </c>
      <c r="K5029">
        <v>0.39506999999999998</v>
      </c>
      <c r="L5029">
        <v>0.89827450000000009</v>
      </c>
    </row>
    <row r="5030" spans="1:12" x14ac:dyDescent="0.25">
      <c r="A5030" t="s">
        <v>693</v>
      </c>
      <c r="B5030">
        <v>1</v>
      </c>
      <c r="C5030">
        <v>3</v>
      </c>
      <c r="D5030">
        <v>2</v>
      </c>
      <c r="E5030">
        <v>436472</v>
      </c>
      <c r="F5030" s="2">
        <v>0.03</v>
      </c>
      <c r="G5030" s="2">
        <v>0</v>
      </c>
      <c r="H5030" s="2">
        <v>0</v>
      </c>
      <c r="I5030">
        <v>0.4</v>
      </c>
      <c r="J5030">
        <v>1.4000000000000001</v>
      </c>
      <c r="K5030">
        <v>0.51823599999999992</v>
      </c>
      <c r="L5030">
        <v>0.69138259999999996</v>
      </c>
    </row>
    <row r="5031" spans="1:12" x14ac:dyDescent="0.25">
      <c r="A5031" t="s">
        <v>693</v>
      </c>
      <c r="B5031">
        <v>1</v>
      </c>
      <c r="C5031">
        <v>4</v>
      </c>
      <c r="D5031">
        <v>4</v>
      </c>
      <c r="E5031">
        <v>4623012</v>
      </c>
      <c r="F5031" s="2">
        <v>0.02</v>
      </c>
      <c r="G5031" s="2">
        <v>0</v>
      </c>
      <c r="H5031" s="2">
        <v>0</v>
      </c>
      <c r="I5031">
        <v>0.4</v>
      </c>
      <c r="J5031">
        <v>3.2</v>
      </c>
      <c r="K5031">
        <v>2.5115060000000002</v>
      </c>
      <c r="L5031">
        <v>1.8390271</v>
      </c>
    </row>
    <row r="5032" spans="1:12" x14ac:dyDescent="0.25">
      <c r="A5032" t="s">
        <v>693</v>
      </c>
      <c r="B5032">
        <v>1</v>
      </c>
      <c r="C5032">
        <v>7</v>
      </c>
      <c r="D5032">
        <v>2</v>
      </c>
      <c r="E5032">
        <v>185620</v>
      </c>
      <c r="F5032" s="2">
        <v>0.02</v>
      </c>
      <c r="G5032" s="2">
        <v>0</v>
      </c>
      <c r="H5032" s="2">
        <v>0</v>
      </c>
      <c r="I5032">
        <v>0.4</v>
      </c>
      <c r="J5032">
        <v>0.60000000000000009</v>
      </c>
      <c r="K5032">
        <v>0.29281000000000001</v>
      </c>
      <c r="L5032">
        <v>0.41248350000000006</v>
      </c>
    </row>
    <row r="5033" spans="1:12" x14ac:dyDescent="0.25">
      <c r="A5033" t="s">
        <v>693</v>
      </c>
      <c r="B5033">
        <v>1</v>
      </c>
      <c r="C5033">
        <v>11</v>
      </c>
      <c r="D5033">
        <v>10</v>
      </c>
      <c r="E5033">
        <v>258850</v>
      </c>
      <c r="F5033" s="2">
        <v>0.04</v>
      </c>
      <c r="G5033" s="2">
        <v>0</v>
      </c>
      <c r="H5033" s="2">
        <v>0</v>
      </c>
      <c r="I5033">
        <v>0.4</v>
      </c>
      <c r="J5033">
        <v>7.8</v>
      </c>
      <c r="K5033">
        <v>0.52942500000000003</v>
      </c>
      <c r="L5033">
        <v>2.2952987499999997</v>
      </c>
    </row>
    <row r="5034" spans="1:12" x14ac:dyDescent="0.25">
      <c r="A5034" t="s">
        <v>693</v>
      </c>
      <c r="B5034">
        <v>1</v>
      </c>
      <c r="C5034">
        <v>6</v>
      </c>
      <c r="D5034">
        <v>2</v>
      </c>
      <c r="E5034">
        <v>96625</v>
      </c>
      <c r="F5034" s="2">
        <v>0.06</v>
      </c>
      <c r="G5034" s="2">
        <v>0</v>
      </c>
      <c r="H5034" s="2">
        <v>0</v>
      </c>
      <c r="I5034">
        <v>0.4</v>
      </c>
      <c r="J5034">
        <v>0.8</v>
      </c>
      <c r="K5034">
        <v>0.64831249999999996</v>
      </c>
      <c r="L5034">
        <v>0.58690937500000007</v>
      </c>
    </row>
    <row r="5035" spans="1:12" x14ac:dyDescent="0.25">
      <c r="A5035" t="s">
        <v>693</v>
      </c>
      <c r="B5035">
        <v>1</v>
      </c>
      <c r="C5035">
        <v>5</v>
      </c>
      <c r="D5035">
        <v>4</v>
      </c>
      <c r="E5035">
        <v>277389</v>
      </c>
      <c r="F5035" s="2">
        <v>0.02</v>
      </c>
      <c r="G5035" s="2">
        <v>0</v>
      </c>
      <c r="H5035" s="2">
        <v>0</v>
      </c>
      <c r="I5035">
        <v>0.4</v>
      </c>
      <c r="J5035">
        <v>3</v>
      </c>
      <c r="K5035">
        <v>0.33869450000000001</v>
      </c>
      <c r="L5035">
        <v>1.028543075</v>
      </c>
    </row>
    <row r="5036" spans="1:12" x14ac:dyDescent="0.25">
      <c r="A5036" t="s">
        <v>693</v>
      </c>
      <c r="B5036">
        <v>1</v>
      </c>
      <c r="C5036">
        <v>15</v>
      </c>
      <c r="D5036">
        <v>12</v>
      </c>
      <c r="E5036">
        <v>4218040</v>
      </c>
      <c r="F5036" s="2">
        <v>0.03</v>
      </c>
      <c r="G5036" s="2">
        <v>0</v>
      </c>
      <c r="H5036" s="2">
        <v>0</v>
      </c>
      <c r="I5036">
        <v>0.4</v>
      </c>
      <c r="J5036">
        <v>9.0000000000000018</v>
      </c>
      <c r="K5036">
        <v>2.4090199999999999</v>
      </c>
      <c r="L5036">
        <v>3.2531570000000007</v>
      </c>
    </row>
    <row r="5037" spans="1:12" x14ac:dyDescent="0.25">
      <c r="A5037" t="s">
        <v>693</v>
      </c>
      <c r="B5037">
        <v>1</v>
      </c>
      <c r="C5037">
        <v>3</v>
      </c>
      <c r="D5037">
        <v>3</v>
      </c>
      <c r="E5037">
        <v>1088527</v>
      </c>
      <c r="F5037" s="2">
        <v>0.03</v>
      </c>
      <c r="G5037" s="2">
        <v>0</v>
      </c>
      <c r="H5037" s="2">
        <v>0</v>
      </c>
      <c r="I5037">
        <v>0.4</v>
      </c>
      <c r="J5037">
        <v>2.4000000000000004</v>
      </c>
      <c r="K5037">
        <v>0.84426350000000006</v>
      </c>
      <c r="L5037">
        <v>1.0554922250000001</v>
      </c>
    </row>
    <row r="5038" spans="1:12" x14ac:dyDescent="0.25">
      <c r="A5038" t="s">
        <v>693</v>
      </c>
      <c r="B5038">
        <v>1</v>
      </c>
      <c r="C5038">
        <v>9</v>
      </c>
      <c r="D5038">
        <v>8</v>
      </c>
      <c r="E5038">
        <v>975327</v>
      </c>
      <c r="F5038" s="2">
        <v>0.01</v>
      </c>
      <c r="G5038" s="2">
        <v>0</v>
      </c>
      <c r="H5038" s="2">
        <v>0</v>
      </c>
      <c r="I5038">
        <v>0.4</v>
      </c>
      <c r="J5038">
        <v>6.2</v>
      </c>
      <c r="K5038">
        <v>0.58766350000000001</v>
      </c>
      <c r="L5038">
        <v>1.9156822249999998</v>
      </c>
    </row>
    <row r="5039" spans="1:12" x14ac:dyDescent="0.25">
      <c r="A5039" t="s">
        <v>693</v>
      </c>
      <c r="B5039">
        <v>1</v>
      </c>
      <c r="C5039">
        <v>5</v>
      </c>
      <c r="D5039">
        <v>5</v>
      </c>
      <c r="E5039">
        <v>135263</v>
      </c>
      <c r="F5039" s="2">
        <v>0.04</v>
      </c>
      <c r="G5039" s="2">
        <v>0</v>
      </c>
      <c r="H5039" s="2">
        <v>0.01</v>
      </c>
      <c r="I5039">
        <v>0.4</v>
      </c>
      <c r="J5039">
        <v>4</v>
      </c>
      <c r="K5039">
        <v>0.71763149999999998</v>
      </c>
      <c r="L5039">
        <v>1.4111710250000002</v>
      </c>
    </row>
    <row r="5040" spans="1:12" x14ac:dyDescent="0.25">
      <c r="A5040" t="s">
        <v>693</v>
      </c>
      <c r="B5040">
        <v>1</v>
      </c>
      <c r="C5040">
        <v>5</v>
      </c>
      <c r="D5040">
        <v>5</v>
      </c>
      <c r="E5040">
        <v>230002</v>
      </c>
      <c r="F5040" s="2">
        <v>0.02</v>
      </c>
      <c r="G5040" s="2">
        <v>0</v>
      </c>
      <c r="H5040" s="2">
        <v>0</v>
      </c>
      <c r="I5040">
        <v>0.4</v>
      </c>
      <c r="J5040">
        <v>4</v>
      </c>
      <c r="K5040">
        <v>0.31500099999999998</v>
      </c>
      <c r="L5040">
        <v>1.2702503500000002</v>
      </c>
    </row>
    <row r="5041" spans="1:12" x14ac:dyDescent="0.25">
      <c r="A5041" t="s">
        <v>693</v>
      </c>
      <c r="B5041">
        <v>1</v>
      </c>
      <c r="C5041">
        <v>6</v>
      </c>
      <c r="D5041">
        <v>5</v>
      </c>
      <c r="E5041">
        <v>600381</v>
      </c>
      <c r="F5041" s="2">
        <v>0.02</v>
      </c>
      <c r="G5041" s="2">
        <v>0</v>
      </c>
      <c r="H5041" s="2">
        <v>0</v>
      </c>
      <c r="I5041">
        <v>0.4</v>
      </c>
      <c r="J5041">
        <v>3.8</v>
      </c>
      <c r="K5041">
        <v>0.50019049999999998</v>
      </c>
      <c r="L5041">
        <v>1.2850666749999999</v>
      </c>
    </row>
    <row r="5042" spans="1:12" x14ac:dyDescent="0.25">
      <c r="A5042" t="s">
        <v>693</v>
      </c>
      <c r="B5042">
        <v>1</v>
      </c>
      <c r="C5042">
        <v>6</v>
      </c>
      <c r="D5042">
        <v>6</v>
      </c>
      <c r="E5042">
        <v>1240566</v>
      </c>
      <c r="F5042" s="2">
        <v>0.03</v>
      </c>
      <c r="G5042" s="2">
        <v>0</v>
      </c>
      <c r="H5042" s="2">
        <v>0</v>
      </c>
      <c r="I5042">
        <v>0.4</v>
      </c>
      <c r="J5042">
        <v>4.8000000000000007</v>
      </c>
      <c r="K5042">
        <v>0.92028299999999996</v>
      </c>
      <c r="L5042">
        <v>1.6820990500000002</v>
      </c>
    </row>
    <row r="5043" spans="1:12" x14ac:dyDescent="0.25">
      <c r="A5043" t="s">
        <v>693</v>
      </c>
      <c r="B5043">
        <v>1</v>
      </c>
      <c r="C5043">
        <v>3</v>
      </c>
      <c r="D5043">
        <v>2</v>
      </c>
      <c r="E5043">
        <v>1322782</v>
      </c>
      <c r="F5043" s="2">
        <v>0.04</v>
      </c>
      <c r="G5043" s="2">
        <v>0</v>
      </c>
      <c r="H5043" s="2">
        <v>0</v>
      </c>
      <c r="I5043">
        <v>0.4</v>
      </c>
      <c r="J5043">
        <v>1.4000000000000001</v>
      </c>
      <c r="K5043">
        <v>1.061391</v>
      </c>
      <c r="L5043">
        <v>0.88148684999999993</v>
      </c>
    </row>
    <row r="5044" spans="1:12" x14ac:dyDescent="0.25">
      <c r="A5044" t="s">
        <v>1835</v>
      </c>
      <c r="B5044">
        <v>1</v>
      </c>
      <c r="C5044">
        <v>10</v>
      </c>
      <c r="D5044">
        <v>9</v>
      </c>
      <c r="E5044">
        <v>7862567</v>
      </c>
      <c r="F5044" s="2">
        <v>0.02</v>
      </c>
      <c r="G5044" s="2">
        <v>0</v>
      </c>
      <c r="H5044" s="2">
        <v>0</v>
      </c>
      <c r="I5044">
        <v>0.4</v>
      </c>
      <c r="J5044">
        <v>7</v>
      </c>
      <c r="K5044">
        <v>4.1312834999999994</v>
      </c>
      <c r="L5044">
        <v>3.3559492249999998</v>
      </c>
    </row>
    <row r="5045" spans="1:12" x14ac:dyDescent="0.25">
      <c r="A5045" t="s">
        <v>1835</v>
      </c>
      <c r="B5045">
        <v>1</v>
      </c>
      <c r="C5045">
        <v>7</v>
      </c>
      <c r="D5045">
        <v>7</v>
      </c>
      <c r="E5045">
        <v>3922298</v>
      </c>
      <c r="F5045" s="2">
        <v>0.03</v>
      </c>
      <c r="G5045" s="2">
        <v>0</v>
      </c>
      <c r="H5045" s="2">
        <v>0.01</v>
      </c>
      <c r="I5045">
        <v>0.4</v>
      </c>
      <c r="J5045">
        <v>5.6000000000000005</v>
      </c>
      <c r="K5045">
        <v>2.5111489999999996</v>
      </c>
      <c r="L5045">
        <v>2.4389021499999997</v>
      </c>
    </row>
    <row r="5046" spans="1:12" x14ac:dyDescent="0.25">
      <c r="A5046" t="s">
        <v>1835</v>
      </c>
      <c r="B5046">
        <v>1</v>
      </c>
      <c r="C5046">
        <v>10</v>
      </c>
      <c r="D5046">
        <v>9</v>
      </c>
      <c r="E5046">
        <v>8999134</v>
      </c>
      <c r="F5046" s="2">
        <v>0.02</v>
      </c>
      <c r="G5046" s="2">
        <v>0</v>
      </c>
      <c r="H5046" s="2">
        <v>0</v>
      </c>
      <c r="I5046">
        <v>0.4</v>
      </c>
      <c r="J5046">
        <v>7</v>
      </c>
      <c r="K5046">
        <v>4.699567</v>
      </c>
      <c r="L5046">
        <v>3.5548484500000002</v>
      </c>
    </row>
    <row r="5047" spans="1:12" x14ac:dyDescent="0.25">
      <c r="A5047" t="s">
        <v>1835</v>
      </c>
      <c r="B5047">
        <v>1</v>
      </c>
      <c r="C5047">
        <v>8</v>
      </c>
      <c r="D5047">
        <v>7</v>
      </c>
      <c r="E5047">
        <v>2579421</v>
      </c>
      <c r="F5047" s="2">
        <v>0.04</v>
      </c>
      <c r="G5047" s="2">
        <v>0</v>
      </c>
      <c r="H5047" s="2">
        <v>0.01</v>
      </c>
      <c r="I5047">
        <v>0.4</v>
      </c>
      <c r="J5047">
        <v>5.4</v>
      </c>
      <c r="K5047">
        <v>1.9397104999999999</v>
      </c>
      <c r="L5047">
        <v>2.1888986749999999</v>
      </c>
    </row>
    <row r="5048" spans="1:12" x14ac:dyDescent="0.25">
      <c r="A5048" t="s">
        <v>1835</v>
      </c>
      <c r="B5048">
        <v>1</v>
      </c>
      <c r="C5048">
        <v>17</v>
      </c>
      <c r="D5048">
        <v>17</v>
      </c>
      <c r="E5048">
        <v>5456838</v>
      </c>
      <c r="F5048" s="2">
        <v>0.02</v>
      </c>
      <c r="G5048" s="2">
        <v>0</v>
      </c>
      <c r="H5048" s="2">
        <v>0</v>
      </c>
      <c r="I5048">
        <v>0.4</v>
      </c>
      <c r="J5048">
        <v>13.600000000000001</v>
      </c>
      <c r="K5048">
        <v>2.9284189999999999</v>
      </c>
      <c r="L5048">
        <v>4.5849466500000009</v>
      </c>
    </row>
    <row r="5049" spans="1:12" x14ac:dyDescent="0.25">
      <c r="A5049" t="s">
        <v>1835</v>
      </c>
      <c r="B5049">
        <v>1</v>
      </c>
      <c r="C5049">
        <v>15</v>
      </c>
      <c r="D5049">
        <v>14</v>
      </c>
      <c r="E5049">
        <v>5142139</v>
      </c>
      <c r="F5049" s="2">
        <v>0.03</v>
      </c>
      <c r="G5049" s="2">
        <v>0</v>
      </c>
      <c r="H5049" s="2">
        <v>0</v>
      </c>
      <c r="I5049">
        <v>0.4</v>
      </c>
      <c r="J5049">
        <v>11.000000000000002</v>
      </c>
      <c r="K5049">
        <v>2.8710694999999995</v>
      </c>
      <c r="L5049">
        <v>3.9148743250000004</v>
      </c>
    </row>
    <row r="5050" spans="1:12" x14ac:dyDescent="0.25">
      <c r="A5050" t="s">
        <v>1835</v>
      </c>
      <c r="B5050">
        <v>1</v>
      </c>
      <c r="C5050">
        <v>13</v>
      </c>
      <c r="D5050">
        <v>9</v>
      </c>
      <c r="E5050">
        <v>3009019</v>
      </c>
      <c r="F5050" s="2">
        <v>0.03</v>
      </c>
      <c r="G5050" s="2">
        <v>0</v>
      </c>
      <c r="H5050" s="2">
        <v>0</v>
      </c>
      <c r="I5050">
        <v>0.4</v>
      </c>
      <c r="J5050">
        <v>6.4</v>
      </c>
      <c r="K5050">
        <v>1.8045095</v>
      </c>
      <c r="L5050">
        <v>2.3915783250000002</v>
      </c>
    </row>
    <row r="5051" spans="1:12" x14ac:dyDescent="0.25">
      <c r="A5051" t="s">
        <v>1835</v>
      </c>
      <c r="B5051">
        <v>1</v>
      </c>
      <c r="C5051">
        <v>10</v>
      </c>
      <c r="D5051">
        <v>8</v>
      </c>
      <c r="E5051">
        <v>2052405</v>
      </c>
      <c r="F5051" s="2">
        <v>0.04</v>
      </c>
      <c r="G5051" s="2">
        <v>0</v>
      </c>
      <c r="H5051" s="2">
        <v>0</v>
      </c>
      <c r="I5051">
        <v>0.4</v>
      </c>
      <c r="J5051">
        <v>6</v>
      </c>
      <c r="K5051">
        <v>1.4262025</v>
      </c>
      <c r="L5051">
        <v>2.159170875</v>
      </c>
    </row>
    <row r="5052" spans="1:12" x14ac:dyDescent="0.25">
      <c r="A5052" t="s">
        <v>1835</v>
      </c>
      <c r="B5052">
        <v>1</v>
      </c>
      <c r="C5052">
        <v>9</v>
      </c>
      <c r="D5052">
        <v>9</v>
      </c>
      <c r="E5052">
        <v>5986604</v>
      </c>
      <c r="F5052" s="2">
        <v>0.03</v>
      </c>
      <c r="G5052" s="2">
        <v>0</v>
      </c>
      <c r="H5052" s="2">
        <v>0</v>
      </c>
      <c r="I5052">
        <v>0.4</v>
      </c>
      <c r="J5052">
        <v>7.2</v>
      </c>
      <c r="K5052">
        <v>3.2933019999999997</v>
      </c>
      <c r="L5052">
        <v>3.1126556999999995</v>
      </c>
    </row>
    <row r="5053" spans="1:12" x14ac:dyDescent="0.25">
      <c r="A5053" t="s">
        <v>1835</v>
      </c>
      <c r="B5053">
        <v>1</v>
      </c>
      <c r="C5053">
        <v>7</v>
      </c>
      <c r="D5053">
        <v>5</v>
      </c>
      <c r="E5053">
        <v>2522036</v>
      </c>
      <c r="F5053" s="2">
        <v>0.04</v>
      </c>
      <c r="G5053" s="2">
        <v>0</v>
      </c>
      <c r="H5053" s="2">
        <v>0.01</v>
      </c>
      <c r="I5053">
        <v>0.4</v>
      </c>
      <c r="J5053">
        <v>3.6</v>
      </c>
      <c r="K5053">
        <v>1.9110179999999999</v>
      </c>
      <c r="L5053">
        <v>1.7288562999999999</v>
      </c>
    </row>
    <row r="5054" spans="1:12" x14ac:dyDescent="0.25">
      <c r="A5054" t="s">
        <v>1835</v>
      </c>
      <c r="B5054">
        <v>1</v>
      </c>
      <c r="C5054">
        <v>8</v>
      </c>
      <c r="D5054">
        <v>7</v>
      </c>
      <c r="E5054">
        <v>2339940</v>
      </c>
      <c r="F5054" s="2">
        <v>0.04</v>
      </c>
      <c r="G5054" s="2">
        <v>0</v>
      </c>
      <c r="H5054" s="2">
        <v>0</v>
      </c>
      <c r="I5054">
        <v>0.4</v>
      </c>
      <c r="J5054">
        <v>5.4</v>
      </c>
      <c r="K5054">
        <v>1.5699700000000001</v>
      </c>
      <c r="L5054">
        <v>2.0594895000000002</v>
      </c>
    </row>
    <row r="5055" spans="1:12" x14ac:dyDescent="0.25">
      <c r="A5055" t="s">
        <v>1835</v>
      </c>
      <c r="B5055">
        <v>1</v>
      </c>
      <c r="C5055">
        <v>2</v>
      </c>
      <c r="D5055">
        <v>1</v>
      </c>
      <c r="E5055">
        <v>2142891</v>
      </c>
      <c r="F5055" s="2">
        <v>0.03</v>
      </c>
      <c r="G5055" s="2">
        <v>0</v>
      </c>
      <c r="H5055" s="2">
        <v>0.01</v>
      </c>
      <c r="I5055">
        <v>0.4</v>
      </c>
      <c r="J5055">
        <v>0.60000000000000009</v>
      </c>
      <c r="K5055">
        <v>1.6214455000000001</v>
      </c>
      <c r="L5055">
        <v>0.87750592500000002</v>
      </c>
    </row>
    <row r="5056" spans="1:12" x14ac:dyDescent="0.25">
      <c r="A5056" t="s">
        <v>1536</v>
      </c>
      <c r="B5056">
        <v>1</v>
      </c>
      <c r="C5056">
        <v>7</v>
      </c>
      <c r="D5056">
        <v>6</v>
      </c>
      <c r="E5056">
        <v>386697</v>
      </c>
      <c r="F5056" s="2">
        <v>0.04</v>
      </c>
      <c r="G5056" s="2">
        <v>0</v>
      </c>
      <c r="H5056" s="2">
        <v>0.01</v>
      </c>
      <c r="I5056">
        <v>0.4</v>
      </c>
      <c r="J5056">
        <v>4.6000000000000005</v>
      </c>
      <c r="K5056">
        <v>0.84334850000000006</v>
      </c>
      <c r="L5056">
        <v>1.605171975</v>
      </c>
    </row>
    <row r="5057" spans="1:12" x14ac:dyDescent="0.25">
      <c r="A5057" t="s">
        <v>1536</v>
      </c>
      <c r="B5057">
        <v>1</v>
      </c>
      <c r="C5057">
        <v>7</v>
      </c>
      <c r="D5057">
        <v>6</v>
      </c>
      <c r="E5057">
        <v>583281</v>
      </c>
      <c r="F5057" s="2">
        <v>0.03</v>
      </c>
      <c r="G5057" s="2">
        <v>0</v>
      </c>
      <c r="H5057" s="2">
        <v>0.01</v>
      </c>
      <c r="I5057">
        <v>0.4</v>
      </c>
      <c r="J5057">
        <v>4.6000000000000005</v>
      </c>
      <c r="K5057">
        <v>0.84164050000000001</v>
      </c>
      <c r="L5057">
        <v>1.604574175</v>
      </c>
    </row>
    <row r="5058" spans="1:12" x14ac:dyDescent="0.25">
      <c r="A5058" t="s">
        <v>1536</v>
      </c>
      <c r="B5058">
        <v>1</v>
      </c>
      <c r="C5058">
        <v>14</v>
      </c>
      <c r="D5058">
        <v>14</v>
      </c>
      <c r="E5058">
        <v>814243</v>
      </c>
      <c r="F5058" s="2">
        <v>0.02</v>
      </c>
      <c r="G5058" s="2">
        <v>0</v>
      </c>
      <c r="H5058" s="2">
        <v>0</v>
      </c>
      <c r="I5058">
        <v>0.4</v>
      </c>
      <c r="J5058">
        <v>11.200000000000001</v>
      </c>
      <c r="K5058">
        <v>0.60712149999999998</v>
      </c>
      <c r="L5058">
        <v>3.1724925250000005</v>
      </c>
    </row>
    <row r="5059" spans="1:12" x14ac:dyDescent="0.25">
      <c r="A5059" t="s">
        <v>1536</v>
      </c>
      <c r="B5059">
        <v>1</v>
      </c>
      <c r="C5059">
        <v>6</v>
      </c>
      <c r="D5059">
        <v>6</v>
      </c>
      <c r="E5059">
        <v>1065389</v>
      </c>
      <c r="F5059" s="2">
        <v>0.02</v>
      </c>
      <c r="G5059" s="2">
        <v>0</v>
      </c>
      <c r="H5059" s="2">
        <v>0.01</v>
      </c>
      <c r="I5059">
        <v>0.4</v>
      </c>
      <c r="J5059">
        <v>4.8000000000000007</v>
      </c>
      <c r="K5059">
        <v>0.98269450000000003</v>
      </c>
      <c r="L5059">
        <v>1.7039430750000002</v>
      </c>
    </row>
    <row r="5060" spans="1:12" x14ac:dyDescent="0.25">
      <c r="A5060" t="s">
        <v>1536</v>
      </c>
      <c r="B5060">
        <v>1</v>
      </c>
      <c r="C5060">
        <v>10</v>
      </c>
      <c r="D5060">
        <v>9</v>
      </c>
      <c r="E5060">
        <v>1794493</v>
      </c>
      <c r="F5060" s="2">
        <v>0.02</v>
      </c>
      <c r="G5060" s="2">
        <v>0</v>
      </c>
      <c r="H5060" s="2">
        <v>0</v>
      </c>
      <c r="I5060">
        <v>0.4</v>
      </c>
      <c r="J5060">
        <v>7</v>
      </c>
      <c r="K5060">
        <v>1.0972465</v>
      </c>
      <c r="L5060">
        <v>2.2940362750000003</v>
      </c>
    </row>
    <row r="5061" spans="1:12" x14ac:dyDescent="0.25">
      <c r="A5061" t="s">
        <v>1536</v>
      </c>
      <c r="B5061">
        <v>1</v>
      </c>
      <c r="C5061">
        <v>7</v>
      </c>
      <c r="D5061">
        <v>2</v>
      </c>
      <c r="E5061">
        <v>584565</v>
      </c>
      <c r="F5061" s="2">
        <v>0.02</v>
      </c>
      <c r="G5061" s="2">
        <v>0</v>
      </c>
      <c r="H5061" s="2">
        <v>0</v>
      </c>
      <c r="I5061">
        <v>0.4</v>
      </c>
      <c r="J5061">
        <v>0.60000000000000009</v>
      </c>
      <c r="K5061">
        <v>0.49228250000000001</v>
      </c>
      <c r="L5061">
        <v>0.48229887500000002</v>
      </c>
    </row>
    <row r="5062" spans="1:12" x14ac:dyDescent="0.25">
      <c r="A5062" t="s">
        <v>685</v>
      </c>
      <c r="B5062">
        <v>1</v>
      </c>
      <c r="C5062">
        <v>4</v>
      </c>
      <c r="D5062">
        <v>4</v>
      </c>
      <c r="E5062">
        <v>4585563</v>
      </c>
      <c r="F5062" s="2">
        <v>0.04</v>
      </c>
      <c r="G5062" s="2">
        <v>0</v>
      </c>
      <c r="H5062" s="2">
        <v>0.01</v>
      </c>
      <c r="I5062">
        <v>0.4</v>
      </c>
      <c r="J5062">
        <v>3.2</v>
      </c>
      <c r="K5062">
        <v>2.9427814999999997</v>
      </c>
      <c r="L5062">
        <v>1.9899735249999999</v>
      </c>
    </row>
    <row r="5063" spans="1:12" x14ac:dyDescent="0.25">
      <c r="A5063" t="s">
        <v>685</v>
      </c>
      <c r="B5063">
        <v>1</v>
      </c>
      <c r="C5063">
        <v>27</v>
      </c>
      <c r="D5063">
        <v>18</v>
      </c>
      <c r="E5063">
        <v>5112413</v>
      </c>
      <c r="F5063" s="2">
        <v>0.03</v>
      </c>
      <c r="G5063" s="2">
        <v>0</v>
      </c>
      <c r="H5063" s="2">
        <v>0.01</v>
      </c>
      <c r="I5063">
        <v>0.4</v>
      </c>
      <c r="J5063">
        <v>12.6</v>
      </c>
      <c r="K5063">
        <v>3.1062064999999999</v>
      </c>
      <c r="L5063">
        <v>4.397172275</v>
      </c>
    </row>
    <row r="5064" spans="1:12" x14ac:dyDescent="0.25">
      <c r="A5064" t="s">
        <v>685</v>
      </c>
      <c r="B5064">
        <v>1</v>
      </c>
      <c r="C5064">
        <v>7</v>
      </c>
      <c r="D5064">
        <v>7</v>
      </c>
      <c r="E5064">
        <v>4656429</v>
      </c>
      <c r="F5064" s="2">
        <v>0.04</v>
      </c>
      <c r="G5064" s="2">
        <v>0</v>
      </c>
      <c r="H5064" s="2">
        <v>0.02</v>
      </c>
      <c r="I5064">
        <v>0.4</v>
      </c>
      <c r="J5064">
        <v>5.6000000000000005</v>
      </c>
      <c r="K5064">
        <v>3.2282145</v>
      </c>
      <c r="L5064">
        <v>2.6898750749999998</v>
      </c>
    </row>
    <row r="5065" spans="1:12" x14ac:dyDescent="0.25">
      <c r="A5065" t="s">
        <v>685</v>
      </c>
      <c r="B5065">
        <v>1</v>
      </c>
      <c r="C5065">
        <v>15</v>
      </c>
      <c r="D5065">
        <v>14</v>
      </c>
      <c r="E5065">
        <v>4823561</v>
      </c>
      <c r="F5065" s="2">
        <v>0.02</v>
      </c>
      <c r="G5065" s="2">
        <v>0</v>
      </c>
      <c r="H5065" s="2">
        <v>0.01</v>
      </c>
      <c r="I5065">
        <v>0.4</v>
      </c>
      <c r="J5065">
        <v>11.000000000000002</v>
      </c>
      <c r="K5065">
        <v>2.8617805000000001</v>
      </c>
      <c r="L5065">
        <v>3.9116231750000008</v>
      </c>
    </row>
    <row r="5066" spans="1:12" x14ac:dyDescent="0.25">
      <c r="A5066" t="s">
        <v>685</v>
      </c>
      <c r="B5066">
        <v>1</v>
      </c>
      <c r="C5066">
        <v>11</v>
      </c>
      <c r="D5066">
        <v>4</v>
      </c>
      <c r="E5066">
        <v>1452311</v>
      </c>
      <c r="F5066" s="2">
        <v>0.1</v>
      </c>
      <c r="G5066" s="2">
        <v>0</v>
      </c>
      <c r="H5066" s="2">
        <v>0.01</v>
      </c>
      <c r="I5066">
        <v>0.4</v>
      </c>
      <c r="J5066">
        <v>1.8</v>
      </c>
      <c r="K5066">
        <v>1.9761555000000002</v>
      </c>
      <c r="L5066">
        <v>1.3016544250000002</v>
      </c>
    </row>
    <row r="5067" spans="1:12" x14ac:dyDescent="0.25">
      <c r="A5067" t="s">
        <v>289</v>
      </c>
      <c r="B5067">
        <v>1</v>
      </c>
      <c r="C5067">
        <v>27</v>
      </c>
      <c r="D5067">
        <v>6</v>
      </c>
      <c r="E5067">
        <v>5564576</v>
      </c>
      <c r="F5067" s="2">
        <v>0.01</v>
      </c>
      <c r="G5067" s="2">
        <v>0</v>
      </c>
      <c r="H5067" s="2">
        <v>0</v>
      </c>
      <c r="I5067">
        <v>0.4</v>
      </c>
      <c r="J5067">
        <v>0.60000000000000053</v>
      </c>
      <c r="K5067">
        <v>2.882288</v>
      </c>
      <c r="L5067">
        <v>1.3188008</v>
      </c>
    </row>
    <row r="5068" spans="1:12" x14ac:dyDescent="0.25">
      <c r="A5068" t="s">
        <v>289</v>
      </c>
      <c r="B5068">
        <v>1</v>
      </c>
      <c r="C5068">
        <v>7</v>
      </c>
      <c r="D5068">
        <v>6</v>
      </c>
      <c r="E5068">
        <v>299038</v>
      </c>
      <c r="F5068" s="2">
        <v>0.02</v>
      </c>
      <c r="G5068" s="2">
        <v>0</v>
      </c>
      <c r="H5068" s="2">
        <v>0</v>
      </c>
      <c r="I5068">
        <v>0.4</v>
      </c>
      <c r="J5068">
        <v>4.6000000000000005</v>
      </c>
      <c r="K5068">
        <v>0.34951900000000002</v>
      </c>
      <c r="L5068">
        <v>1.4323316500000001</v>
      </c>
    </row>
    <row r="5069" spans="1:12" x14ac:dyDescent="0.25">
      <c r="A5069" t="s">
        <v>289</v>
      </c>
      <c r="B5069">
        <v>1</v>
      </c>
      <c r="C5069">
        <v>9</v>
      </c>
      <c r="D5069">
        <v>9</v>
      </c>
      <c r="E5069">
        <v>1467369</v>
      </c>
      <c r="F5069" s="2">
        <v>0.02</v>
      </c>
      <c r="G5069" s="2">
        <v>0</v>
      </c>
      <c r="H5069" s="2">
        <v>0</v>
      </c>
      <c r="I5069">
        <v>0.4</v>
      </c>
      <c r="J5069">
        <v>7.2</v>
      </c>
      <c r="K5069">
        <v>0.93368450000000003</v>
      </c>
      <c r="L5069">
        <v>2.2867895749999998</v>
      </c>
    </row>
    <row r="5070" spans="1:12" x14ac:dyDescent="0.25">
      <c r="A5070" t="s">
        <v>289</v>
      </c>
      <c r="B5070">
        <v>1</v>
      </c>
      <c r="C5070">
        <v>4</v>
      </c>
      <c r="D5070">
        <v>1</v>
      </c>
      <c r="E5070">
        <v>1496225</v>
      </c>
      <c r="F5070" s="2">
        <v>0.01</v>
      </c>
      <c r="G5070" s="2">
        <v>0</v>
      </c>
      <c r="H5070" s="2">
        <v>0</v>
      </c>
      <c r="I5070">
        <v>0.4</v>
      </c>
      <c r="J5070">
        <v>0.19999999999999996</v>
      </c>
      <c r="K5070">
        <v>0.84811249999999994</v>
      </c>
      <c r="L5070">
        <v>0.50683937499999998</v>
      </c>
    </row>
    <row r="5071" spans="1:12" x14ac:dyDescent="0.25">
      <c r="A5071" t="s">
        <v>289</v>
      </c>
      <c r="B5071">
        <v>1</v>
      </c>
      <c r="C5071">
        <v>7</v>
      </c>
      <c r="D5071">
        <v>6</v>
      </c>
      <c r="E5071">
        <v>1554433</v>
      </c>
      <c r="F5071" s="2">
        <v>0.01</v>
      </c>
      <c r="G5071" s="2">
        <v>0</v>
      </c>
      <c r="H5071" s="2">
        <v>0</v>
      </c>
      <c r="I5071">
        <v>0.4</v>
      </c>
      <c r="J5071">
        <v>4.6000000000000005</v>
      </c>
      <c r="K5071">
        <v>0.87721649999999995</v>
      </c>
      <c r="L5071">
        <v>1.6170257750000001</v>
      </c>
    </row>
    <row r="5072" spans="1:12" x14ac:dyDescent="0.25">
      <c r="A5072" t="s">
        <v>289</v>
      </c>
      <c r="B5072">
        <v>1</v>
      </c>
      <c r="C5072">
        <v>11</v>
      </c>
      <c r="D5072">
        <v>9</v>
      </c>
      <c r="E5072">
        <v>2335156</v>
      </c>
      <c r="F5072" s="2">
        <v>0.02</v>
      </c>
      <c r="G5072" s="2">
        <v>0</v>
      </c>
      <c r="H5072" s="2">
        <v>0</v>
      </c>
      <c r="I5072">
        <v>0.4</v>
      </c>
      <c r="J5072">
        <v>6.8</v>
      </c>
      <c r="K5072">
        <v>1.367578</v>
      </c>
      <c r="L5072">
        <v>2.3386522999999997</v>
      </c>
    </row>
    <row r="5073" spans="1:12" x14ac:dyDescent="0.25">
      <c r="A5073" t="s">
        <v>289</v>
      </c>
      <c r="B5073">
        <v>1</v>
      </c>
      <c r="C5073">
        <v>19</v>
      </c>
      <c r="D5073">
        <v>12</v>
      </c>
      <c r="E5073">
        <v>2593188</v>
      </c>
      <c r="F5073" s="2">
        <v>0.01</v>
      </c>
      <c r="G5073" s="2">
        <v>0</v>
      </c>
      <c r="H5073" s="2">
        <v>0</v>
      </c>
      <c r="I5073">
        <v>0.4</v>
      </c>
      <c r="J5073">
        <v>8.2000000000000011</v>
      </c>
      <c r="K5073">
        <v>1.3965940000000001</v>
      </c>
      <c r="L5073">
        <v>2.6988079000000003</v>
      </c>
    </row>
    <row r="5074" spans="1:12" x14ac:dyDescent="0.25">
      <c r="A5074" t="s">
        <v>289</v>
      </c>
      <c r="B5074">
        <v>1</v>
      </c>
      <c r="C5074">
        <v>1</v>
      </c>
      <c r="D5074">
        <v>1</v>
      </c>
      <c r="E5074">
        <v>185870</v>
      </c>
      <c r="F5074" s="2">
        <v>0.02</v>
      </c>
      <c r="G5074" s="2">
        <v>0</v>
      </c>
      <c r="H5074" s="2">
        <v>0</v>
      </c>
      <c r="I5074">
        <v>0.4</v>
      </c>
      <c r="J5074">
        <v>0.8</v>
      </c>
      <c r="K5074">
        <v>0.292935</v>
      </c>
      <c r="L5074">
        <v>0.46252725000000006</v>
      </c>
    </row>
    <row r="5075" spans="1:12" x14ac:dyDescent="0.25">
      <c r="A5075" t="s">
        <v>289</v>
      </c>
      <c r="B5075">
        <v>1</v>
      </c>
      <c r="C5075">
        <v>10</v>
      </c>
      <c r="D5075">
        <v>7</v>
      </c>
      <c r="E5075">
        <v>1042283</v>
      </c>
      <c r="F5075" s="2">
        <v>0.01</v>
      </c>
      <c r="G5075" s="2">
        <v>0</v>
      </c>
      <c r="H5075" s="2">
        <v>0</v>
      </c>
      <c r="I5075">
        <v>0.4</v>
      </c>
      <c r="J5075">
        <v>5</v>
      </c>
      <c r="K5075">
        <v>0.6211414999999999</v>
      </c>
      <c r="L5075">
        <v>1.6273995250000002</v>
      </c>
    </row>
    <row r="5076" spans="1:12" x14ac:dyDescent="0.25">
      <c r="A5076" t="s">
        <v>289</v>
      </c>
      <c r="B5076">
        <v>1</v>
      </c>
      <c r="C5076">
        <v>19</v>
      </c>
      <c r="D5076">
        <v>19</v>
      </c>
      <c r="E5076">
        <v>1009538</v>
      </c>
      <c r="F5076" s="2">
        <v>0.01</v>
      </c>
      <c r="G5076" s="2">
        <v>0</v>
      </c>
      <c r="H5076" s="2">
        <v>0</v>
      </c>
      <c r="I5076">
        <v>0.4</v>
      </c>
      <c r="J5076">
        <v>15.200000000000001</v>
      </c>
      <c r="K5076">
        <v>0.604769</v>
      </c>
      <c r="L5076">
        <v>4.1716691500000005</v>
      </c>
    </row>
    <row r="5077" spans="1:12" x14ac:dyDescent="0.25">
      <c r="A5077" t="s">
        <v>289</v>
      </c>
      <c r="B5077">
        <v>1</v>
      </c>
      <c r="C5077">
        <v>7</v>
      </c>
      <c r="D5077">
        <v>5</v>
      </c>
      <c r="E5077">
        <v>1791867</v>
      </c>
      <c r="F5077" s="2">
        <v>0.02</v>
      </c>
      <c r="G5077" s="2">
        <v>0</v>
      </c>
      <c r="H5077" s="2">
        <v>0</v>
      </c>
      <c r="I5077">
        <v>0.4</v>
      </c>
      <c r="J5077">
        <v>3.6</v>
      </c>
      <c r="K5077">
        <v>1.0959334999999999</v>
      </c>
      <c r="L5077">
        <v>1.443576725</v>
      </c>
    </row>
    <row r="5078" spans="1:12" x14ac:dyDescent="0.25">
      <c r="A5078" t="s">
        <v>289</v>
      </c>
      <c r="B5078">
        <v>1</v>
      </c>
      <c r="C5078">
        <v>3</v>
      </c>
      <c r="D5078">
        <v>3</v>
      </c>
      <c r="E5078">
        <v>333553</v>
      </c>
      <c r="F5078" s="2">
        <v>0.01</v>
      </c>
      <c r="G5078" s="2">
        <v>0</v>
      </c>
      <c r="H5078" s="2">
        <v>0</v>
      </c>
      <c r="I5078">
        <v>0.4</v>
      </c>
      <c r="J5078">
        <v>2.4000000000000004</v>
      </c>
      <c r="K5078">
        <v>0.26677649999999997</v>
      </c>
      <c r="L5078">
        <v>0.85337177500000005</v>
      </c>
    </row>
    <row r="5079" spans="1:12" x14ac:dyDescent="0.25">
      <c r="A5079" t="s">
        <v>289</v>
      </c>
      <c r="B5079">
        <v>1</v>
      </c>
      <c r="C5079">
        <v>7</v>
      </c>
      <c r="D5079">
        <v>7</v>
      </c>
      <c r="E5079">
        <v>792184</v>
      </c>
      <c r="F5079" s="2">
        <v>0.01</v>
      </c>
      <c r="G5079" s="2">
        <v>0</v>
      </c>
      <c r="H5079" s="2">
        <v>0</v>
      </c>
      <c r="I5079">
        <v>0.4</v>
      </c>
      <c r="J5079">
        <v>5.6000000000000005</v>
      </c>
      <c r="K5079">
        <v>0.49609199999999998</v>
      </c>
      <c r="L5079">
        <v>1.7336322</v>
      </c>
    </row>
    <row r="5080" spans="1:12" x14ac:dyDescent="0.25">
      <c r="A5080" t="s">
        <v>289</v>
      </c>
      <c r="B5080">
        <v>1</v>
      </c>
      <c r="C5080">
        <v>7</v>
      </c>
      <c r="D5080">
        <v>5</v>
      </c>
      <c r="E5080">
        <v>3089155</v>
      </c>
      <c r="F5080" s="2">
        <v>0.01</v>
      </c>
      <c r="G5080" s="2">
        <v>0</v>
      </c>
      <c r="H5080" s="2">
        <v>0</v>
      </c>
      <c r="I5080">
        <v>0.4</v>
      </c>
      <c r="J5080">
        <v>3.6</v>
      </c>
      <c r="K5080">
        <v>1.6445775</v>
      </c>
      <c r="L5080">
        <v>1.6356021250000001</v>
      </c>
    </row>
    <row r="5081" spans="1:12" x14ac:dyDescent="0.25">
      <c r="A5081" t="s">
        <v>289</v>
      </c>
      <c r="B5081">
        <v>1</v>
      </c>
      <c r="C5081">
        <v>5</v>
      </c>
      <c r="D5081">
        <v>4</v>
      </c>
      <c r="E5081">
        <v>758994</v>
      </c>
      <c r="F5081" s="2">
        <v>0.01</v>
      </c>
      <c r="G5081" s="2">
        <v>0</v>
      </c>
      <c r="H5081" s="2">
        <v>0</v>
      </c>
      <c r="I5081">
        <v>0.4</v>
      </c>
      <c r="J5081">
        <v>3</v>
      </c>
      <c r="K5081">
        <v>0.47949699999999995</v>
      </c>
      <c r="L5081">
        <v>1.07782395</v>
      </c>
    </row>
    <row r="5082" spans="1:12" x14ac:dyDescent="0.25">
      <c r="A5082" t="s">
        <v>3087</v>
      </c>
      <c r="B5082">
        <v>1</v>
      </c>
      <c r="C5082">
        <v>7</v>
      </c>
      <c r="D5082">
        <v>6</v>
      </c>
      <c r="E5082">
        <v>211258</v>
      </c>
      <c r="F5082" s="2">
        <v>0.02</v>
      </c>
      <c r="G5082" s="2">
        <v>0</v>
      </c>
      <c r="H5082" s="2">
        <v>0</v>
      </c>
      <c r="I5082">
        <v>0.4</v>
      </c>
      <c r="J5082">
        <v>4.6000000000000005</v>
      </c>
      <c r="K5082">
        <v>0.30562900000000004</v>
      </c>
      <c r="L5082">
        <v>1.41697015</v>
      </c>
    </row>
    <row r="5083" spans="1:12" x14ac:dyDescent="0.25">
      <c r="A5083" t="s">
        <v>3087</v>
      </c>
      <c r="B5083">
        <v>1</v>
      </c>
      <c r="C5083">
        <v>6</v>
      </c>
      <c r="D5083">
        <v>6</v>
      </c>
      <c r="E5083">
        <v>410282</v>
      </c>
      <c r="F5083" s="2">
        <v>0.03</v>
      </c>
      <c r="G5083" s="2">
        <v>0</v>
      </c>
      <c r="H5083" s="2">
        <v>0</v>
      </c>
      <c r="I5083">
        <v>0.4</v>
      </c>
      <c r="J5083">
        <v>4.8000000000000007</v>
      </c>
      <c r="K5083">
        <v>0.50514099999999995</v>
      </c>
      <c r="L5083">
        <v>1.5367993500000003</v>
      </c>
    </row>
    <row r="5084" spans="1:12" x14ac:dyDescent="0.25">
      <c r="A5084" t="s">
        <v>3087</v>
      </c>
      <c r="B5084">
        <v>1</v>
      </c>
      <c r="C5084">
        <v>6</v>
      </c>
      <c r="D5084">
        <v>6</v>
      </c>
      <c r="E5084">
        <v>976530</v>
      </c>
      <c r="F5084" s="2">
        <v>0.02</v>
      </c>
      <c r="G5084" s="2">
        <v>0</v>
      </c>
      <c r="H5084" s="2">
        <v>0</v>
      </c>
      <c r="I5084">
        <v>0.4</v>
      </c>
      <c r="J5084">
        <v>4.8000000000000007</v>
      </c>
      <c r="K5084">
        <v>0.68826500000000002</v>
      </c>
      <c r="L5084">
        <v>1.6008927500000003</v>
      </c>
    </row>
    <row r="5085" spans="1:12" x14ac:dyDescent="0.25">
      <c r="A5085" t="s">
        <v>3087</v>
      </c>
      <c r="B5085">
        <v>1</v>
      </c>
      <c r="C5085">
        <v>6</v>
      </c>
      <c r="D5085">
        <v>5</v>
      </c>
      <c r="E5085">
        <v>1058992</v>
      </c>
      <c r="F5085" s="2">
        <v>0.02</v>
      </c>
      <c r="G5085" s="2">
        <v>0</v>
      </c>
      <c r="H5085" s="2">
        <v>0</v>
      </c>
      <c r="I5085">
        <v>0.4</v>
      </c>
      <c r="J5085">
        <v>3.8</v>
      </c>
      <c r="K5085">
        <v>0.72949599999999992</v>
      </c>
      <c r="L5085">
        <v>1.3653236</v>
      </c>
    </row>
    <row r="5086" spans="1:12" x14ac:dyDescent="0.25">
      <c r="A5086" t="s">
        <v>421</v>
      </c>
      <c r="B5086">
        <v>1</v>
      </c>
      <c r="C5086">
        <v>10</v>
      </c>
      <c r="D5086">
        <v>10</v>
      </c>
      <c r="E5086">
        <v>3181164</v>
      </c>
      <c r="F5086" s="2">
        <v>0.02</v>
      </c>
      <c r="G5086" s="2">
        <v>0</v>
      </c>
      <c r="H5086" s="2">
        <v>0</v>
      </c>
      <c r="I5086">
        <v>0.4</v>
      </c>
      <c r="J5086">
        <v>8</v>
      </c>
      <c r="K5086">
        <v>1.7905819999999999</v>
      </c>
      <c r="L5086">
        <v>2.7867037000000003</v>
      </c>
    </row>
    <row r="5087" spans="1:12" x14ac:dyDescent="0.25">
      <c r="A5087" t="s">
        <v>421</v>
      </c>
      <c r="B5087">
        <v>1</v>
      </c>
      <c r="C5087">
        <v>8</v>
      </c>
      <c r="D5087">
        <v>3</v>
      </c>
      <c r="E5087">
        <v>1114313</v>
      </c>
      <c r="F5087" s="2">
        <v>0.02</v>
      </c>
      <c r="G5087" s="2">
        <v>0</v>
      </c>
      <c r="H5087" s="2">
        <v>0</v>
      </c>
      <c r="I5087">
        <v>0.4</v>
      </c>
      <c r="J5087">
        <v>1.4000000000000004</v>
      </c>
      <c r="K5087">
        <v>0.75715650000000001</v>
      </c>
      <c r="L5087">
        <v>0.77500477500000009</v>
      </c>
    </row>
    <row r="5088" spans="1:12" x14ac:dyDescent="0.25">
      <c r="A5088" t="s">
        <v>9158</v>
      </c>
      <c r="B5088">
        <v>1</v>
      </c>
      <c r="C5088">
        <v>6</v>
      </c>
      <c r="D5088">
        <v>6</v>
      </c>
      <c r="E5088">
        <v>31319</v>
      </c>
      <c r="F5088" s="2">
        <v>0.02</v>
      </c>
      <c r="G5088" s="2">
        <v>0</v>
      </c>
      <c r="H5088" s="2">
        <v>0</v>
      </c>
      <c r="I5088">
        <v>0.4</v>
      </c>
      <c r="J5088">
        <v>4.8000000000000007</v>
      </c>
      <c r="K5088">
        <v>0.2156595</v>
      </c>
      <c r="L5088">
        <v>1.4354808250000004</v>
      </c>
    </row>
    <row r="5089" spans="1:12" x14ac:dyDescent="0.25">
      <c r="A5089" t="s">
        <v>9158</v>
      </c>
      <c r="B5089">
        <v>1</v>
      </c>
      <c r="C5089">
        <v>7</v>
      </c>
      <c r="D5089">
        <v>6</v>
      </c>
      <c r="E5089">
        <v>94892</v>
      </c>
      <c r="F5089" s="2">
        <v>0.02</v>
      </c>
      <c r="G5089" s="2">
        <v>0</v>
      </c>
      <c r="H5089" s="2">
        <v>0</v>
      </c>
      <c r="I5089">
        <v>0.4</v>
      </c>
      <c r="J5089">
        <v>4.6000000000000005</v>
      </c>
      <c r="K5089">
        <v>0.247446</v>
      </c>
      <c r="L5089">
        <v>1.3966061000000001</v>
      </c>
    </row>
    <row r="5090" spans="1:12" x14ac:dyDescent="0.25">
      <c r="A5090" t="s">
        <v>9158</v>
      </c>
      <c r="B5090">
        <v>1</v>
      </c>
      <c r="C5090">
        <v>9</v>
      </c>
      <c r="D5090">
        <v>7</v>
      </c>
      <c r="E5090">
        <v>274030</v>
      </c>
      <c r="F5090" s="2">
        <v>0.02</v>
      </c>
      <c r="G5090" s="2">
        <v>0</v>
      </c>
      <c r="H5090" s="2">
        <v>0</v>
      </c>
      <c r="I5090">
        <v>0.4</v>
      </c>
      <c r="J5090">
        <v>5.2</v>
      </c>
      <c r="K5090">
        <v>0.33701500000000001</v>
      </c>
      <c r="L5090">
        <v>1.57795525</v>
      </c>
    </row>
    <row r="5091" spans="1:12" x14ac:dyDescent="0.25">
      <c r="A5091" t="s">
        <v>9158</v>
      </c>
      <c r="B5091">
        <v>1</v>
      </c>
      <c r="C5091">
        <v>9</v>
      </c>
      <c r="D5091">
        <v>9</v>
      </c>
      <c r="E5091">
        <v>42199</v>
      </c>
      <c r="F5091" s="2">
        <v>0.02</v>
      </c>
      <c r="G5091" s="2">
        <v>0</v>
      </c>
      <c r="H5091" s="2">
        <v>0</v>
      </c>
      <c r="I5091">
        <v>0.4</v>
      </c>
      <c r="J5091">
        <v>7.2</v>
      </c>
      <c r="K5091">
        <v>0.2210995</v>
      </c>
      <c r="L5091">
        <v>2.0373848250000002</v>
      </c>
    </row>
    <row r="5092" spans="1:12" x14ac:dyDescent="0.25">
      <c r="A5092" t="s">
        <v>9158</v>
      </c>
      <c r="B5092">
        <v>1</v>
      </c>
      <c r="C5092">
        <v>3</v>
      </c>
      <c r="D5092">
        <v>1</v>
      </c>
      <c r="E5092">
        <v>24047</v>
      </c>
      <c r="F5092" s="2">
        <v>0.01</v>
      </c>
      <c r="G5092" s="2">
        <v>0</v>
      </c>
      <c r="H5092" s="2">
        <v>0.01</v>
      </c>
      <c r="I5092">
        <v>0.4</v>
      </c>
      <c r="J5092">
        <v>0.4</v>
      </c>
      <c r="K5092">
        <v>0.3620235</v>
      </c>
      <c r="L5092">
        <v>0.38670822500000002</v>
      </c>
    </row>
    <row r="5093" spans="1:12" x14ac:dyDescent="0.25">
      <c r="A5093" t="s">
        <v>9158</v>
      </c>
      <c r="B5093">
        <v>1</v>
      </c>
      <c r="C5093">
        <v>6</v>
      </c>
      <c r="D5093">
        <v>4</v>
      </c>
      <c r="E5093">
        <v>200899</v>
      </c>
      <c r="F5093" s="2">
        <v>0.01</v>
      </c>
      <c r="G5093" s="2">
        <v>-0.01</v>
      </c>
      <c r="H5093" s="2">
        <v>0</v>
      </c>
      <c r="I5093">
        <v>0.4</v>
      </c>
      <c r="J5093">
        <v>2.8000000000000003</v>
      </c>
      <c r="K5093">
        <v>5.0449500000000008E-2</v>
      </c>
      <c r="L5093">
        <v>0.87765732500000015</v>
      </c>
    </row>
    <row r="5094" spans="1:12" x14ac:dyDescent="0.25">
      <c r="A5094" t="s">
        <v>9158</v>
      </c>
      <c r="B5094">
        <v>1</v>
      </c>
      <c r="C5094">
        <v>12</v>
      </c>
      <c r="D5094">
        <v>11</v>
      </c>
      <c r="E5094">
        <v>99837</v>
      </c>
      <c r="F5094" s="2">
        <v>0.01</v>
      </c>
      <c r="G5094" s="2">
        <v>0</v>
      </c>
      <c r="H5094" s="2">
        <v>0</v>
      </c>
      <c r="I5094">
        <v>0.4</v>
      </c>
      <c r="J5094">
        <v>8.6000000000000014</v>
      </c>
      <c r="K5094">
        <v>0.14991850000000001</v>
      </c>
      <c r="L5094">
        <v>2.3624714750000004</v>
      </c>
    </row>
    <row r="5095" spans="1:12" x14ac:dyDescent="0.25">
      <c r="A5095" t="s">
        <v>8607</v>
      </c>
      <c r="B5095">
        <v>1</v>
      </c>
      <c r="C5095">
        <v>5</v>
      </c>
      <c r="D5095">
        <v>1</v>
      </c>
      <c r="E5095">
        <v>65371</v>
      </c>
      <c r="F5095" s="2">
        <v>0</v>
      </c>
      <c r="G5095" s="2">
        <v>0</v>
      </c>
      <c r="H5095" s="2">
        <v>0</v>
      </c>
      <c r="I5095">
        <v>0.4</v>
      </c>
      <c r="J5095">
        <v>0</v>
      </c>
      <c r="K5095">
        <v>3.2685499999999999E-2</v>
      </c>
      <c r="L5095">
        <v>0.17143992500000002</v>
      </c>
    </row>
    <row r="5096" spans="1:12" x14ac:dyDescent="0.25">
      <c r="A5096" t="s">
        <v>2400</v>
      </c>
      <c r="B5096">
        <v>1</v>
      </c>
      <c r="C5096">
        <v>2</v>
      </c>
      <c r="D5096">
        <v>1</v>
      </c>
      <c r="E5096">
        <v>231632</v>
      </c>
      <c r="F5096" s="2">
        <v>0.02</v>
      </c>
      <c r="G5096" s="2">
        <v>0</v>
      </c>
      <c r="H5096" s="2">
        <v>0</v>
      </c>
      <c r="I5096">
        <v>0.4</v>
      </c>
      <c r="J5096">
        <v>0.60000000000000009</v>
      </c>
      <c r="K5096">
        <v>0.31581599999999999</v>
      </c>
      <c r="L5096">
        <v>0.42053560000000001</v>
      </c>
    </row>
    <row r="5097" spans="1:12" x14ac:dyDescent="0.25">
      <c r="A5097" t="s">
        <v>2400</v>
      </c>
      <c r="B5097">
        <v>1</v>
      </c>
      <c r="C5097">
        <v>14</v>
      </c>
      <c r="D5097">
        <v>13</v>
      </c>
      <c r="E5097">
        <v>543968</v>
      </c>
      <c r="F5097" s="2">
        <v>0.02</v>
      </c>
      <c r="G5097" s="2">
        <v>0</v>
      </c>
      <c r="H5097" s="2">
        <v>0</v>
      </c>
      <c r="I5097">
        <v>0.4</v>
      </c>
      <c r="J5097">
        <v>10.200000000000001</v>
      </c>
      <c r="K5097">
        <v>0.47198400000000001</v>
      </c>
      <c r="L5097">
        <v>2.8751944000000003</v>
      </c>
    </row>
    <row r="5098" spans="1:12" x14ac:dyDescent="0.25">
      <c r="A5098" t="s">
        <v>2400</v>
      </c>
      <c r="B5098">
        <v>1</v>
      </c>
      <c r="C5098">
        <v>6</v>
      </c>
      <c r="D5098">
        <v>1</v>
      </c>
      <c r="E5098">
        <v>250193</v>
      </c>
      <c r="F5098" s="2">
        <v>0.02</v>
      </c>
      <c r="G5098" s="2">
        <v>0</v>
      </c>
      <c r="H5098" s="2">
        <v>0</v>
      </c>
      <c r="I5098">
        <v>0.4</v>
      </c>
      <c r="J5098">
        <v>-0.19999999999999996</v>
      </c>
      <c r="K5098">
        <v>0.32509650000000001</v>
      </c>
      <c r="L5098">
        <v>0.22378377500000002</v>
      </c>
    </row>
    <row r="5099" spans="1:12" x14ac:dyDescent="0.25">
      <c r="A5099" t="s">
        <v>2400</v>
      </c>
      <c r="B5099">
        <v>1</v>
      </c>
      <c r="C5099">
        <v>8</v>
      </c>
      <c r="D5099">
        <v>4</v>
      </c>
      <c r="E5099">
        <v>527531</v>
      </c>
      <c r="F5099" s="2">
        <v>0.02</v>
      </c>
      <c r="G5099" s="2">
        <v>0</v>
      </c>
      <c r="H5099" s="2">
        <v>0</v>
      </c>
      <c r="I5099">
        <v>0.4</v>
      </c>
      <c r="J5099">
        <v>2.4000000000000004</v>
      </c>
      <c r="K5099">
        <v>0.4637655</v>
      </c>
      <c r="L5099">
        <v>0.92231792500000009</v>
      </c>
    </row>
    <row r="5100" spans="1:12" x14ac:dyDescent="0.25">
      <c r="A5100" t="s">
        <v>2400</v>
      </c>
      <c r="B5100">
        <v>1</v>
      </c>
      <c r="C5100">
        <v>10</v>
      </c>
      <c r="D5100">
        <v>10</v>
      </c>
      <c r="E5100">
        <v>843024</v>
      </c>
      <c r="F5100" s="2">
        <v>0.02</v>
      </c>
      <c r="G5100" s="2">
        <v>0</v>
      </c>
      <c r="H5100" s="2">
        <v>0</v>
      </c>
      <c r="I5100">
        <v>0.4</v>
      </c>
      <c r="J5100">
        <v>8</v>
      </c>
      <c r="K5100">
        <v>0.62151200000000006</v>
      </c>
      <c r="L5100">
        <v>2.3775292000000001</v>
      </c>
    </row>
    <row r="5101" spans="1:12" x14ac:dyDescent="0.25">
      <c r="A5101" t="s">
        <v>2400</v>
      </c>
      <c r="B5101">
        <v>1</v>
      </c>
      <c r="C5101">
        <v>7</v>
      </c>
      <c r="D5101">
        <v>6</v>
      </c>
      <c r="E5101">
        <v>877102</v>
      </c>
      <c r="F5101" s="2">
        <v>0.02</v>
      </c>
      <c r="G5101" s="2">
        <v>0</v>
      </c>
      <c r="H5101" s="2">
        <v>0.01</v>
      </c>
      <c r="I5101">
        <v>0.4</v>
      </c>
      <c r="J5101">
        <v>4.6000000000000005</v>
      </c>
      <c r="K5101">
        <v>0.88855099999999998</v>
      </c>
      <c r="L5101">
        <v>1.6209928499999999</v>
      </c>
    </row>
    <row r="5102" spans="1:12" x14ac:dyDescent="0.25">
      <c r="A5102" t="s">
        <v>2400</v>
      </c>
      <c r="B5102">
        <v>1</v>
      </c>
      <c r="C5102">
        <v>6</v>
      </c>
      <c r="D5102">
        <v>3</v>
      </c>
      <c r="E5102">
        <v>184794</v>
      </c>
      <c r="F5102" s="2">
        <v>0.03</v>
      </c>
      <c r="G5102" s="2">
        <v>0</v>
      </c>
      <c r="H5102" s="2">
        <v>0.01</v>
      </c>
      <c r="I5102">
        <v>0.4</v>
      </c>
      <c r="J5102">
        <v>1.8000000000000003</v>
      </c>
      <c r="K5102">
        <v>0.642397</v>
      </c>
      <c r="L5102">
        <v>0.83483895000000008</v>
      </c>
    </row>
    <row r="5103" spans="1:12" x14ac:dyDescent="0.25">
      <c r="A5103" t="s">
        <v>2400</v>
      </c>
      <c r="B5103">
        <v>1</v>
      </c>
      <c r="C5103">
        <v>19</v>
      </c>
      <c r="D5103">
        <v>11</v>
      </c>
      <c r="E5103">
        <v>845650</v>
      </c>
      <c r="F5103" s="2">
        <v>0.02</v>
      </c>
      <c r="G5103" s="2">
        <v>0</v>
      </c>
      <c r="H5103" s="2">
        <v>0</v>
      </c>
      <c r="I5103">
        <v>0.4</v>
      </c>
      <c r="J5103">
        <v>7.2000000000000011</v>
      </c>
      <c r="K5103">
        <v>0.62282499999999996</v>
      </c>
      <c r="L5103">
        <v>2.1779887500000004</v>
      </c>
    </row>
    <row r="5104" spans="1:12" x14ac:dyDescent="0.25">
      <c r="A5104" t="s">
        <v>2400</v>
      </c>
      <c r="B5104">
        <v>1</v>
      </c>
      <c r="C5104">
        <v>7</v>
      </c>
      <c r="D5104">
        <v>7</v>
      </c>
      <c r="E5104">
        <v>530143</v>
      </c>
      <c r="F5104" s="2">
        <v>0.02</v>
      </c>
      <c r="G5104" s="2">
        <v>0</v>
      </c>
      <c r="H5104" s="2">
        <v>0</v>
      </c>
      <c r="I5104">
        <v>0.4</v>
      </c>
      <c r="J5104">
        <v>5.6000000000000005</v>
      </c>
      <c r="K5104">
        <v>0.46507150000000003</v>
      </c>
      <c r="L5104">
        <v>1.722775025</v>
      </c>
    </row>
    <row r="5105" spans="1:12" x14ac:dyDescent="0.25">
      <c r="A5105" t="s">
        <v>2400</v>
      </c>
      <c r="B5105">
        <v>1</v>
      </c>
      <c r="C5105">
        <v>2</v>
      </c>
      <c r="D5105">
        <v>2</v>
      </c>
      <c r="E5105">
        <v>482122</v>
      </c>
      <c r="F5105" s="2">
        <v>0.02</v>
      </c>
      <c r="G5105" s="2">
        <v>0</v>
      </c>
      <c r="H5105" s="2">
        <v>0</v>
      </c>
      <c r="I5105">
        <v>0.4</v>
      </c>
      <c r="J5105">
        <v>1.6</v>
      </c>
      <c r="K5105">
        <v>0.44106100000000004</v>
      </c>
      <c r="L5105">
        <v>0.71437135000000007</v>
      </c>
    </row>
    <row r="5106" spans="1:12" x14ac:dyDescent="0.25">
      <c r="A5106" t="s">
        <v>19128</v>
      </c>
      <c r="B5106">
        <v>1</v>
      </c>
      <c r="C5106">
        <v>14</v>
      </c>
      <c r="D5106">
        <v>9</v>
      </c>
      <c r="E5106">
        <v>301028</v>
      </c>
      <c r="F5106" s="2">
        <v>0.01</v>
      </c>
      <c r="G5106" s="2">
        <v>0</v>
      </c>
      <c r="H5106" s="2">
        <v>0</v>
      </c>
      <c r="I5106">
        <v>0.4</v>
      </c>
      <c r="J5106">
        <v>6.2</v>
      </c>
      <c r="K5106">
        <v>0.25051400000000001</v>
      </c>
      <c r="L5106">
        <v>1.7976798999999999</v>
      </c>
    </row>
    <row r="5107" spans="1:12" x14ac:dyDescent="0.25">
      <c r="A5107" t="s">
        <v>2242</v>
      </c>
      <c r="B5107">
        <v>1</v>
      </c>
      <c r="C5107">
        <v>9</v>
      </c>
      <c r="D5107">
        <v>9</v>
      </c>
      <c r="E5107">
        <v>448077</v>
      </c>
      <c r="F5107" s="2">
        <v>0.06</v>
      </c>
      <c r="G5107" s="2">
        <v>0</v>
      </c>
      <c r="H5107" s="2">
        <v>0.01</v>
      </c>
      <c r="I5107">
        <v>0.4</v>
      </c>
      <c r="J5107">
        <v>7.2</v>
      </c>
      <c r="K5107">
        <v>1.0740384999999999</v>
      </c>
      <c r="L5107">
        <v>2.3359134749999999</v>
      </c>
    </row>
    <row r="5108" spans="1:12" x14ac:dyDescent="0.25">
      <c r="A5108" t="s">
        <v>16103</v>
      </c>
      <c r="B5108">
        <v>1</v>
      </c>
      <c r="C5108">
        <v>8</v>
      </c>
      <c r="D5108">
        <v>7</v>
      </c>
      <c r="E5108">
        <v>181521</v>
      </c>
      <c r="F5108" s="2">
        <v>0.04</v>
      </c>
      <c r="G5108" s="2">
        <v>0</v>
      </c>
      <c r="H5108" s="2">
        <v>0</v>
      </c>
      <c r="I5108">
        <v>0.4</v>
      </c>
      <c r="J5108">
        <v>5.4</v>
      </c>
      <c r="K5108">
        <v>0.49076050000000004</v>
      </c>
      <c r="L5108">
        <v>1.6817661750000001</v>
      </c>
    </row>
    <row r="5109" spans="1:12" x14ac:dyDescent="0.25">
      <c r="A5109" t="s">
        <v>16103</v>
      </c>
      <c r="B5109">
        <v>1</v>
      </c>
      <c r="C5109">
        <v>6</v>
      </c>
      <c r="D5109">
        <v>5</v>
      </c>
      <c r="E5109">
        <v>301738</v>
      </c>
      <c r="F5109" s="2">
        <v>0.03</v>
      </c>
      <c r="G5109" s="2">
        <v>0</v>
      </c>
      <c r="H5109" s="2">
        <v>0.01</v>
      </c>
      <c r="I5109">
        <v>0.4</v>
      </c>
      <c r="J5109">
        <v>3.8</v>
      </c>
      <c r="K5109">
        <v>0.70086899999999996</v>
      </c>
      <c r="L5109">
        <v>1.3553041499999998</v>
      </c>
    </row>
    <row r="5110" spans="1:12" x14ac:dyDescent="0.25">
      <c r="A5110" t="s">
        <v>621</v>
      </c>
      <c r="B5110">
        <v>1</v>
      </c>
      <c r="C5110">
        <v>7</v>
      </c>
      <c r="D5110">
        <v>5</v>
      </c>
      <c r="E5110">
        <v>1199750</v>
      </c>
      <c r="F5110" s="2">
        <v>0.04</v>
      </c>
      <c r="G5110" s="2">
        <v>0</v>
      </c>
      <c r="H5110" s="2">
        <v>0</v>
      </c>
      <c r="I5110">
        <v>0.4</v>
      </c>
      <c r="J5110">
        <v>3.6</v>
      </c>
      <c r="K5110">
        <v>0.99987499999999996</v>
      </c>
      <c r="L5110">
        <v>1.40995625</v>
      </c>
    </row>
    <row r="5111" spans="1:12" x14ac:dyDescent="0.25">
      <c r="A5111" t="s">
        <v>621</v>
      </c>
      <c r="B5111">
        <v>1</v>
      </c>
      <c r="C5111">
        <v>7</v>
      </c>
      <c r="D5111">
        <v>8</v>
      </c>
      <c r="E5111">
        <v>507170</v>
      </c>
      <c r="F5111" s="2">
        <v>0.02</v>
      </c>
      <c r="G5111" s="2">
        <v>0</v>
      </c>
      <c r="H5111" s="2">
        <v>0</v>
      </c>
      <c r="I5111">
        <v>0.4</v>
      </c>
      <c r="J5111">
        <v>6.6000000000000005</v>
      </c>
      <c r="K5111">
        <v>0.45358500000000002</v>
      </c>
      <c r="L5111">
        <v>1.96875475</v>
      </c>
    </row>
    <row r="5112" spans="1:12" x14ac:dyDescent="0.25">
      <c r="A5112" t="s">
        <v>621</v>
      </c>
      <c r="B5112">
        <v>1</v>
      </c>
      <c r="C5112">
        <v>3</v>
      </c>
      <c r="D5112">
        <v>3</v>
      </c>
      <c r="E5112">
        <v>1475727</v>
      </c>
      <c r="F5112" s="2">
        <v>0.01</v>
      </c>
      <c r="G5112" s="2">
        <v>0</v>
      </c>
      <c r="H5112" s="2">
        <v>0</v>
      </c>
      <c r="I5112">
        <v>0.4</v>
      </c>
      <c r="J5112">
        <v>2.4000000000000004</v>
      </c>
      <c r="K5112">
        <v>0.83786349999999998</v>
      </c>
      <c r="L5112">
        <v>1.053252225</v>
      </c>
    </row>
    <row r="5113" spans="1:12" x14ac:dyDescent="0.25">
      <c r="A5113" t="s">
        <v>621</v>
      </c>
      <c r="B5113">
        <v>1</v>
      </c>
      <c r="C5113">
        <v>17</v>
      </c>
      <c r="D5113">
        <v>3</v>
      </c>
      <c r="E5113">
        <v>1505292</v>
      </c>
      <c r="F5113" s="2">
        <v>0.01</v>
      </c>
      <c r="G5113" s="2">
        <v>0</v>
      </c>
      <c r="H5113" s="2">
        <v>0</v>
      </c>
      <c r="I5113">
        <v>0.4</v>
      </c>
      <c r="J5113">
        <v>-0.39999999999999991</v>
      </c>
      <c r="K5113">
        <v>0.8526459999999999</v>
      </c>
      <c r="L5113">
        <v>0.35842610000000003</v>
      </c>
    </row>
    <row r="5114" spans="1:12" x14ac:dyDescent="0.25">
      <c r="A5114" t="s">
        <v>621</v>
      </c>
      <c r="B5114">
        <v>1</v>
      </c>
      <c r="C5114">
        <v>15</v>
      </c>
      <c r="D5114">
        <v>15</v>
      </c>
      <c r="E5114">
        <v>1122458</v>
      </c>
      <c r="F5114" s="2">
        <v>0.01</v>
      </c>
      <c r="G5114" s="2">
        <v>0</v>
      </c>
      <c r="H5114" s="2">
        <v>0</v>
      </c>
      <c r="I5114">
        <v>0.4</v>
      </c>
      <c r="J5114">
        <v>12</v>
      </c>
      <c r="K5114">
        <v>0.66122899999999996</v>
      </c>
      <c r="L5114">
        <v>3.3914301500000001</v>
      </c>
    </row>
    <row r="5115" spans="1:12" x14ac:dyDescent="0.25">
      <c r="A5115" t="s">
        <v>621</v>
      </c>
      <c r="B5115">
        <v>1</v>
      </c>
      <c r="C5115">
        <v>6</v>
      </c>
      <c r="D5115">
        <v>6</v>
      </c>
      <c r="E5115">
        <v>886348</v>
      </c>
      <c r="F5115" s="2">
        <v>0.02</v>
      </c>
      <c r="G5115" s="2">
        <v>0</v>
      </c>
      <c r="H5115" s="2">
        <v>0</v>
      </c>
      <c r="I5115">
        <v>0.4</v>
      </c>
      <c r="J5115">
        <v>4.8000000000000007</v>
      </c>
      <c r="K5115">
        <v>0.64317399999999991</v>
      </c>
      <c r="L5115">
        <v>1.5851109000000003</v>
      </c>
    </row>
    <row r="5116" spans="1:12" x14ac:dyDescent="0.25">
      <c r="A5116" t="s">
        <v>621</v>
      </c>
      <c r="B5116">
        <v>1</v>
      </c>
      <c r="C5116">
        <v>3</v>
      </c>
      <c r="D5116">
        <v>2</v>
      </c>
      <c r="E5116">
        <v>1838876</v>
      </c>
      <c r="F5116" s="2">
        <v>0.01</v>
      </c>
      <c r="G5116" s="2">
        <v>0</v>
      </c>
      <c r="H5116" s="2">
        <v>0</v>
      </c>
      <c r="I5116">
        <v>0.4</v>
      </c>
      <c r="J5116">
        <v>1.4000000000000001</v>
      </c>
      <c r="K5116">
        <v>1.0194380000000001</v>
      </c>
      <c r="L5116">
        <v>0.86680329999999994</v>
      </c>
    </row>
    <row r="5117" spans="1:12" x14ac:dyDescent="0.25">
      <c r="A5117" t="s">
        <v>621</v>
      </c>
      <c r="B5117">
        <v>1</v>
      </c>
      <c r="C5117">
        <v>4</v>
      </c>
      <c r="D5117">
        <v>3</v>
      </c>
      <c r="E5117">
        <v>580591</v>
      </c>
      <c r="F5117" s="2">
        <v>0.02</v>
      </c>
      <c r="G5117" s="2">
        <v>0</v>
      </c>
      <c r="H5117" s="2">
        <v>0</v>
      </c>
      <c r="I5117">
        <v>0.4</v>
      </c>
      <c r="J5117">
        <v>2.2000000000000002</v>
      </c>
      <c r="K5117">
        <v>0.4902955</v>
      </c>
      <c r="L5117">
        <v>0.881603425</v>
      </c>
    </row>
    <row r="5118" spans="1:12" x14ac:dyDescent="0.25">
      <c r="A5118" t="s">
        <v>621</v>
      </c>
      <c r="B5118">
        <v>1</v>
      </c>
      <c r="C5118">
        <v>10</v>
      </c>
      <c r="D5118">
        <v>9</v>
      </c>
      <c r="E5118">
        <v>371677</v>
      </c>
      <c r="F5118" s="2">
        <v>0.02</v>
      </c>
      <c r="G5118" s="2">
        <v>0</v>
      </c>
      <c r="H5118" s="2">
        <v>0</v>
      </c>
      <c r="I5118">
        <v>0.4</v>
      </c>
      <c r="J5118">
        <v>7</v>
      </c>
      <c r="K5118">
        <v>0.38583849999999997</v>
      </c>
      <c r="L5118">
        <v>2.0450434749999999</v>
      </c>
    </row>
    <row r="5119" spans="1:12" x14ac:dyDescent="0.25">
      <c r="A5119" t="s">
        <v>621</v>
      </c>
      <c r="B5119">
        <v>1</v>
      </c>
      <c r="C5119">
        <v>11</v>
      </c>
      <c r="D5119">
        <v>10</v>
      </c>
      <c r="E5119">
        <v>630945</v>
      </c>
      <c r="F5119" s="2">
        <v>0.02</v>
      </c>
      <c r="G5119" s="2">
        <v>0</v>
      </c>
      <c r="H5119" s="2">
        <v>0</v>
      </c>
      <c r="I5119">
        <v>0.4</v>
      </c>
      <c r="J5119">
        <v>7.8</v>
      </c>
      <c r="K5119">
        <v>0.5154725</v>
      </c>
      <c r="L5119">
        <v>2.2904153749999998</v>
      </c>
    </row>
    <row r="5120" spans="1:12" x14ac:dyDescent="0.25">
      <c r="A5120" t="s">
        <v>621</v>
      </c>
      <c r="B5120">
        <v>1</v>
      </c>
      <c r="C5120">
        <v>1</v>
      </c>
      <c r="D5120">
        <v>1</v>
      </c>
      <c r="E5120">
        <v>589827</v>
      </c>
      <c r="F5120" s="2">
        <v>0.02</v>
      </c>
      <c r="G5120" s="2">
        <v>0</v>
      </c>
      <c r="H5120" s="2">
        <v>0.01</v>
      </c>
      <c r="I5120">
        <v>0.4</v>
      </c>
      <c r="J5120">
        <v>0.8</v>
      </c>
      <c r="K5120">
        <v>0.74491350000000001</v>
      </c>
      <c r="L5120">
        <v>0.62071972500000006</v>
      </c>
    </row>
    <row r="5121" spans="1:12" x14ac:dyDescent="0.25">
      <c r="A5121" t="s">
        <v>621</v>
      </c>
      <c r="B5121">
        <v>1</v>
      </c>
      <c r="C5121">
        <v>8</v>
      </c>
      <c r="D5121">
        <v>6</v>
      </c>
      <c r="E5121">
        <v>1156807</v>
      </c>
      <c r="F5121" s="2">
        <v>0.01</v>
      </c>
      <c r="G5121" s="2">
        <v>0</v>
      </c>
      <c r="H5121" s="2">
        <v>0.01</v>
      </c>
      <c r="I5121">
        <v>0.4</v>
      </c>
      <c r="J5121">
        <v>4.4000000000000004</v>
      </c>
      <c r="K5121">
        <v>0.92840349999999994</v>
      </c>
      <c r="L5121">
        <v>1.5849412250000001</v>
      </c>
    </row>
    <row r="5122" spans="1:12" x14ac:dyDescent="0.25">
      <c r="A5122" t="s">
        <v>621</v>
      </c>
      <c r="B5122">
        <v>1</v>
      </c>
      <c r="C5122">
        <v>14</v>
      </c>
      <c r="D5122">
        <v>14</v>
      </c>
      <c r="E5122">
        <v>1563582</v>
      </c>
      <c r="F5122" s="2">
        <v>0.01</v>
      </c>
      <c r="G5122" s="2">
        <v>0</v>
      </c>
      <c r="H5122" s="2">
        <v>0</v>
      </c>
      <c r="I5122">
        <v>0.4</v>
      </c>
      <c r="J5122">
        <v>11.200000000000001</v>
      </c>
      <c r="K5122">
        <v>0.88179099999999999</v>
      </c>
      <c r="L5122">
        <v>3.2686268500000004</v>
      </c>
    </row>
    <row r="5123" spans="1:12" x14ac:dyDescent="0.25">
      <c r="A5123" t="s">
        <v>621</v>
      </c>
      <c r="B5123">
        <v>1</v>
      </c>
      <c r="C5123">
        <v>4</v>
      </c>
      <c r="D5123">
        <v>4</v>
      </c>
      <c r="E5123">
        <v>1285558</v>
      </c>
      <c r="F5123" s="2">
        <v>0.01</v>
      </c>
      <c r="G5123" s="2">
        <v>0</v>
      </c>
      <c r="H5123" s="2">
        <v>0</v>
      </c>
      <c r="I5123">
        <v>0.4</v>
      </c>
      <c r="J5123">
        <v>3.2</v>
      </c>
      <c r="K5123">
        <v>0.74277899999999997</v>
      </c>
      <c r="L5123">
        <v>1.2199726500000001</v>
      </c>
    </row>
    <row r="5124" spans="1:12" x14ac:dyDescent="0.25">
      <c r="A5124" t="s">
        <v>621</v>
      </c>
      <c r="B5124">
        <v>1</v>
      </c>
      <c r="C5124">
        <v>9</v>
      </c>
      <c r="D5124">
        <v>9</v>
      </c>
      <c r="E5124">
        <v>1133408</v>
      </c>
      <c r="F5124" s="2">
        <v>0.02</v>
      </c>
      <c r="G5124" s="2">
        <v>0</v>
      </c>
      <c r="H5124" s="2">
        <v>0</v>
      </c>
      <c r="I5124">
        <v>0.4</v>
      </c>
      <c r="J5124">
        <v>7.2</v>
      </c>
      <c r="K5124">
        <v>0.76670400000000005</v>
      </c>
      <c r="L5124">
        <v>2.2283463999999999</v>
      </c>
    </row>
    <row r="5125" spans="1:12" x14ac:dyDescent="0.25">
      <c r="A5125" t="s">
        <v>621</v>
      </c>
      <c r="B5125">
        <v>1</v>
      </c>
      <c r="C5125">
        <v>7</v>
      </c>
      <c r="D5125">
        <v>5</v>
      </c>
      <c r="E5125">
        <v>619222</v>
      </c>
      <c r="F5125" s="2">
        <v>0.02</v>
      </c>
      <c r="G5125" s="2">
        <v>0</v>
      </c>
      <c r="H5125" s="2">
        <v>0.01</v>
      </c>
      <c r="I5125">
        <v>0.4</v>
      </c>
      <c r="J5125">
        <v>3.6</v>
      </c>
      <c r="K5125">
        <v>0.75961100000000004</v>
      </c>
      <c r="L5125">
        <v>1.3258638500000002</v>
      </c>
    </row>
    <row r="5126" spans="1:12" x14ac:dyDescent="0.25">
      <c r="A5126" t="s">
        <v>621</v>
      </c>
      <c r="B5126">
        <v>1</v>
      </c>
      <c r="C5126">
        <v>7</v>
      </c>
      <c r="D5126">
        <v>7</v>
      </c>
      <c r="E5126">
        <v>901908</v>
      </c>
      <c r="F5126" s="2">
        <v>0.02</v>
      </c>
      <c r="G5126" s="2">
        <v>0</v>
      </c>
      <c r="H5126" s="2">
        <v>0</v>
      </c>
      <c r="I5126">
        <v>0.4</v>
      </c>
      <c r="J5126">
        <v>5.6000000000000005</v>
      </c>
      <c r="K5126">
        <v>0.65095400000000003</v>
      </c>
      <c r="L5126">
        <v>1.7878339000000001</v>
      </c>
    </row>
    <row r="5127" spans="1:12" x14ac:dyDescent="0.25">
      <c r="A5127" t="s">
        <v>621</v>
      </c>
      <c r="B5127">
        <v>1</v>
      </c>
      <c r="C5127">
        <v>14</v>
      </c>
      <c r="D5127">
        <v>14</v>
      </c>
      <c r="E5127">
        <v>832796</v>
      </c>
      <c r="F5127" s="2">
        <v>0.02</v>
      </c>
      <c r="G5127" s="2">
        <v>0</v>
      </c>
      <c r="H5127" s="2">
        <v>0</v>
      </c>
      <c r="I5127">
        <v>0.4</v>
      </c>
      <c r="J5127">
        <v>11.200000000000001</v>
      </c>
      <c r="K5127">
        <v>0.616398</v>
      </c>
      <c r="L5127">
        <v>3.1757393000000005</v>
      </c>
    </row>
    <row r="5128" spans="1:12" x14ac:dyDescent="0.25">
      <c r="A5128" t="s">
        <v>621</v>
      </c>
      <c r="B5128">
        <v>1</v>
      </c>
      <c r="C5128">
        <v>7</v>
      </c>
      <c r="D5128">
        <v>7</v>
      </c>
      <c r="E5128">
        <v>631374</v>
      </c>
      <c r="F5128" s="2">
        <v>0.02</v>
      </c>
      <c r="G5128" s="2">
        <v>-0.02</v>
      </c>
      <c r="H5128" s="2">
        <v>0</v>
      </c>
      <c r="I5128">
        <v>0.4</v>
      </c>
      <c r="J5128">
        <v>5.6000000000000005</v>
      </c>
      <c r="K5128">
        <v>0.21568700000000002</v>
      </c>
      <c r="L5128">
        <v>1.63549045</v>
      </c>
    </row>
    <row r="5129" spans="1:12" x14ac:dyDescent="0.25">
      <c r="A5129" t="s">
        <v>621</v>
      </c>
      <c r="B5129">
        <v>1</v>
      </c>
      <c r="C5129">
        <v>8</v>
      </c>
      <c r="D5129">
        <v>6</v>
      </c>
      <c r="E5129">
        <v>1247284</v>
      </c>
      <c r="F5129" s="2">
        <v>0.02</v>
      </c>
      <c r="G5129" s="2">
        <v>0</v>
      </c>
      <c r="H5129" s="2">
        <v>0</v>
      </c>
      <c r="I5129">
        <v>0.4</v>
      </c>
      <c r="J5129">
        <v>4.4000000000000004</v>
      </c>
      <c r="K5129">
        <v>0.82364199999999999</v>
      </c>
      <c r="L5129">
        <v>1.5482747000000003</v>
      </c>
    </row>
    <row r="5130" spans="1:12" x14ac:dyDescent="0.25">
      <c r="A5130" t="s">
        <v>621</v>
      </c>
      <c r="B5130">
        <v>1</v>
      </c>
      <c r="C5130">
        <v>9</v>
      </c>
      <c r="D5130">
        <v>9</v>
      </c>
      <c r="E5130">
        <v>724152</v>
      </c>
      <c r="F5130" s="2">
        <v>0.02</v>
      </c>
      <c r="G5130" s="2">
        <v>0</v>
      </c>
      <c r="H5130" s="2">
        <v>0</v>
      </c>
      <c r="I5130">
        <v>0.4</v>
      </c>
      <c r="J5130">
        <v>7.2</v>
      </c>
      <c r="K5130">
        <v>0.56207600000000002</v>
      </c>
      <c r="L5130">
        <v>2.1567265999999998</v>
      </c>
    </row>
    <row r="5131" spans="1:12" x14ac:dyDescent="0.25">
      <c r="A5131" t="s">
        <v>174</v>
      </c>
      <c r="B5131">
        <v>1</v>
      </c>
      <c r="C5131">
        <v>4</v>
      </c>
      <c r="D5131">
        <v>3</v>
      </c>
      <c r="E5131">
        <v>850683</v>
      </c>
      <c r="F5131" s="2">
        <v>0.02</v>
      </c>
      <c r="G5131" s="2">
        <v>0</v>
      </c>
      <c r="H5131" s="2">
        <v>0</v>
      </c>
      <c r="I5131">
        <v>0.4</v>
      </c>
      <c r="J5131">
        <v>2.2000000000000002</v>
      </c>
      <c r="K5131">
        <v>0.62534149999999999</v>
      </c>
      <c r="L5131">
        <v>0.92886952500000008</v>
      </c>
    </row>
    <row r="5132" spans="1:12" x14ac:dyDescent="0.25">
      <c r="A5132" t="s">
        <v>174</v>
      </c>
      <c r="B5132">
        <v>1</v>
      </c>
      <c r="C5132">
        <v>1</v>
      </c>
      <c r="D5132">
        <v>1</v>
      </c>
      <c r="E5132">
        <v>690533</v>
      </c>
      <c r="F5132" s="2">
        <v>0.06</v>
      </c>
      <c r="G5132" s="2">
        <v>0</v>
      </c>
      <c r="H5132" s="2">
        <v>0</v>
      </c>
      <c r="I5132">
        <v>0.4</v>
      </c>
      <c r="J5132">
        <v>0.8</v>
      </c>
      <c r="K5132">
        <v>0.94526650000000001</v>
      </c>
      <c r="L5132">
        <v>0.69084327499999998</v>
      </c>
    </row>
    <row r="5133" spans="1:12" x14ac:dyDescent="0.25">
      <c r="A5133" t="s">
        <v>174</v>
      </c>
      <c r="B5133">
        <v>1</v>
      </c>
      <c r="C5133">
        <v>1</v>
      </c>
      <c r="D5133">
        <v>1</v>
      </c>
      <c r="E5133">
        <v>864189</v>
      </c>
      <c r="F5133" s="2">
        <v>0.02</v>
      </c>
      <c r="G5133" s="2">
        <v>0</v>
      </c>
      <c r="H5133" s="2">
        <v>0</v>
      </c>
      <c r="I5133">
        <v>0.4</v>
      </c>
      <c r="J5133">
        <v>0.8</v>
      </c>
      <c r="K5133">
        <v>0.6320945</v>
      </c>
      <c r="L5133">
        <v>0.58123307499999999</v>
      </c>
    </row>
    <row r="5134" spans="1:12" x14ac:dyDescent="0.25">
      <c r="A5134" t="s">
        <v>174</v>
      </c>
      <c r="B5134">
        <v>1</v>
      </c>
      <c r="C5134">
        <v>0</v>
      </c>
      <c r="D5134">
        <v>1</v>
      </c>
      <c r="E5134">
        <v>27666</v>
      </c>
      <c r="F5134" s="2">
        <v>0.06</v>
      </c>
      <c r="G5134" s="2">
        <v>0</v>
      </c>
      <c r="H5134" s="2">
        <v>0.01</v>
      </c>
      <c r="I5134">
        <v>0.4</v>
      </c>
      <c r="J5134">
        <v>1</v>
      </c>
      <c r="K5134">
        <v>0.86383299999999996</v>
      </c>
      <c r="L5134">
        <v>0.71234154999999999</v>
      </c>
    </row>
    <row r="5135" spans="1:12" x14ac:dyDescent="0.25">
      <c r="A5135" t="s">
        <v>174</v>
      </c>
      <c r="B5135">
        <v>1</v>
      </c>
      <c r="C5135">
        <v>1</v>
      </c>
      <c r="D5135">
        <v>1</v>
      </c>
      <c r="E5135">
        <v>3074263</v>
      </c>
      <c r="F5135" s="2">
        <v>0.03</v>
      </c>
      <c r="G5135" s="2">
        <v>0</v>
      </c>
      <c r="H5135" s="2">
        <v>0</v>
      </c>
      <c r="I5135">
        <v>0.4</v>
      </c>
      <c r="J5135">
        <v>0.8</v>
      </c>
      <c r="K5135">
        <v>1.8371314999999999</v>
      </c>
      <c r="L5135">
        <v>1.0029960250000001</v>
      </c>
    </row>
    <row r="5136" spans="1:12" x14ac:dyDescent="0.25">
      <c r="A5136" t="s">
        <v>174</v>
      </c>
      <c r="B5136">
        <v>1</v>
      </c>
      <c r="C5136">
        <v>1</v>
      </c>
      <c r="D5136">
        <v>1</v>
      </c>
      <c r="E5136">
        <v>114518</v>
      </c>
      <c r="F5136" s="2">
        <v>0.02</v>
      </c>
      <c r="G5136" s="2">
        <v>0</v>
      </c>
      <c r="H5136" s="2">
        <v>0</v>
      </c>
      <c r="I5136">
        <v>0.4</v>
      </c>
      <c r="J5136">
        <v>0.8</v>
      </c>
      <c r="K5136">
        <v>0.25725900000000002</v>
      </c>
      <c r="L5136">
        <v>0.45004065000000004</v>
      </c>
    </row>
    <row r="5137" spans="1:12" x14ac:dyDescent="0.25">
      <c r="A5137" t="s">
        <v>174</v>
      </c>
      <c r="B5137">
        <v>1</v>
      </c>
      <c r="C5137">
        <v>4</v>
      </c>
      <c r="D5137">
        <v>1</v>
      </c>
      <c r="E5137">
        <v>1497519</v>
      </c>
      <c r="F5137" s="2">
        <v>0.01</v>
      </c>
      <c r="G5137" s="2">
        <v>0</v>
      </c>
      <c r="H5137" s="2">
        <v>0</v>
      </c>
      <c r="I5137">
        <v>0.4</v>
      </c>
      <c r="J5137">
        <v>0.19999999999999996</v>
      </c>
      <c r="K5137">
        <v>0.84875949999999989</v>
      </c>
      <c r="L5137">
        <v>0.50706582499999997</v>
      </c>
    </row>
    <row r="5138" spans="1:12" x14ac:dyDescent="0.25">
      <c r="A5138" t="s">
        <v>174</v>
      </c>
      <c r="B5138">
        <v>1</v>
      </c>
      <c r="C5138">
        <v>11</v>
      </c>
      <c r="D5138">
        <v>11</v>
      </c>
      <c r="E5138">
        <v>7701371</v>
      </c>
      <c r="F5138" s="2">
        <v>0.02</v>
      </c>
      <c r="G5138" s="2">
        <v>0</v>
      </c>
      <c r="H5138" s="2">
        <v>0</v>
      </c>
      <c r="I5138">
        <v>0.4</v>
      </c>
      <c r="J5138">
        <v>8.8000000000000007</v>
      </c>
      <c r="K5138">
        <v>4.0506855000000002</v>
      </c>
      <c r="L5138">
        <v>3.7777399250000006</v>
      </c>
    </row>
    <row r="5139" spans="1:12" x14ac:dyDescent="0.25">
      <c r="A5139" t="s">
        <v>174</v>
      </c>
      <c r="B5139">
        <v>1</v>
      </c>
      <c r="C5139">
        <v>2</v>
      </c>
      <c r="D5139">
        <v>2</v>
      </c>
      <c r="E5139">
        <v>2393894</v>
      </c>
      <c r="F5139" s="2">
        <v>0.02</v>
      </c>
      <c r="G5139" s="2">
        <v>-0.02</v>
      </c>
      <c r="H5139" s="2">
        <v>0.01</v>
      </c>
      <c r="I5139">
        <v>0.4</v>
      </c>
      <c r="J5139">
        <v>1.6</v>
      </c>
      <c r="K5139">
        <v>1.3469469999999999</v>
      </c>
      <c r="L5139">
        <v>1.0314314499999999</v>
      </c>
    </row>
    <row r="5140" spans="1:12" x14ac:dyDescent="0.25">
      <c r="A5140" t="s">
        <v>174</v>
      </c>
      <c r="B5140">
        <v>1</v>
      </c>
      <c r="C5140">
        <v>4</v>
      </c>
      <c r="D5140">
        <v>2</v>
      </c>
      <c r="E5140">
        <v>1564769</v>
      </c>
      <c r="F5140" s="2">
        <v>0.02</v>
      </c>
      <c r="G5140" s="2">
        <v>0</v>
      </c>
      <c r="H5140" s="2">
        <v>0</v>
      </c>
      <c r="I5140">
        <v>0.4</v>
      </c>
      <c r="J5140">
        <v>1.2000000000000002</v>
      </c>
      <c r="K5140">
        <v>0.98238449999999999</v>
      </c>
      <c r="L5140">
        <v>0.803834575</v>
      </c>
    </row>
    <row r="5141" spans="1:12" x14ac:dyDescent="0.25">
      <c r="A5141" t="s">
        <v>174</v>
      </c>
      <c r="B5141">
        <v>1</v>
      </c>
      <c r="C5141">
        <v>2</v>
      </c>
      <c r="D5141">
        <v>2</v>
      </c>
      <c r="E5141">
        <v>822530</v>
      </c>
      <c r="F5141" s="2">
        <v>0.11</v>
      </c>
      <c r="G5141" s="2">
        <v>0</v>
      </c>
      <c r="H5141" s="2">
        <v>0</v>
      </c>
      <c r="I5141">
        <v>0.4</v>
      </c>
      <c r="J5141">
        <v>1.6</v>
      </c>
      <c r="K5141">
        <v>1.5112650000000001</v>
      </c>
      <c r="L5141">
        <v>1.0889427500000002</v>
      </c>
    </row>
    <row r="5142" spans="1:12" x14ac:dyDescent="0.25">
      <c r="A5142" t="s">
        <v>174</v>
      </c>
      <c r="B5142">
        <v>1</v>
      </c>
      <c r="C5142">
        <v>6</v>
      </c>
      <c r="D5142">
        <v>6</v>
      </c>
      <c r="E5142">
        <v>89365</v>
      </c>
      <c r="F5142" s="2">
        <v>0.01</v>
      </c>
      <c r="G5142" s="2">
        <v>0</v>
      </c>
      <c r="H5142" s="2">
        <v>0</v>
      </c>
      <c r="I5142">
        <v>0.4</v>
      </c>
      <c r="J5142">
        <v>4.8000000000000007</v>
      </c>
      <c r="K5142">
        <v>0.14468249999999999</v>
      </c>
      <c r="L5142">
        <v>1.4106388750000003</v>
      </c>
    </row>
    <row r="5143" spans="1:12" x14ac:dyDescent="0.25">
      <c r="A5143" t="s">
        <v>174</v>
      </c>
      <c r="B5143">
        <v>1</v>
      </c>
      <c r="C5143">
        <v>5</v>
      </c>
      <c r="D5143">
        <v>3</v>
      </c>
      <c r="E5143">
        <v>506930</v>
      </c>
      <c r="F5143" s="2">
        <v>0.02</v>
      </c>
      <c r="G5143" s="2">
        <v>0</v>
      </c>
      <c r="H5143" s="2">
        <v>0</v>
      </c>
      <c r="I5143">
        <v>0.4</v>
      </c>
      <c r="J5143">
        <v>2.0000000000000004</v>
      </c>
      <c r="K5143">
        <v>0.45346500000000001</v>
      </c>
      <c r="L5143">
        <v>0.8187127500000001</v>
      </c>
    </row>
    <row r="5144" spans="1:12" x14ac:dyDescent="0.25">
      <c r="A5144" t="s">
        <v>174</v>
      </c>
      <c r="B5144">
        <v>1</v>
      </c>
      <c r="C5144">
        <v>8</v>
      </c>
      <c r="D5144">
        <v>7</v>
      </c>
      <c r="E5144">
        <v>1536897</v>
      </c>
      <c r="F5144" s="2">
        <v>0.03</v>
      </c>
      <c r="G5144" s="2">
        <v>0</v>
      </c>
      <c r="H5144" s="2">
        <v>0</v>
      </c>
      <c r="I5144">
        <v>0.4</v>
      </c>
      <c r="J5144">
        <v>5.4</v>
      </c>
      <c r="K5144">
        <v>1.0684484999999999</v>
      </c>
      <c r="L5144">
        <v>1.8839569750000003</v>
      </c>
    </row>
    <row r="5145" spans="1:12" x14ac:dyDescent="0.25">
      <c r="A5145" t="s">
        <v>174</v>
      </c>
      <c r="B5145">
        <v>1</v>
      </c>
      <c r="C5145">
        <v>1</v>
      </c>
      <c r="D5145">
        <v>1</v>
      </c>
      <c r="E5145">
        <v>102639</v>
      </c>
      <c r="F5145" s="2">
        <v>0.03</v>
      </c>
      <c r="G5145" s="2">
        <v>-0.01</v>
      </c>
      <c r="H5145" s="2">
        <v>0</v>
      </c>
      <c r="I5145">
        <v>0.4</v>
      </c>
      <c r="J5145">
        <v>0.8</v>
      </c>
      <c r="K5145">
        <v>0.20131950000000001</v>
      </c>
      <c r="L5145">
        <v>0.43046182500000008</v>
      </c>
    </row>
    <row r="5146" spans="1:12" x14ac:dyDescent="0.25">
      <c r="A5146" t="s">
        <v>174</v>
      </c>
      <c r="B5146">
        <v>1</v>
      </c>
      <c r="C5146">
        <v>1</v>
      </c>
      <c r="D5146">
        <v>1</v>
      </c>
      <c r="E5146">
        <v>41602</v>
      </c>
      <c r="F5146" s="2">
        <v>0.02</v>
      </c>
      <c r="G5146" s="2">
        <v>0</v>
      </c>
      <c r="H5146" s="2">
        <v>0</v>
      </c>
      <c r="I5146">
        <v>0.4</v>
      </c>
      <c r="J5146">
        <v>0.8</v>
      </c>
      <c r="K5146">
        <v>0.22080100000000003</v>
      </c>
      <c r="L5146">
        <v>0.43728035000000004</v>
      </c>
    </row>
    <row r="5147" spans="1:12" x14ac:dyDescent="0.25">
      <c r="A5147" t="s">
        <v>174</v>
      </c>
      <c r="B5147">
        <v>1</v>
      </c>
      <c r="C5147">
        <v>1</v>
      </c>
      <c r="D5147">
        <v>1</v>
      </c>
      <c r="E5147">
        <v>1142163</v>
      </c>
      <c r="F5147" s="2">
        <v>0.05</v>
      </c>
      <c r="G5147" s="2">
        <v>0</v>
      </c>
      <c r="H5147" s="2">
        <v>0</v>
      </c>
      <c r="I5147">
        <v>0.4</v>
      </c>
      <c r="J5147">
        <v>0.8</v>
      </c>
      <c r="K5147">
        <v>1.0710815</v>
      </c>
      <c r="L5147">
        <v>0.73487852500000006</v>
      </c>
    </row>
    <row r="5148" spans="1:12" x14ac:dyDescent="0.25">
      <c r="A5148" t="s">
        <v>174</v>
      </c>
      <c r="B5148">
        <v>1</v>
      </c>
      <c r="C5148">
        <v>2</v>
      </c>
      <c r="D5148">
        <v>2</v>
      </c>
      <c r="E5148">
        <v>2464874</v>
      </c>
      <c r="F5148" s="2">
        <v>0.05</v>
      </c>
      <c r="G5148" s="2">
        <v>0</v>
      </c>
      <c r="H5148" s="2">
        <v>0</v>
      </c>
      <c r="I5148">
        <v>0.4</v>
      </c>
      <c r="J5148">
        <v>1.6</v>
      </c>
      <c r="K5148">
        <v>1.732437</v>
      </c>
      <c r="L5148">
        <v>1.1663529500000001</v>
      </c>
    </row>
    <row r="5149" spans="1:12" x14ac:dyDescent="0.25">
      <c r="A5149" t="s">
        <v>174</v>
      </c>
      <c r="B5149">
        <v>1</v>
      </c>
      <c r="C5149">
        <v>6</v>
      </c>
      <c r="D5149">
        <v>6</v>
      </c>
      <c r="E5149">
        <v>4110136</v>
      </c>
      <c r="F5149" s="2">
        <v>7.0000000000000007E-2</v>
      </c>
      <c r="G5149" s="2">
        <v>0</v>
      </c>
      <c r="H5149" s="2">
        <v>0.01</v>
      </c>
      <c r="I5149">
        <v>0.4</v>
      </c>
      <c r="J5149">
        <v>4.8000000000000007</v>
      </c>
      <c r="K5149">
        <v>3.0050680000000001</v>
      </c>
      <c r="L5149">
        <v>2.4117738000000002</v>
      </c>
    </row>
    <row r="5150" spans="1:12" x14ac:dyDescent="0.25">
      <c r="A5150" t="s">
        <v>174</v>
      </c>
      <c r="B5150">
        <v>1</v>
      </c>
      <c r="C5150">
        <v>2</v>
      </c>
      <c r="D5150">
        <v>2</v>
      </c>
      <c r="E5150">
        <v>6908017</v>
      </c>
      <c r="F5150" s="2">
        <v>7.0000000000000007E-2</v>
      </c>
      <c r="G5150" s="2">
        <v>0</v>
      </c>
      <c r="H5150" s="2">
        <v>0</v>
      </c>
      <c r="I5150">
        <v>0.4</v>
      </c>
      <c r="J5150">
        <v>1.6</v>
      </c>
      <c r="K5150">
        <v>4.1540084999999998</v>
      </c>
      <c r="L5150">
        <v>2.0139029749999997</v>
      </c>
    </row>
    <row r="5151" spans="1:12" x14ac:dyDescent="0.25">
      <c r="A5151" t="s">
        <v>174</v>
      </c>
      <c r="B5151">
        <v>1</v>
      </c>
      <c r="C5151">
        <v>5</v>
      </c>
      <c r="D5151">
        <v>5</v>
      </c>
      <c r="E5151">
        <v>2712798</v>
      </c>
      <c r="F5151" s="2">
        <v>0.02</v>
      </c>
      <c r="G5151" s="2">
        <v>0</v>
      </c>
      <c r="H5151" s="2">
        <v>0</v>
      </c>
      <c r="I5151">
        <v>0.4</v>
      </c>
      <c r="J5151">
        <v>4</v>
      </c>
      <c r="K5151">
        <v>1.5563989999999999</v>
      </c>
      <c r="L5151">
        <v>1.7047396500000001</v>
      </c>
    </row>
    <row r="5152" spans="1:12" x14ac:dyDescent="0.25">
      <c r="A5152" t="s">
        <v>174</v>
      </c>
      <c r="B5152">
        <v>1</v>
      </c>
      <c r="C5152">
        <v>5</v>
      </c>
      <c r="D5152">
        <v>5</v>
      </c>
      <c r="E5152">
        <v>688984</v>
      </c>
      <c r="F5152" s="2">
        <v>0.01</v>
      </c>
      <c r="G5152" s="2">
        <v>0</v>
      </c>
      <c r="H5152" s="2">
        <v>0</v>
      </c>
      <c r="I5152">
        <v>0.4</v>
      </c>
      <c r="J5152">
        <v>4</v>
      </c>
      <c r="K5152">
        <v>0.444492</v>
      </c>
      <c r="L5152">
        <v>1.3155722000000001</v>
      </c>
    </row>
    <row r="5153" spans="1:12" x14ac:dyDescent="0.25">
      <c r="A5153" t="s">
        <v>174</v>
      </c>
      <c r="B5153">
        <v>1</v>
      </c>
      <c r="C5153">
        <v>7</v>
      </c>
      <c r="D5153">
        <v>7</v>
      </c>
      <c r="E5153">
        <v>425995</v>
      </c>
      <c r="F5153" s="2">
        <v>0.03</v>
      </c>
      <c r="G5153" s="2">
        <v>0</v>
      </c>
      <c r="H5153" s="2">
        <v>0</v>
      </c>
      <c r="I5153">
        <v>0.4</v>
      </c>
      <c r="J5153">
        <v>5.6000000000000005</v>
      </c>
      <c r="K5153">
        <v>0.5129975</v>
      </c>
      <c r="L5153">
        <v>1.7395491249999999</v>
      </c>
    </row>
    <row r="5154" spans="1:12" x14ac:dyDescent="0.25">
      <c r="A5154" t="s">
        <v>174</v>
      </c>
      <c r="B5154">
        <v>1</v>
      </c>
      <c r="C5154">
        <v>1</v>
      </c>
      <c r="D5154">
        <v>1</v>
      </c>
      <c r="E5154">
        <v>1365473</v>
      </c>
      <c r="F5154" s="2">
        <v>7.0000000000000007E-2</v>
      </c>
      <c r="G5154" s="2">
        <v>0</v>
      </c>
      <c r="H5154" s="2">
        <v>0</v>
      </c>
      <c r="I5154">
        <v>0.4</v>
      </c>
      <c r="J5154">
        <v>0.8</v>
      </c>
      <c r="K5154">
        <v>1.3827365</v>
      </c>
      <c r="L5154">
        <v>0.84395777500000002</v>
      </c>
    </row>
    <row r="5155" spans="1:12" x14ac:dyDescent="0.25">
      <c r="A5155" t="s">
        <v>174</v>
      </c>
      <c r="B5155">
        <v>1</v>
      </c>
      <c r="C5155">
        <v>6</v>
      </c>
      <c r="D5155">
        <v>3</v>
      </c>
      <c r="E5155">
        <v>143619</v>
      </c>
      <c r="F5155" s="2">
        <v>0.01</v>
      </c>
      <c r="G5155" s="2">
        <v>0</v>
      </c>
      <c r="H5155" s="2">
        <v>0</v>
      </c>
      <c r="I5155">
        <v>0.4</v>
      </c>
      <c r="J5155">
        <v>1.8000000000000003</v>
      </c>
      <c r="K5155">
        <v>0.1718095</v>
      </c>
      <c r="L5155">
        <v>0.67013332500000011</v>
      </c>
    </row>
    <row r="5156" spans="1:12" x14ac:dyDescent="0.25">
      <c r="A5156" t="s">
        <v>174</v>
      </c>
      <c r="B5156">
        <v>1</v>
      </c>
      <c r="C5156">
        <v>6</v>
      </c>
      <c r="D5156">
        <v>5</v>
      </c>
      <c r="E5156">
        <v>362180</v>
      </c>
      <c r="F5156" s="2">
        <v>0.02</v>
      </c>
      <c r="G5156" s="2">
        <v>0</v>
      </c>
      <c r="H5156" s="2">
        <v>0</v>
      </c>
      <c r="I5156">
        <v>0.4</v>
      </c>
      <c r="J5156">
        <v>3.8</v>
      </c>
      <c r="K5156">
        <v>0.38109000000000004</v>
      </c>
      <c r="L5156">
        <v>1.2433814999999999</v>
      </c>
    </row>
    <row r="5157" spans="1:12" x14ac:dyDescent="0.25">
      <c r="A5157" t="s">
        <v>174</v>
      </c>
      <c r="B5157">
        <v>1</v>
      </c>
      <c r="C5157">
        <v>2</v>
      </c>
      <c r="D5157">
        <v>2</v>
      </c>
      <c r="E5157">
        <v>461918</v>
      </c>
      <c r="F5157" s="2">
        <v>0.03</v>
      </c>
      <c r="G5157" s="2">
        <v>0</v>
      </c>
      <c r="H5157" s="2">
        <v>0</v>
      </c>
      <c r="I5157">
        <v>0.4</v>
      </c>
      <c r="J5157">
        <v>1.6</v>
      </c>
      <c r="K5157">
        <v>0.53095899999999996</v>
      </c>
      <c r="L5157">
        <v>0.74583565000000007</v>
      </c>
    </row>
    <row r="5158" spans="1:12" x14ac:dyDescent="0.25">
      <c r="A5158" t="s">
        <v>174</v>
      </c>
      <c r="B5158">
        <v>1</v>
      </c>
      <c r="C5158">
        <v>1</v>
      </c>
      <c r="D5158">
        <v>1</v>
      </c>
      <c r="E5158">
        <v>409337</v>
      </c>
      <c r="F5158" s="2">
        <v>0.02</v>
      </c>
      <c r="G5158" s="2">
        <v>0</v>
      </c>
      <c r="H5158" s="2">
        <v>0</v>
      </c>
      <c r="I5158">
        <v>0.4</v>
      </c>
      <c r="J5158">
        <v>0.8</v>
      </c>
      <c r="K5158">
        <v>0.40466849999999999</v>
      </c>
      <c r="L5158">
        <v>0.50163397500000007</v>
      </c>
    </row>
    <row r="5159" spans="1:12" x14ac:dyDescent="0.25">
      <c r="A5159" t="s">
        <v>174</v>
      </c>
      <c r="B5159">
        <v>1</v>
      </c>
      <c r="C5159">
        <v>5</v>
      </c>
      <c r="D5159">
        <v>5</v>
      </c>
      <c r="E5159">
        <v>11217517</v>
      </c>
      <c r="F5159" s="2">
        <v>0.02</v>
      </c>
      <c r="G5159" s="2">
        <v>0</v>
      </c>
      <c r="H5159" s="2">
        <v>0</v>
      </c>
      <c r="I5159">
        <v>0.4</v>
      </c>
      <c r="J5159">
        <v>4</v>
      </c>
      <c r="K5159">
        <v>5.8087584999999997</v>
      </c>
      <c r="L5159">
        <v>3.193065475</v>
      </c>
    </row>
    <row r="5160" spans="1:12" x14ac:dyDescent="0.25">
      <c r="A5160" t="s">
        <v>174</v>
      </c>
      <c r="B5160">
        <v>1</v>
      </c>
      <c r="C5160">
        <v>1</v>
      </c>
      <c r="D5160">
        <v>1</v>
      </c>
      <c r="E5160">
        <v>342865</v>
      </c>
      <c r="F5160" s="2">
        <v>0.02</v>
      </c>
      <c r="G5160" s="2">
        <v>0</v>
      </c>
      <c r="H5160" s="2">
        <v>0</v>
      </c>
      <c r="I5160">
        <v>0.4</v>
      </c>
      <c r="J5160">
        <v>0.8</v>
      </c>
      <c r="K5160">
        <v>0.3714325</v>
      </c>
      <c r="L5160">
        <v>0.49000137500000007</v>
      </c>
    </row>
    <row r="5161" spans="1:12" x14ac:dyDescent="0.25">
      <c r="A5161" t="s">
        <v>174</v>
      </c>
      <c r="B5161">
        <v>1</v>
      </c>
      <c r="C5161">
        <v>7</v>
      </c>
      <c r="D5161">
        <v>7</v>
      </c>
      <c r="E5161">
        <v>806795</v>
      </c>
      <c r="F5161" s="2">
        <v>0.01</v>
      </c>
      <c r="G5161" s="2">
        <v>0</v>
      </c>
      <c r="H5161" s="2">
        <v>0</v>
      </c>
      <c r="I5161">
        <v>0.4</v>
      </c>
      <c r="J5161">
        <v>5.6000000000000005</v>
      </c>
      <c r="K5161">
        <v>0.50339749999999994</v>
      </c>
      <c r="L5161">
        <v>1.7361891250000001</v>
      </c>
    </row>
    <row r="5162" spans="1:12" x14ac:dyDescent="0.25">
      <c r="A5162" t="s">
        <v>174</v>
      </c>
      <c r="B5162">
        <v>1</v>
      </c>
      <c r="C5162">
        <v>3</v>
      </c>
      <c r="D5162">
        <v>3</v>
      </c>
      <c r="E5162">
        <v>5733673</v>
      </c>
      <c r="F5162" s="2">
        <v>0.03</v>
      </c>
      <c r="G5162" s="2">
        <v>0</v>
      </c>
      <c r="H5162" s="2">
        <v>0</v>
      </c>
      <c r="I5162">
        <v>0.4</v>
      </c>
      <c r="J5162">
        <v>2.4000000000000004</v>
      </c>
      <c r="K5162">
        <v>3.1668364999999996</v>
      </c>
      <c r="L5162">
        <v>1.8683927749999998</v>
      </c>
    </row>
    <row r="5163" spans="1:12" x14ac:dyDescent="0.25">
      <c r="A5163" t="s">
        <v>174</v>
      </c>
      <c r="B5163">
        <v>1</v>
      </c>
      <c r="C5163">
        <v>6</v>
      </c>
      <c r="D5163">
        <v>5</v>
      </c>
      <c r="E5163">
        <v>321580</v>
      </c>
      <c r="F5163" s="2">
        <v>0.01</v>
      </c>
      <c r="G5163" s="2">
        <v>0</v>
      </c>
      <c r="H5163" s="2">
        <v>0</v>
      </c>
      <c r="I5163">
        <v>0.4</v>
      </c>
      <c r="J5163">
        <v>3.8</v>
      </c>
      <c r="K5163">
        <v>0.26078999999999997</v>
      </c>
      <c r="L5163">
        <v>1.2012764999999999</v>
      </c>
    </row>
    <row r="5164" spans="1:12" x14ac:dyDescent="0.25">
      <c r="A5164" t="s">
        <v>174</v>
      </c>
      <c r="B5164">
        <v>1</v>
      </c>
      <c r="C5164">
        <v>1</v>
      </c>
      <c r="D5164">
        <v>1</v>
      </c>
      <c r="E5164">
        <v>3621389</v>
      </c>
      <c r="F5164" s="2">
        <v>0.04</v>
      </c>
      <c r="G5164" s="2">
        <v>0</v>
      </c>
      <c r="H5164" s="2">
        <v>0</v>
      </c>
      <c r="I5164">
        <v>0.4</v>
      </c>
      <c r="J5164">
        <v>0.8</v>
      </c>
      <c r="K5164">
        <v>2.2106944999999998</v>
      </c>
      <c r="L5164">
        <v>1.1337430749999999</v>
      </c>
    </row>
    <row r="5165" spans="1:12" x14ac:dyDescent="0.25">
      <c r="A5165" t="s">
        <v>174</v>
      </c>
      <c r="B5165">
        <v>1</v>
      </c>
      <c r="C5165">
        <v>7</v>
      </c>
      <c r="D5165">
        <v>7</v>
      </c>
      <c r="E5165">
        <v>3810354</v>
      </c>
      <c r="F5165" s="2">
        <v>0.03</v>
      </c>
      <c r="G5165" s="2">
        <v>0</v>
      </c>
      <c r="H5165" s="2">
        <v>0</v>
      </c>
      <c r="I5165">
        <v>0.4</v>
      </c>
      <c r="J5165">
        <v>5.6000000000000005</v>
      </c>
      <c r="K5165">
        <v>2.2051769999999999</v>
      </c>
      <c r="L5165">
        <v>2.3318119500000001</v>
      </c>
    </row>
    <row r="5166" spans="1:12" x14ac:dyDescent="0.25">
      <c r="A5166" t="s">
        <v>174</v>
      </c>
      <c r="B5166">
        <v>1</v>
      </c>
      <c r="C5166">
        <v>12</v>
      </c>
      <c r="D5166">
        <v>12</v>
      </c>
      <c r="E5166">
        <v>1240734</v>
      </c>
      <c r="F5166" s="2">
        <v>0.01</v>
      </c>
      <c r="G5166" s="2">
        <v>0</v>
      </c>
      <c r="H5166" s="2">
        <v>0</v>
      </c>
      <c r="I5166">
        <v>0.4</v>
      </c>
      <c r="J5166">
        <v>9.6000000000000014</v>
      </c>
      <c r="K5166">
        <v>0.72036699999999998</v>
      </c>
      <c r="L5166">
        <v>2.8121284500000003</v>
      </c>
    </row>
    <row r="5167" spans="1:12" x14ac:dyDescent="0.25">
      <c r="A5167" t="s">
        <v>174</v>
      </c>
      <c r="B5167">
        <v>1</v>
      </c>
      <c r="C5167">
        <v>4</v>
      </c>
      <c r="D5167">
        <v>4</v>
      </c>
      <c r="E5167">
        <v>613552</v>
      </c>
      <c r="F5167" s="2">
        <v>0.01</v>
      </c>
      <c r="G5167" s="2">
        <v>0</v>
      </c>
      <c r="H5167" s="2">
        <v>0</v>
      </c>
      <c r="I5167">
        <v>0.4</v>
      </c>
      <c r="J5167">
        <v>3.2</v>
      </c>
      <c r="K5167">
        <v>0.40677600000000003</v>
      </c>
      <c r="L5167">
        <v>1.1023716000000001</v>
      </c>
    </row>
    <row r="5168" spans="1:12" x14ac:dyDescent="0.25">
      <c r="A5168" t="s">
        <v>174</v>
      </c>
      <c r="B5168">
        <v>1</v>
      </c>
      <c r="C5168">
        <v>7</v>
      </c>
      <c r="D5168">
        <v>6</v>
      </c>
      <c r="E5168">
        <v>333626</v>
      </c>
      <c r="F5168" s="2">
        <v>0.01</v>
      </c>
      <c r="G5168" s="2">
        <v>0</v>
      </c>
      <c r="H5168" s="2">
        <v>0</v>
      </c>
      <c r="I5168">
        <v>0.4</v>
      </c>
      <c r="J5168">
        <v>4.6000000000000005</v>
      </c>
      <c r="K5168">
        <v>0.26681299999999997</v>
      </c>
      <c r="L5168">
        <v>1.40338455</v>
      </c>
    </row>
    <row r="5169" spans="1:12" x14ac:dyDescent="0.25">
      <c r="A5169" t="s">
        <v>174</v>
      </c>
      <c r="B5169">
        <v>1</v>
      </c>
      <c r="C5169">
        <v>4</v>
      </c>
      <c r="D5169">
        <v>4</v>
      </c>
      <c r="E5169">
        <v>2570365</v>
      </c>
      <c r="F5169" s="2">
        <v>0.03</v>
      </c>
      <c r="G5169" s="2">
        <v>0</v>
      </c>
      <c r="H5169" s="2">
        <v>0</v>
      </c>
      <c r="I5169">
        <v>0.4</v>
      </c>
      <c r="J5169">
        <v>3.2</v>
      </c>
      <c r="K5169">
        <v>1.5851824999999999</v>
      </c>
      <c r="L5169">
        <v>1.514813875</v>
      </c>
    </row>
    <row r="5170" spans="1:12" x14ac:dyDescent="0.25">
      <c r="A5170" t="s">
        <v>174</v>
      </c>
      <c r="B5170">
        <v>1</v>
      </c>
      <c r="C5170">
        <v>2</v>
      </c>
      <c r="D5170">
        <v>2</v>
      </c>
      <c r="E5170">
        <v>370464</v>
      </c>
      <c r="F5170" s="2">
        <v>0.01</v>
      </c>
      <c r="G5170" s="2">
        <v>0</v>
      </c>
      <c r="H5170" s="2">
        <v>0</v>
      </c>
      <c r="I5170">
        <v>0.4</v>
      </c>
      <c r="J5170">
        <v>1.6</v>
      </c>
      <c r="K5170">
        <v>0.28523199999999999</v>
      </c>
      <c r="L5170">
        <v>0.65983120000000006</v>
      </c>
    </row>
    <row r="5171" spans="1:12" x14ac:dyDescent="0.25">
      <c r="A5171" t="s">
        <v>174</v>
      </c>
      <c r="B5171">
        <v>1</v>
      </c>
      <c r="C5171">
        <v>4</v>
      </c>
      <c r="D5171">
        <v>4</v>
      </c>
      <c r="E5171">
        <v>320028</v>
      </c>
      <c r="F5171" s="2">
        <v>0.01</v>
      </c>
      <c r="G5171" s="2">
        <v>0</v>
      </c>
      <c r="H5171" s="2">
        <v>0</v>
      </c>
      <c r="I5171">
        <v>0.4</v>
      </c>
      <c r="J5171">
        <v>3.2</v>
      </c>
      <c r="K5171">
        <v>0.26001399999999997</v>
      </c>
      <c r="L5171">
        <v>1.0510049000000001</v>
      </c>
    </row>
    <row r="5172" spans="1:12" x14ac:dyDescent="0.25">
      <c r="A5172" t="s">
        <v>174</v>
      </c>
      <c r="B5172">
        <v>1</v>
      </c>
      <c r="C5172">
        <v>1</v>
      </c>
      <c r="D5172">
        <v>1</v>
      </c>
      <c r="E5172">
        <v>72821</v>
      </c>
      <c r="F5172" s="2">
        <v>0.02</v>
      </c>
      <c r="G5172" s="2">
        <v>0</v>
      </c>
      <c r="H5172" s="2">
        <v>0</v>
      </c>
      <c r="I5172">
        <v>0.4</v>
      </c>
      <c r="J5172">
        <v>0.8</v>
      </c>
      <c r="K5172">
        <v>0.23641050000000002</v>
      </c>
      <c r="L5172">
        <v>0.44274367500000006</v>
      </c>
    </row>
    <row r="5173" spans="1:12" x14ac:dyDescent="0.25">
      <c r="A5173" t="s">
        <v>174</v>
      </c>
      <c r="B5173">
        <v>1</v>
      </c>
      <c r="C5173">
        <v>3</v>
      </c>
      <c r="D5173">
        <v>3</v>
      </c>
      <c r="E5173">
        <v>3657659</v>
      </c>
      <c r="F5173" s="2">
        <v>0.02</v>
      </c>
      <c r="G5173" s="2">
        <v>0</v>
      </c>
      <c r="H5173" s="2">
        <v>0</v>
      </c>
      <c r="I5173">
        <v>0.4</v>
      </c>
      <c r="J5173">
        <v>2.4000000000000004</v>
      </c>
      <c r="K5173">
        <v>2.0288295000000001</v>
      </c>
      <c r="L5173">
        <v>1.4700903250000001</v>
      </c>
    </row>
    <row r="5174" spans="1:12" x14ac:dyDescent="0.25">
      <c r="A5174" t="s">
        <v>174</v>
      </c>
      <c r="B5174">
        <v>1</v>
      </c>
      <c r="C5174">
        <v>8</v>
      </c>
      <c r="D5174">
        <v>8</v>
      </c>
      <c r="E5174">
        <v>104073</v>
      </c>
      <c r="F5174" s="2">
        <v>0.02</v>
      </c>
      <c r="G5174" s="2">
        <v>0</v>
      </c>
      <c r="H5174" s="2">
        <v>0</v>
      </c>
      <c r="I5174">
        <v>0.4</v>
      </c>
      <c r="J5174">
        <v>6.4</v>
      </c>
      <c r="K5174">
        <v>0.2520365</v>
      </c>
      <c r="L5174">
        <v>1.8482127750000001</v>
      </c>
    </row>
    <row r="5175" spans="1:12" x14ac:dyDescent="0.25">
      <c r="A5175" t="s">
        <v>174</v>
      </c>
      <c r="B5175">
        <v>1</v>
      </c>
      <c r="C5175">
        <v>1</v>
      </c>
      <c r="D5175">
        <v>1</v>
      </c>
      <c r="E5175">
        <v>296104</v>
      </c>
      <c r="F5175" s="2">
        <v>0.02</v>
      </c>
      <c r="G5175" s="2">
        <v>0</v>
      </c>
      <c r="H5175" s="2">
        <v>0</v>
      </c>
      <c r="I5175">
        <v>0.4</v>
      </c>
      <c r="J5175">
        <v>0.8</v>
      </c>
      <c r="K5175">
        <v>0.34805200000000003</v>
      </c>
      <c r="L5175">
        <v>0.48181820000000003</v>
      </c>
    </row>
    <row r="5176" spans="1:12" x14ac:dyDescent="0.25">
      <c r="A5176" t="s">
        <v>174</v>
      </c>
      <c r="B5176">
        <v>1</v>
      </c>
      <c r="C5176">
        <v>5</v>
      </c>
      <c r="D5176">
        <v>5</v>
      </c>
      <c r="E5176">
        <v>4518449</v>
      </c>
      <c r="F5176" s="2">
        <v>0.04</v>
      </c>
      <c r="G5176" s="2">
        <v>0</v>
      </c>
      <c r="H5176" s="2">
        <v>0</v>
      </c>
      <c r="I5176">
        <v>0.4</v>
      </c>
      <c r="J5176">
        <v>4</v>
      </c>
      <c r="K5176">
        <v>2.6592244999999997</v>
      </c>
      <c r="L5176">
        <v>2.090728575</v>
      </c>
    </row>
    <row r="5177" spans="1:12" x14ac:dyDescent="0.25">
      <c r="A5177" t="s">
        <v>605</v>
      </c>
      <c r="B5177">
        <v>1</v>
      </c>
      <c r="C5177">
        <v>3</v>
      </c>
      <c r="D5177">
        <v>3</v>
      </c>
      <c r="E5177">
        <v>833977</v>
      </c>
      <c r="F5177" s="2">
        <v>0.01</v>
      </c>
      <c r="G5177" s="2">
        <v>0</v>
      </c>
      <c r="H5177" s="2">
        <v>0</v>
      </c>
      <c r="I5177">
        <v>0.4</v>
      </c>
      <c r="J5177">
        <v>2.4000000000000004</v>
      </c>
      <c r="K5177">
        <v>0.51698849999999996</v>
      </c>
      <c r="L5177">
        <v>0.9409459750000001</v>
      </c>
    </row>
    <row r="5178" spans="1:12" x14ac:dyDescent="0.25">
      <c r="A5178" t="s">
        <v>605</v>
      </c>
      <c r="B5178">
        <v>1</v>
      </c>
      <c r="C5178">
        <v>6</v>
      </c>
      <c r="D5178">
        <v>5</v>
      </c>
      <c r="E5178">
        <v>1033482</v>
      </c>
      <c r="F5178" s="2">
        <v>0.01</v>
      </c>
      <c r="G5178" s="2">
        <v>0</v>
      </c>
      <c r="H5178" s="2">
        <v>0</v>
      </c>
      <c r="I5178">
        <v>0.4</v>
      </c>
      <c r="J5178">
        <v>3.8</v>
      </c>
      <c r="K5178">
        <v>0.61674099999999998</v>
      </c>
      <c r="L5178">
        <v>1.3258593499999998</v>
      </c>
    </row>
    <row r="5179" spans="1:12" x14ac:dyDescent="0.25">
      <c r="A5179" t="s">
        <v>605</v>
      </c>
      <c r="B5179">
        <v>1</v>
      </c>
      <c r="C5179">
        <v>1</v>
      </c>
      <c r="D5179">
        <v>1</v>
      </c>
      <c r="E5179">
        <v>575274</v>
      </c>
      <c r="F5179" s="2">
        <v>0.01</v>
      </c>
      <c r="G5179" s="2">
        <v>0</v>
      </c>
      <c r="H5179" s="2">
        <v>0</v>
      </c>
      <c r="I5179">
        <v>0.4</v>
      </c>
      <c r="J5179">
        <v>0.8</v>
      </c>
      <c r="K5179">
        <v>0.38763700000000001</v>
      </c>
      <c r="L5179">
        <v>0.49567295</v>
      </c>
    </row>
    <row r="5180" spans="1:12" x14ac:dyDescent="0.25">
      <c r="A5180" t="s">
        <v>605</v>
      </c>
      <c r="B5180">
        <v>1</v>
      </c>
      <c r="C5180">
        <v>5</v>
      </c>
      <c r="D5180">
        <v>4</v>
      </c>
      <c r="E5180">
        <v>746658</v>
      </c>
      <c r="F5180" s="2">
        <v>0.01</v>
      </c>
      <c r="G5180" s="2">
        <v>0</v>
      </c>
      <c r="H5180" s="2">
        <v>0</v>
      </c>
      <c r="I5180">
        <v>0.4</v>
      </c>
      <c r="J5180">
        <v>3</v>
      </c>
      <c r="K5180">
        <v>0.473329</v>
      </c>
      <c r="L5180">
        <v>1.0756651500000001</v>
      </c>
    </row>
    <row r="5181" spans="1:12" x14ac:dyDescent="0.25">
      <c r="A5181" t="s">
        <v>605</v>
      </c>
      <c r="B5181">
        <v>1</v>
      </c>
      <c r="C5181">
        <v>9</v>
      </c>
      <c r="D5181">
        <v>9</v>
      </c>
      <c r="E5181">
        <v>360432</v>
      </c>
      <c r="F5181" s="2">
        <v>0.01</v>
      </c>
      <c r="G5181" s="2">
        <v>0</v>
      </c>
      <c r="H5181" s="2">
        <v>0</v>
      </c>
      <c r="I5181">
        <v>0.4</v>
      </c>
      <c r="J5181">
        <v>7.2</v>
      </c>
      <c r="K5181">
        <v>0.28021600000000002</v>
      </c>
      <c r="L5181">
        <v>2.0580756</v>
      </c>
    </row>
    <row r="5182" spans="1:12" x14ac:dyDescent="0.25">
      <c r="A5182" t="s">
        <v>605</v>
      </c>
      <c r="B5182">
        <v>1</v>
      </c>
      <c r="C5182">
        <v>12</v>
      </c>
      <c r="D5182">
        <v>12</v>
      </c>
      <c r="E5182">
        <v>633226</v>
      </c>
      <c r="F5182" s="2">
        <v>0.01</v>
      </c>
      <c r="G5182" s="2">
        <v>0</v>
      </c>
      <c r="H5182" s="2">
        <v>0</v>
      </c>
      <c r="I5182">
        <v>0.4</v>
      </c>
      <c r="J5182">
        <v>9.6000000000000014</v>
      </c>
      <c r="K5182">
        <v>0.41661300000000001</v>
      </c>
      <c r="L5182">
        <v>2.7058145500000004</v>
      </c>
    </row>
    <row r="5183" spans="1:12" x14ac:dyDescent="0.25">
      <c r="A5183" t="s">
        <v>605</v>
      </c>
      <c r="B5183">
        <v>1</v>
      </c>
      <c r="C5183">
        <v>2</v>
      </c>
      <c r="D5183">
        <v>2</v>
      </c>
      <c r="E5183">
        <v>622331</v>
      </c>
      <c r="F5183" s="2">
        <v>0.01</v>
      </c>
      <c r="G5183" s="2">
        <v>0</v>
      </c>
      <c r="H5183" s="2">
        <v>0</v>
      </c>
      <c r="I5183">
        <v>0.4</v>
      </c>
      <c r="J5183">
        <v>1.6</v>
      </c>
      <c r="K5183">
        <v>0.41116549999999996</v>
      </c>
      <c r="L5183">
        <v>0.70390792499999999</v>
      </c>
    </row>
    <row r="5184" spans="1:12" x14ac:dyDescent="0.25">
      <c r="A5184" t="s">
        <v>605</v>
      </c>
      <c r="B5184">
        <v>1</v>
      </c>
      <c r="C5184">
        <v>10</v>
      </c>
      <c r="D5184">
        <v>4</v>
      </c>
      <c r="E5184">
        <v>733923</v>
      </c>
      <c r="F5184" s="2">
        <v>0.01</v>
      </c>
      <c r="G5184" s="2">
        <v>0</v>
      </c>
      <c r="H5184" s="2">
        <v>0</v>
      </c>
      <c r="I5184">
        <v>0.4</v>
      </c>
      <c r="J5184">
        <v>2</v>
      </c>
      <c r="K5184">
        <v>0.46696150000000003</v>
      </c>
      <c r="L5184">
        <v>0.82343652499999997</v>
      </c>
    </row>
    <row r="5185" spans="1:12" x14ac:dyDescent="0.25">
      <c r="A5185" t="s">
        <v>605</v>
      </c>
      <c r="B5185">
        <v>1</v>
      </c>
      <c r="C5185">
        <v>2</v>
      </c>
      <c r="D5185">
        <v>2</v>
      </c>
      <c r="E5185">
        <v>344358</v>
      </c>
      <c r="F5185" s="2">
        <v>0.01</v>
      </c>
      <c r="G5185" s="2">
        <v>0</v>
      </c>
      <c r="H5185" s="2">
        <v>0</v>
      </c>
      <c r="I5185">
        <v>0.4</v>
      </c>
      <c r="J5185">
        <v>1.6</v>
      </c>
      <c r="K5185">
        <v>0.272179</v>
      </c>
      <c r="L5185">
        <v>0.65526265000000006</v>
      </c>
    </row>
    <row r="5186" spans="1:12" x14ac:dyDescent="0.25">
      <c r="A5186" t="s">
        <v>605</v>
      </c>
      <c r="B5186">
        <v>1</v>
      </c>
      <c r="C5186">
        <v>1</v>
      </c>
      <c r="D5186">
        <v>1</v>
      </c>
      <c r="E5186">
        <v>125227</v>
      </c>
      <c r="F5186" s="2">
        <v>0.02</v>
      </c>
      <c r="G5186" s="2">
        <v>0</v>
      </c>
      <c r="H5186" s="2">
        <v>0</v>
      </c>
      <c r="I5186">
        <v>0.4</v>
      </c>
      <c r="J5186">
        <v>0.8</v>
      </c>
      <c r="K5186">
        <v>0.2626135</v>
      </c>
      <c r="L5186">
        <v>0.45191472500000002</v>
      </c>
    </row>
    <row r="5187" spans="1:12" x14ac:dyDescent="0.25">
      <c r="A5187" t="s">
        <v>605</v>
      </c>
      <c r="B5187">
        <v>1</v>
      </c>
      <c r="C5187">
        <v>1</v>
      </c>
      <c r="D5187">
        <v>1</v>
      </c>
      <c r="E5187">
        <v>115949</v>
      </c>
      <c r="F5187" s="2">
        <v>0.02</v>
      </c>
      <c r="G5187" s="2">
        <v>0</v>
      </c>
      <c r="H5187" s="2">
        <v>0</v>
      </c>
      <c r="I5187">
        <v>0.4</v>
      </c>
      <c r="J5187">
        <v>0.8</v>
      </c>
      <c r="K5187">
        <v>0.2579745</v>
      </c>
      <c r="L5187">
        <v>0.45029107500000004</v>
      </c>
    </row>
    <row r="5188" spans="1:12" x14ac:dyDescent="0.25">
      <c r="A5188" t="s">
        <v>605</v>
      </c>
      <c r="B5188">
        <v>1</v>
      </c>
      <c r="C5188">
        <v>3</v>
      </c>
      <c r="D5188">
        <v>3</v>
      </c>
      <c r="E5188">
        <v>283808</v>
      </c>
      <c r="F5188" s="2">
        <v>0.01</v>
      </c>
      <c r="G5188" s="2">
        <v>0</v>
      </c>
      <c r="H5188" s="2">
        <v>0</v>
      </c>
      <c r="I5188">
        <v>0.4</v>
      </c>
      <c r="J5188">
        <v>2.4000000000000004</v>
      </c>
      <c r="K5188">
        <v>0.24190400000000001</v>
      </c>
      <c r="L5188">
        <v>0.84466640000000015</v>
      </c>
    </row>
    <row r="5189" spans="1:12" x14ac:dyDescent="0.25">
      <c r="A5189" t="s">
        <v>605</v>
      </c>
      <c r="B5189">
        <v>1</v>
      </c>
      <c r="C5189">
        <v>8</v>
      </c>
      <c r="D5189">
        <v>7</v>
      </c>
      <c r="E5189">
        <v>839162</v>
      </c>
      <c r="F5189" s="2">
        <v>0.01</v>
      </c>
      <c r="G5189" s="2">
        <v>0</v>
      </c>
      <c r="H5189" s="2">
        <v>0</v>
      </c>
      <c r="I5189">
        <v>0.4</v>
      </c>
      <c r="J5189">
        <v>5.4</v>
      </c>
      <c r="K5189">
        <v>0.51958099999999996</v>
      </c>
      <c r="L5189">
        <v>1.6918533500000001</v>
      </c>
    </row>
    <row r="5190" spans="1:12" x14ac:dyDescent="0.25">
      <c r="A5190" t="s">
        <v>605</v>
      </c>
      <c r="B5190">
        <v>1</v>
      </c>
      <c r="C5190">
        <v>4</v>
      </c>
      <c r="D5190">
        <v>2</v>
      </c>
      <c r="E5190">
        <v>1175168</v>
      </c>
      <c r="F5190" s="2">
        <v>0.01</v>
      </c>
      <c r="G5190" s="2">
        <v>0</v>
      </c>
      <c r="H5190" s="2">
        <v>0</v>
      </c>
      <c r="I5190">
        <v>0.4</v>
      </c>
      <c r="J5190">
        <v>1.2000000000000002</v>
      </c>
      <c r="K5190">
        <v>0.68758399999999997</v>
      </c>
      <c r="L5190">
        <v>0.70065440000000001</v>
      </c>
    </row>
    <row r="5191" spans="1:12" x14ac:dyDescent="0.25">
      <c r="A5191" t="s">
        <v>605</v>
      </c>
      <c r="B5191">
        <v>1</v>
      </c>
      <c r="C5191">
        <v>2</v>
      </c>
      <c r="D5191">
        <v>2</v>
      </c>
      <c r="E5191">
        <v>240187</v>
      </c>
      <c r="F5191" s="2">
        <v>0.01</v>
      </c>
      <c r="G5191" s="2">
        <v>0</v>
      </c>
      <c r="H5191" s="2">
        <v>0</v>
      </c>
      <c r="I5191">
        <v>0.4</v>
      </c>
      <c r="J5191">
        <v>1.6</v>
      </c>
      <c r="K5191">
        <v>0.2200935</v>
      </c>
      <c r="L5191">
        <v>0.63703272500000008</v>
      </c>
    </row>
    <row r="5192" spans="1:12" x14ac:dyDescent="0.25">
      <c r="A5192" t="s">
        <v>605</v>
      </c>
      <c r="B5192">
        <v>1</v>
      </c>
      <c r="C5192">
        <v>6</v>
      </c>
      <c r="D5192">
        <v>6</v>
      </c>
      <c r="E5192">
        <v>887451</v>
      </c>
      <c r="F5192" s="2">
        <v>0.02</v>
      </c>
      <c r="G5192" s="2">
        <v>0</v>
      </c>
      <c r="H5192" s="2">
        <v>0</v>
      </c>
      <c r="I5192">
        <v>0.4</v>
      </c>
      <c r="J5192">
        <v>4.8000000000000007</v>
      </c>
      <c r="K5192">
        <v>0.64372549999999995</v>
      </c>
      <c r="L5192">
        <v>1.5853039250000003</v>
      </c>
    </row>
    <row r="5193" spans="1:12" x14ac:dyDescent="0.25">
      <c r="A5193" t="s">
        <v>605</v>
      </c>
      <c r="B5193">
        <v>1</v>
      </c>
      <c r="C5193">
        <v>9</v>
      </c>
      <c r="D5193">
        <v>7</v>
      </c>
      <c r="E5193">
        <v>602127</v>
      </c>
      <c r="F5193" s="2">
        <v>0.02</v>
      </c>
      <c r="G5193" s="2">
        <v>0</v>
      </c>
      <c r="H5193" s="2">
        <v>0</v>
      </c>
      <c r="I5193">
        <v>0.4</v>
      </c>
      <c r="J5193">
        <v>5.2</v>
      </c>
      <c r="K5193">
        <v>0.5010635</v>
      </c>
      <c r="L5193">
        <v>1.635372225</v>
      </c>
    </row>
    <row r="5194" spans="1:12" x14ac:dyDescent="0.25">
      <c r="A5194" t="s">
        <v>605</v>
      </c>
      <c r="B5194">
        <v>1</v>
      </c>
      <c r="C5194">
        <v>5</v>
      </c>
      <c r="D5194">
        <v>5</v>
      </c>
      <c r="E5194">
        <v>2016029</v>
      </c>
      <c r="F5194" s="2">
        <v>0.01</v>
      </c>
      <c r="G5194" s="2">
        <v>0</v>
      </c>
      <c r="H5194" s="2">
        <v>0</v>
      </c>
      <c r="I5194">
        <v>0.4</v>
      </c>
      <c r="J5194">
        <v>4</v>
      </c>
      <c r="K5194">
        <v>1.1080145000000001</v>
      </c>
      <c r="L5194">
        <v>1.5478050750000001</v>
      </c>
    </row>
    <row r="5195" spans="1:12" x14ac:dyDescent="0.25">
      <c r="A5195" t="s">
        <v>605</v>
      </c>
      <c r="B5195">
        <v>1</v>
      </c>
      <c r="C5195">
        <v>5</v>
      </c>
      <c r="D5195">
        <v>5</v>
      </c>
      <c r="E5195">
        <v>1794696</v>
      </c>
      <c r="F5195" s="2">
        <v>0.01</v>
      </c>
      <c r="G5195" s="2">
        <v>0</v>
      </c>
      <c r="H5195" s="2">
        <v>0</v>
      </c>
      <c r="I5195">
        <v>0.4</v>
      </c>
      <c r="J5195">
        <v>4</v>
      </c>
      <c r="K5195">
        <v>0.9973479999999999</v>
      </c>
      <c r="L5195">
        <v>1.5090718000000001</v>
      </c>
    </row>
    <row r="5196" spans="1:12" x14ac:dyDescent="0.25">
      <c r="A5196" t="s">
        <v>605</v>
      </c>
      <c r="B5196">
        <v>1</v>
      </c>
      <c r="C5196">
        <v>4</v>
      </c>
      <c r="D5196">
        <v>4</v>
      </c>
      <c r="E5196">
        <v>1778470</v>
      </c>
      <c r="F5196" s="2">
        <v>0.01</v>
      </c>
      <c r="G5196" s="2">
        <v>0</v>
      </c>
      <c r="H5196" s="2">
        <v>0</v>
      </c>
      <c r="I5196">
        <v>0.4</v>
      </c>
      <c r="J5196">
        <v>3.2</v>
      </c>
      <c r="K5196">
        <v>0.98923499999999998</v>
      </c>
      <c r="L5196">
        <v>1.3062322500000001</v>
      </c>
    </row>
    <row r="5197" spans="1:12" x14ac:dyDescent="0.25">
      <c r="A5197" t="s">
        <v>605</v>
      </c>
      <c r="B5197">
        <v>1</v>
      </c>
      <c r="C5197">
        <v>6</v>
      </c>
      <c r="D5197">
        <v>5</v>
      </c>
      <c r="E5197">
        <v>411736</v>
      </c>
      <c r="F5197" s="2">
        <v>0.01</v>
      </c>
      <c r="G5197" s="2">
        <v>0</v>
      </c>
      <c r="H5197" s="2">
        <v>0</v>
      </c>
      <c r="I5197">
        <v>0.4</v>
      </c>
      <c r="J5197">
        <v>3.8</v>
      </c>
      <c r="K5197">
        <v>0.30586800000000003</v>
      </c>
      <c r="L5197">
        <v>1.2170538</v>
      </c>
    </row>
    <row r="5198" spans="1:12" x14ac:dyDescent="0.25">
      <c r="A5198" t="s">
        <v>605</v>
      </c>
      <c r="B5198">
        <v>1</v>
      </c>
      <c r="C5198">
        <v>1</v>
      </c>
      <c r="D5198">
        <v>1</v>
      </c>
      <c r="E5198">
        <v>1781966</v>
      </c>
      <c r="F5198" s="2">
        <v>0.01</v>
      </c>
      <c r="G5198" s="2">
        <v>0</v>
      </c>
      <c r="H5198" s="2">
        <v>0</v>
      </c>
      <c r="I5198">
        <v>0.4</v>
      </c>
      <c r="J5198">
        <v>0.8</v>
      </c>
      <c r="K5198">
        <v>0.99098299999999995</v>
      </c>
      <c r="L5198">
        <v>0.70684404999999995</v>
      </c>
    </row>
    <row r="5199" spans="1:12" x14ac:dyDescent="0.25">
      <c r="A5199" t="s">
        <v>605</v>
      </c>
      <c r="B5199">
        <v>1</v>
      </c>
      <c r="C5199">
        <v>1</v>
      </c>
      <c r="D5199">
        <v>1</v>
      </c>
      <c r="E5199">
        <v>2311760</v>
      </c>
      <c r="F5199" s="2">
        <v>0.01</v>
      </c>
      <c r="G5199" s="2">
        <v>0</v>
      </c>
      <c r="H5199" s="2">
        <v>0</v>
      </c>
      <c r="I5199">
        <v>0.4</v>
      </c>
      <c r="J5199">
        <v>0.8</v>
      </c>
      <c r="K5199">
        <v>1.2558800000000001</v>
      </c>
      <c r="L5199">
        <v>0.79955799999999999</v>
      </c>
    </row>
    <row r="5200" spans="1:12" x14ac:dyDescent="0.25">
      <c r="A5200" t="s">
        <v>605</v>
      </c>
      <c r="B5200">
        <v>1</v>
      </c>
      <c r="C5200">
        <v>2</v>
      </c>
      <c r="D5200">
        <v>1</v>
      </c>
      <c r="E5200">
        <v>1213178</v>
      </c>
      <c r="F5200" s="2">
        <v>0.02</v>
      </c>
      <c r="G5200" s="2">
        <v>0</v>
      </c>
      <c r="H5200" s="2">
        <v>0</v>
      </c>
      <c r="I5200">
        <v>0.4</v>
      </c>
      <c r="J5200">
        <v>0.60000000000000009</v>
      </c>
      <c r="K5200">
        <v>0.806589</v>
      </c>
      <c r="L5200">
        <v>0.59230614999999998</v>
      </c>
    </row>
    <row r="5201" spans="1:12" x14ac:dyDescent="0.25">
      <c r="A5201" t="s">
        <v>605</v>
      </c>
      <c r="B5201">
        <v>1</v>
      </c>
      <c r="C5201">
        <v>1</v>
      </c>
      <c r="D5201">
        <v>1</v>
      </c>
      <c r="E5201">
        <v>783794</v>
      </c>
      <c r="F5201" s="2">
        <v>0.01</v>
      </c>
      <c r="G5201" s="2">
        <v>0</v>
      </c>
      <c r="H5201" s="2">
        <v>0</v>
      </c>
      <c r="I5201">
        <v>0.4</v>
      </c>
      <c r="J5201">
        <v>0.8</v>
      </c>
      <c r="K5201">
        <v>0.49189700000000003</v>
      </c>
      <c r="L5201">
        <v>0.53216395000000005</v>
      </c>
    </row>
    <row r="5202" spans="1:12" x14ac:dyDescent="0.25">
      <c r="A5202" t="s">
        <v>605</v>
      </c>
      <c r="B5202">
        <v>1</v>
      </c>
      <c r="C5202">
        <v>6</v>
      </c>
      <c r="D5202">
        <v>6</v>
      </c>
      <c r="E5202">
        <v>386062</v>
      </c>
      <c r="F5202" s="2">
        <v>0.01</v>
      </c>
      <c r="G5202" s="2">
        <v>0</v>
      </c>
      <c r="H5202" s="2">
        <v>0</v>
      </c>
      <c r="I5202">
        <v>0.4</v>
      </c>
      <c r="J5202">
        <v>4.8000000000000007</v>
      </c>
      <c r="K5202">
        <v>0.29303099999999999</v>
      </c>
      <c r="L5202">
        <v>1.4625608500000002</v>
      </c>
    </row>
    <row r="5203" spans="1:12" x14ac:dyDescent="0.25">
      <c r="A5203" t="s">
        <v>605</v>
      </c>
      <c r="B5203">
        <v>1</v>
      </c>
      <c r="C5203">
        <v>2</v>
      </c>
      <c r="D5203">
        <v>1</v>
      </c>
      <c r="E5203">
        <v>525261</v>
      </c>
      <c r="F5203" s="2">
        <v>0.01</v>
      </c>
      <c r="G5203" s="2">
        <v>0</v>
      </c>
      <c r="H5203" s="2">
        <v>0</v>
      </c>
      <c r="I5203">
        <v>0.4</v>
      </c>
      <c r="J5203">
        <v>0.60000000000000009</v>
      </c>
      <c r="K5203">
        <v>0.36263049999999997</v>
      </c>
      <c r="L5203">
        <v>0.43692067500000004</v>
      </c>
    </row>
    <row r="5204" spans="1:12" x14ac:dyDescent="0.25">
      <c r="A5204" t="s">
        <v>605</v>
      </c>
      <c r="B5204">
        <v>1</v>
      </c>
      <c r="C5204">
        <v>1</v>
      </c>
      <c r="D5204">
        <v>1</v>
      </c>
      <c r="E5204">
        <v>372262</v>
      </c>
      <c r="F5204" s="2">
        <v>0.01</v>
      </c>
      <c r="G5204" s="2">
        <v>0</v>
      </c>
      <c r="H5204" s="2">
        <v>0</v>
      </c>
      <c r="I5204">
        <v>0.4</v>
      </c>
      <c r="J5204">
        <v>0.8</v>
      </c>
      <c r="K5204">
        <v>0.28613100000000002</v>
      </c>
      <c r="L5204">
        <v>0.46014585000000008</v>
      </c>
    </row>
    <row r="5205" spans="1:12" x14ac:dyDescent="0.25">
      <c r="A5205" t="s">
        <v>605</v>
      </c>
      <c r="B5205">
        <v>1</v>
      </c>
      <c r="C5205">
        <v>4</v>
      </c>
      <c r="D5205">
        <v>4</v>
      </c>
      <c r="E5205">
        <v>252785</v>
      </c>
      <c r="F5205" s="2">
        <v>0.01</v>
      </c>
      <c r="G5205" s="2">
        <v>0</v>
      </c>
      <c r="H5205" s="2">
        <v>0</v>
      </c>
      <c r="I5205">
        <v>0.4</v>
      </c>
      <c r="J5205">
        <v>3.2</v>
      </c>
      <c r="K5205">
        <v>0.2263925</v>
      </c>
      <c r="L5205">
        <v>1.0392373750000001</v>
      </c>
    </row>
    <row r="5206" spans="1:12" x14ac:dyDescent="0.25">
      <c r="A5206" t="s">
        <v>605</v>
      </c>
      <c r="B5206">
        <v>1</v>
      </c>
      <c r="C5206">
        <v>7</v>
      </c>
      <c r="D5206">
        <v>5</v>
      </c>
      <c r="E5206">
        <v>241832</v>
      </c>
      <c r="F5206" s="2">
        <v>0.01</v>
      </c>
      <c r="G5206" s="2">
        <v>0</v>
      </c>
      <c r="H5206" s="2">
        <v>0</v>
      </c>
      <c r="I5206">
        <v>0.4</v>
      </c>
      <c r="J5206">
        <v>3.6</v>
      </c>
      <c r="K5206">
        <v>0.220916</v>
      </c>
      <c r="L5206">
        <v>1.1373206</v>
      </c>
    </row>
    <row r="5207" spans="1:12" x14ac:dyDescent="0.25">
      <c r="A5207" t="s">
        <v>605</v>
      </c>
      <c r="B5207">
        <v>1</v>
      </c>
      <c r="C5207">
        <v>1</v>
      </c>
      <c r="D5207">
        <v>1</v>
      </c>
      <c r="E5207">
        <v>178512</v>
      </c>
      <c r="F5207" s="2">
        <v>0.02</v>
      </c>
      <c r="G5207" s="2">
        <v>0</v>
      </c>
      <c r="H5207" s="2">
        <v>0</v>
      </c>
      <c r="I5207">
        <v>0.4</v>
      </c>
      <c r="J5207">
        <v>0.8</v>
      </c>
      <c r="K5207">
        <v>0.28925600000000001</v>
      </c>
      <c r="L5207">
        <v>0.46123960000000003</v>
      </c>
    </row>
    <row r="5208" spans="1:12" x14ac:dyDescent="0.25">
      <c r="A5208" t="s">
        <v>605</v>
      </c>
      <c r="B5208">
        <v>1</v>
      </c>
      <c r="C5208">
        <v>8</v>
      </c>
      <c r="D5208">
        <v>7</v>
      </c>
      <c r="E5208">
        <v>322783</v>
      </c>
      <c r="F5208" s="2">
        <v>0.01</v>
      </c>
      <c r="G5208" s="2">
        <v>0</v>
      </c>
      <c r="H5208" s="2">
        <v>0</v>
      </c>
      <c r="I5208">
        <v>0.4</v>
      </c>
      <c r="J5208">
        <v>5.4</v>
      </c>
      <c r="K5208">
        <v>0.2613915</v>
      </c>
      <c r="L5208">
        <v>1.6014870250000002</v>
      </c>
    </row>
    <row r="5209" spans="1:12" x14ac:dyDescent="0.25">
      <c r="A5209" t="s">
        <v>605</v>
      </c>
      <c r="B5209">
        <v>1</v>
      </c>
      <c r="C5209">
        <v>1</v>
      </c>
      <c r="D5209">
        <v>1</v>
      </c>
      <c r="E5209">
        <v>1492918</v>
      </c>
      <c r="F5209" s="2">
        <v>0.03</v>
      </c>
      <c r="G5209" s="2">
        <v>0</v>
      </c>
      <c r="H5209" s="2">
        <v>0.01</v>
      </c>
      <c r="I5209">
        <v>0.4</v>
      </c>
      <c r="J5209">
        <v>0.8</v>
      </c>
      <c r="K5209">
        <v>1.296459</v>
      </c>
      <c r="L5209">
        <v>0.81376065000000009</v>
      </c>
    </row>
    <row r="5210" spans="1:12" x14ac:dyDescent="0.25">
      <c r="A5210" t="s">
        <v>605</v>
      </c>
      <c r="B5210">
        <v>1</v>
      </c>
      <c r="C5210">
        <v>1</v>
      </c>
      <c r="D5210">
        <v>1</v>
      </c>
      <c r="E5210">
        <v>580342</v>
      </c>
      <c r="F5210" s="2">
        <v>0.01</v>
      </c>
      <c r="G5210" s="2">
        <v>0</v>
      </c>
      <c r="H5210" s="2">
        <v>0</v>
      </c>
      <c r="I5210">
        <v>0.4</v>
      </c>
      <c r="J5210">
        <v>0.8</v>
      </c>
      <c r="K5210">
        <v>0.39017100000000005</v>
      </c>
      <c r="L5210">
        <v>0.49655985000000002</v>
      </c>
    </row>
    <row r="5211" spans="1:12" x14ac:dyDescent="0.25">
      <c r="A5211" t="s">
        <v>605</v>
      </c>
      <c r="B5211">
        <v>1</v>
      </c>
      <c r="C5211">
        <v>3</v>
      </c>
      <c r="D5211">
        <v>2</v>
      </c>
      <c r="E5211">
        <v>141586</v>
      </c>
      <c r="F5211" s="2">
        <v>0.01</v>
      </c>
      <c r="G5211" s="2">
        <v>0</v>
      </c>
      <c r="H5211" s="2">
        <v>0</v>
      </c>
      <c r="I5211">
        <v>0.4</v>
      </c>
      <c r="J5211">
        <v>1.4000000000000001</v>
      </c>
      <c r="K5211">
        <v>0.170793</v>
      </c>
      <c r="L5211">
        <v>0.56977754999999997</v>
      </c>
    </row>
    <row r="5212" spans="1:12" x14ac:dyDescent="0.25">
      <c r="A5212" t="s">
        <v>605</v>
      </c>
      <c r="B5212">
        <v>1</v>
      </c>
      <c r="C5212">
        <v>5</v>
      </c>
      <c r="D5212">
        <v>5</v>
      </c>
      <c r="E5212">
        <v>591650</v>
      </c>
      <c r="F5212" s="2">
        <v>0.01</v>
      </c>
      <c r="G5212" s="2">
        <v>0</v>
      </c>
      <c r="H5212" s="2">
        <v>0</v>
      </c>
      <c r="I5212">
        <v>0.4</v>
      </c>
      <c r="J5212">
        <v>4</v>
      </c>
      <c r="K5212">
        <v>0.39582499999999998</v>
      </c>
      <c r="L5212">
        <v>1.2985387500000001</v>
      </c>
    </row>
    <row r="5213" spans="1:12" x14ac:dyDescent="0.25">
      <c r="A5213" t="s">
        <v>605</v>
      </c>
      <c r="B5213">
        <v>1</v>
      </c>
      <c r="C5213">
        <v>11</v>
      </c>
      <c r="D5213">
        <v>11</v>
      </c>
      <c r="E5213">
        <v>1517477</v>
      </c>
      <c r="F5213" s="2">
        <v>0.01</v>
      </c>
      <c r="G5213" s="2">
        <v>0</v>
      </c>
      <c r="H5213" s="2">
        <v>0</v>
      </c>
      <c r="I5213">
        <v>0.4</v>
      </c>
      <c r="J5213">
        <v>8.8000000000000007</v>
      </c>
      <c r="K5213">
        <v>0.85873849999999996</v>
      </c>
      <c r="L5213">
        <v>2.6605584750000002</v>
      </c>
    </row>
    <row r="5214" spans="1:12" x14ac:dyDescent="0.25">
      <c r="A5214" t="s">
        <v>605</v>
      </c>
      <c r="B5214">
        <v>1</v>
      </c>
      <c r="C5214">
        <v>6</v>
      </c>
      <c r="D5214">
        <v>2</v>
      </c>
      <c r="E5214">
        <v>908489</v>
      </c>
      <c r="F5214" s="2">
        <v>0.01</v>
      </c>
      <c r="G5214" s="2">
        <v>0</v>
      </c>
      <c r="H5214" s="2">
        <v>0</v>
      </c>
      <c r="I5214">
        <v>0.4</v>
      </c>
      <c r="J5214">
        <v>0.8</v>
      </c>
      <c r="K5214">
        <v>0.55424450000000003</v>
      </c>
      <c r="L5214">
        <v>0.55398557500000001</v>
      </c>
    </row>
    <row r="5215" spans="1:12" x14ac:dyDescent="0.25">
      <c r="A5215" t="s">
        <v>605</v>
      </c>
      <c r="B5215">
        <v>1</v>
      </c>
      <c r="C5215">
        <v>4</v>
      </c>
      <c r="D5215">
        <v>3</v>
      </c>
      <c r="E5215">
        <v>373329</v>
      </c>
      <c r="F5215" s="2">
        <v>0.03</v>
      </c>
      <c r="G5215" s="2">
        <v>0</v>
      </c>
      <c r="H5215" s="2">
        <v>0</v>
      </c>
      <c r="I5215">
        <v>0.4</v>
      </c>
      <c r="J5215">
        <v>2.2000000000000002</v>
      </c>
      <c r="K5215">
        <v>0.48666449999999994</v>
      </c>
      <c r="L5215">
        <v>0.88033257500000006</v>
      </c>
    </row>
    <row r="5216" spans="1:12" x14ac:dyDescent="0.25">
      <c r="A5216" t="s">
        <v>605</v>
      </c>
      <c r="B5216">
        <v>1</v>
      </c>
      <c r="C5216">
        <v>3</v>
      </c>
      <c r="D5216">
        <v>2</v>
      </c>
      <c r="E5216">
        <v>1257354</v>
      </c>
      <c r="F5216" s="2">
        <v>0.02</v>
      </c>
      <c r="G5216" s="2">
        <v>0</v>
      </c>
      <c r="H5216" s="2">
        <v>0</v>
      </c>
      <c r="I5216">
        <v>0.4</v>
      </c>
      <c r="J5216">
        <v>1.4000000000000001</v>
      </c>
      <c r="K5216">
        <v>0.82867699999999989</v>
      </c>
      <c r="L5216">
        <v>0.80003694999999997</v>
      </c>
    </row>
    <row r="5217" spans="1:12" x14ac:dyDescent="0.25">
      <c r="A5217" t="s">
        <v>605</v>
      </c>
      <c r="B5217">
        <v>1</v>
      </c>
      <c r="C5217">
        <v>7</v>
      </c>
      <c r="D5217">
        <v>7</v>
      </c>
      <c r="E5217">
        <v>142076</v>
      </c>
      <c r="F5217" s="2">
        <v>0.01</v>
      </c>
      <c r="G5217" s="2">
        <v>0</v>
      </c>
      <c r="H5217" s="2">
        <v>0</v>
      </c>
      <c r="I5217">
        <v>0.4</v>
      </c>
      <c r="J5217">
        <v>5.6000000000000005</v>
      </c>
      <c r="K5217">
        <v>0.171038</v>
      </c>
      <c r="L5217">
        <v>1.6198633</v>
      </c>
    </row>
    <row r="5218" spans="1:12" x14ac:dyDescent="0.25">
      <c r="A5218" t="s">
        <v>605</v>
      </c>
      <c r="B5218">
        <v>1</v>
      </c>
      <c r="C5218">
        <v>1</v>
      </c>
      <c r="D5218">
        <v>1</v>
      </c>
      <c r="E5218">
        <v>828023</v>
      </c>
      <c r="F5218" s="2">
        <v>0.01</v>
      </c>
      <c r="G5218" s="2">
        <v>0</v>
      </c>
      <c r="H5218" s="2">
        <v>0</v>
      </c>
      <c r="I5218">
        <v>0.4</v>
      </c>
      <c r="J5218">
        <v>0.8</v>
      </c>
      <c r="K5218">
        <v>0.51401149999999995</v>
      </c>
      <c r="L5218">
        <v>0.53990402500000001</v>
      </c>
    </row>
    <row r="5219" spans="1:12" x14ac:dyDescent="0.25">
      <c r="A5219" t="s">
        <v>605</v>
      </c>
      <c r="B5219">
        <v>1</v>
      </c>
      <c r="C5219">
        <v>1</v>
      </c>
      <c r="D5219">
        <v>1</v>
      </c>
      <c r="E5219">
        <v>2390395</v>
      </c>
      <c r="F5219" s="2">
        <v>0.01</v>
      </c>
      <c r="G5219" s="2">
        <v>0</v>
      </c>
      <c r="H5219" s="2">
        <v>0</v>
      </c>
      <c r="I5219">
        <v>0.4</v>
      </c>
      <c r="J5219">
        <v>0.8</v>
      </c>
      <c r="K5219">
        <v>1.2951975</v>
      </c>
      <c r="L5219">
        <v>0.81331912500000003</v>
      </c>
    </row>
    <row r="5220" spans="1:12" x14ac:dyDescent="0.25">
      <c r="A5220" t="s">
        <v>605</v>
      </c>
      <c r="B5220">
        <v>1</v>
      </c>
      <c r="C5220">
        <v>1</v>
      </c>
      <c r="D5220">
        <v>1</v>
      </c>
      <c r="E5220">
        <v>406769</v>
      </c>
      <c r="F5220" s="2">
        <v>0.02</v>
      </c>
      <c r="G5220" s="2">
        <v>0</v>
      </c>
      <c r="H5220" s="2">
        <v>0</v>
      </c>
      <c r="I5220">
        <v>0.4</v>
      </c>
      <c r="J5220">
        <v>0.8</v>
      </c>
      <c r="K5220">
        <v>0.40338450000000003</v>
      </c>
      <c r="L5220">
        <v>0.50118457500000002</v>
      </c>
    </row>
    <row r="5221" spans="1:12" x14ac:dyDescent="0.25">
      <c r="A5221" t="s">
        <v>605</v>
      </c>
      <c r="B5221">
        <v>1</v>
      </c>
      <c r="C5221">
        <v>2</v>
      </c>
      <c r="D5221">
        <v>1</v>
      </c>
      <c r="E5221">
        <v>1038421</v>
      </c>
      <c r="F5221" s="2">
        <v>0</v>
      </c>
      <c r="G5221" s="2">
        <v>0</v>
      </c>
      <c r="H5221" s="2">
        <v>0</v>
      </c>
      <c r="I5221">
        <v>0.4</v>
      </c>
      <c r="J5221">
        <v>0.60000000000000009</v>
      </c>
      <c r="K5221">
        <v>0.51921050000000002</v>
      </c>
      <c r="L5221">
        <v>0.49172367500000003</v>
      </c>
    </row>
    <row r="5222" spans="1:12" x14ac:dyDescent="0.25">
      <c r="A5222" t="s">
        <v>605</v>
      </c>
      <c r="B5222">
        <v>1</v>
      </c>
      <c r="C5222">
        <v>2</v>
      </c>
      <c r="D5222">
        <v>2</v>
      </c>
      <c r="E5222">
        <v>1824164</v>
      </c>
      <c r="F5222" s="2">
        <v>0.01</v>
      </c>
      <c r="G5222" s="2">
        <v>0</v>
      </c>
      <c r="H5222" s="2">
        <v>0</v>
      </c>
      <c r="I5222">
        <v>0.4</v>
      </c>
      <c r="J5222">
        <v>1.6</v>
      </c>
      <c r="K5222">
        <v>1.0120819999999999</v>
      </c>
      <c r="L5222">
        <v>0.91422870000000001</v>
      </c>
    </row>
    <row r="5223" spans="1:12" x14ac:dyDescent="0.25">
      <c r="A5223" t="s">
        <v>605</v>
      </c>
      <c r="B5223">
        <v>1</v>
      </c>
      <c r="C5223">
        <v>1</v>
      </c>
      <c r="D5223">
        <v>1</v>
      </c>
      <c r="E5223">
        <v>419382</v>
      </c>
      <c r="F5223" s="2">
        <v>0.02</v>
      </c>
      <c r="G5223" s="2">
        <v>0</v>
      </c>
      <c r="H5223" s="2">
        <v>0</v>
      </c>
      <c r="I5223">
        <v>0.4</v>
      </c>
      <c r="J5223">
        <v>0.8</v>
      </c>
      <c r="K5223">
        <v>0.40969100000000003</v>
      </c>
      <c r="L5223">
        <v>0.50339185000000009</v>
      </c>
    </row>
    <row r="5224" spans="1:12" x14ac:dyDescent="0.25">
      <c r="A5224" t="s">
        <v>605</v>
      </c>
      <c r="B5224">
        <v>1</v>
      </c>
      <c r="C5224">
        <v>1</v>
      </c>
      <c r="D5224">
        <v>1</v>
      </c>
      <c r="E5224">
        <v>355917</v>
      </c>
      <c r="F5224" s="2">
        <v>0.02</v>
      </c>
      <c r="G5224" s="2">
        <v>0</v>
      </c>
      <c r="H5224" s="2">
        <v>0</v>
      </c>
      <c r="I5224">
        <v>0.4</v>
      </c>
      <c r="J5224">
        <v>0.8</v>
      </c>
      <c r="K5224">
        <v>0.37795849999999998</v>
      </c>
      <c r="L5224">
        <v>0.49228547500000003</v>
      </c>
    </row>
    <row r="5225" spans="1:12" x14ac:dyDescent="0.25">
      <c r="A5225" t="s">
        <v>605</v>
      </c>
      <c r="B5225">
        <v>1</v>
      </c>
      <c r="C5225">
        <v>6</v>
      </c>
      <c r="D5225">
        <v>5</v>
      </c>
      <c r="E5225">
        <v>477381</v>
      </c>
      <c r="F5225" s="2">
        <v>0.01</v>
      </c>
      <c r="G5225" s="2">
        <v>0</v>
      </c>
      <c r="H5225" s="2">
        <v>0</v>
      </c>
      <c r="I5225">
        <v>0.4</v>
      </c>
      <c r="J5225">
        <v>3.8</v>
      </c>
      <c r="K5225">
        <v>0.33869050000000001</v>
      </c>
      <c r="L5225">
        <v>1.2285416749999998</v>
      </c>
    </row>
    <row r="5226" spans="1:12" x14ac:dyDescent="0.25">
      <c r="A5226" t="s">
        <v>605</v>
      </c>
      <c r="B5226">
        <v>1</v>
      </c>
      <c r="C5226">
        <v>1</v>
      </c>
      <c r="D5226">
        <v>1</v>
      </c>
      <c r="E5226">
        <v>364971</v>
      </c>
      <c r="F5226" s="2">
        <v>0.01</v>
      </c>
      <c r="G5226" s="2">
        <v>0</v>
      </c>
      <c r="H5226" s="2">
        <v>0</v>
      </c>
      <c r="I5226">
        <v>0.4</v>
      </c>
      <c r="J5226">
        <v>0.8</v>
      </c>
      <c r="K5226">
        <v>0.2824855</v>
      </c>
      <c r="L5226">
        <v>0.45886992500000001</v>
      </c>
    </row>
    <row r="5227" spans="1:12" x14ac:dyDescent="0.25">
      <c r="A5227" t="s">
        <v>605</v>
      </c>
      <c r="B5227">
        <v>1</v>
      </c>
      <c r="C5227">
        <v>1</v>
      </c>
      <c r="D5227">
        <v>1</v>
      </c>
      <c r="E5227">
        <v>440684</v>
      </c>
      <c r="F5227" s="2">
        <v>0.01</v>
      </c>
      <c r="G5227" s="2">
        <v>0</v>
      </c>
      <c r="H5227" s="2">
        <v>0</v>
      </c>
      <c r="I5227">
        <v>0.4</v>
      </c>
      <c r="J5227">
        <v>0.8</v>
      </c>
      <c r="K5227">
        <v>0.32034200000000002</v>
      </c>
      <c r="L5227">
        <v>0.47211970000000003</v>
      </c>
    </row>
    <row r="5228" spans="1:12" x14ac:dyDescent="0.25">
      <c r="A5228" t="s">
        <v>605</v>
      </c>
      <c r="B5228">
        <v>1</v>
      </c>
      <c r="C5228">
        <v>2</v>
      </c>
      <c r="D5228">
        <v>1</v>
      </c>
      <c r="E5228">
        <v>451759</v>
      </c>
      <c r="F5228" s="2">
        <v>0.01</v>
      </c>
      <c r="G5228" s="2">
        <v>0</v>
      </c>
      <c r="H5228" s="2">
        <v>0</v>
      </c>
      <c r="I5228">
        <v>0.4</v>
      </c>
      <c r="J5228">
        <v>0.60000000000000009</v>
      </c>
      <c r="K5228">
        <v>0.32587949999999999</v>
      </c>
      <c r="L5228">
        <v>0.42405782500000005</v>
      </c>
    </row>
    <row r="5229" spans="1:12" x14ac:dyDescent="0.25">
      <c r="A5229" t="s">
        <v>605</v>
      </c>
      <c r="B5229">
        <v>1</v>
      </c>
      <c r="C5229">
        <v>1</v>
      </c>
      <c r="D5229">
        <v>1</v>
      </c>
      <c r="E5229">
        <v>990016</v>
      </c>
      <c r="F5229" s="2">
        <v>0.01</v>
      </c>
      <c r="G5229" s="2">
        <v>0</v>
      </c>
      <c r="H5229" s="2">
        <v>0</v>
      </c>
      <c r="I5229">
        <v>0.4</v>
      </c>
      <c r="J5229">
        <v>0.8</v>
      </c>
      <c r="K5229">
        <v>0.59500799999999998</v>
      </c>
      <c r="L5229">
        <v>0.5682528</v>
      </c>
    </row>
    <row r="5230" spans="1:12" x14ac:dyDescent="0.25">
      <c r="A5230" t="s">
        <v>605</v>
      </c>
      <c r="B5230">
        <v>1</v>
      </c>
      <c r="C5230">
        <v>4</v>
      </c>
      <c r="D5230">
        <v>4</v>
      </c>
      <c r="E5230">
        <v>413549</v>
      </c>
      <c r="F5230" s="2">
        <v>0.01</v>
      </c>
      <c r="G5230" s="2">
        <v>0</v>
      </c>
      <c r="H5230" s="2">
        <v>0</v>
      </c>
      <c r="I5230">
        <v>0.4</v>
      </c>
      <c r="J5230">
        <v>3.2</v>
      </c>
      <c r="K5230">
        <v>0.30677450000000001</v>
      </c>
      <c r="L5230">
        <v>1.0673710750000001</v>
      </c>
    </row>
    <row r="5231" spans="1:12" x14ac:dyDescent="0.25">
      <c r="A5231" t="s">
        <v>605</v>
      </c>
      <c r="B5231">
        <v>1</v>
      </c>
      <c r="C5231">
        <v>8</v>
      </c>
      <c r="D5231">
        <v>7</v>
      </c>
      <c r="E5231">
        <v>983701</v>
      </c>
      <c r="F5231" s="2">
        <v>0.01</v>
      </c>
      <c r="G5231" s="2">
        <v>0</v>
      </c>
      <c r="H5231" s="2">
        <v>0</v>
      </c>
      <c r="I5231">
        <v>0.4</v>
      </c>
      <c r="J5231">
        <v>5.4</v>
      </c>
      <c r="K5231">
        <v>0.59185049999999995</v>
      </c>
      <c r="L5231">
        <v>1.7171476750000001</v>
      </c>
    </row>
    <row r="5232" spans="1:12" x14ac:dyDescent="0.25">
      <c r="A5232" t="s">
        <v>605</v>
      </c>
      <c r="B5232">
        <v>1</v>
      </c>
      <c r="C5232">
        <v>2</v>
      </c>
      <c r="D5232">
        <v>1</v>
      </c>
      <c r="E5232">
        <v>318399</v>
      </c>
      <c r="F5232" s="2">
        <v>0.01</v>
      </c>
      <c r="G5232" s="2">
        <v>0</v>
      </c>
      <c r="H5232" s="2">
        <v>0</v>
      </c>
      <c r="I5232">
        <v>0.4</v>
      </c>
      <c r="J5232">
        <v>0.60000000000000009</v>
      </c>
      <c r="K5232">
        <v>0.25919950000000003</v>
      </c>
      <c r="L5232">
        <v>0.40071982500000003</v>
      </c>
    </row>
    <row r="5233" spans="1:12" x14ac:dyDescent="0.25">
      <c r="A5233" t="s">
        <v>605</v>
      </c>
      <c r="B5233">
        <v>1</v>
      </c>
      <c r="C5233">
        <v>1</v>
      </c>
      <c r="D5233">
        <v>1</v>
      </c>
      <c r="E5233">
        <v>180064</v>
      </c>
      <c r="F5233" s="2">
        <v>0.02</v>
      </c>
      <c r="G5233" s="2">
        <v>0</v>
      </c>
      <c r="H5233" s="2">
        <v>0</v>
      </c>
      <c r="I5233">
        <v>0.4</v>
      </c>
      <c r="J5233">
        <v>0.8</v>
      </c>
      <c r="K5233">
        <v>0.29003200000000001</v>
      </c>
      <c r="L5233">
        <v>0.46151120000000001</v>
      </c>
    </row>
    <row r="5234" spans="1:12" x14ac:dyDescent="0.25">
      <c r="A5234" t="s">
        <v>605</v>
      </c>
      <c r="B5234">
        <v>1</v>
      </c>
      <c r="C5234">
        <v>2</v>
      </c>
      <c r="D5234">
        <v>2</v>
      </c>
      <c r="E5234">
        <v>345372</v>
      </c>
      <c r="F5234" s="2">
        <v>0.01</v>
      </c>
      <c r="G5234" s="2">
        <v>0</v>
      </c>
      <c r="H5234" s="2">
        <v>0</v>
      </c>
      <c r="I5234">
        <v>0.4</v>
      </c>
      <c r="J5234">
        <v>1.6</v>
      </c>
      <c r="K5234">
        <v>0.27268599999999998</v>
      </c>
      <c r="L5234">
        <v>0.65544010000000008</v>
      </c>
    </row>
    <row r="5235" spans="1:12" x14ac:dyDescent="0.25">
      <c r="A5235" t="s">
        <v>2611</v>
      </c>
      <c r="B5235">
        <v>1</v>
      </c>
      <c r="C5235">
        <v>5</v>
      </c>
      <c r="D5235">
        <v>4</v>
      </c>
      <c r="E5235">
        <v>130481</v>
      </c>
      <c r="F5235" s="2">
        <v>0.04</v>
      </c>
      <c r="G5235" s="2">
        <v>0</v>
      </c>
      <c r="H5235" s="2">
        <v>0</v>
      </c>
      <c r="I5235">
        <v>0.4</v>
      </c>
      <c r="J5235">
        <v>3</v>
      </c>
      <c r="K5235">
        <v>0.4652405</v>
      </c>
      <c r="L5235">
        <v>1.0728341750000001</v>
      </c>
    </row>
    <row r="5236" spans="1:12" x14ac:dyDescent="0.25">
      <c r="A5236" t="s">
        <v>4140</v>
      </c>
      <c r="B5236">
        <v>1</v>
      </c>
      <c r="C5236">
        <v>6</v>
      </c>
      <c r="D5236">
        <v>4</v>
      </c>
      <c r="E5236">
        <v>176548</v>
      </c>
      <c r="F5236" s="2">
        <v>0.04</v>
      </c>
      <c r="G5236" s="2">
        <v>0</v>
      </c>
      <c r="H5236" s="2">
        <v>0.01</v>
      </c>
      <c r="I5236">
        <v>0.4</v>
      </c>
      <c r="J5236">
        <v>2.8000000000000003</v>
      </c>
      <c r="K5236">
        <v>0.73827399999999999</v>
      </c>
      <c r="L5236">
        <v>1.1183959000000001</v>
      </c>
    </row>
    <row r="5237" spans="1:12" x14ac:dyDescent="0.25">
      <c r="A5237" t="s">
        <v>1125</v>
      </c>
      <c r="B5237">
        <v>1</v>
      </c>
      <c r="C5237">
        <v>3</v>
      </c>
      <c r="D5237">
        <v>2</v>
      </c>
      <c r="E5237">
        <v>5722</v>
      </c>
      <c r="F5237" s="2">
        <v>0.02</v>
      </c>
      <c r="G5237" s="2">
        <v>-0.01</v>
      </c>
      <c r="H5237" s="2">
        <v>0.01</v>
      </c>
      <c r="I5237">
        <v>0.4</v>
      </c>
      <c r="J5237">
        <v>1.4000000000000001</v>
      </c>
      <c r="K5237">
        <v>0.30286100000000005</v>
      </c>
      <c r="L5237">
        <v>0.61600135</v>
      </c>
    </row>
    <row r="5238" spans="1:12" x14ac:dyDescent="0.25">
      <c r="A5238" t="s">
        <v>1125</v>
      </c>
      <c r="B5238">
        <v>1</v>
      </c>
      <c r="C5238">
        <v>4</v>
      </c>
      <c r="D5238">
        <v>3</v>
      </c>
      <c r="E5238">
        <v>23222</v>
      </c>
      <c r="F5238" s="2">
        <v>0.03</v>
      </c>
      <c r="G5238" s="2">
        <v>0</v>
      </c>
      <c r="H5238" s="2">
        <v>0</v>
      </c>
      <c r="I5238">
        <v>0.4</v>
      </c>
      <c r="J5238">
        <v>2.2000000000000002</v>
      </c>
      <c r="K5238">
        <v>0.31161099999999997</v>
      </c>
      <c r="L5238">
        <v>0.81906385000000004</v>
      </c>
    </row>
    <row r="5239" spans="1:12" x14ac:dyDescent="0.25">
      <c r="A5239" t="s">
        <v>1125</v>
      </c>
      <c r="B5239">
        <v>1</v>
      </c>
      <c r="C5239">
        <v>2</v>
      </c>
      <c r="D5239">
        <v>2</v>
      </c>
      <c r="E5239">
        <v>13127</v>
      </c>
      <c r="F5239" s="2">
        <v>0.01</v>
      </c>
      <c r="G5239" s="2">
        <v>0</v>
      </c>
      <c r="H5239" s="2">
        <v>0</v>
      </c>
      <c r="I5239">
        <v>0.4</v>
      </c>
      <c r="J5239">
        <v>1.6</v>
      </c>
      <c r="K5239">
        <v>0.10656350000000001</v>
      </c>
      <c r="L5239">
        <v>0.59729722500000004</v>
      </c>
    </row>
    <row r="5240" spans="1:12" x14ac:dyDescent="0.25">
      <c r="A5240" t="s">
        <v>1125</v>
      </c>
      <c r="B5240">
        <v>1</v>
      </c>
      <c r="C5240">
        <v>3</v>
      </c>
      <c r="D5240">
        <v>3</v>
      </c>
      <c r="E5240">
        <v>467230</v>
      </c>
      <c r="F5240" s="2">
        <v>0.01</v>
      </c>
      <c r="G5240" s="2">
        <v>-0.01</v>
      </c>
      <c r="H5240" s="2">
        <v>0</v>
      </c>
      <c r="I5240">
        <v>0.4</v>
      </c>
      <c r="J5240">
        <v>2.4000000000000004</v>
      </c>
      <c r="K5240">
        <v>0.183615</v>
      </c>
      <c r="L5240">
        <v>0.82426525000000006</v>
      </c>
    </row>
    <row r="5241" spans="1:12" x14ac:dyDescent="0.25">
      <c r="A5241" t="s">
        <v>1125</v>
      </c>
      <c r="B5241">
        <v>1</v>
      </c>
      <c r="C5241">
        <v>1</v>
      </c>
      <c r="D5241">
        <v>1</v>
      </c>
      <c r="E5241">
        <v>28378</v>
      </c>
      <c r="F5241" s="2">
        <v>0.01</v>
      </c>
      <c r="G5241" s="2">
        <v>-0.02</v>
      </c>
      <c r="H5241" s="2">
        <v>0.02</v>
      </c>
      <c r="I5241">
        <v>0.4</v>
      </c>
      <c r="J5241">
        <v>0.8</v>
      </c>
      <c r="K5241">
        <v>0.31418900000000005</v>
      </c>
      <c r="L5241">
        <v>0.46996615000000008</v>
      </c>
    </row>
    <row r="5242" spans="1:12" x14ac:dyDescent="0.25">
      <c r="A5242" t="s">
        <v>1125</v>
      </c>
      <c r="B5242">
        <v>1</v>
      </c>
      <c r="C5242">
        <v>4</v>
      </c>
      <c r="D5242">
        <v>3</v>
      </c>
      <c r="E5242">
        <v>12168</v>
      </c>
      <c r="F5242" s="2">
        <v>0.03</v>
      </c>
      <c r="G5242" s="2">
        <v>0</v>
      </c>
      <c r="H5242" s="2">
        <v>0</v>
      </c>
      <c r="I5242">
        <v>0.4</v>
      </c>
      <c r="J5242">
        <v>2.2000000000000002</v>
      </c>
      <c r="K5242">
        <v>0.30608399999999997</v>
      </c>
      <c r="L5242">
        <v>0.81712940000000001</v>
      </c>
    </row>
    <row r="5243" spans="1:12" x14ac:dyDescent="0.25">
      <c r="A5243" t="s">
        <v>1125</v>
      </c>
      <c r="B5243">
        <v>1</v>
      </c>
      <c r="C5243">
        <v>3</v>
      </c>
      <c r="D5243">
        <v>2</v>
      </c>
      <c r="E5243">
        <v>86049</v>
      </c>
      <c r="F5243" s="2">
        <v>0.01</v>
      </c>
      <c r="G5243" s="2">
        <v>0</v>
      </c>
      <c r="H5243" s="2">
        <v>0.01</v>
      </c>
      <c r="I5243">
        <v>0.4</v>
      </c>
      <c r="J5243">
        <v>1.4000000000000001</v>
      </c>
      <c r="K5243">
        <v>0.3930245</v>
      </c>
      <c r="L5243">
        <v>0.64755857500000003</v>
      </c>
    </row>
    <row r="5244" spans="1:12" x14ac:dyDescent="0.25">
      <c r="A5244" t="s">
        <v>1125</v>
      </c>
      <c r="B5244">
        <v>1</v>
      </c>
      <c r="C5244">
        <v>6</v>
      </c>
      <c r="D5244">
        <v>6</v>
      </c>
      <c r="E5244">
        <v>10579</v>
      </c>
      <c r="F5244" s="2">
        <v>0.01</v>
      </c>
      <c r="G5244" s="2">
        <v>0</v>
      </c>
      <c r="H5244" s="2">
        <v>0</v>
      </c>
      <c r="I5244">
        <v>0.4</v>
      </c>
      <c r="J5244">
        <v>4.8000000000000007</v>
      </c>
      <c r="K5244">
        <v>0.10528950000000001</v>
      </c>
      <c r="L5244">
        <v>1.3968513250000003</v>
      </c>
    </row>
    <row r="5245" spans="1:12" x14ac:dyDescent="0.25">
      <c r="A5245" t="s">
        <v>1125</v>
      </c>
      <c r="B5245">
        <v>1</v>
      </c>
      <c r="C5245">
        <v>9</v>
      </c>
      <c r="D5245">
        <v>9</v>
      </c>
      <c r="E5245">
        <v>951271</v>
      </c>
      <c r="F5245" s="2">
        <v>0.01</v>
      </c>
      <c r="G5245" s="2">
        <v>0</v>
      </c>
      <c r="H5245" s="2">
        <v>0</v>
      </c>
      <c r="I5245">
        <v>0.4</v>
      </c>
      <c r="J5245">
        <v>7.2</v>
      </c>
      <c r="K5245">
        <v>0.57563549999999997</v>
      </c>
      <c r="L5245">
        <v>2.1614724249999999</v>
      </c>
    </row>
    <row r="5246" spans="1:12" x14ac:dyDescent="0.25">
      <c r="A5246" t="s">
        <v>1125</v>
      </c>
      <c r="B5246">
        <v>1</v>
      </c>
      <c r="C5246">
        <v>6</v>
      </c>
      <c r="D5246">
        <v>4</v>
      </c>
      <c r="E5246">
        <v>14972</v>
      </c>
      <c r="F5246" s="2">
        <v>0.01</v>
      </c>
      <c r="G5246" s="2">
        <v>0</v>
      </c>
      <c r="H5246" s="2">
        <v>0</v>
      </c>
      <c r="I5246">
        <v>0.4</v>
      </c>
      <c r="J5246">
        <v>2.8000000000000003</v>
      </c>
      <c r="K5246">
        <v>0.107486</v>
      </c>
      <c r="L5246">
        <v>0.89762010000000014</v>
      </c>
    </row>
    <row r="5247" spans="1:12" x14ac:dyDescent="0.25">
      <c r="A5247" t="s">
        <v>1125</v>
      </c>
      <c r="B5247">
        <v>1</v>
      </c>
      <c r="C5247">
        <v>3</v>
      </c>
      <c r="D5247">
        <v>3</v>
      </c>
      <c r="E5247">
        <v>584074</v>
      </c>
      <c r="F5247" s="2">
        <v>0.01</v>
      </c>
      <c r="G5247" s="2">
        <v>0</v>
      </c>
      <c r="H5247" s="2">
        <v>0</v>
      </c>
      <c r="I5247">
        <v>0.4</v>
      </c>
      <c r="J5247">
        <v>2.4000000000000004</v>
      </c>
      <c r="K5247">
        <v>0.39203699999999997</v>
      </c>
      <c r="L5247">
        <v>0.89721295000000012</v>
      </c>
    </row>
    <row r="5248" spans="1:12" x14ac:dyDescent="0.25">
      <c r="A5248" t="s">
        <v>1125</v>
      </c>
      <c r="B5248">
        <v>1</v>
      </c>
      <c r="C5248">
        <v>4</v>
      </c>
      <c r="D5248">
        <v>1</v>
      </c>
      <c r="E5248">
        <v>7260</v>
      </c>
      <c r="F5248" s="2">
        <v>0.03</v>
      </c>
      <c r="G5248" s="2">
        <v>0</v>
      </c>
      <c r="H5248" s="2">
        <v>0</v>
      </c>
      <c r="I5248">
        <v>0.4</v>
      </c>
      <c r="J5248">
        <v>0.19999999999999996</v>
      </c>
      <c r="K5248">
        <v>0.30363000000000001</v>
      </c>
      <c r="L5248">
        <v>0.31627050000000001</v>
      </c>
    </row>
    <row r="5249" spans="1:12" x14ac:dyDescent="0.25">
      <c r="A5249" t="s">
        <v>1125</v>
      </c>
      <c r="B5249">
        <v>1</v>
      </c>
      <c r="C5249">
        <v>18</v>
      </c>
      <c r="D5249">
        <v>11</v>
      </c>
      <c r="E5249">
        <v>1822026</v>
      </c>
      <c r="F5249" s="2">
        <v>0.01</v>
      </c>
      <c r="G5249" s="2">
        <v>0</v>
      </c>
      <c r="H5249" s="2">
        <v>0.01</v>
      </c>
      <c r="I5249">
        <v>0.4</v>
      </c>
      <c r="J5249">
        <v>7.4</v>
      </c>
      <c r="K5249">
        <v>1.2610129999999999</v>
      </c>
      <c r="L5249">
        <v>2.45135455</v>
      </c>
    </row>
    <row r="5250" spans="1:12" x14ac:dyDescent="0.25">
      <c r="A5250" t="s">
        <v>1125</v>
      </c>
      <c r="B5250">
        <v>1</v>
      </c>
      <c r="C5250">
        <v>13</v>
      </c>
      <c r="D5250">
        <v>9</v>
      </c>
      <c r="E5250">
        <v>788136</v>
      </c>
      <c r="F5250" s="2">
        <v>0.01</v>
      </c>
      <c r="G5250" s="2">
        <v>0</v>
      </c>
      <c r="H5250" s="2">
        <v>0</v>
      </c>
      <c r="I5250">
        <v>0.4</v>
      </c>
      <c r="J5250">
        <v>6.4</v>
      </c>
      <c r="K5250">
        <v>0.49406799999999995</v>
      </c>
      <c r="L5250">
        <v>1.9329238000000002</v>
      </c>
    </row>
    <row r="5251" spans="1:12" x14ac:dyDescent="0.25">
      <c r="A5251" t="s">
        <v>1125</v>
      </c>
      <c r="B5251">
        <v>1</v>
      </c>
      <c r="C5251">
        <v>6</v>
      </c>
      <c r="D5251">
        <v>5</v>
      </c>
      <c r="E5251">
        <v>37098</v>
      </c>
      <c r="F5251" s="2">
        <v>0.03</v>
      </c>
      <c r="G5251" s="2">
        <v>0</v>
      </c>
      <c r="H5251" s="2">
        <v>0</v>
      </c>
      <c r="I5251">
        <v>0.4</v>
      </c>
      <c r="J5251">
        <v>3.8</v>
      </c>
      <c r="K5251">
        <v>0.31854899999999997</v>
      </c>
      <c r="L5251">
        <v>1.2214921499999998</v>
      </c>
    </row>
    <row r="5252" spans="1:12" x14ac:dyDescent="0.25">
      <c r="A5252" t="s">
        <v>1125</v>
      </c>
      <c r="B5252">
        <v>1</v>
      </c>
      <c r="C5252">
        <v>5</v>
      </c>
      <c r="D5252">
        <v>5</v>
      </c>
      <c r="E5252">
        <v>868868</v>
      </c>
      <c r="F5252" s="2">
        <v>0.02</v>
      </c>
      <c r="G5252" s="2">
        <v>0</v>
      </c>
      <c r="H5252" s="2">
        <v>0</v>
      </c>
      <c r="I5252">
        <v>0.4</v>
      </c>
      <c r="J5252">
        <v>4</v>
      </c>
      <c r="K5252">
        <v>0.63443399999999994</v>
      </c>
      <c r="L5252">
        <v>1.3820519</v>
      </c>
    </row>
    <row r="5253" spans="1:12" x14ac:dyDescent="0.25">
      <c r="A5253" t="s">
        <v>1125</v>
      </c>
      <c r="B5253">
        <v>1</v>
      </c>
      <c r="C5253">
        <v>11</v>
      </c>
      <c r="D5253">
        <v>10</v>
      </c>
      <c r="E5253">
        <v>733180</v>
      </c>
      <c r="F5253" s="2">
        <v>0.05</v>
      </c>
      <c r="G5253" s="2">
        <v>0</v>
      </c>
      <c r="H5253" s="2">
        <v>0</v>
      </c>
      <c r="I5253">
        <v>0.4</v>
      </c>
      <c r="J5253">
        <v>7.8</v>
      </c>
      <c r="K5253">
        <v>0.86659000000000008</v>
      </c>
      <c r="L5253">
        <v>2.4133065</v>
      </c>
    </row>
    <row r="5254" spans="1:12" x14ac:dyDescent="0.25">
      <c r="A5254" t="s">
        <v>7161</v>
      </c>
      <c r="B5254">
        <v>1</v>
      </c>
      <c r="C5254">
        <v>6</v>
      </c>
      <c r="D5254">
        <v>5</v>
      </c>
      <c r="E5254">
        <v>54141</v>
      </c>
      <c r="F5254" s="2">
        <v>0.01</v>
      </c>
      <c r="G5254" s="2">
        <v>0</v>
      </c>
      <c r="H5254" s="2">
        <v>0</v>
      </c>
      <c r="I5254">
        <v>0.4</v>
      </c>
      <c r="J5254">
        <v>3.8</v>
      </c>
      <c r="K5254">
        <v>0.1270705</v>
      </c>
      <c r="L5254">
        <v>1.1544746749999999</v>
      </c>
    </row>
    <row r="5255" spans="1:12" x14ac:dyDescent="0.25">
      <c r="A5255" t="s">
        <v>7161</v>
      </c>
      <c r="B5255">
        <v>1</v>
      </c>
      <c r="C5255">
        <v>19</v>
      </c>
      <c r="D5255">
        <v>18</v>
      </c>
      <c r="E5255">
        <v>10187747</v>
      </c>
      <c r="F5255" s="2">
        <v>0</v>
      </c>
      <c r="G5255" s="2">
        <v>0</v>
      </c>
      <c r="H5255" s="2">
        <v>0</v>
      </c>
      <c r="I5255">
        <v>0.4</v>
      </c>
      <c r="J5255">
        <v>14.200000000000001</v>
      </c>
      <c r="K5255">
        <v>5.0938734999999999</v>
      </c>
      <c r="L5255">
        <v>5.4928557250000001</v>
      </c>
    </row>
    <row r="5256" spans="1:12" x14ac:dyDescent="0.25">
      <c r="A5256" t="s">
        <v>8725</v>
      </c>
      <c r="B5256">
        <v>1</v>
      </c>
      <c r="C5256">
        <v>14</v>
      </c>
      <c r="D5256">
        <v>2</v>
      </c>
      <c r="E5256">
        <v>1879</v>
      </c>
      <c r="F5256" s="2">
        <v>0.02</v>
      </c>
      <c r="G5256" s="2">
        <v>0</v>
      </c>
      <c r="H5256" s="2">
        <v>0.02</v>
      </c>
      <c r="I5256">
        <v>0.4</v>
      </c>
      <c r="J5256">
        <v>-0.80000000000000027</v>
      </c>
      <c r="K5256">
        <v>0.70093950000000005</v>
      </c>
      <c r="L5256">
        <v>0.20532882499999996</v>
      </c>
    </row>
    <row r="5257" spans="1:12" x14ac:dyDescent="0.25">
      <c r="A5257" t="s">
        <v>5276</v>
      </c>
      <c r="B5257">
        <v>1</v>
      </c>
      <c r="C5257">
        <v>6</v>
      </c>
      <c r="D5257">
        <v>3</v>
      </c>
      <c r="E5257">
        <v>227162</v>
      </c>
      <c r="F5257" s="2">
        <v>0.02</v>
      </c>
      <c r="G5257" s="2">
        <v>0</v>
      </c>
      <c r="H5257" s="2">
        <v>0</v>
      </c>
      <c r="I5257">
        <v>0.4</v>
      </c>
      <c r="J5257">
        <v>1.8000000000000003</v>
      </c>
      <c r="K5257">
        <v>0.313581</v>
      </c>
      <c r="L5257">
        <v>0.71975335000000007</v>
      </c>
    </row>
    <row r="5258" spans="1:12" x14ac:dyDescent="0.25">
      <c r="A5258" t="s">
        <v>3885</v>
      </c>
      <c r="B5258">
        <v>1</v>
      </c>
      <c r="C5258">
        <v>15</v>
      </c>
      <c r="D5258">
        <v>15</v>
      </c>
      <c r="E5258">
        <v>9992803</v>
      </c>
      <c r="F5258" s="2">
        <v>0.02</v>
      </c>
      <c r="G5258" s="2">
        <v>0</v>
      </c>
      <c r="H5258" s="2">
        <v>0.01</v>
      </c>
      <c r="I5258">
        <v>0.4</v>
      </c>
      <c r="J5258">
        <v>12</v>
      </c>
      <c r="K5258">
        <v>5.4464015000000003</v>
      </c>
      <c r="L5258">
        <v>5.0662405250000004</v>
      </c>
    </row>
    <row r="5259" spans="1:12" x14ac:dyDescent="0.25">
      <c r="A5259" t="s">
        <v>5159</v>
      </c>
      <c r="B5259">
        <v>1</v>
      </c>
      <c r="C5259">
        <v>7</v>
      </c>
      <c r="D5259">
        <v>7</v>
      </c>
      <c r="E5259">
        <v>104480</v>
      </c>
      <c r="F5259" s="2">
        <v>0.04</v>
      </c>
      <c r="G5259" s="2">
        <v>0</v>
      </c>
      <c r="H5259" s="2">
        <v>0</v>
      </c>
      <c r="I5259">
        <v>0.4</v>
      </c>
      <c r="J5259">
        <v>5.6000000000000005</v>
      </c>
      <c r="K5259">
        <v>0.45224000000000003</v>
      </c>
      <c r="L5259">
        <v>1.7182840000000001</v>
      </c>
    </row>
    <row r="5260" spans="1:12" x14ac:dyDescent="0.25">
      <c r="A5260" t="s">
        <v>5159</v>
      </c>
      <c r="B5260">
        <v>1</v>
      </c>
      <c r="C5260">
        <v>8</v>
      </c>
      <c r="D5260">
        <v>8</v>
      </c>
      <c r="E5260">
        <v>2959424</v>
      </c>
      <c r="F5260" s="2">
        <v>0.01</v>
      </c>
      <c r="G5260" s="2">
        <v>0</v>
      </c>
      <c r="H5260" s="2">
        <v>0</v>
      </c>
      <c r="I5260">
        <v>0.4</v>
      </c>
      <c r="J5260">
        <v>6.4</v>
      </c>
      <c r="K5260">
        <v>1.579712</v>
      </c>
      <c r="L5260">
        <v>2.3128992000000004</v>
      </c>
    </row>
    <row r="5261" spans="1:12" x14ac:dyDescent="0.25">
      <c r="A5261" t="s">
        <v>5159</v>
      </c>
      <c r="B5261">
        <v>1</v>
      </c>
      <c r="C5261">
        <v>15</v>
      </c>
      <c r="D5261">
        <v>15</v>
      </c>
      <c r="E5261">
        <v>813414</v>
      </c>
      <c r="F5261" s="2">
        <v>0.06</v>
      </c>
      <c r="G5261" s="2">
        <v>0</v>
      </c>
      <c r="H5261" s="2">
        <v>0.01</v>
      </c>
      <c r="I5261">
        <v>0.4</v>
      </c>
      <c r="J5261">
        <v>12</v>
      </c>
      <c r="K5261">
        <v>1.256707</v>
      </c>
      <c r="L5261">
        <v>3.5998474499999999</v>
      </c>
    </row>
    <row r="5262" spans="1:12" x14ac:dyDescent="0.25">
      <c r="A5262" t="s">
        <v>5159</v>
      </c>
      <c r="B5262">
        <v>1</v>
      </c>
      <c r="C5262">
        <v>7</v>
      </c>
      <c r="D5262">
        <v>7</v>
      </c>
      <c r="E5262">
        <v>1632401</v>
      </c>
      <c r="F5262" s="2">
        <v>0.02</v>
      </c>
      <c r="G5262" s="2">
        <v>0</v>
      </c>
      <c r="H5262" s="2">
        <v>0.01</v>
      </c>
      <c r="I5262">
        <v>0.4</v>
      </c>
      <c r="J5262">
        <v>5.6000000000000005</v>
      </c>
      <c r="K5262">
        <v>1.2662005000000001</v>
      </c>
      <c r="L5262">
        <v>2.0031701750000002</v>
      </c>
    </row>
    <row r="5263" spans="1:12" x14ac:dyDescent="0.25">
      <c r="A5263" t="s">
        <v>7400</v>
      </c>
      <c r="B5263">
        <v>1</v>
      </c>
      <c r="C5263">
        <v>5</v>
      </c>
      <c r="D5263">
        <v>5</v>
      </c>
      <c r="E5263">
        <v>78344</v>
      </c>
      <c r="F5263" s="2">
        <v>0.04</v>
      </c>
      <c r="G5263" s="2">
        <v>0</v>
      </c>
      <c r="H5263" s="2">
        <v>0.01</v>
      </c>
      <c r="I5263">
        <v>0.4</v>
      </c>
      <c r="J5263">
        <v>4</v>
      </c>
      <c r="K5263">
        <v>0.68917200000000001</v>
      </c>
      <c r="L5263">
        <v>1.4012102000000002</v>
      </c>
    </row>
    <row r="5264" spans="1:12" x14ac:dyDescent="0.25">
      <c r="A5264" t="s">
        <v>7400</v>
      </c>
      <c r="B5264">
        <v>1</v>
      </c>
      <c r="C5264">
        <v>4</v>
      </c>
      <c r="D5264">
        <v>2</v>
      </c>
      <c r="E5264">
        <v>74210</v>
      </c>
      <c r="F5264" s="2">
        <v>7.0000000000000007E-2</v>
      </c>
      <c r="G5264" s="2">
        <v>0</v>
      </c>
      <c r="H5264" s="2">
        <v>0.01</v>
      </c>
      <c r="I5264">
        <v>0.4</v>
      </c>
      <c r="J5264">
        <v>1.2000000000000002</v>
      </c>
      <c r="K5264">
        <v>0.98710500000000012</v>
      </c>
      <c r="L5264">
        <v>0.80548675000000003</v>
      </c>
    </row>
    <row r="5265" spans="1:12" x14ac:dyDescent="0.25">
      <c r="A5265" t="s">
        <v>2947</v>
      </c>
      <c r="B5265">
        <v>1</v>
      </c>
      <c r="C5265">
        <v>6</v>
      </c>
      <c r="D5265">
        <v>4</v>
      </c>
      <c r="E5265">
        <v>874883</v>
      </c>
      <c r="F5265" s="2">
        <v>0.02</v>
      </c>
      <c r="G5265" s="2">
        <v>0</v>
      </c>
      <c r="H5265" s="2">
        <v>0</v>
      </c>
      <c r="I5265">
        <v>0.4</v>
      </c>
      <c r="J5265">
        <v>2.8000000000000003</v>
      </c>
      <c r="K5265">
        <v>0.63744149999999999</v>
      </c>
      <c r="L5265">
        <v>1.083104525</v>
      </c>
    </row>
    <row r="5266" spans="1:12" x14ac:dyDescent="0.25">
      <c r="A5266" t="s">
        <v>2947</v>
      </c>
      <c r="B5266">
        <v>1</v>
      </c>
      <c r="C5266">
        <v>7</v>
      </c>
      <c r="D5266">
        <v>6</v>
      </c>
      <c r="E5266">
        <v>100812</v>
      </c>
      <c r="F5266" s="2">
        <v>0.01</v>
      </c>
      <c r="G5266" s="2">
        <v>0</v>
      </c>
      <c r="H5266" s="2">
        <v>0</v>
      </c>
      <c r="I5266">
        <v>0.4</v>
      </c>
      <c r="J5266">
        <v>4.6000000000000005</v>
      </c>
      <c r="K5266">
        <v>0.15040600000000001</v>
      </c>
      <c r="L5266">
        <v>1.3626421</v>
      </c>
    </row>
    <row r="5267" spans="1:12" x14ac:dyDescent="0.25">
      <c r="A5267" t="s">
        <v>20703</v>
      </c>
      <c r="B5267">
        <v>1</v>
      </c>
      <c r="C5267">
        <v>9</v>
      </c>
      <c r="D5267">
        <v>9</v>
      </c>
      <c r="E5267">
        <v>362345</v>
      </c>
      <c r="F5267" s="2">
        <v>0</v>
      </c>
      <c r="G5267" s="2">
        <v>0</v>
      </c>
      <c r="H5267" s="2">
        <v>0</v>
      </c>
      <c r="I5267">
        <v>0.4</v>
      </c>
      <c r="J5267">
        <v>7.2</v>
      </c>
      <c r="K5267">
        <v>0.18117249999999999</v>
      </c>
      <c r="L5267">
        <v>2.0234103750000001</v>
      </c>
    </row>
    <row r="5268" spans="1:12" x14ac:dyDescent="0.25">
      <c r="A5268" t="s">
        <v>12097</v>
      </c>
      <c r="B5268">
        <v>1</v>
      </c>
      <c r="C5268">
        <v>9</v>
      </c>
      <c r="D5268">
        <v>9</v>
      </c>
      <c r="E5268">
        <v>834551</v>
      </c>
      <c r="F5268" s="2">
        <v>0.02</v>
      </c>
      <c r="G5268" s="2">
        <v>0</v>
      </c>
      <c r="H5268" s="2">
        <v>0</v>
      </c>
      <c r="I5268">
        <v>0.4</v>
      </c>
      <c r="J5268">
        <v>7.2</v>
      </c>
      <c r="K5268">
        <v>0.61727549999999998</v>
      </c>
      <c r="L5268">
        <v>2.176046425</v>
      </c>
    </row>
    <row r="5269" spans="1:12" x14ac:dyDescent="0.25">
      <c r="A5269" t="s">
        <v>1331</v>
      </c>
      <c r="B5269">
        <v>1</v>
      </c>
      <c r="C5269">
        <v>7</v>
      </c>
      <c r="D5269">
        <v>3</v>
      </c>
      <c r="E5269">
        <v>18875</v>
      </c>
      <c r="F5269" s="2">
        <v>0.01</v>
      </c>
      <c r="G5269" s="2">
        <v>0</v>
      </c>
      <c r="H5269" s="2">
        <v>0</v>
      </c>
      <c r="I5269">
        <v>0.4</v>
      </c>
      <c r="J5269">
        <v>1.6000000000000003</v>
      </c>
      <c r="K5269">
        <v>0.10943750000000001</v>
      </c>
      <c r="L5269">
        <v>0.59830312500000005</v>
      </c>
    </row>
    <row r="5270" spans="1:12" x14ac:dyDescent="0.25">
      <c r="A5270" t="s">
        <v>178</v>
      </c>
      <c r="B5270">
        <v>1</v>
      </c>
      <c r="C5270">
        <v>6</v>
      </c>
      <c r="D5270">
        <v>5</v>
      </c>
      <c r="E5270">
        <v>31015</v>
      </c>
      <c r="F5270" s="2">
        <v>0.01</v>
      </c>
      <c r="G5270" s="2">
        <v>0</v>
      </c>
      <c r="H5270" s="2">
        <v>0</v>
      </c>
      <c r="I5270">
        <v>0.4</v>
      </c>
      <c r="J5270">
        <v>3.8</v>
      </c>
      <c r="K5270">
        <v>0.1155075</v>
      </c>
      <c r="L5270">
        <v>1.1504276249999998</v>
      </c>
    </row>
    <row r="5271" spans="1:12" x14ac:dyDescent="0.25">
      <c r="A5271" t="s">
        <v>178</v>
      </c>
      <c r="B5271">
        <v>1</v>
      </c>
      <c r="C5271">
        <v>8</v>
      </c>
      <c r="D5271">
        <v>7</v>
      </c>
      <c r="E5271">
        <v>66239</v>
      </c>
      <c r="F5271" s="2">
        <v>0.01</v>
      </c>
      <c r="G5271" s="2">
        <v>0</v>
      </c>
      <c r="H5271" s="2">
        <v>0</v>
      </c>
      <c r="I5271">
        <v>0.4</v>
      </c>
      <c r="J5271">
        <v>5.4</v>
      </c>
      <c r="K5271">
        <v>0.1331195</v>
      </c>
      <c r="L5271">
        <v>1.5565918250000002</v>
      </c>
    </row>
    <row r="5272" spans="1:12" x14ac:dyDescent="0.25">
      <c r="A5272" t="s">
        <v>178</v>
      </c>
      <c r="B5272">
        <v>1</v>
      </c>
      <c r="C5272">
        <v>18</v>
      </c>
      <c r="D5272">
        <v>17</v>
      </c>
      <c r="E5272">
        <v>309062</v>
      </c>
      <c r="F5272" s="2">
        <v>0.01</v>
      </c>
      <c r="G5272" s="2">
        <v>0</v>
      </c>
      <c r="H5272" s="2">
        <v>0</v>
      </c>
      <c r="I5272">
        <v>0.4</v>
      </c>
      <c r="J5272">
        <v>13.400000000000002</v>
      </c>
      <c r="K5272">
        <v>0.25453100000000001</v>
      </c>
      <c r="L5272">
        <v>3.5990858500000007</v>
      </c>
    </row>
    <row r="5273" spans="1:12" x14ac:dyDescent="0.25">
      <c r="A5273" t="s">
        <v>178</v>
      </c>
      <c r="B5273">
        <v>1</v>
      </c>
      <c r="C5273">
        <v>8</v>
      </c>
      <c r="D5273">
        <v>7</v>
      </c>
      <c r="E5273">
        <v>715011</v>
      </c>
      <c r="F5273" s="2">
        <v>0.01</v>
      </c>
      <c r="G5273" s="2">
        <v>0</v>
      </c>
      <c r="H5273" s="2">
        <v>0</v>
      </c>
      <c r="I5273">
        <v>0.4</v>
      </c>
      <c r="J5273">
        <v>5.4</v>
      </c>
      <c r="K5273">
        <v>0.45750550000000001</v>
      </c>
      <c r="L5273">
        <v>1.6701269250000002</v>
      </c>
    </row>
    <row r="5274" spans="1:12" x14ac:dyDescent="0.25">
      <c r="A5274" t="s">
        <v>178</v>
      </c>
      <c r="B5274">
        <v>1</v>
      </c>
      <c r="C5274">
        <v>6</v>
      </c>
      <c r="D5274">
        <v>6</v>
      </c>
      <c r="E5274">
        <v>249973</v>
      </c>
      <c r="F5274" s="2">
        <v>0.02</v>
      </c>
      <c r="G5274" s="2">
        <v>0</v>
      </c>
      <c r="H5274" s="2">
        <v>0</v>
      </c>
      <c r="I5274">
        <v>0.4</v>
      </c>
      <c r="J5274">
        <v>4.8000000000000007</v>
      </c>
      <c r="K5274">
        <v>0.32498650000000001</v>
      </c>
      <c r="L5274">
        <v>1.4737452750000004</v>
      </c>
    </row>
    <row r="5275" spans="1:12" x14ac:dyDescent="0.25">
      <c r="A5275" t="s">
        <v>7905</v>
      </c>
      <c r="B5275">
        <v>1</v>
      </c>
      <c r="C5275">
        <v>5</v>
      </c>
      <c r="D5275">
        <v>5</v>
      </c>
      <c r="E5275">
        <v>27898</v>
      </c>
      <c r="F5275" s="2">
        <v>0.01</v>
      </c>
      <c r="G5275" s="2">
        <v>0</v>
      </c>
      <c r="H5275" s="2">
        <v>0</v>
      </c>
      <c r="I5275">
        <v>0.4</v>
      </c>
      <c r="J5275">
        <v>4</v>
      </c>
      <c r="K5275">
        <v>0.11394900000000001</v>
      </c>
      <c r="L5275">
        <v>1.1998821500000001</v>
      </c>
    </row>
    <row r="5276" spans="1:12" x14ac:dyDescent="0.25">
      <c r="A5276" t="s">
        <v>18605</v>
      </c>
      <c r="B5276">
        <v>1</v>
      </c>
      <c r="C5276">
        <v>11</v>
      </c>
      <c r="D5276">
        <v>11</v>
      </c>
      <c r="E5276">
        <v>133049</v>
      </c>
      <c r="F5276" s="2">
        <v>0.05</v>
      </c>
      <c r="G5276" s="2">
        <v>0</v>
      </c>
      <c r="H5276" s="2">
        <v>0</v>
      </c>
      <c r="I5276">
        <v>0.4</v>
      </c>
      <c r="J5276">
        <v>8.8000000000000007</v>
      </c>
      <c r="K5276">
        <v>0.5665245000000001</v>
      </c>
      <c r="L5276">
        <v>2.5582835750000004</v>
      </c>
    </row>
    <row r="5277" spans="1:12" x14ac:dyDescent="0.25">
      <c r="A5277" t="s">
        <v>20781</v>
      </c>
      <c r="B5277">
        <v>1</v>
      </c>
      <c r="C5277">
        <v>10</v>
      </c>
      <c r="D5277">
        <v>9</v>
      </c>
      <c r="E5277">
        <v>2522343</v>
      </c>
      <c r="F5277" s="2">
        <v>0.02</v>
      </c>
      <c r="G5277" s="2">
        <v>0</v>
      </c>
      <c r="H5277" s="2">
        <v>0</v>
      </c>
      <c r="I5277">
        <v>0.4</v>
      </c>
      <c r="J5277">
        <v>7</v>
      </c>
      <c r="K5277">
        <v>1.4611714999999998</v>
      </c>
      <c r="L5277">
        <v>2.4214100250000001</v>
      </c>
    </row>
    <row r="5278" spans="1:12" x14ac:dyDescent="0.25">
      <c r="A5278" t="s">
        <v>780</v>
      </c>
      <c r="B5278">
        <v>1</v>
      </c>
      <c r="C5278">
        <v>6</v>
      </c>
      <c r="D5278">
        <v>6</v>
      </c>
      <c r="E5278">
        <v>113169</v>
      </c>
      <c r="F5278" s="2">
        <v>0.01</v>
      </c>
      <c r="G5278" s="2">
        <v>0</v>
      </c>
      <c r="H5278" s="2">
        <v>0.01</v>
      </c>
      <c r="I5278">
        <v>0.4</v>
      </c>
      <c r="J5278">
        <v>4.8000000000000007</v>
      </c>
      <c r="K5278">
        <v>0.40658450000000002</v>
      </c>
      <c r="L5278">
        <v>1.5023045750000004</v>
      </c>
    </row>
    <row r="5279" spans="1:12" x14ac:dyDescent="0.25">
      <c r="A5279" t="s">
        <v>780</v>
      </c>
      <c r="B5279">
        <v>1</v>
      </c>
      <c r="C5279">
        <v>6</v>
      </c>
      <c r="D5279">
        <v>3</v>
      </c>
      <c r="E5279">
        <v>81267</v>
      </c>
      <c r="F5279" s="2">
        <v>0.01</v>
      </c>
      <c r="G5279" s="2">
        <v>0</v>
      </c>
      <c r="H5279" s="2">
        <v>0</v>
      </c>
      <c r="I5279">
        <v>0.4</v>
      </c>
      <c r="J5279">
        <v>1.8000000000000003</v>
      </c>
      <c r="K5279">
        <v>0.14063349999999999</v>
      </c>
      <c r="L5279">
        <v>0.65922172500000009</v>
      </c>
    </row>
    <row r="5280" spans="1:12" x14ac:dyDescent="0.25">
      <c r="A5280" t="s">
        <v>780</v>
      </c>
      <c r="B5280">
        <v>1</v>
      </c>
      <c r="C5280">
        <v>12</v>
      </c>
      <c r="D5280">
        <v>12</v>
      </c>
      <c r="E5280">
        <v>923602</v>
      </c>
      <c r="F5280" s="2">
        <v>0</v>
      </c>
      <c r="G5280" s="2">
        <v>0</v>
      </c>
      <c r="H5280" s="2">
        <v>0</v>
      </c>
      <c r="I5280">
        <v>0.4</v>
      </c>
      <c r="J5280">
        <v>9.6000000000000014</v>
      </c>
      <c r="K5280">
        <v>0.46180099999999996</v>
      </c>
      <c r="L5280">
        <v>2.7216303500000003</v>
      </c>
    </row>
    <row r="5281" spans="1:12" x14ac:dyDescent="0.25">
      <c r="A5281" t="s">
        <v>780</v>
      </c>
      <c r="B5281">
        <v>1</v>
      </c>
      <c r="C5281">
        <v>2</v>
      </c>
      <c r="D5281">
        <v>1</v>
      </c>
      <c r="E5281">
        <v>52336</v>
      </c>
      <c r="F5281" s="2">
        <v>0.01</v>
      </c>
      <c r="G5281" s="2">
        <v>0</v>
      </c>
      <c r="H5281" s="2">
        <v>0</v>
      </c>
      <c r="I5281">
        <v>0.4</v>
      </c>
      <c r="J5281">
        <v>0.60000000000000009</v>
      </c>
      <c r="K5281">
        <v>0.126168</v>
      </c>
      <c r="L5281">
        <v>0.35415880000000005</v>
      </c>
    </row>
    <row r="5282" spans="1:12" x14ac:dyDescent="0.25">
      <c r="A5282" t="s">
        <v>780</v>
      </c>
      <c r="B5282">
        <v>1</v>
      </c>
      <c r="C5282">
        <v>6</v>
      </c>
      <c r="D5282">
        <v>5</v>
      </c>
      <c r="E5282">
        <v>243470</v>
      </c>
      <c r="F5282" s="2">
        <v>0.01</v>
      </c>
      <c r="G5282" s="2">
        <v>0</v>
      </c>
      <c r="H5282" s="2">
        <v>0</v>
      </c>
      <c r="I5282">
        <v>0.4</v>
      </c>
      <c r="J5282">
        <v>3.8</v>
      </c>
      <c r="K5282">
        <v>0.22173500000000002</v>
      </c>
      <c r="L5282">
        <v>1.1876072499999999</v>
      </c>
    </row>
    <row r="5283" spans="1:12" x14ac:dyDescent="0.25">
      <c r="A5283" t="s">
        <v>19005</v>
      </c>
      <c r="B5283">
        <v>1</v>
      </c>
      <c r="C5283">
        <v>7</v>
      </c>
      <c r="D5283">
        <v>2</v>
      </c>
      <c r="E5283">
        <v>25961</v>
      </c>
      <c r="F5283" s="2">
        <v>0.08</v>
      </c>
      <c r="G5283" s="2">
        <v>0</v>
      </c>
      <c r="H5283" s="2">
        <v>0</v>
      </c>
      <c r="I5283">
        <v>0.4</v>
      </c>
      <c r="J5283">
        <v>0.60000000000000009</v>
      </c>
      <c r="K5283">
        <v>0.81298049999999999</v>
      </c>
      <c r="L5283">
        <v>0.59454317500000009</v>
      </c>
    </row>
    <row r="5284" spans="1:12" x14ac:dyDescent="0.25">
      <c r="A5284" t="s">
        <v>16688</v>
      </c>
      <c r="B5284">
        <v>1</v>
      </c>
      <c r="C5284">
        <v>5</v>
      </c>
      <c r="D5284">
        <v>3</v>
      </c>
      <c r="E5284">
        <v>1808</v>
      </c>
      <c r="F5284" s="2">
        <v>0.01</v>
      </c>
      <c r="G5284" s="2">
        <v>0</v>
      </c>
      <c r="H5284" s="2">
        <v>0.01</v>
      </c>
      <c r="I5284">
        <v>0.4</v>
      </c>
      <c r="J5284">
        <v>2.0000000000000004</v>
      </c>
      <c r="K5284">
        <v>0.35090399999999999</v>
      </c>
      <c r="L5284">
        <v>0.78281640000000019</v>
      </c>
    </row>
    <row r="5285" spans="1:12" x14ac:dyDescent="0.25">
      <c r="A5285" t="s">
        <v>814</v>
      </c>
      <c r="B5285">
        <v>1</v>
      </c>
      <c r="C5285">
        <v>6</v>
      </c>
      <c r="D5285">
        <v>5</v>
      </c>
      <c r="E5285">
        <v>277184</v>
      </c>
      <c r="F5285" s="2">
        <v>0.04</v>
      </c>
      <c r="G5285" s="2">
        <v>0</v>
      </c>
      <c r="H5285" s="2">
        <v>0</v>
      </c>
      <c r="I5285">
        <v>0.4</v>
      </c>
      <c r="J5285">
        <v>3.8</v>
      </c>
      <c r="K5285">
        <v>0.53859199999999996</v>
      </c>
      <c r="L5285">
        <v>1.2985072</v>
      </c>
    </row>
    <row r="5286" spans="1:12" x14ac:dyDescent="0.25">
      <c r="A5286" t="s">
        <v>814</v>
      </c>
      <c r="B5286">
        <v>1</v>
      </c>
      <c r="C5286">
        <v>7</v>
      </c>
      <c r="D5286">
        <v>6</v>
      </c>
      <c r="E5286">
        <v>91213</v>
      </c>
      <c r="F5286" s="2">
        <v>0.03</v>
      </c>
      <c r="G5286" s="2">
        <v>-0.01</v>
      </c>
      <c r="H5286" s="2">
        <v>0.01</v>
      </c>
      <c r="I5286">
        <v>0.4</v>
      </c>
      <c r="J5286">
        <v>4.6000000000000005</v>
      </c>
      <c r="K5286">
        <v>0.44560650000000002</v>
      </c>
      <c r="L5286">
        <v>1.4659622750000001</v>
      </c>
    </row>
    <row r="5287" spans="1:12" x14ac:dyDescent="0.25">
      <c r="A5287" t="s">
        <v>814</v>
      </c>
      <c r="B5287">
        <v>1</v>
      </c>
      <c r="C5287">
        <v>14</v>
      </c>
      <c r="D5287">
        <v>13</v>
      </c>
      <c r="E5287">
        <v>356063</v>
      </c>
      <c r="F5287" s="2">
        <v>0.04</v>
      </c>
      <c r="G5287" s="2">
        <v>0</v>
      </c>
      <c r="H5287" s="2">
        <v>0</v>
      </c>
      <c r="I5287">
        <v>0.4</v>
      </c>
      <c r="J5287">
        <v>10.200000000000001</v>
      </c>
      <c r="K5287">
        <v>0.57803150000000003</v>
      </c>
      <c r="L5287">
        <v>2.9123110250000006</v>
      </c>
    </row>
    <row r="5288" spans="1:12" x14ac:dyDescent="0.25">
      <c r="A5288" t="s">
        <v>814</v>
      </c>
      <c r="B5288">
        <v>1</v>
      </c>
      <c r="C5288">
        <v>8</v>
      </c>
      <c r="D5288">
        <v>6</v>
      </c>
      <c r="E5288">
        <v>223475</v>
      </c>
      <c r="F5288" s="2">
        <v>0.05</v>
      </c>
      <c r="G5288" s="2">
        <v>0</v>
      </c>
      <c r="H5288" s="2">
        <v>0</v>
      </c>
      <c r="I5288">
        <v>0.4</v>
      </c>
      <c r="J5288">
        <v>4.4000000000000004</v>
      </c>
      <c r="K5288">
        <v>0.61173750000000005</v>
      </c>
      <c r="L5288">
        <v>1.4741081250000003</v>
      </c>
    </row>
    <row r="5289" spans="1:12" x14ac:dyDescent="0.25">
      <c r="A5289" t="s">
        <v>814</v>
      </c>
      <c r="B5289">
        <v>1</v>
      </c>
      <c r="C5289">
        <v>5</v>
      </c>
      <c r="D5289">
        <v>1</v>
      </c>
      <c r="E5289">
        <v>79306</v>
      </c>
      <c r="F5289" s="2">
        <v>0.05</v>
      </c>
      <c r="G5289" s="2">
        <v>0</v>
      </c>
      <c r="H5289" s="2">
        <v>0.01</v>
      </c>
      <c r="I5289">
        <v>0.4</v>
      </c>
      <c r="J5289">
        <v>0</v>
      </c>
      <c r="K5289">
        <v>0.78965300000000016</v>
      </c>
      <c r="L5289">
        <v>0.43637855000000009</v>
      </c>
    </row>
    <row r="5290" spans="1:12" x14ac:dyDescent="0.25">
      <c r="A5290" t="s">
        <v>814</v>
      </c>
      <c r="B5290">
        <v>1</v>
      </c>
      <c r="C5290">
        <v>7</v>
      </c>
      <c r="D5290">
        <v>6</v>
      </c>
      <c r="E5290">
        <v>752354</v>
      </c>
      <c r="F5290" s="2">
        <v>0.04</v>
      </c>
      <c r="G5290" s="2">
        <v>0</v>
      </c>
      <c r="H5290" s="2">
        <v>0</v>
      </c>
      <c r="I5290">
        <v>0.4</v>
      </c>
      <c r="J5290">
        <v>4.6000000000000005</v>
      </c>
      <c r="K5290">
        <v>0.77617700000000001</v>
      </c>
      <c r="L5290">
        <v>1.58166195</v>
      </c>
    </row>
    <row r="5291" spans="1:12" x14ac:dyDescent="0.25">
      <c r="A5291" t="s">
        <v>814</v>
      </c>
      <c r="B5291">
        <v>1</v>
      </c>
      <c r="C5291">
        <v>13</v>
      </c>
      <c r="D5291">
        <v>12</v>
      </c>
      <c r="E5291">
        <v>341347</v>
      </c>
      <c r="F5291" s="2">
        <v>0.04</v>
      </c>
      <c r="G5291" s="2">
        <v>0</v>
      </c>
      <c r="H5291" s="2">
        <v>0</v>
      </c>
      <c r="I5291">
        <v>0.4</v>
      </c>
      <c r="J5291">
        <v>9.4000000000000021</v>
      </c>
      <c r="K5291">
        <v>0.57067350000000006</v>
      </c>
      <c r="L5291">
        <v>2.7097357250000007</v>
      </c>
    </row>
    <row r="5292" spans="1:12" x14ac:dyDescent="0.25">
      <c r="A5292" t="s">
        <v>814</v>
      </c>
      <c r="B5292">
        <v>1</v>
      </c>
      <c r="C5292">
        <v>8</v>
      </c>
      <c r="D5292">
        <v>8</v>
      </c>
      <c r="E5292">
        <v>105973</v>
      </c>
      <c r="F5292" s="2">
        <v>0.05</v>
      </c>
      <c r="G5292" s="2">
        <v>0</v>
      </c>
      <c r="H5292" s="2">
        <v>0.01</v>
      </c>
      <c r="I5292">
        <v>0.4</v>
      </c>
      <c r="J5292">
        <v>6.4</v>
      </c>
      <c r="K5292">
        <v>0.80298650000000016</v>
      </c>
      <c r="L5292">
        <v>2.0410452750000001</v>
      </c>
    </row>
    <row r="5293" spans="1:12" x14ac:dyDescent="0.25">
      <c r="A5293" t="s">
        <v>814</v>
      </c>
      <c r="B5293">
        <v>1</v>
      </c>
      <c r="C5293">
        <v>6</v>
      </c>
      <c r="D5293">
        <v>6</v>
      </c>
      <c r="E5293">
        <v>185947</v>
      </c>
      <c r="F5293" s="2">
        <v>0.04</v>
      </c>
      <c r="G5293" s="2">
        <v>0</v>
      </c>
      <c r="H5293" s="2">
        <v>0</v>
      </c>
      <c r="I5293">
        <v>0.4</v>
      </c>
      <c r="J5293">
        <v>4.8000000000000007</v>
      </c>
      <c r="K5293">
        <v>0.49297350000000001</v>
      </c>
      <c r="L5293">
        <v>1.5325407250000003</v>
      </c>
    </row>
    <row r="5294" spans="1:12" x14ac:dyDescent="0.25">
      <c r="A5294" t="s">
        <v>2653</v>
      </c>
      <c r="B5294">
        <v>1</v>
      </c>
      <c r="C5294">
        <v>5</v>
      </c>
      <c r="D5294">
        <v>4</v>
      </c>
      <c r="E5294">
        <v>57309</v>
      </c>
      <c r="F5294" s="2">
        <v>0.03</v>
      </c>
      <c r="G5294" s="2">
        <v>0</v>
      </c>
      <c r="H5294" s="2">
        <v>0</v>
      </c>
      <c r="I5294">
        <v>0.4</v>
      </c>
      <c r="J5294">
        <v>3</v>
      </c>
      <c r="K5294">
        <v>0.32865449999999996</v>
      </c>
      <c r="L5294">
        <v>1.025029075</v>
      </c>
    </row>
    <row r="5295" spans="1:12" x14ac:dyDescent="0.25">
      <c r="A5295" t="s">
        <v>2653</v>
      </c>
      <c r="B5295">
        <v>1</v>
      </c>
      <c r="C5295">
        <v>5</v>
      </c>
      <c r="D5295">
        <v>5</v>
      </c>
      <c r="E5295">
        <v>37376</v>
      </c>
      <c r="F5295" s="2">
        <v>0.06</v>
      </c>
      <c r="G5295" s="2">
        <v>0</v>
      </c>
      <c r="H5295" s="2">
        <v>0.01</v>
      </c>
      <c r="I5295">
        <v>0.4</v>
      </c>
      <c r="J5295">
        <v>4</v>
      </c>
      <c r="K5295">
        <v>0.86868800000000002</v>
      </c>
      <c r="L5295">
        <v>1.4640408000000003</v>
      </c>
    </row>
    <row r="5296" spans="1:12" x14ac:dyDescent="0.25">
      <c r="A5296" t="s">
        <v>2653</v>
      </c>
      <c r="B5296">
        <v>1</v>
      </c>
      <c r="C5296">
        <v>5</v>
      </c>
      <c r="D5296">
        <v>5</v>
      </c>
      <c r="E5296">
        <v>49313</v>
      </c>
      <c r="F5296" s="2">
        <v>0.05</v>
      </c>
      <c r="G5296" s="2">
        <v>0</v>
      </c>
      <c r="H5296" s="2">
        <v>0.01</v>
      </c>
      <c r="I5296">
        <v>0.4</v>
      </c>
      <c r="J5296">
        <v>4</v>
      </c>
      <c r="K5296">
        <v>0.77465650000000008</v>
      </c>
      <c r="L5296">
        <v>1.431129775</v>
      </c>
    </row>
    <row r="5297" spans="1:12" x14ac:dyDescent="0.25">
      <c r="A5297" t="s">
        <v>2653</v>
      </c>
      <c r="B5297">
        <v>1</v>
      </c>
      <c r="C5297">
        <v>7</v>
      </c>
      <c r="D5297">
        <v>6</v>
      </c>
      <c r="E5297">
        <v>53006</v>
      </c>
      <c r="F5297" s="2">
        <v>0.06</v>
      </c>
      <c r="G5297" s="2">
        <v>0</v>
      </c>
      <c r="H5297" s="2">
        <v>0.01</v>
      </c>
      <c r="I5297">
        <v>0.4</v>
      </c>
      <c r="J5297">
        <v>4.6000000000000005</v>
      </c>
      <c r="K5297">
        <v>0.87650300000000003</v>
      </c>
      <c r="L5297">
        <v>1.6167760499999999</v>
      </c>
    </row>
    <row r="5298" spans="1:12" x14ac:dyDescent="0.25">
      <c r="A5298" t="s">
        <v>2653</v>
      </c>
      <c r="B5298">
        <v>1</v>
      </c>
      <c r="C5298">
        <v>5</v>
      </c>
      <c r="D5298">
        <v>3</v>
      </c>
      <c r="E5298">
        <v>22786</v>
      </c>
      <c r="F5298" s="2">
        <v>0.06</v>
      </c>
      <c r="G5298" s="2">
        <v>0</v>
      </c>
      <c r="H5298" s="2">
        <v>0.01</v>
      </c>
      <c r="I5298">
        <v>0.4</v>
      </c>
      <c r="J5298">
        <v>2.0000000000000004</v>
      </c>
      <c r="K5298">
        <v>0.86139299999999996</v>
      </c>
      <c r="L5298">
        <v>0.96148755000000019</v>
      </c>
    </row>
    <row r="5299" spans="1:12" x14ac:dyDescent="0.25">
      <c r="A5299" t="s">
        <v>2653</v>
      </c>
      <c r="B5299">
        <v>1</v>
      </c>
      <c r="C5299">
        <v>4</v>
      </c>
      <c r="D5299">
        <v>4</v>
      </c>
      <c r="E5299">
        <v>56071</v>
      </c>
      <c r="F5299" s="2">
        <v>0.05</v>
      </c>
      <c r="G5299" s="2">
        <v>0</v>
      </c>
      <c r="H5299" s="2">
        <v>0</v>
      </c>
      <c r="I5299">
        <v>0.4</v>
      </c>
      <c r="J5299">
        <v>3.2</v>
      </c>
      <c r="K5299">
        <v>0.5280355000000001</v>
      </c>
      <c r="L5299">
        <v>1.144812425</v>
      </c>
    </row>
    <row r="5300" spans="1:12" x14ac:dyDescent="0.25">
      <c r="A5300" t="s">
        <v>2653</v>
      </c>
      <c r="B5300">
        <v>1</v>
      </c>
      <c r="C5300">
        <v>6</v>
      </c>
      <c r="D5300">
        <v>6</v>
      </c>
      <c r="E5300">
        <v>64316</v>
      </c>
      <c r="F5300" s="2">
        <v>0.04</v>
      </c>
      <c r="G5300" s="2">
        <v>0</v>
      </c>
      <c r="H5300" s="2">
        <v>0</v>
      </c>
      <c r="I5300">
        <v>0.4</v>
      </c>
      <c r="J5300">
        <v>4.8000000000000007</v>
      </c>
      <c r="K5300">
        <v>0.43215800000000004</v>
      </c>
      <c r="L5300">
        <v>1.5112553000000004</v>
      </c>
    </row>
    <row r="5301" spans="1:12" x14ac:dyDescent="0.25">
      <c r="A5301" t="s">
        <v>2653</v>
      </c>
      <c r="B5301">
        <v>1</v>
      </c>
      <c r="C5301">
        <v>4</v>
      </c>
      <c r="D5301">
        <v>4</v>
      </c>
      <c r="E5301">
        <v>33317</v>
      </c>
      <c r="F5301" s="2">
        <v>0.05</v>
      </c>
      <c r="G5301" s="2">
        <v>0</v>
      </c>
      <c r="H5301" s="2">
        <v>0.01</v>
      </c>
      <c r="I5301">
        <v>0.4</v>
      </c>
      <c r="J5301">
        <v>3.2</v>
      </c>
      <c r="K5301">
        <v>0.76665850000000013</v>
      </c>
      <c r="L5301">
        <v>1.2283304750000001</v>
      </c>
    </row>
    <row r="5302" spans="1:12" x14ac:dyDescent="0.25">
      <c r="A5302" t="s">
        <v>16891</v>
      </c>
      <c r="B5302">
        <v>1</v>
      </c>
      <c r="C5302">
        <v>21</v>
      </c>
      <c r="D5302">
        <v>20</v>
      </c>
      <c r="E5302">
        <v>1749832</v>
      </c>
      <c r="F5302" s="2">
        <v>0.04</v>
      </c>
      <c r="G5302" s="2">
        <v>0</v>
      </c>
      <c r="H5302" s="2">
        <v>0.01</v>
      </c>
      <c r="I5302">
        <v>0.4</v>
      </c>
      <c r="J5302">
        <v>15.8</v>
      </c>
      <c r="K5302">
        <v>1.5249159999999999</v>
      </c>
      <c r="L5302">
        <v>4.6437206</v>
      </c>
    </row>
    <row r="5303" spans="1:12" x14ac:dyDescent="0.25">
      <c r="A5303" t="s">
        <v>749</v>
      </c>
      <c r="B5303">
        <v>1</v>
      </c>
      <c r="C5303">
        <v>8</v>
      </c>
      <c r="D5303">
        <v>8</v>
      </c>
      <c r="E5303">
        <v>1744302</v>
      </c>
      <c r="F5303" s="2">
        <v>0.03</v>
      </c>
      <c r="G5303" s="2">
        <v>0</v>
      </c>
      <c r="H5303" s="2">
        <v>0</v>
      </c>
      <c r="I5303">
        <v>0.4</v>
      </c>
      <c r="J5303">
        <v>6.4</v>
      </c>
      <c r="K5303">
        <v>1.1721509999999999</v>
      </c>
      <c r="L5303">
        <v>2.1702528500000002</v>
      </c>
    </row>
    <row r="5304" spans="1:12" x14ac:dyDescent="0.25">
      <c r="A5304" t="s">
        <v>749</v>
      </c>
      <c r="B5304">
        <v>1</v>
      </c>
      <c r="C5304">
        <v>7</v>
      </c>
      <c r="D5304">
        <v>7</v>
      </c>
      <c r="E5304">
        <v>11188382</v>
      </c>
      <c r="F5304" s="2">
        <v>0.04</v>
      </c>
      <c r="G5304" s="2">
        <v>0</v>
      </c>
      <c r="H5304" s="2">
        <v>0</v>
      </c>
      <c r="I5304">
        <v>0.4</v>
      </c>
      <c r="J5304">
        <v>5.6000000000000005</v>
      </c>
      <c r="K5304">
        <v>5.9941909999999998</v>
      </c>
      <c r="L5304">
        <v>3.6579668499999998</v>
      </c>
    </row>
    <row r="5305" spans="1:12" x14ac:dyDescent="0.25">
      <c r="A5305" t="s">
        <v>749</v>
      </c>
      <c r="B5305">
        <v>1</v>
      </c>
      <c r="C5305">
        <v>21</v>
      </c>
      <c r="D5305">
        <v>19</v>
      </c>
      <c r="E5305">
        <v>1367332</v>
      </c>
      <c r="F5305" s="2">
        <v>0.04</v>
      </c>
      <c r="G5305" s="2">
        <v>0</v>
      </c>
      <c r="H5305" s="2">
        <v>0</v>
      </c>
      <c r="I5305">
        <v>0.4</v>
      </c>
      <c r="J5305">
        <v>14.8</v>
      </c>
      <c r="K5305">
        <v>1.083666</v>
      </c>
      <c r="L5305">
        <v>4.2392831000000006</v>
      </c>
    </row>
    <row r="5306" spans="1:12" x14ac:dyDescent="0.25">
      <c r="A5306" t="s">
        <v>749</v>
      </c>
      <c r="B5306">
        <v>1</v>
      </c>
      <c r="C5306">
        <v>5</v>
      </c>
      <c r="D5306">
        <v>5</v>
      </c>
      <c r="E5306">
        <v>2297105</v>
      </c>
      <c r="F5306" s="2">
        <v>0.03</v>
      </c>
      <c r="G5306" s="2">
        <v>0</v>
      </c>
      <c r="H5306" s="2">
        <v>0</v>
      </c>
      <c r="I5306">
        <v>0.4</v>
      </c>
      <c r="J5306">
        <v>4</v>
      </c>
      <c r="K5306">
        <v>1.4485524999999999</v>
      </c>
      <c r="L5306">
        <v>1.6669933750000001</v>
      </c>
    </row>
    <row r="5307" spans="1:12" x14ac:dyDescent="0.25">
      <c r="A5307" t="s">
        <v>749</v>
      </c>
      <c r="B5307">
        <v>1</v>
      </c>
      <c r="C5307">
        <v>3</v>
      </c>
      <c r="D5307">
        <v>3</v>
      </c>
      <c r="E5307">
        <v>1073831</v>
      </c>
      <c r="F5307" s="2">
        <v>0.03</v>
      </c>
      <c r="G5307" s="2">
        <v>0</v>
      </c>
      <c r="H5307" s="2">
        <v>0</v>
      </c>
      <c r="I5307">
        <v>0.4</v>
      </c>
      <c r="J5307">
        <v>2.4000000000000004</v>
      </c>
      <c r="K5307">
        <v>0.83691549999999992</v>
      </c>
      <c r="L5307">
        <v>1.0529204249999999</v>
      </c>
    </row>
    <row r="5308" spans="1:12" x14ac:dyDescent="0.25">
      <c r="A5308" t="s">
        <v>749</v>
      </c>
      <c r="B5308">
        <v>1</v>
      </c>
      <c r="C5308">
        <v>7</v>
      </c>
      <c r="D5308">
        <v>7</v>
      </c>
      <c r="E5308">
        <v>3729425</v>
      </c>
      <c r="F5308" s="2">
        <v>0.03</v>
      </c>
      <c r="G5308" s="2">
        <v>0</v>
      </c>
      <c r="H5308" s="2">
        <v>0</v>
      </c>
      <c r="I5308">
        <v>0.4</v>
      </c>
      <c r="J5308">
        <v>5.6000000000000005</v>
      </c>
      <c r="K5308">
        <v>2.1647124999999998</v>
      </c>
      <c r="L5308">
        <v>2.3176493749999998</v>
      </c>
    </row>
    <row r="5309" spans="1:12" x14ac:dyDescent="0.25">
      <c r="A5309" t="s">
        <v>749</v>
      </c>
      <c r="B5309">
        <v>1</v>
      </c>
      <c r="C5309">
        <v>7</v>
      </c>
      <c r="D5309">
        <v>7</v>
      </c>
      <c r="E5309">
        <v>1628628</v>
      </c>
      <c r="F5309" s="2">
        <v>0.03</v>
      </c>
      <c r="G5309" s="2">
        <v>0</v>
      </c>
      <c r="H5309" s="2">
        <v>0</v>
      </c>
      <c r="I5309">
        <v>0.4</v>
      </c>
      <c r="J5309">
        <v>5.6000000000000005</v>
      </c>
      <c r="K5309">
        <v>1.114314</v>
      </c>
      <c r="L5309">
        <v>1.9500099</v>
      </c>
    </row>
    <row r="5310" spans="1:12" x14ac:dyDescent="0.25">
      <c r="A5310" t="s">
        <v>749</v>
      </c>
      <c r="B5310">
        <v>1</v>
      </c>
      <c r="C5310">
        <v>8</v>
      </c>
      <c r="D5310">
        <v>7</v>
      </c>
      <c r="E5310">
        <v>3601697</v>
      </c>
      <c r="F5310" s="2">
        <v>0.03</v>
      </c>
      <c r="G5310" s="2">
        <v>0</v>
      </c>
      <c r="H5310" s="2">
        <v>0</v>
      </c>
      <c r="I5310">
        <v>0.4</v>
      </c>
      <c r="J5310">
        <v>5.4</v>
      </c>
      <c r="K5310">
        <v>2.1008484999999997</v>
      </c>
      <c r="L5310">
        <v>2.245296975</v>
      </c>
    </row>
    <row r="5311" spans="1:12" x14ac:dyDescent="0.25">
      <c r="A5311" t="s">
        <v>749</v>
      </c>
      <c r="B5311">
        <v>1</v>
      </c>
      <c r="C5311">
        <v>6</v>
      </c>
      <c r="D5311">
        <v>6</v>
      </c>
      <c r="E5311">
        <v>1156041</v>
      </c>
      <c r="F5311" s="2">
        <v>0.03</v>
      </c>
      <c r="G5311" s="2">
        <v>0</v>
      </c>
      <c r="H5311" s="2">
        <v>0</v>
      </c>
      <c r="I5311">
        <v>0.4</v>
      </c>
      <c r="J5311">
        <v>4.8000000000000007</v>
      </c>
      <c r="K5311">
        <v>0.87802049999999987</v>
      </c>
      <c r="L5311">
        <v>1.6673071750000004</v>
      </c>
    </row>
    <row r="5312" spans="1:12" x14ac:dyDescent="0.25">
      <c r="A5312" t="s">
        <v>749</v>
      </c>
      <c r="B5312">
        <v>1</v>
      </c>
      <c r="C5312">
        <v>2</v>
      </c>
      <c r="D5312">
        <v>1</v>
      </c>
      <c r="E5312">
        <v>1127588</v>
      </c>
      <c r="F5312" s="2">
        <v>0.04</v>
      </c>
      <c r="G5312" s="2">
        <v>0</v>
      </c>
      <c r="H5312" s="2">
        <v>0</v>
      </c>
      <c r="I5312">
        <v>0.4</v>
      </c>
      <c r="J5312">
        <v>0.60000000000000009</v>
      </c>
      <c r="K5312">
        <v>0.96379400000000004</v>
      </c>
      <c r="L5312">
        <v>0.64732790000000007</v>
      </c>
    </row>
    <row r="5313" spans="1:12" x14ac:dyDescent="0.25">
      <c r="A5313" t="s">
        <v>749</v>
      </c>
      <c r="B5313">
        <v>1</v>
      </c>
      <c r="C5313">
        <v>12</v>
      </c>
      <c r="D5313">
        <v>11</v>
      </c>
      <c r="E5313">
        <v>4265963</v>
      </c>
      <c r="F5313" s="2">
        <v>0.02</v>
      </c>
      <c r="G5313" s="2">
        <v>0</v>
      </c>
      <c r="H5313" s="2">
        <v>0</v>
      </c>
      <c r="I5313">
        <v>0.4</v>
      </c>
      <c r="J5313">
        <v>8.6000000000000014</v>
      </c>
      <c r="K5313">
        <v>2.3329815000000003</v>
      </c>
      <c r="L5313">
        <v>3.1265435250000007</v>
      </c>
    </row>
    <row r="5314" spans="1:12" x14ac:dyDescent="0.25">
      <c r="A5314" t="s">
        <v>749</v>
      </c>
      <c r="B5314">
        <v>1</v>
      </c>
      <c r="C5314">
        <v>5</v>
      </c>
      <c r="D5314">
        <v>2</v>
      </c>
      <c r="E5314">
        <v>1666780</v>
      </c>
      <c r="F5314" s="2">
        <v>0.03</v>
      </c>
      <c r="G5314" s="2">
        <v>0</v>
      </c>
      <c r="H5314" s="2">
        <v>0</v>
      </c>
      <c r="I5314">
        <v>0.4</v>
      </c>
      <c r="J5314">
        <v>1</v>
      </c>
      <c r="K5314">
        <v>1.1333899999999999</v>
      </c>
      <c r="L5314">
        <v>0.80668649999999997</v>
      </c>
    </row>
    <row r="5315" spans="1:12" x14ac:dyDescent="0.25">
      <c r="A5315" t="s">
        <v>749</v>
      </c>
      <c r="B5315">
        <v>1</v>
      </c>
      <c r="C5315">
        <v>18</v>
      </c>
      <c r="D5315">
        <v>9</v>
      </c>
      <c r="E5315">
        <v>1120841</v>
      </c>
      <c r="F5315" s="2">
        <v>0.04</v>
      </c>
      <c r="G5315" s="2">
        <v>0</v>
      </c>
      <c r="H5315" s="2">
        <v>0</v>
      </c>
      <c r="I5315">
        <v>0.4</v>
      </c>
      <c r="J5315">
        <v>5.4</v>
      </c>
      <c r="K5315">
        <v>0.96042050000000001</v>
      </c>
      <c r="L5315">
        <v>1.8461471750000003</v>
      </c>
    </row>
    <row r="5316" spans="1:12" x14ac:dyDescent="0.25">
      <c r="A5316" t="s">
        <v>749</v>
      </c>
      <c r="B5316">
        <v>1</v>
      </c>
      <c r="C5316">
        <v>3</v>
      </c>
      <c r="D5316">
        <v>3</v>
      </c>
      <c r="E5316">
        <v>1830129</v>
      </c>
      <c r="F5316" s="2">
        <v>0.03</v>
      </c>
      <c r="G5316" s="2">
        <v>0</v>
      </c>
      <c r="H5316" s="2">
        <v>0</v>
      </c>
      <c r="I5316">
        <v>0.4</v>
      </c>
      <c r="J5316">
        <v>2.4000000000000004</v>
      </c>
      <c r="K5316">
        <v>1.2150645</v>
      </c>
      <c r="L5316">
        <v>1.1852725750000002</v>
      </c>
    </row>
    <row r="5317" spans="1:12" x14ac:dyDescent="0.25">
      <c r="A5317" t="s">
        <v>749</v>
      </c>
      <c r="B5317">
        <v>1</v>
      </c>
      <c r="C5317">
        <v>14</v>
      </c>
      <c r="D5317">
        <v>13</v>
      </c>
      <c r="E5317">
        <v>2082799</v>
      </c>
      <c r="F5317" s="2">
        <v>0.03</v>
      </c>
      <c r="G5317" s="2">
        <v>0</v>
      </c>
      <c r="H5317" s="2">
        <v>0</v>
      </c>
      <c r="I5317">
        <v>0.4</v>
      </c>
      <c r="J5317">
        <v>10.200000000000001</v>
      </c>
      <c r="K5317">
        <v>1.3413995000000001</v>
      </c>
      <c r="L5317">
        <v>3.1794898250000005</v>
      </c>
    </row>
    <row r="5318" spans="1:12" x14ac:dyDescent="0.25">
      <c r="A5318" t="s">
        <v>749</v>
      </c>
      <c r="B5318">
        <v>1</v>
      </c>
      <c r="C5318">
        <v>8</v>
      </c>
      <c r="D5318">
        <v>5</v>
      </c>
      <c r="E5318">
        <v>940570</v>
      </c>
      <c r="F5318" s="2">
        <v>0.06</v>
      </c>
      <c r="G5318" s="2">
        <v>0</v>
      </c>
      <c r="H5318" s="2">
        <v>0</v>
      </c>
      <c r="I5318">
        <v>0.4</v>
      </c>
      <c r="J5318">
        <v>3.4</v>
      </c>
      <c r="K5318">
        <v>1.0702849999999999</v>
      </c>
      <c r="L5318">
        <v>1.38459975</v>
      </c>
    </row>
    <row r="5319" spans="1:12" x14ac:dyDescent="0.25">
      <c r="A5319" t="s">
        <v>749</v>
      </c>
      <c r="B5319">
        <v>1</v>
      </c>
      <c r="C5319">
        <v>3</v>
      </c>
      <c r="D5319">
        <v>3</v>
      </c>
      <c r="E5319">
        <v>2956442</v>
      </c>
      <c r="F5319" s="2">
        <v>0.03</v>
      </c>
      <c r="G5319" s="2">
        <v>0</v>
      </c>
      <c r="H5319" s="2">
        <v>0</v>
      </c>
      <c r="I5319">
        <v>0.4</v>
      </c>
      <c r="J5319">
        <v>2.4000000000000004</v>
      </c>
      <c r="K5319">
        <v>1.7782210000000001</v>
      </c>
      <c r="L5319">
        <v>1.3823773500000001</v>
      </c>
    </row>
    <row r="5320" spans="1:12" x14ac:dyDescent="0.25">
      <c r="A5320" t="s">
        <v>749</v>
      </c>
      <c r="B5320">
        <v>1</v>
      </c>
      <c r="C5320">
        <v>6</v>
      </c>
      <c r="D5320">
        <v>5</v>
      </c>
      <c r="E5320">
        <v>2084134</v>
      </c>
      <c r="F5320" s="2">
        <v>0.04</v>
      </c>
      <c r="G5320" s="2">
        <v>0</v>
      </c>
      <c r="H5320" s="2">
        <v>0</v>
      </c>
      <c r="I5320">
        <v>0.4</v>
      </c>
      <c r="J5320">
        <v>3.8</v>
      </c>
      <c r="K5320">
        <v>1.4420669999999998</v>
      </c>
      <c r="L5320">
        <v>1.6147234499999996</v>
      </c>
    </row>
    <row r="5321" spans="1:12" x14ac:dyDescent="0.25">
      <c r="A5321" t="s">
        <v>12358</v>
      </c>
      <c r="B5321">
        <v>1</v>
      </c>
      <c r="C5321">
        <v>8</v>
      </c>
      <c r="D5321">
        <v>5</v>
      </c>
      <c r="E5321">
        <v>27571</v>
      </c>
      <c r="F5321" s="2">
        <v>0.01</v>
      </c>
      <c r="G5321" s="2">
        <v>0</v>
      </c>
      <c r="H5321" s="2">
        <v>0</v>
      </c>
      <c r="I5321">
        <v>0.4</v>
      </c>
      <c r="J5321">
        <v>3.4</v>
      </c>
      <c r="K5321">
        <v>0.11378550000000001</v>
      </c>
      <c r="L5321">
        <v>1.049824925</v>
      </c>
    </row>
    <row r="5322" spans="1:12" x14ac:dyDescent="0.25">
      <c r="A5322" t="s">
        <v>5936</v>
      </c>
      <c r="B5322">
        <v>1</v>
      </c>
      <c r="C5322">
        <v>6</v>
      </c>
      <c r="D5322">
        <v>6</v>
      </c>
      <c r="E5322">
        <v>97879</v>
      </c>
      <c r="F5322" s="2">
        <v>0.04</v>
      </c>
      <c r="G5322" s="2">
        <v>0</v>
      </c>
      <c r="H5322" s="2">
        <v>0</v>
      </c>
      <c r="I5322">
        <v>0.4</v>
      </c>
      <c r="J5322">
        <v>4.8000000000000007</v>
      </c>
      <c r="K5322">
        <v>0.44893950000000005</v>
      </c>
      <c r="L5322">
        <v>1.5171288250000003</v>
      </c>
    </row>
    <row r="5323" spans="1:12" x14ac:dyDescent="0.25">
      <c r="A5323" t="s">
        <v>17948</v>
      </c>
      <c r="B5323">
        <v>1</v>
      </c>
      <c r="C5323">
        <v>5</v>
      </c>
      <c r="D5323">
        <v>5</v>
      </c>
      <c r="E5323">
        <v>3195</v>
      </c>
      <c r="F5323" s="2">
        <v>0</v>
      </c>
      <c r="G5323" s="2">
        <v>0</v>
      </c>
      <c r="H5323" s="2">
        <v>0</v>
      </c>
      <c r="I5323">
        <v>0.4</v>
      </c>
      <c r="J5323">
        <v>4</v>
      </c>
      <c r="K5323">
        <v>1.5975E-3</v>
      </c>
      <c r="L5323">
        <v>1.1605591250000002</v>
      </c>
    </row>
    <row r="5324" spans="1:12" x14ac:dyDescent="0.25">
      <c r="A5324" t="s">
        <v>625</v>
      </c>
      <c r="B5324">
        <v>1</v>
      </c>
      <c r="C5324">
        <v>7</v>
      </c>
      <c r="D5324">
        <v>7</v>
      </c>
      <c r="E5324">
        <v>54340</v>
      </c>
      <c r="F5324" s="2">
        <v>0</v>
      </c>
      <c r="G5324" s="2">
        <v>0</v>
      </c>
      <c r="H5324" s="2">
        <v>0</v>
      </c>
      <c r="I5324">
        <v>0.4</v>
      </c>
      <c r="J5324">
        <v>5.6000000000000005</v>
      </c>
      <c r="K5324">
        <v>2.717E-2</v>
      </c>
      <c r="L5324">
        <v>1.5695095000000001</v>
      </c>
    </row>
    <row r="5325" spans="1:12" x14ac:dyDescent="0.25">
      <c r="A5325" t="s">
        <v>625</v>
      </c>
      <c r="B5325">
        <v>1</v>
      </c>
      <c r="C5325">
        <v>8</v>
      </c>
      <c r="D5325">
        <v>6</v>
      </c>
      <c r="E5325">
        <v>96463</v>
      </c>
      <c r="F5325" s="2">
        <v>0</v>
      </c>
      <c r="G5325" s="2">
        <v>0</v>
      </c>
      <c r="H5325" s="2">
        <v>0.01</v>
      </c>
      <c r="I5325">
        <v>0.4</v>
      </c>
      <c r="J5325">
        <v>4.4000000000000004</v>
      </c>
      <c r="K5325">
        <v>0.29823149999999998</v>
      </c>
      <c r="L5325">
        <v>1.3643810250000001</v>
      </c>
    </row>
    <row r="5326" spans="1:12" x14ac:dyDescent="0.25">
      <c r="A5326" t="s">
        <v>625</v>
      </c>
      <c r="B5326">
        <v>1</v>
      </c>
      <c r="C5326">
        <v>7</v>
      </c>
      <c r="D5326">
        <v>6</v>
      </c>
      <c r="E5326">
        <v>402199</v>
      </c>
      <c r="F5326" s="2">
        <v>0.01</v>
      </c>
      <c r="G5326" s="2">
        <v>0</v>
      </c>
      <c r="H5326" s="2">
        <v>0</v>
      </c>
      <c r="I5326">
        <v>0.4</v>
      </c>
      <c r="J5326">
        <v>4.6000000000000005</v>
      </c>
      <c r="K5326">
        <v>0.30109949999999996</v>
      </c>
      <c r="L5326">
        <v>1.4153848250000001</v>
      </c>
    </row>
    <row r="5327" spans="1:12" x14ac:dyDescent="0.25">
      <c r="A5327" t="s">
        <v>625</v>
      </c>
      <c r="B5327">
        <v>1</v>
      </c>
      <c r="C5327">
        <v>8</v>
      </c>
      <c r="D5327">
        <v>7</v>
      </c>
      <c r="E5327">
        <v>44733</v>
      </c>
      <c r="F5327" s="2">
        <v>0.01</v>
      </c>
      <c r="G5327" s="2">
        <v>0</v>
      </c>
      <c r="H5327" s="2">
        <v>0.01</v>
      </c>
      <c r="I5327">
        <v>0.4</v>
      </c>
      <c r="J5327">
        <v>5.4</v>
      </c>
      <c r="K5327">
        <v>0.37236649999999999</v>
      </c>
      <c r="L5327">
        <v>1.6403282750000003</v>
      </c>
    </row>
    <row r="5328" spans="1:12" x14ac:dyDescent="0.25">
      <c r="A5328" t="s">
        <v>17735</v>
      </c>
      <c r="B5328">
        <v>1</v>
      </c>
      <c r="C5328">
        <v>8</v>
      </c>
      <c r="D5328">
        <v>8</v>
      </c>
      <c r="E5328">
        <v>899565</v>
      </c>
      <c r="F5328" s="2">
        <v>0</v>
      </c>
      <c r="G5328" s="2">
        <v>0</v>
      </c>
      <c r="H5328" s="2">
        <v>0</v>
      </c>
      <c r="I5328">
        <v>0.4</v>
      </c>
      <c r="J5328">
        <v>6.4</v>
      </c>
      <c r="K5328">
        <v>0.44978249999999997</v>
      </c>
      <c r="L5328">
        <v>1.9174238750000003</v>
      </c>
    </row>
    <row r="5329" spans="1:12" x14ac:dyDescent="0.25">
      <c r="A5329" t="s">
        <v>10027</v>
      </c>
      <c r="B5329">
        <v>1</v>
      </c>
      <c r="C5329">
        <v>7</v>
      </c>
      <c r="D5329">
        <v>6</v>
      </c>
      <c r="E5329">
        <v>89218</v>
      </c>
      <c r="F5329" s="2">
        <v>0.03</v>
      </c>
      <c r="G5329" s="2">
        <v>0</v>
      </c>
      <c r="H5329" s="2">
        <v>0.01</v>
      </c>
      <c r="I5329">
        <v>0.4</v>
      </c>
      <c r="J5329">
        <v>4.6000000000000005</v>
      </c>
      <c r="K5329">
        <v>0.59460899999999994</v>
      </c>
      <c r="L5329">
        <v>1.51811315</v>
      </c>
    </row>
    <row r="5330" spans="1:12" x14ac:dyDescent="0.25">
      <c r="A5330" t="s">
        <v>11482</v>
      </c>
      <c r="B5330">
        <v>1</v>
      </c>
      <c r="C5330">
        <v>6</v>
      </c>
      <c r="D5330">
        <v>6</v>
      </c>
      <c r="E5330">
        <v>26940</v>
      </c>
      <c r="F5330" s="2">
        <v>7.0000000000000007E-2</v>
      </c>
      <c r="G5330" s="2">
        <v>0</v>
      </c>
      <c r="H5330" s="2">
        <v>0.01</v>
      </c>
      <c r="I5330">
        <v>0.4</v>
      </c>
      <c r="J5330">
        <v>4.8000000000000007</v>
      </c>
      <c r="K5330">
        <v>0.96347000000000005</v>
      </c>
      <c r="L5330">
        <v>1.6972145000000003</v>
      </c>
    </row>
    <row r="5331" spans="1:12" x14ac:dyDescent="0.25">
      <c r="A5331" t="s">
        <v>601</v>
      </c>
      <c r="B5331">
        <v>1</v>
      </c>
      <c r="C5331">
        <v>1</v>
      </c>
      <c r="D5331">
        <v>1</v>
      </c>
      <c r="E5331">
        <v>628234</v>
      </c>
      <c r="F5331" s="2">
        <v>0.02</v>
      </c>
      <c r="G5331" s="2">
        <v>0</v>
      </c>
      <c r="H5331" s="2">
        <v>0</v>
      </c>
      <c r="I5331">
        <v>0.4</v>
      </c>
      <c r="J5331">
        <v>0.8</v>
      </c>
      <c r="K5331">
        <v>0.51411699999999994</v>
      </c>
      <c r="L5331">
        <v>0.53994094999999998</v>
      </c>
    </row>
    <row r="5332" spans="1:12" x14ac:dyDescent="0.25">
      <c r="A5332" t="s">
        <v>601</v>
      </c>
      <c r="B5332">
        <v>1</v>
      </c>
      <c r="C5332">
        <v>5</v>
      </c>
      <c r="D5332">
        <v>3</v>
      </c>
      <c r="E5332">
        <v>219193</v>
      </c>
      <c r="F5332" s="2">
        <v>0.04</v>
      </c>
      <c r="G5332" s="2">
        <v>0</v>
      </c>
      <c r="H5332" s="2">
        <v>0</v>
      </c>
      <c r="I5332">
        <v>0.4</v>
      </c>
      <c r="J5332">
        <v>2.0000000000000004</v>
      </c>
      <c r="K5332">
        <v>0.50959650000000001</v>
      </c>
      <c r="L5332">
        <v>0.83835877500000011</v>
      </c>
    </row>
    <row r="5333" spans="1:12" x14ac:dyDescent="0.25">
      <c r="A5333" t="s">
        <v>601</v>
      </c>
      <c r="B5333">
        <v>1</v>
      </c>
      <c r="C5333">
        <v>1</v>
      </c>
      <c r="D5333">
        <v>1</v>
      </c>
      <c r="E5333">
        <v>319104</v>
      </c>
      <c r="F5333" s="2">
        <v>0.03</v>
      </c>
      <c r="G5333" s="2">
        <v>0</v>
      </c>
      <c r="H5333" s="2">
        <v>0</v>
      </c>
      <c r="I5333">
        <v>0.4</v>
      </c>
      <c r="J5333">
        <v>0.8</v>
      </c>
      <c r="K5333">
        <v>0.45955199999999996</v>
      </c>
      <c r="L5333">
        <v>0.52084320000000006</v>
      </c>
    </row>
    <row r="5334" spans="1:12" x14ac:dyDescent="0.25">
      <c r="A5334" t="s">
        <v>601</v>
      </c>
      <c r="B5334">
        <v>1</v>
      </c>
      <c r="C5334">
        <v>4</v>
      </c>
      <c r="D5334">
        <v>4</v>
      </c>
      <c r="E5334">
        <v>176811</v>
      </c>
      <c r="F5334" s="2">
        <v>0.02</v>
      </c>
      <c r="G5334" s="2">
        <v>0</v>
      </c>
      <c r="H5334" s="2">
        <v>0</v>
      </c>
      <c r="I5334">
        <v>0.4</v>
      </c>
      <c r="J5334">
        <v>3.2</v>
      </c>
      <c r="K5334">
        <v>0.28840549999999998</v>
      </c>
      <c r="L5334">
        <v>1.0609419250000001</v>
      </c>
    </row>
    <row r="5335" spans="1:12" x14ac:dyDescent="0.25">
      <c r="A5335" t="s">
        <v>601</v>
      </c>
      <c r="B5335">
        <v>1</v>
      </c>
      <c r="C5335">
        <v>3</v>
      </c>
      <c r="D5335">
        <v>3</v>
      </c>
      <c r="E5335">
        <v>1887277</v>
      </c>
      <c r="F5335" s="2">
        <v>0.02</v>
      </c>
      <c r="G5335" s="2">
        <v>0</v>
      </c>
      <c r="H5335" s="2">
        <v>0</v>
      </c>
      <c r="I5335">
        <v>0.4</v>
      </c>
      <c r="J5335">
        <v>2.4000000000000004</v>
      </c>
      <c r="K5335">
        <v>1.1436385</v>
      </c>
      <c r="L5335">
        <v>1.1602734750000001</v>
      </c>
    </row>
    <row r="5336" spans="1:12" x14ac:dyDescent="0.25">
      <c r="A5336" t="s">
        <v>601</v>
      </c>
      <c r="B5336">
        <v>1</v>
      </c>
      <c r="C5336">
        <v>1</v>
      </c>
      <c r="D5336">
        <v>1</v>
      </c>
      <c r="E5336">
        <v>110339</v>
      </c>
      <c r="F5336" s="2">
        <v>0.01</v>
      </c>
      <c r="G5336" s="2">
        <v>0</v>
      </c>
      <c r="H5336" s="2">
        <v>0</v>
      </c>
      <c r="I5336">
        <v>0.4</v>
      </c>
      <c r="J5336">
        <v>0.8</v>
      </c>
      <c r="K5336">
        <v>0.15516950000000002</v>
      </c>
      <c r="L5336">
        <v>0.41430932500000006</v>
      </c>
    </row>
    <row r="5337" spans="1:12" x14ac:dyDescent="0.25">
      <c r="A5337" t="s">
        <v>601</v>
      </c>
      <c r="B5337">
        <v>1</v>
      </c>
      <c r="C5337">
        <v>1</v>
      </c>
      <c r="D5337">
        <v>1</v>
      </c>
      <c r="E5337">
        <v>595820</v>
      </c>
      <c r="F5337" s="2">
        <v>0.03</v>
      </c>
      <c r="G5337" s="2">
        <v>0</v>
      </c>
      <c r="H5337" s="2">
        <v>0</v>
      </c>
      <c r="I5337">
        <v>0.4</v>
      </c>
      <c r="J5337">
        <v>0.8</v>
      </c>
      <c r="K5337">
        <v>0.59790999999999994</v>
      </c>
      <c r="L5337">
        <v>0.56926849999999996</v>
      </c>
    </row>
    <row r="5338" spans="1:12" x14ac:dyDescent="0.25">
      <c r="A5338" t="s">
        <v>601</v>
      </c>
      <c r="B5338">
        <v>1</v>
      </c>
      <c r="C5338">
        <v>1</v>
      </c>
      <c r="D5338">
        <v>2</v>
      </c>
      <c r="E5338">
        <v>375897</v>
      </c>
      <c r="F5338" s="2">
        <v>0.02</v>
      </c>
      <c r="G5338" s="2">
        <v>0</v>
      </c>
      <c r="H5338" s="2">
        <v>0</v>
      </c>
      <c r="I5338">
        <v>0.4</v>
      </c>
      <c r="J5338">
        <v>1.8</v>
      </c>
      <c r="K5338">
        <v>0.38794850000000003</v>
      </c>
      <c r="L5338">
        <v>0.7457819750000001</v>
      </c>
    </row>
    <row r="5339" spans="1:12" x14ac:dyDescent="0.25">
      <c r="A5339" t="s">
        <v>601</v>
      </c>
      <c r="B5339">
        <v>1</v>
      </c>
      <c r="C5339">
        <v>2</v>
      </c>
      <c r="D5339">
        <v>2</v>
      </c>
      <c r="E5339">
        <v>2635367</v>
      </c>
      <c r="F5339" s="2">
        <v>0.02</v>
      </c>
      <c r="G5339" s="2">
        <v>0</v>
      </c>
      <c r="H5339" s="2">
        <v>0</v>
      </c>
      <c r="I5339">
        <v>0.4</v>
      </c>
      <c r="J5339">
        <v>1.6</v>
      </c>
      <c r="K5339">
        <v>1.5176835</v>
      </c>
      <c r="L5339">
        <v>1.0911892249999999</v>
      </c>
    </row>
    <row r="5340" spans="1:12" x14ac:dyDescent="0.25">
      <c r="A5340" t="s">
        <v>601</v>
      </c>
      <c r="B5340">
        <v>1</v>
      </c>
      <c r="C5340">
        <v>1</v>
      </c>
      <c r="D5340">
        <v>1</v>
      </c>
      <c r="E5340">
        <v>1698230</v>
      </c>
      <c r="F5340" s="2">
        <v>0.01</v>
      </c>
      <c r="G5340" s="2">
        <v>0</v>
      </c>
      <c r="H5340" s="2">
        <v>0</v>
      </c>
      <c r="I5340">
        <v>0.4</v>
      </c>
      <c r="J5340">
        <v>0.8</v>
      </c>
      <c r="K5340">
        <v>0.94911499999999993</v>
      </c>
      <c r="L5340">
        <v>0.69219025000000001</v>
      </c>
    </row>
    <row r="5341" spans="1:12" x14ac:dyDescent="0.25">
      <c r="A5341" t="s">
        <v>601</v>
      </c>
      <c r="B5341">
        <v>1</v>
      </c>
      <c r="C5341">
        <v>1</v>
      </c>
      <c r="D5341">
        <v>1</v>
      </c>
      <c r="E5341">
        <v>1134859</v>
      </c>
      <c r="F5341" s="2">
        <v>0.02</v>
      </c>
      <c r="G5341" s="2">
        <v>0</v>
      </c>
      <c r="H5341" s="2">
        <v>0</v>
      </c>
      <c r="I5341">
        <v>0.4</v>
      </c>
      <c r="J5341">
        <v>0.8</v>
      </c>
      <c r="K5341">
        <v>0.76742949999999999</v>
      </c>
      <c r="L5341">
        <v>0.62860032500000007</v>
      </c>
    </row>
    <row r="5342" spans="1:12" x14ac:dyDescent="0.25">
      <c r="A5342" t="s">
        <v>601</v>
      </c>
      <c r="B5342">
        <v>1</v>
      </c>
      <c r="C5342">
        <v>2</v>
      </c>
      <c r="D5342">
        <v>3</v>
      </c>
      <c r="E5342">
        <v>5356548</v>
      </c>
      <c r="F5342" s="2">
        <v>0.03</v>
      </c>
      <c r="G5342" s="2">
        <v>0</v>
      </c>
      <c r="H5342" s="2">
        <v>0</v>
      </c>
      <c r="I5342">
        <v>0.4</v>
      </c>
      <c r="J5342">
        <v>2.6000000000000005</v>
      </c>
      <c r="K5342">
        <v>2.9782739999999999</v>
      </c>
      <c r="L5342">
        <v>1.8523958999999999</v>
      </c>
    </row>
    <row r="5343" spans="1:12" x14ac:dyDescent="0.25">
      <c r="A5343" t="s">
        <v>601</v>
      </c>
      <c r="B5343">
        <v>1</v>
      </c>
      <c r="C5343">
        <v>1</v>
      </c>
      <c r="D5343">
        <v>1</v>
      </c>
      <c r="E5343">
        <v>184579</v>
      </c>
      <c r="F5343" s="2">
        <v>0.01</v>
      </c>
      <c r="G5343" s="2">
        <v>0</v>
      </c>
      <c r="H5343" s="2">
        <v>0</v>
      </c>
      <c r="I5343">
        <v>0.4</v>
      </c>
      <c r="J5343">
        <v>0.8</v>
      </c>
      <c r="K5343">
        <v>0.1922895</v>
      </c>
      <c r="L5343">
        <v>0.42730132500000007</v>
      </c>
    </row>
    <row r="5344" spans="1:12" x14ac:dyDescent="0.25">
      <c r="A5344" t="s">
        <v>601</v>
      </c>
      <c r="B5344">
        <v>1</v>
      </c>
      <c r="C5344">
        <v>1</v>
      </c>
      <c r="D5344">
        <v>1</v>
      </c>
      <c r="E5344">
        <v>530315</v>
      </c>
      <c r="F5344" s="2">
        <v>0.03</v>
      </c>
      <c r="G5344" s="2">
        <v>0</v>
      </c>
      <c r="H5344" s="2">
        <v>0</v>
      </c>
      <c r="I5344">
        <v>0.4</v>
      </c>
      <c r="J5344">
        <v>0.8</v>
      </c>
      <c r="K5344">
        <v>0.56515749999999998</v>
      </c>
      <c r="L5344">
        <v>0.55780512500000001</v>
      </c>
    </row>
    <row r="5345" spans="1:12" x14ac:dyDescent="0.25">
      <c r="A5345" t="s">
        <v>601</v>
      </c>
      <c r="B5345">
        <v>1</v>
      </c>
      <c r="C5345">
        <v>10</v>
      </c>
      <c r="D5345">
        <v>10</v>
      </c>
      <c r="E5345">
        <v>1520884</v>
      </c>
      <c r="F5345" s="2">
        <v>0.01</v>
      </c>
      <c r="G5345" s="2">
        <v>0</v>
      </c>
      <c r="H5345" s="2">
        <v>0</v>
      </c>
      <c r="I5345">
        <v>0.4</v>
      </c>
      <c r="J5345">
        <v>8</v>
      </c>
      <c r="K5345">
        <v>0.86044199999999993</v>
      </c>
      <c r="L5345">
        <v>2.4611547000000003</v>
      </c>
    </row>
    <row r="5346" spans="1:12" x14ac:dyDescent="0.25">
      <c r="A5346" t="s">
        <v>601</v>
      </c>
      <c r="B5346">
        <v>1</v>
      </c>
      <c r="C5346">
        <v>8</v>
      </c>
      <c r="D5346">
        <v>8</v>
      </c>
      <c r="E5346">
        <v>4807512</v>
      </c>
      <c r="F5346" s="2">
        <v>0.02</v>
      </c>
      <c r="G5346" s="2">
        <v>0</v>
      </c>
      <c r="H5346" s="2">
        <v>0</v>
      </c>
      <c r="I5346">
        <v>0.4</v>
      </c>
      <c r="J5346">
        <v>6.4</v>
      </c>
      <c r="K5346">
        <v>2.6037560000000002</v>
      </c>
      <c r="L5346">
        <v>2.6713146000000001</v>
      </c>
    </row>
    <row r="5347" spans="1:12" x14ac:dyDescent="0.25">
      <c r="A5347" t="s">
        <v>601</v>
      </c>
      <c r="B5347">
        <v>1</v>
      </c>
      <c r="C5347">
        <v>3</v>
      </c>
      <c r="D5347">
        <v>3</v>
      </c>
      <c r="E5347">
        <v>435210</v>
      </c>
      <c r="F5347" s="2">
        <v>0.01</v>
      </c>
      <c r="G5347" s="2">
        <v>0</v>
      </c>
      <c r="H5347" s="2">
        <v>0</v>
      </c>
      <c r="I5347">
        <v>0.4</v>
      </c>
      <c r="J5347">
        <v>2.4000000000000004</v>
      </c>
      <c r="K5347">
        <v>0.31760500000000003</v>
      </c>
      <c r="L5347">
        <v>0.87116175000000018</v>
      </c>
    </row>
    <row r="5348" spans="1:12" x14ac:dyDescent="0.25">
      <c r="A5348" t="s">
        <v>601</v>
      </c>
      <c r="B5348">
        <v>1</v>
      </c>
      <c r="C5348">
        <v>21</v>
      </c>
      <c r="D5348">
        <v>21</v>
      </c>
      <c r="E5348">
        <v>588133</v>
      </c>
      <c r="F5348" s="2">
        <v>0.01</v>
      </c>
      <c r="G5348" s="2">
        <v>0</v>
      </c>
      <c r="H5348" s="2">
        <v>0</v>
      </c>
      <c r="I5348">
        <v>0.4</v>
      </c>
      <c r="J5348">
        <v>16.8</v>
      </c>
      <c r="K5348">
        <v>0.39406649999999999</v>
      </c>
      <c r="L5348">
        <v>4.4979232750000007</v>
      </c>
    </row>
    <row r="5349" spans="1:12" x14ac:dyDescent="0.25">
      <c r="A5349" t="s">
        <v>601</v>
      </c>
      <c r="B5349">
        <v>1</v>
      </c>
      <c r="C5349">
        <v>1</v>
      </c>
      <c r="D5349">
        <v>1</v>
      </c>
      <c r="E5349">
        <v>499527</v>
      </c>
      <c r="F5349" s="2">
        <v>0.03</v>
      </c>
      <c r="G5349" s="2">
        <v>0</v>
      </c>
      <c r="H5349" s="2">
        <v>0</v>
      </c>
      <c r="I5349">
        <v>0.4</v>
      </c>
      <c r="J5349">
        <v>0.8</v>
      </c>
      <c r="K5349">
        <v>0.54976349999999996</v>
      </c>
      <c r="L5349">
        <v>0.55241722500000001</v>
      </c>
    </row>
    <row r="5350" spans="1:12" x14ac:dyDescent="0.25">
      <c r="A5350" t="s">
        <v>601</v>
      </c>
      <c r="B5350">
        <v>1</v>
      </c>
      <c r="C5350">
        <v>1</v>
      </c>
      <c r="D5350">
        <v>1</v>
      </c>
      <c r="E5350">
        <v>1141627</v>
      </c>
      <c r="F5350" s="2">
        <v>0.02</v>
      </c>
      <c r="G5350" s="2">
        <v>0</v>
      </c>
      <c r="H5350" s="2">
        <v>0</v>
      </c>
      <c r="I5350">
        <v>0.4</v>
      </c>
      <c r="J5350">
        <v>0.8</v>
      </c>
      <c r="K5350">
        <v>0.77081350000000004</v>
      </c>
      <c r="L5350">
        <v>0.62978472500000005</v>
      </c>
    </row>
    <row r="5351" spans="1:12" x14ac:dyDescent="0.25">
      <c r="A5351" t="s">
        <v>601</v>
      </c>
      <c r="B5351">
        <v>1</v>
      </c>
      <c r="C5351">
        <v>4</v>
      </c>
      <c r="D5351">
        <v>4</v>
      </c>
      <c r="E5351">
        <v>593679</v>
      </c>
      <c r="F5351" s="2">
        <v>0.01</v>
      </c>
      <c r="G5351" s="2">
        <v>0</v>
      </c>
      <c r="H5351" s="2">
        <v>0</v>
      </c>
      <c r="I5351">
        <v>0.4</v>
      </c>
      <c r="J5351">
        <v>3.2</v>
      </c>
      <c r="K5351">
        <v>0.39683950000000001</v>
      </c>
      <c r="L5351">
        <v>1.098893825</v>
      </c>
    </row>
    <row r="5352" spans="1:12" x14ac:dyDescent="0.25">
      <c r="A5352" t="s">
        <v>601</v>
      </c>
      <c r="B5352">
        <v>1</v>
      </c>
      <c r="C5352">
        <v>4</v>
      </c>
      <c r="D5352">
        <v>4</v>
      </c>
      <c r="E5352">
        <v>951276</v>
      </c>
      <c r="F5352" s="2">
        <v>0.02</v>
      </c>
      <c r="G5352" s="2">
        <v>0</v>
      </c>
      <c r="H5352" s="2">
        <v>0</v>
      </c>
      <c r="I5352">
        <v>0.4</v>
      </c>
      <c r="J5352">
        <v>3.2</v>
      </c>
      <c r="K5352">
        <v>0.67563799999999996</v>
      </c>
      <c r="L5352">
        <v>1.1964733000000001</v>
      </c>
    </row>
    <row r="5353" spans="1:12" x14ac:dyDescent="0.25">
      <c r="A5353" t="s">
        <v>601</v>
      </c>
      <c r="B5353">
        <v>1</v>
      </c>
      <c r="C5353">
        <v>4</v>
      </c>
      <c r="D5353">
        <v>3</v>
      </c>
      <c r="E5353">
        <v>806607</v>
      </c>
      <c r="F5353" s="2">
        <v>0.02</v>
      </c>
      <c r="G5353" s="2">
        <v>0</v>
      </c>
      <c r="H5353" s="2">
        <v>0</v>
      </c>
      <c r="I5353">
        <v>0.4</v>
      </c>
      <c r="J5353">
        <v>2.2000000000000002</v>
      </c>
      <c r="K5353">
        <v>0.60330349999999999</v>
      </c>
      <c r="L5353">
        <v>0.92115622500000005</v>
      </c>
    </row>
    <row r="5354" spans="1:12" x14ac:dyDescent="0.25">
      <c r="A5354" t="s">
        <v>601</v>
      </c>
      <c r="B5354">
        <v>1</v>
      </c>
      <c r="C5354">
        <v>2</v>
      </c>
      <c r="D5354">
        <v>2</v>
      </c>
      <c r="E5354">
        <v>448835</v>
      </c>
      <c r="F5354" s="2">
        <v>0.01</v>
      </c>
      <c r="G5354" s="2">
        <v>0</v>
      </c>
      <c r="H5354" s="2">
        <v>0</v>
      </c>
      <c r="I5354">
        <v>0.4</v>
      </c>
      <c r="J5354">
        <v>1.6</v>
      </c>
      <c r="K5354">
        <v>0.32441750000000003</v>
      </c>
      <c r="L5354">
        <v>0.67354612500000011</v>
      </c>
    </row>
    <row r="5355" spans="1:12" x14ac:dyDescent="0.25">
      <c r="A5355" t="s">
        <v>601</v>
      </c>
      <c r="B5355">
        <v>1</v>
      </c>
      <c r="C5355">
        <v>2</v>
      </c>
      <c r="D5355">
        <v>1</v>
      </c>
      <c r="E5355">
        <v>293147</v>
      </c>
      <c r="F5355" s="2">
        <v>0.01</v>
      </c>
      <c r="G5355" s="2">
        <v>0</v>
      </c>
      <c r="H5355" s="2">
        <v>0</v>
      </c>
      <c r="I5355">
        <v>0.4</v>
      </c>
      <c r="J5355">
        <v>0.60000000000000009</v>
      </c>
      <c r="K5355">
        <v>0.2465735</v>
      </c>
      <c r="L5355">
        <v>0.39630072500000002</v>
      </c>
    </row>
    <row r="5356" spans="1:12" x14ac:dyDescent="0.25">
      <c r="A5356" t="s">
        <v>601</v>
      </c>
      <c r="B5356">
        <v>1</v>
      </c>
      <c r="C5356">
        <v>1</v>
      </c>
      <c r="D5356">
        <v>1</v>
      </c>
      <c r="E5356">
        <v>317963</v>
      </c>
      <c r="F5356" s="2">
        <v>0.02</v>
      </c>
      <c r="G5356" s="2">
        <v>0</v>
      </c>
      <c r="H5356" s="2">
        <v>0</v>
      </c>
      <c r="I5356">
        <v>0.4</v>
      </c>
      <c r="J5356">
        <v>0.8</v>
      </c>
      <c r="K5356">
        <v>0.35898150000000001</v>
      </c>
      <c r="L5356">
        <v>0.48564352500000008</v>
      </c>
    </row>
    <row r="5357" spans="1:12" x14ac:dyDescent="0.25">
      <c r="A5357" t="s">
        <v>601</v>
      </c>
      <c r="B5357">
        <v>1</v>
      </c>
      <c r="C5357">
        <v>1</v>
      </c>
      <c r="D5357">
        <v>1</v>
      </c>
      <c r="E5357">
        <v>88425</v>
      </c>
      <c r="F5357" s="2">
        <v>0.02</v>
      </c>
      <c r="G5357" s="2">
        <v>0</v>
      </c>
      <c r="H5357" s="2">
        <v>0</v>
      </c>
      <c r="I5357">
        <v>0.4</v>
      </c>
      <c r="J5357">
        <v>0.8</v>
      </c>
      <c r="K5357">
        <v>0.2442125</v>
      </c>
      <c r="L5357">
        <v>0.44547437500000003</v>
      </c>
    </row>
    <row r="5358" spans="1:12" x14ac:dyDescent="0.25">
      <c r="A5358" t="s">
        <v>601</v>
      </c>
      <c r="B5358">
        <v>1</v>
      </c>
      <c r="C5358">
        <v>1</v>
      </c>
      <c r="D5358">
        <v>1</v>
      </c>
      <c r="E5358">
        <v>114967</v>
      </c>
      <c r="F5358" s="2">
        <v>0.02</v>
      </c>
      <c r="G5358" s="2">
        <v>0</v>
      </c>
      <c r="H5358" s="2">
        <v>0</v>
      </c>
      <c r="I5358">
        <v>0.4</v>
      </c>
      <c r="J5358">
        <v>0.8</v>
      </c>
      <c r="K5358">
        <v>0.25748350000000003</v>
      </c>
      <c r="L5358">
        <v>0.45011922500000007</v>
      </c>
    </row>
    <row r="5359" spans="1:12" x14ac:dyDescent="0.25">
      <c r="A5359" t="s">
        <v>601</v>
      </c>
      <c r="B5359">
        <v>1</v>
      </c>
      <c r="C5359">
        <v>1</v>
      </c>
      <c r="D5359">
        <v>2</v>
      </c>
      <c r="E5359">
        <v>688306</v>
      </c>
      <c r="F5359" s="2">
        <v>0.04</v>
      </c>
      <c r="G5359" s="2">
        <v>0</v>
      </c>
      <c r="H5359" s="2">
        <v>0</v>
      </c>
      <c r="I5359">
        <v>0.4</v>
      </c>
      <c r="J5359">
        <v>1.8</v>
      </c>
      <c r="K5359">
        <v>0.74415300000000006</v>
      </c>
      <c r="L5359">
        <v>0.87045355000000013</v>
      </c>
    </row>
    <row r="5360" spans="1:12" x14ac:dyDescent="0.25">
      <c r="A5360" t="s">
        <v>601</v>
      </c>
      <c r="B5360">
        <v>1</v>
      </c>
      <c r="C5360">
        <v>3</v>
      </c>
      <c r="D5360">
        <v>3</v>
      </c>
      <c r="E5360">
        <v>227226</v>
      </c>
      <c r="F5360" s="2">
        <v>0.01</v>
      </c>
      <c r="G5360" s="2">
        <v>-0.01</v>
      </c>
      <c r="H5360" s="2">
        <v>0.01</v>
      </c>
      <c r="I5360">
        <v>0.4</v>
      </c>
      <c r="J5360">
        <v>2.4000000000000004</v>
      </c>
      <c r="K5360">
        <v>0.31361300000000003</v>
      </c>
      <c r="L5360">
        <v>0.86976455000000008</v>
      </c>
    </row>
    <row r="5361" spans="1:12" x14ac:dyDescent="0.25">
      <c r="A5361" t="s">
        <v>601</v>
      </c>
      <c r="B5361">
        <v>1</v>
      </c>
      <c r="C5361">
        <v>5</v>
      </c>
      <c r="D5361">
        <v>5</v>
      </c>
      <c r="E5361">
        <v>639815</v>
      </c>
      <c r="F5361" s="2">
        <v>0.02</v>
      </c>
      <c r="G5361" s="2">
        <v>0</v>
      </c>
      <c r="H5361" s="2">
        <v>0</v>
      </c>
      <c r="I5361">
        <v>0.4</v>
      </c>
      <c r="J5361">
        <v>4</v>
      </c>
      <c r="K5361">
        <v>0.51990749999999997</v>
      </c>
      <c r="L5361">
        <v>1.3419676250000001</v>
      </c>
    </row>
    <row r="5362" spans="1:12" x14ac:dyDescent="0.25">
      <c r="A5362" t="s">
        <v>601</v>
      </c>
      <c r="B5362">
        <v>1</v>
      </c>
      <c r="C5362">
        <v>1</v>
      </c>
      <c r="D5362">
        <v>1</v>
      </c>
      <c r="E5362">
        <v>175400</v>
      </c>
      <c r="F5362" s="2">
        <v>0.02</v>
      </c>
      <c r="G5362" s="2">
        <v>0</v>
      </c>
      <c r="H5362" s="2">
        <v>0</v>
      </c>
      <c r="I5362">
        <v>0.4</v>
      </c>
      <c r="J5362">
        <v>0.8</v>
      </c>
      <c r="K5362">
        <v>0.28770000000000001</v>
      </c>
      <c r="L5362">
        <v>0.46069500000000002</v>
      </c>
    </row>
    <row r="5363" spans="1:12" x14ac:dyDescent="0.25">
      <c r="A5363" t="s">
        <v>601</v>
      </c>
      <c r="B5363">
        <v>1</v>
      </c>
      <c r="C5363">
        <v>1</v>
      </c>
      <c r="D5363">
        <v>1</v>
      </c>
      <c r="E5363">
        <v>279522</v>
      </c>
      <c r="F5363" s="2">
        <v>0.02</v>
      </c>
      <c r="G5363" s="2">
        <v>0</v>
      </c>
      <c r="H5363" s="2">
        <v>0</v>
      </c>
      <c r="I5363">
        <v>0.4</v>
      </c>
      <c r="J5363">
        <v>0.8</v>
      </c>
      <c r="K5363">
        <v>0.33976099999999998</v>
      </c>
      <c r="L5363">
        <v>0.47891635000000005</v>
      </c>
    </row>
    <row r="5364" spans="1:12" x14ac:dyDescent="0.25">
      <c r="A5364" t="s">
        <v>601</v>
      </c>
      <c r="B5364">
        <v>1</v>
      </c>
      <c r="C5364">
        <v>2</v>
      </c>
      <c r="D5364">
        <v>2</v>
      </c>
      <c r="E5364">
        <v>2223948</v>
      </c>
      <c r="F5364" s="2">
        <v>0.03</v>
      </c>
      <c r="G5364" s="2">
        <v>0</v>
      </c>
      <c r="H5364" s="2">
        <v>0</v>
      </c>
      <c r="I5364">
        <v>0.4</v>
      </c>
      <c r="J5364">
        <v>1.6</v>
      </c>
      <c r="K5364">
        <v>1.4119740000000001</v>
      </c>
      <c r="L5364">
        <v>1.0541909</v>
      </c>
    </row>
    <row r="5365" spans="1:12" x14ac:dyDescent="0.25">
      <c r="A5365" t="s">
        <v>601</v>
      </c>
      <c r="B5365">
        <v>1</v>
      </c>
      <c r="C5365">
        <v>1</v>
      </c>
      <c r="D5365">
        <v>1</v>
      </c>
      <c r="E5365">
        <v>240430</v>
      </c>
      <c r="F5365" s="2">
        <v>0.02</v>
      </c>
      <c r="G5365" s="2">
        <v>0</v>
      </c>
      <c r="H5365" s="2">
        <v>0</v>
      </c>
      <c r="I5365">
        <v>0.4</v>
      </c>
      <c r="J5365">
        <v>0.8</v>
      </c>
      <c r="K5365">
        <v>0.32021500000000003</v>
      </c>
      <c r="L5365">
        <v>0.47207525000000006</v>
      </c>
    </row>
    <row r="5366" spans="1:12" x14ac:dyDescent="0.25">
      <c r="A5366" t="s">
        <v>601</v>
      </c>
      <c r="B5366">
        <v>1</v>
      </c>
      <c r="C5366">
        <v>1</v>
      </c>
      <c r="D5366">
        <v>1</v>
      </c>
      <c r="E5366">
        <v>327912</v>
      </c>
      <c r="F5366" s="2">
        <v>0.02</v>
      </c>
      <c r="G5366" s="2">
        <v>0</v>
      </c>
      <c r="H5366" s="2">
        <v>0</v>
      </c>
      <c r="I5366">
        <v>0.4</v>
      </c>
      <c r="J5366">
        <v>0.8</v>
      </c>
      <c r="K5366">
        <v>0.363956</v>
      </c>
      <c r="L5366">
        <v>0.48738460000000006</v>
      </c>
    </row>
    <row r="5367" spans="1:12" x14ac:dyDescent="0.25">
      <c r="A5367" t="s">
        <v>601</v>
      </c>
      <c r="B5367">
        <v>1</v>
      </c>
      <c r="C5367">
        <v>11</v>
      </c>
      <c r="D5367">
        <v>8</v>
      </c>
      <c r="E5367">
        <v>1995496</v>
      </c>
      <c r="F5367" s="2">
        <v>0.03</v>
      </c>
      <c r="G5367" s="2">
        <v>0</v>
      </c>
      <c r="H5367" s="2">
        <v>0</v>
      </c>
      <c r="I5367">
        <v>0.4</v>
      </c>
      <c r="J5367">
        <v>5.8000000000000007</v>
      </c>
      <c r="K5367">
        <v>1.2977479999999999</v>
      </c>
      <c r="L5367">
        <v>2.0642118000000003</v>
      </c>
    </row>
    <row r="5368" spans="1:12" x14ac:dyDescent="0.25">
      <c r="A5368" t="s">
        <v>601</v>
      </c>
      <c r="B5368">
        <v>1</v>
      </c>
      <c r="C5368">
        <v>1</v>
      </c>
      <c r="D5368">
        <v>1</v>
      </c>
      <c r="E5368">
        <v>644853</v>
      </c>
      <c r="F5368" s="2">
        <v>0.02</v>
      </c>
      <c r="G5368" s="2">
        <v>0</v>
      </c>
      <c r="H5368" s="2">
        <v>0</v>
      </c>
      <c r="I5368">
        <v>0.4</v>
      </c>
      <c r="J5368">
        <v>0.8</v>
      </c>
      <c r="K5368">
        <v>0.52242650000000002</v>
      </c>
      <c r="L5368">
        <v>0.54284927500000002</v>
      </c>
    </row>
    <row r="5369" spans="1:12" x14ac:dyDescent="0.25">
      <c r="A5369" t="s">
        <v>601</v>
      </c>
      <c r="B5369">
        <v>1</v>
      </c>
      <c r="C5369">
        <v>12</v>
      </c>
      <c r="D5369">
        <v>12</v>
      </c>
      <c r="E5369">
        <v>5386126</v>
      </c>
      <c r="F5369" s="2">
        <v>0.01</v>
      </c>
      <c r="G5369" s="2">
        <v>0</v>
      </c>
      <c r="H5369" s="2">
        <v>0</v>
      </c>
      <c r="I5369">
        <v>0.4</v>
      </c>
      <c r="J5369">
        <v>9.6000000000000014</v>
      </c>
      <c r="K5369">
        <v>2.7930630000000001</v>
      </c>
      <c r="L5369">
        <v>3.5375720500000005</v>
      </c>
    </row>
    <row r="5370" spans="1:12" x14ac:dyDescent="0.25">
      <c r="A5370" t="s">
        <v>601</v>
      </c>
      <c r="B5370">
        <v>1</v>
      </c>
      <c r="C5370">
        <v>0</v>
      </c>
      <c r="D5370">
        <v>1</v>
      </c>
      <c r="E5370">
        <v>24032</v>
      </c>
      <c r="F5370" s="2">
        <v>7.0000000000000007E-2</v>
      </c>
      <c r="G5370" s="2">
        <v>0</v>
      </c>
      <c r="H5370" s="2">
        <v>0</v>
      </c>
      <c r="I5370">
        <v>0.4</v>
      </c>
      <c r="J5370">
        <v>1</v>
      </c>
      <c r="K5370">
        <v>0.71201600000000009</v>
      </c>
      <c r="L5370">
        <v>0.65920560000000006</v>
      </c>
    </row>
    <row r="5371" spans="1:12" x14ac:dyDescent="0.25">
      <c r="A5371" t="s">
        <v>601</v>
      </c>
      <c r="B5371">
        <v>1</v>
      </c>
      <c r="C5371">
        <v>4</v>
      </c>
      <c r="D5371">
        <v>4</v>
      </c>
      <c r="E5371">
        <v>784451</v>
      </c>
      <c r="F5371" s="2">
        <v>0.01</v>
      </c>
      <c r="G5371" s="2">
        <v>0</v>
      </c>
      <c r="H5371" s="2">
        <v>0</v>
      </c>
      <c r="I5371">
        <v>0.4</v>
      </c>
      <c r="J5371">
        <v>3.2</v>
      </c>
      <c r="K5371">
        <v>0.49222549999999998</v>
      </c>
      <c r="L5371">
        <v>1.132278925</v>
      </c>
    </row>
    <row r="5372" spans="1:12" x14ac:dyDescent="0.25">
      <c r="A5372" t="s">
        <v>601</v>
      </c>
      <c r="B5372">
        <v>1</v>
      </c>
      <c r="C5372">
        <v>6</v>
      </c>
      <c r="D5372">
        <v>6</v>
      </c>
      <c r="E5372">
        <v>8408515</v>
      </c>
      <c r="F5372" s="2">
        <v>0.04</v>
      </c>
      <c r="G5372" s="2">
        <v>0</v>
      </c>
      <c r="H5372" s="2">
        <v>0</v>
      </c>
      <c r="I5372">
        <v>0.4</v>
      </c>
      <c r="J5372">
        <v>4.8000000000000007</v>
      </c>
      <c r="K5372">
        <v>4.6042575000000001</v>
      </c>
      <c r="L5372">
        <v>2.9714901250000003</v>
      </c>
    </row>
    <row r="5373" spans="1:12" x14ac:dyDescent="0.25">
      <c r="A5373" t="s">
        <v>601</v>
      </c>
      <c r="B5373">
        <v>1</v>
      </c>
      <c r="C5373">
        <v>6</v>
      </c>
      <c r="D5373">
        <v>6</v>
      </c>
      <c r="E5373">
        <v>396832</v>
      </c>
      <c r="F5373" s="2">
        <v>0.01</v>
      </c>
      <c r="G5373" s="2">
        <v>0</v>
      </c>
      <c r="H5373" s="2">
        <v>0</v>
      </c>
      <c r="I5373">
        <v>0.4</v>
      </c>
      <c r="J5373">
        <v>4.8000000000000007</v>
      </c>
      <c r="K5373">
        <v>0.29841600000000001</v>
      </c>
      <c r="L5373">
        <v>1.4644456000000003</v>
      </c>
    </row>
    <row r="5374" spans="1:12" x14ac:dyDescent="0.25">
      <c r="A5374" t="s">
        <v>601</v>
      </c>
      <c r="B5374">
        <v>1</v>
      </c>
      <c r="C5374">
        <v>1</v>
      </c>
      <c r="D5374">
        <v>1</v>
      </c>
      <c r="E5374">
        <v>612091</v>
      </c>
      <c r="F5374" s="2">
        <v>0.03</v>
      </c>
      <c r="G5374" s="2">
        <v>0</v>
      </c>
      <c r="H5374" s="2">
        <v>0</v>
      </c>
      <c r="I5374">
        <v>0.4</v>
      </c>
      <c r="J5374">
        <v>0.8</v>
      </c>
      <c r="K5374">
        <v>0.60604550000000001</v>
      </c>
      <c r="L5374">
        <v>0.57211592500000008</v>
      </c>
    </row>
    <row r="5375" spans="1:12" x14ac:dyDescent="0.25">
      <c r="A5375" t="s">
        <v>601</v>
      </c>
      <c r="B5375">
        <v>1</v>
      </c>
      <c r="C5375">
        <v>1</v>
      </c>
      <c r="D5375">
        <v>1</v>
      </c>
      <c r="E5375">
        <v>2015271</v>
      </c>
      <c r="F5375" s="2">
        <v>0.08</v>
      </c>
      <c r="G5375" s="2">
        <v>0</v>
      </c>
      <c r="H5375" s="2">
        <v>0</v>
      </c>
      <c r="I5375">
        <v>0.4</v>
      </c>
      <c r="J5375">
        <v>0.8</v>
      </c>
      <c r="K5375">
        <v>1.8076355</v>
      </c>
      <c r="L5375">
        <v>0.99267242500000008</v>
      </c>
    </row>
    <row r="5376" spans="1:12" x14ac:dyDescent="0.25">
      <c r="A5376" t="s">
        <v>601</v>
      </c>
      <c r="B5376">
        <v>1</v>
      </c>
      <c r="C5376">
        <v>1</v>
      </c>
      <c r="D5376">
        <v>1</v>
      </c>
      <c r="E5376">
        <v>458494</v>
      </c>
      <c r="F5376" s="2">
        <v>0.03</v>
      </c>
      <c r="G5376" s="2">
        <v>0</v>
      </c>
      <c r="H5376" s="2">
        <v>0</v>
      </c>
      <c r="I5376">
        <v>0.4</v>
      </c>
      <c r="J5376">
        <v>0.8</v>
      </c>
      <c r="K5376">
        <v>0.52924700000000002</v>
      </c>
      <c r="L5376">
        <v>0.54523644999999998</v>
      </c>
    </row>
    <row r="5377" spans="1:12" x14ac:dyDescent="0.25">
      <c r="A5377" t="s">
        <v>601</v>
      </c>
      <c r="B5377">
        <v>1</v>
      </c>
      <c r="C5377">
        <v>1</v>
      </c>
      <c r="D5377">
        <v>1</v>
      </c>
      <c r="E5377">
        <v>953710</v>
      </c>
      <c r="F5377" s="2">
        <v>0.09</v>
      </c>
      <c r="G5377" s="2">
        <v>0</v>
      </c>
      <c r="H5377" s="2">
        <v>0.01</v>
      </c>
      <c r="I5377">
        <v>0.4</v>
      </c>
      <c r="J5377">
        <v>0.8</v>
      </c>
      <c r="K5377">
        <v>1.6268549999999999</v>
      </c>
      <c r="L5377">
        <v>0.9293992499999999</v>
      </c>
    </row>
    <row r="5378" spans="1:12" x14ac:dyDescent="0.25">
      <c r="A5378" t="s">
        <v>601</v>
      </c>
      <c r="B5378">
        <v>1</v>
      </c>
      <c r="C5378">
        <v>1</v>
      </c>
      <c r="D5378">
        <v>1</v>
      </c>
      <c r="E5378">
        <v>7172963</v>
      </c>
      <c r="F5378" s="2">
        <v>0.04</v>
      </c>
      <c r="G5378" s="2">
        <v>0</v>
      </c>
      <c r="H5378" s="2">
        <v>0</v>
      </c>
      <c r="I5378">
        <v>0.4</v>
      </c>
      <c r="J5378">
        <v>0.8</v>
      </c>
      <c r="K5378">
        <v>3.9864814999999996</v>
      </c>
      <c r="L5378">
        <v>1.755268525</v>
      </c>
    </row>
    <row r="5379" spans="1:12" x14ac:dyDescent="0.25">
      <c r="A5379" t="s">
        <v>601</v>
      </c>
      <c r="B5379">
        <v>1</v>
      </c>
      <c r="C5379">
        <v>2</v>
      </c>
      <c r="D5379">
        <v>2</v>
      </c>
      <c r="E5379">
        <v>2710968</v>
      </c>
      <c r="F5379" s="2">
        <v>0.01</v>
      </c>
      <c r="G5379" s="2">
        <v>0</v>
      </c>
      <c r="H5379" s="2">
        <v>0</v>
      </c>
      <c r="I5379">
        <v>0.4</v>
      </c>
      <c r="J5379">
        <v>1.6</v>
      </c>
      <c r="K5379">
        <v>1.455484</v>
      </c>
      <c r="L5379">
        <v>1.0694194000000001</v>
      </c>
    </row>
    <row r="5380" spans="1:12" x14ac:dyDescent="0.25">
      <c r="A5380" t="s">
        <v>601</v>
      </c>
      <c r="B5380">
        <v>1</v>
      </c>
      <c r="C5380">
        <v>1</v>
      </c>
      <c r="D5380">
        <v>1</v>
      </c>
      <c r="E5380">
        <v>106288</v>
      </c>
      <c r="F5380" s="2">
        <v>0.01</v>
      </c>
      <c r="G5380" s="2">
        <v>0</v>
      </c>
      <c r="H5380" s="2">
        <v>0</v>
      </c>
      <c r="I5380">
        <v>0.4</v>
      </c>
      <c r="J5380">
        <v>0.8</v>
      </c>
      <c r="K5380">
        <v>0.153144</v>
      </c>
      <c r="L5380">
        <v>0.41360040000000003</v>
      </c>
    </row>
    <row r="5381" spans="1:12" x14ac:dyDescent="0.25">
      <c r="A5381" t="s">
        <v>601</v>
      </c>
      <c r="B5381">
        <v>1</v>
      </c>
      <c r="C5381">
        <v>1</v>
      </c>
      <c r="D5381">
        <v>1</v>
      </c>
      <c r="E5381">
        <v>435057</v>
      </c>
      <c r="F5381" s="2">
        <v>0.02</v>
      </c>
      <c r="G5381" s="2">
        <v>0</v>
      </c>
      <c r="H5381" s="2">
        <v>0</v>
      </c>
      <c r="I5381">
        <v>0.4</v>
      </c>
      <c r="J5381">
        <v>0.8</v>
      </c>
      <c r="K5381">
        <v>0.41752849999999997</v>
      </c>
      <c r="L5381">
        <v>0.50613497500000004</v>
      </c>
    </row>
    <row r="5382" spans="1:12" x14ac:dyDescent="0.25">
      <c r="A5382" t="s">
        <v>601</v>
      </c>
      <c r="B5382">
        <v>1</v>
      </c>
      <c r="C5382">
        <v>1</v>
      </c>
      <c r="D5382">
        <v>1</v>
      </c>
      <c r="E5382">
        <v>283899</v>
      </c>
      <c r="F5382" s="2">
        <v>0.02</v>
      </c>
      <c r="G5382" s="2">
        <v>0</v>
      </c>
      <c r="H5382" s="2">
        <v>0</v>
      </c>
      <c r="I5382">
        <v>0.4</v>
      </c>
      <c r="J5382">
        <v>0.8</v>
      </c>
      <c r="K5382">
        <v>0.34194950000000002</v>
      </c>
      <c r="L5382">
        <v>0.47968232500000002</v>
      </c>
    </row>
    <row r="5383" spans="1:12" x14ac:dyDescent="0.25">
      <c r="A5383" t="s">
        <v>601</v>
      </c>
      <c r="B5383">
        <v>1</v>
      </c>
      <c r="C5383">
        <v>1</v>
      </c>
      <c r="D5383">
        <v>1</v>
      </c>
      <c r="E5383">
        <v>784803</v>
      </c>
      <c r="F5383" s="2">
        <v>0.06</v>
      </c>
      <c r="G5383" s="2">
        <v>0</v>
      </c>
      <c r="H5383" s="2">
        <v>0</v>
      </c>
      <c r="I5383">
        <v>0.4</v>
      </c>
      <c r="J5383">
        <v>0.8</v>
      </c>
      <c r="K5383">
        <v>0.99240149999999994</v>
      </c>
      <c r="L5383">
        <v>0.707340525</v>
      </c>
    </row>
    <row r="5384" spans="1:12" x14ac:dyDescent="0.25">
      <c r="A5384" t="s">
        <v>601</v>
      </c>
      <c r="B5384">
        <v>1</v>
      </c>
      <c r="C5384">
        <v>1</v>
      </c>
      <c r="D5384">
        <v>1</v>
      </c>
      <c r="E5384">
        <v>312740</v>
      </c>
      <c r="F5384" s="2">
        <v>0.02</v>
      </c>
      <c r="G5384" s="2">
        <v>0</v>
      </c>
      <c r="H5384" s="2">
        <v>0</v>
      </c>
      <c r="I5384">
        <v>0.4</v>
      </c>
      <c r="J5384">
        <v>0.8</v>
      </c>
      <c r="K5384">
        <v>0.35636999999999996</v>
      </c>
      <c r="L5384">
        <v>0.48472950000000004</v>
      </c>
    </row>
    <row r="5385" spans="1:12" x14ac:dyDescent="0.25">
      <c r="A5385" t="s">
        <v>601</v>
      </c>
      <c r="B5385">
        <v>1</v>
      </c>
      <c r="C5385">
        <v>2</v>
      </c>
      <c r="D5385">
        <v>2</v>
      </c>
      <c r="E5385">
        <v>361646</v>
      </c>
      <c r="F5385" s="2">
        <v>0.02</v>
      </c>
      <c r="G5385" s="2">
        <v>0</v>
      </c>
      <c r="H5385" s="2">
        <v>0</v>
      </c>
      <c r="I5385">
        <v>0.4</v>
      </c>
      <c r="J5385">
        <v>1.6</v>
      </c>
      <c r="K5385">
        <v>0.38082300000000002</v>
      </c>
      <c r="L5385">
        <v>0.69328805000000004</v>
      </c>
    </row>
    <row r="5386" spans="1:12" x14ac:dyDescent="0.25">
      <c r="A5386" t="s">
        <v>601</v>
      </c>
      <c r="B5386">
        <v>1</v>
      </c>
      <c r="C5386">
        <v>4</v>
      </c>
      <c r="D5386">
        <v>3</v>
      </c>
      <c r="E5386">
        <v>5270624</v>
      </c>
      <c r="F5386" s="2">
        <v>0.01</v>
      </c>
      <c r="G5386" s="2">
        <v>0</v>
      </c>
      <c r="H5386" s="2">
        <v>0</v>
      </c>
      <c r="I5386">
        <v>0.4</v>
      </c>
      <c r="J5386">
        <v>2.2000000000000002</v>
      </c>
      <c r="K5386">
        <v>2.735312</v>
      </c>
      <c r="L5386">
        <v>1.6673591999999999</v>
      </c>
    </row>
    <row r="5387" spans="1:12" x14ac:dyDescent="0.25">
      <c r="A5387" t="s">
        <v>601</v>
      </c>
      <c r="B5387">
        <v>1</v>
      </c>
      <c r="C5387">
        <v>5</v>
      </c>
      <c r="D5387">
        <v>4</v>
      </c>
      <c r="E5387">
        <v>2512491</v>
      </c>
      <c r="F5387" s="2">
        <v>0.01</v>
      </c>
      <c r="G5387" s="2">
        <v>0</v>
      </c>
      <c r="H5387" s="2">
        <v>0</v>
      </c>
      <c r="I5387">
        <v>0.4</v>
      </c>
      <c r="J5387">
        <v>3</v>
      </c>
      <c r="K5387">
        <v>1.3562455</v>
      </c>
      <c r="L5387">
        <v>1.3846859249999999</v>
      </c>
    </row>
    <row r="5388" spans="1:12" x14ac:dyDescent="0.25">
      <c r="A5388" t="s">
        <v>601</v>
      </c>
      <c r="B5388">
        <v>1</v>
      </c>
      <c r="C5388">
        <v>3</v>
      </c>
      <c r="D5388">
        <v>3</v>
      </c>
      <c r="E5388">
        <v>669789</v>
      </c>
      <c r="F5388" s="2">
        <v>0.02</v>
      </c>
      <c r="G5388" s="2">
        <v>0</v>
      </c>
      <c r="H5388" s="2">
        <v>0</v>
      </c>
      <c r="I5388">
        <v>0.4</v>
      </c>
      <c r="J5388">
        <v>2.4000000000000004</v>
      </c>
      <c r="K5388">
        <v>0.53489450000000005</v>
      </c>
      <c r="L5388">
        <v>0.94721307500000007</v>
      </c>
    </row>
    <row r="5389" spans="1:12" x14ac:dyDescent="0.25">
      <c r="A5389" t="s">
        <v>601</v>
      </c>
      <c r="B5389">
        <v>1</v>
      </c>
      <c r="C5389">
        <v>1</v>
      </c>
      <c r="D5389">
        <v>1</v>
      </c>
      <c r="E5389">
        <v>1035804</v>
      </c>
      <c r="F5389" s="2">
        <v>0.02</v>
      </c>
      <c r="G5389" s="2">
        <v>0</v>
      </c>
      <c r="H5389" s="2">
        <v>0</v>
      </c>
      <c r="I5389">
        <v>0.4</v>
      </c>
      <c r="J5389">
        <v>0.8</v>
      </c>
      <c r="K5389">
        <v>0.71790200000000004</v>
      </c>
      <c r="L5389">
        <v>0.61126570000000002</v>
      </c>
    </row>
    <row r="5390" spans="1:12" x14ac:dyDescent="0.25">
      <c r="A5390" t="s">
        <v>601</v>
      </c>
      <c r="B5390">
        <v>1</v>
      </c>
      <c r="C5390">
        <v>2</v>
      </c>
      <c r="D5390">
        <v>2</v>
      </c>
      <c r="E5390">
        <v>778903</v>
      </c>
      <c r="F5390" s="2">
        <v>0.02</v>
      </c>
      <c r="G5390" s="2">
        <v>0</v>
      </c>
      <c r="H5390" s="2">
        <v>0</v>
      </c>
      <c r="I5390">
        <v>0.4</v>
      </c>
      <c r="J5390">
        <v>1.6</v>
      </c>
      <c r="K5390">
        <v>0.58945150000000002</v>
      </c>
      <c r="L5390">
        <v>0.76630802500000006</v>
      </c>
    </row>
    <row r="5391" spans="1:12" x14ac:dyDescent="0.25">
      <c r="A5391" t="s">
        <v>601</v>
      </c>
      <c r="B5391">
        <v>1</v>
      </c>
      <c r="C5391">
        <v>4</v>
      </c>
      <c r="D5391">
        <v>4</v>
      </c>
      <c r="E5391">
        <v>576496</v>
      </c>
      <c r="F5391" s="2">
        <v>0.01</v>
      </c>
      <c r="G5391" s="2">
        <v>0</v>
      </c>
      <c r="H5391" s="2">
        <v>0</v>
      </c>
      <c r="I5391">
        <v>0.4</v>
      </c>
      <c r="J5391">
        <v>3.2</v>
      </c>
      <c r="K5391">
        <v>0.38824800000000004</v>
      </c>
      <c r="L5391">
        <v>1.0958868000000002</v>
      </c>
    </row>
    <row r="5392" spans="1:12" x14ac:dyDescent="0.25">
      <c r="A5392" t="s">
        <v>601</v>
      </c>
      <c r="B5392">
        <v>1</v>
      </c>
      <c r="C5392">
        <v>1</v>
      </c>
      <c r="D5392">
        <v>1</v>
      </c>
      <c r="E5392">
        <v>895766</v>
      </c>
      <c r="F5392" s="2">
        <v>0.05</v>
      </c>
      <c r="G5392" s="2">
        <v>0</v>
      </c>
      <c r="H5392" s="2">
        <v>0</v>
      </c>
      <c r="I5392">
        <v>0.4</v>
      </c>
      <c r="J5392">
        <v>0.8</v>
      </c>
      <c r="K5392">
        <v>0.94788300000000003</v>
      </c>
      <c r="L5392">
        <v>0.69175905000000004</v>
      </c>
    </row>
    <row r="5393" spans="1:12" x14ac:dyDescent="0.25">
      <c r="A5393" t="s">
        <v>601</v>
      </c>
      <c r="B5393">
        <v>1</v>
      </c>
      <c r="C5393">
        <v>1</v>
      </c>
      <c r="D5393">
        <v>1</v>
      </c>
      <c r="E5393">
        <v>381361</v>
      </c>
      <c r="F5393" s="2">
        <v>0.03</v>
      </c>
      <c r="G5393" s="2">
        <v>0</v>
      </c>
      <c r="H5393" s="2">
        <v>0</v>
      </c>
      <c r="I5393">
        <v>0.4</v>
      </c>
      <c r="J5393">
        <v>0.8</v>
      </c>
      <c r="K5393">
        <v>0.49068049999999996</v>
      </c>
      <c r="L5393">
        <v>0.53173817499999998</v>
      </c>
    </row>
    <row r="5394" spans="1:12" x14ac:dyDescent="0.25">
      <c r="A5394" t="s">
        <v>601</v>
      </c>
      <c r="B5394">
        <v>1</v>
      </c>
      <c r="C5394">
        <v>1</v>
      </c>
      <c r="D5394">
        <v>1</v>
      </c>
      <c r="E5394">
        <v>138674</v>
      </c>
      <c r="F5394" s="2">
        <v>0.01</v>
      </c>
      <c r="G5394" s="2">
        <v>0</v>
      </c>
      <c r="H5394" s="2">
        <v>0</v>
      </c>
      <c r="I5394">
        <v>0.4</v>
      </c>
      <c r="J5394">
        <v>0.8</v>
      </c>
      <c r="K5394">
        <v>0.16933700000000002</v>
      </c>
      <c r="L5394">
        <v>0.41926795000000006</v>
      </c>
    </row>
    <row r="5395" spans="1:12" x14ac:dyDescent="0.25">
      <c r="A5395" t="s">
        <v>601</v>
      </c>
      <c r="B5395">
        <v>1</v>
      </c>
      <c r="C5395">
        <v>3</v>
      </c>
      <c r="D5395">
        <v>3</v>
      </c>
      <c r="E5395">
        <v>289522</v>
      </c>
      <c r="F5395" s="2">
        <v>0.02</v>
      </c>
      <c r="G5395" s="2">
        <v>0</v>
      </c>
      <c r="H5395" s="2">
        <v>0</v>
      </c>
      <c r="I5395">
        <v>0.4</v>
      </c>
      <c r="J5395">
        <v>2.4000000000000004</v>
      </c>
      <c r="K5395">
        <v>0.34476099999999998</v>
      </c>
      <c r="L5395">
        <v>0.88066635000000015</v>
      </c>
    </row>
    <row r="5396" spans="1:12" x14ac:dyDescent="0.25">
      <c r="A5396" t="s">
        <v>601</v>
      </c>
      <c r="B5396">
        <v>1</v>
      </c>
      <c r="C5396">
        <v>12</v>
      </c>
      <c r="D5396">
        <v>12</v>
      </c>
      <c r="E5396">
        <v>1106875</v>
      </c>
      <c r="F5396" s="2">
        <v>0.01</v>
      </c>
      <c r="G5396" s="2">
        <v>0</v>
      </c>
      <c r="H5396" s="2">
        <v>0</v>
      </c>
      <c r="I5396">
        <v>0.4</v>
      </c>
      <c r="J5396">
        <v>9.6000000000000014</v>
      </c>
      <c r="K5396">
        <v>0.6534375</v>
      </c>
      <c r="L5396">
        <v>2.7887031250000005</v>
      </c>
    </row>
    <row r="5397" spans="1:12" x14ac:dyDescent="0.25">
      <c r="A5397" t="s">
        <v>601</v>
      </c>
      <c r="B5397">
        <v>1</v>
      </c>
      <c r="C5397">
        <v>3</v>
      </c>
      <c r="D5397">
        <v>2</v>
      </c>
      <c r="E5397">
        <v>372228</v>
      </c>
      <c r="F5397" s="2">
        <v>0.03</v>
      </c>
      <c r="G5397" s="2">
        <v>0</v>
      </c>
      <c r="H5397" s="2">
        <v>0</v>
      </c>
      <c r="I5397">
        <v>0.4</v>
      </c>
      <c r="J5397">
        <v>1.4000000000000001</v>
      </c>
      <c r="K5397">
        <v>0.48611399999999999</v>
      </c>
      <c r="L5397">
        <v>0.68013990000000002</v>
      </c>
    </row>
    <row r="5398" spans="1:12" x14ac:dyDescent="0.25">
      <c r="A5398" t="s">
        <v>601</v>
      </c>
      <c r="B5398">
        <v>1</v>
      </c>
      <c r="C5398">
        <v>3</v>
      </c>
      <c r="D5398">
        <v>2</v>
      </c>
      <c r="E5398">
        <v>1337261</v>
      </c>
      <c r="F5398" s="2">
        <v>0.01</v>
      </c>
      <c r="G5398" s="2">
        <v>0</v>
      </c>
      <c r="H5398" s="2">
        <v>0</v>
      </c>
      <c r="I5398">
        <v>0.4</v>
      </c>
      <c r="J5398">
        <v>1.4000000000000001</v>
      </c>
      <c r="K5398">
        <v>0.76863049999999999</v>
      </c>
      <c r="L5398">
        <v>0.77902067499999994</v>
      </c>
    </row>
    <row r="5399" spans="1:12" x14ac:dyDescent="0.25">
      <c r="A5399" t="s">
        <v>601</v>
      </c>
      <c r="B5399">
        <v>1</v>
      </c>
      <c r="C5399">
        <v>1</v>
      </c>
      <c r="D5399">
        <v>1</v>
      </c>
      <c r="E5399">
        <v>831710</v>
      </c>
      <c r="F5399" s="2">
        <v>0.02</v>
      </c>
      <c r="G5399" s="2">
        <v>0</v>
      </c>
      <c r="H5399" s="2">
        <v>0</v>
      </c>
      <c r="I5399">
        <v>0.4</v>
      </c>
      <c r="J5399">
        <v>0.8</v>
      </c>
      <c r="K5399">
        <v>0.61585500000000004</v>
      </c>
      <c r="L5399">
        <v>0.57554925000000001</v>
      </c>
    </row>
    <row r="5400" spans="1:12" x14ac:dyDescent="0.25">
      <c r="A5400" t="s">
        <v>601</v>
      </c>
      <c r="B5400">
        <v>1</v>
      </c>
      <c r="C5400">
        <v>1</v>
      </c>
      <c r="D5400">
        <v>1</v>
      </c>
      <c r="E5400">
        <v>391656</v>
      </c>
      <c r="F5400" s="2">
        <v>0.02</v>
      </c>
      <c r="G5400" s="2">
        <v>0</v>
      </c>
      <c r="H5400" s="2">
        <v>0</v>
      </c>
      <c r="I5400">
        <v>0.4</v>
      </c>
      <c r="J5400">
        <v>0.8</v>
      </c>
      <c r="K5400">
        <v>0.39582800000000001</v>
      </c>
      <c r="L5400">
        <v>0.49853980000000003</v>
      </c>
    </row>
    <row r="5401" spans="1:12" x14ac:dyDescent="0.25">
      <c r="A5401" t="s">
        <v>601</v>
      </c>
      <c r="B5401">
        <v>1</v>
      </c>
      <c r="C5401">
        <v>1</v>
      </c>
      <c r="D5401">
        <v>1</v>
      </c>
      <c r="E5401">
        <v>342260</v>
      </c>
      <c r="F5401" s="2">
        <v>0.02</v>
      </c>
      <c r="G5401" s="2">
        <v>0</v>
      </c>
      <c r="H5401" s="2">
        <v>0</v>
      </c>
      <c r="I5401">
        <v>0.4</v>
      </c>
      <c r="J5401">
        <v>0.8</v>
      </c>
      <c r="K5401">
        <v>0.37113000000000002</v>
      </c>
      <c r="L5401">
        <v>0.48989550000000004</v>
      </c>
    </row>
    <row r="5402" spans="1:12" x14ac:dyDescent="0.25">
      <c r="A5402" t="s">
        <v>601</v>
      </c>
      <c r="B5402">
        <v>1</v>
      </c>
      <c r="C5402">
        <v>1</v>
      </c>
      <c r="D5402">
        <v>1</v>
      </c>
      <c r="E5402">
        <v>178325</v>
      </c>
      <c r="F5402" s="2">
        <v>0.01</v>
      </c>
      <c r="G5402" s="2">
        <v>0</v>
      </c>
      <c r="H5402" s="2">
        <v>0</v>
      </c>
      <c r="I5402">
        <v>0.4</v>
      </c>
      <c r="J5402">
        <v>0.8</v>
      </c>
      <c r="K5402">
        <v>0.18916250000000001</v>
      </c>
      <c r="L5402">
        <v>0.42620687500000004</v>
      </c>
    </row>
    <row r="5403" spans="1:12" x14ac:dyDescent="0.25">
      <c r="A5403" t="s">
        <v>12409</v>
      </c>
      <c r="B5403">
        <v>1</v>
      </c>
      <c r="C5403">
        <v>6</v>
      </c>
      <c r="D5403">
        <v>5</v>
      </c>
      <c r="E5403">
        <v>100896</v>
      </c>
      <c r="F5403" s="2">
        <v>0.03</v>
      </c>
      <c r="G5403" s="2">
        <v>0</v>
      </c>
      <c r="H5403" s="2">
        <v>0</v>
      </c>
      <c r="I5403">
        <v>0.4</v>
      </c>
      <c r="J5403">
        <v>3.8</v>
      </c>
      <c r="K5403">
        <v>0.35044799999999998</v>
      </c>
      <c r="L5403">
        <v>1.2326567999999998</v>
      </c>
    </row>
    <row r="5404" spans="1:12" x14ac:dyDescent="0.25">
      <c r="A5404" t="s">
        <v>8272</v>
      </c>
      <c r="B5404">
        <v>1</v>
      </c>
      <c r="C5404">
        <v>1823</v>
      </c>
      <c r="D5404">
        <v>4</v>
      </c>
      <c r="E5404">
        <v>7753</v>
      </c>
      <c r="F5404" s="2">
        <v>0</v>
      </c>
      <c r="G5404" s="2">
        <v>0</v>
      </c>
      <c r="H5404" s="2">
        <v>0</v>
      </c>
      <c r="I5404">
        <v>0.4</v>
      </c>
      <c r="J5404">
        <v>-360.6</v>
      </c>
      <c r="K5404">
        <v>3.8764999999999997E-3</v>
      </c>
      <c r="L5404">
        <v>-89.988643225000004</v>
      </c>
    </row>
    <row r="5405" spans="1:12" x14ac:dyDescent="0.25">
      <c r="A5405" t="s">
        <v>1587</v>
      </c>
      <c r="B5405">
        <v>1</v>
      </c>
      <c r="C5405">
        <v>6</v>
      </c>
      <c r="D5405">
        <v>4</v>
      </c>
      <c r="E5405">
        <v>452811</v>
      </c>
      <c r="F5405" s="2">
        <v>0.11</v>
      </c>
      <c r="G5405" s="2">
        <v>0</v>
      </c>
      <c r="H5405" s="2">
        <v>0.02</v>
      </c>
      <c r="I5405">
        <v>0.4</v>
      </c>
      <c r="J5405">
        <v>2.8000000000000003</v>
      </c>
      <c r="K5405">
        <v>1.8264055000000001</v>
      </c>
      <c r="L5405">
        <v>1.4992419250000002</v>
      </c>
    </row>
    <row r="5406" spans="1:12" x14ac:dyDescent="0.25">
      <c r="A5406" t="s">
        <v>1587</v>
      </c>
      <c r="B5406">
        <v>1</v>
      </c>
      <c r="C5406">
        <v>6</v>
      </c>
      <c r="D5406">
        <v>4</v>
      </c>
      <c r="E5406">
        <v>187425</v>
      </c>
      <c r="F5406" s="2">
        <v>0.15</v>
      </c>
      <c r="G5406" s="2">
        <v>0</v>
      </c>
      <c r="H5406" s="2">
        <v>0.01</v>
      </c>
      <c r="I5406">
        <v>0.4</v>
      </c>
      <c r="J5406">
        <v>2.8000000000000003</v>
      </c>
      <c r="K5406">
        <v>1.8437125000000001</v>
      </c>
      <c r="L5406">
        <v>1.5052993750000001</v>
      </c>
    </row>
    <row r="5407" spans="1:12" x14ac:dyDescent="0.25">
      <c r="A5407" t="s">
        <v>579</v>
      </c>
      <c r="B5407">
        <v>1</v>
      </c>
      <c r="C5407">
        <v>7</v>
      </c>
      <c r="D5407">
        <v>5</v>
      </c>
      <c r="E5407">
        <v>2175978</v>
      </c>
      <c r="F5407" s="2">
        <v>0.02</v>
      </c>
      <c r="G5407" s="2">
        <v>0</v>
      </c>
      <c r="H5407" s="2">
        <v>0</v>
      </c>
      <c r="I5407">
        <v>0.4</v>
      </c>
      <c r="J5407">
        <v>3.6</v>
      </c>
      <c r="K5407">
        <v>1.2879889999999998</v>
      </c>
      <c r="L5407">
        <v>1.51079615</v>
      </c>
    </row>
    <row r="5408" spans="1:12" x14ac:dyDescent="0.25">
      <c r="A5408" t="s">
        <v>579</v>
      </c>
      <c r="B5408">
        <v>1</v>
      </c>
      <c r="C5408">
        <v>5</v>
      </c>
      <c r="D5408">
        <v>5</v>
      </c>
      <c r="E5408">
        <v>142380</v>
      </c>
      <c r="F5408" s="2">
        <v>0.02</v>
      </c>
      <c r="G5408" s="2">
        <v>0</v>
      </c>
      <c r="H5408" s="2">
        <v>0</v>
      </c>
      <c r="I5408">
        <v>0.4</v>
      </c>
      <c r="J5408">
        <v>4</v>
      </c>
      <c r="K5408">
        <v>0.27119000000000004</v>
      </c>
      <c r="L5408">
        <v>1.2549165000000002</v>
      </c>
    </row>
    <row r="5409" spans="1:12" x14ac:dyDescent="0.25">
      <c r="A5409" t="s">
        <v>579</v>
      </c>
      <c r="B5409">
        <v>1</v>
      </c>
      <c r="C5409">
        <v>1</v>
      </c>
      <c r="D5409">
        <v>1</v>
      </c>
      <c r="E5409">
        <v>435451</v>
      </c>
      <c r="F5409" s="2">
        <v>0.02</v>
      </c>
      <c r="G5409" s="2">
        <v>0</v>
      </c>
      <c r="H5409" s="2">
        <v>0</v>
      </c>
      <c r="I5409">
        <v>0.4</v>
      </c>
      <c r="J5409">
        <v>0.8</v>
      </c>
      <c r="K5409">
        <v>0.41772549999999997</v>
      </c>
      <c r="L5409">
        <v>0.506203925</v>
      </c>
    </row>
    <row r="5410" spans="1:12" x14ac:dyDescent="0.25">
      <c r="A5410" t="s">
        <v>579</v>
      </c>
      <c r="B5410">
        <v>1</v>
      </c>
      <c r="C5410">
        <v>9</v>
      </c>
      <c r="D5410">
        <v>9</v>
      </c>
      <c r="E5410">
        <v>297405</v>
      </c>
      <c r="F5410" s="2">
        <v>0.02</v>
      </c>
      <c r="G5410" s="2">
        <v>0</v>
      </c>
      <c r="H5410" s="2">
        <v>0</v>
      </c>
      <c r="I5410">
        <v>0.4</v>
      </c>
      <c r="J5410">
        <v>7.2</v>
      </c>
      <c r="K5410">
        <v>0.34870250000000003</v>
      </c>
      <c r="L5410">
        <v>2.0820458749999999</v>
      </c>
    </row>
    <row r="5411" spans="1:12" x14ac:dyDescent="0.25">
      <c r="A5411" t="s">
        <v>579</v>
      </c>
      <c r="B5411">
        <v>1</v>
      </c>
      <c r="C5411">
        <v>5</v>
      </c>
      <c r="D5411">
        <v>5</v>
      </c>
      <c r="E5411">
        <v>38307</v>
      </c>
      <c r="F5411" s="2">
        <v>0.02</v>
      </c>
      <c r="G5411" s="2">
        <v>0</v>
      </c>
      <c r="H5411" s="2">
        <v>0</v>
      </c>
      <c r="I5411">
        <v>0.4</v>
      </c>
      <c r="J5411">
        <v>4</v>
      </c>
      <c r="K5411">
        <v>0.2191535</v>
      </c>
      <c r="L5411">
        <v>1.2367037250000001</v>
      </c>
    </row>
    <row r="5412" spans="1:12" x14ac:dyDescent="0.25">
      <c r="A5412" t="s">
        <v>579</v>
      </c>
      <c r="B5412">
        <v>1</v>
      </c>
      <c r="C5412">
        <v>6</v>
      </c>
      <c r="D5412">
        <v>6</v>
      </c>
      <c r="E5412">
        <v>2168569</v>
      </c>
      <c r="F5412" s="2">
        <v>0.03</v>
      </c>
      <c r="G5412" s="2">
        <v>0</v>
      </c>
      <c r="H5412" s="2">
        <v>0</v>
      </c>
      <c r="I5412">
        <v>0.4</v>
      </c>
      <c r="J5412">
        <v>4.8000000000000007</v>
      </c>
      <c r="K5412">
        <v>1.3842844999999999</v>
      </c>
      <c r="L5412">
        <v>1.8444995750000004</v>
      </c>
    </row>
    <row r="5413" spans="1:12" x14ac:dyDescent="0.25">
      <c r="A5413" t="s">
        <v>579</v>
      </c>
      <c r="B5413">
        <v>1</v>
      </c>
      <c r="C5413">
        <v>1</v>
      </c>
      <c r="D5413">
        <v>1</v>
      </c>
      <c r="E5413">
        <v>374333</v>
      </c>
      <c r="F5413" s="2">
        <v>0.03</v>
      </c>
      <c r="G5413" s="2">
        <v>0</v>
      </c>
      <c r="H5413" s="2">
        <v>0</v>
      </c>
      <c r="I5413">
        <v>0.4</v>
      </c>
      <c r="J5413">
        <v>0.8</v>
      </c>
      <c r="K5413">
        <v>0.48716649999999995</v>
      </c>
      <c r="L5413">
        <v>0.53050827499999997</v>
      </c>
    </row>
    <row r="5414" spans="1:12" x14ac:dyDescent="0.25">
      <c r="A5414" t="s">
        <v>579</v>
      </c>
      <c r="B5414">
        <v>1</v>
      </c>
      <c r="C5414">
        <v>14</v>
      </c>
      <c r="D5414">
        <v>12</v>
      </c>
      <c r="E5414">
        <v>321078</v>
      </c>
      <c r="F5414" s="2">
        <v>0.04</v>
      </c>
      <c r="G5414" s="2">
        <v>0</v>
      </c>
      <c r="H5414" s="2">
        <v>0.01</v>
      </c>
      <c r="I5414">
        <v>0.4</v>
      </c>
      <c r="J5414">
        <v>9.2000000000000011</v>
      </c>
      <c r="K5414">
        <v>0.81053900000000001</v>
      </c>
      <c r="L5414">
        <v>2.7436886500000002</v>
      </c>
    </row>
    <row r="5415" spans="1:12" x14ac:dyDescent="0.25">
      <c r="A5415" t="s">
        <v>579</v>
      </c>
      <c r="B5415">
        <v>1</v>
      </c>
      <c r="C5415">
        <v>3</v>
      </c>
      <c r="D5415">
        <v>3</v>
      </c>
      <c r="E5415">
        <v>343860</v>
      </c>
      <c r="F5415" s="2">
        <v>0.02</v>
      </c>
      <c r="G5415" s="2">
        <v>0</v>
      </c>
      <c r="H5415" s="2">
        <v>0</v>
      </c>
      <c r="I5415">
        <v>0.4</v>
      </c>
      <c r="J5415">
        <v>2.4000000000000004</v>
      </c>
      <c r="K5415">
        <v>0.37192999999999998</v>
      </c>
      <c r="L5415">
        <v>0.89017550000000012</v>
      </c>
    </row>
    <row r="5416" spans="1:12" x14ac:dyDescent="0.25">
      <c r="A5416" t="s">
        <v>579</v>
      </c>
      <c r="B5416">
        <v>1</v>
      </c>
      <c r="C5416">
        <v>10</v>
      </c>
      <c r="D5416">
        <v>9</v>
      </c>
      <c r="E5416">
        <v>951655</v>
      </c>
      <c r="F5416" s="2">
        <v>0.02</v>
      </c>
      <c r="G5416" s="2">
        <v>0</v>
      </c>
      <c r="H5416" s="2">
        <v>0</v>
      </c>
      <c r="I5416">
        <v>0.4</v>
      </c>
      <c r="J5416">
        <v>7</v>
      </c>
      <c r="K5416">
        <v>0.67582750000000003</v>
      </c>
      <c r="L5416">
        <v>2.146539625</v>
      </c>
    </row>
    <row r="5417" spans="1:12" x14ac:dyDescent="0.25">
      <c r="A5417" t="s">
        <v>579</v>
      </c>
      <c r="B5417">
        <v>1</v>
      </c>
      <c r="C5417">
        <v>7</v>
      </c>
      <c r="D5417">
        <v>6</v>
      </c>
      <c r="E5417">
        <v>266389</v>
      </c>
      <c r="F5417" s="2">
        <v>0.03</v>
      </c>
      <c r="G5417" s="2">
        <v>0</v>
      </c>
      <c r="H5417" s="2">
        <v>0</v>
      </c>
      <c r="I5417">
        <v>0.4</v>
      </c>
      <c r="J5417">
        <v>4.6000000000000005</v>
      </c>
      <c r="K5417">
        <v>0.43319449999999998</v>
      </c>
      <c r="L5417">
        <v>1.4616180750000001</v>
      </c>
    </row>
    <row r="5418" spans="1:12" x14ac:dyDescent="0.25">
      <c r="A5418" t="s">
        <v>579</v>
      </c>
      <c r="B5418">
        <v>1</v>
      </c>
      <c r="C5418">
        <v>5</v>
      </c>
      <c r="D5418">
        <v>3</v>
      </c>
      <c r="E5418">
        <v>58811</v>
      </c>
      <c r="F5418" s="2">
        <v>0.01</v>
      </c>
      <c r="G5418" s="2">
        <v>0</v>
      </c>
      <c r="H5418" s="2">
        <v>0</v>
      </c>
      <c r="I5418">
        <v>0.4</v>
      </c>
      <c r="J5418">
        <v>2.0000000000000004</v>
      </c>
      <c r="K5418">
        <v>0.12940550000000001</v>
      </c>
      <c r="L5418">
        <v>0.70529192500000015</v>
      </c>
    </row>
    <row r="5419" spans="1:12" x14ac:dyDescent="0.25">
      <c r="A5419" t="s">
        <v>579</v>
      </c>
      <c r="B5419">
        <v>1</v>
      </c>
      <c r="C5419">
        <v>5</v>
      </c>
      <c r="D5419">
        <v>5</v>
      </c>
      <c r="E5419">
        <v>122477</v>
      </c>
      <c r="F5419" s="2">
        <v>0.03</v>
      </c>
      <c r="G5419" s="2">
        <v>0</v>
      </c>
      <c r="H5419" s="2">
        <v>0</v>
      </c>
      <c r="I5419">
        <v>0.4</v>
      </c>
      <c r="J5419">
        <v>4</v>
      </c>
      <c r="K5419">
        <v>0.36123849999999996</v>
      </c>
      <c r="L5419">
        <v>1.2864334750000002</v>
      </c>
    </row>
    <row r="5420" spans="1:12" x14ac:dyDescent="0.25">
      <c r="A5420" t="s">
        <v>579</v>
      </c>
      <c r="B5420">
        <v>1</v>
      </c>
      <c r="C5420">
        <v>11</v>
      </c>
      <c r="D5420">
        <v>9</v>
      </c>
      <c r="E5420">
        <v>594486</v>
      </c>
      <c r="F5420" s="2">
        <v>0.01</v>
      </c>
      <c r="G5420" s="2">
        <v>0</v>
      </c>
      <c r="H5420" s="2">
        <v>0</v>
      </c>
      <c r="I5420">
        <v>0.4</v>
      </c>
      <c r="J5420">
        <v>6.8</v>
      </c>
      <c r="K5420">
        <v>0.39724300000000001</v>
      </c>
      <c r="L5420">
        <v>1.9990350499999998</v>
      </c>
    </row>
    <row r="5421" spans="1:12" x14ac:dyDescent="0.25">
      <c r="A5421" t="s">
        <v>579</v>
      </c>
      <c r="B5421">
        <v>1</v>
      </c>
      <c r="C5421">
        <v>7</v>
      </c>
      <c r="D5421">
        <v>8</v>
      </c>
      <c r="E5421">
        <v>418734</v>
      </c>
      <c r="F5421" s="2">
        <v>0.02</v>
      </c>
      <c r="G5421" s="2">
        <v>-0.01</v>
      </c>
      <c r="H5421" s="2">
        <v>0.01</v>
      </c>
      <c r="I5421">
        <v>0.4</v>
      </c>
      <c r="J5421">
        <v>6.6000000000000005</v>
      </c>
      <c r="K5421">
        <v>0.50936700000000001</v>
      </c>
      <c r="L5421">
        <v>1.9882784500000001</v>
      </c>
    </row>
    <row r="5422" spans="1:12" x14ac:dyDescent="0.25">
      <c r="A5422" t="s">
        <v>579</v>
      </c>
      <c r="B5422">
        <v>1</v>
      </c>
      <c r="C5422">
        <v>1</v>
      </c>
      <c r="D5422">
        <v>1</v>
      </c>
      <c r="E5422">
        <v>27871</v>
      </c>
      <c r="F5422" s="2">
        <v>0.02</v>
      </c>
      <c r="G5422" s="2">
        <v>0</v>
      </c>
      <c r="H5422" s="2">
        <v>0</v>
      </c>
      <c r="I5422">
        <v>0.4</v>
      </c>
      <c r="J5422">
        <v>0.8</v>
      </c>
      <c r="K5422">
        <v>0.2139355</v>
      </c>
      <c r="L5422">
        <v>0.43487742500000004</v>
      </c>
    </row>
    <row r="5423" spans="1:12" x14ac:dyDescent="0.25">
      <c r="A5423" t="s">
        <v>579</v>
      </c>
      <c r="B5423">
        <v>1</v>
      </c>
      <c r="C5423">
        <v>6</v>
      </c>
      <c r="D5423">
        <v>6</v>
      </c>
      <c r="E5423">
        <v>231108</v>
      </c>
      <c r="F5423" s="2">
        <v>0.01</v>
      </c>
      <c r="G5423" s="2">
        <v>0</v>
      </c>
      <c r="H5423" s="2">
        <v>0</v>
      </c>
      <c r="I5423">
        <v>0.4</v>
      </c>
      <c r="J5423">
        <v>4.8000000000000007</v>
      </c>
      <c r="K5423">
        <v>0.215554</v>
      </c>
      <c r="L5423">
        <v>1.4354439000000003</v>
      </c>
    </row>
    <row r="5424" spans="1:12" x14ac:dyDescent="0.25">
      <c r="A5424" t="s">
        <v>579</v>
      </c>
      <c r="B5424">
        <v>1</v>
      </c>
      <c r="C5424">
        <v>2</v>
      </c>
      <c r="D5424">
        <v>2</v>
      </c>
      <c r="E5424">
        <v>1241197</v>
      </c>
      <c r="F5424" s="2">
        <v>0.01</v>
      </c>
      <c r="G5424" s="2">
        <v>0</v>
      </c>
      <c r="H5424" s="2">
        <v>0</v>
      </c>
      <c r="I5424">
        <v>0.4</v>
      </c>
      <c r="J5424">
        <v>1.6</v>
      </c>
      <c r="K5424">
        <v>0.72059849999999992</v>
      </c>
      <c r="L5424">
        <v>0.81220947499999996</v>
      </c>
    </row>
    <row r="5425" spans="1:12" x14ac:dyDescent="0.25">
      <c r="A5425" t="s">
        <v>715</v>
      </c>
      <c r="B5425">
        <v>1</v>
      </c>
      <c r="C5425">
        <v>7</v>
      </c>
      <c r="D5425">
        <v>7</v>
      </c>
      <c r="E5425">
        <v>385997</v>
      </c>
      <c r="F5425" s="2">
        <v>0.01</v>
      </c>
      <c r="G5425" s="2">
        <v>0</v>
      </c>
      <c r="H5425" s="2">
        <v>0</v>
      </c>
      <c r="I5425">
        <v>0.4</v>
      </c>
      <c r="J5425">
        <v>5.6000000000000005</v>
      </c>
      <c r="K5425">
        <v>0.2929985</v>
      </c>
      <c r="L5425">
        <v>1.6625494750000001</v>
      </c>
    </row>
    <row r="5426" spans="1:12" x14ac:dyDescent="0.25">
      <c r="A5426" t="s">
        <v>715</v>
      </c>
      <c r="B5426">
        <v>1</v>
      </c>
      <c r="C5426">
        <v>6</v>
      </c>
      <c r="D5426">
        <v>6</v>
      </c>
      <c r="E5426">
        <v>52395</v>
      </c>
      <c r="F5426" s="2">
        <v>0.01</v>
      </c>
      <c r="G5426" s="2">
        <v>-0.01</v>
      </c>
      <c r="H5426" s="2">
        <v>0.01</v>
      </c>
      <c r="I5426">
        <v>0.4</v>
      </c>
      <c r="J5426">
        <v>4.8000000000000007</v>
      </c>
      <c r="K5426">
        <v>0.22619750000000002</v>
      </c>
      <c r="L5426">
        <v>1.4391691250000003</v>
      </c>
    </row>
    <row r="5427" spans="1:12" x14ac:dyDescent="0.25">
      <c r="A5427" t="s">
        <v>715</v>
      </c>
      <c r="B5427">
        <v>1</v>
      </c>
      <c r="C5427">
        <v>1</v>
      </c>
      <c r="D5427">
        <v>1</v>
      </c>
      <c r="E5427">
        <v>450201</v>
      </c>
      <c r="F5427" s="2">
        <v>0.01</v>
      </c>
      <c r="G5427" s="2">
        <v>0</v>
      </c>
      <c r="H5427" s="2">
        <v>0</v>
      </c>
      <c r="I5427">
        <v>0.4</v>
      </c>
      <c r="J5427">
        <v>0.8</v>
      </c>
      <c r="K5427">
        <v>0.32510050000000001</v>
      </c>
      <c r="L5427">
        <v>0.47378517500000006</v>
      </c>
    </row>
    <row r="5428" spans="1:12" x14ac:dyDescent="0.25">
      <c r="A5428" t="s">
        <v>715</v>
      </c>
      <c r="B5428">
        <v>1</v>
      </c>
      <c r="C5428">
        <v>7</v>
      </c>
      <c r="D5428">
        <v>7</v>
      </c>
      <c r="E5428">
        <v>170075</v>
      </c>
      <c r="F5428" s="2">
        <v>0</v>
      </c>
      <c r="G5428" s="2">
        <v>0</v>
      </c>
      <c r="H5428" s="2">
        <v>0.01</v>
      </c>
      <c r="I5428">
        <v>0.4</v>
      </c>
      <c r="J5428">
        <v>5.6000000000000005</v>
      </c>
      <c r="K5428">
        <v>0.33503749999999999</v>
      </c>
      <c r="L5428">
        <v>1.6772631250000001</v>
      </c>
    </row>
    <row r="5429" spans="1:12" x14ac:dyDescent="0.25">
      <c r="A5429" t="s">
        <v>715</v>
      </c>
      <c r="B5429">
        <v>1</v>
      </c>
      <c r="C5429">
        <v>6</v>
      </c>
      <c r="D5429">
        <v>6</v>
      </c>
      <c r="E5429">
        <v>711676</v>
      </c>
      <c r="F5429" s="2">
        <v>0.01</v>
      </c>
      <c r="G5429" s="2">
        <v>0</v>
      </c>
      <c r="H5429" s="2">
        <v>0</v>
      </c>
      <c r="I5429">
        <v>0.4</v>
      </c>
      <c r="J5429">
        <v>4.8000000000000007</v>
      </c>
      <c r="K5429">
        <v>0.45583799999999997</v>
      </c>
      <c r="L5429">
        <v>1.5195433000000003</v>
      </c>
    </row>
    <row r="5430" spans="1:12" x14ac:dyDescent="0.25">
      <c r="A5430" t="s">
        <v>715</v>
      </c>
      <c r="B5430">
        <v>1</v>
      </c>
      <c r="C5430">
        <v>6</v>
      </c>
      <c r="D5430">
        <v>5</v>
      </c>
      <c r="E5430">
        <v>502681</v>
      </c>
      <c r="F5430" s="2">
        <v>0.01</v>
      </c>
      <c r="G5430" s="2">
        <v>0</v>
      </c>
      <c r="H5430" s="2">
        <v>0</v>
      </c>
      <c r="I5430">
        <v>0.4</v>
      </c>
      <c r="J5430">
        <v>3.8</v>
      </c>
      <c r="K5430">
        <v>0.35134049999999994</v>
      </c>
      <c r="L5430">
        <v>1.2329691749999998</v>
      </c>
    </row>
    <row r="5431" spans="1:12" x14ac:dyDescent="0.25">
      <c r="A5431" t="s">
        <v>715</v>
      </c>
      <c r="B5431">
        <v>1</v>
      </c>
      <c r="C5431">
        <v>8</v>
      </c>
      <c r="D5431">
        <v>7</v>
      </c>
      <c r="E5431">
        <v>828227</v>
      </c>
      <c r="F5431" s="2">
        <v>0.01</v>
      </c>
      <c r="G5431" s="2">
        <v>0</v>
      </c>
      <c r="H5431" s="2">
        <v>0</v>
      </c>
      <c r="I5431">
        <v>0.4</v>
      </c>
      <c r="J5431">
        <v>5.4</v>
      </c>
      <c r="K5431">
        <v>0.5141135</v>
      </c>
      <c r="L5431">
        <v>1.6899397250000003</v>
      </c>
    </row>
    <row r="5432" spans="1:12" x14ac:dyDescent="0.25">
      <c r="A5432" t="s">
        <v>715</v>
      </c>
      <c r="B5432">
        <v>1</v>
      </c>
      <c r="C5432">
        <v>2</v>
      </c>
      <c r="D5432">
        <v>1</v>
      </c>
      <c r="E5432">
        <v>305833</v>
      </c>
      <c r="F5432" s="2">
        <v>0</v>
      </c>
      <c r="G5432" s="2">
        <v>0</v>
      </c>
      <c r="H5432" s="2">
        <v>0</v>
      </c>
      <c r="I5432">
        <v>0.4</v>
      </c>
      <c r="J5432">
        <v>0.60000000000000009</v>
      </c>
      <c r="K5432">
        <v>0.15291649999999998</v>
      </c>
      <c r="L5432">
        <v>0.36352077500000002</v>
      </c>
    </row>
    <row r="5433" spans="1:12" x14ac:dyDescent="0.25">
      <c r="A5433" t="s">
        <v>715</v>
      </c>
      <c r="B5433">
        <v>1</v>
      </c>
      <c r="C5433">
        <v>7</v>
      </c>
      <c r="D5433">
        <v>7</v>
      </c>
      <c r="E5433">
        <v>188949</v>
      </c>
      <c r="F5433" s="2">
        <v>0.01</v>
      </c>
      <c r="G5433" s="2">
        <v>0</v>
      </c>
      <c r="H5433" s="2">
        <v>0</v>
      </c>
      <c r="I5433">
        <v>0.4</v>
      </c>
      <c r="J5433">
        <v>5.6000000000000005</v>
      </c>
      <c r="K5433">
        <v>0.19447449999999999</v>
      </c>
      <c r="L5433">
        <v>1.628066075</v>
      </c>
    </row>
    <row r="5434" spans="1:12" x14ac:dyDescent="0.25">
      <c r="A5434" t="s">
        <v>715</v>
      </c>
      <c r="B5434">
        <v>1</v>
      </c>
      <c r="C5434">
        <v>2</v>
      </c>
      <c r="D5434">
        <v>2</v>
      </c>
      <c r="E5434">
        <v>195473</v>
      </c>
      <c r="F5434" s="2">
        <v>0.01</v>
      </c>
      <c r="G5434" s="2">
        <v>-0.01</v>
      </c>
      <c r="H5434" s="2">
        <v>0.01</v>
      </c>
      <c r="I5434">
        <v>0.4</v>
      </c>
      <c r="J5434">
        <v>1.6</v>
      </c>
      <c r="K5434">
        <v>0.29773649999999996</v>
      </c>
      <c r="L5434">
        <v>0.66420777500000006</v>
      </c>
    </row>
    <row r="5435" spans="1:12" x14ac:dyDescent="0.25">
      <c r="A5435" t="s">
        <v>715</v>
      </c>
      <c r="B5435">
        <v>1</v>
      </c>
      <c r="C5435">
        <v>6</v>
      </c>
      <c r="D5435">
        <v>6</v>
      </c>
      <c r="E5435">
        <v>150617</v>
      </c>
      <c r="F5435" s="2">
        <v>0.01</v>
      </c>
      <c r="G5435" s="2">
        <v>0</v>
      </c>
      <c r="H5435" s="2">
        <v>0</v>
      </c>
      <c r="I5435">
        <v>0.4</v>
      </c>
      <c r="J5435">
        <v>4.8000000000000007</v>
      </c>
      <c r="K5435">
        <v>0.17530850000000001</v>
      </c>
      <c r="L5435">
        <v>1.4213579750000003</v>
      </c>
    </row>
    <row r="5436" spans="1:12" x14ac:dyDescent="0.25">
      <c r="A5436" t="s">
        <v>715</v>
      </c>
      <c r="B5436">
        <v>1</v>
      </c>
      <c r="C5436">
        <v>14</v>
      </c>
      <c r="D5436">
        <v>13</v>
      </c>
      <c r="E5436">
        <v>708014</v>
      </c>
      <c r="F5436" s="2">
        <v>0.02</v>
      </c>
      <c r="G5436" s="2">
        <v>0</v>
      </c>
      <c r="H5436" s="2">
        <v>0</v>
      </c>
      <c r="I5436">
        <v>0.4</v>
      </c>
      <c r="J5436">
        <v>10.200000000000001</v>
      </c>
      <c r="K5436">
        <v>0.55400699999999992</v>
      </c>
      <c r="L5436">
        <v>2.9039024500000004</v>
      </c>
    </row>
    <row r="5437" spans="1:12" x14ac:dyDescent="0.25">
      <c r="A5437" t="s">
        <v>715</v>
      </c>
      <c r="B5437">
        <v>1</v>
      </c>
      <c r="C5437">
        <v>6</v>
      </c>
      <c r="D5437">
        <v>5</v>
      </c>
      <c r="E5437">
        <v>639265</v>
      </c>
      <c r="F5437" s="2">
        <v>0.01</v>
      </c>
      <c r="G5437" s="2">
        <v>0</v>
      </c>
      <c r="H5437" s="2">
        <v>0</v>
      </c>
      <c r="I5437">
        <v>0.4</v>
      </c>
      <c r="J5437">
        <v>3.8</v>
      </c>
      <c r="K5437">
        <v>0.41963249999999996</v>
      </c>
      <c r="L5437">
        <v>1.2568713749999998</v>
      </c>
    </row>
    <row r="5438" spans="1:12" x14ac:dyDescent="0.25">
      <c r="A5438" t="s">
        <v>715</v>
      </c>
      <c r="B5438">
        <v>1</v>
      </c>
      <c r="C5438">
        <v>2</v>
      </c>
      <c r="D5438">
        <v>1</v>
      </c>
      <c r="E5438">
        <v>103742</v>
      </c>
      <c r="F5438" s="2">
        <v>0.01</v>
      </c>
      <c r="G5438" s="2">
        <v>0</v>
      </c>
      <c r="H5438" s="2">
        <v>0</v>
      </c>
      <c r="I5438">
        <v>0.4</v>
      </c>
      <c r="J5438">
        <v>0.60000000000000009</v>
      </c>
      <c r="K5438">
        <v>0.15187100000000001</v>
      </c>
      <c r="L5438">
        <v>0.36315485000000003</v>
      </c>
    </row>
    <row r="5439" spans="1:12" x14ac:dyDescent="0.25">
      <c r="A5439" t="s">
        <v>715</v>
      </c>
      <c r="B5439">
        <v>1</v>
      </c>
      <c r="C5439">
        <v>5</v>
      </c>
      <c r="D5439">
        <v>4</v>
      </c>
      <c r="E5439">
        <v>347611</v>
      </c>
      <c r="F5439" s="2">
        <v>0</v>
      </c>
      <c r="G5439" s="2">
        <v>0</v>
      </c>
      <c r="H5439" s="2">
        <v>0</v>
      </c>
      <c r="I5439">
        <v>0.4</v>
      </c>
      <c r="J5439">
        <v>3</v>
      </c>
      <c r="K5439">
        <v>0.1738055</v>
      </c>
      <c r="L5439">
        <v>0.97083192500000004</v>
      </c>
    </row>
    <row r="5440" spans="1:12" x14ac:dyDescent="0.25">
      <c r="A5440" t="s">
        <v>715</v>
      </c>
      <c r="B5440">
        <v>1</v>
      </c>
      <c r="C5440">
        <v>12</v>
      </c>
      <c r="D5440">
        <v>11</v>
      </c>
      <c r="E5440">
        <v>395229</v>
      </c>
      <c r="F5440" s="2">
        <v>0.01</v>
      </c>
      <c r="G5440" s="2">
        <v>0</v>
      </c>
      <c r="H5440" s="2">
        <v>0</v>
      </c>
      <c r="I5440">
        <v>0.4</v>
      </c>
      <c r="J5440">
        <v>8.6000000000000014</v>
      </c>
      <c r="K5440">
        <v>0.2976145</v>
      </c>
      <c r="L5440">
        <v>2.4141650750000005</v>
      </c>
    </row>
    <row r="5441" spans="1:12" x14ac:dyDescent="0.25">
      <c r="A5441" t="s">
        <v>715</v>
      </c>
      <c r="B5441">
        <v>1</v>
      </c>
      <c r="C5441">
        <v>1</v>
      </c>
      <c r="D5441">
        <v>1</v>
      </c>
      <c r="E5441">
        <v>279827</v>
      </c>
      <c r="F5441" s="2">
        <v>0.01</v>
      </c>
      <c r="G5441" s="2">
        <v>-0.01</v>
      </c>
      <c r="H5441" s="2">
        <v>0.01</v>
      </c>
      <c r="I5441">
        <v>0.4</v>
      </c>
      <c r="J5441">
        <v>0.8</v>
      </c>
      <c r="K5441">
        <v>0.33991349999999998</v>
      </c>
      <c r="L5441">
        <v>0.47896972500000001</v>
      </c>
    </row>
    <row r="5442" spans="1:12" x14ac:dyDescent="0.25">
      <c r="A5442" t="s">
        <v>715</v>
      </c>
      <c r="B5442">
        <v>1</v>
      </c>
      <c r="C5442">
        <v>7</v>
      </c>
      <c r="D5442">
        <v>4</v>
      </c>
      <c r="E5442">
        <v>295068</v>
      </c>
      <c r="F5442" s="2">
        <v>0.01</v>
      </c>
      <c r="G5442" s="2">
        <v>0</v>
      </c>
      <c r="H5442" s="2">
        <v>0</v>
      </c>
      <c r="I5442">
        <v>0.4</v>
      </c>
      <c r="J5442">
        <v>2.6</v>
      </c>
      <c r="K5442">
        <v>0.247534</v>
      </c>
      <c r="L5442">
        <v>0.89663690000000007</v>
      </c>
    </row>
    <row r="5443" spans="1:12" x14ac:dyDescent="0.25">
      <c r="A5443" t="s">
        <v>707</v>
      </c>
      <c r="B5443">
        <v>1</v>
      </c>
      <c r="C5443">
        <v>6</v>
      </c>
      <c r="D5443">
        <v>6</v>
      </c>
      <c r="E5443">
        <v>557538</v>
      </c>
      <c r="F5443" s="2">
        <v>0.03</v>
      </c>
      <c r="G5443" s="2">
        <v>0</v>
      </c>
      <c r="H5443" s="2">
        <v>0</v>
      </c>
      <c r="I5443">
        <v>0.4</v>
      </c>
      <c r="J5443">
        <v>4.8000000000000007</v>
      </c>
      <c r="K5443">
        <v>0.57876899999999998</v>
      </c>
      <c r="L5443">
        <v>1.5625691500000003</v>
      </c>
    </row>
    <row r="5444" spans="1:12" x14ac:dyDescent="0.25">
      <c r="A5444" t="s">
        <v>707</v>
      </c>
      <c r="B5444">
        <v>1</v>
      </c>
      <c r="C5444">
        <v>20</v>
      </c>
      <c r="D5444">
        <v>20</v>
      </c>
      <c r="E5444">
        <v>1685312</v>
      </c>
      <c r="F5444" s="2">
        <v>0.01</v>
      </c>
      <c r="G5444" s="2">
        <v>0</v>
      </c>
      <c r="H5444" s="2">
        <v>0</v>
      </c>
      <c r="I5444">
        <v>0.4</v>
      </c>
      <c r="J5444">
        <v>16</v>
      </c>
      <c r="K5444">
        <v>0.94265599999999994</v>
      </c>
      <c r="L5444">
        <v>4.4899296</v>
      </c>
    </row>
    <row r="5445" spans="1:12" x14ac:dyDescent="0.25">
      <c r="A5445" t="s">
        <v>707</v>
      </c>
      <c r="B5445">
        <v>1</v>
      </c>
      <c r="C5445">
        <v>7</v>
      </c>
      <c r="D5445">
        <v>4</v>
      </c>
      <c r="E5445">
        <v>1235417</v>
      </c>
      <c r="F5445" s="2">
        <v>0</v>
      </c>
      <c r="G5445" s="2">
        <v>0</v>
      </c>
      <c r="H5445" s="2">
        <v>0</v>
      </c>
      <c r="I5445">
        <v>0.4</v>
      </c>
      <c r="J5445">
        <v>2.6</v>
      </c>
      <c r="K5445">
        <v>0.61770849999999999</v>
      </c>
      <c r="L5445">
        <v>1.0261979750000001</v>
      </c>
    </row>
    <row r="5446" spans="1:12" x14ac:dyDescent="0.25">
      <c r="A5446" t="s">
        <v>707</v>
      </c>
      <c r="B5446">
        <v>1</v>
      </c>
      <c r="C5446">
        <v>0</v>
      </c>
      <c r="D5446">
        <v>1</v>
      </c>
      <c r="E5446">
        <v>78662</v>
      </c>
      <c r="F5446" s="2">
        <v>0.02</v>
      </c>
      <c r="G5446" s="2">
        <v>0</v>
      </c>
      <c r="H5446" s="2">
        <v>0.01</v>
      </c>
      <c r="I5446">
        <v>0.4</v>
      </c>
      <c r="J5446">
        <v>1</v>
      </c>
      <c r="K5446">
        <v>0.48933100000000002</v>
      </c>
      <c r="L5446">
        <v>0.58126585000000008</v>
      </c>
    </row>
    <row r="5447" spans="1:12" x14ac:dyDescent="0.25">
      <c r="A5447" t="s">
        <v>707</v>
      </c>
      <c r="B5447">
        <v>1</v>
      </c>
      <c r="C5447">
        <v>10</v>
      </c>
      <c r="D5447">
        <v>10</v>
      </c>
      <c r="E5447">
        <v>1262601</v>
      </c>
      <c r="F5447" s="2">
        <v>0.01</v>
      </c>
      <c r="G5447" s="2">
        <v>0</v>
      </c>
      <c r="H5447" s="2">
        <v>0</v>
      </c>
      <c r="I5447">
        <v>0.4</v>
      </c>
      <c r="J5447">
        <v>8</v>
      </c>
      <c r="K5447">
        <v>0.73130049999999991</v>
      </c>
      <c r="L5447">
        <v>2.4159551750000001</v>
      </c>
    </row>
    <row r="5448" spans="1:12" x14ac:dyDescent="0.25">
      <c r="A5448" t="s">
        <v>707</v>
      </c>
      <c r="B5448">
        <v>1</v>
      </c>
      <c r="C5448">
        <v>7</v>
      </c>
      <c r="D5448">
        <v>7</v>
      </c>
      <c r="E5448">
        <v>1963752</v>
      </c>
      <c r="F5448" s="2">
        <v>0.01</v>
      </c>
      <c r="G5448" s="2">
        <v>0</v>
      </c>
      <c r="H5448" s="2">
        <v>0</v>
      </c>
      <c r="I5448">
        <v>0.4</v>
      </c>
      <c r="J5448">
        <v>5.6000000000000005</v>
      </c>
      <c r="K5448">
        <v>1.0818760000000001</v>
      </c>
      <c r="L5448">
        <v>1.9386566000000001</v>
      </c>
    </row>
    <row r="5449" spans="1:12" x14ac:dyDescent="0.25">
      <c r="A5449" t="s">
        <v>707</v>
      </c>
      <c r="B5449">
        <v>1</v>
      </c>
      <c r="C5449">
        <v>1</v>
      </c>
      <c r="D5449">
        <v>1</v>
      </c>
      <c r="E5449">
        <v>918519</v>
      </c>
      <c r="F5449" s="2">
        <v>0.02</v>
      </c>
      <c r="G5449" s="2">
        <v>0</v>
      </c>
      <c r="H5449" s="2">
        <v>0</v>
      </c>
      <c r="I5449">
        <v>0.4</v>
      </c>
      <c r="J5449">
        <v>0.8</v>
      </c>
      <c r="K5449">
        <v>0.6592595</v>
      </c>
      <c r="L5449">
        <v>0.59074082500000002</v>
      </c>
    </row>
    <row r="5450" spans="1:12" x14ac:dyDescent="0.25">
      <c r="A5450" t="s">
        <v>707</v>
      </c>
      <c r="B5450">
        <v>1</v>
      </c>
      <c r="C5450">
        <v>13</v>
      </c>
      <c r="D5450">
        <v>12</v>
      </c>
      <c r="E5450">
        <v>790388</v>
      </c>
      <c r="F5450" s="2">
        <v>0.02</v>
      </c>
      <c r="G5450" s="2">
        <v>0</v>
      </c>
      <c r="H5450" s="2">
        <v>0</v>
      </c>
      <c r="I5450">
        <v>0.4</v>
      </c>
      <c r="J5450">
        <v>9.4000000000000021</v>
      </c>
      <c r="K5450">
        <v>0.595194</v>
      </c>
      <c r="L5450">
        <v>2.7183179000000006</v>
      </c>
    </row>
    <row r="5451" spans="1:12" x14ac:dyDescent="0.25">
      <c r="A5451" t="s">
        <v>707</v>
      </c>
      <c r="B5451">
        <v>1</v>
      </c>
      <c r="C5451">
        <v>6</v>
      </c>
      <c r="D5451">
        <v>6</v>
      </c>
      <c r="E5451">
        <v>456543</v>
      </c>
      <c r="F5451" s="2">
        <v>0.02</v>
      </c>
      <c r="G5451" s="2">
        <v>0</v>
      </c>
      <c r="H5451" s="2">
        <v>0</v>
      </c>
      <c r="I5451">
        <v>0.4</v>
      </c>
      <c r="J5451">
        <v>4.8000000000000007</v>
      </c>
      <c r="K5451">
        <v>0.42827150000000003</v>
      </c>
      <c r="L5451">
        <v>1.5098950250000003</v>
      </c>
    </row>
    <row r="5452" spans="1:12" x14ac:dyDescent="0.25">
      <c r="A5452" t="s">
        <v>707</v>
      </c>
      <c r="B5452">
        <v>1</v>
      </c>
      <c r="C5452">
        <v>15</v>
      </c>
      <c r="D5452">
        <v>13</v>
      </c>
      <c r="E5452">
        <v>3281144</v>
      </c>
      <c r="F5452" s="2">
        <v>0.01</v>
      </c>
      <c r="G5452" s="2">
        <v>0</v>
      </c>
      <c r="H5452" s="2">
        <v>0</v>
      </c>
      <c r="I5452">
        <v>0.4</v>
      </c>
      <c r="J5452">
        <v>10</v>
      </c>
      <c r="K5452">
        <v>1.740572</v>
      </c>
      <c r="L5452">
        <v>3.2692002000000002</v>
      </c>
    </row>
    <row r="5453" spans="1:12" x14ac:dyDescent="0.25">
      <c r="A5453" t="s">
        <v>707</v>
      </c>
      <c r="B5453">
        <v>1</v>
      </c>
      <c r="C5453">
        <v>6</v>
      </c>
      <c r="D5453">
        <v>7</v>
      </c>
      <c r="E5453">
        <v>1212650</v>
      </c>
      <c r="F5453" s="2">
        <v>0.02</v>
      </c>
      <c r="G5453" s="2">
        <v>0</v>
      </c>
      <c r="H5453" s="2">
        <v>0</v>
      </c>
      <c r="I5453">
        <v>0.4</v>
      </c>
      <c r="J5453">
        <v>5.8000000000000007</v>
      </c>
      <c r="K5453">
        <v>0.80632499999999996</v>
      </c>
      <c r="L5453">
        <v>1.8922137500000002</v>
      </c>
    </row>
    <row r="5454" spans="1:12" x14ac:dyDescent="0.25">
      <c r="A5454" t="s">
        <v>707</v>
      </c>
      <c r="B5454">
        <v>1</v>
      </c>
      <c r="C5454">
        <v>4</v>
      </c>
      <c r="D5454">
        <v>4</v>
      </c>
      <c r="E5454">
        <v>2101562</v>
      </c>
      <c r="F5454" s="2">
        <v>0.02</v>
      </c>
      <c r="G5454" s="2">
        <v>0</v>
      </c>
      <c r="H5454" s="2">
        <v>0</v>
      </c>
      <c r="I5454">
        <v>0.4</v>
      </c>
      <c r="J5454">
        <v>3.2</v>
      </c>
      <c r="K5454">
        <v>1.2507809999999999</v>
      </c>
      <c r="L5454">
        <v>1.39777335</v>
      </c>
    </row>
    <row r="5455" spans="1:12" x14ac:dyDescent="0.25">
      <c r="A5455" t="s">
        <v>707</v>
      </c>
      <c r="B5455">
        <v>1</v>
      </c>
      <c r="C5455">
        <v>18</v>
      </c>
      <c r="D5455">
        <v>8</v>
      </c>
      <c r="E5455">
        <v>2290382</v>
      </c>
      <c r="F5455" s="2">
        <v>0.01</v>
      </c>
      <c r="G5455" s="2">
        <v>0</v>
      </c>
      <c r="H5455" s="2">
        <v>0</v>
      </c>
      <c r="I5455">
        <v>0.4</v>
      </c>
      <c r="J5455">
        <v>4.4000000000000004</v>
      </c>
      <c r="K5455">
        <v>1.2451909999999999</v>
      </c>
      <c r="L5455">
        <v>1.6958168500000002</v>
      </c>
    </row>
    <row r="5456" spans="1:12" x14ac:dyDescent="0.25">
      <c r="A5456" t="s">
        <v>707</v>
      </c>
      <c r="B5456">
        <v>1</v>
      </c>
      <c r="C5456">
        <v>5</v>
      </c>
      <c r="D5456">
        <v>6</v>
      </c>
      <c r="E5456">
        <v>305524</v>
      </c>
      <c r="F5456" s="2">
        <v>0.03</v>
      </c>
      <c r="G5456" s="2">
        <v>0</v>
      </c>
      <c r="H5456" s="2">
        <v>0</v>
      </c>
      <c r="I5456">
        <v>0.4</v>
      </c>
      <c r="J5456">
        <v>5.0000000000000009</v>
      </c>
      <c r="K5456">
        <v>0.452762</v>
      </c>
      <c r="L5456">
        <v>1.5684667000000001</v>
      </c>
    </row>
    <row r="5457" spans="1:12" x14ac:dyDescent="0.25">
      <c r="A5457" t="s">
        <v>707</v>
      </c>
      <c r="B5457">
        <v>1</v>
      </c>
      <c r="C5457">
        <v>23</v>
      </c>
      <c r="D5457">
        <v>3</v>
      </c>
      <c r="E5457">
        <v>1437051</v>
      </c>
      <c r="F5457" s="2">
        <v>0.01</v>
      </c>
      <c r="G5457" s="2">
        <v>0</v>
      </c>
      <c r="H5457" s="2">
        <v>0</v>
      </c>
      <c r="I5457">
        <v>0.4</v>
      </c>
      <c r="J5457">
        <v>-1.5999999999999996</v>
      </c>
      <c r="K5457">
        <v>0.81852549999999991</v>
      </c>
      <c r="L5457">
        <v>4.6483925000000093E-2</v>
      </c>
    </row>
    <row r="5458" spans="1:12" x14ac:dyDescent="0.25">
      <c r="A5458" t="s">
        <v>707</v>
      </c>
      <c r="B5458">
        <v>1</v>
      </c>
      <c r="C5458">
        <v>7</v>
      </c>
      <c r="D5458">
        <v>7</v>
      </c>
      <c r="E5458">
        <v>881585</v>
      </c>
      <c r="F5458" s="2">
        <v>0.02</v>
      </c>
      <c r="G5458" s="2">
        <v>0</v>
      </c>
      <c r="H5458" s="2">
        <v>0</v>
      </c>
      <c r="I5458">
        <v>0.4</v>
      </c>
      <c r="J5458">
        <v>5.6000000000000005</v>
      </c>
      <c r="K5458">
        <v>0.64079249999999999</v>
      </c>
      <c r="L5458">
        <v>1.7842773750000001</v>
      </c>
    </row>
    <row r="5459" spans="1:12" x14ac:dyDescent="0.25">
      <c r="A5459" t="s">
        <v>16361</v>
      </c>
      <c r="B5459">
        <v>1</v>
      </c>
      <c r="C5459">
        <v>7</v>
      </c>
      <c r="D5459">
        <v>6</v>
      </c>
      <c r="E5459">
        <v>89799</v>
      </c>
      <c r="F5459" s="2">
        <v>0.05</v>
      </c>
      <c r="G5459" s="2">
        <v>0</v>
      </c>
      <c r="H5459" s="2">
        <v>0</v>
      </c>
      <c r="I5459">
        <v>0.4</v>
      </c>
      <c r="J5459">
        <v>4.6000000000000005</v>
      </c>
      <c r="K5459">
        <v>0.54489950000000009</v>
      </c>
      <c r="L5459">
        <v>1.5007148250000002</v>
      </c>
    </row>
    <row r="5460" spans="1:12" x14ac:dyDescent="0.25">
      <c r="A5460" t="s">
        <v>1971</v>
      </c>
      <c r="B5460">
        <v>1</v>
      </c>
      <c r="C5460">
        <v>9</v>
      </c>
      <c r="D5460">
        <v>9</v>
      </c>
      <c r="E5460">
        <v>1112617</v>
      </c>
      <c r="F5460" s="2">
        <v>0.01</v>
      </c>
      <c r="G5460" s="2">
        <v>0</v>
      </c>
      <c r="H5460" s="2">
        <v>0</v>
      </c>
      <c r="I5460">
        <v>0.4</v>
      </c>
      <c r="J5460">
        <v>7.2</v>
      </c>
      <c r="K5460">
        <v>0.65630849999999996</v>
      </c>
      <c r="L5460">
        <v>2.1897079750000001</v>
      </c>
    </row>
    <row r="5461" spans="1:12" x14ac:dyDescent="0.25">
      <c r="A5461" t="s">
        <v>15629</v>
      </c>
      <c r="B5461">
        <v>1</v>
      </c>
      <c r="C5461">
        <v>21</v>
      </c>
      <c r="D5461">
        <v>15</v>
      </c>
      <c r="E5461">
        <v>41604561</v>
      </c>
      <c r="F5461" s="2">
        <v>0.02</v>
      </c>
      <c r="G5461" s="2">
        <v>0</v>
      </c>
      <c r="H5461" s="2">
        <v>0</v>
      </c>
      <c r="I5461">
        <v>0.4</v>
      </c>
      <c r="J5461">
        <v>10.8</v>
      </c>
      <c r="K5461">
        <v>21.002280499999998</v>
      </c>
      <c r="L5461">
        <v>10.210798174999999</v>
      </c>
    </row>
    <row r="5462" spans="1:12" x14ac:dyDescent="0.25">
      <c r="A5462" t="s">
        <v>3479</v>
      </c>
      <c r="B5462">
        <v>1</v>
      </c>
      <c r="C5462">
        <v>17</v>
      </c>
      <c r="D5462">
        <v>15</v>
      </c>
      <c r="E5462">
        <v>619443</v>
      </c>
      <c r="F5462" s="2">
        <v>0.01</v>
      </c>
      <c r="G5462" s="2">
        <v>0</v>
      </c>
      <c r="H5462" s="2">
        <v>0</v>
      </c>
      <c r="I5462">
        <v>0.4</v>
      </c>
      <c r="J5462">
        <v>11.6</v>
      </c>
      <c r="K5462">
        <v>0.40972149999999996</v>
      </c>
      <c r="L5462">
        <v>3.203402525</v>
      </c>
    </row>
    <row r="5463" spans="1:12" x14ac:dyDescent="0.25">
      <c r="A5463" t="s">
        <v>3296</v>
      </c>
      <c r="B5463">
        <v>1</v>
      </c>
      <c r="C5463">
        <v>12</v>
      </c>
      <c r="D5463">
        <v>12</v>
      </c>
      <c r="E5463">
        <v>189594</v>
      </c>
      <c r="F5463" s="2">
        <v>0.03</v>
      </c>
      <c r="G5463" s="2">
        <v>-0.03</v>
      </c>
      <c r="H5463" s="2">
        <v>0.02</v>
      </c>
      <c r="I5463">
        <v>0.4</v>
      </c>
      <c r="J5463">
        <v>9.6000000000000014</v>
      </c>
      <c r="K5463">
        <v>0.444797</v>
      </c>
      <c r="L5463">
        <v>2.7156789500000005</v>
      </c>
    </row>
    <row r="5464" spans="1:12" x14ac:dyDescent="0.25">
      <c r="A5464" t="s">
        <v>3296</v>
      </c>
      <c r="B5464">
        <v>1</v>
      </c>
      <c r="C5464">
        <v>9</v>
      </c>
      <c r="D5464">
        <v>9</v>
      </c>
      <c r="E5464">
        <v>2304379</v>
      </c>
      <c r="F5464" s="2">
        <v>0.02</v>
      </c>
      <c r="G5464" s="2">
        <v>-0.01</v>
      </c>
      <c r="H5464" s="2">
        <v>0.01</v>
      </c>
      <c r="I5464">
        <v>0.4</v>
      </c>
      <c r="J5464">
        <v>7.2</v>
      </c>
      <c r="K5464">
        <v>1.4521895</v>
      </c>
      <c r="L5464">
        <v>2.4682663250000001</v>
      </c>
    </row>
    <row r="5465" spans="1:12" x14ac:dyDescent="0.25">
      <c r="A5465" t="s">
        <v>20751</v>
      </c>
      <c r="B5465">
        <v>1</v>
      </c>
      <c r="C5465">
        <v>6</v>
      </c>
      <c r="D5465">
        <v>6</v>
      </c>
      <c r="E5465">
        <v>4695293</v>
      </c>
      <c r="F5465" s="2">
        <v>0.03</v>
      </c>
      <c r="G5465" s="2">
        <v>0</v>
      </c>
      <c r="H5465" s="2">
        <v>0</v>
      </c>
      <c r="I5465">
        <v>0.4</v>
      </c>
      <c r="J5465">
        <v>4.8000000000000007</v>
      </c>
      <c r="K5465">
        <v>2.6476464999999996</v>
      </c>
      <c r="L5465">
        <v>2.286676275</v>
      </c>
    </row>
    <row r="5466" spans="1:12" x14ac:dyDescent="0.25">
      <c r="A5466" t="s">
        <v>20751</v>
      </c>
      <c r="B5466">
        <v>1</v>
      </c>
      <c r="C5466">
        <v>7</v>
      </c>
      <c r="D5466">
        <v>6</v>
      </c>
      <c r="E5466">
        <v>1201905</v>
      </c>
      <c r="F5466" s="2">
        <v>0.03</v>
      </c>
      <c r="G5466" s="2">
        <v>0</v>
      </c>
      <c r="H5466" s="2">
        <v>0</v>
      </c>
      <c r="I5466">
        <v>0.4</v>
      </c>
      <c r="J5466">
        <v>4.6000000000000005</v>
      </c>
      <c r="K5466">
        <v>0.90095250000000004</v>
      </c>
      <c r="L5466">
        <v>1.6253333750000001</v>
      </c>
    </row>
    <row r="5467" spans="1:12" x14ac:dyDescent="0.25">
      <c r="A5467" t="s">
        <v>20468</v>
      </c>
      <c r="B5467">
        <v>1</v>
      </c>
      <c r="C5467">
        <v>14</v>
      </c>
      <c r="D5467">
        <v>12</v>
      </c>
      <c r="E5467">
        <v>3350496</v>
      </c>
      <c r="F5467" s="2">
        <v>0.04</v>
      </c>
      <c r="G5467" s="2">
        <v>0</v>
      </c>
      <c r="H5467" s="2">
        <v>0</v>
      </c>
      <c r="I5467">
        <v>0.4</v>
      </c>
      <c r="J5467">
        <v>9.2000000000000011</v>
      </c>
      <c r="K5467">
        <v>2.0752479999999998</v>
      </c>
      <c r="L5467">
        <v>3.1863368000000003</v>
      </c>
    </row>
    <row r="5468" spans="1:12" x14ac:dyDescent="0.25">
      <c r="A5468" t="s">
        <v>14508</v>
      </c>
      <c r="B5468">
        <v>1</v>
      </c>
      <c r="C5468">
        <v>7</v>
      </c>
      <c r="D5468">
        <v>2</v>
      </c>
      <c r="E5468">
        <v>2984785</v>
      </c>
      <c r="F5468" s="2">
        <v>0.1</v>
      </c>
      <c r="G5468" s="2">
        <v>0</v>
      </c>
      <c r="H5468" s="2">
        <v>0.02</v>
      </c>
      <c r="I5468">
        <v>0.4</v>
      </c>
      <c r="J5468">
        <v>0.60000000000000009</v>
      </c>
      <c r="K5468">
        <v>2.9923925000000002</v>
      </c>
      <c r="L5468">
        <v>1.3573373750000002</v>
      </c>
    </row>
    <row r="5469" spans="1:12" x14ac:dyDescent="0.25">
      <c r="A5469" t="s">
        <v>14508</v>
      </c>
      <c r="B5469">
        <v>1</v>
      </c>
      <c r="C5469">
        <v>6</v>
      </c>
      <c r="D5469">
        <v>6</v>
      </c>
      <c r="E5469">
        <v>7757967</v>
      </c>
      <c r="F5469" s="2">
        <v>0.08</v>
      </c>
      <c r="G5469" s="2">
        <v>0</v>
      </c>
      <c r="H5469" s="2">
        <v>0.03</v>
      </c>
      <c r="I5469">
        <v>0.4</v>
      </c>
      <c r="J5469">
        <v>4.8000000000000007</v>
      </c>
      <c r="K5469">
        <v>5.4289835000000002</v>
      </c>
      <c r="L5469">
        <v>3.2601442250000003</v>
      </c>
    </row>
    <row r="5470" spans="1:12" x14ac:dyDescent="0.25">
      <c r="A5470" t="s">
        <v>18534</v>
      </c>
      <c r="B5470">
        <v>1</v>
      </c>
      <c r="C5470">
        <v>7</v>
      </c>
      <c r="D5470">
        <v>7</v>
      </c>
      <c r="E5470">
        <v>975232</v>
      </c>
      <c r="F5470" s="2">
        <v>0.02</v>
      </c>
      <c r="G5470" s="2">
        <v>0</v>
      </c>
      <c r="H5470" s="2">
        <v>0</v>
      </c>
      <c r="I5470">
        <v>0.4</v>
      </c>
      <c r="J5470">
        <v>5.6000000000000005</v>
      </c>
      <c r="K5470">
        <v>0.687616</v>
      </c>
      <c r="L5470">
        <v>1.8006656000000001</v>
      </c>
    </row>
    <row r="5471" spans="1:12" x14ac:dyDescent="0.25">
      <c r="A5471" t="s">
        <v>17294</v>
      </c>
      <c r="B5471">
        <v>1</v>
      </c>
      <c r="C5471">
        <v>7</v>
      </c>
      <c r="D5471">
        <v>4</v>
      </c>
      <c r="E5471">
        <v>572627</v>
      </c>
      <c r="F5471" s="2">
        <v>0.04</v>
      </c>
      <c r="G5471" s="2">
        <v>0</v>
      </c>
      <c r="H5471" s="2">
        <v>0</v>
      </c>
      <c r="I5471">
        <v>0.4</v>
      </c>
      <c r="J5471">
        <v>2.6</v>
      </c>
      <c r="K5471">
        <v>0.68631350000000002</v>
      </c>
      <c r="L5471">
        <v>1.050209725</v>
      </c>
    </row>
    <row r="5472" spans="1:12" x14ac:dyDescent="0.25">
      <c r="A5472" t="s">
        <v>15003</v>
      </c>
      <c r="B5472">
        <v>1</v>
      </c>
      <c r="C5472">
        <v>8</v>
      </c>
      <c r="D5472">
        <v>8</v>
      </c>
      <c r="E5472">
        <v>1258994</v>
      </c>
      <c r="F5472" s="2">
        <v>0.01</v>
      </c>
      <c r="G5472" s="2">
        <v>0</v>
      </c>
      <c r="H5472" s="2">
        <v>0</v>
      </c>
      <c r="I5472">
        <v>0.4</v>
      </c>
      <c r="J5472">
        <v>6.4</v>
      </c>
      <c r="K5472">
        <v>0.72949699999999995</v>
      </c>
      <c r="L5472">
        <v>2.01532395</v>
      </c>
    </row>
    <row r="5473" spans="1:12" x14ac:dyDescent="0.25">
      <c r="A5473" t="s">
        <v>10384</v>
      </c>
      <c r="B5473">
        <v>1</v>
      </c>
      <c r="C5473">
        <v>7</v>
      </c>
      <c r="D5473">
        <v>6</v>
      </c>
      <c r="E5473">
        <v>371531</v>
      </c>
      <c r="F5473" s="2">
        <v>0.03</v>
      </c>
      <c r="G5473" s="2">
        <v>0</v>
      </c>
      <c r="H5473" s="2">
        <v>0</v>
      </c>
      <c r="I5473">
        <v>0.4</v>
      </c>
      <c r="J5473">
        <v>4.6000000000000005</v>
      </c>
      <c r="K5473">
        <v>0.48576549999999996</v>
      </c>
      <c r="L5473">
        <v>1.4800179250000001</v>
      </c>
    </row>
    <row r="5474" spans="1:12" x14ac:dyDescent="0.25">
      <c r="A5474" t="s">
        <v>355</v>
      </c>
      <c r="B5474">
        <v>1</v>
      </c>
      <c r="C5474">
        <v>5</v>
      </c>
      <c r="D5474">
        <v>1</v>
      </c>
      <c r="E5474">
        <v>2957935</v>
      </c>
      <c r="F5474" s="2">
        <v>0.02</v>
      </c>
      <c r="G5474" s="2">
        <v>0</v>
      </c>
      <c r="H5474" s="2">
        <v>0</v>
      </c>
      <c r="I5474">
        <v>0.4</v>
      </c>
      <c r="J5474">
        <v>0</v>
      </c>
      <c r="K5474">
        <v>1.6789674999999999</v>
      </c>
      <c r="L5474">
        <v>0.747638625</v>
      </c>
    </row>
    <row r="5475" spans="1:12" x14ac:dyDescent="0.25">
      <c r="A5475" t="s">
        <v>355</v>
      </c>
      <c r="B5475">
        <v>1</v>
      </c>
      <c r="C5475">
        <v>7</v>
      </c>
      <c r="D5475">
        <v>6</v>
      </c>
      <c r="E5475">
        <v>800359</v>
      </c>
      <c r="F5475" s="2">
        <v>0.01</v>
      </c>
      <c r="G5475" s="2">
        <v>0</v>
      </c>
      <c r="H5475" s="2">
        <v>0</v>
      </c>
      <c r="I5475">
        <v>0.4</v>
      </c>
      <c r="J5475">
        <v>4.6000000000000005</v>
      </c>
      <c r="K5475">
        <v>0.5001795</v>
      </c>
      <c r="L5475">
        <v>1.485062825</v>
      </c>
    </row>
    <row r="5476" spans="1:12" x14ac:dyDescent="0.25">
      <c r="A5476" t="s">
        <v>355</v>
      </c>
      <c r="B5476">
        <v>1</v>
      </c>
      <c r="C5476">
        <v>3</v>
      </c>
      <c r="D5476">
        <v>1</v>
      </c>
      <c r="E5476">
        <v>563746</v>
      </c>
      <c r="F5476" s="2">
        <v>0.01</v>
      </c>
      <c r="G5476" s="2">
        <v>0</v>
      </c>
      <c r="H5476" s="2">
        <v>0</v>
      </c>
      <c r="I5476">
        <v>0.4</v>
      </c>
      <c r="J5476">
        <v>0.4</v>
      </c>
      <c r="K5476">
        <v>0.38187300000000002</v>
      </c>
      <c r="L5476">
        <v>0.39365554999999997</v>
      </c>
    </row>
    <row r="5477" spans="1:12" x14ac:dyDescent="0.25">
      <c r="A5477" t="s">
        <v>355</v>
      </c>
      <c r="B5477">
        <v>1</v>
      </c>
      <c r="C5477">
        <v>2</v>
      </c>
      <c r="D5477">
        <v>3</v>
      </c>
      <c r="E5477">
        <v>1195009</v>
      </c>
      <c r="F5477" s="2">
        <v>0.02</v>
      </c>
      <c r="G5477" s="2">
        <v>0</v>
      </c>
      <c r="H5477" s="2">
        <v>0</v>
      </c>
      <c r="I5477">
        <v>0.4</v>
      </c>
      <c r="J5477">
        <v>2.6000000000000005</v>
      </c>
      <c r="K5477">
        <v>0.79750450000000006</v>
      </c>
      <c r="L5477">
        <v>1.0891265750000001</v>
      </c>
    </row>
    <row r="5478" spans="1:12" x14ac:dyDescent="0.25">
      <c r="A5478" t="s">
        <v>355</v>
      </c>
      <c r="B5478">
        <v>1</v>
      </c>
      <c r="C5478">
        <v>3</v>
      </c>
      <c r="D5478">
        <v>3</v>
      </c>
      <c r="E5478">
        <v>2183863</v>
      </c>
      <c r="F5478" s="2">
        <v>0.01</v>
      </c>
      <c r="G5478" s="2">
        <v>0</v>
      </c>
      <c r="H5478" s="2">
        <v>0</v>
      </c>
      <c r="I5478">
        <v>0.4</v>
      </c>
      <c r="J5478">
        <v>2.4000000000000004</v>
      </c>
      <c r="K5478">
        <v>1.1919315000000001</v>
      </c>
      <c r="L5478">
        <v>1.1771760250000001</v>
      </c>
    </row>
    <row r="5479" spans="1:12" x14ac:dyDescent="0.25">
      <c r="A5479" t="s">
        <v>355</v>
      </c>
      <c r="B5479">
        <v>1</v>
      </c>
      <c r="C5479">
        <v>1</v>
      </c>
      <c r="D5479">
        <v>1</v>
      </c>
      <c r="E5479">
        <v>1912737</v>
      </c>
      <c r="F5479" s="2">
        <v>0.02</v>
      </c>
      <c r="G5479" s="2">
        <v>0</v>
      </c>
      <c r="H5479" s="2">
        <v>0</v>
      </c>
      <c r="I5479">
        <v>0.4</v>
      </c>
      <c r="J5479">
        <v>0.8</v>
      </c>
      <c r="K5479">
        <v>1.1563684999999999</v>
      </c>
      <c r="L5479">
        <v>0.76472897499999992</v>
      </c>
    </row>
    <row r="5480" spans="1:12" x14ac:dyDescent="0.25">
      <c r="A5480" t="s">
        <v>355</v>
      </c>
      <c r="B5480">
        <v>1</v>
      </c>
      <c r="C5480">
        <v>1</v>
      </c>
      <c r="D5480">
        <v>1</v>
      </c>
      <c r="E5480">
        <v>276170</v>
      </c>
      <c r="F5480" s="2">
        <v>0.03</v>
      </c>
      <c r="G5480" s="2">
        <v>0</v>
      </c>
      <c r="H5480" s="2">
        <v>0</v>
      </c>
      <c r="I5480">
        <v>0.4</v>
      </c>
      <c r="J5480">
        <v>0.8</v>
      </c>
      <c r="K5480">
        <v>0.43808499999999995</v>
      </c>
      <c r="L5480">
        <v>0.51332975000000003</v>
      </c>
    </row>
    <row r="5481" spans="1:12" x14ac:dyDescent="0.25">
      <c r="A5481" t="s">
        <v>355</v>
      </c>
      <c r="B5481">
        <v>1</v>
      </c>
      <c r="C5481">
        <v>1</v>
      </c>
      <c r="D5481">
        <v>1</v>
      </c>
      <c r="E5481">
        <v>430591</v>
      </c>
      <c r="F5481" s="2">
        <v>0.01</v>
      </c>
      <c r="G5481" s="2">
        <v>0</v>
      </c>
      <c r="H5481" s="2">
        <v>0</v>
      </c>
      <c r="I5481">
        <v>0.4</v>
      </c>
      <c r="J5481">
        <v>0.8</v>
      </c>
      <c r="K5481">
        <v>0.31529550000000001</v>
      </c>
      <c r="L5481">
        <v>0.47035342500000005</v>
      </c>
    </row>
    <row r="5482" spans="1:12" x14ac:dyDescent="0.25">
      <c r="A5482" t="s">
        <v>355</v>
      </c>
      <c r="B5482">
        <v>1</v>
      </c>
      <c r="C5482">
        <v>2</v>
      </c>
      <c r="D5482">
        <v>1</v>
      </c>
      <c r="E5482">
        <v>945936</v>
      </c>
      <c r="F5482" s="2">
        <v>0.01</v>
      </c>
      <c r="G5482" s="2">
        <v>0</v>
      </c>
      <c r="H5482" s="2">
        <v>0</v>
      </c>
      <c r="I5482">
        <v>0.4</v>
      </c>
      <c r="J5482">
        <v>0.60000000000000009</v>
      </c>
      <c r="K5482">
        <v>0.57296800000000003</v>
      </c>
      <c r="L5482">
        <v>0.51053880000000007</v>
      </c>
    </row>
    <row r="5483" spans="1:12" x14ac:dyDescent="0.25">
      <c r="A5483" t="s">
        <v>355</v>
      </c>
      <c r="B5483">
        <v>1</v>
      </c>
      <c r="C5483">
        <v>8</v>
      </c>
      <c r="D5483">
        <v>8</v>
      </c>
      <c r="E5483">
        <v>1547819</v>
      </c>
      <c r="F5483" s="2">
        <v>0.02</v>
      </c>
      <c r="G5483" s="2">
        <v>0</v>
      </c>
      <c r="H5483" s="2">
        <v>0</v>
      </c>
      <c r="I5483">
        <v>0.4</v>
      </c>
      <c r="J5483">
        <v>6.4</v>
      </c>
      <c r="K5483">
        <v>0.97390949999999998</v>
      </c>
      <c r="L5483">
        <v>2.1008683250000004</v>
      </c>
    </row>
    <row r="5484" spans="1:12" x14ac:dyDescent="0.25">
      <c r="A5484" t="s">
        <v>355</v>
      </c>
      <c r="B5484">
        <v>1</v>
      </c>
      <c r="C5484">
        <v>3</v>
      </c>
      <c r="D5484">
        <v>2</v>
      </c>
      <c r="E5484">
        <v>2449920</v>
      </c>
      <c r="F5484" s="2">
        <v>0.02</v>
      </c>
      <c r="G5484" s="2">
        <v>0</v>
      </c>
      <c r="H5484" s="2">
        <v>0</v>
      </c>
      <c r="I5484">
        <v>0.4</v>
      </c>
      <c r="J5484">
        <v>1.4000000000000001</v>
      </c>
      <c r="K5484">
        <v>1.42496</v>
      </c>
      <c r="L5484">
        <v>1.0087359999999999</v>
      </c>
    </row>
    <row r="5485" spans="1:12" x14ac:dyDescent="0.25">
      <c r="A5485" t="s">
        <v>355</v>
      </c>
      <c r="B5485">
        <v>1</v>
      </c>
      <c r="C5485">
        <v>1</v>
      </c>
      <c r="D5485">
        <v>1</v>
      </c>
      <c r="E5485">
        <v>508376</v>
      </c>
      <c r="F5485" s="2">
        <v>0.02</v>
      </c>
      <c r="G5485" s="2">
        <v>0</v>
      </c>
      <c r="H5485" s="2">
        <v>0</v>
      </c>
      <c r="I5485">
        <v>0.4</v>
      </c>
      <c r="J5485">
        <v>0.8</v>
      </c>
      <c r="K5485">
        <v>0.45418799999999998</v>
      </c>
      <c r="L5485">
        <v>0.51896580000000003</v>
      </c>
    </row>
    <row r="5486" spans="1:12" x14ac:dyDescent="0.25">
      <c r="A5486" t="s">
        <v>355</v>
      </c>
      <c r="B5486">
        <v>1</v>
      </c>
      <c r="C5486">
        <v>1</v>
      </c>
      <c r="D5486">
        <v>1</v>
      </c>
      <c r="E5486">
        <v>1002131</v>
      </c>
      <c r="F5486" s="2">
        <v>0.02</v>
      </c>
      <c r="G5486" s="2">
        <v>0</v>
      </c>
      <c r="H5486" s="2">
        <v>0</v>
      </c>
      <c r="I5486">
        <v>0.4</v>
      </c>
      <c r="J5486">
        <v>0.8</v>
      </c>
      <c r="K5486">
        <v>0.7010654999999999</v>
      </c>
      <c r="L5486">
        <v>0.60537292499999995</v>
      </c>
    </row>
    <row r="5487" spans="1:12" x14ac:dyDescent="0.25">
      <c r="A5487" t="s">
        <v>355</v>
      </c>
      <c r="B5487">
        <v>1</v>
      </c>
      <c r="C5487">
        <v>1</v>
      </c>
      <c r="D5487">
        <v>1</v>
      </c>
      <c r="E5487">
        <v>110750</v>
      </c>
      <c r="F5487" s="2">
        <v>0.02</v>
      </c>
      <c r="G5487" s="2">
        <v>0</v>
      </c>
      <c r="H5487" s="2">
        <v>0</v>
      </c>
      <c r="I5487">
        <v>0.4</v>
      </c>
      <c r="J5487">
        <v>0.8</v>
      </c>
      <c r="K5487">
        <v>0.25537500000000002</v>
      </c>
      <c r="L5487">
        <v>0.44938125000000007</v>
      </c>
    </row>
    <row r="5488" spans="1:12" x14ac:dyDescent="0.25">
      <c r="A5488" t="s">
        <v>355</v>
      </c>
      <c r="B5488">
        <v>1</v>
      </c>
      <c r="C5488">
        <v>1</v>
      </c>
      <c r="D5488">
        <v>1</v>
      </c>
      <c r="E5488">
        <v>1559003</v>
      </c>
      <c r="F5488" s="2">
        <v>0.02</v>
      </c>
      <c r="G5488" s="2">
        <v>0</v>
      </c>
      <c r="H5488" s="2">
        <v>0</v>
      </c>
      <c r="I5488">
        <v>0.4</v>
      </c>
      <c r="J5488">
        <v>0.8</v>
      </c>
      <c r="K5488">
        <v>0.97950150000000002</v>
      </c>
      <c r="L5488">
        <v>0.70282552499999995</v>
      </c>
    </row>
    <row r="5489" spans="1:12" x14ac:dyDescent="0.25">
      <c r="A5489" t="s">
        <v>355</v>
      </c>
      <c r="B5489">
        <v>1</v>
      </c>
      <c r="C5489">
        <v>1</v>
      </c>
      <c r="D5489">
        <v>1</v>
      </c>
      <c r="E5489">
        <v>531285</v>
      </c>
      <c r="F5489" s="2">
        <v>0.02</v>
      </c>
      <c r="G5489" s="2">
        <v>0</v>
      </c>
      <c r="H5489" s="2">
        <v>0</v>
      </c>
      <c r="I5489">
        <v>0.4</v>
      </c>
      <c r="J5489">
        <v>0.8</v>
      </c>
      <c r="K5489">
        <v>0.46564250000000001</v>
      </c>
      <c r="L5489">
        <v>0.52297487500000006</v>
      </c>
    </row>
    <row r="5490" spans="1:12" x14ac:dyDescent="0.25">
      <c r="A5490" t="s">
        <v>355</v>
      </c>
      <c r="B5490">
        <v>1</v>
      </c>
      <c r="C5490">
        <v>5</v>
      </c>
      <c r="D5490">
        <v>5</v>
      </c>
      <c r="E5490">
        <v>4005642</v>
      </c>
      <c r="F5490" s="2">
        <v>0.05</v>
      </c>
      <c r="G5490" s="2">
        <v>0</v>
      </c>
      <c r="H5490" s="2">
        <v>0.01</v>
      </c>
      <c r="I5490">
        <v>0.4</v>
      </c>
      <c r="J5490">
        <v>4</v>
      </c>
      <c r="K5490">
        <v>2.752821</v>
      </c>
      <c r="L5490">
        <v>2.12348735</v>
      </c>
    </row>
    <row r="5491" spans="1:12" x14ac:dyDescent="0.25">
      <c r="A5491" t="s">
        <v>355</v>
      </c>
      <c r="B5491">
        <v>1</v>
      </c>
      <c r="C5491">
        <v>1</v>
      </c>
      <c r="D5491">
        <v>1</v>
      </c>
      <c r="E5491">
        <v>106333</v>
      </c>
      <c r="F5491" s="2">
        <v>0.02</v>
      </c>
      <c r="G5491" s="2">
        <v>0</v>
      </c>
      <c r="H5491" s="2">
        <v>0</v>
      </c>
      <c r="I5491">
        <v>0.4</v>
      </c>
      <c r="J5491">
        <v>0.8</v>
      </c>
      <c r="K5491">
        <v>0.25316650000000002</v>
      </c>
      <c r="L5491">
        <v>0.44860827500000006</v>
      </c>
    </row>
    <row r="5492" spans="1:12" x14ac:dyDescent="0.25">
      <c r="A5492" t="s">
        <v>355</v>
      </c>
      <c r="B5492">
        <v>1</v>
      </c>
      <c r="C5492">
        <v>2</v>
      </c>
      <c r="D5492">
        <v>1</v>
      </c>
      <c r="E5492">
        <v>2193778</v>
      </c>
      <c r="F5492" s="2">
        <v>0.03</v>
      </c>
      <c r="G5492" s="2">
        <v>0</v>
      </c>
      <c r="H5492" s="2">
        <v>0</v>
      </c>
      <c r="I5492">
        <v>0.4</v>
      </c>
      <c r="J5492">
        <v>0.60000000000000009</v>
      </c>
      <c r="K5492">
        <v>1.396889</v>
      </c>
      <c r="L5492">
        <v>0.79891115000000001</v>
      </c>
    </row>
    <row r="5493" spans="1:12" x14ac:dyDescent="0.25">
      <c r="A5493" t="s">
        <v>355</v>
      </c>
      <c r="B5493">
        <v>1</v>
      </c>
      <c r="C5493">
        <v>1</v>
      </c>
      <c r="D5493">
        <v>1</v>
      </c>
      <c r="E5493">
        <v>2841864</v>
      </c>
      <c r="F5493" s="2">
        <v>0.02</v>
      </c>
      <c r="G5493" s="2">
        <v>0</v>
      </c>
      <c r="H5493" s="2">
        <v>0</v>
      </c>
      <c r="I5493">
        <v>0.4</v>
      </c>
      <c r="J5493">
        <v>0.8</v>
      </c>
      <c r="K5493">
        <v>1.6209319999999998</v>
      </c>
      <c r="L5493">
        <v>0.92732619999999999</v>
      </c>
    </row>
    <row r="5494" spans="1:12" x14ac:dyDescent="0.25">
      <c r="A5494" t="s">
        <v>355</v>
      </c>
      <c r="B5494">
        <v>1</v>
      </c>
      <c r="C5494">
        <v>2</v>
      </c>
      <c r="D5494">
        <v>2</v>
      </c>
      <c r="E5494">
        <v>295841</v>
      </c>
      <c r="F5494" s="2">
        <v>0.02</v>
      </c>
      <c r="G5494" s="2">
        <v>0</v>
      </c>
      <c r="H5494" s="2">
        <v>0</v>
      </c>
      <c r="I5494">
        <v>0.4</v>
      </c>
      <c r="J5494">
        <v>1.6</v>
      </c>
      <c r="K5494">
        <v>0.34792049999999997</v>
      </c>
      <c r="L5494">
        <v>0.68177217500000009</v>
      </c>
    </row>
    <row r="5495" spans="1:12" x14ac:dyDescent="0.25">
      <c r="A5495" t="s">
        <v>355</v>
      </c>
      <c r="B5495">
        <v>1</v>
      </c>
      <c r="C5495">
        <v>4</v>
      </c>
      <c r="D5495">
        <v>3</v>
      </c>
      <c r="E5495">
        <v>3598002</v>
      </c>
      <c r="F5495" s="2">
        <v>0.01</v>
      </c>
      <c r="G5495" s="2">
        <v>0</v>
      </c>
      <c r="H5495" s="2">
        <v>0</v>
      </c>
      <c r="I5495">
        <v>0.4</v>
      </c>
      <c r="J5495">
        <v>2.2000000000000002</v>
      </c>
      <c r="K5495">
        <v>1.8990009999999999</v>
      </c>
      <c r="L5495">
        <v>1.37465035</v>
      </c>
    </row>
    <row r="5496" spans="1:12" x14ac:dyDescent="0.25">
      <c r="A5496" t="s">
        <v>355</v>
      </c>
      <c r="B5496">
        <v>1</v>
      </c>
      <c r="C5496">
        <v>2</v>
      </c>
      <c r="D5496">
        <v>2</v>
      </c>
      <c r="E5496">
        <v>882501</v>
      </c>
      <c r="F5496" s="2">
        <v>0.02</v>
      </c>
      <c r="G5496" s="2">
        <v>0</v>
      </c>
      <c r="H5496" s="2">
        <v>0</v>
      </c>
      <c r="I5496">
        <v>0.4</v>
      </c>
      <c r="J5496">
        <v>1.6</v>
      </c>
      <c r="K5496">
        <v>0.64125049999999995</v>
      </c>
      <c r="L5496">
        <v>0.78443767500000006</v>
      </c>
    </row>
    <row r="5497" spans="1:12" x14ac:dyDescent="0.25">
      <c r="A5497" t="s">
        <v>355</v>
      </c>
      <c r="B5497">
        <v>1</v>
      </c>
      <c r="C5497">
        <v>2</v>
      </c>
      <c r="D5497">
        <v>2</v>
      </c>
      <c r="E5497">
        <v>883599</v>
      </c>
      <c r="F5497" s="2">
        <v>0.01</v>
      </c>
      <c r="G5497" s="2">
        <v>0</v>
      </c>
      <c r="H5497" s="2">
        <v>0</v>
      </c>
      <c r="I5497">
        <v>0.4</v>
      </c>
      <c r="J5497">
        <v>1.6</v>
      </c>
      <c r="K5497">
        <v>0.54179949999999999</v>
      </c>
      <c r="L5497">
        <v>0.74962982499999997</v>
      </c>
    </row>
    <row r="5498" spans="1:12" x14ac:dyDescent="0.25">
      <c r="A5498" t="s">
        <v>355</v>
      </c>
      <c r="B5498">
        <v>1</v>
      </c>
      <c r="C5498">
        <v>3</v>
      </c>
      <c r="D5498">
        <v>3</v>
      </c>
      <c r="E5498">
        <v>563127</v>
      </c>
      <c r="F5498" s="2">
        <v>0.01</v>
      </c>
      <c r="G5498" s="2">
        <v>0</v>
      </c>
      <c r="H5498" s="2">
        <v>0</v>
      </c>
      <c r="I5498">
        <v>0.4</v>
      </c>
      <c r="J5498">
        <v>2.4000000000000004</v>
      </c>
      <c r="K5498">
        <v>0.38156349999999994</v>
      </c>
      <c r="L5498">
        <v>0.89354722500000006</v>
      </c>
    </row>
    <row r="5499" spans="1:12" x14ac:dyDescent="0.25">
      <c r="A5499" t="s">
        <v>355</v>
      </c>
      <c r="B5499">
        <v>1</v>
      </c>
      <c r="C5499">
        <v>5</v>
      </c>
      <c r="D5499">
        <v>5</v>
      </c>
      <c r="E5499">
        <v>554250</v>
      </c>
      <c r="F5499" s="2">
        <v>0.02</v>
      </c>
      <c r="G5499" s="2">
        <v>0</v>
      </c>
      <c r="H5499" s="2">
        <v>0</v>
      </c>
      <c r="I5499">
        <v>0.4</v>
      </c>
      <c r="J5499">
        <v>4</v>
      </c>
      <c r="K5499">
        <v>0.47712500000000002</v>
      </c>
      <c r="L5499">
        <v>1.3269937500000002</v>
      </c>
    </row>
    <row r="5500" spans="1:12" x14ac:dyDescent="0.25">
      <c r="A5500" t="s">
        <v>355</v>
      </c>
      <c r="B5500">
        <v>1</v>
      </c>
      <c r="C5500">
        <v>2</v>
      </c>
      <c r="D5500">
        <v>1</v>
      </c>
      <c r="E5500">
        <v>3311448</v>
      </c>
      <c r="F5500" s="2">
        <v>0.01</v>
      </c>
      <c r="G5500" s="2">
        <v>0</v>
      </c>
      <c r="H5500" s="2">
        <v>0</v>
      </c>
      <c r="I5500">
        <v>0.4</v>
      </c>
      <c r="J5500">
        <v>0.60000000000000009</v>
      </c>
      <c r="K5500">
        <v>1.7557240000000001</v>
      </c>
      <c r="L5500">
        <v>0.92450340000000009</v>
      </c>
    </row>
    <row r="5501" spans="1:12" x14ac:dyDescent="0.25">
      <c r="A5501" t="s">
        <v>355</v>
      </c>
      <c r="B5501">
        <v>1</v>
      </c>
      <c r="C5501">
        <v>1</v>
      </c>
      <c r="D5501">
        <v>1</v>
      </c>
      <c r="E5501">
        <v>624212</v>
      </c>
      <c r="F5501" s="2">
        <v>0.02</v>
      </c>
      <c r="G5501" s="2">
        <v>0</v>
      </c>
      <c r="H5501" s="2">
        <v>0</v>
      </c>
      <c r="I5501">
        <v>0.4</v>
      </c>
      <c r="J5501">
        <v>0.8</v>
      </c>
      <c r="K5501">
        <v>0.51210599999999995</v>
      </c>
      <c r="L5501">
        <v>0.53923710000000002</v>
      </c>
    </row>
    <row r="5502" spans="1:12" x14ac:dyDescent="0.25">
      <c r="A5502" t="s">
        <v>355</v>
      </c>
      <c r="B5502">
        <v>1</v>
      </c>
      <c r="C5502">
        <v>4</v>
      </c>
      <c r="D5502">
        <v>4</v>
      </c>
      <c r="E5502">
        <v>1090128</v>
      </c>
      <c r="F5502" s="2">
        <v>0.02</v>
      </c>
      <c r="G5502" s="2">
        <v>0</v>
      </c>
      <c r="H5502" s="2">
        <v>0</v>
      </c>
      <c r="I5502">
        <v>0.4</v>
      </c>
      <c r="J5502">
        <v>3.2</v>
      </c>
      <c r="K5502">
        <v>0.74506399999999995</v>
      </c>
      <c r="L5502">
        <v>1.2207724</v>
      </c>
    </row>
    <row r="5503" spans="1:12" x14ac:dyDescent="0.25">
      <c r="A5503" t="s">
        <v>355</v>
      </c>
      <c r="B5503">
        <v>1</v>
      </c>
      <c r="C5503">
        <v>5</v>
      </c>
      <c r="D5503">
        <v>4</v>
      </c>
      <c r="E5503">
        <v>1650078</v>
      </c>
      <c r="F5503" s="2">
        <v>0.03</v>
      </c>
      <c r="G5503" s="2">
        <v>0</v>
      </c>
      <c r="H5503" s="2">
        <v>0</v>
      </c>
      <c r="I5503">
        <v>0.4</v>
      </c>
      <c r="J5503">
        <v>3</v>
      </c>
      <c r="K5503">
        <v>1.1250389999999999</v>
      </c>
      <c r="L5503">
        <v>1.3037636500000001</v>
      </c>
    </row>
    <row r="5504" spans="1:12" x14ac:dyDescent="0.25">
      <c r="A5504" t="s">
        <v>355</v>
      </c>
      <c r="B5504">
        <v>1</v>
      </c>
      <c r="C5504">
        <v>1</v>
      </c>
      <c r="D5504">
        <v>1</v>
      </c>
      <c r="E5504">
        <v>340348</v>
      </c>
      <c r="F5504" s="2">
        <v>0.02</v>
      </c>
      <c r="G5504" s="2">
        <v>0</v>
      </c>
      <c r="H5504" s="2">
        <v>0</v>
      </c>
      <c r="I5504">
        <v>0.4</v>
      </c>
      <c r="J5504">
        <v>0.8</v>
      </c>
      <c r="K5504">
        <v>0.370174</v>
      </c>
      <c r="L5504">
        <v>0.48956090000000008</v>
      </c>
    </row>
    <row r="5505" spans="1:12" x14ac:dyDescent="0.25">
      <c r="A5505" t="s">
        <v>355</v>
      </c>
      <c r="B5505">
        <v>1</v>
      </c>
      <c r="C5505">
        <v>12</v>
      </c>
      <c r="D5505">
        <v>7</v>
      </c>
      <c r="E5505">
        <v>1059189</v>
      </c>
      <c r="F5505" s="2">
        <v>0.01</v>
      </c>
      <c r="G5505" s="2">
        <v>0</v>
      </c>
      <c r="H5505" s="2">
        <v>0</v>
      </c>
      <c r="I5505">
        <v>0.4</v>
      </c>
      <c r="J5505">
        <v>4.6000000000000005</v>
      </c>
      <c r="K5505">
        <v>0.62959449999999995</v>
      </c>
      <c r="L5505">
        <v>1.5303580750000001</v>
      </c>
    </row>
    <row r="5506" spans="1:12" x14ac:dyDescent="0.25">
      <c r="A5506" t="s">
        <v>355</v>
      </c>
      <c r="B5506">
        <v>1</v>
      </c>
      <c r="C5506">
        <v>1</v>
      </c>
      <c r="D5506">
        <v>1</v>
      </c>
      <c r="E5506">
        <v>102804</v>
      </c>
      <c r="F5506" s="2">
        <v>0.05</v>
      </c>
      <c r="G5506" s="2">
        <v>0</v>
      </c>
      <c r="H5506" s="2">
        <v>0</v>
      </c>
      <c r="I5506">
        <v>0.4</v>
      </c>
      <c r="J5506">
        <v>0.8</v>
      </c>
      <c r="K5506">
        <v>0.55140200000000006</v>
      </c>
      <c r="L5506">
        <v>0.55299070000000006</v>
      </c>
    </row>
    <row r="5507" spans="1:12" x14ac:dyDescent="0.25">
      <c r="A5507" t="s">
        <v>355</v>
      </c>
      <c r="B5507">
        <v>1</v>
      </c>
      <c r="C5507">
        <v>6</v>
      </c>
      <c r="D5507">
        <v>3</v>
      </c>
      <c r="E5507">
        <v>4403389</v>
      </c>
      <c r="F5507" s="2">
        <v>0.02</v>
      </c>
      <c r="G5507" s="2">
        <v>0</v>
      </c>
      <c r="H5507" s="2">
        <v>0</v>
      </c>
      <c r="I5507">
        <v>0.4</v>
      </c>
      <c r="J5507">
        <v>1.8000000000000003</v>
      </c>
      <c r="K5507">
        <v>2.4016945000000001</v>
      </c>
      <c r="L5507">
        <v>1.450593075</v>
      </c>
    </row>
    <row r="5508" spans="1:12" x14ac:dyDescent="0.25">
      <c r="A5508" t="s">
        <v>355</v>
      </c>
      <c r="B5508">
        <v>1</v>
      </c>
      <c r="C5508">
        <v>13</v>
      </c>
      <c r="D5508">
        <v>12</v>
      </c>
      <c r="E5508">
        <v>1704711</v>
      </c>
      <c r="F5508" s="2">
        <v>0.03</v>
      </c>
      <c r="G5508" s="2">
        <v>0</v>
      </c>
      <c r="H5508" s="2">
        <v>0</v>
      </c>
      <c r="I5508">
        <v>0.4</v>
      </c>
      <c r="J5508">
        <v>9.4000000000000021</v>
      </c>
      <c r="K5508">
        <v>1.1523554999999999</v>
      </c>
      <c r="L5508">
        <v>2.9133244250000008</v>
      </c>
    </row>
    <row r="5509" spans="1:12" x14ac:dyDescent="0.25">
      <c r="A5509" t="s">
        <v>355</v>
      </c>
      <c r="B5509">
        <v>1</v>
      </c>
      <c r="C5509">
        <v>5</v>
      </c>
      <c r="D5509">
        <v>5</v>
      </c>
      <c r="E5509">
        <v>596467</v>
      </c>
      <c r="F5509" s="2">
        <v>0.02</v>
      </c>
      <c r="G5509" s="2">
        <v>0</v>
      </c>
      <c r="H5509" s="2">
        <v>0</v>
      </c>
      <c r="I5509">
        <v>0.4</v>
      </c>
      <c r="J5509">
        <v>4</v>
      </c>
      <c r="K5509">
        <v>0.4982335</v>
      </c>
      <c r="L5509">
        <v>1.3343817250000001</v>
      </c>
    </row>
    <row r="5510" spans="1:12" x14ac:dyDescent="0.25">
      <c r="A5510" t="s">
        <v>355</v>
      </c>
      <c r="B5510">
        <v>1</v>
      </c>
      <c r="C5510">
        <v>7</v>
      </c>
      <c r="D5510">
        <v>7</v>
      </c>
      <c r="E5510">
        <v>2303558</v>
      </c>
      <c r="F5510" s="2">
        <v>0.02</v>
      </c>
      <c r="G5510" s="2">
        <v>0</v>
      </c>
      <c r="H5510" s="2">
        <v>0</v>
      </c>
      <c r="I5510">
        <v>0.4</v>
      </c>
      <c r="J5510">
        <v>5.6000000000000005</v>
      </c>
      <c r="K5510">
        <v>1.3517789999999998</v>
      </c>
      <c r="L5510">
        <v>2.0331226500000001</v>
      </c>
    </row>
    <row r="5511" spans="1:12" x14ac:dyDescent="0.25">
      <c r="A5511" t="s">
        <v>355</v>
      </c>
      <c r="B5511">
        <v>1</v>
      </c>
      <c r="C5511">
        <v>3</v>
      </c>
      <c r="D5511">
        <v>3</v>
      </c>
      <c r="E5511">
        <v>788301</v>
      </c>
      <c r="F5511" s="2">
        <v>0.01</v>
      </c>
      <c r="G5511" s="2">
        <v>0</v>
      </c>
      <c r="H5511" s="2">
        <v>0</v>
      </c>
      <c r="I5511">
        <v>0.4</v>
      </c>
      <c r="J5511">
        <v>2.4000000000000004</v>
      </c>
      <c r="K5511">
        <v>0.49415049999999994</v>
      </c>
      <c r="L5511">
        <v>0.93295267500000012</v>
      </c>
    </row>
    <row r="5512" spans="1:12" x14ac:dyDescent="0.25">
      <c r="A5512" t="s">
        <v>355</v>
      </c>
      <c r="B5512">
        <v>1</v>
      </c>
      <c r="C5512">
        <v>6</v>
      </c>
      <c r="D5512">
        <v>3</v>
      </c>
      <c r="E5512">
        <v>932020</v>
      </c>
      <c r="F5512" s="2">
        <v>0.03</v>
      </c>
      <c r="G5512" s="2">
        <v>0</v>
      </c>
      <c r="H5512" s="2">
        <v>0</v>
      </c>
      <c r="I5512">
        <v>0.4</v>
      </c>
      <c r="J5512">
        <v>1.8000000000000003</v>
      </c>
      <c r="K5512">
        <v>0.76600999999999997</v>
      </c>
      <c r="L5512">
        <v>0.87810350000000015</v>
      </c>
    </row>
    <row r="5513" spans="1:12" x14ac:dyDescent="0.25">
      <c r="A5513" t="s">
        <v>355</v>
      </c>
      <c r="B5513">
        <v>1</v>
      </c>
      <c r="C5513">
        <v>1</v>
      </c>
      <c r="D5513">
        <v>1</v>
      </c>
      <c r="E5513">
        <v>1548962</v>
      </c>
      <c r="F5513" s="2">
        <v>0.08</v>
      </c>
      <c r="G5513" s="2">
        <v>0</v>
      </c>
      <c r="H5513" s="2">
        <v>0.01</v>
      </c>
      <c r="I5513">
        <v>0.4</v>
      </c>
      <c r="J5513">
        <v>0.8</v>
      </c>
      <c r="K5513">
        <v>1.824481</v>
      </c>
      <c r="L5513">
        <v>0.99856834999999999</v>
      </c>
    </row>
    <row r="5514" spans="1:12" x14ac:dyDescent="0.25">
      <c r="A5514" t="s">
        <v>355</v>
      </c>
      <c r="B5514">
        <v>1</v>
      </c>
      <c r="C5514">
        <v>3</v>
      </c>
      <c r="D5514">
        <v>3</v>
      </c>
      <c r="E5514">
        <v>2908064</v>
      </c>
      <c r="F5514" s="2">
        <v>0.02</v>
      </c>
      <c r="G5514" s="2">
        <v>0</v>
      </c>
      <c r="H5514" s="2">
        <v>0</v>
      </c>
      <c r="I5514">
        <v>0.4</v>
      </c>
      <c r="J5514">
        <v>2.4000000000000004</v>
      </c>
      <c r="K5514">
        <v>1.6540319999999999</v>
      </c>
      <c r="L5514">
        <v>1.3389112000000001</v>
      </c>
    </row>
    <row r="5515" spans="1:12" x14ac:dyDescent="0.25">
      <c r="A5515" t="s">
        <v>355</v>
      </c>
      <c r="B5515">
        <v>1</v>
      </c>
      <c r="C5515">
        <v>1</v>
      </c>
      <c r="D5515">
        <v>1</v>
      </c>
      <c r="E5515">
        <v>827210</v>
      </c>
      <c r="F5515" s="2">
        <v>0.02</v>
      </c>
      <c r="G5515" s="2">
        <v>0</v>
      </c>
      <c r="H5515" s="2">
        <v>0</v>
      </c>
      <c r="I5515">
        <v>0.4</v>
      </c>
      <c r="J5515">
        <v>0.8</v>
      </c>
      <c r="K5515">
        <v>0.61360499999999996</v>
      </c>
      <c r="L5515">
        <v>0.57476174999999996</v>
      </c>
    </row>
    <row r="5516" spans="1:12" x14ac:dyDescent="0.25">
      <c r="A5516" t="s">
        <v>355</v>
      </c>
      <c r="B5516">
        <v>1</v>
      </c>
      <c r="C5516">
        <v>1</v>
      </c>
      <c r="D5516">
        <v>1</v>
      </c>
      <c r="E5516">
        <v>174569</v>
      </c>
      <c r="F5516" s="2">
        <v>0.03</v>
      </c>
      <c r="G5516" s="2">
        <v>0</v>
      </c>
      <c r="H5516" s="2">
        <v>0</v>
      </c>
      <c r="I5516">
        <v>0.4</v>
      </c>
      <c r="J5516">
        <v>0.8</v>
      </c>
      <c r="K5516">
        <v>0.38728449999999998</v>
      </c>
      <c r="L5516">
        <v>0.49554957500000002</v>
      </c>
    </row>
    <row r="5517" spans="1:12" x14ac:dyDescent="0.25">
      <c r="A5517" t="s">
        <v>355</v>
      </c>
      <c r="B5517">
        <v>1</v>
      </c>
      <c r="C5517">
        <v>1</v>
      </c>
      <c r="D5517">
        <v>1</v>
      </c>
      <c r="E5517">
        <v>1696551</v>
      </c>
      <c r="F5517" s="2">
        <v>0.03</v>
      </c>
      <c r="G5517" s="2">
        <v>0</v>
      </c>
      <c r="H5517" s="2">
        <v>0</v>
      </c>
      <c r="I5517">
        <v>0.4</v>
      </c>
      <c r="J5517">
        <v>0.8</v>
      </c>
      <c r="K5517">
        <v>1.1482755</v>
      </c>
      <c r="L5517">
        <v>0.76189642499999999</v>
      </c>
    </row>
    <row r="5518" spans="1:12" x14ac:dyDescent="0.25">
      <c r="A5518" t="s">
        <v>355</v>
      </c>
      <c r="B5518">
        <v>1</v>
      </c>
      <c r="C5518">
        <v>1</v>
      </c>
      <c r="D5518">
        <v>1</v>
      </c>
      <c r="E5518">
        <v>774304</v>
      </c>
      <c r="F5518" s="2">
        <v>0.1</v>
      </c>
      <c r="G5518" s="2">
        <v>0</v>
      </c>
      <c r="H5518" s="2">
        <v>0.01</v>
      </c>
      <c r="I5518">
        <v>0.4</v>
      </c>
      <c r="J5518">
        <v>0.8</v>
      </c>
      <c r="K5518">
        <v>1.6371520000000002</v>
      </c>
      <c r="L5518">
        <v>0.93300320000000014</v>
      </c>
    </row>
    <row r="5519" spans="1:12" x14ac:dyDescent="0.25">
      <c r="A5519" t="s">
        <v>355</v>
      </c>
      <c r="B5519">
        <v>1</v>
      </c>
      <c r="C5519">
        <v>2</v>
      </c>
      <c r="D5519">
        <v>1</v>
      </c>
      <c r="E5519">
        <v>960599</v>
      </c>
      <c r="F5519" s="2">
        <v>0.02</v>
      </c>
      <c r="G5519" s="2">
        <v>0</v>
      </c>
      <c r="H5519" s="2">
        <v>0</v>
      </c>
      <c r="I5519">
        <v>0.4</v>
      </c>
      <c r="J5519">
        <v>0.60000000000000009</v>
      </c>
      <c r="K5519">
        <v>0.68029950000000006</v>
      </c>
      <c r="L5519">
        <v>0.54810482500000002</v>
      </c>
    </row>
    <row r="5520" spans="1:12" x14ac:dyDescent="0.25">
      <c r="A5520" t="s">
        <v>355</v>
      </c>
      <c r="B5520">
        <v>1</v>
      </c>
      <c r="C5520">
        <v>4</v>
      </c>
      <c r="D5520">
        <v>3</v>
      </c>
      <c r="E5520">
        <v>10523399</v>
      </c>
      <c r="F5520" s="2">
        <v>0.03</v>
      </c>
      <c r="G5520" s="2">
        <v>0</v>
      </c>
      <c r="H5520" s="2">
        <v>0</v>
      </c>
      <c r="I5520">
        <v>0.4</v>
      </c>
      <c r="J5520">
        <v>2.2000000000000002</v>
      </c>
      <c r="K5520">
        <v>5.5616994999999996</v>
      </c>
      <c r="L5520">
        <v>2.656594825</v>
      </c>
    </row>
    <row r="5521" spans="1:12" x14ac:dyDescent="0.25">
      <c r="A5521" t="s">
        <v>355</v>
      </c>
      <c r="B5521">
        <v>1</v>
      </c>
      <c r="C5521">
        <v>5</v>
      </c>
      <c r="D5521">
        <v>4</v>
      </c>
      <c r="E5521">
        <v>1612248</v>
      </c>
      <c r="F5521" s="2">
        <v>0.01</v>
      </c>
      <c r="G5521" s="2">
        <v>0</v>
      </c>
      <c r="H5521" s="2">
        <v>0</v>
      </c>
      <c r="I5521">
        <v>0.4</v>
      </c>
      <c r="J5521">
        <v>3</v>
      </c>
      <c r="K5521">
        <v>0.90612399999999993</v>
      </c>
      <c r="L5521">
        <v>1.2271434000000001</v>
      </c>
    </row>
    <row r="5522" spans="1:12" x14ac:dyDescent="0.25">
      <c r="A5522" t="s">
        <v>355</v>
      </c>
      <c r="B5522">
        <v>1</v>
      </c>
      <c r="C5522">
        <v>1</v>
      </c>
      <c r="D5522">
        <v>1</v>
      </c>
      <c r="E5522">
        <v>318801</v>
      </c>
      <c r="F5522" s="2">
        <v>0.02</v>
      </c>
      <c r="G5522" s="2">
        <v>0</v>
      </c>
      <c r="H5522" s="2">
        <v>0</v>
      </c>
      <c r="I5522">
        <v>0.4</v>
      </c>
      <c r="J5522">
        <v>0.8</v>
      </c>
      <c r="K5522">
        <v>0.35940050000000001</v>
      </c>
      <c r="L5522">
        <v>0.48579017500000005</v>
      </c>
    </row>
    <row r="5523" spans="1:12" x14ac:dyDescent="0.25">
      <c r="A5523" t="s">
        <v>355</v>
      </c>
      <c r="B5523">
        <v>1</v>
      </c>
      <c r="C5523">
        <v>5</v>
      </c>
      <c r="D5523">
        <v>4</v>
      </c>
      <c r="E5523">
        <v>1001742</v>
      </c>
      <c r="F5523" s="2">
        <v>0.01</v>
      </c>
      <c r="G5523" s="2">
        <v>0</v>
      </c>
      <c r="H5523" s="2">
        <v>0</v>
      </c>
      <c r="I5523">
        <v>0.4</v>
      </c>
      <c r="J5523">
        <v>3</v>
      </c>
      <c r="K5523">
        <v>0.60087099999999993</v>
      </c>
      <c r="L5523">
        <v>1.1203048499999999</v>
      </c>
    </row>
    <row r="5524" spans="1:12" x14ac:dyDescent="0.25">
      <c r="A5524" t="s">
        <v>355</v>
      </c>
      <c r="B5524">
        <v>1</v>
      </c>
      <c r="C5524">
        <v>2</v>
      </c>
      <c r="D5524">
        <v>2</v>
      </c>
      <c r="E5524">
        <v>315148</v>
      </c>
      <c r="F5524" s="2">
        <v>0.01</v>
      </c>
      <c r="G5524" s="2">
        <v>0</v>
      </c>
      <c r="H5524" s="2">
        <v>0</v>
      </c>
      <c r="I5524">
        <v>0.4</v>
      </c>
      <c r="J5524">
        <v>1.6</v>
      </c>
      <c r="K5524">
        <v>0.25757399999999997</v>
      </c>
      <c r="L5524">
        <v>0.65015090000000009</v>
      </c>
    </row>
    <row r="5525" spans="1:12" x14ac:dyDescent="0.25">
      <c r="A5525" t="s">
        <v>355</v>
      </c>
      <c r="B5525">
        <v>1</v>
      </c>
      <c r="C5525">
        <v>3</v>
      </c>
      <c r="D5525">
        <v>2</v>
      </c>
      <c r="E5525">
        <v>720317</v>
      </c>
      <c r="F5525" s="2">
        <v>0.02</v>
      </c>
      <c r="G5525" s="2">
        <v>0</v>
      </c>
      <c r="H5525" s="2">
        <v>0</v>
      </c>
      <c r="I5525">
        <v>0.4</v>
      </c>
      <c r="J5525">
        <v>1.4000000000000001</v>
      </c>
      <c r="K5525">
        <v>0.5601585</v>
      </c>
      <c r="L5525">
        <v>0.70605547499999999</v>
      </c>
    </row>
    <row r="5526" spans="1:12" x14ac:dyDescent="0.25">
      <c r="A5526" t="s">
        <v>355</v>
      </c>
      <c r="B5526">
        <v>1</v>
      </c>
      <c r="C5526">
        <v>4</v>
      </c>
      <c r="D5526">
        <v>4</v>
      </c>
      <c r="E5526">
        <v>391853</v>
      </c>
      <c r="F5526" s="2">
        <v>0.03</v>
      </c>
      <c r="G5526" s="2">
        <v>0</v>
      </c>
      <c r="H5526" s="2">
        <v>0</v>
      </c>
      <c r="I5526">
        <v>0.4</v>
      </c>
      <c r="J5526">
        <v>3.2</v>
      </c>
      <c r="K5526">
        <v>0.49592649999999999</v>
      </c>
      <c r="L5526">
        <v>1.133574275</v>
      </c>
    </row>
    <row r="5527" spans="1:12" x14ac:dyDescent="0.25">
      <c r="A5527" t="s">
        <v>355</v>
      </c>
      <c r="B5527">
        <v>1</v>
      </c>
      <c r="C5527">
        <v>5</v>
      </c>
      <c r="D5527">
        <v>4</v>
      </c>
      <c r="E5527">
        <v>1266647</v>
      </c>
      <c r="F5527" s="2">
        <v>0.03</v>
      </c>
      <c r="G5527" s="2">
        <v>0</v>
      </c>
      <c r="H5527" s="2">
        <v>0</v>
      </c>
      <c r="I5527">
        <v>0.4</v>
      </c>
      <c r="J5527">
        <v>3</v>
      </c>
      <c r="K5527">
        <v>0.93332349999999997</v>
      </c>
      <c r="L5527">
        <v>1.236663225</v>
      </c>
    </row>
    <row r="5528" spans="1:12" x14ac:dyDescent="0.25">
      <c r="A5528" t="s">
        <v>355</v>
      </c>
      <c r="B5528">
        <v>1</v>
      </c>
      <c r="C5528">
        <v>1</v>
      </c>
      <c r="D5528">
        <v>1</v>
      </c>
      <c r="E5528">
        <v>186023</v>
      </c>
      <c r="F5528" s="2">
        <v>0.02</v>
      </c>
      <c r="G5528" s="2">
        <v>0</v>
      </c>
      <c r="H5528" s="2">
        <v>0</v>
      </c>
      <c r="I5528">
        <v>0.4</v>
      </c>
      <c r="J5528">
        <v>0.8</v>
      </c>
      <c r="K5528">
        <v>0.29301149999999998</v>
      </c>
      <c r="L5528">
        <v>0.46255402500000004</v>
      </c>
    </row>
    <row r="5529" spans="1:12" x14ac:dyDescent="0.25">
      <c r="A5529" t="s">
        <v>355</v>
      </c>
      <c r="B5529">
        <v>1</v>
      </c>
      <c r="C5529">
        <v>5</v>
      </c>
      <c r="D5529">
        <v>5</v>
      </c>
      <c r="E5529">
        <v>1159873</v>
      </c>
      <c r="F5529" s="2">
        <v>0.02</v>
      </c>
      <c r="G5529" s="2">
        <v>-0.01</v>
      </c>
      <c r="H5529" s="2">
        <v>0</v>
      </c>
      <c r="I5529">
        <v>0.4</v>
      </c>
      <c r="J5529">
        <v>4</v>
      </c>
      <c r="K5529">
        <v>0.62993650000000001</v>
      </c>
      <c r="L5529">
        <v>1.3804777750000001</v>
      </c>
    </row>
    <row r="5530" spans="1:12" x14ac:dyDescent="0.25">
      <c r="A5530" t="s">
        <v>355</v>
      </c>
      <c r="B5530">
        <v>1</v>
      </c>
      <c r="C5530">
        <v>3</v>
      </c>
      <c r="D5530">
        <v>3</v>
      </c>
      <c r="E5530">
        <v>1388010</v>
      </c>
      <c r="F5530" s="2">
        <v>0.02</v>
      </c>
      <c r="G5530" s="2">
        <v>0</v>
      </c>
      <c r="H5530" s="2">
        <v>0</v>
      </c>
      <c r="I5530">
        <v>0.4</v>
      </c>
      <c r="J5530">
        <v>2.4000000000000004</v>
      </c>
      <c r="K5530">
        <v>0.89400499999999994</v>
      </c>
      <c r="L5530">
        <v>1.0729017500000002</v>
      </c>
    </row>
    <row r="5531" spans="1:12" x14ac:dyDescent="0.25">
      <c r="A5531" t="s">
        <v>355</v>
      </c>
      <c r="B5531">
        <v>1</v>
      </c>
      <c r="C5531">
        <v>1</v>
      </c>
      <c r="D5531">
        <v>1</v>
      </c>
      <c r="E5531">
        <v>94139</v>
      </c>
      <c r="F5531" s="2">
        <v>0.03</v>
      </c>
      <c r="G5531" s="2">
        <v>0</v>
      </c>
      <c r="H5531" s="2">
        <v>0</v>
      </c>
      <c r="I5531">
        <v>0.4</v>
      </c>
      <c r="J5531">
        <v>0.8</v>
      </c>
      <c r="K5531">
        <v>0.34706949999999998</v>
      </c>
      <c r="L5531">
        <v>0.48147432500000004</v>
      </c>
    </row>
    <row r="5532" spans="1:12" x14ac:dyDescent="0.25">
      <c r="A5532" t="s">
        <v>355</v>
      </c>
      <c r="B5532">
        <v>1</v>
      </c>
      <c r="C5532">
        <v>7</v>
      </c>
      <c r="D5532">
        <v>7</v>
      </c>
      <c r="E5532">
        <v>2636357</v>
      </c>
      <c r="F5532" s="2">
        <v>0.02</v>
      </c>
      <c r="G5532" s="2">
        <v>0</v>
      </c>
      <c r="H5532" s="2">
        <v>0</v>
      </c>
      <c r="I5532">
        <v>0.4</v>
      </c>
      <c r="J5532">
        <v>5.6000000000000005</v>
      </c>
      <c r="K5532">
        <v>1.5181784999999999</v>
      </c>
      <c r="L5532">
        <v>2.0913624749999999</v>
      </c>
    </row>
    <row r="5533" spans="1:12" x14ac:dyDescent="0.25">
      <c r="A5533" t="s">
        <v>355</v>
      </c>
      <c r="B5533">
        <v>1</v>
      </c>
      <c r="C5533">
        <v>1</v>
      </c>
      <c r="D5533">
        <v>1</v>
      </c>
      <c r="E5533">
        <v>827474</v>
      </c>
      <c r="F5533" s="2">
        <v>0.02</v>
      </c>
      <c r="G5533" s="2">
        <v>0</v>
      </c>
      <c r="H5533" s="2">
        <v>0</v>
      </c>
      <c r="I5533">
        <v>0.4</v>
      </c>
      <c r="J5533">
        <v>0.8</v>
      </c>
      <c r="K5533">
        <v>0.61373699999999998</v>
      </c>
      <c r="L5533">
        <v>0.57480795000000007</v>
      </c>
    </row>
    <row r="5534" spans="1:12" x14ac:dyDescent="0.25">
      <c r="A5534" t="s">
        <v>355</v>
      </c>
      <c r="B5534">
        <v>1</v>
      </c>
      <c r="C5534">
        <v>1</v>
      </c>
      <c r="D5534">
        <v>1</v>
      </c>
      <c r="E5534">
        <v>235293</v>
      </c>
      <c r="F5534" s="2">
        <v>0.03</v>
      </c>
      <c r="G5534" s="2">
        <v>0</v>
      </c>
      <c r="H5534" s="2">
        <v>0</v>
      </c>
      <c r="I5534">
        <v>0.4</v>
      </c>
      <c r="J5534">
        <v>0.8</v>
      </c>
      <c r="K5534">
        <v>0.41764649999999998</v>
      </c>
      <c r="L5534">
        <v>0.50617627500000006</v>
      </c>
    </row>
    <row r="5535" spans="1:12" x14ac:dyDescent="0.25">
      <c r="A5535" t="s">
        <v>355</v>
      </c>
      <c r="B5535">
        <v>1</v>
      </c>
      <c r="C5535">
        <v>3</v>
      </c>
      <c r="D5535">
        <v>3</v>
      </c>
      <c r="E5535">
        <v>2188275</v>
      </c>
      <c r="F5535" s="2">
        <v>0.01</v>
      </c>
      <c r="G5535" s="2">
        <v>0</v>
      </c>
      <c r="H5535" s="2">
        <v>0</v>
      </c>
      <c r="I5535">
        <v>0.4</v>
      </c>
      <c r="J5535">
        <v>2.4000000000000004</v>
      </c>
      <c r="K5535">
        <v>1.1941375000000001</v>
      </c>
      <c r="L5535">
        <v>1.1779481250000001</v>
      </c>
    </row>
    <row r="5536" spans="1:12" x14ac:dyDescent="0.25">
      <c r="A5536" t="s">
        <v>355</v>
      </c>
      <c r="B5536">
        <v>1</v>
      </c>
      <c r="C5536">
        <v>1</v>
      </c>
      <c r="D5536">
        <v>1</v>
      </c>
      <c r="E5536">
        <v>361213</v>
      </c>
      <c r="F5536" s="2">
        <v>0.01</v>
      </c>
      <c r="G5536" s="2">
        <v>0</v>
      </c>
      <c r="H5536" s="2">
        <v>0</v>
      </c>
      <c r="I5536">
        <v>0.4</v>
      </c>
      <c r="J5536">
        <v>0.8</v>
      </c>
      <c r="K5536">
        <v>0.28060649999999998</v>
      </c>
      <c r="L5536">
        <v>0.45821227500000006</v>
      </c>
    </row>
    <row r="5537" spans="1:12" x14ac:dyDescent="0.25">
      <c r="A5537" t="s">
        <v>355</v>
      </c>
      <c r="B5537">
        <v>1</v>
      </c>
      <c r="C5537">
        <v>1</v>
      </c>
      <c r="D5537">
        <v>1</v>
      </c>
      <c r="E5537">
        <v>204732</v>
      </c>
      <c r="F5537" s="2">
        <v>0.02</v>
      </c>
      <c r="G5537" s="2">
        <v>0</v>
      </c>
      <c r="H5537" s="2">
        <v>0</v>
      </c>
      <c r="I5537">
        <v>0.4</v>
      </c>
      <c r="J5537">
        <v>0.8</v>
      </c>
      <c r="K5537">
        <v>0.30236600000000002</v>
      </c>
      <c r="L5537">
        <v>0.46582810000000008</v>
      </c>
    </row>
    <row r="5538" spans="1:12" x14ac:dyDescent="0.25">
      <c r="A5538" t="s">
        <v>355</v>
      </c>
      <c r="B5538">
        <v>1</v>
      </c>
      <c r="C5538">
        <v>1</v>
      </c>
      <c r="D5538">
        <v>1</v>
      </c>
      <c r="E5538">
        <v>264975</v>
      </c>
      <c r="F5538" s="2">
        <v>0.02</v>
      </c>
      <c r="G5538" s="2">
        <v>0</v>
      </c>
      <c r="H5538" s="2">
        <v>0</v>
      </c>
      <c r="I5538">
        <v>0.4</v>
      </c>
      <c r="J5538">
        <v>0.8</v>
      </c>
      <c r="K5538">
        <v>0.33248749999999999</v>
      </c>
      <c r="L5538">
        <v>0.47637062500000005</v>
      </c>
    </row>
    <row r="5539" spans="1:12" x14ac:dyDescent="0.25">
      <c r="A5539" t="s">
        <v>355</v>
      </c>
      <c r="B5539">
        <v>1</v>
      </c>
      <c r="C5539">
        <v>1</v>
      </c>
      <c r="D5539">
        <v>1</v>
      </c>
      <c r="E5539">
        <v>2087032</v>
      </c>
      <c r="F5539" s="2">
        <v>0.03</v>
      </c>
      <c r="G5539" s="2">
        <v>0</v>
      </c>
      <c r="H5539" s="2">
        <v>0</v>
      </c>
      <c r="I5539">
        <v>0.4</v>
      </c>
      <c r="J5539">
        <v>0.8</v>
      </c>
      <c r="K5539">
        <v>1.3435159999999999</v>
      </c>
      <c r="L5539">
        <v>0.83023059999999993</v>
      </c>
    </row>
    <row r="5540" spans="1:12" x14ac:dyDescent="0.25">
      <c r="A5540" t="s">
        <v>355</v>
      </c>
      <c r="B5540">
        <v>1</v>
      </c>
      <c r="C5540">
        <v>4</v>
      </c>
      <c r="D5540">
        <v>4</v>
      </c>
      <c r="E5540">
        <v>4022934</v>
      </c>
      <c r="F5540" s="2">
        <v>0.02</v>
      </c>
      <c r="G5540" s="2">
        <v>0</v>
      </c>
      <c r="H5540" s="2">
        <v>0</v>
      </c>
      <c r="I5540">
        <v>0.4</v>
      </c>
      <c r="J5540">
        <v>3.2</v>
      </c>
      <c r="K5540">
        <v>2.2114670000000003</v>
      </c>
      <c r="L5540">
        <v>1.7340134500000002</v>
      </c>
    </row>
    <row r="5541" spans="1:12" x14ac:dyDescent="0.25">
      <c r="A5541" t="s">
        <v>355</v>
      </c>
      <c r="B5541">
        <v>1</v>
      </c>
      <c r="C5541">
        <v>4</v>
      </c>
      <c r="D5541">
        <v>1</v>
      </c>
      <c r="E5541">
        <v>304926</v>
      </c>
      <c r="F5541" s="2">
        <v>0.01</v>
      </c>
      <c r="G5541" s="2">
        <v>0</v>
      </c>
      <c r="H5541" s="2">
        <v>0</v>
      </c>
      <c r="I5541">
        <v>0.4</v>
      </c>
      <c r="J5541">
        <v>0.19999999999999996</v>
      </c>
      <c r="K5541">
        <v>0.25246299999999999</v>
      </c>
      <c r="L5541">
        <v>0.29836205000000005</v>
      </c>
    </row>
    <row r="5542" spans="1:12" x14ac:dyDescent="0.25">
      <c r="A5542" t="s">
        <v>355</v>
      </c>
      <c r="B5542">
        <v>1</v>
      </c>
      <c r="C5542">
        <v>1</v>
      </c>
      <c r="D5542">
        <v>1</v>
      </c>
      <c r="E5542">
        <v>137860</v>
      </c>
      <c r="F5542" s="2">
        <v>0.01</v>
      </c>
      <c r="G5542" s="2">
        <v>0</v>
      </c>
      <c r="H5542" s="2">
        <v>0</v>
      </c>
      <c r="I5542">
        <v>0.4</v>
      </c>
      <c r="J5542">
        <v>0.8</v>
      </c>
      <c r="K5542">
        <v>0.16893</v>
      </c>
      <c r="L5542">
        <v>0.41912550000000004</v>
      </c>
    </row>
    <row r="5543" spans="1:12" x14ac:dyDescent="0.25">
      <c r="A5543" t="s">
        <v>355</v>
      </c>
      <c r="B5543">
        <v>1</v>
      </c>
      <c r="C5543">
        <v>6</v>
      </c>
      <c r="D5543">
        <v>6</v>
      </c>
      <c r="E5543">
        <v>506046</v>
      </c>
      <c r="F5543" s="2">
        <v>0.02</v>
      </c>
      <c r="G5543" s="2">
        <v>0</v>
      </c>
      <c r="H5543" s="2">
        <v>0</v>
      </c>
      <c r="I5543">
        <v>0.4</v>
      </c>
      <c r="J5543">
        <v>4.8000000000000007</v>
      </c>
      <c r="K5543">
        <v>0.45302300000000001</v>
      </c>
      <c r="L5543">
        <v>1.5185580500000002</v>
      </c>
    </row>
    <row r="5544" spans="1:12" x14ac:dyDescent="0.25">
      <c r="A5544" t="s">
        <v>355</v>
      </c>
      <c r="B5544">
        <v>1</v>
      </c>
      <c r="C5544">
        <v>1</v>
      </c>
      <c r="D5544">
        <v>1</v>
      </c>
      <c r="E5544">
        <v>719962</v>
      </c>
      <c r="F5544" s="2">
        <v>0.03</v>
      </c>
      <c r="G5544" s="2">
        <v>0</v>
      </c>
      <c r="H5544" s="2">
        <v>0</v>
      </c>
      <c r="I5544">
        <v>0.4</v>
      </c>
      <c r="J5544">
        <v>0.8</v>
      </c>
      <c r="K5544">
        <v>0.65998099999999993</v>
      </c>
      <c r="L5544">
        <v>0.59099334999999997</v>
      </c>
    </row>
    <row r="5545" spans="1:12" x14ac:dyDescent="0.25">
      <c r="A5545" t="s">
        <v>355</v>
      </c>
      <c r="B5545">
        <v>1</v>
      </c>
      <c r="C5545">
        <v>7</v>
      </c>
      <c r="D5545">
        <v>7</v>
      </c>
      <c r="E5545">
        <v>723523</v>
      </c>
      <c r="F5545" s="2">
        <v>0.02</v>
      </c>
      <c r="G5545" s="2">
        <v>0</v>
      </c>
      <c r="H5545" s="2">
        <v>0</v>
      </c>
      <c r="I5545">
        <v>0.4</v>
      </c>
      <c r="J5545">
        <v>5.6000000000000005</v>
      </c>
      <c r="K5545">
        <v>0.56176150000000002</v>
      </c>
      <c r="L5545">
        <v>1.7566165250000001</v>
      </c>
    </row>
    <row r="5546" spans="1:12" x14ac:dyDescent="0.25">
      <c r="A5546" t="s">
        <v>355</v>
      </c>
      <c r="B5546">
        <v>1</v>
      </c>
      <c r="C5546">
        <v>2</v>
      </c>
      <c r="D5546">
        <v>2</v>
      </c>
      <c r="E5546">
        <v>1542228</v>
      </c>
      <c r="F5546" s="2">
        <v>0.01</v>
      </c>
      <c r="G5546" s="2">
        <v>0</v>
      </c>
      <c r="H5546" s="2">
        <v>0</v>
      </c>
      <c r="I5546">
        <v>0.4</v>
      </c>
      <c r="J5546">
        <v>1.6</v>
      </c>
      <c r="K5546">
        <v>0.87111399999999994</v>
      </c>
      <c r="L5546">
        <v>0.86488989999999999</v>
      </c>
    </row>
    <row r="5547" spans="1:12" x14ac:dyDescent="0.25">
      <c r="A5547" t="s">
        <v>5308</v>
      </c>
      <c r="B5547">
        <v>1</v>
      </c>
      <c r="C5547">
        <v>6</v>
      </c>
      <c r="D5547">
        <v>6</v>
      </c>
      <c r="E5547">
        <v>1500852</v>
      </c>
      <c r="F5547" s="2">
        <v>0.02</v>
      </c>
      <c r="G5547" s="2">
        <v>0</v>
      </c>
      <c r="H5547" s="2">
        <v>0</v>
      </c>
      <c r="I5547">
        <v>0.4</v>
      </c>
      <c r="J5547">
        <v>4.8000000000000007</v>
      </c>
      <c r="K5547">
        <v>0.95042599999999999</v>
      </c>
      <c r="L5547">
        <v>1.6926491000000004</v>
      </c>
    </row>
    <row r="5548" spans="1:12" x14ac:dyDescent="0.25">
      <c r="A5548" t="s">
        <v>9452</v>
      </c>
      <c r="B5548">
        <v>1</v>
      </c>
      <c r="C5548">
        <v>1951</v>
      </c>
      <c r="D5548">
        <v>3</v>
      </c>
      <c r="E5548">
        <v>52124</v>
      </c>
      <c r="F5548" s="2">
        <v>0</v>
      </c>
      <c r="G5548" s="2">
        <v>0</v>
      </c>
      <c r="H5548" s="2">
        <v>0</v>
      </c>
      <c r="I5548">
        <v>0.4</v>
      </c>
      <c r="J5548">
        <v>-387.20000000000005</v>
      </c>
      <c r="K5548">
        <v>2.6061999999999998E-2</v>
      </c>
      <c r="L5548">
        <v>-96.63087830000002</v>
      </c>
    </row>
    <row r="5549" spans="1:12" x14ac:dyDescent="0.25">
      <c r="A5549" t="s">
        <v>9001</v>
      </c>
      <c r="B5549">
        <v>1</v>
      </c>
      <c r="C5549">
        <v>7</v>
      </c>
      <c r="D5549">
        <v>5</v>
      </c>
      <c r="E5549">
        <v>378901</v>
      </c>
      <c r="F5549" s="2">
        <v>0.03</v>
      </c>
      <c r="G5549" s="2">
        <v>0</v>
      </c>
      <c r="H5549" s="2">
        <v>0</v>
      </c>
      <c r="I5549">
        <v>0.4</v>
      </c>
      <c r="J5549">
        <v>3.6</v>
      </c>
      <c r="K5549">
        <v>0.48945050000000001</v>
      </c>
      <c r="L5549">
        <v>1.231307675</v>
      </c>
    </row>
    <row r="5550" spans="1:12" x14ac:dyDescent="0.25">
      <c r="A5550" t="s">
        <v>12733</v>
      </c>
      <c r="B5550">
        <v>1</v>
      </c>
      <c r="C5550">
        <v>8</v>
      </c>
      <c r="D5550">
        <v>8</v>
      </c>
      <c r="E5550">
        <v>1615678</v>
      </c>
      <c r="F5550" s="2">
        <v>0.06</v>
      </c>
      <c r="G5550" s="2">
        <v>0</v>
      </c>
      <c r="H5550" s="2">
        <v>0</v>
      </c>
      <c r="I5550">
        <v>0.4</v>
      </c>
      <c r="J5550">
        <v>6.4</v>
      </c>
      <c r="K5550">
        <v>1.4078390000000001</v>
      </c>
      <c r="L5550">
        <v>2.2527436500000002</v>
      </c>
    </row>
    <row r="5551" spans="1:12" x14ac:dyDescent="0.25">
      <c r="A5551" t="s">
        <v>796</v>
      </c>
      <c r="B5551">
        <v>1</v>
      </c>
      <c r="C5551">
        <v>3</v>
      </c>
      <c r="D5551">
        <v>3</v>
      </c>
      <c r="E5551">
        <v>691515</v>
      </c>
      <c r="F5551" s="2">
        <v>0.02</v>
      </c>
      <c r="G5551" s="2">
        <v>-0.01</v>
      </c>
      <c r="H5551" s="2">
        <v>0</v>
      </c>
      <c r="I5551">
        <v>0.4</v>
      </c>
      <c r="J5551">
        <v>2.4000000000000004</v>
      </c>
      <c r="K5551">
        <v>0.39575749999999998</v>
      </c>
      <c r="L5551">
        <v>0.89851512500000008</v>
      </c>
    </row>
    <row r="5552" spans="1:12" x14ac:dyDescent="0.25">
      <c r="A5552" t="s">
        <v>6193</v>
      </c>
      <c r="B5552">
        <v>1</v>
      </c>
      <c r="C5552">
        <v>6</v>
      </c>
      <c r="D5552">
        <v>5</v>
      </c>
      <c r="E5552">
        <v>348783</v>
      </c>
      <c r="F5552" s="2">
        <v>0.05</v>
      </c>
      <c r="G5552" s="2">
        <v>0</v>
      </c>
      <c r="H5552" s="2">
        <v>0</v>
      </c>
      <c r="I5552">
        <v>0.4</v>
      </c>
      <c r="J5552">
        <v>3.8</v>
      </c>
      <c r="K5552">
        <v>0.67439150000000014</v>
      </c>
      <c r="L5552">
        <v>1.346037025</v>
      </c>
    </row>
    <row r="5553" spans="1:12" x14ac:dyDescent="0.25">
      <c r="A5553" t="s">
        <v>15651</v>
      </c>
      <c r="B5553">
        <v>1</v>
      </c>
      <c r="C5553">
        <v>12</v>
      </c>
      <c r="D5553">
        <v>11</v>
      </c>
      <c r="E5553">
        <v>109525</v>
      </c>
      <c r="F5553" s="2">
        <v>0.01</v>
      </c>
      <c r="G5553" s="2">
        <v>0</v>
      </c>
      <c r="H5553" s="2">
        <v>0</v>
      </c>
      <c r="I5553">
        <v>0.4</v>
      </c>
      <c r="J5553">
        <v>8.6000000000000014</v>
      </c>
      <c r="K5553">
        <v>0.1547625</v>
      </c>
      <c r="L5553">
        <v>2.3641668750000004</v>
      </c>
    </row>
    <row r="5554" spans="1:12" x14ac:dyDescent="0.25">
      <c r="A5554" t="s">
        <v>3272</v>
      </c>
      <c r="B5554">
        <v>1</v>
      </c>
      <c r="C5554">
        <v>11</v>
      </c>
      <c r="D5554">
        <v>9</v>
      </c>
      <c r="E5554">
        <v>389945</v>
      </c>
      <c r="F5554" s="2">
        <v>0.01</v>
      </c>
      <c r="G5554" s="2">
        <v>0</v>
      </c>
      <c r="H5554" s="2">
        <v>0</v>
      </c>
      <c r="I5554">
        <v>0.4</v>
      </c>
      <c r="J5554">
        <v>6.8</v>
      </c>
      <c r="K5554">
        <v>0.29497249999999997</v>
      </c>
      <c r="L5554">
        <v>1.9632403749999998</v>
      </c>
    </row>
    <row r="5555" spans="1:12" x14ac:dyDescent="0.25">
      <c r="A5555" t="s">
        <v>3272</v>
      </c>
      <c r="B5555">
        <v>1</v>
      </c>
      <c r="C5555">
        <v>8</v>
      </c>
      <c r="D5555">
        <v>3</v>
      </c>
      <c r="E5555">
        <v>791774</v>
      </c>
      <c r="F5555" s="2">
        <v>0.04</v>
      </c>
      <c r="G5555" s="2">
        <v>0</v>
      </c>
      <c r="H5555" s="2">
        <v>0</v>
      </c>
      <c r="I5555">
        <v>0.4</v>
      </c>
      <c r="J5555">
        <v>1.4000000000000004</v>
      </c>
      <c r="K5555">
        <v>0.79588700000000001</v>
      </c>
      <c r="L5555">
        <v>0.78856045000000008</v>
      </c>
    </row>
    <row r="5556" spans="1:12" x14ac:dyDescent="0.25">
      <c r="A5556" t="s">
        <v>9243</v>
      </c>
      <c r="B5556">
        <v>1</v>
      </c>
      <c r="C5556">
        <v>4</v>
      </c>
      <c r="D5556">
        <v>1</v>
      </c>
      <c r="E5556">
        <v>98422</v>
      </c>
      <c r="F5556" s="2">
        <v>0.03</v>
      </c>
      <c r="G5556" s="2">
        <v>0</v>
      </c>
      <c r="H5556" s="2">
        <v>0.01</v>
      </c>
      <c r="I5556">
        <v>0.4</v>
      </c>
      <c r="J5556">
        <v>0.19999999999999996</v>
      </c>
      <c r="K5556">
        <v>0.59921099999999994</v>
      </c>
      <c r="L5556">
        <v>0.41972385000000001</v>
      </c>
    </row>
    <row r="5557" spans="1:12" x14ac:dyDescent="0.25">
      <c r="A5557" t="s">
        <v>9243</v>
      </c>
      <c r="B5557">
        <v>1</v>
      </c>
      <c r="C5557">
        <v>12</v>
      </c>
      <c r="D5557">
        <v>12</v>
      </c>
      <c r="E5557">
        <v>520319</v>
      </c>
      <c r="F5557" s="2">
        <v>0.03</v>
      </c>
      <c r="G5557" s="2">
        <v>0</v>
      </c>
      <c r="H5557" s="2">
        <v>0.01</v>
      </c>
      <c r="I5557">
        <v>0.4</v>
      </c>
      <c r="J5557">
        <v>9.6000000000000014</v>
      </c>
      <c r="K5557">
        <v>0.81015949999999992</v>
      </c>
      <c r="L5557">
        <v>2.8435558250000006</v>
      </c>
    </row>
    <row r="5558" spans="1:12" x14ac:dyDescent="0.25">
      <c r="A5558" t="s">
        <v>9243</v>
      </c>
      <c r="B5558">
        <v>1</v>
      </c>
      <c r="C5558">
        <v>6</v>
      </c>
      <c r="D5558">
        <v>6</v>
      </c>
      <c r="E5558">
        <v>302837</v>
      </c>
      <c r="F5558" s="2">
        <v>0.04</v>
      </c>
      <c r="G5558" s="2">
        <v>0</v>
      </c>
      <c r="H5558" s="2">
        <v>0.01</v>
      </c>
      <c r="I5558">
        <v>0.4</v>
      </c>
      <c r="J5558">
        <v>4.8000000000000007</v>
      </c>
      <c r="K5558">
        <v>0.80141850000000003</v>
      </c>
      <c r="L5558">
        <v>1.6404964750000004</v>
      </c>
    </row>
    <row r="5559" spans="1:12" x14ac:dyDescent="0.25">
      <c r="A5559" t="s">
        <v>9243</v>
      </c>
      <c r="B5559">
        <v>1</v>
      </c>
      <c r="C5559">
        <v>4</v>
      </c>
      <c r="D5559">
        <v>4</v>
      </c>
      <c r="E5559">
        <v>143696</v>
      </c>
      <c r="F5559" s="2">
        <v>0.03</v>
      </c>
      <c r="G5559" s="2">
        <v>0</v>
      </c>
      <c r="H5559" s="2">
        <v>0.01</v>
      </c>
      <c r="I5559">
        <v>0.4</v>
      </c>
      <c r="J5559">
        <v>3.2</v>
      </c>
      <c r="K5559">
        <v>0.62184799999999996</v>
      </c>
      <c r="L5559">
        <v>1.1776468</v>
      </c>
    </row>
    <row r="5560" spans="1:12" x14ac:dyDescent="0.25">
      <c r="A5560" t="s">
        <v>9243</v>
      </c>
      <c r="B5560">
        <v>1</v>
      </c>
      <c r="C5560">
        <v>7</v>
      </c>
      <c r="D5560">
        <v>7</v>
      </c>
      <c r="E5560">
        <v>348192</v>
      </c>
      <c r="F5560" s="2">
        <v>0.03</v>
      </c>
      <c r="G5560" s="2">
        <v>0</v>
      </c>
      <c r="H5560" s="2">
        <v>0.01</v>
      </c>
      <c r="I5560">
        <v>0.4</v>
      </c>
      <c r="J5560">
        <v>5.6000000000000005</v>
      </c>
      <c r="K5560">
        <v>0.72409599999999996</v>
      </c>
      <c r="L5560">
        <v>1.8134336</v>
      </c>
    </row>
    <row r="5561" spans="1:12" x14ac:dyDescent="0.25">
      <c r="A5561" t="s">
        <v>9243</v>
      </c>
      <c r="B5561">
        <v>1</v>
      </c>
      <c r="C5561">
        <v>13</v>
      </c>
      <c r="D5561">
        <v>12</v>
      </c>
      <c r="E5561">
        <v>229374</v>
      </c>
      <c r="F5561" s="2">
        <v>0.03</v>
      </c>
      <c r="G5561" s="2">
        <v>0</v>
      </c>
      <c r="H5561" s="2">
        <v>0.01</v>
      </c>
      <c r="I5561">
        <v>0.4</v>
      </c>
      <c r="J5561">
        <v>9.4000000000000021</v>
      </c>
      <c r="K5561">
        <v>0.66468700000000003</v>
      </c>
      <c r="L5561">
        <v>2.7426404500000006</v>
      </c>
    </row>
    <row r="5562" spans="1:12" x14ac:dyDescent="0.25">
      <c r="A5562" t="s">
        <v>18439</v>
      </c>
      <c r="B5562">
        <v>1</v>
      </c>
      <c r="C5562">
        <v>7</v>
      </c>
      <c r="D5562">
        <v>7</v>
      </c>
      <c r="E5562">
        <v>7797284</v>
      </c>
      <c r="F5562" s="2">
        <v>0.05</v>
      </c>
      <c r="G5562" s="2">
        <v>0</v>
      </c>
      <c r="H5562" s="2">
        <v>0.01</v>
      </c>
      <c r="I5562">
        <v>0.4</v>
      </c>
      <c r="J5562">
        <v>5.6000000000000005</v>
      </c>
      <c r="K5562">
        <v>4.6486419999999997</v>
      </c>
      <c r="L5562">
        <v>3.1870246999999998</v>
      </c>
    </row>
    <row r="5563" spans="1:12" x14ac:dyDescent="0.25">
      <c r="A5563" t="s">
        <v>1205</v>
      </c>
      <c r="B5563">
        <v>1</v>
      </c>
      <c r="C5563">
        <v>28</v>
      </c>
      <c r="D5563">
        <v>27</v>
      </c>
      <c r="E5563">
        <v>1236919</v>
      </c>
      <c r="F5563" s="2">
        <v>0.08</v>
      </c>
      <c r="G5563" s="2">
        <v>0</v>
      </c>
      <c r="H5563" s="2">
        <v>0.02</v>
      </c>
      <c r="I5563">
        <v>0.4</v>
      </c>
      <c r="J5563">
        <v>21.400000000000002</v>
      </c>
      <c r="K5563">
        <v>1.9184595</v>
      </c>
      <c r="L5563">
        <v>6.1814608250000003</v>
      </c>
    </row>
    <row r="5564" spans="1:12" x14ac:dyDescent="0.25">
      <c r="A5564" t="s">
        <v>16626</v>
      </c>
      <c r="B5564">
        <v>1</v>
      </c>
      <c r="C5564">
        <v>7</v>
      </c>
      <c r="D5564">
        <v>6</v>
      </c>
      <c r="E5564">
        <v>249897</v>
      </c>
      <c r="F5564" s="2">
        <v>0.04</v>
      </c>
      <c r="G5564" s="2">
        <v>0</v>
      </c>
      <c r="H5564" s="2">
        <v>0</v>
      </c>
      <c r="I5564">
        <v>0.4</v>
      </c>
      <c r="J5564">
        <v>4.6000000000000005</v>
      </c>
      <c r="K5564">
        <v>0.52494850000000004</v>
      </c>
      <c r="L5564">
        <v>1.493731975</v>
      </c>
    </row>
    <row r="5565" spans="1:12" x14ac:dyDescent="0.25">
      <c r="A5565" t="s">
        <v>609</v>
      </c>
      <c r="B5565">
        <v>1</v>
      </c>
      <c r="C5565">
        <v>12</v>
      </c>
      <c r="D5565">
        <v>11</v>
      </c>
      <c r="E5565">
        <v>1217872</v>
      </c>
      <c r="F5565" s="2">
        <v>0.03</v>
      </c>
      <c r="G5565" s="2">
        <v>0</v>
      </c>
      <c r="H5565" s="2">
        <v>0.01</v>
      </c>
      <c r="I5565">
        <v>0.4</v>
      </c>
      <c r="J5565">
        <v>8.6000000000000014</v>
      </c>
      <c r="K5565">
        <v>1.158936</v>
      </c>
      <c r="L5565">
        <v>2.7156276000000004</v>
      </c>
    </row>
    <row r="5566" spans="1:12" x14ac:dyDescent="0.25">
      <c r="A5566" t="s">
        <v>609</v>
      </c>
      <c r="B5566">
        <v>1</v>
      </c>
      <c r="C5566">
        <v>18</v>
      </c>
      <c r="D5566">
        <v>17</v>
      </c>
      <c r="E5566">
        <v>1438398</v>
      </c>
      <c r="F5566" s="2">
        <v>0.02</v>
      </c>
      <c r="G5566" s="2">
        <v>0</v>
      </c>
      <c r="H5566" s="2">
        <v>0.01</v>
      </c>
      <c r="I5566">
        <v>0.4</v>
      </c>
      <c r="J5566">
        <v>13.400000000000002</v>
      </c>
      <c r="K5566">
        <v>1.1691989999999999</v>
      </c>
      <c r="L5566">
        <v>3.9192196500000005</v>
      </c>
    </row>
    <row r="5567" spans="1:12" x14ac:dyDescent="0.25">
      <c r="A5567" t="s">
        <v>609</v>
      </c>
      <c r="B5567">
        <v>1</v>
      </c>
      <c r="C5567">
        <v>15</v>
      </c>
      <c r="D5567">
        <v>12</v>
      </c>
      <c r="E5567">
        <v>2204925</v>
      </c>
      <c r="F5567" s="2">
        <v>0.05</v>
      </c>
      <c r="G5567" s="2">
        <v>0</v>
      </c>
      <c r="H5567" s="2">
        <v>0.01</v>
      </c>
      <c r="I5567">
        <v>0.4</v>
      </c>
      <c r="J5567">
        <v>9.0000000000000018</v>
      </c>
      <c r="K5567">
        <v>1.8524625000000001</v>
      </c>
      <c r="L5567">
        <v>3.0583618750000006</v>
      </c>
    </row>
    <row r="5568" spans="1:12" x14ac:dyDescent="0.25">
      <c r="A5568" t="s">
        <v>609</v>
      </c>
      <c r="B5568">
        <v>1</v>
      </c>
      <c r="C5568">
        <v>6</v>
      </c>
      <c r="D5568">
        <v>6</v>
      </c>
      <c r="E5568">
        <v>309319</v>
      </c>
      <c r="F5568" s="2">
        <v>0.06</v>
      </c>
      <c r="G5568" s="2">
        <v>0</v>
      </c>
      <c r="H5568" s="2">
        <v>0.01</v>
      </c>
      <c r="I5568">
        <v>0.4</v>
      </c>
      <c r="J5568">
        <v>4.8000000000000007</v>
      </c>
      <c r="K5568">
        <v>1.0046595</v>
      </c>
      <c r="L5568">
        <v>1.7116308250000003</v>
      </c>
    </row>
    <row r="5569" spans="1:12" x14ac:dyDescent="0.25">
      <c r="A5569" t="s">
        <v>609</v>
      </c>
      <c r="B5569">
        <v>1</v>
      </c>
      <c r="C5569">
        <v>7</v>
      </c>
      <c r="D5569">
        <v>7</v>
      </c>
      <c r="E5569">
        <v>1430059</v>
      </c>
      <c r="F5569" s="2">
        <v>0.02</v>
      </c>
      <c r="G5569" s="2">
        <v>0</v>
      </c>
      <c r="H5569" s="2">
        <v>0.01</v>
      </c>
      <c r="I5569">
        <v>0.4</v>
      </c>
      <c r="J5569">
        <v>5.6000000000000005</v>
      </c>
      <c r="K5569">
        <v>1.1650294999999999</v>
      </c>
      <c r="L5569">
        <v>1.967760325</v>
      </c>
    </row>
    <row r="5570" spans="1:12" x14ac:dyDescent="0.25">
      <c r="A5570" t="s">
        <v>609</v>
      </c>
      <c r="B5570">
        <v>1</v>
      </c>
      <c r="C5570">
        <v>6</v>
      </c>
      <c r="D5570">
        <v>3</v>
      </c>
      <c r="E5570">
        <v>523207</v>
      </c>
      <c r="F5570" s="2">
        <v>0.03</v>
      </c>
      <c r="G5570" s="2">
        <v>0</v>
      </c>
      <c r="H5570" s="2">
        <v>0.01</v>
      </c>
      <c r="I5570">
        <v>0.4</v>
      </c>
      <c r="J5570">
        <v>1.8000000000000003</v>
      </c>
      <c r="K5570">
        <v>0.81160349999999992</v>
      </c>
      <c r="L5570">
        <v>0.89406122500000007</v>
      </c>
    </row>
    <row r="5571" spans="1:12" x14ac:dyDescent="0.25">
      <c r="A5571" t="s">
        <v>7073</v>
      </c>
      <c r="B5571">
        <v>1</v>
      </c>
      <c r="C5571">
        <v>5</v>
      </c>
      <c r="D5571">
        <v>2</v>
      </c>
      <c r="E5571">
        <v>157037</v>
      </c>
      <c r="F5571" s="2">
        <v>0.05</v>
      </c>
      <c r="G5571" s="2">
        <v>0</v>
      </c>
      <c r="H5571" s="2">
        <v>0</v>
      </c>
      <c r="I5571">
        <v>0.4</v>
      </c>
      <c r="J5571">
        <v>1</v>
      </c>
      <c r="K5571">
        <v>0.57851850000000016</v>
      </c>
      <c r="L5571">
        <v>0.61248147500000005</v>
      </c>
    </row>
    <row r="5572" spans="1:12" x14ac:dyDescent="0.25">
      <c r="A5572" t="s">
        <v>7073</v>
      </c>
      <c r="B5572">
        <v>1</v>
      </c>
      <c r="C5572">
        <v>5</v>
      </c>
      <c r="D5572">
        <v>3</v>
      </c>
      <c r="E5572">
        <v>50979</v>
      </c>
      <c r="F5572" s="2">
        <v>0.03</v>
      </c>
      <c r="G5572" s="2">
        <v>0</v>
      </c>
      <c r="H5572" s="2">
        <v>0</v>
      </c>
      <c r="I5572">
        <v>0.4</v>
      </c>
      <c r="J5572">
        <v>2.0000000000000004</v>
      </c>
      <c r="K5572">
        <v>0.32548949999999999</v>
      </c>
      <c r="L5572">
        <v>0.7739213250000001</v>
      </c>
    </row>
    <row r="5573" spans="1:12" x14ac:dyDescent="0.25">
      <c r="A5573" t="s">
        <v>7073</v>
      </c>
      <c r="B5573">
        <v>1</v>
      </c>
      <c r="C5573">
        <v>6</v>
      </c>
      <c r="D5573">
        <v>6</v>
      </c>
      <c r="E5573">
        <v>623149</v>
      </c>
      <c r="F5573" s="2">
        <v>0.05</v>
      </c>
      <c r="G5573" s="2">
        <v>0</v>
      </c>
      <c r="H5573" s="2">
        <v>0</v>
      </c>
      <c r="I5573">
        <v>0.4</v>
      </c>
      <c r="J5573">
        <v>4.8000000000000007</v>
      </c>
      <c r="K5573">
        <v>0.81157450000000009</v>
      </c>
      <c r="L5573">
        <v>1.6440510750000004</v>
      </c>
    </row>
    <row r="5574" spans="1:12" x14ac:dyDescent="0.25">
      <c r="A5574" t="s">
        <v>15143</v>
      </c>
      <c r="B5574">
        <v>1</v>
      </c>
      <c r="C5574">
        <v>6</v>
      </c>
      <c r="D5574">
        <v>2</v>
      </c>
      <c r="E5574">
        <v>12989</v>
      </c>
      <c r="F5574" s="2">
        <v>0</v>
      </c>
      <c r="G5574" s="2">
        <v>0</v>
      </c>
      <c r="H5574" s="2">
        <v>0</v>
      </c>
      <c r="I5574">
        <v>0.4</v>
      </c>
      <c r="J5574">
        <v>0.8</v>
      </c>
      <c r="K5574">
        <v>6.4944999999999994E-3</v>
      </c>
      <c r="L5574">
        <v>0.36227307500000006</v>
      </c>
    </row>
    <row r="5575" spans="1:12" x14ac:dyDescent="0.25">
      <c r="A5575" t="s">
        <v>8777</v>
      </c>
      <c r="B5575">
        <v>1</v>
      </c>
      <c r="C5575">
        <v>8</v>
      </c>
      <c r="D5575">
        <v>8</v>
      </c>
      <c r="E5575">
        <v>150990</v>
      </c>
      <c r="F5575" s="2">
        <v>0.05</v>
      </c>
      <c r="G5575" s="2">
        <v>0</v>
      </c>
      <c r="H5575" s="2">
        <v>0</v>
      </c>
      <c r="I5575">
        <v>0.4</v>
      </c>
      <c r="J5575">
        <v>6.4</v>
      </c>
      <c r="K5575">
        <v>0.57549500000000009</v>
      </c>
      <c r="L5575">
        <v>1.9614232500000002</v>
      </c>
    </row>
    <row r="5576" spans="1:12" x14ac:dyDescent="0.25">
      <c r="A5576" t="s">
        <v>8777</v>
      </c>
      <c r="B5576">
        <v>1</v>
      </c>
      <c r="C5576">
        <v>11</v>
      </c>
      <c r="D5576">
        <v>10</v>
      </c>
      <c r="E5576">
        <v>222653</v>
      </c>
      <c r="F5576" s="2">
        <v>0.04</v>
      </c>
      <c r="G5576" s="2">
        <v>0</v>
      </c>
      <c r="H5576" s="2">
        <v>0</v>
      </c>
      <c r="I5576">
        <v>0.4</v>
      </c>
      <c r="J5576">
        <v>7.8</v>
      </c>
      <c r="K5576">
        <v>0.51132650000000002</v>
      </c>
      <c r="L5576">
        <v>2.2889642749999997</v>
      </c>
    </row>
    <row r="5577" spans="1:12" x14ac:dyDescent="0.25">
      <c r="A5577" t="s">
        <v>8777</v>
      </c>
      <c r="B5577">
        <v>1</v>
      </c>
      <c r="C5577">
        <v>13</v>
      </c>
      <c r="D5577">
        <v>10</v>
      </c>
      <c r="E5577">
        <v>231946</v>
      </c>
      <c r="F5577" s="2">
        <v>0.04</v>
      </c>
      <c r="G5577" s="2">
        <v>0</v>
      </c>
      <c r="H5577" s="2">
        <v>0</v>
      </c>
      <c r="I5577">
        <v>0.4</v>
      </c>
      <c r="J5577">
        <v>7.4</v>
      </c>
      <c r="K5577">
        <v>0.51597300000000001</v>
      </c>
      <c r="L5577">
        <v>2.19059055</v>
      </c>
    </row>
    <row r="5578" spans="1:12" x14ac:dyDescent="0.25">
      <c r="A5578" t="s">
        <v>8777</v>
      </c>
      <c r="B5578">
        <v>1</v>
      </c>
      <c r="C5578">
        <v>5</v>
      </c>
      <c r="D5578">
        <v>4</v>
      </c>
      <c r="E5578">
        <v>123372</v>
      </c>
      <c r="F5578" s="2">
        <v>0.05</v>
      </c>
      <c r="G5578" s="2">
        <v>0</v>
      </c>
      <c r="H5578" s="2">
        <v>0</v>
      </c>
      <c r="I5578">
        <v>0.4</v>
      </c>
      <c r="J5578">
        <v>3</v>
      </c>
      <c r="K5578">
        <v>0.56168600000000013</v>
      </c>
      <c r="L5578">
        <v>1.1065901</v>
      </c>
    </row>
    <row r="5579" spans="1:12" x14ac:dyDescent="0.25">
      <c r="A5579" t="s">
        <v>316</v>
      </c>
      <c r="B5579">
        <v>1</v>
      </c>
      <c r="C5579">
        <v>6</v>
      </c>
      <c r="D5579">
        <v>5</v>
      </c>
      <c r="E5579">
        <v>107053</v>
      </c>
      <c r="F5579" s="2">
        <v>0.03</v>
      </c>
      <c r="G5579" s="2">
        <v>0</v>
      </c>
      <c r="H5579" s="2">
        <v>0.01</v>
      </c>
      <c r="I5579">
        <v>0.4</v>
      </c>
      <c r="J5579">
        <v>3.8</v>
      </c>
      <c r="K5579">
        <v>0.60352649999999997</v>
      </c>
      <c r="L5579">
        <v>1.3212342749999999</v>
      </c>
    </row>
    <row r="5580" spans="1:12" x14ac:dyDescent="0.25">
      <c r="A5580" t="s">
        <v>316</v>
      </c>
      <c r="B5580">
        <v>1</v>
      </c>
      <c r="C5580">
        <v>6</v>
      </c>
      <c r="D5580">
        <v>5</v>
      </c>
      <c r="E5580">
        <v>121445</v>
      </c>
      <c r="F5580" s="2">
        <v>0.03</v>
      </c>
      <c r="G5580" s="2">
        <v>0</v>
      </c>
      <c r="H5580" s="2">
        <v>0</v>
      </c>
      <c r="I5580">
        <v>0.4</v>
      </c>
      <c r="J5580">
        <v>3.8</v>
      </c>
      <c r="K5580">
        <v>0.3607225</v>
      </c>
      <c r="L5580">
        <v>1.2362528749999999</v>
      </c>
    </row>
    <row r="5581" spans="1:12" x14ac:dyDescent="0.25">
      <c r="A5581" t="s">
        <v>316</v>
      </c>
      <c r="B5581">
        <v>1</v>
      </c>
      <c r="C5581">
        <v>3</v>
      </c>
      <c r="D5581">
        <v>2</v>
      </c>
      <c r="E5581">
        <v>173210</v>
      </c>
      <c r="F5581" s="2">
        <v>0.04</v>
      </c>
      <c r="G5581" s="2">
        <v>0</v>
      </c>
      <c r="H5581" s="2">
        <v>0.01</v>
      </c>
      <c r="I5581">
        <v>0.4</v>
      </c>
      <c r="J5581">
        <v>1.4000000000000001</v>
      </c>
      <c r="K5581">
        <v>0.73660499999999995</v>
      </c>
      <c r="L5581">
        <v>0.7678117499999999</v>
      </c>
    </row>
    <row r="5582" spans="1:12" x14ac:dyDescent="0.25">
      <c r="A5582" t="s">
        <v>18998</v>
      </c>
      <c r="B5582">
        <v>1</v>
      </c>
      <c r="C5582">
        <v>8</v>
      </c>
      <c r="D5582">
        <v>7</v>
      </c>
      <c r="E5582">
        <v>10194</v>
      </c>
      <c r="F5582" s="2">
        <v>0.06</v>
      </c>
      <c r="G5582" s="2">
        <v>0</v>
      </c>
      <c r="H5582" s="2">
        <v>0.01</v>
      </c>
      <c r="I5582">
        <v>0.4</v>
      </c>
      <c r="J5582">
        <v>5.4</v>
      </c>
      <c r="K5582">
        <v>0.855097</v>
      </c>
      <c r="L5582">
        <v>1.8092839500000002</v>
      </c>
    </row>
    <row r="5583" spans="1:12" x14ac:dyDescent="0.25">
      <c r="A5583" t="s">
        <v>25</v>
      </c>
      <c r="B5583">
        <v>1</v>
      </c>
      <c r="C5583">
        <v>5</v>
      </c>
      <c r="D5583">
        <v>5</v>
      </c>
      <c r="E5583">
        <v>270838</v>
      </c>
      <c r="F5583" s="2">
        <v>0.12</v>
      </c>
      <c r="G5583" s="2">
        <v>0</v>
      </c>
      <c r="H5583" s="2">
        <v>0.01</v>
      </c>
      <c r="I5583">
        <v>0.4</v>
      </c>
      <c r="J5583">
        <v>4</v>
      </c>
      <c r="K5583">
        <v>1.5854189999999999</v>
      </c>
      <c r="L5583">
        <v>1.71489665</v>
      </c>
    </row>
    <row r="5584" spans="1:12" x14ac:dyDescent="0.25">
      <c r="A5584" t="s">
        <v>15881</v>
      </c>
      <c r="B5584">
        <v>1</v>
      </c>
      <c r="C5584">
        <v>6</v>
      </c>
      <c r="D5584">
        <v>4</v>
      </c>
      <c r="E5584">
        <v>126634</v>
      </c>
      <c r="F5584" s="2">
        <v>0.04</v>
      </c>
      <c r="G5584" s="2">
        <v>0</v>
      </c>
      <c r="H5584" s="2">
        <v>0</v>
      </c>
      <c r="I5584">
        <v>0.4</v>
      </c>
      <c r="J5584">
        <v>2.8000000000000003</v>
      </c>
      <c r="K5584">
        <v>0.46331700000000003</v>
      </c>
      <c r="L5584">
        <v>1.0221609500000002</v>
      </c>
    </row>
    <row r="5585" spans="1:12" x14ac:dyDescent="0.25">
      <c r="A5585" t="s">
        <v>11972</v>
      </c>
      <c r="B5585">
        <v>1</v>
      </c>
      <c r="C5585">
        <v>32</v>
      </c>
      <c r="D5585">
        <v>19</v>
      </c>
      <c r="E5585">
        <v>122544931</v>
      </c>
      <c r="F5585" s="2">
        <v>0.01</v>
      </c>
      <c r="G5585" s="2">
        <v>0</v>
      </c>
      <c r="H5585" s="2">
        <v>0</v>
      </c>
      <c r="I5585">
        <v>0.4</v>
      </c>
      <c r="J5585">
        <v>12.600000000000001</v>
      </c>
      <c r="K5585">
        <v>61.372465499999997</v>
      </c>
      <c r="L5585">
        <v>24.790362924999997</v>
      </c>
    </row>
    <row r="5586" spans="1:12" x14ac:dyDescent="0.25">
      <c r="A5586" t="s">
        <v>1147</v>
      </c>
      <c r="B5586">
        <v>1</v>
      </c>
      <c r="C5586">
        <v>7</v>
      </c>
      <c r="D5586">
        <v>7</v>
      </c>
      <c r="E5586">
        <v>331121</v>
      </c>
      <c r="F5586" s="2">
        <v>0.02</v>
      </c>
      <c r="G5586" s="2">
        <v>0</v>
      </c>
      <c r="H5586" s="2">
        <v>0</v>
      </c>
      <c r="I5586">
        <v>0.4</v>
      </c>
      <c r="J5586">
        <v>5.6000000000000005</v>
      </c>
      <c r="K5586">
        <v>0.36556050000000001</v>
      </c>
      <c r="L5586">
        <v>1.687946175</v>
      </c>
    </row>
    <row r="5587" spans="1:12" x14ac:dyDescent="0.25">
      <c r="A5587" t="s">
        <v>1147</v>
      </c>
      <c r="B5587">
        <v>1</v>
      </c>
      <c r="C5587">
        <v>6</v>
      </c>
      <c r="D5587">
        <v>6</v>
      </c>
      <c r="E5587">
        <v>281927</v>
      </c>
      <c r="F5587" s="2">
        <v>0.03</v>
      </c>
      <c r="G5587" s="2">
        <v>0</v>
      </c>
      <c r="H5587" s="2">
        <v>0</v>
      </c>
      <c r="I5587">
        <v>0.4</v>
      </c>
      <c r="J5587">
        <v>4.8000000000000007</v>
      </c>
      <c r="K5587">
        <v>0.44096349999999995</v>
      </c>
      <c r="L5587">
        <v>1.5143372250000002</v>
      </c>
    </row>
    <row r="5588" spans="1:12" x14ac:dyDescent="0.25">
      <c r="A5588" t="s">
        <v>2123</v>
      </c>
      <c r="B5588">
        <v>1</v>
      </c>
      <c r="C5588">
        <v>6</v>
      </c>
      <c r="D5588">
        <v>1</v>
      </c>
      <c r="E5588">
        <v>1905487</v>
      </c>
      <c r="F5588" s="2">
        <v>0.03</v>
      </c>
      <c r="G5588" s="2">
        <v>0</v>
      </c>
      <c r="H5588" s="2">
        <v>0</v>
      </c>
      <c r="I5588">
        <v>0.4</v>
      </c>
      <c r="J5588">
        <v>-0.19999999999999996</v>
      </c>
      <c r="K5588">
        <v>1.2527435</v>
      </c>
      <c r="L5588">
        <v>0.54846022500000002</v>
      </c>
    </row>
    <row r="5589" spans="1:12" x14ac:dyDescent="0.25">
      <c r="A5589" t="s">
        <v>2123</v>
      </c>
      <c r="B5589">
        <v>1</v>
      </c>
      <c r="C5589">
        <v>7</v>
      </c>
      <c r="D5589">
        <v>7</v>
      </c>
      <c r="E5589">
        <v>1086860</v>
      </c>
      <c r="F5589" s="2">
        <v>0.05</v>
      </c>
      <c r="G5589" s="2">
        <v>0</v>
      </c>
      <c r="H5589" s="2">
        <v>0</v>
      </c>
      <c r="I5589">
        <v>0.4</v>
      </c>
      <c r="J5589">
        <v>5.6000000000000005</v>
      </c>
      <c r="K5589">
        <v>1.0434300000000001</v>
      </c>
      <c r="L5589">
        <v>1.9252005000000001</v>
      </c>
    </row>
    <row r="5590" spans="1:12" x14ac:dyDescent="0.25">
      <c r="A5590" t="s">
        <v>11611</v>
      </c>
      <c r="B5590">
        <v>1</v>
      </c>
      <c r="C5590">
        <v>6</v>
      </c>
      <c r="D5590">
        <v>6</v>
      </c>
      <c r="E5590">
        <v>213409</v>
      </c>
      <c r="F5590" s="2">
        <v>0.01</v>
      </c>
      <c r="G5590" s="2">
        <v>0</v>
      </c>
      <c r="H5590" s="2">
        <v>0</v>
      </c>
      <c r="I5590">
        <v>0.4</v>
      </c>
      <c r="J5590">
        <v>4.8000000000000007</v>
      </c>
      <c r="K5590">
        <v>0.20670450000000001</v>
      </c>
      <c r="L5590">
        <v>1.4323465750000004</v>
      </c>
    </row>
    <row r="5591" spans="1:12" x14ac:dyDescent="0.25">
      <c r="A5591" t="s">
        <v>11611</v>
      </c>
      <c r="B5591">
        <v>1</v>
      </c>
      <c r="C5591">
        <v>2</v>
      </c>
      <c r="D5591">
        <v>2</v>
      </c>
      <c r="E5591">
        <v>560649</v>
      </c>
      <c r="F5591" s="2">
        <v>0.01</v>
      </c>
      <c r="G5591" s="2">
        <v>0</v>
      </c>
      <c r="H5591" s="2">
        <v>0</v>
      </c>
      <c r="I5591">
        <v>0.4</v>
      </c>
      <c r="J5591">
        <v>1.6</v>
      </c>
      <c r="K5591">
        <v>0.38032449999999995</v>
      </c>
      <c r="L5591">
        <v>0.69311357500000004</v>
      </c>
    </row>
    <row r="5592" spans="1:12" x14ac:dyDescent="0.25">
      <c r="A5592" t="s">
        <v>18142</v>
      </c>
      <c r="B5592">
        <v>1</v>
      </c>
      <c r="C5592">
        <v>12</v>
      </c>
      <c r="D5592">
        <v>9</v>
      </c>
      <c r="E5592">
        <v>161101</v>
      </c>
      <c r="F5592" s="2">
        <v>0.11</v>
      </c>
      <c r="G5592" s="2">
        <v>0</v>
      </c>
      <c r="H5592" s="2">
        <v>0.01</v>
      </c>
      <c r="I5592">
        <v>0.4</v>
      </c>
      <c r="J5592">
        <v>6.6</v>
      </c>
      <c r="K5592">
        <v>1.4305505000000001</v>
      </c>
      <c r="L5592">
        <v>2.3106926750000003</v>
      </c>
    </row>
    <row r="5593" spans="1:12" x14ac:dyDescent="0.25">
      <c r="A5593" t="s">
        <v>20859</v>
      </c>
      <c r="B5593">
        <v>1</v>
      </c>
      <c r="C5593">
        <v>7</v>
      </c>
      <c r="D5593">
        <v>5</v>
      </c>
      <c r="E5593">
        <v>229871</v>
      </c>
      <c r="F5593" s="2">
        <v>0.01</v>
      </c>
      <c r="G5593" s="2">
        <v>0</v>
      </c>
      <c r="H5593" s="2">
        <v>0</v>
      </c>
      <c r="I5593">
        <v>0.4</v>
      </c>
      <c r="J5593">
        <v>3.6</v>
      </c>
      <c r="K5593">
        <v>0.2149355</v>
      </c>
      <c r="L5593">
        <v>1.1352274250000001</v>
      </c>
    </row>
    <row r="5594" spans="1:12" x14ac:dyDescent="0.25">
      <c r="A5594" t="s">
        <v>2404</v>
      </c>
      <c r="B5594">
        <v>1</v>
      </c>
      <c r="C5594">
        <v>5</v>
      </c>
      <c r="D5594">
        <v>3</v>
      </c>
      <c r="E5594">
        <v>79667</v>
      </c>
      <c r="F5594" s="2">
        <v>0.01</v>
      </c>
      <c r="G5594" s="2">
        <v>0</v>
      </c>
      <c r="H5594" s="2">
        <v>0</v>
      </c>
      <c r="I5594">
        <v>0.4</v>
      </c>
      <c r="J5594">
        <v>2.0000000000000004</v>
      </c>
      <c r="K5594">
        <v>0.1398335</v>
      </c>
      <c r="L5594">
        <v>0.70894172500000019</v>
      </c>
    </row>
    <row r="5595" spans="1:12" x14ac:dyDescent="0.25">
      <c r="A5595" t="s">
        <v>4889</v>
      </c>
      <c r="B5595">
        <v>1</v>
      </c>
      <c r="C5595">
        <v>7</v>
      </c>
      <c r="D5595">
        <v>7</v>
      </c>
      <c r="E5595">
        <v>268148</v>
      </c>
      <c r="F5595" s="2">
        <v>7.0000000000000007E-2</v>
      </c>
      <c r="G5595" s="2">
        <v>0</v>
      </c>
      <c r="H5595" s="2">
        <v>0.01</v>
      </c>
      <c r="I5595">
        <v>0.4</v>
      </c>
      <c r="J5595">
        <v>5.6000000000000005</v>
      </c>
      <c r="K5595">
        <v>1.0840740000000002</v>
      </c>
      <c r="L5595">
        <v>1.9394259</v>
      </c>
    </row>
    <row r="5596" spans="1:12" x14ac:dyDescent="0.25">
      <c r="A5596" t="s">
        <v>4889</v>
      </c>
      <c r="B5596">
        <v>1</v>
      </c>
      <c r="C5596">
        <v>7</v>
      </c>
      <c r="D5596">
        <v>6</v>
      </c>
      <c r="E5596">
        <v>165099</v>
      </c>
      <c r="F5596" s="2">
        <v>0.1</v>
      </c>
      <c r="G5596" s="2">
        <v>0</v>
      </c>
      <c r="H5596" s="2">
        <v>0.01</v>
      </c>
      <c r="I5596">
        <v>0.4</v>
      </c>
      <c r="J5596">
        <v>4.6000000000000005</v>
      </c>
      <c r="K5596">
        <v>1.3325495000000003</v>
      </c>
      <c r="L5596">
        <v>1.7763923250000002</v>
      </c>
    </row>
    <row r="5597" spans="1:12" x14ac:dyDescent="0.25">
      <c r="A5597" t="s">
        <v>4889</v>
      </c>
      <c r="B5597">
        <v>1</v>
      </c>
      <c r="C5597">
        <v>13</v>
      </c>
      <c r="D5597">
        <v>13</v>
      </c>
      <c r="E5597">
        <v>659476</v>
      </c>
      <c r="F5597" s="2">
        <v>0.05</v>
      </c>
      <c r="G5597" s="2">
        <v>0</v>
      </c>
      <c r="H5597" s="2">
        <v>0.01</v>
      </c>
      <c r="I5597">
        <v>0.4</v>
      </c>
      <c r="J5597">
        <v>10.4</v>
      </c>
      <c r="K5597">
        <v>1.0797380000000001</v>
      </c>
      <c r="L5597">
        <v>3.1379083000000003</v>
      </c>
    </row>
    <row r="5598" spans="1:12" x14ac:dyDescent="0.25">
      <c r="A5598" t="s">
        <v>4889</v>
      </c>
      <c r="B5598">
        <v>1</v>
      </c>
      <c r="C5598">
        <v>6</v>
      </c>
      <c r="D5598">
        <v>6</v>
      </c>
      <c r="E5598">
        <v>294007</v>
      </c>
      <c r="F5598" s="2">
        <v>0.1</v>
      </c>
      <c r="G5598" s="2">
        <v>0</v>
      </c>
      <c r="H5598" s="2">
        <v>0.02</v>
      </c>
      <c r="I5598">
        <v>0.4</v>
      </c>
      <c r="J5598">
        <v>4.8000000000000007</v>
      </c>
      <c r="K5598">
        <v>1.6470035000000003</v>
      </c>
      <c r="L5598">
        <v>1.9364512250000003</v>
      </c>
    </row>
    <row r="5599" spans="1:12" x14ac:dyDescent="0.25">
      <c r="A5599" t="s">
        <v>13155</v>
      </c>
      <c r="B5599">
        <v>1</v>
      </c>
      <c r="C5599">
        <v>5</v>
      </c>
      <c r="D5599">
        <v>1</v>
      </c>
      <c r="E5599">
        <v>3788</v>
      </c>
      <c r="F5599" s="2">
        <v>0.01</v>
      </c>
      <c r="G5599" s="2">
        <v>0</v>
      </c>
      <c r="H5599" s="2">
        <v>0</v>
      </c>
      <c r="I5599">
        <v>0.4</v>
      </c>
      <c r="J5599">
        <v>0</v>
      </c>
      <c r="K5599">
        <v>0.10189400000000001</v>
      </c>
      <c r="L5599">
        <v>0.19566290000000003</v>
      </c>
    </row>
    <row r="5600" spans="1:12" x14ac:dyDescent="0.25">
      <c r="A5600" t="s">
        <v>13923</v>
      </c>
      <c r="B5600">
        <v>1</v>
      </c>
      <c r="C5600">
        <v>11</v>
      </c>
      <c r="D5600">
        <v>11</v>
      </c>
      <c r="E5600">
        <v>7987051</v>
      </c>
      <c r="F5600" s="2">
        <v>0.01</v>
      </c>
      <c r="G5600" s="2">
        <v>0</v>
      </c>
      <c r="H5600" s="2">
        <v>0</v>
      </c>
      <c r="I5600">
        <v>0.4</v>
      </c>
      <c r="J5600">
        <v>8.8000000000000007</v>
      </c>
      <c r="K5600">
        <v>4.0935254999999993</v>
      </c>
      <c r="L5600">
        <v>3.7927339250000003</v>
      </c>
    </row>
    <row r="5601" spans="1:12" x14ac:dyDescent="0.25">
      <c r="A5601" t="s">
        <v>441</v>
      </c>
      <c r="B5601">
        <v>1</v>
      </c>
      <c r="C5601">
        <v>14</v>
      </c>
      <c r="D5601">
        <v>14</v>
      </c>
      <c r="E5601">
        <v>850341</v>
      </c>
      <c r="F5601" s="2">
        <v>0.05</v>
      </c>
      <c r="G5601" s="2">
        <v>0</v>
      </c>
      <c r="H5601" s="2">
        <v>0</v>
      </c>
      <c r="I5601">
        <v>0.4</v>
      </c>
      <c r="J5601">
        <v>11.200000000000001</v>
      </c>
      <c r="K5601">
        <v>0.92517050000000012</v>
      </c>
      <c r="L5601">
        <v>3.2838096750000005</v>
      </c>
    </row>
    <row r="5602" spans="1:12" x14ac:dyDescent="0.25">
      <c r="A5602" t="s">
        <v>441</v>
      </c>
      <c r="B5602">
        <v>1</v>
      </c>
      <c r="C5602">
        <v>6</v>
      </c>
      <c r="D5602">
        <v>5</v>
      </c>
      <c r="E5602">
        <v>1027805</v>
      </c>
      <c r="F5602" s="2">
        <v>0.05</v>
      </c>
      <c r="G5602" s="2">
        <v>0</v>
      </c>
      <c r="H5602" s="2">
        <v>0.01</v>
      </c>
      <c r="I5602">
        <v>0.4</v>
      </c>
      <c r="J5602">
        <v>3.8</v>
      </c>
      <c r="K5602">
        <v>1.2639024999999999</v>
      </c>
      <c r="L5602">
        <v>1.5523658749999998</v>
      </c>
    </row>
    <row r="5603" spans="1:12" x14ac:dyDescent="0.25">
      <c r="A5603" t="s">
        <v>441</v>
      </c>
      <c r="B5603">
        <v>1</v>
      </c>
      <c r="C5603">
        <v>8</v>
      </c>
      <c r="D5603">
        <v>3</v>
      </c>
      <c r="E5603">
        <v>1808784</v>
      </c>
      <c r="F5603" s="2">
        <v>0.04</v>
      </c>
      <c r="G5603" s="2">
        <v>0</v>
      </c>
      <c r="H5603" s="2">
        <v>0</v>
      </c>
      <c r="I5603">
        <v>0.4</v>
      </c>
      <c r="J5603">
        <v>1.4000000000000004</v>
      </c>
      <c r="K5603">
        <v>1.304392</v>
      </c>
      <c r="L5603">
        <v>0.9665372000000001</v>
      </c>
    </row>
    <row r="5604" spans="1:12" x14ac:dyDescent="0.25">
      <c r="A5604" t="s">
        <v>441</v>
      </c>
      <c r="B5604">
        <v>1</v>
      </c>
      <c r="C5604">
        <v>14</v>
      </c>
      <c r="D5604">
        <v>13</v>
      </c>
      <c r="E5604">
        <v>302656</v>
      </c>
      <c r="F5604" s="2">
        <v>0.05</v>
      </c>
      <c r="G5604" s="2">
        <v>0</v>
      </c>
      <c r="H5604" s="2">
        <v>0</v>
      </c>
      <c r="I5604">
        <v>0.4</v>
      </c>
      <c r="J5604">
        <v>10.200000000000001</v>
      </c>
      <c r="K5604">
        <v>0.65132800000000013</v>
      </c>
      <c r="L5604">
        <v>2.9379648000000005</v>
      </c>
    </row>
    <row r="5605" spans="1:12" x14ac:dyDescent="0.25">
      <c r="A5605" t="s">
        <v>441</v>
      </c>
      <c r="B5605">
        <v>1</v>
      </c>
      <c r="C5605">
        <v>3</v>
      </c>
      <c r="D5605">
        <v>3</v>
      </c>
      <c r="E5605">
        <v>171554</v>
      </c>
      <c r="F5605" s="2">
        <v>0.03</v>
      </c>
      <c r="G5605" s="2">
        <v>0</v>
      </c>
      <c r="H5605" s="2">
        <v>0</v>
      </c>
      <c r="I5605">
        <v>0.4</v>
      </c>
      <c r="J5605">
        <v>2.4000000000000004</v>
      </c>
      <c r="K5605">
        <v>0.38577699999999998</v>
      </c>
      <c r="L5605">
        <v>0.89502195000000007</v>
      </c>
    </row>
    <row r="5606" spans="1:12" x14ac:dyDescent="0.25">
      <c r="A5606" t="s">
        <v>441</v>
      </c>
      <c r="B5606">
        <v>1</v>
      </c>
      <c r="C5606">
        <v>7</v>
      </c>
      <c r="D5606">
        <v>7</v>
      </c>
      <c r="E5606">
        <v>1361969</v>
      </c>
      <c r="F5606" s="2">
        <v>7.0000000000000007E-2</v>
      </c>
      <c r="G5606" s="2">
        <v>0</v>
      </c>
      <c r="H5606" s="2">
        <v>0.01</v>
      </c>
      <c r="I5606">
        <v>0.4</v>
      </c>
      <c r="J5606">
        <v>5.6000000000000005</v>
      </c>
      <c r="K5606">
        <v>1.6309845000000001</v>
      </c>
      <c r="L5606">
        <v>2.1308445750000002</v>
      </c>
    </row>
    <row r="5607" spans="1:12" x14ac:dyDescent="0.25">
      <c r="A5607" t="s">
        <v>441</v>
      </c>
      <c r="B5607">
        <v>1</v>
      </c>
      <c r="C5607">
        <v>7</v>
      </c>
      <c r="D5607">
        <v>7</v>
      </c>
      <c r="E5607">
        <v>937914</v>
      </c>
      <c r="F5607" s="2">
        <v>0.06</v>
      </c>
      <c r="G5607" s="2">
        <v>0</v>
      </c>
      <c r="H5607" s="2">
        <v>0</v>
      </c>
      <c r="I5607">
        <v>0.4</v>
      </c>
      <c r="J5607">
        <v>5.6000000000000005</v>
      </c>
      <c r="K5607">
        <v>1.0689569999999999</v>
      </c>
      <c r="L5607">
        <v>1.93413495</v>
      </c>
    </row>
    <row r="5608" spans="1:12" x14ac:dyDescent="0.25">
      <c r="A5608" t="s">
        <v>441</v>
      </c>
      <c r="B5608">
        <v>1</v>
      </c>
      <c r="C5608">
        <v>14</v>
      </c>
      <c r="D5608">
        <v>14</v>
      </c>
      <c r="E5608">
        <v>1534016</v>
      </c>
      <c r="F5608" s="2">
        <v>0.03</v>
      </c>
      <c r="G5608" s="2">
        <v>0</v>
      </c>
      <c r="H5608" s="2">
        <v>0</v>
      </c>
      <c r="I5608">
        <v>0.4</v>
      </c>
      <c r="J5608">
        <v>11.200000000000001</v>
      </c>
      <c r="K5608">
        <v>1.067008</v>
      </c>
      <c r="L5608">
        <v>3.3334528000000003</v>
      </c>
    </row>
    <row r="5609" spans="1:12" x14ac:dyDescent="0.25">
      <c r="A5609" t="s">
        <v>441</v>
      </c>
      <c r="B5609">
        <v>1</v>
      </c>
      <c r="C5609">
        <v>4</v>
      </c>
      <c r="D5609">
        <v>3</v>
      </c>
      <c r="E5609">
        <v>891462</v>
      </c>
      <c r="F5609" s="2">
        <v>0.05</v>
      </c>
      <c r="G5609" s="2">
        <v>0</v>
      </c>
      <c r="H5609" s="2">
        <v>0</v>
      </c>
      <c r="I5609">
        <v>0.4</v>
      </c>
      <c r="J5609">
        <v>2.2000000000000002</v>
      </c>
      <c r="K5609">
        <v>0.9457310000000001</v>
      </c>
      <c r="L5609">
        <v>1.0410058500000001</v>
      </c>
    </row>
    <row r="5610" spans="1:12" x14ac:dyDescent="0.25">
      <c r="A5610" t="s">
        <v>19040</v>
      </c>
      <c r="B5610">
        <v>1</v>
      </c>
      <c r="C5610">
        <v>7</v>
      </c>
      <c r="D5610">
        <v>7</v>
      </c>
      <c r="E5610">
        <v>1171252</v>
      </c>
      <c r="F5610" s="2">
        <v>0.06</v>
      </c>
      <c r="G5610" s="2">
        <v>0</v>
      </c>
      <c r="H5610" s="2">
        <v>0.01</v>
      </c>
      <c r="I5610">
        <v>0.4</v>
      </c>
      <c r="J5610">
        <v>5.6000000000000005</v>
      </c>
      <c r="K5610">
        <v>1.4356260000000001</v>
      </c>
      <c r="L5610">
        <v>2.0624690999999999</v>
      </c>
    </row>
    <row r="5611" spans="1:12" x14ac:dyDescent="0.25">
      <c r="A5611" t="s">
        <v>5187</v>
      </c>
      <c r="B5611">
        <v>1</v>
      </c>
      <c r="C5611">
        <v>6</v>
      </c>
      <c r="D5611">
        <v>6</v>
      </c>
      <c r="E5611">
        <v>1082634</v>
      </c>
      <c r="F5611" s="2">
        <v>0.04</v>
      </c>
      <c r="G5611" s="2">
        <v>0</v>
      </c>
      <c r="H5611" s="2">
        <v>0.01</v>
      </c>
      <c r="I5611">
        <v>0.4</v>
      </c>
      <c r="J5611">
        <v>4.8000000000000007</v>
      </c>
      <c r="K5611">
        <v>1.191317</v>
      </c>
      <c r="L5611">
        <v>1.7769609500000003</v>
      </c>
    </row>
    <row r="5612" spans="1:12" x14ac:dyDescent="0.25">
      <c r="A5612" t="s">
        <v>5187</v>
      </c>
      <c r="B5612">
        <v>1</v>
      </c>
      <c r="C5612">
        <v>15</v>
      </c>
      <c r="D5612">
        <v>14</v>
      </c>
      <c r="E5612">
        <v>399851</v>
      </c>
      <c r="F5612" s="2">
        <v>0.04</v>
      </c>
      <c r="G5612" s="2">
        <v>0</v>
      </c>
      <c r="H5612" s="2">
        <v>0</v>
      </c>
      <c r="I5612">
        <v>0.4</v>
      </c>
      <c r="J5612">
        <v>11.000000000000002</v>
      </c>
      <c r="K5612">
        <v>0.5999255</v>
      </c>
      <c r="L5612">
        <v>3.1199739250000005</v>
      </c>
    </row>
    <row r="5613" spans="1:12" x14ac:dyDescent="0.25">
      <c r="A5613" t="s">
        <v>20747</v>
      </c>
      <c r="B5613">
        <v>1</v>
      </c>
      <c r="C5613">
        <v>9</v>
      </c>
      <c r="D5613">
        <v>10</v>
      </c>
      <c r="E5613">
        <v>4799533</v>
      </c>
      <c r="F5613" s="2">
        <v>0.02</v>
      </c>
      <c r="G5613" s="2">
        <v>0</v>
      </c>
      <c r="H5613" s="2">
        <v>0</v>
      </c>
      <c r="I5613">
        <v>0.4</v>
      </c>
      <c r="J5613">
        <v>8.1999999999999993</v>
      </c>
      <c r="K5613">
        <v>2.5997664999999999</v>
      </c>
      <c r="L5613">
        <v>3.1199182749999999</v>
      </c>
    </row>
    <row r="5614" spans="1:12" x14ac:dyDescent="0.25">
      <c r="A5614" t="s">
        <v>2347</v>
      </c>
      <c r="B5614">
        <v>1</v>
      </c>
      <c r="C5614">
        <v>18</v>
      </c>
      <c r="D5614">
        <v>10</v>
      </c>
      <c r="E5614">
        <v>3564336</v>
      </c>
      <c r="F5614" s="2">
        <v>0.05</v>
      </c>
      <c r="G5614" s="2">
        <v>0</v>
      </c>
      <c r="H5614" s="2">
        <v>0</v>
      </c>
      <c r="I5614">
        <v>0.4</v>
      </c>
      <c r="J5614">
        <v>6.4</v>
      </c>
      <c r="K5614">
        <v>2.282168</v>
      </c>
      <c r="L5614">
        <v>2.5587588000000001</v>
      </c>
    </row>
    <row r="5615" spans="1:12" x14ac:dyDescent="0.25">
      <c r="A5615" t="s">
        <v>14643</v>
      </c>
      <c r="B5615">
        <v>1</v>
      </c>
      <c r="C5615">
        <v>8</v>
      </c>
      <c r="D5615">
        <v>8</v>
      </c>
      <c r="E5615">
        <v>34032</v>
      </c>
      <c r="F5615" s="2">
        <v>0.06</v>
      </c>
      <c r="G5615" s="2">
        <v>0</v>
      </c>
      <c r="H5615" s="2">
        <v>0.01</v>
      </c>
      <c r="I5615">
        <v>0.4</v>
      </c>
      <c r="J5615">
        <v>6.4</v>
      </c>
      <c r="K5615">
        <v>0.86701600000000001</v>
      </c>
      <c r="L5615">
        <v>2.0634556000000002</v>
      </c>
    </row>
    <row r="5616" spans="1:12" x14ac:dyDescent="0.25">
      <c r="A5616" t="s">
        <v>14643</v>
      </c>
      <c r="B5616">
        <v>1</v>
      </c>
      <c r="C5616">
        <v>6</v>
      </c>
      <c r="D5616">
        <v>6</v>
      </c>
      <c r="E5616">
        <v>93451</v>
      </c>
      <c r="F5616" s="2">
        <v>0.04</v>
      </c>
      <c r="G5616" s="2">
        <v>0</v>
      </c>
      <c r="H5616" s="2">
        <v>0.01</v>
      </c>
      <c r="I5616">
        <v>0.4</v>
      </c>
      <c r="J5616">
        <v>4.8000000000000007</v>
      </c>
      <c r="K5616">
        <v>0.6967255</v>
      </c>
      <c r="L5616">
        <v>1.6038539250000003</v>
      </c>
    </row>
    <row r="5617" spans="1:12" x14ac:dyDescent="0.25">
      <c r="A5617" t="s">
        <v>17582</v>
      </c>
      <c r="B5617">
        <v>1</v>
      </c>
      <c r="C5617">
        <v>2252</v>
      </c>
      <c r="D5617">
        <v>2</v>
      </c>
      <c r="E5617">
        <v>26243</v>
      </c>
      <c r="F5617" s="2">
        <v>0</v>
      </c>
      <c r="G5617" s="2">
        <v>0</v>
      </c>
      <c r="H5617" s="2">
        <v>0</v>
      </c>
      <c r="I5617">
        <v>0.4</v>
      </c>
      <c r="J5617">
        <v>-448.4</v>
      </c>
      <c r="K5617">
        <v>1.3121499999999999E-2</v>
      </c>
      <c r="L5617">
        <v>-111.93540747499999</v>
      </c>
    </row>
    <row r="5618" spans="1:12" x14ac:dyDescent="0.25">
      <c r="A5618" t="s">
        <v>2144</v>
      </c>
      <c r="B5618">
        <v>1</v>
      </c>
      <c r="C5618">
        <v>7</v>
      </c>
      <c r="D5618">
        <v>5</v>
      </c>
      <c r="E5618">
        <v>276125</v>
      </c>
      <c r="F5618" s="2">
        <v>0.02</v>
      </c>
      <c r="G5618" s="2">
        <v>0</v>
      </c>
      <c r="H5618" s="2">
        <v>0</v>
      </c>
      <c r="I5618">
        <v>0.4</v>
      </c>
      <c r="J5618">
        <v>3.6</v>
      </c>
      <c r="K5618">
        <v>0.33806250000000004</v>
      </c>
      <c r="L5618">
        <v>1.178321875</v>
      </c>
    </row>
    <row r="5619" spans="1:12" x14ac:dyDescent="0.25">
      <c r="A5619" t="s">
        <v>13025</v>
      </c>
      <c r="B5619">
        <v>1</v>
      </c>
      <c r="C5619">
        <v>5</v>
      </c>
      <c r="D5619">
        <v>3</v>
      </c>
      <c r="E5619">
        <v>1016463</v>
      </c>
      <c r="F5619" s="2">
        <v>0.04</v>
      </c>
      <c r="G5619" s="2">
        <v>0</v>
      </c>
      <c r="H5619" s="2">
        <v>0</v>
      </c>
      <c r="I5619">
        <v>0.4</v>
      </c>
      <c r="J5619">
        <v>2.0000000000000004</v>
      </c>
      <c r="K5619">
        <v>0.90823149999999997</v>
      </c>
      <c r="L5619">
        <v>0.97788102500000007</v>
      </c>
    </row>
    <row r="5620" spans="1:12" x14ac:dyDescent="0.25">
      <c r="A5620" t="s">
        <v>13025</v>
      </c>
      <c r="B5620">
        <v>1</v>
      </c>
      <c r="C5620">
        <v>18</v>
      </c>
      <c r="D5620">
        <v>16</v>
      </c>
      <c r="E5620">
        <v>1032873</v>
      </c>
      <c r="F5620" s="2">
        <v>0.04</v>
      </c>
      <c r="G5620" s="2">
        <v>0</v>
      </c>
      <c r="H5620" s="2">
        <v>0</v>
      </c>
      <c r="I5620">
        <v>0.4</v>
      </c>
      <c r="J5620">
        <v>12.4</v>
      </c>
      <c r="K5620">
        <v>0.91643649999999999</v>
      </c>
      <c r="L5620">
        <v>3.5807527750000001</v>
      </c>
    </row>
    <row r="5621" spans="1:12" x14ac:dyDescent="0.25">
      <c r="A5621" t="s">
        <v>7809</v>
      </c>
      <c r="B5621">
        <v>1</v>
      </c>
      <c r="C5621">
        <v>5</v>
      </c>
      <c r="D5621">
        <v>5</v>
      </c>
      <c r="E5621">
        <v>69795</v>
      </c>
      <c r="F5621" s="2">
        <v>0.02</v>
      </c>
      <c r="G5621" s="2">
        <v>0</v>
      </c>
      <c r="H5621" s="2">
        <v>0</v>
      </c>
      <c r="I5621">
        <v>0.4</v>
      </c>
      <c r="J5621">
        <v>4</v>
      </c>
      <c r="K5621">
        <v>0.23489750000000001</v>
      </c>
      <c r="L5621">
        <v>1.2422141250000001</v>
      </c>
    </row>
    <row r="5622" spans="1:12" x14ac:dyDescent="0.25">
      <c r="A5622" t="s">
        <v>936</v>
      </c>
      <c r="B5622">
        <v>1</v>
      </c>
      <c r="C5622">
        <v>10</v>
      </c>
      <c r="D5622">
        <v>10</v>
      </c>
      <c r="E5622">
        <v>1339943</v>
      </c>
      <c r="F5622" s="2">
        <v>0</v>
      </c>
      <c r="G5622" s="2">
        <v>0</v>
      </c>
      <c r="H5622" s="2">
        <v>0</v>
      </c>
      <c r="I5622">
        <v>0.4</v>
      </c>
      <c r="J5622">
        <v>8</v>
      </c>
      <c r="K5622">
        <v>0.66997149999999994</v>
      </c>
      <c r="L5622">
        <v>2.3944900250000001</v>
      </c>
    </row>
    <row r="5623" spans="1:12" x14ac:dyDescent="0.25">
      <c r="A5623" t="s">
        <v>936</v>
      </c>
      <c r="B5623">
        <v>1</v>
      </c>
      <c r="C5623">
        <v>5</v>
      </c>
      <c r="D5623">
        <v>5</v>
      </c>
      <c r="E5623">
        <v>6450</v>
      </c>
      <c r="F5623" s="2">
        <v>0.02</v>
      </c>
      <c r="G5623" s="2">
        <v>-0.05</v>
      </c>
      <c r="H5623" s="2">
        <v>0.03</v>
      </c>
      <c r="I5623">
        <v>0.4</v>
      </c>
      <c r="J5623">
        <v>4</v>
      </c>
      <c r="K5623">
        <v>0.20322499999999999</v>
      </c>
      <c r="L5623">
        <v>1.2311287500000001</v>
      </c>
    </row>
    <row r="5624" spans="1:12" x14ac:dyDescent="0.25">
      <c r="A5624" t="s">
        <v>936</v>
      </c>
      <c r="B5624">
        <v>1</v>
      </c>
      <c r="C5624">
        <v>6</v>
      </c>
      <c r="D5624">
        <v>4</v>
      </c>
      <c r="E5624">
        <v>436619</v>
      </c>
      <c r="F5624" s="2">
        <v>0</v>
      </c>
      <c r="G5624" s="2">
        <v>0</v>
      </c>
      <c r="H5624" s="2">
        <v>0</v>
      </c>
      <c r="I5624">
        <v>0.4</v>
      </c>
      <c r="J5624">
        <v>2.8000000000000003</v>
      </c>
      <c r="K5624">
        <v>0.21830949999999999</v>
      </c>
      <c r="L5624">
        <v>0.93640832500000004</v>
      </c>
    </row>
    <row r="5625" spans="1:12" x14ac:dyDescent="0.25">
      <c r="A5625" t="s">
        <v>936</v>
      </c>
      <c r="B5625">
        <v>1</v>
      </c>
      <c r="C5625">
        <v>3</v>
      </c>
      <c r="D5625">
        <v>2</v>
      </c>
      <c r="E5625">
        <v>12039</v>
      </c>
      <c r="F5625" s="2">
        <v>0.01</v>
      </c>
      <c r="G5625" s="2">
        <v>-0.01</v>
      </c>
      <c r="H5625" s="2">
        <v>0.02</v>
      </c>
      <c r="I5625">
        <v>0.4</v>
      </c>
      <c r="J5625">
        <v>1.4000000000000001</v>
      </c>
      <c r="K5625">
        <v>0.45601950000000002</v>
      </c>
      <c r="L5625">
        <v>0.66960682500000002</v>
      </c>
    </row>
    <row r="5626" spans="1:12" x14ac:dyDescent="0.25">
      <c r="A5626" t="s">
        <v>936</v>
      </c>
      <c r="B5626">
        <v>1</v>
      </c>
      <c r="C5626">
        <v>7</v>
      </c>
      <c r="D5626">
        <v>7</v>
      </c>
      <c r="E5626">
        <v>389613</v>
      </c>
      <c r="F5626" s="2">
        <v>0.01</v>
      </c>
      <c r="G5626" s="2">
        <v>0</v>
      </c>
      <c r="H5626" s="2">
        <v>0.01</v>
      </c>
      <c r="I5626">
        <v>0.4</v>
      </c>
      <c r="J5626">
        <v>5.6000000000000005</v>
      </c>
      <c r="K5626">
        <v>0.54480649999999997</v>
      </c>
      <c r="L5626">
        <v>1.750682275</v>
      </c>
    </row>
    <row r="5627" spans="1:12" x14ac:dyDescent="0.25">
      <c r="A5627" t="s">
        <v>936</v>
      </c>
      <c r="B5627">
        <v>1</v>
      </c>
      <c r="C5627">
        <v>19</v>
      </c>
      <c r="D5627">
        <v>17</v>
      </c>
      <c r="E5627">
        <v>2238723</v>
      </c>
      <c r="F5627" s="2">
        <v>0.01</v>
      </c>
      <c r="G5627" s="2">
        <v>0</v>
      </c>
      <c r="H5627" s="2">
        <v>0</v>
      </c>
      <c r="I5627">
        <v>0.4</v>
      </c>
      <c r="J5627">
        <v>13.200000000000001</v>
      </c>
      <c r="K5627">
        <v>1.2193615</v>
      </c>
      <c r="L5627">
        <v>3.8867765250000001</v>
      </c>
    </row>
    <row r="5628" spans="1:12" x14ac:dyDescent="0.25">
      <c r="A5628" t="s">
        <v>936</v>
      </c>
      <c r="B5628">
        <v>1</v>
      </c>
      <c r="C5628">
        <v>4</v>
      </c>
      <c r="D5628">
        <v>3</v>
      </c>
      <c r="E5628">
        <v>1150274</v>
      </c>
      <c r="F5628" s="2">
        <v>0.01</v>
      </c>
      <c r="G5628" s="2">
        <v>-0.01</v>
      </c>
      <c r="H5628" s="2">
        <v>0</v>
      </c>
      <c r="I5628">
        <v>0.4</v>
      </c>
      <c r="J5628">
        <v>2.2000000000000002</v>
      </c>
      <c r="K5628">
        <v>0.52513699999999996</v>
      </c>
      <c r="L5628">
        <v>0.89379795000000006</v>
      </c>
    </row>
    <row r="5629" spans="1:12" x14ac:dyDescent="0.25">
      <c r="A5629" t="s">
        <v>936</v>
      </c>
      <c r="B5629">
        <v>1</v>
      </c>
      <c r="C5629">
        <v>5</v>
      </c>
      <c r="D5629">
        <v>3</v>
      </c>
      <c r="E5629">
        <v>88560</v>
      </c>
      <c r="F5629" s="2">
        <v>0.02</v>
      </c>
      <c r="G5629" s="2">
        <v>0</v>
      </c>
      <c r="H5629" s="2">
        <v>0.01</v>
      </c>
      <c r="I5629">
        <v>0.4</v>
      </c>
      <c r="J5629">
        <v>2.0000000000000004</v>
      </c>
      <c r="K5629">
        <v>0.49428</v>
      </c>
      <c r="L5629">
        <v>0.83299800000000013</v>
      </c>
    </row>
    <row r="5630" spans="1:12" x14ac:dyDescent="0.25">
      <c r="A5630" t="s">
        <v>936</v>
      </c>
      <c r="B5630">
        <v>1</v>
      </c>
      <c r="C5630">
        <v>8</v>
      </c>
      <c r="D5630">
        <v>8</v>
      </c>
      <c r="E5630">
        <v>26103</v>
      </c>
      <c r="F5630" s="2">
        <v>0.01</v>
      </c>
      <c r="G5630" s="2">
        <v>-0.01</v>
      </c>
      <c r="H5630" s="2">
        <v>0.01</v>
      </c>
      <c r="I5630">
        <v>0.4</v>
      </c>
      <c r="J5630">
        <v>6.4</v>
      </c>
      <c r="K5630">
        <v>0.2130515</v>
      </c>
      <c r="L5630">
        <v>1.8345680250000003</v>
      </c>
    </row>
    <row r="5631" spans="1:12" x14ac:dyDescent="0.25">
      <c r="A5631" t="s">
        <v>936</v>
      </c>
      <c r="B5631">
        <v>1</v>
      </c>
      <c r="C5631">
        <v>6</v>
      </c>
      <c r="D5631">
        <v>6</v>
      </c>
      <c r="E5631">
        <v>33761</v>
      </c>
      <c r="F5631" s="2">
        <v>0</v>
      </c>
      <c r="G5631" s="2">
        <v>0</v>
      </c>
      <c r="H5631" s="2">
        <v>0.01</v>
      </c>
      <c r="I5631">
        <v>0.4</v>
      </c>
      <c r="J5631">
        <v>4.8000000000000007</v>
      </c>
      <c r="K5631">
        <v>0.26688050000000002</v>
      </c>
      <c r="L5631">
        <v>1.4534081750000003</v>
      </c>
    </row>
    <row r="5632" spans="1:12" x14ac:dyDescent="0.25">
      <c r="A5632" t="s">
        <v>936</v>
      </c>
      <c r="B5632">
        <v>1</v>
      </c>
      <c r="C5632">
        <v>3</v>
      </c>
      <c r="D5632">
        <v>3</v>
      </c>
      <c r="E5632">
        <v>18280</v>
      </c>
      <c r="F5632" s="2">
        <v>0.02</v>
      </c>
      <c r="G5632" s="2">
        <v>-0.02</v>
      </c>
      <c r="H5632" s="2">
        <v>0.02</v>
      </c>
      <c r="I5632">
        <v>0.4</v>
      </c>
      <c r="J5632">
        <v>2.4000000000000004</v>
      </c>
      <c r="K5632">
        <v>0.40914000000000006</v>
      </c>
      <c r="L5632">
        <v>0.90319900000000009</v>
      </c>
    </row>
    <row r="5633" spans="1:12" x14ac:dyDescent="0.25">
      <c r="A5633" t="s">
        <v>936</v>
      </c>
      <c r="B5633">
        <v>1</v>
      </c>
      <c r="C5633">
        <v>7</v>
      </c>
      <c r="D5633">
        <v>6</v>
      </c>
      <c r="E5633">
        <v>155341</v>
      </c>
      <c r="F5633" s="2">
        <v>0.01</v>
      </c>
      <c r="G5633" s="2">
        <v>0</v>
      </c>
      <c r="H5633" s="2">
        <v>0</v>
      </c>
      <c r="I5633">
        <v>0.4</v>
      </c>
      <c r="J5633">
        <v>4.6000000000000005</v>
      </c>
      <c r="K5633">
        <v>0.17767050000000001</v>
      </c>
      <c r="L5633">
        <v>1.372184675</v>
      </c>
    </row>
    <row r="5634" spans="1:12" x14ac:dyDescent="0.25">
      <c r="A5634" t="s">
        <v>2770</v>
      </c>
      <c r="B5634">
        <v>1</v>
      </c>
      <c r="C5634">
        <v>2467</v>
      </c>
      <c r="D5634">
        <v>5</v>
      </c>
      <c r="E5634">
        <v>22695</v>
      </c>
      <c r="F5634" s="2">
        <v>0</v>
      </c>
      <c r="G5634" s="2">
        <v>-0.01</v>
      </c>
      <c r="H5634" s="2">
        <v>0.01</v>
      </c>
      <c r="I5634">
        <v>0.4</v>
      </c>
      <c r="J5634">
        <v>-488.40000000000003</v>
      </c>
      <c r="K5634">
        <v>0.11134750000000002</v>
      </c>
      <c r="L5634">
        <v>-121.90102837500001</v>
      </c>
    </row>
    <row r="5635" spans="1:12" x14ac:dyDescent="0.25">
      <c r="A5635" t="s">
        <v>11478</v>
      </c>
      <c r="B5635">
        <v>1</v>
      </c>
      <c r="C5635">
        <v>16</v>
      </c>
      <c r="D5635">
        <v>14</v>
      </c>
      <c r="E5635">
        <v>432620</v>
      </c>
      <c r="F5635" s="2">
        <v>0.03</v>
      </c>
      <c r="G5635" s="2">
        <v>0</v>
      </c>
      <c r="H5635" s="2">
        <v>0</v>
      </c>
      <c r="I5635">
        <v>0.4</v>
      </c>
      <c r="J5635">
        <v>10.8</v>
      </c>
      <c r="K5635">
        <v>0.51631000000000005</v>
      </c>
      <c r="L5635">
        <v>3.0407085000000005</v>
      </c>
    </row>
    <row r="5636" spans="1:12" x14ac:dyDescent="0.25">
      <c r="A5636" t="s">
        <v>11478</v>
      </c>
      <c r="B5636">
        <v>1</v>
      </c>
      <c r="C5636">
        <v>7</v>
      </c>
      <c r="D5636">
        <v>7</v>
      </c>
      <c r="E5636">
        <v>392117</v>
      </c>
      <c r="F5636" s="2">
        <v>0.06</v>
      </c>
      <c r="G5636" s="2">
        <v>0</v>
      </c>
      <c r="H5636" s="2">
        <v>0</v>
      </c>
      <c r="I5636">
        <v>0.4</v>
      </c>
      <c r="J5636">
        <v>5.6000000000000005</v>
      </c>
      <c r="K5636">
        <v>0.7960585</v>
      </c>
      <c r="L5636">
        <v>1.8386204749999999</v>
      </c>
    </row>
    <row r="5637" spans="1:12" x14ac:dyDescent="0.25">
      <c r="A5637" t="s">
        <v>11478</v>
      </c>
      <c r="B5637">
        <v>1</v>
      </c>
      <c r="C5637">
        <v>7</v>
      </c>
      <c r="D5637">
        <v>6</v>
      </c>
      <c r="E5637">
        <v>4397796</v>
      </c>
      <c r="F5637" s="2">
        <v>0.03</v>
      </c>
      <c r="G5637" s="2">
        <v>0</v>
      </c>
      <c r="H5637" s="2">
        <v>0</v>
      </c>
      <c r="I5637">
        <v>0.4</v>
      </c>
      <c r="J5637">
        <v>4.6000000000000005</v>
      </c>
      <c r="K5637">
        <v>2.4988979999999996</v>
      </c>
      <c r="L5637">
        <v>2.1846142999999998</v>
      </c>
    </row>
    <row r="5638" spans="1:12" x14ac:dyDescent="0.25">
      <c r="A5638" t="s">
        <v>13721</v>
      </c>
      <c r="B5638">
        <v>1</v>
      </c>
      <c r="C5638">
        <v>9</v>
      </c>
      <c r="D5638">
        <v>8</v>
      </c>
      <c r="E5638">
        <v>1666465</v>
      </c>
      <c r="F5638" s="2">
        <v>0.04</v>
      </c>
      <c r="G5638" s="2">
        <v>0</v>
      </c>
      <c r="H5638" s="2">
        <v>0</v>
      </c>
      <c r="I5638">
        <v>0.4</v>
      </c>
      <c r="J5638">
        <v>6.2</v>
      </c>
      <c r="K5638">
        <v>1.2332325</v>
      </c>
      <c r="L5638">
        <v>2.1416313749999998</v>
      </c>
    </row>
    <row r="5639" spans="1:12" x14ac:dyDescent="0.25">
      <c r="A5639" t="s">
        <v>13721</v>
      </c>
      <c r="B5639">
        <v>1</v>
      </c>
      <c r="C5639">
        <v>19</v>
      </c>
      <c r="D5639">
        <v>11</v>
      </c>
      <c r="E5639">
        <v>6944619</v>
      </c>
      <c r="F5639" s="2">
        <v>0.02</v>
      </c>
      <c r="G5639" s="2">
        <v>0</v>
      </c>
      <c r="H5639" s="2">
        <v>0</v>
      </c>
      <c r="I5639">
        <v>0.4</v>
      </c>
      <c r="J5639">
        <v>7.2000000000000011</v>
      </c>
      <c r="K5639">
        <v>3.6723094999999999</v>
      </c>
      <c r="L5639">
        <v>3.2453083250000003</v>
      </c>
    </row>
    <row r="5640" spans="1:12" x14ac:dyDescent="0.25">
      <c r="A5640" t="s">
        <v>13721</v>
      </c>
      <c r="B5640">
        <v>1</v>
      </c>
      <c r="C5640">
        <v>8</v>
      </c>
      <c r="D5640">
        <v>8</v>
      </c>
      <c r="E5640">
        <v>4012204</v>
      </c>
      <c r="F5640" s="2">
        <v>0.04</v>
      </c>
      <c r="G5640" s="2">
        <v>0</v>
      </c>
      <c r="H5640" s="2">
        <v>0</v>
      </c>
      <c r="I5640">
        <v>0.4</v>
      </c>
      <c r="J5640">
        <v>6.4</v>
      </c>
      <c r="K5640">
        <v>2.4061019999999997</v>
      </c>
      <c r="L5640">
        <v>2.6021356999999998</v>
      </c>
    </row>
    <row r="5641" spans="1:12" x14ac:dyDescent="0.25">
      <c r="A5641" t="s">
        <v>20589</v>
      </c>
      <c r="B5641">
        <v>1</v>
      </c>
      <c r="C5641">
        <v>7</v>
      </c>
      <c r="D5641">
        <v>3</v>
      </c>
      <c r="E5641">
        <v>639517</v>
      </c>
      <c r="F5641" s="2">
        <v>0</v>
      </c>
      <c r="G5641" s="2">
        <v>0</v>
      </c>
      <c r="H5641" s="2">
        <v>0</v>
      </c>
      <c r="I5641">
        <v>0.4</v>
      </c>
      <c r="J5641">
        <v>1.6000000000000003</v>
      </c>
      <c r="K5641">
        <v>0.3197585</v>
      </c>
      <c r="L5641">
        <v>0.67191547500000004</v>
      </c>
    </row>
    <row r="5642" spans="1:12" x14ac:dyDescent="0.25">
      <c r="A5642" t="s">
        <v>4928</v>
      </c>
      <c r="B5642">
        <v>1</v>
      </c>
      <c r="C5642">
        <v>13</v>
      </c>
      <c r="D5642">
        <v>13</v>
      </c>
      <c r="E5642">
        <v>556976</v>
      </c>
      <c r="F5642" s="2">
        <v>0.03</v>
      </c>
      <c r="G5642" s="2">
        <v>0</v>
      </c>
      <c r="H5642" s="2">
        <v>0.01</v>
      </c>
      <c r="I5642">
        <v>0.4</v>
      </c>
      <c r="J5642">
        <v>10.4</v>
      </c>
      <c r="K5642">
        <v>0.828488</v>
      </c>
      <c r="L5642">
        <v>3.0499708000000001</v>
      </c>
    </row>
    <row r="5643" spans="1:12" x14ac:dyDescent="0.25">
      <c r="A5643" t="s">
        <v>9370</v>
      </c>
      <c r="B5643">
        <v>1</v>
      </c>
      <c r="C5643">
        <v>8</v>
      </c>
      <c r="D5643">
        <v>9</v>
      </c>
      <c r="E5643">
        <v>15045586</v>
      </c>
      <c r="F5643" s="2">
        <v>0</v>
      </c>
      <c r="G5643" s="2">
        <v>0</v>
      </c>
      <c r="H5643" s="2">
        <v>0</v>
      </c>
      <c r="I5643">
        <v>0.4</v>
      </c>
      <c r="J5643">
        <v>7.4</v>
      </c>
      <c r="K5643">
        <v>7.5227930000000001</v>
      </c>
      <c r="L5643">
        <v>4.6429775499999995</v>
      </c>
    </row>
    <row r="5644" spans="1:12" x14ac:dyDescent="0.25">
      <c r="A5644" t="s">
        <v>9370</v>
      </c>
      <c r="B5644">
        <v>1</v>
      </c>
      <c r="C5644">
        <v>7</v>
      </c>
      <c r="D5644">
        <v>7</v>
      </c>
      <c r="E5644">
        <v>142548</v>
      </c>
      <c r="F5644" s="2">
        <v>0.04</v>
      </c>
      <c r="G5644" s="2">
        <v>0</v>
      </c>
      <c r="H5644" s="2">
        <v>0.01</v>
      </c>
      <c r="I5644">
        <v>0.4</v>
      </c>
      <c r="J5644">
        <v>5.6000000000000005</v>
      </c>
      <c r="K5644">
        <v>0.72127399999999997</v>
      </c>
      <c r="L5644">
        <v>1.8124459000000002</v>
      </c>
    </row>
    <row r="5645" spans="1:12" x14ac:dyDescent="0.25">
      <c r="A5645" t="s">
        <v>2675</v>
      </c>
      <c r="B5645">
        <v>1</v>
      </c>
      <c r="C5645">
        <v>7</v>
      </c>
      <c r="D5645">
        <v>6</v>
      </c>
      <c r="E5645">
        <v>3149536</v>
      </c>
      <c r="F5645" s="2">
        <v>0.01</v>
      </c>
      <c r="G5645" s="2">
        <v>0</v>
      </c>
      <c r="H5645" s="2">
        <v>0</v>
      </c>
      <c r="I5645">
        <v>0.4</v>
      </c>
      <c r="J5645">
        <v>4.6000000000000005</v>
      </c>
      <c r="K5645">
        <v>1.674768</v>
      </c>
      <c r="L5645">
        <v>1.8961687999999999</v>
      </c>
    </row>
    <row r="5646" spans="1:12" x14ac:dyDescent="0.25">
      <c r="A5646" t="s">
        <v>2675</v>
      </c>
      <c r="B5646">
        <v>1</v>
      </c>
      <c r="C5646">
        <v>7</v>
      </c>
      <c r="D5646">
        <v>7</v>
      </c>
      <c r="E5646">
        <v>136788</v>
      </c>
      <c r="F5646" s="2">
        <v>0.01</v>
      </c>
      <c r="G5646" s="2">
        <v>0</v>
      </c>
      <c r="H5646" s="2">
        <v>0</v>
      </c>
      <c r="I5646">
        <v>0.4</v>
      </c>
      <c r="J5646">
        <v>5.6000000000000005</v>
      </c>
      <c r="K5646">
        <v>0.16839399999999999</v>
      </c>
      <c r="L5646">
        <v>1.6189379000000002</v>
      </c>
    </row>
    <row r="5647" spans="1:12" x14ac:dyDescent="0.25">
      <c r="A5647" t="s">
        <v>2675</v>
      </c>
      <c r="B5647">
        <v>1</v>
      </c>
      <c r="C5647">
        <v>3</v>
      </c>
      <c r="D5647">
        <v>1</v>
      </c>
      <c r="E5647">
        <v>430321</v>
      </c>
      <c r="F5647" s="2">
        <v>0.02</v>
      </c>
      <c r="G5647" s="2">
        <v>0</v>
      </c>
      <c r="H5647" s="2">
        <v>0</v>
      </c>
      <c r="I5647">
        <v>0.4</v>
      </c>
      <c r="J5647">
        <v>0.4</v>
      </c>
      <c r="K5647">
        <v>0.41516049999999999</v>
      </c>
      <c r="L5647">
        <v>0.40530617499999999</v>
      </c>
    </row>
    <row r="5648" spans="1:12" x14ac:dyDescent="0.25">
      <c r="A5648" t="s">
        <v>2675</v>
      </c>
      <c r="B5648">
        <v>1</v>
      </c>
      <c r="C5648">
        <v>7</v>
      </c>
      <c r="D5648">
        <v>7</v>
      </c>
      <c r="E5648">
        <v>198195</v>
      </c>
      <c r="F5648" s="2">
        <v>0</v>
      </c>
      <c r="G5648" s="2">
        <v>-0.01</v>
      </c>
      <c r="H5648" s="2">
        <v>0</v>
      </c>
      <c r="I5648">
        <v>0.4</v>
      </c>
      <c r="J5648">
        <v>5.6000000000000005</v>
      </c>
      <c r="K5648">
        <v>-5.0902500000000003E-2</v>
      </c>
      <c r="L5648">
        <v>1.5421841250000001</v>
      </c>
    </row>
    <row r="5649" spans="1:12" x14ac:dyDescent="0.25">
      <c r="A5649" t="s">
        <v>2675</v>
      </c>
      <c r="B5649">
        <v>1</v>
      </c>
      <c r="C5649">
        <v>5</v>
      </c>
      <c r="D5649">
        <v>5</v>
      </c>
      <c r="E5649">
        <v>5869057</v>
      </c>
      <c r="F5649" s="2">
        <v>0.02</v>
      </c>
      <c r="G5649" s="2">
        <v>0</v>
      </c>
      <c r="H5649" s="2">
        <v>0.01</v>
      </c>
      <c r="I5649">
        <v>0.4</v>
      </c>
      <c r="J5649">
        <v>4</v>
      </c>
      <c r="K5649">
        <v>3.3845285000000001</v>
      </c>
      <c r="L5649">
        <v>2.3445849750000001</v>
      </c>
    </row>
    <row r="5650" spans="1:12" x14ac:dyDescent="0.25">
      <c r="A5650" t="s">
        <v>2675</v>
      </c>
      <c r="B5650">
        <v>1</v>
      </c>
      <c r="C5650">
        <v>6</v>
      </c>
      <c r="D5650">
        <v>6</v>
      </c>
      <c r="E5650">
        <v>27931</v>
      </c>
      <c r="F5650" s="2">
        <v>0</v>
      </c>
      <c r="G5650" s="2">
        <v>0</v>
      </c>
      <c r="H5650" s="2">
        <v>0</v>
      </c>
      <c r="I5650">
        <v>0.4</v>
      </c>
      <c r="J5650">
        <v>4.8000000000000007</v>
      </c>
      <c r="K5650">
        <v>1.3965499999999999E-2</v>
      </c>
      <c r="L5650">
        <v>1.3648879250000003</v>
      </c>
    </row>
    <row r="5651" spans="1:12" x14ac:dyDescent="0.25">
      <c r="A5651" t="s">
        <v>2675</v>
      </c>
      <c r="B5651">
        <v>1</v>
      </c>
      <c r="C5651">
        <v>2</v>
      </c>
      <c r="D5651">
        <v>1</v>
      </c>
      <c r="E5651">
        <v>149962</v>
      </c>
      <c r="F5651" s="2">
        <v>0.01</v>
      </c>
      <c r="G5651" s="2">
        <v>0</v>
      </c>
      <c r="H5651" s="2">
        <v>0.01</v>
      </c>
      <c r="I5651">
        <v>0.4</v>
      </c>
      <c r="J5651">
        <v>0.60000000000000009</v>
      </c>
      <c r="K5651">
        <v>0.424981</v>
      </c>
      <c r="L5651">
        <v>0.45874335000000005</v>
      </c>
    </row>
    <row r="5652" spans="1:12" x14ac:dyDescent="0.25">
      <c r="A5652" t="s">
        <v>2675</v>
      </c>
      <c r="B5652">
        <v>1</v>
      </c>
      <c r="C5652">
        <v>11</v>
      </c>
      <c r="D5652">
        <v>11</v>
      </c>
      <c r="E5652">
        <v>2837732</v>
      </c>
      <c r="F5652" s="2">
        <v>0.01</v>
      </c>
      <c r="G5652" s="2">
        <v>0</v>
      </c>
      <c r="H5652" s="2">
        <v>0</v>
      </c>
      <c r="I5652">
        <v>0.4</v>
      </c>
      <c r="J5652">
        <v>8.8000000000000007</v>
      </c>
      <c r="K5652">
        <v>1.518866</v>
      </c>
      <c r="L5652">
        <v>2.8916031000000002</v>
      </c>
    </row>
    <row r="5653" spans="1:12" x14ac:dyDescent="0.25">
      <c r="A5653" t="s">
        <v>2675</v>
      </c>
      <c r="B5653">
        <v>1</v>
      </c>
      <c r="C5653">
        <v>3</v>
      </c>
      <c r="D5653">
        <v>3</v>
      </c>
      <c r="E5653">
        <v>231513</v>
      </c>
      <c r="F5653" s="2">
        <v>0.02</v>
      </c>
      <c r="G5653" s="2">
        <v>0</v>
      </c>
      <c r="H5653" s="2">
        <v>0.01</v>
      </c>
      <c r="I5653">
        <v>0.4</v>
      </c>
      <c r="J5653">
        <v>2.4000000000000004</v>
      </c>
      <c r="K5653">
        <v>0.5657565</v>
      </c>
      <c r="L5653">
        <v>0.9580147750000001</v>
      </c>
    </row>
    <row r="5654" spans="1:12" x14ac:dyDescent="0.25">
      <c r="A5654" t="s">
        <v>2675</v>
      </c>
      <c r="B5654">
        <v>1</v>
      </c>
      <c r="C5654">
        <v>26</v>
      </c>
      <c r="D5654">
        <v>7</v>
      </c>
      <c r="E5654">
        <v>876320</v>
      </c>
      <c r="F5654" s="2">
        <v>0</v>
      </c>
      <c r="G5654" s="2">
        <v>0</v>
      </c>
      <c r="H5654" s="2">
        <v>0</v>
      </c>
      <c r="I5654">
        <v>0.4</v>
      </c>
      <c r="J5654">
        <v>1.8000000000000003</v>
      </c>
      <c r="K5654">
        <v>0.43815999999999999</v>
      </c>
      <c r="L5654">
        <v>0.76335600000000015</v>
      </c>
    </row>
    <row r="5655" spans="1:12" x14ac:dyDescent="0.25">
      <c r="A5655" t="s">
        <v>2675</v>
      </c>
      <c r="B5655">
        <v>1</v>
      </c>
      <c r="C5655">
        <v>6</v>
      </c>
      <c r="D5655">
        <v>4</v>
      </c>
      <c r="E5655">
        <v>36982</v>
      </c>
      <c r="F5655" s="2">
        <v>0.01</v>
      </c>
      <c r="G5655" s="2">
        <v>0</v>
      </c>
      <c r="H5655" s="2">
        <v>0</v>
      </c>
      <c r="I5655">
        <v>0.4</v>
      </c>
      <c r="J5655">
        <v>2.8000000000000003</v>
      </c>
      <c r="K5655">
        <v>0.11849100000000001</v>
      </c>
      <c r="L5655">
        <v>0.90147185000000007</v>
      </c>
    </row>
    <row r="5656" spans="1:12" x14ac:dyDescent="0.25">
      <c r="A5656" t="s">
        <v>16998</v>
      </c>
      <c r="B5656">
        <v>1</v>
      </c>
      <c r="C5656">
        <v>7</v>
      </c>
      <c r="D5656">
        <v>1</v>
      </c>
      <c r="E5656">
        <v>3505996</v>
      </c>
      <c r="F5656" s="2">
        <v>0</v>
      </c>
      <c r="G5656" s="2">
        <v>0</v>
      </c>
      <c r="H5656" s="2">
        <v>0</v>
      </c>
      <c r="I5656">
        <v>0.4</v>
      </c>
      <c r="J5656">
        <v>-0.40000000000000013</v>
      </c>
      <c r="K5656">
        <v>1.7529979999999998</v>
      </c>
      <c r="L5656">
        <v>0.67354929999999991</v>
      </c>
    </row>
    <row r="5657" spans="1:12" x14ac:dyDescent="0.25">
      <c r="A5657" t="s">
        <v>16998</v>
      </c>
      <c r="B5657">
        <v>1</v>
      </c>
      <c r="C5657">
        <v>12</v>
      </c>
      <c r="D5657">
        <v>10</v>
      </c>
      <c r="E5657">
        <v>597667</v>
      </c>
      <c r="F5657" s="2">
        <v>0.01</v>
      </c>
      <c r="G5657" s="2">
        <v>0</v>
      </c>
      <c r="H5657" s="2">
        <v>0.01</v>
      </c>
      <c r="I5657">
        <v>0.4</v>
      </c>
      <c r="J5657">
        <v>7.6</v>
      </c>
      <c r="K5657">
        <v>0.64883349999999995</v>
      </c>
      <c r="L5657">
        <v>2.2870917249999998</v>
      </c>
    </row>
    <row r="5658" spans="1:12" x14ac:dyDescent="0.25">
      <c r="A5658" t="s">
        <v>3174</v>
      </c>
      <c r="B5658">
        <v>1</v>
      </c>
      <c r="C5658">
        <v>0</v>
      </c>
      <c r="D5658">
        <v>1</v>
      </c>
      <c r="E5658">
        <v>2085</v>
      </c>
      <c r="F5658" s="2">
        <v>0.02</v>
      </c>
      <c r="G5658" s="2">
        <v>0</v>
      </c>
      <c r="H5658" s="2">
        <v>0</v>
      </c>
      <c r="I5658">
        <v>0.4</v>
      </c>
      <c r="J5658">
        <v>1</v>
      </c>
      <c r="K5658">
        <v>0.20104250000000001</v>
      </c>
      <c r="L5658">
        <v>0.48036487500000002</v>
      </c>
    </row>
    <row r="5659" spans="1:12" x14ac:dyDescent="0.25">
      <c r="A5659" t="s">
        <v>3174</v>
      </c>
      <c r="B5659">
        <v>1</v>
      </c>
      <c r="C5659">
        <v>6</v>
      </c>
      <c r="D5659">
        <v>6</v>
      </c>
      <c r="E5659">
        <v>108402</v>
      </c>
      <c r="F5659" s="2">
        <v>0.01</v>
      </c>
      <c r="G5659" s="2">
        <v>0</v>
      </c>
      <c r="H5659" s="2">
        <v>0</v>
      </c>
      <c r="I5659">
        <v>0.4</v>
      </c>
      <c r="J5659">
        <v>4.8000000000000007</v>
      </c>
      <c r="K5659">
        <v>0.154201</v>
      </c>
      <c r="L5659">
        <v>1.4139703500000003</v>
      </c>
    </row>
    <row r="5660" spans="1:12" x14ac:dyDescent="0.25">
      <c r="A5660" t="s">
        <v>19059</v>
      </c>
      <c r="B5660">
        <v>1</v>
      </c>
      <c r="C5660">
        <v>13</v>
      </c>
      <c r="D5660">
        <v>6</v>
      </c>
      <c r="E5660">
        <v>230399</v>
      </c>
      <c r="F5660" s="2">
        <v>0.02</v>
      </c>
      <c r="G5660" s="2">
        <v>0</v>
      </c>
      <c r="H5660" s="2">
        <v>0</v>
      </c>
      <c r="I5660">
        <v>0.4</v>
      </c>
      <c r="J5660">
        <v>3.4000000000000004</v>
      </c>
      <c r="K5660">
        <v>0.31519950000000002</v>
      </c>
      <c r="L5660">
        <v>1.1203198250000002</v>
      </c>
    </row>
    <row r="5661" spans="1:12" x14ac:dyDescent="0.25">
      <c r="A5661" t="s">
        <v>5020</v>
      </c>
      <c r="B5661">
        <v>1</v>
      </c>
      <c r="C5661">
        <v>7</v>
      </c>
      <c r="D5661">
        <v>5</v>
      </c>
      <c r="E5661">
        <v>518578</v>
      </c>
      <c r="F5661" s="2">
        <v>0.03</v>
      </c>
      <c r="G5661" s="2">
        <v>0</v>
      </c>
      <c r="H5661" s="2">
        <v>0</v>
      </c>
      <c r="I5661">
        <v>0.4</v>
      </c>
      <c r="J5661">
        <v>3.6</v>
      </c>
      <c r="K5661">
        <v>0.55928899999999993</v>
      </c>
      <c r="L5661">
        <v>1.25575115</v>
      </c>
    </row>
    <row r="5662" spans="1:12" x14ac:dyDescent="0.25">
      <c r="A5662" t="s">
        <v>1104</v>
      </c>
      <c r="B5662">
        <v>1</v>
      </c>
      <c r="C5662">
        <v>1</v>
      </c>
      <c r="D5662">
        <v>1</v>
      </c>
      <c r="E5662">
        <v>425866</v>
      </c>
      <c r="F5662" s="2">
        <v>0</v>
      </c>
      <c r="G5662" s="2">
        <v>0</v>
      </c>
      <c r="H5662" s="2">
        <v>0.01</v>
      </c>
      <c r="I5662">
        <v>0.4</v>
      </c>
      <c r="J5662">
        <v>0.8</v>
      </c>
      <c r="K5662">
        <v>0.46293299999999998</v>
      </c>
      <c r="L5662">
        <v>0.52202655000000009</v>
      </c>
    </row>
    <row r="5663" spans="1:12" x14ac:dyDescent="0.25">
      <c r="A5663" t="s">
        <v>1104</v>
      </c>
      <c r="B5663">
        <v>1</v>
      </c>
      <c r="C5663">
        <v>5</v>
      </c>
      <c r="D5663">
        <v>5</v>
      </c>
      <c r="E5663">
        <v>156114</v>
      </c>
      <c r="F5663" s="2">
        <v>0.01</v>
      </c>
      <c r="G5663" s="2">
        <v>0</v>
      </c>
      <c r="H5663" s="2">
        <v>0.01</v>
      </c>
      <c r="I5663">
        <v>0.4</v>
      </c>
      <c r="J5663">
        <v>4</v>
      </c>
      <c r="K5663">
        <v>0.42805700000000002</v>
      </c>
      <c r="L5663">
        <v>1.3098199500000001</v>
      </c>
    </row>
    <row r="5664" spans="1:12" x14ac:dyDescent="0.25">
      <c r="A5664" t="s">
        <v>1104</v>
      </c>
      <c r="B5664">
        <v>1</v>
      </c>
      <c r="C5664">
        <v>2</v>
      </c>
      <c r="D5664">
        <v>2</v>
      </c>
      <c r="E5664">
        <v>204915</v>
      </c>
      <c r="F5664" s="2">
        <v>0.01</v>
      </c>
      <c r="G5664" s="2">
        <v>0</v>
      </c>
      <c r="H5664" s="2">
        <v>0.01</v>
      </c>
      <c r="I5664">
        <v>0.4</v>
      </c>
      <c r="J5664">
        <v>1.6</v>
      </c>
      <c r="K5664">
        <v>0.45245750000000001</v>
      </c>
      <c r="L5664">
        <v>0.71836012500000002</v>
      </c>
    </row>
    <row r="5665" spans="1:12" x14ac:dyDescent="0.25">
      <c r="A5665" t="s">
        <v>1104</v>
      </c>
      <c r="B5665">
        <v>1</v>
      </c>
      <c r="C5665">
        <v>28</v>
      </c>
      <c r="D5665">
        <v>17</v>
      </c>
      <c r="E5665">
        <v>1987241</v>
      </c>
      <c r="F5665" s="2">
        <v>0.01</v>
      </c>
      <c r="G5665" s="2">
        <v>0</v>
      </c>
      <c r="H5665" s="2">
        <v>0</v>
      </c>
      <c r="I5665">
        <v>0.4</v>
      </c>
      <c r="J5665">
        <v>11.400000000000002</v>
      </c>
      <c r="K5665">
        <v>1.0936204999999999</v>
      </c>
      <c r="L5665">
        <v>3.3927671750000008</v>
      </c>
    </row>
    <row r="5666" spans="1:12" x14ac:dyDescent="0.25">
      <c r="A5666" t="s">
        <v>1104</v>
      </c>
      <c r="B5666">
        <v>1</v>
      </c>
      <c r="C5666">
        <v>7</v>
      </c>
      <c r="D5666">
        <v>5</v>
      </c>
      <c r="E5666">
        <v>575537</v>
      </c>
      <c r="F5666" s="2">
        <v>0.01</v>
      </c>
      <c r="G5666" s="2">
        <v>0</v>
      </c>
      <c r="H5666" s="2">
        <v>0</v>
      </c>
      <c r="I5666">
        <v>0.4</v>
      </c>
      <c r="J5666">
        <v>3.6</v>
      </c>
      <c r="K5666">
        <v>0.38776849999999996</v>
      </c>
      <c r="L5666">
        <v>1.1957189750000001</v>
      </c>
    </row>
    <row r="5667" spans="1:12" x14ac:dyDescent="0.25">
      <c r="A5667" t="s">
        <v>1104</v>
      </c>
      <c r="B5667">
        <v>1</v>
      </c>
      <c r="C5667">
        <v>9</v>
      </c>
      <c r="D5667">
        <v>9</v>
      </c>
      <c r="E5667">
        <v>1041847</v>
      </c>
      <c r="F5667" s="2">
        <v>0.01</v>
      </c>
      <c r="G5667" s="2">
        <v>0</v>
      </c>
      <c r="H5667" s="2">
        <v>0</v>
      </c>
      <c r="I5667">
        <v>0.4</v>
      </c>
      <c r="J5667">
        <v>7.2</v>
      </c>
      <c r="K5667">
        <v>0.62092349999999996</v>
      </c>
      <c r="L5667">
        <v>2.1773232249999999</v>
      </c>
    </row>
    <row r="5668" spans="1:12" x14ac:dyDescent="0.25">
      <c r="A5668" t="s">
        <v>1104</v>
      </c>
      <c r="B5668">
        <v>1</v>
      </c>
      <c r="C5668">
        <v>11</v>
      </c>
      <c r="D5668">
        <v>9</v>
      </c>
      <c r="E5668">
        <v>1034276</v>
      </c>
      <c r="F5668" s="2">
        <v>0.01</v>
      </c>
      <c r="G5668" s="2">
        <v>0</v>
      </c>
      <c r="H5668" s="2">
        <v>0</v>
      </c>
      <c r="I5668">
        <v>0.4</v>
      </c>
      <c r="J5668">
        <v>6.8</v>
      </c>
      <c r="K5668">
        <v>0.61713799999999996</v>
      </c>
      <c r="L5668">
        <v>2.0759982999999997</v>
      </c>
    </row>
    <row r="5669" spans="1:12" x14ac:dyDescent="0.25">
      <c r="A5669" t="s">
        <v>1104</v>
      </c>
      <c r="B5669">
        <v>1</v>
      </c>
      <c r="C5669">
        <v>3</v>
      </c>
      <c r="D5669">
        <v>3</v>
      </c>
      <c r="E5669">
        <v>194902</v>
      </c>
      <c r="F5669" s="2">
        <v>0.01</v>
      </c>
      <c r="G5669" s="2">
        <v>0</v>
      </c>
      <c r="H5669" s="2">
        <v>0</v>
      </c>
      <c r="I5669">
        <v>0.4</v>
      </c>
      <c r="J5669">
        <v>2.4000000000000004</v>
      </c>
      <c r="K5669">
        <v>0.19745099999999999</v>
      </c>
      <c r="L5669">
        <v>0.82910785000000009</v>
      </c>
    </row>
    <row r="5670" spans="1:12" x14ac:dyDescent="0.25">
      <c r="A5670" t="s">
        <v>1104</v>
      </c>
      <c r="B5670">
        <v>1</v>
      </c>
      <c r="C5670">
        <v>6</v>
      </c>
      <c r="D5670">
        <v>3</v>
      </c>
      <c r="E5670">
        <v>111077</v>
      </c>
      <c r="F5670" s="2">
        <v>0.01</v>
      </c>
      <c r="G5670" s="2">
        <v>0</v>
      </c>
      <c r="H5670" s="2">
        <v>0</v>
      </c>
      <c r="I5670">
        <v>0.4</v>
      </c>
      <c r="J5670">
        <v>1.8000000000000003</v>
      </c>
      <c r="K5670">
        <v>0.1555385</v>
      </c>
      <c r="L5670">
        <v>0.66443847500000008</v>
      </c>
    </row>
    <row r="5671" spans="1:12" x14ac:dyDescent="0.25">
      <c r="A5671" t="s">
        <v>1104</v>
      </c>
      <c r="B5671">
        <v>1</v>
      </c>
      <c r="C5671">
        <v>2</v>
      </c>
      <c r="D5671">
        <v>2</v>
      </c>
      <c r="E5671">
        <v>1717225</v>
      </c>
      <c r="F5671" s="2">
        <v>0.01</v>
      </c>
      <c r="G5671" s="2">
        <v>0</v>
      </c>
      <c r="H5671" s="2">
        <v>0.01</v>
      </c>
      <c r="I5671">
        <v>0.4</v>
      </c>
      <c r="J5671">
        <v>1.6</v>
      </c>
      <c r="K5671">
        <v>1.2086125000000001</v>
      </c>
      <c r="L5671">
        <v>0.983014375</v>
      </c>
    </row>
    <row r="5672" spans="1:12" x14ac:dyDescent="0.25">
      <c r="A5672" t="s">
        <v>1104</v>
      </c>
      <c r="B5672">
        <v>1</v>
      </c>
      <c r="C5672">
        <v>7</v>
      </c>
      <c r="D5672">
        <v>3</v>
      </c>
      <c r="E5672">
        <v>543596</v>
      </c>
      <c r="F5672" s="2">
        <v>0</v>
      </c>
      <c r="G5672" s="2">
        <v>-0.01</v>
      </c>
      <c r="H5672" s="2">
        <v>0</v>
      </c>
      <c r="I5672">
        <v>0.4</v>
      </c>
      <c r="J5672">
        <v>1.6000000000000003</v>
      </c>
      <c r="K5672">
        <v>0.12179799999999999</v>
      </c>
      <c r="L5672">
        <v>0.60262930000000003</v>
      </c>
    </row>
    <row r="5673" spans="1:12" x14ac:dyDescent="0.25">
      <c r="A5673" t="s">
        <v>1104</v>
      </c>
      <c r="B5673">
        <v>1</v>
      </c>
      <c r="C5673">
        <v>5</v>
      </c>
      <c r="D5673">
        <v>1</v>
      </c>
      <c r="E5673">
        <v>24397</v>
      </c>
      <c r="F5673" s="2">
        <v>0.01</v>
      </c>
      <c r="G5673" s="2">
        <v>0</v>
      </c>
      <c r="H5673" s="2">
        <v>0</v>
      </c>
      <c r="I5673">
        <v>0.4</v>
      </c>
      <c r="J5673">
        <v>0</v>
      </c>
      <c r="K5673">
        <v>0.11219850000000001</v>
      </c>
      <c r="L5673">
        <v>0.19926947500000003</v>
      </c>
    </row>
    <row r="5674" spans="1:12" x14ac:dyDescent="0.25">
      <c r="A5674" t="s">
        <v>1104</v>
      </c>
      <c r="B5674">
        <v>1</v>
      </c>
      <c r="C5674">
        <v>11</v>
      </c>
      <c r="D5674">
        <v>11</v>
      </c>
      <c r="E5674">
        <v>290706</v>
      </c>
      <c r="F5674" s="2">
        <v>0.01</v>
      </c>
      <c r="G5674" s="2">
        <v>-0.03</v>
      </c>
      <c r="H5674" s="2">
        <v>0.01</v>
      </c>
      <c r="I5674">
        <v>0.4</v>
      </c>
      <c r="J5674">
        <v>8.8000000000000007</v>
      </c>
      <c r="K5674">
        <v>4.5353000000000032E-2</v>
      </c>
      <c r="L5674">
        <v>2.3758735500000001</v>
      </c>
    </row>
    <row r="5675" spans="1:12" x14ac:dyDescent="0.25">
      <c r="A5675" t="s">
        <v>1104</v>
      </c>
      <c r="B5675">
        <v>1</v>
      </c>
      <c r="C5675">
        <v>5</v>
      </c>
      <c r="D5675">
        <v>1</v>
      </c>
      <c r="E5675">
        <v>529088</v>
      </c>
      <c r="F5675" s="2">
        <v>0.01</v>
      </c>
      <c r="G5675" s="2">
        <v>0</v>
      </c>
      <c r="H5675" s="2">
        <v>0</v>
      </c>
      <c r="I5675">
        <v>0.4</v>
      </c>
      <c r="J5675">
        <v>0</v>
      </c>
      <c r="K5675">
        <v>0.36454399999999998</v>
      </c>
      <c r="L5675">
        <v>0.28759040000000002</v>
      </c>
    </row>
    <row r="5676" spans="1:12" x14ac:dyDescent="0.25">
      <c r="A5676" t="s">
        <v>1104</v>
      </c>
      <c r="B5676">
        <v>1</v>
      </c>
      <c r="C5676">
        <v>6</v>
      </c>
      <c r="D5676">
        <v>6</v>
      </c>
      <c r="E5676">
        <v>72365</v>
      </c>
      <c r="F5676" s="2">
        <v>0.01</v>
      </c>
      <c r="G5676" s="2">
        <v>-0.01</v>
      </c>
      <c r="H5676" s="2">
        <v>0.01</v>
      </c>
      <c r="I5676">
        <v>0.4</v>
      </c>
      <c r="J5676">
        <v>4.8000000000000007</v>
      </c>
      <c r="K5676">
        <v>0.23618250000000002</v>
      </c>
      <c r="L5676">
        <v>1.4426638750000003</v>
      </c>
    </row>
    <row r="5677" spans="1:12" x14ac:dyDescent="0.25">
      <c r="A5677" t="s">
        <v>1104</v>
      </c>
      <c r="B5677">
        <v>1</v>
      </c>
      <c r="C5677">
        <v>7</v>
      </c>
      <c r="D5677">
        <v>7</v>
      </c>
      <c r="E5677">
        <v>142825</v>
      </c>
      <c r="F5677" s="2">
        <v>0.01</v>
      </c>
      <c r="G5677" s="2">
        <v>-0.01</v>
      </c>
      <c r="H5677" s="2">
        <v>0</v>
      </c>
      <c r="I5677">
        <v>0.4</v>
      </c>
      <c r="J5677">
        <v>5.6000000000000005</v>
      </c>
      <c r="K5677">
        <v>2.1412500000000001E-2</v>
      </c>
      <c r="L5677">
        <v>1.5674943750000001</v>
      </c>
    </row>
    <row r="5678" spans="1:12" x14ac:dyDescent="0.25">
      <c r="A5678" t="s">
        <v>1104</v>
      </c>
      <c r="B5678">
        <v>1</v>
      </c>
      <c r="C5678">
        <v>2</v>
      </c>
      <c r="D5678">
        <v>1</v>
      </c>
      <c r="E5678">
        <v>1056821</v>
      </c>
      <c r="F5678" s="2">
        <v>0.02</v>
      </c>
      <c r="G5678" s="2">
        <v>0</v>
      </c>
      <c r="H5678" s="2">
        <v>0</v>
      </c>
      <c r="I5678">
        <v>0.4</v>
      </c>
      <c r="J5678">
        <v>0.60000000000000009</v>
      </c>
      <c r="K5678">
        <v>0.72841050000000007</v>
      </c>
      <c r="L5678">
        <v>0.56494367500000009</v>
      </c>
    </row>
    <row r="5679" spans="1:12" x14ac:dyDescent="0.25">
      <c r="A5679" t="s">
        <v>1104</v>
      </c>
      <c r="B5679">
        <v>1</v>
      </c>
      <c r="C5679">
        <v>7</v>
      </c>
      <c r="D5679">
        <v>6</v>
      </c>
      <c r="E5679">
        <v>322802</v>
      </c>
      <c r="F5679" s="2">
        <v>0</v>
      </c>
      <c r="G5679" s="2">
        <v>0</v>
      </c>
      <c r="H5679" s="2">
        <v>0</v>
      </c>
      <c r="I5679">
        <v>0.4</v>
      </c>
      <c r="J5679">
        <v>4.6000000000000005</v>
      </c>
      <c r="K5679">
        <v>0.16140099999999999</v>
      </c>
      <c r="L5679">
        <v>1.3664903500000001</v>
      </c>
    </row>
    <row r="5680" spans="1:12" x14ac:dyDescent="0.25">
      <c r="A5680" t="s">
        <v>1104</v>
      </c>
      <c r="B5680">
        <v>1</v>
      </c>
      <c r="C5680">
        <v>7</v>
      </c>
      <c r="D5680">
        <v>7</v>
      </c>
      <c r="E5680">
        <v>60092</v>
      </c>
      <c r="F5680" s="2">
        <v>0.01</v>
      </c>
      <c r="G5680" s="2">
        <v>0</v>
      </c>
      <c r="H5680" s="2">
        <v>0</v>
      </c>
      <c r="I5680">
        <v>0.4</v>
      </c>
      <c r="J5680">
        <v>5.6000000000000005</v>
      </c>
      <c r="K5680">
        <v>0.13004599999999999</v>
      </c>
      <c r="L5680">
        <v>1.6055161</v>
      </c>
    </row>
    <row r="5681" spans="1:12" x14ac:dyDescent="0.25">
      <c r="A5681" t="s">
        <v>1104</v>
      </c>
      <c r="B5681">
        <v>1</v>
      </c>
      <c r="C5681">
        <v>5</v>
      </c>
      <c r="D5681">
        <v>3</v>
      </c>
      <c r="E5681">
        <v>9193</v>
      </c>
      <c r="F5681" s="2">
        <v>0</v>
      </c>
      <c r="G5681" s="2">
        <v>-0.01</v>
      </c>
      <c r="H5681" s="2">
        <v>0</v>
      </c>
      <c r="I5681">
        <v>0.4</v>
      </c>
      <c r="J5681">
        <v>2.0000000000000004</v>
      </c>
      <c r="K5681">
        <v>-0.14540349999999999</v>
      </c>
      <c r="L5681">
        <v>0.60910877500000016</v>
      </c>
    </row>
    <row r="5682" spans="1:12" x14ac:dyDescent="0.25">
      <c r="A5682" t="s">
        <v>7822</v>
      </c>
      <c r="B5682">
        <v>1</v>
      </c>
      <c r="C5682">
        <v>4</v>
      </c>
      <c r="D5682">
        <v>2</v>
      </c>
      <c r="E5682">
        <v>156176</v>
      </c>
      <c r="F5682" s="2">
        <v>0.05</v>
      </c>
      <c r="G5682" s="2">
        <v>0</v>
      </c>
      <c r="H5682" s="2">
        <v>0.01</v>
      </c>
      <c r="I5682">
        <v>0.4</v>
      </c>
      <c r="J5682">
        <v>1.2000000000000002</v>
      </c>
      <c r="K5682">
        <v>0.82808800000000016</v>
      </c>
      <c r="L5682">
        <v>0.74983080000000013</v>
      </c>
    </row>
    <row r="5683" spans="1:12" x14ac:dyDescent="0.25">
      <c r="A5683" t="s">
        <v>7822</v>
      </c>
      <c r="B5683">
        <v>1</v>
      </c>
      <c r="C5683">
        <v>6</v>
      </c>
      <c r="D5683">
        <v>4</v>
      </c>
      <c r="E5683">
        <v>1480442</v>
      </c>
      <c r="F5683" s="2">
        <v>0.02</v>
      </c>
      <c r="G5683" s="2">
        <v>0</v>
      </c>
      <c r="H5683" s="2">
        <v>0</v>
      </c>
      <c r="I5683">
        <v>0.4</v>
      </c>
      <c r="J5683">
        <v>2.8000000000000003</v>
      </c>
      <c r="K5683">
        <v>0.94022099999999997</v>
      </c>
      <c r="L5683">
        <v>1.18907735</v>
      </c>
    </row>
    <row r="5684" spans="1:12" x14ac:dyDescent="0.25">
      <c r="A5684" t="s">
        <v>7822</v>
      </c>
      <c r="B5684">
        <v>1</v>
      </c>
      <c r="C5684">
        <v>3</v>
      </c>
      <c r="D5684">
        <v>3</v>
      </c>
      <c r="E5684">
        <v>328687</v>
      </c>
      <c r="F5684" s="2">
        <v>0.04</v>
      </c>
      <c r="G5684" s="2">
        <v>0</v>
      </c>
      <c r="H5684" s="2">
        <v>0.01</v>
      </c>
      <c r="I5684">
        <v>0.4</v>
      </c>
      <c r="J5684">
        <v>2.4000000000000004</v>
      </c>
      <c r="K5684">
        <v>0.8143435</v>
      </c>
      <c r="L5684">
        <v>1.045020225</v>
      </c>
    </row>
    <row r="5685" spans="1:12" x14ac:dyDescent="0.25">
      <c r="A5685" t="s">
        <v>7822</v>
      </c>
      <c r="B5685">
        <v>1</v>
      </c>
      <c r="C5685">
        <v>7</v>
      </c>
      <c r="D5685">
        <v>6</v>
      </c>
      <c r="E5685">
        <v>1270778</v>
      </c>
      <c r="F5685" s="2">
        <v>0.02</v>
      </c>
      <c r="G5685" s="2">
        <v>0</v>
      </c>
      <c r="H5685" s="2">
        <v>0</v>
      </c>
      <c r="I5685">
        <v>0.4</v>
      </c>
      <c r="J5685">
        <v>4.6000000000000005</v>
      </c>
      <c r="K5685">
        <v>0.83538899999999994</v>
      </c>
      <c r="L5685">
        <v>1.6023861500000001</v>
      </c>
    </row>
    <row r="5686" spans="1:12" x14ac:dyDescent="0.25">
      <c r="A5686" t="s">
        <v>7822</v>
      </c>
      <c r="B5686">
        <v>1</v>
      </c>
      <c r="C5686">
        <v>7</v>
      </c>
      <c r="D5686">
        <v>4</v>
      </c>
      <c r="E5686">
        <v>224317</v>
      </c>
      <c r="F5686" s="2">
        <v>0.03</v>
      </c>
      <c r="G5686" s="2">
        <v>0</v>
      </c>
      <c r="H5686" s="2">
        <v>0</v>
      </c>
      <c r="I5686">
        <v>0.4</v>
      </c>
      <c r="J5686">
        <v>2.6</v>
      </c>
      <c r="K5686">
        <v>0.41215849999999998</v>
      </c>
      <c r="L5686">
        <v>0.95425547500000008</v>
      </c>
    </row>
    <row r="5687" spans="1:12" x14ac:dyDescent="0.25">
      <c r="A5687" t="s">
        <v>2597</v>
      </c>
      <c r="B5687">
        <v>1</v>
      </c>
      <c r="C5687">
        <v>2</v>
      </c>
      <c r="D5687">
        <v>2</v>
      </c>
      <c r="E5687">
        <v>209442</v>
      </c>
      <c r="F5687" s="2">
        <v>0.09</v>
      </c>
      <c r="G5687" s="2">
        <v>0</v>
      </c>
      <c r="H5687" s="2">
        <v>0</v>
      </c>
      <c r="I5687">
        <v>0.4</v>
      </c>
      <c r="J5687">
        <v>1.6</v>
      </c>
      <c r="K5687">
        <v>1.004721</v>
      </c>
      <c r="L5687">
        <v>0.91165235</v>
      </c>
    </row>
    <row r="5688" spans="1:12" x14ac:dyDescent="0.25">
      <c r="A5688" t="s">
        <v>2597</v>
      </c>
      <c r="B5688">
        <v>1</v>
      </c>
      <c r="C5688">
        <v>2</v>
      </c>
      <c r="D5688">
        <v>1</v>
      </c>
      <c r="E5688">
        <v>69199</v>
      </c>
      <c r="F5688" s="2">
        <v>0.06</v>
      </c>
      <c r="G5688" s="2">
        <v>0</v>
      </c>
      <c r="H5688" s="2">
        <v>0</v>
      </c>
      <c r="I5688">
        <v>0.4</v>
      </c>
      <c r="J5688">
        <v>0.60000000000000009</v>
      </c>
      <c r="K5688">
        <v>0.63459949999999998</v>
      </c>
      <c r="L5688">
        <v>0.53210982500000004</v>
      </c>
    </row>
    <row r="5689" spans="1:12" x14ac:dyDescent="0.25">
      <c r="A5689" t="s">
        <v>2597</v>
      </c>
      <c r="B5689">
        <v>1</v>
      </c>
      <c r="C5689">
        <v>6</v>
      </c>
      <c r="D5689">
        <v>5</v>
      </c>
      <c r="E5689">
        <v>56969</v>
      </c>
      <c r="F5689" s="2">
        <v>0.11</v>
      </c>
      <c r="G5689" s="2">
        <v>0</v>
      </c>
      <c r="H5689" s="2">
        <v>0.01</v>
      </c>
      <c r="I5689">
        <v>0.4</v>
      </c>
      <c r="J5689">
        <v>3.8</v>
      </c>
      <c r="K5689">
        <v>1.3784845000000001</v>
      </c>
      <c r="L5689">
        <v>1.592469575</v>
      </c>
    </row>
    <row r="5690" spans="1:12" x14ac:dyDescent="0.25">
      <c r="A5690" t="s">
        <v>2597</v>
      </c>
      <c r="B5690">
        <v>1</v>
      </c>
      <c r="C5690">
        <v>16</v>
      </c>
      <c r="D5690">
        <v>14</v>
      </c>
      <c r="E5690">
        <v>1537417</v>
      </c>
      <c r="F5690" s="2">
        <v>0.04</v>
      </c>
      <c r="G5690" s="2">
        <v>0</v>
      </c>
      <c r="H5690" s="2">
        <v>0</v>
      </c>
      <c r="I5690">
        <v>0.4</v>
      </c>
      <c r="J5690">
        <v>10.8</v>
      </c>
      <c r="K5690">
        <v>1.1687085000000002</v>
      </c>
      <c r="L5690">
        <v>3.2690479750000003</v>
      </c>
    </row>
    <row r="5691" spans="1:12" x14ac:dyDescent="0.25">
      <c r="A5691" t="s">
        <v>3571</v>
      </c>
      <c r="B5691">
        <v>1</v>
      </c>
      <c r="C5691">
        <v>6</v>
      </c>
      <c r="D5691">
        <v>6</v>
      </c>
      <c r="E5691">
        <v>67802</v>
      </c>
      <c r="F5691" s="2">
        <v>0.06</v>
      </c>
      <c r="G5691" s="2">
        <v>0</v>
      </c>
      <c r="H5691" s="2">
        <v>0</v>
      </c>
      <c r="I5691">
        <v>0.4</v>
      </c>
      <c r="J5691">
        <v>4.8000000000000007</v>
      </c>
      <c r="K5691">
        <v>0.63390099999999994</v>
      </c>
      <c r="L5691">
        <v>1.5818653500000002</v>
      </c>
    </row>
    <row r="5692" spans="1:12" x14ac:dyDescent="0.25">
      <c r="A5692" t="s">
        <v>3571</v>
      </c>
      <c r="B5692">
        <v>1</v>
      </c>
      <c r="C5692">
        <v>6</v>
      </c>
      <c r="D5692">
        <v>4</v>
      </c>
      <c r="E5692">
        <v>36591</v>
      </c>
      <c r="F5692" s="2">
        <v>7.0000000000000007E-2</v>
      </c>
      <c r="G5692" s="2">
        <v>0</v>
      </c>
      <c r="H5692" s="2">
        <v>0</v>
      </c>
      <c r="I5692">
        <v>0.4</v>
      </c>
      <c r="J5692">
        <v>2.8000000000000003</v>
      </c>
      <c r="K5692">
        <v>0.71829550000000009</v>
      </c>
      <c r="L5692">
        <v>1.1114034250000002</v>
      </c>
    </row>
    <row r="5693" spans="1:12" x14ac:dyDescent="0.25">
      <c r="A5693" t="s">
        <v>5564</v>
      </c>
      <c r="B5693">
        <v>1</v>
      </c>
      <c r="C5693">
        <v>7</v>
      </c>
      <c r="D5693">
        <v>7</v>
      </c>
      <c r="E5693">
        <v>299105</v>
      </c>
      <c r="F5693" s="2">
        <v>7.0000000000000007E-2</v>
      </c>
      <c r="G5693" s="2">
        <v>0</v>
      </c>
      <c r="H5693" s="2">
        <v>0.01</v>
      </c>
      <c r="I5693">
        <v>0.4</v>
      </c>
      <c r="J5693">
        <v>5.6000000000000005</v>
      </c>
      <c r="K5693">
        <v>1.0995525000000002</v>
      </c>
      <c r="L5693">
        <v>1.944843375</v>
      </c>
    </row>
    <row r="5694" spans="1:12" x14ac:dyDescent="0.25">
      <c r="A5694" t="s">
        <v>97</v>
      </c>
      <c r="B5694">
        <v>1</v>
      </c>
      <c r="C5694">
        <v>6</v>
      </c>
      <c r="D5694">
        <v>6</v>
      </c>
      <c r="E5694">
        <v>338085</v>
      </c>
      <c r="F5694" s="2">
        <v>0.05</v>
      </c>
      <c r="G5694" s="2">
        <v>0</v>
      </c>
      <c r="H5694" s="2">
        <v>0</v>
      </c>
      <c r="I5694">
        <v>0.4</v>
      </c>
      <c r="J5694">
        <v>4.8000000000000007</v>
      </c>
      <c r="K5694">
        <v>0.6690425000000001</v>
      </c>
      <c r="L5694">
        <v>1.5941648750000004</v>
      </c>
    </row>
    <row r="5695" spans="1:12" x14ac:dyDescent="0.25">
      <c r="A5695" t="s">
        <v>97</v>
      </c>
      <c r="B5695">
        <v>1</v>
      </c>
      <c r="C5695">
        <v>4</v>
      </c>
      <c r="D5695">
        <v>2</v>
      </c>
      <c r="E5695">
        <v>518516</v>
      </c>
      <c r="F5695" s="2">
        <v>0.05</v>
      </c>
      <c r="G5695" s="2">
        <v>0</v>
      </c>
      <c r="H5695" s="2">
        <v>0.01</v>
      </c>
      <c r="I5695">
        <v>0.4</v>
      </c>
      <c r="J5695">
        <v>1.2000000000000002</v>
      </c>
      <c r="K5695">
        <v>1.009258</v>
      </c>
      <c r="L5695">
        <v>0.81324030000000003</v>
      </c>
    </row>
    <row r="5696" spans="1:12" x14ac:dyDescent="0.25">
      <c r="A5696" t="s">
        <v>97</v>
      </c>
      <c r="B5696">
        <v>1</v>
      </c>
      <c r="C5696">
        <v>7</v>
      </c>
      <c r="D5696">
        <v>6</v>
      </c>
      <c r="E5696">
        <v>241441</v>
      </c>
      <c r="F5696" s="2">
        <v>7.0000000000000007E-2</v>
      </c>
      <c r="G5696" s="2">
        <v>0</v>
      </c>
      <c r="H5696" s="2">
        <v>0</v>
      </c>
      <c r="I5696">
        <v>0.4</v>
      </c>
      <c r="J5696">
        <v>4.6000000000000005</v>
      </c>
      <c r="K5696">
        <v>0.82072050000000007</v>
      </c>
      <c r="L5696">
        <v>1.5972521749999999</v>
      </c>
    </row>
    <row r="5697" spans="1:12" x14ac:dyDescent="0.25">
      <c r="A5697" t="s">
        <v>97</v>
      </c>
      <c r="B5697">
        <v>1</v>
      </c>
      <c r="C5697">
        <v>13</v>
      </c>
      <c r="D5697">
        <v>13</v>
      </c>
      <c r="E5697">
        <v>7349435</v>
      </c>
      <c r="F5697" s="2">
        <v>0.03</v>
      </c>
      <c r="G5697" s="2">
        <v>0</v>
      </c>
      <c r="H5697" s="2">
        <v>0</v>
      </c>
      <c r="I5697">
        <v>0.4</v>
      </c>
      <c r="J5697">
        <v>10.4</v>
      </c>
      <c r="K5697">
        <v>3.9747174999999997</v>
      </c>
      <c r="L5697">
        <v>4.1511511250000002</v>
      </c>
    </row>
    <row r="5698" spans="1:12" x14ac:dyDescent="0.25">
      <c r="A5698" t="s">
        <v>97</v>
      </c>
      <c r="B5698">
        <v>1</v>
      </c>
      <c r="C5698">
        <v>9</v>
      </c>
      <c r="D5698">
        <v>9</v>
      </c>
      <c r="E5698">
        <v>494173</v>
      </c>
      <c r="F5698" s="2">
        <v>0.05</v>
      </c>
      <c r="G5698" s="2">
        <v>0</v>
      </c>
      <c r="H5698" s="2">
        <v>0</v>
      </c>
      <c r="I5698">
        <v>0.4</v>
      </c>
      <c r="J5698">
        <v>7.2</v>
      </c>
      <c r="K5698">
        <v>0.7470865000000001</v>
      </c>
      <c r="L5698">
        <v>2.2214802750000002</v>
      </c>
    </row>
    <row r="5699" spans="1:12" x14ac:dyDescent="0.25">
      <c r="A5699" t="s">
        <v>97</v>
      </c>
      <c r="B5699">
        <v>1</v>
      </c>
      <c r="C5699">
        <v>7</v>
      </c>
      <c r="D5699">
        <v>7</v>
      </c>
      <c r="E5699">
        <v>299820</v>
      </c>
      <c r="F5699" s="2">
        <v>0.04</v>
      </c>
      <c r="G5699" s="2">
        <v>0</v>
      </c>
      <c r="H5699" s="2">
        <v>0</v>
      </c>
      <c r="I5699">
        <v>0.4</v>
      </c>
      <c r="J5699">
        <v>5.6000000000000005</v>
      </c>
      <c r="K5699">
        <v>0.54991000000000001</v>
      </c>
      <c r="L5699">
        <v>1.7524685</v>
      </c>
    </row>
    <row r="5700" spans="1:12" x14ac:dyDescent="0.25">
      <c r="A5700" t="s">
        <v>97</v>
      </c>
      <c r="B5700">
        <v>1</v>
      </c>
      <c r="C5700">
        <v>5</v>
      </c>
      <c r="D5700">
        <v>5</v>
      </c>
      <c r="E5700">
        <v>805277</v>
      </c>
      <c r="F5700" s="2">
        <v>0.03</v>
      </c>
      <c r="G5700" s="2">
        <v>0</v>
      </c>
      <c r="H5700" s="2">
        <v>0</v>
      </c>
      <c r="I5700">
        <v>0.4</v>
      </c>
      <c r="J5700">
        <v>4</v>
      </c>
      <c r="K5700">
        <v>0.70263849999999994</v>
      </c>
      <c r="L5700">
        <v>1.405923475</v>
      </c>
    </row>
    <row r="5701" spans="1:12" x14ac:dyDescent="0.25">
      <c r="A5701" t="s">
        <v>97</v>
      </c>
      <c r="B5701">
        <v>1</v>
      </c>
      <c r="C5701">
        <v>7</v>
      </c>
      <c r="D5701">
        <v>7</v>
      </c>
      <c r="E5701">
        <v>334148</v>
      </c>
      <c r="F5701" s="2">
        <v>0.04</v>
      </c>
      <c r="G5701" s="2">
        <v>0</v>
      </c>
      <c r="H5701" s="2">
        <v>0</v>
      </c>
      <c r="I5701">
        <v>0.4</v>
      </c>
      <c r="J5701">
        <v>5.6000000000000005</v>
      </c>
      <c r="K5701">
        <v>0.56707400000000008</v>
      </c>
      <c r="L5701">
        <v>1.7584759000000001</v>
      </c>
    </row>
    <row r="5702" spans="1:12" x14ac:dyDescent="0.25">
      <c r="A5702" t="s">
        <v>97</v>
      </c>
      <c r="B5702">
        <v>1</v>
      </c>
      <c r="C5702">
        <v>6</v>
      </c>
      <c r="D5702">
        <v>6</v>
      </c>
      <c r="E5702">
        <v>283505</v>
      </c>
      <c r="F5702" s="2">
        <v>0.05</v>
      </c>
      <c r="G5702" s="2">
        <v>0</v>
      </c>
      <c r="H5702" s="2">
        <v>0</v>
      </c>
      <c r="I5702">
        <v>0.4</v>
      </c>
      <c r="J5702">
        <v>4.8000000000000007</v>
      </c>
      <c r="K5702">
        <v>0.64175250000000017</v>
      </c>
      <c r="L5702">
        <v>1.5846133750000004</v>
      </c>
    </row>
    <row r="5703" spans="1:12" x14ac:dyDescent="0.25">
      <c r="A5703" t="s">
        <v>97</v>
      </c>
      <c r="B5703">
        <v>1</v>
      </c>
      <c r="C5703">
        <v>6</v>
      </c>
      <c r="D5703">
        <v>6</v>
      </c>
      <c r="E5703">
        <v>227384</v>
      </c>
      <c r="F5703" s="2">
        <v>0.05</v>
      </c>
      <c r="G5703" s="2">
        <v>0</v>
      </c>
      <c r="H5703" s="2">
        <v>0</v>
      </c>
      <c r="I5703">
        <v>0.4</v>
      </c>
      <c r="J5703">
        <v>4.8000000000000007</v>
      </c>
      <c r="K5703">
        <v>0.61369200000000013</v>
      </c>
      <c r="L5703">
        <v>1.5747922000000003</v>
      </c>
    </row>
    <row r="5704" spans="1:12" x14ac:dyDescent="0.25">
      <c r="A5704" t="s">
        <v>97</v>
      </c>
      <c r="B5704">
        <v>1</v>
      </c>
      <c r="C5704">
        <v>6</v>
      </c>
      <c r="D5704">
        <v>6</v>
      </c>
      <c r="E5704">
        <v>267685</v>
      </c>
      <c r="F5704" s="2">
        <v>0.04</v>
      </c>
      <c r="G5704" s="2">
        <v>0</v>
      </c>
      <c r="H5704" s="2">
        <v>0</v>
      </c>
      <c r="I5704">
        <v>0.4</v>
      </c>
      <c r="J5704">
        <v>4.8000000000000007</v>
      </c>
      <c r="K5704">
        <v>0.5338425</v>
      </c>
      <c r="L5704">
        <v>1.5468448750000003</v>
      </c>
    </row>
    <row r="5705" spans="1:12" x14ac:dyDescent="0.25">
      <c r="A5705" t="s">
        <v>97</v>
      </c>
      <c r="B5705">
        <v>1</v>
      </c>
      <c r="C5705">
        <v>16</v>
      </c>
      <c r="D5705">
        <v>13</v>
      </c>
      <c r="E5705">
        <v>1180077</v>
      </c>
      <c r="F5705" s="2">
        <v>0.03</v>
      </c>
      <c r="G5705" s="2">
        <v>0</v>
      </c>
      <c r="H5705" s="2">
        <v>0</v>
      </c>
      <c r="I5705">
        <v>0.4</v>
      </c>
      <c r="J5705">
        <v>9.8000000000000007</v>
      </c>
      <c r="K5705">
        <v>0.89003849999999995</v>
      </c>
      <c r="L5705">
        <v>2.9215134750000002</v>
      </c>
    </row>
    <row r="5706" spans="1:12" x14ac:dyDescent="0.25">
      <c r="A5706" t="s">
        <v>97</v>
      </c>
      <c r="B5706">
        <v>1</v>
      </c>
      <c r="C5706">
        <v>5</v>
      </c>
      <c r="D5706">
        <v>5</v>
      </c>
      <c r="E5706">
        <v>331126</v>
      </c>
      <c r="F5706" s="2">
        <v>0.05</v>
      </c>
      <c r="G5706" s="2">
        <v>0</v>
      </c>
      <c r="H5706" s="2">
        <v>0</v>
      </c>
      <c r="I5706">
        <v>0.4</v>
      </c>
      <c r="J5706">
        <v>4</v>
      </c>
      <c r="K5706">
        <v>0.66556300000000013</v>
      </c>
      <c r="L5706">
        <v>1.3929470500000001</v>
      </c>
    </row>
    <row r="5707" spans="1:12" x14ac:dyDescent="0.25">
      <c r="A5707" t="s">
        <v>97</v>
      </c>
      <c r="B5707">
        <v>1</v>
      </c>
      <c r="C5707">
        <v>7</v>
      </c>
      <c r="D5707">
        <v>3</v>
      </c>
      <c r="E5707">
        <v>336872</v>
      </c>
      <c r="F5707" s="2">
        <v>0.05</v>
      </c>
      <c r="G5707" s="2">
        <v>0</v>
      </c>
      <c r="H5707" s="2">
        <v>0</v>
      </c>
      <c r="I5707">
        <v>0.4</v>
      </c>
      <c r="J5707">
        <v>1.6000000000000003</v>
      </c>
      <c r="K5707">
        <v>0.66843600000000014</v>
      </c>
      <c r="L5707">
        <v>0.79395260000000012</v>
      </c>
    </row>
    <row r="5708" spans="1:12" x14ac:dyDescent="0.25">
      <c r="A5708" t="s">
        <v>97</v>
      </c>
      <c r="B5708">
        <v>1</v>
      </c>
      <c r="C5708">
        <v>8</v>
      </c>
      <c r="D5708">
        <v>8</v>
      </c>
      <c r="E5708">
        <v>424293</v>
      </c>
      <c r="F5708" s="2">
        <v>0.06</v>
      </c>
      <c r="G5708" s="2">
        <v>0</v>
      </c>
      <c r="H5708" s="2">
        <v>0.01</v>
      </c>
      <c r="I5708">
        <v>0.4</v>
      </c>
      <c r="J5708">
        <v>6.4</v>
      </c>
      <c r="K5708">
        <v>1.0621464999999999</v>
      </c>
      <c r="L5708">
        <v>2.1317512750000001</v>
      </c>
    </row>
    <row r="5709" spans="1:12" x14ac:dyDescent="0.25">
      <c r="A5709" t="s">
        <v>97</v>
      </c>
      <c r="B5709">
        <v>1</v>
      </c>
      <c r="C5709">
        <v>6</v>
      </c>
      <c r="D5709">
        <v>6</v>
      </c>
      <c r="E5709">
        <v>280619</v>
      </c>
      <c r="F5709" s="2">
        <v>0.04</v>
      </c>
      <c r="G5709" s="2">
        <v>0</v>
      </c>
      <c r="H5709" s="2">
        <v>0</v>
      </c>
      <c r="I5709">
        <v>0.4</v>
      </c>
      <c r="J5709">
        <v>4.8000000000000007</v>
      </c>
      <c r="K5709">
        <v>0.5403095</v>
      </c>
      <c r="L5709">
        <v>1.5491083250000004</v>
      </c>
    </row>
    <row r="5710" spans="1:12" x14ac:dyDescent="0.25">
      <c r="A5710" t="s">
        <v>97</v>
      </c>
      <c r="B5710">
        <v>1</v>
      </c>
      <c r="C5710">
        <v>7</v>
      </c>
      <c r="D5710">
        <v>7</v>
      </c>
      <c r="E5710">
        <v>1709373</v>
      </c>
      <c r="F5710" s="2">
        <v>0.03</v>
      </c>
      <c r="G5710" s="2">
        <v>0</v>
      </c>
      <c r="H5710" s="2">
        <v>0</v>
      </c>
      <c r="I5710">
        <v>0.4</v>
      </c>
      <c r="J5710">
        <v>5.6000000000000005</v>
      </c>
      <c r="K5710">
        <v>1.1546864999999999</v>
      </c>
      <c r="L5710">
        <v>1.9641402750000001</v>
      </c>
    </row>
    <row r="5711" spans="1:12" x14ac:dyDescent="0.25">
      <c r="A5711" t="s">
        <v>97</v>
      </c>
      <c r="B5711">
        <v>1</v>
      </c>
      <c r="C5711">
        <v>10</v>
      </c>
      <c r="D5711">
        <v>8</v>
      </c>
      <c r="E5711">
        <v>318714</v>
      </c>
      <c r="F5711" s="2">
        <v>0.05</v>
      </c>
      <c r="G5711" s="2">
        <v>0</v>
      </c>
      <c r="H5711" s="2">
        <v>0</v>
      </c>
      <c r="I5711">
        <v>0.4</v>
      </c>
      <c r="J5711">
        <v>6</v>
      </c>
      <c r="K5711">
        <v>0.65935700000000008</v>
      </c>
      <c r="L5711">
        <v>1.8907749500000002</v>
      </c>
    </row>
    <row r="5712" spans="1:12" x14ac:dyDescent="0.25">
      <c r="A5712" t="s">
        <v>97</v>
      </c>
      <c r="B5712">
        <v>1</v>
      </c>
      <c r="C5712">
        <v>5</v>
      </c>
      <c r="D5712">
        <v>3</v>
      </c>
      <c r="E5712">
        <v>215659</v>
      </c>
      <c r="F5712" s="2">
        <v>7.0000000000000007E-2</v>
      </c>
      <c r="G5712" s="2">
        <v>0</v>
      </c>
      <c r="H5712" s="2">
        <v>0.01</v>
      </c>
      <c r="I5712">
        <v>0.4</v>
      </c>
      <c r="J5712">
        <v>2.0000000000000004</v>
      </c>
      <c r="K5712">
        <v>1.0578295</v>
      </c>
      <c r="L5712">
        <v>1.0302403250000001</v>
      </c>
    </row>
    <row r="5713" spans="1:12" x14ac:dyDescent="0.25">
      <c r="A5713" t="s">
        <v>97</v>
      </c>
      <c r="B5713">
        <v>1</v>
      </c>
      <c r="C5713">
        <v>7</v>
      </c>
      <c r="D5713">
        <v>6</v>
      </c>
      <c r="E5713">
        <v>370450</v>
      </c>
      <c r="F5713" s="2">
        <v>0.03</v>
      </c>
      <c r="G5713" s="2">
        <v>0</v>
      </c>
      <c r="H5713" s="2">
        <v>0</v>
      </c>
      <c r="I5713">
        <v>0.4</v>
      </c>
      <c r="J5713">
        <v>4.6000000000000005</v>
      </c>
      <c r="K5713">
        <v>0.48522500000000002</v>
      </c>
      <c r="L5713">
        <v>1.47982875</v>
      </c>
    </row>
    <row r="5714" spans="1:12" x14ac:dyDescent="0.25">
      <c r="A5714" t="s">
        <v>97</v>
      </c>
      <c r="B5714">
        <v>1</v>
      </c>
      <c r="C5714">
        <v>7</v>
      </c>
      <c r="D5714">
        <v>7</v>
      </c>
      <c r="E5714">
        <v>556475</v>
      </c>
      <c r="F5714" s="2">
        <v>0.04</v>
      </c>
      <c r="G5714" s="2">
        <v>0</v>
      </c>
      <c r="H5714" s="2">
        <v>0</v>
      </c>
      <c r="I5714">
        <v>0.4</v>
      </c>
      <c r="J5714">
        <v>5.6000000000000005</v>
      </c>
      <c r="K5714">
        <v>0.67823750000000005</v>
      </c>
      <c r="L5714">
        <v>1.7973831250000001</v>
      </c>
    </row>
    <row r="5715" spans="1:12" x14ac:dyDescent="0.25">
      <c r="A5715" t="s">
        <v>97</v>
      </c>
      <c r="B5715">
        <v>1</v>
      </c>
      <c r="C5715">
        <v>6</v>
      </c>
      <c r="D5715">
        <v>6</v>
      </c>
      <c r="E5715">
        <v>251174</v>
      </c>
      <c r="F5715" s="2">
        <v>7.0000000000000007E-2</v>
      </c>
      <c r="G5715" s="2">
        <v>0</v>
      </c>
      <c r="H5715" s="2">
        <v>0</v>
      </c>
      <c r="I5715">
        <v>0.4</v>
      </c>
      <c r="J5715">
        <v>4.8000000000000007</v>
      </c>
      <c r="K5715">
        <v>0.82558700000000007</v>
      </c>
      <c r="L5715">
        <v>1.6489554500000003</v>
      </c>
    </row>
    <row r="5716" spans="1:12" x14ac:dyDescent="0.25">
      <c r="A5716" t="s">
        <v>97</v>
      </c>
      <c r="B5716">
        <v>1</v>
      </c>
      <c r="C5716">
        <v>7</v>
      </c>
      <c r="D5716">
        <v>7</v>
      </c>
      <c r="E5716">
        <v>632018</v>
      </c>
      <c r="F5716" s="2">
        <v>0.04</v>
      </c>
      <c r="G5716" s="2">
        <v>0</v>
      </c>
      <c r="H5716" s="2">
        <v>0</v>
      </c>
      <c r="I5716">
        <v>0.4</v>
      </c>
      <c r="J5716">
        <v>5.6000000000000005</v>
      </c>
      <c r="K5716">
        <v>0.71600900000000001</v>
      </c>
      <c r="L5716">
        <v>1.8106031499999999</v>
      </c>
    </row>
    <row r="5717" spans="1:12" x14ac:dyDescent="0.25">
      <c r="A5717" t="s">
        <v>97</v>
      </c>
      <c r="B5717">
        <v>1</v>
      </c>
      <c r="C5717">
        <v>12</v>
      </c>
      <c r="D5717">
        <v>5</v>
      </c>
      <c r="E5717">
        <v>190451</v>
      </c>
      <c r="F5717" s="2">
        <v>0.05</v>
      </c>
      <c r="G5717" s="2">
        <v>0</v>
      </c>
      <c r="H5717" s="2">
        <v>0</v>
      </c>
      <c r="I5717">
        <v>0.4</v>
      </c>
      <c r="J5717">
        <v>2.5999999999999996</v>
      </c>
      <c r="K5717">
        <v>0.59522550000000007</v>
      </c>
      <c r="L5717">
        <v>1.0183289250000001</v>
      </c>
    </row>
    <row r="5718" spans="1:12" x14ac:dyDescent="0.25">
      <c r="A5718" t="s">
        <v>1317</v>
      </c>
      <c r="B5718">
        <v>1</v>
      </c>
      <c r="C5718">
        <v>6</v>
      </c>
      <c r="D5718">
        <v>3</v>
      </c>
      <c r="E5718">
        <v>256018</v>
      </c>
      <c r="F5718" s="2">
        <v>0.03</v>
      </c>
      <c r="G5718" s="2">
        <v>0</v>
      </c>
      <c r="H5718" s="2">
        <v>0</v>
      </c>
      <c r="I5718">
        <v>0.4</v>
      </c>
      <c r="J5718">
        <v>1.8000000000000003</v>
      </c>
      <c r="K5718">
        <v>0.42800899999999997</v>
      </c>
      <c r="L5718">
        <v>0.75980315000000009</v>
      </c>
    </row>
    <row r="5719" spans="1:12" x14ac:dyDescent="0.25">
      <c r="A5719" t="s">
        <v>1317</v>
      </c>
      <c r="B5719">
        <v>1</v>
      </c>
      <c r="C5719">
        <v>5</v>
      </c>
      <c r="D5719">
        <v>2</v>
      </c>
      <c r="E5719">
        <v>68625</v>
      </c>
      <c r="F5719" s="2">
        <v>0.05</v>
      </c>
      <c r="G5719" s="2">
        <v>0</v>
      </c>
      <c r="H5719" s="2">
        <v>0.01</v>
      </c>
      <c r="I5719">
        <v>0.4</v>
      </c>
      <c r="J5719">
        <v>1</v>
      </c>
      <c r="K5719">
        <v>0.78431250000000008</v>
      </c>
      <c r="L5719">
        <v>0.68450937499999998</v>
      </c>
    </row>
    <row r="5720" spans="1:12" x14ac:dyDescent="0.25">
      <c r="A5720" t="s">
        <v>1317</v>
      </c>
      <c r="B5720">
        <v>1</v>
      </c>
      <c r="C5720">
        <v>6</v>
      </c>
      <c r="D5720">
        <v>3</v>
      </c>
      <c r="E5720">
        <v>65972</v>
      </c>
      <c r="F5720" s="2">
        <v>0.05</v>
      </c>
      <c r="G5720" s="2">
        <v>0</v>
      </c>
      <c r="H5720" s="2">
        <v>0</v>
      </c>
      <c r="I5720">
        <v>0.4</v>
      </c>
      <c r="J5720">
        <v>1.8000000000000003</v>
      </c>
      <c r="K5720">
        <v>0.53298600000000007</v>
      </c>
      <c r="L5720">
        <v>0.79654510000000012</v>
      </c>
    </row>
    <row r="5721" spans="1:12" x14ac:dyDescent="0.25">
      <c r="A5721" t="s">
        <v>8262</v>
      </c>
      <c r="B5721">
        <v>1</v>
      </c>
      <c r="C5721">
        <v>4</v>
      </c>
      <c r="D5721">
        <v>3</v>
      </c>
      <c r="E5721">
        <v>24660</v>
      </c>
      <c r="F5721" s="2">
        <v>0.12</v>
      </c>
      <c r="G5721" s="2">
        <v>0</v>
      </c>
      <c r="H5721" s="2">
        <v>0.01</v>
      </c>
      <c r="I5721">
        <v>0.4</v>
      </c>
      <c r="J5721">
        <v>2.2000000000000002</v>
      </c>
      <c r="K5721">
        <v>1.4623299999999999</v>
      </c>
      <c r="L5721">
        <v>1.2218154999999999</v>
      </c>
    </row>
    <row r="5722" spans="1:12" x14ac:dyDescent="0.25">
      <c r="A5722" t="s">
        <v>5625</v>
      </c>
      <c r="B5722">
        <v>1</v>
      </c>
      <c r="C5722">
        <v>9</v>
      </c>
      <c r="D5722">
        <v>5</v>
      </c>
      <c r="E5722">
        <v>394153</v>
      </c>
      <c r="F5722" s="2">
        <v>0.04</v>
      </c>
      <c r="G5722" s="2">
        <v>0</v>
      </c>
      <c r="H5722" s="2">
        <v>0</v>
      </c>
      <c r="I5722">
        <v>0.4</v>
      </c>
      <c r="J5722">
        <v>3.2</v>
      </c>
      <c r="K5722">
        <v>0.59707650000000001</v>
      </c>
      <c r="L5722">
        <v>1.168976775</v>
      </c>
    </row>
    <row r="5723" spans="1:12" x14ac:dyDescent="0.25">
      <c r="A5723" t="s">
        <v>5625</v>
      </c>
      <c r="B5723">
        <v>1</v>
      </c>
      <c r="C5723">
        <v>14</v>
      </c>
      <c r="D5723">
        <v>12</v>
      </c>
      <c r="E5723">
        <v>3010746</v>
      </c>
      <c r="F5723" s="2">
        <v>0.02</v>
      </c>
      <c r="G5723" s="2">
        <v>0</v>
      </c>
      <c r="H5723" s="2">
        <v>0</v>
      </c>
      <c r="I5723">
        <v>0.4</v>
      </c>
      <c r="J5723">
        <v>9.2000000000000011</v>
      </c>
      <c r="K5723">
        <v>1.7053729999999998</v>
      </c>
      <c r="L5723">
        <v>3.0568805500000003</v>
      </c>
    </row>
    <row r="5724" spans="1:12" x14ac:dyDescent="0.25">
      <c r="A5724" t="s">
        <v>2494</v>
      </c>
      <c r="B5724">
        <v>1</v>
      </c>
      <c r="C5724">
        <v>8</v>
      </c>
      <c r="D5724">
        <v>7</v>
      </c>
      <c r="E5724">
        <v>72999</v>
      </c>
      <c r="F5724" s="2">
        <v>0.05</v>
      </c>
      <c r="G5724" s="2">
        <v>0</v>
      </c>
      <c r="H5724" s="2">
        <v>0.01</v>
      </c>
      <c r="I5724">
        <v>0.4</v>
      </c>
      <c r="J5724">
        <v>5.4</v>
      </c>
      <c r="K5724">
        <v>0.78649950000000013</v>
      </c>
      <c r="L5724">
        <v>1.7852748250000001</v>
      </c>
    </row>
    <row r="5725" spans="1:12" x14ac:dyDescent="0.25">
      <c r="A5725" t="s">
        <v>8164</v>
      </c>
      <c r="B5725">
        <v>1</v>
      </c>
      <c r="C5725">
        <v>288</v>
      </c>
      <c r="D5725">
        <v>2</v>
      </c>
      <c r="E5725">
        <v>31872</v>
      </c>
      <c r="F5725" s="2">
        <v>0.02</v>
      </c>
      <c r="G5725" s="2">
        <v>0</v>
      </c>
      <c r="H5725" s="2">
        <v>0</v>
      </c>
      <c r="I5725">
        <v>0.4</v>
      </c>
      <c r="J5725">
        <v>-55.6</v>
      </c>
      <c r="K5725">
        <v>0.21593600000000002</v>
      </c>
      <c r="L5725">
        <v>-13.664422399999999</v>
      </c>
    </row>
    <row r="5726" spans="1:12" x14ac:dyDescent="0.25">
      <c r="A5726" t="s">
        <v>20131</v>
      </c>
      <c r="B5726">
        <v>1</v>
      </c>
      <c r="C5726">
        <v>6</v>
      </c>
      <c r="D5726">
        <v>6</v>
      </c>
      <c r="E5726">
        <v>582548</v>
      </c>
      <c r="F5726" s="2">
        <v>0.01</v>
      </c>
      <c r="G5726" s="2">
        <v>0</v>
      </c>
      <c r="H5726" s="2">
        <v>0</v>
      </c>
      <c r="I5726">
        <v>0.4</v>
      </c>
      <c r="J5726">
        <v>4.8000000000000007</v>
      </c>
      <c r="K5726">
        <v>0.39127400000000001</v>
      </c>
      <c r="L5726">
        <v>1.4969459000000003</v>
      </c>
    </row>
    <row r="5727" spans="1:12" x14ac:dyDescent="0.25">
      <c r="A5727" t="s">
        <v>18636</v>
      </c>
      <c r="B5727">
        <v>1</v>
      </c>
      <c r="C5727">
        <v>7</v>
      </c>
      <c r="D5727">
        <v>2</v>
      </c>
      <c r="E5727">
        <v>15870</v>
      </c>
      <c r="F5727" s="2">
        <v>0.06</v>
      </c>
      <c r="G5727" s="2">
        <v>0</v>
      </c>
      <c r="H5727" s="2">
        <v>0.01</v>
      </c>
      <c r="I5727">
        <v>0.4</v>
      </c>
      <c r="J5727">
        <v>0.60000000000000009</v>
      </c>
      <c r="K5727">
        <v>0.857935</v>
      </c>
      <c r="L5727">
        <v>0.61027724999999999</v>
      </c>
    </row>
    <row r="5728" spans="1:12" x14ac:dyDescent="0.25">
      <c r="A5728" t="s">
        <v>12450</v>
      </c>
      <c r="B5728">
        <v>1</v>
      </c>
      <c r="C5728">
        <v>8</v>
      </c>
      <c r="D5728">
        <v>8</v>
      </c>
      <c r="E5728">
        <v>246835</v>
      </c>
      <c r="F5728" s="2">
        <v>0.01</v>
      </c>
      <c r="G5728" s="2">
        <v>0</v>
      </c>
      <c r="H5728" s="2">
        <v>0.01</v>
      </c>
      <c r="I5728">
        <v>0.4</v>
      </c>
      <c r="J5728">
        <v>6.4</v>
      </c>
      <c r="K5728">
        <v>0.47341749999999999</v>
      </c>
      <c r="L5728">
        <v>1.9256961250000002</v>
      </c>
    </row>
    <row r="5729" spans="1:12" x14ac:dyDescent="0.25">
      <c r="A5729" t="s">
        <v>15897</v>
      </c>
      <c r="B5729">
        <v>1</v>
      </c>
      <c r="C5729">
        <v>8</v>
      </c>
      <c r="D5729">
        <v>4</v>
      </c>
      <c r="E5729">
        <v>997873</v>
      </c>
      <c r="F5729" s="2">
        <v>0.01</v>
      </c>
      <c r="G5729" s="2">
        <v>0</v>
      </c>
      <c r="H5729" s="2">
        <v>0</v>
      </c>
      <c r="I5729">
        <v>0.4</v>
      </c>
      <c r="J5729">
        <v>2.4000000000000004</v>
      </c>
      <c r="K5729">
        <v>0.59893649999999998</v>
      </c>
      <c r="L5729">
        <v>0.96962777500000008</v>
      </c>
    </row>
    <row r="5730" spans="1:12" x14ac:dyDescent="0.25">
      <c r="A5730" t="s">
        <v>6322</v>
      </c>
      <c r="B5730">
        <v>1</v>
      </c>
      <c r="C5730">
        <v>5</v>
      </c>
      <c r="D5730">
        <v>2</v>
      </c>
      <c r="E5730">
        <v>29723</v>
      </c>
      <c r="F5730" s="2">
        <v>7.0000000000000007E-2</v>
      </c>
      <c r="G5730" s="2">
        <v>0</v>
      </c>
      <c r="H5730" s="2">
        <v>0.01</v>
      </c>
      <c r="I5730">
        <v>0.4</v>
      </c>
      <c r="J5730">
        <v>1</v>
      </c>
      <c r="K5730">
        <v>0.96486150000000004</v>
      </c>
      <c r="L5730">
        <v>0.74770152500000009</v>
      </c>
    </row>
    <row r="5731" spans="1:12" x14ac:dyDescent="0.25">
      <c r="A5731" t="s">
        <v>6322</v>
      </c>
      <c r="B5731">
        <v>1</v>
      </c>
      <c r="C5731">
        <v>5</v>
      </c>
      <c r="D5731">
        <v>4</v>
      </c>
      <c r="E5731">
        <v>26673</v>
      </c>
      <c r="F5731" s="2">
        <v>0.08</v>
      </c>
      <c r="G5731" s="2">
        <v>0</v>
      </c>
      <c r="H5731" s="2">
        <v>0.01</v>
      </c>
      <c r="I5731">
        <v>0.4</v>
      </c>
      <c r="J5731">
        <v>3</v>
      </c>
      <c r="K5731">
        <v>1.0633365000000001</v>
      </c>
      <c r="L5731">
        <v>1.282167775</v>
      </c>
    </row>
    <row r="5732" spans="1:12" x14ac:dyDescent="0.25">
      <c r="A5732" t="s">
        <v>6322</v>
      </c>
      <c r="B5732">
        <v>1</v>
      </c>
      <c r="C5732">
        <v>10</v>
      </c>
      <c r="D5732">
        <v>8</v>
      </c>
      <c r="E5732">
        <v>75273</v>
      </c>
      <c r="F5732" s="2">
        <v>0.06</v>
      </c>
      <c r="G5732" s="2">
        <v>0</v>
      </c>
      <c r="H5732" s="2">
        <v>0.01</v>
      </c>
      <c r="I5732">
        <v>0.4</v>
      </c>
      <c r="J5732">
        <v>6</v>
      </c>
      <c r="K5732">
        <v>0.88763649999999994</v>
      </c>
      <c r="L5732">
        <v>1.9706727750000002</v>
      </c>
    </row>
    <row r="5733" spans="1:12" x14ac:dyDescent="0.25">
      <c r="A5733" t="s">
        <v>15340</v>
      </c>
      <c r="B5733">
        <v>1</v>
      </c>
      <c r="C5733">
        <v>11</v>
      </c>
      <c r="D5733">
        <v>4</v>
      </c>
      <c r="E5733">
        <v>16417</v>
      </c>
      <c r="F5733" s="2">
        <v>0.01</v>
      </c>
      <c r="G5733" s="2">
        <v>0</v>
      </c>
      <c r="H5733" s="2">
        <v>0</v>
      </c>
      <c r="I5733">
        <v>0.4</v>
      </c>
      <c r="J5733">
        <v>1.8</v>
      </c>
      <c r="K5733">
        <v>0.1082085</v>
      </c>
      <c r="L5733">
        <v>0.64787297500000007</v>
      </c>
    </row>
    <row r="5734" spans="1:12" x14ac:dyDescent="0.25">
      <c r="A5734" t="s">
        <v>6134</v>
      </c>
      <c r="B5734">
        <v>1</v>
      </c>
      <c r="C5734">
        <v>17</v>
      </c>
      <c r="D5734">
        <v>10</v>
      </c>
      <c r="E5734">
        <v>426969</v>
      </c>
      <c r="F5734" s="2">
        <v>0.05</v>
      </c>
      <c r="G5734" s="2">
        <v>0</v>
      </c>
      <c r="H5734" s="2">
        <v>0</v>
      </c>
      <c r="I5734">
        <v>0.4</v>
      </c>
      <c r="J5734">
        <v>6.6</v>
      </c>
      <c r="K5734">
        <v>0.71348450000000008</v>
      </c>
      <c r="L5734">
        <v>2.0597195749999999</v>
      </c>
    </row>
    <row r="5735" spans="1:12" x14ac:dyDescent="0.25">
      <c r="A5735" t="s">
        <v>12973</v>
      </c>
      <c r="B5735">
        <v>1</v>
      </c>
      <c r="C5735">
        <v>5</v>
      </c>
      <c r="D5735">
        <v>4</v>
      </c>
      <c r="E5735">
        <v>35233</v>
      </c>
      <c r="F5735" s="2">
        <v>0</v>
      </c>
      <c r="G5735" s="2">
        <v>0</v>
      </c>
      <c r="H5735" s="2">
        <v>0</v>
      </c>
      <c r="I5735">
        <v>0.4</v>
      </c>
      <c r="J5735">
        <v>3</v>
      </c>
      <c r="K5735">
        <v>1.76165E-2</v>
      </c>
      <c r="L5735">
        <v>0.91616577500000007</v>
      </c>
    </row>
    <row r="5736" spans="1:12" x14ac:dyDescent="0.25">
      <c r="A5736" t="s">
        <v>4728</v>
      </c>
      <c r="B5736">
        <v>1</v>
      </c>
      <c r="C5736">
        <v>250</v>
      </c>
      <c r="D5736">
        <v>1</v>
      </c>
      <c r="E5736">
        <v>1722</v>
      </c>
      <c r="F5736" s="2">
        <v>0.01</v>
      </c>
      <c r="G5736" s="2">
        <v>0</v>
      </c>
      <c r="H5736" s="2">
        <v>0</v>
      </c>
      <c r="I5736">
        <v>0.4</v>
      </c>
      <c r="J5736">
        <v>-49.000000000000007</v>
      </c>
      <c r="K5736">
        <v>0.10086100000000001</v>
      </c>
      <c r="L5736">
        <v>-12.054698650000002</v>
      </c>
    </row>
    <row r="5737" spans="1:12" x14ac:dyDescent="0.25">
      <c r="A5737" t="s">
        <v>7254</v>
      </c>
      <c r="B5737">
        <v>1</v>
      </c>
      <c r="C5737">
        <v>5</v>
      </c>
      <c r="D5737">
        <v>3</v>
      </c>
      <c r="E5737">
        <v>11995</v>
      </c>
      <c r="F5737" s="2">
        <v>0.12</v>
      </c>
      <c r="G5737" s="2">
        <v>0</v>
      </c>
      <c r="H5737" s="2">
        <v>0.01</v>
      </c>
      <c r="I5737">
        <v>0.4</v>
      </c>
      <c r="J5737">
        <v>2.0000000000000004</v>
      </c>
      <c r="K5737">
        <v>1.4559975000000001</v>
      </c>
      <c r="L5737">
        <v>1.1695991250000002</v>
      </c>
    </row>
    <row r="5738" spans="1:12" x14ac:dyDescent="0.25">
      <c r="A5738" t="s">
        <v>9291</v>
      </c>
      <c r="B5738">
        <v>1</v>
      </c>
      <c r="C5738">
        <v>14</v>
      </c>
      <c r="D5738">
        <v>14</v>
      </c>
      <c r="E5738">
        <v>519220</v>
      </c>
      <c r="F5738" s="2">
        <v>0.03</v>
      </c>
      <c r="G5738" s="2">
        <v>0</v>
      </c>
      <c r="H5738" s="2">
        <v>0</v>
      </c>
      <c r="I5738">
        <v>0.4</v>
      </c>
      <c r="J5738">
        <v>11.200000000000001</v>
      </c>
      <c r="K5738">
        <v>0.55960999999999994</v>
      </c>
      <c r="L5738">
        <v>3.1558635000000006</v>
      </c>
    </row>
    <row r="5739" spans="1:12" x14ac:dyDescent="0.25">
      <c r="A5739" t="s">
        <v>9291</v>
      </c>
      <c r="B5739">
        <v>1</v>
      </c>
      <c r="C5739">
        <v>6</v>
      </c>
      <c r="D5739">
        <v>3</v>
      </c>
      <c r="E5739">
        <v>18096</v>
      </c>
      <c r="F5739" s="2">
        <v>0.08</v>
      </c>
      <c r="G5739" s="2">
        <v>0</v>
      </c>
      <c r="H5739" s="2">
        <v>0.01</v>
      </c>
      <c r="I5739">
        <v>0.4</v>
      </c>
      <c r="J5739">
        <v>1.8000000000000003</v>
      </c>
      <c r="K5739">
        <v>1.059048</v>
      </c>
      <c r="L5739">
        <v>0.98066680000000006</v>
      </c>
    </row>
    <row r="5740" spans="1:12" x14ac:dyDescent="0.25">
      <c r="A5740" t="s">
        <v>16001</v>
      </c>
      <c r="B5740">
        <v>1</v>
      </c>
      <c r="C5740">
        <v>7</v>
      </c>
      <c r="D5740">
        <v>7</v>
      </c>
      <c r="E5740">
        <v>842594</v>
      </c>
      <c r="F5740" s="2">
        <v>0.01</v>
      </c>
      <c r="G5740" s="2">
        <v>0</v>
      </c>
      <c r="H5740" s="2">
        <v>0</v>
      </c>
      <c r="I5740">
        <v>0.4</v>
      </c>
      <c r="J5740">
        <v>5.6000000000000005</v>
      </c>
      <c r="K5740">
        <v>0.52129700000000001</v>
      </c>
      <c r="L5740">
        <v>1.74245395</v>
      </c>
    </row>
    <row r="5741" spans="1:12" x14ac:dyDescent="0.25">
      <c r="A5741" t="s">
        <v>3170</v>
      </c>
      <c r="B5741">
        <v>1</v>
      </c>
      <c r="C5741">
        <v>8</v>
      </c>
      <c r="D5741">
        <v>7</v>
      </c>
      <c r="E5741">
        <v>213341</v>
      </c>
      <c r="F5741" s="2">
        <v>0</v>
      </c>
      <c r="G5741" s="2">
        <v>0</v>
      </c>
      <c r="H5741" s="2">
        <v>0</v>
      </c>
      <c r="I5741">
        <v>0.4</v>
      </c>
      <c r="J5741">
        <v>5.4</v>
      </c>
      <c r="K5741">
        <v>0.1066705</v>
      </c>
      <c r="L5741">
        <v>1.5473346750000003</v>
      </c>
    </row>
    <row r="5742" spans="1:12" x14ac:dyDescent="0.25">
      <c r="A5742" t="s">
        <v>10057</v>
      </c>
      <c r="B5742">
        <v>1</v>
      </c>
      <c r="C5742">
        <v>8</v>
      </c>
      <c r="D5742">
        <v>8</v>
      </c>
      <c r="E5742">
        <v>649785</v>
      </c>
      <c r="F5742" s="2">
        <v>0.04</v>
      </c>
      <c r="G5742" s="2">
        <v>0</v>
      </c>
      <c r="H5742" s="2">
        <v>0</v>
      </c>
      <c r="I5742">
        <v>0.4</v>
      </c>
      <c r="J5742">
        <v>6.4</v>
      </c>
      <c r="K5742">
        <v>0.72489249999999994</v>
      </c>
      <c r="L5742">
        <v>2.0137123750000003</v>
      </c>
    </row>
    <row r="5743" spans="1:12" x14ac:dyDescent="0.25">
      <c r="A5743" t="s">
        <v>1706</v>
      </c>
      <c r="B5743">
        <v>1</v>
      </c>
      <c r="C5743">
        <v>8</v>
      </c>
      <c r="D5743">
        <v>8</v>
      </c>
      <c r="E5743">
        <v>313927</v>
      </c>
      <c r="F5743" s="2">
        <v>0.02</v>
      </c>
      <c r="G5743" s="2">
        <v>0</v>
      </c>
      <c r="H5743" s="2">
        <v>0</v>
      </c>
      <c r="I5743">
        <v>0.4</v>
      </c>
      <c r="J5743">
        <v>6.4</v>
      </c>
      <c r="K5743">
        <v>0.35696349999999999</v>
      </c>
      <c r="L5743">
        <v>1.8849372250000003</v>
      </c>
    </row>
    <row r="5744" spans="1:12" x14ac:dyDescent="0.25">
      <c r="A5744" t="s">
        <v>11149</v>
      </c>
      <c r="B5744">
        <v>1</v>
      </c>
      <c r="C5744">
        <v>5</v>
      </c>
      <c r="D5744">
        <v>5</v>
      </c>
      <c r="E5744">
        <v>28638</v>
      </c>
      <c r="F5744" s="2">
        <v>0.02</v>
      </c>
      <c r="G5744" s="2">
        <v>0</v>
      </c>
      <c r="H5744" s="2">
        <v>0</v>
      </c>
      <c r="I5744">
        <v>0.4</v>
      </c>
      <c r="J5744">
        <v>4</v>
      </c>
      <c r="K5744">
        <v>0.21431900000000001</v>
      </c>
      <c r="L5744">
        <v>1.2350116500000001</v>
      </c>
    </row>
    <row r="5745" spans="1:12" x14ac:dyDescent="0.25">
      <c r="A5745" t="s">
        <v>726</v>
      </c>
      <c r="B5745">
        <v>1</v>
      </c>
      <c r="C5745">
        <v>8</v>
      </c>
      <c r="D5745">
        <v>8</v>
      </c>
      <c r="E5745">
        <v>198160</v>
      </c>
      <c r="F5745" s="2">
        <v>0</v>
      </c>
      <c r="G5745" s="2">
        <v>0</v>
      </c>
      <c r="H5745" s="2">
        <v>0</v>
      </c>
      <c r="I5745">
        <v>0.4</v>
      </c>
      <c r="J5745">
        <v>6.4</v>
      </c>
      <c r="K5745">
        <v>9.9080000000000001E-2</v>
      </c>
      <c r="L5745">
        <v>1.7946780000000002</v>
      </c>
    </row>
    <row r="5746" spans="1:12" x14ac:dyDescent="0.25">
      <c r="A5746" t="s">
        <v>726</v>
      </c>
      <c r="B5746">
        <v>1</v>
      </c>
      <c r="C5746">
        <v>6</v>
      </c>
      <c r="D5746">
        <v>6</v>
      </c>
      <c r="E5746">
        <v>48526</v>
      </c>
      <c r="F5746" s="2">
        <v>0.01</v>
      </c>
      <c r="G5746" s="2">
        <v>-0.01</v>
      </c>
      <c r="H5746" s="2">
        <v>0</v>
      </c>
      <c r="I5746">
        <v>0.4</v>
      </c>
      <c r="J5746">
        <v>4.8000000000000007</v>
      </c>
      <c r="K5746">
        <v>-2.5736999999999982E-2</v>
      </c>
      <c r="L5746">
        <v>1.3509920500000003</v>
      </c>
    </row>
    <row r="5747" spans="1:12" x14ac:dyDescent="0.25">
      <c r="A5747" t="s">
        <v>347</v>
      </c>
      <c r="B5747">
        <v>1</v>
      </c>
      <c r="C5747">
        <v>5</v>
      </c>
      <c r="D5747">
        <v>1</v>
      </c>
      <c r="E5747">
        <v>30021</v>
      </c>
      <c r="F5747" s="2">
        <v>0.02</v>
      </c>
      <c r="G5747" s="2">
        <v>0</v>
      </c>
      <c r="H5747" s="2">
        <v>0</v>
      </c>
      <c r="I5747">
        <v>0.4</v>
      </c>
      <c r="J5747">
        <v>0</v>
      </c>
      <c r="K5747">
        <v>0.21501050000000002</v>
      </c>
      <c r="L5747">
        <v>0.23525367500000005</v>
      </c>
    </row>
    <row r="5748" spans="1:12" x14ac:dyDescent="0.25">
      <c r="A5748" t="s">
        <v>8858</v>
      </c>
      <c r="B5748">
        <v>1</v>
      </c>
      <c r="C5748">
        <v>6</v>
      </c>
      <c r="D5748">
        <v>1</v>
      </c>
      <c r="E5748">
        <v>553866</v>
      </c>
      <c r="F5748" s="2">
        <v>0.12</v>
      </c>
      <c r="G5748" s="2">
        <v>0</v>
      </c>
      <c r="H5748" s="2">
        <v>0.02</v>
      </c>
      <c r="I5748">
        <v>0.4</v>
      </c>
      <c r="J5748">
        <v>-0.19999999999999996</v>
      </c>
      <c r="K5748">
        <v>1.9769329999999998</v>
      </c>
      <c r="L5748">
        <v>0.8019265499999999</v>
      </c>
    </row>
    <row r="5749" spans="1:12" x14ac:dyDescent="0.25">
      <c r="A5749" t="s">
        <v>8383</v>
      </c>
      <c r="B5749">
        <v>1</v>
      </c>
      <c r="C5749">
        <v>4</v>
      </c>
      <c r="D5749">
        <v>4</v>
      </c>
      <c r="E5749">
        <v>8790</v>
      </c>
      <c r="F5749" s="2">
        <v>0.1</v>
      </c>
      <c r="G5749" s="2">
        <v>0</v>
      </c>
      <c r="H5749" s="2">
        <v>0.01</v>
      </c>
      <c r="I5749">
        <v>0.4</v>
      </c>
      <c r="J5749">
        <v>3.2</v>
      </c>
      <c r="K5749">
        <v>1.2543950000000001</v>
      </c>
      <c r="L5749">
        <v>1.39903825</v>
      </c>
    </row>
    <row r="5750" spans="1:12" x14ac:dyDescent="0.25">
      <c r="A5750" t="s">
        <v>14577</v>
      </c>
      <c r="B5750">
        <v>1</v>
      </c>
      <c r="C5750">
        <v>18</v>
      </c>
      <c r="D5750">
        <v>16</v>
      </c>
      <c r="E5750">
        <v>1652804</v>
      </c>
      <c r="F5750" s="2">
        <v>0.04</v>
      </c>
      <c r="G5750" s="2">
        <v>0</v>
      </c>
      <c r="H5750" s="2">
        <v>0</v>
      </c>
      <c r="I5750">
        <v>0.4</v>
      </c>
      <c r="J5750">
        <v>12.4</v>
      </c>
      <c r="K5750">
        <v>1.226402</v>
      </c>
      <c r="L5750">
        <v>3.6892407</v>
      </c>
    </row>
    <row r="5751" spans="1:12" x14ac:dyDescent="0.25">
      <c r="A5751" t="s">
        <v>14577</v>
      </c>
      <c r="B5751">
        <v>1</v>
      </c>
      <c r="C5751">
        <v>6</v>
      </c>
      <c r="D5751">
        <v>5</v>
      </c>
      <c r="E5751">
        <v>82048</v>
      </c>
      <c r="F5751" s="2">
        <v>0.06</v>
      </c>
      <c r="G5751" s="2">
        <v>0</v>
      </c>
      <c r="H5751" s="2">
        <v>0</v>
      </c>
      <c r="I5751">
        <v>0.4</v>
      </c>
      <c r="J5751">
        <v>3.8</v>
      </c>
      <c r="K5751">
        <v>0.64102399999999993</v>
      </c>
      <c r="L5751">
        <v>1.3343583999999997</v>
      </c>
    </row>
    <row r="5752" spans="1:12" x14ac:dyDescent="0.25">
      <c r="A5752" t="s">
        <v>12491</v>
      </c>
      <c r="B5752">
        <v>1</v>
      </c>
      <c r="C5752">
        <v>10</v>
      </c>
      <c r="D5752">
        <v>8</v>
      </c>
      <c r="E5752">
        <v>1603502</v>
      </c>
      <c r="F5752" s="2">
        <v>0</v>
      </c>
      <c r="G5752" s="2">
        <v>0</v>
      </c>
      <c r="H5752" s="2">
        <v>0</v>
      </c>
      <c r="I5752">
        <v>0.4</v>
      </c>
      <c r="J5752">
        <v>6</v>
      </c>
      <c r="K5752">
        <v>0.80175099999999999</v>
      </c>
      <c r="L5752">
        <v>1.9406128500000002</v>
      </c>
    </row>
    <row r="5753" spans="1:12" x14ac:dyDescent="0.25">
      <c r="A5753" t="s">
        <v>19102</v>
      </c>
      <c r="B5753">
        <v>1</v>
      </c>
      <c r="C5753">
        <v>10</v>
      </c>
      <c r="D5753">
        <v>9</v>
      </c>
      <c r="E5753">
        <v>5452904</v>
      </c>
      <c r="F5753" s="2">
        <v>0.01</v>
      </c>
      <c r="G5753" s="2">
        <v>0</v>
      </c>
      <c r="H5753" s="2">
        <v>0</v>
      </c>
      <c r="I5753">
        <v>0.4</v>
      </c>
      <c r="J5753">
        <v>7</v>
      </c>
      <c r="K5753">
        <v>2.8264520000000002</v>
      </c>
      <c r="L5753">
        <v>2.8992582000000002</v>
      </c>
    </row>
    <row r="5754" spans="1:12" x14ac:dyDescent="0.25">
      <c r="A5754" t="s">
        <v>19102</v>
      </c>
      <c r="B5754">
        <v>1</v>
      </c>
      <c r="C5754">
        <v>6</v>
      </c>
      <c r="D5754">
        <v>4</v>
      </c>
      <c r="E5754">
        <v>5917100</v>
      </c>
      <c r="F5754" s="2">
        <v>0.01</v>
      </c>
      <c r="G5754" s="2">
        <v>0</v>
      </c>
      <c r="H5754" s="2">
        <v>0</v>
      </c>
      <c r="I5754">
        <v>0.4</v>
      </c>
      <c r="J5754">
        <v>2.8000000000000003</v>
      </c>
      <c r="K5754">
        <v>3.0585499999999999</v>
      </c>
      <c r="L5754">
        <v>1.9304924999999999</v>
      </c>
    </row>
    <row r="5755" spans="1:12" x14ac:dyDescent="0.25">
      <c r="A5755" t="s">
        <v>13111</v>
      </c>
      <c r="B5755">
        <v>1</v>
      </c>
      <c r="C5755">
        <v>6</v>
      </c>
      <c r="D5755">
        <v>5</v>
      </c>
      <c r="E5755">
        <v>410483</v>
      </c>
      <c r="F5755" s="2">
        <v>0.11</v>
      </c>
      <c r="G5755" s="2">
        <v>0</v>
      </c>
      <c r="H5755" s="2">
        <v>0.01</v>
      </c>
      <c r="I5755">
        <v>0.4</v>
      </c>
      <c r="J5755">
        <v>3.8</v>
      </c>
      <c r="K5755">
        <v>1.5552415000000002</v>
      </c>
      <c r="L5755">
        <v>1.6543345249999999</v>
      </c>
    </row>
    <row r="5756" spans="1:12" x14ac:dyDescent="0.25">
      <c r="A5756" t="s">
        <v>2103</v>
      </c>
      <c r="B5756">
        <v>1</v>
      </c>
      <c r="C5756">
        <v>7</v>
      </c>
      <c r="D5756">
        <v>7</v>
      </c>
      <c r="E5756">
        <v>3245471</v>
      </c>
      <c r="F5756" s="2">
        <v>0.08</v>
      </c>
      <c r="G5756" s="2">
        <v>0</v>
      </c>
      <c r="H5756" s="2">
        <v>0.01</v>
      </c>
      <c r="I5756">
        <v>0.4</v>
      </c>
      <c r="J5756">
        <v>5.6000000000000005</v>
      </c>
      <c r="K5756">
        <v>2.6727354999999999</v>
      </c>
      <c r="L5756">
        <v>2.4954574250000001</v>
      </c>
    </row>
    <row r="5757" spans="1:12" x14ac:dyDescent="0.25">
      <c r="A5757" t="s">
        <v>2103</v>
      </c>
      <c r="B5757">
        <v>1</v>
      </c>
      <c r="C5757">
        <v>3</v>
      </c>
      <c r="D5757">
        <v>3</v>
      </c>
      <c r="E5757">
        <v>1057485</v>
      </c>
      <c r="F5757" s="2">
        <v>0.12</v>
      </c>
      <c r="G5757" s="2">
        <v>0</v>
      </c>
      <c r="H5757" s="2">
        <v>0.01</v>
      </c>
      <c r="I5757">
        <v>0.4</v>
      </c>
      <c r="J5757">
        <v>2.4000000000000004</v>
      </c>
      <c r="K5757">
        <v>1.9787425000000001</v>
      </c>
      <c r="L5757">
        <v>1.4525598749999999</v>
      </c>
    </row>
    <row r="5758" spans="1:12" x14ac:dyDescent="0.25">
      <c r="A5758" t="s">
        <v>2103</v>
      </c>
      <c r="B5758">
        <v>1</v>
      </c>
      <c r="C5758">
        <v>6</v>
      </c>
      <c r="D5758">
        <v>6</v>
      </c>
      <c r="E5758">
        <v>639685</v>
      </c>
      <c r="F5758" s="2">
        <v>0.09</v>
      </c>
      <c r="G5758" s="2">
        <v>0</v>
      </c>
      <c r="H5758" s="2">
        <v>0.01</v>
      </c>
      <c r="I5758">
        <v>0.4</v>
      </c>
      <c r="J5758">
        <v>4.8000000000000007</v>
      </c>
      <c r="K5758">
        <v>1.4698424999999999</v>
      </c>
      <c r="L5758">
        <v>1.8744448750000002</v>
      </c>
    </row>
    <row r="5759" spans="1:12" x14ac:dyDescent="0.25">
      <c r="A5759" t="s">
        <v>2103</v>
      </c>
      <c r="B5759">
        <v>1</v>
      </c>
      <c r="C5759">
        <v>12</v>
      </c>
      <c r="D5759">
        <v>12</v>
      </c>
      <c r="E5759">
        <v>1556997</v>
      </c>
      <c r="F5759" s="2">
        <v>0.06</v>
      </c>
      <c r="G5759" s="2">
        <v>0</v>
      </c>
      <c r="H5759" s="2">
        <v>0</v>
      </c>
      <c r="I5759">
        <v>0.4</v>
      </c>
      <c r="J5759">
        <v>9.6000000000000014</v>
      </c>
      <c r="K5759">
        <v>1.3784985000000001</v>
      </c>
      <c r="L5759">
        <v>3.0424744750000006</v>
      </c>
    </row>
    <row r="5760" spans="1:12" x14ac:dyDescent="0.25">
      <c r="A5760" t="s">
        <v>2103</v>
      </c>
      <c r="B5760">
        <v>1</v>
      </c>
      <c r="C5760">
        <v>7</v>
      </c>
      <c r="D5760">
        <v>7</v>
      </c>
      <c r="E5760">
        <v>8335017</v>
      </c>
      <c r="F5760" s="2">
        <v>0.06</v>
      </c>
      <c r="G5760" s="2">
        <v>0</v>
      </c>
      <c r="H5760" s="2">
        <v>0</v>
      </c>
      <c r="I5760">
        <v>0.4</v>
      </c>
      <c r="J5760">
        <v>5.6000000000000005</v>
      </c>
      <c r="K5760">
        <v>4.767508499999999</v>
      </c>
      <c r="L5760">
        <v>3.2286279749999993</v>
      </c>
    </row>
    <row r="5761" spans="1:12" x14ac:dyDescent="0.25">
      <c r="A5761" t="s">
        <v>2103</v>
      </c>
      <c r="B5761">
        <v>1</v>
      </c>
      <c r="C5761">
        <v>1</v>
      </c>
      <c r="D5761">
        <v>1</v>
      </c>
      <c r="E5761">
        <v>1473589</v>
      </c>
      <c r="F5761" s="2">
        <v>0.15</v>
      </c>
      <c r="G5761" s="2">
        <v>0</v>
      </c>
      <c r="H5761" s="2">
        <v>0.01</v>
      </c>
      <c r="I5761">
        <v>0.4</v>
      </c>
      <c r="J5761">
        <v>0.8</v>
      </c>
      <c r="K5761">
        <v>2.4867945000000002</v>
      </c>
      <c r="L5761">
        <v>1.2303780750000002</v>
      </c>
    </row>
    <row r="5762" spans="1:12" x14ac:dyDescent="0.25">
      <c r="A5762" t="s">
        <v>2103</v>
      </c>
      <c r="B5762">
        <v>1</v>
      </c>
      <c r="C5762">
        <v>22</v>
      </c>
      <c r="D5762">
        <v>21</v>
      </c>
      <c r="E5762">
        <v>9019459</v>
      </c>
      <c r="F5762" s="2">
        <v>0.03</v>
      </c>
      <c r="G5762" s="2">
        <v>0</v>
      </c>
      <c r="H5762" s="2">
        <v>0</v>
      </c>
      <c r="I5762">
        <v>0.4</v>
      </c>
      <c r="J5762">
        <v>16.600000000000001</v>
      </c>
      <c r="K5762">
        <v>4.8097294999999995</v>
      </c>
      <c r="L5762">
        <v>5.9934053250000003</v>
      </c>
    </row>
    <row r="5763" spans="1:12" x14ac:dyDescent="0.25">
      <c r="A5763" t="s">
        <v>6800</v>
      </c>
      <c r="B5763">
        <v>1</v>
      </c>
      <c r="C5763">
        <v>14</v>
      </c>
      <c r="D5763">
        <v>11</v>
      </c>
      <c r="E5763">
        <v>293591</v>
      </c>
      <c r="F5763" s="2">
        <v>0.01</v>
      </c>
      <c r="G5763" s="2">
        <v>0</v>
      </c>
      <c r="H5763" s="2">
        <v>0</v>
      </c>
      <c r="I5763">
        <v>0.4</v>
      </c>
      <c r="J5763">
        <v>8.2000000000000011</v>
      </c>
      <c r="K5763">
        <v>0.2467955</v>
      </c>
      <c r="L5763">
        <v>2.2963784250000003</v>
      </c>
    </row>
    <row r="5764" spans="1:12" x14ac:dyDescent="0.25">
      <c r="A5764" t="s">
        <v>6800</v>
      </c>
      <c r="B5764">
        <v>1</v>
      </c>
      <c r="C5764">
        <v>17</v>
      </c>
      <c r="D5764">
        <v>16</v>
      </c>
      <c r="E5764">
        <v>614692</v>
      </c>
      <c r="F5764" s="2">
        <v>0.01</v>
      </c>
      <c r="G5764" s="2">
        <v>0</v>
      </c>
      <c r="H5764" s="2">
        <v>0</v>
      </c>
      <c r="I5764">
        <v>0.4</v>
      </c>
      <c r="J5764">
        <v>12.600000000000001</v>
      </c>
      <c r="K5764">
        <v>0.40734599999999999</v>
      </c>
      <c r="L5764">
        <v>3.4525711000000006</v>
      </c>
    </row>
    <row r="5765" spans="1:12" x14ac:dyDescent="0.25">
      <c r="A5765" t="s">
        <v>6800</v>
      </c>
      <c r="B5765">
        <v>1</v>
      </c>
      <c r="C5765">
        <v>5</v>
      </c>
      <c r="D5765">
        <v>4</v>
      </c>
      <c r="E5765">
        <v>693408</v>
      </c>
      <c r="F5765" s="2">
        <v>0.02</v>
      </c>
      <c r="G5765" s="2">
        <v>0</v>
      </c>
      <c r="H5765" s="2">
        <v>0</v>
      </c>
      <c r="I5765">
        <v>0.4</v>
      </c>
      <c r="J5765">
        <v>3</v>
      </c>
      <c r="K5765">
        <v>0.54670399999999997</v>
      </c>
      <c r="L5765">
        <v>1.1013463999999999</v>
      </c>
    </row>
    <row r="5766" spans="1:12" x14ac:dyDescent="0.25">
      <c r="A5766" t="s">
        <v>6800</v>
      </c>
      <c r="B5766">
        <v>1</v>
      </c>
      <c r="C5766">
        <v>4</v>
      </c>
      <c r="D5766">
        <v>1</v>
      </c>
      <c r="E5766">
        <v>3597</v>
      </c>
      <c r="F5766" s="2">
        <v>0.02</v>
      </c>
      <c r="G5766" s="2">
        <v>0</v>
      </c>
      <c r="H5766" s="2">
        <v>0</v>
      </c>
      <c r="I5766">
        <v>0.4</v>
      </c>
      <c r="J5766">
        <v>0.19999999999999996</v>
      </c>
      <c r="K5766">
        <v>0.20179850000000002</v>
      </c>
      <c r="L5766">
        <v>0.28062947500000002</v>
      </c>
    </row>
    <row r="5767" spans="1:12" x14ac:dyDescent="0.25">
      <c r="A5767" t="s">
        <v>6800</v>
      </c>
      <c r="B5767">
        <v>1</v>
      </c>
      <c r="C5767">
        <v>4</v>
      </c>
      <c r="D5767">
        <v>1</v>
      </c>
      <c r="E5767">
        <v>4232</v>
      </c>
      <c r="F5767" s="2">
        <v>0.01</v>
      </c>
      <c r="G5767" s="2">
        <v>0</v>
      </c>
      <c r="H5767" s="2">
        <v>0</v>
      </c>
      <c r="I5767">
        <v>0.4</v>
      </c>
      <c r="J5767">
        <v>0.19999999999999996</v>
      </c>
      <c r="K5767">
        <v>0.10211600000000001</v>
      </c>
      <c r="L5767">
        <v>0.24574060000000003</v>
      </c>
    </row>
    <row r="5768" spans="1:12" x14ac:dyDescent="0.25">
      <c r="A5768" t="s">
        <v>5546</v>
      </c>
      <c r="B5768">
        <v>1</v>
      </c>
      <c r="C5768">
        <v>7</v>
      </c>
      <c r="D5768">
        <v>6</v>
      </c>
      <c r="E5768">
        <v>10083696</v>
      </c>
      <c r="F5768" s="2">
        <v>0.04</v>
      </c>
      <c r="G5768" s="2">
        <v>0</v>
      </c>
      <c r="H5768" s="2">
        <v>0</v>
      </c>
      <c r="I5768">
        <v>0.4</v>
      </c>
      <c r="J5768">
        <v>4.6000000000000005</v>
      </c>
      <c r="K5768">
        <v>5.4418480000000002</v>
      </c>
      <c r="L5768">
        <v>3.2146467999999997</v>
      </c>
    </row>
    <row r="5769" spans="1:12" x14ac:dyDescent="0.25">
      <c r="A5769" t="s">
        <v>20671</v>
      </c>
      <c r="B5769">
        <v>1</v>
      </c>
      <c r="C5769">
        <v>7</v>
      </c>
      <c r="D5769">
        <v>5</v>
      </c>
      <c r="E5769">
        <v>59200</v>
      </c>
      <c r="F5769" s="2">
        <v>0</v>
      </c>
      <c r="G5769" s="2">
        <v>0</v>
      </c>
      <c r="H5769" s="2">
        <v>0</v>
      </c>
      <c r="I5769">
        <v>0.4</v>
      </c>
      <c r="J5769">
        <v>3.6</v>
      </c>
      <c r="K5769">
        <v>2.9599999999999998E-2</v>
      </c>
      <c r="L5769">
        <v>1.07036</v>
      </c>
    </row>
    <row r="5770" spans="1:12" x14ac:dyDescent="0.25">
      <c r="A5770" t="s">
        <v>15572</v>
      </c>
      <c r="B5770">
        <v>1</v>
      </c>
      <c r="C5770">
        <v>5</v>
      </c>
      <c r="D5770">
        <v>1</v>
      </c>
      <c r="E5770">
        <v>141052</v>
      </c>
      <c r="F5770" s="2">
        <v>0.01</v>
      </c>
      <c r="G5770" s="2">
        <v>0</v>
      </c>
      <c r="H5770" s="2">
        <v>0</v>
      </c>
      <c r="I5770">
        <v>0.4</v>
      </c>
      <c r="J5770">
        <v>0</v>
      </c>
      <c r="K5770">
        <v>0.17052600000000001</v>
      </c>
      <c r="L5770">
        <v>0.21968410000000002</v>
      </c>
    </row>
    <row r="5771" spans="1:12" x14ac:dyDescent="0.25">
      <c r="A5771" t="s">
        <v>9320</v>
      </c>
      <c r="B5771">
        <v>1</v>
      </c>
      <c r="C5771">
        <v>6</v>
      </c>
      <c r="D5771">
        <v>1</v>
      </c>
      <c r="E5771">
        <v>82087</v>
      </c>
      <c r="F5771" s="2">
        <v>0.01</v>
      </c>
      <c r="G5771" s="2">
        <v>0</v>
      </c>
      <c r="H5771" s="2">
        <v>0</v>
      </c>
      <c r="I5771">
        <v>0.4</v>
      </c>
      <c r="J5771">
        <v>-0.19999999999999996</v>
      </c>
      <c r="K5771">
        <v>0.14104349999999999</v>
      </c>
      <c r="L5771">
        <v>0.15936522500000003</v>
      </c>
    </row>
    <row r="5772" spans="1:12" x14ac:dyDescent="0.25">
      <c r="A5772" t="s">
        <v>19514</v>
      </c>
      <c r="B5772">
        <v>1</v>
      </c>
      <c r="C5772">
        <v>5</v>
      </c>
      <c r="D5772">
        <v>1</v>
      </c>
      <c r="E5772">
        <v>175852</v>
      </c>
      <c r="F5772" s="2">
        <v>0.09</v>
      </c>
      <c r="G5772" s="2">
        <v>0</v>
      </c>
      <c r="H5772" s="2">
        <v>0</v>
      </c>
      <c r="I5772">
        <v>0.4</v>
      </c>
      <c r="J5772">
        <v>0</v>
      </c>
      <c r="K5772">
        <v>0.98792599999999986</v>
      </c>
      <c r="L5772">
        <v>0.5057741</v>
      </c>
    </row>
    <row r="5773" spans="1:12" x14ac:dyDescent="0.25">
      <c r="A5773" t="s">
        <v>8007</v>
      </c>
      <c r="B5773">
        <v>1</v>
      </c>
      <c r="C5773">
        <v>6</v>
      </c>
      <c r="D5773">
        <v>3</v>
      </c>
      <c r="E5773">
        <v>23393</v>
      </c>
      <c r="F5773" s="2">
        <v>0.01</v>
      </c>
      <c r="G5773" s="2">
        <v>0</v>
      </c>
      <c r="H5773" s="2">
        <v>0</v>
      </c>
      <c r="I5773">
        <v>0.4</v>
      </c>
      <c r="J5773">
        <v>1.8000000000000003</v>
      </c>
      <c r="K5773">
        <v>0.1116965</v>
      </c>
      <c r="L5773">
        <v>0.64909377500000009</v>
      </c>
    </row>
    <row r="5774" spans="1:12" x14ac:dyDescent="0.25">
      <c r="A5774" t="s">
        <v>16666</v>
      </c>
      <c r="B5774">
        <v>1</v>
      </c>
      <c r="C5774">
        <v>8</v>
      </c>
      <c r="D5774">
        <v>5</v>
      </c>
      <c r="E5774">
        <v>323160</v>
      </c>
      <c r="F5774" s="2">
        <v>0.02</v>
      </c>
      <c r="G5774" s="2">
        <v>0</v>
      </c>
      <c r="H5774" s="2">
        <v>0.01</v>
      </c>
      <c r="I5774">
        <v>0.4</v>
      </c>
      <c r="J5774">
        <v>3.4</v>
      </c>
      <c r="K5774">
        <v>0.61158000000000001</v>
      </c>
      <c r="L5774">
        <v>1.2240530000000001</v>
      </c>
    </row>
    <row r="5775" spans="1:12" x14ac:dyDescent="0.25">
      <c r="A5775" t="s">
        <v>16666</v>
      </c>
      <c r="B5775">
        <v>1</v>
      </c>
      <c r="C5775">
        <v>7</v>
      </c>
      <c r="D5775">
        <v>6</v>
      </c>
      <c r="E5775">
        <v>627696</v>
      </c>
      <c r="F5775" s="2">
        <v>0</v>
      </c>
      <c r="G5775" s="2">
        <v>0</v>
      </c>
      <c r="H5775" s="2">
        <v>0</v>
      </c>
      <c r="I5775">
        <v>0.4</v>
      </c>
      <c r="J5775">
        <v>4.6000000000000005</v>
      </c>
      <c r="K5775">
        <v>0.31384799999999996</v>
      </c>
      <c r="L5775">
        <v>1.4198468</v>
      </c>
    </row>
    <row r="5776" spans="1:12" x14ac:dyDescent="0.25">
      <c r="A5776" t="s">
        <v>19917</v>
      </c>
      <c r="B5776">
        <v>1</v>
      </c>
      <c r="C5776">
        <v>7</v>
      </c>
      <c r="D5776">
        <v>7</v>
      </c>
      <c r="E5776">
        <v>23932421</v>
      </c>
      <c r="F5776" s="2">
        <v>0</v>
      </c>
      <c r="G5776" s="2">
        <v>0</v>
      </c>
      <c r="H5776" s="2">
        <v>0</v>
      </c>
      <c r="I5776">
        <v>0.4</v>
      </c>
      <c r="J5776">
        <v>5.6000000000000005</v>
      </c>
      <c r="K5776">
        <v>11.966210499999999</v>
      </c>
      <c r="L5776">
        <v>5.7481736750000003</v>
      </c>
    </row>
    <row r="5777" spans="1:12" x14ac:dyDescent="0.25">
      <c r="A5777" t="s">
        <v>3437</v>
      </c>
      <c r="B5777">
        <v>1</v>
      </c>
      <c r="C5777">
        <v>8</v>
      </c>
      <c r="D5777">
        <v>8</v>
      </c>
      <c r="E5777">
        <v>65745</v>
      </c>
      <c r="F5777" s="2">
        <v>0.02</v>
      </c>
      <c r="G5777" s="2">
        <v>0</v>
      </c>
      <c r="H5777" s="2">
        <v>0.01</v>
      </c>
      <c r="I5777">
        <v>0.4</v>
      </c>
      <c r="J5777">
        <v>6.4</v>
      </c>
      <c r="K5777">
        <v>0.48287250000000004</v>
      </c>
      <c r="L5777">
        <v>1.9290053750000002</v>
      </c>
    </row>
    <row r="5778" spans="1:12" x14ac:dyDescent="0.25">
      <c r="A5778" t="s">
        <v>20609</v>
      </c>
      <c r="B5778">
        <v>1</v>
      </c>
      <c r="C5778">
        <v>10</v>
      </c>
      <c r="D5778">
        <v>5</v>
      </c>
      <c r="E5778">
        <v>202879</v>
      </c>
      <c r="F5778" s="2">
        <v>0</v>
      </c>
      <c r="G5778" s="2">
        <v>0</v>
      </c>
      <c r="H5778" s="2">
        <v>0</v>
      </c>
      <c r="I5778">
        <v>0.4</v>
      </c>
      <c r="J5778">
        <v>3</v>
      </c>
      <c r="K5778">
        <v>0.1014395</v>
      </c>
      <c r="L5778">
        <v>0.94550382500000008</v>
      </c>
    </row>
    <row r="5779" spans="1:12" x14ac:dyDescent="0.25">
      <c r="A5779" t="s">
        <v>3818</v>
      </c>
      <c r="B5779">
        <v>1</v>
      </c>
      <c r="C5779">
        <v>5</v>
      </c>
      <c r="D5779">
        <v>3</v>
      </c>
      <c r="E5779">
        <v>37891</v>
      </c>
      <c r="F5779" s="2">
        <v>0.01</v>
      </c>
      <c r="G5779" s="2">
        <v>0</v>
      </c>
      <c r="H5779" s="2">
        <v>0</v>
      </c>
      <c r="I5779">
        <v>0.4</v>
      </c>
      <c r="J5779">
        <v>2.0000000000000004</v>
      </c>
      <c r="K5779">
        <v>0.11894550000000001</v>
      </c>
      <c r="L5779">
        <v>0.70163092500000013</v>
      </c>
    </row>
    <row r="5780" spans="1:12" x14ac:dyDescent="0.25">
      <c r="A5780" t="s">
        <v>3818</v>
      </c>
      <c r="B5780">
        <v>1</v>
      </c>
      <c r="C5780">
        <v>7</v>
      </c>
      <c r="D5780">
        <v>1</v>
      </c>
      <c r="E5780">
        <v>234280</v>
      </c>
      <c r="F5780" s="2">
        <v>0.01</v>
      </c>
      <c r="G5780" s="2">
        <v>0</v>
      </c>
      <c r="H5780" s="2">
        <v>0</v>
      </c>
      <c r="I5780">
        <v>0.4</v>
      </c>
      <c r="J5780">
        <v>-0.40000000000000013</v>
      </c>
      <c r="K5780">
        <v>0.21714</v>
      </c>
      <c r="L5780">
        <v>0.13599899999999998</v>
      </c>
    </row>
    <row r="5781" spans="1:12" x14ac:dyDescent="0.25">
      <c r="A5781" t="s">
        <v>3818</v>
      </c>
      <c r="B5781">
        <v>1</v>
      </c>
      <c r="C5781">
        <v>6</v>
      </c>
      <c r="D5781">
        <v>2</v>
      </c>
      <c r="E5781">
        <v>433450</v>
      </c>
      <c r="F5781" s="2">
        <v>0</v>
      </c>
      <c r="G5781" s="2">
        <v>0</v>
      </c>
      <c r="H5781" s="2">
        <v>0</v>
      </c>
      <c r="I5781">
        <v>0.4</v>
      </c>
      <c r="J5781">
        <v>0.8</v>
      </c>
      <c r="K5781">
        <v>0.216725</v>
      </c>
      <c r="L5781">
        <v>0.43585375000000004</v>
      </c>
    </row>
    <row r="5782" spans="1:12" x14ac:dyDescent="0.25">
      <c r="A5782" t="s">
        <v>3818</v>
      </c>
      <c r="B5782">
        <v>1</v>
      </c>
      <c r="C5782">
        <v>8</v>
      </c>
      <c r="D5782">
        <v>8</v>
      </c>
      <c r="E5782">
        <v>88667</v>
      </c>
      <c r="F5782" s="2">
        <v>0.01</v>
      </c>
      <c r="G5782" s="2">
        <v>0</v>
      </c>
      <c r="H5782" s="2">
        <v>0</v>
      </c>
      <c r="I5782">
        <v>0.4</v>
      </c>
      <c r="J5782">
        <v>6.4</v>
      </c>
      <c r="K5782">
        <v>0.1443335</v>
      </c>
      <c r="L5782">
        <v>1.8105167250000003</v>
      </c>
    </row>
    <row r="5783" spans="1:12" x14ac:dyDescent="0.25">
      <c r="A5783" t="s">
        <v>3818</v>
      </c>
      <c r="B5783">
        <v>1</v>
      </c>
      <c r="C5783">
        <v>5</v>
      </c>
      <c r="D5783">
        <v>6</v>
      </c>
      <c r="E5783">
        <v>485303</v>
      </c>
      <c r="F5783" s="2">
        <v>0.01</v>
      </c>
      <c r="G5783" s="2">
        <v>0</v>
      </c>
      <c r="H5783" s="2">
        <v>0</v>
      </c>
      <c r="I5783">
        <v>0.4</v>
      </c>
      <c r="J5783">
        <v>5.0000000000000009</v>
      </c>
      <c r="K5783">
        <v>0.3426515</v>
      </c>
      <c r="L5783">
        <v>1.5299280250000002</v>
      </c>
    </row>
    <row r="5784" spans="1:12" x14ac:dyDescent="0.25">
      <c r="A5784" t="s">
        <v>6315</v>
      </c>
      <c r="B5784">
        <v>1</v>
      </c>
      <c r="C5784">
        <v>20</v>
      </c>
      <c r="D5784">
        <v>14</v>
      </c>
      <c r="E5784">
        <v>13831320</v>
      </c>
      <c r="F5784" s="2">
        <v>0.03</v>
      </c>
      <c r="G5784" s="2">
        <v>0</v>
      </c>
      <c r="H5784" s="2">
        <v>0</v>
      </c>
      <c r="I5784">
        <v>0.4</v>
      </c>
      <c r="J5784">
        <v>10</v>
      </c>
      <c r="K5784">
        <v>7.2156599999999997</v>
      </c>
      <c r="L5784">
        <v>5.1854809999999993</v>
      </c>
    </row>
    <row r="5785" spans="1:12" x14ac:dyDescent="0.25">
      <c r="A5785" t="s">
        <v>13180</v>
      </c>
      <c r="B5785">
        <v>1</v>
      </c>
      <c r="C5785">
        <v>7</v>
      </c>
      <c r="D5785">
        <v>5</v>
      </c>
      <c r="E5785">
        <v>53399</v>
      </c>
      <c r="F5785" s="2">
        <v>0.02</v>
      </c>
      <c r="G5785" s="2">
        <v>0</v>
      </c>
      <c r="H5785" s="2">
        <v>0</v>
      </c>
      <c r="I5785">
        <v>0.4</v>
      </c>
      <c r="J5785">
        <v>3.6</v>
      </c>
      <c r="K5785">
        <v>0.2266995</v>
      </c>
      <c r="L5785">
        <v>1.139344825</v>
      </c>
    </row>
    <row r="5786" spans="1:12" x14ac:dyDescent="0.25">
      <c r="A5786" t="s">
        <v>2766</v>
      </c>
      <c r="B5786">
        <v>1</v>
      </c>
      <c r="C5786">
        <v>7</v>
      </c>
      <c r="D5786">
        <v>6</v>
      </c>
      <c r="E5786">
        <v>278795</v>
      </c>
      <c r="F5786" s="2">
        <v>7.0000000000000007E-2</v>
      </c>
      <c r="G5786" s="2">
        <v>0</v>
      </c>
      <c r="H5786" s="2">
        <v>0.01</v>
      </c>
      <c r="I5786">
        <v>0.4</v>
      </c>
      <c r="J5786">
        <v>4.6000000000000005</v>
      </c>
      <c r="K5786">
        <v>1.0893975</v>
      </c>
      <c r="L5786">
        <v>1.6912891249999999</v>
      </c>
    </row>
    <row r="5787" spans="1:12" x14ac:dyDescent="0.25">
      <c r="A5787" t="s">
        <v>2766</v>
      </c>
      <c r="B5787">
        <v>1</v>
      </c>
      <c r="C5787">
        <v>6</v>
      </c>
      <c r="D5787">
        <v>6</v>
      </c>
      <c r="E5787">
        <v>56894</v>
      </c>
      <c r="F5787" s="2">
        <v>0.1</v>
      </c>
      <c r="G5787" s="2">
        <v>0</v>
      </c>
      <c r="H5787" s="2">
        <v>0.02</v>
      </c>
      <c r="I5787">
        <v>0.4</v>
      </c>
      <c r="J5787">
        <v>4.8000000000000007</v>
      </c>
      <c r="K5787">
        <v>1.5284470000000003</v>
      </c>
      <c r="L5787">
        <v>1.8949564500000005</v>
      </c>
    </row>
    <row r="5788" spans="1:12" x14ac:dyDescent="0.25">
      <c r="A5788" t="s">
        <v>2766</v>
      </c>
      <c r="B5788">
        <v>1</v>
      </c>
      <c r="C5788">
        <v>8</v>
      </c>
      <c r="D5788">
        <v>8</v>
      </c>
      <c r="E5788">
        <v>399330</v>
      </c>
      <c r="F5788" s="2">
        <v>7.0000000000000007E-2</v>
      </c>
      <c r="G5788" s="2">
        <v>0</v>
      </c>
      <c r="H5788" s="2">
        <v>0</v>
      </c>
      <c r="I5788">
        <v>0.4</v>
      </c>
      <c r="J5788">
        <v>6.4</v>
      </c>
      <c r="K5788">
        <v>0.89966500000000005</v>
      </c>
      <c r="L5788">
        <v>2.0748827500000004</v>
      </c>
    </row>
    <row r="5789" spans="1:12" x14ac:dyDescent="0.25">
      <c r="A5789" t="s">
        <v>2766</v>
      </c>
      <c r="B5789">
        <v>1</v>
      </c>
      <c r="C5789">
        <v>20</v>
      </c>
      <c r="D5789">
        <v>18</v>
      </c>
      <c r="E5789">
        <v>1439258</v>
      </c>
      <c r="F5789" s="2">
        <v>0.04</v>
      </c>
      <c r="G5789" s="2">
        <v>0</v>
      </c>
      <c r="H5789" s="2">
        <v>0</v>
      </c>
      <c r="I5789">
        <v>0.4</v>
      </c>
      <c r="J5789">
        <v>14</v>
      </c>
      <c r="K5789">
        <v>1.119629</v>
      </c>
      <c r="L5789">
        <v>4.0518701500000001</v>
      </c>
    </row>
    <row r="5790" spans="1:12" x14ac:dyDescent="0.25">
      <c r="A5790" t="s">
        <v>2766</v>
      </c>
      <c r="B5790">
        <v>1</v>
      </c>
      <c r="C5790">
        <v>9</v>
      </c>
      <c r="D5790">
        <v>9</v>
      </c>
      <c r="E5790">
        <v>488560</v>
      </c>
      <c r="F5790" s="2">
        <v>7.0000000000000007E-2</v>
      </c>
      <c r="G5790" s="2">
        <v>0</v>
      </c>
      <c r="H5790" s="2">
        <v>0.01</v>
      </c>
      <c r="I5790">
        <v>0.4</v>
      </c>
      <c r="J5790">
        <v>7.2</v>
      </c>
      <c r="K5790">
        <v>1.19428</v>
      </c>
      <c r="L5790">
        <v>2.3779979999999998</v>
      </c>
    </row>
    <row r="5791" spans="1:12" x14ac:dyDescent="0.25">
      <c r="A5791" t="s">
        <v>2766</v>
      </c>
      <c r="B5791">
        <v>1</v>
      </c>
      <c r="C5791">
        <v>6</v>
      </c>
      <c r="D5791">
        <v>6</v>
      </c>
      <c r="E5791">
        <v>93508</v>
      </c>
      <c r="F5791" s="2">
        <v>0.09</v>
      </c>
      <c r="G5791" s="2">
        <v>0</v>
      </c>
      <c r="H5791" s="2">
        <v>0</v>
      </c>
      <c r="I5791">
        <v>0.4</v>
      </c>
      <c r="J5791">
        <v>4.8000000000000007</v>
      </c>
      <c r="K5791">
        <v>0.94675399999999987</v>
      </c>
      <c r="L5791">
        <v>1.6913639000000003</v>
      </c>
    </row>
    <row r="5792" spans="1:12" x14ac:dyDescent="0.25">
      <c r="A5792" t="s">
        <v>2766</v>
      </c>
      <c r="B5792">
        <v>1</v>
      </c>
      <c r="C5792">
        <v>9</v>
      </c>
      <c r="D5792">
        <v>9</v>
      </c>
      <c r="E5792">
        <v>132283</v>
      </c>
      <c r="F5792" s="2">
        <v>0.08</v>
      </c>
      <c r="G5792" s="2">
        <v>0</v>
      </c>
      <c r="H5792" s="2">
        <v>0.02</v>
      </c>
      <c r="I5792">
        <v>0.4</v>
      </c>
      <c r="J5792">
        <v>7.2</v>
      </c>
      <c r="K5792">
        <v>1.3661414999999999</v>
      </c>
      <c r="L5792">
        <v>2.438149525</v>
      </c>
    </row>
    <row r="5793" spans="1:12" x14ac:dyDescent="0.25">
      <c r="A5793" t="s">
        <v>2318</v>
      </c>
      <c r="B5793">
        <v>1</v>
      </c>
      <c r="C5793">
        <v>6</v>
      </c>
      <c r="D5793">
        <v>5</v>
      </c>
      <c r="E5793">
        <v>141287</v>
      </c>
      <c r="F5793" s="2">
        <v>0.05</v>
      </c>
      <c r="G5793" s="2">
        <v>0</v>
      </c>
      <c r="H5793" s="2">
        <v>0</v>
      </c>
      <c r="I5793">
        <v>0.4</v>
      </c>
      <c r="J5793">
        <v>3.8</v>
      </c>
      <c r="K5793">
        <v>0.57064350000000008</v>
      </c>
      <c r="L5793">
        <v>1.3097252249999998</v>
      </c>
    </row>
    <row r="5794" spans="1:12" x14ac:dyDescent="0.25">
      <c r="A5794" t="s">
        <v>2318</v>
      </c>
      <c r="B5794">
        <v>1</v>
      </c>
      <c r="C5794">
        <v>6</v>
      </c>
      <c r="D5794">
        <v>5</v>
      </c>
      <c r="E5794">
        <v>4923</v>
      </c>
      <c r="F5794" s="2">
        <v>0.13</v>
      </c>
      <c r="G5794" s="2">
        <v>0</v>
      </c>
      <c r="H5794" s="2">
        <v>0.02</v>
      </c>
      <c r="I5794">
        <v>0.4</v>
      </c>
      <c r="J5794">
        <v>3.8</v>
      </c>
      <c r="K5794">
        <v>1.8024614999999999</v>
      </c>
      <c r="L5794">
        <v>1.7408615249999997</v>
      </c>
    </row>
    <row r="5795" spans="1:12" x14ac:dyDescent="0.25">
      <c r="A5795" t="s">
        <v>2318</v>
      </c>
      <c r="B5795">
        <v>1</v>
      </c>
      <c r="C5795">
        <v>7</v>
      </c>
      <c r="D5795">
        <v>5</v>
      </c>
      <c r="E5795">
        <v>277281</v>
      </c>
      <c r="F5795" s="2">
        <v>0.02</v>
      </c>
      <c r="G5795" s="2">
        <v>0</v>
      </c>
      <c r="H5795" s="2">
        <v>0</v>
      </c>
      <c r="I5795">
        <v>0.4</v>
      </c>
      <c r="J5795">
        <v>3.6</v>
      </c>
      <c r="K5795">
        <v>0.33864050000000001</v>
      </c>
      <c r="L5795">
        <v>1.178524175</v>
      </c>
    </row>
    <row r="5796" spans="1:12" x14ac:dyDescent="0.25">
      <c r="A5796" t="s">
        <v>12345</v>
      </c>
      <c r="B5796">
        <v>1</v>
      </c>
      <c r="C5796">
        <v>15</v>
      </c>
      <c r="D5796">
        <v>14</v>
      </c>
      <c r="E5796">
        <v>3087952</v>
      </c>
      <c r="F5796" s="2">
        <v>0.03</v>
      </c>
      <c r="G5796" s="2">
        <v>0</v>
      </c>
      <c r="H5796" s="2">
        <v>0</v>
      </c>
      <c r="I5796">
        <v>0.4</v>
      </c>
      <c r="J5796">
        <v>11.000000000000002</v>
      </c>
      <c r="K5796">
        <v>1.8439760000000001</v>
      </c>
      <c r="L5796">
        <v>3.5553916000000005</v>
      </c>
    </row>
    <row r="5797" spans="1:12" x14ac:dyDescent="0.25">
      <c r="A5797" t="s">
        <v>12345</v>
      </c>
      <c r="B5797">
        <v>1</v>
      </c>
      <c r="C5797">
        <v>5</v>
      </c>
      <c r="D5797">
        <v>1</v>
      </c>
      <c r="E5797">
        <v>691229</v>
      </c>
      <c r="F5797" s="2">
        <v>0.05</v>
      </c>
      <c r="G5797" s="2">
        <v>0</v>
      </c>
      <c r="H5797" s="2">
        <v>0</v>
      </c>
      <c r="I5797">
        <v>0.4</v>
      </c>
      <c r="J5797">
        <v>0</v>
      </c>
      <c r="K5797">
        <v>0.84561450000000016</v>
      </c>
      <c r="L5797">
        <v>0.45596507500000005</v>
      </c>
    </row>
    <row r="5798" spans="1:12" x14ac:dyDescent="0.25">
      <c r="A5798" t="s">
        <v>16276</v>
      </c>
      <c r="B5798">
        <v>1</v>
      </c>
      <c r="C5798">
        <v>23</v>
      </c>
      <c r="D5798">
        <v>22</v>
      </c>
      <c r="E5798">
        <v>2252933</v>
      </c>
      <c r="F5798" s="2">
        <v>0.06</v>
      </c>
      <c r="G5798" s="2">
        <v>0</v>
      </c>
      <c r="H5798" s="2">
        <v>0</v>
      </c>
      <c r="I5798">
        <v>0.4</v>
      </c>
      <c r="J5798">
        <v>17.400000000000002</v>
      </c>
      <c r="K5798">
        <v>1.7264664999999999</v>
      </c>
      <c r="L5798">
        <v>5.1142632750000008</v>
      </c>
    </row>
    <row r="5799" spans="1:12" x14ac:dyDescent="0.25">
      <c r="A5799" t="s">
        <v>14053</v>
      </c>
      <c r="B5799">
        <v>1</v>
      </c>
      <c r="C5799">
        <v>5</v>
      </c>
      <c r="D5799">
        <v>4</v>
      </c>
      <c r="E5799">
        <v>256760</v>
      </c>
      <c r="F5799" s="2">
        <v>0</v>
      </c>
      <c r="G5799" s="2">
        <v>0</v>
      </c>
      <c r="H5799" s="2">
        <v>0</v>
      </c>
      <c r="I5799">
        <v>0.4</v>
      </c>
      <c r="J5799">
        <v>3</v>
      </c>
      <c r="K5799">
        <v>0.12837999999999999</v>
      </c>
      <c r="L5799">
        <v>0.95493300000000003</v>
      </c>
    </row>
    <row r="5800" spans="1:12" x14ac:dyDescent="0.25">
      <c r="A5800" t="s">
        <v>397</v>
      </c>
      <c r="B5800">
        <v>1</v>
      </c>
      <c r="C5800">
        <v>7</v>
      </c>
      <c r="D5800">
        <v>7</v>
      </c>
      <c r="E5800">
        <v>724556</v>
      </c>
      <c r="F5800" s="2">
        <v>0.02</v>
      </c>
      <c r="G5800" s="2">
        <v>-0.01</v>
      </c>
      <c r="H5800" s="2">
        <v>0.01</v>
      </c>
      <c r="I5800">
        <v>0.4</v>
      </c>
      <c r="J5800">
        <v>5.6000000000000005</v>
      </c>
      <c r="K5800">
        <v>0.66227800000000003</v>
      </c>
      <c r="L5800">
        <v>1.7917973</v>
      </c>
    </row>
    <row r="5801" spans="1:12" x14ac:dyDescent="0.25">
      <c r="A5801" t="s">
        <v>397</v>
      </c>
      <c r="B5801">
        <v>1</v>
      </c>
      <c r="C5801">
        <v>8</v>
      </c>
      <c r="D5801">
        <v>8</v>
      </c>
      <c r="E5801">
        <v>410133</v>
      </c>
      <c r="F5801" s="2">
        <v>0.02</v>
      </c>
      <c r="G5801" s="2">
        <v>0</v>
      </c>
      <c r="H5801" s="2">
        <v>0</v>
      </c>
      <c r="I5801">
        <v>0.4</v>
      </c>
      <c r="J5801">
        <v>6.4</v>
      </c>
      <c r="K5801">
        <v>0.4050665</v>
      </c>
      <c r="L5801">
        <v>1.9017732750000003</v>
      </c>
    </row>
    <row r="5802" spans="1:12" x14ac:dyDescent="0.25">
      <c r="A5802" t="s">
        <v>397</v>
      </c>
      <c r="B5802">
        <v>1</v>
      </c>
      <c r="C5802">
        <v>6</v>
      </c>
      <c r="D5802">
        <v>7</v>
      </c>
      <c r="E5802">
        <v>852554</v>
      </c>
      <c r="F5802" s="2">
        <v>0.02</v>
      </c>
      <c r="G5802" s="2">
        <v>0</v>
      </c>
      <c r="H5802" s="2">
        <v>0</v>
      </c>
      <c r="I5802">
        <v>0.4</v>
      </c>
      <c r="J5802">
        <v>5.8000000000000007</v>
      </c>
      <c r="K5802">
        <v>0.62627699999999997</v>
      </c>
      <c r="L5802">
        <v>1.8291969500000003</v>
      </c>
    </row>
    <row r="5803" spans="1:12" x14ac:dyDescent="0.25">
      <c r="A5803" t="s">
        <v>397</v>
      </c>
      <c r="B5803">
        <v>1</v>
      </c>
      <c r="C5803">
        <v>7</v>
      </c>
      <c r="D5803">
        <v>7</v>
      </c>
      <c r="E5803">
        <v>441712</v>
      </c>
      <c r="F5803" s="2">
        <v>0.03</v>
      </c>
      <c r="G5803" s="2">
        <v>0</v>
      </c>
      <c r="H5803" s="2">
        <v>0.01</v>
      </c>
      <c r="I5803">
        <v>0.4</v>
      </c>
      <c r="J5803">
        <v>5.6000000000000005</v>
      </c>
      <c r="K5803">
        <v>0.77085599999999999</v>
      </c>
      <c r="L5803">
        <v>1.8297996000000001</v>
      </c>
    </row>
    <row r="5804" spans="1:12" x14ac:dyDescent="0.25">
      <c r="A5804" t="s">
        <v>15795</v>
      </c>
      <c r="B5804">
        <v>1</v>
      </c>
      <c r="C5804">
        <v>3</v>
      </c>
      <c r="D5804">
        <v>2</v>
      </c>
      <c r="E5804">
        <v>924008</v>
      </c>
      <c r="F5804" s="2">
        <v>0.02</v>
      </c>
      <c r="G5804" s="2">
        <v>0</v>
      </c>
      <c r="H5804" s="2">
        <v>0</v>
      </c>
      <c r="I5804">
        <v>0.4</v>
      </c>
      <c r="J5804">
        <v>1.4000000000000001</v>
      </c>
      <c r="K5804">
        <v>0.66200400000000004</v>
      </c>
      <c r="L5804">
        <v>0.74170139999999996</v>
      </c>
    </row>
    <row r="5805" spans="1:12" x14ac:dyDescent="0.25">
      <c r="A5805" t="s">
        <v>13470</v>
      </c>
      <c r="B5805">
        <v>1</v>
      </c>
      <c r="C5805">
        <v>945</v>
      </c>
      <c r="D5805">
        <v>3</v>
      </c>
      <c r="E5805">
        <v>4734</v>
      </c>
      <c r="F5805" s="2">
        <v>0</v>
      </c>
      <c r="G5805" s="2">
        <v>0</v>
      </c>
      <c r="H5805" s="2">
        <v>0</v>
      </c>
      <c r="I5805">
        <v>0.4</v>
      </c>
      <c r="J5805">
        <v>-186</v>
      </c>
      <c r="K5805">
        <v>2.3669999999999997E-3</v>
      </c>
      <c r="L5805">
        <v>-46.339171550000003</v>
      </c>
    </row>
    <row r="5806" spans="1:12" x14ac:dyDescent="0.25">
      <c r="A5806" t="s">
        <v>4383</v>
      </c>
      <c r="B5806">
        <v>1</v>
      </c>
      <c r="C5806">
        <v>12</v>
      </c>
      <c r="D5806">
        <v>8</v>
      </c>
      <c r="E5806">
        <v>281678</v>
      </c>
      <c r="F5806" s="2">
        <v>0.02</v>
      </c>
      <c r="G5806" s="2">
        <v>0</v>
      </c>
      <c r="H5806" s="2">
        <v>0</v>
      </c>
      <c r="I5806">
        <v>0.4</v>
      </c>
      <c r="J5806">
        <v>5.6000000000000005</v>
      </c>
      <c r="K5806">
        <v>0.340839</v>
      </c>
      <c r="L5806">
        <v>1.67929365</v>
      </c>
    </row>
    <row r="5807" spans="1:12" x14ac:dyDescent="0.25">
      <c r="A5807" t="s">
        <v>13331</v>
      </c>
      <c r="B5807">
        <v>1</v>
      </c>
      <c r="C5807">
        <v>5</v>
      </c>
      <c r="D5807">
        <v>2</v>
      </c>
      <c r="E5807">
        <v>141917</v>
      </c>
      <c r="F5807" s="2">
        <v>0.01</v>
      </c>
      <c r="G5807" s="2">
        <v>0</v>
      </c>
      <c r="H5807" s="2">
        <v>0</v>
      </c>
      <c r="I5807">
        <v>0.4</v>
      </c>
      <c r="J5807">
        <v>1</v>
      </c>
      <c r="K5807">
        <v>0.17095850000000001</v>
      </c>
      <c r="L5807">
        <v>0.469835475</v>
      </c>
    </row>
    <row r="5808" spans="1:12" x14ac:dyDescent="0.25">
      <c r="A5808" t="s">
        <v>13331</v>
      </c>
      <c r="B5808">
        <v>1</v>
      </c>
      <c r="C5808">
        <v>10</v>
      </c>
      <c r="D5808">
        <v>10</v>
      </c>
      <c r="E5808">
        <v>561970</v>
      </c>
      <c r="F5808" s="2">
        <v>0.01</v>
      </c>
      <c r="G5808" s="2">
        <v>0</v>
      </c>
      <c r="H5808" s="2">
        <v>0</v>
      </c>
      <c r="I5808">
        <v>0.4</v>
      </c>
      <c r="J5808">
        <v>8</v>
      </c>
      <c r="K5808">
        <v>0.38098500000000002</v>
      </c>
      <c r="L5808">
        <v>2.2933447500000002</v>
      </c>
    </row>
    <row r="5809" spans="1:12" x14ac:dyDescent="0.25">
      <c r="A5809" t="s">
        <v>13331</v>
      </c>
      <c r="B5809">
        <v>1</v>
      </c>
      <c r="C5809">
        <v>7</v>
      </c>
      <c r="D5809">
        <v>7</v>
      </c>
      <c r="E5809">
        <v>662158</v>
      </c>
      <c r="F5809" s="2">
        <v>0.01</v>
      </c>
      <c r="G5809" s="2">
        <v>0</v>
      </c>
      <c r="H5809" s="2">
        <v>0</v>
      </c>
      <c r="I5809">
        <v>0.4</v>
      </c>
      <c r="J5809">
        <v>5.6000000000000005</v>
      </c>
      <c r="K5809">
        <v>0.43107899999999999</v>
      </c>
      <c r="L5809">
        <v>1.71087765</v>
      </c>
    </row>
    <row r="5810" spans="1:12" x14ac:dyDescent="0.25">
      <c r="A5810" t="s">
        <v>13774</v>
      </c>
      <c r="B5810">
        <v>1</v>
      </c>
      <c r="C5810">
        <v>14</v>
      </c>
      <c r="D5810">
        <v>14</v>
      </c>
      <c r="E5810">
        <v>1119772</v>
      </c>
      <c r="F5810" s="2">
        <v>0</v>
      </c>
      <c r="G5810" s="2">
        <v>0</v>
      </c>
      <c r="H5810" s="2">
        <v>0</v>
      </c>
      <c r="I5810">
        <v>0.4</v>
      </c>
      <c r="J5810">
        <v>11.200000000000001</v>
      </c>
      <c r="K5810">
        <v>0.55988599999999999</v>
      </c>
      <c r="L5810">
        <v>3.1559601000000006</v>
      </c>
    </row>
    <row r="5811" spans="1:12" x14ac:dyDescent="0.25">
      <c r="A5811" t="s">
        <v>13774</v>
      </c>
      <c r="B5811">
        <v>1</v>
      </c>
      <c r="C5811">
        <v>17</v>
      </c>
      <c r="D5811">
        <v>12</v>
      </c>
      <c r="E5811">
        <v>868930</v>
      </c>
      <c r="F5811" s="2">
        <v>0</v>
      </c>
      <c r="G5811" s="2">
        <v>0</v>
      </c>
      <c r="H5811" s="2">
        <v>0</v>
      </c>
      <c r="I5811">
        <v>0.4</v>
      </c>
      <c r="J5811">
        <v>8.6000000000000014</v>
      </c>
      <c r="K5811">
        <v>0.43446499999999999</v>
      </c>
      <c r="L5811">
        <v>2.4620627500000003</v>
      </c>
    </row>
    <row r="5812" spans="1:12" x14ac:dyDescent="0.25">
      <c r="A5812" t="s">
        <v>16929</v>
      </c>
      <c r="B5812">
        <v>1</v>
      </c>
      <c r="C5812">
        <v>1120</v>
      </c>
      <c r="D5812">
        <v>5</v>
      </c>
      <c r="E5812">
        <v>54529</v>
      </c>
      <c r="F5812" s="2">
        <v>0.01</v>
      </c>
      <c r="G5812" s="2">
        <v>0</v>
      </c>
      <c r="H5812" s="2">
        <v>0</v>
      </c>
      <c r="I5812">
        <v>0.4</v>
      </c>
      <c r="J5812">
        <v>-219</v>
      </c>
      <c r="K5812">
        <v>0.1272645</v>
      </c>
      <c r="L5812">
        <v>-54.545457425000002</v>
      </c>
    </row>
    <row r="5813" spans="1:12" x14ac:dyDescent="0.25">
      <c r="A5813" t="s">
        <v>11243</v>
      </c>
      <c r="B5813">
        <v>1</v>
      </c>
      <c r="C5813">
        <v>8</v>
      </c>
      <c r="D5813">
        <v>8</v>
      </c>
      <c r="E5813">
        <v>1888088</v>
      </c>
      <c r="F5813" s="2">
        <v>0.05</v>
      </c>
      <c r="G5813" s="2">
        <v>0</v>
      </c>
      <c r="H5813" s="2">
        <v>0</v>
      </c>
      <c r="I5813">
        <v>0.4</v>
      </c>
      <c r="J5813">
        <v>6.4</v>
      </c>
      <c r="K5813">
        <v>1.4440440000000001</v>
      </c>
      <c r="L5813">
        <v>2.2654154000000002</v>
      </c>
    </row>
    <row r="5814" spans="1:12" x14ac:dyDescent="0.25">
      <c r="A5814" t="s">
        <v>11243</v>
      </c>
      <c r="B5814">
        <v>1</v>
      </c>
      <c r="C5814">
        <v>6</v>
      </c>
      <c r="D5814">
        <v>4</v>
      </c>
      <c r="E5814">
        <v>3832538</v>
      </c>
      <c r="F5814" s="2">
        <v>0.04</v>
      </c>
      <c r="G5814" s="2">
        <v>0</v>
      </c>
      <c r="H5814" s="2">
        <v>0</v>
      </c>
      <c r="I5814">
        <v>0.4</v>
      </c>
      <c r="J5814">
        <v>2.8000000000000003</v>
      </c>
      <c r="K5814">
        <v>2.3162690000000001</v>
      </c>
      <c r="L5814">
        <v>1.6706941500000001</v>
      </c>
    </row>
    <row r="5815" spans="1:12" x14ac:dyDescent="0.25">
      <c r="A5815" t="s">
        <v>20628</v>
      </c>
      <c r="B5815">
        <v>1</v>
      </c>
      <c r="C5815">
        <v>0</v>
      </c>
      <c r="D5815">
        <v>1</v>
      </c>
      <c r="E5815">
        <v>1648886</v>
      </c>
      <c r="F5815" s="2">
        <v>0</v>
      </c>
      <c r="G5815" s="2">
        <v>0</v>
      </c>
      <c r="H5815" s="2">
        <v>0</v>
      </c>
      <c r="I5815">
        <v>0.4</v>
      </c>
      <c r="J5815">
        <v>1</v>
      </c>
      <c r="K5815">
        <v>0.82444299999999993</v>
      </c>
      <c r="L5815">
        <v>0.69855504999999996</v>
      </c>
    </row>
    <row r="5816" spans="1:12" x14ac:dyDescent="0.25">
      <c r="A5816" t="s">
        <v>1456</v>
      </c>
      <c r="B5816">
        <v>1</v>
      </c>
      <c r="C5816">
        <v>7</v>
      </c>
      <c r="D5816">
        <v>6</v>
      </c>
      <c r="E5816">
        <v>5068126</v>
      </c>
      <c r="F5816" s="2">
        <v>0.04</v>
      </c>
      <c r="G5816" s="2">
        <v>0</v>
      </c>
      <c r="H5816" s="2">
        <v>0.01</v>
      </c>
      <c r="I5816">
        <v>0.4</v>
      </c>
      <c r="J5816">
        <v>4.6000000000000005</v>
      </c>
      <c r="K5816">
        <v>3.1840629999999996</v>
      </c>
      <c r="L5816">
        <v>2.4244220499999996</v>
      </c>
    </row>
    <row r="5817" spans="1:12" x14ac:dyDescent="0.25">
      <c r="A5817" t="s">
        <v>1456</v>
      </c>
      <c r="B5817">
        <v>1</v>
      </c>
      <c r="C5817">
        <v>6</v>
      </c>
      <c r="D5817">
        <v>5</v>
      </c>
      <c r="E5817">
        <v>3052453</v>
      </c>
      <c r="F5817" s="2">
        <v>0.02</v>
      </c>
      <c r="G5817" s="2">
        <v>0</v>
      </c>
      <c r="H5817" s="2">
        <v>0</v>
      </c>
      <c r="I5817">
        <v>0.4</v>
      </c>
      <c r="J5817">
        <v>3.8</v>
      </c>
      <c r="K5817">
        <v>1.7262264999999999</v>
      </c>
      <c r="L5817">
        <v>1.7141792749999998</v>
      </c>
    </row>
    <row r="5818" spans="1:12" x14ac:dyDescent="0.25">
      <c r="A5818" t="s">
        <v>1456</v>
      </c>
      <c r="B5818">
        <v>1</v>
      </c>
      <c r="C5818">
        <v>7</v>
      </c>
      <c r="D5818">
        <v>7</v>
      </c>
      <c r="E5818">
        <v>3611833</v>
      </c>
      <c r="F5818" s="2">
        <v>0.08</v>
      </c>
      <c r="G5818" s="2">
        <v>0</v>
      </c>
      <c r="H5818" s="2">
        <v>0.01</v>
      </c>
      <c r="I5818">
        <v>0.4</v>
      </c>
      <c r="J5818">
        <v>5.6000000000000005</v>
      </c>
      <c r="K5818">
        <v>2.8559165000000002</v>
      </c>
      <c r="L5818">
        <v>2.5595707750000001</v>
      </c>
    </row>
    <row r="5819" spans="1:12" x14ac:dyDescent="0.25">
      <c r="A5819" t="s">
        <v>1456</v>
      </c>
      <c r="B5819">
        <v>1</v>
      </c>
      <c r="C5819">
        <v>15</v>
      </c>
      <c r="D5819">
        <v>13</v>
      </c>
      <c r="E5819">
        <v>3617347</v>
      </c>
      <c r="F5819" s="2">
        <v>0.02</v>
      </c>
      <c r="G5819" s="2">
        <v>0</v>
      </c>
      <c r="H5819" s="2">
        <v>0</v>
      </c>
      <c r="I5819">
        <v>0.4</v>
      </c>
      <c r="J5819">
        <v>10</v>
      </c>
      <c r="K5819">
        <v>2.0086735</v>
      </c>
      <c r="L5819">
        <v>3.363035725</v>
      </c>
    </row>
    <row r="5820" spans="1:12" x14ac:dyDescent="0.25">
      <c r="A5820" t="s">
        <v>1456</v>
      </c>
      <c r="B5820">
        <v>1</v>
      </c>
      <c r="C5820">
        <v>7</v>
      </c>
      <c r="D5820">
        <v>7</v>
      </c>
      <c r="E5820">
        <v>2277907</v>
      </c>
      <c r="F5820" s="2">
        <v>7.0000000000000007E-2</v>
      </c>
      <c r="G5820" s="2">
        <v>0</v>
      </c>
      <c r="H5820" s="2">
        <v>0.01</v>
      </c>
      <c r="I5820">
        <v>0.4</v>
      </c>
      <c r="J5820">
        <v>5.6000000000000005</v>
      </c>
      <c r="K5820">
        <v>2.0889535000000001</v>
      </c>
      <c r="L5820">
        <v>2.2911337249999999</v>
      </c>
    </row>
    <row r="5821" spans="1:12" x14ac:dyDescent="0.25">
      <c r="A5821" t="s">
        <v>1456</v>
      </c>
      <c r="B5821">
        <v>1</v>
      </c>
      <c r="C5821">
        <v>29</v>
      </c>
      <c r="D5821">
        <v>29</v>
      </c>
      <c r="E5821">
        <v>6995168</v>
      </c>
      <c r="F5821" s="2">
        <v>0.02</v>
      </c>
      <c r="G5821" s="2">
        <v>0</v>
      </c>
      <c r="H5821" s="2">
        <v>0</v>
      </c>
      <c r="I5821">
        <v>0.4</v>
      </c>
      <c r="J5821">
        <v>23.200000000000003</v>
      </c>
      <c r="K5821">
        <v>3.697584</v>
      </c>
      <c r="L5821">
        <v>7.2541544000000009</v>
      </c>
    </row>
    <row r="5822" spans="1:12" x14ac:dyDescent="0.25">
      <c r="A5822" t="s">
        <v>1456</v>
      </c>
      <c r="B5822">
        <v>1</v>
      </c>
      <c r="C5822">
        <v>2</v>
      </c>
      <c r="D5822">
        <v>1</v>
      </c>
      <c r="E5822">
        <v>1912972</v>
      </c>
      <c r="F5822" s="2">
        <v>0.03</v>
      </c>
      <c r="G5822" s="2">
        <v>0</v>
      </c>
      <c r="H5822" s="2">
        <v>0</v>
      </c>
      <c r="I5822">
        <v>0.4</v>
      </c>
      <c r="J5822">
        <v>0.60000000000000009</v>
      </c>
      <c r="K5822">
        <v>1.256486</v>
      </c>
      <c r="L5822">
        <v>0.74977009999999999</v>
      </c>
    </row>
    <row r="5823" spans="1:12" x14ac:dyDescent="0.25">
      <c r="A5823" t="s">
        <v>1456</v>
      </c>
      <c r="B5823">
        <v>1</v>
      </c>
      <c r="C5823">
        <v>9</v>
      </c>
      <c r="D5823">
        <v>9</v>
      </c>
      <c r="E5823">
        <v>5099952</v>
      </c>
      <c r="F5823" s="2">
        <v>0.03</v>
      </c>
      <c r="G5823" s="2">
        <v>0</v>
      </c>
      <c r="H5823" s="2">
        <v>0</v>
      </c>
      <c r="I5823">
        <v>0.4</v>
      </c>
      <c r="J5823">
        <v>7.2</v>
      </c>
      <c r="K5823">
        <v>2.8499759999999998</v>
      </c>
      <c r="L5823">
        <v>2.9574916</v>
      </c>
    </row>
    <row r="5824" spans="1:12" x14ac:dyDescent="0.25">
      <c r="A5824" t="s">
        <v>1456</v>
      </c>
      <c r="B5824">
        <v>1</v>
      </c>
      <c r="C5824">
        <v>3</v>
      </c>
      <c r="D5824">
        <v>3</v>
      </c>
      <c r="E5824">
        <v>1730361</v>
      </c>
      <c r="F5824" s="2">
        <v>0.08</v>
      </c>
      <c r="G5824" s="2">
        <v>0</v>
      </c>
      <c r="H5824" s="2">
        <v>0.01</v>
      </c>
      <c r="I5824">
        <v>0.4</v>
      </c>
      <c r="J5824">
        <v>2.4000000000000004</v>
      </c>
      <c r="K5824">
        <v>1.9151805</v>
      </c>
      <c r="L5824">
        <v>1.4303131750000002</v>
      </c>
    </row>
    <row r="5825" spans="1:12" x14ac:dyDescent="0.25">
      <c r="A5825" t="s">
        <v>15680</v>
      </c>
      <c r="B5825">
        <v>1</v>
      </c>
      <c r="C5825">
        <v>16</v>
      </c>
      <c r="D5825">
        <v>15</v>
      </c>
      <c r="E5825">
        <v>652917</v>
      </c>
      <c r="F5825" s="2">
        <v>0.01</v>
      </c>
      <c r="G5825" s="2">
        <v>0</v>
      </c>
      <c r="H5825" s="2">
        <v>0</v>
      </c>
      <c r="I5825">
        <v>0.4</v>
      </c>
      <c r="J5825">
        <v>11.8</v>
      </c>
      <c r="K5825">
        <v>0.42645849999999996</v>
      </c>
      <c r="L5825">
        <v>3.2592604750000005</v>
      </c>
    </row>
    <row r="5826" spans="1:12" x14ac:dyDescent="0.25">
      <c r="A5826" t="s">
        <v>4359</v>
      </c>
      <c r="B5826">
        <v>1</v>
      </c>
      <c r="C5826">
        <v>6</v>
      </c>
      <c r="D5826">
        <v>5</v>
      </c>
      <c r="E5826">
        <v>28434</v>
      </c>
      <c r="F5826" s="2">
        <v>0.01</v>
      </c>
      <c r="G5826" s="2">
        <v>0</v>
      </c>
      <c r="H5826" s="2">
        <v>0</v>
      </c>
      <c r="I5826">
        <v>0.4</v>
      </c>
      <c r="J5826">
        <v>3.8</v>
      </c>
      <c r="K5826">
        <v>0.114217</v>
      </c>
      <c r="L5826">
        <v>1.14997595</v>
      </c>
    </row>
    <row r="5827" spans="1:12" x14ac:dyDescent="0.25">
      <c r="A5827" t="s">
        <v>7366</v>
      </c>
      <c r="B5827">
        <v>1</v>
      </c>
      <c r="C5827">
        <v>6</v>
      </c>
      <c r="D5827">
        <v>7</v>
      </c>
      <c r="E5827">
        <v>179374</v>
      </c>
      <c r="F5827" s="2">
        <v>0.01</v>
      </c>
      <c r="G5827" s="2">
        <v>0</v>
      </c>
      <c r="H5827" s="2">
        <v>0</v>
      </c>
      <c r="I5827">
        <v>0.4</v>
      </c>
      <c r="J5827">
        <v>5.8000000000000007</v>
      </c>
      <c r="K5827">
        <v>0.18968699999999999</v>
      </c>
      <c r="L5827">
        <v>1.6763904500000004</v>
      </c>
    </row>
    <row r="5828" spans="1:12" x14ac:dyDescent="0.25">
      <c r="A5828" t="s">
        <v>7366</v>
      </c>
      <c r="B5828">
        <v>1</v>
      </c>
      <c r="C5828">
        <v>6</v>
      </c>
      <c r="D5828">
        <v>6</v>
      </c>
      <c r="E5828">
        <v>303274</v>
      </c>
      <c r="F5828" s="2">
        <v>0.01</v>
      </c>
      <c r="G5828" s="2">
        <v>0</v>
      </c>
      <c r="H5828" s="2">
        <v>0</v>
      </c>
      <c r="I5828">
        <v>0.4</v>
      </c>
      <c r="J5828">
        <v>4.8000000000000007</v>
      </c>
      <c r="K5828">
        <v>0.251637</v>
      </c>
      <c r="L5828">
        <v>1.4480729500000002</v>
      </c>
    </row>
    <row r="5829" spans="1:12" x14ac:dyDescent="0.25">
      <c r="A5829" t="s">
        <v>529</v>
      </c>
      <c r="B5829">
        <v>1</v>
      </c>
      <c r="C5829">
        <v>26</v>
      </c>
      <c r="D5829">
        <v>18</v>
      </c>
      <c r="E5829">
        <v>14723484</v>
      </c>
      <c r="F5829" s="2">
        <v>0.01</v>
      </c>
      <c r="G5829" s="2">
        <v>0</v>
      </c>
      <c r="H5829" s="2">
        <v>0</v>
      </c>
      <c r="I5829">
        <v>0.4</v>
      </c>
      <c r="J5829">
        <v>12.8</v>
      </c>
      <c r="K5829">
        <v>7.4617419999999992</v>
      </c>
      <c r="L5829">
        <v>5.9716097000000001</v>
      </c>
    </row>
    <row r="5830" spans="1:12" x14ac:dyDescent="0.25">
      <c r="A5830" t="s">
        <v>529</v>
      </c>
      <c r="B5830">
        <v>1</v>
      </c>
      <c r="C5830">
        <v>4</v>
      </c>
      <c r="D5830">
        <v>4</v>
      </c>
      <c r="E5830">
        <v>7080039</v>
      </c>
      <c r="F5830" s="2">
        <v>0.01</v>
      </c>
      <c r="G5830" s="2">
        <v>0</v>
      </c>
      <c r="H5830" s="2">
        <v>0</v>
      </c>
      <c r="I5830">
        <v>0.4</v>
      </c>
      <c r="J5830">
        <v>3.2</v>
      </c>
      <c r="K5830">
        <v>3.6400194999999997</v>
      </c>
      <c r="L5830">
        <v>2.2340068249999998</v>
      </c>
    </row>
    <row r="5831" spans="1:12" x14ac:dyDescent="0.25">
      <c r="A5831" t="s">
        <v>529</v>
      </c>
      <c r="B5831">
        <v>1</v>
      </c>
      <c r="C5831">
        <v>6</v>
      </c>
      <c r="D5831">
        <v>6</v>
      </c>
      <c r="E5831">
        <v>5053825</v>
      </c>
      <c r="F5831" s="2">
        <v>0</v>
      </c>
      <c r="G5831" s="2">
        <v>0</v>
      </c>
      <c r="H5831" s="2">
        <v>0</v>
      </c>
      <c r="I5831">
        <v>0.4</v>
      </c>
      <c r="J5831">
        <v>4.8000000000000007</v>
      </c>
      <c r="K5831">
        <v>2.5269124999999999</v>
      </c>
      <c r="L5831">
        <v>2.2444193750000001</v>
      </c>
    </row>
    <row r="5832" spans="1:12" x14ac:dyDescent="0.25">
      <c r="A5832" t="s">
        <v>529</v>
      </c>
      <c r="B5832">
        <v>1</v>
      </c>
      <c r="C5832">
        <v>6</v>
      </c>
      <c r="D5832">
        <v>6</v>
      </c>
      <c r="E5832">
        <v>12955997</v>
      </c>
      <c r="F5832" s="2">
        <v>0.02</v>
      </c>
      <c r="G5832" s="2">
        <v>0</v>
      </c>
      <c r="H5832" s="2">
        <v>0</v>
      </c>
      <c r="I5832">
        <v>0.4</v>
      </c>
      <c r="J5832">
        <v>4.8000000000000007</v>
      </c>
      <c r="K5832">
        <v>6.6779985000000002</v>
      </c>
      <c r="L5832">
        <v>3.6972994750000003</v>
      </c>
    </row>
    <row r="5833" spans="1:12" x14ac:dyDescent="0.25">
      <c r="A5833" t="s">
        <v>529</v>
      </c>
      <c r="B5833">
        <v>1</v>
      </c>
      <c r="C5833">
        <v>3</v>
      </c>
      <c r="D5833">
        <v>3</v>
      </c>
      <c r="E5833">
        <v>2186681</v>
      </c>
      <c r="F5833" s="2">
        <v>0.01</v>
      </c>
      <c r="G5833" s="2">
        <v>0</v>
      </c>
      <c r="H5833" s="2">
        <v>0</v>
      </c>
      <c r="I5833">
        <v>0.4</v>
      </c>
      <c r="J5833">
        <v>2.4000000000000004</v>
      </c>
      <c r="K5833">
        <v>1.1933405000000001</v>
      </c>
      <c r="L5833">
        <v>1.1776691750000001</v>
      </c>
    </row>
    <row r="5834" spans="1:12" x14ac:dyDescent="0.25">
      <c r="A5834" t="s">
        <v>529</v>
      </c>
      <c r="B5834">
        <v>1</v>
      </c>
      <c r="C5834">
        <v>4</v>
      </c>
      <c r="D5834">
        <v>4</v>
      </c>
      <c r="E5834">
        <v>669500</v>
      </c>
      <c r="F5834" s="2">
        <v>0.02</v>
      </c>
      <c r="G5834" s="2">
        <v>-0.01</v>
      </c>
      <c r="H5834" s="2">
        <v>0.01</v>
      </c>
      <c r="I5834">
        <v>0.4</v>
      </c>
      <c r="J5834">
        <v>3.2</v>
      </c>
      <c r="K5834">
        <v>0.63475000000000004</v>
      </c>
      <c r="L5834">
        <v>1.1821625</v>
      </c>
    </row>
    <row r="5835" spans="1:12" x14ac:dyDescent="0.25">
      <c r="A5835" t="s">
        <v>529</v>
      </c>
      <c r="B5835">
        <v>1</v>
      </c>
      <c r="C5835">
        <v>2</v>
      </c>
      <c r="D5835">
        <v>3</v>
      </c>
      <c r="E5835">
        <v>1122381</v>
      </c>
      <c r="F5835" s="2">
        <v>0</v>
      </c>
      <c r="G5835" s="2">
        <v>0</v>
      </c>
      <c r="H5835" s="2">
        <v>0</v>
      </c>
      <c r="I5835">
        <v>0.4</v>
      </c>
      <c r="J5835">
        <v>2.6000000000000005</v>
      </c>
      <c r="K5835">
        <v>0.56119049999999993</v>
      </c>
      <c r="L5835">
        <v>1.0064166750000001</v>
      </c>
    </row>
    <row r="5836" spans="1:12" x14ac:dyDescent="0.25">
      <c r="A5836" t="s">
        <v>529</v>
      </c>
      <c r="B5836">
        <v>1</v>
      </c>
      <c r="C5836">
        <v>24</v>
      </c>
      <c r="D5836">
        <v>21</v>
      </c>
      <c r="E5836">
        <v>4604207</v>
      </c>
      <c r="F5836" s="2">
        <v>0</v>
      </c>
      <c r="G5836" s="2">
        <v>0</v>
      </c>
      <c r="H5836" s="2">
        <v>0</v>
      </c>
      <c r="I5836">
        <v>0.4</v>
      </c>
      <c r="J5836">
        <v>16.2</v>
      </c>
      <c r="K5836">
        <v>2.3021034999999999</v>
      </c>
      <c r="L5836">
        <v>5.0157362249999995</v>
      </c>
    </row>
    <row r="5837" spans="1:12" x14ac:dyDescent="0.25">
      <c r="A5837" t="s">
        <v>529</v>
      </c>
      <c r="B5837">
        <v>1</v>
      </c>
      <c r="C5837">
        <v>10</v>
      </c>
      <c r="D5837">
        <v>10</v>
      </c>
      <c r="E5837">
        <v>21113889</v>
      </c>
      <c r="F5837" s="2">
        <v>0.01</v>
      </c>
      <c r="G5837" s="2">
        <v>0</v>
      </c>
      <c r="H5837" s="2">
        <v>0</v>
      </c>
      <c r="I5837">
        <v>0.4</v>
      </c>
      <c r="J5837">
        <v>8</v>
      </c>
      <c r="K5837">
        <v>10.6569445</v>
      </c>
      <c r="L5837">
        <v>5.8899305749999993</v>
      </c>
    </row>
    <row r="5838" spans="1:12" x14ac:dyDescent="0.25">
      <c r="A5838" t="s">
        <v>529</v>
      </c>
      <c r="B5838">
        <v>1</v>
      </c>
      <c r="C5838">
        <v>5</v>
      </c>
      <c r="D5838">
        <v>2</v>
      </c>
      <c r="E5838">
        <v>447498</v>
      </c>
      <c r="F5838" s="2">
        <v>0.01</v>
      </c>
      <c r="G5838" s="2">
        <v>0</v>
      </c>
      <c r="H5838" s="2">
        <v>0</v>
      </c>
      <c r="I5838">
        <v>0.4</v>
      </c>
      <c r="J5838">
        <v>1</v>
      </c>
      <c r="K5838">
        <v>0.32374900000000001</v>
      </c>
      <c r="L5838">
        <v>0.52331214999999998</v>
      </c>
    </row>
    <row r="5839" spans="1:12" x14ac:dyDescent="0.25">
      <c r="A5839" t="s">
        <v>529</v>
      </c>
      <c r="B5839">
        <v>1</v>
      </c>
      <c r="C5839">
        <v>2</v>
      </c>
      <c r="D5839">
        <v>1</v>
      </c>
      <c r="E5839">
        <v>2288833</v>
      </c>
      <c r="F5839" s="2">
        <v>0.01</v>
      </c>
      <c r="G5839" s="2">
        <v>0</v>
      </c>
      <c r="H5839" s="2">
        <v>0</v>
      </c>
      <c r="I5839">
        <v>0.4</v>
      </c>
      <c r="J5839">
        <v>0.60000000000000009</v>
      </c>
      <c r="K5839">
        <v>1.2444165</v>
      </c>
      <c r="L5839">
        <v>0.74554577500000008</v>
      </c>
    </row>
    <row r="5840" spans="1:12" x14ac:dyDescent="0.25">
      <c r="A5840" t="s">
        <v>529</v>
      </c>
      <c r="B5840">
        <v>1</v>
      </c>
      <c r="C5840">
        <v>7</v>
      </c>
      <c r="D5840">
        <v>7</v>
      </c>
      <c r="E5840">
        <v>38070298</v>
      </c>
      <c r="F5840" s="2">
        <v>0.01</v>
      </c>
      <c r="G5840" s="2">
        <v>0</v>
      </c>
      <c r="H5840" s="2">
        <v>0</v>
      </c>
      <c r="I5840">
        <v>0.4</v>
      </c>
      <c r="J5840">
        <v>5.6000000000000005</v>
      </c>
      <c r="K5840">
        <v>19.135149000000002</v>
      </c>
      <c r="L5840">
        <v>8.257302150000001</v>
      </c>
    </row>
    <row r="5841" spans="1:12" x14ac:dyDescent="0.25">
      <c r="A5841" t="s">
        <v>529</v>
      </c>
      <c r="B5841">
        <v>1</v>
      </c>
      <c r="C5841">
        <v>13</v>
      </c>
      <c r="D5841">
        <v>13</v>
      </c>
      <c r="E5841">
        <v>4149544</v>
      </c>
      <c r="F5841" s="2">
        <v>0.01</v>
      </c>
      <c r="G5841" s="2">
        <v>0</v>
      </c>
      <c r="H5841" s="2">
        <v>0</v>
      </c>
      <c r="I5841">
        <v>0.4</v>
      </c>
      <c r="J5841">
        <v>10.4</v>
      </c>
      <c r="K5841">
        <v>2.1747719999999999</v>
      </c>
      <c r="L5841">
        <v>3.5211702000000002</v>
      </c>
    </row>
    <row r="5842" spans="1:12" x14ac:dyDescent="0.25">
      <c r="A5842" t="s">
        <v>529</v>
      </c>
      <c r="B5842">
        <v>1</v>
      </c>
      <c r="C5842">
        <v>13</v>
      </c>
      <c r="D5842">
        <v>7</v>
      </c>
      <c r="E5842">
        <v>8955556</v>
      </c>
      <c r="F5842" s="2">
        <v>0.03</v>
      </c>
      <c r="G5842" s="2">
        <v>0</v>
      </c>
      <c r="H5842" s="2">
        <v>0</v>
      </c>
      <c r="I5842">
        <v>0.4</v>
      </c>
      <c r="J5842">
        <v>4.4000000000000004</v>
      </c>
      <c r="K5842">
        <v>4.7777779999999996</v>
      </c>
      <c r="L5842">
        <v>2.9322223000000003</v>
      </c>
    </row>
    <row r="5843" spans="1:12" x14ac:dyDescent="0.25">
      <c r="A5843" t="s">
        <v>16845</v>
      </c>
      <c r="B5843">
        <v>1</v>
      </c>
      <c r="C5843">
        <v>5</v>
      </c>
      <c r="D5843">
        <v>4</v>
      </c>
      <c r="E5843">
        <v>988</v>
      </c>
      <c r="F5843" s="2">
        <v>0.01</v>
      </c>
      <c r="G5843" s="2">
        <v>-0.01</v>
      </c>
      <c r="H5843" s="2">
        <v>0</v>
      </c>
      <c r="I5843">
        <v>0.4</v>
      </c>
      <c r="J5843">
        <v>3</v>
      </c>
      <c r="K5843">
        <v>-4.9505999999999994E-2</v>
      </c>
      <c r="L5843">
        <v>0.89267289999999999</v>
      </c>
    </row>
    <row r="5844" spans="1:12" x14ac:dyDescent="0.25">
      <c r="A5844" t="s">
        <v>9460</v>
      </c>
      <c r="B5844">
        <v>1</v>
      </c>
      <c r="C5844">
        <v>8</v>
      </c>
      <c r="D5844">
        <v>8</v>
      </c>
      <c r="E5844">
        <v>930513</v>
      </c>
      <c r="F5844" s="2">
        <v>0.02</v>
      </c>
      <c r="G5844" s="2">
        <v>0</v>
      </c>
      <c r="H5844" s="2">
        <v>0</v>
      </c>
      <c r="I5844">
        <v>0.4</v>
      </c>
      <c r="J5844">
        <v>6.4</v>
      </c>
      <c r="K5844">
        <v>0.66525649999999992</v>
      </c>
      <c r="L5844">
        <v>1.9928397750000002</v>
      </c>
    </row>
    <row r="5845" spans="1:12" x14ac:dyDescent="0.25">
      <c r="A5845" t="s">
        <v>11798</v>
      </c>
      <c r="B5845">
        <v>1</v>
      </c>
      <c r="C5845">
        <v>7</v>
      </c>
      <c r="D5845">
        <v>3</v>
      </c>
      <c r="E5845">
        <v>39595</v>
      </c>
      <c r="F5845" s="2">
        <v>0.01</v>
      </c>
      <c r="G5845" s="2">
        <v>0</v>
      </c>
      <c r="H5845" s="2">
        <v>0</v>
      </c>
      <c r="I5845">
        <v>0.4</v>
      </c>
      <c r="J5845">
        <v>1.6000000000000003</v>
      </c>
      <c r="K5845">
        <v>0.1197975</v>
      </c>
      <c r="L5845">
        <v>0.60192912500000006</v>
      </c>
    </row>
    <row r="5846" spans="1:12" x14ac:dyDescent="0.25">
      <c r="A5846" t="s">
        <v>5532</v>
      </c>
      <c r="B5846">
        <v>1</v>
      </c>
      <c r="C5846">
        <v>22</v>
      </c>
      <c r="D5846">
        <v>17</v>
      </c>
      <c r="E5846">
        <v>603868</v>
      </c>
      <c r="F5846" s="2">
        <v>0.03</v>
      </c>
      <c r="G5846" s="2">
        <v>0</v>
      </c>
      <c r="H5846" s="2">
        <v>0</v>
      </c>
      <c r="I5846">
        <v>0.4</v>
      </c>
      <c r="J5846">
        <v>12.600000000000001</v>
      </c>
      <c r="K5846">
        <v>0.60193399999999997</v>
      </c>
      <c r="L5846">
        <v>3.5206769000000007</v>
      </c>
    </row>
    <row r="5847" spans="1:12" x14ac:dyDescent="0.25">
      <c r="A5847" t="s">
        <v>2640</v>
      </c>
      <c r="B5847">
        <v>1</v>
      </c>
      <c r="C5847">
        <v>6</v>
      </c>
      <c r="D5847">
        <v>3</v>
      </c>
      <c r="E5847">
        <v>95379</v>
      </c>
      <c r="F5847" s="2">
        <v>0</v>
      </c>
      <c r="G5847" s="2">
        <v>-0.01</v>
      </c>
      <c r="H5847" s="2">
        <v>0.01</v>
      </c>
      <c r="I5847">
        <v>0.4</v>
      </c>
      <c r="J5847">
        <v>1.8000000000000003</v>
      </c>
      <c r="K5847">
        <v>0.1476895</v>
      </c>
      <c r="L5847">
        <v>0.66169132500000005</v>
      </c>
    </row>
    <row r="5848" spans="1:12" x14ac:dyDescent="0.25">
      <c r="A5848" t="s">
        <v>2640</v>
      </c>
      <c r="B5848">
        <v>1</v>
      </c>
      <c r="C5848">
        <v>10</v>
      </c>
      <c r="D5848">
        <v>10</v>
      </c>
      <c r="E5848">
        <v>254521</v>
      </c>
      <c r="F5848" s="2">
        <v>0.01</v>
      </c>
      <c r="G5848" s="2">
        <v>0</v>
      </c>
      <c r="H5848" s="2">
        <v>0</v>
      </c>
      <c r="I5848">
        <v>0.4</v>
      </c>
      <c r="J5848">
        <v>8</v>
      </c>
      <c r="K5848">
        <v>0.2272605</v>
      </c>
      <c r="L5848">
        <v>2.2395411750000003</v>
      </c>
    </row>
    <row r="5849" spans="1:12" x14ac:dyDescent="0.25">
      <c r="A5849" t="s">
        <v>2640</v>
      </c>
      <c r="B5849">
        <v>1</v>
      </c>
      <c r="C5849">
        <v>7</v>
      </c>
      <c r="D5849">
        <v>7</v>
      </c>
      <c r="E5849">
        <v>213764</v>
      </c>
      <c r="F5849" s="2">
        <v>0.01</v>
      </c>
      <c r="G5849" s="2">
        <v>0</v>
      </c>
      <c r="H5849" s="2">
        <v>0.01</v>
      </c>
      <c r="I5849">
        <v>0.4</v>
      </c>
      <c r="J5849">
        <v>5.6000000000000005</v>
      </c>
      <c r="K5849">
        <v>0.45688200000000001</v>
      </c>
      <c r="L5849">
        <v>1.7199087</v>
      </c>
    </row>
    <row r="5850" spans="1:12" x14ac:dyDescent="0.25">
      <c r="A5850" t="s">
        <v>2640</v>
      </c>
      <c r="B5850">
        <v>1</v>
      </c>
      <c r="C5850">
        <v>6</v>
      </c>
      <c r="D5850">
        <v>6</v>
      </c>
      <c r="E5850">
        <v>39181</v>
      </c>
      <c r="F5850" s="2">
        <v>0.01</v>
      </c>
      <c r="G5850" s="2">
        <v>0</v>
      </c>
      <c r="H5850" s="2">
        <v>0</v>
      </c>
      <c r="I5850">
        <v>0.4</v>
      </c>
      <c r="J5850">
        <v>4.8000000000000007</v>
      </c>
      <c r="K5850">
        <v>0.1195905</v>
      </c>
      <c r="L5850">
        <v>1.4018566750000003</v>
      </c>
    </row>
    <row r="5851" spans="1:12" x14ac:dyDescent="0.25">
      <c r="A5851" t="s">
        <v>2640</v>
      </c>
      <c r="B5851">
        <v>1</v>
      </c>
      <c r="C5851">
        <v>9</v>
      </c>
      <c r="D5851">
        <v>3</v>
      </c>
      <c r="E5851">
        <v>239107</v>
      </c>
      <c r="F5851" s="2">
        <v>0.01</v>
      </c>
      <c r="G5851" s="2">
        <v>0</v>
      </c>
      <c r="H5851" s="2">
        <v>0</v>
      </c>
      <c r="I5851">
        <v>0.4</v>
      </c>
      <c r="J5851">
        <v>1.2000000000000002</v>
      </c>
      <c r="K5851">
        <v>0.21955350000000001</v>
      </c>
      <c r="L5851">
        <v>0.5368437250000001</v>
      </c>
    </row>
    <row r="5852" spans="1:12" x14ac:dyDescent="0.25">
      <c r="A5852" t="s">
        <v>2640</v>
      </c>
      <c r="B5852">
        <v>1</v>
      </c>
      <c r="C5852">
        <v>6</v>
      </c>
      <c r="D5852">
        <v>6</v>
      </c>
      <c r="E5852">
        <v>5019</v>
      </c>
      <c r="F5852" s="2">
        <v>0.01</v>
      </c>
      <c r="G5852" s="2">
        <v>0</v>
      </c>
      <c r="H5852" s="2">
        <v>0.01</v>
      </c>
      <c r="I5852">
        <v>0.4</v>
      </c>
      <c r="J5852">
        <v>4.8000000000000007</v>
      </c>
      <c r="K5852">
        <v>0.35250950000000003</v>
      </c>
      <c r="L5852">
        <v>1.4833783250000003</v>
      </c>
    </row>
    <row r="5853" spans="1:12" x14ac:dyDescent="0.25">
      <c r="A5853" t="s">
        <v>2640</v>
      </c>
      <c r="B5853">
        <v>1</v>
      </c>
      <c r="C5853">
        <v>4</v>
      </c>
      <c r="D5853">
        <v>4</v>
      </c>
      <c r="E5853">
        <v>1896</v>
      </c>
      <c r="F5853" s="2">
        <v>0.01</v>
      </c>
      <c r="G5853" s="2">
        <v>0</v>
      </c>
      <c r="H5853" s="2">
        <v>0</v>
      </c>
      <c r="I5853">
        <v>0.4</v>
      </c>
      <c r="J5853">
        <v>3.2</v>
      </c>
      <c r="K5853">
        <v>0.10094800000000001</v>
      </c>
      <c r="L5853">
        <v>0.9953318000000001</v>
      </c>
    </row>
    <row r="5854" spans="1:12" x14ac:dyDescent="0.25">
      <c r="A5854" t="s">
        <v>2640</v>
      </c>
      <c r="B5854">
        <v>1</v>
      </c>
      <c r="C5854">
        <v>7</v>
      </c>
      <c r="D5854">
        <v>7</v>
      </c>
      <c r="E5854">
        <v>24715</v>
      </c>
      <c r="F5854" s="2">
        <v>0.01</v>
      </c>
      <c r="G5854" s="2">
        <v>0</v>
      </c>
      <c r="H5854" s="2">
        <v>0.01</v>
      </c>
      <c r="I5854">
        <v>0.4</v>
      </c>
      <c r="J5854">
        <v>5.6000000000000005</v>
      </c>
      <c r="K5854">
        <v>0.3623575</v>
      </c>
      <c r="L5854">
        <v>1.6868251249999999</v>
      </c>
    </row>
    <row r="5855" spans="1:12" x14ac:dyDescent="0.25">
      <c r="A5855" t="s">
        <v>15761</v>
      </c>
      <c r="B5855">
        <v>1</v>
      </c>
      <c r="C5855">
        <v>7</v>
      </c>
      <c r="D5855">
        <v>4</v>
      </c>
      <c r="E5855">
        <v>58619</v>
      </c>
      <c r="F5855" s="2">
        <v>0</v>
      </c>
      <c r="G5855" s="2">
        <v>0</v>
      </c>
      <c r="H5855" s="2">
        <v>0</v>
      </c>
      <c r="I5855">
        <v>0.4</v>
      </c>
      <c r="J5855">
        <v>2.6</v>
      </c>
      <c r="K5855">
        <v>2.9309499999999999E-2</v>
      </c>
      <c r="L5855">
        <v>0.82025832500000007</v>
      </c>
    </row>
    <row r="5856" spans="1:12" x14ac:dyDescent="0.25">
      <c r="A5856" t="s">
        <v>9723</v>
      </c>
      <c r="B5856">
        <v>1</v>
      </c>
      <c r="C5856">
        <v>3</v>
      </c>
      <c r="D5856">
        <v>2</v>
      </c>
      <c r="E5856">
        <v>1037561</v>
      </c>
      <c r="F5856" s="2">
        <v>0</v>
      </c>
      <c r="G5856" s="2">
        <v>0</v>
      </c>
      <c r="H5856" s="2">
        <v>0</v>
      </c>
      <c r="I5856">
        <v>0.4</v>
      </c>
      <c r="J5856">
        <v>1.4000000000000001</v>
      </c>
      <c r="K5856">
        <v>0.51878049999999998</v>
      </c>
      <c r="L5856">
        <v>0.69157317500000004</v>
      </c>
    </row>
    <row r="5857" spans="1:12" x14ac:dyDescent="0.25">
      <c r="A5857" t="s">
        <v>6618</v>
      </c>
      <c r="B5857">
        <v>1</v>
      </c>
      <c r="C5857">
        <v>9</v>
      </c>
      <c r="D5857">
        <v>7</v>
      </c>
      <c r="E5857">
        <v>544511</v>
      </c>
      <c r="F5857" s="2">
        <v>0.04</v>
      </c>
      <c r="G5857" s="2">
        <v>0</v>
      </c>
      <c r="H5857" s="2">
        <v>0</v>
      </c>
      <c r="I5857">
        <v>0.4</v>
      </c>
      <c r="J5857">
        <v>5.2</v>
      </c>
      <c r="K5857">
        <v>0.67225550000000001</v>
      </c>
      <c r="L5857">
        <v>1.6952894249999999</v>
      </c>
    </row>
    <row r="5858" spans="1:12" x14ac:dyDescent="0.25">
      <c r="A5858" t="s">
        <v>6618</v>
      </c>
      <c r="B5858">
        <v>1</v>
      </c>
      <c r="C5858">
        <v>7</v>
      </c>
      <c r="D5858">
        <v>6</v>
      </c>
      <c r="E5858">
        <v>419510</v>
      </c>
      <c r="F5858" s="2">
        <v>0.04</v>
      </c>
      <c r="G5858" s="2">
        <v>0</v>
      </c>
      <c r="H5858" s="2">
        <v>0</v>
      </c>
      <c r="I5858">
        <v>0.4</v>
      </c>
      <c r="J5858">
        <v>4.6000000000000005</v>
      </c>
      <c r="K5858">
        <v>0.60975500000000005</v>
      </c>
      <c r="L5858">
        <v>1.5234142500000001</v>
      </c>
    </row>
    <row r="5859" spans="1:12" x14ac:dyDescent="0.25">
      <c r="A5859" t="s">
        <v>850</v>
      </c>
      <c r="B5859">
        <v>1</v>
      </c>
      <c r="C5859">
        <v>4</v>
      </c>
      <c r="D5859">
        <v>4</v>
      </c>
      <c r="E5859">
        <v>720203</v>
      </c>
      <c r="F5859" s="2">
        <v>0.03</v>
      </c>
      <c r="G5859" s="2">
        <v>0</v>
      </c>
      <c r="H5859" s="2">
        <v>0</v>
      </c>
      <c r="I5859">
        <v>0.4</v>
      </c>
      <c r="J5859">
        <v>3.2</v>
      </c>
      <c r="K5859">
        <v>0.6601014999999999</v>
      </c>
      <c r="L5859">
        <v>1.191035525</v>
      </c>
    </row>
    <row r="5860" spans="1:12" x14ac:dyDescent="0.25">
      <c r="A5860" t="s">
        <v>850</v>
      </c>
      <c r="B5860">
        <v>1</v>
      </c>
      <c r="C5860">
        <v>6</v>
      </c>
      <c r="D5860">
        <v>4</v>
      </c>
      <c r="E5860">
        <v>264956</v>
      </c>
      <c r="F5860" s="2">
        <v>0.04</v>
      </c>
      <c r="G5860" s="2">
        <v>0</v>
      </c>
      <c r="H5860" s="2">
        <v>0</v>
      </c>
      <c r="I5860">
        <v>0.4</v>
      </c>
      <c r="J5860">
        <v>2.8000000000000003</v>
      </c>
      <c r="K5860">
        <v>0.53247800000000001</v>
      </c>
      <c r="L5860">
        <v>1.0463673</v>
      </c>
    </row>
    <row r="5861" spans="1:12" x14ac:dyDescent="0.25">
      <c r="A5861" t="s">
        <v>850</v>
      </c>
      <c r="B5861">
        <v>1</v>
      </c>
      <c r="C5861">
        <v>13</v>
      </c>
      <c r="D5861">
        <v>13</v>
      </c>
      <c r="E5861">
        <v>6438646</v>
      </c>
      <c r="F5861" s="2">
        <v>0.02</v>
      </c>
      <c r="G5861" s="2">
        <v>0</v>
      </c>
      <c r="H5861" s="2">
        <v>0</v>
      </c>
      <c r="I5861">
        <v>0.4</v>
      </c>
      <c r="J5861">
        <v>10.4</v>
      </c>
      <c r="K5861">
        <v>3.4193229999999999</v>
      </c>
      <c r="L5861">
        <v>3.9567630500000002</v>
      </c>
    </row>
    <row r="5862" spans="1:12" x14ac:dyDescent="0.25">
      <c r="A5862" t="s">
        <v>850</v>
      </c>
      <c r="B5862">
        <v>1</v>
      </c>
      <c r="C5862">
        <v>1</v>
      </c>
      <c r="D5862">
        <v>1</v>
      </c>
      <c r="E5862">
        <v>734594</v>
      </c>
      <c r="F5862" s="2">
        <v>0.05</v>
      </c>
      <c r="G5862" s="2">
        <v>0</v>
      </c>
      <c r="H5862" s="2">
        <v>0</v>
      </c>
      <c r="I5862">
        <v>0.4</v>
      </c>
      <c r="J5862">
        <v>0.8</v>
      </c>
      <c r="K5862">
        <v>0.8672970000000001</v>
      </c>
      <c r="L5862">
        <v>0.66355395000000006</v>
      </c>
    </row>
    <row r="5863" spans="1:12" x14ac:dyDescent="0.25">
      <c r="A5863" t="s">
        <v>850</v>
      </c>
      <c r="B5863">
        <v>1</v>
      </c>
      <c r="C5863">
        <v>12</v>
      </c>
      <c r="D5863">
        <v>5</v>
      </c>
      <c r="E5863">
        <v>839839</v>
      </c>
      <c r="F5863" s="2">
        <v>0.02</v>
      </c>
      <c r="G5863" s="2">
        <v>0</v>
      </c>
      <c r="H5863" s="2">
        <v>0</v>
      </c>
      <c r="I5863">
        <v>0.4</v>
      </c>
      <c r="J5863">
        <v>2.5999999999999996</v>
      </c>
      <c r="K5863">
        <v>0.61991949999999996</v>
      </c>
      <c r="L5863">
        <v>1.0269718249999999</v>
      </c>
    </row>
    <row r="5864" spans="1:12" x14ac:dyDescent="0.25">
      <c r="A5864" t="s">
        <v>850</v>
      </c>
      <c r="B5864">
        <v>1</v>
      </c>
      <c r="C5864">
        <v>18</v>
      </c>
      <c r="D5864">
        <v>17</v>
      </c>
      <c r="E5864">
        <v>1552066</v>
      </c>
      <c r="F5864" s="2">
        <v>0.03</v>
      </c>
      <c r="G5864" s="2">
        <v>0</v>
      </c>
      <c r="H5864" s="2">
        <v>0</v>
      </c>
      <c r="I5864">
        <v>0.4</v>
      </c>
      <c r="J5864">
        <v>13.400000000000002</v>
      </c>
      <c r="K5864">
        <v>1.076033</v>
      </c>
      <c r="L5864">
        <v>3.8866115500000005</v>
      </c>
    </row>
    <row r="5865" spans="1:12" x14ac:dyDescent="0.25">
      <c r="A5865" t="s">
        <v>850</v>
      </c>
      <c r="B5865">
        <v>1</v>
      </c>
      <c r="C5865">
        <v>5</v>
      </c>
      <c r="D5865">
        <v>3</v>
      </c>
      <c r="E5865">
        <v>57650</v>
      </c>
      <c r="F5865" s="2">
        <v>0.06</v>
      </c>
      <c r="G5865" s="2">
        <v>0</v>
      </c>
      <c r="H5865" s="2">
        <v>0</v>
      </c>
      <c r="I5865">
        <v>0.4</v>
      </c>
      <c r="J5865">
        <v>2.0000000000000004</v>
      </c>
      <c r="K5865">
        <v>0.62882499999999997</v>
      </c>
      <c r="L5865">
        <v>0.88008875000000009</v>
      </c>
    </row>
    <row r="5866" spans="1:12" x14ac:dyDescent="0.25">
      <c r="A5866" t="s">
        <v>850</v>
      </c>
      <c r="B5866">
        <v>1</v>
      </c>
      <c r="C5866">
        <v>7</v>
      </c>
      <c r="D5866">
        <v>6</v>
      </c>
      <c r="E5866">
        <v>22893</v>
      </c>
      <c r="F5866" s="2">
        <v>0.04</v>
      </c>
      <c r="G5866" s="2">
        <v>0</v>
      </c>
      <c r="H5866" s="2">
        <v>0</v>
      </c>
      <c r="I5866">
        <v>0.4</v>
      </c>
      <c r="J5866">
        <v>4.6000000000000005</v>
      </c>
      <c r="K5866">
        <v>0.41144650000000005</v>
      </c>
      <c r="L5866">
        <v>1.454006275</v>
      </c>
    </row>
    <row r="5867" spans="1:12" x14ac:dyDescent="0.25">
      <c r="A5867" t="s">
        <v>850</v>
      </c>
      <c r="B5867">
        <v>1</v>
      </c>
      <c r="C5867">
        <v>8</v>
      </c>
      <c r="D5867">
        <v>7</v>
      </c>
      <c r="E5867">
        <v>1392693</v>
      </c>
      <c r="F5867" s="2">
        <v>0.03</v>
      </c>
      <c r="G5867" s="2">
        <v>0</v>
      </c>
      <c r="H5867" s="2">
        <v>0</v>
      </c>
      <c r="I5867">
        <v>0.4</v>
      </c>
      <c r="J5867">
        <v>5.4</v>
      </c>
      <c r="K5867">
        <v>0.99634650000000002</v>
      </c>
      <c r="L5867">
        <v>1.8587212750000002</v>
      </c>
    </row>
    <row r="5868" spans="1:12" x14ac:dyDescent="0.25">
      <c r="A5868" t="s">
        <v>850</v>
      </c>
      <c r="B5868">
        <v>1</v>
      </c>
      <c r="C5868">
        <v>3</v>
      </c>
      <c r="D5868">
        <v>3</v>
      </c>
      <c r="E5868">
        <v>264158</v>
      </c>
      <c r="F5868" s="2">
        <v>0.01</v>
      </c>
      <c r="G5868" s="2">
        <v>0</v>
      </c>
      <c r="H5868" s="2">
        <v>0</v>
      </c>
      <c r="I5868">
        <v>0.4</v>
      </c>
      <c r="J5868">
        <v>2.4000000000000004</v>
      </c>
      <c r="K5868">
        <v>0.23207900000000001</v>
      </c>
      <c r="L5868">
        <v>0.8412276500000001</v>
      </c>
    </row>
    <row r="5869" spans="1:12" x14ac:dyDescent="0.25">
      <c r="A5869" t="s">
        <v>850</v>
      </c>
      <c r="B5869">
        <v>1</v>
      </c>
      <c r="C5869">
        <v>7</v>
      </c>
      <c r="D5869">
        <v>6</v>
      </c>
      <c r="E5869">
        <v>1666296</v>
      </c>
      <c r="F5869" s="2">
        <v>0.03</v>
      </c>
      <c r="G5869" s="2">
        <v>0</v>
      </c>
      <c r="H5869" s="2">
        <v>0</v>
      </c>
      <c r="I5869">
        <v>0.4</v>
      </c>
      <c r="J5869">
        <v>4.6000000000000005</v>
      </c>
      <c r="K5869">
        <v>1.133148</v>
      </c>
      <c r="L5869">
        <v>1.7066018000000001</v>
      </c>
    </row>
    <row r="5870" spans="1:12" x14ac:dyDescent="0.25">
      <c r="A5870" t="s">
        <v>850</v>
      </c>
      <c r="B5870">
        <v>1</v>
      </c>
      <c r="C5870">
        <v>8</v>
      </c>
      <c r="D5870">
        <v>8</v>
      </c>
      <c r="E5870">
        <v>2319083</v>
      </c>
      <c r="F5870" s="2">
        <v>0.04</v>
      </c>
      <c r="G5870" s="2">
        <v>0</v>
      </c>
      <c r="H5870" s="2">
        <v>0</v>
      </c>
      <c r="I5870">
        <v>0.4</v>
      </c>
      <c r="J5870">
        <v>6.4</v>
      </c>
      <c r="K5870">
        <v>1.5595414999999999</v>
      </c>
      <c r="L5870">
        <v>2.3058395250000001</v>
      </c>
    </row>
    <row r="5871" spans="1:12" x14ac:dyDescent="0.25">
      <c r="A5871" t="s">
        <v>850</v>
      </c>
      <c r="B5871">
        <v>1</v>
      </c>
      <c r="C5871">
        <v>23</v>
      </c>
      <c r="D5871">
        <v>20</v>
      </c>
      <c r="E5871">
        <v>460011</v>
      </c>
      <c r="F5871" s="2">
        <v>0.04</v>
      </c>
      <c r="G5871" s="2">
        <v>0</v>
      </c>
      <c r="H5871" s="2">
        <v>0</v>
      </c>
      <c r="I5871">
        <v>0.4</v>
      </c>
      <c r="J5871">
        <v>15.4</v>
      </c>
      <c r="K5871">
        <v>0.6300055</v>
      </c>
      <c r="L5871">
        <v>4.2305019249999996</v>
      </c>
    </row>
    <row r="5872" spans="1:12" x14ac:dyDescent="0.25">
      <c r="A5872" t="s">
        <v>850</v>
      </c>
      <c r="B5872">
        <v>1</v>
      </c>
      <c r="C5872">
        <v>1</v>
      </c>
      <c r="D5872">
        <v>1</v>
      </c>
      <c r="E5872">
        <v>9454</v>
      </c>
      <c r="F5872" s="2">
        <v>0.03</v>
      </c>
      <c r="G5872" s="2">
        <v>0</v>
      </c>
      <c r="H5872" s="2">
        <v>0</v>
      </c>
      <c r="I5872">
        <v>0.4</v>
      </c>
      <c r="J5872">
        <v>0.8</v>
      </c>
      <c r="K5872">
        <v>0.30472699999999997</v>
      </c>
      <c r="L5872">
        <v>0.46665445000000005</v>
      </c>
    </row>
    <row r="5873" spans="1:12" x14ac:dyDescent="0.25">
      <c r="A5873" t="s">
        <v>850</v>
      </c>
      <c r="B5873">
        <v>1</v>
      </c>
      <c r="C5873">
        <v>4</v>
      </c>
      <c r="D5873">
        <v>3</v>
      </c>
      <c r="E5873">
        <v>176835</v>
      </c>
      <c r="F5873" s="2">
        <v>0.03</v>
      </c>
      <c r="G5873" s="2">
        <v>0</v>
      </c>
      <c r="H5873" s="2">
        <v>0</v>
      </c>
      <c r="I5873">
        <v>0.4</v>
      </c>
      <c r="J5873">
        <v>2.2000000000000002</v>
      </c>
      <c r="K5873">
        <v>0.38841749999999997</v>
      </c>
      <c r="L5873">
        <v>0.84594612499999999</v>
      </c>
    </row>
    <row r="5874" spans="1:12" x14ac:dyDescent="0.25">
      <c r="A5874" t="s">
        <v>850</v>
      </c>
      <c r="B5874">
        <v>1</v>
      </c>
      <c r="C5874">
        <v>12</v>
      </c>
      <c r="D5874">
        <v>9</v>
      </c>
      <c r="E5874">
        <v>1173342</v>
      </c>
      <c r="F5874" s="2">
        <v>0.03</v>
      </c>
      <c r="G5874" s="2">
        <v>0</v>
      </c>
      <c r="H5874" s="2">
        <v>0</v>
      </c>
      <c r="I5874">
        <v>0.4</v>
      </c>
      <c r="J5874">
        <v>6.6</v>
      </c>
      <c r="K5874">
        <v>0.88667099999999999</v>
      </c>
      <c r="L5874">
        <v>2.1203348499999999</v>
      </c>
    </row>
    <row r="5875" spans="1:12" x14ac:dyDescent="0.25">
      <c r="A5875" t="s">
        <v>850</v>
      </c>
      <c r="B5875">
        <v>1</v>
      </c>
      <c r="C5875">
        <v>13</v>
      </c>
      <c r="D5875">
        <v>11</v>
      </c>
      <c r="E5875">
        <v>1130020</v>
      </c>
      <c r="F5875" s="2">
        <v>0.02</v>
      </c>
      <c r="G5875" s="2">
        <v>0</v>
      </c>
      <c r="H5875" s="2">
        <v>0</v>
      </c>
      <c r="I5875">
        <v>0.4</v>
      </c>
      <c r="J5875">
        <v>8.4</v>
      </c>
      <c r="K5875">
        <v>0.76500999999999997</v>
      </c>
      <c r="L5875">
        <v>2.5277535000000002</v>
      </c>
    </row>
    <row r="5876" spans="1:12" x14ac:dyDescent="0.25">
      <c r="A5876" t="s">
        <v>850</v>
      </c>
      <c r="B5876">
        <v>1</v>
      </c>
      <c r="C5876">
        <v>2</v>
      </c>
      <c r="D5876">
        <v>2</v>
      </c>
      <c r="E5876">
        <v>30341</v>
      </c>
      <c r="F5876" s="2">
        <v>0.02</v>
      </c>
      <c r="G5876" s="2">
        <v>0</v>
      </c>
      <c r="H5876" s="2">
        <v>0</v>
      </c>
      <c r="I5876">
        <v>0.4</v>
      </c>
      <c r="J5876">
        <v>1.6</v>
      </c>
      <c r="K5876">
        <v>0.21517050000000001</v>
      </c>
      <c r="L5876">
        <v>0.63530967500000002</v>
      </c>
    </row>
    <row r="5877" spans="1:12" x14ac:dyDescent="0.25">
      <c r="A5877" t="s">
        <v>850</v>
      </c>
      <c r="B5877">
        <v>1</v>
      </c>
      <c r="C5877">
        <v>10</v>
      </c>
      <c r="D5877">
        <v>7</v>
      </c>
      <c r="E5877">
        <v>602853</v>
      </c>
      <c r="F5877" s="2">
        <v>0.05</v>
      </c>
      <c r="G5877" s="2">
        <v>0</v>
      </c>
      <c r="H5877" s="2">
        <v>0</v>
      </c>
      <c r="I5877">
        <v>0.4</v>
      </c>
      <c r="J5877">
        <v>5</v>
      </c>
      <c r="K5877">
        <v>0.80142650000000004</v>
      </c>
      <c r="L5877">
        <v>1.6904992750000001</v>
      </c>
    </row>
    <row r="5878" spans="1:12" x14ac:dyDescent="0.25">
      <c r="A5878" t="s">
        <v>850</v>
      </c>
      <c r="B5878">
        <v>1</v>
      </c>
      <c r="C5878">
        <v>6</v>
      </c>
      <c r="D5878">
        <v>5</v>
      </c>
      <c r="E5878">
        <v>999933</v>
      </c>
      <c r="F5878" s="2">
        <v>0.02</v>
      </c>
      <c r="G5878" s="2">
        <v>0</v>
      </c>
      <c r="H5878" s="2">
        <v>0</v>
      </c>
      <c r="I5878">
        <v>0.4</v>
      </c>
      <c r="J5878">
        <v>3.8</v>
      </c>
      <c r="K5878">
        <v>0.69996649999999994</v>
      </c>
      <c r="L5878">
        <v>1.3549882749999997</v>
      </c>
    </row>
    <row r="5879" spans="1:12" x14ac:dyDescent="0.25">
      <c r="A5879" t="s">
        <v>850</v>
      </c>
      <c r="B5879">
        <v>1</v>
      </c>
      <c r="C5879">
        <v>6</v>
      </c>
      <c r="D5879">
        <v>3</v>
      </c>
      <c r="E5879">
        <v>233064</v>
      </c>
      <c r="F5879" s="2">
        <v>0.01</v>
      </c>
      <c r="G5879" s="2">
        <v>0</v>
      </c>
      <c r="H5879" s="2">
        <v>0</v>
      </c>
      <c r="I5879">
        <v>0.4</v>
      </c>
      <c r="J5879">
        <v>1.8000000000000003</v>
      </c>
      <c r="K5879">
        <v>0.216532</v>
      </c>
      <c r="L5879">
        <v>0.68578620000000012</v>
      </c>
    </row>
    <row r="5880" spans="1:12" x14ac:dyDescent="0.25">
      <c r="A5880" t="s">
        <v>850</v>
      </c>
      <c r="B5880">
        <v>1</v>
      </c>
      <c r="C5880">
        <v>7</v>
      </c>
      <c r="D5880">
        <v>7</v>
      </c>
      <c r="E5880">
        <v>1324411</v>
      </c>
      <c r="F5880" s="2">
        <v>0.04</v>
      </c>
      <c r="G5880" s="2">
        <v>0</v>
      </c>
      <c r="H5880" s="2">
        <v>0</v>
      </c>
      <c r="I5880">
        <v>0.4</v>
      </c>
      <c r="J5880">
        <v>5.6000000000000005</v>
      </c>
      <c r="K5880">
        <v>1.0622055000000001</v>
      </c>
      <c r="L5880">
        <v>1.9317719250000001</v>
      </c>
    </row>
    <row r="5881" spans="1:12" x14ac:dyDescent="0.25">
      <c r="A5881" t="s">
        <v>2200</v>
      </c>
      <c r="B5881">
        <v>1</v>
      </c>
      <c r="C5881">
        <v>6</v>
      </c>
      <c r="D5881">
        <v>4</v>
      </c>
      <c r="E5881">
        <v>1144298</v>
      </c>
      <c r="F5881" s="2">
        <v>0.01</v>
      </c>
      <c r="G5881" s="2">
        <v>0</v>
      </c>
      <c r="H5881" s="2">
        <v>0</v>
      </c>
      <c r="I5881">
        <v>0.4</v>
      </c>
      <c r="J5881">
        <v>2.8000000000000003</v>
      </c>
      <c r="K5881">
        <v>0.672149</v>
      </c>
      <c r="L5881">
        <v>1.0952521500000001</v>
      </c>
    </row>
    <row r="5882" spans="1:12" x14ac:dyDescent="0.25">
      <c r="A5882" t="s">
        <v>2200</v>
      </c>
      <c r="B5882">
        <v>1</v>
      </c>
      <c r="C5882">
        <v>7</v>
      </c>
      <c r="D5882">
        <v>7</v>
      </c>
      <c r="E5882">
        <v>207902</v>
      </c>
      <c r="F5882" s="2">
        <v>0.01</v>
      </c>
      <c r="G5882" s="2">
        <v>0</v>
      </c>
      <c r="H5882" s="2">
        <v>0</v>
      </c>
      <c r="I5882">
        <v>0.4</v>
      </c>
      <c r="J5882">
        <v>5.6000000000000005</v>
      </c>
      <c r="K5882">
        <v>0.20395099999999999</v>
      </c>
      <c r="L5882">
        <v>1.6313828500000001</v>
      </c>
    </row>
    <row r="5883" spans="1:12" x14ac:dyDescent="0.25">
      <c r="A5883" t="s">
        <v>2200</v>
      </c>
      <c r="B5883">
        <v>1</v>
      </c>
      <c r="C5883">
        <v>7</v>
      </c>
      <c r="D5883">
        <v>7</v>
      </c>
      <c r="E5883">
        <v>657337</v>
      </c>
      <c r="F5883" s="2">
        <v>0</v>
      </c>
      <c r="G5883" s="2">
        <v>-0.01</v>
      </c>
      <c r="H5883" s="2">
        <v>0.01</v>
      </c>
      <c r="I5883">
        <v>0.4</v>
      </c>
      <c r="J5883">
        <v>5.6000000000000005</v>
      </c>
      <c r="K5883">
        <v>0.42866850000000001</v>
      </c>
      <c r="L5883">
        <v>1.710033975</v>
      </c>
    </row>
    <row r="5884" spans="1:12" x14ac:dyDescent="0.25">
      <c r="A5884" t="s">
        <v>2200</v>
      </c>
      <c r="B5884">
        <v>1</v>
      </c>
      <c r="C5884">
        <v>9</v>
      </c>
      <c r="D5884">
        <v>9</v>
      </c>
      <c r="E5884">
        <v>372037</v>
      </c>
      <c r="F5884" s="2">
        <v>0.01</v>
      </c>
      <c r="G5884" s="2">
        <v>0</v>
      </c>
      <c r="H5884" s="2">
        <v>0</v>
      </c>
      <c r="I5884">
        <v>0.4</v>
      </c>
      <c r="J5884">
        <v>7.2</v>
      </c>
      <c r="K5884">
        <v>0.28601850000000001</v>
      </c>
      <c r="L5884">
        <v>2.060106475</v>
      </c>
    </row>
    <row r="5885" spans="1:12" x14ac:dyDescent="0.25">
      <c r="A5885" t="s">
        <v>2200</v>
      </c>
      <c r="B5885">
        <v>1</v>
      </c>
      <c r="C5885">
        <v>4</v>
      </c>
      <c r="D5885">
        <v>2</v>
      </c>
      <c r="E5885">
        <v>2816</v>
      </c>
      <c r="F5885" s="2">
        <v>0.03</v>
      </c>
      <c r="G5885" s="2">
        <v>-0.01</v>
      </c>
      <c r="H5885" s="2">
        <v>0.01</v>
      </c>
      <c r="I5885">
        <v>0.4</v>
      </c>
      <c r="J5885">
        <v>1.2000000000000002</v>
      </c>
      <c r="K5885">
        <v>0.40140799999999999</v>
      </c>
      <c r="L5885">
        <v>0.60049280000000005</v>
      </c>
    </row>
    <row r="5886" spans="1:12" x14ac:dyDescent="0.25">
      <c r="A5886" t="s">
        <v>2200</v>
      </c>
      <c r="B5886">
        <v>1</v>
      </c>
      <c r="C5886">
        <v>6</v>
      </c>
      <c r="D5886">
        <v>7</v>
      </c>
      <c r="E5886">
        <v>376194</v>
      </c>
      <c r="F5886" s="2">
        <v>0</v>
      </c>
      <c r="G5886" s="2">
        <v>-0.01</v>
      </c>
      <c r="H5886" s="2">
        <v>0.01</v>
      </c>
      <c r="I5886">
        <v>0.4</v>
      </c>
      <c r="J5886">
        <v>5.8000000000000007</v>
      </c>
      <c r="K5886">
        <v>0.28809699999999999</v>
      </c>
      <c r="L5886">
        <v>1.7108339500000003</v>
      </c>
    </row>
    <row r="5887" spans="1:12" x14ac:dyDescent="0.25">
      <c r="A5887" t="s">
        <v>13012</v>
      </c>
      <c r="B5887">
        <v>1</v>
      </c>
      <c r="C5887">
        <v>28</v>
      </c>
      <c r="D5887">
        <v>27</v>
      </c>
      <c r="E5887">
        <v>4867664</v>
      </c>
      <c r="F5887" s="2">
        <v>0.01</v>
      </c>
      <c r="G5887" s="2">
        <v>0</v>
      </c>
      <c r="H5887" s="2">
        <v>0</v>
      </c>
      <c r="I5887">
        <v>0.4</v>
      </c>
      <c r="J5887">
        <v>21.400000000000002</v>
      </c>
      <c r="K5887">
        <v>2.5338319999999999</v>
      </c>
      <c r="L5887">
        <v>6.3968412000000008</v>
      </c>
    </row>
    <row r="5888" spans="1:12" x14ac:dyDescent="0.25">
      <c r="A5888" t="s">
        <v>18285</v>
      </c>
      <c r="B5888">
        <v>1</v>
      </c>
      <c r="C5888">
        <v>5</v>
      </c>
      <c r="D5888">
        <v>3</v>
      </c>
      <c r="E5888">
        <v>17315</v>
      </c>
      <c r="F5888" s="2">
        <v>0.01</v>
      </c>
      <c r="G5888" s="2">
        <v>0</v>
      </c>
      <c r="H5888" s="2">
        <v>0</v>
      </c>
      <c r="I5888">
        <v>0.4</v>
      </c>
      <c r="J5888">
        <v>2.0000000000000004</v>
      </c>
      <c r="K5888">
        <v>0.1086575</v>
      </c>
      <c r="L5888">
        <v>0.69803012500000017</v>
      </c>
    </row>
    <row r="5889" spans="1:12" x14ac:dyDescent="0.25">
      <c r="A5889" t="s">
        <v>18931</v>
      </c>
      <c r="B5889">
        <v>1</v>
      </c>
      <c r="C5889">
        <v>8</v>
      </c>
      <c r="D5889">
        <v>8</v>
      </c>
      <c r="E5889">
        <v>502040</v>
      </c>
      <c r="F5889" s="2">
        <v>7.0000000000000007E-2</v>
      </c>
      <c r="G5889" s="2">
        <v>0</v>
      </c>
      <c r="H5889" s="2">
        <v>0.01</v>
      </c>
      <c r="I5889">
        <v>0.4</v>
      </c>
      <c r="J5889">
        <v>6.4</v>
      </c>
      <c r="K5889">
        <v>1.20102</v>
      </c>
      <c r="L5889">
        <v>2.1803570000000003</v>
      </c>
    </row>
    <row r="5890" spans="1:12" x14ac:dyDescent="0.25">
      <c r="A5890" t="s">
        <v>18931</v>
      </c>
      <c r="B5890">
        <v>1</v>
      </c>
      <c r="C5890">
        <v>7</v>
      </c>
      <c r="D5890">
        <v>6</v>
      </c>
      <c r="E5890">
        <v>1026275</v>
      </c>
      <c r="F5890" s="2">
        <v>0.05</v>
      </c>
      <c r="G5890" s="2">
        <v>0</v>
      </c>
      <c r="H5890" s="2">
        <v>0</v>
      </c>
      <c r="I5890">
        <v>0.4</v>
      </c>
      <c r="J5890">
        <v>4.6000000000000005</v>
      </c>
      <c r="K5890">
        <v>1.0131375</v>
      </c>
      <c r="L5890">
        <v>1.6645981249999999</v>
      </c>
    </row>
    <row r="5891" spans="1:12" x14ac:dyDescent="0.25">
      <c r="A5891" t="s">
        <v>20295</v>
      </c>
      <c r="B5891">
        <v>0</v>
      </c>
      <c r="C5891">
        <v>2</v>
      </c>
      <c r="D5891">
        <v>1</v>
      </c>
      <c r="E5891">
        <v>2618344</v>
      </c>
      <c r="F5891" s="2">
        <v>0.02</v>
      </c>
      <c r="G5891" s="2">
        <v>0</v>
      </c>
      <c r="H5891" s="2">
        <v>0</v>
      </c>
      <c r="I5891">
        <v>0</v>
      </c>
      <c r="J5891">
        <v>0.60000000000000009</v>
      </c>
      <c r="K5891">
        <v>1.509172</v>
      </c>
      <c r="L5891">
        <v>0.67821019999999999</v>
      </c>
    </row>
    <row r="5892" spans="1:12" x14ac:dyDescent="0.25">
      <c r="A5892" t="s">
        <v>20295</v>
      </c>
      <c r="B5892">
        <v>1</v>
      </c>
      <c r="C5892">
        <v>5</v>
      </c>
      <c r="D5892">
        <v>6</v>
      </c>
      <c r="E5892">
        <v>122141</v>
      </c>
      <c r="F5892" s="2">
        <v>0.01</v>
      </c>
      <c r="G5892" s="2">
        <v>0</v>
      </c>
      <c r="H5892" s="2">
        <v>0</v>
      </c>
      <c r="I5892">
        <v>0.4</v>
      </c>
      <c r="J5892">
        <v>5.0000000000000009</v>
      </c>
      <c r="K5892">
        <v>0.16107050000000001</v>
      </c>
      <c r="L5892">
        <v>1.4663746750000002</v>
      </c>
    </row>
    <row r="5893" spans="1:12" x14ac:dyDescent="0.25">
      <c r="A5893" t="s">
        <v>8436</v>
      </c>
      <c r="B5893">
        <v>1</v>
      </c>
      <c r="C5893">
        <v>6</v>
      </c>
      <c r="D5893">
        <v>5</v>
      </c>
      <c r="E5893">
        <v>430191</v>
      </c>
      <c r="F5893" s="2">
        <v>0.04</v>
      </c>
      <c r="G5893" s="2">
        <v>0</v>
      </c>
      <c r="H5893" s="2">
        <v>0</v>
      </c>
      <c r="I5893">
        <v>0.4</v>
      </c>
      <c r="J5893">
        <v>3.8</v>
      </c>
      <c r="K5893">
        <v>0.61509550000000002</v>
      </c>
      <c r="L5893">
        <v>1.3252834249999998</v>
      </c>
    </row>
    <row r="5894" spans="1:12" x14ac:dyDescent="0.25">
      <c r="A5894" t="s">
        <v>2995</v>
      </c>
      <c r="B5894">
        <v>1</v>
      </c>
      <c r="C5894">
        <v>8</v>
      </c>
      <c r="D5894">
        <v>8</v>
      </c>
      <c r="E5894">
        <v>18241671</v>
      </c>
      <c r="F5894" s="2">
        <v>0.02</v>
      </c>
      <c r="G5894" s="2">
        <v>0</v>
      </c>
      <c r="H5894" s="2">
        <v>0</v>
      </c>
      <c r="I5894">
        <v>0.4</v>
      </c>
      <c r="J5894">
        <v>6.4</v>
      </c>
      <c r="K5894">
        <v>9.3208354999999994</v>
      </c>
      <c r="L5894">
        <v>5.0222924249999998</v>
      </c>
    </row>
    <row r="5895" spans="1:12" x14ac:dyDescent="0.25">
      <c r="A5895" t="s">
        <v>320</v>
      </c>
      <c r="B5895">
        <v>1</v>
      </c>
      <c r="C5895">
        <v>15</v>
      </c>
      <c r="D5895">
        <v>14</v>
      </c>
      <c r="E5895">
        <v>437541</v>
      </c>
      <c r="F5895" s="2">
        <v>0.02</v>
      </c>
      <c r="G5895" s="2">
        <v>0</v>
      </c>
      <c r="H5895" s="2">
        <v>0</v>
      </c>
      <c r="I5895">
        <v>0.4</v>
      </c>
      <c r="J5895">
        <v>11.000000000000002</v>
      </c>
      <c r="K5895">
        <v>0.41877049999999999</v>
      </c>
      <c r="L5895">
        <v>3.0565696750000004</v>
      </c>
    </row>
    <row r="5896" spans="1:12" x14ac:dyDescent="0.25">
      <c r="A5896" t="s">
        <v>320</v>
      </c>
      <c r="B5896">
        <v>1</v>
      </c>
      <c r="C5896">
        <v>15</v>
      </c>
      <c r="D5896">
        <v>9</v>
      </c>
      <c r="E5896">
        <v>395698</v>
      </c>
      <c r="F5896" s="2">
        <v>0.03</v>
      </c>
      <c r="G5896" s="2">
        <v>0</v>
      </c>
      <c r="H5896" s="2">
        <v>0</v>
      </c>
      <c r="I5896">
        <v>0.4</v>
      </c>
      <c r="J5896">
        <v>6</v>
      </c>
      <c r="K5896">
        <v>0.49784899999999999</v>
      </c>
      <c r="L5896">
        <v>1.8342471500000002</v>
      </c>
    </row>
    <row r="5897" spans="1:12" x14ac:dyDescent="0.25">
      <c r="A5897" t="s">
        <v>320</v>
      </c>
      <c r="B5897">
        <v>1</v>
      </c>
      <c r="C5897">
        <v>26</v>
      </c>
      <c r="D5897">
        <v>23</v>
      </c>
      <c r="E5897">
        <v>5019952</v>
      </c>
      <c r="F5897" s="2">
        <v>0.04</v>
      </c>
      <c r="G5897" s="2">
        <v>0</v>
      </c>
      <c r="H5897" s="2">
        <v>0</v>
      </c>
      <c r="I5897">
        <v>0.4</v>
      </c>
      <c r="J5897">
        <v>17.8</v>
      </c>
      <c r="K5897">
        <v>2.9099759999999999</v>
      </c>
      <c r="L5897">
        <v>5.6284916000000003</v>
      </c>
    </row>
    <row r="5898" spans="1:12" x14ac:dyDescent="0.25">
      <c r="A5898" t="s">
        <v>18590</v>
      </c>
      <c r="B5898">
        <v>1</v>
      </c>
      <c r="C5898">
        <v>5</v>
      </c>
      <c r="D5898">
        <v>4</v>
      </c>
      <c r="E5898">
        <v>249264</v>
      </c>
      <c r="F5898" s="2">
        <v>0.02</v>
      </c>
      <c r="G5898" s="2">
        <v>0</v>
      </c>
      <c r="H5898" s="2">
        <v>0</v>
      </c>
      <c r="I5898">
        <v>0.4</v>
      </c>
      <c r="J5898">
        <v>3</v>
      </c>
      <c r="K5898">
        <v>0.32463200000000003</v>
      </c>
      <c r="L5898">
        <v>1.0236212</v>
      </c>
    </row>
    <row r="5899" spans="1:12" x14ac:dyDescent="0.25">
      <c r="A5899" t="s">
        <v>5286</v>
      </c>
      <c r="B5899">
        <v>1</v>
      </c>
      <c r="C5899">
        <v>7</v>
      </c>
      <c r="D5899">
        <v>6</v>
      </c>
      <c r="E5899">
        <v>838711</v>
      </c>
      <c r="F5899" s="2">
        <v>0.03</v>
      </c>
      <c r="G5899" s="2">
        <v>0</v>
      </c>
      <c r="H5899" s="2">
        <v>0</v>
      </c>
      <c r="I5899">
        <v>0.4</v>
      </c>
      <c r="J5899">
        <v>4.6000000000000005</v>
      </c>
      <c r="K5899">
        <v>0.71935550000000004</v>
      </c>
      <c r="L5899">
        <v>1.5617744250000001</v>
      </c>
    </row>
    <row r="5900" spans="1:12" x14ac:dyDescent="0.25">
      <c r="A5900" t="s">
        <v>5286</v>
      </c>
      <c r="B5900">
        <v>1</v>
      </c>
      <c r="C5900">
        <v>5</v>
      </c>
      <c r="D5900">
        <v>4</v>
      </c>
      <c r="E5900">
        <v>44856</v>
      </c>
      <c r="F5900" s="2">
        <v>0.04</v>
      </c>
      <c r="G5900" s="2">
        <v>-0.02</v>
      </c>
      <c r="H5900" s="2">
        <v>0.02</v>
      </c>
      <c r="I5900">
        <v>0.4</v>
      </c>
      <c r="J5900">
        <v>3</v>
      </c>
      <c r="K5900">
        <v>0.62242799999999998</v>
      </c>
      <c r="L5900">
        <v>1.1278497999999999</v>
      </c>
    </row>
    <row r="5901" spans="1:12" x14ac:dyDescent="0.25">
      <c r="A5901" t="s">
        <v>4258</v>
      </c>
      <c r="B5901">
        <v>1</v>
      </c>
      <c r="C5901">
        <v>11</v>
      </c>
      <c r="D5901">
        <v>11</v>
      </c>
      <c r="E5901">
        <v>25393</v>
      </c>
      <c r="F5901" s="2">
        <v>0.01</v>
      </c>
      <c r="G5901" s="2">
        <v>-0.01</v>
      </c>
      <c r="H5901" s="2">
        <v>0</v>
      </c>
      <c r="I5901">
        <v>0.4</v>
      </c>
      <c r="J5901">
        <v>8.8000000000000007</v>
      </c>
      <c r="K5901">
        <v>-3.7303499999999989E-2</v>
      </c>
      <c r="L5901">
        <v>2.3469437750000002</v>
      </c>
    </row>
    <row r="5902" spans="1:12" x14ac:dyDescent="0.25">
      <c r="A5902" t="s">
        <v>4258</v>
      </c>
      <c r="B5902">
        <v>1</v>
      </c>
      <c r="C5902">
        <v>10</v>
      </c>
      <c r="D5902">
        <v>9</v>
      </c>
      <c r="E5902">
        <v>280009</v>
      </c>
      <c r="F5902" s="2">
        <v>0.01</v>
      </c>
      <c r="G5902" s="2">
        <v>0</v>
      </c>
      <c r="H5902" s="2">
        <v>0</v>
      </c>
      <c r="I5902">
        <v>0.4</v>
      </c>
      <c r="J5902">
        <v>7</v>
      </c>
      <c r="K5902">
        <v>0.24000450000000001</v>
      </c>
      <c r="L5902">
        <v>1.9940015750000002</v>
      </c>
    </row>
    <row r="5903" spans="1:12" x14ac:dyDescent="0.25">
      <c r="A5903" t="s">
        <v>4258</v>
      </c>
      <c r="B5903">
        <v>1</v>
      </c>
      <c r="C5903">
        <v>6</v>
      </c>
      <c r="D5903">
        <v>6</v>
      </c>
      <c r="E5903">
        <v>747672</v>
      </c>
      <c r="F5903" s="2">
        <v>0.01</v>
      </c>
      <c r="G5903" s="2">
        <v>0</v>
      </c>
      <c r="H5903" s="2">
        <v>0</v>
      </c>
      <c r="I5903">
        <v>0.4</v>
      </c>
      <c r="J5903">
        <v>4.8000000000000007</v>
      </c>
      <c r="K5903">
        <v>0.47383600000000003</v>
      </c>
      <c r="L5903">
        <v>1.5258426000000003</v>
      </c>
    </row>
    <row r="5904" spans="1:12" x14ac:dyDescent="0.25">
      <c r="A5904" t="s">
        <v>4258</v>
      </c>
      <c r="B5904">
        <v>1</v>
      </c>
      <c r="C5904">
        <v>7</v>
      </c>
      <c r="D5904">
        <v>6</v>
      </c>
      <c r="E5904">
        <v>52637</v>
      </c>
      <c r="F5904" s="2">
        <v>0.02</v>
      </c>
      <c r="G5904" s="2">
        <v>0</v>
      </c>
      <c r="H5904" s="2">
        <v>0</v>
      </c>
      <c r="I5904">
        <v>0.4</v>
      </c>
      <c r="J5904">
        <v>4.6000000000000005</v>
      </c>
      <c r="K5904">
        <v>0.22631850000000001</v>
      </c>
      <c r="L5904">
        <v>1.389211475</v>
      </c>
    </row>
    <row r="5905" spans="1:12" x14ac:dyDescent="0.25">
      <c r="A5905" t="s">
        <v>13637</v>
      </c>
      <c r="B5905">
        <v>1</v>
      </c>
      <c r="C5905">
        <v>10</v>
      </c>
      <c r="D5905">
        <v>10</v>
      </c>
      <c r="E5905">
        <v>1397713</v>
      </c>
      <c r="F5905" s="2">
        <v>0.01</v>
      </c>
      <c r="G5905" s="2">
        <v>0</v>
      </c>
      <c r="H5905" s="2">
        <v>0</v>
      </c>
      <c r="I5905">
        <v>0.4</v>
      </c>
      <c r="J5905">
        <v>8</v>
      </c>
      <c r="K5905">
        <v>0.79885649999999997</v>
      </c>
      <c r="L5905">
        <v>2.439599775</v>
      </c>
    </row>
    <row r="5906" spans="1:12" x14ac:dyDescent="0.25">
      <c r="A5906" t="s">
        <v>13637</v>
      </c>
      <c r="B5906">
        <v>1</v>
      </c>
      <c r="C5906">
        <v>6</v>
      </c>
      <c r="D5906">
        <v>2</v>
      </c>
      <c r="E5906">
        <v>25512</v>
      </c>
      <c r="F5906" s="2">
        <v>0.02</v>
      </c>
      <c r="G5906" s="2">
        <v>0</v>
      </c>
      <c r="H5906" s="2">
        <v>0</v>
      </c>
      <c r="I5906">
        <v>0.4</v>
      </c>
      <c r="J5906">
        <v>0.8</v>
      </c>
      <c r="K5906">
        <v>0.212756</v>
      </c>
      <c r="L5906">
        <v>0.43446460000000003</v>
      </c>
    </row>
    <row r="5907" spans="1:12" x14ac:dyDescent="0.25">
      <c r="A5907" t="s">
        <v>3784</v>
      </c>
      <c r="B5907">
        <v>1</v>
      </c>
      <c r="C5907">
        <v>7</v>
      </c>
      <c r="D5907">
        <v>7</v>
      </c>
      <c r="E5907">
        <v>366408</v>
      </c>
      <c r="F5907" s="2">
        <v>0.02</v>
      </c>
      <c r="G5907" s="2">
        <v>0</v>
      </c>
      <c r="H5907" s="2">
        <v>0</v>
      </c>
      <c r="I5907">
        <v>0.4</v>
      </c>
      <c r="J5907">
        <v>5.6000000000000005</v>
      </c>
      <c r="K5907">
        <v>0.38320399999999999</v>
      </c>
      <c r="L5907">
        <v>1.6941214</v>
      </c>
    </row>
    <row r="5908" spans="1:12" x14ac:dyDescent="0.25">
      <c r="A5908" t="s">
        <v>18094</v>
      </c>
      <c r="B5908">
        <v>1</v>
      </c>
      <c r="C5908">
        <v>6</v>
      </c>
      <c r="D5908">
        <v>3</v>
      </c>
      <c r="E5908">
        <v>240093</v>
      </c>
      <c r="F5908" s="2">
        <v>0.03</v>
      </c>
      <c r="G5908" s="2">
        <v>0</v>
      </c>
      <c r="H5908" s="2">
        <v>0</v>
      </c>
      <c r="I5908">
        <v>0.4</v>
      </c>
      <c r="J5908">
        <v>1.8000000000000003</v>
      </c>
      <c r="K5908">
        <v>0.42004649999999999</v>
      </c>
      <c r="L5908">
        <v>0.75701627500000002</v>
      </c>
    </row>
    <row r="5909" spans="1:12" x14ac:dyDescent="0.25">
      <c r="A5909" t="s">
        <v>8042</v>
      </c>
      <c r="B5909">
        <v>1</v>
      </c>
      <c r="C5909">
        <v>5</v>
      </c>
      <c r="D5909">
        <v>3</v>
      </c>
      <c r="E5909">
        <v>13659</v>
      </c>
      <c r="F5909" s="2">
        <v>0</v>
      </c>
      <c r="G5909" s="2">
        <v>0</v>
      </c>
      <c r="H5909" s="2">
        <v>0</v>
      </c>
      <c r="I5909">
        <v>0.4</v>
      </c>
      <c r="J5909">
        <v>2.0000000000000004</v>
      </c>
      <c r="K5909">
        <v>6.8294999999999996E-3</v>
      </c>
      <c r="L5909">
        <v>0.66239032500000017</v>
      </c>
    </row>
    <row r="5910" spans="1:12" x14ac:dyDescent="0.25">
      <c r="A5910" t="s">
        <v>17173</v>
      </c>
      <c r="B5910">
        <v>1</v>
      </c>
      <c r="C5910">
        <v>1878</v>
      </c>
      <c r="D5910">
        <v>4</v>
      </c>
      <c r="E5910">
        <v>4008</v>
      </c>
      <c r="F5910" s="2">
        <v>0</v>
      </c>
      <c r="G5910" s="2">
        <v>0</v>
      </c>
      <c r="H5910" s="2">
        <v>0</v>
      </c>
      <c r="I5910">
        <v>0.4</v>
      </c>
      <c r="J5910">
        <v>-371.6</v>
      </c>
      <c r="K5910">
        <v>2.0039999999999997E-3</v>
      </c>
      <c r="L5910">
        <v>-92.739298600000012</v>
      </c>
    </row>
    <row r="5911" spans="1:12" x14ac:dyDescent="0.25">
      <c r="A5911" t="s">
        <v>5342</v>
      </c>
      <c r="B5911">
        <v>1</v>
      </c>
      <c r="C5911">
        <v>14</v>
      </c>
      <c r="D5911">
        <v>14</v>
      </c>
      <c r="E5911">
        <v>3962616</v>
      </c>
      <c r="F5911" s="2">
        <v>0.06</v>
      </c>
      <c r="G5911" s="2">
        <v>0</v>
      </c>
      <c r="H5911" s="2">
        <v>0</v>
      </c>
      <c r="I5911">
        <v>0.4</v>
      </c>
      <c r="J5911">
        <v>11.200000000000001</v>
      </c>
      <c r="K5911">
        <v>2.5813079999999999</v>
      </c>
      <c r="L5911">
        <v>3.8634578000000004</v>
      </c>
    </row>
    <row r="5912" spans="1:12" x14ac:dyDescent="0.25">
      <c r="A5912" t="s">
        <v>5342</v>
      </c>
      <c r="B5912">
        <v>1</v>
      </c>
      <c r="C5912">
        <v>24</v>
      </c>
      <c r="D5912">
        <v>22</v>
      </c>
      <c r="E5912">
        <v>2703619</v>
      </c>
      <c r="F5912" s="2">
        <v>0.05</v>
      </c>
      <c r="G5912" s="2">
        <v>0</v>
      </c>
      <c r="H5912" s="2">
        <v>0</v>
      </c>
      <c r="I5912">
        <v>0.4</v>
      </c>
      <c r="J5912">
        <v>17.200000000000003</v>
      </c>
      <c r="K5912">
        <v>1.8518094999999999</v>
      </c>
      <c r="L5912">
        <v>5.1081333250000007</v>
      </c>
    </row>
    <row r="5913" spans="1:12" x14ac:dyDescent="0.25">
      <c r="A5913" t="s">
        <v>5342</v>
      </c>
      <c r="B5913">
        <v>1</v>
      </c>
      <c r="C5913">
        <v>8</v>
      </c>
      <c r="D5913">
        <v>6</v>
      </c>
      <c r="E5913">
        <v>4377973</v>
      </c>
      <c r="F5913" s="2">
        <v>0.05</v>
      </c>
      <c r="G5913" s="2">
        <v>0</v>
      </c>
      <c r="H5913" s="2">
        <v>0</v>
      </c>
      <c r="I5913">
        <v>0.4</v>
      </c>
      <c r="J5913">
        <v>4.4000000000000004</v>
      </c>
      <c r="K5913">
        <v>2.6889864999999999</v>
      </c>
      <c r="L5913">
        <v>2.201145275</v>
      </c>
    </row>
    <row r="5914" spans="1:12" x14ac:dyDescent="0.25">
      <c r="A5914" t="s">
        <v>874</v>
      </c>
      <c r="B5914">
        <v>1</v>
      </c>
      <c r="C5914">
        <v>8</v>
      </c>
      <c r="D5914">
        <v>8</v>
      </c>
      <c r="E5914">
        <v>291502</v>
      </c>
      <c r="F5914" s="2">
        <v>0.04</v>
      </c>
      <c r="G5914" s="2">
        <v>0</v>
      </c>
      <c r="H5914" s="2">
        <v>0</v>
      </c>
      <c r="I5914">
        <v>0.4</v>
      </c>
      <c r="J5914">
        <v>6.4</v>
      </c>
      <c r="K5914">
        <v>0.54575099999999999</v>
      </c>
      <c r="L5914">
        <v>1.9510128500000001</v>
      </c>
    </row>
    <row r="5915" spans="1:12" x14ac:dyDescent="0.25">
      <c r="A5915" t="s">
        <v>13791</v>
      </c>
      <c r="B5915">
        <v>1</v>
      </c>
      <c r="C5915">
        <v>10</v>
      </c>
      <c r="D5915">
        <v>10</v>
      </c>
      <c r="E5915">
        <v>139039</v>
      </c>
      <c r="F5915" s="2">
        <v>0.02</v>
      </c>
      <c r="G5915" s="2">
        <v>0</v>
      </c>
      <c r="H5915" s="2">
        <v>0</v>
      </c>
      <c r="I5915">
        <v>0.4</v>
      </c>
      <c r="J5915">
        <v>8</v>
      </c>
      <c r="K5915">
        <v>0.26951950000000002</v>
      </c>
      <c r="L5915">
        <v>2.254331825</v>
      </c>
    </row>
    <row r="5916" spans="1:12" x14ac:dyDescent="0.25">
      <c r="A5916" t="s">
        <v>17382</v>
      </c>
      <c r="B5916">
        <v>1</v>
      </c>
      <c r="C5916">
        <v>3</v>
      </c>
      <c r="D5916">
        <v>2</v>
      </c>
      <c r="E5916">
        <v>9443</v>
      </c>
      <c r="F5916" s="2">
        <v>0.03</v>
      </c>
      <c r="G5916" s="2">
        <v>0</v>
      </c>
      <c r="H5916" s="2">
        <v>0</v>
      </c>
      <c r="I5916">
        <v>0.4</v>
      </c>
      <c r="J5916">
        <v>1.4000000000000001</v>
      </c>
      <c r="K5916">
        <v>0.30472149999999998</v>
      </c>
      <c r="L5916">
        <v>0.61665252500000001</v>
      </c>
    </row>
    <row r="5917" spans="1:12" x14ac:dyDescent="0.25">
      <c r="A5917" t="s">
        <v>41</v>
      </c>
      <c r="B5917">
        <v>1</v>
      </c>
      <c r="C5917">
        <v>7</v>
      </c>
      <c r="D5917">
        <v>4</v>
      </c>
      <c r="E5917">
        <v>213618</v>
      </c>
      <c r="F5917" s="2">
        <v>0</v>
      </c>
      <c r="G5917" s="2">
        <v>0</v>
      </c>
      <c r="H5917" s="2">
        <v>0</v>
      </c>
      <c r="I5917">
        <v>0.4</v>
      </c>
      <c r="J5917">
        <v>2.6</v>
      </c>
      <c r="K5917">
        <v>0.106809</v>
      </c>
      <c r="L5917">
        <v>0.84738315000000008</v>
      </c>
    </row>
    <row r="5918" spans="1:12" x14ac:dyDescent="0.25">
      <c r="A5918" t="s">
        <v>41</v>
      </c>
      <c r="B5918">
        <v>1</v>
      </c>
      <c r="C5918">
        <v>7</v>
      </c>
      <c r="D5918">
        <v>4</v>
      </c>
      <c r="E5918">
        <v>6447</v>
      </c>
      <c r="F5918" s="2">
        <v>0</v>
      </c>
      <c r="G5918" s="2">
        <v>0</v>
      </c>
      <c r="H5918" s="2">
        <v>0</v>
      </c>
      <c r="I5918">
        <v>0.4</v>
      </c>
      <c r="J5918">
        <v>2.6</v>
      </c>
      <c r="K5918">
        <v>3.2234999999999998E-3</v>
      </c>
      <c r="L5918">
        <v>0.81112822500000004</v>
      </c>
    </row>
    <row r="5919" spans="1:12" x14ac:dyDescent="0.25">
      <c r="A5919" t="s">
        <v>41</v>
      </c>
      <c r="B5919">
        <v>1</v>
      </c>
      <c r="C5919">
        <v>8</v>
      </c>
      <c r="D5919">
        <v>7</v>
      </c>
      <c r="E5919">
        <v>605918</v>
      </c>
      <c r="F5919" s="2">
        <v>0.01</v>
      </c>
      <c r="G5919" s="2">
        <v>0</v>
      </c>
      <c r="H5919" s="2">
        <v>0</v>
      </c>
      <c r="I5919">
        <v>0.4</v>
      </c>
      <c r="J5919">
        <v>5.4</v>
      </c>
      <c r="K5919">
        <v>0.40295899999999996</v>
      </c>
      <c r="L5919">
        <v>1.6510356500000003</v>
      </c>
    </row>
    <row r="5920" spans="1:12" x14ac:dyDescent="0.25">
      <c r="A5920" t="s">
        <v>41</v>
      </c>
      <c r="B5920">
        <v>1</v>
      </c>
      <c r="C5920">
        <v>4</v>
      </c>
      <c r="D5920">
        <v>2</v>
      </c>
      <c r="E5920">
        <v>8021</v>
      </c>
      <c r="F5920" s="2">
        <v>0.01</v>
      </c>
      <c r="G5920" s="2">
        <v>0</v>
      </c>
      <c r="H5920" s="2">
        <v>0</v>
      </c>
      <c r="I5920">
        <v>0.4</v>
      </c>
      <c r="J5920">
        <v>1.2000000000000002</v>
      </c>
      <c r="K5920">
        <v>0.10401050000000001</v>
      </c>
      <c r="L5920">
        <v>0.49640367500000004</v>
      </c>
    </row>
    <row r="5921" spans="1:12" x14ac:dyDescent="0.25">
      <c r="A5921" t="s">
        <v>41</v>
      </c>
      <c r="B5921">
        <v>1</v>
      </c>
      <c r="C5921">
        <v>7</v>
      </c>
      <c r="D5921">
        <v>1</v>
      </c>
      <c r="E5921">
        <v>49462</v>
      </c>
      <c r="F5921" s="2">
        <v>0</v>
      </c>
      <c r="G5921" s="2">
        <v>0</v>
      </c>
      <c r="H5921" s="2">
        <v>0</v>
      </c>
      <c r="I5921">
        <v>0.4</v>
      </c>
      <c r="J5921">
        <v>-0.40000000000000013</v>
      </c>
      <c r="K5921">
        <v>2.4731E-2</v>
      </c>
      <c r="L5921">
        <v>6.865584999999999E-2</v>
      </c>
    </row>
    <row r="5922" spans="1:12" x14ac:dyDescent="0.25">
      <c r="A5922" t="s">
        <v>41</v>
      </c>
      <c r="B5922">
        <v>1</v>
      </c>
      <c r="C5922">
        <v>7</v>
      </c>
      <c r="D5922">
        <v>1</v>
      </c>
      <c r="E5922">
        <v>35235</v>
      </c>
      <c r="F5922" s="2">
        <v>0</v>
      </c>
      <c r="G5922" s="2">
        <v>0</v>
      </c>
      <c r="H5922" s="2">
        <v>0</v>
      </c>
      <c r="I5922">
        <v>0.4</v>
      </c>
      <c r="J5922">
        <v>-0.40000000000000013</v>
      </c>
      <c r="K5922">
        <v>1.7617499999999998E-2</v>
      </c>
      <c r="L5922">
        <v>6.6166124999999992E-2</v>
      </c>
    </row>
    <row r="5923" spans="1:12" x14ac:dyDescent="0.25">
      <c r="A5923" t="s">
        <v>41</v>
      </c>
      <c r="B5923">
        <v>1</v>
      </c>
      <c r="C5923">
        <v>2</v>
      </c>
      <c r="D5923">
        <v>1</v>
      </c>
      <c r="E5923">
        <v>9391</v>
      </c>
      <c r="F5923" s="2">
        <v>0</v>
      </c>
      <c r="G5923" s="2">
        <v>0</v>
      </c>
      <c r="H5923" s="2">
        <v>0</v>
      </c>
      <c r="I5923">
        <v>0.4</v>
      </c>
      <c r="J5923">
        <v>0.60000000000000009</v>
      </c>
      <c r="K5923">
        <v>4.6955E-3</v>
      </c>
      <c r="L5923">
        <v>0.31164342500000003</v>
      </c>
    </row>
    <row r="5924" spans="1:12" x14ac:dyDescent="0.25">
      <c r="A5924" t="s">
        <v>41</v>
      </c>
      <c r="B5924">
        <v>1</v>
      </c>
      <c r="C5924">
        <v>7</v>
      </c>
      <c r="D5924">
        <v>4</v>
      </c>
      <c r="E5924">
        <v>101082</v>
      </c>
      <c r="F5924" s="2">
        <v>0</v>
      </c>
      <c r="G5924" s="2">
        <v>0</v>
      </c>
      <c r="H5924" s="2">
        <v>0</v>
      </c>
      <c r="I5924">
        <v>0.4</v>
      </c>
      <c r="J5924">
        <v>2.6</v>
      </c>
      <c r="K5924">
        <v>5.0540999999999996E-2</v>
      </c>
      <c r="L5924">
        <v>0.8276893500000001</v>
      </c>
    </row>
    <row r="5925" spans="1:12" x14ac:dyDescent="0.25">
      <c r="A5925" t="s">
        <v>41</v>
      </c>
      <c r="B5925">
        <v>1</v>
      </c>
      <c r="C5925">
        <v>2</v>
      </c>
      <c r="D5925">
        <v>1</v>
      </c>
      <c r="E5925">
        <v>2700</v>
      </c>
      <c r="F5925" s="2">
        <v>0.02</v>
      </c>
      <c r="G5925" s="2">
        <v>0</v>
      </c>
      <c r="H5925" s="2">
        <v>0</v>
      </c>
      <c r="I5925">
        <v>0.4</v>
      </c>
      <c r="J5925">
        <v>0.60000000000000009</v>
      </c>
      <c r="K5925">
        <v>0.20135</v>
      </c>
      <c r="L5925">
        <v>0.38047250000000005</v>
      </c>
    </row>
    <row r="5926" spans="1:12" x14ac:dyDescent="0.25">
      <c r="A5926" t="s">
        <v>41</v>
      </c>
      <c r="B5926">
        <v>1</v>
      </c>
      <c r="C5926">
        <v>24</v>
      </c>
      <c r="D5926">
        <v>11</v>
      </c>
      <c r="E5926">
        <v>2051675</v>
      </c>
      <c r="F5926" s="2">
        <v>0.02</v>
      </c>
      <c r="G5926" s="2">
        <v>0</v>
      </c>
      <c r="H5926" s="2">
        <v>0</v>
      </c>
      <c r="I5926">
        <v>0.4</v>
      </c>
      <c r="J5926">
        <v>6.2000000000000011</v>
      </c>
      <c r="K5926">
        <v>1.2258374999999999</v>
      </c>
      <c r="L5926">
        <v>2.1390431250000006</v>
      </c>
    </row>
    <row r="5927" spans="1:12" x14ac:dyDescent="0.25">
      <c r="A5927" t="s">
        <v>41</v>
      </c>
      <c r="B5927">
        <v>1</v>
      </c>
      <c r="C5927">
        <v>3</v>
      </c>
      <c r="D5927">
        <v>3</v>
      </c>
      <c r="E5927">
        <v>100120</v>
      </c>
      <c r="F5927" s="2">
        <v>0</v>
      </c>
      <c r="G5927" s="2">
        <v>0</v>
      </c>
      <c r="H5927" s="2">
        <v>0</v>
      </c>
      <c r="I5927">
        <v>0.4</v>
      </c>
      <c r="J5927">
        <v>2.4000000000000004</v>
      </c>
      <c r="K5927">
        <v>5.006E-2</v>
      </c>
      <c r="L5927">
        <v>0.77752100000000013</v>
      </c>
    </row>
    <row r="5928" spans="1:12" x14ac:dyDescent="0.25">
      <c r="A5928" t="s">
        <v>41</v>
      </c>
      <c r="B5928">
        <v>1</v>
      </c>
      <c r="C5928">
        <v>7</v>
      </c>
      <c r="D5928">
        <v>6</v>
      </c>
      <c r="E5928">
        <v>433420</v>
      </c>
      <c r="F5928" s="2">
        <v>0</v>
      </c>
      <c r="G5928" s="2">
        <v>0</v>
      </c>
      <c r="H5928" s="2">
        <v>0</v>
      </c>
      <c r="I5928">
        <v>0.4</v>
      </c>
      <c r="J5928">
        <v>4.6000000000000005</v>
      </c>
      <c r="K5928">
        <v>0.21670999999999999</v>
      </c>
      <c r="L5928">
        <v>1.3858485</v>
      </c>
    </row>
    <row r="5929" spans="1:12" x14ac:dyDescent="0.25">
      <c r="A5929" t="s">
        <v>41</v>
      </c>
      <c r="B5929">
        <v>1</v>
      </c>
      <c r="C5929">
        <v>7</v>
      </c>
      <c r="D5929">
        <v>1</v>
      </c>
      <c r="E5929">
        <v>4524</v>
      </c>
      <c r="F5929" s="2">
        <v>0.01</v>
      </c>
      <c r="G5929" s="2">
        <v>0</v>
      </c>
      <c r="H5929" s="2">
        <v>0</v>
      </c>
      <c r="I5929">
        <v>0.4</v>
      </c>
      <c r="J5929">
        <v>-0.40000000000000013</v>
      </c>
      <c r="K5929">
        <v>0.10226200000000001</v>
      </c>
      <c r="L5929">
        <v>9.5791700000000007E-2</v>
      </c>
    </row>
    <row r="5930" spans="1:12" x14ac:dyDescent="0.25">
      <c r="A5930" t="s">
        <v>41</v>
      </c>
      <c r="B5930">
        <v>1</v>
      </c>
      <c r="C5930">
        <v>3</v>
      </c>
      <c r="D5930">
        <v>1</v>
      </c>
      <c r="E5930">
        <v>8394</v>
      </c>
      <c r="F5930" s="2">
        <v>0.01</v>
      </c>
      <c r="G5930" s="2">
        <v>0</v>
      </c>
      <c r="H5930" s="2">
        <v>0</v>
      </c>
      <c r="I5930">
        <v>0.4</v>
      </c>
      <c r="J5930">
        <v>0.4</v>
      </c>
      <c r="K5930">
        <v>0.10419700000000001</v>
      </c>
      <c r="L5930">
        <v>0.29646895000000001</v>
      </c>
    </row>
    <row r="5931" spans="1:12" x14ac:dyDescent="0.25">
      <c r="A5931" t="s">
        <v>18221</v>
      </c>
      <c r="B5931">
        <v>1</v>
      </c>
      <c r="C5931">
        <v>5</v>
      </c>
      <c r="D5931">
        <v>4</v>
      </c>
      <c r="E5931">
        <v>64584</v>
      </c>
      <c r="F5931" s="2">
        <v>0.06</v>
      </c>
      <c r="G5931" s="2">
        <v>0</v>
      </c>
      <c r="H5931" s="2">
        <v>0</v>
      </c>
      <c r="I5931">
        <v>0.4</v>
      </c>
      <c r="J5931">
        <v>3</v>
      </c>
      <c r="K5931">
        <v>0.63229199999999997</v>
      </c>
      <c r="L5931">
        <v>1.1313021999999999</v>
      </c>
    </row>
    <row r="5932" spans="1:12" x14ac:dyDescent="0.25">
      <c r="A5932" t="s">
        <v>2177</v>
      </c>
      <c r="B5932">
        <v>1</v>
      </c>
      <c r="C5932">
        <v>7</v>
      </c>
      <c r="D5932">
        <v>6</v>
      </c>
      <c r="E5932">
        <v>220164</v>
      </c>
      <c r="F5932" s="2">
        <v>0.06</v>
      </c>
      <c r="G5932" s="2">
        <v>0</v>
      </c>
      <c r="H5932" s="2">
        <v>0.01</v>
      </c>
      <c r="I5932">
        <v>0.4</v>
      </c>
      <c r="J5932">
        <v>4.6000000000000005</v>
      </c>
      <c r="K5932">
        <v>0.96008199999999999</v>
      </c>
      <c r="L5932">
        <v>1.6460287</v>
      </c>
    </row>
    <row r="5933" spans="1:12" x14ac:dyDescent="0.25">
      <c r="A5933" t="s">
        <v>2177</v>
      </c>
      <c r="B5933">
        <v>1</v>
      </c>
      <c r="C5933">
        <v>10</v>
      </c>
      <c r="D5933">
        <v>9</v>
      </c>
      <c r="E5933">
        <v>249314</v>
      </c>
      <c r="F5933" s="2">
        <v>0.06</v>
      </c>
      <c r="G5933" s="2">
        <v>0</v>
      </c>
      <c r="H5933" s="2">
        <v>0</v>
      </c>
      <c r="I5933">
        <v>0.4</v>
      </c>
      <c r="J5933">
        <v>7</v>
      </c>
      <c r="K5933">
        <v>0.724657</v>
      </c>
      <c r="L5933">
        <v>2.1636299500000002</v>
      </c>
    </row>
    <row r="5934" spans="1:12" x14ac:dyDescent="0.25">
      <c r="A5934" t="s">
        <v>2177</v>
      </c>
      <c r="B5934">
        <v>1</v>
      </c>
      <c r="C5934">
        <v>5</v>
      </c>
      <c r="D5934">
        <v>4</v>
      </c>
      <c r="E5934">
        <v>220181</v>
      </c>
      <c r="F5934" s="2">
        <v>0.05</v>
      </c>
      <c r="G5934" s="2">
        <v>0</v>
      </c>
      <c r="H5934" s="2">
        <v>0.02</v>
      </c>
      <c r="I5934">
        <v>0.4</v>
      </c>
      <c r="J5934">
        <v>3</v>
      </c>
      <c r="K5934">
        <v>1.1100905000000001</v>
      </c>
      <c r="L5934">
        <v>1.298531675</v>
      </c>
    </row>
    <row r="5935" spans="1:12" x14ac:dyDescent="0.25">
      <c r="A5935" t="s">
        <v>2177</v>
      </c>
      <c r="B5935">
        <v>1</v>
      </c>
      <c r="C5935">
        <v>4</v>
      </c>
      <c r="D5935">
        <v>1</v>
      </c>
      <c r="E5935">
        <v>216921</v>
      </c>
      <c r="F5935" s="2">
        <v>0.06</v>
      </c>
      <c r="G5935" s="2">
        <v>0</v>
      </c>
      <c r="H5935" s="2">
        <v>0.01</v>
      </c>
      <c r="I5935">
        <v>0.4</v>
      </c>
      <c r="J5935">
        <v>0.19999999999999996</v>
      </c>
      <c r="K5935">
        <v>0.95846049999999994</v>
      </c>
      <c r="L5935">
        <v>0.54546117500000002</v>
      </c>
    </row>
    <row r="5936" spans="1:12" x14ac:dyDescent="0.25">
      <c r="A5936" t="s">
        <v>2177</v>
      </c>
      <c r="B5936">
        <v>1</v>
      </c>
      <c r="C5936">
        <v>14</v>
      </c>
      <c r="D5936">
        <v>13</v>
      </c>
      <c r="E5936">
        <v>380230</v>
      </c>
      <c r="F5936" s="2">
        <v>0.08</v>
      </c>
      <c r="G5936" s="2">
        <v>0</v>
      </c>
      <c r="H5936" s="2">
        <v>0.01</v>
      </c>
      <c r="I5936">
        <v>0.4</v>
      </c>
      <c r="J5936">
        <v>10.200000000000001</v>
      </c>
      <c r="K5936">
        <v>1.2401150000000001</v>
      </c>
      <c r="L5936">
        <v>3.1440402500000006</v>
      </c>
    </row>
    <row r="5937" spans="1:12" x14ac:dyDescent="0.25">
      <c r="A5937" t="s">
        <v>2177</v>
      </c>
      <c r="B5937">
        <v>1</v>
      </c>
      <c r="C5937">
        <v>6</v>
      </c>
      <c r="D5937">
        <v>6</v>
      </c>
      <c r="E5937">
        <v>250852</v>
      </c>
      <c r="F5937" s="2">
        <v>0.06</v>
      </c>
      <c r="G5937" s="2">
        <v>0</v>
      </c>
      <c r="H5937" s="2">
        <v>0</v>
      </c>
      <c r="I5937">
        <v>0.4</v>
      </c>
      <c r="J5937">
        <v>4.8000000000000007</v>
      </c>
      <c r="K5937">
        <v>0.7254259999999999</v>
      </c>
      <c r="L5937">
        <v>1.6138991000000003</v>
      </c>
    </row>
    <row r="5938" spans="1:12" x14ac:dyDescent="0.25">
      <c r="A5938" t="s">
        <v>2177</v>
      </c>
      <c r="B5938">
        <v>1</v>
      </c>
      <c r="C5938">
        <v>7</v>
      </c>
      <c r="D5938">
        <v>7</v>
      </c>
      <c r="E5938">
        <v>238661</v>
      </c>
      <c r="F5938" s="2">
        <v>0.06</v>
      </c>
      <c r="G5938" s="2">
        <v>0</v>
      </c>
      <c r="H5938" s="2">
        <v>0</v>
      </c>
      <c r="I5938">
        <v>0.4</v>
      </c>
      <c r="J5938">
        <v>5.6000000000000005</v>
      </c>
      <c r="K5938">
        <v>0.71933049999999998</v>
      </c>
      <c r="L5938">
        <v>1.811765675</v>
      </c>
    </row>
    <row r="5939" spans="1:12" x14ac:dyDescent="0.25">
      <c r="A5939" t="s">
        <v>2177</v>
      </c>
      <c r="B5939">
        <v>1</v>
      </c>
      <c r="C5939">
        <v>8</v>
      </c>
      <c r="D5939">
        <v>8</v>
      </c>
      <c r="E5939">
        <v>329129</v>
      </c>
      <c r="F5939" s="2">
        <v>0.04</v>
      </c>
      <c r="G5939" s="2">
        <v>0</v>
      </c>
      <c r="H5939" s="2">
        <v>0</v>
      </c>
      <c r="I5939">
        <v>0.4</v>
      </c>
      <c r="J5939">
        <v>6.4</v>
      </c>
      <c r="K5939">
        <v>0.56456450000000002</v>
      </c>
      <c r="L5939">
        <v>1.9575975750000003</v>
      </c>
    </row>
    <row r="5940" spans="1:12" x14ac:dyDescent="0.25">
      <c r="A5940" t="s">
        <v>2177</v>
      </c>
      <c r="B5940">
        <v>1</v>
      </c>
      <c r="C5940">
        <v>4</v>
      </c>
      <c r="D5940">
        <v>4</v>
      </c>
      <c r="E5940">
        <v>180713</v>
      </c>
      <c r="F5940" s="2">
        <v>0.05</v>
      </c>
      <c r="G5940" s="2">
        <v>0</v>
      </c>
      <c r="H5940" s="2">
        <v>0.01</v>
      </c>
      <c r="I5940">
        <v>0.4</v>
      </c>
      <c r="J5940">
        <v>3.2</v>
      </c>
      <c r="K5940">
        <v>0.84035650000000006</v>
      </c>
      <c r="L5940">
        <v>1.2541247750000002</v>
      </c>
    </row>
    <row r="5941" spans="1:12" x14ac:dyDescent="0.25">
      <c r="A5941" t="s">
        <v>2177</v>
      </c>
      <c r="B5941">
        <v>1</v>
      </c>
      <c r="C5941">
        <v>6</v>
      </c>
      <c r="D5941">
        <v>4</v>
      </c>
      <c r="E5941">
        <v>221932</v>
      </c>
      <c r="F5941" s="2">
        <v>7.0000000000000007E-2</v>
      </c>
      <c r="G5941" s="2">
        <v>0</v>
      </c>
      <c r="H5941" s="2">
        <v>0.01</v>
      </c>
      <c r="I5941">
        <v>0.4</v>
      </c>
      <c r="J5941">
        <v>2.8000000000000003</v>
      </c>
      <c r="K5941">
        <v>1.0609660000000001</v>
      </c>
      <c r="L5941">
        <v>1.2313381000000001</v>
      </c>
    </row>
    <row r="5942" spans="1:12" x14ac:dyDescent="0.25">
      <c r="A5942" t="s">
        <v>2177</v>
      </c>
      <c r="B5942">
        <v>1</v>
      </c>
      <c r="C5942">
        <v>7</v>
      </c>
      <c r="D5942">
        <v>7</v>
      </c>
      <c r="E5942">
        <v>258814</v>
      </c>
      <c r="F5942" s="2">
        <v>0.06</v>
      </c>
      <c r="G5942" s="2">
        <v>0</v>
      </c>
      <c r="H5942" s="2">
        <v>0</v>
      </c>
      <c r="I5942">
        <v>0.4</v>
      </c>
      <c r="J5942">
        <v>5.6000000000000005</v>
      </c>
      <c r="K5942">
        <v>0.72940699999999992</v>
      </c>
      <c r="L5942">
        <v>1.8152924500000001</v>
      </c>
    </row>
    <row r="5943" spans="1:12" x14ac:dyDescent="0.25">
      <c r="A5943" t="s">
        <v>13874</v>
      </c>
      <c r="B5943">
        <v>1</v>
      </c>
      <c r="C5943">
        <v>6</v>
      </c>
      <c r="D5943">
        <v>6</v>
      </c>
      <c r="E5943">
        <v>507524</v>
      </c>
      <c r="F5943" s="2">
        <v>0.05</v>
      </c>
      <c r="G5943" s="2">
        <v>0</v>
      </c>
      <c r="H5943" s="2">
        <v>0.01</v>
      </c>
      <c r="I5943">
        <v>0.4</v>
      </c>
      <c r="J5943">
        <v>4.8000000000000007</v>
      </c>
      <c r="K5943">
        <v>1.003762</v>
      </c>
      <c r="L5943">
        <v>1.7113167000000002</v>
      </c>
    </row>
    <row r="5944" spans="1:12" x14ac:dyDescent="0.25">
      <c r="A5944" t="s">
        <v>1777</v>
      </c>
      <c r="B5944">
        <v>1</v>
      </c>
      <c r="C5944">
        <v>2940</v>
      </c>
      <c r="D5944">
        <v>8</v>
      </c>
      <c r="E5944">
        <v>3170</v>
      </c>
      <c r="F5944" s="2">
        <v>0</v>
      </c>
      <c r="G5944" s="2">
        <v>0</v>
      </c>
      <c r="H5944" s="2">
        <v>0</v>
      </c>
      <c r="I5944">
        <v>0.4</v>
      </c>
      <c r="J5944">
        <v>-580</v>
      </c>
      <c r="K5944">
        <v>1.5849999999999998E-3</v>
      </c>
      <c r="L5944">
        <v>-144.83944525000001</v>
      </c>
    </row>
    <row r="5945" spans="1:12" x14ac:dyDescent="0.25">
      <c r="A5945" t="s">
        <v>385</v>
      </c>
      <c r="B5945">
        <v>1</v>
      </c>
      <c r="C5945">
        <v>9</v>
      </c>
      <c r="D5945">
        <v>9</v>
      </c>
      <c r="E5945">
        <v>1452367</v>
      </c>
      <c r="F5945" s="2">
        <v>0.03</v>
      </c>
      <c r="G5945" s="2">
        <v>0</v>
      </c>
      <c r="H5945" s="2">
        <v>0</v>
      </c>
      <c r="I5945">
        <v>0.4</v>
      </c>
      <c r="J5945">
        <v>7.2</v>
      </c>
      <c r="K5945">
        <v>1.0261834999999999</v>
      </c>
      <c r="L5945">
        <v>2.3191642249999997</v>
      </c>
    </row>
    <row r="5946" spans="1:12" x14ac:dyDescent="0.25">
      <c r="A5946" t="s">
        <v>385</v>
      </c>
      <c r="B5946">
        <v>1</v>
      </c>
      <c r="C5946">
        <v>12</v>
      </c>
      <c r="D5946">
        <v>12</v>
      </c>
      <c r="E5946">
        <v>912215</v>
      </c>
      <c r="F5946" s="2">
        <v>0.03</v>
      </c>
      <c r="G5946" s="2">
        <v>-0.01</v>
      </c>
      <c r="H5946" s="2">
        <v>0</v>
      </c>
      <c r="I5946">
        <v>0.4</v>
      </c>
      <c r="J5946">
        <v>9.6000000000000014</v>
      </c>
      <c r="K5946">
        <v>0.60610749999999991</v>
      </c>
      <c r="L5946">
        <v>2.7721376250000005</v>
      </c>
    </row>
    <row r="5947" spans="1:12" x14ac:dyDescent="0.25">
      <c r="A5947" t="s">
        <v>385</v>
      </c>
      <c r="B5947">
        <v>1</v>
      </c>
      <c r="C5947">
        <v>3</v>
      </c>
      <c r="D5947">
        <v>2</v>
      </c>
      <c r="E5947">
        <v>185260</v>
      </c>
      <c r="F5947" s="2">
        <v>0.03</v>
      </c>
      <c r="G5947" s="2">
        <v>0</v>
      </c>
      <c r="H5947" s="2">
        <v>0</v>
      </c>
      <c r="I5947">
        <v>0.4</v>
      </c>
      <c r="J5947">
        <v>1.4000000000000001</v>
      </c>
      <c r="K5947">
        <v>0.39262999999999998</v>
      </c>
      <c r="L5947">
        <v>0.64742049999999995</v>
      </c>
    </row>
    <row r="5948" spans="1:12" x14ac:dyDescent="0.25">
      <c r="A5948" t="s">
        <v>385</v>
      </c>
      <c r="B5948">
        <v>1</v>
      </c>
      <c r="C5948">
        <v>17</v>
      </c>
      <c r="D5948">
        <v>11</v>
      </c>
      <c r="E5948">
        <v>1776352</v>
      </c>
      <c r="F5948" s="2">
        <v>0.09</v>
      </c>
      <c r="G5948" s="2">
        <v>0</v>
      </c>
      <c r="H5948" s="2">
        <v>0.01</v>
      </c>
      <c r="I5948">
        <v>0.4</v>
      </c>
      <c r="J5948">
        <v>7.6000000000000005</v>
      </c>
      <c r="K5948">
        <v>2.038176</v>
      </c>
      <c r="L5948">
        <v>2.7733615999999999</v>
      </c>
    </row>
    <row r="5949" spans="1:12" x14ac:dyDescent="0.25">
      <c r="A5949" t="s">
        <v>385</v>
      </c>
      <c r="B5949">
        <v>1</v>
      </c>
      <c r="C5949">
        <v>6</v>
      </c>
      <c r="D5949">
        <v>6</v>
      </c>
      <c r="E5949">
        <v>802455</v>
      </c>
      <c r="F5949" s="2">
        <v>0.04</v>
      </c>
      <c r="G5949" s="2">
        <v>0</v>
      </c>
      <c r="H5949" s="2">
        <v>0</v>
      </c>
      <c r="I5949">
        <v>0.4</v>
      </c>
      <c r="J5949">
        <v>4.8000000000000007</v>
      </c>
      <c r="K5949">
        <v>0.80122749999999998</v>
      </c>
      <c r="L5949">
        <v>1.6404296250000003</v>
      </c>
    </row>
    <row r="5950" spans="1:12" x14ac:dyDescent="0.25">
      <c r="A5950" t="s">
        <v>385</v>
      </c>
      <c r="B5950">
        <v>1</v>
      </c>
      <c r="C5950">
        <v>2</v>
      </c>
      <c r="D5950">
        <v>2</v>
      </c>
      <c r="E5950">
        <v>41523</v>
      </c>
      <c r="F5950" s="2">
        <v>0.05</v>
      </c>
      <c r="G5950" s="2">
        <v>0</v>
      </c>
      <c r="H5950" s="2">
        <v>0</v>
      </c>
      <c r="I5950">
        <v>0.4</v>
      </c>
      <c r="J5950">
        <v>1.6</v>
      </c>
      <c r="K5950">
        <v>0.5207615000000001</v>
      </c>
      <c r="L5950">
        <v>0.74226652500000001</v>
      </c>
    </row>
    <row r="5951" spans="1:12" x14ac:dyDescent="0.25">
      <c r="A5951" t="s">
        <v>385</v>
      </c>
      <c r="B5951">
        <v>1</v>
      </c>
      <c r="C5951">
        <v>8</v>
      </c>
      <c r="D5951">
        <v>7</v>
      </c>
      <c r="E5951">
        <v>1800483</v>
      </c>
      <c r="F5951" s="2">
        <v>7.0000000000000007E-2</v>
      </c>
      <c r="G5951" s="2">
        <v>0</v>
      </c>
      <c r="H5951" s="2">
        <v>0</v>
      </c>
      <c r="I5951">
        <v>0.4</v>
      </c>
      <c r="J5951">
        <v>5.4</v>
      </c>
      <c r="K5951">
        <v>1.6002415000000001</v>
      </c>
      <c r="L5951">
        <v>2.0700845250000004</v>
      </c>
    </row>
    <row r="5952" spans="1:12" x14ac:dyDescent="0.25">
      <c r="A5952" t="s">
        <v>385</v>
      </c>
      <c r="B5952">
        <v>1</v>
      </c>
      <c r="C5952">
        <v>1</v>
      </c>
      <c r="D5952">
        <v>1</v>
      </c>
      <c r="E5952">
        <v>151767</v>
      </c>
      <c r="F5952" s="2">
        <v>0.06</v>
      </c>
      <c r="G5952" s="2">
        <v>0</v>
      </c>
      <c r="H5952" s="2">
        <v>0</v>
      </c>
      <c r="I5952">
        <v>0.4</v>
      </c>
      <c r="J5952">
        <v>0.8</v>
      </c>
      <c r="K5952">
        <v>0.67588349999999997</v>
      </c>
      <c r="L5952">
        <v>0.59655922500000003</v>
      </c>
    </row>
    <row r="5953" spans="1:12" x14ac:dyDescent="0.25">
      <c r="A5953" t="s">
        <v>385</v>
      </c>
      <c r="B5953">
        <v>1</v>
      </c>
      <c r="C5953">
        <v>2</v>
      </c>
      <c r="D5953">
        <v>2</v>
      </c>
      <c r="E5953">
        <v>483029</v>
      </c>
      <c r="F5953" s="2">
        <v>0.06</v>
      </c>
      <c r="G5953" s="2">
        <v>0</v>
      </c>
      <c r="H5953" s="2">
        <v>0</v>
      </c>
      <c r="I5953">
        <v>0.4</v>
      </c>
      <c r="J5953">
        <v>1.6</v>
      </c>
      <c r="K5953">
        <v>0.84151449999999994</v>
      </c>
      <c r="L5953">
        <v>0.854530075</v>
      </c>
    </row>
    <row r="5954" spans="1:12" x14ac:dyDescent="0.25">
      <c r="A5954" t="s">
        <v>385</v>
      </c>
      <c r="B5954">
        <v>1</v>
      </c>
      <c r="C5954">
        <v>8</v>
      </c>
      <c r="D5954">
        <v>7</v>
      </c>
      <c r="E5954">
        <v>107255</v>
      </c>
      <c r="F5954" s="2">
        <v>0.04</v>
      </c>
      <c r="G5954" s="2">
        <v>0</v>
      </c>
      <c r="H5954" s="2">
        <v>0</v>
      </c>
      <c r="I5954">
        <v>0.4</v>
      </c>
      <c r="J5954">
        <v>5.4</v>
      </c>
      <c r="K5954">
        <v>0.45362750000000002</v>
      </c>
      <c r="L5954">
        <v>1.6687696250000001</v>
      </c>
    </row>
    <row r="5955" spans="1:12" x14ac:dyDescent="0.25">
      <c r="A5955" t="s">
        <v>385</v>
      </c>
      <c r="B5955">
        <v>1</v>
      </c>
      <c r="C5955">
        <v>5</v>
      </c>
      <c r="D5955">
        <v>1</v>
      </c>
      <c r="E5955">
        <v>1017803</v>
      </c>
      <c r="F5955" s="2">
        <v>0.02</v>
      </c>
      <c r="G5955" s="2">
        <v>0</v>
      </c>
      <c r="H5955" s="2">
        <v>0</v>
      </c>
      <c r="I5955">
        <v>0.4</v>
      </c>
      <c r="J5955">
        <v>0</v>
      </c>
      <c r="K5955">
        <v>0.70890150000000007</v>
      </c>
      <c r="L5955">
        <v>0.40811552500000003</v>
      </c>
    </row>
    <row r="5956" spans="1:12" x14ac:dyDescent="0.25">
      <c r="A5956" t="s">
        <v>385</v>
      </c>
      <c r="B5956">
        <v>1</v>
      </c>
      <c r="C5956">
        <v>7</v>
      </c>
      <c r="D5956">
        <v>7</v>
      </c>
      <c r="E5956">
        <v>447310</v>
      </c>
      <c r="F5956" s="2">
        <v>0.04</v>
      </c>
      <c r="G5956" s="2">
        <v>0</v>
      </c>
      <c r="H5956" s="2">
        <v>0</v>
      </c>
      <c r="I5956">
        <v>0.4</v>
      </c>
      <c r="J5956">
        <v>5.6000000000000005</v>
      </c>
      <c r="K5956">
        <v>0.62365500000000007</v>
      </c>
      <c r="L5956">
        <v>1.77827925</v>
      </c>
    </row>
    <row r="5957" spans="1:12" x14ac:dyDescent="0.25">
      <c r="A5957" t="s">
        <v>385</v>
      </c>
      <c r="B5957">
        <v>1</v>
      </c>
      <c r="C5957">
        <v>7</v>
      </c>
      <c r="D5957">
        <v>6</v>
      </c>
      <c r="E5957">
        <v>173562</v>
      </c>
      <c r="F5957" s="2">
        <v>0.02</v>
      </c>
      <c r="G5957" s="2">
        <v>0</v>
      </c>
      <c r="H5957" s="2">
        <v>0</v>
      </c>
      <c r="I5957">
        <v>0.4</v>
      </c>
      <c r="J5957">
        <v>4.6000000000000005</v>
      </c>
      <c r="K5957">
        <v>0.28678100000000001</v>
      </c>
      <c r="L5957">
        <v>1.41037335</v>
      </c>
    </row>
    <row r="5958" spans="1:12" x14ac:dyDescent="0.25">
      <c r="A5958" t="s">
        <v>385</v>
      </c>
      <c r="B5958">
        <v>1</v>
      </c>
      <c r="C5958">
        <v>7</v>
      </c>
      <c r="D5958">
        <v>7</v>
      </c>
      <c r="E5958">
        <v>711576</v>
      </c>
      <c r="F5958" s="2">
        <v>0.03</v>
      </c>
      <c r="G5958" s="2">
        <v>0</v>
      </c>
      <c r="H5958" s="2">
        <v>0</v>
      </c>
      <c r="I5958">
        <v>0.4</v>
      </c>
      <c r="J5958">
        <v>5.6000000000000005</v>
      </c>
      <c r="K5958">
        <v>0.65578800000000004</v>
      </c>
      <c r="L5958">
        <v>1.7895258000000001</v>
      </c>
    </row>
    <row r="5959" spans="1:12" x14ac:dyDescent="0.25">
      <c r="A5959" t="s">
        <v>385</v>
      </c>
      <c r="B5959">
        <v>1</v>
      </c>
      <c r="C5959">
        <v>19</v>
      </c>
      <c r="D5959">
        <v>3</v>
      </c>
      <c r="E5959">
        <v>1295774</v>
      </c>
      <c r="F5959" s="2">
        <v>0.04</v>
      </c>
      <c r="G5959" s="2">
        <v>0</v>
      </c>
      <c r="H5959" s="2">
        <v>0</v>
      </c>
      <c r="I5959">
        <v>0.4</v>
      </c>
      <c r="J5959">
        <v>-0.79999999999999982</v>
      </c>
      <c r="K5959">
        <v>1.047887</v>
      </c>
      <c r="L5959">
        <v>0.32676045000000004</v>
      </c>
    </row>
    <row r="5960" spans="1:12" x14ac:dyDescent="0.25">
      <c r="A5960" t="s">
        <v>385</v>
      </c>
      <c r="B5960">
        <v>1</v>
      </c>
      <c r="C5960">
        <v>6</v>
      </c>
      <c r="D5960">
        <v>6</v>
      </c>
      <c r="E5960">
        <v>1319753</v>
      </c>
      <c r="F5960" s="2">
        <v>0.17</v>
      </c>
      <c r="G5960" s="2">
        <v>0</v>
      </c>
      <c r="H5960" s="2">
        <v>0.01</v>
      </c>
      <c r="I5960">
        <v>0.4</v>
      </c>
      <c r="J5960">
        <v>4.8000000000000007</v>
      </c>
      <c r="K5960">
        <v>2.6098765000000004</v>
      </c>
      <c r="L5960">
        <v>2.2734567750000005</v>
      </c>
    </row>
    <row r="5961" spans="1:12" x14ac:dyDescent="0.25">
      <c r="A5961" t="s">
        <v>385</v>
      </c>
      <c r="B5961">
        <v>1</v>
      </c>
      <c r="C5961">
        <v>8</v>
      </c>
      <c r="D5961">
        <v>7</v>
      </c>
      <c r="E5961">
        <v>1524569</v>
      </c>
      <c r="F5961" s="2">
        <v>0.03</v>
      </c>
      <c r="G5961" s="2">
        <v>0</v>
      </c>
      <c r="H5961" s="2">
        <v>0</v>
      </c>
      <c r="I5961">
        <v>0.4</v>
      </c>
      <c r="J5961">
        <v>5.4</v>
      </c>
      <c r="K5961">
        <v>1.0622844999999999</v>
      </c>
      <c r="L5961">
        <v>1.8817995750000001</v>
      </c>
    </row>
    <row r="5962" spans="1:12" x14ac:dyDescent="0.25">
      <c r="A5962" t="s">
        <v>385</v>
      </c>
      <c r="B5962">
        <v>1</v>
      </c>
      <c r="C5962">
        <v>11</v>
      </c>
      <c r="D5962">
        <v>6</v>
      </c>
      <c r="E5962">
        <v>9233435</v>
      </c>
      <c r="F5962" s="2">
        <v>7.0000000000000007E-2</v>
      </c>
      <c r="G5962" s="2">
        <v>0</v>
      </c>
      <c r="H5962" s="2">
        <v>0</v>
      </c>
      <c r="I5962">
        <v>0.4</v>
      </c>
      <c r="J5962">
        <v>3.8000000000000007</v>
      </c>
      <c r="K5962">
        <v>5.3167175000000002</v>
      </c>
      <c r="L5962">
        <v>2.9708511250000003</v>
      </c>
    </row>
    <row r="5963" spans="1:12" x14ac:dyDescent="0.25">
      <c r="A5963" t="s">
        <v>385</v>
      </c>
      <c r="B5963">
        <v>1</v>
      </c>
      <c r="C5963">
        <v>3</v>
      </c>
      <c r="D5963">
        <v>2</v>
      </c>
      <c r="E5963">
        <v>435338</v>
      </c>
      <c r="F5963" s="2">
        <v>0.05</v>
      </c>
      <c r="G5963" s="2">
        <v>0</v>
      </c>
      <c r="H5963" s="2">
        <v>0</v>
      </c>
      <c r="I5963">
        <v>0.4</v>
      </c>
      <c r="J5963">
        <v>1.4000000000000001</v>
      </c>
      <c r="K5963">
        <v>0.71766900000000011</v>
      </c>
      <c r="L5963">
        <v>0.76118415000000006</v>
      </c>
    </row>
    <row r="5964" spans="1:12" x14ac:dyDescent="0.25">
      <c r="A5964" t="s">
        <v>385</v>
      </c>
      <c r="B5964">
        <v>1</v>
      </c>
      <c r="C5964">
        <v>5</v>
      </c>
      <c r="D5964">
        <v>5</v>
      </c>
      <c r="E5964">
        <v>6197393</v>
      </c>
      <c r="F5964" s="2">
        <v>0.08</v>
      </c>
      <c r="G5964" s="2">
        <v>0</v>
      </c>
      <c r="H5964" s="2">
        <v>0</v>
      </c>
      <c r="I5964">
        <v>0.4</v>
      </c>
      <c r="J5964">
        <v>4</v>
      </c>
      <c r="K5964">
        <v>3.8986964999999998</v>
      </c>
      <c r="L5964">
        <v>2.5245437749999997</v>
      </c>
    </row>
    <row r="5965" spans="1:12" x14ac:dyDescent="0.25">
      <c r="A5965" t="s">
        <v>385</v>
      </c>
      <c r="B5965">
        <v>1</v>
      </c>
      <c r="C5965">
        <v>2</v>
      </c>
      <c r="D5965">
        <v>2</v>
      </c>
      <c r="E5965">
        <v>212992</v>
      </c>
      <c r="F5965" s="2">
        <v>0.03</v>
      </c>
      <c r="G5965" s="2">
        <v>0</v>
      </c>
      <c r="H5965" s="2">
        <v>0</v>
      </c>
      <c r="I5965">
        <v>0.4</v>
      </c>
      <c r="J5965">
        <v>1.6</v>
      </c>
      <c r="K5965">
        <v>0.40649599999999997</v>
      </c>
      <c r="L5965">
        <v>0.70227360000000005</v>
      </c>
    </row>
    <row r="5966" spans="1:12" x14ac:dyDescent="0.25">
      <c r="A5966" t="s">
        <v>385</v>
      </c>
      <c r="B5966">
        <v>1</v>
      </c>
      <c r="C5966">
        <v>9</v>
      </c>
      <c r="D5966">
        <v>6</v>
      </c>
      <c r="E5966">
        <v>1194183</v>
      </c>
      <c r="F5966" s="2">
        <v>0.04</v>
      </c>
      <c r="G5966" s="2">
        <v>0</v>
      </c>
      <c r="H5966" s="2">
        <v>0</v>
      </c>
      <c r="I5966">
        <v>0.4</v>
      </c>
      <c r="J5966">
        <v>4.2000000000000011</v>
      </c>
      <c r="K5966">
        <v>0.99709150000000002</v>
      </c>
      <c r="L5966">
        <v>1.5589820250000004</v>
      </c>
    </row>
    <row r="5967" spans="1:12" x14ac:dyDescent="0.25">
      <c r="A5967" t="s">
        <v>385</v>
      </c>
      <c r="B5967">
        <v>1</v>
      </c>
      <c r="C5967">
        <v>16</v>
      </c>
      <c r="D5967">
        <v>15</v>
      </c>
      <c r="E5967">
        <v>2513280</v>
      </c>
      <c r="F5967" s="2">
        <v>0.03</v>
      </c>
      <c r="G5967" s="2">
        <v>0</v>
      </c>
      <c r="H5967" s="2">
        <v>0</v>
      </c>
      <c r="I5967">
        <v>0.4</v>
      </c>
      <c r="J5967">
        <v>11.8</v>
      </c>
      <c r="K5967">
        <v>1.55664</v>
      </c>
      <c r="L5967">
        <v>3.6548240000000005</v>
      </c>
    </row>
    <row r="5968" spans="1:12" x14ac:dyDescent="0.25">
      <c r="A5968" t="s">
        <v>385</v>
      </c>
      <c r="B5968">
        <v>1</v>
      </c>
      <c r="C5968">
        <v>6</v>
      </c>
      <c r="D5968">
        <v>6</v>
      </c>
      <c r="E5968">
        <v>2460216</v>
      </c>
      <c r="F5968" s="2">
        <v>0.05</v>
      </c>
      <c r="G5968" s="2">
        <v>0</v>
      </c>
      <c r="H5968" s="2">
        <v>0</v>
      </c>
      <c r="I5968">
        <v>0.4</v>
      </c>
      <c r="J5968">
        <v>4.8000000000000007</v>
      </c>
      <c r="K5968">
        <v>1.730108</v>
      </c>
      <c r="L5968">
        <v>1.9655378000000003</v>
      </c>
    </row>
    <row r="5969" spans="1:12" x14ac:dyDescent="0.25">
      <c r="A5969" t="s">
        <v>385</v>
      </c>
      <c r="B5969">
        <v>1</v>
      </c>
      <c r="C5969">
        <v>14</v>
      </c>
      <c r="D5969">
        <v>1</v>
      </c>
      <c r="E5969">
        <v>629179</v>
      </c>
      <c r="F5969" s="2">
        <v>0.03</v>
      </c>
      <c r="G5969" s="2">
        <v>0</v>
      </c>
      <c r="H5969" s="2">
        <v>0</v>
      </c>
      <c r="I5969">
        <v>0.4</v>
      </c>
      <c r="J5969">
        <v>-1.8</v>
      </c>
      <c r="K5969">
        <v>0.6145894999999999</v>
      </c>
      <c r="L5969">
        <v>-7.4893675000000021E-2</v>
      </c>
    </row>
    <row r="5970" spans="1:12" x14ac:dyDescent="0.25">
      <c r="A5970" t="s">
        <v>17794</v>
      </c>
      <c r="B5970">
        <v>1</v>
      </c>
      <c r="C5970">
        <v>6</v>
      </c>
      <c r="D5970">
        <v>5</v>
      </c>
      <c r="E5970">
        <v>4386</v>
      </c>
      <c r="F5970" s="2">
        <v>0</v>
      </c>
      <c r="G5970" s="2">
        <v>0</v>
      </c>
      <c r="H5970" s="2">
        <v>0</v>
      </c>
      <c r="I5970">
        <v>0.4</v>
      </c>
      <c r="J5970">
        <v>3.8</v>
      </c>
      <c r="K5970">
        <v>2.1930000000000001E-3</v>
      </c>
      <c r="L5970">
        <v>1.1107675499999998</v>
      </c>
    </row>
    <row r="5971" spans="1:12" x14ac:dyDescent="0.25">
      <c r="A5971" t="s">
        <v>19163</v>
      </c>
      <c r="B5971">
        <v>1</v>
      </c>
      <c r="C5971">
        <v>8</v>
      </c>
      <c r="D5971">
        <v>3</v>
      </c>
      <c r="E5971">
        <v>2892</v>
      </c>
      <c r="F5971" s="2">
        <v>0.01</v>
      </c>
      <c r="G5971" s="2">
        <v>0</v>
      </c>
      <c r="H5971" s="2">
        <v>0</v>
      </c>
      <c r="I5971">
        <v>0.4</v>
      </c>
      <c r="J5971">
        <v>1.4000000000000004</v>
      </c>
      <c r="K5971">
        <v>0.10144600000000001</v>
      </c>
      <c r="L5971">
        <v>0.5455061000000001</v>
      </c>
    </row>
    <row r="5972" spans="1:12" x14ac:dyDescent="0.25">
      <c r="A5972" t="s">
        <v>16440</v>
      </c>
      <c r="B5972">
        <v>1</v>
      </c>
      <c r="C5972">
        <v>11</v>
      </c>
      <c r="D5972">
        <v>6</v>
      </c>
      <c r="E5972">
        <v>163440</v>
      </c>
      <c r="F5972" s="2">
        <v>0.08</v>
      </c>
      <c r="G5972" s="2">
        <v>0</v>
      </c>
      <c r="H5972" s="2">
        <v>0</v>
      </c>
      <c r="I5972">
        <v>0.4</v>
      </c>
      <c r="J5972">
        <v>3.8000000000000007</v>
      </c>
      <c r="K5972">
        <v>0.88172000000000006</v>
      </c>
      <c r="L5972">
        <v>1.4186020000000004</v>
      </c>
    </row>
    <row r="5973" spans="1:12" x14ac:dyDescent="0.25">
      <c r="A5973" t="s">
        <v>262</v>
      </c>
      <c r="B5973">
        <v>1</v>
      </c>
      <c r="C5973">
        <v>29</v>
      </c>
      <c r="D5973">
        <v>6</v>
      </c>
      <c r="E5973">
        <v>3598</v>
      </c>
      <c r="F5973" s="2">
        <v>0.01</v>
      </c>
      <c r="G5973" s="2">
        <v>0</v>
      </c>
      <c r="H5973" s="2">
        <v>0</v>
      </c>
      <c r="I5973">
        <v>0.4</v>
      </c>
      <c r="J5973">
        <v>0.20000000000000018</v>
      </c>
      <c r="K5973">
        <v>0.101799</v>
      </c>
      <c r="L5973">
        <v>0.24562965000000009</v>
      </c>
    </row>
    <row r="5974" spans="1:12" x14ac:dyDescent="0.25">
      <c r="A5974" t="s">
        <v>14910</v>
      </c>
      <c r="B5974">
        <v>1</v>
      </c>
      <c r="C5974">
        <v>27</v>
      </c>
      <c r="D5974">
        <v>2</v>
      </c>
      <c r="E5974">
        <v>1204</v>
      </c>
      <c r="F5974" s="2">
        <v>0.01</v>
      </c>
      <c r="G5974" s="2">
        <v>0</v>
      </c>
      <c r="H5974" s="2">
        <v>0</v>
      </c>
      <c r="I5974">
        <v>0.4</v>
      </c>
      <c r="J5974">
        <v>-3.4</v>
      </c>
      <c r="K5974">
        <v>0.10060200000000001</v>
      </c>
      <c r="L5974">
        <v>-0.65478929999999991</v>
      </c>
    </row>
    <row r="5975" spans="1:12" x14ac:dyDescent="0.25">
      <c r="A5975" t="s">
        <v>10031</v>
      </c>
      <c r="B5975">
        <v>1</v>
      </c>
      <c r="C5975">
        <v>7</v>
      </c>
      <c r="D5975">
        <v>4</v>
      </c>
      <c r="E5975">
        <v>89311</v>
      </c>
      <c r="F5975" s="2">
        <v>0.01</v>
      </c>
      <c r="G5975" s="2">
        <v>0</v>
      </c>
      <c r="H5975" s="2">
        <v>0</v>
      </c>
      <c r="I5975">
        <v>0.4</v>
      </c>
      <c r="J5975">
        <v>2.6</v>
      </c>
      <c r="K5975">
        <v>0.14465549999999999</v>
      </c>
      <c r="L5975">
        <v>0.86062942500000006</v>
      </c>
    </row>
    <row r="5976" spans="1:12" x14ac:dyDescent="0.25">
      <c r="A5976" t="s">
        <v>117</v>
      </c>
      <c r="B5976">
        <v>1</v>
      </c>
      <c r="C5976">
        <v>1</v>
      </c>
      <c r="D5976">
        <v>1</v>
      </c>
      <c r="E5976">
        <v>533940</v>
      </c>
      <c r="F5976" s="2">
        <v>0.02</v>
      </c>
      <c r="G5976" s="2">
        <v>0</v>
      </c>
      <c r="H5976" s="2">
        <v>0</v>
      </c>
      <c r="I5976">
        <v>0.4</v>
      </c>
      <c r="J5976">
        <v>0.8</v>
      </c>
      <c r="K5976">
        <v>0.46697</v>
      </c>
      <c r="L5976">
        <v>0.52343950000000006</v>
      </c>
    </row>
    <row r="5977" spans="1:12" x14ac:dyDescent="0.25">
      <c r="A5977" t="s">
        <v>117</v>
      </c>
      <c r="B5977">
        <v>1</v>
      </c>
      <c r="C5977">
        <v>6</v>
      </c>
      <c r="D5977">
        <v>6</v>
      </c>
      <c r="E5977">
        <v>655073</v>
      </c>
      <c r="F5977" s="2">
        <v>0.02</v>
      </c>
      <c r="G5977" s="2">
        <v>0</v>
      </c>
      <c r="H5977" s="2">
        <v>0</v>
      </c>
      <c r="I5977">
        <v>0.4</v>
      </c>
      <c r="J5977">
        <v>4.8000000000000007</v>
      </c>
      <c r="K5977">
        <v>0.52753650000000007</v>
      </c>
      <c r="L5977">
        <v>1.5446377750000004</v>
      </c>
    </row>
    <row r="5978" spans="1:12" x14ac:dyDescent="0.25">
      <c r="A5978" t="s">
        <v>117</v>
      </c>
      <c r="B5978">
        <v>1</v>
      </c>
      <c r="C5978">
        <v>1</v>
      </c>
      <c r="D5978">
        <v>1</v>
      </c>
      <c r="E5978">
        <v>488888</v>
      </c>
      <c r="F5978" s="2">
        <v>0.05</v>
      </c>
      <c r="G5978" s="2">
        <v>-0.01</v>
      </c>
      <c r="H5978" s="2">
        <v>0.01</v>
      </c>
      <c r="I5978">
        <v>0.4</v>
      </c>
      <c r="J5978">
        <v>0.8</v>
      </c>
      <c r="K5978">
        <v>0.84444400000000008</v>
      </c>
      <c r="L5978">
        <v>0.65555540000000012</v>
      </c>
    </row>
    <row r="5979" spans="1:12" x14ac:dyDescent="0.25">
      <c r="A5979" t="s">
        <v>117</v>
      </c>
      <c r="B5979">
        <v>1</v>
      </c>
      <c r="C5979">
        <v>10</v>
      </c>
      <c r="D5979">
        <v>10</v>
      </c>
      <c r="E5979">
        <v>373184</v>
      </c>
      <c r="F5979" s="2">
        <v>0.02</v>
      </c>
      <c r="G5979" s="2">
        <v>0</v>
      </c>
      <c r="H5979" s="2">
        <v>0</v>
      </c>
      <c r="I5979">
        <v>0.4</v>
      </c>
      <c r="J5979">
        <v>8</v>
      </c>
      <c r="K5979">
        <v>0.38659199999999999</v>
      </c>
      <c r="L5979">
        <v>2.2953072000000003</v>
      </c>
    </row>
    <row r="5980" spans="1:12" x14ac:dyDescent="0.25">
      <c r="A5980" t="s">
        <v>117</v>
      </c>
      <c r="B5980">
        <v>1</v>
      </c>
      <c r="C5980">
        <v>3</v>
      </c>
      <c r="D5980">
        <v>1</v>
      </c>
      <c r="E5980">
        <v>769347</v>
      </c>
      <c r="F5980" s="2">
        <v>0.03</v>
      </c>
      <c r="G5980" s="2">
        <v>-0.01</v>
      </c>
      <c r="H5980" s="2">
        <v>0.01</v>
      </c>
      <c r="I5980">
        <v>0.4</v>
      </c>
      <c r="J5980">
        <v>0.4</v>
      </c>
      <c r="K5980">
        <v>0.78467349999999991</v>
      </c>
      <c r="L5980">
        <v>0.53463572500000001</v>
      </c>
    </row>
    <row r="5981" spans="1:12" x14ac:dyDescent="0.25">
      <c r="A5981" t="s">
        <v>117</v>
      </c>
      <c r="B5981">
        <v>1</v>
      </c>
      <c r="C5981">
        <v>1</v>
      </c>
      <c r="D5981">
        <v>1</v>
      </c>
      <c r="E5981">
        <v>366048</v>
      </c>
      <c r="F5981" s="2">
        <v>0.04</v>
      </c>
      <c r="G5981" s="2">
        <v>0</v>
      </c>
      <c r="H5981" s="2">
        <v>0.01</v>
      </c>
      <c r="I5981">
        <v>0.4</v>
      </c>
      <c r="J5981">
        <v>0.8</v>
      </c>
      <c r="K5981">
        <v>0.83302399999999999</v>
      </c>
      <c r="L5981">
        <v>0.65155840000000009</v>
      </c>
    </row>
    <row r="5982" spans="1:12" x14ac:dyDescent="0.25">
      <c r="A5982" t="s">
        <v>117</v>
      </c>
      <c r="B5982">
        <v>1</v>
      </c>
      <c r="C5982">
        <v>3</v>
      </c>
      <c r="D5982">
        <v>3</v>
      </c>
      <c r="E5982">
        <v>700096</v>
      </c>
      <c r="F5982" s="2">
        <v>0.05</v>
      </c>
      <c r="G5982" s="2">
        <v>0</v>
      </c>
      <c r="H5982" s="2">
        <v>0</v>
      </c>
      <c r="I5982">
        <v>0.4</v>
      </c>
      <c r="J5982">
        <v>2.4000000000000004</v>
      </c>
      <c r="K5982">
        <v>0.85004800000000014</v>
      </c>
      <c r="L5982">
        <v>1.0575168000000001</v>
      </c>
    </row>
    <row r="5983" spans="1:12" x14ac:dyDescent="0.25">
      <c r="A5983" t="s">
        <v>117</v>
      </c>
      <c r="B5983">
        <v>1</v>
      </c>
      <c r="C5983">
        <v>2</v>
      </c>
      <c r="D5983">
        <v>2</v>
      </c>
      <c r="E5983">
        <v>703631</v>
      </c>
      <c r="F5983" s="2">
        <v>0.02</v>
      </c>
      <c r="G5983" s="2">
        <v>0</v>
      </c>
      <c r="H5983" s="2">
        <v>0</v>
      </c>
      <c r="I5983">
        <v>0.4</v>
      </c>
      <c r="J5983">
        <v>1.6</v>
      </c>
      <c r="K5983">
        <v>0.55181550000000001</v>
      </c>
      <c r="L5983">
        <v>0.75313542500000008</v>
      </c>
    </row>
    <row r="5984" spans="1:12" x14ac:dyDescent="0.25">
      <c r="A5984" t="s">
        <v>117</v>
      </c>
      <c r="B5984">
        <v>1</v>
      </c>
      <c r="C5984">
        <v>7</v>
      </c>
      <c r="D5984">
        <v>1</v>
      </c>
      <c r="E5984">
        <v>271281</v>
      </c>
      <c r="F5984" s="2">
        <v>0.02</v>
      </c>
      <c r="G5984" s="2">
        <v>0</v>
      </c>
      <c r="H5984" s="2">
        <v>0</v>
      </c>
      <c r="I5984">
        <v>0.4</v>
      </c>
      <c r="J5984">
        <v>-0.40000000000000013</v>
      </c>
      <c r="K5984">
        <v>0.33564050000000001</v>
      </c>
      <c r="L5984">
        <v>0.17747417500000001</v>
      </c>
    </row>
    <row r="5985" spans="1:12" x14ac:dyDescent="0.25">
      <c r="A5985" t="s">
        <v>117</v>
      </c>
      <c r="B5985">
        <v>1</v>
      </c>
      <c r="C5985">
        <v>3</v>
      </c>
      <c r="D5985">
        <v>3</v>
      </c>
      <c r="E5985">
        <v>2494584</v>
      </c>
      <c r="F5985" s="2">
        <v>0.01</v>
      </c>
      <c r="G5985" s="2">
        <v>0</v>
      </c>
      <c r="H5985" s="2">
        <v>0</v>
      </c>
      <c r="I5985">
        <v>0.4</v>
      </c>
      <c r="J5985">
        <v>2.4000000000000004</v>
      </c>
      <c r="K5985">
        <v>1.3472919999999999</v>
      </c>
      <c r="L5985">
        <v>1.2315522000000001</v>
      </c>
    </row>
    <row r="5986" spans="1:12" x14ac:dyDescent="0.25">
      <c r="A5986" t="s">
        <v>117</v>
      </c>
      <c r="B5986">
        <v>1</v>
      </c>
      <c r="C5986">
        <v>3</v>
      </c>
      <c r="D5986">
        <v>3</v>
      </c>
      <c r="E5986">
        <v>666861</v>
      </c>
      <c r="F5986" s="2">
        <v>0.02</v>
      </c>
      <c r="G5986" s="2">
        <v>0</v>
      </c>
      <c r="H5986" s="2">
        <v>0.01</v>
      </c>
      <c r="I5986">
        <v>0.4</v>
      </c>
      <c r="J5986">
        <v>2.4000000000000004</v>
      </c>
      <c r="K5986">
        <v>0.78343049999999992</v>
      </c>
      <c r="L5986">
        <v>1.0342006750000001</v>
      </c>
    </row>
    <row r="5987" spans="1:12" x14ac:dyDescent="0.25">
      <c r="A5987" t="s">
        <v>117</v>
      </c>
      <c r="B5987">
        <v>1</v>
      </c>
      <c r="C5987">
        <v>12</v>
      </c>
      <c r="D5987">
        <v>11</v>
      </c>
      <c r="E5987">
        <v>352299</v>
      </c>
      <c r="F5987" s="2">
        <v>0.04</v>
      </c>
      <c r="G5987" s="2">
        <v>0</v>
      </c>
      <c r="H5987" s="2">
        <v>0</v>
      </c>
      <c r="I5987">
        <v>0.4</v>
      </c>
      <c r="J5987">
        <v>8.6000000000000014</v>
      </c>
      <c r="K5987">
        <v>0.57614949999999998</v>
      </c>
      <c r="L5987">
        <v>2.5116523250000005</v>
      </c>
    </row>
    <row r="5988" spans="1:12" x14ac:dyDescent="0.25">
      <c r="A5988" t="s">
        <v>117</v>
      </c>
      <c r="B5988">
        <v>1</v>
      </c>
      <c r="C5988">
        <v>25</v>
      </c>
      <c r="D5988">
        <v>13</v>
      </c>
      <c r="E5988">
        <v>1209601</v>
      </c>
      <c r="F5988" s="2">
        <v>0.02</v>
      </c>
      <c r="G5988" s="2">
        <v>0</v>
      </c>
      <c r="H5988" s="2">
        <v>0</v>
      </c>
      <c r="I5988">
        <v>0.4</v>
      </c>
      <c r="J5988">
        <v>8</v>
      </c>
      <c r="K5988">
        <v>0.80480050000000003</v>
      </c>
      <c r="L5988">
        <v>2.4416801750000001</v>
      </c>
    </row>
    <row r="5989" spans="1:12" x14ac:dyDescent="0.25">
      <c r="A5989" t="s">
        <v>117</v>
      </c>
      <c r="B5989">
        <v>1</v>
      </c>
      <c r="C5989">
        <v>6</v>
      </c>
      <c r="D5989">
        <v>5</v>
      </c>
      <c r="E5989">
        <v>709406</v>
      </c>
      <c r="F5989" s="2">
        <v>0.02</v>
      </c>
      <c r="G5989" s="2">
        <v>0</v>
      </c>
      <c r="H5989" s="2">
        <v>0</v>
      </c>
      <c r="I5989">
        <v>0.4</v>
      </c>
      <c r="J5989">
        <v>3.8</v>
      </c>
      <c r="K5989">
        <v>0.55470299999999995</v>
      </c>
      <c r="L5989">
        <v>1.3041460499999999</v>
      </c>
    </row>
    <row r="5990" spans="1:12" x14ac:dyDescent="0.25">
      <c r="A5990" t="s">
        <v>117</v>
      </c>
      <c r="B5990">
        <v>1</v>
      </c>
      <c r="C5990">
        <v>6</v>
      </c>
      <c r="D5990">
        <v>6</v>
      </c>
      <c r="E5990">
        <v>582785</v>
      </c>
      <c r="F5990" s="2">
        <v>0.02</v>
      </c>
      <c r="G5990" s="2">
        <v>0</v>
      </c>
      <c r="H5990" s="2">
        <v>0.01</v>
      </c>
      <c r="I5990">
        <v>0.4</v>
      </c>
      <c r="J5990">
        <v>4.8000000000000007</v>
      </c>
      <c r="K5990">
        <v>0.74139250000000001</v>
      </c>
      <c r="L5990">
        <v>1.6194873750000003</v>
      </c>
    </row>
    <row r="5991" spans="1:12" x14ac:dyDescent="0.25">
      <c r="A5991" t="s">
        <v>117</v>
      </c>
      <c r="B5991">
        <v>1</v>
      </c>
      <c r="C5991">
        <v>4</v>
      </c>
      <c r="D5991">
        <v>4</v>
      </c>
      <c r="E5991">
        <v>1002263</v>
      </c>
      <c r="F5991" s="2">
        <v>0.02</v>
      </c>
      <c r="G5991" s="2">
        <v>0</v>
      </c>
      <c r="H5991" s="2">
        <v>0</v>
      </c>
      <c r="I5991">
        <v>0.4</v>
      </c>
      <c r="J5991">
        <v>3.2</v>
      </c>
      <c r="K5991">
        <v>0.70113150000000002</v>
      </c>
      <c r="L5991">
        <v>1.205396025</v>
      </c>
    </row>
    <row r="5992" spans="1:12" x14ac:dyDescent="0.25">
      <c r="A5992" t="s">
        <v>117</v>
      </c>
      <c r="B5992">
        <v>1</v>
      </c>
      <c r="C5992">
        <v>6</v>
      </c>
      <c r="D5992">
        <v>6</v>
      </c>
      <c r="E5992">
        <v>651781</v>
      </c>
      <c r="F5992" s="2">
        <v>0.03</v>
      </c>
      <c r="G5992" s="2">
        <v>0</v>
      </c>
      <c r="H5992" s="2">
        <v>0</v>
      </c>
      <c r="I5992">
        <v>0.4</v>
      </c>
      <c r="J5992">
        <v>4.8000000000000007</v>
      </c>
      <c r="K5992">
        <v>0.62589049999999991</v>
      </c>
      <c r="L5992">
        <v>1.5790616750000002</v>
      </c>
    </row>
    <row r="5993" spans="1:12" x14ac:dyDescent="0.25">
      <c r="A5993" t="s">
        <v>117</v>
      </c>
      <c r="B5993">
        <v>1</v>
      </c>
      <c r="C5993">
        <v>4</v>
      </c>
      <c r="D5993">
        <v>1</v>
      </c>
      <c r="E5993">
        <v>1222270</v>
      </c>
      <c r="F5993" s="2">
        <v>0.04</v>
      </c>
      <c r="G5993" s="2">
        <v>0</v>
      </c>
      <c r="H5993" s="2">
        <v>0.01</v>
      </c>
      <c r="I5993">
        <v>0.4</v>
      </c>
      <c r="J5993">
        <v>0.19999999999999996</v>
      </c>
      <c r="K5993">
        <v>1.2611349999999999</v>
      </c>
      <c r="L5993">
        <v>0.65139724999999993</v>
      </c>
    </row>
    <row r="5994" spans="1:12" x14ac:dyDescent="0.25">
      <c r="A5994" t="s">
        <v>117</v>
      </c>
      <c r="B5994">
        <v>1</v>
      </c>
      <c r="C5994">
        <v>1</v>
      </c>
      <c r="D5994">
        <v>1</v>
      </c>
      <c r="E5994">
        <v>437979</v>
      </c>
      <c r="F5994" s="2">
        <v>0.04</v>
      </c>
      <c r="G5994" s="2">
        <v>-0.01</v>
      </c>
      <c r="H5994" s="2">
        <v>0.01</v>
      </c>
      <c r="I5994">
        <v>0.4</v>
      </c>
      <c r="J5994">
        <v>0.8</v>
      </c>
      <c r="K5994">
        <v>0.71898950000000006</v>
      </c>
      <c r="L5994">
        <v>0.61164632500000005</v>
      </c>
    </row>
    <row r="5995" spans="1:12" x14ac:dyDescent="0.25">
      <c r="A5995" t="s">
        <v>117</v>
      </c>
      <c r="B5995">
        <v>1</v>
      </c>
      <c r="C5995">
        <v>1</v>
      </c>
      <c r="D5995">
        <v>1</v>
      </c>
      <c r="E5995">
        <v>306095</v>
      </c>
      <c r="F5995" s="2">
        <v>0.04</v>
      </c>
      <c r="G5995" s="2">
        <v>0</v>
      </c>
      <c r="H5995" s="2">
        <v>0</v>
      </c>
      <c r="I5995">
        <v>0.4</v>
      </c>
      <c r="J5995">
        <v>0.8</v>
      </c>
      <c r="K5995">
        <v>0.55304750000000003</v>
      </c>
      <c r="L5995">
        <v>0.55356662499999998</v>
      </c>
    </row>
    <row r="5996" spans="1:12" x14ac:dyDescent="0.25">
      <c r="A5996" t="s">
        <v>117</v>
      </c>
      <c r="B5996">
        <v>1</v>
      </c>
      <c r="C5996">
        <v>7</v>
      </c>
      <c r="D5996">
        <v>7</v>
      </c>
      <c r="E5996">
        <v>1030347</v>
      </c>
      <c r="F5996" s="2">
        <v>0.02</v>
      </c>
      <c r="G5996" s="2">
        <v>0</v>
      </c>
      <c r="H5996" s="2">
        <v>0</v>
      </c>
      <c r="I5996">
        <v>0.4</v>
      </c>
      <c r="J5996">
        <v>5.6000000000000005</v>
      </c>
      <c r="K5996">
        <v>0.71517349999999991</v>
      </c>
      <c r="L5996">
        <v>1.8103107249999999</v>
      </c>
    </row>
    <row r="5997" spans="1:12" x14ac:dyDescent="0.25">
      <c r="A5997" t="s">
        <v>117</v>
      </c>
      <c r="B5997">
        <v>1</v>
      </c>
      <c r="C5997">
        <v>2</v>
      </c>
      <c r="D5997">
        <v>2</v>
      </c>
      <c r="E5997">
        <v>426790</v>
      </c>
      <c r="F5997" s="2">
        <v>0.03</v>
      </c>
      <c r="G5997" s="2">
        <v>0</v>
      </c>
      <c r="H5997" s="2">
        <v>0</v>
      </c>
      <c r="I5997">
        <v>0.4</v>
      </c>
      <c r="J5997">
        <v>1.6</v>
      </c>
      <c r="K5997">
        <v>0.51339500000000005</v>
      </c>
      <c r="L5997">
        <v>0.73968825000000005</v>
      </c>
    </row>
    <row r="5998" spans="1:12" x14ac:dyDescent="0.25">
      <c r="A5998" t="s">
        <v>117</v>
      </c>
      <c r="B5998">
        <v>1</v>
      </c>
      <c r="C5998">
        <v>1</v>
      </c>
      <c r="D5998">
        <v>1</v>
      </c>
      <c r="E5998">
        <v>505886</v>
      </c>
      <c r="F5998" s="2">
        <v>0.05</v>
      </c>
      <c r="G5998" s="2">
        <v>-0.01</v>
      </c>
      <c r="H5998" s="2">
        <v>0.01</v>
      </c>
      <c r="I5998">
        <v>0.4</v>
      </c>
      <c r="J5998">
        <v>0.8</v>
      </c>
      <c r="K5998">
        <v>0.85294300000000012</v>
      </c>
      <c r="L5998">
        <v>0.65853005000000009</v>
      </c>
    </row>
    <row r="5999" spans="1:12" x14ac:dyDescent="0.25">
      <c r="A5999" t="s">
        <v>117</v>
      </c>
      <c r="B5999">
        <v>1</v>
      </c>
      <c r="C5999">
        <v>2</v>
      </c>
      <c r="D5999">
        <v>2</v>
      </c>
      <c r="E5999">
        <v>695072</v>
      </c>
      <c r="F5999" s="2">
        <v>0.03</v>
      </c>
      <c r="G5999" s="2">
        <v>0</v>
      </c>
      <c r="H5999" s="2">
        <v>0.01</v>
      </c>
      <c r="I5999">
        <v>0.4</v>
      </c>
      <c r="J5999">
        <v>1.6</v>
      </c>
      <c r="K5999">
        <v>0.897536</v>
      </c>
      <c r="L5999">
        <v>0.87413760000000007</v>
      </c>
    </row>
    <row r="6000" spans="1:12" x14ac:dyDescent="0.25">
      <c r="A6000" t="s">
        <v>117</v>
      </c>
      <c r="B6000">
        <v>1</v>
      </c>
      <c r="C6000">
        <v>15</v>
      </c>
      <c r="D6000">
        <v>13</v>
      </c>
      <c r="E6000">
        <v>488133</v>
      </c>
      <c r="F6000" s="2">
        <v>0.02</v>
      </c>
      <c r="G6000" s="2">
        <v>0</v>
      </c>
      <c r="H6000" s="2">
        <v>0</v>
      </c>
      <c r="I6000">
        <v>0.4</v>
      </c>
      <c r="J6000">
        <v>10</v>
      </c>
      <c r="K6000">
        <v>0.44406650000000003</v>
      </c>
      <c r="L6000">
        <v>2.8154232750000001</v>
      </c>
    </row>
    <row r="6001" spans="1:12" x14ac:dyDescent="0.25">
      <c r="A6001" t="s">
        <v>117</v>
      </c>
      <c r="B6001">
        <v>1</v>
      </c>
      <c r="C6001">
        <v>3</v>
      </c>
      <c r="D6001">
        <v>2</v>
      </c>
      <c r="E6001">
        <v>554069</v>
      </c>
      <c r="F6001" s="2">
        <v>0.04</v>
      </c>
      <c r="G6001" s="2">
        <v>0</v>
      </c>
      <c r="H6001" s="2">
        <v>0</v>
      </c>
      <c r="I6001">
        <v>0.4</v>
      </c>
      <c r="J6001">
        <v>1.4000000000000001</v>
      </c>
      <c r="K6001">
        <v>0.67703449999999998</v>
      </c>
      <c r="L6001">
        <v>0.746962075</v>
      </c>
    </row>
    <row r="6002" spans="1:12" x14ac:dyDescent="0.25">
      <c r="A6002" t="s">
        <v>117</v>
      </c>
      <c r="B6002">
        <v>1</v>
      </c>
      <c r="C6002">
        <v>7</v>
      </c>
      <c r="D6002">
        <v>6</v>
      </c>
      <c r="E6002">
        <v>799411</v>
      </c>
      <c r="F6002" s="2">
        <v>0.02</v>
      </c>
      <c r="G6002" s="2">
        <v>0</v>
      </c>
      <c r="H6002" s="2">
        <v>0</v>
      </c>
      <c r="I6002">
        <v>0.4</v>
      </c>
      <c r="J6002">
        <v>4.6000000000000005</v>
      </c>
      <c r="K6002">
        <v>0.5997055</v>
      </c>
      <c r="L6002">
        <v>1.5198969250000001</v>
      </c>
    </row>
    <row r="6003" spans="1:12" x14ac:dyDescent="0.25">
      <c r="A6003" t="s">
        <v>117</v>
      </c>
      <c r="B6003">
        <v>1</v>
      </c>
      <c r="C6003">
        <v>4</v>
      </c>
      <c r="D6003">
        <v>2</v>
      </c>
      <c r="E6003">
        <v>668826</v>
      </c>
      <c r="F6003" s="2">
        <v>0.06</v>
      </c>
      <c r="G6003" s="2">
        <v>0</v>
      </c>
      <c r="H6003" s="2">
        <v>0</v>
      </c>
      <c r="I6003">
        <v>0.4</v>
      </c>
      <c r="J6003">
        <v>1.2000000000000002</v>
      </c>
      <c r="K6003">
        <v>0.93441299999999994</v>
      </c>
      <c r="L6003">
        <v>0.78704455000000006</v>
      </c>
    </row>
    <row r="6004" spans="1:12" x14ac:dyDescent="0.25">
      <c r="A6004" t="s">
        <v>117</v>
      </c>
      <c r="B6004">
        <v>1</v>
      </c>
      <c r="C6004">
        <v>3</v>
      </c>
      <c r="D6004">
        <v>3</v>
      </c>
      <c r="E6004">
        <v>431944</v>
      </c>
      <c r="F6004" s="2">
        <v>0.05</v>
      </c>
      <c r="G6004" s="2">
        <v>0</v>
      </c>
      <c r="H6004" s="2">
        <v>0.01</v>
      </c>
      <c r="I6004">
        <v>0.4</v>
      </c>
      <c r="J6004">
        <v>2.4000000000000004</v>
      </c>
      <c r="K6004">
        <v>0.96597200000000005</v>
      </c>
      <c r="L6004">
        <v>1.0980902000000001</v>
      </c>
    </row>
    <row r="6005" spans="1:12" x14ac:dyDescent="0.25">
      <c r="A6005" t="s">
        <v>117</v>
      </c>
      <c r="B6005">
        <v>1</v>
      </c>
      <c r="C6005">
        <v>4</v>
      </c>
      <c r="D6005">
        <v>4</v>
      </c>
      <c r="E6005">
        <v>2398601</v>
      </c>
      <c r="F6005" s="2">
        <v>0.04</v>
      </c>
      <c r="G6005" s="2">
        <v>-0.01</v>
      </c>
      <c r="H6005" s="2">
        <v>0.01</v>
      </c>
      <c r="I6005">
        <v>0.4</v>
      </c>
      <c r="J6005">
        <v>3.2</v>
      </c>
      <c r="K6005">
        <v>1.6993005000000001</v>
      </c>
      <c r="L6005">
        <v>1.5547551749999999</v>
      </c>
    </row>
    <row r="6006" spans="1:12" x14ac:dyDescent="0.25">
      <c r="A6006" t="s">
        <v>117</v>
      </c>
      <c r="B6006">
        <v>1</v>
      </c>
      <c r="C6006">
        <v>1</v>
      </c>
      <c r="D6006">
        <v>1</v>
      </c>
      <c r="E6006">
        <v>512885</v>
      </c>
      <c r="F6006" s="2">
        <v>0.03</v>
      </c>
      <c r="G6006" s="2">
        <v>0</v>
      </c>
      <c r="H6006" s="2">
        <v>0</v>
      </c>
      <c r="I6006">
        <v>0.4</v>
      </c>
      <c r="J6006">
        <v>0.8</v>
      </c>
      <c r="K6006">
        <v>0.55644249999999995</v>
      </c>
      <c r="L6006">
        <v>0.55475487499999998</v>
      </c>
    </row>
    <row r="6007" spans="1:12" x14ac:dyDescent="0.25">
      <c r="A6007" t="s">
        <v>117</v>
      </c>
      <c r="B6007">
        <v>1</v>
      </c>
      <c r="C6007">
        <v>10</v>
      </c>
      <c r="D6007">
        <v>10</v>
      </c>
      <c r="E6007">
        <v>790583</v>
      </c>
      <c r="F6007" s="2">
        <v>0.02</v>
      </c>
      <c r="G6007" s="2">
        <v>0</v>
      </c>
      <c r="H6007" s="2">
        <v>0</v>
      </c>
      <c r="I6007">
        <v>0.4</v>
      </c>
      <c r="J6007">
        <v>8</v>
      </c>
      <c r="K6007">
        <v>0.59529149999999997</v>
      </c>
      <c r="L6007">
        <v>2.3683520250000001</v>
      </c>
    </row>
    <row r="6008" spans="1:12" x14ac:dyDescent="0.25">
      <c r="A6008" t="s">
        <v>117</v>
      </c>
      <c r="B6008">
        <v>1</v>
      </c>
      <c r="C6008">
        <v>9</v>
      </c>
      <c r="D6008">
        <v>4</v>
      </c>
      <c r="E6008">
        <v>667005</v>
      </c>
      <c r="F6008" s="2">
        <v>0.02</v>
      </c>
      <c r="G6008" s="2">
        <v>-0.01</v>
      </c>
      <c r="H6008" s="2">
        <v>0.01</v>
      </c>
      <c r="I6008">
        <v>0.4</v>
      </c>
      <c r="J6008">
        <v>2.2000000000000002</v>
      </c>
      <c r="K6008">
        <v>0.63350249999999997</v>
      </c>
      <c r="L6008">
        <v>0.93172587500000004</v>
      </c>
    </row>
    <row r="6009" spans="1:12" x14ac:dyDescent="0.25">
      <c r="A6009" t="s">
        <v>117</v>
      </c>
      <c r="B6009">
        <v>1</v>
      </c>
      <c r="C6009">
        <v>6</v>
      </c>
      <c r="D6009">
        <v>6</v>
      </c>
      <c r="E6009">
        <v>513459</v>
      </c>
      <c r="F6009" s="2">
        <v>0.03</v>
      </c>
      <c r="G6009" s="2">
        <v>0</v>
      </c>
      <c r="H6009" s="2">
        <v>0.01</v>
      </c>
      <c r="I6009">
        <v>0.4</v>
      </c>
      <c r="J6009">
        <v>4.8000000000000007</v>
      </c>
      <c r="K6009">
        <v>0.80672949999999999</v>
      </c>
      <c r="L6009">
        <v>1.6423553250000003</v>
      </c>
    </row>
    <row r="6010" spans="1:12" x14ac:dyDescent="0.25">
      <c r="A6010" t="s">
        <v>117</v>
      </c>
      <c r="B6010">
        <v>1</v>
      </c>
      <c r="C6010">
        <v>11</v>
      </c>
      <c r="D6010">
        <v>10</v>
      </c>
      <c r="E6010">
        <v>673554</v>
      </c>
      <c r="F6010" s="2">
        <v>0.02</v>
      </c>
      <c r="G6010" s="2">
        <v>-0.05</v>
      </c>
      <c r="H6010" s="2">
        <v>0.02</v>
      </c>
      <c r="I6010">
        <v>0.4</v>
      </c>
      <c r="J6010">
        <v>7.8</v>
      </c>
      <c r="K6010">
        <v>0.28677700000000006</v>
      </c>
      <c r="L6010">
        <v>2.2103719499999999</v>
      </c>
    </row>
    <row r="6011" spans="1:12" x14ac:dyDescent="0.25">
      <c r="A6011" t="s">
        <v>117</v>
      </c>
      <c r="B6011">
        <v>1</v>
      </c>
      <c r="C6011">
        <v>13</v>
      </c>
      <c r="D6011">
        <v>13</v>
      </c>
      <c r="E6011">
        <v>771568</v>
      </c>
      <c r="F6011" s="2">
        <v>0.02</v>
      </c>
      <c r="G6011" s="2">
        <v>0</v>
      </c>
      <c r="H6011" s="2">
        <v>0</v>
      </c>
      <c r="I6011">
        <v>0.4</v>
      </c>
      <c r="J6011">
        <v>10.4</v>
      </c>
      <c r="K6011">
        <v>0.58578399999999997</v>
      </c>
      <c r="L6011">
        <v>2.9650244000000003</v>
      </c>
    </row>
    <row r="6012" spans="1:12" x14ac:dyDescent="0.25">
      <c r="A6012" t="s">
        <v>117</v>
      </c>
      <c r="B6012">
        <v>1</v>
      </c>
      <c r="C6012">
        <v>2</v>
      </c>
      <c r="D6012">
        <v>1</v>
      </c>
      <c r="E6012">
        <v>709836</v>
      </c>
      <c r="F6012" s="2">
        <v>0.04</v>
      </c>
      <c r="G6012" s="2">
        <v>0</v>
      </c>
      <c r="H6012" s="2">
        <v>0.01</v>
      </c>
      <c r="I6012">
        <v>0.4</v>
      </c>
      <c r="J6012">
        <v>0.60000000000000009</v>
      </c>
      <c r="K6012">
        <v>1.004918</v>
      </c>
      <c r="L6012">
        <v>0.66172129999999996</v>
      </c>
    </row>
    <row r="6013" spans="1:12" x14ac:dyDescent="0.25">
      <c r="A6013" t="s">
        <v>117</v>
      </c>
      <c r="B6013">
        <v>1</v>
      </c>
      <c r="C6013">
        <v>2</v>
      </c>
      <c r="D6013">
        <v>2</v>
      </c>
      <c r="E6013">
        <v>635985</v>
      </c>
      <c r="F6013" s="2">
        <v>0.03</v>
      </c>
      <c r="G6013" s="2">
        <v>0</v>
      </c>
      <c r="H6013" s="2">
        <v>0.01</v>
      </c>
      <c r="I6013">
        <v>0.4</v>
      </c>
      <c r="J6013">
        <v>1.6</v>
      </c>
      <c r="K6013">
        <v>0.86799249999999994</v>
      </c>
      <c r="L6013">
        <v>0.86379737500000009</v>
      </c>
    </row>
    <row r="6014" spans="1:12" x14ac:dyDescent="0.25">
      <c r="A6014" t="s">
        <v>117</v>
      </c>
      <c r="B6014">
        <v>1</v>
      </c>
      <c r="C6014">
        <v>6</v>
      </c>
      <c r="D6014">
        <v>6</v>
      </c>
      <c r="E6014">
        <v>526175</v>
      </c>
      <c r="F6014" s="2">
        <v>0.02</v>
      </c>
      <c r="G6014" s="2">
        <v>0</v>
      </c>
      <c r="H6014" s="2">
        <v>0</v>
      </c>
      <c r="I6014">
        <v>0.4</v>
      </c>
      <c r="J6014">
        <v>4.8000000000000007</v>
      </c>
      <c r="K6014">
        <v>0.46308749999999999</v>
      </c>
      <c r="L6014">
        <v>1.5220806250000003</v>
      </c>
    </row>
    <row r="6015" spans="1:12" x14ac:dyDescent="0.25">
      <c r="A6015" t="s">
        <v>117</v>
      </c>
      <c r="B6015">
        <v>1</v>
      </c>
      <c r="C6015">
        <v>3</v>
      </c>
      <c r="D6015">
        <v>1</v>
      </c>
      <c r="E6015">
        <v>831957</v>
      </c>
      <c r="F6015" s="2">
        <v>0.03</v>
      </c>
      <c r="G6015" s="2">
        <v>0</v>
      </c>
      <c r="H6015" s="2">
        <v>0</v>
      </c>
      <c r="I6015">
        <v>0.4</v>
      </c>
      <c r="J6015">
        <v>0.4</v>
      </c>
      <c r="K6015">
        <v>0.71597849999999996</v>
      </c>
      <c r="L6015">
        <v>0.51059247499999993</v>
      </c>
    </row>
    <row r="6016" spans="1:12" x14ac:dyDescent="0.25">
      <c r="A6016" t="s">
        <v>117</v>
      </c>
      <c r="B6016">
        <v>1</v>
      </c>
      <c r="C6016">
        <v>2</v>
      </c>
      <c r="D6016">
        <v>2</v>
      </c>
      <c r="E6016">
        <v>1183611</v>
      </c>
      <c r="F6016" s="2">
        <v>0.03</v>
      </c>
      <c r="G6016" s="2">
        <v>0</v>
      </c>
      <c r="H6016" s="2">
        <v>0</v>
      </c>
      <c r="I6016">
        <v>0.4</v>
      </c>
      <c r="J6016">
        <v>1.6</v>
      </c>
      <c r="K6016">
        <v>0.89180550000000003</v>
      </c>
      <c r="L6016">
        <v>0.87213192500000003</v>
      </c>
    </row>
    <row r="6017" spans="1:12" x14ac:dyDescent="0.25">
      <c r="A6017" t="s">
        <v>117</v>
      </c>
      <c r="B6017">
        <v>1</v>
      </c>
      <c r="C6017">
        <v>4</v>
      </c>
      <c r="D6017">
        <v>3</v>
      </c>
      <c r="E6017">
        <v>673301</v>
      </c>
      <c r="F6017" s="2">
        <v>0.03</v>
      </c>
      <c r="G6017" s="2">
        <v>0</v>
      </c>
      <c r="H6017" s="2">
        <v>0</v>
      </c>
      <c r="I6017">
        <v>0.4</v>
      </c>
      <c r="J6017">
        <v>2.2000000000000002</v>
      </c>
      <c r="K6017">
        <v>0.63665050000000001</v>
      </c>
      <c r="L6017">
        <v>0.93282767500000008</v>
      </c>
    </row>
    <row r="6018" spans="1:12" x14ac:dyDescent="0.25">
      <c r="A6018" t="s">
        <v>117</v>
      </c>
      <c r="B6018">
        <v>1</v>
      </c>
      <c r="C6018">
        <v>3</v>
      </c>
      <c r="D6018">
        <v>1</v>
      </c>
      <c r="E6018">
        <v>423976</v>
      </c>
      <c r="F6018" s="2">
        <v>0.02</v>
      </c>
      <c r="G6018" s="2">
        <v>0</v>
      </c>
      <c r="H6018" s="2">
        <v>0</v>
      </c>
      <c r="I6018">
        <v>0.4</v>
      </c>
      <c r="J6018">
        <v>0.4</v>
      </c>
      <c r="K6018">
        <v>0.41198800000000002</v>
      </c>
      <c r="L6018">
        <v>0.40419579999999999</v>
      </c>
    </row>
    <row r="6019" spans="1:12" x14ac:dyDescent="0.25">
      <c r="A6019" t="s">
        <v>117</v>
      </c>
      <c r="B6019">
        <v>1</v>
      </c>
      <c r="C6019">
        <v>4</v>
      </c>
      <c r="D6019">
        <v>3</v>
      </c>
      <c r="E6019">
        <v>592205</v>
      </c>
      <c r="F6019" s="2">
        <v>0.03</v>
      </c>
      <c r="G6019" s="2">
        <v>0</v>
      </c>
      <c r="H6019" s="2">
        <v>0</v>
      </c>
      <c r="I6019">
        <v>0.4</v>
      </c>
      <c r="J6019">
        <v>2.2000000000000002</v>
      </c>
      <c r="K6019">
        <v>0.59610249999999998</v>
      </c>
      <c r="L6019">
        <v>0.9186358750000001</v>
      </c>
    </row>
    <row r="6020" spans="1:12" x14ac:dyDescent="0.25">
      <c r="A6020" t="s">
        <v>117</v>
      </c>
      <c r="B6020">
        <v>1</v>
      </c>
      <c r="C6020">
        <v>4</v>
      </c>
      <c r="D6020">
        <v>2</v>
      </c>
      <c r="E6020">
        <v>926998</v>
      </c>
      <c r="F6020" s="2">
        <v>0.03</v>
      </c>
      <c r="G6020" s="2">
        <v>0</v>
      </c>
      <c r="H6020" s="2">
        <v>0</v>
      </c>
      <c r="I6020">
        <v>0.4</v>
      </c>
      <c r="J6020">
        <v>1.2000000000000002</v>
      </c>
      <c r="K6020">
        <v>0.76349899999999993</v>
      </c>
      <c r="L6020">
        <v>0.72722465000000003</v>
      </c>
    </row>
    <row r="6021" spans="1:12" x14ac:dyDescent="0.25">
      <c r="A6021" t="s">
        <v>117</v>
      </c>
      <c r="B6021">
        <v>1</v>
      </c>
      <c r="C6021">
        <v>3</v>
      </c>
      <c r="D6021">
        <v>3</v>
      </c>
      <c r="E6021">
        <v>640405</v>
      </c>
      <c r="F6021" s="2">
        <v>0.03</v>
      </c>
      <c r="G6021" s="2">
        <v>0</v>
      </c>
      <c r="H6021" s="2">
        <v>0</v>
      </c>
      <c r="I6021">
        <v>0.4</v>
      </c>
      <c r="J6021">
        <v>2.4000000000000004</v>
      </c>
      <c r="K6021">
        <v>0.62020249999999999</v>
      </c>
      <c r="L6021">
        <v>0.97707087500000012</v>
      </c>
    </row>
    <row r="6022" spans="1:12" x14ac:dyDescent="0.25">
      <c r="A6022" t="s">
        <v>117</v>
      </c>
      <c r="B6022">
        <v>1</v>
      </c>
      <c r="C6022">
        <v>5</v>
      </c>
      <c r="D6022">
        <v>3</v>
      </c>
      <c r="E6022">
        <v>485433</v>
      </c>
      <c r="F6022" s="2">
        <v>0.04</v>
      </c>
      <c r="G6022" s="2">
        <v>0</v>
      </c>
      <c r="H6022" s="2">
        <v>0</v>
      </c>
      <c r="I6022">
        <v>0.4</v>
      </c>
      <c r="J6022">
        <v>2.0000000000000004</v>
      </c>
      <c r="K6022">
        <v>0.64271650000000002</v>
      </c>
      <c r="L6022">
        <v>0.88495077500000008</v>
      </c>
    </row>
    <row r="6023" spans="1:12" x14ac:dyDescent="0.25">
      <c r="A6023" t="s">
        <v>8467</v>
      </c>
      <c r="B6023">
        <v>1</v>
      </c>
      <c r="C6023">
        <v>6</v>
      </c>
      <c r="D6023">
        <v>5</v>
      </c>
      <c r="E6023">
        <v>202523</v>
      </c>
      <c r="F6023" s="2">
        <v>0.05</v>
      </c>
      <c r="G6023" s="2">
        <v>0</v>
      </c>
      <c r="H6023" s="2">
        <v>0</v>
      </c>
      <c r="I6023">
        <v>0.4</v>
      </c>
      <c r="J6023">
        <v>3.8</v>
      </c>
      <c r="K6023">
        <v>0.60126150000000012</v>
      </c>
      <c r="L6023">
        <v>1.3204415249999999</v>
      </c>
    </row>
    <row r="6024" spans="1:12" x14ac:dyDescent="0.25">
      <c r="A6024" t="s">
        <v>8467</v>
      </c>
      <c r="B6024">
        <v>1</v>
      </c>
      <c r="C6024">
        <v>20</v>
      </c>
      <c r="D6024">
        <v>17</v>
      </c>
      <c r="E6024">
        <v>1844008</v>
      </c>
      <c r="F6024" s="2">
        <v>0.03</v>
      </c>
      <c r="G6024" s="2">
        <v>0</v>
      </c>
      <c r="H6024" s="2">
        <v>0</v>
      </c>
      <c r="I6024">
        <v>0.4</v>
      </c>
      <c r="J6024">
        <v>13.000000000000002</v>
      </c>
      <c r="K6024">
        <v>1.2220039999999999</v>
      </c>
      <c r="L6024">
        <v>3.8377014000000007</v>
      </c>
    </row>
    <row r="6025" spans="1:12" x14ac:dyDescent="0.25">
      <c r="A6025" t="s">
        <v>20161</v>
      </c>
      <c r="B6025">
        <v>1</v>
      </c>
      <c r="C6025">
        <v>6</v>
      </c>
      <c r="D6025">
        <v>6</v>
      </c>
      <c r="E6025">
        <v>262553</v>
      </c>
      <c r="F6025" s="2">
        <v>0.02</v>
      </c>
      <c r="G6025" s="2">
        <v>0</v>
      </c>
      <c r="H6025" s="2">
        <v>0</v>
      </c>
      <c r="I6025">
        <v>0.4</v>
      </c>
      <c r="J6025">
        <v>4.8000000000000007</v>
      </c>
      <c r="K6025">
        <v>0.33127649999999997</v>
      </c>
      <c r="L6025">
        <v>1.4759467750000004</v>
      </c>
    </row>
    <row r="6026" spans="1:12" x14ac:dyDescent="0.25">
      <c r="A6026" t="s">
        <v>2923</v>
      </c>
      <c r="B6026">
        <v>1</v>
      </c>
      <c r="C6026">
        <v>11</v>
      </c>
      <c r="D6026">
        <v>8</v>
      </c>
      <c r="E6026">
        <v>88582</v>
      </c>
      <c r="F6026" s="2">
        <v>0.02</v>
      </c>
      <c r="G6026" s="2">
        <v>0</v>
      </c>
      <c r="H6026" s="2">
        <v>0</v>
      </c>
      <c r="I6026">
        <v>0.4</v>
      </c>
      <c r="J6026">
        <v>5.8000000000000007</v>
      </c>
      <c r="K6026">
        <v>0.24429100000000001</v>
      </c>
      <c r="L6026">
        <v>1.6955018500000003</v>
      </c>
    </row>
    <row r="6027" spans="1:12" x14ac:dyDescent="0.25">
      <c r="A6027" t="s">
        <v>2923</v>
      </c>
      <c r="B6027">
        <v>1</v>
      </c>
      <c r="C6027">
        <v>9</v>
      </c>
      <c r="D6027">
        <v>8</v>
      </c>
      <c r="E6027">
        <v>299644</v>
      </c>
      <c r="F6027" s="2">
        <v>0.01</v>
      </c>
      <c r="G6027" s="2">
        <v>0</v>
      </c>
      <c r="H6027" s="2">
        <v>0</v>
      </c>
      <c r="I6027">
        <v>0.4</v>
      </c>
      <c r="J6027">
        <v>6.2</v>
      </c>
      <c r="K6027">
        <v>0.24982199999999999</v>
      </c>
      <c r="L6027">
        <v>1.7974376999999999</v>
      </c>
    </row>
    <row r="6028" spans="1:12" x14ac:dyDescent="0.25">
      <c r="A6028" t="s">
        <v>10825</v>
      </c>
      <c r="B6028">
        <v>1</v>
      </c>
      <c r="C6028">
        <v>6</v>
      </c>
      <c r="D6028">
        <v>6</v>
      </c>
      <c r="E6028">
        <v>162864</v>
      </c>
      <c r="F6028" s="2">
        <v>0.06</v>
      </c>
      <c r="G6028" s="2">
        <v>0</v>
      </c>
      <c r="H6028" s="2">
        <v>0</v>
      </c>
      <c r="I6028">
        <v>0.4</v>
      </c>
      <c r="J6028">
        <v>4.8000000000000007</v>
      </c>
      <c r="K6028">
        <v>0.68143199999999993</v>
      </c>
      <c r="L6028">
        <v>1.5985012000000003</v>
      </c>
    </row>
    <row r="6029" spans="1:12" x14ac:dyDescent="0.25">
      <c r="A6029" t="s">
        <v>113</v>
      </c>
      <c r="B6029">
        <v>1</v>
      </c>
      <c r="C6029">
        <v>10</v>
      </c>
      <c r="D6029">
        <v>10</v>
      </c>
      <c r="E6029">
        <v>12976087</v>
      </c>
      <c r="F6029" s="2">
        <v>0.02</v>
      </c>
      <c r="G6029" s="2">
        <v>0</v>
      </c>
      <c r="H6029" s="2">
        <v>0</v>
      </c>
      <c r="I6029">
        <v>0.4</v>
      </c>
      <c r="J6029">
        <v>8</v>
      </c>
      <c r="K6029">
        <v>6.6880435</v>
      </c>
      <c r="L6029">
        <v>4.5008152250000002</v>
      </c>
    </row>
    <row r="6030" spans="1:12" x14ac:dyDescent="0.25">
      <c r="A6030" t="s">
        <v>113</v>
      </c>
      <c r="B6030">
        <v>1</v>
      </c>
      <c r="C6030">
        <v>15</v>
      </c>
      <c r="D6030">
        <v>15</v>
      </c>
      <c r="E6030">
        <v>22546976</v>
      </c>
      <c r="F6030" s="2">
        <v>0.01</v>
      </c>
      <c r="G6030" s="2">
        <v>0</v>
      </c>
      <c r="H6030" s="2">
        <v>0</v>
      </c>
      <c r="I6030">
        <v>0.4</v>
      </c>
      <c r="J6030">
        <v>12</v>
      </c>
      <c r="K6030">
        <v>11.373487999999998</v>
      </c>
      <c r="L6030">
        <v>7.1407207999999986</v>
      </c>
    </row>
    <row r="6031" spans="1:12" x14ac:dyDescent="0.25">
      <c r="A6031" t="s">
        <v>297</v>
      </c>
      <c r="B6031">
        <v>1</v>
      </c>
      <c r="C6031">
        <v>5</v>
      </c>
      <c r="D6031">
        <v>4</v>
      </c>
      <c r="E6031">
        <v>769805</v>
      </c>
      <c r="F6031" s="2">
        <v>0.01</v>
      </c>
      <c r="G6031" s="2">
        <v>0</v>
      </c>
      <c r="H6031" s="2">
        <v>0</v>
      </c>
      <c r="I6031">
        <v>0.4</v>
      </c>
      <c r="J6031">
        <v>3</v>
      </c>
      <c r="K6031">
        <v>0.48490250000000001</v>
      </c>
      <c r="L6031">
        <v>1.079715875</v>
      </c>
    </row>
    <row r="6032" spans="1:12" x14ac:dyDescent="0.25">
      <c r="A6032" t="s">
        <v>297</v>
      </c>
      <c r="B6032">
        <v>1</v>
      </c>
      <c r="C6032">
        <v>9</v>
      </c>
      <c r="D6032">
        <v>9</v>
      </c>
      <c r="E6032">
        <v>461945</v>
      </c>
      <c r="F6032" s="2">
        <v>0.01</v>
      </c>
      <c r="G6032" s="2">
        <v>0</v>
      </c>
      <c r="H6032" s="2">
        <v>0</v>
      </c>
      <c r="I6032">
        <v>0.4</v>
      </c>
      <c r="J6032">
        <v>7.2</v>
      </c>
      <c r="K6032">
        <v>0.3309725</v>
      </c>
      <c r="L6032">
        <v>2.0758403749999998</v>
      </c>
    </row>
    <row r="6033" spans="1:12" x14ac:dyDescent="0.25">
      <c r="A6033" t="s">
        <v>297</v>
      </c>
      <c r="B6033">
        <v>1</v>
      </c>
      <c r="C6033">
        <v>16</v>
      </c>
      <c r="D6033">
        <v>15</v>
      </c>
      <c r="E6033">
        <v>4026262</v>
      </c>
      <c r="F6033" s="2">
        <v>0</v>
      </c>
      <c r="G6033" s="2">
        <v>0</v>
      </c>
      <c r="H6033" s="2">
        <v>0</v>
      </c>
      <c r="I6033">
        <v>0.4</v>
      </c>
      <c r="J6033">
        <v>11.8</v>
      </c>
      <c r="K6033">
        <v>2.013131</v>
      </c>
      <c r="L6033">
        <v>3.8145958500000003</v>
      </c>
    </row>
    <row r="6034" spans="1:12" x14ac:dyDescent="0.25">
      <c r="A6034" t="s">
        <v>297</v>
      </c>
      <c r="B6034">
        <v>1</v>
      </c>
      <c r="C6034">
        <v>3</v>
      </c>
      <c r="D6034">
        <v>2</v>
      </c>
      <c r="E6034">
        <v>11161971</v>
      </c>
      <c r="F6034" s="2">
        <v>0.02</v>
      </c>
      <c r="G6034" s="2">
        <v>0</v>
      </c>
      <c r="H6034" s="2">
        <v>0</v>
      </c>
      <c r="I6034">
        <v>0.4</v>
      </c>
      <c r="J6034">
        <v>1.4000000000000001</v>
      </c>
      <c r="K6034">
        <v>5.7809854999999999</v>
      </c>
      <c r="L6034">
        <v>2.5333449249999997</v>
      </c>
    </row>
    <row r="6035" spans="1:12" x14ac:dyDescent="0.25">
      <c r="A6035" t="s">
        <v>297</v>
      </c>
      <c r="B6035">
        <v>1</v>
      </c>
      <c r="C6035">
        <v>6</v>
      </c>
      <c r="D6035">
        <v>5</v>
      </c>
      <c r="E6035">
        <v>138073</v>
      </c>
      <c r="F6035" s="2">
        <v>0.03</v>
      </c>
      <c r="G6035" s="2">
        <v>0</v>
      </c>
      <c r="H6035" s="2">
        <v>0</v>
      </c>
      <c r="I6035">
        <v>0.4</v>
      </c>
      <c r="J6035">
        <v>3.8</v>
      </c>
      <c r="K6035">
        <v>0.36903649999999999</v>
      </c>
      <c r="L6035">
        <v>1.2391627749999998</v>
      </c>
    </row>
    <row r="6036" spans="1:12" x14ac:dyDescent="0.25">
      <c r="A6036" t="s">
        <v>297</v>
      </c>
      <c r="B6036">
        <v>1</v>
      </c>
      <c r="C6036">
        <v>6</v>
      </c>
      <c r="D6036">
        <v>6</v>
      </c>
      <c r="E6036">
        <v>15104666</v>
      </c>
      <c r="F6036" s="2">
        <v>0.01</v>
      </c>
      <c r="G6036" s="2">
        <v>0</v>
      </c>
      <c r="H6036" s="2">
        <v>0</v>
      </c>
      <c r="I6036">
        <v>0.4</v>
      </c>
      <c r="J6036">
        <v>4.8000000000000007</v>
      </c>
      <c r="K6036">
        <v>7.6523329999999996</v>
      </c>
      <c r="L6036">
        <v>4.0383165500000002</v>
      </c>
    </row>
    <row r="6037" spans="1:12" x14ac:dyDescent="0.25">
      <c r="A6037" t="s">
        <v>297</v>
      </c>
      <c r="B6037">
        <v>1</v>
      </c>
      <c r="C6037">
        <v>3</v>
      </c>
      <c r="D6037">
        <v>3</v>
      </c>
      <c r="E6037">
        <v>9523267</v>
      </c>
      <c r="F6037" s="2">
        <v>0.02</v>
      </c>
      <c r="G6037" s="2">
        <v>0</v>
      </c>
      <c r="H6037" s="2">
        <v>0</v>
      </c>
      <c r="I6037">
        <v>0.4</v>
      </c>
      <c r="J6037">
        <v>2.4000000000000004</v>
      </c>
      <c r="K6037">
        <v>4.9616334999999996</v>
      </c>
      <c r="L6037">
        <v>2.4965717249999999</v>
      </c>
    </row>
    <row r="6038" spans="1:12" x14ac:dyDescent="0.25">
      <c r="A6038" t="s">
        <v>297</v>
      </c>
      <c r="B6038">
        <v>1</v>
      </c>
      <c r="C6038">
        <v>9</v>
      </c>
      <c r="D6038">
        <v>9</v>
      </c>
      <c r="E6038">
        <v>2953664</v>
      </c>
      <c r="F6038" s="2">
        <v>0.01</v>
      </c>
      <c r="G6038" s="2">
        <v>0</v>
      </c>
      <c r="H6038" s="2">
        <v>0</v>
      </c>
      <c r="I6038">
        <v>0.4</v>
      </c>
      <c r="J6038">
        <v>7.2</v>
      </c>
      <c r="K6038">
        <v>1.576832</v>
      </c>
      <c r="L6038">
        <v>2.5118912</v>
      </c>
    </row>
    <row r="6039" spans="1:12" x14ac:dyDescent="0.25">
      <c r="A6039" t="s">
        <v>297</v>
      </c>
      <c r="B6039">
        <v>1</v>
      </c>
      <c r="C6039">
        <v>15</v>
      </c>
      <c r="D6039">
        <v>15</v>
      </c>
      <c r="E6039">
        <v>14100194</v>
      </c>
      <c r="F6039" s="2">
        <v>0.01</v>
      </c>
      <c r="G6039" s="2">
        <v>0</v>
      </c>
      <c r="H6039" s="2">
        <v>0</v>
      </c>
      <c r="I6039">
        <v>0.4</v>
      </c>
      <c r="J6039">
        <v>12</v>
      </c>
      <c r="K6039">
        <v>7.1500969999999997</v>
      </c>
      <c r="L6039">
        <v>5.6625339500000003</v>
      </c>
    </row>
    <row r="6040" spans="1:12" x14ac:dyDescent="0.25">
      <c r="A6040" t="s">
        <v>297</v>
      </c>
      <c r="B6040">
        <v>1</v>
      </c>
      <c r="C6040">
        <v>5</v>
      </c>
      <c r="D6040">
        <v>5</v>
      </c>
      <c r="E6040">
        <v>967640</v>
      </c>
      <c r="F6040" s="2">
        <v>0.01</v>
      </c>
      <c r="G6040" s="2">
        <v>0</v>
      </c>
      <c r="H6040" s="2">
        <v>0</v>
      </c>
      <c r="I6040">
        <v>0.4</v>
      </c>
      <c r="J6040">
        <v>4</v>
      </c>
      <c r="K6040">
        <v>0.58382000000000001</v>
      </c>
      <c r="L6040">
        <v>1.3643370000000001</v>
      </c>
    </row>
    <row r="6041" spans="1:12" x14ac:dyDescent="0.25">
      <c r="A6041" t="s">
        <v>297</v>
      </c>
      <c r="B6041">
        <v>1</v>
      </c>
      <c r="C6041">
        <v>7</v>
      </c>
      <c r="D6041">
        <v>7</v>
      </c>
      <c r="E6041">
        <v>688577</v>
      </c>
      <c r="F6041" s="2">
        <v>0.02</v>
      </c>
      <c r="G6041" s="2">
        <v>0</v>
      </c>
      <c r="H6041" s="2">
        <v>0</v>
      </c>
      <c r="I6041">
        <v>0.4</v>
      </c>
      <c r="J6041">
        <v>5.6000000000000005</v>
      </c>
      <c r="K6041">
        <v>0.54428849999999995</v>
      </c>
      <c r="L6041">
        <v>1.750500975</v>
      </c>
    </row>
    <row r="6042" spans="1:12" x14ac:dyDescent="0.25">
      <c r="A6042" t="s">
        <v>297</v>
      </c>
      <c r="B6042">
        <v>1</v>
      </c>
      <c r="C6042">
        <v>16</v>
      </c>
      <c r="D6042">
        <v>16</v>
      </c>
      <c r="E6042">
        <v>5224737</v>
      </c>
      <c r="F6042" s="2">
        <v>0.01</v>
      </c>
      <c r="G6042" s="2">
        <v>0</v>
      </c>
      <c r="H6042" s="2">
        <v>0</v>
      </c>
      <c r="I6042">
        <v>0.4</v>
      </c>
      <c r="J6042">
        <v>12.8</v>
      </c>
      <c r="K6042">
        <v>2.7123685000000002</v>
      </c>
      <c r="L6042">
        <v>4.3093289750000006</v>
      </c>
    </row>
    <row r="6043" spans="1:12" x14ac:dyDescent="0.25">
      <c r="A6043" t="s">
        <v>297</v>
      </c>
      <c r="B6043">
        <v>1</v>
      </c>
      <c r="C6043">
        <v>7</v>
      </c>
      <c r="D6043">
        <v>7</v>
      </c>
      <c r="E6043">
        <v>9039407</v>
      </c>
      <c r="F6043" s="2">
        <v>0.01</v>
      </c>
      <c r="G6043" s="2">
        <v>-0.01</v>
      </c>
      <c r="H6043" s="2">
        <v>0</v>
      </c>
      <c r="I6043">
        <v>0.4</v>
      </c>
      <c r="J6043">
        <v>5.6000000000000005</v>
      </c>
      <c r="K6043">
        <v>4.4697034999999987</v>
      </c>
      <c r="L6043">
        <v>3.1243962249999995</v>
      </c>
    </row>
    <row r="6044" spans="1:12" x14ac:dyDescent="0.25">
      <c r="A6044" t="s">
        <v>297</v>
      </c>
      <c r="B6044">
        <v>1</v>
      </c>
      <c r="C6044">
        <v>11</v>
      </c>
      <c r="D6044">
        <v>10</v>
      </c>
      <c r="E6044">
        <v>8837197</v>
      </c>
      <c r="F6044" s="2">
        <v>0</v>
      </c>
      <c r="G6044" s="2">
        <v>0</v>
      </c>
      <c r="H6044" s="2">
        <v>0</v>
      </c>
      <c r="I6044">
        <v>0.4</v>
      </c>
      <c r="J6044">
        <v>7.8</v>
      </c>
      <c r="K6044">
        <v>4.4185984999999999</v>
      </c>
      <c r="L6044">
        <v>3.656509475</v>
      </c>
    </row>
    <row r="6045" spans="1:12" x14ac:dyDescent="0.25">
      <c r="A6045" t="s">
        <v>297</v>
      </c>
      <c r="B6045">
        <v>1</v>
      </c>
      <c r="C6045">
        <v>7</v>
      </c>
      <c r="D6045">
        <v>7</v>
      </c>
      <c r="E6045">
        <v>4570970</v>
      </c>
      <c r="F6045" s="2">
        <v>0.01</v>
      </c>
      <c r="G6045" s="2">
        <v>0</v>
      </c>
      <c r="H6045" s="2">
        <v>0</v>
      </c>
      <c r="I6045">
        <v>0.4</v>
      </c>
      <c r="J6045">
        <v>5.6000000000000005</v>
      </c>
      <c r="K6045">
        <v>2.3854850000000001</v>
      </c>
      <c r="L6045">
        <v>2.3949197500000001</v>
      </c>
    </row>
    <row r="6046" spans="1:12" x14ac:dyDescent="0.25">
      <c r="A6046" t="s">
        <v>297</v>
      </c>
      <c r="B6046">
        <v>1</v>
      </c>
      <c r="C6046">
        <v>1</v>
      </c>
      <c r="D6046">
        <v>1</v>
      </c>
      <c r="E6046">
        <v>2072162</v>
      </c>
      <c r="F6046" s="2">
        <v>0.03</v>
      </c>
      <c r="G6046" s="2">
        <v>0</v>
      </c>
      <c r="H6046" s="2">
        <v>0</v>
      </c>
      <c r="I6046">
        <v>0.4</v>
      </c>
      <c r="J6046">
        <v>0.8</v>
      </c>
      <c r="K6046">
        <v>1.3360810000000001</v>
      </c>
      <c r="L6046">
        <v>0.82762835000000001</v>
      </c>
    </row>
    <row r="6047" spans="1:12" x14ac:dyDescent="0.25">
      <c r="A6047" t="s">
        <v>297</v>
      </c>
      <c r="B6047">
        <v>1</v>
      </c>
      <c r="C6047">
        <v>1</v>
      </c>
      <c r="D6047">
        <v>1</v>
      </c>
      <c r="E6047">
        <v>632993</v>
      </c>
      <c r="F6047" s="2">
        <v>0.01</v>
      </c>
      <c r="G6047" s="2">
        <v>-0.01</v>
      </c>
      <c r="H6047" s="2">
        <v>0</v>
      </c>
      <c r="I6047">
        <v>0.4</v>
      </c>
      <c r="J6047">
        <v>0.8</v>
      </c>
      <c r="K6047">
        <v>0.26649649999999991</v>
      </c>
      <c r="L6047">
        <v>0.45327377499999999</v>
      </c>
    </row>
    <row r="6048" spans="1:12" x14ac:dyDescent="0.25">
      <c r="A6048" t="s">
        <v>297</v>
      </c>
      <c r="B6048">
        <v>1</v>
      </c>
      <c r="C6048">
        <v>5</v>
      </c>
      <c r="D6048">
        <v>3</v>
      </c>
      <c r="E6048">
        <v>2178547</v>
      </c>
      <c r="F6048" s="2">
        <v>0</v>
      </c>
      <c r="G6048" s="2">
        <v>0</v>
      </c>
      <c r="H6048" s="2">
        <v>0</v>
      </c>
      <c r="I6048">
        <v>0.4</v>
      </c>
      <c r="J6048">
        <v>2.0000000000000004</v>
      </c>
      <c r="K6048">
        <v>1.0892735</v>
      </c>
      <c r="L6048">
        <v>1.041245725</v>
      </c>
    </row>
    <row r="6049" spans="1:12" x14ac:dyDescent="0.25">
      <c r="A6049" t="s">
        <v>297</v>
      </c>
      <c r="B6049">
        <v>1</v>
      </c>
      <c r="C6049">
        <v>5</v>
      </c>
      <c r="D6049">
        <v>4</v>
      </c>
      <c r="E6049">
        <v>3945913</v>
      </c>
      <c r="F6049" s="2">
        <v>0.01</v>
      </c>
      <c r="G6049" s="2">
        <v>0</v>
      </c>
      <c r="H6049" s="2">
        <v>0</v>
      </c>
      <c r="I6049">
        <v>0.4</v>
      </c>
      <c r="J6049">
        <v>3</v>
      </c>
      <c r="K6049">
        <v>2.0729565000000001</v>
      </c>
      <c r="L6049">
        <v>1.635534775</v>
      </c>
    </row>
    <row r="6050" spans="1:12" x14ac:dyDescent="0.25">
      <c r="A6050" t="s">
        <v>297</v>
      </c>
      <c r="B6050">
        <v>1</v>
      </c>
      <c r="C6050">
        <v>6</v>
      </c>
      <c r="D6050">
        <v>6</v>
      </c>
      <c r="E6050">
        <v>110360</v>
      </c>
      <c r="F6050" s="2">
        <v>0.02</v>
      </c>
      <c r="G6050" s="2">
        <v>0</v>
      </c>
      <c r="H6050" s="2">
        <v>0</v>
      </c>
      <c r="I6050">
        <v>0.4</v>
      </c>
      <c r="J6050">
        <v>4.8000000000000007</v>
      </c>
      <c r="K6050">
        <v>0.25518000000000002</v>
      </c>
      <c r="L6050">
        <v>1.4493130000000003</v>
      </c>
    </row>
    <row r="6051" spans="1:12" x14ac:dyDescent="0.25">
      <c r="A6051" t="s">
        <v>297</v>
      </c>
      <c r="B6051">
        <v>1</v>
      </c>
      <c r="C6051">
        <v>9</v>
      </c>
      <c r="D6051">
        <v>8</v>
      </c>
      <c r="E6051">
        <v>2726643</v>
      </c>
      <c r="F6051" s="2">
        <v>0</v>
      </c>
      <c r="G6051" s="2">
        <v>0</v>
      </c>
      <c r="H6051" s="2">
        <v>0</v>
      </c>
      <c r="I6051">
        <v>0.4</v>
      </c>
      <c r="J6051">
        <v>6.2</v>
      </c>
      <c r="K6051">
        <v>1.3633214999999999</v>
      </c>
      <c r="L6051">
        <v>2.1871625249999997</v>
      </c>
    </row>
    <row r="6052" spans="1:12" x14ac:dyDescent="0.25">
      <c r="A6052" t="s">
        <v>297</v>
      </c>
      <c r="B6052">
        <v>1</v>
      </c>
      <c r="C6052">
        <v>1</v>
      </c>
      <c r="D6052">
        <v>1</v>
      </c>
      <c r="E6052">
        <v>2901230</v>
      </c>
      <c r="F6052" s="2">
        <v>0.02</v>
      </c>
      <c r="G6052" s="2">
        <v>0</v>
      </c>
      <c r="H6052" s="2">
        <v>0</v>
      </c>
      <c r="I6052">
        <v>0.4</v>
      </c>
      <c r="J6052">
        <v>0.8</v>
      </c>
      <c r="K6052">
        <v>1.6506149999999999</v>
      </c>
      <c r="L6052">
        <v>0.93771524999999989</v>
      </c>
    </row>
    <row r="6053" spans="1:12" x14ac:dyDescent="0.25">
      <c r="A6053" t="s">
        <v>297</v>
      </c>
      <c r="B6053">
        <v>1</v>
      </c>
      <c r="C6053">
        <v>3</v>
      </c>
      <c r="D6053">
        <v>3</v>
      </c>
      <c r="E6053">
        <v>4930346</v>
      </c>
      <c r="F6053" s="2">
        <v>0.01</v>
      </c>
      <c r="G6053" s="2">
        <v>0</v>
      </c>
      <c r="H6053" s="2">
        <v>0</v>
      </c>
      <c r="I6053">
        <v>0.4</v>
      </c>
      <c r="J6053">
        <v>2.4000000000000004</v>
      </c>
      <c r="K6053">
        <v>2.5651730000000001</v>
      </c>
      <c r="L6053">
        <v>1.6578105500000002</v>
      </c>
    </row>
    <row r="6054" spans="1:12" x14ac:dyDescent="0.25">
      <c r="A6054" t="s">
        <v>297</v>
      </c>
      <c r="B6054">
        <v>1</v>
      </c>
      <c r="C6054">
        <v>2</v>
      </c>
      <c r="D6054">
        <v>2</v>
      </c>
      <c r="E6054">
        <v>1484851</v>
      </c>
      <c r="F6054" s="2">
        <v>0</v>
      </c>
      <c r="G6054" s="2">
        <v>0</v>
      </c>
      <c r="H6054" s="2">
        <v>0</v>
      </c>
      <c r="I6054">
        <v>0.4</v>
      </c>
      <c r="J6054">
        <v>1.6</v>
      </c>
      <c r="K6054">
        <v>0.74242549999999996</v>
      </c>
      <c r="L6054">
        <v>0.81984892500000006</v>
      </c>
    </row>
    <row r="6055" spans="1:12" x14ac:dyDescent="0.25">
      <c r="A6055" t="s">
        <v>7185</v>
      </c>
      <c r="B6055">
        <v>1</v>
      </c>
      <c r="C6055">
        <v>7</v>
      </c>
      <c r="D6055">
        <v>7</v>
      </c>
      <c r="E6055">
        <v>1059366</v>
      </c>
      <c r="F6055" s="2">
        <v>0.01</v>
      </c>
      <c r="G6055" s="2">
        <v>0</v>
      </c>
      <c r="H6055" s="2">
        <v>0</v>
      </c>
      <c r="I6055">
        <v>0.4</v>
      </c>
      <c r="J6055">
        <v>5.6000000000000005</v>
      </c>
      <c r="K6055">
        <v>0.62968299999999999</v>
      </c>
      <c r="L6055">
        <v>1.7803890500000001</v>
      </c>
    </row>
    <row r="6056" spans="1:12" x14ac:dyDescent="0.25">
      <c r="A6056" t="s">
        <v>14125</v>
      </c>
      <c r="B6056">
        <v>1</v>
      </c>
      <c r="C6056">
        <v>15</v>
      </c>
      <c r="D6056">
        <v>13</v>
      </c>
      <c r="E6056">
        <v>1618812</v>
      </c>
      <c r="F6056" s="2">
        <v>0.02</v>
      </c>
      <c r="G6056" s="2">
        <v>0</v>
      </c>
      <c r="H6056" s="2">
        <v>0</v>
      </c>
      <c r="I6056">
        <v>0.4</v>
      </c>
      <c r="J6056">
        <v>10</v>
      </c>
      <c r="K6056">
        <v>1.009406</v>
      </c>
      <c r="L6056">
        <v>3.0132921000000001</v>
      </c>
    </row>
    <row r="6057" spans="1:12" x14ac:dyDescent="0.25">
      <c r="A6057" t="s">
        <v>444</v>
      </c>
      <c r="B6057">
        <v>1</v>
      </c>
      <c r="C6057">
        <v>3</v>
      </c>
      <c r="D6057">
        <v>1</v>
      </c>
      <c r="E6057">
        <v>32336</v>
      </c>
      <c r="F6057" s="2">
        <v>0.01</v>
      </c>
      <c r="G6057" s="2">
        <v>-0.01</v>
      </c>
      <c r="H6057" s="2">
        <v>0.03</v>
      </c>
      <c r="I6057">
        <v>0.4</v>
      </c>
      <c r="J6057">
        <v>0.4</v>
      </c>
      <c r="K6057">
        <v>0.71616800000000003</v>
      </c>
      <c r="L6057">
        <v>0.51065880000000008</v>
      </c>
    </row>
    <row r="6058" spans="1:12" x14ac:dyDescent="0.25">
      <c r="A6058" t="s">
        <v>444</v>
      </c>
      <c r="B6058">
        <v>1</v>
      </c>
      <c r="C6058">
        <v>1</v>
      </c>
      <c r="D6058">
        <v>1</v>
      </c>
      <c r="E6058">
        <v>13044</v>
      </c>
      <c r="F6058" s="2">
        <v>0.01</v>
      </c>
      <c r="G6058" s="2">
        <v>0</v>
      </c>
      <c r="H6058" s="2">
        <v>0.02</v>
      </c>
      <c r="I6058">
        <v>0.4</v>
      </c>
      <c r="J6058">
        <v>0.8</v>
      </c>
      <c r="K6058">
        <v>0.60652200000000001</v>
      </c>
      <c r="L6058">
        <v>0.57228270000000003</v>
      </c>
    </row>
    <row r="6059" spans="1:12" x14ac:dyDescent="0.25">
      <c r="A6059" t="s">
        <v>444</v>
      </c>
      <c r="B6059">
        <v>1</v>
      </c>
      <c r="C6059">
        <v>0</v>
      </c>
      <c r="D6059">
        <v>1</v>
      </c>
      <c r="E6059">
        <v>57143</v>
      </c>
      <c r="F6059" s="2">
        <v>0</v>
      </c>
      <c r="G6059" s="2">
        <v>0</v>
      </c>
      <c r="H6059" s="2">
        <v>0</v>
      </c>
      <c r="I6059">
        <v>0.4</v>
      </c>
      <c r="J6059">
        <v>1</v>
      </c>
      <c r="K6059">
        <v>2.85715E-2</v>
      </c>
      <c r="L6059">
        <v>0.42000002500000005</v>
      </c>
    </row>
    <row r="6060" spans="1:12" x14ac:dyDescent="0.25">
      <c r="A6060" t="s">
        <v>444</v>
      </c>
      <c r="B6060">
        <v>1</v>
      </c>
      <c r="C6060">
        <v>4</v>
      </c>
      <c r="D6060">
        <v>4</v>
      </c>
      <c r="E6060">
        <v>10836</v>
      </c>
      <c r="F6060" s="2">
        <v>0</v>
      </c>
      <c r="G6060" s="2">
        <v>0</v>
      </c>
      <c r="H6060" s="2">
        <v>0.02</v>
      </c>
      <c r="I6060">
        <v>0.4</v>
      </c>
      <c r="J6060">
        <v>3.2</v>
      </c>
      <c r="K6060">
        <v>0.50541800000000003</v>
      </c>
      <c r="L6060">
        <v>1.1368963000000001</v>
      </c>
    </row>
    <row r="6061" spans="1:12" x14ac:dyDescent="0.25">
      <c r="A6061" t="s">
        <v>444</v>
      </c>
      <c r="B6061">
        <v>1</v>
      </c>
      <c r="C6061">
        <v>4</v>
      </c>
      <c r="D6061">
        <v>4</v>
      </c>
      <c r="E6061">
        <v>1263104</v>
      </c>
      <c r="F6061" s="2">
        <v>0</v>
      </c>
      <c r="G6061" s="2">
        <v>-0.1</v>
      </c>
      <c r="H6061" s="2">
        <v>0.02</v>
      </c>
      <c r="I6061">
        <v>0.4</v>
      </c>
      <c r="J6061">
        <v>3.2</v>
      </c>
      <c r="K6061">
        <v>-0.368448</v>
      </c>
      <c r="L6061">
        <v>0.83104320000000009</v>
      </c>
    </row>
    <row r="6062" spans="1:12" x14ac:dyDescent="0.25">
      <c r="A6062" t="s">
        <v>444</v>
      </c>
      <c r="B6062">
        <v>1</v>
      </c>
      <c r="C6062">
        <v>3</v>
      </c>
      <c r="D6062">
        <v>3</v>
      </c>
      <c r="E6062">
        <v>37199</v>
      </c>
      <c r="F6062" s="2">
        <v>0.01</v>
      </c>
      <c r="G6062" s="2">
        <v>0</v>
      </c>
      <c r="H6062" s="2">
        <v>0</v>
      </c>
      <c r="I6062">
        <v>0.4</v>
      </c>
      <c r="J6062">
        <v>2.4000000000000004</v>
      </c>
      <c r="K6062">
        <v>0.1185995</v>
      </c>
      <c r="L6062">
        <v>0.80150982500000012</v>
      </c>
    </row>
    <row r="6063" spans="1:12" x14ac:dyDescent="0.25">
      <c r="A6063" t="s">
        <v>444</v>
      </c>
      <c r="B6063">
        <v>1</v>
      </c>
      <c r="C6063">
        <v>3</v>
      </c>
      <c r="D6063">
        <v>2</v>
      </c>
      <c r="E6063">
        <v>53198</v>
      </c>
      <c r="F6063" s="2">
        <v>0</v>
      </c>
      <c r="G6063" s="2">
        <v>0</v>
      </c>
      <c r="H6063" s="2">
        <v>0</v>
      </c>
      <c r="I6063">
        <v>0.4</v>
      </c>
      <c r="J6063">
        <v>1.4000000000000001</v>
      </c>
      <c r="K6063">
        <v>2.6598999999999998E-2</v>
      </c>
      <c r="L6063">
        <v>0.51930964999999996</v>
      </c>
    </row>
    <row r="6064" spans="1:12" x14ac:dyDescent="0.25">
      <c r="A6064" t="s">
        <v>444</v>
      </c>
      <c r="B6064">
        <v>1</v>
      </c>
      <c r="C6064">
        <v>1</v>
      </c>
      <c r="D6064">
        <v>1</v>
      </c>
      <c r="E6064">
        <v>23798</v>
      </c>
      <c r="F6064" s="2">
        <v>0.01</v>
      </c>
      <c r="G6064" s="2">
        <v>0</v>
      </c>
      <c r="H6064" s="2">
        <v>0</v>
      </c>
      <c r="I6064">
        <v>0.4</v>
      </c>
      <c r="J6064">
        <v>0.8</v>
      </c>
      <c r="K6064">
        <v>0.111899</v>
      </c>
      <c r="L6064">
        <v>0.39916465000000001</v>
      </c>
    </row>
    <row r="6065" spans="1:12" x14ac:dyDescent="0.25">
      <c r="A6065" t="s">
        <v>444</v>
      </c>
      <c r="B6065">
        <v>1</v>
      </c>
      <c r="C6065">
        <v>2</v>
      </c>
      <c r="D6065">
        <v>2</v>
      </c>
      <c r="E6065">
        <v>86011</v>
      </c>
      <c r="F6065" s="2">
        <v>0</v>
      </c>
      <c r="G6065" s="2">
        <v>0</v>
      </c>
      <c r="H6065" s="2">
        <v>0</v>
      </c>
      <c r="I6065">
        <v>0.4</v>
      </c>
      <c r="J6065">
        <v>1.6</v>
      </c>
      <c r="K6065">
        <v>4.3005499999999995E-2</v>
      </c>
      <c r="L6065">
        <v>0.57505192500000002</v>
      </c>
    </row>
    <row r="6066" spans="1:12" x14ac:dyDescent="0.25">
      <c r="A6066" t="s">
        <v>444</v>
      </c>
      <c r="B6066">
        <v>1</v>
      </c>
      <c r="C6066">
        <v>4</v>
      </c>
      <c r="D6066">
        <v>4</v>
      </c>
      <c r="E6066">
        <v>142414</v>
      </c>
      <c r="F6066" s="2">
        <v>0.01</v>
      </c>
      <c r="G6066" s="2">
        <v>0</v>
      </c>
      <c r="H6066" s="2">
        <v>0.01</v>
      </c>
      <c r="I6066">
        <v>0.4</v>
      </c>
      <c r="J6066">
        <v>3.2</v>
      </c>
      <c r="K6066">
        <v>0.421207</v>
      </c>
      <c r="L6066">
        <v>1.1074224500000001</v>
      </c>
    </row>
    <row r="6067" spans="1:12" x14ac:dyDescent="0.25">
      <c r="A6067" t="s">
        <v>444</v>
      </c>
      <c r="B6067">
        <v>1</v>
      </c>
      <c r="C6067">
        <v>4</v>
      </c>
      <c r="D6067">
        <v>4</v>
      </c>
      <c r="E6067">
        <v>575364</v>
      </c>
      <c r="F6067" s="2">
        <v>0</v>
      </c>
      <c r="G6067" s="2">
        <v>0</v>
      </c>
      <c r="H6067" s="2">
        <v>0</v>
      </c>
      <c r="I6067">
        <v>0.4</v>
      </c>
      <c r="J6067">
        <v>3.2</v>
      </c>
      <c r="K6067">
        <v>0.28768199999999999</v>
      </c>
      <c r="L6067">
        <v>1.0606887</v>
      </c>
    </row>
    <row r="6068" spans="1:12" x14ac:dyDescent="0.25">
      <c r="A6068" t="s">
        <v>444</v>
      </c>
      <c r="B6068">
        <v>1</v>
      </c>
      <c r="C6068">
        <v>6</v>
      </c>
      <c r="D6068">
        <v>5</v>
      </c>
      <c r="E6068">
        <v>93865</v>
      </c>
      <c r="F6068" s="2">
        <v>0</v>
      </c>
      <c r="G6068" s="2">
        <v>0</v>
      </c>
      <c r="H6068" s="2">
        <v>0</v>
      </c>
      <c r="I6068">
        <v>0.4</v>
      </c>
      <c r="J6068">
        <v>3.8</v>
      </c>
      <c r="K6068">
        <v>4.6932499999999995E-2</v>
      </c>
      <c r="L6068">
        <v>1.1264263749999999</v>
      </c>
    </row>
    <row r="6069" spans="1:12" x14ac:dyDescent="0.25">
      <c r="A6069" t="s">
        <v>444</v>
      </c>
      <c r="B6069">
        <v>1</v>
      </c>
      <c r="C6069">
        <v>3</v>
      </c>
      <c r="D6069">
        <v>1</v>
      </c>
      <c r="E6069">
        <v>252623</v>
      </c>
      <c r="F6069" s="2">
        <v>0.01</v>
      </c>
      <c r="G6069" s="2">
        <v>0</v>
      </c>
      <c r="H6069" s="2">
        <v>0.01</v>
      </c>
      <c r="I6069">
        <v>0.4</v>
      </c>
      <c r="J6069">
        <v>0.4</v>
      </c>
      <c r="K6069">
        <v>0.4763115</v>
      </c>
      <c r="L6069">
        <v>0.42670902499999996</v>
      </c>
    </row>
    <row r="6070" spans="1:12" x14ac:dyDescent="0.25">
      <c r="A6070" t="s">
        <v>444</v>
      </c>
      <c r="B6070">
        <v>1</v>
      </c>
      <c r="C6070">
        <v>5</v>
      </c>
      <c r="D6070">
        <v>5</v>
      </c>
      <c r="E6070">
        <v>201015</v>
      </c>
      <c r="F6070" s="2">
        <v>0.01</v>
      </c>
      <c r="G6070" s="2">
        <v>0</v>
      </c>
      <c r="H6070" s="2">
        <v>0.02</v>
      </c>
      <c r="I6070">
        <v>0.4</v>
      </c>
      <c r="J6070">
        <v>4</v>
      </c>
      <c r="K6070">
        <v>0.70050750000000006</v>
      </c>
      <c r="L6070">
        <v>1.4051776250000001</v>
      </c>
    </row>
    <row r="6071" spans="1:12" x14ac:dyDescent="0.25">
      <c r="A6071" t="s">
        <v>444</v>
      </c>
      <c r="B6071">
        <v>1</v>
      </c>
      <c r="C6071">
        <v>1</v>
      </c>
      <c r="D6071">
        <v>1</v>
      </c>
      <c r="E6071">
        <v>7576</v>
      </c>
      <c r="F6071" s="2">
        <v>0.01</v>
      </c>
      <c r="G6071" s="2">
        <v>0</v>
      </c>
      <c r="H6071" s="2">
        <v>0.01</v>
      </c>
      <c r="I6071">
        <v>0.4</v>
      </c>
      <c r="J6071">
        <v>0.8</v>
      </c>
      <c r="K6071">
        <v>0.35378799999999999</v>
      </c>
      <c r="L6071">
        <v>0.48382580000000003</v>
      </c>
    </row>
    <row r="6072" spans="1:12" x14ac:dyDescent="0.25">
      <c r="A6072" t="s">
        <v>444</v>
      </c>
      <c r="B6072">
        <v>1</v>
      </c>
      <c r="C6072">
        <v>6</v>
      </c>
      <c r="D6072">
        <v>6</v>
      </c>
      <c r="E6072">
        <v>269181</v>
      </c>
      <c r="F6072" s="2">
        <v>0</v>
      </c>
      <c r="G6072" s="2">
        <v>0</v>
      </c>
      <c r="H6072" s="2">
        <v>0</v>
      </c>
      <c r="I6072">
        <v>0.4</v>
      </c>
      <c r="J6072">
        <v>4.8000000000000007</v>
      </c>
      <c r="K6072">
        <v>0.1345905</v>
      </c>
      <c r="L6072">
        <v>1.4071066750000003</v>
      </c>
    </row>
    <row r="6073" spans="1:12" x14ac:dyDescent="0.25">
      <c r="A6073" t="s">
        <v>444</v>
      </c>
      <c r="B6073">
        <v>1</v>
      </c>
      <c r="C6073">
        <v>6</v>
      </c>
      <c r="D6073">
        <v>6</v>
      </c>
      <c r="E6073">
        <v>166097</v>
      </c>
      <c r="F6073" s="2">
        <v>0</v>
      </c>
      <c r="G6073" s="2">
        <v>0</v>
      </c>
      <c r="H6073" s="2">
        <v>0</v>
      </c>
      <c r="I6073">
        <v>0.4</v>
      </c>
      <c r="J6073">
        <v>4.8000000000000007</v>
      </c>
      <c r="K6073">
        <v>8.3048499999999997E-2</v>
      </c>
      <c r="L6073">
        <v>1.3890669750000004</v>
      </c>
    </row>
    <row r="6074" spans="1:12" x14ac:dyDescent="0.25">
      <c r="A6074" t="s">
        <v>444</v>
      </c>
      <c r="B6074">
        <v>1</v>
      </c>
      <c r="C6074">
        <v>5</v>
      </c>
      <c r="D6074">
        <v>4</v>
      </c>
      <c r="E6074">
        <v>24772</v>
      </c>
      <c r="F6074" s="2">
        <v>0.01</v>
      </c>
      <c r="G6074" s="2">
        <v>0</v>
      </c>
      <c r="H6074" s="2">
        <v>0.01</v>
      </c>
      <c r="I6074">
        <v>0.4</v>
      </c>
      <c r="J6074">
        <v>3</v>
      </c>
      <c r="K6074">
        <v>0.36238599999999999</v>
      </c>
      <c r="L6074">
        <v>1.0368351</v>
      </c>
    </row>
    <row r="6075" spans="1:12" x14ac:dyDescent="0.25">
      <c r="A6075" t="s">
        <v>444</v>
      </c>
      <c r="B6075">
        <v>1</v>
      </c>
      <c r="C6075">
        <v>5</v>
      </c>
      <c r="D6075">
        <v>5</v>
      </c>
      <c r="E6075">
        <v>32825</v>
      </c>
      <c r="F6075" s="2">
        <v>0.01</v>
      </c>
      <c r="G6075" s="2">
        <v>-0.01</v>
      </c>
      <c r="H6075" s="2">
        <v>0.02</v>
      </c>
      <c r="I6075">
        <v>0.4</v>
      </c>
      <c r="J6075">
        <v>4</v>
      </c>
      <c r="K6075">
        <v>0.46641250000000001</v>
      </c>
      <c r="L6075">
        <v>1.3232443750000003</v>
      </c>
    </row>
    <row r="6076" spans="1:12" x14ac:dyDescent="0.25">
      <c r="A6076" t="s">
        <v>444</v>
      </c>
      <c r="B6076">
        <v>1</v>
      </c>
      <c r="C6076">
        <v>2</v>
      </c>
      <c r="D6076">
        <v>1</v>
      </c>
      <c r="E6076">
        <v>16445</v>
      </c>
      <c r="F6076" s="2">
        <v>0</v>
      </c>
      <c r="G6076" s="2">
        <v>0</v>
      </c>
      <c r="H6076" s="2">
        <v>0.01</v>
      </c>
      <c r="I6076">
        <v>0.4</v>
      </c>
      <c r="J6076">
        <v>0.60000000000000009</v>
      </c>
      <c r="K6076">
        <v>0.25822250000000002</v>
      </c>
      <c r="L6076">
        <v>0.40037787500000005</v>
      </c>
    </row>
    <row r="6077" spans="1:12" x14ac:dyDescent="0.25">
      <c r="A6077" t="s">
        <v>444</v>
      </c>
      <c r="B6077">
        <v>1</v>
      </c>
      <c r="C6077">
        <v>28</v>
      </c>
      <c r="D6077">
        <v>22</v>
      </c>
      <c r="E6077">
        <v>8304593</v>
      </c>
      <c r="F6077" s="2">
        <v>0.01</v>
      </c>
      <c r="G6077" s="2">
        <v>0</v>
      </c>
      <c r="H6077" s="2">
        <v>0</v>
      </c>
      <c r="I6077">
        <v>0.4</v>
      </c>
      <c r="J6077">
        <v>16.400000000000002</v>
      </c>
      <c r="K6077">
        <v>4.252296499999999</v>
      </c>
      <c r="L6077">
        <v>5.7483037750000001</v>
      </c>
    </row>
    <row r="6078" spans="1:12" x14ac:dyDescent="0.25">
      <c r="A6078" t="s">
        <v>444</v>
      </c>
      <c r="B6078">
        <v>1</v>
      </c>
      <c r="C6078">
        <v>3</v>
      </c>
      <c r="D6078">
        <v>2</v>
      </c>
      <c r="E6078">
        <v>32001</v>
      </c>
      <c r="F6078" s="2">
        <v>0.01</v>
      </c>
      <c r="G6078" s="2">
        <v>-0.01</v>
      </c>
      <c r="H6078" s="2">
        <v>0.01</v>
      </c>
      <c r="I6078">
        <v>0.4</v>
      </c>
      <c r="J6078">
        <v>1.4000000000000001</v>
      </c>
      <c r="K6078">
        <v>0.21600050000000001</v>
      </c>
      <c r="L6078">
        <v>0.58560017500000006</v>
      </c>
    </row>
    <row r="6079" spans="1:12" x14ac:dyDescent="0.25">
      <c r="A6079" t="s">
        <v>444</v>
      </c>
      <c r="B6079">
        <v>1</v>
      </c>
      <c r="C6079">
        <v>7</v>
      </c>
      <c r="D6079">
        <v>5</v>
      </c>
      <c r="E6079">
        <v>202107</v>
      </c>
      <c r="F6079" s="2">
        <v>0</v>
      </c>
      <c r="G6079" s="2">
        <v>0</v>
      </c>
      <c r="H6079" s="2">
        <v>0.01</v>
      </c>
      <c r="I6079">
        <v>0.4</v>
      </c>
      <c r="J6079">
        <v>3.6</v>
      </c>
      <c r="K6079">
        <v>0.35105350000000002</v>
      </c>
      <c r="L6079">
        <v>1.1828687250000001</v>
      </c>
    </row>
    <row r="6080" spans="1:12" x14ac:dyDescent="0.25">
      <c r="A6080" t="s">
        <v>444</v>
      </c>
      <c r="B6080">
        <v>1</v>
      </c>
      <c r="C6080">
        <v>6</v>
      </c>
      <c r="D6080">
        <v>6</v>
      </c>
      <c r="E6080">
        <v>953306</v>
      </c>
      <c r="F6080" s="2">
        <v>0</v>
      </c>
      <c r="G6080" s="2">
        <v>0</v>
      </c>
      <c r="H6080" s="2">
        <v>0</v>
      </c>
      <c r="I6080">
        <v>0.4</v>
      </c>
      <c r="J6080">
        <v>4.8000000000000007</v>
      </c>
      <c r="K6080">
        <v>0.47665299999999999</v>
      </c>
      <c r="L6080">
        <v>1.5268285500000003</v>
      </c>
    </row>
    <row r="6081" spans="1:12" x14ac:dyDescent="0.25">
      <c r="A6081" t="s">
        <v>444</v>
      </c>
      <c r="B6081">
        <v>1</v>
      </c>
      <c r="C6081">
        <v>8</v>
      </c>
      <c r="D6081">
        <v>7</v>
      </c>
      <c r="E6081">
        <v>482257</v>
      </c>
      <c r="F6081" s="2">
        <v>0.02</v>
      </c>
      <c r="G6081" s="2">
        <v>-0.02</v>
      </c>
      <c r="H6081" s="2">
        <v>0.01</v>
      </c>
      <c r="I6081">
        <v>0.4</v>
      </c>
      <c r="J6081">
        <v>5.4</v>
      </c>
      <c r="K6081">
        <v>0.39112850000000005</v>
      </c>
      <c r="L6081">
        <v>1.6468949750000001</v>
      </c>
    </row>
    <row r="6082" spans="1:12" x14ac:dyDescent="0.25">
      <c r="A6082" t="s">
        <v>444</v>
      </c>
      <c r="B6082">
        <v>1</v>
      </c>
      <c r="C6082">
        <v>8</v>
      </c>
      <c r="D6082">
        <v>7</v>
      </c>
      <c r="E6082">
        <v>62644</v>
      </c>
      <c r="F6082" s="2">
        <v>0</v>
      </c>
      <c r="G6082" s="2">
        <v>0</v>
      </c>
      <c r="H6082" s="2">
        <v>0</v>
      </c>
      <c r="I6082">
        <v>0.4</v>
      </c>
      <c r="J6082">
        <v>5.4</v>
      </c>
      <c r="K6082">
        <v>3.1321999999999996E-2</v>
      </c>
      <c r="L6082">
        <v>1.5209627000000003</v>
      </c>
    </row>
    <row r="6083" spans="1:12" x14ac:dyDescent="0.25">
      <c r="A6083" t="s">
        <v>444</v>
      </c>
      <c r="B6083">
        <v>1</v>
      </c>
      <c r="C6083">
        <v>7</v>
      </c>
      <c r="D6083">
        <v>5</v>
      </c>
      <c r="E6083">
        <v>50669</v>
      </c>
      <c r="F6083" s="2">
        <v>0.01</v>
      </c>
      <c r="G6083" s="2">
        <v>0</v>
      </c>
      <c r="H6083" s="2">
        <v>0.01</v>
      </c>
      <c r="I6083">
        <v>0.4</v>
      </c>
      <c r="J6083">
        <v>3.6</v>
      </c>
      <c r="K6083">
        <v>0.37533450000000002</v>
      </c>
      <c r="L6083">
        <v>1.1913670750000001</v>
      </c>
    </row>
    <row r="6084" spans="1:12" x14ac:dyDescent="0.25">
      <c r="A6084" t="s">
        <v>3010</v>
      </c>
      <c r="B6084">
        <v>1</v>
      </c>
      <c r="C6084">
        <v>19</v>
      </c>
      <c r="D6084">
        <v>12</v>
      </c>
      <c r="E6084">
        <v>3140961</v>
      </c>
      <c r="F6084" s="2">
        <v>0.04</v>
      </c>
      <c r="G6084" s="2">
        <v>0</v>
      </c>
      <c r="H6084" s="2">
        <v>0.01</v>
      </c>
      <c r="I6084">
        <v>0.4</v>
      </c>
      <c r="J6084">
        <v>8.2000000000000011</v>
      </c>
      <c r="K6084">
        <v>2.2204804999999999</v>
      </c>
      <c r="L6084">
        <v>2.9871681750000003</v>
      </c>
    </row>
    <row r="6085" spans="1:12" x14ac:dyDescent="0.25">
      <c r="A6085" t="s">
        <v>3010</v>
      </c>
      <c r="B6085">
        <v>1</v>
      </c>
      <c r="C6085">
        <v>7</v>
      </c>
      <c r="D6085">
        <v>6</v>
      </c>
      <c r="E6085">
        <v>478259</v>
      </c>
      <c r="F6085" s="2">
        <v>0.06</v>
      </c>
      <c r="G6085" s="2">
        <v>0</v>
      </c>
      <c r="H6085" s="2">
        <v>0.02</v>
      </c>
      <c r="I6085">
        <v>0.4</v>
      </c>
      <c r="J6085">
        <v>4.6000000000000005</v>
      </c>
      <c r="K6085">
        <v>1.3391294999999999</v>
      </c>
      <c r="L6085">
        <v>1.7786953249999999</v>
      </c>
    </row>
    <row r="6086" spans="1:12" x14ac:dyDescent="0.25">
      <c r="A6086" t="s">
        <v>400</v>
      </c>
      <c r="B6086">
        <v>1</v>
      </c>
      <c r="C6086">
        <v>1</v>
      </c>
      <c r="D6086">
        <v>1</v>
      </c>
      <c r="E6086">
        <v>35467</v>
      </c>
      <c r="F6086" s="2">
        <v>0.01</v>
      </c>
      <c r="G6086" s="2">
        <v>0</v>
      </c>
      <c r="H6086" s="2">
        <v>0</v>
      </c>
      <c r="I6086">
        <v>0.4</v>
      </c>
      <c r="J6086">
        <v>0.8</v>
      </c>
      <c r="K6086">
        <v>0.1177335</v>
      </c>
      <c r="L6086">
        <v>0.40120672500000004</v>
      </c>
    </row>
    <row r="6087" spans="1:12" x14ac:dyDescent="0.25">
      <c r="A6087" t="s">
        <v>400</v>
      </c>
      <c r="B6087">
        <v>1</v>
      </c>
      <c r="C6087">
        <v>5</v>
      </c>
      <c r="D6087">
        <v>6</v>
      </c>
      <c r="E6087">
        <v>114865</v>
      </c>
      <c r="F6087" s="2">
        <v>0.01</v>
      </c>
      <c r="G6087" s="2">
        <v>0</v>
      </c>
      <c r="H6087" s="2">
        <v>0</v>
      </c>
      <c r="I6087">
        <v>0.4</v>
      </c>
      <c r="J6087">
        <v>5.0000000000000009</v>
      </c>
      <c r="K6087">
        <v>0.1574325</v>
      </c>
      <c r="L6087">
        <v>1.4651013750000002</v>
      </c>
    </row>
    <row r="6088" spans="1:12" x14ac:dyDescent="0.25">
      <c r="A6088" t="s">
        <v>400</v>
      </c>
      <c r="B6088">
        <v>1</v>
      </c>
      <c r="C6088">
        <v>6</v>
      </c>
      <c r="D6088">
        <v>6</v>
      </c>
      <c r="E6088">
        <v>216939</v>
      </c>
      <c r="F6088" s="2">
        <v>0.01</v>
      </c>
      <c r="G6088" s="2">
        <v>0</v>
      </c>
      <c r="H6088" s="2">
        <v>0</v>
      </c>
      <c r="I6088">
        <v>0.4</v>
      </c>
      <c r="J6088">
        <v>4.8000000000000007</v>
      </c>
      <c r="K6088">
        <v>0.2084695</v>
      </c>
      <c r="L6088">
        <v>1.4329643250000004</v>
      </c>
    </row>
    <row r="6089" spans="1:12" x14ac:dyDescent="0.25">
      <c r="A6089" t="s">
        <v>400</v>
      </c>
      <c r="B6089">
        <v>1</v>
      </c>
      <c r="C6089">
        <v>13</v>
      </c>
      <c r="D6089">
        <v>13</v>
      </c>
      <c r="E6089">
        <v>369487</v>
      </c>
      <c r="F6089" s="2">
        <v>0</v>
      </c>
      <c r="G6089" s="2">
        <v>0</v>
      </c>
      <c r="H6089" s="2">
        <v>0</v>
      </c>
      <c r="I6089">
        <v>0.4</v>
      </c>
      <c r="J6089">
        <v>10.4</v>
      </c>
      <c r="K6089">
        <v>0.1847435</v>
      </c>
      <c r="L6089">
        <v>2.8246602250000001</v>
      </c>
    </row>
    <row r="6090" spans="1:12" x14ac:dyDescent="0.25">
      <c r="A6090" t="s">
        <v>400</v>
      </c>
      <c r="B6090">
        <v>1</v>
      </c>
      <c r="C6090">
        <v>6</v>
      </c>
      <c r="D6090">
        <v>5</v>
      </c>
      <c r="E6090">
        <v>581030</v>
      </c>
      <c r="F6090" s="2">
        <v>0.01</v>
      </c>
      <c r="G6090" s="2">
        <v>0</v>
      </c>
      <c r="H6090" s="2">
        <v>0</v>
      </c>
      <c r="I6090">
        <v>0.4</v>
      </c>
      <c r="J6090">
        <v>3.8</v>
      </c>
      <c r="K6090">
        <v>0.39051499999999995</v>
      </c>
      <c r="L6090">
        <v>1.2466802499999998</v>
      </c>
    </row>
    <row r="6091" spans="1:12" x14ac:dyDescent="0.25">
      <c r="A6091" t="s">
        <v>400</v>
      </c>
      <c r="B6091">
        <v>1</v>
      </c>
      <c r="C6091">
        <v>1</v>
      </c>
      <c r="D6091">
        <v>1</v>
      </c>
      <c r="E6091">
        <v>18108</v>
      </c>
      <c r="F6091" s="2">
        <v>0.01</v>
      </c>
      <c r="G6091" s="2">
        <v>0</v>
      </c>
      <c r="H6091" s="2">
        <v>0</v>
      </c>
      <c r="I6091">
        <v>0.4</v>
      </c>
      <c r="J6091">
        <v>0.8</v>
      </c>
      <c r="K6091">
        <v>0.10905400000000001</v>
      </c>
      <c r="L6091">
        <v>0.39816890000000005</v>
      </c>
    </row>
    <row r="6092" spans="1:12" x14ac:dyDescent="0.25">
      <c r="A6092" t="s">
        <v>400</v>
      </c>
      <c r="B6092">
        <v>1</v>
      </c>
      <c r="C6092">
        <v>6</v>
      </c>
      <c r="D6092">
        <v>7</v>
      </c>
      <c r="E6092">
        <v>129466</v>
      </c>
      <c r="F6092" s="2">
        <v>0.01</v>
      </c>
      <c r="G6092" s="2">
        <v>0</v>
      </c>
      <c r="H6092" s="2">
        <v>0</v>
      </c>
      <c r="I6092">
        <v>0.4</v>
      </c>
      <c r="J6092">
        <v>5.8000000000000007</v>
      </c>
      <c r="K6092">
        <v>0.16473300000000002</v>
      </c>
      <c r="L6092">
        <v>1.6676565500000002</v>
      </c>
    </row>
    <row r="6093" spans="1:12" x14ac:dyDescent="0.25">
      <c r="A6093" t="s">
        <v>400</v>
      </c>
      <c r="B6093">
        <v>1</v>
      </c>
      <c r="C6093">
        <v>3</v>
      </c>
      <c r="D6093">
        <v>3</v>
      </c>
      <c r="E6093">
        <v>254424</v>
      </c>
      <c r="F6093" s="2">
        <v>0</v>
      </c>
      <c r="G6093" s="2">
        <v>0</v>
      </c>
      <c r="H6093" s="2">
        <v>0</v>
      </c>
      <c r="I6093">
        <v>0.4</v>
      </c>
      <c r="J6093">
        <v>2.4000000000000004</v>
      </c>
      <c r="K6093">
        <v>0.12721199999999999</v>
      </c>
      <c r="L6093">
        <v>0.80452420000000013</v>
      </c>
    </row>
    <row r="6094" spans="1:12" x14ac:dyDescent="0.25">
      <c r="A6094" t="s">
        <v>400</v>
      </c>
      <c r="B6094">
        <v>1</v>
      </c>
      <c r="C6094">
        <v>3</v>
      </c>
      <c r="D6094">
        <v>3</v>
      </c>
      <c r="E6094">
        <v>37185</v>
      </c>
      <c r="F6094" s="2">
        <v>0.01</v>
      </c>
      <c r="G6094" s="2">
        <v>0</v>
      </c>
      <c r="H6094" s="2">
        <v>0</v>
      </c>
      <c r="I6094">
        <v>0.4</v>
      </c>
      <c r="J6094">
        <v>2.4000000000000004</v>
      </c>
      <c r="K6094">
        <v>0.1185925</v>
      </c>
      <c r="L6094">
        <v>0.80150737500000013</v>
      </c>
    </row>
    <row r="6095" spans="1:12" x14ac:dyDescent="0.25">
      <c r="A6095" t="s">
        <v>400</v>
      </c>
      <c r="B6095">
        <v>1</v>
      </c>
      <c r="C6095">
        <v>6</v>
      </c>
      <c r="D6095">
        <v>5</v>
      </c>
      <c r="E6095">
        <v>114696</v>
      </c>
      <c r="F6095" s="2">
        <v>0.01</v>
      </c>
      <c r="G6095" s="2">
        <v>0</v>
      </c>
      <c r="H6095" s="2">
        <v>0</v>
      </c>
      <c r="I6095">
        <v>0.4</v>
      </c>
      <c r="J6095">
        <v>3.8</v>
      </c>
      <c r="K6095">
        <v>0.15734799999999999</v>
      </c>
      <c r="L6095">
        <v>1.1650717999999998</v>
      </c>
    </row>
    <row r="6096" spans="1:12" x14ac:dyDescent="0.25">
      <c r="A6096" t="s">
        <v>400</v>
      </c>
      <c r="B6096">
        <v>1</v>
      </c>
      <c r="C6096">
        <v>6</v>
      </c>
      <c r="D6096">
        <v>5</v>
      </c>
      <c r="E6096">
        <v>96835</v>
      </c>
      <c r="F6096" s="2">
        <v>0</v>
      </c>
      <c r="G6096" s="2">
        <v>0</v>
      </c>
      <c r="H6096" s="2">
        <v>0</v>
      </c>
      <c r="I6096">
        <v>0.4</v>
      </c>
      <c r="J6096">
        <v>3.8</v>
      </c>
      <c r="K6096">
        <v>4.8417499999999995E-2</v>
      </c>
      <c r="L6096">
        <v>1.1269461249999999</v>
      </c>
    </row>
    <row r="6097" spans="1:12" x14ac:dyDescent="0.25">
      <c r="A6097" t="s">
        <v>400</v>
      </c>
      <c r="B6097">
        <v>1</v>
      </c>
      <c r="C6097">
        <v>7</v>
      </c>
      <c r="D6097">
        <v>4</v>
      </c>
      <c r="E6097">
        <v>277614</v>
      </c>
      <c r="F6097" s="2">
        <v>0.01</v>
      </c>
      <c r="G6097" s="2">
        <v>-0.02</v>
      </c>
      <c r="H6097" s="2">
        <v>0.01</v>
      </c>
      <c r="I6097">
        <v>0.4</v>
      </c>
      <c r="J6097">
        <v>2.6</v>
      </c>
      <c r="K6097">
        <v>0.188807</v>
      </c>
      <c r="L6097">
        <v>0.87608245000000007</v>
      </c>
    </row>
    <row r="6098" spans="1:12" x14ac:dyDescent="0.25">
      <c r="A6098" t="s">
        <v>400</v>
      </c>
      <c r="B6098">
        <v>1</v>
      </c>
      <c r="C6098">
        <v>1</v>
      </c>
      <c r="D6098">
        <v>1</v>
      </c>
      <c r="E6098">
        <v>54247</v>
      </c>
      <c r="F6098" s="2">
        <v>0</v>
      </c>
      <c r="G6098" s="2">
        <v>0</v>
      </c>
      <c r="H6098" s="2">
        <v>0</v>
      </c>
      <c r="I6098">
        <v>0.4</v>
      </c>
      <c r="J6098">
        <v>0.8</v>
      </c>
      <c r="K6098">
        <v>2.7123499999999998E-2</v>
      </c>
      <c r="L6098">
        <v>0.36949322500000004</v>
      </c>
    </row>
    <row r="6099" spans="1:12" x14ac:dyDescent="0.25">
      <c r="A6099" t="s">
        <v>400</v>
      </c>
      <c r="B6099">
        <v>1</v>
      </c>
      <c r="C6099">
        <v>12</v>
      </c>
      <c r="D6099">
        <v>10</v>
      </c>
      <c r="E6099">
        <v>670565</v>
      </c>
      <c r="F6099" s="2">
        <v>0</v>
      </c>
      <c r="G6099" s="2">
        <v>0</v>
      </c>
      <c r="H6099" s="2">
        <v>0</v>
      </c>
      <c r="I6099">
        <v>0.4</v>
      </c>
      <c r="J6099">
        <v>7.6</v>
      </c>
      <c r="K6099">
        <v>0.33528249999999998</v>
      </c>
      <c r="L6099">
        <v>2.1773488749999999</v>
      </c>
    </row>
    <row r="6100" spans="1:12" x14ac:dyDescent="0.25">
      <c r="A6100" t="s">
        <v>400</v>
      </c>
      <c r="B6100">
        <v>1</v>
      </c>
      <c r="C6100">
        <v>1</v>
      </c>
      <c r="D6100">
        <v>1</v>
      </c>
      <c r="E6100">
        <v>99577</v>
      </c>
      <c r="F6100" s="2">
        <v>0.01</v>
      </c>
      <c r="G6100" s="2">
        <v>0</v>
      </c>
      <c r="H6100" s="2">
        <v>0</v>
      </c>
      <c r="I6100">
        <v>0.4</v>
      </c>
      <c r="J6100">
        <v>0.8</v>
      </c>
      <c r="K6100">
        <v>0.14978849999999999</v>
      </c>
      <c r="L6100">
        <v>0.41242597500000006</v>
      </c>
    </row>
    <row r="6101" spans="1:12" x14ac:dyDescent="0.25">
      <c r="A6101" t="s">
        <v>400</v>
      </c>
      <c r="B6101">
        <v>1</v>
      </c>
      <c r="C6101">
        <v>1</v>
      </c>
      <c r="D6101">
        <v>1</v>
      </c>
      <c r="E6101">
        <v>48472</v>
      </c>
      <c r="F6101" s="2">
        <v>0</v>
      </c>
      <c r="G6101" s="2">
        <v>0</v>
      </c>
      <c r="H6101" s="2">
        <v>0</v>
      </c>
      <c r="I6101">
        <v>0.4</v>
      </c>
      <c r="J6101">
        <v>0.8</v>
      </c>
      <c r="K6101">
        <v>2.4236000000000001E-2</v>
      </c>
      <c r="L6101">
        <v>0.36848260000000005</v>
      </c>
    </row>
    <row r="6102" spans="1:12" x14ac:dyDescent="0.25">
      <c r="A6102" t="s">
        <v>400</v>
      </c>
      <c r="B6102">
        <v>1</v>
      </c>
      <c r="C6102">
        <v>2</v>
      </c>
      <c r="D6102">
        <v>1</v>
      </c>
      <c r="E6102">
        <v>89627</v>
      </c>
      <c r="F6102" s="2">
        <v>0.01</v>
      </c>
      <c r="G6102" s="2">
        <v>0</v>
      </c>
      <c r="H6102" s="2">
        <v>0</v>
      </c>
      <c r="I6102">
        <v>0.4</v>
      </c>
      <c r="J6102">
        <v>0.60000000000000009</v>
      </c>
      <c r="K6102">
        <v>0.14481350000000001</v>
      </c>
      <c r="L6102">
        <v>0.36068472500000004</v>
      </c>
    </row>
    <row r="6103" spans="1:12" x14ac:dyDescent="0.25">
      <c r="A6103" t="s">
        <v>400</v>
      </c>
      <c r="B6103">
        <v>1</v>
      </c>
      <c r="C6103">
        <v>7</v>
      </c>
      <c r="D6103">
        <v>7</v>
      </c>
      <c r="E6103">
        <v>145442</v>
      </c>
      <c r="F6103" s="2">
        <v>0</v>
      </c>
      <c r="G6103" s="2">
        <v>0</v>
      </c>
      <c r="H6103" s="2">
        <v>0</v>
      </c>
      <c r="I6103">
        <v>0.4</v>
      </c>
      <c r="J6103">
        <v>5.6000000000000005</v>
      </c>
      <c r="K6103">
        <v>7.2720999999999994E-2</v>
      </c>
      <c r="L6103">
        <v>1.58545235</v>
      </c>
    </row>
    <row r="6104" spans="1:12" x14ac:dyDescent="0.25">
      <c r="A6104" t="s">
        <v>400</v>
      </c>
      <c r="B6104">
        <v>1</v>
      </c>
      <c r="C6104">
        <v>1</v>
      </c>
      <c r="D6104">
        <v>1</v>
      </c>
      <c r="E6104">
        <v>169684</v>
      </c>
      <c r="F6104" s="2">
        <v>0.01</v>
      </c>
      <c r="G6104" s="2">
        <v>0</v>
      </c>
      <c r="H6104" s="2">
        <v>0</v>
      </c>
      <c r="I6104">
        <v>0.4</v>
      </c>
      <c r="J6104">
        <v>0.8</v>
      </c>
      <c r="K6104">
        <v>0.18484200000000001</v>
      </c>
      <c r="L6104">
        <v>0.42469470000000004</v>
      </c>
    </row>
    <row r="6105" spans="1:12" x14ac:dyDescent="0.25">
      <c r="A6105" t="s">
        <v>400</v>
      </c>
      <c r="B6105">
        <v>1</v>
      </c>
      <c r="C6105">
        <v>7</v>
      </c>
      <c r="D6105">
        <v>6</v>
      </c>
      <c r="E6105">
        <v>507275</v>
      </c>
      <c r="F6105" s="2">
        <v>0</v>
      </c>
      <c r="G6105" s="2">
        <v>0</v>
      </c>
      <c r="H6105" s="2">
        <v>0</v>
      </c>
      <c r="I6105">
        <v>0.4</v>
      </c>
      <c r="J6105">
        <v>4.6000000000000005</v>
      </c>
      <c r="K6105">
        <v>0.25363750000000002</v>
      </c>
      <c r="L6105">
        <v>1.398773125</v>
      </c>
    </row>
    <row r="6106" spans="1:12" x14ac:dyDescent="0.25">
      <c r="A6106" t="s">
        <v>400</v>
      </c>
      <c r="B6106">
        <v>1</v>
      </c>
      <c r="C6106">
        <v>7</v>
      </c>
      <c r="D6106">
        <v>8</v>
      </c>
      <c r="E6106">
        <v>27659</v>
      </c>
      <c r="F6106" s="2">
        <v>0</v>
      </c>
      <c r="G6106" s="2">
        <v>0</v>
      </c>
      <c r="H6106" s="2">
        <v>0</v>
      </c>
      <c r="I6106">
        <v>0.4</v>
      </c>
      <c r="J6106">
        <v>6.6000000000000005</v>
      </c>
      <c r="K6106">
        <v>1.38295E-2</v>
      </c>
      <c r="L6106">
        <v>1.814840325</v>
      </c>
    </row>
    <row r="6107" spans="1:12" x14ac:dyDescent="0.25">
      <c r="A6107" t="s">
        <v>19738</v>
      </c>
      <c r="B6107">
        <v>1</v>
      </c>
      <c r="C6107">
        <v>22</v>
      </c>
      <c r="D6107">
        <v>18</v>
      </c>
      <c r="E6107">
        <v>2160231</v>
      </c>
      <c r="F6107" s="2">
        <v>0.01</v>
      </c>
      <c r="G6107" s="2">
        <v>-0.01</v>
      </c>
      <c r="H6107" s="2">
        <v>0</v>
      </c>
      <c r="I6107">
        <v>0.4</v>
      </c>
      <c r="J6107">
        <v>13.6</v>
      </c>
      <c r="K6107">
        <v>1.0301155000000002</v>
      </c>
      <c r="L6107">
        <v>3.920540425</v>
      </c>
    </row>
    <row r="6108" spans="1:12" x14ac:dyDescent="0.25">
      <c r="A6108" t="s">
        <v>1173</v>
      </c>
      <c r="B6108">
        <v>1</v>
      </c>
      <c r="C6108">
        <v>6</v>
      </c>
      <c r="D6108">
        <v>4</v>
      </c>
      <c r="E6108">
        <v>322747</v>
      </c>
      <c r="F6108" s="2">
        <v>0.03</v>
      </c>
      <c r="G6108" s="2">
        <v>0</v>
      </c>
      <c r="H6108" s="2">
        <v>0</v>
      </c>
      <c r="I6108">
        <v>0.4</v>
      </c>
      <c r="J6108">
        <v>2.8000000000000003</v>
      </c>
      <c r="K6108">
        <v>0.46137349999999999</v>
      </c>
      <c r="L6108">
        <v>1.021480725</v>
      </c>
    </row>
    <row r="6109" spans="1:12" x14ac:dyDescent="0.25">
      <c r="A6109" t="s">
        <v>1173</v>
      </c>
      <c r="B6109">
        <v>1</v>
      </c>
      <c r="C6109">
        <v>6</v>
      </c>
      <c r="D6109">
        <v>4</v>
      </c>
      <c r="E6109">
        <v>533134</v>
      </c>
      <c r="F6109" s="2">
        <v>0.02</v>
      </c>
      <c r="G6109" s="2">
        <v>0</v>
      </c>
      <c r="H6109" s="2">
        <v>0</v>
      </c>
      <c r="I6109">
        <v>0.4</v>
      </c>
      <c r="J6109">
        <v>2.8000000000000003</v>
      </c>
      <c r="K6109">
        <v>0.46656700000000001</v>
      </c>
      <c r="L6109">
        <v>1.02329845</v>
      </c>
    </row>
    <row r="6110" spans="1:12" x14ac:dyDescent="0.25">
      <c r="A6110" t="s">
        <v>1173</v>
      </c>
      <c r="B6110">
        <v>1</v>
      </c>
      <c r="C6110">
        <v>18</v>
      </c>
      <c r="D6110">
        <v>12</v>
      </c>
      <c r="E6110">
        <v>1722483</v>
      </c>
      <c r="F6110" s="2">
        <v>0.01</v>
      </c>
      <c r="G6110" s="2">
        <v>0</v>
      </c>
      <c r="H6110" s="2">
        <v>0</v>
      </c>
      <c r="I6110">
        <v>0.4</v>
      </c>
      <c r="J6110">
        <v>8.4000000000000021</v>
      </c>
      <c r="K6110">
        <v>0.96124149999999997</v>
      </c>
      <c r="L6110">
        <v>2.5964345250000007</v>
      </c>
    </row>
    <row r="6111" spans="1:12" x14ac:dyDescent="0.25">
      <c r="A6111" t="s">
        <v>1173</v>
      </c>
      <c r="B6111">
        <v>1</v>
      </c>
      <c r="C6111">
        <v>6</v>
      </c>
      <c r="D6111">
        <v>2</v>
      </c>
      <c r="E6111">
        <v>533775</v>
      </c>
      <c r="F6111" s="2">
        <v>0.01</v>
      </c>
      <c r="G6111" s="2">
        <v>0</v>
      </c>
      <c r="H6111" s="2">
        <v>0</v>
      </c>
      <c r="I6111">
        <v>0.4</v>
      </c>
      <c r="J6111">
        <v>0.8</v>
      </c>
      <c r="K6111">
        <v>0.36688750000000003</v>
      </c>
      <c r="L6111">
        <v>0.48841062500000004</v>
      </c>
    </row>
    <row r="6112" spans="1:12" x14ac:dyDescent="0.25">
      <c r="A6112" t="s">
        <v>11462</v>
      </c>
      <c r="B6112">
        <v>1</v>
      </c>
      <c r="C6112">
        <v>17</v>
      </c>
      <c r="D6112">
        <v>8</v>
      </c>
      <c r="E6112">
        <v>617505</v>
      </c>
      <c r="F6112" s="2">
        <v>0.02</v>
      </c>
      <c r="G6112" s="2">
        <v>0</v>
      </c>
      <c r="H6112" s="2">
        <v>0</v>
      </c>
      <c r="I6112">
        <v>0.4</v>
      </c>
      <c r="J6112">
        <v>4.6000000000000005</v>
      </c>
      <c r="K6112">
        <v>0.50875249999999994</v>
      </c>
      <c r="L6112">
        <v>1.4880633750000001</v>
      </c>
    </row>
    <row r="6113" spans="1:12" x14ac:dyDescent="0.25">
      <c r="A6113" t="s">
        <v>4932</v>
      </c>
      <c r="B6113">
        <v>1</v>
      </c>
      <c r="C6113">
        <v>10</v>
      </c>
      <c r="D6113">
        <v>10</v>
      </c>
      <c r="E6113">
        <v>444997</v>
      </c>
      <c r="F6113" s="2">
        <v>0.01</v>
      </c>
      <c r="G6113" s="2">
        <v>0</v>
      </c>
      <c r="H6113" s="2">
        <v>0</v>
      </c>
      <c r="I6113">
        <v>0.4</v>
      </c>
      <c r="J6113">
        <v>8</v>
      </c>
      <c r="K6113">
        <v>0.32249850000000002</v>
      </c>
      <c r="L6113">
        <v>2.2728744750000001</v>
      </c>
    </row>
    <row r="6114" spans="1:12" x14ac:dyDescent="0.25">
      <c r="A6114" t="s">
        <v>12808</v>
      </c>
      <c r="B6114">
        <v>1</v>
      </c>
      <c r="C6114">
        <v>10</v>
      </c>
      <c r="D6114">
        <v>10</v>
      </c>
      <c r="E6114">
        <v>1069986</v>
      </c>
      <c r="F6114" s="2">
        <v>0.01</v>
      </c>
      <c r="G6114" s="2">
        <v>-0.01</v>
      </c>
      <c r="H6114" s="2">
        <v>0.01</v>
      </c>
      <c r="I6114">
        <v>0.4</v>
      </c>
      <c r="J6114">
        <v>8</v>
      </c>
      <c r="K6114">
        <v>0.7349929999999999</v>
      </c>
      <c r="L6114">
        <v>2.4172475499999999</v>
      </c>
    </row>
    <row r="6115" spans="1:12" x14ac:dyDescent="0.25">
      <c r="A6115" t="s">
        <v>4305</v>
      </c>
      <c r="B6115">
        <v>1</v>
      </c>
      <c r="C6115">
        <v>6</v>
      </c>
      <c r="D6115">
        <v>6</v>
      </c>
      <c r="E6115">
        <v>36064</v>
      </c>
      <c r="F6115" s="2">
        <v>0.01</v>
      </c>
      <c r="G6115" s="2">
        <v>0</v>
      </c>
      <c r="H6115" s="2">
        <v>0</v>
      </c>
      <c r="I6115">
        <v>0.4</v>
      </c>
      <c r="J6115">
        <v>4.8000000000000007</v>
      </c>
      <c r="K6115">
        <v>0.118032</v>
      </c>
      <c r="L6115">
        <v>1.4013112000000003</v>
      </c>
    </row>
    <row r="6116" spans="1:12" x14ac:dyDescent="0.25">
      <c r="A6116" t="s">
        <v>4305</v>
      </c>
      <c r="B6116">
        <v>1</v>
      </c>
      <c r="C6116">
        <v>7</v>
      </c>
      <c r="D6116">
        <v>7</v>
      </c>
      <c r="E6116">
        <v>30803</v>
      </c>
      <c r="F6116" s="2">
        <v>0</v>
      </c>
      <c r="G6116" s="2">
        <v>-0.01</v>
      </c>
      <c r="H6116" s="2">
        <v>0.01</v>
      </c>
      <c r="I6116">
        <v>0.4</v>
      </c>
      <c r="J6116">
        <v>5.6000000000000005</v>
      </c>
      <c r="K6116">
        <v>0.11540149999999999</v>
      </c>
      <c r="L6116">
        <v>1.6003905250000001</v>
      </c>
    </row>
    <row r="6117" spans="1:12" x14ac:dyDescent="0.25">
      <c r="A6117" t="s">
        <v>10432</v>
      </c>
      <c r="B6117">
        <v>1</v>
      </c>
      <c r="C6117">
        <v>7</v>
      </c>
      <c r="D6117">
        <v>4</v>
      </c>
      <c r="E6117">
        <v>607467</v>
      </c>
      <c r="F6117" s="2">
        <v>0</v>
      </c>
      <c r="G6117" s="2">
        <v>0</v>
      </c>
      <c r="H6117" s="2">
        <v>0</v>
      </c>
      <c r="I6117">
        <v>0.4</v>
      </c>
      <c r="J6117">
        <v>2.6</v>
      </c>
      <c r="K6117">
        <v>0.30373349999999999</v>
      </c>
      <c r="L6117">
        <v>0.9163067250000001</v>
      </c>
    </row>
    <row r="6118" spans="1:12" x14ac:dyDescent="0.25">
      <c r="A6118" t="s">
        <v>6884</v>
      </c>
      <c r="B6118">
        <v>1</v>
      </c>
      <c r="C6118">
        <v>16</v>
      </c>
      <c r="D6118">
        <v>16</v>
      </c>
      <c r="E6118">
        <v>4682557</v>
      </c>
      <c r="F6118" s="2">
        <v>0.02</v>
      </c>
      <c r="G6118" s="2">
        <v>0</v>
      </c>
      <c r="H6118" s="2">
        <v>0</v>
      </c>
      <c r="I6118">
        <v>0.4</v>
      </c>
      <c r="J6118">
        <v>12.8</v>
      </c>
      <c r="K6118">
        <v>2.5412785000000002</v>
      </c>
      <c r="L6118">
        <v>4.2494474750000002</v>
      </c>
    </row>
    <row r="6119" spans="1:12" x14ac:dyDescent="0.25">
      <c r="A6119" t="s">
        <v>543</v>
      </c>
      <c r="B6119">
        <v>1</v>
      </c>
      <c r="C6119">
        <v>7</v>
      </c>
      <c r="D6119">
        <v>6</v>
      </c>
      <c r="E6119">
        <v>718220</v>
      </c>
      <c r="F6119" s="2">
        <v>0.03</v>
      </c>
      <c r="G6119" s="2">
        <v>0</v>
      </c>
      <c r="H6119" s="2">
        <v>0.01</v>
      </c>
      <c r="I6119">
        <v>0.4</v>
      </c>
      <c r="J6119">
        <v>4.6000000000000005</v>
      </c>
      <c r="K6119">
        <v>0.90910999999999997</v>
      </c>
      <c r="L6119">
        <v>1.6281885</v>
      </c>
    </row>
    <row r="6120" spans="1:12" x14ac:dyDescent="0.25">
      <c r="A6120" t="s">
        <v>543</v>
      </c>
      <c r="B6120">
        <v>1</v>
      </c>
      <c r="C6120">
        <v>7</v>
      </c>
      <c r="D6120">
        <v>7</v>
      </c>
      <c r="E6120">
        <v>774407</v>
      </c>
      <c r="F6120" s="2">
        <v>0.03</v>
      </c>
      <c r="G6120" s="2">
        <v>0</v>
      </c>
      <c r="H6120" s="2">
        <v>0</v>
      </c>
      <c r="I6120">
        <v>0.4</v>
      </c>
      <c r="J6120">
        <v>5.6000000000000005</v>
      </c>
      <c r="K6120">
        <v>0.68720349999999997</v>
      </c>
      <c r="L6120">
        <v>1.800521225</v>
      </c>
    </row>
    <row r="6121" spans="1:12" x14ac:dyDescent="0.25">
      <c r="A6121" t="s">
        <v>543</v>
      </c>
      <c r="B6121">
        <v>1</v>
      </c>
      <c r="C6121">
        <v>6</v>
      </c>
      <c r="D6121">
        <v>6</v>
      </c>
      <c r="E6121">
        <v>521943</v>
      </c>
      <c r="F6121" s="2">
        <v>0.05</v>
      </c>
      <c r="G6121" s="2">
        <v>0</v>
      </c>
      <c r="H6121" s="2">
        <v>0.01</v>
      </c>
      <c r="I6121">
        <v>0.4</v>
      </c>
      <c r="J6121">
        <v>4.8000000000000007</v>
      </c>
      <c r="K6121">
        <v>1.0109715000000001</v>
      </c>
      <c r="L6121">
        <v>1.7138400250000003</v>
      </c>
    </row>
    <row r="6122" spans="1:12" x14ac:dyDescent="0.25">
      <c r="A6122" t="s">
        <v>543</v>
      </c>
      <c r="B6122">
        <v>1</v>
      </c>
      <c r="C6122">
        <v>8</v>
      </c>
      <c r="D6122">
        <v>8</v>
      </c>
      <c r="E6122">
        <v>592459</v>
      </c>
      <c r="F6122" s="2">
        <v>0.04</v>
      </c>
      <c r="G6122" s="2">
        <v>0</v>
      </c>
      <c r="H6122" s="2">
        <v>0.01</v>
      </c>
      <c r="I6122">
        <v>0.4</v>
      </c>
      <c r="J6122">
        <v>6.4</v>
      </c>
      <c r="K6122">
        <v>0.94622950000000006</v>
      </c>
      <c r="L6122">
        <v>2.0911803250000003</v>
      </c>
    </row>
    <row r="6123" spans="1:12" x14ac:dyDescent="0.25">
      <c r="A6123" t="s">
        <v>543</v>
      </c>
      <c r="B6123">
        <v>1</v>
      </c>
      <c r="C6123">
        <v>8</v>
      </c>
      <c r="D6123">
        <v>7</v>
      </c>
      <c r="E6123">
        <v>284673</v>
      </c>
      <c r="F6123" s="2">
        <v>0.05</v>
      </c>
      <c r="G6123" s="2">
        <v>0</v>
      </c>
      <c r="H6123" s="2">
        <v>0.01</v>
      </c>
      <c r="I6123">
        <v>0.4</v>
      </c>
      <c r="J6123">
        <v>5.4</v>
      </c>
      <c r="K6123">
        <v>0.89233650000000009</v>
      </c>
      <c r="L6123">
        <v>1.8223177750000001</v>
      </c>
    </row>
    <row r="6124" spans="1:12" x14ac:dyDescent="0.25">
      <c r="A6124" t="s">
        <v>543</v>
      </c>
      <c r="B6124">
        <v>1</v>
      </c>
      <c r="C6124">
        <v>9</v>
      </c>
      <c r="D6124">
        <v>9</v>
      </c>
      <c r="E6124">
        <v>1841658</v>
      </c>
      <c r="F6124" s="2">
        <v>0.03</v>
      </c>
      <c r="G6124" s="2">
        <v>0</v>
      </c>
      <c r="H6124" s="2">
        <v>0</v>
      </c>
      <c r="I6124">
        <v>0.4</v>
      </c>
      <c r="J6124">
        <v>7.2</v>
      </c>
      <c r="K6124">
        <v>1.2208289999999999</v>
      </c>
      <c r="L6124">
        <v>2.3872901500000001</v>
      </c>
    </row>
    <row r="6125" spans="1:12" x14ac:dyDescent="0.25">
      <c r="A6125" t="s">
        <v>543</v>
      </c>
      <c r="B6125">
        <v>1</v>
      </c>
      <c r="C6125">
        <v>13</v>
      </c>
      <c r="D6125">
        <v>12</v>
      </c>
      <c r="E6125">
        <v>817600</v>
      </c>
      <c r="F6125" s="2">
        <v>0.03</v>
      </c>
      <c r="G6125" s="2">
        <v>0</v>
      </c>
      <c r="H6125" s="2">
        <v>0</v>
      </c>
      <c r="I6125">
        <v>0.4</v>
      </c>
      <c r="J6125">
        <v>9.4000000000000021</v>
      </c>
      <c r="K6125">
        <v>0.70879999999999999</v>
      </c>
      <c r="L6125">
        <v>2.7580800000000005</v>
      </c>
    </row>
    <row r="6126" spans="1:12" x14ac:dyDescent="0.25">
      <c r="A6126" t="s">
        <v>101</v>
      </c>
      <c r="B6126">
        <v>1</v>
      </c>
      <c r="C6126">
        <v>9</v>
      </c>
      <c r="D6126">
        <v>4</v>
      </c>
      <c r="E6126">
        <v>135928</v>
      </c>
      <c r="F6126" s="2">
        <v>0.01</v>
      </c>
      <c r="G6126" s="2">
        <v>0</v>
      </c>
      <c r="H6126" s="2">
        <v>0.01</v>
      </c>
      <c r="I6126">
        <v>0.4</v>
      </c>
      <c r="J6126">
        <v>2.2000000000000002</v>
      </c>
      <c r="K6126">
        <v>0.417964</v>
      </c>
      <c r="L6126">
        <v>0.85628740000000003</v>
      </c>
    </row>
    <row r="6127" spans="1:12" x14ac:dyDescent="0.25">
      <c r="A6127" t="s">
        <v>101</v>
      </c>
      <c r="B6127">
        <v>1</v>
      </c>
      <c r="C6127">
        <v>7</v>
      </c>
      <c r="D6127">
        <v>6</v>
      </c>
      <c r="E6127">
        <v>107390</v>
      </c>
      <c r="F6127" s="2">
        <v>0.02</v>
      </c>
      <c r="G6127" s="2">
        <v>0</v>
      </c>
      <c r="H6127" s="2">
        <v>0</v>
      </c>
      <c r="I6127">
        <v>0.4</v>
      </c>
      <c r="J6127">
        <v>4.6000000000000005</v>
      </c>
      <c r="K6127">
        <v>0.253695</v>
      </c>
      <c r="L6127">
        <v>1.39879325</v>
      </c>
    </row>
    <row r="6128" spans="1:12" x14ac:dyDescent="0.25">
      <c r="A6128" t="s">
        <v>101</v>
      </c>
      <c r="B6128">
        <v>1</v>
      </c>
      <c r="C6128">
        <v>9</v>
      </c>
      <c r="D6128">
        <v>9</v>
      </c>
      <c r="E6128">
        <v>351717</v>
      </c>
      <c r="F6128" s="2">
        <v>0.01</v>
      </c>
      <c r="G6128" s="2">
        <v>0</v>
      </c>
      <c r="H6128" s="2">
        <v>0</v>
      </c>
      <c r="I6128">
        <v>0.4</v>
      </c>
      <c r="J6128">
        <v>7.2</v>
      </c>
      <c r="K6128">
        <v>0.27585850000000001</v>
      </c>
      <c r="L6128">
        <v>2.0565504749999999</v>
      </c>
    </row>
    <row r="6129" spans="1:12" x14ac:dyDescent="0.25">
      <c r="A6129" t="s">
        <v>101</v>
      </c>
      <c r="B6129">
        <v>1</v>
      </c>
      <c r="C6129">
        <v>14</v>
      </c>
      <c r="D6129">
        <v>11</v>
      </c>
      <c r="E6129">
        <v>1240985</v>
      </c>
      <c r="F6129" s="2">
        <v>0.01</v>
      </c>
      <c r="G6129" s="2">
        <v>0</v>
      </c>
      <c r="H6129" s="2">
        <v>0</v>
      </c>
      <c r="I6129">
        <v>0.4</v>
      </c>
      <c r="J6129">
        <v>8.2000000000000011</v>
      </c>
      <c r="K6129">
        <v>0.72049249999999998</v>
      </c>
      <c r="L6129">
        <v>2.4621723750000006</v>
      </c>
    </row>
    <row r="6130" spans="1:12" x14ac:dyDescent="0.25">
      <c r="A6130" t="s">
        <v>101</v>
      </c>
      <c r="B6130">
        <v>1</v>
      </c>
      <c r="C6130">
        <v>6</v>
      </c>
      <c r="D6130">
        <v>1</v>
      </c>
      <c r="E6130">
        <v>451381</v>
      </c>
      <c r="F6130" s="2">
        <v>0.01</v>
      </c>
      <c r="G6130" s="2">
        <v>-0.03</v>
      </c>
      <c r="H6130" s="2">
        <v>0.01</v>
      </c>
      <c r="I6130">
        <v>0.4</v>
      </c>
      <c r="J6130">
        <v>-0.19999999999999996</v>
      </c>
      <c r="K6130">
        <v>0.12569050000000004</v>
      </c>
      <c r="L6130">
        <v>0.15399167500000005</v>
      </c>
    </row>
    <row r="6131" spans="1:12" x14ac:dyDescent="0.25">
      <c r="A6131" t="s">
        <v>101</v>
      </c>
      <c r="B6131">
        <v>1</v>
      </c>
      <c r="C6131">
        <v>14</v>
      </c>
      <c r="D6131">
        <v>14</v>
      </c>
      <c r="E6131">
        <v>664716</v>
      </c>
      <c r="F6131" s="2">
        <v>0.01</v>
      </c>
      <c r="G6131" s="2">
        <v>0</v>
      </c>
      <c r="H6131" s="2">
        <v>0.01</v>
      </c>
      <c r="I6131">
        <v>0.4</v>
      </c>
      <c r="J6131">
        <v>11.200000000000001</v>
      </c>
      <c r="K6131">
        <v>0.68235800000000002</v>
      </c>
      <c r="L6131">
        <v>3.1988253000000002</v>
      </c>
    </row>
    <row r="6132" spans="1:12" x14ac:dyDescent="0.25">
      <c r="A6132" t="s">
        <v>101</v>
      </c>
      <c r="B6132">
        <v>1</v>
      </c>
      <c r="C6132">
        <v>9</v>
      </c>
      <c r="D6132">
        <v>6</v>
      </c>
      <c r="E6132">
        <v>403559</v>
      </c>
      <c r="F6132" s="2">
        <v>0.01</v>
      </c>
      <c r="G6132" s="2">
        <v>0</v>
      </c>
      <c r="H6132" s="2">
        <v>0.01</v>
      </c>
      <c r="I6132">
        <v>0.4</v>
      </c>
      <c r="J6132">
        <v>4.2000000000000011</v>
      </c>
      <c r="K6132">
        <v>0.55177949999999998</v>
      </c>
      <c r="L6132">
        <v>1.4031228250000003</v>
      </c>
    </row>
    <row r="6133" spans="1:12" x14ac:dyDescent="0.25">
      <c r="A6133" t="s">
        <v>101</v>
      </c>
      <c r="B6133">
        <v>1</v>
      </c>
      <c r="C6133">
        <v>7</v>
      </c>
      <c r="D6133">
        <v>5</v>
      </c>
      <c r="E6133">
        <v>547362</v>
      </c>
      <c r="F6133" s="2">
        <v>0.02</v>
      </c>
      <c r="G6133" s="2">
        <v>0</v>
      </c>
      <c r="H6133" s="2">
        <v>0</v>
      </c>
      <c r="I6133">
        <v>0.4</v>
      </c>
      <c r="J6133">
        <v>3.6</v>
      </c>
      <c r="K6133">
        <v>0.47368100000000002</v>
      </c>
      <c r="L6133">
        <v>1.22578835</v>
      </c>
    </row>
    <row r="6134" spans="1:12" x14ac:dyDescent="0.25">
      <c r="A6134" t="s">
        <v>1598</v>
      </c>
      <c r="B6134">
        <v>1</v>
      </c>
      <c r="C6134">
        <v>4</v>
      </c>
      <c r="D6134">
        <v>1</v>
      </c>
      <c r="E6134">
        <v>124022</v>
      </c>
      <c r="F6134" s="2">
        <v>0</v>
      </c>
      <c r="G6134" s="2">
        <v>0</v>
      </c>
      <c r="H6134" s="2">
        <v>0</v>
      </c>
      <c r="I6134">
        <v>0.4</v>
      </c>
      <c r="J6134">
        <v>0.19999999999999996</v>
      </c>
      <c r="K6134">
        <v>6.2010999999999997E-2</v>
      </c>
      <c r="L6134">
        <v>0.23170385000000002</v>
      </c>
    </row>
    <row r="6135" spans="1:12" x14ac:dyDescent="0.25">
      <c r="A6135" t="s">
        <v>13832</v>
      </c>
      <c r="B6135">
        <v>1</v>
      </c>
      <c r="C6135">
        <v>7</v>
      </c>
      <c r="D6135">
        <v>7</v>
      </c>
      <c r="E6135">
        <v>2392206</v>
      </c>
      <c r="F6135" s="2">
        <v>0.03</v>
      </c>
      <c r="G6135" s="2">
        <v>0</v>
      </c>
      <c r="H6135" s="2">
        <v>0.01</v>
      </c>
      <c r="I6135">
        <v>0.4</v>
      </c>
      <c r="J6135">
        <v>5.6000000000000005</v>
      </c>
      <c r="K6135">
        <v>1.746103</v>
      </c>
      <c r="L6135">
        <v>2.1711360499999999</v>
      </c>
    </row>
    <row r="6136" spans="1:12" x14ac:dyDescent="0.25">
      <c r="A6136" t="s">
        <v>20707</v>
      </c>
      <c r="B6136">
        <v>1</v>
      </c>
      <c r="C6136">
        <v>6</v>
      </c>
      <c r="D6136">
        <v>5</v>
      </c>
      <c r="E6136">
        <v>933117</v>
      </c>
      <c r="F6136" s="2">
        <v>0</v>
      </c>
      <c r="G6136" s="2">
        <v>0</v>
      </c>
      <c r="H6136" s="2">
        <v>0</v>
      </c>
      <c r="I6136">
        <v>0.4</v>
      </c>
      <c r="J6136">
        <v>3.8</v>
      </c>
      <c r="K6136">
        <v>0.46655849999999999</v>
      </c>
      <c r="L6136">
        <v>1.2732954749999998</v>
      </c>
    </row>
    <row r="6137" spans="1:12" x14ac:dyDescent="0.25">
      <c r="A6137" t="s">
        <v>7530</v>
      </c>
      <c r="B6137">
        <v>1</v>
      </c>
      <c r="C6137">
        <v>8</v>
      </c>
      <c r="D6137">
        <v>7</v>
      </c>
      <c r="E6137">
        <v>302440</v>
      </c>
      <c r="F6137" s="2">
        <v>0.04</v>
      </c>
      <c r="G6137" s="2">
        <v>0</v>
      </c>
      <c r="H6137" s="2">
        <v>0.01</v>
      </c>
      <c r="I6137">
        <v>0.4</v>
      </c>
      <c r="J6137">
        <v>5.4</v>
      </c>
      <c r="K6137">
        <v>0.80122000000000004</v>
      </c>
      <c r="L6137">
        <v>1.7904270000000002</v>
      </c>
    </row>
    <row r="6138" spans="1:12" x14ac:dyDescent="0.25">
      <c r="A6138" t="s">
        <v>3777</v>
      </c>
      <c r="B6138">
        <v>1</v>
      </c>
      <c r="C6138">
        <v>7</v>
      </c>
      <c r="D6138">
        <v>5</v>
      </c>
      <c r="E6138">
        <v>15127</v>
      </c>
      <c r="F6138" s="2">
        <v>0.01</v>
      </c>
      <c r="G6138" s="2">
        <v>0</v>
      </c>
      <c r="H6138" s="2">
        <v>0</v>
      </c>
      <c r="I6138">
        <v>0.4</v>
      </c>
      <c r="J6138">
        <v>3.6</v>
      </c>
      <c r="K6138">
        <v>0.10756350000000001</v>
      </c>
      <c r="L6138">
        <v>1.097647225</v>
      </c>
    </row>
    <row r="6139" spans="1:12" x14ac:dyDescent="0.25">
      <c r="A6139" t="s">
        <v>11718</v>
      </c>
      <c r="B6139">
        <v>1</v>
      </c>
      <c r="C6139">
        <v>7</v>
      </c>
      <c r="D6139">
        <v>2</v>
      </c>
      <c r="E6139">
        <v>277229</v>
      </c>
      <c r="F6139" s="2">
        <v>0.05</v>
      </c>
      <c r="G6139" s="2">
        <v>0</v>
      </c>
      <c r="H6139" s="2">
        <v>0.01</v>
      </c>
      <c r="I6139">
        <v>0.4</v>
      </c>
      <c r="J6139">
        <v>0.60000000000000009</v>
      </c>
      <c r="K6139">
        <v>0.88861450000000008</v>
      </c>
      <c r="L6139">
        <v>0.62101507500000008</v>
      </c>
    </row>
    <row r="6140" spans="1:12" x14ac:dyDescent="0.25">
      <c r="A6140" t="s">
        <v>7174</v>
      </c>
      <c r="B6140">
        <v>1</v>
      </c>
      <c r="C6140">
        <v>6</v>
      </c>
      <c r="D6140">
        <v>6</v>
      </c>
      <c r="E6140">
        <v>403229</v>
      </c>
      <c r="F6140" s="2">
        <v>0.01</v>
      </c>
      <c r="G6140" s="2">
        <v>0</v>
      </c>
      <c r="H6140" s="2">
        <v>0</v>
      </c>
      <c r="I6140">
        <v>0.4</v>
      </c>
      <c r="J6140">
        <v>4.8000000000000007</v>
      </c>
      <c r="K6140">
        <v>0.30161450000000001</v>
      </c>
      <c r="L6140">
        <v>1.4655650750000002</v>
      </c>
    </row>
    <row r="6141" spans="1:12" x14ac:dyDescent="0.25">
      <c r="A6141" t="s">
        <v>2389</v>
      </c>
      <c r="B6141">
        <v>1</v>
      </c>
      <c r="C6141">
        <v>15</v>
      </c>
      <c r="D6141">
        <v>15</v>
      </c>
      <c r="E6141">
        <v>1501322</v>
      </c>
      <c r="F6141" s="2">
        <v>0.01</v>
      </c>
      <c r="G6141" s="2">
        <v>0</v>
      </c>
      <c r="H6141" s="2">
        <v>0</v>
      </c>
      <c r="I6141">
        <v>0.4</v>
      </c>
      <c r="J6141">
        <v>12</v>
      </c>
      <c r="K6141">
        <v>0.85066099999999989</v>
      </c>
      <c r="L6141">
        <v>3.45773135</v>
      </c>
    </row>
    <row r="6142" spans="1:12" x14ac:dyDescent="0.25">
      <c r="A6142" t="s">
        <v>2389</v>
      </c>
      <c r="B6142">
        <v>1</v>
      </c>
      <c r="C6142">
        <v>25</v>
      </c>
      <c r="D6142">
        <v>24</v>
      </c>
      <c r="E6142">
        <v>3323467</v>
      </c>
      <c r="F6142" s="2">
        <v>0.01</v>
      </c>
      <c r="G6142" s="2">
        <v>0</v>
      </c>
      <c r="H6142" s="2">
        <v>0</v>
      </c>
      <c r="I6142">
        <v>0.4</v>
      </c>
      <c r="J6142">
        <v>19.000000000000004</v>
      </c>
      <c r="K6142">
        <v>1.7617335000000001</v>
      </c>
      <c r="L6142">
        <v>5.5266067250000006</v>
      </c>
    </row>
    <row r="6143" spans="1:12" x14ac:dyDescent="0.25">
      <c r="A6143" t="s">
        <v>2389</v>
      </c>
      <c r="B6143">
        <v>1</v>
      </c>
      <c r="C6143">
        <v>10</v>
      </c>
      <c r="D6143">
        <v>9</v>
      </c>
      <c r="E6143">
        <v>169130</v>
      </c>
      <c r="F6143" s="2">
        <v>0.03</v>
      </c>
      <c r="G6143" s="2">
        <v>0</v>
      </c>
      <c r="H6143" s="2">
        <v>0.01</v>
      </c>
      <c r="I6143">
        <v>0.4</v>
      </c>
      <c r="J6143">
        <v>7</v>
      </c>
      <c r="K6143">
        <v>0.63456500000000005</v>
      </c>
      <c r="L6143">
        <v>2.1320977500000002</v>
      </c>
    </row>
    <row r="6144" spans="1:12" x14ac:dyDescent="0.25">
      <c r="A6144" t="s">
        <v>2389</v>
      </c>
      <c r="B6144">
        <v>1</v>
      </c>
      <c r="C6144">
        <v>8</v>
      </c>
      <c r="D6144">
        <v>5</v>
      </c>
      <c r="E6144">
        <v>898422</v>
      </c>
      <c r="F6144" s="2">
        <v>0.01</v>
      </c>
      <c r="G6144" s="2">
        <v>0</v>
      </c>
      <c r="H6144" s="2">
        <v>0</v>
      </c>
      <c r="I6144">
        <v>0.4</v>
      </c>
      <c r="J6144">
        <v>3.4</v>
      </c>
      <c r="K6144">
        <v>0.549211</v>
      </c>
      <c r="L6144">
        <v>1.20222385</v>
      </c>
    </row>
    <row r="6145" spans="1:12" x14ac:dyDescent="0.25">
      <c r="A6145" t="s">
        <v>2389</v>
      </c>
      <c r="B6145">
        <v>1</v>
      </c>
      <c r="C6145">
        <v>7</v>
      </c>
      <c r="D6145">
        <v>7</v>
      </c>
      <c r="E6145">
        <v>2300863</v>
      </c>
      <c r="F6145" s="2">
        <v>0.01</v>
      </c>
      <c r="G6145" s="2">
        <v>0</v>
      </c>
      <c r="H6145" s="2">
        <v>0</v>
      </c>
      <c r="I6145">
        <v>0.4</v>
      </c>
      <c r="J6145">
        <v>5.6000000000000005</v>
      </c>
      <c r="K6145">
        <v>1.2504315000000001</v>
      </c>
      <c r="L6145">
        <v>1.9976510250000001</v>
      </c>
    </row>
    <row r="6146" spans="1:12" x14ac:dyDescent="0.25">
      <c r="A6146" t="s">
        <v>2389</v>
      </c>
      <c r="B6146">
        <v>1</v>
      </c>
      <c r="C6146">
        <v>6</v>
      </c>
      <c r="D6146">
        <v>5</v>
      </c>
      <c r="E6146">
        <v>1201914</v>
      </c>
      <c r="F6146" s="2">
        <v>0.01</v>
      </c>
      <c r="G6146" s="2">
        <v>0</v>
      </c>
      <c r="H6146" s="2">
        <v>0</v>
      </c>
      <c r="I6146">
        <v>0.4</v>
      </c>
      <c r="J6146">
        <v>3.8</v>
      </c>
      <c r="K6146">
        <v>0.70095699999999994</v>
      </c>
      <c r="L6146">
        <v>1.3553349499999998</v>
      </c>
    </row>
    <row r="6147" spans="1:12" x14ac:dyDescent="0.25">
      <c r="A6147" t="s">
        <v>2389</v>
      </c>
      <c r="B6147">
        <v>1</v>
      </c>
      <c r="C6147">
        <v>6</v>
      </c>
      <c r="D6147">
        <v>5</v>
      </c>
      <c r="E6147">
        <v>1651674</v>
      </c>
      <c r="F6147" s="2">
        <v>0.02</v>
      </c>
      <c r="G6147" s="2">
        <v>0</v>
      </c>
      <c r="H6147" s="2">
        <v>0</v>
      </c>
      <c r="I6147">
        <v>0.4</v>
      </c>
      <c r="J6147">
        <v>3.8</v>
      </c>
      <c r="K6147">
        <v>1.0258369999999999</v>
      </c>
      <c r="L6147">
        <v>1.4690429499999997</v>
      </c>
    </row>
    <row r="6148" spans="1:12" x14ac:dyDescent="0.25">
      <c r="A6148" t="s">
        <v>3805</v>
      </c>
      <c r="B6148">
        <v>1</v>
      </c>
      <c r="C6148">
        <v>9</v>
      </c>
      <c r="D6148">
        <v>8</v>
      </c>
      <c r="E6148">
        <v>154363</v>
      </c>
      <c r="F6148" s="2">
        <v>0.02</v>
      </c>
      <c r="G6148" s="2">
        <v>0</v>
      </c>
      <c r="H6148" s="2">
        <v>0</v>
      </c>
      <c r="I6148">
        <v>0.4</v>
      </c>
      <c r="J6148">
        <v>6.2</v>
      </c>
      <c r="K6148">
        <v>0.27718150000000003</v>
      </c>
      <c r="L6148">
        <v>1.8070135249999999</v>
      </c>
    </row>
    <row r="6149" spans="1:12" x14ac:dyDescent="0.25">
      <c r="A6149" t="s">
        <v>3805</v>
      </c>
      <c r="B6149">
        <v>1</v>
      </c>
      <c r="C6149">
        <v>6</v>
      </c>
      <c r="D6149">
        <v>5</v>
      </c>
      <c r="E6149">
        <v>92161</v>
      </c>
      <c r="F6149" s="2">
        <v>0.02</v>
      </c>
      <c r="G6149" s="2">
        <v>0</v>
      </c>
      <c r="H6149" s="2">
        <v>0</v>
      </c>
      <c r="I6149">
        <v>0.4</v>
      </c>
      <c r="J6149">
        <v>3.8</v>
      </c>
      <c r="K6149">
        <v>0.24608050000000001</v>
      </c>
      <c r="L6149">
        <v>1.1961281749999999</v>
      </c>
    </row>
    <row r="6150" spans="1:12" x14ac:dyDescent="0.25">
      <c r="A6150" t="s">
        <v>11298</v>
      </c>
      <c r="B6150">
        <v>1</v>
      </c>
      <c r="C6150">
        <v>480</v>
      </c>
      <c r="D6150">
        <v>1</v>
      </c>
      <c r="E6150">
        <v>2585</v>
      </c>
      <c r="F6150" s="2">
        <v>0</v>
      </c>
      <c r="G6150" s="2">
        <v>0</v>
      </c>
      <c r="H6150" s="2">
        <v>0</v>
      </c>
      <c r="I6150">
        <v>0.4</v>
      </c>
      <c r="J6150">
        <v>-95.000000000000014</v>
      </c>
      <c r="K6150">
        <v>1.2925E-3</v>
      </c>
      <c r="L6150">
        <v>-23.589547625000005</v>
      </c>
    </row>
    <row r="6151" spans="1:12" x14ac:dyDescent="0.25">
      <c r="A6151" t="s">
        <v>4962</v>
      </c>
      <c r="B6151">
        <v>1</v>
      </c>
      <c r="C6151">
        <v>6</v>
      </c>
      <c r="D6151">
        <v>5</v>
      </c>
      <c r="E6151">
        <v>425904</v>
      </c>
      <c r="F6151" s="2">
        <v>0.02</v>
      </c>
      <c r="G6151" s="2">
        <v>0</v>
      </c>
      <c r="H6151" s="2">
        <v>0</v>
      </c>
      <c r="I6151">
        <v>0.4</v>
      </c>
      <c r="J6151">
        <v>3.8</v>
      </c>
      <c r="K6151">
        <v>0.41295199999999999</v>
      </c>
      <c r="L6151">
        <v>1.2545331999999998</v>
      </c>
    </row>
    <row r="6152" spans="1:12" x14ac:dyDescent="0.25">
      <c r="A6152" t="s">
        <v>9874</v>
      </c>
      <c r="B6152">
        <v>1</v>
      </c>
      <c r="C6152">
        <v>13</v>
      </c>
      <c r="D6152">
        <v>12</v>
      </c>
      <c r="E6152">
        <v>3095325</v>
      </c>
      <c r="F6152" s="2">
        <v>0.01</v>
      </c>
      <c r="G6152" s="2">
        <v>0</v>
      </c>
      <c r="H6152" s="2">
        <v>0</v>
      </c>
      <c r="I6152">
        <v>0.4</v>
      </c>
      <c r="J6152">
        <v>9.4000000000000021</v>
      </c>
      <c r="K6152">
        <v>1.6476625</v>
      </c>
      <c r="L6152">
        <v>3.0866818750000009</v>
      </c>
    </row>
    <row r="6153" spans="1:12" x14ac:dyDescent="0.25">
      <c r="A6153" t="s">
        <v>12507</v>
      </c>
      <c r="B6153">
        <v>1</v>
      </c>
      <c r="C6153">
        <v>6</v>
      </c>
      <c r="D6153">
        <v>6</v>
      </c>
      <c r="E6153">
        <v>56717</v>
      </c>
      <c r="F6153" s="2">
        <v>7.0000000000000007E-2</v>
      </c>
      <c r="G6153" s="2">
        <v>0</v>
      </c>
      <c r="H6153" s="2">
        <v>0.01</v>
      </c>
      <c r="I6153">
        <v>0.4</v>
      </c>
      <c r="J6153">
        <v>4.8000000000000007</v>
      </c>
      <c r="K6153">
        <v>0.97835850000000002</v>
      </c>
      <c r="L6153">
        <v>1.7024254750000003</v>
      </c>
    </row>
    <row r="6154" spans="1:12" x14ac:dyDescent="0.25">
      <c r="A6154" t="s">
        <v>3054</v>
      </c>
      <c r="B6154">
        <v>1</v>
      </c>
      <c r="C6154">
        <v>5</v>
      </c>
      <c r="D6154">
        <v>1</v>
      </c>
      <c r="E6154">
        <v>55398</v>
      </c>
      <c r="F6154" s="2">
        <v>0.02</v>
      </c>
      <c r="G6154" s="2">
        <v>0</v>
      </c>
      <c r="H6154" s="2">
        <v>0.01</v>
      </c>
      <c r="I6154">
        <v>0.4</v>
      </c>
      <c r="J6154">
        <v>0</v>
      </c>
      <c r="K6154">
        <v>0.47769899999999998</v>
      </c>
      <c r="L6154">
        <v>0.32719465000000003</v>
      </c>
    </row>
    <row r="6155" spans="1:12" x14ac:dyDescent="0.25">
      <c r="A6155" t="s">
        <v>18191</v>
      </c>
      <c r="B6155">
        <v>1</v>
      </c>
      <c r="C6155">
        <v>6</v>
      </c>
      <c r="D6155">
        <v>3</v>
      </c>
      <c r="E6155">
        <v>797363</v>
      </c>
      <c r="F6155" s="2">
        <v>0.11</v>
      </c>
      <c r="G6155" s="2">
        <v>0</v>
      </c>
      <c r="H6155" s="2">
        <v>0.02</v>
      </c>
      <c r="I6155">
        <v>0.4</v>
      </c>
      <c r="J6155">
        <v>1.8000000000000003</v>
      </c>
      <c r="K6155">
        <v>1.9986815</v>
      </c>
      <c r="L6155">
        <v>1.309538525</v>
      </c>
    </row>
    <row r="6156" spans="1:12" x14ac:dyDescent="0.25">
      <c r="A6156" t="s">
        <v>15641</v>
      </c>
      <c r="B6156">
        <v>1</v>
      </c>
      <c r="C6156">
        <v>6</v>
      </c>
      <c r="D6156">
        <v>2</v>
      </c>
      <c r="E6156">
        <v>34659</v>
      </c>
      <c r="F6156" s="2">
        <v>0</v>
      </c>
      <c r="G6156" s="2">
        <v>0</v>
      </c>
      <c r="H6156" s="2">
        <v>0</v>
      </c>
      <c r="I6156">
        <v>0.4</v>
      </c>
      <c r="J6156">
        <v>0.8</v>
      </c>
      <c r="K6156">
        <v>1.7329499999999998E-2</v>
      </c>
      <c r="L6156">
        <v>0.36606532500000005</v>
      </c>
    </row>
    <row r="6157" spans="1:12" x14ac:dyDescent="0.25">
      <c r="A6157" t="s">
        <v>4294</v>
      </c>
      <c r="B6157">
        <v>1</v>
      </c>
      <c r="C6157">
        <v>8</v>
      </c>
      <c r="D6157">
        <v>8</v>
      </c>
      <c r="E6157">
        <v>154224</v>
      </c>
      <c r="F6157" s="2">
        <v>0.01</v>
      </c>
      <c r="G6157" s="2">
        <v>0</v>
      </c>
      <c r="H6157" s="2">
        <v>0</v>
      </c>
      <c r="I6157">
        <v>0.4</v>
      </c>
      <c r="J6157">
        <v>6.4</v>
      </c>
      <c r="K6157">
        <v>0.17711199999999999</v>
      </c>
      <c r="L6157">
        <v>1.8219892000000002</v>
      </c>
    </row>
    <row r="6158" spans="1:12" x14ac:dyDescent="0.25">
      <c r="A6158" t="s">
        <v>10794</v>
      </c>
      <c r="B6158">
        <v>1</v>
      </c>
      <c r="C6158">
        <v>7</v>
      </c>
      <c r="D6158">
        <v>7</v>
      </c>
      <c r="E6158">
        <v>47752</v>
      </c>
      <c r="F6158" s="2">
        <v>0.11</v>
      </c>
      <c r="G6158" s="2">
        <v>0</v>
      </c>
      <c r="H6158" s="2">
        <v>0</v>
      </c>
      <c r="I6158">
        <v>0.4</v>
      </c>
      <c r="J6158">
        <v>5.6000000000000005</v>
      </c>
      <c r="K6158">
        <v>1.1238760000000001</v>
      </c>
      <c r="L6158">
        <v>1.9533566</v>
      </c>
    </row>
    <row r="6159" spans="1:12" x14ac:dyDescent="0.25">
      <c r="A6159" t="s">
        <v>899</v>
      </c>
      <c r="B6159">
        <v>1</v>
      </c>
      <c r="C6159">
        <v>4</v>
      </c>
      <c r="D6159">
        <v>4</v>
      </c>
      <c r="E6159">
        <v>1875878</v>
      </c>
      <c r="F6159" s="2">
        <v>0.06</v>
      </c>
      <c r="G6159" s="2">
        <v>0</v>
      </c>
      <c r="H6159" s="2">
        <v>0</v>
      </c>
      <c r="I6159">
        <v>0.4</v>
      </c>
      <c r="J6159">
        <v>3.2</v>
      </c>
      <c r="K6159">
        <v>1.5379389999999999</v>
      </c>
      <c r="L6159">
        <v>1.49827865</v>
      </c>
    </row>
    <row r="6160" spans="1:12" x14ac:dyDescent="0.25">
      <c r="A6160" t="s">
        <v>899</v>
      </c>
      <c r="B6160">
        <v>1</v>
      </c>
      <c r="C6160">
        <v>14</v>
      </c>
      <c r="D6160">
        <v>9</v>
      </c>
      <c r="E6160">
        <v>847523</v>
      </c>
      <c r="F6160" s="2">
        <v>0.05</v>
      </c>
      <c r="G6160" s="2">
        <v>0</v>
      </c>
      <c r="H6160" s="2">
        <v>0</v>
      </c>
      <c r="I6160">
        <v>0.4</v>
      </c>
      <c r="J6160">
        <v>6.2</v>
      </c>
      <c r="K6160">
        <v>0.92376150000000012</v>
      </c>
      <c r="L6160">
        <v>2.033316525</v>
      </c>
    </row>
    <row r="6161" spans="1:12" x14ac:dyDescent="0.25">
      <c r="A6161" t="s">
        <v>899</v>
      </c>
      <c r="B6161">
        <v>1</v>
      </c>
      <c r="C6161">
        <v>9</v>
      </c>
      <c r="D6161">
        <v>8</v>
      </c>
      <c r="E6161">
        <v>973396</v>
      </c>
      <c r="F6161" s="2">
        <v>0.06</v>
      </c>
      <c r="G6161" s="2">
        <v>0</v>
      </c>
      <c r="H6161" s="2">
        <v>0.01</v>
      </c>
      <c r="I6161">
        <v>0.4</v>
      </c>
      <c r="J6161">
        <v>6.2</v>
      </c>
      <c r="K6161">
        <v>1.3366979999999999</v>
      </c>
      <c r="L6161">
        <v>2.1778442999999998</v>
      </c>
    </row>
    <row r="6162" spans="1:12" x14ac:dyDescent="0.25">
      <c r="A6162" t="s">
        <v>899</v>
      </c>
      <c r="B6162">
        <v>1</v>
      </c>
      <c r="C6162">
        <v>6</v>
      </c>
      <c r="D6162">
        <v>5</v>
      </c>
      <c r="E6162">
        <v>540857</v>
      </c>
      <c r="F6162" s="2">
        <v>0.03</v>
      </c>
      <c r="G6162" s="2">
        <v>0</v>
      </c>
      <c r="H6162" s="2">
        <v>0</v>
      </c>
      <c r="I6162">
        <v>0.4</v>
      </c>
      <c r="J6162">
        <v>3.8</v>
      </c>
      <c r="K6162">
        <v>0.5704285</v>
      </c>
      <c r="L6162">
        <v>1.3096499749999999</v>
      </c>
    </row>
    <row r="6163" spans="1:12" x14ac:dyDescent="0.25">
      <c r="A6163" t="s">
        <v>899</v>
      </c>
      <c r="B6163">
        <v>1</v>
      </c>
      <c r="C6163">
        <v>5</v>
      </c>
      <c r="D6163">
        <v>5</v>
      </c>
      <c r="E6163">
        <v>1313348</v>
      </c>
      <c r="F6163" s="2">
        <v>0.03</v>
      </c>
      <c r="G6163" s="2">
        <v>0</v>
      </c>
      <c r="H6163" s="2">
        <v>0</v>
      </c>
      <c r="I6163">
        <v>0.4</v>
      </c>
      <c r="J6163">
        <v>4</v>
      </c>
      <c r="K6163">
        <v>0.95667400000000002</v>
      </c>
      <c r="L6163">
        <v>1.4948359</v>
      </c>
    </row>
    <row r="6164" spans="1:12" x14ac:dyDescent="0.25">
      <c r="A6164" t="s">
        <v>899</v>
      </c>
      <c r="B6164">
        <v>1</v>
      </c>
      <c r="C6164">
        <v>20</v>
      </c>
      <c r="D6164">
        <v>14</v>
      </c>
      <c r="E6164">
        <v>8734726</v>
      </c>
      <c r="F6164" s="2">
        <v>0.03</v>
      </c>
      <c r="G6164" s="2">
        <v>0</v>
      </c>
      <c r="H6164" s="2">
        <v>0</v>
      </c>
      <c r="I6164">
        <v>0.4</v>
      </c>
      <c r="J6164">
        <v>10</v>
      </c>
      <c r="K6164">
        <v>4.6673629999999999</v>
      </c>
      <c r="L6164">
        <v>4.2935770499999997</v>
      </c>
    </row>
    <row r="6165" spans="1:12" x14ac:dyDescent="0.25">
      <c r="A6165" t="s">
        <v>899</v>
      </c>
      <c r="B6165">
        <v>1</v>
      </c>
      <c r="C6165">
        <v>6</v>
      </c>
      <c r="D6165">
        <v>5</v>
      </c>
      <c r="E6165">
        <v>1317400</v>
      </c>
      <c r="F6165" s="2">
        <v>0.06</v>
      </c>
      <c r="G6165" s="2">
        <v>0</v>
      </c>
      <c r="H6165" s="2">
        <v>0</v>
      </c>
      <c r="I6165">
        <v>0.4</v>
      </c>
      <c r="J6165">
        <v>3.8</v>
      </c>
      <c r="K6165">
        <v>1.2586999999999999</v>
      </c>
      <c r="L6165">
        <v>1.5505449999999998</v>
      </c>
    </row>
    <row r="6166" spans="1:12" x14ac:dyDescent="0.25">
      <c r="A6166" t="s">
        <v>899</v>
      </c>
      <c r="B6166">
        <v>1</v>
      </c>
      <c r="C6166">
        <v>14</v>
      </c>
      <c r="D6166">
        <v>13</v>
      </c>
      <c r="E6166">
        <v>2574791</v>
      </c>
      <c r="F6166" s="2">
        <v>0.06</v>
      </c>
      <c r="G6166" s="2">
        <v>0</v>
      </c>
      <c r="H6166" s="2">
        <v>0</v>
      </c>
      <c r="I6166">
        <v>0.4</v>
      </c>
      <c r="J6166">
        <v>10.200000000000001</v>
      </c>
      <c r="K6166">
        <v>1.8873954999999998</v>
      </c>
      <c r="L6166">
        <v>3.3705884250000002</v>
      </c>
    </row>
    <row r="6167" spans="1:12" x14ac:dyDescent="0.25">
      <c r="A6167" t="s">
        <v>867</v>
      </c>
      <c r="B6167">
        <v>1</v>
      </c>
      <c r="C6167">
        <v>7</v>
      </c>
      <c r="D6167">
        <v>7</v>
      </c>
      <c r="E6167">
        <v>425185</v>
      </c>
      <c r="F6167" s="2">
        <v>0.08</v>
      </c>
      <c r="G6167" s="2">
        <v>0</v>
      </c>
      <c r="H6167" s="2">
        <v>0.01</v>
      </c>
      <c r="I6167">
        <v>0.4</v>
      </c>
      <c r="J6167">
        <v>5.6000000000000005</v>
      </c>
      <c r="K6167">
        <v>1.2625925</v>
      </c>
      <c r="L6167">
        <v>2.001907375</v>
      </c>
    </row>
    <row r="6168" spans="1:12" x14ac:dyDescent="0.25">
      <c r="A6168" t="s">
        <v>867</v>
      </c>
      <c r="B6168">
        <v>1</v>
      </c>
      <c r="C6168">
        <v>15</v>
      </c>
      <c r="D6168">
        <v>14</v>
      </c>
      <c r="E6168">
        <v>308082</v>
      </c>
      <c r="F6168" s="2">
        <v>0.06</v>
      </c>
      <c r="G6168" s="2">
        <v>0</v>
      </c>
      <c r="H6168" s="2">
        <v>0.01</v>
      </c>
      <c r="I6168">
        <v>0.4</v>
      </c>
      <c r="J6168">
        <v>11.000000000000002</v>
      </c>
      <c r="K6168">
        <v>1.004041</v>
      </c>
      <c r="L6168">
        <v>3.2614143500000008</v>
      </c>
    </row>
    <row r="6169" spans="1:12" x14ac:dyDescent="0.25">
      <c r="A6169" t="s">
        <v>867</v>
      </c>
      <c r="B6169">
        <v>1</v>
      </c>
      <c r="C6169">
        <v>6</v>
      </c>
      <c r="D6169">
        <v>6</v>
      </c>
      <c r="E6169">
        <v>179948</v>
      </c>
      <c r="F6169" s="2">
        <v>0.04</v>
      </c>
      <c r="G6169" s="2">
        <v>0</v>
      </c>
      <c r="H6169" s="2">
        <v>0.01</v>
      </c>
      <c r="I6169">
        <v>0.4</v>
      </c>
      <c r="J6169">
        <v>4.8000000000000007</v>
      </c>
      <c r="K6169">
        <v>0.73997400000000002</v>
      </c>
      <c r="L6169">
        <v>1.6189909000000002</v>
      </c>
    </row>
    <row r="6170" spans="1:12" x14ac:dyDescent="0.25">
      <c r="A6170" t="s">
        <v>867</v>
      </c>
      <c r="B6170">
        <v>1</v>
      </c>
      <c r="C6170">
        <v>8</v>
      </c>
      <c r="D6170">
        <v>7</v>
      </c>
      <c r="E6170">
        <v>309971</v>
      </c>
      <c r="F6170" s="2">
        <v>0.04</v>
      </c>
      <c r="G6170" s="2">
        <v>0</v>
      </c>
      <c r="H6170" s="2">
        <v>0</v>
      </c>
      <c r="I6170">
        <v>0.4</v>
      </c>
      <c r="J6170">
        <v>5.4</v>
      </c>
      <c r="K6170">
        <v>0.55498550000000002</v>
      </c>
      <c r="L6170">
        <v>1.7042449250000002</v>
      </c>
    </row>
    <row r="6171" spans="1:12" x14ac:dyDescent="0.25">
      <c r="A6171" t="s">
        <v>867</v>
      </c>
      <c r="B6171">
        <v>1</v>
      </c>
      <c r="C6171">
        <v>12</v>
      </c>
      <c r="D6171">
        <v>12</v>
      </c>
      <c r="E6171">
        <v>448413</v>
      </c>
      <c r="F6171" s="2">
        <v>0.04</v>
      </c>
      <c r="G6171" s="2">
        <v>0</v>
      </c>
      <c r="H6171" s="2">
        <v>0.01</v>
      </c>
      <c r="I6171">
        <v>0.4</v>
      </c>
      <c r="J6171">
        <v>9.6000000000000014</v>
      </c>
      <c r="K6171">
        <v>0.8742065</v>
      </c>
      <c r="L6171">
        <v>2.8659722750000003</v>
      </c>
    </row>
    <row r="6172" spans="1:12" x14ac:dyDescent="0.25">
      <c r="A6172" t="s">
        <v>867</v>
      </c>
      <c r="B6172">
        <v>1</v>
      </c>
      <c r="C6172">
        <v>6</v>
      </c>
      <c r="D6172">
        <v>5</v>
      </c>
      <c r="E6172">
        <v>270421</v>
      </c>
      <c r="F6172" s="2">
        <v>0.05</v>
      </c>
      <c r="G6172" s="2">
        <v>0</v>
      </c>
      <c r="H6172" s="2">
        <v>0</v>
      </c>
      <c r="I6172">
        <v>0.4</v>
      </c>
      <c r="J6172">
        <v>3.8</v>
      </c>
      <c r="K6172">
        <v>0.63521050000000012</v>
      </c>
      <c r="L6172">
        <v>1.3323236749999998</v>
      </c>
    </row>
    <row r="6173" spans="1:12" x14ac:dyDescent="0.25">
      <c r="A6173" t="s">
        <v>867</v>
      </c>
      <c r="B6173">
        <v>1</v>
      </c>
      <c r="C6173">
        <v>6</v>
      </c>
      <c r="D6173">
        <v>6</v>
      </c>
      <c r="E6173">
        <v>1087385</v>
      </c>
      <c r="F6173" s="2">
        <v>7.0000000000000007E-2</v>
      </c>
      <c r="G6173" s="2">
        <v>0</v>
      </c>
      <c r="H6173" s="2">
        <v>0.02</v>
      </c>
      <c r="I6173">
        <v>0.4</v>
      </c>
      <c r="J6173">
        <v>4.8000000000000007</v>
      </c>
      <c r="K6173">
        <v>1.7436925000000001</v>
      </c>
      <c r="L6173">
        <v>1.9702923750000003</v>
      </c>
    </row>
    <row r="6174" spans="1:12" x14ac:dyDescent="0.25">
      <c r="A6174" t="s">
        <v>867</v>
      </c>
      <c r="B6174">
        <v>1</v>
      </c>
      <c r="C6174">
        <v>6</v>
      </c>
      <c r="D6174">
        <v>5</v>
      </c>
      <c r="E6174">
        <v>286704</v>
      </c>
      <c r="F6174" s="2">
        <v>0.04</v>
      </c>
      <c r="G6174" s="2">
        <v>0</v>
      </c>
      <c r="H6174" s="2">
        <v>0.01</v>
      </c>
      <c r="I6174">
        <v>0.4</v>
      </c>
      <c r="J6174">
        <v>3.8</v>
      </c>
      <c r="K6174">
        <v>0.79335200000000006</v>
      </c>
      <c r="L6174">
        <v>1.3876731999999998</v>
      </c>
    </row>
    <row r="6175" spans="1:12" x14ac:dyDescent="0.25">
      <c r="A6175" t="s">
        <v>867</v>
      </c>
      <c r="B6175">
        <v>1</v>
      </c>
      <c r="C6175">
        <v>6</v>
      </c>
      <c r="D6175">
        <v>6</v>
      </c>
      <c r="E6175">
        <v>406438</v>
      </c>
      <c r="F6175" s="2">
        <v>0.08</v>
      </c>
      <c r="G6175" s="2">
        <v>0</v>
      </c>
      <c r="H6175" s="2">
        <v>0.01</v>
      </c>
      <c r="I6175">
        <v>0.4</v>
      </c>
      <c r="J6175">
        <v>4.8000000000000007</v>
      </c>
      <c r="K6175">
        <v>1.2532190000000001</v>
      </c>
      <c r="L6175">
        <v>1.7986266500000003</v>
      </c>
    </row>
    <row r="6176" spans="1:12" x14ac:dyDescent="0.25">
      <c r="A6176" t="s">
        <v>867</v>
      </c>
      <c r="B6176">
        <v>1</v>
      </c>
      <c r="C6176">
        <v>4</v>
      </c>
      <c r="D6176">
        <v>2</v>
      </c>
      <c r="E6176">
        <v>283545</v>
      </c>
      <c r="F6176" s="2">
        <v>0.09</v>
      </c>
      <c r="G6176" s="2">
        <v>0</v>
      </c>
      <c r="H6176" s="2">
        <v>0.01</v>
      </c>
      <c r="I6176">
        <v>0.4</v>
      </c>
      <c r="J6176">
        <v>1.2000000000000002</v>
      </c>
      <c r="K6176">
        <v>1.2917725</v>
      </c>
      <c r="L6176">
        <v>0.91212037499999998</v>
      </c>
    </row>
    <row r="6177" spans="1:12" x14ac:dyDescent="0.25">
      <c r="A6177" t="s">
        <v>867</v>
      </c>
      <c r="B6177">
        <v>1</v>
      </c>
      <c r="C6177">
        <v>7</v>
      </c>
      <c r="D6177">
        <v>7</v>
      </c>
      <c r="E6177">
        <v>322376</v>
      </c>
      <c r="F6177" s="2">
        <v>0.04</v>
      </c>
      <c r="G6177" s="2">
        <v>0</v>
      </c>
      <c r="H6177" s="2">
        <v>0.01</v>
      </c>
      <c r="I6177">
        <v>0.4</v>
      </c>
      <c r="J6177">
        <v>5.6000000000000005</v>
      </c>
      <c r="K6177">
        <v>0.81118800000000002</v>
      </c>
      <c r="L6177">
        <v>1.8439158</v>
      </c>
    </row>
    <row r="6178" spans="1:12" x14ac:dyDescent="0.25">
      <c r="A6178" t="s">
        <v>6121</v>
      </c>
      <c r="B6178">
        <v>1</v>
      </c>
      <c r="C6178">
        <v>17</v>
      </c>
      <c r="D6178">
        <v>10</v>
      </c>
      <c r="E6178">
        <v>15552885</v>
      </c>
      <c r="F6178" s="2">
        <v>0.04</v>
      </c>
      <c r="G6178" s="2">
        <v>0</v>
      </c>
      <c r="H6178" s="2">
        <v>0</v>
      </c>
      <c r="I6178">
        <v>0.4</v>
      </c>
      <c r="J6178">
        <v>6.6</v>
      </c>
      <c r="K6178">
        <v>8.1764425000000003</v>
      </c>
      <c r="L6178">
        <v>4.6717548749999995</v>
      </c>
    </row>
    <row r="6179" spans="1:12" x14ac:dyDescent="0.25">
      <c r="A6179" t="s">
        <v>17832</v>
      </c>
      <c r="B6179">
        <v>1</v>
      </c>
      <c r="C6179">
        <v>6</v>
      </c>
      <c r="D6179">
        <v>4</v>
      </c>
      <c r="E6179">
        <v>207079</v>
      </c>
      <c r="F6179" s="2">
        <v>0.06</v>
      </c>
      <c r="G6179" s="2">
        <v>0</v>
      </c>
      <c r="H6179" s="2">
        <v>0.01</v>
      </c>
      <c r="I6179">
        <v>0.4</v>
      </c>
      <c r="J6179">
        <v>2.8000000000000003</v>
      </c>
      <c r="K6179">
        <v>0.95353949999999998</v>
      </c>
      <c r="L6179">
        <v>1.1937388250000001</v>
      </c>
    </row>
    <row r="6180" spans="1:12" x14ac:dyDescent="0.25">
      <c r="A6180" t="s">
        <v>61</v>
      </c>
      <c r="B6180">
        <v>1</v>
      </c>
      <c r="C6180">
        <v>5</v>
      </c>
      <c r="D6180">
        <v>4</v>
      </c>
      <c r="E6180">
        <v>888329</v>
      </c>
      <c r="F6180" s="2">
        <v>0.02</v>
      </c>
      <c r="G6180" s="2">
        <v>0</v>
      </c>
      <c r="H6180" s="2">
        <v>0</v>
      </c>
      <c r="I6180">
        <v>0.4</v>
      </c>
      <c r="J6180">
        <v>3</v>
      </c>
      <c r="K6180">
        <v>0.64416450000000003</v>
      </c>
      <c r="L6180">
        <v>1.135457575</v>
      </c>
    </row>
    <row r="6181" spans="1:12" x14ac:dyDescent="0.25">
      <c r="A6181" t="s">
        <v>61</v>
      </c>
      <c r="B6181">
        <v>1</v>
      </c>
      <c r="C6181">
        <v>7</v>
      </c>
      <c r="D6181">
        <v>7</v>
      </c>
      <c r="E6181">
        <v>13025011</v>
      </c>
      <c r="F6181" s="2">
        <v>0.03</v>
      </c>
      <c r="G6181" s="2">
        <v>0</v>
      </c>
      <c r="H6181" s="2">
        <v>0</v>
      </c>
      <c r="I6181">
        <v>0.4</v>
      </c>
      <c r="J6181">
        <v>5.6000000000000005</v>
      </c>
      <c r="K6181">
        <v>6.8125054999999994</v>
      </c>
      <c r="L6181">
        <v>3.9443769249999998</v>
      </c>
    </row>
    <row r="6182" spans="1:12" x14ac:dyDescent="0.25">
      <c r="A6182" t="s">
        <v>61</v>
      </c>
      <c r="B6182">
        <v>1</v>
      </c>
      <c r="C6182">
        <v>3</v>
      </c>
      <c r="D6182">
        <v>2</v>
      </c>
      <c r="E6182">
        <v>199604</v>
      </c>
      <c r="F6182" s="2">
        <v>0.03</v>
      </c>
      <c r="G6182" s="2">
        <v>0</v>
      </c>
      <c r="H6182" s="2">
        <v>0</v>
      </c>
      <c r="I6182">
        <v>0.4</v>
      </c>
      <c r="J6182">
        <v>1.4000000000000001</v>
      </c>
      <c r="K6182">
        <v>0.39980199999999999</v>
      </c>
      <c r="L6182">
        <v>0.64993069999999997</v>
      </c>
    </row>
    <row r="6183" spans="1:12" x14ac:dyDescent="0.25">
      <c r="A6183" t="s">
        <v>61</v>
      </c>
      <c r="B6183">
        <v>1</v>
      </c>
      <c r="C6183">
        <v>9</v>
      </c>
      <c r="D6183">
        <v>8</v>
      </c>
      <c r="E6183">
        <v>3445502</v>
      </c>
      <c r="F6183" s="2">
        <v>0.03</v>
      </c>
      <c r="G6183" s="2">
        <v>0</v>
      </c>
      <c r="H6183" s="2">
        <v>0</v>
      </c>
      <c r="I6183">
        <v>0.4</v>
      </c>
      <c r="J6183">
        <v>6.2</v>
      </c>
      <c r="K6183">
        <v>2.022751</v>
      </c>
      <c r="L6183">
        <v>2.4179628499999999</v>
      </c>
    </row>
    <row r="6184" spans="1:12" x14ac:dyDescent="0.25">
      <c r="A6184" t="s">
        <v>61</v>
      </c>
      <c r="B6184">
        <v>1</v>
      </c>
      <c r="C6184">
        <v>6</v>
      </c>
      <c r="D6184">
        <v>6</v>
      </c>
      <c r="E6184">
        <v>102105</v>
      </c>
      <c r="F6184" s="2">
        <v>0.02</v>
      </c>
      <c r="G6184" s="2">
        <v>0</v>
      </c>
      <c r="H6184" s="2">
        <v>0</v>
      </c>
      <c r="I6184">
        <v>0.4</v>
      </c>
      <c r="J6184">
        <v>4.8000000000000007</v>
      </c>
      <c r="K6184">
        <v>0.25105250000000001</v>
      </c>
      <c r="L6184">
        <v>1.4478683750000003</v>
      </c>
    </row>
    <row r="6185" spans="1:12" x14ac:dyDescent="0.25">
      <c r="A6185" t="s">
        <v>61</v>
      </c>
      <c r="B6185">
        <v>1</v>
      </c>
      <c r="C6185">
        <v>11</v>
      </c>
      <c r="D6185">
        <v>10</v>
      </c>
      <c r="E6185">
        <v>2044300</v>
      </c>
      <c r="F6185" s="2">
        <v>0.01</v>
      </c>
      <c r="G6185" s="2">
        <v>0</v>
      </c>
      <c r="H6185" s="2">
        <v>0</v>
      </c>
      <c r="I6185">
        <v>0.4</v>
      </c>
      <c r="J6185">
        <v>7.8</v>
      </c>
      <c r="K6185">
        <v>1.12215</v>
      </c>
      <c r="L6185">
        <v>2.5027524999999997</v>
      </c>
    </row>
    <row r="6186" spans="1:12" x14ac:dyDescent="0.25">
      <c r="A6186" t="s">
        <v>61</v>
      </c>
      <c r="B6186">
        <v>1</v>
      </c>
      <c r="C6186">
        <v>21</v>
      </c>
      <c r="D6186">
        <v>20</v>
      </c>
      <c r="E6186">
        <v>2310794</v>
      </c>
      <c r="F6186" s="2">
        <v>0.05</v>
      </c>
      <c r="G6186" s="2">
        <v>0</v>
      </c>
      <c r="H6186" s="2">
        <v>0</v>
      </c>
      <c r="I6186">
        <v>0.4</v>
      </c>
      <c r="J6186">
        <v>15.8</v>
      </c>
      <c r="K6186">
        <v>1.6553970000000002</v>
      </c>
      <c r="L6186">
        <v>4.6893889500000006</v>
      </c>
    </row>
    <row r="6187" spans="1:12" x14ac:dyDescent="0.25">
      <c r="A6187" t="s">
        <v>61</v>
      </c>
      <c r="B6187">
        <v>1</v>
      </c>
      <c r="C6187">
        <v>7</v>
      </c>
      <c r="D6187">
        <v>6</v>
      </c>
      <c r="E6187">
        <v>1233075</v>
      </c>
      <c r="F6187" s="2">
        <v>0.01</v>
      </c>
      <c r="G6187" s="2">
        <v>0</v>
      </c>
      <c r="H6187" s="2">
        <v>0</v>
      </c>
      <c r="I6187">
        <v>0.4</v>
      </c>
      <c r="J6187">
        <v>4.6000000000000005</v>
      </c>
      <c r="K6187">
        <v>0.71653749999999994</v>
      </c>
      <c r="L6187">
        <v>1.560788125</v>
      </c>
    </row>
    <row r="6188" spans="1:12" x14ac:dyDescent="0.25">
      <c r="A6188" t="s">
        <v>61</v>
      </c>
      <c r="B6188">
        <v>1</v>
      </c>
      <c r="C6188">
        <v>7</v>
      </c>
      <c r="D6188">
        <v>6</v>
      </c>
      <c r="E6188">
        <v>1873164</v>
      </c>
      <c r="F6188" s="2">
        <v>0.02</v>
      </c>
      <c r="G6188" s="2">
        <v>0</v>
      </c>
      <c r="H6188" s="2">
        <v>0</v>
      </c>
      <c r="I6188">
        <v>0.4</v>
      </c>
      <c r="J6188">
        <v>4.6000000000000005</v>
      </c>
      <c r="K6188">
        <v>1.136582</v>
      </c>
      <c r="L6188">
        <v>1.7078036999999999</v>
      </c>
    </row>
    <row r="6189" spans="1:12" x14ac:dyDescent="0.25">
      <c r="A6189" t="s">
        <v>61</v>
      </c>
      <c r="B6189">
        <v>1</v>
      </c>
      <c r="C6189">
        <v>2</v>
      </c>
      <c r="D6189">
        <v>1</v>
      </c>
      <c r="E6189">
        <v>94432</v>
      </c>
      <c r="F6189" s="2">
        <v>0.04</v>
      </c>
      <c r="G6189" s="2">
        <v>0</v>
      </c>
      <c r="H6189" s="2">
        <v>0</v>
      </c>
      <c r="I6189">
        <v>0.4</v>
      </c>
      <c r="J6189">
        <v>0.60000000000000009</v>
      </c>
      <c r="K6189">
        <v>0.447216</v>
      </c>
      <c r="L6189">
        <v>0.46652560000000004</v>
      </c>
    </row>
    <row r="6190" spans="1:12" x14ac:dyDescent="0.25">
      <c r="A6190" t="s">
        <v>61</v>
      </c>
      <c r="B6190">
        <v>1</v>
      </c>
      <c r="C6190">
        <v>4</v>
      </c>
      <c r="D6190">
        <v>3</v>
      </c>
      <c r="E6190">
        <v>637400</v>
      </c>
      <c r="F6190" s="2">
        <v>0.03</v>
      </c>
      <c r="G6190" s="2">
        <v>0</v>
      </c>
      <c r="H6190" s="2">
        <v>0</v>
      </c>
      <c r="I6190">
        <v>0.4</v>
      </c>
      <c r="J6190">
        <v>2.2000000000000002</v>
      </c>
      <c r="K6190">
        <v>0.61870000000000003</v>
      </c>
      <c r="L6190">
        <v>0.92654500000000006</v>
      </c>
    </row>
    <row r="6191" spans="1:12" x14ac:dyDescent="0.25">
      <c r="A6191" t="s">
        <v>61</v>
      </c>
      <c r="B6191">
        <v>1</v>
      </c>
      <c r="C6191">
        <v>10</v>
      </c>
      <c r="D6191">
        <v>7</v>
      </c>
      <c r="E6191">
        <v>3944791</v>
      </c>
      <c r="F6191" s="2">
        <v>0.03</v>
      </c>
      <c r="G6191" s="2">
        <v>0</v>
      </c>
      <c r="H6191" s="2">
        <v>0</v>
      </c>
      <c r="I6191">
        <v>0.4</v>
      </c>
      <c r="J6191">
        <v>5</v>
      </c>
      <c r="K6191">
        <v>2.2723955</v>
      </c>
      <c r="L6191">
        <v>2.2053384249999999</v>
      </c>
    </row>
    <row r="6192" spans="1:12" x14ac:dyDescent="0.25">
      <c r="A6192" t="s">
        <v>61</v>
      </c>
      <c r="B6192">
        <v>1</v>
      </c>
      <c r="C6192">
        <v>7</v>
      </c>
      <c r="D6192">
        <v>7</v>
      </c>
      <c r="E6192">
        <v>159322</v>
      </c>
      <c r="F6192" s="2">
        <v>0.03</v>
      </c>
      <c r="G6192" s="2">
        <v>0</v>
      </c>
      <c r="H6192" s="2">
        <v>0.01</v>
      </c>
      <c r="I6192">
        <v>0.4</v>
      </c>
      <c r="J6192">
        <v>5.6000000000000005</v>
      </c>
      <c r="K6192">
        <v>0.62966100000000003</v>
      </c>
      <c r="L6192">
        <v>1.7803813500000001</v>
      </c>
    </row>
    <row r="6193" spans="1:12" x14ac:dyDescent="0.25">
      <c r="A6193" t="s">
        <v>61</v>
      </c>
      <c r="B6193">
        <v>1</v>
      </c>
      <c r="C6193">
        <v>10</v>
      </c>
      <c r="D6193">
        <v>9</v>
      </c>
      <c r="E6193">
        <v>173088</v>
      </c>
      <c r="F6193" s="2">
        <v>0.04</v>
      </c>
      <c r="G6193" s="2">
        <v>0</v>
      </c>
      <c r="H6193" s="2">
        <v>0.01</v>
      </c>
      <c r="I6193">
        <v>0.4</v>
      </c>
      <c r="J6193">
        <v>7</v>
      </c>
      <c r="K6193">
        <v>0.73654400000000009</v>
      </c>
      <c r="L6193">
        <v>2.1677904000000003</v>
      </c>
    </row>
    <row r="6194" spans="1:12" x14ac:dyDescent="0.25">
      <c r="A6194" t="s">
        <v>61</v>
      </c>
      <c r="B6194">
        <v>1</v>
      </c>
      <c r="C6194">
        <v>14</v>
      </c>
      <c r="D6194">
        <v>13</v>
      </c>
      <c r="E6194">
        <v>453506</v>
      </c>
      <c r="F6194" s="2">
        <v>0.03</v>
      </c>
      <c r="G6194" s="2">
        <v>0</v>
      </c>
      <c r="H6194" s="2">
        <v>0</v>
      </c>
      <c r="I6194">
        <v>0.4</v>
      </c>
      <c r="J6194">
        <v>10.200000000000001</v>
      </c>
      <c r="K6194">
        <v>0.52675300000000003</v>
      </c>
      <c r="L6194">
        <v>2.8943635500000005</v>
      </c>
    </row>
    <row r="6195" spans="1:12" x14ac:dyDescent="0.25">
      <c r="A6195" t="s">
        <v>61</v>
      </c>
      <c r="B6195">
        <v>1</v>
      </c>
      <c r="C6195">
        <v>12</v>
      </c>
      <c r="D6195">
        <v>11</v>
      </c>
      <c r="E6195">
        <v>641055</v>
      </c>
      <c r="F6195" s="2">
        <v>0.02</v>
      </c>
      <c r="G6195" s="2">
        <v>0</v>
      </c>
      <c r="H6195" s="2">
        <v>0</v>
      </c>
      <c r="I6195">
        <v>0.4</v>
      </c>
      <c r="J6195">
        <v>8.6000000000000014</v>
      </c>
      <c r="K6195">
        <v>0.52052750000000003</v>
      </c>
      <c r="L6195">
        <v>2.4921846250000006</v>
      </c>
    </row>
    <row r="6196" spans="1:12" x14ac:dyDescent="0.25">
      <c r="A6196" t="s">
        <v>61</v>
      </c>
      <c r="B6196">
        <v>1</v>
      </c>
      <c r="C6196">
        <v>11</v>
      </c>
      <c r="D6196">
        <v>9</v>
      </c>
      <c r="E6196">
        <v>479587</v>
      </c>
      <c r="F6196" s="2">
        <v>0.02</v>
      </c>
      <c r="G6196" s="2">
        <v>0</v>
      </c>
      <c r="H6196" s="2">
        <v>0</v>
      </c>
      <c r="I6196">
        <v>0.4</v>
      </c>
      <c r="J6196">
        <v>6.8</v>
      </c>
      <c r="K6196">
        <v>0.4397935</v>
      </c>
      <c r="L6196">
        <v>2.0139277249999998</v>
      </c>
    </row>
    <row r="6197" spans="1:12" x14ac:dyDescent="0.25">
      <c r="A6197" t="s">
        <v>61</v>
      </c>
      <c r="B6197">
        <v>1</v>
      </c>
      <c r="C6197">
        <v>10</v>
      </c>
      <c r="D6197">
        <v>9</v>
      </c>
      <c r="E6197">
        <v>1725355</v>
      </c>
      <c r="F6197" s="2">
        <v>0.02</v>
      </c>
      <c r="G6197" s="2">
        <v>0</v>
      </c>
      <c r="H6197" s="2">
        <v>0</v>
      </c>
      <c r="I6197">
        <v>0.4</v>
      </c>
      <c r="J6197">
        <v>7</v>
      </c>
      <c r="K6197">
        <v>1.0626774999999999</v>
      </c>
      <c r="L6197">
        <v>2.2819371250000002</v>
      </c>
    </row>
    <row r="6198" spans="1:12" x14ac:dyDescent="0.25">
      <c r="A6198" t="s">
        <v>61</v>
      </c>
      <c r="B6198">
        <v>1</v>
      </c>
      <c r="C6198">
        <v>6</v>
      </c>
      <c r="D6198">
        <v>1</v>
      </c>
      <c r="E6198">
        <v>704363</v>
      </c>
      <c r="F6198" s="2">
        <v>0.02</v>
      </c>
      <c r="G6198" s="2">
        <v>0</v>
      </c>
      <c r="H6198" s="2">
        <v>0</v>
      </c>
      <c r="I6198">
        <v>0.4</v>
      </c>
      <c r="J6198">
        <v>-0.19999999999999996</v>
      </c>
      <c r="K6198">
        <v>0.55218149999999999</v>
      </c>
      <c r="L6198">
        <v>0.30326352500000003</v>
      </c>
    </row>
    <row r="6199" spans="1:12" x14ac:dyDescent="0.25">
      <c r="A6199" t="s">
        <v>61</v>
      </c>
      <c r="B6199">
        <v>1</v>
      </c>
      <c r="C6199">
        <v>4</v>
      </c>
      <c r="D6199">
        <v>1</v>
      </c>
      <c r="E6199">
        <v>65707</v>
      </c>
      <c r="F6199" s="2">
        <v>0.03</v>
      </c>
      <c r="G6199" s="2">
        <v>0</v>
      </c>
      <c r="H6199" s="2">
        <v>0.01</v>
      </c>
      <c r="I6199">
        <v>0.4</v>
      </c>
      <c r="J6199">
        <v>0.19999999999999996</v>
      </c>
      <c r="K6199">
        <v>0.58285349999999991</v>
      </c>
      <c r="L6199">
        <v>0.41399872500000001</v>
      </c>
    </row>
    <row r="6200" spans="1:12" x14ac:dyDescent="0.25">
      <c r="A6200" t="s">
        <v>61</v>
      </c>
      <c r="B6200">
        <v>1</v>
      </c>
      <c r="C6200">
        <v>4</v>
      </c>
      <c r="D6200">
        <v>2</v>
      </c>
      <c r="E6200">
        <v>59609</v>
      </c>
      <c r="F6200" s="2">
        <v>0.03</v>
      </c>
      <c r="G6200" s="2">
        <v>0</v>
      </c>
      <c r="H6200" s="2">
        <v>0</v>
      </c>
      <c r="I6200">
        <v>0.4</v>
      </c>
      <c r="J6200">
        <v>1.2000000000000002</v>
      </c>
      <c r="K6200">
        <v>0.3298045</v>
      </c>
      <c r="L6200">
        <v>0.57543157500000008</v>
      </c>
    </row>
    <row r="6201" spans="1:12" x14ac:dyDescent="0.25">
      <c r="A6201" t="s">
        <v>61</v>
      </c>
      <c r="B6201">
        <v>1</v>
      </c>
      <c r="C6201">
        <v>21</v>
      </c>
      <c r="D6201">
        <v>10</v>
      </c>
      <c r="E6201">
        <v>2547146</v>
      </c>
      <c r="F6201" s="2">
        <v>0.04</v>
      </c>
      <c r="G6201" s="2">
        <v>0</v>
      </c>
      <c r="H6201" s="2">
        <v>0</v>
      </c>
      <c r="I6201">
        <v>0.4</v>
      </c>
      <c r="J6201">
        <v>5.8</v>
      </c>
      <c r="K6201">
        <v>1.6735729999999998</v>
      </c>
      <c r="L6201">
        <v>2.1957505499999996</v>
      </c>
    </row>
    <row r="6202" spans="1:12" x14ac:dyDescent="0.25">
      <c r="A6202" t="s">
        <v>61</v>
      </c>
      <c r="B6202">
        <v>1</v>
      </c>
      <c r="C6202">
        <v>4</v>
      </c>
      <c r="D6202">
        <v>4</v>
      </c>
      <c r="E6202">
        <v>3313280</v>
      </c>
      <c r="F6202" s="2">
        <v>0.02</v>
      </c>
      <c r="G6202" s="2">
        <v>0</v>
      </c>
      <c r="H6202" s="2">
        <v>0</v>
      </c>
      <c r="I6202">
        <v>0.4</v>
      </c>
      <c r="J6202">
        <v>3.2</v>
      </c>
      <c r="K6202">
        <v>1.8566399999999998</v>
      </c>
      <c r="L6202">
        <v>1.6098240000000001</v>
      </c>
    </row>
    <row r="6203" spans="1:12" x14ac:dyDescent="0.25">
      <c r="A6203" t="s">
        <v>61</v>
      </c>
      <c r="B6203">
        <v>1</v>
      </c>
      <c r="C6203">
        <v>6</v>
      </c>
      <c r="D6203">
        <v>6</v>
      </c>
      <c r="E6203">
        <v>665452</v>
      </c>
      <c r="F6203" s="2">
        <v>0.03</v>
      </c>
      <c r="G6203" s="2">
        <v>0</v>
      </c>
      <c r="H6203" s="2">
        <v>0</v>
      </c>
      <c r="I6203">
        <v>0.4</v>
      </c>
      <c r="J6203">
        <v>4.8000000000000007</v>
      </c>
      <c r="K6203">
        <v>0.6327259999999999</v>
      </c>
      <c r="L6203">
        <v>1.5814541000000002</v>
      </c>
    </row>
    <row r="6204" spans="1:12" x14ac:dyDescent="0.25">
      <c r="A6204" t="s">
        <v>61</v>
      </c>
      <c r="B6204">
        <v>1</v>
      </c>
      <c r="C6204">
        <v>2</v>
      </c>
      <c r="D6204">
        <v>3</v>
      </c>
      <c r="E6204">
        <v>810896</v>
      </c>
      <c r="F6204" s="2">
        <v>0.04</v>
      </c>
      <c r="G6204" s="2">
        <v>0</v>
      </c>
      <c r="H6204" s="2">
        <v>0</v>
      </c>
      <c r="I6204">
        <v>0.4</v>
      </c>
      <c r="J6204">
        <v>2.6000000000000005</v>
      </c>
      <c r="K6204">
        <v>0.80544799999999994</v>
      </c>
      <c r="L6204">
        <v>1.0919068000000001</v>
      </c>
    </row>
    <row r="6205" spans="1:12" x14ac:dyDescent="0.25">
      <c r="A6205" t="s">
        <v>61</v>
      </c>
      <c r="B6205">
        <v>1</v>
      </c>
      <c r="C6205">
        <v>5</v>
      </c>
      <c r="D6205">
        <v>4</v>
      </c>
      <c r="E6205">
        <v>1586396</v>
      </c>
      <c r="F6205" s="2">
        <v>0.03</v>
      </c>
      <c r="G6205" s="2">
        <v>0</v>
      </c>
      <c r="H6205" s="2">
        <v>0</v>
      </c>
      <c r="I6205">
        <v>0.4</v>
      </c>
      <c r="J6205">
        <v>3</v>
      </c>
      <c r="K6205">
        <v>1.0931979999999999</v>
      </c>
      <c r="L6205">
        <v>1.2926192999999999</v>
      </c>
    </row>
    <row r="6206" spans="1:12" x14ac:dyDescent="0.25">
      <c r="A6206" t="s">
        <v>19415</v>
      </c>
      <c r="B6206">
        <v>1</v>
      </c>
      <c r="C6206">
        <v>7</v>
      </c>
      <c r="D6206">
        <v>5</v>
      </c>
      <c r="E6206">
        <v>292086</v>
      </c>
      <c r="F6206" s="2">
        <v>0</v>
      </c>
      <c r="G6206" s="2">
        <v>0</v>
      </c>
      <c r="H6206" s="2">
        <v>0</v>
      </c>
      <c r="I6206">
        <v>0.4</v>
      </c>
      <c r="J6206">
        <v>3.6</v>
      </c>
      <c r="K6206">
        <v>0.14604300000000001</v>
      </c>
      <c r="L6206">
        <v>1.11111505</v>
      </c>
    </row>
    <row r="6207" spans="1:12" x14ac:dyDescent="0.25">
      <c r="A6207" t="s">
        <v>1273</v>
      </c>
      <c r="B6207">
        <v>1</v>
      </c>
      <c r="C6207">
        <v>4</v>
      </c>
      <c r="D6207">
        <v>3</v>
      </c>
      <c r="E6207">
        <v>6801</v>
      </c>
      <c r="F6207" s="2">
        <v>0</v>
      </c>
      <c r="G6207" s="2">
        <v>-0.01</v>
      </c>
      <c r="H6207" s="2">
        <v>0</v>
      </c>
      <c r="I6207">
        <v>0.4</v>
      </c>
      <c r="J6207">
        <v>2.2000000000000002</v>
      </c>
      <c r="K6207">
        <v>-0.14659949999999999</v>
      </c>
      <c r="L6207">
        <v>0.65869017500000004</v>
      </c>
    </row>
    <row r="6208" spans="1:12" x14ac:dyDescent="0.25">
      <c r="A6208" t="s">
        <v>7787</v>
      </c>
      <c r="B6208">
        <v>1</v>
      </c>
      <c r="C6208">
        <v>6</v>
      </c>
      <c r="D6208">
        <v>1</v>
      </c>
      <c r="E6208">
        <v>476389</v>
      </c>
      <c r="F6208" s="2">
        <v>0.03</v>
      </c>
      <c r="G6208" s="2">
        <v>0</v>
      </c>
      <c r="H6208" s="2">
        <v>0</v>
      </c>
      <c r="I6208">
        <v>0.4</v>
      </c>
      <c r="J6208">
        <v>-0.19999999999999996</v>
      </c>
      <c r="K6208">
        <v>0.53819449999999991</v>
      </c>
      <c r="L6208">
        <v>0.29836807500000001</v>
      </c>
    </row>
    <row r="6209" spans="1:12" x14ac:dyDescent="0.25">
      <c r="A6209" t="s">
        <v>7787</v>
      </c>
      <c r="B6209">
        <v>1</v>
      </c>
      <c r="C6209">
        <v>9</v>
      </c>
      <c r="D6209">
        <v>8</v>
      </c>
      <c r="E6209">
        <v>274761</v>
      </c>
      <c r="F6209" s="2">
        <v>0.05</v>
      </c>
      <c r="G6209" s="2">
        <v>0</v>
      </c>
      <c r="H6209" s="2">
        <v>0</v>
      </c>
      <c r="I6209">
        <v>0.4</v>
      </c>
      <c r="J6209">
        <v>6.2</v>
      </c>
      <c r="K6209">
        <v>0.63738050000000013</v>
      </c>
      <c r="L6209">
        <v>1.9330831749999999</v>
      </c>
    </row>
    <row r="6210" spans="1:12" x14ac:dyDescent="0.25">
      <c r="A6210" t="s">
        <v>7787</v>
      </c>
      <c r="B6210">
        <v>1</v>
      </c>
      <c r="C6210">
        <v>5</v>
      </c>
      <c r="D6210">
        <v>5</v>
      </c>
      <c r="E6210">
        <v>105270</v>
      </c>
      <c r="F6210" s="2">
        <v>0.05</v>
      </c>
      <c r="G6210" s="2">
        <v>0</v>
      </c>
      <c r="H6210" s="2">
        <v>0</v>
      </c>
      <c r="I6210">
        <v>0.4</v>
      </c>
      <c r="J6210">
        <v>4</v>
      </c>
      <c r="K6210">
        <v>0.5526350000000001</v>
      </c>
      <c r="L6210">
        <v>1.3534222500000002</v>
      </c>
    </row>
    <row r="6211" spans="1:12" x14ac:dyDescent="0.25">
      <c r="A6211" t="s">
        <v>7787</v>
      </c>
      <c r="B6211">
        <v>1</v>
      </c>
      <c r="C6211">
        <v>16</v>
      </c>
      <c r="D6211">
        <v>13</v>
      </c>
      <c r="E6211">
        <v>222932</v>
      </c>
      <c r="F6211" s="2">
        <v>0.05</v>
      </c>
      <c r="G6211" s="2">
        <v>0</v>
      </c>
      <c r="H6211" s="2">
        <v>0</v>
      </c>
      <c r="I6211">
        <v>0.4</v>
      </c>
      <c r="J6211">
        <v>9.8000000000000007</v>
      </c>
      <c r="K6211">
        <v>0.61146600000000007</v>
      </c>
      <c r="L6211">
        <v>2.8240131000000002</v>
      </c>
    </row>
    <row r="6212" spans="1:12" x14ac:dyDescent="0.25">
      <c r="A6212" t="s">
        <v>7787</v>
      </c>
      <c r="B6212">
        <v>1</v>
      </c>
      <c r="C6212">
        <v>6</v>
      </c>
      <c r="D6212">
        <v>6</v>
      </c>
      <c r="E6212">
        <v>536288</v>
      </c>
      <c r="F6212" s="2">
        <v>7.0000000000000007E-2</v>
      </c>
      <c r="G6212" s="2">
        <v>0</v>
      </c>
      <c r="H6212" s="2">
        <v>0.01</v>
      </c>
      <c r="I6212">
        <v>0.4</v>
      </c>
      <c r="J6212">
        <v>4.8000000000000007</v>
      </c>
      <c r="K6212">
        <v>1.2181440000000001</v>
      </c>
      <c r="L6212">
        <v>1.7863504000000003</v>
      </c>
    </row>
    <row r="6213" spans="1:12" x14ac:dyDescent="0.25">
      <c r="A6213" t="s">
        <v>7787</v>
      </c>
      <c r="B6213">
        <v>1</v>
      </c>
      <c r="C6213">
        <v>14</v>
      </c>
      <c r="D6213">
        <v>13</v>
      </c>
      <c r="E6213">
        <v>292030</v>
      </c>
      <c r="F6213" s="2">
        <v>7.0000000000000007E-2</v>
      </c>
      <c r="G6213" s="2">
        <v>0</v>
      </c>
      <c r="H6213" s="2">
        <v>0.01</v>
      </c>
      <c r="I6213">
        <v>0.4</v>
      </c>
      <c r="J6213">
        <v>10.200000000000001</v>
      </c>
      <c r="K6213">
        <v>1.096015</v>
      </c>
      <c r="L6213">
        <v>3.0936052500000004</v>
      </c>
    </row>
    <row r="6214" spans="1:12" x14ac:dyDescent="0.25">
      <c r="A6214" t="s">
        <v>7855</v>
      </c>
      <c r="B6214">
        <v>1</v>
      </c>
      <c r="C6214">
        <v>6</v>
      </c>
      <c r="D6214">
        <v>6</v>
      </c>
      <c r="E6214">
        <v>14381</v>
      </c>
      <c r="F6214" s="2">
        <v>0</v>
      </c>
      <c r="G6214" s="2">
        <v>0</v>
      </c>
      <c r="H6214" s="2">
        <v>0</v>
      </c>
      <c r="I6214">
        <v>0.4</v>
      </c>
      <c r="J6214">
        <v>4.8000000000000007</v>
      </c>
      <c r="K6214">
        <v>7.1904999999999998E-3</v>
      </c>
      <c r="L6214">
        <v>1.3625166750000004</v>
      </c>
    </row>
    <row r="6215" spans="1:12" x14ac:dyDescent="0.25">
      <c r="A6215" t="s">
        <v>5079</v>
      </c>
      <c r="B6215">
        <v>1</v>
      </c>
      <c r="C6215">
        <v>19</v>
      </c>
      <c r="D6215">
        <v>10</v>
      </c>
      <c r="E6215">
        <v>3602906</v>
      </c>
      <c r="F6215" s="2">
        <v>0.01</v>
      </c>
      <c r="G6215" s="2">
        <v>0</v>
      </c>
      <c r="H6215" s="2">
        <v>0</v>
      </c>
      <c r="I6215">
        <v>0.4</v>
      </c>
      <c r="J6215">
        <v>6.2</v>
      </c>
      <c r="K6215">
        <v>1.9014530000000001</v>
      </c>
      <c r="L6215">
        <v>2.3755085500000002</v>
      </c>
    </row>
    <row r="6216" spans="1:12" x14ac:dyDescent="0.25">
      <c r="A6216" t="s">
        <v>481</v>
      </c>
      <c r="B6216">
        <v>1</v>
      </c>
      <c r="C6216">
        <v>17</v>
      </c>
      <c r="D6216">
        <v>16</v>
      </c>
      <c r="E6216">
        <v>570053</v>
      </c>
      <c r="F6216" s="2">
        <v>0.03</v>
      </c>
      <c r="G6216" s="2">
        <v>0</v>
      </c>
      <c r="H6216" s="2">
        <v>0.01</v>
      </c>
      <c r="I6216">
        <v>0.4</v>
      </c>
      <c r="J6216">
        <v>12.600000000000001</v>
      </c>
      <c r="K6216">
        <v>0.83502649999999989</v>
      </c>
      <c r="L6216">
        <v>3.6022592750000006</v>
      </c>
    </row>
    <row r="6217" spans="1:12" x14ac:dyDescent="0.25">
      <c r="A6217" t="s">
        <v>481</v>
      </c>
      <c r="B6217">
        <v>1</v>
      </c>
      <c r="C6217">
        <v>19</v>
      </c>
      <c r="D6217">
        <v>13</v>
      </c>
      <c r="E6217">
        <v>622855</v>
      </c>
      <c r="F6217" s="2">
        <v>0.02</v>
      </c>
      <c r="G6217" s="2">
        <v>0</v>
      </c>
      <c r="H6217" s="2">
        <v>0.01</v>
      </c>
      <c r="I6217">
        <v>0.4</v>
      </c>
      <c r="J6217">
        <v>9.1999999999999993</v>
      </c>
      <c r="K6217">
        <v>0.76142749999999992</v>
      </c>
      <c r="L6217">
        <v>2.7264996249999998</v>
      </c>
    </row>
    <row r="6218" spans="1:12" x14ac:dyDescent="0.25">
      <c r="A6218" t="s">
        <v>481</v>
      </c>
      <c r="B6218">
        <v>1</v>
      </c>
      <c r="C6218">
        <v>7</v>
      </c>
      <c r="D6218">
        <v>7</v>
      </c>
      <c r="E6218">
        <v>291980</v>
      </c>
      <c r="F6218" s="2">
        <v>0.02</v>
      </c>
      <c r="G6218" s="2">
        <v>0</v>
      </c>
      <c r="H6218" s="2">
        <v>0.01</v>
      </c>
      <c r="I6218">
        <v>0.4</v>
      </c>
      <c r="J6218">
        <v>5.6000000000000005</v>
      </c>
      <c r="K6218">
        <v>0.59599000000000002</v>
      </c>
      <c r="L6218">
        <v>1.7685965000000001</v>
      </c>
    </row>
    <row r="6219" spans="1:12" x14ac:dyDescent="0.25">
      <c r="A6219" t="s">
        <v>481</v>
      </c>
      <c r="B6219">
        <v>1</v>
      </c>
      <c r="C6219">
        <v>7</v>
      </c>
      <c r="D6219">
        <v>7</v>
      </c>
      <c r="E6219">
        <v>480569</v>
      </c>
      <c r="F6219" s="2">
        <v>0.04</v>
      </c>
      <c r="G6219" s="2">
        <v>0</v>
      </c>
      <c r="H6219" s="2">
        <v>0</v>
      </c>
      <c r="I6219">
        <v>0.4</v>
      </c>
      <c r="J6219">
        <v>5.6000000000000005</v>
      </c>
      <c r="K6219">
        <v>0.64028450000000003</v>
      </c>
      <c r="L6219">
        <v>1.7840995749999999</v>
      </c>
    </row>
    <row r="6220" spans="1:12" x14ac:dyDescent="0.25">
      <c r="A6220" t="s">
        <v>481</v>
      </c>
      <c r="B6220">
        <v>1</v>
      </c>
      <c r="C6220">
        <v>6</v>
      </c>
      <c r="D6220">
        <v>1</v>
      </c>
      <c r="E6220">
        <v>252729</v>
      </c>
      <c r="F6220" s="2">
        <v>0.03</v>
      </c>
      <c r="G6220" s="2">
        <v>0</v>
      </c>
      <c r="H6220" s="2">
        <v>0.01</v>
      </c>
      <c r="I6220">
        <v>0.4</v>
      </c>
      <c r="J6220">
        <v>-0.19999999999999996</v>
      </c>
      <c r="K6220">
        <v>0.67636450000000004</v>
      </c>
      <c r="L6220">
        <v>0.34672757500000007</v>
      </c>
    </row>
    <row r="6221" spans="1:12" x14ac:dyDescent="0.25">
      <c r="A6221" t="s">
        <v>481</v>
      </c>
      <c r="B6221">
        <v>1</v>
      </c>
      <c r="C6221">
        <v>7</v>
      </c>
      <c r="D6221">
        <v>7</v>
      </c>
      <c r="E6221">
        <v>272661</v>
      </c>
      <c r="F6221" s="2">
        <v>0.02</v>
      </c>
      <c r="G6221" s="2">
        <v>0</v>
      </c>
      <c r="H6221" s="2">
        <v>0.01</v>
      </c>
      <c r="I6221">
        <v>0.4</v>
      </c>
      <c r="J6221">
        <v>5.6000000000000005</v>
      </c>
      <c r="K6221">
        <v>0.58633049999999998</v>
      </c>
      <c r="L6221">
        <v>1.7652156750000001</v>
      </c>
    </row>
    <row r="6222" spans="1:12" x14ac:dyDescent="0.25">
      <c r="A6222" t="s">
        <v>481</v>
      </c>
      <c r="B6222">
        <v>1</v>
      </c>
      <c r="C6222">
        <v>5</v>
      </c>
      <c r="D6222">
        <v>5</v>
      </c>
      <c r="E6222">
        <v>427242</v>
      </c>
      <c r="F6222" s="2">
        <v>0.02</v>
      </c>
      <c r="G6222" s="2">
        <v>-0.01</v>
      </c>
      <c r="H6222" s="2">
        <v>0.01</v>
      </c>
      <c r="I6222">
        <v>0.4</v>
      </c>
      <c r="J6222">
        <v>4</v>
      </c>
      <c r="K6222">
        <v>0.51362099999999999</v>
      </c>
      <c r="L6222">
        <v>1.3397673500000002</v>
      </c>
    </row>
    <row r="6223" spans="1:12" x14ac:dyDescent="0.25">
      <c r="A6223" t="s">
        <v>481</v>
      </c>
      <c r="B6223">
        <v>1</v>
      </c>
      <c r="C6223">
        <v>7</v>
      </c>
      <c r="D6223">
        <v>7</v>
      </c>
      <c r="E6223">
        <v>292715</v>
      </c>
      <c r="F6223" s="2">
        <v>0.02</v>
      </c>
      <c r="G6223" s="2">
        <v>0</v>
      </c>
      <c r="H6223" s="2">
        <v>0.01</v>
      </c>
      <c r="I6223">
        <v>0.4</v>
      </c>
      <c r="J6223">
        <v>5.6000000000000005</v>
      </c>
      <c r="K6223">
        <v>0.59635749999999998</v>
      </c>
      <c r="L6223">
        <v>1.768725125</v>
      </c>
    </row>
    <row r="6224" spans="1:12" x14ac:dyDescent="0.25">
      <c r="A6224" t="s">
        <v>481</v>
      </c>
      <c r="B6224">
        <v>1</v>
      </c>
      <c r="C6224">
        <v>6</v>
      </c>
      <c r="D6224">
        <v>6</v>
      </c>
      <c r="E6224">
        <v>249572</v>
      </c>
      <c r="F6224" s="2">
        <v>0.03</v>
      </c>
      <c r="G6224" s="2">
        <v>0</v>
      </c>
      <c r="H6224" s="2">
        <v>0.01</v>
      </c>
      <c r="I6224">
        <v>0.4</v>
      </c>
      <c r="J6224">
        <v>4.8000000000000007</v>
      </c>
      <c r="K6224">
        <v>0.674786</v>
      </c>
      <c r="L6224">
        <v>1.5961751000000004</v>
      </c>
    </row>
    <row r="6225" spans="1:12" x14ac:dyDescent="0.25">
      <c r="A6225" t="s">
        <v>17599</v>
      </c>
      <c r="B6225">
        <v>1</v>
      </c>
      <c r="C6225">
        <v>5</v>
      </c>
      <c r="D6225">
        <v>3</v>
      </c>
      <c r="E6225">
        <v>8300</v>
      </c>
      <c r="F6225" s="2">
        <v>0</v>
      </c>
      <c r="G6225" s="2">
        <v>0</v>
      </c>
      <c r="H6225" s="2">
        <v>0</v>
      </c>
      <c r="I6225">
        <v>0.4</v>
      </c>
      <c r="J6225">
        <v>2.0000000000000004</v>
      </c>
      <c r="K6225">
        <v>4.15E-3</v>
      </c>
      <c r="L6225">
        <v>0.66145250000000011</v>
      </c>
    </row>
    <row r="6226" spans="1:12" x14ac:dyDescent="0.25">
      <c r="A6226" t="s">
        <v>13245</v>
      </c>
      <c r="B6226">
        <v>1</v>
      </c>
      <c r="C6226">
        <v>9</v>
      </c>
      <c r="D6226">
        <v>3</v>
      </c>
      <c r="E6226">
        <v>32744</v>
      </c>
      <c r="F6226" s="2">
        <v>0.01</v>
      </c>
      <c r="G6226" s="2">
        <v>0</v>
      </c>
      <c r="H6226" s="2">
        <v>0</v>
      </c>
      <c r="I6226">
        <v>0.4</v>
      </c>
      <c r="J6226">
        <v>1.2000000000000002</v>
      </c>
      <c r="K6226">
        <v>0.116372</v>
      </c>
      <c r="L6226">
        <v>0.50073020000000013</v>
      </c>
    </row>
    <row r="6227" spans="1:12" x14ac:dyDescent="0.25">
      <c r="A6227" t="s">
        <v>4702</v>
      </c>
      <c r="B6227">
        <v>1</v>
      </c>
      <c r="C6227">
        <v>7</v>
      </c>
      <c r="D6227">
        <v>7</v>
      </c>
      <c r="E6227">
        <v>32307</v>
      </c>
      <c r="F6227" s="2">
        <v>0</v>
      </c>
      <c r="G6227" s="2">
        <v>0</v>
      </c>
      <c r="H6227" s="2">
        <v>0.01</v>
      </c>
      <c r="I6227">
        <v>0.4</v>
      </c>
      <c r="J6227">
        <v>5.6000000000000005</v>
      </c>
      <c r="K6227">
        <v>0.26615349999999999</v>
      </c>
      <c r="L6227">
        <v>1.6531537250000001</v>
      </c>
    </row>
    <row r="6228" spans="1:12" x14ac:dyDescent="0.25">
      <c r="A6228" t="s">
        <v>12457</v>
      </c>
      <c r="B6228">
        <v>1</v>
      </c>
      <c r="C6228">
        <v>11</v>
      </c>
      <c r="D6228">
        <v>10</v>
      </c>
      <c r="E6228">
        <v>799878</v>
      </c>
      <c r="F6228" s="2">
        <v>0.03</v>
      </c>
      <c r="G6228" s="2">
        <v>-0.01</v>
      </c>
      <c r="H6228" s="2">
        <v>0</v>
      </c>
      <c r="I6228">
        <v>0.4</v>
      </c>
      <c r="J6228">
        <v>7.8</v>
      </c>
      <c r="K6228">
        <v>0.54993899999999996</v>
      </c>
      <c r="L6228">
        <v>2.3024786499999998</v>
      </c>
    </row>
    <row r="6229" spans="1:12" x14ac:dyDescent="0.25">
      <c r="A6229" t="s">
        <v>632</v>
      </c>
      <c r="B6229">
        <v>1</v>
      </c>
      <c r="C6229">
        <v>4</v>
      </c>
      <c r="D6229">
        <v>2</v>
      </c>
      <c r="E6229">
        <v>1155622</v>
      </c>
      <c r="F6229" s="2">
        <v>0.01</v>
      </c>
      <c r="G6229" s="2">
        <v>0</v>
      </c>
      <c r="H6229" s="2">
        <v>0</v>
      </c>
      <c r="I6229">
        <v>0.4</v>
      </c>
      <c r="J6229">
        <v>1.2000000000000002</v>
      </c>
      <c r="K6229">
        <v>0.67781099999999994</v>
      </c>
      <c r="L6229">
        <v>0.69723385000000004</v>
      </c>
    </row>
    <row r="6230" spans="1:12" x14ac:dyDescent="0.25">
      <c r="A6230" t="s">
        <v>632</v>
      </c>
      <c r="B6230">
        <v>1</v>
      </c>
      <c r="C6230">
        <v>6</v>
      </c>
      <c r="D6230">
        <v>5</v>
      </c>
      <c r="E6230">
        <v>905126</v>
      </c>
      <c r="F6230" s="2">
        <v>0.02</v>
      </c>
      <c r="G6230" s="2">
        <v>0</v>
      </c>
      <c r="H6230" s="2">
        <v>0</v>
      </c>
      <c r="I6230">
        <v>0.4</v>
      </c>
      <c r="J6230">
        <v>3.8</v>
      </c>
      <c r="K6230">
        <v>0.652563</v>
      </c>
      <c r="L6230">
        <v>1.3383970499999998</v>
      </c>
    </row>
    <row r="6231" spans="1:12" x14ac:dyDescent="0.25">
      <c r="A6231" t="s">
        <v>632</v>
      </c>
      <c r="B6231">
        <v>1</v>
      </c>
      <c r="C6231">
        <v>2</v>
      </c>
      <c r="D6231">
        <v>2</v>
      </c>
      <c r="E6231">
        <v>379172</v>
      </c>
      <c r="F6231" s="2">
        <v>0.02</v>
      </c>
      <c r="G6231" s="2">
        <v>0</v>
      </c>
      <c r="H6231" s="2">
        <v>0</v>
      </c>
      <c r="I6231">
        <v>0.4</v>
      </c>
      <c r="J6231">
        <v>1.6</v>
      </c>
      <c r="K6231">
        <v>0.38958599999999999</v>
      </c>
      <c r="L6231">
        <v>0.6963551</v>
      </c>
    </row>
    <row r="6232" spans="1:12" x14ac:dyDescent="0.25">
      <c r="A6232" t="s">
        <v>632</v>
      </c>
      <c r="B6232">
        <v>1</v>
      </c>
      <c r="C6232">
        <v>3</v>
      </c>
      <c r="D6232">
        <v>2</v>
      </c>
      <c r="E6232">
        <v>1190828</v>
      </c>
      <c r="F6232" s="2">
        <v>0.02</v>
      </c>
      <c r="G6232" s="2">
        <v>0</v>
      </c>
      <c r="H6232" s="2">
        <v>0</v>
      </c>
      <c r="I6232">
        <v>0.4</v>
      </c>
      <c r="J6232">
        <v>1.4000000000000001</v>
      </c>
      <c r="K6232">
        <v>0.79541400000000007</v>
      </c>
      <c r="L6232">
        <v>0.78839490000000001</v>
      </c>
    </row>
    <row r="6233" spans="1:12" x14ac:dyDescent="0.25">
      <c r="A6233" t="s">
        <v>632</v>
      </c>
      <c r="B6233">
        <v>1</v>
      </c>
      <c r="C6233">
        <v>8</v>
      </c>
      <c r="D6233">
        <v>8</v>
      </c>
      <c r="E6233">
        <v>4344751</v>
      </c>
      <c r="F6233" s="2">
        <v>0.01</v>
      </c>
      <c r="G6233" s="2">
        <v>0</v>
      </c>
      <c r="H6233" s="2">
        <v>0</v>
      </c>
      <c r="I6233">
        <v>0.4</v>
      </c>
      <c r="J6233">
        <v>6.4</v>
      </c>
      <c r="K6233">
        <v>2.2723754999999999</v>
      </c>
      <c r="L6233">
        <v>2.5553314250000003</v>
      </c>
    </row>
    <row r="6234" spans="1:12" x14ac:dyDescent="0.25">
      <c r="A6234" t="s">
        <v>632</v>
      </c>
      <c r="B6234">
        <v>1</v>
      </c>
      <c r="C6234">
        <v>7</v>
      </c>
      <c r="D6234">
        <v>6</v>
      </c>
      <c r="E6234">
        <v>2192738</v>
      </c>
      <c r="F6234" s="2">
        <v>0.01</v>
      </c>
      <c r="G6234" s="2">
        <v>0</v>
      </c>
      <c r="H6234" s="2">
        <v>0</v>
      </c>
      <c r="I6234">
        <v>0.4</v>
      </c>
      <c r="J6234">
        <v>4.6000000000000005</v>
      </c>
      <c r="K6234">
        <v>1.196369</v>
      </c>
      <c r="L6234">
        <v>1.7287291499999999</v>
      </c>
    </row>
    <row r="6235" spans="1:12" x14ac:dyDescent="0.25">
      <c r="A6235" t="s">
        <v>632</v>
      </c>
      <c r="B6235">
        <v>1</v>
      </c>
      <c r="C6235">
        <v>6</v>
      </c>
      <c r="D6235">
        <v>6</v>
      </c>
      <c r="E6235">
        <v>2027943</v>
      </c>
      <c r="F6235" s="2">
        <v>0.03</v>
      </c>
      <c r="G6235" s="2">
        <v>0</v>
      </c>
      <c r="H6235" s="2">
        <v>0.01</v>
      </c>
      <c r="I6235">
        <v>0.4</v>
      </c>
      <c r="J6235">
        <v>4.8000000000000007</v>
      </c>
      <c r="K6235">
        <v>1.5639715000000001</v>
      </c>
      <c r="L6235">
        <v>1.9073900250000002</v>
      </c>
    </row>
    <row r="6236" spans="1:12" x14ac:dyDescent="0.25">
      <c r="A6236" t="s">
        <v>632</v>
      </c>
      <c r="B6236">
        <v>1</v>
      </c>
      <c r="C6236">
        <v>2</v>
      </c>
      <c r="D6236">
        <v>2</v>
      </c>
      <c r="E6236">
        <v>1251402</v>
      </c>
      <c r="F6236" s="2">
        <v>0.02</v>
      </c>
      <c r="G6236" s="2">
        <v>0</v>
      </c>
      <c r="H6236" s="2">
        <v>0</v>
      </c>
      <c r="I6236">
        <v>0.4</v>
      </c>
      <c r="J6236">
        <v>1.6</v>
      </c>
      <c r="K6236">
        <v>0.82570100000000002</v>
      </c>
      <c r="L6236">
        <v>0.84899535000000004</v>
      </c>
    </row>
    <row r="6237" spans="1:12" x14ac:dyDescent="0.25">
      <c r="A6237" t="s">
        <v>632</v>
      </c>
      <c r="B6237">
        <v>1</v>
      </c>
      <c r="C6237">
        <v>1</v>
      </c>
      <c r="D6237">
        <v>1</v>
      </c>
      <c r="E6237">
        <v>1734377</v>
      </c>
      <c r="F6237" s="2">
        <v>0.02</v>
      </c>
      <c r="G6237" s="2">
        <v>0</v>
      </c>
      <c r="H6237" s="2">
        <v>0</v>
      </c>
      <c r="I6237">
        <v>0.4</v>
      </c>
      <c r="J6237">
        <v>0.8</v>
      </c>
      <c r="K6237">
        <v>1.0671884999999999</v>
      </c>
      <c r="L6237">
        <v>0.73351597499999999</v>
      </c>
    </row>
    <row r="6238" spans="1:12" x14ac:dyDescent="0.25">
      <c r="A6238" t="s">
        <v>632</v>
      </c>
      <c r="B6238">
        <v>1</v>
      </c>
      <c r="C6238">
        <v>4</v>
      </c>
      <c r="D6238">
        <v>3</v>
      </c>
      <c r="E6238">
        <v>981884</v>
      </c>
      <c r="F6238" s="2">
        <v>0.02</v>
      </c>
      <c r="G6238" s="2">
        <v>0</v>
      </c>
      <c r="H6238" s="2">
        <v>0</v>
      </c>
      <c r="I6238">
        <v>0.4</v>
      </c>
      <c r="J6238">
        <v>2.2000000000000002</v>
      </c>
      <c r="K6238">
        <v>0.69094199999999995</v>
      </c>
      <c r="L6238">
        <v>0.9518297</v>
      </c>
    </row>
    <row r="6239" spans="1:12" x14ac:dyDescent="0.25">
      <c r="A6239" t="s">
        <v>632</v>
      </c>
      <c r="B6239">
        <v>1</v>
      </c>
      <c r="C6239">
        <v>4</v>
      </c>
      <c r="D6239">
        <v>4</v>
      </c>
      <c r="E6239">
        <v>8718657</v>
      </c>
      <c r="F6239" s="2">
        <v>0.01</v>
      </c>
      <c r="G6239" s="2">
        <v>0</v>
      </c>
      <c r="H6239" s="2">
        <v>0</v>
      </c>
      <c r="I6239">
        <v>0.4</v>
      </c>
      <c r="J6239">
        <v>3.2</v>
      </c>
      <c r="K6239">
        <v>4.4593284999999998</v>
      </c>
      <c r="L6239">
        <v>2.5207649750000001</v>
      </c>
    </row>
    <row r="6240" spans="1:12" x14ac:dyDescent="0.25">
      <c r="A6240" t="s">
        <v>632</v>
      </c>
      <c r="B6240">
        <v>1</v>
      </c>
      <c r="C6240">
        <v>8</v>
      </c>
      <c r="D6240">
        <v>7</v>
      </c>
      <c r="E6240">
        <v>2822715</v>
      </c>
      <c r="F6240" s="2">
        <v>0.02</v>
      </c>
      <c r="G6240" s="2">
        <v>0</v>
      </c>
      <c r="H6240" s="2">
        <v>0</v>
      </c>
      <c r="I6240">
        <v>0.4</v>
      </c>
      <c r="J6240">
        <v>5.4</v>
      </c>
      <c r="K6240">
        <v>1.6113575</v>
      </c>
      <c r="L6240">
        <v>2.073975125</v>
      </c>
    </row>
    <row r="6241" spans="1:12" x14ac:dyDescent="0.25">
      <c r="A6241" t="s">
        <v>632</v>
      </c>
      <c r="B6241">
        <v>1</v>
      </c>
      <c r="C6241">
        <v>4</v>
      </c>
      <c r="D6241">
        <v>4</v>
      </c>
      <c r="E6241">
        <v>4440991</v>
      </c>
      <c r="F6241" s="2">
        <v>0.01</v>
      </c>
      <c r="G6241" s="2">
        <v>0</v>
      </c>
      <c r="H6241" s="2">
        <v>0</v>
      </c>
      <c r="I6241">
        <v>0.4</v>
      </c>
      <c r="J6241">
        <v>3.2</v>
      </c>
      <c r="K6241">
        <v>2.3204954999999998</v>
      </c>
      <c r="L6241">
        <v>1.7721734250000001</v>
      </c>
    </row>
    <row r="6242" spans="1:12" x14ac:dyDescent="0.25">
      <c r="A6242" t="s">
        <v>632</v>
      </c>
      <c r="B6242">
        <v>1</v>
      </c>
      <c r="C6242">
        <v>27</v>
      </c>
      <c r="D6242">
        <v>11</v>
      </c>
      <c r="E6242">
        <v>8395058</v>
      </c>
      <c r="F6242" s="2">
        <v>0.01</v>
      </c>
      <c r="G6242" s="2">
        <v>0</v>
      </c>
      <c r="H6242" s="2">
        <v>0</v>
      </c>
      <c r="I6242">
        <v>0.4</v>
      </c>
      <c r="J6242">
        <v>5.6000000000000005</v>
      </c>
      <c r="K6242">
        <v>4.297528999999999</v>
      </c>
      <c r="L6242">
        <v>3.0641351499999994</v>
      </c>
    </row>
    <row r="6243" spans="1:12" x14ac:dyDescent="0.25">
      <c r="A6243" t="s">
        <v>632</v>
      </c>
      <c r="B6243">
        <v>1</v>
      </c>
      <c r="C6243">
        <v>6</v>
      </c>
      <c r="D6243">
        <v>6</v>
      </c>
      <c r="E6243">
        <v>11509602</v>
      </c>
      <c r="F6243" s="2">
        <v>0.02</v>
      </c>
      <c r="G6243" s="2">
        <v>0</v>
      </c>
      <c r="H6243" s="2">
        <v>0</v>
      </c>
      <c r="I6243">
        <v>0.4</v>
      </c>
      <c r="J6243">
        <v>4.8000000000000007</v>
      </c>
      <c r="K6243">
        <v>5.9548009999999998</v>
      </c>
      <c r="L6243">
        <v>3.4441803500000003</v>
      </c>
    </row>
    <row r="6244" spans="1:12" x14ac:dyDescent="0.25">
      <c r="A6244" t="s">
        <v>632</v>
      </c>
      <c r="B6244">
        <v>1</v>
      </c>
      <c r="C6244">
        <v>11</v>
      </c>
      <c r="D6244">
        <v>11</v>
      </c>
      <c r="E6244">
        <v>3621505</v>
      </c>
      <c r="F6244" s="2">
        <v>0.01</v>
      </c>
      <c r="G6244" s="2">
        <v>0</v>
      </c>
      <c r="H6244" s="2">
        <v>0</v>
      </c>
      <c r="I6244">
        <v>0.4</v>
      </c>
      <c r="J6244">
        <v>8.8000000000000007</v>
      </c>
      <c r="K6244">
        <v>1.9107525000000001</v>
      </c>
      <c r="L6244">
        <v>3.0287633750000005</v>
      </c>
    </row>
    <row r="6245" spans="1:12" x14ac:dyDescent="0.25">
      <c r="A6245" t="s">
        <v>632</v>
      </c>
      <c r="B6245">
        <v>1</v>
      </c>
      <c r="C6245">
        <v>3</v>
      </c>
      <c r="D6245">
        <v>2</v>
      </c>
      <c r="E6245">
        <v>1057014</v>
      </c>
      <c r="F6245" s="2">
        <v>0.02</v>
      </c>
      <c r="G6245" s="2">
        <v>0</v>
      </c>
      <c r="H6245" s="2">
        <v>0</v>
      </c>
      <c r="I6245">
        <v>0.4</v>
      </c>
      <c r="J6245">
        <v>1.4000000000000001</v>
      </c>
      <c r="K6245">
        <v>0.72850700000000002</v>
      </c>
      <c r="L6245">
        <v>0.76497744999999995</v>
      </c>
    </row>
    <row r="6246" spans="1:12" x14ac:dyDescent="0.25">
      <c r="A6246" t="s">
        <v>632</v>
      </c>
      <c r="B6246">
        <v>1</v>
      </c>
      <c r="C6246">
        <v>10</v>
      </c>
      <c r="D6246">
        <v>10</v>
      </c>
      <c r="E6246">
        <v>2927970</v>
      </c>
      <c r="F6246" s="2">
        <v>0.01</v>
      </c>
      <c r="G6246" s="2">
        <v>0</v>
      </c>
      <c r="H6246" s="2">
        <v>0</v>
      </c>
      <c r="I6246">
        <v>0.4</v>
      </c>
      <c r="J6246">
        <v>8</v>
      </c>
      <c r="K6246">
        <v>1.563985</v>
      </c>
      <c r="L6246">
        <v>2.7073947500000002</v>
      </c>
    </row>
    <row r="6247" spans="1:12" x14ac:dyDescent="0.25">
      <c r="A6247" t="s">
        <v>632</v>
      </c>
      <c r="B6247">
        <v>1</v>
      </c>
      <c r="C6247">
        <v>7</v>
      </c>
      <c r="D6247">
        <v>6</v>
      </c>
      <c r="E6247">
        <v>746691</v>
      </c>
      <c r="F6247" s="2">
        <v>0.03</v>
      </c>
      <c r="G6247" s="2">
        <v>0</v>
      </c>
      <c r="H6247" s="2">
        <v>0</v>
      </c>
      <c r="I6247">
        <v>0.4</v>
      </c>
      <c r="J6247">
        <v>4.6000000000000005</v>
      </c>
      <c r="K6247">
        <v>0.67334549999999993</v>
      </c>
      <c r="L6247">
        <v>1.545670925</v>
      </c>
    </row>
    <row r="6248" spans="1:12" x14ac:dyDescent="0.25">
      <c r="A6248" t="s">
        <v>632</v>
      </c>
      <c r="B6248">
        <v>1</v>
      </c>
      <c r="C6248">
        <v>3</v>
      </c>
      <c r="D6248">
        <v>3</v>
      </c>
      <c r="E6248">
        <v>1927025</v>
      </c>
      <c r="F6248" s="2">
        <v>0.02</v>
      </c>
      <c r="G6248" s="2">
        <v>0</v>
      </c>
      <c r="H6248" s="2">
        <v>0</v>
      </c>
      <c r="I6248">
        <v>0.4</v>
      </c>
      <c r="J6248">
        <v>2.4000000000000004</v>
      </c>
      <c r="K6248">
        <v>1.1635124999999999</v>
      </c>
      <c r="L6248">
        <v>1.167229375</v>
      </c>
    </row>
    <row r="6249" spans="1:12" x14ac:dyDescent="0.25">
      <c r="A6249" t="s">
        <v>632</v>
      </c>
      <c r="B6249">
        <v>1</v>
      </c>
      <c r="C6249">
        <v>1</v>
      </c>
      <c r="D6249">
        <v>1</v>
      </c>
      <c r="E6249">
        <v>845763</v>
      </c>
      <c r="F6249" s="2">
        <v>0.02</v>
      </c>
      <c r="G6249" s="2">
        <v>0</v>
      </c>
      <c r="H6249" s="2">
        <v>0</v>
      </c>
      <c r="I6249">
        <v>0.4</v>
      </c>
      <c r="J6249">
        <v>0.8</v>
      </c>
      <c r="K6249">
        <v>0.62288149999999998</v>
      </c>
      <c r="L6249">
        <v>0.578008525</v>
      </c>
    </row>
    <row r="6250" spans="1:12" x14ac:dyDescent="0.25">
      <c r="A6250" t="s">
        <v>632</v>
      </c>
      <c r="B6250">
        <v>1</v>
      </c>
      <c r="C6250">
        <v>1</v>
      </c>
      <c r="D6250">
        <v>1</v>
      </c>
      <c r="E6250">
        <v>680569</v>
      </c>
      <c r="F6250" s="2">
        <v>0.02</v>
      </c>
      <c r="G6250" s="2">
        <v>0</v>
      </c>
      <c r="H6250" s="2">
        <v>0</v>
      </c>
      <c r="I6250">
        <v>0.4</v>
      </c>
      <c r="J6250">
        <v>0.8</v>
      </c>
      <c r="K6250">
        <v>0.54028450000000006</v>
      </c>
      <c r="L6250">
        <v>0.54909957500000006</v>
      </c>
    </row>
    <row r="6251" spans="1:12" x14ac:dyDescent="0.25">
      <c r="A6251" t="s">
        <v>632</v>
      </c>
      <c r="B6251">
        <v>1</v>
      </c>
      <c r="C6251">
        <v>1</v>
      </c>
      <c r="D6251">
        <v>1</v>
      </c>
      <c r="E6251">
        <v>707164</v>
      </c>
      <c r="F6251" s="2">
        <v>0.02</v>
      </c>
      <c r="G6251" s="2">
        <v>0</v>
      </c>
      <c r="H6251" s="2">
        <v>0.01</v>
      </c>
      <c r="I6251">
        <v>0.4</v>
      </c>
      <c r="J6251">
        <v>0.8</v>
      </c>
      <c r="K6251">
        <v>0.80358200000000002</v>
      </c>
      <c r="L6251">
        <v>0.64125370000000004</v>
      </c>
    </row>
    <row r="6252" spans="1:12" x14ac:dyDescent="0.25">
      <c r="A6252" t="s">
        <v>632</v>
      </c>
      <c r="B6252">
        <v>1</v>
      </c>
      <c r="C6252">
        <v>6</v>
      </c>
      <c r="D6252">
        <v>4</v>
      </c>
      <c r="E6252">
        <v>2739574</v>
      </c>
      <c r="F6252" s="2">
        <v>0.02</v>
      </c>
      <c r="G6252" s="2">
        <v>0</v>
      </c>
      <c r="H6252" s="2">
        <v>0</v>
      </c>
      <c r="I6252">
        <v>0.4</v>
      </c>
      <c r="J6252">
        <v>2.8000000000000003</v>
      </c>
      <c r="K6252">
        <v>1.5697869999999998</v>
      </c>
      <c r="L6252">
        <v>1.4094254500000001</v>
      </c>
    </row>
    <row r="6253" spans="1:12" x14ac:dyDescent="0.25">
      <c r="A6253" t="s">
        <v>632</v>
      </c>
      <c r="B6253">
        <v>1</v>
      </c>
      <c r="C6253">
        <v>2</v>
      </c>
      <c r="D6253">
        <v>2</v>
      </c>
      <c r="E6253">
        <v>540919</v>
      </c>
      <c r="F6253" s="2">
        <v>0.05</v>
      </c>
      <c r="G6253" s="2">
        <v>0</v>
      </c>
      <c r="H6253" s="2">
        <v>0.01</v>
      </c>
      <c r="I6253">
        <v>0.4</v>
      </c>
      <c r="J6253">
        <v>1.6</v>
      </c>
      <c r="K6253">
        <v>1.0204595000000001</v>
      </c>
      <c r="L6253">
        <v>0.91716082500000007</v>
      </c>
    </row>
    <row r="6254" spans="1:12" x14ac:dyDescent="0.25">
      <c r="A6254" t="s">
        <v>632</v>
      </c>
      <c r="B6254">
        <v>1</v>
      </c>
      <c r="C6254">
        <v>5</v>
      </c>
      <c r="D6254">
        <v>2</v>
      </c>
      <c r="E6254">
        <v>2097854</v>
      </c>
      <c r="F6254" s="2">
        <v>0.02</v>
      </c>
      <c r="G6254" s="2">
        <v>0</v>
      </c>
      <c r="H6254" s="2">
        <v>0</v>
      </c>
      <c r="I6254">
        <v>0.4</v>
      </c>
      <c r="J6254">
        <v>1</v>
      </c>
      <c r="K6254">
        <v>1.2489269999999999</v>
      </c>
      <c r="L6254">
        <v>0.84712444999999992</v>
      </c>
    </row>
    <row r="6255" spans="1:12" x14ac:dyDescent="0.25">
      <c r="A6255" t="s">
        <v>632</v>
      </c>
      <c r="B6255">
        <v>1</v>
      </c>
      <c r="C6255">
        <v>2</v>
      </c>
      <c r="D6255">
        <v>2</v>
      </c>
      <c r="E6255">
        <v>1354133</v>
      </c>
      <c r="F6255" s="2">
        <v>0.02</v>
      </c>
      <c r="G6255" s="2">
        <v>0</v>
      </c>
      <c r="H6255" s="2">
        <v>0</v>
      </c>
      <c r="I6255">
        <v>0.4</v>
      </c>
      <c r="J6255">
        <v>1.6</v>
      </c>
      <c r="K6255">
        <v>0.87706649999999997</v>
      </c>
      <c r="L6255">
        <v>0.8669732750000001</v>
      </c>
    </row>
    <row r="6256" spans="1:12" x14ac:dyDescent="0.25">
      <c r="A6256" t="s">
        <v>632</v>
      </c>
      <c r="B6256">
        <v>1</v>
      </c>
      <c r="C6256">
        <v>4</v>
      </c>
      <c r="D6256">
        <v>4</v>
      </c>
      <c r="E6256">
        <v>2505614</v>
      </c>
      <c r="F6256" s="2">
        <v>0.02</v>
      </c>
      <c r="G6256" s="2">
        <v>0</v>
      </c>
      <c r="H6256" s="2">
        <v>0</v>
      </c>
      <c r="I6256">
        <v>0.4</v>
      </c>
      <c r="J6256">
        <v>3.2</v>
      </c>
      <c r="K6256">
        <v>1.452807</v>
      </c>
      <c r="L6256">
        <v>1.46848245</v>
      </c>
    </row>
    <row r="6257" spans="1:12" x14ac:dyDescent="0.25">
      <c r="A6257" t="s">
        <v>632</v>
      </c>
      <c r="B6257">
        <v>1</v>
      </c>
      <c r="C6257">
        <v>7</v>
      </c>
      <c r="D6257">
        <v>7</v>
      </c>
      <c r="E6257">
        <v>3988000</v>
      </c>
      <c r="F6257" s="2">
        <v>0.01</v>
      </c>
      <c r="G6257" s="2">
        <v>0</v>
      </c>
      <c r="H6257" s="2">
        <v>0</v>
      </c>
      <c r="I6257">
        <v>0.4</v>
      </c>
      <c r="J6257">
        <v>5.6000000000000005</v>
      </c>
      <c r="K6257">
        <v>2.0939999999999999</v>
      </c>
      <c r="L6257">
        <v>2.2928999999999999</v>
      </c>
    </row>
    <row r="6258" spans="1:12" x14ac:dyDescent="0.25">
      <c r="A6258" t="s">
        <v>632</v>
      </c>
      <c r="B6258">
        <v>1</v>
      </c>
      <c r="C6258">
        <v>6</v>
      </c>
      <c r="D6258">
        <v>5</v>
      </c>
      <c r="E6258">
        <v>1696151</v>
      </c>
      <c r="F6258" s="2">
        <v>0.02</v>
      </c>
      <c r="G6258" s="2">
        <v>0</v>
      </c>
      <c r="H6258" s="2">
        <v>0</v>
      </c>
      <c r="I6258">
        <v>0.4</v>
      </c>
      <c r="J6258">
        <v>3.8</v>
      </c>
      <c r="K6258">
        <v>1.0480754999999999</v>
      </c>
      <c r="L6258">
        <v>1.4768264249999998</v>
      </c>
    </row>
    <row r="6259" spans="1:12" x14ac:dyDescent="0.25">
      <c r="A6259" t="s">
        <v>632</v>
      </c>
      <c r="B6259">
        <v>1</v>
      </c>
      <c r="C6259">
        <v>8</v>
      </c>
      <c r="D6259">
        <v>8</v>
      </c>
      <c r="E6259">
        <v>3272327</v>
      </c>
      <c r="F6259" s="2">
        <v>0.01</v>
      </c>
      <c r="G6259" s="2">
        <v>0</v>
      </c>
      <c r="H6259" s="2">
        <v>0</v>
      </c>
      <c r="I6259">
        <v>0.4</v>
      </c>
      <c r="J6259">
        <v>6.4</v>
      </c>
      <c r="K6259">
        <v>1.7361635</v>
      </c>
      <c r="L6259">
        <v>2.3676572250000003</v>
      </c>
    </row>
    <row r="6260" spans="1:12" x14ac:dyDescent="0.25">
      <c r="A6260" t="s">
        <v>632</v>
      </c>
      <c r="B6260">
        <v>1</v>
      </c>
      <c r="C6260">
        <v>5</v>
      </c>
      <c r="D6260">
        <v>5</v>
      </c>
      <c r="E6260">
        <v>112207</v>
      </c>
      <c r="F6260" s="2">
        <v>0.03</v>
      </c>
      <c r="G6260" s="2">
        <v>0</v>
      </c>
      <c r="H6260" s="2">
        <v>0</v>
      </c>
      <c r="I6260">
        <v>0.4</v>
      </c>
      <c r="J6260">
        <v>4</v>
      </c>
      <c r="K6260">
        <v>0.35610350000000002</v>
      </c>
      <c r="L6260">
        <v>1.2846362250000001</v>
      </c>
    </row>
    <row r="6261" spans="1:12" x14ac:dyDescent="0.25">
      <c r="A6261" t="s">
        <v>632</v>
      </c>
      <c r="B6261">
        <v>1</v>
      </c>
      <c r="C6261">
        <v>4</v>
      </c>
      <c r="D6261">
        <v>4</v>
      </c>
      <c r="E6261">
        <v>5103093</v>
      </c>
      <c r="F6261" s="2">
        <v>0.01</v>
      </c>
      <c r="G6261" s="2">
        <v>0</v>
      </c>
      <c r="H6261" s="2">
        <v>0</v>
      </c>
      <c r="I6261">
        <v>0.4</v>
      </c>
      <c r="J6261">
        <v>3.2</v>
      </c>
      <c r="K6261">
        <v>2.6515464999999998</v>
      </c>
      <c r="L6261">
        <v>1.888041275</v>
      </c>
    </row>
    <row r="6262" spans="1:12" x14ac:dyDescent="0.25">
      <c r="A6262" t="s">
        <v>632</v>
      </c>
      <c r="B6262">
        <v>1</v>
      </c>
      <c r="C6262">
        <v>10</v>
      </c>
      <c r="D6262">
        <v>10</v>
      </c>
      <c r="E6262">
        <v>466388</v>
      </c>
      <c r="F6262" s="2">
        <v>0.03</v>
      </c>
      <c r="G6262" s="2">
        <v>0</v>
      </c>
      <c r="H6262" s="2">
        <v>0</v>
      </c>
      <c r="I6262">
        <v>0.4</v>
      </c>
      <c r="J6262">
        <v>8</v>
      </c>
      <c r="K6262">
        <v>0.53319399999999995</v>
      </c>
      <c r="L6262">
        <v>2.3466179</v>
      </c>
    </row>
    <row r="6263" spans="1:12" x14ac:dyDescent="0.25">
      <c r="A6263" t="s">
        <v>4330</v>
      </c>
      <c r="B6263">
        <v>1</v>
      </c>
      <c r="C6263">
        <v>7</v>
      </c>
      <c r="D6263">
        <v>7</v>
      </c>
      <c r="E6263">
        <v>808361</v>
      </c>
      <c r="F6263" s="2">
        <v>0.01</v>
      </c>
      <c r="G6263" s="2">
        <v>0</v>
      </c>
      <c r="H6263" s="2">
        <v>0.01</v>
      </c>
      <c r="I6263">
        <v>0.4</v>
      </c>
      <c r="J6263">
        <v>5.6000000000000005</v>
      </c>
      <c r="K6263">
        <v>0.75418050000000003</v>
      </c>
      <c r="L6263">
        <v>1.823963175</v>
      </c>
    </row>
    <row r="6264" spans="1:12" x14ac:dyDescent="0.25">
      <c r="A6264" t="s">
        <v>136</v>
      </c>
      <c r="B6264">
        <v>1</v>
      </c>
      <c r="C6264">
        <v>6</v>
      </c>
      <c r="D6264">
        <v>2</v>
      </c>
      <c r="E6264">
        <v>207678</v>
      </c>
      <c r="F6264" s="2">
        <v>0.05</v>
      </c>
      <c r="G6264" s="2">
        <v>0</v>
      </c>
      <c r="H6264" s="2">
        <v>0</v>
      </c>
      <c r="I6264">
        <v>0.4</v>
      </c>
      <c r="J6264">
        <v>0.8</v>
      </c>
      <c r="K6264">
        <v>0.60383900000000013</v>
      </c>
      <c r="L6264">
        <v>0.57134365000000009</v>
      </c>
    </row>
    <row r="6265" spans="1:12" x14ac:dyDescent="0.25">
      <c r="A6265" t="s">
        <v>10808</v>
      </c>
      <c r="B6265">
        <v>1</v>
      </c>
      <c r="C6265">
        <v>3</v>
      </c>
      <c r="D6265">
        <v>1</v>
      </c>
      <c r="E6265">
        <v>14513</v>
      </c>
      <c r="F6265" s="2">
        <v>0.01</v>
      </c>
      <c r="G6265" s="2">
        <v>0</v>
      </c>
      <c r="H6265" s="2">
        <v>0</v>
      </c>
      <c r="I6265">
        <v>0.4</v>
      </c>
      <c r="J6265">
        <v>0.4</v>
      </c>
      <c r="K6265">
        <v>0.1072565</v>
      </c>
      <c r="L6265">
        <v>0.29753977500000001</v>
      </c>
    </row>
    <row r="6266" spans="1:12" x14ac:dyDescent="0.25">
      <c r="A6266" t="s">
        <v>10808</v>
      </c>
      <c r="B6266">
        <v>1</v>
      </c>
      <c r="C6266">
        <v>6</v>
      </c>
      <c r="D6266">
        <v>5</v>
      </c>
      <c r="E6266">
        <v>128236</v>
      </c>
      <c r="F6266" s="2">
        <v>0.01</v>
      </c>
      <c r="G6266" s="2">
        <v>0</v>
      </c>
      <c r="H6266" s="2">
        <v>0</v>
      </c>
      <c r="I6266">
        <v>0.4</v>
      </c>
      <c r="J6266">
        <v>3.8</v>
      </c>
      <c r="K6266">
        <v>0.16411799999999999</v>
      </c>
      <c r="L6266">
        <v>1.1674412999999999</v>
      </c>
    </row>
    <row r="6267" spans="1:12" x14ac:dyDescent="0.25">
      <c r="A6267" t="s">
        <v>4732</v>
      </c>
      <c r="B6267">
        <v>1</v>
      </c>
      <c r="C6267">
        <v>6</v>
      </c>
      <c r="D6267">
        <v>6</v>
      </c>
      <c r="E6267">
        <v>357299</v>
      </c>
      <c r="F6267" s="2">
        <v>0.04</v>
      </c>
      <c r="G6267" s="2">
        <v>0</v>
      </c>
      <c r="H6267" s="2">
        <v>0</v>
      </c>
      <c r="I6267">
        <v>0.4</v>
      </c>
      <c r="J6267">
        <v>4.8000000000000007</v>
      </c>
      <c r="K6267">
        <v>0.57864950000000004</v>
      </c>
      <c r="L6267">
        <v>1.5625273250000002</v>
      </c>
    </row>
    <row r="6268" spans="1:12" x14ac:dyDescent="0.25">
      <c r="A6268" t="s">
        <v>4732</v>
      </c>
      <c r="B6268">
        <v>1</v>
      </c>
      <c r="C6268">
        <v>7</v>
      </c>
      <c r="D6268">
        <v>7</v>
      </c>
      <c r="E6268">
        <v>391174</v>
      </c>
      <c r="F6268" s="2">
        <v>0.04</v>
      </c>
      <c r="G6268" s="2">
        <v>0</v>
      </c>
      <c r="H6268" s="2">
        <v>0</v>
      </c>
      <c r="I6268">
        <v>0.4</v>
      </c>
      <c r="J6268">
        <v>5.6000000000000005</v>
      </c>
      <c r="K6268">
        <v>0.59558699999999998</v>
      </c>
      <c r="L6268">
        <v>1.76845545</v>
      </c>
    </row>
    <row r="6269" spans="1:12" x14ac:dyDescent="0.25">
      <c r="A6269" t="s">
        <v>558</v>
      </c>
      <c r="B6269">
        <v>1</v>
      </c>
      <c r="C6269">
        <v>5</v>
      </c>
      <c r="D6269">
        <v>1</v>
      </c>
      <c r="E6269">
        <v>48735</v>
      </c>
      <c r="F6269" s="2">
        <v>0.05</v>
      </c>
      <c r="G6269" s="2">
        <v>0</v>
      </c>
      <c r="H6269" s="2">
        <v>0.01</v>
      </c>
      <c r="I6269">
        <v>0.4</v>
      </c>
      <c r="J6269">
        <v>0</v>
      </c>
      <c r="K6269">
        <v>0.7743675000000001</v>
      </c>
      <c r="L6269">
        <v>0.43102862500000005</v>
      </c>
    </row>
    <row r="6270" spans="1:12" x14ac:dyDescent="0.25">
      <c r="A6270" t="s">
        <v>16323</v>
      </c>
      <c r="B6270">
        <v>1</v>
      </c>
      <c r="C6270">
        <v>18</v>
      </c>
      <c r="D6270">
        <v>9</v>
      </c>
      <c r="E6270">
        <v>55615</v>
      </c>
      <c r="F6270" s="2">
        <v>0.01</v>
      </c>
      <c r="G6270" s="2">
        <v>0</v>
      </c>
      <c r="H6270" s="2">
        <v>0</v>
      </c>
      <c r="I6270">
        <v>0.4</v>
      </c>
      <c r="J6270">
        <v>5.4</v>
      </c>
      <c r="K6270">
        <v>0.12780750000000002</v>
      </c>
      <c r="L6270">
        <v>1.5547326250000002</v>
      </c>
    </row>
    <row r="6271" spans="1:12" x14ac:dyDescent="0.25">
      <c r="A6271" t="s">
        <v>7233</v>
      </c>
      <c r="B6271">
        <v>1</v>
      </c>
      <c r="C6271">
        <v>6</v>
      </c>
      <c r="D6271">
        <v>4</v>
      </c>
      <c r="E6271">
        <v>26668</v>
      </c>
      <c r="F6271" s="2">
        <v>0.01</v>
      </c>
      <c r="G6271" s="2">
        <v>0</v>
      </c>
      <c r="H6271" s="2">
        <v>0</v>
      </c>
      <c r="I6271">
        <v>0.4</v>
      </c>
      <c r="J6271">
        <v>2.8000000000000003</v>
      </c>
      <c r="K6271">
        <v>0.113334</v>
      </c>
      <c r="L6271">
        <v>0.89966690000000005</v>
      </c>
    </row>
    <row r="6272" spans="1:12" x14ac:dyDescent="0.25">
      <c r="A6272" t="s">
        <v>5795</v>
      </c>
      <c r="B6272">
        <v>1</v>
      </c>
      <c r="C6272">
        <v>7</v>
      </c>
      <c r="D6272">
        <v>4</v>
      </c>
      <c r="E6272">
        <v>41714</v>
      </c>
      <c r="F6272" s="2">
        <v>0.05</v>
      </c>
      <c r="G6272" s="2">
        <v>0</v>
      </c>
      <c r="H6272" s="2">
        <v>0.01</v>
      </c>
      <c r="I6272">
        <v>0.4</v>
      </c>
      <c r="J6272">
        <v>2.6</v>
      </c>
      <c r="K6272">
        <v>0.77085700000000013</v>
      </c>
      <c r="L6272">
        <v>1.07979995</v>
      </c>
    </row>
    <row r="6273" spans="1:12" x14ac:dyDescent="0.25">
      <c r="A6273" t="s">
        <v>2536</v>
      </c>
      <c r="B6273">
        <v>1</v>
      </c>
      <c r="C6273">
        <v>8</v>
      </c>
      <c r="D6273">
        <v>4</v>
      </c>
      <c r="E6273">
        <v>2598</v>
      </c>
      <c r="F6273" s="2">
        <v>0</v>
      </c>
      <c r="G6273" s="2">
        <v>0</v>
      </c>
      <c r="H6273" s="2">
        <v>0</v>
      </c>
      <c r="I6273">
        <v>0.4</v>
      </c>
      <c r="J6273">
        <v>2.4000000000000004</v>
      </c>
      <c r="K6273">
        <v>1.299E-3</v>
      </c>
      <c r="L6273">
        <v>0.76045465000000012</v>
      </c>
    </row>
    <row r="6274" spans="1:12" x14ac:dyDescent="0.25">
      <c r="A6274" t="s">
        <v>2536</v>
      </c>
      <c r="B6274">
        <v>1</v>
      </c>
      <c r="C6274">
        <v>3</v>
      </c>
      <c r="D6274">
        <v>1</v>
      </c>
      <c r="E6274">
        <v>3046</v>
      </c>
      <c r="F6274" s="2">
        <v>0</v>
      </c>
      <c r="G6274" s="2">
        <v>0</v>
      </c>
      <c r="H6274" s="2">
        <v>0</v>
      </c>
      <c r="I6274">
        <v>0.4</v>
      </c>
      <c r="J6274">
        <v>0.4</v>
      </c>
      <c r="K6274">
        <v>1.5229999999999998E-3</v>
      </c>
      <c r="L6274">
        <v>0.26053304999999999</v>
      </c>
    </row>
    <row r="6275" spans="1:12" x14ac:dyDescent="0.25">
      <c r="A6275" t="s">
        <v>2536</v>
      </c>
      <c r="B6275">
        <v>1</v>
      </c>
      <c r="C6275">
        <v>5</v>
      </c>
      <c r="D6275">
        <v>3</v>
      </c>
      <c r="E6275">
        <v>2087</v>
      </c>
      <c r="F6275" s="2">
        <v>0</v>
      </c>
      <c r="G6275" s="2">
        <v>0</v>
      </c>
      <c r="H6275" s="2">
        <v>0</v>
      </c>
      <c r="I6275">
        <v>0.4</v>
      </c>
      <c r="J6275">
        <v>2.0000000000000004</v>
      </c>
      <c r="K6275">
        <v>1.0434999999999999E-3</v>
      </c>
      <c r="L6275">
        <v>0.66036522500000017</v>
      </c>
    </row>
    <row r="6276" spans="1:12" x14ac:dyDescent="0.25">
      <c r="A6276" t="s">
        <v>2536</v>
      </c>
      <c r="B6276">
        <v>1</v>
      </c>
      <c r="C6276">
        <v>6</v>
      </c>
      <c r="D6276">
        <v>3</v>
      </c>
      <c r="E6276">
        <v>6687</v>
      </c>
      <c r="F6276" s="2">
        <v>0.01</v>
      </c>
      <c r="G6276" s="2">
        <v>0</v>
      </c>
      <c r="H6276" s="2">
        <v>0</v>
      </c>
      <c r="I6276">
        <v>0.4</v>
      </c>
      <c r="J6276">
        <v>1.8000000000000003</v>
      </c>
      <c r="K6276">
        <v>0.1033435</v>
      </c>
      <c r="L6276">
        <v>0.6461702250000001</v>
      </c>
    </row>
    <row r="6277" spans="1:12" x14ac:dyDescent="0.25">
      <c r="A6277" t="s">
        <v>2373</v>
      </c>
      <c r="B6277">
        <v>1</v>
      </c>
      <c r="C6277">
        <v>3</v>
      </c>
      <c r="D6277">
        <v>1</v>
      </c>
      <c r="E6277">
        <v>24311</v>
      </c>
      <c r="F6277" s="2">
        <v>0.01</v>
      </c>
      <c r="G6277" s="2">
        <v>0</v>
      </c>
      <c r="H6277" s="2">
        <v>0</v>
      </c>
      <c r="I6277">
        <v>0.4</v>
      </c>
      <c r="J6277">
        <v>0.4</v>
      </c>
      <c r="K6277">
        <v>0.11215550000000001</v>
      </c>
      <c r="L6277">
        <v>0.29925442499999999</v>
      </c>
    </row>
    <row r="6278" spans="1:12" x14ac:dyDescent="0.25">
      <c r="A6278" t="s">
        <v>8671</v>
      </c>
      <c r="B6278">
        <v>1</v>
      </c>
      <c r="C6278">
        <v>8</v>
      </c>
      <c r="D6278">
        <v>7</v>
      </c>
      <c r="E6278">
        <v>480162</v>
      </c>
      <c r="F6278" s="2">
        <v>0.04</v>
      </c>
      <c r="G6278" s="2">
        <v>0</v>
      </c>
      <c r="H6278" s="2">
        <v>0</v>
      </c>
      <c r="I6278">
        <v>0.4</v>
      </c>
      <c r="J6278">
        <v>5.4</v>
      </c>
      <c r="K6278">
        <v>0.64008100000000001</v>
      </c>
      <c r="L6278">
        <v>1.7340283500000002</v>
      </c>
    </row>
    <row r="6279" spans="1:12" x14ac:dyDescent="0.25">
      <c r="A6279" t="s">
        <v>8671</v>
      </c>
      <c r="B6279">
        <v>1</v>
      </c>
      <c r="C6279">
        <v>13</v>
      </c>
      <c r="D6279">
        <v>8</v>
      </c>
      <c r="E6279">
        <v>479182</v>
      </c>
      <c r="F6279" s="2">
        <v>0.08</v>
      </c>
      <c r="G6279" s="2">
        <v>0</v>
      </c>
      <c r="H6279" s="2">
        <v>0.01</v>
      </c>
      <c r="I6279">
        <v>0.4</v>
      </c>
      <c r="J6279">
        <v>5.4</v>
      </c>
      <c r="K6279">
        <v>1.2895910000000002</v>
      </c>
      <c r="L6279">
        <v>1.9613568500000003</v>
      </c>
    </row>
    <row r="6280" spans="1:12" x14ac:dyDescent="0.25">
      <c r="A6280" t="s">
        <v>8671</v>
      </c>
      <c r="B6280">
        <v>1</v>
      </c>
      <c r="C6280">
        <v>14</v>
      </c>
      <c r="D6280">
        <v>13</v>
      </c>
      <c r="E6280">
        <v>770953</v>
      </c>
      <c r="F6280" s="2">
        <v>7.0000000000000007E-2</v>
      </c>
      <c r="G6280" s="2">
        <v>0</v>
      </c>
      <c r="H6280" s="2">
        <v>0.01</v>
      </c>
      <c r="I6280">
        <v>0.4</v>
      </c>
      <c r="J6280">
        <v>10.200000000000001</v>
      </c>
      <c r="K6280">
        <v>1.3354765</v>
      </c>
      <c r="L6280">
        <v>3.1774167750000002</v>
      </c>
    </row>
    <row r="6281" spans="1:12" x14ac:dyDescent="0.25">
      <c r="A6281" t="s">
        <v>9643</v>
      </c>
      <c r="B6281">
        <v>1</v>
      </c>
      <c r="C6281">
        <v>7</v>
      </c>
      <c r="D6281">
        <v>7</v>
      </c>
      <c r="E6281">
        <v>625574</v>
      </c>
      <c r="F6281" s="2">
        <v>0.03</v>
      </c>
      <c r="G6281" s="2">
        <v>0</v>
      </c>
      <c r="H6281" s="2">
        <v>0.01</v>
      </c>
      <c r="I6281">
        <v>0.4</v>
      </c>
      <c r="J6281">
        <v>5.6000000000000005</v>
      </c>
      <c r="K6281">
        <v>0.86278699999999997</v>
      </c>
      <c r="L6281">
        <v>1.8619754500000001</v>
      </c>
    </row>
    <row r="6282" spans="1:12" x14ac:dyDescent="0.25">
      <c r="A6282" t="s">
        <v>4115</v>
      </c>
      <c r="B6282">
        <v>1</v>
      </c>
      <c r="C6282">
        <v>7</v>
      </c>
      <c r="D6282">
        <v>7</v>
      </c>
      <c r="E6282">
        <v>740043</v>
      </c>
      <c r="F6282" s="2">
        <v>0.04</v>
      </c>
      <c r="G6282" s="2">
        <v>0</v>
      </c>
      <c r="H6282" s="2">
        <v>0.01</v>
      </c>
      <c r="I6282">
        <v>0.4</v>
      </c>
      <c r="J6282">
        <v>5.6000000000000005</v>
      </c>
      <c r="K6282">
        <v>1.0200214999999999</v>
      </c>
      <c r="L6282">
        <v>1.917007525</v>
      </c>
    </row>
    <row r="6283" spans="1:12" x14ac:dyDescent="0.25">
      <c r="A6283" t="s">
        <v>4115</v>
      </c>
      <c r="B6283">
        <v>1</v>
      </c>
      <c r="C6283">
        <v>18</v>
      </c>
      <c r="D6283">
        <v>17</v>
      </c>
      <c r="E6283">
        <v>932859</v>
      </c>
      <c r="F6283" s="2">
        <v>0.04</v>
      </c>
      <c r="G6283" s="2">
        <v>0</v>
      </c>
      <c r="H6283" s="2">
        <v>0</v>
      </c>
      <c r="I6283">
        <v>0.4</v>
      </c>
      <c r="J6283">
        <v>13.400000000000002</v>
      </c>
      <c r="K6283">
        <v>0.86642949999999996</v>
      </c>
      <c r="L6283">
        <v>3.8132503250000007</v>
      </c>
    </row>
    <row r="6284" spans="1:12" x14ac:dyDescent="0.25">
      <c r="A6284" t="s">
        <v>4115</v>
      </c>
      <c r="B6284">
        <v>1</v>
      </c>
      <c r="C6284">
        <v>7</v>
      </c>
      <c r="D6284">
        <v>7</v>
      </c>
      <c r="E6284">
        <v>909177</v>
      </c>
      <c r="F6284" s="2">
        <v>0.04</v>
      </c>
      <c r="G6284" s="2">
        <v>0</v>
      </c>
      <c r="H6284" s="2">
        <v>0</v>
      </c>
      <c r="I6284">
        <v>0.4</v>
      </c>
      <c r="J6284">
        <v>5.6000000000000005</v>
      </c>
      <c r="K6284">
        <v>0.85458849999999997</v>
      </c>
      <c r="L6284">
        <v>1.8591059750000001</v>
      </c>
    </row>
    <row r="6285" spans="1:12" x14ac:dyDescent="0.25">
      <c r="A6285" t="s">
        <v>4115</v>
      </c>
      <c r="B6285">
        <v>1</v>
      </c>
      <c r="C6285">
        <v>15</v>
      </c>
      <c r="D6285">
        <v>10</v>
      </c>
      <c r="E6285">
        <v>918115</v>
      </c>
      <c r="F6285" s="2">
        <v>0.04</v>
      </c>
      <c r="G6285" s="2">
        <v>0</v>
      </c>
      <c r="H6285" s="2">
        <v>0</v>
      </c>
      <c r="I6285">
        <v>0.4</v>
      </c>
      <c r="J6285">
        <v>7</v>
      </c>
      <c r="K6285">
        <v>0.85905750000000003</v>
      </c>
      <c r="L6285">
        <v>2.210670125</v>
      </c>
    </row>
    <row r="6286" spans="1:12" x14ac:dyDescent="0.25">
      <c r="A6286" t="s">
        <v>4115</v>
      </c>
      <c r="B6286">
        <v>1</v>
      </c>
      <c r="C6286">
        <v>2</v>
      </c>
      <c r="D6286">
        <v>2</v>
      </c>
      <c r="E6286">
        <v>563721</v>
      </c>
      <c r="F6286" s="2">
        <v>0.05</v>
      </c>
      <c r="G6286" s="2">
        <v>0</v>
      </c>
      <c r="H6286" s="2">
        <v>0</v>
      </c>
      <c r="I6286">
        <v>0.4</v>
      </c>
      <c r="J6286">
        <v>1.6</v>
      </c>
      <c r="K6286">
        <v>0.78186050000000007</v>
      </c>
      <c r="L6286">
        <v>0.83365117500000008</v>
      </c>
    </row>
    <row r="6287" spans="1:12" x14ac:dyDescent="0.25">
      <c r="A6287" t="s">
        <v>4115</v>
      </c>
      <c r="B6287">
        <v>1</v>
      </c>
      <c r="C6287">
        <v>6</v>
      </c>
      <c r="D6287">
        <v>5</v>
      </c>
      <c r="E6287">
        <v>444370</v>
      </c>
      <c r="F6287" s="2">
        <v>0.05</v>
      </c>
      <c r="G6287" s="2">
        <v>0</v>
      </c>
      <c r="H6287" s="2">
        <v>0.01</v>
      </c>
      <c r="I6287">
        <v>0.4</v>
      </c>
      <c r="J6287">
        <v>3.8</v>
      </c>
      <c r="K6287">
        <v>0.97218500000000008</v>
      </c>
      <c r="L6287">
        <v>1.4502647499999999</v>
      </c>
    </row>
    <row r="6288" spans="1:12" x14ac:dyDescent="0.25">
      <c r="A6288" t="s">
        <v>4115</v>
      </c>
      <c r="B6288">
        <v>1</v>
      </c>
      <c r="C6288">
        <v>5</v>
      </c>
      <c r="D6288">
        <v>5</v>
      </c>
      <c r="E6288">
        <v>845894</v>
      </c>
      <c r="F6288" s="2">
        <v>0.04</v>
      </c>
      <c r="G6288" s="2">
        <v>0</v>
      </c>
      <c r="H6288" s="2">
        <v>0</v>
      </c>
      <c r="I6288">
        <v>0.4</v>
      </c>
      <c r="J6288">
        <v>4</v>
      </c>
      <c r="K6288">
        <v>0.82294699999999998</v>
      </c>
      <c r="L6288">
        <v>1.4480314500000002</v>
      </c>
    </row>
    <row r="6289" spans="1:12" x14ac:dyDescent="0.25">
      <c r="A6289" t="s">
        <v>4115</v>
      </c>
      <c r="B6289">
        <v>1</v>
      </c>
      <c r="C6289">
        <v>12</v>
      </c>
      <c r="D6289">
        <v>12</v>
      </c>
      <c r="E6289">
        <v>1535269</v>
      </c>
      <c r="F6289" s="2">
        <v>0.04</v>
      </c>
      <c r="G6289" s="2">
        <v>0</v>
      </c>
      <c r="H6289" s="2">
        <v>0</v>
      </c>
      <c r="I6289">
        <v>0.4</v>
      </c>
      <c r="J6289">
        <v>9.6000000000000014</v>
      </c>
      <c r="K6289">
        <v>1.1676345000000001</v>
      </c>
      <c r="L6289">
        <v>2.9686720750000006</v>
      </c>
    </row>
    <row r="6290" spans="1:12" x14ac:dyDescent="0.25">
      <c r="A6290" t="s">
        <v>4115</v>
      </c>
      <c r="B6290">
        <v>1</v>
      </c>
      <c r="C6290">
        <v>19</v>
      </c>
      <c r="D6290">
        <v>12</v>
      </c>
      <c r="E6290">
        <v>778706</v>
      </c>
      <c r="F6290" s="2">
        <v>0.04</v>
      </c>
      <c r="G6290" s="2">
        <v>0</v>
      </c>
      <c r="H6290" s="2">
        <v>0.01</v>
      </c>
      <c r="I6290">
        <v>0.4</v>
      </c>
      <c r="J6290">
        <v>8.2000000000000011</v>
      </c>
      <c r="K6290">
        <v>1.039353</v>
      </c>
      <c r="L6290">
        <v>2.5737735500000003</v>
      </c>
    </row>
    <row r="6291" spans="1:12" x14ac:dyDescent="0.25">
      <c r="A6291" t="s">
        <v>4115</v>
      </c>
      <c r="B6291">
        <v>1</v>
      </c>
      <c r="C6291">
        <v>26</v>
      </c>
      <c r="D6291">
        <v>25</v>
      </c>
      <c r="E6291">
        <v>677648</v>
      </c>
      <c r="F6291" s="2">
        <v>0.05</v>
      </c>
      <c r="G6291" s="2">
        <v>0</v>
      </c>
      <c r="H6291" s="2">
        <v>0</v>
      </c>
      <c r="I6291">
        <v>0.4</v>
      </c>
      <c r="J6291">
        <v>19.8</v>
      </c>
      <c r="K6291">
        <v>0.83882400000000001</v>
      </c>
      <c r="L6291">
        <v>5.4035884000000003</v>
      </c>
    </row>
    <row r="6292" spans="1:12" x14ac:dyDescent="0.25">
      <c r="A6292" t="s">
        <v>1058</v>
      </c>
      <c r="B6292">
        <v>1</v>
      </c>
      <c r="C6292">
        <v>6</v>
      </c>
      <c r="D6292">
        <v>3</v>
      </c>
      <c r="E6292">
        <v>849499</v>
      </c>
      <c r="F6292" s="2">
        <v>0.03</v>
      </c>
      <c r="G6292" s="2">
        <v>0</v>
      </c>
      <c r="H6292" s="2">
        <v>0.01</v>
      </c>
      <c r="I6292">
        <v>0.4</v>
      </c>
      <c r="J6292">
        <v>1.8000000000000003</v>
      </c>
      <c r="K6292">
        <v>0.97474949999999994</v>
      </c>
      <c r="L6292">
        <v>0.95116232500000009</v>
      </c>
    </row>
    <row r="6293" spans="1:12" x14ac:dyDescent="0.25">
      <c r="A6293" t="s">
        <v>1058</v>
      </c>
      <c r="B6293">
        <v>1</v>
      </c>
      <c r="C6293">
        <v>8</v>
      </c>
      <c r="D6293">
        <v>8</v>
      </c>
      <c r="E6293">
        <v>149376127</v>
      </c>
      <c r="F6293" s="2">
        <v>0.02</v>
      </c>
      <c r="G6293" s="2">
        <v>-0.01</v>
      </c>
      <c r="H6293" s="2">
        <v>0.01</v>
      </c>
      <c r="I6293">
        <v>0.4</v>
      </c>
      <c r="J6293">
        <v>6.4</v>
      </c>
      <c r="K6293">
        <v>74.988063499999996</v>
      </c>
      <c r="L6293">
        <v>28.005822224999999</v>
      </c>
    </row>
    <row r="6294" spans="1:12" x14ac:dyDescent="0.25">
      <c r="A6294" t="s">
        <v>1058</v>
      </c>
      <c r="B6294">
        <v>1</v>
      </c>
      <c r="C6294">
        <v>7</v>
      </c>
      <c r="D6294">
        <v>7</v>
      </c>
      <c r="E6294">
        <v>1329391</v>
      </c>
      <c r="F6294" s="2">
        <v>0.04</v>
      </c>
      <c r="G6294" s="2">
        <v>-0.1</v>
      </c>
      <c r="H6294" s="2">
        <v>7.0000000000000007E-2</v>
      </c>
      <c r="I6294">
        <v>0.4</v>
      </c>
      <c r="J6294">
        <v>5.6000000000000005</v>
      </c>
      <c r="K6294">
        <v>1.3146955000000002</v>
      </c>
      <c r="L6294">
        <v>2.0201434250000001</v>
      </c>
    </row>
    <row r="6295" spans="1:12" x14ac:dyDescent="0.25">
      <c r="A6295" t="s">
        <v>4372</v>
      </c>
      <c r="B6295">
        <v>1</v>
      </c>
      <c r="C6295">
        <v>5</v>
      </c>
      <c r="D6295">
        <v>4</v>
      </c>
      <c r="E6295">
        <v>42034</v>
      </c>
      <c r="F6295" s="2">
        <v>0.01</v>
      </c>
      <c r="G6295" s="2">
        <v>-0.01</v>
      </c>
      <c r="H6295" s="2">
        <v>0.02</v>
      </c>
      <c r="I6295">
        <v>0.4</v>
      </c>
      <c r="J6295">
        <v>3</v>
      </c>
      <c r="K6295">
        <v>0.47101700000000002</v>
      </c>
      <c r="L6295">
        <v>1.0748559500000001</v>
      </c>
    </row>
    <row r="6296" spans="1:12" x14ac:dyDescent="0.25">
      <c r="A6296" t="s">
        <v>4372</v>
      </c>
      <c r="B6296">
        <v>1</v>
      </c>
      <c r="C6296">
        <v>6</v>
      </c>
      <c r="D6296">
        <v>4</v>
      </c>
      <c r="E6296">
        <v>81165</v>
      </c>
      <c r="F6296" s="2">
        <v>0.01</v>
      </c>
      <c r="G6296" s="2">
        <v>0</v>
      </c>
      <c r="H6296" s="2">
        <v>0</v>
      </c>
      <c r="I6296">
        <v>0.4</v>
      </c>
      <c r="J6296">
        <v>2.8000000000000003</v>
      </c>
      <c r="K6296">
        <v>0.1405825</v>
      </c>
      <c r="L6296">
        <v>0.90920387500000011</v>
      </c>
    </row>
    <row r="6297" spans="1:12" x14ac:dyDescent="0.25">
      <c r="A6297" t="s">
        <v>15147</v>
      </c>
      <c r="B6297">
        <v>1</v>
      </c>
      <c r="C6297">
        <v>5</v>
      </c>
      <c r="D6297">
        <v>2</v>
      </c>
      <c r="E6297">
        <v>380530</v>
      </c>
      <c r="F6297" s="2">
        <v>0.01</v>
      </c>
      <c r="G6297" s="2">
        <v>0</v>
      </c>
      <c r="H6297" s="2">
        <v>0.01</v>
      </c>
      <c r="I6297">
        <v>0.4</v>
      </c>
      <c r="J6297">
        <v>1</v>
      </c>
      <c r="K6297">
        <v>0.540265</v>
      </c>
      <c r="L6297">
        <v>0.59909275000000006</v>
      </c>
    </row>
    <row r="6298" spans="1:12" x14ac:dyDescent="0.25">
      <c r="A6298" t="s">
        <v>11591</v>
      </c>
      <c r="B6298">
        <v>1</v>
      </c>
      <c r="C6298">
        <v>7</v>
      </c>
      <c r="D6298">
        <v>8</v>
      </c>
      <c r="E6298">
        <v>225463</v>
      </c>
      <c r="F6298" s="2">
        <v>0</v>
      </c>
      <c r="G6298" s="2">
        <v>0</v>
      </c>
      <c r="H6298" s="2">
        <v>0</v>
      </c>
      <c r="I6298">
        <v>0.4</v>
      </c>
      <c r="J6298">
        <v>6.6000000000000005</v>
      </c>
      <c r="K6298">
        <v>0.1127315</v>
      </c>
      <c r="L6298">
        <v>1.8494560250000001</v>
      </c>
    </row>
    <row r="6299" spans="1:12" x14ac:dyDescent="0.25">
      <c r="A6299" t="s">
        <v>3245</v>
      </c>
      <c r="B6299">
        <v>1</v>
      </c>
      <c r="C6299">
        <v>13</v>
      </c>
      <c r="D6299">
        <v>13</v>
      </c>
      <c r="E6299">
        <v>410327</v>
      </c>
      <c r="F6299" s="2">
        <v>0.03</v>
      </c>
      <c r="G6299" s="2">
        <v>0</v>
      </c>
      <c r="H6299" s="2">
        <v>0.01</v>
      </c>
      <c r="I6299">
        <v>0.4</v>
      </c>
      <c r="J6299">
        <v>10.4</v>
      </c>
      <c r="K6299">
        <v>0.75516349999999999</v>
      </c>
      <c r="L6299">
        <v>3.0243072250000003</v>
      </c>
    </row>
    <row r="6300" spans="1:12" x14ac:dyDescent="0.25">
      <c r="A6300" t="s">
        <v>1460</v>
      </c>
      <c r="B6300">
        <v>1</v>
      </c>
      <c r="C6300">
        <v>6</v>
      </c>
      <c r="D6300">
        <v>5</v>
      </c>
      <c r="E6300">
        <v>72739</v>
      </c>
      <c r="F6300" s="2">
        <v>0.01</v>
      </c>
      <c r="G6300" s="2">
        <v>0</v>
      </c>
      <c r="H6300" s="2">
        <v>0</v>
      </c>
      <c r="I6300">
        <v>0.4</v>
      </c>
      <c r="J6300">
        <v>3.8</v>
      </c>
      <c r="K6300">
        <v>0.1363695</v>
      </c>
      <c r="L6300">
        <v>1.1577293249999998</v>
      </c>
    </row>
    <row r="6301" spans="1:12" x14ac:dyDescent="0.25">
      <c r="A6301" t="s">
        <v>10173</v>
      </c>
      <c r="B6301">
        <v>1</v>
      </c>
      <c r="C6301">
        <v>18</v>
      </c>
      <c r="D6301">
        <v>17</v>
      </c>
      <c r="E6301">
        <v>44782227</v>
      </c>
      <c r="F6301" s="2">
        <v>0.03</v>
      </c>
      <c r="G6301" s="2">
        <v>0</v>
      </c>
      <c r="H6301" s="2">
        <v>0</v>
      </c>
      <c r="I6301">
        <v>0.4</v>
      </c>
      <c r="J6301">
        <v>13.400000000000002</v>
      </c>
      <c r="K6301">
        <v>22.6911135</v>
      </c>
      <c r="L6301">
        <v>11.451889725000001</v>
      </c>
    </row>
    <row r="6302" spans="1:12" x14ac:dyDescent="0.25">
      <c r="A6302" t="s">
        <v>10173</v>
      </c>
      <c r="B6302">
        <v>1</v>
      </c>
      <c r="C6302">
        <v>22</v>
      </c>
      <c r="D6302">
        <v>22</v>
      </c>
      <c r="E6302">
        <v>21688951</v>
      </c>
      <c r="F6302" s="2">
        <v>0.03</v>
      </c>
      <c r="G6302" s="2">
        <v>0</v>
      </c>
      <c r="H6302" s="2">
        <v>0</v>
      </c>
      <c r="I6302">
        <v>0.4</v>
      </c>
      <c r="J6302">
        <v>17.600000000000001</v>
      </c>
      <c r="K6302">
        <v>11.1444755</v>
      </c>
      <c r="L6302">
        <v>8.4605664249999997</v>
      </c>
    </row>
    <row r="6303" spans="1:12" x14ac:dyDescent="0.25">
      <c r="A6303" t="s">
        <v>10127</v>
      </c>
      <c r="B6303">
        <v>1</v>
      </c>
      <c r="C6303">
        <v>10</v>
      </c>
      <c r="D6303">
        <v>10</v>
      </c>
      <c r="E6303">
        <v>1918478</v>
      </c>
      <c r="F6303" s="2">
        <v>0.03</v>
      </c>
      <c r="G6303" s="2">
        <v>0</v>
      </c>
      <c r="H6303" s="2">
        <v>0</v>
      </c>
      <c r="I6303">
        <v>0.4</v>
      </c>
      <c r="J6303">
        <v>8</v>
      </c>
      <c r="K6303">
        <v>1.259239</v>
      </c>
      <c r="L6303">
        <v>2.60073365</v>
      </c>
    </row>
    <row r="6304" spans="1:12" x14ac:dyDescent="0.25">
      <c r="A6304" t="s">
        <v>11575</v>
      </c>
      <c r="B6304">
        <v>1</v>
      </c>
      <c r="C6304">
        <v>5</v>
      </c>
      <c r="D6304">
        <v>5</v>
      </c>
      <c r="E6304">
        <v>2705268</v>
      </c>
      <c r="F6304" s="2">
        <v>0.04</v>
      </c>
      <c r="G6304" s="2">
        <v>0</v>
      </c>
      <c r="H6304" s="2">
        <v>0</v>
      </c>
      <c r="I6304">
        <v>0.4</v>
      </c>
      <c r="J6304">
        <v>4</v>
      </c>
      <c r="K6304">
        <v>1.752634</v>
      </c>
      <c r="L6304">
        <v>1.7734219000000002</v>
      </c>
    </row>
    <row r="6305" spans="1:12" x14ac:dyDescent="0.25">
      <c r="A6305" t="s">
        <v>11575</v>
      </c>
      <c r="B6305">
        <v>1</v>
      </c>
      <c r="C6305">
        <v>6</v>
      </c>
      <c r="D6305">
        <v>7</v>
      </c>
      <c r="E6305">
        <v>5578495</v>
      </c>
      <c r="F6305" s="2">
        <v>0.01</v>
      </c>
      <c r="G6305" s="2">
        <v>0</v>
      </c>
      <c r="H6305" s="2">
        <v>0</v>
      </c>
      <c r="I6305">
        <v>0.4</v>
      </c>
      <c r="J6305">
        <v>5.8000000000000007</v>
      </c>
      <c r="K6305">
        <v>2.8892474999999997</v>
      </c>
      <c r="L6305">
        <v>2.6212366249999999</v>
      </c>
    </row>
    <row r="6306" spans="1:12" x14ac:dyDescent="0.25">
      <c r="A6306" t="s">
        <v>1097</v>
      </c>
      <c r="B6306">
        <v>1</v>
      </c>
      <c r="C6306">
        <v>27</v>
      </c>
      <c r="D6306">
        <v>25</v>
      </c>
      <c r="E6306">
        <v>1064798</v>
      </c>
      <c r="F6306" s="2">
        <v>0.06</v>
      </c>
      <c r="G6306" s="2">
        <v>0</v>
      </c>
      <c r="H6306" s="2">
        <v>0</v>
      </c>
      <c r="I6306">
        <v>0.4</v>
      </c>
      <c r="J6306">
        <v>19.600000000000001</v>
      </c>
      <c r="K6306">
        <v>1.1323989999999999</v>
      </c>
      <c r="L6306">
        <v>5.4563396500000003</v>
      </c>
    </row>
    <row r="6307" spans="1:12" x14ac:dyDescent="0.25">
      <c r="A6307" t="s">
        <v>1097</v>
      </c>
      <c r="B6307">
        <v>1</v>
      </c>
      <c r="C6307">
        <v>13</v>
      </c>
      <c r="D6307">
        <v>10</v>
      </c>
      <c r="E6307">
        <v>1458061</v>
      </c>
      <c r="F6307" s="2">
        <v>0.06</v>
      </c>
      <c r="G6307" s="2">
        <v>0</v>
      </c>
      <c r="H6307" s="2">
        <v>0</v>
      </c>
      <c r="I6307">
        <v>0.4</v>
      </c>
      <c r="J6307">
        <v>7.4</v>
      </c>
      <c r="K6307">
        <v>1.3290305</v>
      </c>
      <c r="L6307">
        <v>2.4751606750000001</v>
      </c>
    </row>
    <row r="6308" spans="1:12" x14ac:dyDescent="0.25">
      <c r="A6308" t="s">
        <v>1097</v>
      </c>
      <c r="B6308">
        <v>1</v>
      </c>
      <c r="C6308">
        <v>20</v>
      </c>
      <c r="D6308">
        <v>15</v>
      </c>
      <c r="E6308">
        <v>1576105</v>
      </c>
      <c r="F6308" s="2">
        <v>7.0000000000000007E-2</v>
      </c>
      <c r="G6308" s="2">
        <v>0</v>
      </c>
      <c r="H6308" s="2">
        <v>0.01</v>
      </c>
      <c r="I6308">
        <v>0.4</v>
      </c>
      <c r="J6308">
        <v>11</v>
      </c>
      <c r="K6308">
        <v>1.7380525</v>
      </c>
      <c r="L6308">
        <v>3.5183183750000002</v>
      </c>
    </row>
    <row r="6309" spans="1:12" x14ac:dyDescent="0.25">
      <c r="A6309" t="s">
        <v>9223</v>
      </c>
      <c r="B6309">
        <v>1</v>
      </c>
      <c r="C6309">
        <v>8</v>
      </c>
      <c r="D6309">
        <v>7</v>
      </c>
      <c r="E6309">
        <v>1485868</v>
      </c>
      <c r="F6309" s="2">
        <v>0.04</v>
      </c>
      <c r="G6309" s="2">
        <v>0</v>
      </c>
      <c r="H6309" s="2">
        <v>0</v>
      </c>
      <c r="I6309">
        <v>0.4</v>
      </c>
      <c r="J6309">
        <v>5.4</v>
      </c>
      <c r="K6309">
        <v>1.1429339999999999</v>
      </c>
      <c r="L6309">
        <v>1.9100269000000001</v>
      </c>
    </row>
    <row r="6310" spans="1:12" x14ac:dyDescent="0.25">
      <c r="A6310" t="s">
        <v>7896</v>
      </c>
      <c r="B6310">
        <v>1</v>
      </c>
      <c r="C6310">
        <v>7</v>
      </c>
      <c r="D6310">
        <v>3</v>
      </c>
      <c r="E6310">
        <v>2122489</v>
      </c>
      <c r="F6310" s="2">
        <v>0.01</v>
      </c>
      <c r="G6310" s="2">
        <v>0</v>
      </c>
      <c r="H6310" s="2">
        <v>0</v>
      </c>
      <c r="I6310">
        <v>0.4</v>
      </c>
      <c r="J6310">
        <v>1.6000000000000003</v>
      </c>
      <c r="K6310">
        <v>1.1612445</v>
      </c>
      <c r="L6310">
        <v>0.96643557499999999</v>
      </c>
    </row>
    <row r="6311" spans="1:12" x14ac:dyDescent="0.25">
      <c r="A6311" t="s">
        <v>2472</v>
      </c>
      <c r="B6311">
        <v>1</v>
      </c>
      <c r="C6311">
        <v>6</v>
      </c>
      <c r="D6311">
        <v>1</v>
      </c>
      <c r="E6311">
        <v>1390440</v>
      </c>
      <c r="F6311" s="2">
        <v>0.06</v>
      </c>
      <c r="G6311" s="2">
        <v>0</v>
      </c>
      <c r="H6311" s="2">
        <v>0</v>
      </c>
      <c r="I6311">
        <v>0.4</v>
      </c>
      <c r="J6311">
        <v>-0.19999999999999996</v>
      </c>
      <c r="K6311">
        <v>1.29522</v>
      </c>
      <c r="L6311">
        <v>0.56332700000000002</v>
      </c>
    </row>
    <row r="6312" spans="1:12" x14ac:dyDescent="0.25">
      <c r="A6312" t="s">
        <v>2472</v>
      </c>
      <c r="B6312">
        <v>1</v>
      </c>
      <c r="C6312">
        <v>6</v>
      </c>
      <c r="D6312">
        <v>5</v>
      </c>
      <c r="E6312">
        <v>992396</v>
      </c>
      <c r="F6312" s="2">
        <v>0.05</v>
      </c>
      <c r="G6312" s="2">
        <v>0</v>
      </c>
      <c r="H6312" s="2">
        <v>0</v>
      </c>
      <c r="I6312">
        <v>0.4</v>
      </c>
      <c r="J6312">
        <v>3.8</v>
      </c>
      <c r="K6312">
        <v>0.99619800000000014</v>
      </c>
      <c r="L6312">
        <v>1.4586692999999999</v>
      </c>
    </row>
    <row r="6313" spans="1:12" x14ac:dyDescent="0.25">
      <c r="A6313" t="s">
        <v>2472</v>
      </c>
      <c r="B6313">
        <v>1</v>
      </c>
      <c r="C6313">
        <v>7</v>
      </c>
      <c r="D6313">
        <v>7</v>
      </c>
      <c r="E6313">
        <v>1018706</v>
      </c>
      <c r="F6313" s="2">
        <v>7.0000000000000007E-2</v>
      </c>
      <c r="G6313" s="2">
        <v>0</v>
      </c>
      <c r="H6313" s="2">
        <v>0</v>
      </c>
      <c r="I6313">
        <v>0.4</v>
      </c>
      <c r="J6313">
        <v>5.6000000000000005</v>
      </c>
      <c r="K6313">
        <v>1.2093530000000001</v>
      </c>
      <c r="L6313">
        <v>1.9832735500000001</v>
      </c>
    </row>
    <row r="6314" spans="1:12" x14ac:dyDescent="0.25">
      <c r="A6314" t="s">
        <v>2472</v>
      </c>
      <c r="B6314">
        <v>1</v>
      </c>
      <c r="C6314">
        <v>14</v>
      </c>
      <c r="D6314">
        <v>12</v>
      </c>
      <c r="E6314">
        <v>969307</v>
      </c>
      <c r="F6314" s="2">
        <v>0.04</v>
      </c>
      <c r="G6314" s="2">
        <v>0</v>
      </c>
      <c r="H6314" s="2">
        <v>0</v>
      </c>
      <c r="I6314">
        <v>0.4</v>
      </c>
      <c r="J6314">
        <v>9.2000000000000011</v>
      </c>
      <c r="K6314">
        <v>0.88465349999999998</v>
      </c>
      <c r="L6314">
        <v>2.7696287250000005</v>
      </c>
    </row>
    <row r="6315" spans="1:12" x14ac:dyDescent="0.25">
      <c r="A6315" t="s">
        <v>2472</v>
      </c>
      <c r="B6315">
        <v>1</v>
      </c>
      <c r="C6315">
        <v>6</v>
      </c>
      <c r="D6315">
        <v>6</v>
      </c>
      <c r="E6315">
        <v>811577</v>
      </c>
      <c r="F6315" s="2">
        <v>0.06</v>
      </c>
      <c r="G6315" s="2">
        <v>0</v>
      </c>
      <c r="H6315" s="2">
        <v>0</v>
      </c>
      <c r="I6315">
        <v>0.4</v>
      </c>
      <c r="J6315">
        <v>4.8000000000000007</v>
      </c>
      <c r="K6315">
        <v>1.0057885</v>
      </c>
      <c r="L6315">
        <v>1.7120259750000004</v>
      </c>
    </row>
    <row r="6316" spans="1:12" x14ac:dyDescent="0.25">
      <c r="A6316" t="s">
        <v>2472</v>
      </c>
      <c r="B6316">
        <v>1</v>
      </c>
      <c r="C6316">
        <v>12</v>
      </c>
      <c r="D6316">
        <v>11</v>
      </c>
      <c r="E6316">
        <v>1162734</v>
      </c>
      <c r="F6316" s="2">
        <v>0.06</v>
      </c>
      <c r="G6316" s="2">
        <v>0</v>
      </c>
      <c r="H6316" s="2">
        <v>0</v>
      </c>
      <c r="I6316">
        <v>0.4</v>
      </c>
      <c r="J6316">
        <v>8.6000000000000014</v>
      </c>
      <c r="K6316">
        <v>1.1813669999999998</v>
      </c>
      <c r="L6316">
        <v>2.7234784500000004</v>
      </c>
    </row>
    <row r="6317" spans="1:12" x14ac:dyDescent="0.25">
      <c r="A6317" t="s">
        <v>19645</v>
      </c>
      <c r="B6317">
        <v>1</v>
      </c>
      <c r="C6317">
        <v>13</v>
      </c>
      <c r="D6317">
        <v>13</v>
      </c>
      <c r="E6317">
        <v>1805597</v>
      </c>
      <c r="F6317" s="2">
        <v>0.09</v>
      </c>
      <c r="G6317" s="2">
        <v>0</v>
      </c>
      <c r="H6317" s="2">
        <v>0.01</v>
      </c>
      <c r="I6317">
        <v>0.4</v>
      </c>
      <c r="J6317">
        <v>10.4</v>
      </c>
      <c r="K6317">
        <v>2.0527984999999997</v>
      </c>
      <c r="L6317">
        <v>3.4784794750000003</v>
      </c>
    </row>
    <row r="6318" spans="1:12" x14ac:dyDescent="0.25">
      <c r="A6318" t="s">
        <v>12153</v>
      </c>
      <c r="B6318">
        <v>1</v>
      </c>
      <c r="C6318">
        <v>13</v>
      </c>
      <c r="D6318">
        <v>12</v>
      </c>
      <c r="E6318">
        <v>1353109</v>
      </c>
      <c r="F6318" s="2">
        <v>0.01</v>
      </c>
      <c r="G6318" s="2">
        <v>0</v>
      </c>
      <c r="H6318" s="2">
        <v>0</v>
      </c>
      <c r="I6318">
        <v>0.4</v>
      </c>
      <c r="J6318">
        <v>9.4000000000000021</v>
      </c>
      <c r="K6318">
        <v>0.77655449999999993</v>
      </c>
      <c r="L6318">
        <v>2.7817940750000005</v>
      </c>
    </row>
    <row r="6319" spans="1:12" x14ac:dyDescent="0.25">
      <c r="A6319" t="s">
        <v>12028</v>
      </c>
      <c r="B6319">
        <v>1</v>
      </c>
      <c r="C6319">
        <v>28</v>
      </c>
      <c r="D6319">
        <v>29</v>
      </c>
      <c r="E6319">
        <v>21957640</v>
      </c>
      <c r="F6319" s="2">
        <v>0.01</v>
      </c>
      <c r="G6319" s="2">
        <v>0</v>
      </c>
      <c r="H6319" s="2">
        <v>0</v>
      </c>
      <c r="I6319">
        <v>0.4</v>
      </c>
      <c r="J6319">
        <v>23.400000000000002</v>
      </c>
      <c r="K6319">
        <v>11.078819999999999</v>
      </c>
      <c r="L6319">
        <v>9.8875869999999999</v>
      </c>
    </row>
    <row r="6320" spans="1:12" x14ac:dyDescent="0.25">
      <c r="A6320" t="s">
        <v>17991</v>
      </c>
      <c r="B6320">
        <v>1</v>
      </c>
      <c r="C6320">
        <v>6</v>
      </c>
      <c r="D6320">
        <v>6</v>
      </c>
      <c r="E6320">
        <v>1202392</v>
      </c>
      <c r="F6320" s="2">
        <v>0.02</v>
      </c>
      <c r="G6320" s="2">
        <v>0</v>
      </c>
      <c r="H6320" s="2">
        <v>0</v>
      </c>
      <c r="I6320">
        <v>0.4</v>
      </c>
      <c r="J6320">
        <v>4.8000000000000007</v>
      </c>
      <c r="K6320">
        <v>0.80119600000000002</v>
      </c>
      <c r="L6320">
        <v>1.6404186000000003</v>
      </c>
    </row>
    <row r="6321" spans="1:12" x14ac:dyDescent="0.25">
      <c r="A6321" t="s">
        <v>2999</v>
      </c>
      <c r="B6321">
        <v>1</v>
      </c>
      <c r="C6321">
        <v>6</v>
      </c>
      <c r="D6321">
        <v>1</v>
      </c>
      <c r="E6321">
        <v>180711</v>
      </c>
      <c r="F6321" s="2">
        <v>0.01</v>
      </c>
      <c r="G6321" s="2">
        <v>0</v>
      </c>
      <c r="H6321" s="2">
        <v>0.01</v>
      </c>
      <c r="I6321">
        <v>0.4</v>
      </c>
      <c r="J6321">
        <v>-0.19999999999999996</v>
      </c>
      <c r="K6321">
        <v>0.44035550000000001</v>
      </c>
      <c r="L6321">
        <v>0.264124425</v>
      </c>
    </row>
    <row r="6322" spans="1:12" x14ac:dyDescent="0.25">
      <c r="A6322" t="s">
        <v>15602</v>
      </c>
      <c r="B6322">
        <v>1</v>
      </c>
      <c r="C6322">
        <v>9</v>
      </c>
      <c r="D6322">
        <v>1</v>
      </c>
      <c r="E6322">
        <v>5579079</v>
      </c>
      <c r="F6322" s="2">
        <v>7.0000000000000007E-2</v>
      </c>
      <c r="G6322" s="2">
        <v>-0.01</v>
      </c>
      <c r="H6322" s="2">
        <v>0.01</v>
      </c>
      <c r="I6322">
        <v>0.4</v>
      </c>
      <c r="J6322">
        <v>-0.8</v>
      </c>
      <c r="K6322">
        <v>3.5895395000000003</v>
      </c>
      <c r="L6322">
        <v>1.216338825</v>
      </c>
    </row>
  </sheetData>
  <sortState xmlns:xlrd2="http://schemas.microsoft.com/office/spreadsheetml/2017/richdata2" ref="A2:L6322">
    <sortCondition ref="A2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506"/>
  <sheetViews>
    <sheetView workbookViewId="0">
      <selection activeCell="D88" sqref="D88"/>
    </sheetView>
  </sheetViews>
  <sheetFormatPr defaultRowHeight="13.8" outlineLevelRow="2" x14ac:dyDescent="0.25"/>
  <cols>
    <col min="2" max="2" width="51" bestFit="1" customWidth="1"/>
  </cols>
  <sheetData>
    <row r="1" spans="1:2" x14ac:dyDescent="0.25">
      <c r="B1" t="s">
        <v>3</v>
      </c>
    </row>
    <row r="2" spans="1:2" hidden="1" outlineLevel="2" x14ac:dyDescent="0.25">
      <c r="B2" t="s">
        <v>3893</v>
      </c>
    </row>
    <row r="3" spans="1:2" outlineLevel="1" collapsed="1" x14ac:dyDescent="0.25">
      <c r="A3" s="3" t="s">
        <v>21009</v>
      </c>
      <c r="B3">
        <f>SUBTOTAL(3,B2:B2)</f>
        <v>1</v>
      </c>
    </row>
    <row r="4" spans="1:2" hidden="1" outlineLevel="2" x14ac:dyDescent="0.25">
      <c r="B4" t="s">
        <v>367</v>
      </c>
    </row>
    <row r="5" spans="1:2" hidden="1" outlineLevel="2" x14ac:dyDescent="0.25">
      <c r="B5" t="s">
        <v>367</v>
      </c>
    </row>
    <row r="6" spans="1:2" hidden="1" outlineLevel="2" x14ac:dyDescent="0.25">
      <c r="B6" t="s">
        <v>367</v>
      </c>
    </row>
    <row r="7" spans="1:2" hidden="1" outlineLevel="2" x14ac:dyDescent="0.25">
      <c r="B7" t="s">
        <v>367</v>
      </c>
    </row>
    <row r="8" spans="1:2" outlineLevel="1" collapsed="1" x14ac:dyDescent="0.25">
      <c r="A8" s="3" t="s">
        <v>21010</v>
      </c>
      <c r="B8">
        <f>SUBTOTAL(3,B4:B7)</f>
        <v>4</v>
      </c>
    </row>
    <row r="9" spans="1:2" hidden="1" outlineLevel="2" x14ac:dyDescent="0.25">
      <c r="B9" t="s">
        <v>7546</v>
      </c>
    </row>
    <row r="10" spans="1:2" hidden="1" outlineLevel="2" x14ac:dyDescent="0.25">
      <c r="B10" t="s">
        <v>7546</v>
      </c>
    </row>
    <row r="11" spans="1:2" hidden="1" outlineLevel="2" x14ac:dyDescent="0.25">
      <c r="B11" t="s">
        <v>7546</v>
      </c>
    </row>
    <row r="12" spans="1:2" hidden="1" outlineLevel="2" x14ac:dyDescent="0.25">
      <c r="B12" t="s">
        <v>7546</v>
      </c>
    </row>
    <row r="13" spans="1:2" hidden="1" outlineLevel="2" x14ac:dyDescent="0.25">
      <c r="B13" t="s">
        <v>7546</v>
      </c>
    </row>
    <row r="14" spans="1:2" outlineLevel="1" collapsed="1" x14ac:dyDescent="0.25">
      <c r="A14" s="3" t="s">
        <v>21011</v>
      </c>
      <c r="B14">
        <f>SUBTOTAL(3,B9:B13)</f>
        <v>5</v>
      </c>
    </row>
    <row r="15" spans="1:2" hidden="1" outlineLevel="2" x14ac:dyDescent="0.25">
      <c r="B15" t="s">
        <v>1335</v>
      </c>
    </row>
    <row r="16" spans="1:2" hidden="1" outlineLevel="2" x14ac:dyDescent="0.25">
      <c r="B16" t="s">
        <v>1335</v>
      </c>
    </row>
    <row r="17" spans="1:2" hidden="1" outlineLevel="2" x14ac:dyDescent="0.25">
      <c r="B17" t="s">
        <v>1335</v>
      </c>
    </row>
    <row r="18" spans="1:2" hidden="1" outlineLevel="2" x14ac:dyDescent="0.25">
      <c r="B18" t="s">
        <v>1335</v>
      </c>
    </row>
    <row r="19" spans="1:2" hidden="1" outlineLevel="2" x14ac:dyDescent="0.25">
      <c r="B19" t="s">
        <v>1335</v>
      </c>
    </row>
    <row r="20" spans="1:2" hidden="1" outlineLevel="2" x14ac:dyDescent="0.25">
      <c r="B20" t="s">
        <v>1335</v>
      </c>
    </row>
    <row r="21" spans="1:2" hidden="1" outlineLevel="2" x14ac:dyDescent="0.25">
      <c r="B21" t="s">
        <v>1335</v>
      </c>
    </row>
    <row r="22" spans="1:2" hidden="1" outlineLevel="2" x14ac:dyDescent="0.25">
      <c r="B22" t="s">
        <v>1335</v>
      </c>
    </row>
    <row r="23" spans="1:2" hidden="1" outlineLevel="2" x14ac:dyDescent="0.25">
      <c r="B23" t="s">
        <v>1335</v>
      </c>
    </row>
    <row r="24" spans="1:2" hidden="1" outlineLevel="2" x14ac:dyDescent="0.25">
      <c r="B24" t="s">
        <v>1335</v>
      </c>
    </row>
    <row r="25" spans="1:2" hidden="1" outlineLevel="2" x14ac:dyDescent="0.25">
      <c r="B25" t="s">
        <v>1335</v>
      </c>
    </row>
    <row r="26" spans="1:2" hidden="1" outlineLevel="2" x14ac:dyDescent="0.25">
      <c r="B26" t="s">
        <v>1335</v>
      </c>
    </row>
    <row r="27" spans="1:2" hidden="1" outlineLevel="2" x14ac:dyDescent="0.25">
      <c r="B27" t="s">
        <v>1335</v>
      </c>
    </row>
    <row r="28" spans="1:2" hidden="1" outlineLevel="2" x14ac:dyDescent="0.25">
      <c r="B28" t="s">
        <v>1335</v>
      </c>
    </row>
    <row r="29" spans="1:2" hidden="1" outlineLevel="2" x14ac:dyDescent="0.25">
      <c r="B29" t="s">
        <v>1335</v>
      </c>
    </row>
    <row r="30" spans="1:2" hidden="1" outlineLevel="2" x14ac:dyDescent="0.25">
      <c r="B30" t="s">
        <v>1335</v>
      </c>
    </row>
    <row r="31" spans="1:2" hidden="1" outlineLevel="2" x14ac:dyDescent="0.25">
      <c r="B31" t="s">
        <v>1335</v>
      </c>
    </row>
    <row r="32" spans="1:2" outlineLevel="1" collapsed="1" x14ac:dyDescent="0.25">
      <c r="A32" s="3" t="s">
        <v>21012</v>
      </c>
      <c r="B32">
        <f>SUBTOTAL(3,B15:B31)</f>
        <v>17</v>
      </c>
    </row>
    <row r="33" spans="1:2" hidden="1" outlineLevel="2" x14ac:dyDescent="0.25">
      <c r="B33" t="s">
        <v>13900</v>
      </c>
    </row>
    <row r="34" spans="1:2" outlineLevel="1" collapsed="1" x14ac:dyDescent="0.25">
      <c r="A34" s="3" t="s">
        <v>21013</v>
      </c>
      <c r="B34">
        <f>SUBTOTAL(3,B33:B33)</f>
        <v>1</v>
      </c>
    </row>
    <row r="35" spans="1:2" hidden="1" outlineLevel="2" x14ac:dyDescent="0.25">
      <c r="B35" t="s">
        <v>4917</v>
      </c>
    </row>
    <row r="36" spans="1:2" hidden="1" outlineLevel="2" x14ac:dyDescent="0.25">
      <c r="B36" t="s">
        <v>4917</v>
      </c>
    </row>
    <row r="37" spans="1:2" hidden="1" outlineLevel="2" x14ac:dyDescent="0.25">
      <c r="B37" t="s">
        <v>4917</v>
      </c>
    </row>
    <row r="38" spans="1:2" outlineLevel="1" collapsed="1" x14ac:dyDescent="0.25">
      <c r="A38" s="3" t="s">
        <v>21014</v>
      </c>
      <c r="B38">
        <f>SUBTOTAL(3,B35:B37)</f>
        <v>3</v>
      </c>
    </row>
    <row r="39" spans="1:2" hidden="1" outlineLevel="2" x14ac:dyDescent="0.25">
      <c r="B39" t="s">
        <v>2246</v>
      </c>
    </row>
    <row r="40" spans="1:2" hidden="1" outlineLevel="2" x14ac:dyDescent="0.25">
      <c r="B40" t="s">
        <v>2246</v>
      </c>
    </row>
    <row r="41" spans="1:2" outlineLevel="1" collapsed="1" x14ac:dyDescent="0.25">
      <c r="A41" s="3" t="s">
        <v>21015</v>
      </c>
      <c r="B41">
        <f>SUBTOTAL(3,B39:B40)</f>
        <v>2</v>
      </c>
    </row>
    <row r="42" spans="1:2" hidden="1" outlineLevel="2" x14ac:dyDescent="0.25">
      <c r="B42" t="s">
        <v>9715</v>
      </c>
    </row>
    <row r="43" spans="1:2" outlineLevel="1" collapsed="1" x14ac:dyDescent="0.25">
      <c r="A43" s="3" t="s">
        <v>21016</v>
      </c>
      <c r="B43">
        <f>SUBTOTAL(3,B42:B42)</f>
        <v>1</v>
      </c>
    </row>
    <row r="44" spans="1:2" hidden="1" outlineLevel="2" x14ac:dyDescent="0.25">
      <c r="B44" t="s">
        <v>13008</v>
      </c>
    </row>
    <row r="45" spans="1:2" outlineLevel="1" collapsed="1" x14ac:dyDescent="0.25">
      <c r="A45" s="3" t="s">
        <v>21017</v>
      </c>
      <c r="B45">
        <f>SUBTOTAL(3,B44:B44)</f>
        <v>1</v>
      </c>
    </row>
    <row r="46" spans="1:2" hidden="1" outlineLevel="2" x14ac:dyDescent="0.25">
      <c r="B46" t="s">
        <v>20798</v>
      </c>
    </row>
    <row r="47" spans="1:2" outlineLevel="1" collapsed="1" x14ac:dyDescent="0.25">
      <c r="A47" s="3" t="s">
        <v>21018</v>
      </c>
      <c r="B47">
        <f>SUBTOTAL(3,B46:B46)</f>
        <v>1</v>
      </c>
    </row>
    <row r="48" spans="1:2" hidden="1" outlineLevel="2" x14ac:dyDescent="0.25">
      <c r="B48" t="s">
        <v>18456</v>
      </c>
    </row>
    <row r="49" spans="1:2" outlineLevel="1" collapsed="1" x14ac:dyDescent="0.25">
      <c r="A49" s="3" t="s">
        <v>21019</v>
      </c>
      <c r="B49">
        <f>SUBTOTAL(3,B48:B48)</f>
        <v>1</v>
      </c>
    </row>
    <row r="50" spans="1:2" hidden="1" outlineLevel="2" x14ac:dyDescent="0.25">
      <c r="B50" t="s">
        <v>5093</v>
      </c>
    </row>
    <row r="51" spans="1:2" hidden="1" outlineLevel="2" x14ac:dyDescent="0.25">
      <c r="B51" t="s">
        <v>5093</v>
      </c>
    </row>
    <row r="52" spans="1:2" outlineLevel="1" collapsed="1" x14ac:dyDescent="0.25">
      <c r="A52" s="3" t="s">
        <v>21020</v>
      </c>
      <c r="B52">
        <f>SUBTOTAL(3,B50:B51)</f>
        <v>2</v>
      </c>
    </row>
    <row r="53" spans="1:2" hidden="1" outlineLevel="2" x14ac:dyDescent="0.25">
      <c r="B53" t="s">
        <v>12120</v>
      </c>
    </row>
    <row r="54" spans="1:2" hidden="1" outlineLevel="2" x14ac:dyDescent="0.25">
      <c r="B54" t="s">
        <v>12120</v>
      </c>
    </row>
    <row r="55" spans="1:2" outlineLevel="1" collapsed="1" x14ac:dyDescent="0.25">
      <c r="A55" s="3" t="s">
        <v>21021</v>
      </c>
      <c r="B55">
        <f>SUBTOTAL(3,B53:B54)</f>
        <v>2</v>
      </c>
    </row>
    <row r="56" spans="1:2" hidden="1" outlineLevel="2" x14ac:dyDescent="0.25">
      <c r="B56" t="s">
        <v>93</v>
      </c>
    </row>
    <row r="57" spans="1:2" hidden="1" outlineLevel="2" x14ac:dyDescent="0.25">
      <c r="B57" t="s">
        <v>93</v>
      </c>
    </row>
    <row r="58" spans="1:2" hidden="1" outlineLevel="2" x14ac:dyDescent="0.25">
      <c r="B58" t="s">
        <v>93</v>
      </c>
    </row>
    <row r="59" spans="1:2" outlineLevel="1" collapsed="1" x14ac:dyDescent="0.25">
      <c r="A59" s="3" t="s">
        <v>21022</v>
      </c>
      <c r="B59">
        <f>SUBTOTAL(3,B56:B58)</f>
        <v>3</v>
      </c>
    </row>
    <row r="60" spans="1:2" hidden="1" outlineLevel="2" x14ac:dyDescent="0.25">
      <c r="B60" t="s">
        <v>4660</v>
      </c>
    </row>
    <row r="61" spans="1:2" hidden="1" outlineLevel="2" x14ac:dyDescent="0.25">
      <c r="B61" t="s">
        <v>4660</v>
      </c>
    </row>
    <row r="62" spans="1:2" hidden="1" outlineLevel="2" x14ac:dyDescent="0.25">
      <c r="B62" t="s">
        <v>4660</v>
      </c>
    </row>
    <row r="63" spans="1:2" outlineLevel="1" collapsed="1" x14ac:dyDescent="0.25">
      <c r="A63" s="3" t="s">
        <v>21023</v>
      </c>
      <c r="B63">
        <f>SUBTOTAL(3,B60:B62)</f>
        <v>3</v>
      </c>
    </row>
    <row r="64" spans="1:2" hidden="1" outlineLevel="2" x14ac:dyDescent="0.25">
      <c r="B64" t="s">
        <v>8983</v>
      </c>
    </row>
    <row r="65" spans="1:2" hidden="1" outlineLevel="2" x14ac:dyDescent="0.25">
      <c r="B65" t="s">
        <v>8983</v>
      </c>
    </row>
    <row r="66" spans="1:2" outlineLevel="1" collapsed="1" x14ac:dyDescent="0.25">
      <c r="A66" s="3" t="s">
        <v>21024</v>
      </c>
      <c r="B66">
        <f>SUBTOTAL(3,B64:B65)</f>
        <v>2</v>
      </c>
    </row>
    <row r="67" spans="1:2" hidden="1" outlineLevel="2" x14ac:dyDescent="0.25">
      <c r="B67" t="s">
        <v>6930</v>
      </c>
    </row>
    <row r="68" spans="1:2" outlineLevel="1" collapsed="1" x14ac:dyDescent="0.25">
      <c r="A68" s="3" t="s">
        <v>21025</v>
      </c>
      <c r="B68">
        <f>SUBTOTAL(3,B67:B67)</f>
        <v>1</v>
      </c>
    </row>
    <row r="69" spans="1:2" hidden="1" outlineLevel="2" x14ac:dyDescent="0.25">
      <c r="B69" t="s">
        <v>14838</v>
      </c>
    </row>
    <row r="70" spans="1:2" outlineLevel="1" collapsed="1" x14ac:dyDescent="0.25">
      <c r="A70" s="3" t="s">
        <v>21026</v>
      </c>
      <c r="B70">
        <f>SUBTOTAL(3,B69:B69)</f>
        <v>1</v>
      </c>
    </row>
    <row r="71" spans="1:2" hidden="1" outlineLevel="2" x14ac:dyDescent="0.25">
      <c r="B71" t="s">
        <v>1990</v>
      </c>
    </row>
    <row r="72" spans="1:2" outlineLevel="1" collapsed="1" x14ac:dyDescent="0.25">
      <c r="A72" s="3" t="s">
        <v>21027</v>
      </c>
      <c r="B72">
        <f>SUBTOTAL(3,B71:B71)</f>
        <v>1</v>
      </c>
    </row>
    <row r="73" spans="1:2" hidden="1" outlineLevel="2" x14ac:dyDescent="0.25">
      <c r="B73" t="s">
        <v>19694</v>
      </c>
    </row>
    <row r="74" spans="1:2" outlineLevel="1" collapsed="1" x14ac:dyDescent="0.25">
      <c r="A74" s="3" t="s">
        <v>21028</v>
      </c>
      <c r="B74">
        <f>SUBTOTAL(3,B73:B73)</f>
        <v>1</v>
      </c>
    </row>
    <row r="75" spans="1:2" hidden="1" outlineLevel="2" x14ac:dyDescent="0.25">
      <c r="B75" t="s">
        <v>1657</v>
      </c>
    </row>
    <row r="76" spans="1:2" outlineLevel="1" collapsed="1" x14ac:dyDescent="0.25">
      <c r="A76" s="3" t="s">
        <v>21029</v>
      </c>
      <c r="B76">
        <f>SUBTOTAL(3,B75:B75)</f>
        <v>1</v>
      </c>
    </row>
    <row r="77" spans="1:2" hidden="1" outlineLevel="2" x14ac:dyDescent="0.25">
      <c r="B77" t="s">
        <v>12556</v>
      </c>
    </row>
    <row r="78" spans="1:2" hidden="1" outlineLevel="2" x14ac:dyDescent="0.25">
      <c r="B78" t="s">
        <v>12556</v>
      </c>
    </row>
    <row r="79" spans="1:2" hidden="1" outlineLevel="2" x14ac:dyDescent="0.25">
      <c r="B79" t="s">
        <v>12556</v>
      </c>
    </row>
    <row r="80" spans="1:2" hidden="1" outlineLevel="2" x14ac:dyDescent="0.25">
      <c r="B80" t="s">
        <v>12556</v>
      </c>
    </row>
    <row r="81" spans="1:2" hidden="1" outlineLevel="2" x14ac:dyDescent="0.25">
      <c r="B81" t="s">
        <v>12556</v>
      </c>
    </row>
    <row r="82" spans="1:2" outlineLevel="1" collapsed="1" x14ac:dyDescent="0.25">
      <c r="A82" s="3" t="s">
        <v>21030</v>
      </c>
      <c r="B82">
        <f>SUBTOTAL(3,B77:B81)</f>
        <v>5</v>
      </c>
    </row>
    <row r="83" spans="1:2" hidden="1" outlineLevel="2" x14ac:dyDescent="0.25">
      <c r="B83" t="s">
        <v>5463</v>
      </c>
    </row>
    <row r="84" spans="1:2" hidden="1" outlineLevel="2" x14ac:dyDescent="0.25">
      <c r="B84" t="s">
        <v>5463</v>
      </c>
    </row>
    <row r="85" spans="1:2" hidden="1" outlineLevel="2" x14ac:dyDescent="0.25">
      <c r="B85" t="s">
        <v>5463</v>
      </c>
    </row>
    <row r="86" spans="1:2" hidden="1" outlineLevel="2" x14ac:dyDescent="0.25">
      <c r="B86" t="s">
        <v>5463</v>
      </c>
    </row>
    <row r="87" spans="1:2" hidden="1" outlineLevel="2" x14ac:dyDescent="0.25">
      <c r="B87" t="s">
        <v>5463</v>
      </c>
    </row>
    <row r="88" spans="1:2" outlineLevel="1" collapsed="1" x14ac:dyDescent="0.25">
      <c r="A88" s="3" t="s">
        <v>21031</v>
      </c>
      <c r="B88">
        <f>SUBTOTAL(3,B83:B87)</f>
        <v>5</v>
      </c>
    </row>
    <row r="89" spans="1:2" hidden="1" outlineLevel="2" x14ac:dyDescent="0.25">
      <c r="B89" t="s">
        <v>4412</v>
      </c>
    </row>
    <row r="90" spans="1:2" hidden="1" outlineLevel="2" x14ac:dyDescent="0.25">
      <c r="B90" t="s">
        <v>4412</v>
      </c>
    </row>
    <row r="91" spans="1:2" hidden="1" outlineLevel="2" x14ac:dyDescent="0.25">
      <c r="B91" t="s">
        <v>4412</v>
      </c>
    </row>
    <row r="92" spans="1:2" outlineLevel="1" collapsed="1" x14ac:dyDescent="0.25">
      <c r="A92" s="3" t="s">
        <v>21032</v>
      </c>
      <c r="B92">
        <f>SUBTOTAL(3,B89:B91)</f>
        <v>3</v>
      </c>
    </row>
    <row r="93" spans="1:2" hidden="1" outlineLevel="2" x14ac:dyDescent="0.25">
      <c r="B93" t="s">
        <v>2618</v>
      </c>
    </row>
    <row r="94" spans="1:2" hidden="1" outlineLevel="2" x14ac:dyDescent="0.25">
      <c r="B94" t="s">
        <v>2618</v>
      </c>
    </row>
    <row r="95" spans="1:2" hidden="1" outlineLevel="2" x14ac:dyDescent="0.25">
      <c r="B95" t="s">
        <v>2618</v>
      </c>
    </row>
    <row r="96" spans="1:2" hidden="1" outlineLevel="2" x14ac:dyDescent="0.25">
      <c r="B96" t="s">
        <v>2618</v>
      </c>
    </row>
    <row r="97" spans="2:2" hidden="1" outlineLevel="2" x14ac:dyDescent="0.25">
      <c r="B97" t="s">
        <v>2618</v>
      </c>
    </row>
    <row r="98" spans="2:2" hidden="1" outlineLevel="2" x14ac:dyDescent="0.25">
      <c r="B98" t="s">
        <v>2618</v>
      </c>
    </row>
    <row r="99" spans="2:2" hidden="1" outlineLevel="2" x14ac:dyDescent="0.25">
      <c r="B99" t="s">
        <v>2618</v>
      </c>
    </row>
    <row r="100" spans="2:2" hidden="1" outlineLevel="2" x14ac:dyDescent="0.25">
      <c r="B100" t="s">
        <v>2618</v>
      </c>
    </row>
    <row r="101" spans="2:2" hidden="1" outlineLevel="2" x14ac:dyDescent="0.25">
      <c r="B101" t="s">
        <v>2618</v>
      </c>
    </row>
    <row r="102" spans="2:2" hidden="1" outlineLevel="2" x14ac:dyDescent="0.25">
      <c r="B102" t="s">
        <v>2618</v>
      </c>
    </row>
    <row r="103" spans="2:2" hidden="1" outlineLevel="2" x14ac:dyDescent="0.25">
      <c r="B103" t="s">
        <v>2618</v>
      </c>
    </row>
    <row r="104" spans="2:2" hidden="1" outlineLevel="2" x14ac:dyDescent="0.25">
      <c r="B104" t="s">
        <v>2618</v>
      </c>
    </row>
    <row r="105" spans="2:2" hidden="1" outlineLevel="2" x14ac:dyDescent="0.25">
      <c r="B105" t="s">
        <v>2618</v>
      </c>
    </row>
    <row r="106" spans="2:2" hidden="1" outlineLevel="2" x14ac:dyDescent="0.25">
      <c r="B106" t="s">
        <v>2618</v>
      </c>
    </row>
    <row r="107" spans="2:2" hidden="1" outlineLevel="2" x14ac:dyDescent="0.25">
      <c r="B107" t="s">
        <v>2618</v>
      </c>
    </row>
    <row r="108" spans="2:2" hidden="1" outlineLevel="2" x14ac:dyDescent="0.25">
      <c r="B108" t="s">
        <v>2618</v>
      </c>
    </row>
    <row r="109" spans="2:2" hidden="1" outlineLevel="2" x14ac:dyDescent="0.25">
      <c r="B109" t="s">
        <v>2618</v>
      </c>
    </row>
    <row r="110" spans="2:2" hidden="1" outlineLevel="2" x14ac:dyDescent="0.25">
      <c r="B110" t="s">
        <v>2618</v>
      </c>
    </row>
    <row r="111" spans="2:2" hidden="1" outlineLevel="2" x14ac:dyDescent="0.25">
      <c r="B111" t="s">
        <v>2618</v>
      </c>
    </row>
    <row r="112" spans="2:2" hidden="1" outlineLevel="2" x14ac:dyDescent="0.25">
      <c r="B112" t="s">
        <v>2618</v>
      </c>
    </row>
    <row r="113" spans="1:2" hidden="1" outlineLevel="2" x14ac:dyDescent="0.25">
      <c r="B113" t="s">
        <v>2618</v>
      </c>
    </row>
    <row r="114" spans="1:2" hidden="1" outlineLevel="2" x14ac:dyDescent="0.25">
      <c r="B114" t="s">
        <v>2618</v>
      </c>
    </row>
    <row r="115" spans="1:2" outlineLevel="1" collapsed="1" x14ac:dyDescent="0.25">
      <c r="A115" s="3" t="s">
        <v>21033</v>
      </c>
      <c r="B115">
        <f>SUBTOTAL(3,B93:B114)</f>
        <v>22</v>
      </c>
    </row>
    <row r="116" spans="1:2" hidden="1" outlineLevel="2" x14ac:dyDescent="0.25">
      <c r="B116" t="s">
        <v>20872</v>
      </c>
    </row>
    <row r="117" spans="1:2" outlineLevel="1" collapsed="1" x14ac:dyDescent="0.25">
      <c r="A117" s="3" t="s">
        <v>21034</v>
      </c>
      <c r="B117">
        <f>SUBTOTAL(3,B116:B116)</f>
        <v>1</v>
      </c>
    </row>
    <row r="118" spans="1:2" hidden="1" outlineLevel="2" x14ac:dyDescent="0.25">
      <c r="B118" t="s">
        <v>8288</v>
      </c>
    </row>
    <row r="119" spans="1:2" hidden="1" outlineLevel="2" x14ac:dyDescent="0.25">
      <c r="B119" t="s">
        <v>8288</v>
      </c>
    </row>
    <row r="120" spans="1:2" hidden="1" outlineLevel="2" x14ac:dyDescent="0.25">
      <c r="B120" t="s">
        <v>8288</v>
      </c>
    </row>
    <row r="121" spans="1:2" hidden="1" outlineLevel="2" x14ac:dyDescent="0.25">
      <c r="B121" t="s">
        <v>8288</v>
      </c>
    </row>
    <row r="122" spans="1:2" outlineLevel="1" collapsed="1" x14ac:dyDescent="0.25">
      <c r="A122" s="3" t="s">
        <v>21035</v>
      </c>
      <c r="B122">
        <f>SUBTOTAL(3,B118:B121)</f>
        <v>4</v>
      </c>
    </row>
    <row r="123" spans="1:2" hidden="1" outlineLevel="2" x14ac:dyDescent="0.25">
      <c r="B123" t="s">
        <v>16028</v>
      </c>
    </row>
    <row r="124" spans="1:2" outlineLevel="1" collapsed="1" x14ac:dyDescent="0.25">
      <c r="A124" s="3" t="s">
        <v>21036</v>
      </c>
      <c r="B124">
        <f>SUBTOTAL(3,B123:B123)</f>
        <v>1</v>
      </c>
    </row>
    <row r="125" spans="1:2" hidden="1" outlineLevel="2" x14ac:dyDescent="0.25">
      <c r="B125" t="s">
        <v>8136</v>
      </c>
    </row>
    <row r="126" spans="1:2" outlineLevel="1" collapsed="1" x14ac:dyDescent="0.25">
      <c r="A126" s="3" t="s">
        <v>21037</v>
      </c>
      <c r="B126">
        <f>SUBTOTAL(3,B125:B125)</f>
        <v>1</v>
      </c>
    </row>
    <row r="127" spans="1:2" hidden="1" outlineLevel="2" x14ac:dyDescent="0.25">
      <c r="B127" t="s">
        <v>3750</v>
      </c>
    </row>
    <row r="128" spans="1:2" outlineLevel="1" collapsed="1" x14ac:dyDescent="0.25">
      <c r="A128" s="3" t="s">
        <v>21038</v>
      </c>
      <c r="B128">
        <f>SUBTOTAL(3,B127:B127)</f>
        <v>1</v>
      </c>
    </row>
    <row r="129" spans="1:2" hidden="1" outlineLevel="2" x14ac:dyDescent="0.25">
      <c r="B129" t="s">
        <v>14535</v>
      </c>
    </row>
    <row r="130" spans="1:2" hidden="1" outlineLevel="2" x14ac:dyDescent="0.25">
      <c r="B130" t="s">
        <v>14535</v>
      </c>
    </row>
    <row r="131" spans="1:2" outlineLevel="1" collapsed="1" x14ac:dyDescent="0.25">
      <c r="A131" s="3" t="s">
        <v>21039</v>
      </c>
      <c r="B131">
        <f>SUBTOTAL(3,B129:B130)</f>
        <v>2</v>
      </c>
    </row>
    <row r="132" spans="1:2" hidden="1" outlineLevel="2" x14ac:dyDescent="0.25">
      <c r="B132" t="s">
        <v>617</v>
      </c>
    </row>
    <row r="133" spans="1:2" outlineLevel="1" collapsed="1" x14ac:dyDescent="0.25">
      <c r="A133" s="3" t="s">
        <v>21040</v>
      </c>
      <c r="B133">
        <f>SUBTOTAL(3,B132:B132)</f>
        <v>1</v>
      </c>
    </row>
    <row r="134" spans="1:2" hidden="1" outlineLevel="2" x14ac:dyDescent="0.25">
      <c r="B134" t="s">
        <v>15699</v>
      </c>
    </row>
    <row r="135" spans="1:2" outlineLevel="1" collapsed="1" x14ac:dyDescent="0.25">
      <c r="A135" s="3" t="s">
        <v>21041</v>
      </c>
      <c r="B135">
        <f>SUBTOTAL(3,B134:B134)</f>
        <v>1</v>
      </c>
    </row>
    <row r="136" spans="1:2" hidden="1" outlineLevel="2" x14ac:dyDescent="0.25">
      <c r="B136" t="s">
        <v>12549</v>
      </c>
    </row>
    <row r="137" spans="1:2" hidden="1" outlineLevel="2" x14ac:dyDescent="0.25">
      <c r="B137" t="s">
        <v>12549</v>
      </c>
    </row>
    <row r="138" spans="1:2" outlineLevel="1" collapsed="1" x14ac:dyDescent="0.25">
      <c r="A138" s="3" t="s">
        <v>21042</v>
      </c>
      <c r="B138">
        <f>SUBTOTAL(3,B136:B137)</f>
        <v>2</v>
      </c>
    </row>
    <row r="139" spans="1:2" hidden="1" outlineLevel="2" x14ac:dyDescent="0.25">
      <c r="B139" t="s">
        <v>8144</v>
      </c>
    </row>
    <row r="140" spans="1:2" hidden="1" outlineLevel="2" x14ac:dyDescent="0.25">
      <c r="B140" t="s">
        <v>8144</v>
      </c>
    </row>
    <row r="141" spans="1:2" hidden="1" outlineLevel="2" x14ac:dyDescent="0.25">
      <c r="B141" t="s">
        <v>8144</v>
      </c>
    </row>
    <row r="142" spans="1:2" hidden="1" outlineLevel="2" x14ac:dyDescent="0.25">
      <c r="B142" t="s">
        <v>8144</v>
      </c>
    </row>
    <row r="143" spans="1:2" outlineLevel="1" collapsed="1" x14ac:dyDescent="0.25">
      <c r="A143" s="3" t="s">
        <v>21043</v>
      </c>
      <c r="B143">
        <f>SUBTOTAL(3,B139:B142)</f>
        <v>4</v>
      </c>
    </row>
    <row r="144" spans="1:2" hidden="1" outlineLevel="2" x14ac:dyDescent="0.25">
      <c r="B144" t="s">
        <v>11788</v>
      </c>
    </row>
    <row r="145" spans="1:2" outlineLevel="1" collapsed="1" x14ac:dyDescent="0.25">
      <c r="A145" s="3" t="s">
        <v>21044</v>
      </c>
      <c r="B145">
        <f>SUBTOTAL(3,B144:B144)</f>
        <v>1</v>
      </c>
    </row>
    <row r="146" spans="1:2" hidden="1" outlineLevel="2" x14ac:dyDescent="0.25">
      <c r="B146" t="s">
        <v>9418</v>
      </c>
    </row>
    <row r="147" spans="1:2" outlineLevel="1" collapsed="1" x14ac:dyDescent="0.25">
      <c r="A147" s="3" t="s">
        <v>21045</v>
      </c>
      <c r="B147">
        <f>SUBTOTAL(3,B146:B146)</f>
        <v>1</v>
      </c>
    </row>
    <row r="148" spans="1:2" hidden="1" outlineLevel="2" x14ac:dyDescent="0.25">
      <c r="B148" t="s">
        <v>15777</v>
      </c>
    </row>
    <row r="149" spans="1:2" outlineLevel="1" collapsed="1" x14ac:dyDescent="0.25">
      <c r="A149" s="3" t="s">
        <v>21046</v>
      </c>
      <c r="B149">
        <f>SUBTOTAL(3,B148:B148)</f>
        <v>1</v>
      </c>
    </row>
    <row r="150" spans="1:2" hidden="1" outlineLevel="2" x14ac:dyDescent="0.25">
      <c r="B150" t="s">
        <v>20421</v>
      </c>
    </row>
    <row r="151" spans="1:2" outlineLevel="1" collapsed="1" x14ac:dyDescent="0.25">
      <c r="A151" s="3" t="s">
        <v>21047</v>
      </c>
      <c r="B151">
        <f>SUBTOTAL(3,B150:B150)</f>
        <v>1</v>
      </c>
    </row>
    <row r="152" spans="1:2" hidden="1" outlineLevel="2" x14ac:dyDescent="0.25">
      <c r="B152" t="s">
        <v>1401</v>
      </c>
    </row>
    <row r="153" spans="1:2" outlineLevel="1" collapsed="1" x14ac:dyDescent="0.25">
      <c r="A153" s="3" t="s">
        <v>21048</v>
      </c>
      <c r="B153">
        <f>SUBTOTAL(3,B152:B152)</f>
        <v>1</v>
      </c>
    </row>
    <row r="154" spans="1:2" hidden="1" outlineLevel="2" x14ac:dyDescent="0.25">
      <c r="B154" t="s">
        <v>587</v>
      </c>
    </row>
    <row r="155" spans="1:2" outlineLevel="1" collapsed="1" x14ac:dyDescent="0.25">
      <c r="A155" s="3" t="s">
        <v>21049</v>
      </c>
      <c r="B155">
        <f>SUBTOTAL(3,B154:B154)</f>
        <v>1</v>
      </c>
    </row>
    <row r="156" spans="1:2" hidden="1" outlineLevel="2" x14ac:dyDescent="0.25">
      <c r="B156" t="s">
        <v>5686</v>
      </c>
    </row>
    <row r="157" spans="1:2" outlineLevel="1" collapsed="1" x14ac:dyDescent="0.25">
      <c r="A157" s="3" t="s">
        <v>21050</v>
      </c>
      <c r="B157">
        <f>SUBTOTAL(3,B156:B156)</f>
        <v>1</v>
      </c>
    </row>
    <row r="158" spans="1:2" hidden="1" outlineLevel="2" x14ac:dyDescent="0.25">
      <c r="B158" t="s">
        <v>7058</v>
      </c>
    </row>
    <row r="159" spans="1:2" outlineLevel="1" collapsed="1" x14ac:dyDescent="0.25">
      <c r="A159" s="3" t="s">
        <v>21051</v>
      </c>
      <c r="B159">
        <f>SUBTOTAL(3,B158:B158)</f>
        <v>1</v>
      </c>
    </row>
    <row r="160" spans="1:2" hidden="1" outlineLevel="2" x14ac:dyDescent="0.25">
      <c r="B160" t="s">
        <v>5435</v>
      </c>
    </row>
    <row r="161" spans="1:2" outlineLevel="1" collapsed="1" x14ac:dyDescent="0.25">
      <c r="A161" s="3" t="s">
        <v>21052</v>
      </c>
      <c r="B161">
        <f>SUBTOTAL(3,B160:B160)</f>
        <v>1</v>
      </c>
    </row>
    <row r="162" spans="1:2" hidden="1" outlineLevel="2" x14ac:dyDescent="0.25">
      <c r="B162" t="s">
        <v>1623</v>
      </c>
    </row>
    <row r="163" spans="1:2" outlineLevel="1" collapsed="1" x14ac:dyDescent="0.25">
      <c r="A163" s="3" t="s">
        <v>21053</v>
      </c>
      <c r="B163">
        <f>SUBTOTAL(3,B162:B162)</f>
        <v>1</v>
      </c>
    </row>
    <row r="164" spans="1:2" hidden="1" outlineLevel="2" x14ac:dyDescent="0.25">
      <c r="B164" t="s">
        <v>20714</v>
      </c>
    </row>
    <row r="165" spans="1:2" outlineLevel="1" collapsed="1" x14ac:dyDescent="0.25">
      <c r="A165" s="3" t="s">
        <v>21054</v>
      </c>
      <c r="B165">
        <f>SUBTOTAL(3,B164:B164)</f>
        <v>1</v>
      </c>
    </row>
    <row r="166" spans="1:2" hidden="1" outlineLevel="2" x14ac:dyDescent="0.25">
      <c r="B166" t="s">
        <v>6413</v>
      </c>
    </row>
    <row r="167" spans="1:2" outlineLevel="1" collapsed="1" x14ac:dyDescent="0.25">
      <c r="A167" s="3" t="s">
        <v>21055</v>
      </c>
      <c r="B167">
        <f>SUBTOTAL(3,B166:B166)</f>
        <v>1</v>
      </c>
    </row>
    <row r="168" spans="1:2" hidden="1" outlineLevel="2" x14ac:dyDescent="0.25">
      <c r="B168" t="s">
        <v>19349</v>
      </c>
    </row>
    <row r="169" spans="1:2" outlineLevel="1" collapsed="1" x14ac:dyDescent="0.25">
      <c r="A169" s="3" t="s">
        <v>21056</v>
      </c>
      <c r="B169">
        <f>SUBTOTAL(3,B168:B168)</f>
        <v>1</v>
      </c>
    </row>
    <row r="170" spans="1:2" hidden="1" outlineLevel="2" x14ac:dyDescent="0.25">
      <c r="B170" t="s">
        <v>2107</v>
      </c>
    </row>
    <row r="171" spans="1:2" hidden="1" outlineLevel="2" x14ac:dyDescent="0.25">
      <c r="B171" t="s">
        <v>2107</v>
      </c>
    </row>
    <row r="172" spans="1:2" hidden="1" outlineLevel="2" x14ac:dyDescent="0.25">
      <c r="B172" t="s">
        <v>2107</v>
      </c>
    </row>
    <row r="173" spans="1:2" hidden="1" outlineLevel="2" x14ac:dyDescent="0.25">
      <c r="B173" t="s">
        <v>2107</v>
      </c>
    </row>
    <row r="174" spans="1:2" hidden="1" outlineLevel="2" x14ac:dyDescent="0.25">
      <c r="B174" t="s">
        <v>2107</v>
      </c>
    </row>
    <row r="175" spans="1:2" outlineLevel="1" collapsed="1" x14ac:dyDescent="0.25">
      <c r="A175" s="3" t="s">
        <v>21057</v>
      </c>
      <c r="B175">
        <f>SUBTOTAL(3,B170:B174)</f>
        <v>5</v>
      </c>
    </row>
    <row r="176" spans="1:2" hidden="1" outlineLevel="2" x14ac:dyDescent="0.25">
      <c r="B176" t="s">
        <v>2968</v>
      </c>
    </row>
    <row r="177" spans="1:2" outlineLevel="1" collapsed="1" x14ac:dyDescent="0.25">
      <c r="A177" s="3" t="s">
        <v>21058</v>
      </c>
      <c r="B177">
        <f>SUBTOTAL(3,B176:B176)</f>
        <v>1</v>
      </c>
    </row>
    <row r="178" spans="1:2" hidden="1" outlineLevel="2" x14ac:dyDescent="0.25">
      <c r="B178" t="s">
        <v>644</v>
      </c>
    </row>
    <row r="179" spans="1:2" hidden="1" outlineLevel="2" x14ac:dyDescent="0.25">
      <c r="B179" t="s">
        <v>644</v>
      </c>
    </row>
    <row r="180" spans="1:2" hidden="1" outlineLevel="2" x14ac:dyDescent="0.25">
      <c r="B180" t="s">
        <v>644</v>
      </c>
    </row>
    <row r="181" spans="1:2" hidden="1" outlineLevel="2" x14ac:dyDescent="0.25">
      <c r="B181" t="s">
        <v>644</v>
      </c>
    </row>
    <row r="182" spans="1:2" hidden="1" outlineLevel="2" x14ac:dyDescent="0.25">
      <c r="B182" t="s">
        <v>644</v>
      </c>
    </row>
    <row r="183" spans="1:2" hidden="1" outlineLevel="2" x14ac:dyDescent="0.25">
      <c r="B183" t="s">
        <v>644</v>
      </c>
    </row>
    <row r="184" spans="1:2" outlineLevel="1" collapsed="1" x14ac:dyDescent="0.25">
      <c r="A184" s="3" t="s">
        <v>21059</v>
      </c>
      <c r="B184">
        <f>SUBTOTAL(3,B178:B183)</f>
        <v>6</v>
      </c>
    </row>
    <row r="185" spans="1:2" hidden="1" outlineLevel="2" x14ac:dyDescent="0.25">
      <c r="B185" t="s">
        <v>4858</v>
      </c>
    </row>
    <row r="186" spans="1:2" outlineLevel="1" collapsed="1" x14ac:dyDescent="0.25">
      <c r="A186" s="3" t="s">
        <v>21060</v>
      </c>
      <c r="B186">
        <f>SUBTOTAL(3,B185:B185)</f>
        <v>1</v>
      </c>
    </row>
    <row r="187" spans="1:2" hidden="1" outlineLevel="2" x14ac:dyDescent="0.25">
      <c r="B187" t="s">
        <v>9487</v>
      </c>
    </row>
    <row r="188" spans="1:2" outlineLevel="1" collapsed="1" x14ac:dyDescent="0.25">
      <c r="A188" s="3" t="s">
        <v>21061</v>
      </c>
      <c r="B188">
        <f>SUBTOTAL(3,B187:B187)</f>
        <v>1</v>
      </c>
    </row>
    <row r="189" spans="1:2" hidden="1" outlineLevel="2" x14ac:dyDescent="0.25">
      <c r="B189" t="s">
        <v>15391</v>
      </c>
    </row>
    <row r="190" spans="1:2" outlineLevel="1" collapsed="1" x14ac:dyDescent="0.25">
      <c r="A190" s="3" t="s">
        <v>21062</v>
      </c>
      <c r="B190">
        <f>SUBTOTAL(3,B189:B189)</f>
        <v>1</v>
      </c>
    </row>
    <row r="191" spans="1:2" hidden="1" outlineLevel="2" x14ac:dyDescent="0.25">
      <c r="B191" t="s">
        <v>18509</v>
      </c>
    </row>
    <row r="192" spans="1:2" outlineLevel="1" collapsed="1" x14ac:dyDescent="0.25">
      <c r="A192" s="3" t="s">
        <v>21063</v>
      </c>
      <c r="B192">
        <f>SUBTOTAL(3,B191:B191)</f>
        <v>1</v>
      </c>
    </row>
    <row r="193" spans="1:2" hidden="1" outlineLevel="2" x14ac:dyDescent="0.25">
      <c r="B193" t="s">
        <v>19156</v>
      </c>
    </row>
    <row r="194" spans="1:2" outlineLevel="1" collapsed="1" x14ac:dyDescent="0.25">
      <c r="A194" s="3" t="s">
        <v>21064</v>
      </c>
      <c r="B194">
        <f>SUBTOTAL(3,B193:B193)</f>
        <v>1</v>
      </c>
    </row>
    <row r="195" spans="1:2" hidden="1" outlineLevel="2" x14ac:dyDescent="0.25">
      <c r="B195" t="s">
        <v>18924</v>
      </c>
    </row>
    <row r="196" spans="1:2" outlineLevel="1" collapsed="1" x14ac:dyDescent="0.25">
      <c r="A196" s="3" t="s">
        <v>21065</v>
      </c>
      <c r="B196">
        <f>SUBTOTAL(3,B195:B195)</f>
        <v>1</v>
      </c>
    </row>
    <row r="197" spans="1:2" hidden="1" outlineLevel="2" x14ac:dyDescent="0.25">
      <c r="B197" t="s">
        <v>2778</v>
      </c>
    </row>
    <row r="198" spans="1:2" outlineLevel="1" collapsed="1" x14ac:dyDescent="0.25">
      <c r="A198" s="3" t="s">
        <v>21066</v>
      </c>
      <c r="B198">
        <f>SUBTOTAL(3,B197:B197)</f>
        <v>1</v>
      </c>
    </row>
    <row r="199" spans="1:2" hidden="1" outlineLevel="2" x14ac:dyDescent="0.25">
      <c r="B199" t="s">
        <v>6034</v>
      </c>
    </row>
    <row r="200" spans="1:2" hidden="1" outlineLevel="2" x14ac:dyDescent="0.25">
      <c r="B200" t="s">
        <v>6034</v>
      </c>
    </row>
    <row r="201" spans="1:2" hidden="1" outlineLevel="2" x14ac:dyDescent="0.25">
      <c r="B201" t="s">
        <v>6034</v>
      </c>
    </row>
    <row r="202" spans="1:2" hidden="1" outlineLevel="2" x14ac:dyDescent="0.25">
      <c r="B202" t="s">
        <v>6034</v>
      </c>
    </row>
    <row r="203" spans="1:2" outlineLevel="1" collapsed="1" x14ac:dyDescent="0.25">
      <c r="A203" s="3" t="s">
        <v>21067</v>
      </c>
      <c r="B203">
        <f>SUBTOTAL(3,B199:B202)</f>
        <v>4</v>
      </c>
    </row>
    <row r="204" spans="1:2" hidden="1" outlineLevel="2" x14ac:dyDescent="0.25">
      <c r="B204" t="s">
        <v>7250</v>
      </c>
    </row>
    <row r="205" spans="1:2" outlineLevel="1" collapsed="1" x14ac:dyDescent="0.25">
      <c r="A205" s="3" t="s">
        <v>21068</v>
      </c>
      <c r="B205">
        <f>SUBTOTAL(3,B204:B204)</f>
        <v>1</v>
      </c>
    </row>
    <row r="206" spans="1:2" hidden="1" outlineLevel="2" x14ac:dyDescent="0.25">
      <c r="B206" t="s">
        <v>16270</v>
      </c>
    </row>
    <row r="207" spans="1:2" outlineLevel="1" collapsed="1" x14ac:dyDescent="0.25">
      <c r="A207" s="3" t="s">
        <v>21069</v>
      </c>
      <c r="B207">
        <f>SUBTOTAL(3,B206:B206)</f>
        <v>1</v>
      </c>
    </row>
    <row r="208" spans="1:2" hidden="1" outlineLevel="2" x14ac:dyDescent="0.25">
      <c r="B208" t="s">
        <v>12285</v>
      </c>
    </row>
    <row r="209" spans="1:2" hidden="1" outlineLevel="2" x14ac:dyDescent="0.25">
      <c r="B209" t="s">
        <v>12285</v>
      </c>
    </row>
    <row r="210" spans="1:2" hidden="1" outlineLevel="2" x14ac:dyDescent="0.25">
      <c r="B210" t="s">
        <v>12285</v>
      </c>
    </row>
    <row r="211" spans="1:2" hidden="1" outlineLevel="2" x14ac:dyDescent="0.25">
      <c r="B211" t="s">
        <v>12285</v>
      </c>
    </row>
    <row r="212" spans="1:2" outlineLevel="1" collapsed="1" x14ac:dyDescent="0.25">
      <c r="A212" s="3" t="s">
        <v>21070</v>
      </c>
      <c r="B212">
        <f>SUBTOTAL(3,B208:B211)</f>
        <v>4</v>
      </c>
    </row>
    <row r="213" spans="1:2" hidden="1" outlineLevel="2" x14ac:dyDescent="0.25">
      <c r="B213" t="s">
        <v>19012</v>
      </c>
    </row>
    <row r="214" spans="1:2" outlineLevel="1" collapsed="1" x14ac:dyDescent="0.25">
      <c r="A214" s="3" t="s">
        <v>21071</v>
      </c>
      <c r="B214">
        <f>SUBTOTAL(3,B213:B213)</f>
        <v>1</v>
      </c>
    </row>
    <row r="215" spans="1:2" hidden="1" outlineLevel="2" x14ac:dyDescent="0.25">
      <c r="B215" t="s">
        <v>2955</v>
      </c>
    </row>
    <row r="216" spans="1:2" outlineLevel="1" collapsed="1" x14ac:dyDescent="0.25">
      <c r="A216" s="3" t="s">
        <v>21072</v>
      </c>
      <c r="B216">
        <f>SUBTOTAL(3,B215:B215)</f>
        <v>1</v>
      </c>
    </row>
    <row r="217" spans="1:2" hidden="1" outlineLevel="2" x14ac:dyDescent="0.25">
      <c r="B217" t="s">
        <v>2192</v>
      </c>
    </row>
    <row r="218" spans="1:2" outlineLevel="1" collapsed="1" x14ac:dyDescent="0.25">
      <c r="A218" s="3" t="s">
        <v>21073</v>
      </c>
      <c r="B218">
        <f>SUBTOTAL(3,B217:B217)</f>
        <v>1</v>
      </c>
    </row>
    <row r="219" spans="1:2" hidden="1" outlineLevel="2" x14ac:dyDescent="0.25">
      <c r="B219" t="s">
        <v>9075</v>
      </c>
    </row>
    <row r="220" spans="1:2" outlineLevel="1" collapsed="1" x14ac:dyDescent="0.25">
      <c r="A220" s="3" t="s">
        <v>21074</v>
      </c>
      <c r="B220">
        <f>SUBTOTAL(3,B219:B219)</f>
        <v>1</v>
      </c>
    </row>
    <row r="221" spans="1:2" hidden="1" outlineLevel="2" x14ac:dyDescent="0.25">
      <c r="B221" t="s">
        <v>1024</v>
      </c>
    </row>
    <row r="222" spans="1:2" hidden="1" outlineLevel="2" x14ac:dyDescent="0.25">
      <c r="B222" t="s">
        <v>1024</v>
      </c>
    </row>
    <row r="223" spans="1:2" hidden="1" outlineLevel="2" x14ac:dyDescent="0.25">
      <c r="B223" t="s">
        <v>1024</v>
      </c>
    </row>
    <row r="224" spans="1:2" hidden="1" outlineLevel="2" x14ac:dyDescent="0.25">
      <c r="B224" t="s">
        <v>1024</v>
      </c>
    </row>
    <row r="225" spans="1:2" outlineLevel="1" collapsed="1" x14ac:dyDescent="0.25">
      <c r="A225" s="3" t="s">
        <v>21075</v>
      </c>
      <c r="B225">
        <f>SUBTOTAL(3,B221:B224)</f>
        <v>4</v>
      </c>
    </row>
    <row r="226" spans="1:2" hidden="1" outlineLevel="2" x14ac:dyDescent="0.25">
      <c r="B226" t="s">
        <v>4155</v>
      </c>
    </row>
    <row r="227" spans="1:2" outlineLevel="1" collapsed="1" x14ac:dyDescent="0.25">
      <c r="A227" s="3" t="s">
        <v>21076</v>
      </c>
      <c r="B227">
        <f>SUBTOTAL(3,B226:B226)</f>
        <v>1</v>
      </c>
    </row>
    <row r="228" spans="1:2" hidden="1" outlineLevel="2" x14ac:dyDescent="0.25">
      <c r="B228" t="s">
        <v>20963</v>
      </c>
    </row>
    <row r="229" spans="1:2" outlineLevel="1" collapsed="1" x14ac:dyDescent="0.25">
      <c r="A229" s="3" t="s">
        <v>21077</v>
      </c>
      <c r="B229">
        <f>SUBTOTAL(3,B228:B228)</f>
        <v>1</v>
      </c>
    </row>
    <row r="230" spans="1:2" hidden="1" outlineLevel="2" x14ac:dyDescent="0.25">
      <c r="B230" t="s">
        <v>15606</v>
      </c>
    </row>
    <row r="231" spans="1:2" outlineLevel="1" collapsed="1" x14ac:dyDescent="0.25">
      <c r="A231" s="3" t="s">
        <v>21078</v>
      </c>
      <c r="B231">
        <f>SUBTOTAL(3,B230:B230)</f>
        <v>1</v>
      </c>
    </row>
    <row r="232" spans="1:2" hidden="1" outlineLevel="2" x14ac:dyDescent="0.25">
      <c r="B232" t="s">
        <v>14082</v>
      </c>
    </row>
    <row r="233" spans="1:2" outlineLevel="1" collapsed="1" x14ac:dyDescent="0.25">
      <c r="A233" s="3" t="s">
        <v>21079</v>
      </c>
      <c r="B233">
        <f>SUBTOTAL(3,B232:B232)</f>
        <v>1</v>
      </c>
    </row>
    <row r="234" spans="1:2" hidden="1" outlineLevel="2" x14ac:dyDescent="0.25">
      <c r="B234" t="s">
        <v>222</v>
      </c>
    </row>
    <row r="235" spans="1:2" outlineLevel="1" collapsed="1" x14ac:dyDescent="0.25">
      <c r="A235" s="3" t="s">
        <v>21080</v>
      </c>
      <c r="B235">
        <f>SUBTOTAL(3,B234:B234)</f>
        <v>1</v>
      </c>
    </row>
    <row r="236" spans="1:2" hidden="1" outlineLevel="2" x14ac:dyDescent="0.25">
      <c r="B236" t="s">
        <v>14451</v>
      </c>
    </row>
    <row r="237" spans="1:2" outlineLevel="1" collapsed="1" x14ac:dyDescent="0.25">
      <c r="A237" s="3" t="s">
        <v>21081</v>
      </c>
      <c r="B237">
        <f>SUBTOTAL(3,B236:B236)</f>
        <v>1</v>
      </c>
    </row>
    <row r="238" spans="1:2" hidden="1" outlineLevel="2" x14ac:dyDescent="0.25">
      <c r="B238" t="s">
        <v>19819</v>
      </c>
    </row>
    <row r="239" spans="1:2" outlineLevel="1" collapsed="1" x14ac:dyDescent="0.25">
      <c r="A239" s="3" t="s">
        <v>21082</v>
      </c>
      <c r="B239">
        <f>SUBTOTAL(3,B238:B238)</f>
        <v>1</v>
      </c>
    </row>
    <row r="240" spans="1:2" hidden="1" outlineLevel="2" x14ac:dyDescent="0.25">
      <c r="B240" t="s">
        <v>4496</v>
      </c>
    </row>
    <row r="241" spans="1:2" hidden="1" outlineLevel="2" x14ac:dyDescent="0.25">
      <c r="B241" t="s">
        <v>4496</v>
      </c>
    </row>
    <row r="242" spans="1:2" hidden="1" outlineLevel="2" x14ac:dyDescent="0.25">
      <c r="B242" t="s">
        <v>4496</v>
      </c>
    </row>
    <row r="243" spans="1:2" outlineLevel="1" collapsed="1" x14ac:dyDescent="0.25">
      <c r="A243" s="3" t="s">
        <v>21083</v>
      </c>
      <c r="B243">
        <f>SUBTOTAL(3,B240:B242)</f>
        <v>3</v>
      </c>
    </row>
    <row r="244" spans="1:2" hidden="1" outlineLevel="2" x14ac:dyDescent="0.25">
      <c r="B244" t="s">
        <v>19751</v>
      </c>
    </row>
    <row r="245" spans="1:2" outlineLevel="1" collapsed="1" x14ac:dyDescent="0.25">
      <c r="A245" s="3" t="s">
        <v>21084</v>
      </c>
      <c r="B245">
        <f>SUBTOTAL(3,B244:B244)</f>
        <v>1</v>
      </c>
    </row>
    <row r="246" spans="1:2" hidden="1" outlineLevel="2" x14ac:dyDescent="0.25">
      <c r="B246" t="s">
        <v>1425</v>
      </c>
    </row>
    <row r="247" spans="1:2" hidden="1" outlineLevel="2" x14ac:dyDescent="0.25">
      <c r="B247" t="s">
        <v>1425</v>
      </c>
    </row>
    <row r="248" spans="1:2" hidden="1" outlineLevel="2" x14ac:dyDescent="0.25">
      <c r="B248" t="s">
        <v>1425</v>
      </c>
    </row>
    <row r="249" spans="1:2" hidden="1" outlineLevel="2" x14ac:dyDescent="0.25">
      <c r="B249" t="s">
        <v>1425</v>
      </c>
    </row>
    <row r="250" spans="1:2" hidden="1" outlineLevel="2" x14ac:dyDescent="0.25">
      <c r="B250" t="s">
        <v>1425</v>
      </c>
    </row>
    <row r="251" spans="1:2" outlineLevel="1" collapsed="1" x14ac:dyDescent="0.25">
      <c r="A251" s="3" t="s">
        <v>21085</v>
      </c>
      <c r="B251">
        <f>SUBTOTAL(3,B246:B250)</f>
        <v>5</v>
      </c>
    </row>
    <row r="252" spans="1:2" hidden="1" outlineLevel="2" x14ac:dyDescent="0.25">
      <c r="B252" t="s">
        <v>20724</v>
      </c>
    </row>
    <row r="253" spans="1:2" outlineLevel="1" collapsed="1" x14ac:dyDescent="0.25">
      <c r="A253" s="3" t="s">
        <v>21086</v>
      </c>
      <c r="B253">
        <f>SUBTOTAL(3,B252:B252)</f>
        <v>1</v>
      </c>
    </row>
    <row r="254" spans="1:2" hidden="1" outlineLevel="2" x14ac:dyDescent="0.25">
      <c r="B254" t="s">
        <v>13610</v>
      </c>
    </row>
    <row r="255" spans="1:2" outlineLevel="1" collapsed="1" x14ac:dyDescent="0.25">
      <c r="A255" s="3" t="s">
        <v>21087</v>
      </c>
      <c r="B255">
        <f>SUBTOTAL(3,B254:B254)</f>
        <v>1</v>
      </c>
    </row>
    <row r="256" spans="1:2" hidden="1" outlineLevel="2" x14ac:dyDescent="0.25">
      <c r="B256" t="s">
        <v>1005</v>
      </c>
    </row>
    <row r="257" spans="1:2" hidden="1" outlineLevel="2" x14ac:dyDescent="0.25">
      <c r="B257" t="s">
        <v>1005</v>
      </c>
    </row>
    <row r="258" spans="1:2" hidden="1" outlineLevel="2" x14ac:dyDescent="0.25">
      <c r="B258" t="s">
        <v>1005</v>
      </c>
    </row>
    <row r="259" spans="1:2" hidden="1" outlineLevel="2" x14ac:dyDescent="0.25">
      <c r="B259" t="s">
        <v>1005</v>
      </c>
    </row>
    <row r="260" spans="1:2" hidden="1" outlineLevel="2" x14ac:dyDescent="0.25">
      <c r="B260" t="s">
        <v>1005</v>
      </c>
    </row>
    <row r="261" spans="1:2" hidden="1" outlineLevel="2" x14ac:dyDescent="0.25">
      <c r="B261" t="s">
        <v>1005</v>
      </c>
    </row>
    <row r="262" spans="1:2" hidden="1" outlineLevel="2" x14ac:dyDescent="0.25">
      <c r="B262" t="s">
        <v>1005</v>
      </c>
    </row>
    <row r="263" spans="1:2" hidden="1" outlineLevel="2" x14ac:dyDescent="0.25">
      <c r="B263" t="s">
        <v>1005</v>
      </c>
    </row>
    <row r="264" spans="1:2" hidden="1" outlineLevel="2" x14ac:dyDescent="0.25">
      <c r="B264" t="s">
        <v>1005</v>
      </c>
    </row>
    <row r="265" spans="1:2" outlineLevel="1" collapsed="1" x14ac:dyDescent="0.25">
      <c r="A265" s="3" t="s">
        <v>21088</v>
      </c>
      <c r="B265">
        <f>SUBTOTAL(3,B256:B264)</f>
        <v>9</v>
      </c>
    </row>
    <row r="266" spans="1:2" hidden="1" outlineLevel="2" x14ac:dyDescent="0.25">
      <c r="B266" t="s">
        <v>2039</v>
      </c>
    </row>
    <row r="267" spans="1:2" hidden="1" outlineLevel="2" x14ac:dyDescent="0.25">
      <c r="B267" t="s">
        <v>2039</v>
      </c>
    </row>
    <row r="268" spans="1:2" hidden="1" outlineLevel="2" x14ac:dyDescent="0.25">
      <c r="B268" t="s">
        <v>2039</v>
      </c>
    </row>
    <row r="269" spans="1:2" outlineLevel="1" collapsed="1" x14ac:dyDescent="0.25">
      <c r="A269" s="3" t="s">
        <v>21089</v>
      </c>
      <c r="B269">
        <f>SUBTOTAL(3,B266:B268)</f>
        <v>3</v>
      </c>
    </row>
    <row r="270" spans="1:2" hidden="1" outlineLevel="2" x14ac:dyDescent="0.25">
      <c r="B270" t="s">
        <v>1714</v>
      </c>
    </row>
    <row r="271" spans="1:2" outlineLevel="1" collapsed="1" x14ac:dyDescent="0.25">
      <c r="A271" s="3" t="s">
        <v>21090</v>
      </c>
      <c r="B271">
        <f>SUBTOTAL(3,B270:B270)</f>
        <v>1</v>
      </c>
    </row>
    <row r="272" spans="1:2" hidden="1" outlineLevel="2" x14ac:dyDescent="0.25">
      <c r="B272" t="s">
        <v>20978</v>
      </c>
    </row>
    <row r="273" spans="1:2" outlineLevel="1" collapsed="1" x14ac:dyDescent="0.25">
      <c r="A273" s="3" t="s">
        <v>21091</v>
      </c>
      <c r="B273">
        <f>SUBTOTAL(3,B272:B272)</f>
        <v>1</v>
      </c>
    </row>
    <row r="274" spans="1:2" hidden="1" outlineLevel="2" x14ac:dyDescent="0.25">
      <c r="B274" t="s">
        <v>2140</v>
      </c>
    </row>
    <row r="275" spans="1:2" hidden="1" outlineLevel="2" x14ac:dyDescent="0.25">
      <c r="B275" t="s">
        <v>2140</v>
      </c>
    </row>
    <row r="276" spans="1:2" hidden="1" outlineLevel="2" x14ac:dyDescent="0.25">
      <c r="B276" t="s">
        <v>2140</v>
      </c>
    </row>
    <row r="277" spans="1:2" hidden="1" outlineLevel="2" x14ac:dyDescent="0.25">
      <c r="B277" t="s">
        <v>2140</v>
      </c>
    </row>
    <row r="278" spans="1:2" hidden="1" outlineLevel="2" x14ac:dyDescent="0.25">
      <c r="B278" t="s">
        <v>2140</v>
      </c>
    </row>
    <row r="279" spans="1:2" hidden="1" outlineLevel="2" x14ac:dyDescent="0.25">
      <c r="B279" t="s">
        <v>2140</v>
      </c>
    </row>
    <row r="280" spans="1:2" hidden="1" outlineLevel="2" x14ac:dyDescent="0.25">
      <c r="B280" t="s">
        <v>2140</v>
      </c>
    </row>
    <row r="281" spans="1:2" hidden="1" outlineLevel="2" x14ac:dyDescent="0.25">
      <c r="B281" t="s">
        <v>2140</v>
      </c>
    </row>
    <row r="282" spans="1:2" hidden="1" outlineLevel="2" x14ac:dyDescent="0.25">
      <c r="B282" t="s">
        <v>2140</v>
      </c>
    </row>
    <row r="283" spans="1:2" hidden="1" outlineLevel="2" x14ac:dyDescent="0.25">
      <c r="B283" t="s">
        <v>2140</v>
      </c>
    </row>
    <row r="284" spans="1:2" hidden="1" outlineLevel="2" x14ac:dyDescent="0.25">
      <c r="B284" t="s">
        <v>2140</v>
      </c>
    </row>
    <row r="285" spans="1:2" hidden="1" outlineLevel="2" x14ac:dyDescent="0.25">
      <c r="B285" t="s">
        <v>2140</v>
      </c>
    </row>
    <row r="286" spans="1:2" hidden="1" outlineLevel="2" x14ac:dyDescent="0.25">
      <c r="B286" t="s">
        <v>2140</v>
      </c>
    </row>
    <row r="287" spans="1:2" outlineLevel="1" collapsed="1" x14ac:dyDescent="0.25">
      <c r="A287" s="3" t="s">
        <v>21092</v>
      </c>
      <c r="B287">
        <f>SUBTOTAL(3,B274:B286)</f>
        <v>13</v>
      </c>
    </row>
    <row r="288" spans="1:2" hidden="1" outlineLevel="2" x14ac:dyDescent="0.25">
      <c r="B288" t="s">
        <v>7118</v>
      </c>
    </row>
    <row r="289" spans="1:2" hidden="1" outlineLevel="2" x14ac:dyDescent="0.25">
      <c r="B289" t="s">
        <v>7118</v>
      </c>
    </row>
    <row r="290" spans="1:2" hidden="1" outlineLevel="2" x14ac:dyDescent="0.25">
      <c r="B290" t="s">
        <v>7118</v>
      </c>
    </row>
    <row r="291" spans="1:2" outlineLevel="1" collapsed="1" x14ac:dyDescent="0.25">
      <c r="A291" s="3" t="s">
        <v>21093</v>
      </c>
      <c r="B291">
        <f>SUBTOTAL(3,B288:B290)</f>
        <v>3</v>
      </c>
    </row>
    <row r="292" spans="1:2" hidden="1" outlineLevel="2" x14ac:dyDescent="0.25">
      <c r="B292" t="s">
        <v>1012</v>
      </c>
    </row>
    <row r="293" spans="1:2" outlineLevel="1" collapsed="1" x14ac:dyDescent="0.25">
      <c r="A293" s="3" t="s">
        <v>21094</v>
      </c>
      <c r="B293">
        <f>SUBTOTAL(3,B292:B292)</f>
        <v>1</v>
      </c>
    </row>
    <row r="294" spans="1:2" hidden="1" outlineLevel="2" x14ac:dyDescent="0.25">
      <c r="B294" t="s">
        <v>1261</v>
      </c>
    </row>
    <row r="295" spans="1:2" hidden="1" outlineLevel="2" x14ac:dyDescent="0.25">
      <c r="B295" t="s">
        <v>1261</v>
      </c>
    </row>
    <row r="296" spans="1:2" hidden="1" outlineLevel="2" x14ac:dyDescent="0.25">
      <c r="B296" t="s">
        <v>1261</v>
      </c>
    </row>
    <row r="297" spans="1:2" hidden="1" outlineLevel="2" x14ac:dyDescent="0.25">
      <c r="B297" t="s">
        <v>1261</v>
      </c>
    </row>
    <row r="298" spans="1:2" outlineLevel="1" collapsed="1" x14ac:dyDescent="0.25">
      <c r="A298" s="3" t="s">
        <v>21095</v>
      </c>
      <c r="B298">
        <f>SUBTOTAL(3,B294:B297)</f>
        <v>4</v>
      </c>
    </row>
    <row r="299" spans="1:2" hidden="1" outlineLevel="2" x14ac:dyDescent="0.25">
      <c r="B299" t="s">
        <v>1221</v>
      </c>
    </row>
    <row r="300" spans="1:2" outlineLevel="1" collapsed="1" x14ac:dyDescent="0.25">
      <c r="A300" s="3" t="s">
        <v>21096</v>
      </c>
      <c r="B300">
        <f>SUBTOTAL(3,B299:B299)</f>
        <v>1</v>
      </c>
    </row>
    <row r="301" spans="1:2" hidden="1" outlineLevel="2" x14ac:dyDescent="0.25">
      <c r="B301" t="s">
        <v>2289</v>
      </c>
    </row>
    <row r="302" spans="1:2" hidden="1" outlineLevel="2" x14ac:dyDescent="0.25">
      <c r="B302" t="s">
        <v>2289</v>
      </c>
    </row>
    <row r="303" spans="1:2" hidden="1" outlineLevel="2" x14ac:dyDescent="0.25">
      <c r="B303" t="s">
        <v>2289</v>
      </c>
    </row>
    <row r="304" spans="1:2" hidden="1" outlineLevel="2" x14ac:dyDescent="0.25">
      <c r="B304" t="s">
        <v>2289</v>
      </c>
    </row>
    <row r="305" spans="1:2" hidden="1" outlineLevel="2" x14ac:dyDescent="0.25">
      <c r="B305" t="s">
        <v>2289</v>
      </c>
    </row>
    <row r="306" spans="1:2" outlineLevel="1" collapsed="1" x14ac:dyDescent="0.25">
      <c r="A306" s="3" t="s">
        <v>21097</v>
      </c>
      <c r="B306">
        <f>SUBTOTAL(3,B301:B305)</f>
        <v>5</v>
      </c>
    </row>
    <row r="307" spans="1:2" hidden="1" outlineLevel="2" x14ac:dyDescent="0.25">
      <c r="B307" t="s">
        <v>9647</v>
      </c>
    </row>
    <row r="308" spans="1:2" outlineLevel="1" collapsed="1" x14ac:dyDescent="0.25">
      <c r="A308" s="3" t="s">
        <v>21098</v>
      </c>
      <c r="B308">
        <f>SUBTOTAL(3,B307:B307)</f>
        <v>1</v>
      </c>
    </row>
    <row r="309" spans="1:2" hidden="1" outlineLevel="2" x14ac:dyDescent="0.25">
      <c r="B309" t="s">
        <v>20903</v>
      </c>
    </row>
    <row r="310" spans="1:2" outlineLevel="1" collapsed="1" x14ac:dyDescent="0.25">
      <c r="A310" s="3" t="s">
        <v>21099</v>
      </c>
      <c r="B310">
        <f>SUBTOTAL(3,B309:B309)</f>
        <v>1</v>
      </c>
    </row>
    <row r="311" spans="1:2" hidden="1" outlineLevel="2" x14ac:dyDescent="0.25">
      <c r="B311" t="s">
        <v>1277</v>
      </c>
    </row>
    <row r="312" spans="1:2" outlineLevel="1" collapsed="1" x14ac:dyDescent="0.25">
      <c r="A312" s="3" t="s">
        <v>21100</v>
      </c>
      <c r="B312">
        <f>SUBTOTAL(3,B311:B311)</f>
        <v>1</v>
      </c>
    </row>
    <row r="313" spans="1:2" hidden="1" outlineLevel="2" x14ac:dyDescent="0.25">
      <c r="B313" t="s">
        <v>2396</v>
      </c>
    </row>
    <row r="314" spans="1:2" outlineLevel="1" collapsed="1" x14ac:dyDescent="0.25">
      <c r="A314" s="3" t="s">
        <v>21101</v>
      </c>
      <c r="B314">
        <f>SUBTOTAL(3,B313:B313)</f>
        <v>1</v>
      </c>
    </row>
    <row r="315" spans="1:2" hidden="1" outlineLevel="2" x14ac:dyDescent="0.25">
      <c r="B315" t="s">
        <v>497</v>
      </c>
    </row>
    <row r="316" spans="1:2" hidden="1" outlineLevel="2" x14ac:dyDescent="0.25">
      <c r="B316" t="s">
        <v>497</v>
      </c>
    </row>
    <row r="317" spans="1:2" outlineLevel="1" collapsed="1" x14ac:dyDescent="0.25">
      <c r="A317" s="3" t="s">
        <v>21102</v>
      </c>
      <c r="B317">
        <f>SUBTOTAL(3,B315:B316)</f>
        <v>2</v>
      </c>
    </row>
    <row r="318" spans="1:2" hidden="1" outlineLevel="2" x14ac:dyDescent="0.25">
      <c r="B318" t="s">
        <v>11129</v>
      </c>
    </row>
    <row r="319" spans="1:2" outlineLevel="1" collapsed="1" x14ac:dyDescent="0.25">
      <c r="A319" s="3" t="s">
        <v>21103</v>
      </c>
      <c r="B319">
        <f>SUBTOTAL(3,B318:B318)</f>
        <v>1</v>
      </c>
    </row>
    <row r="320" spans="1:2" hidden="1" outlineLevel="2" x14ac:dyDescent="0.25">
      <c r="B320" t="s">
        <v>3465</v>
      </c>
    </row>
    <row r="321" spans="1:2" hidden="1" outlineLevel="2" x14ac:dyDescent="0.25">
      <c r="B321" t="s">
        <v>3465</v>
      </c>
    </row>
    <row r="322" spans="1:2" outlineLevel="1" collapsed="1" x14ac:dyDescent="0.25">
      <c r="A322" s="3" t="s">
        <v>21104</v>
      </c>
      <c r="B322">
        <f>SUBTOTAL(3,B320:B321)</f>
        <v>2</v>
      </c>
    </row>
    <row r="323" spans="1:2" hidden="1" outlineLevel="2" x14ac:dyDescent="0.25">
      <c r="B323" t="s">
        <v>2636</v>
      </c>
    </row>
    <row r="324" spans="1:2" hidden="1" outlineLevel="2" x14ac:dyDescent="0.25">
      <c r="B324" t="s">
        <v>2636</v>
      </c>
    </row>
    <row r="325" spans="1:2" hidden="1" outlineLevel="2" x14ac:dyDescent="0.25">
      <c r="B325" t="s">
        <v>2636</v>
      </c>
    </row>
    <row r="326" spans="1:2" hidden="1" outlineLevel="2" x14ac:dyDescent="0.25">
      <c r="B326" t="s">
        <v>2636</v>
      </c>
    </row>
    <row r="327" spans="1:2" hidden="1" outlineLevel="2" x14ac:dyDescent="0.25">
      <c r="B327" t="s">
        <v>2636</v>
      </c>
    </row>
    <row r="328" spans="1:2" hidden="1" outlineLevel="2" x14ac:dyDescent="0.25">
      <c r="B328" t="s">
        <v>2636</v>
      </c>
    </row>
    <row r="329" spans="1:2" hidden="1" outlineLevel="2" x14ac:dyDescent="0.25">
      <c r="B329" t="s">
        <v>2636</v>
      </c>
    </row>
    <row r="330" spans="1:2" outlineLevel="1" collapsed="1" x14ac:dyDescent="0.25">
      <c r="A330" s="3" t="s">
        <v>21105</v>
      </c>
      <c r="B330">
        <f>SUBTOTAL(3,B323:B329)</f>
        <v>7</v>
      </c>
    </row>
    <row r="331" spans="1:2" hidden="1" outlineLevel="2" x14ac:dyDescent="0.25">
      <c r="B331" t="s">
        <v>5822</v>
      </c>
    </row>
    <row r="332" spans="1:2" outlineLevel="1" collapsed="1" x14ac:dyDescent="0.25">
      <c r="A332" s="3" t="s">
        <v>21106</v>
      </c>
      <c r="B332">
        <f>SUBTOTAL(3,B331:B331)</f>
        <v>1</v>
      </c>
    </row>
    <row r="333" spans="1:2" hidden="1" outlineLevel="2" x14ac:dyDescent="0.25">
      <c r="B333" t="s">
        <v>7181</v>
      </c>
    </row>
    <row r="334" spans="1:2" outlineLevel="1" collapsed="1" x14ac:dyDescent="0.25">
      <c r="A334" s="3" t="s">
        <v>21107</v>
      </c>
      <c r="B334">
        <f>SUBTOTAL(3,B333:B333)</f>
        <v>1</v>
      </c>
    </row>
    <row r="335" spans="1:2" hidden="1" outlineLevel="2" x14ac:dyDescent="0.25">
      <c r="B335" t="s">
        <v>14988</v>
      </c>
    </row>
    <row r="336" spans="1:2" outlineLevel="1" collapsed="1" x14ac:dyDescent="0.25">
      <c r="A336" s="3" t="s">
        <v>21108</v>
      </c>
      <c r="B336">
        <f>SUBTOTAL(3,B335:B335)</f>
        <v>1</v>
      </c>
    </row>
    <row r="337" spans="1:2" hidden="1" outlineLevel="2" x14ac:dyDescent="0.25">
      <c r="B337" t="s">
        <v>20180</v>
      </c>
    </row>
    <row r="338" spans="1:2" outlineLevel="1" collapsed="1" x14ac:dyDescent="0.25">
      <c r="A338" s="3" t="s">
        <v>21109</v>
      </c>
      <c r="B338">
        <f>SUBTOTAL(3,B337:B337)</f>
        <v>1</v>
      </c>
    </row>
    <row r="339" spans="1:2" hidden="1" outlineLevel="2" x14ac:dyDescent="0.25">
      <c r="B339" t="s">
        <v>11748</v>
      </c>
    </row>
    <row r="340" spans="1:2" outlineLevel="1" collapsed="1" x14ac:dyDescent="0.25">
      <c r="A340" s="3" t="s">
        <v>21110</v>
      </c>
      <c r="B340">
        <f>SUBTOTAL(3,B339:B339)</f>
        <v>1</v>
      </c>
    </row>
    <row r="341" spans="1:2" hidden="1" outlineLevel="2" x14ac:dyDescent="0.25">
      <c r="B341" t="s">
        <v>214</v>
      </c>
    </row>
    <row r="342" spans="1:2" hidden="1" outlineLevel="2" x14ac:dyDescent="0.25">
      <c r="B342" t="s">
        <v>214</v>
      </c>
    </row>
    <row r="343" spans="1:2" hidden="1" outlineLevel="2" x14ac:dyDescent="0.25">
      <c r="B343" t="s">
        <v>214</v>
      </c>
    </row>
    <row r="344" spans="1:2" hidden="1" outlineLevel="2" x14ac:dyDescent="0.25">
      <c r="B344" t="s">
        <v>214</v>
      </c>
    </row>
    <row r="345" spans="1:2" hidden="1" outlineLevel="2" x14ac:dyDescent="0.25">
      <c r="B345" t="s">
        <v>214</v>
      </c>
    </row>
    <row r="346" spans="1:2" hidden="1" outlineLevel="2" x14ac:dyDescent="0.25">
      <c r="B346" t="s">
        <v>214</v>
      </c>
    </row>
    <row r="347" spans="1:2" hidden="1" outlineLevel="2" x14ac:dyDescent="0.25">
      <c r="B347" t="s">
        <v>214</v>
      </c>
    </row>
    <row r="348" spans="1:2" hidden="1" outlineLevel="2" x14ac:dyDescent="0.25">
      <c r="B348" t="s">
        <v>214</v>
      </c>
    </row>
    <row r="349" spans="1:2" hidden="1" outlineLevel="2" x14ac:dyDescent="0.25">
      <c r="B349" t="s">
        <v>214</v>
      </c>
    </row>
    <row r="350" spans="1:2" outlineLevel="1" collapsed="1" x14ac:dyDescent="0.25">
      <c r="A350" s="3" t="s">
        <v>21111</v>
      </c>
      <c r="B350">
        <f>SUBTOTAL(3,B341:B349)</f>
        <v>9</v>
      </c>
    </row>
    <row r="351" spans="1:2" hidden="1" outlineLevel="2" x14ac:dyDescent="0.25">
      <c r="B351" t="s">
        <v>2049</v>
      </c>
    </row>
    <row r="352" spans="1:2" hidden="1" outlineLevel="2" x14ac:dyDescent="0.25">
      <c r="B352" t="s">
        <v>2049</v>
      </c>
    </row>
    <row r="353" spans="1:2" outlineLevel="1" collapsed="1" x14ac:dyDescent="0.25">
      <c r="A353" s="3" t="s">
        <v>21112</v>
      </c>
      <c r="B353">
        <f>SUBTOTAL(3,B351:B352)</f>
        <v>2</v>
      </c>
    </row>
    <row r="354" spans="1:2" hidden="1" outlineLevel="2" x14ac:dyDescent="0.25">
      <c r="B354" t="s">
        <v>33</v>
      </c>
    </row>
    <row r="355" spans="1:2" hidden="1" outlineLevel="2" x14ac:dyDescent="0.25">
      <c r="B355" t="s">
        <v>33</v>
      </c>
    </row>
    <row r="356" spans="1:2" hidden="1" outlineLevel="2" x14ac:dyDescent="0.25">
      <c r="B356" t="s">
        <v>33</v>
      </c>
    </row>
    <row r="357" spans="1:2" hidden="1" outlineLevel="2" x14ac:dyDescent="0.25">
      <c r="B357" t="s">
        <v>33</v>
      </c>
    </row>
    <row r="358" spans="1:2" hidden="1" outlineLevel="2" x14ac:dyDescent="0.25">
      <c r="B358" t="s">
        <v>33</v>
      </c>
    </row>
    <row r="359" spans="1:2" hidden="1" outlineLevel="2" x14ac:dyDescent="0.25">
      <c r="B359" t="s">
        <v>33</v>
      </c>
    </row>
    <row r="360" spans="1:2" hidden="1" outlineLevel="2" x14ac:dyDescent="0.25">
      <c r="B360" t="s">
        <v>33</v>
      </c>
    </row>
    <row r="361" spans="1:2" outlineLevel="1" collapsed="1" x14ac:dyDescent="0.25">
      <c r="A361" s="3" t="s">
        <v>21113</v>
      </c>
      <c r="B361">
        <f>SUBTOTAL(3,B354:B360)</f>
        <v>7</v>
      </c>
    </row>
    <row r="362" spans="1:2" hidden="1" outlineLevel="2" x14ac:dyDescent="0.25">
      <c r="B362" t="s">
        <v>18699</v>
      </c>
    </row>
    <row r="363" spans="1:2" outlineLevel="1" collapsed="1" x14ac:dyDescent="0.25">
      <c r="A363" s="3" t="s">
        <v>21114</v>
      </c>
      <c r="B363">
        <f>SUBTOTAL(3,B362:B362)</f>
        <v>1</v>
      </c>
    </row>
    <row r="364" spans="1:2" hidden="1" outlineLevel="2" x14ac:dyDescent="0.25">
      <c r="B364" t="s">
        <v>20653</v>
      </c>
    </row>
    <row r="365" spans="1:2" hidden="1" outlineLevel="2" x14ac:dyDescent="0.25">
      <c r="B365" t="s">
        <v>20653</v>
      </c>
    </row>
    <row r="366" spans="1:2" hidden="1" outlineLevel="2" x14ac:dyDescent="0.25">
      <c r="B366" t="s">
        <v>20653</v>
      </c>
    </row>
    <row r="367" spans="1:2" hidden="1" outlineLevel="2" x14ac:dyDescent="0.25">
      <c r="B367" t="s">
        <v>20653</v>
      </c>
    </row>
    <row r="368" spans="1:2" outlineLevel="1" collapsed="1" x14ac:dyDescent="0.25">
      <c r="A368" s="3" t="s">
        <v>21115</v>
      </c>
      <c r="B368">
        <f>SUBTOTAL(3,B364:B367)</f>
        <v>4</v>
      </c>
    </row>
    <row r="369" spans="1:2" hidden="1" outlineLevel="2" x14ac:dyDescent="0.25">
      <c r="B369" t="s">
        <v>4879</v>
      </c>
    </row>
    <row r="370" spans="1:2" hidden="1" outlineLevel="2" x14ac:dyDescent="0.25">
      <c r="B370" t="s">
        <v>4879</v>
      </c>
    </row>
    <row r="371" spans="1:2" outlineLevel="1" collapsed="1" x14ac:dyDescent="0.25">
      <c r="A371" s="3" t="s">
        <v>21116</v>
      </c>
      <c r="B371">
        <f>SUBTOTAL(3,B369:B370)</f>
        <v>2</v>
      </c>
    </row>
    <row r="372" spans="1:2" hidden="1" outlineLevel="2" x14ac:dyDescent="0.25">
      <c r="B372" t="s">
        <v>8794</v>
      </c>
    </row>
    <row r="373" spans="1:2" hidden="1" outlineLevel="2" x14ac:dyDescent="0.25">
      <c r="B373" t="s">
        <v>8794</v>
      </c>
    </row>
    <row r="374" spans="1:2" hidden="1" outlineLevel="2" x14ac:dyDescent="0.25">
      <c r="B374" t="s">
        <v>8794</v>
      </c>
    </row>
    <row r="375" spans="1:2" outlineLevel="1" collapsed="1" x14ac:dyDescent="0.25">
      <c r="A375" s="3" t="s">
        <v>21117</v>
      </c>
      <c r="B375">
        <f>SUBTOTAL(3,B372:B374)</f>
        <v>3</v>
      </c>
    </row>
    <row r="376" spans="1:2" hidden="1" outlineLevel="2" x14ac:dyDescent="0.25">
      <c r="B376" t="s">
        <v>1444</v>
      </c>
    </row>
    <row r="377" spans="1:2" hidden="1" outlineLevel="2" x14ac:dyDescent="0.25">
      <c r="B377" t="s">
        <v>1444</v>
      </c>
    </row>
    <row r="378" spans="1:2" hidden="1" outlineLevel="2" x14ac:dyDescent="0.25">
      <c r="B378" t="s">
        <v>1444</v>
      </c>
    </row>
    <row r="379" spans="1:2" outlineLevel="1" collapsed="1" x14ac:dyDescent="0.25">
      <c r="A379" s="3" t="s">
        <v>21118</v>
      </c>
      <c r="B379">
        <f>SUBTOTAL(3,B376:B378)</f>
        <v>3</v>
      </c>
    </row>
    <row r="380" spans="1:2" hidden="1" outlineLevel="2" x14ac:dyDescent="0.25">
      <c r="B380" t="s">
        <v>5006</v>
      </c>
    </row>
    <row r="381" spans="1:2" hidden="1" outlineLevel="2" x14ac:dyDescent="0.25">
      <c r="B381" t="s">
        <v>5006</v>
      </c>
    </row>
    <row r="382" spans="1:2" outlineLevel="1" collapsed="1" x14ac:dyDescent="0.25">
      <c r="A382" s="3" t="s">
        <v>21119</v>
      </c>
      <c r="B382">
        <f>SUBTOTAL(3,B380:B381)</f>
        <v>2</v>
      </c>
    </row>
    <row r="383" spans="1:2" hidden="1" outlineLevel="2" x14ac:dyDescent="0.25">
      <c r="B383" t="s">
        <v>16586</v>
      </c>
    </row>
    <row r="384" spans="1:2" outlineLevel="1" collapsed="1" x14ac:dyDescent="0.25">
      <c r="A384" s="3" t="s">
        <v>21120</v>
      </c>
      <c r="B384">
        <f>SUBTOTAL(3,B383:B383)</f>
        <v>1</v>
      </c>
    </row>
    <row r="385" spans="1:2" hidden="1" outlineLevel="2" x14ac:dyDescent="0.25">
      <c r="B385" t="s">
        <v>7725</v>
      </c>
    </row>
    <row r="386" spans="1:2" hidden="1" outlineLevel="2" x14ac:dyDescent="0.25">
      <c r="B386" t="s">
        <v>7725</v>
      </c>
    </row>
    <row r="387" spans="1:2" hidden="1" outlineLevel="2" x14ac:dyDescent="0.25">
      <c r="B387" t="s">
        <v>7725</v>
      </c>
    </row>
    <row r="388" spans="1:2" outlineLevel="1" collapsed="1" x14ac:dyDescent="0.25">
      <c r="A388" s="3" t="s">
        <v>21121</v>
      </c>
      <c r="B388">
        <f>SUBTOTAL(3,B385:B387)</f>
        <v>3</v>
      </c>
    </row>
    <row r="389" spans="1:2" hidden="1" outlineLevel="2" x14ac:dyDescent="0.25">
      <c r="B389" t="s">
        <v>8352</v>
      </c>
    </row>
    <row r="390" spans="1:2" outlineLevel="1" collapsed="1" x14ac:dyDescent="0.25">
      <c r="A390" s="3" t="s">
        <v>21122</v>
      </c>
      <c r="B390">
        <f>SUBTOTAL(3,B389:B389)</f>
        <v>1</v>
      </c>
    </row>
    <row r="391" spans="1:2" hidden="1" outlineLevel="2" x14ac:dyDescent="0.25">
      <c r="B391" t="s">
        <v>6688</v>
      </c>
    </row>
    <row r="392" spans="1:2" hidden="1" outlineLevel="2" x14ac:dyDescent="0.25">
      <c r="B392" t="s">
        <v>6688</v>
      </c>
    </row>
    <row r="393" spans="1:2" hidden="1" outlineLevel="2" x14ac:dyDescent="0.25">
      <c r="B393" t="s">
        <v>6688</v>
      </c>
    </row>
    <row r="394" spans="1:2" hidden="1" outlineLevel="2" x14ac:dyDescent="0.25">
      <c r="B394" t="s">
        <v>6688</v>
      </c>
    </row>
    <row r="395" spans="1:2" hidden="1" outlineLevel="2" x14ac:dyDescent="0.25">
      <c r="B395" t="s">
        <v>6688</v>
      </c>
    </row>
    <row r="396" spans="1:2" hidden="1" outlineLevel="2" x14ac:dyDescent="0.25">
      <c r="B396" t="s">
        <v>6688</v>
      </c>
    </row>
    <row r="397" spans="1:2" hidden="1" outlineLevel="2" x14ac:dyDescent="0.25">
      <c r="B397" t="s">
        <v>6688</v>
      </c>
    </row>
    <row r="398" spans="1:2" hidden="1" outlineLevel="2" x14ac:dyDescent="0.25">
      <c r="B398" t="s">
        <v>6688</v>
      </c>
    </row>
    <row r="399" spans="1:2" outlineLevel="1" collapsed="1" x14ac:dyDescent="0.25">
      <c r="A399" s="3" t="s">
        <v>21123</v>
      </c>
      <c r="B399">
        <f>SUBTOTAL(3,B391:B398)</f>
        <v>8</v>
      </c>
    </row>
    <row r="400" spans="1:2" hidden="1" outlineLevel="2" x14ac:dyDescent="0.25">
      <c r="B400" t="s">
        <v>363</v>
      </c>
    </row>
    <row r="401" spans="1:2" hidden="1" outlineLevel="2" x14ac:dyDescent="0.25">
      <c r="B401" t="s">
        <v>363</v>
      </c>
    </row>
    <row r="402" spans="1:2" hidden="1" outlineLevel="2" x14ac:dyDescent="0.25">
      <c r="B402" t="s">
        <v>363</v>
      </c>
    </row>
    <row r="403" spans="1:2" hidden="1" outlineLevel="2" x14ac:dyDescent="0.25">
      <c r="B403" t="s">
        <v>363</v>
      </c>
    </row>
    <row r="404" spans="1:2" hidden="1" outlineLevel="2" x14ac:dyDescent="0.25">
      <c r="B404" t="s">
        <v>363</v>
      </c>
    </row>
    <row r="405" spans="1:2" hidden="1" outlineLevel="2" x14ac:dyDescent="0.25">
      <c r="B405" t="s">
        <v>363</v>
      </c>
    </row>
    <row r="406" spans="1:2" hidden="1" outlineLevel="2" x14ac:dyDescent="0.25">
      <c r="B406" t="s">
        <v>363</v>
      </c>
    </row>
    <row r="407" spans="1:2" hidden="1" outlineLevel="2" x14ac:dyDescent="0.25">
      <c r="B407" t="s">
        <v>363</v>
      </c>
    </row>
    <row r="408" spans="1:2" hidden="1" outlineLevel="2" x14ac:dyDescent="0.25">
      <c r="B408" t="s">
        <v>363</v>
      </c>
    </row>
    <row r="409" spans="1:2" hidden="1" outlineLevel="2" x14ac:dyDescent="0.25">
      <c r="B409" t="s">
        <v>363</v>
      </c>
    </row>
    <row r="410" spans="1:2" hidden="1" outlineLevel="2" x14ac:dyDescent="0.25">
      <c r="B410" t="s">
        <v>363</v>
      </c>
    </row>
    <row r="411" spans="1:2" hidden="1" outlineLevel="2" x14ac:dyDescent="0.25">
      <c r="B411" t="s">
        <v>363</v>
      </c>
    </row>
    <row r="412" spans="1:2" hidden="1" outlineLevel="2" x14ac:dyDescent="0.25">
      <c r="B412" t="s">
        <v>363</v>
      </c>
    </row>
    <row r="413" spans="1:2" outlineLevel="1" collapsed="1" x14ac:dyDescent="0.25">
      <c r="A413" s="3" t="s">
        <v>21124</v>
      </c>
      <c r="B413">
        <f>SUBTOTAL(3,B400:B412)</f>
        <v>13</v>
      </c>
    </row>
    <row r="414" spans="1:2" hidden="1" outlineLevel="2" x14ac:dyDescent="0.25">
      <c r="B414" t="s">
        <v>467</v>
      </c>
    </row>
    <row r="415" spans="1:2" hidden="1" outlineLevel="2" x14ac:dyDescent="0.25">
      <c r="B415" t="s">
        <v>467</v>
      </c>
    </row>
    <row r="416" spans="1:2" outlineLevel="1" collapsed="1" x14ac:dyDescent="0.25">
      <c r="A416" s="3" t="s">
        <v>21125</v>
      </c>
      <c r="B416">
        <f>SUBTOTAL(3,B414:B415)</f>
        <v>2</v>
      </c>
    </row>
    <row r="417" spans="1:2" hidden="1" outlineLevel="2" x14ac:dyDescent="0.25">
      <c r="B417" t="s">
        <v>734</v>
      </c>
    </row>
    <row r="418" spans="1:2" outlineLevel="1" collapsed="1" x14ac:dyDescent="0.25">
      <c r="A418" s="3" t="s">
        <v>21126</v>
      </c>
      <c r="B418">
        <f>SUBTOTAL(3,B417:B417)</f>
        <v>1</v>
      </c>
    </row>
    <row r="419" spans="1:2" hidden="1" outlineLevel="2" x14ac:dyDescent="0.25">
      <c r="B419" t="s">
        <v>18713</v>
      </c>
    </row>
    <row r="420" spans="1:2" hidden="1" outlineLevel="2" x14ac:dyDescent="0.25">
      <c r="B420" t="s">
        <v>18713</v>
      </c>
    </row>
    <row r="421" spans="1:2" hidden="1" outlineLevel="2" x14ac:dyDescent="0.25">
      <c r="B421" t="s">
        <v>18713</v>
      </c>
    </row>
    <row r="422" spans="1:2" hidden="1" outlineLevel="2" x14ac:dyDescent="0.25">
      <c r="B422" t="s">
        <v>18713</v>
      </c>
    </row>
    <row r="423" spans="1:2" hidden="1" outlineLevel="2" x14ac:dyDescent="0.25">
      <c r="B423" t="s">
        <v>18713</v>
      </c>
    </row>
    <row r="424" spans="1:2" hidden="1" outlineLevel="2" x14ac:dyDescent="0.25">
      <c r="B424" t="s">
        <v>18713</v>
      </c>
    </row>
    <row r="425" spans="1:2" hidden="1" outlineLevel="2" x14ac:dyDescent="0.25">
      <c r="B425" t="s">
        <v>18713</v>
      </c>
    </row>
    <row r="426" spans="1:2" hidden="1" outlineLevel="2" x14ac:dyDescent="0.25">
      <c r="B426" t="s">
        <v>18713</v>
      </c>
    </row>
    <row r="427" spans="1:2" outlineLevel="1" collapsed="1" x14ac:dyDescent="0.25">
      <c r="A427" s="3" t="s">
        <v>21127</v>
      </c>
      <c r="B427">
        <f>SUBTOTAL(3,B419:B426)</f>
        <v>8</v>
      </c>
    </row>
    <row r="428" spans="1:2" hidden="1" outlineLevel="2" x14ac:dyDescent="0.25">
      <c r="B428" t="s">
        <v>14477</v>
      </c>
    </row>
    <row r="429" spans="1:2" outlineLevel="1" collapsed="1" x14ac:dyDescent="0.25">
      <c r="A429" s="3" t="s">
        <v>21128</v>
      </c>
      <c r="B429">
        <f>SUBTOTAL(3,B428:B428)</f>
        <v>1</v>
      </c>
    </row>
    <row r="430" spans="1:2" hidden="1" outlineLevel="2" x14ac:dyDescent="0.25">
      <c r="B430" t="s">
        <v>15535</v>
      </c>
    </row>
    <row r="431" spans="1:2" outlineLevel="1" collapsed="1" x14ac:dyDescent="0.25">
      <c r="A431" s="3" t="s">
        <v>21129</v>
      </c>
      <c r="B431">
        <f>SUBTOTAL(3,B430:B430)</f>
        <v>1</v>
      </c>
    </row>
    <row r="432" spans="1:2" hidden="1" outlineLevel="2" x14ac:dyDescent="0.25">
      <c r="B432" t="s">
        <v>13487</v>
      </c>
    </row>
    <row r="433" spans="1:2" outlineLevel="1" collapsed="1" x14ac:dyDescent="0.25">
      <c r="A433" s="3" t="s">
        <v>21130</v>
      </c>
      <c r="B433">
        <f>SUBTOTAL(3,B432:B432)</f>
        <v>1</v>
      </c>
    </row>
    <row r="434" spans="1:2" hidden="1" outlineLevel="2" x14ac:dyDescent="0.25">
      <c r="B434" t="s">
        <v>11159</v>
      </c>
    </row>
    <row r="435" spans="1:2" outlineLevel="1" collapsed="1" x14ac:dyDescent="0.25">
      <c r="A435" s="3" t="s">
        <v>21131</v>
      </c>
      <c r="B435">
        <f>SUBTOTAL(3,B434:B434)</f>
        <v>1</v>
      </c>
    </row>
    <row r="436" spans="1:2" hidden="1" outlineLevel="2" x14ac:dyDescent="0.25">
      <c r="B436" t="s">
        <v>1393</v>
      </c>
    </row>
    <row r="437" spans="1:2" hidden="1" outlineLevel="2" x14ac:dyDescent="0.25">
      <c r="B437" t="s">
        <v>1393</v>
      </c>
    </row>
    <row r="438" spans="1:2" hidden="1" outlineLevel="2" x14ac:dyDescent="0.25">
      <c r="B438" t="s">
        <v>1393</v>
      </c>
    </row>
    <row r="439" spans="1:2" hidden="1" outlineLevel="2" x14ac:dyDescent="0.25">
      <c r="B439" t="s">
        <v>1393</v>
      </c>
    </row>
    <row r="440" spans="1:2" hidden="1" outlineLevel="2" x14ac:dyDescent="0.25">
      <c r="B440" t="s">
        <v>1393</v>
      </c>
    </row>
    <row r="441" spans="1:2" hidden="1" outlineLevel="2" x14ac:dyDescent="0.25">
      <c r="B441" t="s">
        <v>1393</v>
      </c>
    </row>
    <row r="442" spans="1:2" hidden="1" outlineLevel="2" x14ac:dyDescent="0.25">
      <c r="B442" t="s">
        <v>1393</v>
      </c>
    </row>
    <row r="443" spans="1:2" hidden="1" outlineLevel="2" x14ac:dyDescent="0.25">
      <c r="B443" t="s">
        <v>1393</v>
      </c>
    </row>
    <row r="444" spans="1:2" outlineLevel="1" collapsed="1" x14ac:dyDescent="0.25">
      <c r="A444" s="3" t="s">
        <v>21132</v>
      </c>
      <c r="B444">
        <f>SUBTOTAL(3,B436:B443)</f>
        <v>8</v>
      </c>
    </row>
    <row r="445" spans="1:2" hidden="1" outlineLevel="2" x14ac:dyDescent="0.25">
      <c r="B445" t="s">
        <v>6715</v>
      </c>
    </row>
    <row r="446" spans="1:2" outlineLevel="1" collapsed="1" x14ac:dyDescent="0.25">
      <c r="A446" s="3" t="s">
        <v>21133</v>
      </c>
      <c r="B446">
        <f>SUBTOTAL(3,B445:B445)</f>
        <v>1</v>
      </c>
    </row>
    <row r="447" spans="1:2" hidden="1" outlineLevel="2" x14ac:dyDescent="0.25">
      <c r="B447" t="s">
        <v>10076</v>
      </c>
    </row>
    <row r="448" spans="1:2" outlineLevel="1" collapsed="1" x14ac:dyDescent="0.25">
      <c r="A448" s="3" t="s">
        <v>21134</v>
      </c>
      <c r="B448">
        <f>SUBTOTAL(3,B447:B447)</f>
        <v>1</v>
      </c>
    </row>
    <row r="449" spans="1:2" hidden="1" outlineLevel="2" x14ac:dyDescent="0.25">
      <c r="B449" t="s">
        <v>13271</v>
      </c>
    </row>
    <row r="450" spans="1:2" outlineLevel="1" collapsed="1" x14ac:dyDescent="0.25">
      <c r="A450" s="3" t="s">
        <v>21135</v>
      </c>
      <c r="B450">
        <f>SUBTOTAL(3,B449:B449)</f>
        <v>1</v>
      </c>
    </row>
    <row r="451" spans="1:2" hidden="1" outlineLevel="2" x14ac:dyDescent="0.25">
      <c r="B451" t="s">
        <v>15039</v>
      </c>
    </row>
    <row r="452" spans="1:2" outlineLevel="1" collapsed="1" x14ac:dyDescent="0.25">
      <c r="A452" s="3" t="s">
        <v>21136</v>
      </c>
      <c r="B452">
        <f>SUBTOTAL(3,B451:B451)</f>
        <v>1</v>
      </c>
    </row>
    <row r="453" spans="1:2" hidden="1" outlineLevel="2" x14ac:dyDescent="0.25">
      <c r="B453" t="s">
        <v>2264</v>
      </c>
    </row>
    <row r="454" spans="1:2" outlineLevel="1" collapsed="1" x14ac:dyDescent="0.25">
      <c r="A454" s="3" t="s">
        <v>21137</v>
      </c>
      <c r="B454">
        <f>SUBTOTAL(3,B453:B453)</f>
        <v>1</v>
      </c>
    </row>
    <row r="455" spans="1:2" hidden="1" outlineLevel="2" x14ac:dyDescent="0.25">
      <c r="B455" t="s">
        <v>4233</v>
      </c>
    </row>
    <row r="456" spans="1:2" outlineLevel="1" collapsed="1" x14ac:dyDescent="0.25">
      <c r="A456" s="3" t="s">
        <v>21138</v>
      </c>
      <c r="B456">
        <f>SUBTOTAL(3,B455:B455)</f>
        <v>1</v>
      </c>
    </row>
    <row r="457" spans="1:2" hidden="1" outlineLevel="2" x14ac:dyDescent="0.25">
      <c r="B457" t="s">
        <v>1667</v>
      </c>
    </row>
    <row r="458" spans="1:2" hidden="1" outlineLevel="2" x14ac:dyDescent="0.25">
      <c r="B458" t="s">
        <v>1667</v>
      </c>
    </row>
    <row r="459" spans="1:2" hidden="1" outlineLevel="2" x14ac:dyDescent="0.25">
      <c r="B459" t="s">
        <v>1667</v>
      </c>
    </row>
    <row r="460" spans="1:2" hidden="1" outlineLevel="2" x14ac:dyDescent="0.25">
      <c r="B460" t="s">
        <v>1667</v>
      </c>
    </row>
    <row r="461" spans="1:2" hidden="1" outlineLevel="2" x14ac:dyDescent="0.25">
      <c r="B461" t="s">
        <v>1667</v>
      </c>
    </row>
    <row r="462" spans="1:2" hidden="1" outlineLevel="2" x14ac:dyDescent="0.25">
      <c r="B462" t="s">
        <v>1667</v>
      </c>
    </row>
    <row r="463" spans="1:2" hidden="1" outlineLevel="2" x14ac:dyDescent="0.25">
      <c r="B463" t="s">
        <v>1667</v>
      </c>
    </row>
    <row r="464" spans="1:2" hidden="1" outlineLevel="2" x14ac:dyDescent="0.25">
      <c r="B464" t="s">
        <v>1667</v>
      </c>
    </row>
    <row r="465" spans="1:2" hidden="1" outlineLevel="2" x14ac:dyDescent="0.25">
      <c r="B465" t="s">
        <v>1667</v>
      </c>
    </row>
    <row r="466" spans="1:2" outlineLevel="1" collapsed="1" x14ac:dyDescent="0.25">
      <c r="A466" s="3" t="s">
        <v>21139</v>
      </c>
      <c r="B466">
        <f>SUBTOTAL(3,B457:B465)</f>
        <v>9</v>
      </c>
    </row>
    <row r="467" spans="1:2" hidden="1" outlineLevel="2" x14ac:dyDescent="0.25">
      <c r="B467" t="s">
        <v>1728</v>
      </c>
    </row>
    <row r="468" spans="1:2" hidden="1" outlineLevel="2" x14ac:dyDescent="0.25">
      <c r="B468" t="s">
        <v>1728</v>
      </c>
    </row>
    <row r="469" spans="1:2" outlineLevel="1" collapsed="1" x14ac:dyDescent="0.25">
      <c r="A469" s="3" t="s">
        <v>21140</v>
      </c>
      <c r="B469">
        <f>SUBTOTAL(3,B467:B468)</f>
        <v>2</v>
      </c>
    </row>
    <row r="470" spans="1:2" hidden="1" outlineLevel="2" x14ac:dyDescent="0.25">
      <c r="B470" t="s">
        <v>19236</v>
      </c>
    </row>
    <row r="471" spans="1:2" outlineLevel="1" collapsed="1" x14ac:dyDescent="0.25">
      <c r="A471" s="3" t="s">
        <v>21141</v>
      </c>
      <c r="B471">
        <f>SUBTOTAL(3,B470:B470)</f>
        <v>1</v>
      </c>
    </row>
    <row r="472" spans="1:2" hidden="1" outlineLevel="2" x14ac:dyDescent="0.25">
      <c r="B472" t="s">
        <v>7069</v>
      </c>
    </row>
    <row r="473" spans="1:2" hidden="1" outlineLevel="2" x14ac:dyDescent="0.25">
      <c r="B473" t="s">
        <v>7069</v>
      </c>
    </row>
    <row r="474" spans="1:2" hidden="1" outlineLevel="2" x14ac:dyDescent="0.25">
      <c r="B474" t="s">
        <v>7069</v>
      </c>
    </row>
    <row r="475" spans="1:2" hidden="1" outlineLevel="2" x14ac:dyDescent="0.25">
      <c r="B475" t="s">
        <v>7069</v>
      </c>
    </row>
    <row r="476" spans="1:2" hidden="1" outlineLevel="2" x14ac:dyDescent="0.25">
      <c r="B476" t="s">
        <v>7069</v>
      </c>
    </row>
    <row r="477" spans="1:2" outlineLevel="1" collapsed="1" x14ac:dyDescent="0.25">
      <c r="A477" s="3" t="s">
        <v>21142</v>
      </c>
      <c r="B477">
        <f>SUBTOTAL(3,B472:B476)</f>
        <v>5</v>
      </c>
    </row>
    <row r="478" spans="1:2" hidden="1" outlineLevel="2" x14ac:dyDescent="0.25">
      <c r="B478" t="s">
        <v>4396</v>
      </c>
    </row>
    <row r="479" spans="1:2" outlineLevel="1" collapsed="1" x14ac:dyDescent="0.25">
      <c r="A479" s="3" t="s">
        <v>21143</v>
      </c>
      <c r="B479">
        <f>SUBTOTAL(3,B478:B478)</f>
        <v>1</v>
      </c>
    </row>
    <row r="480" spans="1:2" hidden="1" outlineLevel="2" x14ac:dyDescent="0.25">
      <c r="B480" t="s">
        <v>4309</v>
      </c>
    </row>
    <row r="481" spans="1:2" outlineLevel="1" collapsed="1" x14ac:dyDescent="0.25">
      <c r="A481" s="3" t="s">
        <v>21144</v>
      </c>
      <c r="B481">
        <f>SUBTOTAL(3,B480:B480)</f>
        <v>1</v>
      </c>
    </row>
    <row r="482" spans="1:2" hidden="1" outlineLevel="2" x14ac:dyDescent="0.25">
      <c r="B482" t="s">
        <v>13279</v>
      </c>
    </row>
    <row r="483" spans="1:2" outlineLevel="1" collapsed="1" x14ac:dyDescent="0.25">
      <c r="A483" s="3" t="s">
        <v>21145</v>
      </c>
      <c r="B483">
        <f>SUBTOTAL(3,B482:B482)</f>
        <v>1</v>
      </c>
    </row>
    <row r="484" spans="1:2" hidden="1" outlineLevel="2" x14ac:dyDescent="0.25">
      <c r="B484" t="s">
        <v>9929</v>
      </c>
    </row>
    <row r="485" spans="1:2" outlineLevel="1" collapsed="1" x14ac:dyDescent="0.25">
      <c r="A485" s="3" t="s">
        <v>21146</v>
      </c>
      <c r="B485">
        <f>SUBTOTAL(3,B484:B484)</f>
        <v>1</v>
      </c>
    </row>
    <row r="486" spans="1:2" hidden="1" outlineLevel="2" x14ac:dyDescent="0.25">
      <c r="B486" t="s">
        <v>1561</v>
      </c>
    </row>
    <row r="487" spans="1:2" outlineLevel="1" collapsed="1" x14ac:dyDescent="0.25">
      <c r="A487" s="3" t="s">
        <v>21147</v>
      </c>
      <c r="B487">
        <f>SUBTOTAL(3,B486:B486)</f>
        <v>1</v>
      </c>
    </row>
    <row r="488" spans="1:2" hidden="1" outlineLevel="2" x14ac:dyDescent="0.25">
      <c r="B488" t="s">
        <v>9687</v>
      </c>
    </row>
    <row r="489" spans="1:2" outlineLevel="1" collapsed="1" x14ac:dyDescent="0.25">
      <c r="A489" s="3" t="s">
        <v>21148</v>
      </c>
      <c r="B489">
        <f>SUBTOTAL(3,B488:B488)</f>
        <v>1</v>
      </c>
    </row>
    <row r="490" spans="1:2" hidden="1" outlineLevel="2" x14ac:dyDescent="0.25">
      <c r="B490" t="s">
        <v>5204</v>
      </c>
    </row>
    <row r="491" spans="1:2" outlineLevel="1" collapsed="1" x14ac:dyDescent="0.25">
      <c r="A491" s="3" t="s">
        <v>21149</v>
      </c>
      <c r="B491">
        <f>SUBTOTAL(3,B490:B490)</f>
        <v>1</v>
      </c>
    </row>
    <row r="492" spans="1:2" hidden="1" outlineLevel="2" x14ac:dyDescent="0.25">
      <c r="B492" t="s">
        <v>17143</v>
      </c>
    </row>
    <row r="493" spans="1:2" outlineLevel="1" collapsed="1" x14ac:dyDescent="0.25">
      <c r="A493" s="3" t="s">
        <v>21150</v>
      </c>
      <c r="B493">
        <f>SUBTOTAL(3,B492:B492)</f>
        <v>1</v>
      </c>
    </row>
    <row r="494" spans="1:2" hidden="1" outlineLevel="2" x14ac:dyDescent="0.25">
      <c r="B494" t="s">
        <v>4716</v>
      </c>
    </row>
    <row r="495" spans="1:2" outlineLevel="1" collapsed="1" x14ac:dyDescent="0.25">
      <c r="A495" s="3" t="s">
        <v>21151</v>
      </c>
      <c r="B495">
        <f>SUBTOTAL(3,B494:B494)</f>
        <v>1</v>
      </c>
    </row>
    <row r="496" spans="1:2" hidden="1" outlineLevel="2" x14ac:dyDescent="0.25">
      <c r="B496" t="s">
        <v>9185</v>
      </c>
    </row>
    <row r="497" spans="1:2" outlineLevel="1" collapsed="1" x14ac:dyDescent="0.25">
      <c r="A497" s="3" t="s">
        <v>21152</v>
      </c>
      <c r="B497">
        <f>SUBTOTAL(3,B496:B496)</f>
        <v>1</v>
      </c>
    </row>
    <row r="498" spans="1:2" hidden="1" outlineLevel="2" x14ac:dyDescent="0.25">
      <c r="B498" t="s">
        <v>5101</v>
      </c>
    </row>
    <row r="499" spans="1:2" hidden="1" outlineLevel="2" x14ac:dyDescent="0.25">
      <c r="B499" t="s">
        <v>5101</v>
      </c>
    </row>
    <row r="500" spans="1:2" hidden="1" outlineLevel="2" x14ac:dyDescent="0.25">
      <c r="B500" t="s">
        <v>5101</v>
      </c>
    </row>
    <row r="501" spans="1:2" outlineLevel="1" collapsed="1" x14ac:dyDescent="0.25">
      <c r="A501" s="3" t="s">
        <v>21153</v>
      </c>
      <c r="B501">
        <f>SUBTOTAL(3,B498:B500)</f>
        <v>3</v>
      </c>
    </row>
    <row r="502" spans="1:2" hidden="1" outlineLevel="2" x14ac:dyDescent="0.25">
      <c r="B502" t="s">
        <v>9456</v>
      </c>
    </row>
    <row r="503" spans="1:2" outlineLevel="1" collapsed="1" x14ac:dyDescent="0.25">
      <c r="A503" s="3" t="s">
        <v>21154</v>
      </c>
      <c r="B503">
        <f>SUBTOTAL(3,B502:B502)</f>
        <v>1</v>
      </c>
    </row>
    <row r="504" spans="1:2" hidden="1" outlineLevel="2" x14ac:dyDescent="0.25">
      <c r="B504" t="s">
        <v>3029</v>
      </c>
    </row>
    <row r="505" spans="1:2" outlineLevel="1" collapsed="1" x14ac:dyDescent="0.25">
      <c r="A505" s="3" t="s">
        <v>21155</v>
      </c>
      <c r="B505">
        <f>SUBTOTAL(3,B504:B504)</f>
        <v>1</v>
      </c>
    </row>
    <row r="506" spans="1:2" hidden="1" outlineLevel="2" x14ac:dyDescent="0.25">
      <c r="B506" t="s">
        <v>10534</v>
      </c>
    </row>
    <row r="507" spans="1:2" outlineLevel="1" collapsed="1" x14ac:dyDescent="0.25">
      <c r="A507" s="3" t="s">
        <v>21156</v>
      </c>
      <c r="B507">
        <f>SUBTOTAL(3,B506:B506)</f>
        <v>1</v>
      </c>
    </row>
    <row r="508" spans="1:2" hidden="1" outlineLevel="2" x14ac:dyDescent="0.25">
      <c r="B508" t="s">
        <v>389</v>
      </c>
    </row>
    <row r="509" spans="1:2" hidden="1" outlineLevel="2" x14ac:dyDescent="0.25">
      <c r="B509" t="s">
        <v>389</v>
      </c>
    </row>
    <row r="510" spans="1:2" hidden="1" outlineLevel="2" x14ac:dyDescent="0.25">
      <c r="B510" t="s">
        <v>389</v>
      </c>
    </row>
    <row r="511" spans="1:2" hidden="1" outlineLevel="2" x14ac:dyDescent="0.25">
      <c r="B511" t="s">
        <v>389</v>
      </c>
    </row>
    <row r="512" spans="1:2" hidden="1" outlineLevel="2" x14ac:dyDescent="0.25">
      <c r="B512" t="s">
        <v>389</v>
      </c>
    </row>
    <row r="513" spans="1:2" hidden="1" outlineLevel="2" x14ac:dyDescent="0.25">
      <c r="B513" t="s">
        <v>389</v>
      </c>
    </row>
    <row r="514" spans="1:2" hidden="1" outlineLevel="2" x14ac:dyDescent="0.25">
      <c r="B514" t="s">
        <v>389</v>
      </c>
    </row>
    <row r="515" spans="1:2" hidden="1" outlineLevel="2" x14ac:dyDescent="0.25">
      <c r="B515" t="s">
        <v>389</v>
      </c>
    </row>
    <row r="516" spans="1:2" hidden="1" outlineLevel="2" x14ac:dyDescent="0.25">
      <c r="B516" t="s">
        <v>389</v>
      </c>
    </row>
    <row r="517" spans="1:2" outlineLevel="1" collapsed="1" x14ac:dyDescent="0.25">
      <c r="A517" s="3" t="s">
        <v>21157</v>
      </c>
      <c r="B517">
        <f>SUBTOTAL(3,B508:B516)</f>
        <v>9</v>
      </c>
    </row>
    <row r="518" spans="1:2" hidden="1" outlineLevel="2" x14ac:dyDescent="0.25">
      <c r="B518" t="s">
        <v>1931</v>
      </c>
    </row>
    <row r="519" spans="1:2" outlineLevel="1" collapsed="1" x14ac:dyDescent="0.25">
      <c r="A519" s="3" t="s">
        <v>21158</v>
      </c>
      <c r="B519">
        <f>SUBTOTAL(3,B518:B518)</f>
        <v>1</v>
      </c>
    </row>
    <row r="520" spans="1:2" hidden="1" outlineLevel="2" x14ac:dyDescent="0.25">
      <c r="B520" t="s">
        <v>15381</v>
      </c>
    </row>
    <row r="521" spans="1:2" outlineLevel="1" collapsed="1" x14ac:dyDescent="0.25">
      <c r="A521" s="3" t="s">
        <v>21159</v>
      </c>
      <c r="B521">
        <f>SUBTOTAL(3,B520:B520)</f>
        <v>1</v>
      </c>
    </row>
    <row r="522" spans="1:2" hidden="1" outlineLevel="2" x14ac:dyDescent="0.25">
      <c r="B522" t="s">
        <v>7791</v>
      </c>
    </row>
    <row r="523" spans="1:2" hidden="1" outlineLevel="2" x14ac:dyDescent="0.25">
      <c r="B523" t="s">
        <v>7791</v>
      </c>
    </row>
    <row r="524" spans="1:2" hidden="1" outlineLevel="2" x14ac:dyDescent="0.25">
      <c r="B524" t="s">
        <v>7791</v>
      </c>
    </row>
    <row r="525" spans="1:2" hidden="1" outlineLevel="2" x14ac:dyDescent="0.25">
      <c r="B525" t="s">
        <v>7791</v>
      </c>
    </row>
    <row r="526" spans="1:2" outlineLevel="1" collapsed="1" x14ac:dyDescent="0.25">
      <c r="A526" s="3" t="s">
        <v>21160</v>
      </c>
      <c r="B526">
        <f>SUBTOTAL(3,B522:B525)</f>
        <v>4</v>
      </c>
    </row>
    <row r="527" spans="1:2" hidden="1" outlineLevel="2" x14ac:dyDescent="0.25">
      <c r="B527" t="s">
        <v>3233</v>
      </c>
    </row>
    <row r="528" spans="1:2" hidden="1" outlineLevel="2" x14ac:dyDescent="0.25">
      <c r="B528" t="s">
        <v>3233</v>
      </c>
    </row>
    <row r="529" spans="1:2" outlineLevel="1" collapsed="1" x14ac:dyDescent="0.25">
      <c r="A529" s="3" t="s">
        <v>21161</v>
      </c>
      <c r="B529">
        <f>SUBTOTAL(3,B527:B528)</f>
        <v>2</v>
      </c>
    </row>
    <row r="530" spans="1:2" hidden="1" outlineLevel="2" x14ac:dyDescent="0.25">
      <c r="B530" t="s">
        <v>18041</v>
      </c>
    </row>
    <row r="531" spans="1:2" outlineLevel="1" collapsed="1" x14ac:dyDescent="0.25">
      <c r="A531" s="3" t="s">
        <v>21162</v>
      </c>
      <c r="B531">
        <f>SUBTOTAL(3,B530:B530)</f>
        <v>1</v>
      </c>
    </row>
    <row r="532" spans="1:2" hidden="1" outlineLevel="2" x14ac:dyDescent="0.25">
      <c r="B532" t="s">
        <v>7931</v>
      </c>
    </row>
    <row r="533" spans="1:2" outlineLevel="1" collapsed="1" x14ac:dyDescent="0.25">
      <c r="A533" s="3" t="s">
        <v>21163</v>
      </c>
      <c r="B533">
        <f>SUBTOTAL(3,B532:B532)</f>
        <v>1</v>
      </c>
    </row>
    <row r="534" spans="1:2" hidden="1" outlineLevel="2" x14ac:dyDescent="0.25">
      <c r="B534" t="s">
        <v>4440</v>
      </c>
    </row>
    <row r="535" spans="1:2" outlineLevel="1" collapsed="1" x14ac:dyDescent="0.25">
      <c r="A535" s="3" t="s">
        <v>21164</v>
      </c>
      <c r="B535">
        <f>SUBTOTAL(3,B534:B534)</f>
        <v>1</v>
      </c>
    </row>
    <row r="536" spans="1:2" hidden="1" outlineLevel="2" x14ac:dyDescent="0.25">
      <c r="B536" t="s">
        <v>6711</v>
      </c>
    </row>
    <row r="537" spans="1:2" outlineLevel="1" collapsed="1" x14ac:dyDescent="0.25">
      <c r="A537" s="3" t="s">
        <v>21165</v>
      </c>
      <c r="B537">
        <f>SUBTOTAL(3,B536:B536)</f>
        <v>1</v>
      </c>
    </row>
    <row r="538" spans="1:2" hidden="1" outlineLevel="2" x14ac:dyDescent="0.25">
      <c r="B538" t="s">
        <v>1177</v>
      </c>
    </row>
    <row r="539" spans="1:2" hidden="1" outlineLevel="2" x14ac:dyDescent="0.25">
      <c r="B539" t="s">
        <v>1177</v>
      </c>
    </row>
    <row r="540" spans="1:2" outlineLevel="1" collapsed="1" x14ac:dyDescent="0.25">
      <c r="A540" s="3" t="s">
        <v>21166</v>
      </c>
      <c r="B540">
        <f>SUBTOTAL(3,B538:B539)</f>
        <v>2</v>
      </c>
    </row>
    <row r="541" spans="1:2" hidden="1" outlineLevel="2" x14ac:dyDescent="0.25">
      <c r="B541" t="s">
        <v>16447</v>
      </c>
    </row>
    <row r="542" spans="1:2" outlineLevel="1" collapsed="1" x14ac:dyDescent="0.25">
      <c r="A542" s="3" t="s">
        <v>21167</v>
      </c>
      <c r="B542">
        <f>SUBTOTAL(3,B541:B541)</f>
        <v>1</v>
      </c>
    </row>
    <row r="543" spans="1:2" hidden="1" outlineLevel="2" x14ac:dyDescent="0.25">
      <c r="B543" t="s">
        <v>15791</v>
      </c>
    </row>
    <row r="544" spans="1:2" outlineLevel="1" collapsed="1" x14ac:dyDescent="0.25">
      <c r="A544" s="3" t="s">
        <v>21168</v>
      </c>
      <c r="B544">
        <f>SUBTOTAL(3,B543:B543)</f>
        <v>1</v>
      </c>
    </row>
    <row r="545" spans="1:2" hidden="1" outlineLevel="2" x14ac:dyDescent="0.25">
      <c r="B545" t="s">
        <v>9774</v>
      </c>
    </row>
    <row r="546" spans="1:2" hidden="1" outlineLevel="2" x14ac:dyDescent="0.25">
      <c r="B546" t="s">
        <v>9774</v>
      </c>
    </row>
    <row r="547" spans="1:2" hidden="1" outlineLevel="2" x14ac:dyDescent="0.25">
      <c r="B547" t="s">
        <v>9774</v>
      </c>
    </row>
    <row r="548" spans="1:2" hidden="1" outlineLevel="2" x14ac:dyDescent="0.25">
      <c r="B548" t="s">
        <v>9774</v>
      </c>
    </row>
    <row r="549" spans="1:2" hidden="1" outlineLevel="2" x14ac:dyDescent="0.25">
      <c r="B549" t="s">
        <v>9774</v>
      </c>
    </row>
    <row r="550" spans="1:2" hidden="1" outlineLevel="2" x14ac:dyDescent="0.25">
      <c r="B550" t="s">
        <v>9774</v>
      </c>
    </row>
    <row r="551" spans="1:2" outlineLevel="1" collapsed="1" x14ac:dyDescent="0.25">
      <c r="A551" s="3" t="s">
        <v>21169</v>
      </c>
      <c r="B551">
        <f>SUBTOTAL(3,B545:B550)</f>
        <v>6</v>
      </c>
    </row>
    <row r="552" spans="1:2" hidden="1" outlineLevel="2" x14ac:dyDescent="0.25">
      <c r="B552" t="s">
        <v>14966</v>
      </c>
    </row>
    <row r="553" spans="1:2" hidden="1" outlineLevel="2" x14ac:dyDescent="0.25">
      <c r="B553" t="s">
        <v>14966</v>
      </c>
    </row>
    <row r="554" spans="1:2" outlineLevel="1" collapsed="1" x14ac:dyDescent="0.25">
      <c r="A554" s="3" t="s">
        <v>21170</v>
      </c>
      <c r="B554">
        <f>SUBTOTAL(3,B552:B553)</f>
        <v>2</v>
      </c>
    </row>
    <row r="555" spans="1:2" hidden="1" outlineLevel="2" x14ac:dyDescent="0.25">
      <c r="B555" t="s">
        <v>4100</v>
      </c>
    </row>
    <row r="556" spans="1:2" hidden="1" outlineLevel="2" x14ac:dyDescent="0.25">
      <c r="B556" t="s">
        <v>4100</v>
      </c>
    </row>
    <row r="557" spans="1:2" hidden="1" outlineLevel="2" x14ac:dyDescent="0.25">
      <c r="B557" t="s">
        <v>4100</v>
      </c>
    </row>
    <row r="558" spans="1:2" hidden="1" outlineLevel="2" x14ac:dyDescent="0.25">
      <c r="B558" t="s">
        <v>4100</v>
      </c>
    </row>
    <row r="559" spans="1:2" hidden="1" outlineLevel="2" x14ac:dyDescent="0.25">
      <c r="B559" t="s">
        <v>4100</v>
      </c>
    </row>
    <row r="560" spans="1:2" hidden="1" outlineLevel="2" x14ac:dyDescent="0.25">
      <c r="B560" t="s">
        <v>4100</v>
      </c>
    </row>
    <row r="561" spans="1:2" hidden="1" outlineLevel="2" x14ac:dyDescent="0.25">
      <c r="B561" t="s">
        <v>4100</v>
      </c>
    </row>
    <row r="562" spans="1:2" outlineLevel="1" collapsed="1" x14ac:dyDescent="0.25">
      <c r="A562" s="3" t="s">
        <v>21171</v>
      </c>
      <c r="B562">
        <f>SUBTOTAL(3,B555:B561)</f>
        <v>7</v>
      </c>
    </row>
    <row r="563" spans="1:2" hidden="1" outlineLevel="2" x14ac:dyDescent="0.25">
      <c r="B563" t="s">
        <v>6444</v>
      </c>
    </row>
    <row r="564" spans="1:2" outlineLevel="1" collapsed="1" x14ac:dyDescent="0.25">
      <c r="A564" s="3" t="s">
        <v>21172</v>
      </c>
      <c r="B564">
        <f>SUBTOTAL(3,B563:B563)</f>
        <v>1</v>
      </c>
    </row>
    <row r="565" spans="1:2" hidden="1" outlineLevel="2" x14ac:dyDescent="0.25">
      <c r="B565" t="s">
        <v>1078</v>
      </c>
    </row>
    <row r="566" spans="1:2" hidden="1" outlineLevel="2" x14ac:dyDescent="0.25">
      <c r="B566" t="s">
        <v>1078</v>
      </c>
    </row>
    <row r="567" spans="1:2" hidden="1" outlineLevel="2" x14ac:dyDescent="0.25">
      <c r="B567" t="s">
        <v>1078</v>
      </c>
    </row>
    <row r="568" spans="1:2" hidden="1" outlineLevel="2" x14ac:dyDescent="0.25">
      <c r="B568" t="s">
        <v>1078</v>
      </c>
    </row>
    <row r="569" spans="1:2" hidden="1" outlineLevel="2" x14ac:dyDescent="0.25">
      <c r="B569" t="s">
        <v>1078</v>
      </c>
    </row>
    <row r="570" spans="1:2" hidden="1" outlineLevel="2" x14ac:dyDescent="0.25">
      <c r="B570" t="s">
        <v>1078</v>
      </c>
    </row>
    <row r="571" spans="1:2" hidden="1" outlineLevel="2" x14ac:dyDescent="0.25">
      <c r="B571" t="s">
        <v>1078</v>
      </c>
    </row>
    <row r="572" spans="1:2" hidden="1" outlineLevel="2" x14ac:dyDescent="0.25">
      <c r="B572" t="s">
        <v>1078</v>
      </c>
    </row>
    <row r="573" spans="1:2" hidden="1" outlineLevel="2" x14ac:dyDescent="0.25">
      <c r="B573" t="s">
        <v>1078</v>
      </c>
    </row>
    <row r="574" spans="1:2" hidden="1" outlineLevel="2" x14ac:dyDescent="0.25">
      <c r="B574" t="s">
        <v>1078</v>
      </c>
    </row>
    <row r="575" spans="1:2" hidden="1" outlineLevel="2" x14ac:dyDescent="0.25">
      <c r="B575" t="s">
        <v>1078</v>
      </c>
    </row>
    <row r="576" spans="1:2" hidden="1" outlineLevel="2" x14ac:dyDescent="0.25">
      <c r="B576" t="s">
        <v>1078</v>
      </c>
    </row>
    <row r="577" spans="1:2" hidden="1" outlineLevel="2" x14ac:dyDescent="0.25">
      <c r="B577" t="s">
        <v>1078</v>
      </c>
    </row>
    <row r="578" spans="1:2" hidden="1" outlineLevel="2" x14ac:dyDescent="0.25">
      <c r="B578" t="s">
        <v>1078</v>
      </c>
    </row>
    <row r="579" spans="1:2" hidden="1" outlineLevel="2" x14ac:dyDescent="0.25">
      <c r="B579" t="s">
        <v>1078</v>
      </c>
    </row>
    <row r="580" spans="1:2" hidden="1" outlineLevel="2" x14ac:dyDescent="0.25">
      <c r="B580" t="s">
        <v>1078</v>
      </c>
    </row>
    <row r="581" spans="1:2" hidden="1" outlineLevel="2" x14ac:dyDescent="0.25">
      <c r="B581" t="s">
        <v>1078</v>
      </c>
    </row>
    <row r="582" spans="1:2" hidden="1" outlineLevel="2" x14ac:dyDescent="0.25">
      <c r="B582" t="s">
        <v>1078</v>
      </c>
    </row>
    <row r="583" spans="1:2" hidden="1" outlineLevel="2" x14ac:dyDescent="0.25">
      <c r="B583" t="s">
        <v>1078</v>
      </c>
    </row>
    <row r="584" spans="1:2" outlineLevel="1" collapsed="1" x14ac:dyDescent="0.25">
      <c r="A584" s="3" t="s">
        <v>21173</v>
      </c>
      <c r="B584">
        <f>SUBTOTAL(3,B565:B583)</f>
        <v>19</v>
      </c>
    </row>
    <row r="585" spans="1:2" hidden="1" outlineLevel="2" x14ac:dyDescent="0.25">
      <c r="B585" t="s">
        <v>250</v>
      </c>
    </row>
    <row r="586" spans="1:2" hidden="1" outlineLevel="2" x14ac:dyDescent="0.25">
      <c r="B586" t="s">
        <v>250</v>
      </c>
    </row>
    <row r="587" spans="1:2" hidden="1" outlineLevel="2" x14ac:dyDescent="0.25">
      <c r="B587" t="s">
        <v>250</v>
      </c>
    </row>
    <row r="588" spans="1:2" hidden="1" outlineLevel="2" x14ac:dyDescent="0.25">
      <c r="B588" t="s">
        <v>250</v>
      </c>
    </row>
    <row r="589" spans="1:2" hidden="1" outlineLevel="2" x14ac:dyDescent="0.25">
      <c r="B589" t="s">
        <v>250</v>
      </c>
    </row>
    <row r="590" spans="1:2" hidden="1" outlineLevel="2" x14ac:dyDescent="0.25">
      <c r="B590" t="s">
        <v>250</v>
      </c>
    </row>
    <row r="591" spans="1:2" hidden="1" outlineLevel="2" x14ac:dyDescent="0.25">
      <c r="B591" t="s">
        <v>250</v>
      </c>
    </row>
    <row r="592" spans="1:2" hidden="1" outlineLevel="2" x14ac:dyDescent="0.25">
      <c r="B592" t="s">
        <v>250</v>
      </c>
    </row>
    <row r="593" spans="1:2" hidden="1" outlineLevel="2" x14ac:dyDescent="0.25">
      <c r="B593" t="s">
        <v>250</v>
      </c>
    </row>
    <row r="594" spans="1:2" hidden="1" outlineLevel="2" x14ac:dyDescent="0.25">
      <c r="B594" t="s">
        <v>250</v>
      </c>
    </row>
    <row r="595" spans="1:2" hidden="1" outlineLevel="2" x14ac:dyDescent="0.25">
      <c r="B595" t="s">
        <v>250</v>
      </c>
    </row>
    <row r="596" spans="1:2" hidden="1" outlineLevel="2" x14ac:dyDescent="0.25">
      <c r="B596" t="s">
        <v>250</v>
      </c>
    </row>
    <row r="597" spans="1:2" hidden="1" outlineLevel="2" x14ac:dyDescent="0.25">
      <c r="B597" t="s">
        <v>250</v>
      </c>
    </row>
    <row r="598" spans="1:2" hidden="1" outlineLevel="2" x14ac:dyDescent="0.25">
      <c r="B598" t="s">
        <v>250</v>
      </c>
    </row>
    <row r="599" spans="1:2" hidden="1" outlineLevel="2" x14ac:dyDescent="0.25">
      <c r="B599" t="s">
        <v>250</v>
      </c>
    </row>
    <row r="600" spans="1:2" hidden="1" outlineLevel="2" x14ac:dyDescent="0.25">
      <c r="B600" t="s">
        <v>250</v>
      </c>
    </row>
    <row r="601" spans="1:2" hidden="1" outlineLevel="2" x14ac:dyDescent="0.25">
      <c r="B601" t="s">
        <v>250</v>
      </c>
    </row>
    <row r="602" spans="1:2" hidden="1" outlineLevel="2" x14ac:dyDescent="0.25">
      <c r="B602" t="s">
        <v>250</v>
      </c>
    </row>
    <row r="603" spans="1:2" hidden="1" outlineLevel="2" x14ac:dyDescent="0.25">
      <c r="B603" t="s">
        <v>250</v>
      </c>
    </row>
    <row r="604" spans="1:2" hidden="1" outlineLevel="2" x14ac:dyDescent="0.25">
      <c r="B604" t="s">
        <v>250</v>
      </c>
    </row>
    <row r="605" spans="1:2" outlineLevel="1" collapsed="1" x14ac:dyDescent="0.25">
      <c r="A605" s="3" t="s">
        <v>21174</v>
      </c>
      <c r="B605">
        <f>SUBTOTAL(3,B585:B604)</f>
        <v>20</v>
      </c>
    </row>
    <row r="606" spans="1:2" hidden="1" outlineLevel="2" x14ac:dyDescent="0.25">
      <c r="B606" t="s">
        <v>18471</v>
      </c>
    </row>
    <row r="607" spans="1:2" outlineLevel="1" collapsed="1" x14ac:dyDescent="0.25">
      <c r="A607" s="3" t="s">
        <v>21175</v>
      </c>
      <c r="B607">
        <f>SUBTOTAL(3,B606:B606)</f>
        <v>1</v>
      </c>
    </row>
    <row r="608" spans="1:2" hidden="1" outlineLevel="2" x14ac:dyDescent="0.25">
      <c r="B608" t="s">
        <v>792</v>
      </c>
    </row>
    <row r="609" spans="1:2" hidden="1" outlineLevel="2" x14ac:dyDescent="0.25">
      <c r="B609" t="s">
        <v>792</v>
      </c>
    </row>
    <row r="610" spans="1:2" hidden="1" outlineLevel="2" x14ac:dyDescent="0.25">
      <c r="B610" t="s">
        <v>792</v>
      </c>
    </row>
    <row r="611" spans="1:2" hidden="1" outlineLevel="2" x14ac:dyDescent="0.25">
      <c r="B611" t="s">
        <v>792</v>
      </c>
    </row>
    <row r="612" spans="1:2" outlineLevel="1" collapsed="1" x14ac:dyDescent="0.25">
      <c r="A612" s="3" t="s">
        <v>21176</v>
      </c>
      <c r="B612">
        <f>SUBTOTAL(3,B608:B611)</f>
        <v>4</v>
      </c>
    </row>
    <row r="613" spans="1:2" hidden="1" outlineLevel="2" x14ac:dyDescent="0.25">
      <c r="B613" t="s">
        <v>8323</v>
      </c>
    </row>
    <row r="614" spans="1:2" hidden="1" outlineLevel="2" x14ac:dyDescent="0.25">
      <c r="B614" t="s">
        <v>8323</v>
      </c>
    </row>
    <row r="615" spans="1:2" hidden="1" outlineLevel="2" x14ac:dyDescent="0.25">
      <c r="B615" t="s">
        <v>8323</v>
      </c>
    </row>
    <row r="616" spans="1:2" hidden="1" outlineLevel="2" x14ac:dyDescent="0.25">
      <c r="B616" t="s">
        <v>8323</v>
      </c>
    </row>
    <row r="617" spans="1:2" hidden="1" outlineLevel="2" x14ac:dyDescent="0.25">
      <c r="B617" t="s">
        <v>8323</v>
      </c>
    </row>
    <row r="618" spans="1:2" outlineLevel="1" collapsed="1" x14ac:dyDescent="0.25">
      <c r="A618" s="3" t="s">
        <v>21177</v>
      </c>
      <c r="B618">
        <f>SUBTOTAL(3,B613:B617)</f>
        <v>5</v>
      </c>
    </row>
    <row r="619" spans="1:2" hidden="1" outlineLevel="2" x14ac:dyDescent="0.25">
      <c r="B619" t="s">
        <v>12427</v>
      </c>
    </row>
    <row r="620" spans="1:2" outlineLevel="1" collapsed="1" x14ac:dyDescent="0.25">
      <c r="A620" s="3" t="s">
        <v>21178</v>
      </c>
      <c r="B620">
        <f>SUBTOTAL(3,B619:B619)</f>
        <v>1</v>
      </c>
    </row>
    <row r="621" spans="1:2" hidden="1" outlineLevel="2" x14ac:dyDescent="0.25">
      <c r="B621" t="s">
        <v>2358</v>
      </c>
    </row>
    <row r="622" spans="1:2" hidden="1" outlineLevel="2" x14ac:dyDescent="0.25">
      <c r="B622" t="s">
        <v>2358</v>
      </c>
    </row>
    <row r="623" spans="1:2" outlineLevel="1" collapsed="1" x14ac:dyDescent="0.25">
      <c r="A623" s="3" t="s">
        <v>21179</v>
      </c>
      <c r="B623">
        <f>SUBTOTAL(3,B621:B622)</f>
        <v>2</v>
      </c>
    </row>
    <row r="624" spans="1:2" hidden="1" outlineLevel="2" x14ac:dyDescent="0.25">
      <c r="B624" t="s">
        <v>576</v>
      </c>
    </row>
    <row r="625" spans="1:2" hidden="1" outlineLevel="2" x14ac:dyDescent="0.25">
      <c r="B625" t="s">
        <v>576</v>
      </c>
    </row>
    <row r="626" spans="1:2" outlineLevel="1" collapsed="1" x14ac:dyDescent="0.25">
      <c r="A626" s="3" t="s">
        <v>21180</v>
      </c>
      <c r="B626">
        <f>SUBTOTAL(3,B624:B625)</f>
        <v>2</v>
      </c>
    </row>
    <row r="627" spans="1:2" hidden="1" outlineLevel="2" x14ac:dyDescent="0.25">
      <c r="B627" t="s">
        <v>13801</v>
      </c>
    </row>
    <row r="628" spans="1:2" hidden="1" outlineLevel="2" x14ac:dyDescent="0.25">
      <c r="B628" t="s">
        <v>13801</v>
      </c>
    </row>
    <row r="629" spans="1:2" outlineLevel="1" collapsed="1" x14ac:dyDescent="0.25">
      <c r="A629" s="3" t="s">
        <v>21181</v>
      </c>
      <c r="B629">
        <f>SUBTOTAL(3,B627:B628)</f>
        <v>2</v>
      </c>
    </row>
    <row r="630" spans="1:2" hidden="1" outlineLevel="2" x14ac:dyDescent="0.25">
      <c r="B630" t="s">
        <v>11554</v>
      </c>
    </row>
    <row r="631" spans="1:2" hidden="1" outlineLevel="2" x14ac:dyDescent="0.25">
      <c r="B631" t="s">
        <v>11554</v>
      </c>
    </row>
    <row r="632" spans="1:2" hidden="1" outlineLevel="2" x14ac:dyDescent="0.25">
      <c r="B632" t="s">
        <v>11554</v>
      </c>
    </row>
    <row r="633" spans="1:2" hidden="1" outlineLevel="2" x14ac:dyDescent="0.25">
      <c r="B633" t="s">
        <v>11554</v>
      </c>
    </row>
    <row r="634" spans="1:2" outlineLevel="1" collapsed="1" x14ac:dyDescent="0.25">
      <c r="A634" s="3" t="s">
        <v>21182</v>
      </c>
      <c r="B634">
        <f>SUBTOTAL(3,B630:B633)</f>
        <v>4</v>
      </c>
    </row>
    <row r="635" spans="1:2" hidden="1" outlineLevel="2" x14ac:dyDescent="0.25">
      <c r="B635" t="s">
        <v>10804</v>
      </c>
    </row>
    <row r="636" spans="1:2" hidden="1" outlineLevel="2" x14ac:dyDescent="0.25">
      <c r="B636" t="s">
        <v>10804</v>
      </c>
    </row>
    <row r="637" spans="1:2" hidden="1" outlineLevel="2" x14ac:dyDescent="0.25">
      <c r="B637" t="s">
        <v>10804</v>
      </c>
    </row>
    <row r="638" spans="1:2" outlineLevel="1" collapsed="1" x14ac:dyDescent="0.25">
      <c r="A638" s="3" t="s">
        <v>21183</v>
      </c>
      <c r="B638">
        <f>SUBTOTAL(3,B635:B637)</f>
        <v>3</v>
      </c>
    </row>
    <row r="639" spans="1:2" hidden="1" outlineLevel="2" x14ac:dyDescent="0.25">
      <c r="B639" t="s">
        <v>19552</v>
      </c>
    </row>
    <row r="640" spans="1:2" outlineLevel="1" collapsed="1" x14ac:dyDescent="0.25">
      <c r="A640" s="3" t="s">
        <v>21184</v>
      </c>
      <c r="B640">
        <f>SUBTOTAL(3,B639:B639)</f>
        <v>1</v>
      </c>
    </row>
    <row r="641" spans="1:2" hidden="1" outlineLevel="2" x14ac:dyDescent="0.25">
      <c r="B641" t="s">
        <v>20138</v>
      </c>
    </row>
    <row r="642" spans="1:2" outlineLevel="1" collapsed="1" x14ac:dyDescent="0.25">
      <c r="A642" s="3" t="s">
        <v>21185</v>
      </c>
      <c r="B642">
        <f>SUBTOTAL(3,B641:B641)</f>
        <v>1</v>
      </c>
    </row>
    <row r="643" spans="1:2" hidden="1" outlineLevel="2" x14ac:dyDescent="0.25">
      <c r="B643" t="s">
        <v>8204</v>
      </c>
    </row>
    <row r="644" spans="1:2" outlineLevel="1" collapsed="1" x14ac:dyDescent="0.25">
      <c r="A644" s="3" t="s">
        <v>21186</v>
      </c>
      <c r="B644">
        <f>SUBTOTAL(3,B643:B643)</f>
        <v>1</v>
      </c>
    </row>
    <row r="645" spans="1:2" hidden="1" outlineLevel="2" x14ac:dyDescent="0.25">
      <c r="B645" t="s">
        <v>18554</v>
      </c>
    </row>
    <row r="646" spans="1:2" outlineLevel="1" collapsed="1" x14ac:dyDescent="0.25">
      <c r="A646" s="3" t="s">
        <v>21187</v>
      </c>
      <c r="B646">
        <f>SUBTOTAL(3,B645:B645)</f>
        <v>1</v>
      </c>
    </row>
    <row r="647" spans="1:2" hidden="1" outlineLevel="2" x14ac:dyDescent="0.25">
      <c r="B647" t="s">
        <v>18171</v>
      </c>
    </row>
    <row r="648" spans="1:2" outlineLevel="1" collapsed="1" x14ac:dyDescent="0.25">
      <c r="A648" s="3" t="s">
        <v>21188</v>
      </c>
      <c r="B648">
        <f>SUBTOTAL(3,B647:B647)</f>
        <v>1</v>
      </c>
    </row>
    <row r="649" spans="1:2" hidden="1" outlineLevel="2" x14ac:dyDescent="0.25">
      <c r="B649" t="s">
        <v>3703</v>
      </c>
    </row>
    <row r="650" spans="1:2" outlineLevel="1" collapsed="1" x14ac:dyDescent="0.25">
      <c r="A650" s="3" t="s">
        <v>21189</v>
      </c>
      <c r="B650">
        <f>SUBTOTAL(3,B649:B649)</f>
        <v>1</v>
      </c>
    </row>
    <row r="651" spans="1:2" hidden="1" outlineLevel="2" x14ac:dyDescent="0.25">
      <c r="B651" t="s">
        <v>2873</v>
      </c>
    </row>
    <row r="652" spans="1:2" hidden="1" outlineLevel="2" x14ac:dyDescent="0.25">
      <c r="B652" t="s">
        <v>2873</v>
      </c>
    </row>
    <row r="653" spans="1:2" hidden="1" outlineLevel="2" x14ac:dyDescent="0.25">
      <c r="B653" t="s">
        <v>2873</v>
      </c>
    </row>
    <row r="654" spans="1:2" outlineLevel="1" collapsed="1" x14ac:dyDescent="0.25">
      <c r="A654" s="3" t="s">
        <v>21190</v>
      </c>
      <c r="B654">
        <f>SUBTOTAL(3,B651:B653)</f>
        <v>3</v>
      </c>
    </row>
    <row r="655" spans="1:2" hidden="1" outlineLevel="2" x14ac:dyDescent="0.25">
      <c r="B655" t="s">
        <v>6877</v>
      </c>
    </row>
    <row r="656" spans="1:2" outlineLevel="1" collapsed="1" x14ac:dyDescent="0.25">
      <c r="A656" s="3" t="s">
        <v>21191</v>
      </c>
      <c r="B656">
        <f>SUBTOTAL(3,B655:B655)</f>
        <v>1</v>
      </c>
    </row>
    <row r="657" spans="1:2" hidden="1" outlineLevel="2" x14ac:dyDescent="0.25">
      <c r="B657" t="s">
        <v>13068</v>
      </c>
    </row>
    <row r="658" spans="1:2" outlineLevel="1" collapsed="1" x14ac:dyDescent="0.25">
      <c r="A658" s="3" t="s">
        <v>21192</v>
      </c>
      <c r="B658">
        <f>SUBTOTAL(3,B657:B657)</f>
        <v>1</v>
      </c>
    </row>
    <row r="659" spans="1:2" hidden="1" outlineLevel="2" x14ac:dyDescent="0.25">
      <c r="B659" t="s">
        <v>18620</v>
      </c>
    </row>
    <row r="660" spans="1:2" outlineLevel="1" collapsed="1" x14ac:dyDescent="0.25">
      <c r="A660" s="3" t="s">
        <v>21193</v>
      </c>
      <c r="B660">
        <f>SUBTOTAL(3,B659:B659)</f>
        <v>1</v>
      </c>
    </row>
    <row r="661" spans="1:2" hidden="1" outlineLevel="2" x14ac:dyDescent="0.25">
      <c r="B661" t="s">
        <v>3526</v>
      </c>
    </row>
    <row r="662" spans="1:2" outlineLevel="1" collapsed="1" x14ac:dyDescent="0.25">
      <c r="A662" s="3" t="s">
        <v>21194</v>
      </c>
      <c r="B662">
        <f>SUBTOTAL(3,B661:B661)</f>
        <v>1</v>
      </c>
    </row>
    <row r="663" spans="1:2" hidden="1" outlineLevel="2" x14ac:dyDescent="0.25">
      <c r="B663" t="s">
        <v>13210</v>
      </c>
    </row>
    <row r="664" spans="1:2" outlineLevel="1" collapsed="1" x14ac:dyDescent="0.25">
      <c r="A664" s="3" t="s">
        <v>21195</v>
      </c>
      <c r="B664">
        <f>SUBTOTAL(3,B663:B663)</f>
        <v>1</v>
      </c>
    </row>
    <row r="665" spans="1:2" hidden="1" outlineLevel="2" x14ac:dyDescent="0.25">
      <c r="B665" t="s">
        <v>10738</v>
      </c>
    </row>
    <row r="666" spans="1:2" outlineLevel="1" collapsed="1" x14ac:dyDescent="0.25">
      <c r="A666" s="3" t="s">
        <v>21196</v>
      </c>
      <c r="B666">
        <f>SUBTOTAL(3,B665:B665)</f>
        <v>1</v>
      </c>
    </row>
    <row r="667" spans="1:2" hidden="1" outlineLevel="2" x14ac:dyDescent="0.25">
      <c r="B667" t="s">
        <v>11401</v>
      </c>
    </row>
    <row r="668" spans="1:2" outlineLevel="1" collapsed="1" x14ac:dyDescent="0.25">
      <c r="A668" s="3" t="s">
        <v>21197</v>
      </c>
      <c r="B668">
        <f>SUBTOTAL(3,B667:B667)</f>
        <v>1</v>
      </c>
    </row>
    <row r="669" spans="1:2" hidden="1" outlineLevel="2" x14ac:dyDescent="0.25">
      <c r="B669" t="s">
        <v>6823</v>
      </c>
    </row>
    <row r="670" spans="1:2" outlineLevel="1" collapsed="1" x14ac:dyDescent="0.25">
      <c r="A670" s="3" t="s">
        <v>21198</v>
      </c>
      <c r="B670">
        <f>SUBTOTAL(3,B669:B669)</f>
        <v>1</v>
      </c>
    </row>
    <row r="671" spans="1:2" hidden="1" outlineLevel="2" x14ac:dyDescent="0.25">
      <c r="B671" t="s">
        <v>16869</v>
      </c>
    </row>
    <row r="672" spans="1:2" outlineLevel="1" collapsed="1" x14ac:dyDescent="0.25">
      <c r="A672" s="3" t="s">
        <v>21199</v>
      </c>
      <c r="B672">
        <f>SUBTOTAL(3,B671:B671)</f>
        <v>1</v>
      </c>
    </row>
    <row r="673" spans="1:2" hidden="1" outlineLevel="2" x14ac:dyDescent="0.25">
      <c r="B673" t="s">
        <v>10787</v>
      </c>
    </row>
    <row r="674" spans="1:2" hidden="1" outlineLevel="2" x14ac:dyDescent="0.25">
      <c r="B674" t="s">
        <v>10787</v>
      </c>
    </row>
    <row r="675" spans="1:2" outlineLevel="1" collapsed="1" x14ac:dyDescent="0.25">
      <c r="A675" s="3" t="s">
        <v>21200</v>
      </c>
      <c r="B675">
        <f>SUBTOTAL(3,B673:B674)</f>
        <v>2</v>
      </c>
    </row>
    <row r="676" spans="1:2" hidden="1" outlineLevel="2" x14ac:dyDescent="0.25">
      <c r="B676" t="s">
        <v>2794</v>
      </c>
    </row>
    <row r="677" spans="1:2" outlineLevel="1" collapsed="1" x14ac:dyDescent="0.25">
      <c r="A677" s="3" t="s">
        <v>21201</v>
      </c>
      <c r="B677">
        <f>SUBTOTAL(3,B676:B676)</f>
        <v>1</v>
      </c>
    </row>
    <row r="678" spans="1:2" hidden="1" outlineLevel="2" x14ac:dyDescent="0.25">
      <c r="B678" t="s">
        <v>20345</v>
      </c>
    </row>
    <row r="679" spans="1:2" outlineLevel="1" collapsed="1" x14ac:dyDescent="0.25">
      <c r="A679" s="3" t="s">
        <v>21202</v>
      </c>
      <c r="B679">
        <f>SUBTOTAL(3,B678:B678)</f>
        <v>1</v>
      </c>
    </row>
    <row r="680" spans="1:2" hidden="1" outlineLevel="2" x14ac:dyDescent="0.25">
      <c r="B680" t="s">
        <v>73</v>
      </c>
    </row>
    <row r="681" spans="1:2" outlineLevel="1" collapsed="1" x14ac:dyDescent="0.25">
      <c r="A681" s="3" t="s">
        <v>21203</v>
      </c>
      <c r="B681">
        <f>SUBTOTAL(3,B680:B680)</f>
        <v>1</v>
      </c>
    </row>
    <row r="682" spans="1:2" hidden="1" outlineLevel="2" x14ac:dyDescent="0.25">
      <c r="B682" t="s">
        <v>2854</v>
      </c>
    </row>
    <row r="683" spans="1:2" outlineLevel="1" collapsed="1" x14ac:dyDescent="0.25">
      <c r="A683" s="3" t="s">
        <v>21204</v>
      </c>
      <c r="B683">
        <f>SUBTOTAL(3,B682:B682)</f>
        <v>1</v>
      </c>
    </row>
    <row r="684" spans="1:2" hidden="1" outlineLevel="2" x14ac:dyDescent="0.25">
      <c r="B684" t="s">
        <v>20278</v>
      </c>
    </row>
    <row r="685" spans="1:2" outlineLevel="1" collapsed="1" x14ac:dyDescent="0.25">
      <c r="A685" s="3" t="s">
        <v>21205</v>
      </c>
      <c r="B685">
        <f>SUBTOTAL(3,B684:B684)</f>
        <v>1</v>
      </c>
    </row>
    <row r="686" spans="1:2" hidden="1" outlineLevel="2" x14ac:dyDescent="0.25">
      <c r="B686" t="s">
        <v>13550</v>
      </c>
    </row>
    <row r="687" spans="1:2" outlineLevel="1" collapsed="1" x14ac:dyDescent="0.25">
      <c r="A687" s="3" t="s">
        <v>21206</v>
      </c>
      <c r="B687">
        <f>SUBTOTAL(3,B686:B686)</f>
        <v>1</v>
      </c>
    </row>
    <row r="688" spans="1:2" hidden="1" outlineLevel="2" x14ac:dyDescent="0.25">
      <c r="B688" t="s">
        <v>8049</v>
      </c>
    </row>
    <row r="689" spans="1:2" hidden="1" outlineLevel="2" x14ac:dyDescent="0.25">
      <c r="B689" t="s">
        <v>8049</v>
      </c>
    </row>
    <row r="690" spans="1:2" outlineLevel="1" collapsed="1" x14ac:dyDescent="0.25">
      <c r="A690" s="3" t="s">
        <v>21207</v>
      </c>
      <c r="B690">
        <f>SUBTOTAL(3,B688:B689)</f>
        <v>2</v>
      </c>
    </row>
    <row r="691" spans="1:2" hidden="1" outlineLevel="2" x14ac:dyDescent="0.25">
      <c r="B691" t="s">
        <v>3441</v>
      </c>
    </row>
    <row r="692" spans="1:2" outlineLevel="1" collapsed="1" x14ac:dyDescent="0.25">
      <c r="A692" s="3" t="s">
        <v>21208</v>
      </c>
      <c r="B692">
        <f>SUBTOTAL(3,B691:B691)</f>
        <v>1</v>
      </c>
    </row>
    <row r="693" spans="1:2" hidden="1" outlineLevel="2" x14ac:dyDescent="0.25">
      <c r="B693" t="s">
        <v>14528</v>
      </c>
    </row>
    <row r="694" spans="1:2" outlineLevel="1" collapsed="1" x14ac:dyDescent="0.25">
      <c r="A694" s="3" t="s">
        <v>21209</v>
      </c>
      <c r="B694">
        <f>SUBTOTAL(3,B693:B693)</f>
        <v>1</v>
      </c>
    </row>
    <row r="695" spans="1:2" hidden="1" outlineLevel="2" x14ac:dyDescent="0.25">
      <c r="B695" t="s">
        <v>1298</v>
      </c>
    </row>
    <row r="696" spans="1:2" outlineLevel="1" collapsed="1" x14ac:dyDescent="0.25">
      <c r="A696" s="3" t="s">
        <v>21210</v>
      </c>
      <c r="B696">
        <f>SUBTOTAL(3,B695:B695)</f>
        <v>1</v>
      </c>
    </row>
    <row r="697" spans="1:2" hidden="1" outlineLevel="2" x14ac:dyDescent="0.25">
      <c r="B697" t="s">
        <v>7680</v>
      </c>
    </row>
    <row r="698" spans="1:2" outlineLevel="1" collapsed="1" x14ac:dyDescent="0.25">
      <c r="A698" s="3" t="s">
        <v>21211</v>
      </c>
      <c r="B698">
        <f>SUBTOTAL(3,B697:B697)</f>
        <v>1</v>
      </c>
    </row>
    <row r="699" spans="1:2" hidden="1" outlineLevel="2" x14ac:dyDescent="0.25">
      <c r="B699" t="s">
        <v>6361</v>
      </c>
    </row>
    <row r="700" spans="1:2" hidden="1" outlineLevel="2" x14ac:dyDescent="0.25">
      <c r="B700" t="s">
        <v>6361</v>
      </c>
    </row>
    <row r="701" spans="1:2" hidden="1" outlineLevel="2" x14ac:dyDescent="0.25">
      <c r="B701" t="s">
        <v>6361</v>
      </c>
    </row>
    <row r="702" spans="1:2" hidden="1" outlineLevel="2" x14ac:dyDescent="0.25">
      <c r="B702" t="s">
        <v>6361</v>
      </c>
    </row>
    <row r="703" spans="1:2" hidden="1" outlineLevel="2" x14ac:dyDescent="0.25">
      <c r="B703" t="s">
        <v>6361</v>
      </c>
    </row>
    <row r="704" spans="1:2" outlineLevel="1" collapsed="1" x14ac:dyDescent="0.25">
      <c r="A704" s="3" t="s">
        <v>21212</v>
      </c>
      <c r="B704">
        <f>SUBTOTAL(3,B699:B703)</f>
        <v>5</v>
      </c>
    </row>
    <row r="705" spans="1:2" hidden="1" outlineLevel="2" x14ac:dyDescent="0.25">
      <c r="B705" t="s">
        <v>3017</v>
      </c>
    </row>
    <row r="706" spans="1:2" outlineLevel="1" collapsed="1" x14ac:dyDescent="0.25">
      <c r="A706" s="3" t="s">
        <v>21213</v>
      </c>
      <c r="B706">
        <f>SUBTOTAL(3,B705:B705)</f>
        <v>1</v>
      </c>
    </row>
    <row r="707" spans="1:2" hidden="1" outlineLevel="2" x14ac:dyDescent="0.25">
      <c r="B707" t="s">
        <v>11632</v>
      </c>
    </row>
    <row r="708" spans="1:2" outlineLevel="1" collapsed="1" x14ac:dyDescent="0.25">
      <c r="A708" s="3" t="s">
        <v>21214</v>
      </c>
      <c r="B708">
        <f>SUBTOTAL(3,B707:B707)</f>
        <v>1</v>
      </c>
    </row>
    <row r="709" spans="1:2" hidden="1" outlineLevel="2" x14ac:dyDescent="0.25">
      <c r="B709" t="s">
        <v>13384</v>
      </c>
    </row>
    <row r="710" spans="1:2" hidden="1" outlineLevel="2" x14ac:dyDescent="0.25">
      <c r="B710" t="s">
        <v>13384</v>
      </c>
    </row>
    <row r="711" spans="1:2" outlineLevel="1" collapsed="1" x14ac:dyDescent="0.25">
      <c r="A711" s="3" t="s">
        <v>21215</v>
      </c>
      <c r="B711">
        <f>SUBTOTAL(3,B709:B710)</f>
        <v>2</v>
      </c>
    </row>
    <row r="712" spans="1:2" hidden="1" outlineLevel="2" x14ac:dyDescent="0.25">
      <c r="B712" t="s">
        <v>21</v>
      </c>
    </row>
    <row r="713" spans="1:2" hidden="1" outlineLevel="2" x14ac:dyDescent="0.25">
      <c r="B713" t="s">
        <v>21</v>
      </c>
    </row>
    <row r="714" spans="1:2" hidden="1" outlineLevel="2" x14ac:dyDescent="0.25">
      <c r="B714" t="s">
        <v>21</v>
      </c>
    </row>
    <row r="715" spans="1:2" hidden="1" outlineLevel="2" x14ac:dyDescent="0.25">
      <c r="B715" t="s">
        <v>21</v>
      </c>
    </row>
    <row r="716" spans="1:2" outlineLevel="1" collapsed="1" x14ac:dyDescent="0.25">
      <c r="A716" s="3" t="s">
        <v>21216</v>
      </c>
      <c r="B716">
        <f>SUBTOTAL(3,B712:B715)</f>
        <v>4</v>
      </c>
    </row>
    <row r="717" spans="1:2" hidden="1" outlineLevel="2" x14ac:dyDescent="0.25">
      <c r="B717" t="s">
        <v>4515</v>
      </c>
    </row>
    <row r="718" spans="1:2" hidden="1" outlineLevel="2" x14ac:dyDescent="0.25">
      <c r="B718" t="s">
        <v>4515</v>
      </c>
    </row>
    <row r="719" spans="1:2" hidden="1" outlineLevel="2" x14ac:dyDescent="0.25">
      <c r="B719" t="s">
        <v>4515</v>
      </c>
    </row>
    <row r="720" spans="1:2" hidden="1" outlineLevel="2" x14ac:dyDescent="0.25">
      <c r="B720" t="s">
        <v>4515</v>
      </c>
    </row>
    <row r="721" spans="1:2" hidden="1" outlineLevel="2" x14ac:dyDescent="0.25">
      <c r="B721" t="s">
        <v>4515</v>
      </c>
    </row>
    <row r="722" spans="1:2" hidden="1" outlineLevel="2" x14ac:dyDescent="0.25">
      <c r="B722" t="s">
        <v>4515</v>
      </c>
    </row>
    <row r="723" spans="1:2" hidden="1" outlineLevel="2" x14ac:dyDescent="0.25">
      <c r="B723" t="s">
        <v>4515</v>
      </c>
    </row>
    <row r="724" spans="1:2" hidden="1" outlineLevel="2" x14ac:dyDescent="0.25">
      <c r="B724" t="s">
        <v>4515</v>
      </c>
    </row>
    <row r="725" spans="1:2" outlineLevel="1" collapsed="1" x14ac:dyDescent="0.25">
      <c r="A725" s="3" t="s">
        <v>21217</v>
      </c>
      <c r="B725">
        <f>SUBTOTAL(3,B717:B724)</f>
        <v>8</v>
      </c>
    </row>
    <row r="726" spans="1:2" hidden="1" outlineLevel="2" x14ac:dyDescent="0.25">
      <c r="B726" t="s">
        <v>11181</v>
      </c>
    </row>
    <row r="727" spans="1:2" outlineLevel="1" collapsed="1" x14ac:dyDescent="0.25">
      <c r="A727" s="3" t="s">
        <v>21218</v>
      </c>
      <c r="B727">
        <f>SUBTOTAL(3,B726:B726)</f>
        <v>1</v>
      </c>
    </row>
    <row r="728" spans="1:2" hidden="1" outlineLevel="2" x14ac:dyDescent="0.25">
      <c r="B728" t="s">
        <v>18649</v>
      </c>
    </row>
    <row r="729" spans="1:2" outlineLevel="1" collapsed="1" x14ac:dyDescent="0.25">
      <c r="A729" s="3" t="s">
        <v>21219</v>
      </c>
      <c r="B729">
        <f>SUBTOTAL(3,B728:B728)</f>
        <v>1</v>
      </c>
    </row>
    <row r="730" spans="1:2" hidden="1" outlineLevel="2" x14ac:dyDescent="0.25">
      <c r="B730" t="s">
        <v>17739</v>
      </c>
    </row>
    <row r="731" spans="1:2" outlineLevel="1" collapsed="1" x14ac:dyDescent="0.25">
      <c r="A731" s="3" t="s">
        <v>21220</v>
      </c>
      <c r="B731">
        <f>SUBTOTAL(3,B730:B730)</f>
        <v>1</v>
      </c>
    </row>
    <row r="732" spans="1:2" hidden="1" outlineLevel="2" x14ac:dyDescent="0.25">
      <c r="B732" t="s">
        <v>3229</v>
      </c>
    </row>
    <row r="733" spans="1:2" outlineLevel="1" collapsed="1" x14ac:dyDescent="0.25">
      <c r="A733" s="3" t="s">
        <v>21221</v>
      </c>
      <c r="B733">
        <f>SUBTOTAL(3,B732:B732)</f>
        <v>1</v>
      </c>
    </row>
    <row r="734" spans="1:2" hidden="1" outlineLevel="2" x14ac:dyDescent="0.25">
      <c r="B734" t="s">
        <v>17068</v>
      </c>
    </row>
    <row r="735" spans="1:2" outlineLevel="1" collapsed="1" x14ac:dyDescent="0.25">
      <c r="A735" s="3" t="s">
        <v>21222</v>
      </c>
      <c r="B735">
        <f>SUBTOTAL(3,B734:B734)</f>
        <v>1</v>
      </c>
    </row>
    <row r="736" spans="1:2" hidden="1" outlineLevel="2" x14ac:dyDescent="0.25">
      <c r="B736" t="s">
        <v>640</v>
      </c>
    </row>
    <row r="737" spans="1:2" outlineLevel="1" collapsed="1" x14ac:dyDescent="0.25">
      <c r="A737" s="3" t="s">
        <v>21223</v>
      </c>
      <c r="B737">
        <f>SUBTOTAL(3,B736:B736)</f>
        <v>1</v>
      </c>
    </row>
    <row r="738" spans="1:2" hidden="1" outlineLevel="2" x14ac:dyDescent="0.25">
      <c r="B738" t="s">
        <v>3215</v>
      </c>
    </row>
    <row r="739" spans="1:2" hidden="1" outlineLevel="2" x14ac:dyDescent="0.25">
      <c r="B739" t="s">
        <v>3215</v>
      </c>
    </row>
    <row r="740" spans="1:2" hidden="1" outlineLevel="2" x14ac:dyDescent="0.25">
      <c r="B740" t="s">
        <v>3215</v>
      </c>
    </row>
    <row r="741" spans="1:2" hidden="1" outlineLevel="2" x14ac:dyDescent="0.25">
      <c r="B741" t="s">
        <v>3215</v>
      </c>
    </row>
    <row r="742" spans="1:2" hidden="1" outlineLevel="2" x14ac:dyDescent="0.25">
      <c r="B742" t="s">
        <v>3215</v>
      </c>
    </row>
    <row r="743" spans="1:2" hidden="1" outlineLevel="2" x14ac:dyDescent="0.25">
      <c r="B743" t="s">
        <v>3215</v>
      </c>
    </row>
    <row r="744" spans="1:2" hidden="1" outlineLevel="2" x14ac:dyDescent="0.25">
      <c r="B744" t="s">
        <v>3215</v>
      </c>
    </row>
    <row r="745" spans="1:2" hidden="1" outlineLevel="2" x14ac:dyDescent="0.25">
      <c r="B745" t="s">
        <v>3215</v>
      </c>
    </row>
    <row r="746" spans="1:2" hidden="1" outlineLevel="2" x14ac:dyDescent="0.25">
      <c r="B746" t="s">
        <v>3215</v>
      </c>
    </row>
    <row r="747" spans="1:2" hidden="1" outlineLevel="2" x14ac:dyDescent="0.25">
      <c r="B747" t="s">
        <v>3215</v>
      </c>
    </row>
    <row r="748" spans="1:2" outlineLevel="1" collapsed="1" x14ac:dyDescent="0.25">
      <c r="A748" s="3" t="s">
        <v>21224</v>
      </c>
      <c r="B748">
        <f>SUBTOTAL(3,B738:B747)</f>
        <v>10</v>
      </c>
    </row>
    <row r="749" spans="1:2" hidden="1" outlineLevel="2" x14ac:dyDescent="0.25">
      <c r="B749" t="s">
        <v>17110</v>
      </c>
    </row>
    <row r="750" spans="1:2" outlineLevel="1" collapsed="1" x14ac:dyDescent="0.25">
      <c r="A750" s="3" t="s">
        <v>21225</v>
      </c>
      <c r="B750">
        <f>SUBTOTAL(3,B749:B749)</f>
        <v>1</v>
      </c>
    </row>
    <row r="751" spans="1:2" hidden="1" outlineLevel="2" x14ac:dyDescent="0.25">
      <c r="B751" t="s">
        <v>8258</v>
      </c>
    </row>
    <row r="752" spans="1:2" outlineLevel="1" collapsed="1" x14ac:dyDescent="0.25">
      <c r="A752" s="3" t="s">
        <v>21226</v>
      </c>
      <c r="B752">
        <f>SUBTOTAL(3,B751:B751)</f>
        <v>1</v>
      </c>
    </row>
    <row r="753" spans="1:2" hidden="1" outlineLevel="2" x14ac:dyDescent="0.25">
      <c r="B753" t="s">
        <v>15690</v>
      </c>
    </row>
    <row r="754" spans="1:2" outlineLevel="1" collapsed="1" x14ac:dyDescent="0.25">
      <c r="A754" s="3" t="s">
        <v>21227</v>
      </c>
      <c r="B754">
        <f>SUBTOTAL(3,B753:B753)</f>
        <v>1</v>
      </c>
    </row>
    <row r="755" spans="1:2" hidden="1" outlineLevel="2" x14ac:dyDescent="0.25">
      <c r="B755" t="s">
        <v>11761</v>
      </c>
    </row>
    <row r="756" spans="1:2" outlineLevel="1" collapsed="1" x14ac:dyDescent="0.25">
      <c r="A756" s="3" t="s">
        <v>21228</v>
      </c>
      <c r="B756">
        <f>SUBTOTAL(3,B755:B755)</f>
        <v>1</v>
      </c>
    </row>
    <row r="757" spans="1:2" hidden="1" outlineLevel="2" x14ac:dyDescent="0.25">
      <c r="B757" t="s">
        <v>3073</v>
      </c>
    </row>
    <row r="758" spans="1:2" hidden="1" outlineLevel="2" x14ac:dyDescent="0.25">
      <c r="B758" t="s">
        <v>3073</v>
      </c>
    </row>
    <row r="759" spans="1:2" hidden="1" outlineLevel="2" x14ac:dyDescent="0.25">
      <c r="B759" t="s">
        <v>3073</v>
      </c>
    </row>
    <row r="760" spans="1:2" hidden="1" outlineLevel="2" x14ac:dyDescent="0.25">
      <c r="B760" t="s">
        <v>3073</v>
      </c>
    </row>
    <row r="761" spans="1:2" outlineLevel="1" collapsed="1" x14ac:dyDescent="0.25">
      <c r="A761" s="3" t="s">
        <v>21229</v>
      </c>
      <c r="B761">
        <f>SUBTOTAL(3,B757:B760)</f>
        <v>4</v>
      </c>
    </row>
    <row r="762" spans="1:2" hidden="1" outlineLevel="2" x14ac:dyDescent="0.25">
      <c r="B762" t="s">
        <v>9425</v>
      </c>
    </row>
    <row r="763" spans="1:2" outlineLevel="1" collapsed="1" x14ac:dyDescent="0.25">
      <c r="A763" s="3" t="s">
        <v>21230</v>
      </c>
      <c r="B763">
        <f>SUBTOTAL(3,B762:B762)</f>
        <v>1</v>
      </c>
    </row>
    <row r="764" spans="1:2" hidden="1" outlineLevel="2" x14ac:dyDescent="0.25">
      <c r="B764" t="s">
        <v>19205</v>
      </c>
    </row>
    <row r="765" spans="1:2" outlineLevel="1" collapsed="1" x14ac:dyDescent="0.25">
      <c r="A765" s="3" t="s">
        <v>21231</v>
      </c>
      <c r="B765">
        <f>SUBTOTAL(3,B764:B764)</f>
        <v>1</v>
      </c>
    </row>
    <row r="766" spans="1:2" hidden="1" outlineLevel="2" x14ac:dyDescent="0.25">
      <c r="B766" t="s">
        <v>7502</v>
      </c>
    </row>
    <row r="767" spans="1:2" outlineLevel="1" collapsed="1" x14ac:dyDescent="0.25">
      <c r="A767" s="3" t="s">
        <v>21232</v>
      </c>
      <c r="B767">
        <f>SUBTOTAL(3,B766:B766)</f>
        <v>1</v>
      </c>
    </row>
    <row r="768" spans="1:2" hidden="1" outlineLevel="2" x14ac:dyDescent="0.25">
      <c r="B768" t="s">
        <v>9386</v>
      </c>
    </row>
    <row r="769" spans="1:2" outlineLevel="1" collapsed="1" x14ac:dyDescent="0.25">
      <c r="A769" s="3" t="s">
        <v>21233</v>
      </c>
      <c r="B769">
        <f>SUBTOTAL(3,B768:B768)</f>
        <v>1</v>
      </c>
    </row>
    <row r="770" spans="1:2" hidden="1" outlineLevel="2" x14ac:dyDescent="0.25">
      <c r="B770" t="s">
        <v>12319</v>
      </c>
    </row>
    <row r="771" spans="1:2" outlineLevel="1" collapsed="1" x14ac:dyDescent="0.25">
      <c r="A771" s="3" t="s">
        <v>21234</v>
      </c>
      <c r="B771">
        <f>SUBTOTAL(3,B770:B770)</f>
        <v>1</v>
      </c>
    </row>
    <row r="772" spans="1:2" hidden="1" outlineLevel="2" x14ac:dyDescent="0.25">
      <c r="B772" t="s">
        <v>2332</v>
      </c>
    </row>
    <row r="773" spans="1:2" hidden="1" outlineLevel="2" x14ac:dyDescent="0.25">
      <c r="B773" t="s">
        <v>2332</v>
      </c>
    </row>
    <row r="774" spans="1:2" hidden="1" outlineLevel="2" x14ac:dyDescent="0.25">
      <c r="B774" t="s">
        <v>2332</v>
      </c>
    </row>
    <row r="775" spans="1:2" outlineLevel="1" collapsed="1" x14ac:dyDescent="0.25">
      <c r="A775" s="3" t="s">
        <v>21235</v>
      </c>
      <c r="B775">
        <f>SUBTOTAL(3,B772:B774)</f>
        <v>3</v>
      </c>
    </row>
    <row r="776" spans="1:2" hidden="1" outlineLevel="2" x14ac:dyDescent="0.25">
      <c r="B776" t="s">
        <v>17087</v>
      </c>
    </row>
    <row r="777" spans="1:2" outlineLevel="1" collapsed="1" x14ac:dyDescent="0.25">
      <c r="A777" s="3" t="s">
        <v>21236</v>
      </c>
      <c r="B777">
        <f>SUBTOTAL(3,B776:B776)</f>
        <v>1</v>
      </c>
    </row>
    <row r="778" spans="1:2" hidden="1" outlineLevel="2" x14ac:dyDescent="0.25">
      <c r="B778" t="s">
        <v>8890</v>
      </c>
    </row>
    <row r="779" spans="1:2" hidden="1" outlineLevel="2" x14ac:dyDescent="0.25">
      <c r="B779" t="s">
        <v>8890</v>
      </c>
    </row>
    <row r="780" spans="1:2" hidden="1" outlineLevel="2" x14ac:dyDescent="0.25">
      <c r="B780" t="s">
        <v>8890</v>
      </c>
    </row>
    <row r="781" spans="1:2" hidden="1" outlineLevel="2" x14ac:dyDescent="0.25">
      <c r="B781" t="s">
        <v>8890</v>
      </c>
    </row>
    <row r="782" spans="1:2" outlineLevel="1" collapsed="1" x14ac:dyDescent="0.25">
      <c r="A782" s="3" t="s">
        <v>21237</v>
      </c>
      <c r="B782">
        <f>SUBTOTAL(3,B778:B781)</f>
        <v>4</v>
      </c>
    </row>
    <row r="783" spans="1:2" hidden="1" outlineLevel="2" x14ac:dyDescent="0.25">
      <c r="B783" t="s">
        <v>5063</v>
      </c>
    </row>
    <row r="784" spans="1:2" outlineLevel="1" collapsed="1" x14ac:dyDescent="0.25">
      <c r="A784" s="3" t="s">
        <v>21238</v>
      </c>
      <c r="B784">
        <f>SUBTOTAL(3,B783:B783)</f>
        <v>1</v>
      </c>
    </row>
    <row r="785" spans="1:2" hidden="1" outlineLevel="2" x14ac:dyDescent="0.25">
      <c r="B785" t="s">
        <v>12573</v>
      </c>
    </row>
    <row r="786" spans="1:2" outlineLevel="1" collapsed="1" x14ac:dyDescent="0.25">
      <c r="A786" s="3" t="s">
        <v>21239</v>
      </c>
      <c r="B786">
        <f>SUBTOTAL(3,B785:B785)</f>
        <v>1</v>
      </c>
    </row>
    <row r="787" spans="1:2" hidden="1" outlineLevel="2" x14ac:dyDescent="0.25">
      <c r="B787" t="s">
        <v>10520</v>
      </c>
    </row>
    <row r="788" spans="1:2" outlineLevel="1" collapsed="1" x14ac:dyDescent="0.25">
      <c r="A788" s="3" t="s">
        <v>21240</v>
      </c>
      <c r="B788">
        <f>SUBTOTAL(3,B787:B787)</f>
        <v>1</v>
      </c>
    </row>
    <row r="789" spans="1:2" hidden="1" outlineLevel="2" x14ac:dyDescent="0.25">
      <c r="B789" t="s">
        <v>13518</v>
      </c>
    </row>
    <row r="790" spans="1:2" outlineLevel="1" collapsed="1" x14ac:dyDescent="0.25">
      <c r="A790" s="3" t="s">
        <v>21241</v>
      </c>
      <c r="B790">
        <f>SUBTOTAL(3,B789:B789)</f>
        <v>1</v>
      </c>
    </row>
    <row r="791" spans="1:2" hidden="1" outlineLevel="2" x14ac:dyDescent="0.25">
      <c r="B791" t="s">
        <v>18908</v>
      </c>
    </row>
    <row r="792" spans="1:2" outlineLevel="1" collapsed="1" x14ac:dyDescent="0.25">
      <c r="A792" s="3" t="s">
        <v>21242</v>
      </c>
      <c r="B792">
        <f>SUBTOTAL(3,B791:B791)</f>
        <v>1</v>
      </c>
    </row>
    <row r="793" spans="1:2" hidden="1" outlineLevel="2" x14ac:dyDescent="0.25">
      <c r="B793" t="s">
        <v>3117</v>
      </c>
    </row>
    <row r="794" spans="1:2" hidden="1" outlineLevel="2" x14ac:dyDescent="0.25">
      <c r="B794" t="s">
        <v>3117</v>
      </c>
    </row>
    <row r="795" spans="1:2" hidden="1" outlineLevel="2" x14ac:dyDescent="0.25">
      <c r="B795" t="s">
        <v>3117</v>
      </c>
    </row>
    <row r="796" spans="1:2" outlineLevel="1" collapsed="1" x14ac:dyDescent="0.25">
      <c r="A796" s="3" t="s">
        <v>21243</v>
      </c>
      <c r="B796">
        <f>SUBTOTAL(3,B793:B795)</f>
        <v>3</v>
      </c>
    </row>
    <row r="797" spans="1:2" hidden="1" outlineLevel="2" x14ac:dyDescent="0.25">
      <c r="B797" t="s">
        <v>6113</v>
      </c>
    </row>
    <row r="798" spans="1:2" outlineLevel="1" collapsed="1" x14ac:dyDescent="0.25">
      <c r="A798" s="3" t="s">
        <v>21244</v>
      </c>
      <c r="B798">
        <f>SUBTOTAL(3,B797:B797)</f>
        <v>1</v>
      </c>
    </row>
    <row r="799" spans="1:2" hidden="1" outlineLevel="2" x14ac:dyDescent="0.25">
      <c r="B799" t="s">
        <v>7393</v>
      </c>
    </row>
    <row r="800" spans="1:2" outlineLevel="1" collapsed="1" x14ac:dyDescent="0.25">
      <c r="A800" s="3" t="s">
        <v>21245</v>
      </c>
      <c r="B800">
        <f>SUBTOTAL(3,B799:B799)</f>
        <v>1</v>
      </c>
    </row>
    <row r="801" spans="1:2" hidden="1" outlineLevel="2" x14ac:dyDescent="0.25">
      <c r="B801" t="s">
        <v>13367</v>
      </c>
    </row>
    <row r="802" spans="1:2" outlineLevel="1" collapsed="1" x14ac:dyDescent="0.25">
      <c r="A802" s="3" t="s">
        <v>21246</v>
      </c>
      <c r="B802">
        <f>SUBTOTAL(3,B801:B801)</f>
        <v>1</v>
      </c>
    </row>
    <row r="803" spans="1:2" hidden="1" outlineLevel="2" x14ac:dyDescent="0.25">
      <c r="B803" t="s">
        <v>11074</v>
      </c>
    </row>
    <row r="804" spans="1:2" outlineLevel="1" collapsed="1" x14ac:dyDescent="0.25">
      <c r="A804" s="3" t="s">
        <v>21247</v>
      </c>
      <c r="B804">
        <f>SUBTOTAL(3,B803:B803)</f>
        <v>1</v>
      </c>
    </row>
    <row r="805" spans="1:2" hidden="1" outlineLevel="2" x14ac:dyDescent="0.25">
      <c r="B805" t="s">
        <v>18612</v>
      </c>
    </row>
    <row r="806" spans="1:2" outlineLevel="1" collapsed="1" x14ac:dyDescent="0.25">
      <c r="A806" s="3" t="s">
        <v>21248</v>
      </c>
      <c r="B806">
        <f>SUBTOTAL(3,B805:B805)</f>
        <v>1</v>
      </c>
    </row>
    <row r="807" spans="1:2" hidden="1" outlineLevel="2" x14ac:dyDescent="0.25">
      <c r="B807" t="s">
        <v>1016</v>
      </c>
    </row>
    <row r="808" spans="1:2" hidden="1" outlineLevel="2" x14ac:dyDescent="0.25">
      <c r="B808" t="s">
        <v>1016</v>
      </c>
    </row>
    <row r="809" spans="1:2" outlineLevel="1" collapsed="1" x14ac:dyDescent="0.25">
      <c r="A809" s="3" t="s">
        <v>21249</v>
      </c>
      <c r="B809">
        <f>SUBTOTAL(3,B807:B808)</f>
        <v>2</v>
      </c>
    </row>
    <row r="810" spans="1:2" hidden="1" outlineLevel="2" x14ac:dyDescent="0.25">
      <c r="B810" t="s">
        <v>7373</v>
      </c>
    </row>
    <row r="811" spans="1:2" hidden="1" outlineLevel="2" x14ac:dyDescent="0.25">
      <c r="B811" t="s">
        <v>7373</v>
      </c>
    </row>
    <row r="812" spans="1:2" hidden="1" outlineLevel="2" x14ac:dyDescent="0.25">
      <c r="B812" t="s">
        <v>7373</v>
      </c>
    </row>
    <row r="813" spans="1:2" hidden="1" outlineLevel="2" x14ac:dyDescent="0.25">
      <c r="B813" t="s">
        <v>7373</v>
      </c>
    </row>
    <row r="814" spans="1:2" outlineLevel="1" collapsed="1" x14ac:dyDescent="0.25">
      <c r="A814" s="3" t="s">
        <v>21250</v>
      </c>
      <c r="B814">
        <f>SUBTOTAL(3,B810:B813)</f>
        <v>4</v>
      </c>
    </row>
    <row r="815" spans="1:2" hidden="1" outlineLevel="2" x14ac:dyDescent="0.25">
      <c r="B815" t="s">
        <v>888</v>
      </c>
    </row>
    <row r="816" spans="1:2" hidden="1" outlineLevel="2" x14ac:dyDescent="0.25">
      <c r="B816" t="s">
        <v>888</v>
      </c>
    </row>
    <row r="817" spans="2:2" hidden="1" outlineLevel="2" x14ac:dyDescent="0.25">
      <c r="B817" t="s">
        <v>888</v>
      </c>
    </row>
    <row r="818" spans="2:2" hidden="1" outlineLevel="2" x14ac:dyDescent="0.25">
      <c r="B818" t="s">
        <v>888</v>
      </c>
    </row>
    <row r="819" spans="2:2" hidden="1" outlineLevel="2" x14ac:dyDescent="0.25">
      <c r="B819" t="s">
        <v>888</v>
      </c>
    </row>
    <row r="820" spans="2:2" hidden="1" outlineLevel="2" x14ac:dyDescent="0.25">
      <c r="B820" t="s">
        <v>888</v>
      </c>
    </row>
    <row r="821" spans="2:2" hidden="1" outlineLevel="2" x14ac:dyDescent="0.25">
      <c r="B821" t="s">
        <v>888</v>
      </c>
    </row>
    <row r="822" spans="2:2" hidden="1" outlineLevel="2" x14ac:dyDescent="0.25">
      <c r="B822" t="s">
        <v>888</v>
      </c>
    </row>
    <row r="823" spans="2:2" hidden="1" outlineLevel="2" x14ac:dyDescent="0.25">
      <c r="B823" t="s">
        <v>888</v>
      </c>
    </row>
    <row r="824" spans="2:2" hidden="1" outlineLevel="2" x14ac:dyDescent="0.25">
      <c r="B824" t="s">
        <v>888</v>
      </c>
    </row>
    <row r="825" spans="2:2" hidden="1" outlineLevel="2" x14ac:dyDescent="0.25">
      <c r="B825" t="s">
        <v>888</v>
      </c>
    </row>
    <row r="826" spans="2:2" hidden="1" outlineLevel="2" x14ac:dyDescent="0.25">
      <c r="B826" t="s">
        <v>888</v>
      </c>
    </row>
    <row r="827" spans="2:2" hidden="1" outlineLevel="2" x14ac:dyDescent="0.25">
      <c r="B827" t="s">
        <v>888</v>
      </c>
    </row>
    <row r="828" spans="2:2" hidden="1" outlineLevel="2" x14ac:dyDescent="0.25">
      <c r="B828" t="s">
        <v>888</v>
      </c>
    </row>
    <row r="829" spans="2:2" hidden="1" outlineLevel="2" x14ac:dyDescent="0.25">
      <c r="B829" t="s">
        <v>888</v>
      </c>
    </row>
    <row r="830" spans="2:2" hidden="1" outlineLevel="2" x14ac:dyDescent="0.25">
      <c r="B830" t="s">
        <v>888</v>
      </c>
    </row>
    <row r="831" spans="2:2" hidden="1" outlineLevel="2" x14ac:dyDescent="0.25">
      <c r="B831" t="s">
        <v>888</v>
      </c>
    </row>
    <row r="832" spans="2:2" hidden="1" outlineLevel="2" x14ac:dyDescent="0.25">
      <c r="B832" t="s">
        <v>888</v>
      </c>
    </row>
    <row r="833" spans="1:2" hidden="1" outlineLevel="2" x14ac:dyDescent="0.25">
      <c r="B833" t="s">
        <v>888</v>
      </c>
    </row>
    <row r="834" spans="1:2" hidden="1" outlineLevel="2" x14ac:dyDescent="0.25">
      <c r="B834" t="s">
        <v>888</v>
      </c>
    </row>
    <row r="835" spans="1:2" hidden="1" outlineLevel="2" x14ac:dyDescent="0.25">
      <c r="B835" t="s">
        <v>888</v>
      </c>
    </row>
    <row r="836" spans="1:2" hidden="1" outlineLevel="2" x14ac:dyDescent="0.25">
      <c r="B836" t="s">
        <v>888</v>
      </c>
    </row>
    <row r="837" spans="1:2" hidden="1" outlineLevel="2" x14ac:dyDescent="0.25">
      <c r="B837" t="s">
        <v>888</v>
      </c>
    </row>
    <row r="838" spans="1:2" outlineLevel="1" collapsed="1" x14ac:dyDescent="0.25">
      <c r="A838" s="3" t="s">
        <v>21251</v>
      </c>
      <c r="B838">
        <f>SUBTOTAL(3,B815:B837)</f>
        <v>23</v>
      </c>
    </row>
    <row r="839" spans="1:2" hidden="1" outlineLevel="2" x14ac:dyDescent="0.25">
      <c r="B839" t="s">
        <v>15444</v>
      </c>
    </row>
    <row r="840" spans="1:2" outlineLevel="1" collapsed="1" x14ac:dyDescent="0.25">
      <c r="A840" s="3" t="s">
        <v>21252</v>
      </c>
      <c r="B840">
        <f>SUBTOTAL(3,B839:B839)</f>
        <v>1</v>
      </c>
    </row>
    <row r="841" spans="1:2" hidden="1" outlineLevel="2" x14ac:dyDescent="0.25">
      <c r="B841" t="s">
        <v>6911</v>
      </c>
    </row>
    <row r="842" spans="1:2" outlineLevel="1" collapsed="1" x14ac:dyDescent="0.25">
      <c r="A842" s="3" t="s">
        <v>21253</v>
      </c>
      <c r="B842">
        <f>SUBTOTAL(3,B841:B841)</f>
        <v>1</v>
      </c>
    </row>
    <row r="843" spans="1:2" hidden="1" outlineLevel="2" x14ac:dyDescent="0.25">
      <c r="B843" t="s">
        <v>4355</v>
      </c>
    </row>
    <row r="844" spans="1:2" hidden="1" outlineLevel="2" x14ac:dyDescent="0.25">
      <c r="B844" t="s">
        <v>4355</v>
      </c>
    </row>
    <row r="845" spans="1:2" hidden="1" outlineLevel="2" x14ac:dyDescent="0.25">
      <c r="B845" t="s">
        <v>4355</v>
      </c>
    </row>
    <row r="846" spans="1:2" hidden="1" outlineLevel="2" x14ac:dyDescent="0.25">
      <c r="B846" t="s">
        <v>4355</v>
      </c>
    </row>
    <row r="847" spans="1:2" hidden="1" outlineLevel="2" x14ac:dyDescent="0.25">
      <c r="B847" t="s">
        <v>4355</v>
      </c>
    </row>
    <row r="848" spans="1:2" outlineLevel="1" collapsed="1" x14ac:dyDescent="0.25">
      <c r="A848" s="3" t="s">
        <v>21254</v>
      </c>
      <c r="B848">
        <f>SUBTOTAL(3,B843:B847)</f>
        <v>5</v>
      </c>
    </row>
    <row r="849" spans="1:2" hidden="1" outlineLevel="2" x14ac:dyDescent="0.25">
      <c r="B849" t="s">
        <v>18400</v>
      </c>
    </row>
    <row r="850" spans="1:2" outlineLevel="1" collapsed="1" x14ac:dyDescent="0.25">
      <c r="A850" s="3" t="s">
        <v>21255</v>
      </c>
      <c r="B850">
        <f>SUBTOTAL(3,B849:B849)</f>
        <v>1</v>
      </c>
    </row>
    <row r="851" spans="1:2" hidden="1" outlineLevel="2" x14ac:dyDescent="0.25">
      <c r="B851" t="s">
        <v>2196</v>
      </c>
    </row>
    <row r="852" spans="1:2" hidden="1" outlineLevel="2" x14ac:dyDescent="0.25">
      <c r="B852" t="s">
        <v>2196</v>
      </c>
    </row>
    <row r="853" spans="1:2" hidden="1" outlineLevel="2" x14ac:dyDescent="0.25">
      <c r="B853" t="s">
        <v>2196</v>
      </c>
    </row>
    <row r="854" spans="1:2" outlineLevel="1" collapsed="1" x14ac:dyDescent="0.25">
      <c r="A854" s="3" t="s">
        <v>21256</v>
      </c>
      <c r="B854">
        <f>SUBTOTAL(3,B851:B853)</f>
        <v>3</v>
      </c>
    </row>
    <row r="855" spans="1:2" hidden="1" outlineLevel="2" x14ac:dyDescent="0.25">
      <c r="B855" t="s">
        <v>9011</v>
      </c>
    </row>
    <row r="856" spans="1:2" outlineLevel="1" collapsed="1" x14ac:dyDescent="0.25">
      <c r="A856" s="3" t="s">
        <v>21257</v>
      </c>
      <c r="B856">
        <f>SUBTOTAL(3,B855:B855)</f>
        <v>1</v>
      </c>
    </row>
    <row r="857" spans="1:2" hidden="1" outlineLevel="2" x14ac:dyDescent="0.25">
      <c r="B857" t="s">
        <v>11615</v>
      </c>
    </row>
    <row r="858" spans="1:2" outlineLevel="1" collapsed="1" x14ac:dyDescent="0.25">
      <c r="A858" s="3" t="s">
        <v>21258</v>
      </c>
      <c r="B858">
        <f>SUBTOTAL(3,B857:B857)</f>
        <v>1</v>
      </c>
    </row>
    <row r="859" spans="1:2" hidden="1" outlineLevel="2" x14ac:dyDescent="0.25">
      <c r="B859" t="s">
        <v>343</v>
      </c>
    </row>
    <row r="860" spans="1:2" outlineLevel="1" collapsed="1" x14ac:dyDescent="0.25">
      <c r="A860" s="3" t="s">
        <v>21259</v>
      </c>
      <c r="B860">
        <f>SUBTOTAL(3,B859:B859)</f>
        <v>1</v>
      </c>
    </row>
    <row r="861" spans="1:2" hidden="1" outlineLevel="2" x14ac:dyDescent="0.25">
      <c r="B861" t="s">
        <v>18842</v>
      </c>
    </row>
    <row r="862" spans="1:2" outlineLevel="1" collapsed="1" x14ac:dyDescent="0.25">
      <c r="A862" s="3" t="s">
        <v>21260</v>
      </c>
      <c r="B862">
        <f>SUBTOTAL(3,B861:B861)</f>
        <v>1</v>
      </c>
    </row>
    <row r="863" spans="1:2" hidden="1" outlineLevel="2" x14ac:dyDescent="0.25">
      <c r="B863" t="s">
        <v>3110</v>
      </c>
    </row>
    <row r="864" spans="1:2" outlineLevel="1" collapsed="1" x14ac:dyDescent="0.25">
      <c r="A864" s="3" t="s">
        <v>21261</v>
      </c>
      <c r="B864">
        <f>SUBTOTAL(3,B863:B863)</f>
        <v>1</v>
      </c>
    </row>
    <row r="865" spans="1:2" hidden="1" outlineLevel="2" x14ac:dyDescent="0.25">
      <c r="B865" t="s">
        <v>2742</v>
      </c>
    </row>
    <row r="866" spans="1:2" outlineLevel="1" collapsed="1" x14ac:dyDescent="0.25">
      <c r="A866" s="3" t="s">
        <v>21262</v>
      </c>
      <c r="B866">
        <f>SUBTOTAL(3,B865:B865)</f>
        <v>1</v>
      </c>
    </row>
    <row r="867" spans="1:2" hidden="1" outlineLevel="2" x14ac:dyDescent="0.25">
      <c r="B867" t="s">
        <v>490</v>
      </c>
    </row>
    <row r="868" spans="1:2" hidden="1" outlineLevel="2" x14ac:dyDescent="0.25">
      <c r="B868" t="s">
        <v>490</v>
      </c>
    </row>
    <row r="869" spans="1:2" hidden="1" outlineLevel="2" x14ac:dyDescent="0.25">
      <c r="B869" t="s">
        <v>490</v>
      </c>
    </row>
    <row r="870" spans="1:2" hidden="1" outlineLevel="2" x14ac:dyDescent="0.25">
      <c r="B870" t="s">
        <v>490</v>
      </c>
    </row>
    <row r="871" spans="1:2" hidden="1" outlineLevel="2" x14ac:dyDescent="0.25">
      <c r="B871" t="s">
        <v>490</v>
      </c>
    </row>
    <row r="872" spans="1:2" hidden="1" outlineLevel="2" x14ac:dyDescent="0.25">
      <c r="B872" t="s">
        <v>490</v>
      </c>
    </row>
    <row r="873" spans="1:2" hidden="1" outlineLevel="2" x14ac:dyDescent="0.25">
      <c r="B873" t="s">
        <v>490</v>
      </c>
    </row>
    <row r="874" spans="1:2" hidden="1" outlineLevel="2" x14ac:dyDescent="0.25">
      <c r="B874" t="s">
        <v>490</v>
      </c>
    </row>
    <row r="875" spans="1:2" hidden="1" outlineLevel="2" x14ac:dyDescent="0.25">
      <c r="B875" t="s">
        <v>490</v>
      </c>
    </row>
    <row r="876" spans="1:2" hidden="1" outlineLevel="2" x14ac:dyDescent="0.25">
      <c r="B876" t="s">
        <v>490</v>
      </c>
    </row>
    <row r="877" spans="1:2" hidden="1" outlineLevel="2" x14ac:dyDescent="0.25">
      <c r="B877" t="s">
        <v>490</v>
      </c>
    </row>
    <row r="878" spans="1:2" hidden="1" outlineLevel="2" x14ac:dyDescent="0.25">
      <c r="B878" t="s">
        <v>490</v>
      </c>
    </row>
    <row r="879" spans="1:2" hidden="1" outlineLevel="2" x14ac:dyDescent="0.25">
      <c r="B879" t="s">
        <v>490</v>
      </c>
    </row>
    <row r="880" spans="1:2" outlineLevel="1" collapsed="1" x14ac:dyDescent="0.25">
      <c r="A880" s="3" t="s">
        <v>21263</v>
      </c>
      <c r="B880">
        <f>SUBTOTAL(3,B867:B879)</f>
        <v>13</v>
      </c>
    </row>
    <row r="881" spans="1:2" hidden="1" outlineLevel="2" x14ac:dyDescent="0.25">
      <c r="B881" t="s">
        <v>9719</v>
      </c>
    </row>
    <row r="882" spans="1:2" hidden="1" outlineLevel="2" x14ac:dyDescent="0.25">
      <c r="B882" t="s">
        <v>9719</v>
      </c>
    </row>
    <row r="883" spans="1:2" outlineLevel="1" collapsed="1" x14ac:dyDescent="0.25">
      <c r="A883" s="3" t="s">
        <v>21264</v>
      </c>
      <c r="B883">
        <f>SUBTOTAL(3,B881:B882)</f>
        <v>2</v>
      </c>
    </row>
    <row r="884" spans="1:2" hidden="1" outlineLevel="2" x14ac:dyDescent="0.25">
      <c r="B884" t="s">
        <v>10092</v>
      </c>
    </row>
    <row r="885" spans="1:2" outlineLevel="1" collapsed="1" x14ac:dyDescent="0.25">
      <c r="A885" s="3" t="s">
        <v>21265</v>
      </c>
      <c r="B885">
        <f>SUBTOTAL(3,B884:B884)</f>
        <v>1</v>
      </c>
    </row>
    <row r="886" spans="1:2" hidden="1" outlineLevel="2" x14ac:dyDescent="0.25">
      <c r="B886" t="s">
        <v>57</v>
      </c>
    </row>
    <row r="887" spans="1:2" hidden="1" outlineLevel="2" x14ac:dyDescent="0.25">
      <c r="B887" t="s">
        <v>57</v>
      </c>
    </row>
    <row r="888" spans="1:2" hidden="1" outlineLevel="2" x14ac:dyDescent="0.25">
      <c r="B888" t="s">
        <v>57</v>
      </c>
    </row>
    <row r="889" spans="1:2" hidden="1" outlineLevel="2" x14ac:dyDescent="0.25">
      <c r="B889" t="s">
        <v>57</v>
      </c>
    </row>
    <row r="890" spans="1:2" hidden="1" outlineLevel="2" x14ac:dyDescent="0.25">
      <c r="B890" t="s">
        <v>57</v>
      </c>
    </row>
    <row r="891" spans="1:2" hidden="1" outlineLevel="2" x14ac:dyDescent="0.25">
      <c r="B891" t="s">
        <v>57</v>
      </c>
    </row>
    <row r="892" spans="1:2" hidden="1" outlineLevel="2" x14ac:dyDescent="0.25">
      <c r="B892" t="s">
        <v>57</v>
      </c>
    </row>
    <row r="893" spans="1:2" hidden="1" outlineLevel="2" x14ac:dyDescent="0.25">
      <c r="B893" t="s">
        <v>57</v>
      </c>
    </row>
    <row r="894" spans="1:2" hidden="1" outlineLevel="2" x14ac:dyDescent="0.25">
      <c r="B894" t="s">
        <v>57</v>
      </c>
    </row>
    <row r="895" spans="1:2" hidden="1" outlineLevel="2" x14ac:dyDescent="0.25">
      <c r="B895" t="s">
        <v>57</v>
      </c>
    </row>
    <row r="896" spans="1:2" hidden="1" outlineLevel="2" x14ac:dyDescent="0.25">
      <c r="B896" t="s">
        <v>57</v>
      </c>
    </row>
    <row r="897" spans="1:2" outlineLevel="1" collapsed="1" x14ac:dyDescent="0.25">
      <c r="A897" s="3" t="s">
        <v>21266</v>
      </c>
      <c r="B897">
        <f>SUBTOTAL(3,B886:B896)</f>
        <v>11</v>
      </c>
    </row>
    <row r="898" spans="1:2" hidden="1" outlineLevel="2" x14ac:dyDescent="0.25">
      <c r="B898" t="s">
        <v>20484</v>
      </c>
    </row>
    <row r="899" spans="1:2" outlineLevel="1" collapsed="1" x14ac:dyDescent="0.25">
      <c r="A899" s="3" t="s">
        <v>21267</v>
      </c>
      <c r="B899">
        <f>SUBTOTAL(3,B898:B898)</f>
        <v>1</v>
      </c>
    </row>
    <row r="900" spans="1:2" hidden="1" outlineLevel="2" x14ac:dyDescent="0.25">
      <c r="B900" t="s">
        <v>19910</v>
      </c>
    </row>
    <row r="901" spans="1:2" outlineLevel="1" collapsed="1" x14ac:dyDescent="0.25">
      <c r="A901" s="3" t="s">
        <v>21268</v>
      </c>
      <c r="B901">
        <f>SUBTOTAL(3,B900:B900)</f>
        <v>1</v>
      </c>
    </row>
    <row r="902" spans="1:2" hidden="1" outlineLevel="2" x14ac:dyDescent="0.25">
      <c r="B902" t="s">
        <v>2626</v>
      </c>
    </row>
    <row r="903" spans="1:2" outlineLevel="1" collapsed="1" x14ac:dyDescent="0.25">
      <c r="A903" s="3" t="s">
        <v>21269</v>
      </c>
      <c r="B903">
        <f>SUBTOTAL(3,B902:B902)</f>
        <v>1</v>
      </c>
    </row>
    <row r="904" spans="1:2" hidden="1" outlineLevel="2" x14ac:dyDescent="0.25">
      <c r="B904" t="s">
        <v>13327</v>
      </c>
    </row>
    <row r="905" spans="1:2" hidden="1" outlineLevel="2" x14ac:dyDescent="0.25">
      <c r="B905" t="s">
        <v>13327</v>
      </c>
    </row>
    <row r="906" spans="1:2" outlineLevel="1" collapsed="1" x14ac:dyDescent="0.25">
      <c r="A906" s="3" t="s">
        <v>21270</v>
      </c>
      <c r="B906">
        <f>SUBTOTAL(3,B904:B905)</f>
        <v>2</v>
      </c>
    </row>
    <row r="907" spans="1:2" hidden="1" outlineLevel="2" x14ac:dyDescent="0.25">
      <c r="B907" t="s">
        <v>6841</v>
      </c>
    </row>
    <row r="908" spans="1:2" hidden="1" outlineLevel="2" x14ac:dyDescent="0.25">
      <c r="B908" t="s">
        <v>6841</v>
      </c>
    </row>
    <row r="909" spans="1:2" hidden="1" outlineLevel="2" x14ac:dyDescent="0.25">
      <c r="B909" t="s">
        <v>6841</v>
      </c>
    </row>
    <row r="910" spans="1:2" outlineLevel="1" collapsed="1" x14ac:dyDescent="0.25">
      <c r="A910" s="3" t="s">
        <v>21271</v>
      </c>
      <c r="B910">
        <f>SUBTOTAL(3,B907:B909)</f>
        <v>3</v>
      </c>
    </row>
    <row r="911" spans="1:2" hidden="1" outlineLevel="2" x14ac:dyDescent="0.25">
      <c r="B911" t="s">
        <v>1750</v>
      </c>
    </row>
    <row r="912" spans="1:2" outlineLevel="1" collapsed="1" x14ac:dyDescent="0.25">
      <c r="A912" s="3" t="s">
        <v>21272</v>
      </c>
      <c r="B912">
        <f>SUBTOTAL(3,B911:B911)</f>
        <v>1</v>
      </c>
    </row>
    <row r="913" spans="1:2" hidden="1" outlineLevel="2" x14ac:dyDescent="0.25">
      <c r="B913" t="s">
        <v>10513</v>
      </c>
    </row>
    <row r="914" spans="1:2" outlineLevel="1" collapsed="1" x14ac:dyDescent="0.25">
      <c r="A914" s="3" t="s">
        <v>21273</v>
      </c>
      <c r="B914">
        <f>SUBTOTAL(3,B913:B913)</f>
        <v>1</v>
      </c>
    </row>
    <row r="915" spans="1:2" hidden="1" outlineLevel="2" x14ac:dyDescent="0.25">
      <c r="B915" t="s">
        <v>11411</v>
      </c>
    </row>
    <row r="916" spans="1:2" outlineLevel="1" collapsed="1" x14ac:dyDescent="0.25">
      <c r="A916" s="3" t="s">
        <v>21274</v>
      </c>
      <c r="B916">
        <f>SUBTOTAL(3,B915:B915)</f>
        <v>1</v>
      </c>
    </row>
    <row r="917" spans="1:2" hidden="1" outlineLevel="2" x14ac:dyDescent="0.25">
      <c r="B917" t="s">
        <v>20682</v>
      </c>
    </row>
    <row r="918" spans="1:2" hidden="1" outlineLevel="2" x14ac:dyDescent="0.25">
      <c r="B918" t="s">
        <v>20682</v>
      </c>
    </row>
    <row r="919" spans="1:2" hidden="1" outlineLevel="2" x14ac:dyDescent="0.25">
      <c r="B919" t="s">
        <v>20682</v>
      </c>
    </row>
    <row r="920" spans="1:2" hidden="1" outlineLevel="2" x14ac:dyDescent="0.25">
      <c r="B920" t="s">
        <v>20682</v>
      </c>
    </row>
    <row r="921" spans="1:2" hidden="1" outlineLevel="2" x14ac:dyDescent="0.25">
      <c r="B921" t="s">
        <v>20682</v>
      </c>
    </row>
    <row r="922" spans="1:2" hidden="1" outlineLevel="2" x14ac:dyDescent="0.25">
      <c r="B922" t="s">
        <v>20682</v>
      </c>
    </row>
    <row r="923" spans="1:2" hidden="1" outlineLevel="2" x14ac:dyDescent="0.25">
      <c r="B923" t="s">
        <v>20682</v>
      </c>
    </row>
    <row r="924" spans="1:2" hidden="1" outlineLevel="2" x14ac:dyDescent="0.25">
      <c r="B924" t="s">
        <v>20682</v>
      </c>
    </row>
    <row r="925" spans="1:2" hidden="1" outlineLevel="2" x14ac:dyDescent="0.25">
      <c r="B925" t="s">
        <v>20682</v>
      </c>
    </row>
    <row r="926" spans="1:2" outlineLevel="1" collapsed="1" x14ac:dyDescent="0.25">
      <c r="A926" s="3" t="s">
        <v>21275</v>
      </c>
      <c r="B926">
        <f>SUBTOTAL(3,B917:B925)</f>
        <v>9</v>
      </c>
    </row>
    <row r="927" spans="1:2" hidden="1" outlineLevel="2" x14ac:dyDescent="0.25">
      <c r="B927" t="s">
        <v>12664</v>
      </c>
    </row>
    <row r="928" spans="1:2" outlineLevel="1" collapsed="1" x14ac:dyDescent="0.25">
      <c r="A928" s="3" t="s">
        <v>21276</v>
      </c>
      <c r="B928">
        <f>SUBTOTAL(3,B927:B927)</f>
        <v>1</v>
      </c>
    </row>
    <row r="929" spans="1:2" hidden="1" outlineLevel="2" x14ac:dyDescent="0.25">
      <c r="B929" t="s">
        <v>12592</v>
      </c>
    </row>
    <row r="930" spans="1:2" outlineLevel="1" collapsed="1" x14ac:dyDescent="0.25">
      <c r="A930" s="3" t="s">
        <v>21277</v>
      </c>
      <c r="B930">
        <f>SUBTOTAL(3,B929:B929)</f>
        <v>1</v>
      </c>
    </row>
    <row r="931" spans="1:2" hidden="1" outlineLevel="2" x14ac:dyDescent="0.25">
      <c r="B931" t="s">
        <v>15120</v>
      </c>
    </row>
    <row r="932" spans="1:2" outlineLevel="1" collapsed="1" x14ac:dyDescent="0.25">
      <c r="A932" s="3" t="s">
        <v>21278</v>
      </c>
      <c r="B932">
        <f>SUBTOTAL(3,B931:B931)</f>
        <v>1</v>
      </c>
    </row>
    <row r="933" spans="1:2" hidden="1" outlineLevel="2" x14ac:dyDescent="0.25">
      <c r="B933" t="s">
        <v>8098</v>
      </c>
    </row>
    <row r="934" spans="1:2" outlineLevel="1" collapsed="1" x14ac:dyDescent="0.25">
      <c r="A934" s="3" t="s">
        <v>21279</v>
      </c>
      <c r="B934">
        <f>SUBTOTAL(3,B933:B933)</f>
        <v>1</v>
      </c>
    </row>
    <row r="935" spans="1:2" hidden="1" outlineLevel="2" x14ac:dyDescent="0.25">
      <c r="B935" t="s">
        <v>10237</v>
      </c>
    </row>
    <row r="936" spans="1:2" hidden="1" outlineLevel="2" x14ac:dyDescent="0.25">
      <c r="B936" t="s">
        <v>10237</v>
      </c>
    </row>
    <row r="937" spans="1:2" outlineLevel="1" collapsed="1" x14ac:dyDescent="0.25">
      <c r="A937" s="3" t="s">
        <v>21280</v>
      </c>
      <c r="B937">
        <f>SUBTOTAL(3,B935:B936)</f>
        <v>2</v>
      </c>
    </row>
    <row r="938" spans="1:2" hidden="1" outlineLevel="2" x14ac:dyDescent="0.25">
      <c r="B938" t="s">
        <v>13072</v>
      </c>
    </row>
    <row r="939" spans="1:2" outlineLevel="1" collapsed="1" x14ac:dyDescent="0.25">
      <c r="A939" s="3" t="s">
        <v>21281</v>
      </c>
      <c r="B939">
        <f>SUBTOTAL(3,B938:B938)</f>
        <v>1</v>
      </c>
    </row>
    <row r="940" spans="1:2" hidden="1" outlineLevel="2" x14ac:dyDescent="0.25">
      <c r="B940" t="s">
        <v>1386</v>
      </c>
    </row>
    <row r="941" spans="1:2" outlineLevel="1" collapsed="1" x14ac:dyDescent="0.25">
      <c r="A941" s="3" t="s">
        <v>21282</v>
      </c>
      <c r="B941">
        <f>SUBTOTAL(3,B940:B940)</f>
        <v>1</v>
      </c>
    </row>
    <row r="942" spans="1:2" hidden="1" outlineLevel="2" x14ac:dyDescent="0.25">
      <c r="B942" t="s">
        <v>12062</v>
      </c>
    </row>
    <row r="943" spans="1:2" outlineLevel="1" collapsed="1" x14ac:dyDescent="0.25">
      <c r="A943" s="3" t="s">
        <v>21283</v>
      </c>
      <c r="B943">
        <f>SUBTOTAL(3,B942:B942)</f>
        <v>1</v>
      </c>
    </row>
    <row r="944" spans="1:2" hidden="1" outlineLevel="2" x14ac:dyDescent="0.25">
      <c r="B944" t="s">
        <v>20383</v>
      </c>
    </row>
    <row r="945" spans="1:2" outlineLevel="1" collapsed="1" x14ac:dyDescent="0.25">
      <c r="A945" s="3" t="s">
        <v>21284</v>
      </c>
      <c r="B945">
        <f>SUBTOTAL(3,B944:B944)</f>
        <v>1</v>
      </c>
    </row>
    <row r="946" spans="1:2" hidden="1" outlineLevel="2" x14ac:dyDescent="0.25">
      <c r="B946" t="s">
        <v>20570</v>
      </c>
    </row>
    <row r="947" spans="1:2" outlineLevel="1" collapsed="1" x14ac:dyDescent="0.25">
      <c r="A947" s="3" t="s">
        <v>21285</v>
      </c>
      <c r="B947">
        <f>SUBTOTAL(3,B946:B946)</f>
        <v>1</v>
      </c>
    </row>
    <row r="948" spans="1:2" hidden="1" outlineLevel="2" x14ac:dyDescent="0.25">
      <c r="B948" t="s">
        <v>1957</v>
      </c>
    </row>
    <row r="949" spans="1:2" hidden="1" outlineLevel="2" x14ac:dyDescent="0.25">
      <c r="B949" t="s">
        <v>1957</v>
      </c>
    </row>
    <row r="950" spans="1:2" hidden="1" outlineLevel="2" x14ac:dyDescent="0.25">
      <c r="B950" t="s">
        <v>1957</v>
      </c>
    </row>
    <row r="951" spans="1:2" hidden="1" outlineLevel="2" x14ac:dyDescent="0.25">
      <c r="B951" t="s">
        <v>1957</v>
      </c>
    </row>
    <row r="952" spans="1:2" outlineLevel="1" collapsed="1" x14ac:dyDescent="0.25">
      <c r="A952" s="3" t="s">
        <v>21286</v>
      </c>
      <c r="B952">
        <f>SUBTOTAL(3,B948:B951)</f>
        <v>4</v>
      </c>
    </row>
    <row r="953" spans="1:2" hidden="1" outlineLevel="2" x14ac:dyDescent="0.25">
      <c r="B953" t="s">
        <v>11496</v>
      </c>
    </row>
    <row r="954" spans="1:2" outlineLevel="1" collapsed="1" x14ac:dyDescent="0.25">
      <c r="A954" s="3" t="s">
        <v>21287</v>
      </c>
      <c r="B954">
        <f>SUBTOTAL(3,B953:B953)</f>
        <v>1</v>
      </c>
    </row>
    <row r="955" spans="1:2" hidden="1" outlineLevel="2" x14ac:dyDescent="0.25">
      <c r="B955" t="s">
        <v>12305</v>
      </c>
    </row>
    <row r="956" spans="1:2" outlineLevel="1" collapsed="1" x14ac:dyDescent="0.25">
      <c r="A956" s="3" t="s">
        <v>21288</v>
      </c>
      <c r="B956">
        <f>SUBTOTAL(3,B955:B955)</f>
        <v>1</v>
      </c>
    </row>
    <row r="957" spans="1:2" hidden="1" outlineLevel="2" x14ac:dyDescent="0.25">
      <c r="B957" t="s">
        <v>11814</v>
      </c>
    </row>
    <row r="958" spans="1:2" hidden="1" outlineLevel="2" x14ac:dyDescent="0.25">
      <c r="B958" t="s">
        <v>11814</v>
      </c>
    </row>
    <row r="959" spans="1:2" outlineLevel="1" collapsed="1" x14ac:dyDescent="0.25">
      <c r="A959" s="3" t="s">
        <v>21289</v>
      </c>
      <c r="B959">
        <f>SUBTOTAL(3,B957:B958)</f>
        <v>2</v>
      </c>
    </row>
    <row r="960" spans="1:2" hidden="1" outlineLevel="2" x14ac:dyDescent="0.25">
      <c r="B960" t="s">
        <v>17428</v>
      </c>
    </row>
    <row r="961" spans="1:2" outlineLevel="1" collapsed="1" x14ac:dyDescent="0.25">
      <c r="A961" s="3" t="s">
        <v>21290</v>
      </c>
      <c r="B961">
        <f>SUBTOTAL(3,B960:B960)</f>
        <v>1</v>
      </c>
    </row>
    <row r="962" spans="1:2" hidden="1" outlineLevel="2" x14ac:dyDescent="0.25">
      <c r="B962" t="s">
        <v>689</v>
      </c>
    </row>
    <row r="963" spans="1:2" hidden="1" outlineLevel="2" x14ac:dyDescent="0.25">
      <c r="B963" t="s">
        <v>689</v>
      </c>
    </row>
    <row r="964" spans="1:2" hidden="1" outlineLevel="2" x14ac:dyDescent="0.25">
      <c r="B964" t="s">
        <v>689</v>
      </c>
    </row>
    <row r="965" spans="1:2" hidden="1" outlineLevel="2" x14ac:dyDescent="0.25">
      <c r="B965" t="s">
        <v>689</v>
      </c>
    </row>
    <row r="966" spans="1:2" hidden="1" outlineLevel="2" x14ac:dyDescent="0.25">
      <c r="B966" t="s">
        <v>689</v>
      </c>
    </row>
    <row r="967" spans="1:2" hidden="1" outlineLevel="2" x14ac:dyDescent="0.25">
      <c r="B967" t="s">
        <v>689</v>
      </c>
    </row>
    <row r="968" spans="1:2" hidden="1" outlineLevel="2" x14ac:dyDescent="0.25">
      <c r="B968" t="s">
        <v>689</v>
      </c>
    </row>
    <row r="969" spans="1:2" hidden="1" outlineLevel="2" x14ac:dyDescent="0.25">
      <c r="B969" t="s">
        <v>689</v>
      </c>
    </row>
    <row r="970" spans="1:2" hidden="1" outlineLevel="2" x14ac:dyDescent="0.25">
      <c r="B970" t="s">
        <v>689</v>
      </c>
    </row>
    <row r="971" spans="1:2" hidden="1" outlineLevel="2" x14ac:dyDescent="0.25">
      <c r="B971" t="s">
        <v>689</v>
      </c>
    </row>
    <row r="972" spans="1:2" hidden="1" outlineLevel="2" x14ac:dyDescent="0.25">
      <c r="B972" t="s">
        <v>689</v>
      </c>
    </row>
    <row r="973" spans="1:2" outlineLevel="1" collapsed="1" x14ac:dyDescent="0.25">
      <c r="A973" s="3" t="s">
        <v>21291</v>
      </c>
      <c r="B973">
        <f>SUBTOTAL(3,B962:B972)</f>
        <v>11</v>
      </c>
    </row>
    <row r="974" spans="1:2" hidden="1" outlineLevel="2" x14ac:dyDescent="0.25">
      <c r="B974" t="s">
        <v>2336</v>
      </c>
    </row>
    <row r="975" spans="1:2" hidden="1" outlineLevel="2" x14ac:dyDescent="0.25">
      <c r="B975" t="s">
        <v>2336</v>
      </c>
    </row>
    <row r="976" spans="1:2" hidden="1" outlineLevel="2" x14ac:dyDescent="0.25">
      <c r="B976" t="s">
        <v>2336</v>
      </c>
    </row>
    <row r="977" spans="1:2" outlineLevel="1" collapsed="1" x14ac:dyDescent="0.25">
      <c r="A977" s="3" t="s">
        <v>21292</v>
      </c>
      <c r="B977">
        <f>SUBTOTAL(3,B974:B976)</f>
        <v>3</v>
      </c>
    </row>
    <row r="978" spans="1:2" hidden="1" outlineLevel="2" x14ac:dyDescent="0.25">
      <c r="B978" t="s">
        <v>20646</v>
      </c>
    </row>
    <row r="979" spans="1:2" outlineLevel="1" collapsed="1" x14ac:dyDescent="0.25">
      <c r="A979" s="3" t="s">
        <v>21293</v>
      </c>
      <c r="B979">
        <f>SUBTOTAL(3,B978:B978)</f>
        <v>1</v>
      </c>
    </row>
    <row r="980" spans="1:2" hidden="1" outlineLevel="2" x14ac:dyDescent="0.25">
      <c r="B980" t="s">
        <v>6813</v>
      </c>
    </row>
    <row r="981" spans="1:2" outlineLevel="1" collapsed="1" x14ac:dyDescent="0.25">
      <c r="A981" s="3" t="s">
        <v>21294</v>
      </c>
      <c r="B981">
        <f>SUBTOTAL(3,B980:B980)</f>
        <v>1</v>
      </c>
    </row>
    <row r="982" spans="1:2" hidden="1" outlineLevel="2" x14ac:dyDescent="0.25">
      <c r="B982" t="s">
        <v>9327</v>
      </c>
    </row>
    <row r="983" spans="1:2" hidden="1" outlineLevel="2" x14ac:dyDescent="0.25">
      <c r="B983" t="s">
        <v>9327</v>
      </c>
    </row>
    <row r="984" spans="1:2" hidden="1" outlineLevel="2" x14ac:dyDescent="0.25">
      <c r="B984" t="s">
        <v>9327</v>
      </c>
    </row>
    <row r="985" spans="1:2" outlineLevel="1" collapsed="1" x14ac:dyDescent="0.25">
      <c r="A985" s="3" t="s">
        <v>21295</v>
      </c>
      <c r="B985">
        <f>SUBTOTAL(3,B982:B984)</f>
        <v>3</v>
      </c>
    </row>
    <row r="986" spans="1:2" hidden="1" outlineLevel="2" x14ac:dyDescent="0.25">
      <c r="B986" t="s">
        <v>9414</v>
      </c>
    </row>
    <row r="987" spans="1:2" hidden="1" outlineLevel="2" x14ac:dyDescent="0.25">
      <c r="B987" t="s">
        <v>9414</v>
      </c>
    </row>
    <row r="988" spans="1:2" hidden="1" outlineLevel="2" x14ac:dyDescent="0.25">
      <c r="B988" t="s">
        <v>9414</v>
      </c>
    </row>
    <row r="989" spans="1:2" outlineLevel="1" collapsed="1" x14ac:dyDescent="0.25">
      <c r="A989" s="3" t="s">
        <v>21296</v>
      </c>
      <c r="B989">
        <f>SUBTOTAL(3,B986:B988)</f>
        <v>3</v>
      </c>
    </row>
    <row r="990" spans="1:2" hidden="1" outlineLevel="2" x14ac:dyDescent="0.25">
      <c r="B990" t="s">
        <v>1201</v>
      </c>
    </row>
    <row r="991" spans="1:2" hidden="1" outlineLevel="2" x14ac:dyDescent="0.25">
      <c r="B991" t="s">
        <v>1201</v>
      </c>
    </row>
    <row r="992" spans="1:2" hidden="1" outlineLevel="2" x14ac:dyDescent="0.25">
      <c r="B992" t="s">
        <v>1201</v>
      </c>
    </row>
    <row r="993" spans="1:2" hidden="1" outlineLevel="2" x14ac:dyDescent="0.25">
      <c r="B993" t="s">
        <v>1201</v>
      </c>
    </row>
    <row r="994" spans="1:2" hidden="1" outlineLevel="2" x14ac:dyDescent="0.25">
      <c r="B994" t="s">
        <v>1201</v>
      </c>
    </row>
    <row r="995" spans="1:2" outlineLevel="1" collapsed="1" x14ac:dyDescent="0.25">
      <c r="A995" s="3" t="s">
        <v>21297</v>
      </c>
      <c r="B995">
        <f>SUBTOTAL(3,B990:B994)</f>
        <v>5</v>
      </c>
    </row>
    <row r="996" spans="1:2" hidden="1" outlineLevel="2" x14ac:dyDescent="0.25">
      <c r="B996" t="s">
        <v>5568</v>
      </c>
    </row>
    <row r="997" spans="1:2" hidden="1" outlineLevel="2" x14ac:dyDescent="0.25">
      <c r="B997" t="s">
        <v>5568</v>
      </c>
    </row>
    <row r="998" spans="1:2" hidden="1" outlineLevel="2" x14ac:dyDescent="0.25">
      <c r="B998" t="s">
        <v>5568</v>
      </c>
    </row>
    <row r="999" spans="1:2" hidden="1" outlineLevel="2" x14ac:dyDescent="0.25">
      <c r="B999" t="s">
        <v>5568</v>
      </c>
    </row>
    <row r="1000" spans="1:2" hidden="1" outlineLevel="2" x14ac:dyDescent="0.25">
      <c r="B1000" t="s">
        <v>5568</v>
      </c>
    </row>
    <row r="1001" spans="1:2" hidden="1" outlineLevel="2" x14ac:dyDescent="0.25">
      <c r="B1001" t="s">
        <v>5568</v>
      </c>
    </row>
    <row r="1002" spans="1:2" hidden="1" outlineLevel="2" x14ac:dyDescent="0.25">
      <c r="B1002" t="s">
        <v>5568</v>
      </c>
    </row>
    <row r="1003" spans="1:2" hidden="1" outlineLevel="2" x14ac:dyDescent="0.25">
      <c r="B1003" t="s">
        <v>5568</v>
      </c>
    </row>
    <row r="1004" spans="1:2" outlineLevel="1" collapsed="1" x14ac:dyDescent="0.25">
      <c r="A1004" s="3" t="s">
        <v>21298</v>
      </c>
      <c r="B1004">
        <f>SUBTOTAL(3,B996:B1003)</f>
        <v>8</v>
      </c>
    </row>
    <row r="1005" spans="1:2" hidden="1" outlineLevel="2" x14ac:dyDescent="0.25">
      <c r="B1005" t="s">
        <v>2007</v>
      </c>
    </row>
    <row r="1006" spans="1:2" hidden="1" outlineLevel="2" x14ac:dyDescent="0.25">
      <c r="B1006" t="s">
        <v>2007</v>
      </c>
    </row>
    <row r="1007" spans="1:2" hidden="1" outlineLevel="2" x14ac:dyDescent="0.25">
      <c r="B1007" t="s">
        <v>2007</v>
      </c>
    </row>
    <row r="1008" spans="1:2" hidden="1" outlineLevel="2" x14ac:dyDescent="0.25">
      <c r="B1008" t="s">
        <v>2007</v>
      </c>
    </row>
    <row r="1009" spans="1:2" hidden="1" outlineLevel="2" x14ac:dyDescent="0.25">
      <c r="B1009" t="s">
        <v>2007</v>
      </c>
    </row>
    <row r="1010" spans="1:2" hidden="1" outlineLevel="2" x14ac:dyDescent="0.25">
      <c r="B1010" t="s">
        <v>2007</v>
      </c>
    </row>
    <row r="1011" spans="1:2" hidden="1" outlineLevel="2" x14ac:dyDescent="0.25">
      <c r="B1011" t="s">
        <v>2007</v>
      </c>
    </row>
    <row r="1012" spans="1:2" hidden="1" outlineLevel="2" x14ac:dyDescent="0.25">
      <c r="B1012" t="s">
        <v>2007</v>
      </c>
    </row>
    <row r="1013" spans="1:2" hidden="1" outlineLevel="2" x14ac:dyDescent="0.25">
      <c r="B1013" t="s">
        <v>2007</v>
      </c>
    </row>
    <row r="1014" spans="1:2" hidden="1" outlineLevel="2" x14ac:dyDescent="0.25">
      <c r="B1014" t="s">
        <v>2007</v>
      </c>
    </row>
    <row r="1015" spans="1:2" outlineLevel="1" collapsed="1" x14ac:dyDescent="0.25">
      <c r="A1015" s="3" t="s">
        <v>21299</v>
      </c>
      <c r="B1015">
        <f>SUBTOTAL(3,B1005:B1014)</f>
        <v>10</v>
      </c>
    </row>
    <row r="1016" spans="1:2" hidden="1" outlineLevel="2" x14ac:dyDescent="0.25">
      <c r="B1016" t="s">
        <v>2235</v>
      </c>
    </row>
    <row r="1017" spans="1:2" hidden="1" outlineLevel="2" x14ac:dyDescent="0.25">
      <c r="B1017" t="s">
        <v>2235</v>
      </c>
    </row>
    <row r="1018" spans="1:2" hidden="1" outlineLevel="2" x14ac:dyDescent="0.25">
      <c r="B1018" t="s">
        <v>2235</v>
      </c>
    </row>
    <row r="1019" spans="1:2" hidden="1" outlineLevel="2" x14ac:dyDescent="0.25">
      <c r="B1019" t="s">
        <v>2235</v>
      </c>
    </row>
    <row r="1020" spans="1:2" hidden="1" outlineLevel="2" x14ac:dyDescent="0.25">
      <c r="B1020" t="s">
        <v>2235</v>
      </c>
    </row>
    <row r="1021" spans="1:2" hidden="1" outlineLevel="2" x14ac:dyDescent="0.25">
      <c r="B1021" t="s">
        <v>2235</v>
      </c>
    </row>
    <row r="1022" spans="1:2" hidden="1" outlineLevel="2" x14ac:dyDescent="0.25">
      <c r="B1022" t="s">
        <v>2235</v>
      </c>
    </row>
    <row r="1023" spans="1:2" hidden="1" outlineLevel="2" x14ac:dyDescent="0.25">
      <c r="B1023" t="s">
        <v>2235</v>
      </c>
    </row>
    <row r="1024" spans="1:2" hidden="1" outlineLevel="2" x14ac:dyDescent="0.25">
      <c r="B1024" t="s">
        <v>2235</v>
      </c>
    </row>
    <row r="1025" spans="2:2" hidden="1" outlineLevel="2" x14ac:dyDescent="0.25">
      <c r="B1025" t="s">
        <v>2235</v>
      </c>
    </row>
    <row r="1026" spans="2:2" hidden="1" outlineLevel="2" x14ac:dyDescent="0.25">
      <c r="B1026" t="s">
        <v>2235</v>
      </c>
    </row>
    <row r="1027" spans="2:2" hidden="1" outlineLevel="2" x14ac:dyDescent="0.25">
      <c r="B1027" t="s">
        <v>2235</v>
      </c>
    </row>
    <row r="1028" spans="2:2" hidden="1" outlineLevel="2" x14ac:dyDescent="0.25">
      <c r="B1028" t="s">
        <v>2235</v>
      </c>
    </row>
    <row r="1029" spans="2:2" hidden="1" outlineLevel="2" x14ac:dyDescent="0.25">
      <c r="B1029" t="s">
        <v>2235</v>
      </c>
    </row>
    <row r="1030" spans="2:2" hidden="1" outlineLevel="2" x14ac:dyDescent="0.25">
      <c r="B1030" t="s">
        <v>2235</v>
      </c>
    </row>
    <row r="1031" spans="2:2" hidden="1" outlineLevel="2" x14ac:dyDescent="0.25">
      <c r="B1031" t="s">
        <v>2235</v>
      </c>
    </row>
    <row r="1032" spans="2:2" hidden="1" outlineLevel="2" x14ac:dyDescent="0.25">
      <c r="B1032" t="s">
        <v>2235</v>
      </c>
    </row>
    <row r="1033" spans="2:2" hidden="1" outlineLevel="2" x14ac:dyDescent="0.25">
      <c r="B1033" t="s">
        <v>2235</v>
      </c>
    </row>
    <row r="1034" spans="2:2" hidden="1" outlineLevel="2" x14ac:dyDescent="0.25">
      <c r="B1034" t="s">
        <v>2235</v>
      </c>
    </row>
    <row r="1035" spans="2:2" hidden="1" outlineLevel="2" x14ac:dyDescent="0.25">
      <c r="B1035" t="s">
        <v>2235</v>
      </c>
    </row>
    <row r="1036" spans="2:2" hidden="1" outlineLevel="2" x14ac:dyDescent="0.25">
      <c r="B1036" t="s">
        <v>2235</v>
      </c>
    </row>
    <row r="1037" spans="2:2" hidden="1" outlineLevel="2" x14ac:dyDescent="0.25">
      <c r="B1037" t="s">
        <v>2235</v>
      </c>
    </row>
    <row r="1038" spans="2:2" hidden="1" outlineLevel="2" x14ac:dyDescent="0.25">
      <c r="B1038" t="s">
        <v>2235</v>
      </c>
    </row>
    <row r="1039" spans="2:2" hidden="1" outlineLevel="2" x14ac:dyDescent="0.25">
      <c r="B1039" t="s">
        <v>2235</v>
      </c>
    </row>
    <row r="1040" spans="2:2" hidden="1" outlineLevel="2" x14ac:dyDescent="0.25">
      <c r="B1040" t="s">
        <v>2235</v>
      </c>
    </row>
    <row r="1041" spans="1:2" hidden="1" outlineLevel="2" x14ac:dyDescent="0.25">
      <c r="B1041" t="s">
        <v>2235</v>
      </c>
    </row>
    <row r="1042" spans="1:2" hidden="1" outlineLevel="2" x14ac:dyDescent="0.25">
      <c r="B1042" t="s">
        <v>2235</v>
      </c>
    </row>
    <row r="1043" spans="1:2" hidden="1" outlineLevel="2" x14ac:dyDescent="0.25">
      <c r="B1043" t="s">
        <v>2235</v>
      </c>
    </row>
    <row r="1044" spans="1:2" hidden="1" outlineLevel="2" x14ac:dyDescent="0.25">
      <c r="B1044" t="s">
        <v>2235</v>
      </c>
    </row>
    <row r="1045" spans="1:2" hidden="1" outlineLevel="2" x14ac:dyDescent="0.25">
      <c r="B1045" t="s">
        <v>2235</v>
      </c>
    </row>
    <row r="1046" spans="1:2" hidden="1" outlineLevel="2" x14ac:dyDescent="0.25">
      <c r="B1046" t="s">
        <v>2235</v>
      </c>
    </row>
    <row r="1047" spans="1:2" hidden="1" outlineLevel="2" x14ac:dyDescent="0.25">
      <c r="B1047" t="s">
        <v>2235</v>
      </c>
    </row>
    <row r="1048" spans="1:2" hidden="1" outlineLevel="2" x14ac:dyDescent="0.25">
      <c r="B1048" t="s">
        <v>2235</v>
      </c>
    </row>
    <row r="1049" spans="1:2" hidden="1" outlineLevel="2" x14ac:dyDescent="0.25">
      <c r="B1049" t="s">
        <v>2235</v>
      </c>
    </row>
    <row r="1050" spans="1:2" hidden="1" outlineLevel="2" x14ac:dyDescent="0.25">
      <c r="B1050" t="s">
        <v>2235</v>
      </c>
    </row>
    <row r="1051" spans="1:2" hidden="1" outlineLevel="2" x14ac:dyDescent="0.25">
      <c r="B1051" t="s">
        <v>2235</v>
      </c>
    </row>
    <row r="1052" spans="1:2" hidden="1" outlineLevel="2" x14ac:dyDescent="0.25">
      <c r="B1052" t="s">
        <v>2235</v>
      </c>
    </row>
    <row r="1053" spans="1:2" hidden="1" outlineLevel="2" x14ac:dyDescent="0.25">
      <c r="B1053" t="s">
        <v>2235</v>
      </c>
    </row>
    <row r="1054" spans="1:2" hidden="1" outlineLevel="2" x14ac:dyDescent="0.25">
      <c r="B1054" t="s">
        <v>2235</v>
      </c>
    </row>
    <row r="1055" spans="1:2" hidden="1" outlineLevel="2" x14ac:dyDescent="0.25">
      <c r="B1055" t="s">
        <v>2235</v>
      </c>
    </row>
    <row r="1056" spans="1:2" outlineLevel="1" collapsed="1" x14ac:dyDescent="0.25">
      <c r="A1056" s="3" t="s">
        <v>21300</v>
      </c>
      <c r="B1056">
        <f>SUBTOTAL(3,B1016:B1055)</f>
        <v>40</v>
      </c>
    </row>
    <row r="1057" spans="1:2" hidden="1" outlineLevel="2" x14ac:dyDescent="0.25">
      <c r="B1057" t="s">
        <v>2833</v>
      </c>
    </row>
    <row r="1058" spans="1:2" hidden="1" outlineLevel="2" x14ac:dyDescent="0.25">
      <c r="B1058" t="s">
        <v>2833</v>
      </c>
    </row>
    <row r="1059" spans="1:2" hidden="1" outlineLevel="2" x14ac:dyDescent="0.25">
      <c r="B1059" t="s">
        <v>2833</v>
      </c>
    </row>
    <row r="1060" spans="1:2" outlineLevel="1" collapsed="1" x14ac:dyDescent="0.25">
      <c r="A1060" s="3" t="s">
        <v>21301</v>
      </c>
      <c r="B1060">
        <f>SUBTOTAL(3,B1057:B1059)</f>
        <v>3</v>
      </c>
    </row>
    <row r="1061" spans="1:2" hidden="1" outlineLevel="2" x14ac:dyDescent="0.25">
      <c r="B1061" t="s">
        <v>18214</v>
      </c>
    </row>
    <row r="1062" spans="1:2" hidden="1" outlineLevel="2" x14ac:dyDescent="0.25">
      <c r="B1062" t="s">
        <v>18214</v>
      </c>
    </row>
    <row r="1063" spans="1:2" outlineLevel="1" collapsed="1" x14ac:dyDescent="0.25">
      <c r="A1063" s="3" t="s">
        <v>21302</v>
      </c>
      <c r="B1063">
        <f>SUBTOTAL(3,B1061:B1062)</f>
        <v>2</v>
      </c>
    </row>
    <row r="1064" spans="1:2" hidden="1" outlineLevel="2" x14ac:dyDescent="0.25">
      <c r="B1064" t="s">
        <v>1982</v>
      </c>
    </row>
    <row r="1065" spans="1:2" hidden="1" outlineLevel="2" x14ac:dyDescent="0.25">
      <c r="B1065" t="s">
        <v>1982</v>
      </c>
    </row>
    <row r="1066" spans="1:2" hidden="1" outlineLevel="2" x14ac:dyDescent="0.25">
      <c r="B1066" t="s">
        <v>1982</v>
      </c>
    </row>
    <row r="1067" spans="1:2" hidden="1" outlineLevel="2" x14ac:dyDescent="0.25">
      <c r="B1067" t="s">
        <v>1982</v>
      </c>
    </row>
    <row r="1068" spans="1:2" hidden="1" outlineLevel="2" x14ac:dyDescent="0.25">
      <c r="B1068" t="s">
        <v>1982</v>
      </c>
    </row>
    <row r="1069" spans="1:2" outlineLevel="1" collapsed="1" x14ac:dyDescent="0.25">
      <c r="A1069" s="3" t="s">
        <v>21303</v>
      </c>
      <c r="B1069">
        <f>SUBTOTAL(3,B1064:B1068)</f>
        <v>5</v>
      </c>
    </row>
    <row r="1070" spans="1:2" hidden="1" outlineLevel="2" x14ac:dyDescent="0.25">
      <c r="B1070" t="s">
        <v>3519</v>
      </c>
    </row>
    <row r="1071" spans="1:2" hidden="1" outlineLevel="2" x14ac:dyDescent="0.25">
      <c r="B1071" t="s">
        <v>3519</v>
      </c>
    </row>
    <row r="1072" spans="1:2" outlineLevel="1" collapsed="1" x14ac:dyDescent="0.25">
      <c r="A1072" s="3" t="s">
        <v>21304</v>
      </c>
      <c r="B1072">
        <f>SUBTOTAL(3,B1070:B1071)</f>
        <v>2</v>
      </c>
    </row>
    <row r="1073" spans="1:2" hidden="1" outlineLevel="2" x14ac:dyDescent="0.25">
      <c r="B1073" t="s">
        <v>13641</v>
      </c>
    </row>
    <row r="1074" spans="1:2" hidden="1" outlineLevel="2" x14ac:dyDescent="0.25">
      <c r="B1074" t="s">
        <v>13641</v>
      </c>
    </row>
    <row r="1075" spans="1:2" outlineLevel="1" collapsed="1" x14ac:dyDescent="0.25">
      <c r="A1075" s="3" t="s">
        <v>21305</v>
      </c>
      <c r="B1075">
        <f>SUBTOTAL(3,B1073:B1074)</f>
        <v>2</v>
      </c>
    </row>
    <row r="1076" spans="1:2" hidden="1" outlineLevel="2" x14ac:dyDescent="0.25">
      <c r="B1076" t="s">
        <v>3791</v>
      </c>
    </row>
    <row r="1077" spans="1:2" hidden="1" outlineLevel="2" x14ac:dyDescent="0.25">
      <c r="B1077" t="s">
        <v>3791</v>
      </c>
    </row>
    <row r="1078" spans="1:2" hidden="1" outlineLevel="2" x14ac:dyDescent="0.25">
      <c r="B1078" t="s">
        <v>3791</v>
      </c>
    </row>
    <row r="1079" spans="1:2" hidden="1" outlineLevel="2" x14ac:dyDescent="0.25">
      <c r="B1079" t="s">
        <v>3791</v>
      </c>
    </row>
    <row r="1080" spans="1:2" hidden="1" outlineLevel="2" x14ac:dyDescent="0.25">
      <c r="B1080" t="s">
        <v>3791</v>
      </c>
    </row>
    <row r="1081" spans="1:2" outlineLevel="1" collapsed="1" x14ac:dyDescent="0.25">
      <c r="A1081" s="3" t="s">
        <v>21306</v>
      </c>
      <c r="B1081">
        <f>SUBTOTAL(3,B1076:B1080)</f>
        <v>5</v>
      </c>
    </row>
    <row r="1082" spans="1:2" hidden="1" outlineLevel="2" x14ac:dyDescent="0.25">
      <c r="B1082" t="s">
        <v>3766</v>
      </c>
    </row>
    <row r="1083" spans="1:2" hidden="1" outlineLevel="2" x14ac:dyDescent="0.25">
      <c r="B1083" t="s">
        <v>3766</v>
      </c>
    </row>
    <row r="1084" spans="1:2" outlineLevel="1" collapsed="1" x14ac:dyDescent="0.25">
      <c r="A1084" s="3" t="s">
        <v>21307</v>
      </c>
      <c r="B1084">
        <f>SUBTOTAL(3,B1082:B1083)</f>
        <v>2</v>
      </c>
    </row>
    <row r="1085" spans="1:2" hidden="1" outlineLevel="2" x14ac:dyDescent="0.25">
      <c r="B1085" t="s">
        <v>3098</v>
      </c>
    </row>
    <row r="1086" spans="1:2" hidden="1" outlineLevel="2" x14ac:dyDescent="0.25">
      <c r="B1086" t="s">
        <v>3098</v>
      </c>
    </row>
    <row r="1087" spans="1:2" hidden="1" outlineLevel="2" x14ac:dyDescent="0.25">
      <c r="B1087" t="s">
        <v>3098</v>
      </c>
    </row>
    <row r="1088" spans="1:2" outlineLevel="1" collapsed="1" x14ac:dyDescent="0.25">
      <c r="A1088" s="3" t="s">
        <v>21308</v>
      </c>
      <c r="B1088">
        <f>SUBTOTAL(3,B1085:B1087)</f>
        <v>3</v>
      </c>
    </row>
    <row r="1089" spans="1:2" hidden="1" outlineLevel="2" x14ac:dyDescent="0.25">
      <c r="B1089" t="s">
        <v>3907</v>
      </c>
    </row>
    <row r="1090" spans="1:2" outlineLevel="1" collapsed="1" x14ac:dyDescent="0.25">
      <c r="A1090" s="3" t="s">
        <v>21309</v>
      </c>
      <c r="B1090">
        <f>SUBTOTAL(3,B1089:B1089)</f>
        <v>1</v>
      </c>
    </row>
    <row r="1091" spans="1:2" hidden="1" outlineLevel="2" x14ac:dyDescent="0.25">
      <c r="B1091" t="s">
        <v>3147</v>
      </c>
    </row>
    <row r="1092" spans="1:2" hidden="1" outlineLevel="2" x14ac:dyDescent="0.25">
      <c r="B1092" t="s">
        <v>3147</v>
      </c>
    </row>
    <row r="1093" spans="1:2" hidden="1" outlineLevel="2" x14ac:dyDescent="0.25">
      <c r="B1093" t="s">
        <v>3147</v>
      </c>
    </row>
    <row r="1094" spans="1:2" outlineLevel="1" collapsed="1" x14ac:dyDescent="0.25">
      <c r="A1094" s="3" t="s">
        <v>21310</v>
      </c>
      <c r="B1094">
        <f>SUBTOTAL(3,B1091:B1093)</f>
        <v>3</v>
      </c>
    </row>
    <row r="1095" spans="1:2" hidden="1" outlineLevel="2" x14ac:dyDescent="0.25">
      <c r="B1095" t="s">
        <v>3645</v>
      </c>
    </row>
    <row r="1096" spans="1:2" hidden="1" outlineLevel="2" x14ac:dyDescent="0.25">
      <c r="B1096" t="s">
        <v>3645</v>
      </c>
    </row>
    <row r="1097" spans="1:2" hidden="1" outlineLevel="2" x14ac:dyDescent="0.25">
      <c r="B1097" t="s">
        <v>3645</v>
      </c>
    </row>
    <row r="1098" spans="1:2" hidden="1" outlineLevel="2" x14ac:dyDescent="0.25">
      <c r="B1098" t="s">
        <v>3645</v>
      </c>
    </row>
    <row r="1099" spans="1:2" hidden="1" outlineLevel="2" x14ac:dyDescent="0.25">
      <c r="B1099" t="s">
        <v>3645</v>
      </c>
    </row>
    <row r="1100" spans="1:2" hidden="1" outlineLevel="2" x14ac:dyDescent="0.25">
      <c r="B1100" t="s">
        <v>3645</v>
      </c>
    </row>
    <row r="1101" spans="1:2" outlineLevel="1" collapsed="1" x14ac:dyDescent="0.25">
      <c r="A1101" s="3" t="s">
        <v>21311</v>
      </c>
      <c r="B1101">
        <f>SUBTOTAL(3,B1095:B1100)</f>
        <v>6</v>
      </c>
    </row>
    <row r="1102" spans="1:2" hidden="1" outlineLevel="2" x14ac:dyDescent="0.25">
      <c r="B1102" t="s">
        <v>5973</v>
      </c>
    </row>
    <row r="1103" spans="1:2" outlineLevel="1" collapsed="1" x14ac:dyDescent="0.25">
      <c r="A1103" s="3" t="s">
        <v>21312</v>
      </c>
      <c r="B1103">
        <f>SUBTOTAL(3,B1102:B1102)</f>
        <v>1</v>
      </c>
    </row>
    <row r="1104" spans="1:2" hidden="1" outlineLevel="2" x14ac:dyDescent="0.25">
      <c r="B1104" t="s">
        <v>19998</v>
      </c>
    </row>
    <row r="1105" spans="1:2" outlineLevel="1" collapsed="1" x14ac:dyDescent="0.25">
      <c r="A1105" s="3" t="s">
        <v>21313</v>
      </c>
      <c r="B1105">
        <f>SUBTOTAL(3,B1104:B1104)</f>
        <v>1</v>
      </c>
    </row>
    <row r="1106" spans="1:2" hidden="1" outlineLevel="2" x14ac:dyDescent="0.25">
      <c r="B1106" t="s">
        <v>20728</v>
      </c>
    </row>
    <row r="1107" spans="1:2" outlineLevel="1" collapsed="1" x14ac:dyDescent="0.25">
      <c r="A1107" s="3" t="s">
        <v>21314</v>
      </c>
      <c r="B1107">
        <f>SUBTOTAL(3,B1106:B1106)</f>
        <v>1</v>
      </c>
    </row>
    <row r="1108" spans="1:2" hidden="1" outlineLevel="2" x14ac:dyDescent="0.25">
      <c r="B1108" t="s">
        <v>18945</v>
      </c>
    </row>
    <row r="1109" spans="1:2" outlineLevel="1" collapsed="1" x14ac:dyDescent="0.25">
      <c r="A1109" s="3" t="s">
        <v>21315</v>
      </c>
      <c r="B1109">
        <f>SUBTOTAL(3,B1108:B1108)</f>
        <v>1</v>
      </c>
    </row>
    <row r="1110" spans="1:2" hidden="1" outlineLevel="2" x14ac:dyDescent="0.25">
      <c r="B1110" t="s">
        <v>8214</v>
      </c>
    </row>
    <row r="1111" spans="1:2" outlineLevel="1" collapsed="1" x14ac:dyDescent="0.25">
      <c r="A1111" s="3" t="s">
        <v>21316</v>
      </c>
      <c r="B1111">
        <f>SUBTOTAL(3,B1110:B1110)</f>
        <v>1</v>
      </c>
    </row>
    <row r="1112" spans="1:2" hidden="1" outlineLevel="2" x14ac:dyDescent="0.25">
      <c r="B1112" t="s">
        <v>10549</v>
      </c>
    </row>
    <row r="1113" spans="1:2" outlineLevel="1" collapsed="1" x14ac:dyDescent="0.25">
      <c r="A1113" s="3" t="s">
        <v>21317</v>
      </c>
      <c r="B1113">
        <f>SUBTOTAL(3,B1112:B1112)</f>
        <v>1</v>
      </c>
    </row>
    <row r="1114" spans="1:2" hidden="1" outlineLevel="2" x14ac:dyDescent="0.25">
      <c r="B1114" t="s">
        <v>12844</v>
      </c>
    </row>
    <row r="1115" spans="1:2" outlineLevel="1" collapsed="1" x14ac:dyDescent="0.25">
      <c r="A1115" s="3" t="s">
        <v>21318</v>
      </c>
      <c r="B1115">
        <f>SUBTOTAL(3,B1114:B1114)</f>
        <v>1</v>
      </c>
    </row>
    <row r="1116" spans="1:2" hidden="1" outlineLevel="2" x14ac:dyDescent="0.25">
      <c r="B1116" t="s">
        <v>1671</v>
      </c>
    </row>
    <row r="1117" spans="1:2" hidden="1" outlineLevel="2" x14ac:dyDescent="0.25">
      <c r="B1117" t="s">
        <v>1671</v>
      </c>
    </row>
    <row r="1118" spans="1:2" outlineLevel="1" collapsed="1" x14ac:dyDescent="0.25">
      <c r="A1118" s="3" t="s">
        <v>21319</v>
      </c>
      <c r="B1118">
        <f>SUBTOTAL(3,B1116:B1117)</f>
        <v>2</v>
      </c>
    </row>
    <row r="1119" spans="1:2" hidden="1" outlineLevel="2" x14ac:dyDescent="0.25">
      <c r="B1119" t="s">
        <v>7139</v>
      </c>
    </row>
    <row r="1120" spans="1:2" hidden="1" outlineLevel="2" x14ac:dyDescent="0.25">
      <c r="B1120" t="s">
        <v>7139</v>
      </c>
    </row>
    <row r="1121" spans="1:2" outlineLevel="1" collapsed="1" x14ac:dyDescent="0.25">
      <c r="A1121" s="3" t="s">
        <v>21320</v>
      </c>
      <c r="B1121">
        <f>SUBTOTAL(3,B1119:B1120)</f>
        <v>2</v>
      </c>
    </row>
    <row r="1122" spans="1:2" hidden="1" outlineLevel="2" x14ac:dyDescent="0.25">
      <c r="B1122" t="s">
        <v>17506</v>
      </c>
    </row>
    <row r="1123" spans="1:2" outlineLevel="1" collapsed="1" x14ac:dyDescent="0.25">
      <c r="A1123" s="3" t="s">
        <v>21321</v>
      </c>
      <c r="B1123">
        <f>SUBTOTAL(3,B1122:B1122)</f>
        <v>1</v>
      </c>
    </row>
    <row r="1124" spans="1:2" hidden="1" outlineLevel="2" x14ac:dyDescent="0.25">
      <c r="B1124" t="s">
        <v>19583</v>
      </c>
    </row>
    <row r="1125" spans="1:2" outlineLevel="1" collapsed="1" x14ac:dyDescent="0.25">
      <c r="A1125" s="3" t="s">
        <v>21322</v>
      </c>
      <c r="B1125">
        <f>SUBTOTAL(3,B1124:B1124)</f>
        <v>1</v>
      </c>
    </row>
    <row r="1126" spans="1:2" hidden="1" outlineLevel="2" x14ac:dyDescent="0.25">
      <c r="B1126" t="s">
        <v>20585</v>
      </c>
    </row>
    <row r="1127" spans="1:2" outlineLevel="1" collapsed="1" x14ac:dyDescent="0.25">
      <c r="A1127" s="3" t="s">
        <v>21323</v>
      </c>
      <c r="B1127">
        <f>SUBTOTAL(3,B1126:B1126)</f>
        <v>1</v>
      </c>
    </row>
    <row r="1128" spans="1:2" hidden="1" outlineLevel="2" x14ac:dyDescent="0.25">
      <c r="B1128" t="s">
        <v>16464</v>
      </c>
    </row>
    <row r="1129" spans="1:2" hidden="1" outlineLevel="2" x14ac:dyDescent="0.25">
      <c r="B1129" t="s">
        <v>16464</v>
      </c>
    </row>
    <row r="1130" spans="1:2" outlineLevel="1" collapsed="1" x14ac:dyDescent="0.25">
      <c r="A1130" s="3" t="s">
        <v>21324</v>
      </c>
      <c r="B1130">
        <f>SUBTOTAL(3,B1128:B1129)</f>
        <v>2</v>
      </c>
    </row>
    <row r="1131" spans="1:2" hidden="1" outlineLevel="2" x14ac:dyDescent="0.25">
      <c r="B1131" t="s">
        <v>6013</v>
      </c>
    </row>
    <row r="1132" spans="1:2" outlineLevel="1" collapsed="1" x14ac:dyDescent="0.25">
      <c r="A1132" s="3" t="s">
        <v>21325</v>
      </c>
      <c r="B1132">
        <f>SUBTOTAL(3,B1131:B1131)</f>
        <v>1</v>
      </c>
    </row>
    <row r="1133" spans="1:2" hidden="1" outlineLevel="2" x14ac:dyDescent="0.25">
      <c r="B1133" t="s">
        <v>20929</v>
      </c>
    </row>
    <row r="1134" spans="1:2" outlineLevel="1" collapsed="1" x14ac:dyDescent="0.25">
      <c r="A1134" s="3" t="s">
        <v>21326</v>
      </c>
      <c r="B1134">
        <f>SUBTOTAL(3,B1133:B1133)</f>
        <v>1</v>
      </c>
    </row>
    <row r="1135" spans="1:2" hidden="1" outlineLevel="2" x14ac:dyDescent="0.25">
      <c r="B1135" t="s">
        <v>234</v>
      </c>
    </row>
    <row r="1136" spans="1:2" hidden="1" outlineLevel="2" x14ac:dyDescent="0.25">
      <c r="B1136" t="s">
        <v>234</v>
      </c>
    </row>
    <row r="1137" spans="1:2" hidden="1" outlineLevel="2" x14ac:dyDescent="0.25">
      <c r="B1137" t="s">
        <v>234</v>
      </c>
    </row>
    <row r="1138" spans="1:2" hidden="1" outlineLevel="2" x14ac:dyDescent="0.25">
      <c r="B1138" t="s">
        <v>234</v>
      </c>
    </row>
    <row r="1139" spans="1:2" hidden="1" outlineLevel="2" x14ac:dyDescent="0.25">
      <c r="B1139" t="s">
        <v>234</v>
      </c>
    </row>
    <row r="1140" spans="1:2" outlineLevel="1" collapsed="1" x14ac:dyDescent="0.25">
      <c r="A1140" s="3" t="s">
        <v>21327</v>
      </c>
      <c r="B1140">
        <f>SUBTOTAL(3,B1135:B1139)</f>
        <v>5</v>
      </c>
    </row>
    <row r="1141" spans="1:2" hidden="1" outlineLevel="2" x14ac:dyDescent="0.25">
      <c r="B1141" t="s">
        <v>14931</v>
      </c>
    </row>
    <row r="1142" spans="1:2" outlineLevel="1" collapsed="1" x14ac:dyDescent="0.25">
      <c r="A1142" s="3" t="s">
        <v>21328</v>
      </c>
      <c r="B1142">
        <f>SUBTOTAL(3,B1141:B1141)</f>
        <v>1</v>
      </c>
    </row>
    <row r="1143" spans="1:2" hidden="1" outlineLevel="2" x14ac:dyDescent="0.25">
      <c r="B1143" t="s">
        <v>5385</v>
      </c>
    </row>
    <row r="1144" spans="1:2" outlineLevel="1" collapsed="1" x14ac:dyDescent="0.25">
      <c r="A1144" s="3" t="s">
        <v>21329</v>
      </c>
      <c r="B1144">
        <f>SUBTOTAL(3,B1143:B1143)</f>
        <v>1</v>
      </c>
    </row>
    <row r="1145" spans="1:2" hidden="1" outlineLevel="2" x14ac:dyDescent="0.25">
      <c r="B1145" t="s">
        <v>5671</v>
      </c>
    </row>
    <row r="1146" spans="1:2" outlineLevel="1" collapsed="1" x14ac:dyDescent="0.25">
      <c r="A1146" s="3" t="s">
        <v>21330</v>
      </c>
      <c r="B1146">
        <f>SUBTOTAL(3,B1145:B1145)</f>
        <v>1</v>
      </c>
    </row>
    <row r="1147" spans="1:2" hidden="1" outlineLevel="2" x14ac:dyDescent="0.25">
      <c r="B1147" t="s">
        <v>8930</v>
      </c>
    </row>
    <row r="1148" spans="1:2" hidden="1" outlineLevel="2" x14ac:dyDescent="0.25">
      <c r="B1148" t="s">
        <v>8930</v>
      </c>
    </row>
    <row r="1149" spans="1:2" hidden="1" outlineLevel="2" x14ac:dyDescent="0.25">
      <c r="B1149" t="s">
        <v>8930</v>
      </c>
    </row>
    <row r="1150" spans="1:2" outlineLevel="1" collapsed="1" x14ac:dyDescent="0.25">
      <c r="A1150" s="3" t="s">
        <v>21331</v>
      </c>
      <c r="B1150">
        <f>SUBTOTAL(3,B1147:B1149)</f>
        <v>3</v>
      </c>
    </row>
    <row r="1151" spans="1:2" hidden="1" outlineLevel="2" x14ac:dyDescent="0.25">
      <c r="B1151" t="s">
        <v>14209</v>
      </c>
    </row>
    <row r="1152" spans="1:2" outlineLevel="1" collapsed="1" x14ac:dyDescent="0.25">
      <c r="A1152" s="3" t="s">
        <v>21332</v>
      </c>
      <c r="B1152">
        <f>SUBTOTAL(3,B1151:B1151)</f>
        <v>1</v>
      </c>
    </row>
    <row r="1153" spans="1:2" hidden="1" outlineLevel="2" x14ac:dyDescent="0.25">
      <c r="B1153" t="s">
        <v>7708</v>
      </c>
    </row>
    <row r="1154" spans="1:2" outlineLevel="1" collapsed="1" x14ac:dyDescent="0.25">
      <c r="A1154" s="3" t="s">
        <v>21333</v>
      </c>
      <c r="B1154">
        <f>SUBTOTAL(3,B1153:B1153)</f>
        <v>1</v>
      </c>
    </row>
    <row r="1155" spans="1:2" hidden="1" outlineLevel="2" x14ac:dyDescent="0.25">
      <c r="B1155" t="s">
        <v>4180</v>
      </c>
    </row>
    <row r="1156" spans="1:2" hidden="1" outlineLevel="2" x14ac:dyDescent="0.25">
      <c r="B1156" t="s">
        <v>4180</v>
      </c>
    </row>
    <row r="1157" spans="1:2" hidden="1" outlineLevel="2" x14ac:dyDescent="0.25">
      <c r="B1157" t="s">
        <v>4180</v>
      </c>
    </row>
    <row r="1158" spans="1:2" hidden="1" outlineLevel="2" x14ac:dyDescent="0.25">
      <c r="B1158" t="s">
        <v>4180</v>
      </c>
    </row>
    <row r="1159" spans="1:2" hidden="1" outlineLevel="2" x14ac:dyDescent="0.25">
      <c r="B1159" t="s">
        <v>4180</v>
      </c>
    </row>
    <row r="1160" spans="1:2" outlineLevel="1" collapsed="1" x14ac:dyDescent="0.25">
      <c r="A1160" s="3" t="s">
        <v>21334</v>
      </c>
      <c r="B1160">
        <f>SUBTOTAL(3,B1155:B1159)</f>
        <v>5</v>
      </c>
    </row>
    <row r="1161" spans="1:2" hidden="1" outlineLevel="2" x14ac:dyDescent="0.25">
      <c r="B1161" t="s">
        <v>651</v>
      </c>
    </row>
    <row r="1162" spans="1:2" hidden="1" outlineLevel="2" x14ac:dyDescent="0.25">
      <c r="B1162" t="s">
        <v>651</v>
      </c>
    </row>
    <row r="1163" spans="1:2" hidden="1" outlineLevel="2" x14ac:dyDescent="0.25">
      <c r="B1163" t="s">
        <v>651</v>
      </c>
    </row>
    <row r="1164" spans="1:2" hidden="1" outlineLevel="2" x14ac:dyDescent="0.25">
      <c r="B1164" t="s">
        <v>651</v>
      </c>
    </row>
    <row r="1165" spans="1:2" hidden="1" outlineLevel="2" x14ac:dyDescent="0.25">
      <c r="B1165" t="s">
        <v>651</v>
      </c>
    </row>
    <row r="1166" spans="1:2" hidden="1" outlineLevel="2" x14ac:dyDescent="0.25">
      <c r="B1166" t="s">
        <v>651</v>
      </c>
    </row>
    <row r="1167" spans="1:2" hidden="1" outlineLevel="2" x14ac:dyDescent="0.25">
      <c r="B1167" t="s">
        <v>651</v>
      </c>
    </row>
    <row r="1168" spans="1:2" hidden="1" outlineLevel="2" x14ac:dyDescent="0.25">
      <c r="B1168" t="s">
        <v>651</v>
      </c>
    </row>
    <row r="1169" spans="1:2" hidden="1" outlineLevel="2" x14ac:dyDescent="0.25">
      <c r="B1169" t="s">
        <v>651</v>
      </c>
    </row>
    <row r="1170" spans="1:2" hidden="1" outlineLevel="2" x14ac:dyDescent="0.25">
      <c r="B1170" t="s">
        <v>651</v>
      </c>
    </row>
    <row r="1171" spans="1:2" hidden="1" outlineLevel="2" x14ac:dyDescent="0.25">
      <c r="B1171" t="s">
        <v>651</v>
      </c>
    </row>
    <row r="1172" spans="1:2" hidden="1" outlineLevel="2" x14ac:dyDescent="0.25">
      <c r="B1172" t="s">
        <v>651</v>
      </c>
    </row>
    <row r="1173" spans="1:2" outlineLevel="1" collapsed="1" x14ac:dyDescent="0.25">
      <c r="A1173" s="3" t="s">
        <v>21335</v>
      </c>
      <c r="B1173">
        <f>SUBTOTAL(3,B1161:B1172)</f>
        <v>12</v>
      </c>
    </row>
    <row r="1174" spans="1:2" hidden="1" outlineLevel="2" x14ac:dyDescent="0.25">
      <c r="B1174" t="s">
        <v>19282</v>
      </c>
    </row>
    <row r="1175" spans="1:2" outlineLevel="1" collapsed="1" x14ac:dyDescent="0.25">
      <c r="A1175" s="3" t="s">
        <v>21336</v>
      </c>
      <c r="B1175">
        <f>SUBTOTAL(3,B1174:B1174)</f>
        <v>1</v>
      </c>
    </row>
    <row r="1176" spans="1:2" hidden="1" outlineLevel="2" x14ac:dyDescent="0.25">
      <c r="B1176" t="s">
        <v>10096</v>
      </c>
    </row>
    <row r="1177" spans="1:2" hidden="1" outlineLevel="2" x14ac:dyDescent="0.25">
      <c r="B1177" t="s">
        <v>10096</v>
      </c>
    </row>
    <row r="1178" spans="1:2" outlineLevel="1" collapsed="1" x14ac:dyDescent="0.25">
      <c r="A1178" s="3" t="s">
        <v>21337</v>
      </c>
      <c r="B1178">
        <f>SUBTOTAL(3,B1176:B1177)</f>
        <v>2</v>
      </c>
    </row>
    <row r="1179" spans="1:2" hidden="1" outlineLevel="2" x14ac:dyDescent="0.25">
      <c r="B1179" t="s">
        <v>7636</v>
      </c>
    </row>
    <row r="1180" spans="1:2" hidden="1" outlineLevel="2" x14ac:dyDescent="0.25">
      <c r="B1180" t="s">
        <v>7636</v>
      </c>
    </row>
    <row r="1181" spans="1:2" outlineLevel="1" collapsed="1" x14ac:dyDescent="0.25">
      <c r="A1181" s="3" t="s">
        <v>21338</v>
      </c>
      <c r="B1181">
        <f>SUBTOTAL(3,B1179:B1180)</f>
        <v>2</v>
      </c>
    </row>
    <row r="1182" spans="1:2" hidden="1" outlineLevel="2" x14ac:dyDescent="0.25">
      <c r="B1182" t="s">
        <v>20387</v>
      </c>
    </row>
    <row r="1183" spans="1:2" outlineLevel="1" collapsed="1" x14ac:dyDescent="0.25">
      <c r="A1183" s="3" t="s">
        <v>21339</v>
      </c>
      <c r="B1183">
        <f>SUBTOTAL(3,B1182:B1182)</f>
        <v>1</v>
      </c>
    </row>
    <row r="1184" spans="1:2" hidden="1" outlineLevel="2" x14ac:dyDescent="0.25">
      <c r="B1184" t="s">
        <v>12605</v>
      </c>
    </row>
    <row r="1185" spans="1:2" hidden="1" outlineLevel="2" x14ac:dyDescent="0.25">
      <c r="B1185" t="s">
        <v>12605</v>
      </c>
    </row>
    <row r="1186" spans="1:2" hidden="1" outlineLevel="2" x14ac:dyDescent="0.25">
      <c r="B1186" t="s">
        <v>12605</v>
      </c>
    </row>
    <row r="1187" spans="1:2" outlineLevel="1" collapsed="1" x14ac:dyDescent="0.25">
      <c r="A1187" s="3" t="s">
        <v>21340</v>
      </c>
      <c r="B1187">
        <f>SUBTOTAL(3,B1184:B1186)</f>
        <v>3</v>
      </c>
    </row>
    <row r="1188" spans="1:2" hidden="1" outlineLevel="2" x14ac:dyDescent="0.25">
      <c r="B1188" t="s">
        <v>13357</v>
      </c>
    </row>
    <row r="1189" spans="1:2" outlineLevel="1" collapsed="1" x14ac:dyDescent="0.25">
      <c r="A1189" s="3" t="s">
        <v>21341</v>
      </c>
      <c r="B1189">
        <f>SUBTOTAL(3,B1188:B1188)</f>
        <v>1</v>
      </c>
    </row>
    <row r="1190" spans="1:2" hidden="1" outlineLevel="2" x14ac:dyDescent="0.25">
      <c r="B1190" t="s">
        <v>11354</v>
      </c>
    </row>
    <row r="1191" spans="1:2" outlineLevel="1" collapsed="1" x14ac:dyDescent="0.25">
      <c r="A1191" s="3" t="s">
        <v>21342</v>
      </c>
      <c r="B1191">
        <f>SUBTOTAL(3,B1190:B1190)</f>
        <v>1</v>
      </c>
    </row>
    <row r="1192" spans="1:2" hidden="1" outlineLevel="2" x14ac:dyDescent="0.25">
      <c r="B1192" t="s">
        <v>16110</v>
      </c>
    </row>
    <row r="1193" spans="1:2" hidden="1" outlineLevel="2" x14ac:dyDescent="0.25">
      <c r="B1193" t="s">
        <v>16110</v>
      </c>
    </row>
    <row r="1194" spans="1:2" outlineLevel="1" collapsed="1" x14ac:dyDescent="0.25">
      <c r="A1194" s="3" t="s">
        <v>21343</v>
      </c>
      <c r="B1194">
        <f>SUBTOTAL(3,B1192:B1193)</f>
        <v>2</v>
      </c>
    </row>
    <row r="1195" spans="1:2" hidden="1" outlineLevel="2" x14ac:dyDescent="0.25">
      <c r="B1195" t="s">
        <v>836</v>
      </c>
    </row>
    <row r="1196" spans="1:2" hidden="1" outlineLevel="2" x14ac:dyDescent="0.25">
      <c r="B1196" t="s">
        <v>836</v>
      </c>
    </row>
    <row r="1197" spans="1:2" hidden="1" outlineLevel="2" x14ac:dyDescent="0.25">
      <c r="B1197" t="s">
        <v>836</v>
      </c>
    </row>
    <row r="1198" spans="1:2" hidden="1" outlineLevel="2" x14ac:dyDescent="0.25">
      <c r="B1198" t="s">
        <v>836</v>
      </c>
    </row>
    <row r="1199" spans="1:2" hidden="1" outlineLevel="2" x14ac:dyDescent="0.25">
      <c r="B1199" t="s">
        <v>836</v>
      </c>
    </row>
    <row r="1200" spans="1:2" hidden="1" outlineLevel="2" x14ac:dyDescent="0.25">
      <c r="B1200" t="s">
        <v>836</v>
      </c>
    </row>
    <row r="1201" spans="1:2" outlineLevel="1" collapsed="1" x14ac:dyDescent="0.25">
      <c r="A1201" s="3" t="s">
        <v>21344</v>
      </c>
      <c r="B1201">
        <f>SUBTOTAL(3,B1195:B1200)</f>
        <v>6</v>
      </c>
    </row>
    <row r="1202" spans="1:2" hidden="1" outlineLevel="2" x14ac:dyDescent="0.25">
      <c r="B1202" t="s">
        <v>15781</v>
      </c>
    </row>
    <row r="1203" spans="1:2" hidden="1" outlineLevel="2" x14ac:dyDescent="0.25">
      <c r="B1203" t="s">
        <v>15781</v>
      </c>
    </row>
    <row r="1204" spans="1:2" outlineLevel="1" collapsed="1" x14ac:dyDescent="0.25">
      <c r="A1204" s="3" t="s">
        <v>21345</v>
      </c>
      <c r="B1204">
        <f>SUBTOTAL(3,B1202:B1203)</f>
        <v>2</v>
      </c>
    </row>
    <row r="1205" spans="1:2" hidden="1" outlineLevel="2" x14ac:dyDescent="0.25">
      <c r="B1205" t="s">
        <v>3475</v>
      </c>
    </row>
    <row r="1206" spans="1:2" outlineLevel="1" collapsed="1" x14ac:dyDescent="0.25">
      <c r="A1206" s="3" t="s">
        <v>21346</v>
      </c>
      <c r="B1206">
        <f>SUBTOTAL(3,B1205:B1205)</f>
        <v>1</v>
      </c>
    </row>
    <row r="1207" spans="1:2" hidden="1" outlineLevel="2" x14ac:dyDescent="0.25">
      <c r="B1207" t="s">
        <v>4334</v>
      </c>
    </row>
    <row r="1208" spans="1:2" hidden="1" outlineLevel="2" x14ac:dyDescent="0.25">
      <c r="B1208" t="s">
        <v>4334</v>
      </c>
    </row>
    <row r="1209" spans="1:2" hidden="1" outlineLevel="2" x14ac:dyDescent="0.25">
      <c r="B1209" t="s">
        <v>4334</v>
      </c>
    </row>
    <row r="1210" spans="1:2" outlineLevel="1" collapsed="1" x14ac:dyDescent="0.25">
      <c r="A1210" s="3" t="s">
        <v>21347</v>
      </c>
      <c r="B1210">
        <f>SUBTOTAL(3,B1207:B1209)</f>
        <v>3</v>
      </c>
    </row>
    <row r="1211" spans="1:2" hidden="1" outlineLevel="2" x14ac:dyDescent="0.25">
      <c r="B1211" t="s">
        <v>788</v>
      </c>
    </row>
    <row r="1212" spans="1:2" outlineLevel="1" collapsed="1" x14ac:dyDescent="0.25">
      <c r="A1212" s="3" t="s">
        <v>21348</v>
      </c>
      <c r="B1212">
        <f>SUBTOTAL(3,B1211:B1211)</f>
        <v>1</v>
      </c>
    </row>
    <row r="1213" spans="1:2" hidden="1" outlineLevel="2" x14ac:dyDescent="0.25">
      <c r="B1213" t="s">
        <v>1235</v>
      </c>
    </row>
    <row r="1214" spans="1:2" hidden="1" outlineLevel="2" x14ac:dyDescent="0.25">
      <c r="B1214" t="s">
        <v>1235</v>
      </c>
    </row>
    <row r="1215" spans="1:2" hidden="1" outlineLevel="2" x14ac:dyDescent="0.25">
      <c r="B1215" t="s">
        <v>1235</v>
      </c>
    </row>
    <row r="1216" spans="1:2" hidden="1" outlineLevel="2" x14ac:dyDescent="0.25">
      <c r="B1216" t="s">
        <v>1235</v>
      </c>
    </row>
    <row r="1217" spans="1:2" hidden="1" outlineLevel="2" x14ac:dyDescent="0.25">
      <c r="B1217" t="s">
        <v>1235</v>
      </c>
    </row>
    <row r="1218" spans="1:2" hidden="1" outlineLevel="2" x14ac:dyDescent="0.25">
      <c r="B1218" t="s">
        <v>1235</v>
      </c>
    </row>
    <row r="1219" spans="1:2" hidden="1" outlineLevel="2" x14ac:dyDescent="0.25">
      <c r="B1219" t="s">
        <v>1235</v>
      </c>
    </row>
    <row r="1220" spans="1:2" hidden="1" outlineLevel="2" x14ac:dyDescent="0.25">
      <c r="B1220" t="s">
        <v>1235</v>
      </c>
    </row>
    <row r="1221" spans="1:2" outlineLevel="1" collapsed="1" x14ac:dyDescent="0.25">
      <c r="A1221" s="3" t="s">
        <v>21349</v>
      </c>
      <c r="B1221">
        <f>SUBTOTAL(3,B1213:B1220)</f>
        <v>8</v>
      </c>
    </row>
    <row r="1222" spans="1:2" hidden="1" outlineLevel="2" x14ac:dyDescent="0.25">
      <c r="B1222" t="s">
        <v>1382</v>
      </c>
    </row>
    <row r="1223" spans="1:2" hidden="1" outlineLevel="2" x14ac:dyDescent="0.25">
      <c r="B1223" t="s">
        <v>1382</v>
      </c>
    </row>
    <row r="1224" spans="1:2" outlineLevel="1" collapsed="1" x14ac:dyDescent="0.25">
      <c r="A1224" s="3" t="s">
        <v>21350</v>
      </c>
      <c r="B1224">
        <f>SUBTOTAL(3,B1222:B1223)</f>
        <v>2</v>
      </c>
    </row>
    <row r="1225" spans="1:2" hidden="1" outlineLevel="2" x14ac:dyDescent="0.25">
      <c r="B1225" t="s">
        <v>7216</v>
      </c>
    </row>
    <row r="1226" spans="1:2" hidden="1" outlineLevel="2" x14ac:dyDescent="0.25">
      <c r="B1226" t="s">
        <v>7216</v>
      </c>
    </row>
    <row r="1227" spans="1:2" outlineLevel="1" collapsed="1" x14ac:dyDescent="0.25">
      <c r="A1227" s="3" t="s">
        <v>21351</v>
      </c>
      <c r="B1227">
        <f>SUBTOTAL(3,B1225:B1226)</f>
        <v>2</v>
      </c>
    </row>
    <row r="1228" spans="1:2" hidden="1" outlineLevel="2" x14ac:dyDescent="0.25">
      <c r="B1228" t="s">
        <v>2343</v>
      </c>
    </row>
    <row r="1229" spans="1:2" hidden="1" outlineLevel="2" x14ac:dyDescent="0.25">
      <c r="B1229" t="s">
        <v>2343</v>
      </c>
    </row>
    <row r="1230" spans="1:2" hidden="1" outlineLevel="2" x14ac:dyDescent="0.25">
      <c r="B1230" t="s">
        <v>2343</v>
      </c>
    </row>
    <row r="1231" spans="1:2" hidden="1" outlineLevel="2" x14ac:dyDescent="0.25">
      <c r="B1231" t="s">
        <v>2343</v>
      </c>
    </row>
    <row r="1232" spans="1:2" hidden="1" outlineLevel="2" x14ac:dyDescent="0.25">
      <c r="B1232" t="s">
        <v>2343</v>
      </c>
    </row>
    <row r="1233" spans="1:2" hidden="1" outlineLevel="2" x14ac:dyDescent="0.25">
      <c r="B1233" t="s">
        <v>2343</v>
      </c>
    </row>
    <row r="1234" spans="1:2" hidden="1" outlineLevel="2" x14ac:dyDescent="0.25">
      <c r="B1234" t="s">
        <v>2343</v>
      </c>
    </row>
    <row r="1235" spans="1:2" hidden="1" outlineLevel="2" x14ac:dyDescent="0.25">
      <c r="B1235" t="s">
        <v>2343</v>
      </c>
    </row>
    <row r="1236" spans="1:2" hidden="1" outlineLevel="2" x14ac:dyDescent="0.25">
      <c r="B1236" t="s">
        <v>2343</v>
      </c>
    </row>
    <row r="1237" spans="1:2" hidden="1" outlineLevel="2" x14ac:dyDescent="0.25">
      <c r="B1237" t="s">
        <v>2343</v>
      </c>
    </row>
    <row r="1238" spans="1:2" hidden="1" outlineLevel="2" x14ac:dyDescent="0.25">
      <c r="B1238" t="s">
        <v>2343</v>
      </c>
    </row>
    <row r="1239" spans="1:2" hidden="1" outlineLevel="2" x14ac:dyDescent="0.25">
      <c r="B1239" t="s">
        <v>2343</v>
      </c>
    </row>
    <row r="1240" spans="1:2" hidden="1" outlineLevel="2" x14ac:dyDescent="0.25">
      <c r="B1240" t="s">
        <v>2343</v>
      </c>
    </row>
    <row r="1241" spans="1:2" hidden="1" outlineLevel="2" x14ac:dyDescent="0.25">
      <c r="B1241" t="s">
        <v>2343</v>
      </c>
    </row>
    <row r="1242" spans="1:2" hidden="1" outlineLevel="2" x14ac:dyDescent="0.25">
      <c r="B1242" t="s">
        <v>2343</v>
      </c>
    </row>
    <row r="1243" spans="1:2" hidden="1" outlineLevel="2" x14ac:dyDescent="0.25">
      <c r="B1243" t="s">
        <v>2343</v>
      </c>
    </row>
    <row r="1244" spans="1:2" hidden="1" outlineLevel="2" x14ac:dyDescent="0.25">
      <c r="B1244" t="s">
        <v>2343</v>
      </c>
    </row>
    <row r="1245" spans="1:2" hidden="1" outlineLevel="2" x14ac:dyDescent="0.25">
      <c r="B1245" t="s">
        <v>2343</v>
      </c>
    </row>
    <row r="1246" spans="1:2" outlineLevel="1" collapsed="1" x14ac:dyDescent="0.25">
      <c r="A1246" s="3" t="s">
        <v>21352</v>
      </c>
      <c r="B1246">
        <f>SUBTOTAL(3,B1228:B1245)</f>
        <v>18</v>
      </c>
    </row>
    <row r="1247" spans="1:2" hidden="1" outlineLevel="2" x14ac:dyDescent="0.25">
      <c r="B1247" t="s">
        <v>14775</v>
      </c>
    </row>
    <row r="1248" spans="1:2" outlineLevel="1" collapsed="1" x14ac:dyDescent="0.25">
      <c r="A1248" s="3" t="s">
        <v>21353</v>
      </c>
      <c r="B1248">
        <f>SUBTOTAL(3,B1247:B1247)</f>
        <v>1</v>
      </c>
    </row>
    <row r="1249" spans="1:2" hidden="1" outlineLevel="2" x14ac:dyDescent="0.25">
      <c r="B1249" t="s">
        <v>3151</v>
      </c>
    </row>
    <row r="1250" spans="1:2" hidden="1" outlineLevel="2" x14ac:dyDescent="0.25">
      <c r="B1250" t="s">
        <v>3151</v>
      </c>
    </row>
    <row r="1251" spans="1:2" hidden="1" outlineLevel="2" x14ac:dyDescent="0.25">
      <c r="B1251" t="s">
        <v>3151</v>
      </c>
    </row>
    <row r="1252" spans="1:2" outlineLevel="1" collapsed="1" x14ac:dyDescent="0.25">
      <c r="A1252" s="3" t="s">
        <v>21354</v>
      </c>
      <c r="B1252">
        <f>SUBTOTAL(3,B1249:B1251)</f>
        <v>3</v>
      </c>
    </row>
    <row r="1253" spans="1:2" hidden="1" outlineLevel="2" x14ac:dyDescent="0.25">
      <c r="B1253" t="s">
        <v>546</v>
      </c>
    </row>
    <row r="1254" spans="1:2" hidden="1" outlineLevel="2" x14ac:dyDescent="0.25">
      <c r="B1254" t="s">
        <v>546</v>
      </c>
    </row>
    <row r="1255" spans="1:2" hidden="1" outlineLevel="2" x14ac:dyDescent="0.25">
      <c r="B1255" t="s">
        <v>546</v>
      </c>
    </row>
    <row r="1256" spans="1:2" hidden="1" outlineLevel="2" x14ac:dyDescent="0.25">
      <c r="B1256" t="s">
        <v>546</v>
      </c>
    </row>
    <row r="1257" spans="1:2" hidden="1" outlineLevel="2" x14ac:dyDescent="0.25">
      <c r="B1257" t="s">
        <v>546</v>
      </c>
    </row>
    <row r="1258" spans="1:2" hidden="1" outlineLevel="2" x14ac:dyDescent="0.25">
      <c r="B1258" t="s">
        <v>546</v>
      </c>
    </row>
    <row r="1259" spans="1:2" hidden="1" outlineLevel="2" x14ac:dyDescent="0.25">
      <c r="B1259" t="s">
        <v>546</v>
      </c>
    </row>
    <row r="1260" spans="1:2" hidden="1" outlineLevel="2" x14ac:dyDescent="0.25">
      <c r="B1260" t="s">
        <v>546</v>
      </c>
    </row>
    <row r="1261" spans="1:2" hidden="1" outlineLevel="2" x14ac:dyDescent="0.25">
      <c r="B1261" t="s">
        <v>546</v>
      </c>
    </row>
    <row r="1262" spans="1:2" hidden="1" outlineLevel="2" x14ac:dyDescent="0.25">
      <c r="B1262" t="s">
        <v>546</v>
      </c>
    </row>
    <row r="1263" spans="1:2" hidden="1" outlineLevel="2" x14ac:dyDescent="0.25">
      <c r="B1263" t="s">
        <v>546</v>
      </c>
    </row>
    <row r="1264" spans="1:2" hidden="1" outlineLevel="2" x14ac:dyDescent="0.25">
      <c r="B1264" t="s">
        <v>546</v>
      </c>
    </row>
    <row r="1265" spans="1:2" hidden="1" outlineLevel="2" x14ac:dyDescent="0.25">
      <c r="B1265" t="s">
        <v>546</v>
      </c>
    </row>
    <row r="1266" spans="1:2" hidden="1" outlineLevel="2" x14ac:dyDescent="0.25">
      <c r="B1266" t="s">
        <v>546</v>
      </c>
    </row>
    <row r="1267" spans="1:2" hidden="1" outlineLevel="2" x14ac:dyDescent="0.25">
      <c r="B1267" t="s">
        <v>546</v>
      </c>
    </row>
    <row r="1268" spans="1:2" hidden="1" outlineLevel="2" x14ac:dyDescent="0.25">
      <c r="B1268" t="s">
        <v>546</v>
      </c>
    </row>
    <row r="1269" spans="1:2" hidden="1" outlineLevel="2" x14ac:dyDescent="0.25">
      <c r="B1269" t="s">
        <v>546</v>
      </c>
    </row>
    <row r="1270" spans="1:2" outlineLevel="1" collapsed="1" x14ac:dyDescent="0.25">
      <c r="A1270" s="3" t="s">
        <v>21355</v>
      </c>
      <c r="B1270">
        <f>SUBTOTAL(3,B1253:B1269)</f>
        <v>17</v>
      </c>
    </row>
    <row r="1271" spans="1:2" hidden="1" outlineLevel="2" x14ac:dyDescent="0.25">
      <c r="B1271" t="s">
        <v>6002</v>
      </c>
    </row>
    <row r="1272" spans="1:2" outlineLevel="1" collapsed="1" x14ac:dyDescent="0.25">
      <c r="A1272" s="3" t="s">
        <v>21356</v>
      </c>
      <c r="B1272">
        <f>SUBTOTAL(3,B1271:B1271)</f>
        <v>1</v>
      </c>
    </row>
    <row r="1273" spans="1:2" hidden="1" outlineLevel="2" x14ac:dyDescent="0.25">
      <c r="B1273" t="s">
        <v>18034</v>
      </c>
    </row>
    <row r="1274" spans="1:2" outlineLevel="1" collapsed="1" x14ac:dyDescent="0.25">
      <c r="A1274" s="3" t="s">
        <v>21357</v>
      </c>
      <c r="B1274">
        <f>SUBTOTAL(3,B1273:B1273)</f>
        <v>1</v>
      </c>
    </row>
    <row r="1275" spans="1:2" hidden="1" outlineLevel="2" x14ac:dyDescent="0.25">
      <c r="B1275" t="s">
        <v>6093</v>
      </c>
    </row>
    <row r="1276" spans="1:2" hidden="1" outlineLevel="2" x14ac:dyDescent="0.25">
      <c r="B1276" t="s">
        <v>6093</v>
      </c>
    </row>
    <row r="1277" spans="1:2" outlineLevel="1" collapsed="1" x14ac:dyDescent="0.25">
      <c r="A1277" s="3" t="s">
        <v>21358</v>
      </c>
      <c r="B1277">
        <f>SUBTOTAL(3,B1275:B1276)</f>
        <v>2</v>
      </c>
    </row>
    <row r="1278" spans="1:2" hidden="1" outlineLevel="2" x14ac:dyDescent="0.25">
      <c r="B1278" t="s">
        <v>8627</v>
      </c>
    </row>
    <row r="1279" spans="1:2" outlineLevel="1" collapsed="1" x14ac:dyDescent="0.25">
      <c r="A1279" s="3" t="s">
        <v>21359</v>
      </c>
      <c r="B1279">
        <f>SUBTOTAL(3,B1278:B1278)</f>
        <v>1</v>
      </c>
    </row>
    <row r="1280" spans="1:2" hidden="1" outlineLevel="2" x14ac:dyDescent="0.25">
      <c r="B1280" t="s">
        <v>16757</v>
      </c>
    </row>
    <row r="1281" spans="1:2" outlineLevel="1" collapsed="1" x14ac:dyDescent="0.25">
      <c r="A1281" s="3" t="s">
        <v>21360</v>
      </c>
      <c r="B1281">
        <f>SUBTOTAL(3,B1280:B1280)</f>
        <v>1</v>
      </c>
    </row>
    <row r="1282" spans="1:2" hidden="1" outlineLevel="2" x14ac:dyDescent="0.25">
      <c r="B1282" t="s">
        <v>182</v>
      </c>
    </row>
    <row r="1283" spans="1:2" hidden="1" outlineLevel="2" x14ac:dyDescent="0.25">
      <c r="B1283" t="s">
        <v>182</v>
      </c>
    </row>
    <row r="1284" spans="1:2" hidden="1" outlineLevel="2" x14ac:dyDescent="0.25">
      <c r="B1284" t="s">
        <v>182</v>
      </c>
    </row>
    <row r="1285" spans="1:2" hidden="1" outlineLevel="2" x14ac:dyDescent="0.25">
      <c r="B1285" t="s">
        <v>182</v>
      </c>
    </row>
    <row r="1286" spans="1:2" hidden="1" outlineLevel="2" x14ac:dyDescent="0.25">
      <c r="B1286" t="s">
        <v>182</v>
      </c>
    </row>
    <row r="1287" spans="1:2" outlineLevel="1" collapsed="1" x14ac:dyDescent="0.25">
      <c r="A1287" s="3" t="s">
        <v>21361</v>
      </c>
      <c r="B1287">
        <f>SUBTOTAL(3,B1282:B1286)</f>
        <v>5</v>
      </c>
    </row>
    <row r="1288" spans="1:2" hidden="1" outlineLevel="2" x14ac:dyDescent="0.25">
      <c r="B1288" t="s">
        <v>13061</v>
      </c>
    </row>
    <row r="1289" spans="1:2" outlineLevel="1" collapsed="1" x14ac:dyDescent="0.25">
      <c r="A1289" s="3" t="s">
        <v>21362</v>
      </c>
      <c r="B1289">
        <f>SUBTOTAL(3,B1288:B1288)</f>
        <v>1</v>
      </c>
    </row>
    <row r="1290" spans="1:2" hidden="1" outlineLevel="2" x14ac:dyDescent="0.25">
      <c r="B1290" t="s">
        <v>6944</v>
      </c>
    </row>
    <row r="1291" spans="1:2" outlineLevel="1" collapsed="1" x14ac:dyDescent="0.25">
      <c r="A1291" s="3" t="s">
        <v>21363</v>
      </c>
      <c r="B1291">
        <f>SUBTOTAL(3,B1290:B1290)</f>
        <v>1</v>
      </c>
    </row>
    <row r="1292" spans="1:2" hidden="1" outlineLevel="2" x14ac:dyDescent="0.25">
      <c r="B1292" t="s">
        <v>10677</v>
      </c>
    </row>
    <row r="1293" spans="1:2" hidden="1" outlineLevel="2" x14ac:dyDescent="0.25">
      <c r="B1293" t="s">
        <v>10677</v>
      </c>
    </row>
    <row r="1294" spans="1:2" outlineLevel="1" collapsed="1" x14ac:dyDescent="0.25">
      <c r="A1294" s="3" t="s">
        <v>21364</v>
      </c>
      <c r="B1294">
        <f>SUBTOTAL(3,B1292:B1293)</f>
        <v>2</v>
      </c>
    </row>
    <row r="1295" spans="1:2" hidden="1" outlineLevel="2" x14ac:dyDescent="0.25">
      <c r="B1295" t="s">
        <v>435</v>
      </c>
    </row>
    <row r="1296" spans="1:2" outlineLevel="1" collapsed="1" x14ac:dyDescent="0.25">
      <c r="A1296" s="3" t="s">
        <v>21365</v>
      </c>
      <c r="B1296">
        <f>SUBTOTAL(3,B1295:B1295)</f>
        <v>1</v>
      </c>
    </row>
    <row r="1297" spans="1:2" hidden="1" outlineLevel="2" x14ac:dyDescent="0.25">
      <c r="B1297" t="s">
        <v>3006</v>
      </c>
    </row>
    <row r="1298" spans="1:2" outlineLevel="1" collapsed="1" x14ac:dyDescent="0.25">
      <c r="A1298" s="3" t="s">
        <v>21366</v>
      </c>
      <c r="B1298">
        <f>SUBTOTAL(3,B1297:B1297)</f>
        <v>1</v>
      </c>
    </row>
    <row r="1299" spans="1:2" hidden="1" outlineLevel="2" x14ac:dyDescent="0.25">
      <c r="B1299" t="s">
        <v>14920</v>
      </c>
    </row>
    <row r="1300" spans="1:2" outlineLevel="1" collapsed="1" x14ac:dyDescent="0.25">
      <c r="A1300" s="3" t="s">
        <v>21367</v>
      </c>
      <c r="B1300">
        <f>SUBTOTAL(3,B1299:B1299)</f>
        <v>1</v>
      </c>
    </row>
    <row r="1301" spans="1:2" hidden="1" outlineLevel="2" x14ac:dyDescent="0.25">
      <c r="B1301" t="s">
        <v>5498</v>
      </c>
    </row>
    <row r="1302" spans="1:2" outlineLevel="1" collapsed="1" x14ac:dyDescent="0.25">
      <c r="A1302" s="3" t="s">
        <v>21368</v>
      </c>
      <c r="B1302">
        <f>SUBTOTAL(3,B1301:B1301)</f>
        <v>1</v>
      </c>
    </row>
    <row r="1303" spans="1:2" hidden="1" outlineLevel="2" x14ac:dyDescent="0.25">
      <c r="B1303" t="s">
        <v>1243</v>
      </c>
    </row>
    <row r="1304" spans="1:2" hidden="1" outlineLevel="2" x14ac:dyDescent="0.25">
      <c r="B1304" t="s">
        <v>1243</v>
      </c>
    </row>
    <row r="1305" spans="1:2" hidden="1" outlineLevel="2" x14ac:dyDescent="0.25">
      <c r="B1305" t="s">
        <v>1243</v>
      </c>
    </row>
    <row r="1306" spans="1:2" hidden="1" outlineLevel="2" x14ac:dyDescent="0.25">
      <c r="B1306" t="s">
        <v>1243</v>
      </c>
    </row>
    <row r="1307" spans="1:2" hidden="1" outlineLevel="2" x14ac:dyDescent="0.25">
      <c r="B1307" t="s">
        <v>1243</v>
      </c>
    </row>
    <row r="1308" spans="1:2" hidden="1" outlineLevel="2" x14ac:dyDescent="0.25">
      <c r="B1308" t="s">
        <v>1243</v>
      </c>
    </row>
    <row r="1309" spans="1:2" hidden="1" outlineLevel="2" x14ac:dyDescent="0.25">
      <c r="B1309" t="s">
        <v>1243</v>
      </c>
    </row>
    <row r="1310" spans="1:2" hidden="1" outlineLevel="2" x14ac:dyDescent="0.25">
      <c r="B1310" t="s">
        <v>1243</v>
      </c>
    </row>
    <row r="1311" spans="1:2" hidden="1" outlineLevel="2" x14ac:dyDescent="0.25">
      <c r="B1311" t="s">
        <v>1243</v>
      </c>
    </row>
    <row r="1312" spans="1:2" outlineLevel="1" collapsed="1" x14ac:dyDescent="0.25">
      <c r="A1312" s="3" t="s">
        <v>21369</v>
      </c>
      <c r="B1312">
        <f>SUBTOTAL(3,B1303:B1311)</f>
        <v>9</v>
      </c>
    </row>
    <row r="1313" spans="1:2" hidden="1" outlineLevel="2" x14ac:dyDescent="0.25">
      <c r="B1313" t="s">
        <v>5331</v>
      </c>
    </row>
    <row r="1314" spans="1:2" outlineLevel="1" collapsed="1" x14ac:dyDescent="0.25">
      <c r="A1314" s="3" t="s">
        <v>21370</v>
      </c>
      <c r="B1314">
        <f>SUBTOTAL(3,B1313:B1313)</f>
        <v>1</v>
      </c>
    </row>
    <row r="1315" spans="1:2" hidden="1" outlineLevel="2" x14ac:dyDescent="0.25">
      <c r="B1315" t="s">
        <v>5528</v>
      </c>
    </row>
    <row r="1316" spans="1:2" outlineLevel="1" collapsed="1" x14ac:dyDescent="0.25">
      <c r="A1316" s="3" t="s">
        <v>21371</v>
      </c>
      <c r="B1316">
        <f>SUBTOTAL(3,B1315:B1315)</f>
        <v>1</v>
      </c>
    </row>
    <row r="1317" spans="1:2" hidden="1" outlineLevel="2" x14ac:dyDescent="0.25">
      <c r="B1317" t="s">
        <v>20952</v>
      </c>
    </row>
    <row r="1318" spans="1:2" outlineLevel="1" collapsed="1" x14ac:dyDescent="0.25">
      <c r="A1318" s="3" t="s">
        <v>21372</v>
      </c>
      <c r="B1318">
        <f>SUBTOTAL(3,B1317:B1317)</f>
        <v>1</v>
      </c>
    </row>
    <row r="1319" spans="1:2" hidden="1" outlineLevel="2" x14ac:dyDescent="0.25">
      <c r="B1319" t="s">
        <v>16011</v>
      </c>
    </row>
    <row r="1320" spans="1:2" outlineLevel="1" collapsed="1" x14ac:dyDescent="0.25">
      <c r="A1320" s="3" t="s">
        <v>21373</v>
      </c>
      <c r="B1320">
        <f>SUBTOTAL(3,B1319:B1319)</f>
        <v>1</v>
      </c>
    </row>
    <row r="1321" spans="1:2" hidden="1" outlineLevel="2" x14ac:dyDescent="0.25">
      <c r="B1321" t="s">
        <v>12172</v>
      </c>
    </row>
    <row r="1322" spans="1:2" hidden="1" outlineLevel="2" x14ac:dyDescent="0.25">
      <c r="B1322" t="s">
        <v>12172</v>
      </c>
    </row>
    <row r="1323" spans="1:2" outlineLevel="1" collapsed="1" x14ac:dyDescent="0.25">
      <c r="A1323" s="3" t="s">
        <v>21374</v>
      </c>
      <c r="B1323">
        <f>SUBTOTAL(3,B1321:B1322)</f>
        <v>2</v>
      </c>
    </row>
    <row r="1324" spans="1:2" hidden="1" outlineLevel="2" x14ac:dyDescent="0.25">
      <c r="B1324" t="s">
        <v>18305</v>
      </c>
    </row>
    <row r="1325" spans="1:2" outlineLevel="1" collapsed="1" x14ac:dyDescent="0.25">
      <c r="A1325" s="3" t="s">
        <v>21375</v>
      </c>
      <c r="B1325">
        <f>SUBTOTAL(3,B1324:B1324)</f>
        <v>1</v>
      </c>
    </row>
    <row r="1326" spans="1:2" hidden="1" outlineLevel="2" x14ac:dyDescent="0.25">
      <c r="B1326" t="s">
        <v>12952</v>
      </c>
    </row>
    <row r="1327" spans="1:2" outlineLevel="1" collapsed="1" x14ac:dyDescent="0.25">
      <c r="A1327" s="3" t="s">
        <v>21376</v>
      </c>
      <c r="B1327">
        <f>SUBTOTAL(3,B1326:B1326)</f>
        <v>1</v>
      </c>
    </row>
    <row r="1328" spans="1:2" hidden="1" outlineLevel="2" x14ac:dyDescent="0.25">
      <c r="B1328" t="s">
        <v>20002</v>
      </c>
    </row>
    <row r="1329" spans="1:2" outlineLevel="1" collapsed="1" x14ac:dyDescent="0.25">
      <c r="A1329" s="3" t="s">
        <v>21377</v>
      </c>
      <c r="B1329">
        <f>SUBTOTAL(3,B1328:B1328)</f>
        <v>1</v>
      </c>
    </row>
    <row r="1330" spans="1:2" hidden="1" outlineLevel="2" x14ac:dyDescent="0.25">
      <c r="B1330" t="s">
        <v>10476</v>
      </c>
    </row>
    <row r="1331" spans="1:2" hidden="1" outlineLevel="2" x14ac:dyDescent="0.25">
      <c r="B1331" t="s">
        <v>10476</v>
      </c>
    </row>
    <row r="1332" spans="1:2" outlineLevel="1" collapsed="1" x14ac:dyDescent="0.25">
      <c r="A1332" s="3" t="s">
        <v>21378</v>
      </c>
      <c r="B1332">
        <f>SUBTOTAL(3,B1330:B1331)</f>
        <v>2</v>
      </c>
    </row>
    <row r="1333" spans="1:2" hidden="1" outlineLevel="2" x14ac:dyDescent="0.25">
      <c r="B1333" t="s">
        <v>9557</v>
      </c>
    </row>
    <row r="1334" spans="1:2" hidden="1" outlineLevel="2" x14ac:dyDescent="0.25">
      <c r="B1334" t="s">
        <v>9557</v>
      </c>
    </row>
    <row r="1335" spans="1:2" outlineLevel="1" collapsed="1" x14ac:dyDescent="0.25">
      <c r="A1335" s="3" t="s">
        <v>21379</v>
      </c>
      <c r="B1335">
        <f>SUBTOTAL(3,B1333:B1334)</f>
        <v>2</v>
      </c>
    </row>
    <row r="1336" spans="1:2" hidden="1" outlineLevel="2" x14ac:dyDescent="0.25">
      <c r="B1336" t="s">
        <v>18370</v>
      </c>
    </row>
    <row r="1337" spans="1:2" outlineLevel="1" collapsed="1" x14ac:dyDescent="0.25">
      <c r="A1337" s="3" t="s">
        <v>21380</v>
      </c>
      <c r="B1337">
        <f>SUBTOTAL(3,B1336:B1336)</f>
        <v>1</v>
      </c>
    </row>
    <row r="1338" spans="1:2" hidden="1" outlineLevel="2" x14ac:dyDescent="0.25">
      <c r="B1338" t="s">
        <v>15289</v>
      </c>
    </row>
    <row r="1339" spans="1:2" outlineLevel="1" collapsed="1" x14ac:dyDescent="0.25">
      <c r="A1339" s="3" t="s">
        <v>21381</v>
      </c>
      <c r="B1339">
        <f>SUBTOTAL(3,B1338:B1338)</f>
        <v>1</v>
      </c>
    </row>
    <row r="1340" spans="1:2" hidden="1" outlineLevel="2" x14ac:dyDescent="0.25">
      <c r="B1340" t="s">
        <v>6329</v>
      </c>
    </row>
    <row r="1341" spans="1:2" outlineLevel="1" collapsed="1" x14ac:dyDescent="0.25">
      <c r="A1341" s="3" t="s">
        <v>21382</v>
      </c>
      <c r="B1341">
        <f>SUBTOTAL(3,B1340:B1340)</f>
        <v>1</v>
      </c>
    </row>
    <row r="1342" spans="1:2" hidden="1" outlineLevel="2" x14ac:dyDescent="0.25">
      <c r="B1342" t="s">
        <v>105</v>
      </c>
    </row>
    <row r="1343" spans="1:2" outlineLevel="1" collapsed="1" x14ac:dyDescent="0.25">
      <c r="A1343" s="3" t="s">
        <v>21383</v>
      </c>
      <c r="B1343">
        <f>SUBTOTAL(3,B1342:B1342)</f>
        <v>1</v>
      </c>
    </row>
    <row r="1344" spans="1:2" hidden="1" outlineLevel="2" x14ac:dyDescent="0.25">
      <c r="B1344" t="s">
        <v>8920</v>
      </c>
    </row>
    <row r="1345" spans="1:2" outlineLevel="1" collapsed="1" x14ac:dyDescent="0.25">
      <c r="A1345" s="3" t="s">
        <v>21384</v>
      </c>
      <c r="B1345">
        <f>SUBTOTAL(3,B1344:B1344)</f>
        <v>1</v>
      </c>
    </row>
    <row r="1346" spans="1:2" hidden="1" outlineLevel="2" x14ac:dyDescent="0.25">
      <c r="B1346" t="s">
        <v>3693</v>
      </c>
    </row>
    <row r="1347" spans="1:2" outlineLevel="1" collapsed="1" x14ac:dyDescent="0.25">
      <c r="A1347" s="3" t="s">
        <v>21385</v>
      </c>
      <c r="B1347">
        <f>SUBTOTAL(3,B1346:B1346)</f>
        <v>1</v>
      </c>
    </row>
    <row r="1348" spans="1:2" hidden="1" outlineLevel="2" x14ac:dyDescent="0.25">
      <c r="B1348" t="s">
        <v>3627</v>
      </c>
    </row>
    <row r="1349" spans="1:2" hidden="1" outlineLevel="2" x14ac:dyDescent="0.25">
      <c r="B1349" t="s">
        <v>3627</v>
      </c>
    </row>
    <row r="1350" spans="1:2" hidden="1" outlineLevel="2" x14ac:dyDescent="0.25">
      <c r="B1350" t="s">
        <v>3627</v>
      </c>
    </row>
    <row r="1351" spans="1:2" outlineLevel="1" collapsed="1" x14ac:dyDescent="0.25">
      <c r="A1351" s="3" t="s">
        <v>21386</v>
      </c>
      <c r="B1351">
        <f>SUBTOTAL(3,B1348:B1350)</f>
        <v>3</v>
      </c>
    </row>
    <row r="1352" spans="1:2" hidden="1" outlineLevel="2" x14ac:dyDescent="0.25">
      <c r="B1352" t="s">
        <v>3607</v>
      </c>
    </row>
    <row r="1353" spans="1:2" hidden="1" outlineLevel="2" x14ac:dyDescent="0.25">
      <c r="B1353" t="s">
        <v>3607</v>
      </c>
    </row>
    <row r="1354" spans="1:2" hidden="1" outlineLevel="2" x14ac:dyDescent="0.25">
      <c r="B1354" t="s">
        <v>3607</v>
      </c>
    </row>
    <row r="1355" spans="1:2" hidden="1" outlineLevel="2" x14ac:dyDescent="0.25">
      <c r="B1355" t="s">
        <v>3607</v>
      </c>
    </row>
    <row r="1356" spans="1:2" outlineLevel="1" collapsed="1" x14ac:dyDescent="0.25">
      <c r="A1356" s="3" t="s">
        <v>21387</v>
      </c>
      <c r="B1356">
        <f>SUBTOTAL(3,B1352:B1355)</f>
        <v>4</v>
      </c>
    </row>
    <row r="1357" spans="1:2" hidden="1" outlineLevel="2" x14ac:dyDescent="0.25">
      <c r="B1357" t="s">
        <v>418</v>
      </c>
    </row>
    <row r="1358" spans="1:2" outlineLevel="1" collapsed="1" x14ac:dyDescent="0.25">
      <c r="A1358" s="3" t="s">
        <v>21388</v>
      </c>
      <c r="B1358">
        <f>SUBTOTAL(3,B1357:B1357)</f>
        <v>1</v>
      </c>
    </row>
    <row r="1359" spans="1:2" hidden="1" outlineLevel="2" x14ac:dyDescent="0.25">
      <c r="B1359" t="s">
        <v>13423</v>
      </c>
    </row>
    <row r="1360" spans="1:2" outlineLevel="1" collapsed="1" x14ac:dyDescent="0.25">
      <c r="A1360" s="3" t="s">
        <v>21389</v>
      </c>
      <c r="B1360">
        <f>SUBTOTAL(3,B1359:B1359)</f>
        <v>1</v>
      </c>
    </row>
    <row r="1361" spans="1:2" hidden="1" outlineLevel="2" x14ac:dyDescent="0.25">
      <c r="B1361" t="s">
        <v>6337</v>
      </c>
    </row>
    <row r="1362" spans="1:2" outlineLevel="1" collapsed="1" x14ac:dyDescent="0.25">
      <c r="A1362" s="3" t="s">
        <v>21390</v>
      </c>
      <c r="B1362">
        <f>SUBTOTAL(3,B1361:B1361)</f>
        <v>1</v>
      </c>
    </row>
    <row r="1363" spans="1:2" hidden="1" outlineLevel="2" x14ac:dyDescent="0.25">
      <c r="B1363" t="s">
        <v>9192</v>
      </c>
    </row>
    <row r="1364" spans="1:2" outlineLevel="1" collapsed="1" x14ac:dyDescent="0.25">
      <c r="A1364" s="3" t="s">
        <v>21391</v>
      </c>
      <c r="B1364">
        <f>SUBTOTAL(3,B1363:B1363)</f>
        <v>1</v>
      </c>
    </row>
    <row r="1365" spans="1:2" hidden="1" outlineLevel="2" x14ac:dyDescent="0.25">
      <c r="B1365" t="s">
        <v>12503</v>
      </c>
    </row>
    <row r="1366" spans="1:2" outlineLevel="1" collapsed="1" x14ac:dyDescent="0.25">
      <c r="A1366" s="3" t="s">
        <v>21392</v>
      </c>
      <c r="B1366">
        <f>SUBTOTAL(3,B1365:B1365)</f>
        <v>1</v>
      </c>
    </row>
    <row r="1367" spans="1:2" hidden="1" outlineLevel="2" x14ac:dyDescent="0.25">
      <c r="B1367" t="s">
        <v>3723</v>
      </c>
    </row>
    <row r="1368" spans="1:2" hidden="1" outlineLevel="2" x14ac:dyDescent="0.25">
      <c r="B1368" t="s">
        <v>3723</v>
      </c>
    </row>
    <row r="1369" spans="1:2" hidden="1" outlineLevel="2" x14ac:dyDescent="0.25">
      <c r="B1369" t="s">
        <v>3723</v>
      </c>
    </row>
    <row r="1370" spans="1:2" hidden="1" outlineLevel="2" x14ac:dyDescent="0.25">
      <c r="B1370" t="s">
        <v>3723</v>
      </c>
    </row>
    <row r="1371" spans="1:2" outlineLevel="1" collapsed="1" x14ac:dyDescent="0.25">
      <c r="A1371" s="3" t="s">
        <v>21393</v>
      </c>
      <c r="B1371">
        <f>SUBTOTAL(3,B1367:B1370)</f>
        <v>4</v>
      </c>
    </row>
    <row r="1372" spans="1:2" hidden="1" outlineLevel="2" x14ac:dyDescent="0.25">
      <c r="B1372" t="s">
        <v>305</v>
      </c>
    </row>
    <row r="1373" spans="1:2" hidden="1" outlineLevel="2" x14ac:dyDescent="0.25">
      <c r="B1373" t="s">
        <v>305</v>
      </c>
    </row>
    <row r="1374" spans="1:2" hidden="1" outlineLevel="2" x14ac:dyDescent="0.25">
      <c r="B1374" t="s">
        <v>305</v>
      </c>
    </row>
    <row r="1375" spans="1:2" hidden="1" outlineLevel="2" x14ac:dyDescent="0.25">
      <c r="B1375" t="s">
        <v>305</v>
      </c>
    </row>
    <row r="1376" spans="1:2" hidden="1" outlineLevel="2" x14ac:dyDescent="0.25">
      <c r="B1376" t="s">
        <v>305</v>
      </c>
    </row>
    <row r="1377" spans="1:2" outlineLevel="1" collapsed="1" x14ac:dyDescent="0.25">
      <c r="A1377" s="3" t="s">
        <v>21394</v>
      </c>
      <c r="B1377">
        <f>SUBTOTAL(3,B1372:B1376)</f>
        <v>5</v>
      </c>
    </row>
    <row r="1378" spans="1:2" hidden="1" outlineLevel="2" x14ac:dyDescent="0.25">
      <c r="B1378" t="s">
        <v>10419</v>
      </c>
    </row>
    <row r="1379" spans="1:2" outlineLevel="1" collapsed="1" x14ac:dyDescent="0.25">
      <c r="A1379" s="3" t="s">
        <v>21395</v>
      </c>
      <c r="B1379">
        <f>SUBTOTAL(3,B1378:B1378)</f>
        <v>1</v>
      </c>
    </row>
    <row r="1380" spans="1:2" hidden="1" outlineLevel="2" x14ac:dyDescent="0.25">
      <c r="B1380" t="s">
        <v>4742</v>
      </c>
    </row>
    <row r="1381" spans="1:2" outlineLevel="1" collapsed="1" x14ac:dyDescent="0.25">
      <c r="A1381" s="3" t="s">
        <v>21396</v>
      </c>
      <c r="B1381">
        <f>SUBTOTAL(3,B1380:B1380)</f>
        <v>1</v>
      </c>
    </row>
    <row r="1382" spans="1:2" hidden="1" outlineLevel="2" x14ac:dyDescent="0.25">
      <c r="B1382" t="s">
        <v>18493</v>
      </c>
    </row>
    <row r="1383" spans="1:2" outlineLevel="1" collapsed="1" x14ac:dyDescent="0.25">
      <c r="A1383" s="3" t="s">
        <v>21397</v>
      </c>
      <c r="B1383">
        <f>SUBTOTAL(3,B1382:B1382)</f>
        <v>1</v>
      </c>
    </row>
    <row r="1384" spans="1:2" hidden="1" outlineLevel="2" x14ac:dyDescent="0.25">
      <c r="B1384" t="s">
        <v>5995</v>
      </c>
    </row>
    <row r="1385" spans="1:2" outlineLevel="1" collapsed="1" x14ac:dyDescent="0.25">
      <c r="A1385" s="3" t="s">
        <v>21398</v>
      </c>
      <c r="B1385">
        <f>SUBTOTAL(3,B1384:B1384)</f>
        <v>1</v>
      </c>
    </row>
    <row r="1386" spans="1:2" hidden="1" outlineLevel="2" x14ac:dyDescent="0.25">
      <c r="B1386" t="s">
        <v>2219</v>
      </c>
    </row>
    <row r="1387" spans="1:2" hidden="1" outlineLevel="2" x14ac:dyDescent="0.25">
      <c r="B1387" t="s">
        <v>2219</v>
      </c>
    </row>
    <row r="1388" spans="1:2" outlineLevel="1" collapsed="1" x14ac:dyDescent="0.25">
      <c r="A1388" s="3" t="s">
        <v>21399</v>
      </c>
      <c r="B1388">
        <f>SUBTOTAL(3,B1386:B1387)</f>
        <v>2</v>
      </c>
    </row>
    <row r="1389" spans="1:2" hidden="1" outlineLevel="2" x14ac:dyDescent="0.25">
      <c r="B1389" t="s">
        <v>7826</v>
      </c>
    </row>
    <row r="1390" spans="1:2" hidden="1" outlineLevel="2" x14ac:dyDescent="0.25">
      <c r="B1390" t="s">
        <v>7826</v>
      </c>
    </row>
    <row r="1391" spans="1:2" outlineLevel="1" collapsed="1" x14ac:dyDescent="0.25">
      <c r="A1391" s="3" t="s">
        <v>21400</v>
      </c>
      <c r="B1391">
        <f>SUBTOTAL(3,B1389:B1390)</f>
        <v>2</v>
      </c>
    </row>
    <row r="1392" spans="1:2" hidden="1" outlineLevel="2" x14ac:dyDescent="0.25">
      <c r="B1392" t="s">
        <v>5375</v>
      </c>
    </row>
    <row r="1393" spans="1:2" outlineLevel="1" collapsed="1" x14ac:dyDescent="0.25">
      <c r="A1393" s="3" t="s">
        <v>21401</v>
      </c>
      <c r="B1393">
        <f>SUBTOTAL(3,B1392:B1392)</f>
        <v>1</v>
      </c>
    </row>
    <row r="1394" spans="1:2" hidden="1" outlineLevel="2" x14ac:dyDescent="0.25">
      <c r="B1394" t="s">
        <v>1678</v>
      </c>
    </row>
    <row r="1395" spans="1:2" outlineLevel="1" collapsed="1" x14ac:dyDescent="0.25">
      <c r="A1395" s="3" t="s">
        <v>21402</v>
      </c>
      <c r="B1395">
        <f>SUBTOTAL(3,B1394:B1394)</f>
        <v>1</v>
      </c>
    </row>
    <row r="1396" spans="1:2" hidden="1" outlineLevel="2" x14ac:dyDescent="0.25">
      <c r="B1396" t="s">
        <v>266</v>
      </c>
    </row>
    <row r="1397" spans="1:2" hidden="1" outlineLevel="2" x14ac:dyDescent="0.25">
      <c r="B1397" t="s">
        <v>266</v>
      </c>
    </row>
    <row r="1398" spans="1:2" hidden="1" outlineLevel="2" x14ac:dyDescent="0.25">
      <c r="B1398" t="s">
        <v>266</v>
      </c>
    </row>
    <row r="1399" spans="1:2" hidden="1" outlineLevel="2" x14ac:dyDescent="0.25">
      <c r="B1399" t="s">
        <v>266</v>
      </c>
    </row>
    <row r="1400" spans="1:2" hidden="1" outlineLevel="2" x14ac:dyDescent="0.25">
      <c r="B1400" t="s">
        <v>266</v>
      </c>
    </row>
    <row r="1401" spans="1:2" hidden="1" outlineLevel="2" x14ac:dyDescent="0.25">
      <c r="B1401" t="s">
        <v>266</v>
      </c>
    </row>
    <row r="1402" spans="1:2" hidden="1" outlineLevel="2" x14ac:dyDescent="0.25">
      <c r="B1402" t="s">
        <v>266</v>
      </c>
    </row>
    <row r="1403" spans="1:2" hidden="1" outlineLevel="2" x14ac:dyDescent="0.25">
      <c r="B1403" t="s">
        <v>266</v>
      </c>
    </row>
    <row r="1404" spans="1:2" hidden="1" outlineLevel="2" x14ac:dyDescent="0.25">
      <c r="B1404" t="s">
        <v>266</v>
      </c>
    </row>
    <row r="1405" spans="1:2" hidden="1" outlineLevel="2" x14ac:dyDescent="0.25">
      <c r="B1405" t="s">
        <v>266</v>
      </c>
    </row>
    <row r="1406" spans="1:2" hidden="1" outlineLevel="2" x14ac:dyDescent="0.25">
      <c r="B1406" t="s">
        <v>266</v>
      </c>
    </row>
    <row r="1407" spans="1:2" hidden="1" outlineLevel="2" x14ac:dyDescent="0.25">
      <c r="B1407" t="s">
        <v>266</v>
      </c>
    </row>
    <row r="1408" spans="1:2" hidden="1" outlineLevel="2" x14ac:dyDescent="0.25">
      <c r="B1408" t="s">
        <v>266</v>
      </c>
    </row>
    <row r="1409" spans="1:2" hidden="1" outlineLevel="2" x14ac:dyDescent="0.25">
      <c r="B1409" t="s">
        <v>266</v>
      </c>
    </row>
    <row r="1410" spans="1:2" outlineLevel="1" collapsed="1" x14ac:dyDescent="0.25">
      <c r="A1410" s="3" t="s">
        <v>21403</v>
      </c>
      <c r="B1410">
        <f>SUBTOTAL(3,B1396:B1409)</f>
        <v>14</v>
      </c>
    </row>
    <row r="1411" spans="1:2" hidden="1" outlineLevel="2" x14ac:dyDescent="0.25">
      <c r="B1411" t="s">
        <v>2029</v>
      </c>
    </row>
    <row r="1412" spans="1:2" outlineLevel="1" collapsed="1" x14ac:dyDescent="0.25">
      <c r="A1412" s="3" t="s">
        <v>21404</v>
      </c>
      <c r="B1412">
        <f>SUBTOTAL(3,B1411:B1411)</f>
        <v>1</v>
      </c>
    </row>
    <row r="1413" spans="1:2" hidden="1" outlineLevel="2" x14ac:dyDescent="0.25">
      <c r="B1413" t="s">
        <v>14545</v>
      </c>
    </row>
    <row r="1414" spans="1:2" outlineLevel="1" collapsed="1" x14ac:dyDescent="0.25">
      <c r="A1414" s="3" t="s">
        <v>21405</v>
      </c>
      <c r="B1414">
        <f>SUBTOTAL(3,B1413:B1413)</f>
        <v>1</v>
      </c>
    </row>
    <row r="1415" spans="1:2" hidden="1" outlineLevel="2" x14ac:dyDescent="0.25">
      <c r="B1415" t="s">
        <v>18195</v>
      </c>
    </row>
    <row r="1416" spans="1:2" outlineLevel="1" collapsed="1" x14ac:dyDescent="0.25">
      <c r="A1416" s="3" t="s">
        <v>21406</v>
      </c>
      <c r="B1416">
        <f>SUBTOTAL(3,B1415:B1415)</f>
        <v>1</v>
      </c>
    </row>
    <row r="1417" spans="1:2" hidden="1" outlineLevel="2" x14ac:dyDescent="0.25">
      <c r="B1417" t="s">
        <v>19886</v>
      </c>
    </row>
    <row r="1418" spans="1:2" outlineLevel="1" collapsed="1" x14ac:dyDescent="0.25">
      <c r="A1418" s="3" t="s">
        <v>21407</v>
      </c>
      <c r="B1418">
        <f>SUBTOTAL(3,B1417:B1417)</f>
        <v>1</v>
      </c>
    </row>
    <row r="1419" spans="1:2" hidden="1" outlineLevel="2" x14ac:dyDescent="0.25">
      <c r="B1419" t="s">
        <v>14349</v>
      </c>
    </row>
    <row r="1420" spans="1:2" outlineLevel="1" collapsed="1" x14ac:dyDescent="0.25">
      <c r="A1420" s="3" t="s">
        <v>21408</v>
      </c>
      <c r="B1420">
        <f>SUBTOTAL(3,B1419:B1419)</f>
        <v>1</v>
      </c>
    </row>
    <row r="1421" spans="1:2" hidden="1" outlineLevel="2" x14ac:dyDescent="0.25">
      <c r="B1421" t="s">
        <v>20245</v>
      </c>
    </row>
    <row r="1422" spans="1:2" outlineLevel="1" collapsed="1" x14ac:dyDescent="0.25">
      <c r="A1422" s="3" t="s">
        <v>21409</v>
      </c>
      <c r="B1422">
        <f>SUBTOTAL(3,B1421:B1421)</f>
        <v>1</v>
      </c>
    </row>
    <row r="1423" spans="1:2" hidden="1" outlineLevel="2" x14ac:dyDescent="0.25">
      <c r="B1423" t="s">
        <v>6213</v>
      </c>
    </row>
    <row r="1424" spans="1:2" outlineLevel="1" collapsed="1" x14ac:dyDescent="0.25">
      <c r="A1424" s="3" t="s">
        <v>21410</v>
      </c>
      <c r="B1424">
        <f>SUBTOTAL(3,B1423:B1423)</f>
        <v>1</v>
      </c>
    </row>
    <row r="1425" spans="1:2" hidden="1" outlineLevel="2" x14ac:dyDescent="0.25">
      <c r="B1425" t="s">
        <v>15315</v>
      </c>
    </row>
    <row r="1426" spans="1:2" outlineLevel="1" collapsed="1" x14ac:dyDescent="0.25">
      <c r="A1426" s="3" t="s">
        <v>21411</v>
      </c>
      <c r="B1426">
        <f>SUBTOTAL(3,B1425:B1425)</f>
        <v>1</v>
      </c>
    </row>
    <row r="1427" spans="1:2" hidden="1" outlineLevel="2" x14ac:dyDescent="0.25">
      <c r="B1427" t="s">
        <v>13737</v>
      </c>
    </row>
    <row r="1428" spans="1:2" hidden="1" outlineLevel="2" x14ac:dyDescent="0.25">
      <c r="B1428" t="s">
        <v>13737</v>
      </c>
    </row>
    <row r="1429" spans="1:2" outlineLevel="1" collapsed="1" x14ac:dyDescent="0.25">
      <c r="A1429" s="3" t="s">
        <v>21412</v>
      </c>
      <c r="B1429">
        <f>SUBTOTAL(3,B1427:B1428)</f>
        <v>2</v>
      </c>
    </row>
    <row r="1430" spans="1:2" hidden="1" outlineLevel="2" x14ac:dyDescent="0.25">
      <c r="B1430" t="s">
        <v>3592</v>
      </c>
    </row>
    <row r="1431" spans="1:2" outlineLevel="1" collapsed="1" x14ac:dyDescent="0.25">
      <c r="A1431" s="3" t="s">
        <v>21413</v>
      </c>
      <c r="B1431">
        <f>SUBTOTAL(3,B1430:B1430)</f>
        <v>1</v>
      </c>
    </row>
    <row r="1432" spans="1:2" hidden="1" outlineLevel="2" x14ac:dyDescent="0.25">
      <c r="B1432" t="s">
        <v>12545</v>
      </c>
    </row>
    <row r="1433" spans="1:2" outlineLevel="1" collapsed="1" x14ac:dyDescent="0.25">
      <c r="A1433" s="3" t="s">
        <v>21414</v>
      </c>
      <c r="B1433">
        <f>SUBTOTAL(3,B1432:B1432)</f>
        <v>1</v>
      </c>
    </row>
    <row r="1434" spans="1:2" hidden="1" outlineLevel="2" x14ac:dyDescent="0.25">
      <c r="B1434" t="s">
        <v>9655</v>
      </c>
    </row>
    <row r="1435" spans="1:2" outlineLevel="1" collapsed="1" x14ac:dyDescent="0.25">
      <c r="A1435" s="3" t="s">
        <v>21415</v>
      </c>
      <c r="B1435">
        <f>SUBTOTAL(3,B1434:B1434)</f>
        <v>1</v>
      </c>
    </row>
    <row r="1436" spans="1:2" hidden="1" outlineLevel="2" x14ac:dyDescent="0.25">
      <c r="B1436" t="s">
        <v>2865</v>
      </c>
    </row>
    <row r="1437" spans="1:2" hidden="1" outlineLevel="2" x14ac:dyDescent="0.25">
      <c r="B1437" t="s">
        <v>2865</v>
      </c>
    </row>
    <row r="1438" spans="1:2" hidden="1" outlineLevel="2" x14ac:dyDescent="0.25">
      <c r="B1438" t="s">
        <v>2865</v>
      </c>
    </row>
    <row r="1439" spans="1:2" hidden="1" outlineLevel="2" x14ac:dyDescent="0.25">
      <c r="B1439" t="s">
        <v>2865</v>
      </c>
    </row>
    <row r="1440" spans="1:2" hidden="1" outlineLevel="2" x14ac:dyDescent="0.25">
      <c r="B1440" t="s">
        <v>2865</v>
      </c>
    </row>
    <row r="1441" spans="1:2" hidden="1" outlineLevel="2" x14ac:dyDescent="0.25">
      <c r="B1441" t="s">
        <v>2865</v>
      </c>
    </row>
    <row r="1442" spans="1:2" hidden="1" outlineLevel="2" x14ac:dyDescent="0.25">
      <c r="B1442" t="s">
        <v>2865</v>
      </c>
    </row>
    <row r="1443" spans="1:2" outlineLevel="1" collapsed="1" x14ac:dyDescent="0.25">
      <c r="A1443" s="3" t="s">
        <v>21416</v>
      </c>
      <c r="B1443">
        <f>SUBTOTAL(3,B1436:B1442)</f>
        <v>7</v>
      </c>
    </row>
    <row r="1444" spans="1:2" hidden="1" outlineLevel="2" x14ac:dyDescent="0.25">
      <c r="B1444" t="s">
        <v>7033</v>
      </c>
    </row>
    <row r="1445" spans="1:2" hidden="1" outlineLevel="2" x14ac:dyDescent="0.25">
      <c r="B1445" t="s">
        <v>7033</v>
      </c>
    </row>
    <row r="1446" spans="1:2" hidden="1" outlineLevel="2" x14ac:dyDescent="0.25">
      <c r="B1446" t="s">
        <v>7033</v>
      </c>
    </row>
    <row r="1447" spans="1:2" hidden="1" outlineLevel="2" x14ac:dyDescent="0.25">
      <c r="B1447" t="s">
        <v>7033</v>
      </c>
    </row>
    <row r="1448" spans="1:2" hidden="1" outlineLevel="2" x14ac:dyDescent="0.25">
      <c r="B1448" t="s">
        <v>7033</v>
      </c>
    </row>
    <row r="1449" spans="1:2" outlineLevel="1" collapsed="1" x14ac:dyDescent="0.25">
      <c r="A1449" s="3" t="s">
        <v>21417</v>
      </c>
      <c r="B1449">
        <f>SUBTOTAL(3,B1444:B1448)</f>
        <v>5</v>
      </c>
    </row>
    <row r="1450" spans="1:2" hidden="1" outlineLevel="2" x14ac:dyDescent="0.25">
      <c r="B1450" t="s">
        <v>4092</v>
      </c>
    </row>
    <row r="1451" spans="1:2" outlineLevel="1" collapsed="1" x14ac:dyDescent="0.25">
      <c r="A1451" s="3" t="s">
        <v>21418</v>
      </c>
      <c r="B1451">
        <f>SUBTOTAL(3,B1450:B1450)</f>
        <v>1</v>
      </c>
    </row>
    <row r="1452" spans="1:2" hidden="1" outlineLevel="2" x14ac:dyDescent="0.25">
      <c r="B1452" t="s">
        <v>12499</v>
      </c>
    </row>
    <row r="1453" spans="1:2" outlineLevel="1" collapsed="1" x14ac:dyDescent="0.25">
      <c r="A1453" s="3" t="s">
        <v>21419</v>
      </c>
      <c r="B1453">
        <f>SUBTOTAL(3,B1452:B1452)</f>
        <v>1</v>
      </c>
    </row>
    <row r="1454" spans="1:2" hidden="1" outlineLevel="2" x14ac:dyDescent="0.25">
      <c r="B1454" t="s">
        <v>4636</v>
      </c>
    </row>
    <row r="1455" spans="1:2" hidden="1" outlineLevel="2" x14ac:dyDescent="0.25">
      <c r="B1455" t="s">
        <v>4636</v>
      </c>
    </row>
    <row r="1456" spans="1:2" hidden="1" outlineLevel="2" x14ac:dyDescent="0.25">
      <c r="B1456" t="s">
        <v>4636</v>
      </c>
    </row>
    <row r="1457" spans="1:2" hidden="1" outlineLevel="2" x14ac:dyDescent="0.25">
      <c r="B1457" t="s">
        <v>4636</v>
      </c>
    </row>
    <row r="1458" spans="1:2" outlineLevel="1" collapsed="1" x14ac:dyDescent="0.25">
      <c r="A1458" s="3" t="s">
        <v>21420</v>
      </c>
      <c r="B1458">
        <f>SUBTOTAL(3,B1454:B1457)</f>
        <v>4</v>
      </c>
    </row>
    <row r="1459" spans="1:2" hidden="1" outlineLevel="2" x14ac:dyDescent="0.25">
      <c r="B1459" t="s">
        <v>8703</v>
      </c>
    </row>
    <row r="1460" spans="1:2" outlineLevel="1" collapsed="1" x14ac:dyDescent="0.25">
      <c r="A1460" s="3" t="s">
        <v>21421</v>
      </c>
      <c r="B1460">
        <f>SUBTOTAL(3,B1459:B1459)</f>
        <v>1</v>
      </c>
    </row>
    <row r="1461" spans="1:2" hidden="1" outlineLevel="2" x14ac:dyDescent="0.25">
      <c r="B1461" t="s">
        <v>206</v>
      </c>
    </row>
    <row r="1462" spans="1:2" outlineLevel="1" collapsed="1" x14ac:dyDescent="0.25">
      <c r="A1462" s="3" t="s">
        <v>21422</v>
      </c>
      <c r="B1462">
        <f>SUBTOTAL(3,B1461:B1461)</f>
        <v>1</v>
      </c>
    </row>
    <row r="1463" spans="1:2" hidden="1" outlineLevel="2" x14ac:dyDescent="0.25">
      <c r="B1463" t="s">
        <v>6750</v>
      </c>
    </row>
    <row r="1464" spans="1:2" outlineLevel="1" collapsed="1" x14ac:dyDescent="0.25">
      <c r="A1464" s="3" t="s">
        <v>21423</v>
      </c>
      <c r="B1464">
        <f>SUBTOTAL(3,B1463:B1463)</f>
        <v>1</v>
      </c>
    </row>
    <row r="1465" spans="1:2" hidden="1" outlineLevel="2" x14ac:dyDescent="0.25">
      <c r="B1465" t="s">
        <v>1571</v>
      </c>
    </row>
    <row r="1466" spans="1:2" hidden="1" outlineLevel="2" x14ac:dyDescent="0.25">
      <c r="B1466" t="s">
        <v>1571</v>
      </c>
    </row>
    <row r="1467" spans="1:2" hidden="1" outlineLevel="2" x14ac:dyDescent="0.25">
      <c r="B1467" t="s">
        <v>1571</v>
      </c>
    </row>
    <row r="1468" spans="1:2" hidden="1" outlineLevel="2" x14ac:dyDescent="0.25">
      <c r="B1468" t="s">
        <v>1571</v>
      </c>
    </row>
    <row r="1469" spans="1:2" hidden="1" outlineLevel="2" x14ac:dyDescent="0.25">
      <c r="B1469" t="s">
        <v>1571</v>
      </c>
    </row>
    <row r="1470" spans="1:2" hidden="1" outlineLevel="2" x14ac:dyDescent="0.25">
      <c r="B1470" t="s">
        <v>1571</v>
      </c>
    </row>
    <row r="1471" spans="1:2" hidden="1" outlineLevel="2" x14ac:dyDescent="0.25">
      <c r="B1471" t="s">
        <v>1571</v>
      </c>
    </row>
    <row r="1472" spans="1:2" outlineLevel="1" collapsed="1" x14ac:dyDescent="0.25">
      <c r="A1472" s="3" t="s">
        <v>21424</v>
      </c>
      <c r="B1472">
        <f>SUBTOTAL(3,B1465:B1471)</f>
        <v>7</v>
      </c>
    </row>
    <row r="1473" spans="1:2" hidden="1" outlineLevel="2" x14ac:dyDescent="0.25">
      <c r="B1473" t="s">
        <v>1544</v>
      </c>
    </row>
    <row r="1474" spans="1:2" hidden="1" outlineLevel="2" x14ac:dyDescent="0.25">
      <c r="B1474" t="s">
        <v>1544</v>
      </c>
    </row>
    <row r="1475" spans="1:2" hidden="1" outlineLevel="2" x14ac:dyDescent="0.25">
      <c r="B1475" t="s">
        <v>1544</v>
      </c>
    </row>
    <row r="1476" spans="1:2" hidden="1" outlineLevel="2" x14ac:dyDescent="0.25">
      <c r="B1476" t="s">
        <v>1544</v>
      </c>
    </row>
    <row r="1477" spans="1:2" hidden="1" outlineLevel="2" x14ac:dyDescent="0.25">
      <c r="B1477" t="s">
        <v>1544</v>
      </c>
    </row>
    <row r="1478" spans="1:2" hidden="1" outlineLevel="2" x14ac:dyDescent="0.25">
      <c r="B1478" t="s">
        <v>1544</v>
      </c>
    </row>
    <row r="1479" spans="1:2" outlineLevel="1" collapsed="1" x14ac:dyDescent="0.25">
      <c r="A1479" s="3" t="s">
        <v>21425</v>
      </c>
      <c r="B1479">
        <f>SUBTOTAL(3,B1473:B1478)</f>
        <v>6</v>
      </c>
    </row>
    <row r="1480" spans="1:2" hidden="1" outlineLevel="2" x14ac:dyDescent="0.25">
      <c r="B1480" t="s">
        <v>238</v>
      </c>
    </row>
    <row r="1481" spans="1:2" outlineLevel="1" collapsed="1" x14ac:dyDescent="0.25">
      <c r="A1481" s="3" t="s">
        <v>21426</v>
      </c>
      <c r="B1481">
        <f>SUBTOTAL(3,B1480:B1480)</f>
        <v>1</v>
      </c>
    </row>
    <row r="1482" spans="1:2" hidden="1" outlineLevel="2" x14ac:dyDescent="0.25">
      <c r="B1482" t="s">
        <v>1114</v>
      </c>
    </row>
    <row r="1483" spans="1:2" hidden="1" outlineLevel="2" x14ac:dyDescent="0.25">
      <c r="B1483" t="s">
        <v>1114</v>
      </c>
    </row>
    <row r="1484" spans="1:2" hidden="1" outlineLevel="2" x14ac:dyDescent="0.25">
      <c r="B1484" t="s">
        <v>1114</v>
      </c>
    </row>
    <row r="1485" spans="1:2" hidden="1" outlineLevel="2" x14ac:dyDescent="0.25">
      <c r="B1485" t="s">
        <v>1114</v>
      </c>
    </row>
    <row r="1486" spans="1:2" hidden="1" outlineLevel="2" x14ac:dyDescent="0.25">
      <c r="B1486" t="s">
        <v>1114</v>
      </c>
    </row>
    <row r="1487" spans="1:2" hidden="1" outlineLevel="2" x14ac:dyDescent="0.25">
      <c r="B1487" t="s">
        <v>1114</v>
      </c>
    </row>
    <row r="1488" spans="1:2" hidden="1" outlineLevel="2" x14ac:dyDescent="0.25">
      <c r="B1488" t="s">
        <v>1114</v>
      </c>
    </row>
    <row r="1489" spans="2:2" hidden="1" outlineLevel="2" x14ac:dyDescent="0.25">
      <c r="B1489" t="s">
        <v>1114</v>
      </c>
    </row>
    <row r="1490" spans="2:2" hidden="1" outlineLevel="2" x14ac:dyDescent="0.25">
      <c r="B1490" t="s">
        <v>1114</v>
      </c>
    </row>
    <row r="1491" spans="2:2" hidden="1" outlineLevel="2" x14ac:dyDescent="0.25">
      <c r="B1491" t="s">
        <v>1114</v>
      </c>
    </row>
    <row r="1492" spans="2:2" hidden="1" outlineLevel="2" x14ac:dyDescent="0.25">
      <c r="B1492" t="s">
        <v>1114</v>
      </c>
    </row>
    <row r="1493" spans="2:2" hidden="1" outlineLevel="2" x14ac:dyDescent="0.25">
      <c r="B1493" t="s">
        <v>1114</v>
      </c>
    </row>
    <row r="1494" spans="2:2" hidden="1" outlineLevel="2" x14ac:dyDescent="0.25">
      <c r="B1494" t="s">
        <v>1114</v>
      </c>
    </row>
    <row r="1495" spans="2:2" hidden="1" outlineLevel="2" x14ac:dyDescent="0.25">
      <c r="B1495" t="s">
        <v>1114</v>
      </c>
    </row>
    <row r="1496" spans="2:2" hidden="1" outlineLevel="2" x14ac:dyDescent="0.25">
      <c r="B1496" t="s">
        <v>1114</v>
      </c>
    </row>
    <row r="1497" spans="2:2" hidden="1" outlineLevel="2" x14ac:dyDescent="0.25">
      <c r="B1497" t="s">
        <v>1114</v>
      </c>
    </row>
    <row r="1498" spans="2:2" hidden="1" outlineLevel="2" x14ac:dyDescent="0.25">
      <c r="B1498" t="s">
        <v>1114</v>
      </c>
    </row>
    <row r="1499" spans="2:2" hidden="1" outlineLevel="2" x14ac:dyDescent="0.25">
      <c r="B1499" t="s">
        <v>1114</v>
      </c>
    </row>
    <row r="1500" spans="2:2" hidden="1" outlineLevel="2" x14ac:dyDescent="0.25">
      <c r="B1500" t="s">
        <v>1114</v>
      </c>
    </row>
    <row r="1501" spans="2:2" hidden="1" outlineLevel="2" x14ac:dyDescent="0.25">
      <c r="B1501" t="s">
        <v>1114</v>
      </c>
    </row>
    <row r="1502" spans="2:2" hidden="1" outlineLevel="2" x14ac:dyDescent="0.25">
      <c r="B1502" t="s">
        <v>1114</v>
      </c>
    </row>
    <row r="1503" spans="2:2" hidden="1" outlineLevel="2" x14ac:dyDescent="0.25">
      <c r="B1503" t="s">
        <v>1114</v>
      </c>
    </row>
    <row r="1504" spans="2:2" hidden="1" outlineLevel="2" x14ac:dyDescent="0.25">
      <c r="B1504" t="s">
        <v>1114</v>
      </c>
    </row>
    <row r="1505" spans="2:2" hidden="1" outlineLevel="2" x14ac:dyDescent="0.25">
      <c r="B1505" t="s">
        <v>1114</v>
      </c>
    </row>
    <row r="1506" spans="2:2" hidden="1" outlineLevel="2" x14ac:dyDescent="0.25">
      <c r="B1506" t="s">
        <v>1114</v>
      </c>
    </row>
    <row r="1507" spans="2:2" hidden="1" outlineLevel="2" x14ac:dyDescent="0.25">
      <c r="B1507" t="s">
        <v>1114</v>
      </c>
    </row>
    <row r="1508" spans="2:2" hidden="1" outlineLevel="2" x14ac:dyDescent="0.25">
      <c r="B1508" t="s">
        <v>1114</v>
      </c>
    </row>
    <row r="1509" spans="2:2" hidden="1" outlineLevel="2" x14ac:dyDescent="0.25">
      <c r="B1509" t="s">
        <v>1114</v>
      </c>
    </row>
    <row r="1510" spans="2:2" hidden="1" outlineLevel="2" x14ac:dyDescent="0.25">
      <c r="B1510" t="s">
        <v>1114</v>
      </c>
    </row>
    <row r="1511" spans="2:2" hidden="1" outlineLevel="2" x14ac:dyDescent="0.25">
      <c r="B1511" t="s">
        <v>1114</v>
      </c>
    </row>
    <row r="1512" spans="2:2" hidden="1" outlineLevel="2" x14ac:dyDescent="0.25">
      <c r="B1512" t="s">
        <v>1114</v>
      </c>
    </row>
    <row r="1513" spans="2:2" hidden="1" outlineLevel="2" x14ac:dyDescent="0.25">
      <c r="B1513" t="s">
        <v>1114</v>
      </c>
    </row>
    <row r="1514" spans="2:2" hidden="1" outlineLevel="2" x14ac:dyDescent="0.25">
      <c r="B1514" t="s">
        <v>1114</v>
      </c>
    </row>
    <row r="1515" spans="2:2" hidden="1" outlineLevel="2" x14ac:dyDescent="0.25">
      <c r="B1515" t="s">
        <v>1114</v>
      </c>
    </row>
    <row r="1516" spans="2:2" hidden="1" outlineLevel="2" x14ac:dyDescent="0.25">
      <c r="B1516" t="s">
        <v>1114</v>
      </c>
    </row>
    <row r="1517" spans="2:2" hidden="1" outlineLevel="2" x14ac:dyDescent="0.25">
      <c r="B1517" t="s">
        <v>1114</v>
      </c>
    </row>
    <row r="1518" spans="2:2" hidden="1" outlineLevel="2" x14ac:dyDescent="0.25">
      <c r="B1518" t="s">
        <v>1114</v>
      </c>
    </row>
    <row r="1519" spans="2:2" hidden="1" outlineLevel="2" x14ac:dyDescent="0.25">
      <c r="B1519" t="s">
        <v>1114</v>
      </c>
    </row>
    <row r="1520" spans="2:2" hidden="1" outlineLevel="2" x14ac:dyDescent="0.25">
      <c r="B1520" t="s">
        <v>1114</v>
      </c>
    </row>
    <row r="1521" spans="1:2" hidden="1" outlineLevel="2" x14ac:dyDescent="0.25">
      <c r="B1521" t="s">
        <v>1114</v>
      </c>
    </row>
    <row r="1522" spans="1:2" hidden="1" outlineLevel="2" x14ac:dyDescent="0.25">
      <c r="B1522" t="s">
        <v>1114</v>
      </c>
    </row>
    <row r="1523" spans="1:2" hidden="1" outlineLevel="2" x14ac:dyDescent="0.25">
      <c r="B1523" t="s">
        <v>1114</v>
      </c>
    </row>
    <row r="1524" spans="1:2" hidden="1" outlineLevel="2" x14ac:dyDescent="0.25">
      <c r="B1524" t="s">
        <v>1114</v>
      </c>
    </row>
    <row r="1525" spans="1:2" hidden="1" outlineLevel="2" x14ac:dyDescent="0.25">
      <c r="B1525" t="s">
        <v>1114</v>
      </c>
    </row>
    <row r="1526" spans="1:2" hidden="1" outlineLevel="2" x14ac:dyDescent="0.25">
      <c r="B1526" t="s">
        <v>1114</v>
      </c>
    </row>
    <row r="1527" spans="1:2" hidden="1" outlineLevel="2" x14ac:dyDescent="0.25">
      <c r="B1527" t="s">
        <v>1114</v>
      </c>
    </row>
    <row r="1528" spans="1:2" hidden="1" outlineLevel="2" x14ac:dyDescent="0.25">
      <c r="B1528" t="s">
        <v>1114</v>
      </c>
    </row>
    <row r="1529" spans="1:2" hidden="1" outlineLevel="2" x14ac:dyDescent="0.25">
      <c r="B1529" t="s">
        <v>1114</v>
      </c>
    </row>
    <row r="1530" spans="1:2" hidden="1" outlineLevel="2" x14ac:dyDescent="0.25">
      <c r="B1530" t="s">
        <v>1114</v>
      </c>
    </row>
    <row r="1531" spans="1:2" hidden="1" outlineLevel="2" x14ac:dyDescent="0.25">
      <c r="B1531" t="s">
        <v>1114</v>
      </c>
    </row>
    <row r="1532" spans="1:2" hidden="1" outlineLevel="2" x14ac:dyDescent="0.25">
      <c r="B1532" t="s">
        <v>1114</v>
      </c>
    </row>
    <row r="1533" spans="1:2" hidden="1" outlineLevel="2" x14ac:dyDescent="0.25">
      <c r="B1533" t="s">
        <v>1114</v>
      </c>
    </row>
    <row r="1534" spans="1:2" outlineLevel="1" collapsed="1" x14ac:dyDescent="0.25">
      <c r="A1534" s="3" t="s">
        <v>21427</v>
      </c>
      <c r="B1534">
        <f>SUBTOTAL(3,B1482:B1533)</f>
        <v>52</v>
      </c>
    </row>
    <row r="1535" spans="1:2" hidden="1" outlineLevel="2" x14ac:dyDescent="0.25">
      <c r="B1535" t="s">
        <v>14561</v>
      </c>
    </row>
    <row r="1536" spans="1:2" hidden="1" outlineLevel="2" x14ac:dyDescent="0.25">
      <c r="B1536" t="s">
        <v>14561</v>
      </c>
    </row>
    <row r="1537" spans="1:2" outlineLevel="1" collapsed="1" x14ac:dyDescent="0.25">
      <c r="A1537" s="3" t="s">
        <v>21428</v>
      </c>
      <c r="B1537">
        <f>SUBTOTAL(3,B1535:B1536)</f>
        <v>2</v>
      </c>
    </row>
    <row r="1538" spans="1:2" hidden="1" outlineLevel="2" x14ac:dyDescent="0.25">
      <c r="B1538" t="s">
        <v>20593</v>
      </c>
    </row>
    <row r="1539" spans="1:2" outlineLevel="1" collapsed="1" x14ac:dyDescent="0.25">
      <c r="A1539" s="3" t="s">
        <v>21429</v>
      </c>
      <c r="B1539">
        <f>SUBTOTAL(3,B1538:B1538)</f>
        <v>1</v>
      </c>
    </row>
    <row r="1540" spans="1:2" hidden="1" outlineLevel="2" x14ac:dyDescent="0.25">
      <c r="B1540" t="s">
        <v>301</v>
      </c>
    </row>
    <row r="1541" spans="1:2" hidden="1" outlineLevel="2" x14ac:dyDescent="0.25">
      <c r="B1541" t="s">
        <v>301</v>
      </c>
    </row>
    <row r="1542" spans="1:2" hidden="1" outlineLevel="2" x14ac:dyDescent="0.25">
      <c r="B1542" t="s">
        <v>301</v>
      </c>
    </row>
    <row r="1543" spans="1:2" hidden="1" outlineLevel="2" x14ac:dyDescent="0.25">
      <c r="B1543" t="s">
        <v>301</v>
      </c>
    </row>
    <row r="1544" spans="1:2" hidden="1" outlineLevel="2" x14ac:dyDescent="0.25">
      <c r="B1544" t="s">
        <v>301</v>
      </c>
    </row>
    <row r="1545" spans="1:2" outlineLevel="1" collapsed="1" x14ac:dyDescent="0.25">
      <c r="A1545" s="3" t="s">
        <v>21430</v>
      </c>
      <c r="B1545">
        <f>SUBTOTAL(3,B1540:B1544)</f>
        <v>5</v>
      </c>
    </row>
    <row r="1546" spans="1:2" hidden="1" outlineLevel="2" x14ac:dyDescent="0.25">
      <c r="B1546" t="s">
        <v>13659</v>
      </c>
    </row>
    <row r="1547" spans="1:2" outlineLevel="1" collapsed="1" x14ac:dyDescent="0.25">
      <c r="A1547" s="3" t="s">
        <v>21431</v>
      </c>
      <c r="B1547">
        <f>SUBTOTAL(3,B1546:B1546)</f>
        <v>1</v>
      </c>
    </row>
    <row r="1548" spans="1:2" hidden="1" outlineLevel="2" x14ac:dyDescent="0.25">
      <c r="B1548" t="s">
        <v>4485</v>
      </c>
    </row>
    <row r="1549" spans="1:2" outlineLevel="1" collapsed="1" x14ac:dyDescent="0.25">
      <c r="A1549" s="3" t="s">
        <v>21432</v>
      </c>
      <c r="B1549">
        <f>SUBTOTAL(3,B1548:B1548)</f>
        <v>1</v>
      </c>
    </row>
    <row r="1550" spans="1:2" hidden="1" outlineLevel="2" x14ac:dyDescent="0.25">
      <c r="B1550" t="s">
        <v>5991</v>
      </c>
    </row>
    <row r="1551" spans="1:2" outlineLevel="1" collapsed="1" x14ac:dyDescent="0.25">
      <c r="A1551" s="3" t="s">
        <v>21433</v>
      </c>
      <c r="B1551">
        <f>SUBTOTAL(3,B1550:B1550)</f>
        <v>1</v>
      </c>
    </row>
    <row r="1552" spans="1:2" hidden="1" outlineLevel="2" x14ac:dyDescent="0.25">
      <c r="B1552" t="s">
        <v>9679</v>
      </c>
    </row>
    <row r="1553" spans="1:2" hidden="1" outlineLevel="2" x14ac:dyDescent="0.25">
      <c r="B1553" t="s">
        <v>9679</v>
      </c>
    </row>
    <row r="1554" spans="1:2" outlineLevel="1" collapsed="1" x14ac:dyDescent="0.25">
      <c r="A1554" s="3" t="s">
        <v>21434</v>
      </c>
      <c r="B1554">
        <f>SUBTOTAL(3,B1552:B1553)</f>
        <v>2</v>
      </c>
    </row>
    <row r="1555" spans="1:2" hidden="1" outlineLevel="2" x14ac:dyDescent="0.25">
      <c r="B1555" t="s">
        <v>10259</v>
      </c>
    </row>
    <row r="1556" spans="1:2" outlineLevel="1" collapsed="1" x14ac:dyDescent="0.25">
      <c r="A1556" s="3" t="s">
        <v>21435</v>
      </c>
      <c r="B1556">
        <f>SUBTOTAL(3,B1555:B1555)</f>
        <v>1</v>
      </c>
    </row>
    <row r="1557" spans="1:2" hidden="1" outlineLevel="2" x14ac:dyDescent="0.25">
      <c r="B1557" t="s">
        <v>10724</v>
      </c>
    </row>
    <row r="1558" spans="1:2" outlineLevel="1" collapsed="1" x14ac:dyDescent="0.25">
      <c r="A1558" s="3" t="s">
        <v>21436</v>
      </c>
      <c r="B1558">
        <f>SUBTOTAL(3,B1557:B1557)</f>
        <v>1</v>
      </c>
    </row>
    <row r="1559" spans="1:2" hidden="1" outlineLevel="2" x14ac:dyDescent="0.25">
      <c r="B1559" t="s">
        <v>20291</v>
      </c>
    </row>
    <row r="1560" spans="1:2" outlineLevel="1" collapsed="1" x14ac:dyDescent="0.25">
      <c r="A1560" s="3" t="s">
        <v>21437</v>
      </c>
      <c r="B1560">
        <f>SUBTOTAL(3,B1559:B1559)</f>
        <v>1</v>
      </c>
    </row>
    <row r="1561" spans="1:2" hidden="1" outlineLevel="2" x14ac:dyDescent="0.25">
      <c r="B1561" t="s">
        <v>1935</v>
      </c>
    </row>
    <row r="1562" spans="1:2" hidden="1" outlineLevel="2" x14ac:dyDescent="0.25">
      <c r="B1562" t="s">
        <v>1935</v>
      </c>
    </row>
    <row r="1563" spans="1:2" hidden="1" outlineLevel="2" x14ac:dyDescent="0.25">
      <c r="B1563" t="s">
        <v>1935</v>
      </c>
    </row>
    <row r="1564" spans="1:2" hidden="1" outlineLevel="2" x14ac:dyDescent="0.25">
      <c r="B1564" t="s">
        <v>1935</v>
      </c>
    </row>
    <row r="1565" spans="1:2" hidden="1" outlineLevel="2" x14ac:dyDescent="0.25">
      <c r="B1565" t="s">
        <v>1935</v>
      </c>
    </row>
    <row r="1566" spans="1:2" hidden="1" outlineLevel="2" x14ac:dyDescent="0.25">
      <c r="B1566" t="s">
        <v>1935</v>
      </c>
    </row>
    <row r="1567" spans="1:2" hidden="1" outlineLevel="2" x14ac:dyDescent="0.25">
      <c r="B1567" t="s">
        <v>1935</v>
      </c>
    </row>
    <row r="1568" spans="1:2" outlineLevel="1" collapsed="1" x14ac:dyDescent="0.25">
      <c r="A1568" s="3" t="s">
        <v>21438</v>
      </c>
      <c r="B1568">
        <f>SUBTOTAL(3,B1561:B1567)</f>
        <v>7</v>
      </c>
    </row>
    <row r="1569" spans="1:2" hidden="1" outlineLevel="2" x14ac:dyDescent="0.25">
      <c r="B1569" t="s">
        <v>3874</v>
      </c>
    </row>
    <row r="1570" spans="1:2" hidden="1" outlineLevel="2" x14ac:dyDescent="0.25">
      <c r="B1570" t="s">
        <v>3874</v>
      </c>
    </row>
    <row r="1571" spans="1:2" hidden="1" outlineLevel="2" x14ac:dyDescent="0.25">
      <c r="B1571" t="s">
        <v>3874</v>
      </c>
    </row>
    <row r="1572" spans="1:2" hidden="1" outlineLevel="2" x14ac:dyDescent="0.25">
      <c r="B1572" t="s">
        <v>3874</v>
      </c>
    </row>
    <row r="1573" spans="1:2" hidden="1" outlineLevel="2" x14ac:dyDescent="0.25">
      <c r="B1573" t="s">
        <v>3874</v>
      </c>
    </row>
    <row r="1574" spans="1:2" hidden="1" outlineLevel="2" x14ac:dyDescent="0.25">
      <c r="B1574" t="s">
        <v>3874</v>
      </c>
    </row>
    <row r="1575" spans="1:2" hidden="1" outlineLevel="2" x14ac:dyDescent="0.25">
      <c r="B1575" t="s">
        <v>3874</v>
      </c>
    </row>
    <row r="1576" spans="1:2" outlineLevel="1" collapsed="1" x14ac:dyDescent="0.25">
      <c r="A1576" s="3" t="s">
        <v>21439</v>
      </c>
      <c r="B1576">
        <f>SUBTOTAL(3,B1569:B1575)</f>
        <v>7</v>
      </c>
    </row>
    <row r="1577" spans="1:2" hidden="1" outlineLevel="2" x14ac:dyDescent="0.25">
      <c r="B1577" t="s">
        <v>8638</v>
      </c>
    </row>
    <row r="1578" spans="1:2" hidden="1" outlineLevel="2" x14ac:dyDescent="0.25">
      <c r="B1578" t="s">
        <v>8638</v>
      </c>
    </row>
    <row r="1579" spans="1:2" outlineLevel="1" collapsed="1" x14ac:dyDescent="0.25">
      <c r="A1579" s="3" t="s">
        <v>21440</v>
      </c>
      <c r="B1579">
        <f>SUBTOTAL(3,B1577:B1578)</f>
        <v>2</v>
      </c>
    </row>
    <row r="1580" spans="1:2" hidden="1" outlineLevel="2" x14ac:dyDescent="0.25">
      <c r="B1580" t="s">
        <v>1247</v>
      </c>
    </row>
    <row r="1581" spans="1:2" hidden="1" outlineLevel="2" x14ac:dyDescent="0.25">
      <c r="B1581" t="s">
        <v>1247</v>
      </c>
    </row>
    <row r="1582" spans="1:2" outlineLevel="1" collapsed="1" x14ac:dyDescent="0.25">
      <c r="A1582" s="3" t="s">
        <v>21441</v>
      </c>
      <c r="B1582">
        <f>SUBTOTAL(3,B1580:B1581)</f>
        <v>2</v>
      </c>
    </row>
    <row r="1583" spans="1:2" hidden="1" outlineLevel="2" x14ac:dyDescent="0.25">
      <c r="B1583" t="s">
        <v>722</v>
      </c>
    </row>
    <row r="1584" spans="1:2" hidden="1" outlineLevel="2" x14ac:dyDescent="0.25">
      <c r="B1584" t="s">
        <v>722</v>
      </c>
    </row>
    <row r="1585" spans="2:2" hidden="1" outlineLevel="2" x14ac:dyDescent="0.25">
      <c r="B1585" t="s">
        <v>722</v>
      </c>
    </row>
    <row r="1586" spans="2:2" hidden="1" outlineLevel="2" x14ac:dyDescent="0.25">
      <c r="B1586" t="s">
        <v>722</v>
      </c>
    </row>
    <row r="1587" spans="2:2" hidden="1" outlineLevel="2" x14ac:dyDescent="0.25">
      <c r="B1587" t="s">
        <v>722</v>
      </c>
    </row>
    <row r="1588" spans="2:2" hidden="1" outlineLevel="2" x14ac:dyDescent="0.25">
      <c r="B1588" t="s">
        <v>722</v>
      </c>
    </row>
    <row r="1589" spans="2:2" hidden="1" outlineLevel="2" x14ac:dyDescent="0.25">
      <c r="B1589" t="s">
        <v>722</v>
      </c>
    </row>
    <row r="1590" spans="2:2" hidden="1" outlineLevel="2" x14ac:dyDescent="0.25">
      <c r="B1590" t="s">
        <v>722</v>
      </c>
    </row>
    <row r="1591" spans="2:2" hidden="1" outlineLevel="2" x14ac:dyDescent="0.25">
      <c r="B1591" t="s">
        <v>722</v>
      </c>
    </row>
    <row r="1592" spans="2:2" hidden="1" outlineLevel="2" x14ac:dyDescent="0.25">
      <c r="B1592" t="s">
        <v>722</v>
      </c>
    </row>
    <row r="1593" spans="2:2" hidden="1" outlineLevel="2" x14ac:dyDescent="0.25">
      <c r="B1593" t="s">
        <v>722</v>
      </c>
    </row>
    <row r="1594" spans="2:2" hidden="1" outlineLevel="2" x14ac:dyDescent="0.25">
      <c r="B1594" t="s">
        <v>722</v>
      </c>
    </row>
    <row r="1595" spans="2:2" hidden="1" outlineLevel="2" x14ac:dyDescent="0.25">
      <c r="B1595" t="s">
        <v>722</v>
      </c>
    </row>
    <row r="1596" spans="2:2" hidden="1" outlineLevel="2" x14ac:dyDescent="0.25">
      <c r="B1596" t="s">
        <v>722</v>
      </c>
    </row>
    <row r="1597" spans="2:2" hidden="1" outlineLevel="2" x14ac:dyDescent="0.25">
      <c r="B1597" t="s">
        <v>722</v>
      </c>
    </row>
    <row r="1598" spans="2:2" hidden="1" outlineLevel="2" x14ac:dyDescent="0.25">
      <c r="B1598" t="s">
        <v>722</v>
      </c>
    </row>
    <row r="1599" spans="2:2" hidden="1" outlineLevel="2" x14ac:dyDescent="0.25">
      <c r="B1599" t="s">
        <v>722</v>
      </c>
    </row>
    <row r="1600" spans="2:2" hidden="1" outlineLevel="2" x14ac:dyDescent="0.25">
      <c r="B1600" t="s">
        <v>722</v>
      </c>
    </row>
    <row r="1601" spans="1:2" hidden="1" outlineLevel="2" x14ac:dyDescent="0.25">
      <c r="B1601" t="s">
        <v>722</v>
      </c>
    </row>
    <row r="1602" spans="1:2" hidden="1" outlineLevel="2" x14ac:dyDescent="0.25">
      <c r="B1602" t="s">
        <v>722</v>
      </c>
    </row>
    <row r="1603" spans="1:2" hidden="1" outlineLevel="2" x14ac:dyDescent="0.25">
      <c r="B1603" t="s">
        <v>722</v>
      </c>
    </row>
    <row r="1604" spans="1:2" hidden="1" outlineLevel="2" x14ac:dyDescent="0.25">
      <c r="B1604" t="s">
        <v>722</v>
      </c>
    </row>
    <row r="1605" spans="1:2" hidden="1" outlineLevel="2" x14ac:dyDescent="0.25">
      <c r="B1605" t="s">
        <v>722</v>
      </c>
    </row>
    <row r="1606" spans="1:2" hidden="1" outlineLevel="2" x14ac:dyDescent="0.25">
      <c r="B1606" t="s">
        <v>722</v>
      </c>
    </row>
    <row r="1607" spans="1:2" hidden="1" outlineLevel="2" x14ac:dyDescent="0.25">
      <c r="B1607" t="s">
        <v>722</v>
      </c>
    </row>
    <row r="1608" spans="1:2" outlineLevel="1" collapsed="1" x14ac:dyDescent="0.25">
      <c r="A1608" s="3" t="s">
        <v>21442</v>
      </c>
      <c r="B1608">
        <f>SUBTOTAL(3,B1583:B1607)</f>
        <v>25</v>
      </c>
    </row>
    <row r="1609" spans="1:2" hidden="1" outlineLevel="2" x14ac:dyDescent="0.25">
      <c r="B1609" t="s">
        <v>1254</v>
      </c>
    </row>
    <row r="1610" spans="1:2" hidden="1" outlineLevel="2" x14ac:dyDescent="0.25">
      <c r="B1610" t="s">
        <v>1254</v>
      </c>
    </row>
    <row r="1611" spans="1:2" hidden="1" outlineLevel="2" x14ac:dyDescent="0.25">
      <c r="B1611" t="s">
        <v>1254</v>
      </c>
    </row>
    <row r="1612" spans="1:2" hidden="1" outlineLevel="2" x14ac:dyDescent="0.25">
      <c r="B1612" t="s">
        <v>1254</v>
      </c>
    </row>
    <row r="1613" spans="1:2" hidden="1" outlineLevel="2" x14ac:dyDescent="0.25">
      <c r="B1613" t="s">
        <v>1254</v>
      </c>
    </row>
    <row r="1614" spans="1:2" hidden="1" outlineLevel="2" x14ac:dyDescent="0.25">
      <c r="B1614" t="s">
        <v>1254</v>
      </c>
    </row>
    <row r="1615" spans="1:2" hidden="1" outlineLevel="2" x14ac:dyDescent="0.25">
      <c r="B1615" t="s">
        <v>1254</v>
      </c>
    </row>
    <row r="1616" spans="1:2" hidden="1" outlineLevel="2" x14ac:dyDescent="0.25">
      <c r="B1616" t="s">
        <v>1254</v>
      </c>
    </row>
    <row r="1617" spans="1:2" hidden="1" outlineLevel="2" x14ac:dyDescent="0.25">
      <c r="B1617" t="s">
        <v>1254</v>
      </c>
    </row>
    <row r="1618" spans="1:2" hidden="1" outlineLevel="2" x14ac:dyDescent="0.25">
      <c r="B1618" t="s">
        <v>1254</v>
      </c>
    </row>
    <row r="1619" spans="1:2" hidden="1" outlineLevel="2" x14ac:dyDescent="0.25">
      <c r="B1619" t="s">
        <v>1254</v>
      </c>
    </row>
    <row r="1620" spans="1:2" hidden="1" outlineLevel="2" x14ac:dyDescent="0.25">
      <c r="B1620" t="s">
        <v>1254</v>
      </c>
    </row>
    <row r="1621" spans="1:2" hidden="1" outlineLevel="2" x14ac:dyDescent="0.25">
      <c r="B1621" t="s">
        <v>1254</v>
      </c>
    </row>
    <row r="1622" spans="1:2" hidden="1" outlineLevel="2" x14ac:dyDescent="0.25">
      <c r="B1622" t="s">
        <v>1254</v>
      </c>
    </row>
    <row r="1623" spans="1:2" hidden="1" outlineLevel="2" x14ac:dyDescent="0.25">
      <c r="B1623" t="s">
        <v>1254</v>
      </c>
    </row>
    <row r="1624" spans="1:2" hidden="1" outlineLevel="2" x14ac:dyDescent="0.25">
      <c r="B1624" t="s">
        <v>1254</v>
      </c>
    </row>
    <row r="1625" spans="1:2" hidden="1" outlineLevel="2" x14ac:dyDescent="0.25">
      <c r="B1625" t="s">
        <v>1254</v>
      </c>
    </row>
    <row r="1626" spans="1:2" outlineLevel="1" collapsed="1" x14ac:dyDescent="0.25">
      <c r="A1626" s="3" t="s">
        <v>21443</v>
      </c>
      <c r="B1626">
        <f>SUBTOTAL(3,B1609:B1625)</f>
        <v>17</v>
      </c>
    </row>
    <row r="1627" spans="1:2" hidden="1" outlineLevel="2" x14ac:dyDescent="0.25">
      <c r="B1627" t="s">
        <v>10134</v>
      </c>
    </row>
    <row r="1628" spans="1:2" outlineLevel="1" collapsed="1" x14ac:dyDescent="0.25">
      <c r="A1628" s="3" t="s">
        <v>21444</v>
      </c>
      <c r="B1628">
        <f>SUBTOTAL(3,B1627:B1627)</f>
        <v>1</v>
      </c>
    </row>
    <row r="1629" spans="1:2" hidden="1" outlineLevel="2" x14ac:dyDescent="0.25">
      <c r="B1629" t="s">
        <v>14927</v>
      </c>
    </row>
    <row r="1630" spans="1:2" outlineLevel="1" collapsed="1" x14ac:dyDescent="0.25">
      <c r="A1630" s="3" t="s">
        <v>21445</v>
      </c>
      <c r="B1630">
        <f>SUBTOTAL(3,B1629:B1629)</f>
        <v>1</v>
      </c>
    </row>
    <row r="1631" spans="1:2" hidden="1" outlineLevel="2" x14ac:dyDescent="0.25">
      <c r="B1631" t="s">
        <v>6610</v>
      </c>
    </row>
    <row r="1632" spans="1:2" hidden="1" outlineLevel="2" x14ac:dyDescent="0.25">
      <c r="B1632" t="s">
        <v>6610</v>
      </c>
    </row>
    <row r="1633" spans="1:2" outlineLevel="1" collapsed="1" x14ac:dyDescent="0.25">
      <c r="A1633" s="3" t="s">
        <v>21446</v>
      </c>
      <c r="B1633">
        <f>SUBTOTAL(3,B1631:B1632)</f>
        <v>2</v>
      </c>
    </row>
    <row r="1634" spans="1:2" hidden="1" outlineLevel="2" x14ac:dyDescent="0.25">
      <c r="B1634" t="s">
        <v>3422</v>
      </c>
    </row>
    <row r="1635" spans="1:2" hidden="1" outlineLevel="2" x14ac:dyDescent="0.25">
      <c r="B1635" t="s">
        <v>3422</v>
      </c>
    </row>
    <row r="1636" spans="1:2" hidden="1" outlineLevel="2" x14ac:dyDescent="0.25">
      <c r="B1636" t="s">
        <v>3422</v>
      </c>
    </row>
    <row r="1637" spans="1:2" outlineLevel="1" collapsed="1" x14ac:dyDescent="0.25">
      <c r="A1637" s="3" t="s">
        <v>21447</v>
      </c>
      <c r="B1637">
        <f>SUBTOTAL(3,B1634:B1636)</f>
        <v>3</v>
      </c>
    </row>
    <row r="1638" spans="1:2" hidden="1" outlineLevel="2" x14ac:dyDescent="0.25">
      <c r="B1638" t="s">
        <v>12538</v>
      </c>
    </row>
    <row r="1639" spans="1:2" outlineLevel="1" collapsed="1" x14ac:dyDescent="0.25">
      <c r="A1639" s="3" t="s">
        <v>21448</v>
      </c>
      <c r="B1639">
        <f>SUBTOTAL(3,B1638:B1638)</f>
        <v>1</v>
      </c>
    </row>
    <row r="1640" spans="1:2" hidden="1" outlineLevel="2" x14ac:dyDescent="0.25">
      <c r="B1640" t="s">
        <v>5694</v>
      </c>
    </row>
    <row r="1641" spans="1:2" outlineLevel="1" collapsed="1" x14ac:dyDescent="0.25">
      <c r="A1641" s="3" t="s">
        <v>21449</v>
      </c>
      <c r="B1641">
        <f>SUBTOTAL(3,B1640:B1640)</f>
        <v>1</v>
      </c>
    </row>
    <row r="1642" spans="1:2" hidden="1" outlineLevel="2" x14ac:dyDescent="0.25">
      <c r="B1642" t="s">
        <v>202</v>
      </c>
    </row>
    <row r="1643" spans="1:2" hidden="1" outlineLevel="2" x14ac:dyDescent="0.25">
      <c r="B1643" t="s">
        <v>202</v>
      </c>
    </row>
    <row r="1644" spans="1:2" hidden="1" outlineLevel="2" x14ac:dyDescent="0.25">
      <c r="B1644" t="s">
        <v>202</v>
      </c>
    </row>
    <row r="1645" spans="1:2" hidden="1" outlineLevel="2" x14ac:dyDescent="0.25">
      <c r="B1645" t="s">
        <v>202</v>
      </c>
    </row>
    <row r="1646" spans="1:2" hidden="1" outlineLevel="2" x14ac:dyDescent="0.25">
      <c r="B1646" t="s">
        <v>202</v>
      </c>
    </row>
    <row r="1647" spans="1:2" hidden="1" outlineLevel="2" x14ac:dyDescent="0.25">
      <c r="B1647" t="s">
        <v>202</v>
      </c>
    </row>
    <row r="1648" spans="1:2" hidden="1" outlineLevel="2" x14ac:dyDescent="0.25">
      <c r="B1648" t="s">
        <v>202</v>
      </c>
    </row>
    <row r="1649" spans="1:2" hidden="1" outlineLevel="2" x14ac:dyDescent="0.25">
      <c r="B1649" t="s">
        <v>202</v>
      </c>
    </row>
    <row r="1650" spans="1:2" hidden="1" outlineLevel="2" x14ac:dyDescent="0.25">
      <c r="B1650" t="s">
        <v>202</v>
      </c>
    </row>
    <row r="1651" spans="1:2" hidden="1" outlineLevel="2" x14ac:dyDescent="0.25">
      <c r="B1651" t="s">
        <v>202</v>
      </c>
    </row>
    <row r="1652" spans="1:2" hidden="1" outlineLevel="2" x14ac:dyDescent="0.25">
      <c r="B1652" t="s">
        <v>202</v>
      </c>
    </row>
    <row r="1653" spans="1:2" hidden="1" outlineLevel="2" x14ac:dyDescent="0.25">
      <c r="B1653" t="s">
        <v>202</v>
      </c>
    </row>
    <row r="1654" spans="1:2" hidden="1" outlineLevel="2" x14ac:dyDescent="0.25">
      <c r="B1654" t="s">
        <v>202</v>
      </c>
    </row>
    <row r="1655" spans="1:2" hidden="1" outlineLevel="2" x14ac:dyDescent="0.25">
      <c r="B1655" t="s">
        <v>202</v>
      </c>
    </row>
    <row r="1656" spans="1:2" outlineLevel="1" collapsed="1" x14ac:dyDescent="0.25">
      <c r="A1656" s="3" t="s">
        <v>21450</v>
      </c>
      <c r="B1656">
        <f>SUBTOTAL(3,B1642:B1655)</f>
        <v>14</v>
      </c>
    </row>
    <row r="1657" spans="1:2" hidden="1" outlineLevel="2" x14ac:dyDescent="0.25">
      <c r="B1657" t="s">
        <v>9884</v>
      </c>
    </row>
    <row r="1658" spans="1:2" outlineLevel="1" collapsed="1" x14ac:dyDescent="0.25">
      <c r="A1658" s="3" t="s">
        <v>21451</v>
      </c>
      <c r="B1658">
        <f>SUBTOTAL(3,B1657:B1657)</f>
        <v>1</v>
      </c>
    </row>
    <row r="1659" spans="1:2" hidden="1" outlineLevel="2" x14ac:dyDescent="0.25">
      <c r="B1659" t="s">
        <v>3091</v>
      </c>
    </row>
    <row r="1660" spans="1:2" hidden="1" outlineLevel="2" x14ac:dyDescent="0.25">
      <c r="B1660" t="s">
        <v>3091</v>
      </c>
    </row>
    <row r="1661" spans="1:2" hidden="1" outlineLevel="2" x14ac:dyDescent="0.25">
      <c r="B1661" t="s">
        <v>3091</v>
      </c>
    </row>
    <row r="1662" spans="1:2" hidden="1" outlineLevel="2" x14ac:dyDescent="0.25">
      <c r="B1662" t="s">
        <v>3091</v>
      </c>
    </row>
    <row r="1663" spans="1:2" outlineLevel="1" collapsed="1" x14ac:dyDescent="0.25">
      <c r="A1663" s="3" t="s">
        <v>21452</v>
      </c>
      <c r="B1663">
        <f>SUBTOTAL(3,B1659:B1662)</f>
        <v>4</v>
      </c>
    </row>
    <row r="1664" spans="1:2" hidden="1" outlineLevel="2" x14ac:dyDescent="0.25">
      <c r="B1664" t="s">
        <v>15255</v>
      </c>
    </row>
    <row r="1665" spans="1:2" outlineLevel="1" collapsed="1" x14ac:dyDescent="0.25">
      <c r="A1665" s="3" t="s">
        <v>21453</v>
      </c>
      <c r="B1665">
        <f>SUBTOTAL(3,B1664:B1664)</f>
        <v>1</v>
      </c>
    </row>
    <row r="1666" spans="1:2" hidden="1" outlineLevel="2" x14ac:dyDescent="0.25">
      <c r="B1666" t="s">
        <v>4244</v>
      </c>
    </row>
    <row r="1667" spans="1:2" hidden="1" outlineLevel="2" x14ac:dyDescent="0.25">
      <c r="B1667" t="s">
        <v>4244</v>
      </c>
    </row>
    <row r="1668" spans="1:2" hidden="1" outlineLevel="2" x14ac:dyDescent="0.25">
      <c r="B1668" t="s">
        <v>4244</v>
      </c>
    </row>
    <row r="1669" spans="1:2" hidden="1" outlineLevel="2" x14ac:dyDescent="0.25">
      <c r="B1669" t="s">
        <v>4244</v>
      </c>
    </row>
    <row r="1670" spans="1:2" hidden="1" outlineLevel="2" x14ac:dyDescent="0.25">
      <c r="B1670" t="s">
        <v>4244</v>
      </c>
    </row>
    <row r="1671" spans="1:2" hidden="1" outlineLevel="2" x14ac:dyDescent="0.25">
      <c r="B1671" t="s">
        <v>4244</v>
      </c>
    </row>
    <row r="1672" spans="1:2" outlineLevel="1" collapsed="1" x14ac:dyDescent="0.25">
      <c r="A1672" s="3" t="s">
        <v>21454</v>
      </c>
      <c r="B1672">
        <f>SUBTOTAL(3,B1666:B1671)</f>
        <v>6</v>
      </c>
    </row>
    <row r="1673" spans="1:2" hidden="1" outlineLevel="2" x14ac:dyDescent="0.25">
      <c r="B1673" t="s">
        <v>17133</v>
      </c>
    </row>
    <row r="1674" spans="1:2" outlineLevel="1" collapsed="1" x14ac:dyDescent="0.25">
      <c r="A1674" s="3" t="s">
        <v>21455</v>
      </c>
      <c r="B1674">
        <f>SUBTOTAL(3,B1673:B1673)</f>
        <v>1</v>
      </c>
    </row>
    <row r="1675" spans="1:2" hidden="1" outlineLevel="2" x14ac:dyDescent="0.25">
      <c r="B1675" t="s">
        <v>8733</v>
      </c>
    </row>
    <row r="1676" spans="1:2" outlineLevel="1" collapsed="1" x14ac:dyDescent="0.25">
      <c r="A1676" s="3" t="s">
        <v>21456</v>
      </c>
      <c r="B1676">
        <f>SUBTOTAL(3,B1675:B1675)</f>
        <v>1</v>
      </c>
    </row>
    <row r="1677" spans="1:2" hidden="1" outlineLevel="2" x14ac:dyDescent="0.25">
      <c r="B1677" t="s">
        <v>11853</v>
      </c>
    </row>
    <row r="1678" spans="1:2" outlineLevel="1" collapsed="1" x14ac:dyDescent="0.25">
      <c r="A1678" s="3" t="s">
        <v>21457</v>
      </c>
      <c r="B1678">
        <f>SUBTOTAL(3,B1677:B1677)</f>
        <v>1</v>
      </c>
    </row>
    <row r="1679" spans="1:2" hidden="1" outlineLevel="2" x14ac:dyDescent="0.25">
      <c r="B1679" t="s">
        <v>14366</v>
      </c>
    </row>
    <row r="1680" spans="1:2" outlineLevel="1" collapsed="1" x14ac:dyDescent="0.25">
      <c r="A1680" s="3" t="s">
        <v>21458</v>
      </c>
      <c r="B1680">
        <f>SUBTOTAL(3,B1679:B1679)</f>
        <v>1</v>
      </c>
    </row>
    <row r="1681" spans="1:2" hidden="1" outlineLevel="2" x14ac:dyDescent="0.25">
      <c r="B1681" t="s">
        <v>12863</v>
      </c>
    </row>
    <row r="1682" spans="1:2" hidden="1" outlineLevel="2" x14ac:dyDescent="0.25">
      <c r="B1682" t="s">
        <v>12863</v>
      </c>
    </row>
    <row r="1683" spans="1:2" hidden="1" outlineLevel="2" x14ac:dyDescent="0.25">
      <c r="B1683" t="s">
        <v>12863</v>
      </c>
    </row>
    <row r="1684" spans="1:2" outlineLevel="1" collapsed="1" x14ac:dyDescent="0.25">
      <c r="A1684" s="3" t="s">
        <v>21459</v>
      </c>
      <c r="B1684">
        <f>SUBTOTAL(3,B1681:B1683)</f>
        <v>3</v>
      </c>
    </row>
    <row r="1685" spans="1:2" hidden="1" outlineLevel="2" x14ac:dyDescent="0.25">
      <c r="B1685" t="s">
        <v>3933</v>
      </c>
    </row>
    <row r="1686" spans="1:2" outlineLevel="1" collapsed="1" x14ac:dyDescent="0.25">
      <c r="A1686" s="3" t="s">
        <v>21460</v>
      </c>
      <c r="B1686">
        <f>SUBTOTAL(3,B1685:B1685)</f>
        <v>1</v>
      </c>
    </row>
    <row r="1687" spans="1:2" hidden="1" outlineLevel="2" x14ac:dyDescent="0.25">
      <c r="B1687" t="s">
        <v>427</v>
      </c>
    </row>
    <row r="1688" spans="1:2" hidden="1" outlineLevel="2" x14ac:dyDescent="0.25">
      <c r="B1688" t="s">
        <v>427</v>
      </c>
    </row>
    <row r="1689" spans="1:2" hidden="1" outlineLevel="2" x14ac:dyDescent="0.25">
      <c r="B1689" t="s">
        <v>427</v>
      </c>
    </row>
    <row r="1690" spans="1:2" hidden="1" outlineLevel="2" x14ac:dyDescent="0.25">
      <c r="B1690" t="s">
        <v>427</v>
      </c>
    </row>
    <row r="1691" spans="1:2" hidden="1" outlineLevel="2" x14ac:dyDescent="0.25">
      <c r="B1691" t="s">
        <v>427</v>
      </c>
    </row>
    <row r="1692" spans="1:2" hidden="1" outlineLevel="2" x14ac:dyDescent="0.25">
      <c r="B1692" t="s">
        <v>427</v>
      </c>
    </row>
    <row r="1693" spans="1:2" hidden="1" outlineLevel="2" x14ac:dyDescent="0.25">
      <c r="B1693" t="s">
        <v>427</v>
      </c>
    </row>
    <row r="1694" spans="1:2" outlineLevel="1" collapsed="1" x14ac:dyDescent="0.25">
      <c r="A1694" s="3" t="s">
        <v>21461</v>
      </c>
      <c r="B1694">
        <f>SUBTOTAL(3,B1687:B1693)</f>
        <v>7</v>
      </c>
    </row>
    <row r="1695" spans="1:2" hidden="1" outlineLevel="2" x14ac:dyDescent="0.25">
      <c r="B1695" t="s">
        <v>7872</v>
      </c>
    </row>
    <row r="1696" spans="1:2" outlineLevel="1" collapsed="1" x14ac:dyDescent="0.25">
      <c r="A1696" s="3" t="s">
        <v>21462</v>
      </c>
      <c r="B1696">
        <f>SUBTOTAL(3,B1695:B1695)</f>
        <v>1</v>
      </c>
    </row>
    <row r="1697" spans="1:2" hidden="1" outlineLevel="2" x14ac:dyDescent="0.25">
      <c r="B1697" t="s">
        <v>10930</v>
      </c>
    </row>
    <row r="1698" spans="1:2" outlineLevel="1" collapsed="1" x14ac:dyDescent="0.25">
      <c r="A1698" s="3" t="s">
        <v>21463</v>
      </c>
      <c r="B1698">
        <f>SUBTOTAL(3,B1697:B1697)</f>
        <v>1</v>
      </c>
    </row>
    <row r="1699" spans="1:2" hidden="1" outlineLevel="2" x14ac:dyDescent="0.25">
      <c r="B1699" t="s">
        <v>19485</v>
      </c>
    </row>
    <row r="1700" spans="1:2" outlineLevel="1" collapsed="1" x14ac:dyDescent="0.25">
      <c r="A1700" s="3" t="s">
        <v>21464</v>
      </c>
      <c r="B1700">
        <f>SUBTOTAL(3,B1699:B1699)</f>
        <v>1</v>
      </c>
    </row>
    <row r="1701" spans="1:2" hidden="1" outlineLevel="2" x14ac:dyDescent="0.25">
      <c r="B1701" t="s">
        <v>3162</v>
      </c>
    </row>
    <row r="1702" spans="1:2" outlineLevel="1" collapsed="1" x14ac:dyDescent="0.25">
      <c r="A1702" s="3" t="s">
        <v>21465</v>
      </c>
      <c r="B1702">
        <f>SUBTOTAL(3,B1701:B1701)</f>
        <v>1</v>
      </c>
    </row>
    <row r="1703" spans="1:2" hidden="1" outlineLevel="2" x14ac:dyDescent="0.25">
      <c r="B1703" t="s">
        <v>1185</v>
      </c>
    </row>
    <row r="1704" spans="1:2" hidden="1" outlineLevel="2" x14ac:dyDescent="0.25">
      <c r="B1704" t="s">
        <v>1185</v>
      </c>
    </row>
    <row r="1705" spans="1:2" hidden="1" outlineLevel="2" x14ac:dyDescent="0.25">
      <c r="B1705" t="s">
        <v>1185</v>
      </c>
    </row>
    <row r="1706" spans="1:2" hidden="1" outlineLevel="2" x14ac:dyDescent="0.25">
      <c r="B1706" t="s">
        <v>1185</v>
      </c>
    </row>
    <row r="1707" spans="1:2" hidden="1" outlineLevel="2" x14ac:dyDescent="0.25">
      <c r="B1707" t="s">
        <v>1185</v>
      </c>
    </row>
    <row r="1708" spans="1:2" hidden="1" outlineLevel="2" x14ac:dyDescent="0.25">
      <c r="B1708" t="s">
        <v>1185</v>
      </c>
    </row>
    <row r="1709" spans="1:2" hidden="1" outlineLevel="2" x14ac:dyDescent="0.25">
      <c r="B1709" t="s">
        <v>1185</v>
      </c>
    </row>
    <row r="1710" spans="1:2" hidden="1" outlineLevel="2" x14ac:dyDescent="0.25">
      <c r="B1710" t="s">
        <v>1185</v>
      </c>
    </row>
    <row r="1711" spans="1:2" hidden="1" outlineLevel="2" x14ac:dyDescent="0.25">
      <c r="B1711" t="s">
        <v>1185</v>
      </c>
    </row>
    <row r="1712" spans="1:2" hidden="1" outlineLevel="2" x14ac:dyDescent="0.25">
      <c r="B1712" t="s">
        <v>1185</v>
      </c>
    </row>
    <row r="1713" spans="1:2" hidden="1" outlineLevel="2" x14ac:dyDescent="0.25">
      <c r="B1713" t="s">
        <v>1185</v>
      </c>
    </row>
    <row r="1714" spans="1:2" hidden="1" outlineLevel="2" x14ac:dyDescent="0.25">
      <c r="B1714" t="s">
        <v>1185</v>
      </c>
    </row>
    <row r="1715" spans="1:2" hidden="1" outlineLevel="2" x14ac:dyDescent="0.25">
      <c r="B1715" t="s">
        <v>1185</v>
      </c>
    </row>
    <row r="1716" spans="1:2" hidden="1" outlineLevel="2" x14ac:dyDescent="0.25">
      <c r="B1716" t="s">
        <v>1185</v>
      </c>
    </row>
    <row r="1717" spans="1:2" hidden="1" outlineLevel="2" x14ac:dyDescent="0.25">
      <c r="B1717" t="s">
        <v>1185</v>
      </c>
    </row>
    <row r="1718" spans="1:2" outlineLevel="1" collapsed="1" x14ac:dyDescent="0.25">
      <c r="A1718" s="3" t="s">
        <v>21466</v>
      </c>
      <c r="B1718">
        <f>SUBTOTAL(3,B1703:B1717)</f>
        <v>15</v>
      </c>
    </row>
    <row r="1719" spans="1:2" hidden="1" outlineLevel="2" x14ac:dyDescent="0.25">
      <c r="B1719" t="s">
        <v>332</v>
      </c>
    </row>
    <row r="1720" spans="1:2" outlineLevel="1" collapsed="1" x14ac:dyDescent="0.25">
      <c r="A1720" s="3" t="s">
        <v>21467</v>
      </c>
      <c r="B1720">
        <f>SUBTOTAL(3,B1719:B1719)</f>
        <v>1</v>
      </c>
    </row>
    <row r="1721" spans="1:2" hidden="1" outlineLevel="2" x14ac:dyDescent="0.25">
      <c r="B1721" t="s">
        <v>20229</v>
      </c>
    </row>
    <row r="1722" spans="1:2" outlineLevel="1" collapsed="1" x14ac:dyDescent="0.25">
      <c r="A1722" s="3" t="s">
        <v>21468</v>
      </c>
      <c r="B1722">
        <f>SUBTOTAL(3,B1721:B1721)</f>
        <v>1</v>
      </c>
    </row>
    <row r="1723" spans="1:2" hidden="1" outlineLevel="2" x14ac:dyDescent="0.25">
      <c r="B1723" t="s">
        <v>17097</v>
      </c>
    </row>
    <row r="1724" spans="1:2" outlineLevel="1" collapsed="1" x14ac:dyDescent="0.25">
      <c r="A1724" s="3" t="s">
        <v>21469</v>
      </c>
      <c r="B1724">
        <f>SUBTOTAL(3,B1723:B1723)</f>
        <v>1</v>
      </c>
    </row>
    <row r="1725" spans="1:2" hidden="1" outlineLevel="2" x14ac:dyDescent="0.25">
      <c r="B1725" t="s">
        <v>13125</v>
      </c>
    </row>
    <row r="1726" spans="1:2" outlineLevel="1" collapsed="1" x14ac:dyDescent="0.25">
      <c r="A1726" s="3" t="s">
        <v>21470</v>
      </c>
      <c r="B1726">
        <f>SUBTOTAL(3,B1725:B1725)</f>
        <v>1</v>
      </c>
    </row>
    <row r="1727" spans="1:2" hidden="1" outlineLevel="2" x14ac:dyDescent="0.25">
      <c r="B1727" t="s">
        <v>16510</v>
      </c>
    </row>
    <row r="1728" spans="1:2" outlineLevel="1" collapsed="1" x14ac:dyDescent="0.25">
      <c r="A1728" s="3" t="s">
        <v>21471</v>
      </c>
      <c r="B1728">
        <f>SUBTOTAL(3,B1727:B1727)</f>
        <v>1</v>
      </c>
    </row>
    <row r="1729" spans="1:2" hidden="1" outlineLevel="2" x14ac:dyDescent="0.25">
      <c r="B1729" t="s">
        <v>18583</v>
      </c>
    </row>
    <row r="1730" spans="1:2" outlineLevel="1" collapsed="1" x14ac:dyDescent="0.25">
      <c r="A1730" s="3" t="s">
        <v>21472</v>
      </c>
      <c r="B1730">
        <f>SUBTOTAL(3,B1729:B1729)</f>
        <v>1</v>
      </c>
    </row>
    <row r="1731" spans="1:2" hidden="1" outlineLevel="2" x14ac:dyDescent="0.25">
      <c r="B1731" t="s">
        <v>4692</v>
      </c>
    </row>
    <row r="1732" spans="1:2" hidden="1" outlineLevel="2" x14ac:dyDescent="0.25">
      <c r="B1732" t="s">
        <v>4692</v>
      </c>
    </row>
    <row r="1733" spans="1:2" hidden="1" outlineLevel="2" x14ac:dyDescent="0.25">
      <c r="B1733" t="s">
        <v>4692</v>
      </c>
    </row>
    <row r="1734" spans="1:2" hidden="1" outlineLevel="2" x14ac:dyDescent="0.25">
      <c r="B1734" t="s">
        <v>4692</v>
      </c>
    </row>
    <row r="1735" spans="1:2" hidden="1" outlineLevel="2" x14ac:dyDescent="0.25">
      <c r="B1735" t="s">
        <v>4692</v>
      </c>
    </row>
    <row r="1736" spans="1:2" hidden="1" outlineLevel="2" x14ac:dyDescent="0.25">
      <c r="B1736" t="s">
        <v>4692</v>
      </c>
    </row>
    <row r="1737" spans="1:2" outlineLevel="1" collapsed="1" x14ac:dyDescent="0.25">
      <c r="A1737" s="3" t="s">
        <v>21473</v>
      </c>
      <c r="B1737">
        <f>SUBTOTAL(3,B1731:B1736)</f>
        <v>6</v>
      </c>
    </row>
    <row r="1738" spans="1:2" hidden="1" outlineLevel="2" x14ac:dyDescent="0.25">
      <c r="B1738" t="s">
        <v>9058</v>
      </c>
    </row>
    <row r="1739" spans="1:2" outlineLevel="1" collapsed="1" x14ac:dyDescent="0.25">
      <c r="A1739" s="3" t="s">
        <v>21474</v>
      </c>
      <c r="B1739">
        <f>SUBTOTAL(3,B1738:B1738)</f>
        <v>1</v>
      </c>
    </row>
    <row r="1740" spans="1:2" hidden="1" outlineLevel="2" x14ac:dyDescent="0.25">
      <c r="B1740" t="s">
        <v>5885</v>
      </c>
    </row>
    <row r="1741" spans="1:2" hidden="1" outlineLevel="2" x14ac:dyDescent="0.25">
      <c r="B1741" t="s">
        <v>5885</v>
      </c>
    </row>
    <row r="1742" spans="1:2" hidden="1" outlineLevel="2" x14ac:dyDescent="0.25">
      <c r="B1742" t="s">
        <v>5885</v>
      </c>
    </row>
    <row r="1743" spans="1:2" hidden="1" outlineLevel="2" x14ac:dyDescent="0.25">
      <c r="B1743" t="s">
        <v>5885</v>
      </c>
    </row>
    <row r="1744" spans="1:2" hidden="1" outlineLevel="2" x14ac:dyDescent="0.25">
      <c r="B1744" t="s">
        <v>5885</v>
      </c>
    </row>
    <row r="1745" spans="1:2" outlineLevel="1" collapsed="1" x14ac:dyDescent="0.25">
      <c r="A1745" s="3" t="s">
        <v>21475</v>
      </c>
      <c r="B1745">
        <f>SUBTOTAL(3,B1740:B1744)</f>
        <v>5</v>
      </c>
    </row>
    <row r="1746" spans="1:2" hidden="1" outlineLevel="2" x14ac:dyDescent="0.25">
      <c r="B1746" t="s">
        <v>3335</v>
      </c>
    </row>
    <row r="1747" spans="1:2" hidden="1" outlineLevel="2" x14ac:dyDescent="0.25">
      <c r="B1747" t="s">
        <v>3335</v>
      </c>
    </row>
    <row r="1748" spans="1:2" hidden="1" outlineLevel="2" x14ac:dyDescent="0.25">
      <c r="B1748" t="s">
        <v>3335</v>
      </c>
    </row>
    <row r="1749" spans="1:2" hidden="1" outlineLevel="2" x14ac:dyDescent="0.25">
      <c r="B1749" t="s">
        <v>3335</v>
      </c>
    </row>
    <row r="1750" spans="1:2" hidden="1" outlineLevel="2" x14ac:dyDescent="0.25">
      <c r="B1750" t="s">
        <v>3335</v>
      </c>
    </row>
    <row r="1751" spans="1:2" hidden="1" outlineLevel="2" x14ac:dyDescent="0.25">
      <c r="B1751" t="s">
        <v>3335</v>
      </c>
    </row>
    <row r="1752" spans="1:2" hidden="1" outlineLevel="2" x14ac:dyDescent="0.25">
      <c r="B1752" t="s">
        <v>3335</v>
      </c>
    </row>
    <row r="1753" spans="1:2" hidden="1" outlineLevel="2" x14ac:dyDescent="0.25">
      <c r="B1753" t="s">
        <v>3335</v>
      </c>
    </row>
    <row r="1754" spans="1:2" outlineLevel="1" collapsed="1" x14ac:dyDescent="0.25">
      <c r="A1754" s="3" t="s">
        <v>21476</v>
      </c>
      <c r="B1754">
        <f>SUBTOTAL(3,B1746:B1753)</f>
        <v>8</v>
      </c>
    </row>
    <row r="1755" spans="1:2" hidden="1" outlineLevel="2" x14ac:dyDescent="0.25">
      <c r="B1755" t="s">
        <v>3740</v>
      </c>
    </row>
    <row r="1756" spans="1:2" outlineLevel="1" collapsed="1" x14ac:dyDescent="0.25">
      <c r="A1756" s="3" t="s">
        <v>21477</v>
      </c>
      <c r="B1756">
        <f>SUBTOTAL(3,B1755:B1755)</f>
        <v>1</v>
      </c>
    </row>
    <row r="1757" spans="1:2" hidden="1" outlineLevel="2" x14ac:dyDescent="0.25">
      <c r="B1757" t="s">
        <v>16283</v>
      </c>
    </row>
    <row r="1758" spans="1:2" outlineLevel="1" collapsed="1" x14ac:dyDescent="0.25">
      <c r="A1758" s="3" t="s">
        <v>21478</v>
      </c>
      <c r="B1758">
        <f>SUBTOTAL(3,B1757:B1757)</f>
        <v>1</v>
      </c>
    </row>
    <row r="1759" spans="1:2" hidden="1" outlineLevel="2" x14ac:dyDescent="0.25">
      <c r="B1759" t="s">
        <v>940</v>
      </c>
    </row>
    <row r="1760" spans="1:2" outlineLevel="1" collapsed="1" x14ac:dyDescent="0.25">
      <c r="A1760" s="3" t="s">
        <v>21479</v>
      </c>
      <c r="B1760">
        <f>SUBTOTAL(3,B1759:B1759)</f>
        <v>1</v>
      </c>
    </row>
    <row r="1761" spans="1:2" hidden="1" outlineLevel="2" x14ac:dyDescent="0.25">
      <c r="B1761" t="s">
        <v>2185</v>
      </c>
    </row>
    <row r="1762" spans="1:2" outlineLevel="1" collapsed="1" x14ac:dyDescent="0.25">
      <c r="A1762" s="3" t="s">
        <v>21480</v>
      </c>
      <c r="B1762">
        <f>SUBTOTAL(3,B1761:B1761)</f>
        <v>1</v>
      </c>
    </row>
    <row r="1763" spans="1:2" hidden="1" outlineLevel="2" x14ac:dyDescent="0.25">
      <c r="B1763" t="s">
        <v>20305</v>
      </c>
    </row>
    <row r="1764" spans="1:2" outlineLevel="1" collapsed="1" x14ac:dyDescent="0.25">
      <c r="A1764" s="3" t="s">
        <v>21481</v>
      </c>
      <c r="B1764">
        <f>SUBTOTAL(3,B1763:B1763)</f>
        <v>1</v>
      </c>
    </row>
    <row r="1765" spans="1:2" hidden="1" outlineLevel="2" x14ac:dyDescent="0.25">
      <c r="B1765" t="s">
        <v>12622</v>
      </c>
    </row>
    <row r="1766" spans="1:2" outlineLevel="1" collapsed="1" x14ac:dyDescent="0.25">
      <c r="A1766" s="3" t="s">
        <v>21482</v>
      </c>
      <c r="B1766">
        <f>SUBTOTAL(3,B1765:B1765)</f>
        <v>1</v>
      </c>
    </row>
    <row r="1767" spans="1:2" hidden="1" outlineLevel="2" x14ac:dyDescent="0.25">
      <c r="B1767" t="s">
        <v>8105</v>
      </c>
    </row>
    <row r="1768" spans="1:2" outlineLevel="1" collapsed="1" x14ac:dyDescent="0.25">
      <c r="A1768" s="3" t="s">
        <v>21483</v>
      </c>
      <c r="B1768">
        <f>SUBTOTAL(3,B1767:B1767)</f>
        <v>1</v>
      </c>
    </row>
    <row r="1769" spans="1:2" hidden="1" outlineLevel="2" x14ac:dyDescent="0.25">
      <c r="B1769" t="s">
        <v>13206</v>
      </c>
    </row>
    <row r="1770" spans="1:2" hidden="1" outlineLevel="2" x14ac:dyDescent="0.25">
      <c r="B1770" t="s">
        <v>13206</v>
      </c>
    </row>
    <row r="1771" spans="1:2" outlineLevel="1" collapsed="1" x14ac:dyDescent="0.25">
      <c r="A1771" s="3" t="s">
        <v>21484</v>
      </c>
      <c r="B1771">
        <f>SUBTOTAL(3,B1769:B1770)</f>
        <v>2</v>
      </c>
    </row>
    <row r="1772" spans="1:2" hidden="1" outlineLevel="2" x14ac:dyDescent="0.25">
      <c r="B1772" t="s">
        <v>11512</v>
      </c>
    </row>
    <row r="1773" spans="1:2" outlineLevel="1" collapsed="1" x14ac:dyDescent="0.25">
      <c r="A1773" s="3" t="s">
        <v>21485</v>
      </c>
      <c r="B1773">
        <f>SUBTOTAL(3,B1772:B1772)</f>
        <v>1</v>
      </c>
    </row>
    <row r="1774" spans="1:2" hidden="1" outlineLevel="2" x14ac:dyDescent="0.25">
      <c r="B1774" t="s">
        <v>15562</v>
      </c>
    </row>
    <row r="1775" spans="1:2" outlineLevel="1" collapsed="1" x14ac:dyDescent="0.25">
      <c r="A1775" s="3" t="s">
        <v>21486</v>
      </c>
      <c r="B1775">
        <f>SUBTOTAL(3,B1774:B1774)</f>
        <v>1</v>
      </c>
    </row>
    <row r="1776" spans="1:2" hidden="1" outlineLevel="2" x14ac:dyDescent="0.25">
      <c r="B1776" t="s">
        <v>4430</v>
      </c>
    </row>
    <row r="1777" spans="1:2" hidden="1" outlineLevel="2" x14ac:dyDescent="0.25">
      <c r="B1777" t="s">
        <v>4430</v>
      </c>
    </row>
    <row r="1778" spans="1:2" hidden="1" outlineLevel="2" x14ac:dyDescent="0.25">
      <c r="B1778" t="s">
        <v>4430</v>
      </c>
    </row>
    <row r="1779" spans="1:2" hidden="1" outlineLevel="2" x14ac:dyDescent="0.25">
      <c r="B1779" t="s">
        <v>4430</v>
      </c>
    </row>
    <row r="1780" spans="1:2" hidden="1" outlineLevel="2" x14ac:dyDescent="0.25">
      <c r="B1780" t="s">
        <v>4430</v>
      </c>
    </row>
    <row r="1781" spans="1:2" outlineLevel="1" collapsed="1" x14ac:dyDescent="0.25">
      <c r="A1781" s="3" t="s">
        <v>21487</v>
      </c>
      <c r="B1781">
        <f>SUBTOTAL(3,B1776:B1780)</f>
        <v>5</v>
      </c>
    </row>
    <row r="1782" spans="1:2" hidden="1" outlineLevel="2" x14ac:dyDescent="0.25">
      <c r="B1782" t="s">
        <v>9651</v>
      </c>
    </row>
    <row r="1783" spans="1:2" hidden="1" outlineLevel="2" x14ac:dyDescent="0.25">
      <c r="B1783" t="s">
        <v>9651</v>
      </c>
    </row>
    <row r="1784" spans="1:2" outlineLevel="1" collapsed="1" x14ac:dyDescent="0.25">
      <c r="A1784" s="3" t="s">
        <v>21488</v>
      </c>
      <c r="B1784">
        <f>SUBTOTAL(3,B1782:B1783)</f>
        <v>2</v>
      </c>
    </row>
    <row r="1785" spans="1:2" hidden="1" outlineLevel="2" x14ac:dyDescent="0.25">
      <c r="B1785" t="s">
        <v>2552</v>
      </c>
    </row>
    <row r="1786" spans="1:2" hidden="1" outlineLevel="2" x14ac:dyDescent="0.25">
      <c r="B1786" t="s">
        <v>2552</v>
      </c>
    </row>
    <row r="1787" spans="1:2" hidden="1" outlineLevel="2" x14ac:dyDescent="0.25">
      <c r="B1787" t="s">
        <v>2552</v>
      </c>
    </row>
    <row r="1788" spans="1:2" outlineLevel="1" collapsed="1" x14ac:dyDescent="0.25">
      <c r="A1788" s="3" t="s">
        <v>21489</v>
      </c>
      <c r="B1788">
        <f>SUBTOTAL(3,B1785:B1787)</f>
        <v>3</v>
      </c>
    </row>
    <row r="1789" spans="1:2" hidden="1" outlineLevel="2" x14ac:dyDescent="0.25">
      <c r="B1789" t="s">
        <v>6547</v>
      </c>
    </row>
    <row r="1790" spans="1:2" hidden="1" outlineLevel="2" x14ac:dyDescent="0.25">
      <c r="B1790" t="s">
        <v>6547</v>
      </c>
    </row>
    <row r="1791" spans="1:2" hidden="1" outlineLevel="2" x14ac:dyDescent="0.25">
      <c r="B1791" t="s">
        <v>6547</v>
      </c>
    </row>
    <row r="1792" spans="1:2" hidden="1" outlineLevel="2" x14ac:dyDescent="0.25">
      <c r="B1792" t="s">
        <v>6547</v>
      </c>
    </row>
    <row r="1793" spans="1:2" hidden="1" outlineLevel="2" x14ac:dyDescent="0.25">
      <c r="B1793" t="s">
        <v>6547</v>
      </c>
    </row>
    <row r="1794" spans="1:2" hidden="1" outlineLevel="2" x14ac:dyDescent="0.25">
      <c r="B1794" t="s">
        <v>6547</v>
      </c>
    </row>
    <row r="1795" spans="1:2" hidden="1" outlineLevel="2" x14ac:dyDescent="0.25">
      <c r="B1795" t="s">
        <v>6547</v>
      </c>
    </row>
    <row r="1796" spans="1:2" outlineLevel="1" collapsed="1" x14ac:dyDescent="0.25">
      <c r="A1796" s="3" t="s">
        <v>21490</v>
      </c>
      <c r="B1796">
        <f>SUBTOTAL(3,B1789:B1795)</f>
        <v>7</v>
      </c>
    </row>
    <row r="1797" spans="1:2" hidden="1" outlineLevel="2" x14ac:dyDescent="0.25">
      <c r="B1797" t="s">
        <v>3363</v>
      </c>
    </row>
    <row r="1798" spans="1:2" outlineLevel="1" collapsed="1" x14ac:dyDescent="0.25">
      <c r="A1798" s="3" t="s">
        <v>21491</v>
      </c>
      <c r="B1798">
        <f>SUBTOTAL(3,B1797:B1797)</f>
        <v>1</v>
      </c>
    </row>
    <row r="1799" spans="1:2" hidden="1" outlineLevel="2" x14ac:dyDescent="0.25">
      <c r="B1799" t="s">
        <v>3596</v>
      </c>
    </row>
    <row r="1800" spans="1:2" outlineLevel="1" collapsed="1" x14ac:dyDescent="0.25">
      <c r="A1800" s="3" t="s">
        <v>21492</v>
      </c>
      <c r="B1800">
        <f>SUBTOTAL(3,B1799:B1799)</f>
        <v>1</v>
      </c>
    </row>
    <row r="1801" spans="1:2" hidden="1" outlineLevel="2" x14ac:dyDescent="0.25">
      <c r="B1801" t="s">
        <v>20990</v>
      </c>
    </row>
    <row r="1802" spans="1:2" outlineLevel="1" collapsed="1" x14ac:dyDescent="0.25">
      <c r="A1802" s="3" t="s">
        <v>21493</v>
      </c>
      <c r="B1802">
        <f>SUBTOTAL(3,B1801:B1801)</f>
        <v>1</v>
      </c>
    </row>
    <row r="1803" spans="1:2" hidden="1" outlineLevel="2" x14ac:dyDescent="0.25">
      <c r="B1803" t="s">
        <v>2433</v>
      </c>
    </row>
    <row r="1804" spans="1:2" hidden="1" outlineLevel="2" x14ac:dyDescent="0.25">
      <c r="B1804" t="s">
        <v>2433</v>
      </c>
    </row>
    <row r="1805" spans="1:2" hidden="1" outlineLevel="2" x14ac:dyDescent="0.25">
      <c r="B1805" t="s">
        <v>2433</v>
      </c>
    </row>
    <row r="1806" spans="1:2" hidden="1" outlineLevel="2" x14ac:dyDescent="0.25">
      <c r="B1806" t="s">
        <v>2433</v>
      </c>
    </row>
    <row r="1807" spans="1:2" hidden="1" outlineLevel="2" x14ac:dyDescent="0.25">
      <c r="B1807" t="s">
        <v>2433</v>
      </c>
    </row>
    <row r="1808" spans="1:2" hidden="1" outlineLevel="2" x14ac:dyDescent="0.25">
      <c r="B1808" t="s">
        <v>2433</v>
      </c>
    </row>
    <row r="1809" spans="1:2" hidden="1" outlineLevel="2" x14ac:dyDescent="0.25">
      <c r="B1809" t="s">
        <v>2433</v>
      </c>
    </row>
    <row r="1810" spans="1:2" outlineLevel="1" collapsed="1" x14ac:dyDescent="0.25">
      <c r="A1810" s="3" t="s">
        <v>21494</v>
      </c>
      <c r="B1810">
        <f>SUBTOTAL(3,B1803:B1809)</f>
        <v>7</v>
      </c>
    </row>
    <row r="1811" spans="1:2" hidden="1" outlineLevel="2" x14ac:dyDescent="0.25">
      <c r="B1811" t="s">
        <v>6472</v>
      </c>
    </row>
    <row r="1812" spans="1:2" hidden="1" outlineLevel="2" x14ac:dyDescent="0.25">
      <c r="B1812" t="s">
        <v>6472</v>
      </c>
    </row>
    <row r="1813" spans="1:2" outlineLevel="1" collapsed="1" x14ac:dyDescent="0.25">
      <c r="A1813" s="3" t="s">
        <v>21495</v>
      </c>
      <c r="B1813">
        <f>SUBTOTAL(3,B1811:B1812)</f>
        <v>2</v>
      </c>
    </row>
    <row r="1814" spans="1:2" hidden="1" outlineLevel="2" x14ac:dyDescent="0.25">
      <c r="B1814" t="s">
        <v>19678</v>
      </c>
    </row>
    <row r="1815" spans="1:2" outlineLevel="1" collapsed="1" x14ac:dyDescent="0.25">
      <c r="A1815" s="3" t="s">
        <v>21496</v>
      </c>
      <c r="B1815">
        <f>SUBTOTAL(3,B1814:B1814)</f>
        <v>1</v>
      </c>
    </row>
    <row r="1816" spans="1:2" hidden="1" outlineLevel="2" x14ac:dyDescent="0.25">
      <c r="B1816" t="s">
        <v>17967</v>
      </c>
    </row>
    <row r="1817" spans="1:2" outlineLevel="1" collapsed="1" x14ac:dyDescent="0.25">
      <c r="A1817" s="3" t="s">
        <v>21497</v>
      </c>
      <c r="B1817">
        <f>SUBTOTAL(3,B1816:B1816)</f>
        <v>1</v>
      </c>
    </row>
    <row r="1818" spans="1:2" hidden="1" outlineLevel="2" x14ac:dyDescent="0.25">
      <c r="B1818" t="s">
        <v>12268</v>
      </c>
    </row>
    <row r="1819" spans="1:2" outlineLevel="1" collapsed="1" x14ac:dyDescent="0.25">
      <c r="A1819" s="3" t="s">
        <v>21498</v>
      </c>
      <c r="B1819">
        <f>SUBTOTAL(3,B1818:B1818)</f>
        <v>1</v>
      </c>
    </row>
    <row r="1820" spans="1:2" hidden="1" outlineLevel="2" x14ac:dyDescent="0.25">
      <c r="B1820" t="s">
        <v>16933</v>
      </c>
    </row>
    <row r="1821" spans="1:2" outlineLevel="1" collapsed="1" x14ac:dyDescent="0.25">
      <c r="A1821" s="3" t="s">
        <v>21499</v>
      </c>
      <c r="B1821">
        <f>SUBTOTAL(3,B1820:B1820)</f>
        <v>1</v>
      </c>
    </row>
    <row r="1822" spans="1:2" hidden="1" outlineLevel="2" x14ac:dyDescent="0.25">
      <c r="B1822" t="s">
        <v>3878</v>
      </c>
    </row>
    <row r="1823" spans="1:2" hidden="1" outlineLevel="2" x14ac:dyDescent="0.25">
      <c r="B1823" t="s">
        <v>3878</v>
      </c>
    </row>
    <row r="1824" spans="1:2" hidden="1" outlineLevel="2" x14ac:dyDescent="0.25">
      <c r="B1824" t="s">
        <v>3878</v>
      </c>
    </row>
    <row r="1825" spans="1:2" outlineLevel="1" collapsed="1" x14ac:dyDescent="0.25">
      <c r="A1825" s="3" t="s">
        <v>21500</v>
      </c>
      <c r="B1825">
        <f>SUBTOTAL(3,B1822:B1824)</f>
        <v>3</v>
      </c>
    </row>
    <row r="1826" spans="1:2" hidden="1" outlineLevel="2" x14ac:dyDescent="0.25">
      <c r="B1826" t="s">
        <v>4416</v>
      </c>
    </row>
    <row r="1827" spans="1:2" outlineLevel="1" collapsed="1" x14ac:dyDescent="0.25">
      <c r="A1827" s="3" t="s">
        <v>21501</v>
      </c>
      <c r="B1827">
        <f>SUBTOTAL(3,B1826:B1826)</f>
        <v>1</v>
      </c>
    </row>
    <row r="1828" spans="1:2" hidden="1" outlineLevel="2" x14ac:dyDescent="0.25">
      <c r="B1828" t="s">
        <v>4511</v>
      </c>
    </row>
    <row r="1829" spans="1:2" outlineLevel="1" collapsed="1" x14ac:dyDescent="0.25">
      <c r="A1829" s="3" t="s">
        <v>21502</v>
      </c>
      <c r="B1829">
        <f>SUBTOTAL(3,B1828:B1828)</f>
        <v>1</v>
      </c>
    </row>
    <row r="1830" spans="1:2" hidden="1" outlineLevel="2" x14ac:dyDescent="0.25">
      <c r="B1830" t="s">
        <v>8830</v>
      </c>
    </row>
    <row r="1831" spans="1:2" hidden="1" outlineLevel="2" x14ac:dyDescent="0.25">
      <c r="B1831" t="s">
        <v>8830</v>
      </c>
    </row>
    <row r="1832" spans="1:2" outlineLevel="1" collapsed="1" x14ac:dyDescent="0.25">
      <c r="A1832" s="3" t="s">
        <v>21503</v>
      </c>
      <c r="B1832">
        <f>SUBTOTAL(3,B1830:B1831)</f>
        <v>2</v>
      </c>
    </row>
    <row r="1833" spans="1:2" hidden="1" outlineLevel="2" x14ac:dyDescent="0.25">
      <c r="B1833" t="s">
        <v>10835</v>
      </c>
    </row>
    <row r="1834" spans="1:2" outlineLevel="1" collapsed="1" x14ac:dyDescent="0.25">
      <c r="A1834" s="3" t="s">
        <v>21504</v>
      </c>
      <c r="B1834">
        <f>SUBTOTAL(3,B1833:B1833)</f>
        <v>1</v>
      </c>
    </row>
    <row r="1835" spans="1:2" hidden="1" outlineLevel="2" x14ac:dyDescent="0.25">
      <c r="B1835" t="s">
        <v>2325</v>
      </c>
    </row>
    <row r="1836" spans="1:2" outlineLevel="1" collapsed="1" x14ac:dyDescent="0.25">
      <c r="A1836" s="3" t="s">
        <v>21505</v>
      </c>
      <c r="B1836">
        <f>SUBTOTAL(3,B1835:B1835)</f>
        <v>1</v>
      </c>
    </row>
    <row r="1837" spans="1:2" hidden="1" outlineLevel="2" x14ac:dyDescent="0.25">
      <c r="B1837" t="s">
        <v>18489</v>
      </c>
    </row>
    <row r="1838" spans="1:2" outlineLevel="1" collapsed="1" x14ac:dyDescent="0.25">
      <c r="A1838" s="3" t="s">
        <v>21506</v>
      </c>
      <c r="B1838">
        <f>SUBTOTAL(3,B1837:B1837)</f>
        <v>1</v>
      </c>
    </row>
    <row r="1839" spans="1:2" hidden="1" outlineLevel="2" x14ac:dyDescent="0.25">
      <c r="B1839" t="s">
        <v>12911</v>
      </c>
    </row>
    <row r="1840" spans="1:2" outlineLevel="1" collapsed="1" x14ac:dyDescent="0.25">
      <c r="A1840" s="3" t="s">
        <v>21507</v>
      </c>
      <c r="B1840">
        <f>SUBTOTAL(3,B1839:B1839)</f>
        <v>1</v>
      </c>
    </row>
    <row r="1841" spans="1:2" hidden="1" outlineLevel="2" x14ac:dyDescent="0.25">
      <c r="B1841" t="s">
        <v>10020</v>
      </c>
    </row>
    <row r="1842" spans="1:2" outlineLevel="1" collapsed="1" x14ac:dyDescent="0.25">
      <c r="A1842" s="3" t="s">
        <v>21508</v>
      </c>
      <c r="B1842">
        <f>SUBTOTAL(3,B1841:B1841)</f>
        <v>1</v>
      </c>
    </row>
    <row r="1843" spans="1:2" hidden="1" outlineLevel="2" x14ac:dyDescent="0.25">
      <c r="B1843" t="s">
        <v>4326</v>
      </c>
    </row>
    <row r="1844" spans="1:2" hidden="1" outlineLevel="2" x14ac:dyDescent="0.25">
      <c r="B1844" t="s">
        <v>4326</v>
      </c>
    </row>
    <row r="1845" spans="1:2" hidden="1" outlineLevel="2" x14ac:dyDescent="0.25">
      <c r="B1845" t="s">
        <v>4326</v>
      </c>
    </row>
    <row r="1846" spans="1:2" hidden="1" outlineLevel="2" x14ac:dyDescent="0.25">
      <c r="B1846" t="s">
        <v>4326</v>
      </c>
    </row>
    <row r="1847" spans="1:2" outlineLevel="1" collapsed="1" x14ac:dyDescent="0.25">
      <c r="A1847" s="3" t="s">
        <v>21509</v>
      </c>
      <c r="B1847">
        <f>SUBTOTAL(3,B1843:B1846)</f>
        <v>4</v>
      </c>
    </row>
    <row r="1848" spans="1:2" hidden="1" outlineLevel="2" x14ac:dyDescent="0.25">
      <c r="B1848" t="s">
        <v>3960</v>
      </c>
    </row>
    <row r="1849" spans="1:2" outlineLevel="1" collapsed="1" x14ac:dyDescent="0.25">
      <c r="A1849" s="3" t="s">
        <v>21510</v>
      </c>
      <c r="B1849">
        <f>SUBTOTAL(3,B1848:B1848)</f>
        <v>1</v>
      </c>
    </row>
    <row r="1850" spans="1:2" hidden="1" outlineLevel="2" x14ac:dyDescent="0.25">
      <c r="B1850" t="s">
        <v>4400</v>
      </c>
    </row>
    <row r="1851" spans="1:2" outlineLevel="1" collapsed="1" x14ac:dyDescent="0.25">
      <c r="A1851" s="3" t="s">
        <v>21511</v>
      </c>
      <c r="B1851">
        <f>SUBTOTAL(3,B1850:B1850)</f>
        <v>1</v>
      </c>
    </row>
    <row r="1852" spans="1:2" hidden="1" outlineLevel="2" x14ac:dyDescent="0.25">
      <c r="B1852" t="s">
        <v>5598</v>
      </c>
    </row>
    <row r="1853" spans="1:2" outlineLevel="1" collapsed="1" x14ac:dyDescent="0.25">
      <c r="A1853" s="3" t="s">
        <v>21512</v>
      </c>
      <c r="B1853">
        <f>SUBTOTAL(3,B1852:B1852)</f>
        <v>1</v>
      </c>
    </row>
    <row r="1854" spans="1:2" hidden="1" outlineLevel="2" x14ac:dyDescent="0.25">
      <c r="B1854" t="s">
        <v>7476</v>
      </c>
    </row>
    <row r="1855" spans="1:2" outlineLevel="1" collapsed="1" x14ac:dyDescent="0.25">
      <c r="A1855" s="3" t="s">
        <v>21513</v>
      </c>
      <c r="B1855">
        <f>SUBTOTAL(3,B1854:B1854)</f>
        <v>1</v>
      </c>
    </row>
    <row r="1856" spans="1:2" hidden="1" outlineLevel="2" x14ac:dyDescent="0.25">
      <c r="B1856" t="s">
        <v>20068</v>
      </c>
    </row>
    <row r="1857" spans="1:2" outlineLevel="1" collapsed="1" x14ac:dyDescent="0.25">
      <c r="A1857" s="3" t="s">
        <v>21514</v>
      </c>
      <c r="B1857">
        <f>SUBTOTAL(3,B1856:B1856)</f>
        <v>1</v>
      </c>
    </row>
    <row r="1858" spans="1:2" hidden="1" outlineLevel="2" x14ac:dyDescent="0.25">
      <c r="B1858" t="s">
        <v>3359</v>
      </c>
    </row>
    <row r="1859" spans="1:2" hidden="1" outlineLevel="2" x14ac:dyDescent="0.25">
      <c r="B1859" t="s">
        <v>3359</v>
      </c>
    </row>
    <row r="1860" spans="1:2" hidden="1" outlineLevel="2" x14ac:dyDescent="0.25">
      <c r="B1860" t="s">
        <v>3359</v>
      </c>
    </row>
    <row r="1861" spans="1:2" hidden="1" outlineLevel="2" x14ac:dyDescent="0.25">
      <c r="B1861" t="s">
        <v>3359</v>
      </c>
    </row>
    <row r="1862" spans="1:2" hidden="1" outlineLevel="2" x14ac:dyDescent="0.25">
      <c r="B1862" t="s">
        <v>3359</v>
      </c>
    </row>
    <row r="1863" spans="1:2" outlineLevel="1" collapsed="1" x14ac:dyDescent="0.25">
      <c r="A1863" s="3" t="s">
        <v>21515</v>
      </c>
      <c r="B1863">
        <f>SUBTOTAL(3,B1858:B1862)</f>
        <v>5</v>
      </c>
    </row>
    <row r="1864" spans="1:2" hidden="1" outlineLevel="2" x14ac:dyDescent="0.25">
      <c r="B1864" t="s">
        <v>16994</v>
      </c>
    </row>
    <row r="1865" spans="1:2" outlineLevel="1" collapsed="1" x14ac:dyDescent="0.25">
      <c r="A1865" s="3" t="s">
        <v>21516</v>
      </c>
      <c r="B1865">
        <f>SUBTOTAL(3,B1864:B1864)</f>
        <v>1</v>
      </c>
    </row>
    <row r="1866" spans="1:2" hidden="1" outlineLevel="2" x14ac:dyDescent="0.25">
      <c r="B1866" t="s">
        <v>14099</v>
      </c>
    </row>
    <row r="1867" spans="1:2" outlineLevel="1" collapsed="1" x14ac:dyDescent="0.25">
      <c r="A1867" s="3" t="s">
        <v>21517</v>
      </c>
      <c r="B1867">
        <f>SUBTOTAL(3,B1866:B1866)</f>
        <v>1</v>
      </c>
    </row>
    <row r="1868" spans="1:2" hidden="1" outlineLevel="2" x14ac:dyDescent="0.25">
      <c r="B1868" t="s">
        <v>4559</v>
      </c>
    </row>
    <row r="1869" spans="1:2" outlineLevel="1" collapsed="1" x14ac:dyDescent="0.25">
      <c r="A1869" s="3" t="s">
        <v>21518</v>
      </c>
      <c r="B1869">
        <f>SUBTOTAL(3,B1868:B1868)</f>
        <v>1</v>
      </c>
    </row>
    <row r="1870" spans="1:2" hidden="1" outlineLevel="2" x14ac:dyDescent="0.25">
      <c r="B1870" t="s">
        <v>194</v>
      </c>
    </row>
    <row r="1871" spans="1:2" outlineLevel="1" collapsed="1" x14ac:dyDescent="0.25">
      <c r="A1871" s="3" t="s">
        <v>21519</v>
      </c>
      <c r="B1871">
        <f>SUBTOTAL(3,B1870:B1870)</f>
        <v>1</v>
      </c>
    </row>
    <row r="1872" spans="1:2" hidden="1" outlineLevel="2" x14ac:dyDescent="0.25">
      <c r="B1872" t="s">
        <v>20948</v>
      </c>
    </row>
    <row r="1873" spans="1:2" outlineLevel="1" collapsed="1" x14ac:dyDescent="0.25">
      <c r="A1873" s="3" t="s">
        <v>21520</v>
      </c>
      <c r="B1873">
        <f>SUBTOTAL(3,B1872:B1872)</f>
        <v>1</v>
      </c>
    </row>
    <row r="1874" spans="1:2" hidden="1" outlineLevel="2" x14ac:dyDescent="0.25">
      <c r="B1874" t="s">
        <v>15221</v>
      </c>
    </row>
    <row r="1875" spans="1:2" outlineLevel="1" collapsed="1" x14ac:dyDescent="0.25">
      <c r="A1875" s="3" t="s">
        <v>21521</v>
      </c>
      <c r="B1875">
        <f>SUBTOTAL(3,B1874:B1874)</f>
        <v>1</v>
      </c>
    </row>
    <row r="1876" spans="1:2" hidden="1" outlineLevel="2" x14ac:dyDescent="0.25">
      <c r="B1876" t="s">
        <v>764</v>
      </c>
    </row>
    <row r="1877" spans="1:2" outlineLevel="1" collapsed="1" x14ac:dyDescent="0.25">
      <c r="A1877" s="3" t="s">
        <v>21522</v>
      </c>
      <c r="B1877">
        <f>SUBTOTAL(3,B1876:B1876)</f>
        <v>1</v>
      </c>
    </row>
    <row r="1878" spans="1:2" hidden="1" outlineLevel="2" x14ac:dyDescent="0.25">
      <c r="B1878" t="s">
        <v>10845</v>
      </c>
    </row>
    <row r="1879" spans="1:2" hidden="1" outlineLevel="2" x14ac:dyDescent="0.25">
      <c r="B1879" t="s">
        <v>10845</v>
      </c>
    </row>
    <row r="1880" spans="1:2" hidden="1" outlineLevel="2" x14ac:dyDescent="0.25">
      <c r="B1880" t="s">
        <v>10845</v>
      </c>
    </row>
    <row r="1881" spans="1:2" outlineLevel="1" collapsed="1" x14ac:dyDescent="0.25">
      <c r="A1881" s="3" t="s">
        <v>21523</v>
      </c>
      <c r="B1881">
        <f>SUBTOTAL(3,B1878:B1880)</f>
        <v>3</v>
      </c>
    </row>
    <row r="1882" spans="1:2" hidden="1" outlineLevel="2" x14ac:dyDescent="0.25">
      <c r="B1882" t="s">
        <v>5163</v>
      </c>
    </row>
    <row r="1883" spans="1:2" hidden="1" outlineLevel="2" x14ac:dyDescent="0.25">
      <c r="B1883" t="s">
        <v>5163</v>
      </c>
    </row>
    <row r="1884" spans="1:2" outlineLevel="1" collapsed="1" x14ac:dyDescent="0.25">
      <c r="A1884" s="3" t="s">
        <v>21524</v>
      </c>
      <c r="B1884">
        <f>SUBTOTAL(3,B1882:B1883)</f>
        <v>2</v>
      </c>
    </row>
    <row r="1885" spans="1:2" hidden="1" outlineLevel="2" x14ac:dyDescent="0.25">
      <c r="B1885" t="s">
        <v>13136</v>
      </c>
    </row>
    <row r="1886" spans="1:2" outlineLevel="1" collapsed="1" x14ac:dyDescent="0.25">
      <c r="A1886" s="3" t="s">
        <v>21525</v>
      </c>
      <c r="B1886">
        <f>SUBTOTAL(3,B1885:B1885)</f>
        <v>1</v>
      </c>
    </row>
    <row r="1887" spans="1:2" hidden="1" outlineLevel="2" x14ac:dyDescent="0.25">
      <c r="B1887" t="s">
        <v>5773</v>
      </c>
    </row>
    <row r="1888" spans="1:2" outlineLevel="1" collapsed="1" x14ac:dyDescent="0.25">
      <c r="A1888" s="3" t="s">
        <v>21526</v>
      </c>
      <c r="B1888">
        <f>SUBTOTAL(3,B1887:B1887)</f>
        <v>1</v>
      </c>
    </row>
    <row r="1889" spans="1:2" hidden="1" outlineLevel="2" x14ac:dyDescent="0.25">
      <c r="B1889" t="s">
        <v>1066</v>
      </c>
    </row>
    <row r="1890" spans="1:2" hidden="1" outlineLevel="2" x14ac:dyDescent="0.25">
      <c r="B1890" t="s">
        <v>1066</v>
      </c>
    </row>
    <row r="1891" spans="1:2" hidden="1" outlineLevel="2" x14ac:dyDescent="0.25">
      <c r="B1891" t="s">
        <v>1066</v>
      </c>
    </row>
    <row r="1892" spans="1:2" hidden="1" outlineLevel="2" x14ac:dyDescent="0.25">
      <c r="B1892" t="s">
        <v>1066</v>
      </c>
    </row>
    <row r="1893" spans="1:2" hidden="1" outlineLevel="2" x14ac:dyDescent="0.25">
      <c r="B1893" t="s">
        <v>1066</v>
      </c>
    </row>
    <row r="1894" spans="1:2" outlineLevel="1" collapsed="1" x14ac:dyDescent="0.25">
      <c r="A1894" s="3" t="s">
        <v>21527</v>
      </c>
      <c r="B1894">
        <f>SUBTOTAL(3,B1889:B1893)</f>
        <v>5</v>
      </c>
    </row>
    <row r="1895" spans="1:2" hidden="1" outlineLevel="2" x14ac:dyDescent="0.25">
      <c r="B1895" t="s">
        <v>18063</v>
      </c>
    </row>
    <row r="1896" spans="1:2" outlineLevel="1" collapsed="1" x14ac:dyDescent="0.25">
      <c r="A1896" s="3" t="s">
        <v>21528</v>
      </c>
      <c r="B1896">
        <f>SUBTOTAL(3,B1895:B1895)</f>
        <v>1</v>
      </c>
    </row>
    <row r="1897" spans="1:2" hidden="1" outlineLevel="2" x14ac:dyDescent="0.25">
      <c r="B1897" t="s">
        <v>7270</v>
      </c>
    </row>
    <row r="1898" spans="1:2" outlineLevel="1" collapsed="1" x14ac:dyDescent="0.25">
      <c r="A1898" s="3" t="s">
        <v>21529</v>
      </c>
      <c r="B1898">
        <f>SUBTOTAL(3,B1897:B1897)</f>
        <v>1</v>
      </c>
    </row>
    <row r="1899" spans="1:2" hidden="1" outlineLevel="2" x14ac:dyDescent="0.25">
      <c r="B1899" t="s">
        <v>10684</v>
      </c>
    </row>
    <row r="1900" spans="1:2" outlineLevel="1" collapsed="1" x14ac:dyDescent="0.25">
      <c r="A1900" s="3" t="s">
        <v>21530</v>
      </c>
      <c r="B1900">
        <f>SUBTOTAL(3,B1899:B1899)</f>
        <v>1</v>
      </c>
    </row>
    <row r="1901" spans="1:2" hidden="1" outlineLevel="2" x14ac:dyDescent="0.25">
      <c r="B1901" t="s">
        <v>8003</v>
      </c>
    </row>
    <row r="1902" spans="1:2" outlineLevel="1" collapsed="1" x14ac:dyDescent="0.25">
      <c r="A1902" s="3" t="s">
        <v>21531</v>
      </c>
      <c r="B1902">
        <f>SUBTOTAL(3,B1901:B1901)</f>
        <v>1</v>
      </c>
    </row>
    <row r="1903" spans="1:2" hidden="1" outlineLevel="2" x14ac:dyDescent="0.25">
      <c r="B1903" t="s">
        <v>4148</v>
      </c>
    </row>
    <row r="1904" spans="1:2" hidden="1" outlineLevel="2" x14ac:dyDescent="0.25">
      <c r="B1904" t="s">
        <v>4148</v>
      </c>
    </row>
    <row r="1905" spans="1:2" outlineLevel="1" collapsed="1" x14ac:dyDescent="0.25">
      <c r="A1905" s="3" t="s">
        <v>21532</v>
      </c>
      <c r="B1905">
        <f>SUBTOTAL(3,B1903:B1904)</f>
        <v>2</v>
      </c>
    </row>
    <row r="1906" spans="1:2" hidden="1" outlineLevel="2" x14ac:dyDescent="0.25">
      <c r="B1906" t="s">
        <v>17906</v>
      </c>
    </row>
    <row r="1907" spans="1:2" outlineLevel="1" collapsed="1" x14ac:dyDescent="0.25">
      <c r="A1907" s="3" t="s">
        <v>21533</v>
      </c>
      <c r="B1907">
        <f>SUBTOTAL(3,B1906:B1906)</f>
        <v>1</v>
      </c>
    </row>
    <row r="1908" spans="1:2" hidden="1" outlineLevel="2" x14ac:dyDescent="0.25">
      <c r="B1908" t="s">
        <v>3773</v>
      </c>
    </row>
    <row r="1909" spans="1:2" outlineLevel="1" collapsed="1" x14ac:dyDescent="0.25">
      <c r="A1909" s="3" t="s">
        <v>21534</v>
      </c>
      <c r="B1909">
        <f>SUBTOTAL(3,B1908:B1908)</f>
        <v>1</v>
      </c>
    </row>
    <row r="1910" spans="1:2" hidden="1" outlineLevel="2" x14ac:dyDescent="0.25">
      <c r="B1910" t="s">
        <v>15576</v>
      </c>
    </row>
    <row r="1911" spans="1:2" outlineLevel="1" collapsed="1" x14ac:dyDescent="0.25">
      <c r="A1911" s="3" t="s">
        <v>21535</v>
      </c>
      <c r="B1911">
        <f>SUBTOTAL(3,B1910:B1910)</f>
        <v>1</v>
      </c>
    </row>
    <row r="1912" spans="1:2" hidden="1" outlineLevel="2" x14ac:dyDescent="0.25">
      <c r="B1912" t="s">
        <v>3483</v>
      </c>
    </row>
    <row r="1913" spans="1:2" hidden="1" outlineLevel="2" x14ac:dyDescent="0.25">
      <c r="B1913" t="s">
        <v>3483</v>
      </c>
    </row>
    <row r="1914" spans="1:2" hidden="1" outlineLevel="2" x14ac:dyDescent="0.25">
      <c r="B1914" t="s">
        <v>3483</v>
      </c>
    </row>
    <row r="1915" spans="1:2" hidden="1" outlineLevel="2" x14ac:dyDescent="0.25">
      <c r="B1915" t="s">
        <v>3483</v>
      </c>
    </row>
    <row r="1916" spans="1:2" outlineLevel="1" collapsed="1" x14ac:dyDescent="0.25">
      <c r="A1916" s="3" t="s">
        <v>21536</v>
      </c>
      <c r="B1916">
        <f>SUBTOTAL(3,B1912:B1915)</f>
        <v>4</v>
      </c>
    </row>
    <row r="1917" spans="1:2" hidden="1" outlineLevel="2" x14ac:dyDescent="0.25">
      <c r="B1917" t="s">
        <v>5833</v>
      </c>
    </row>
    <row r="1918" spans="1:2" hidden="1" outlineLevel="2" x14ac:dyDescent="0.25">
      <c r="B1918" t="s">
        <v>5833</v>
      </c>
    </row>
    <row r="1919" spans="1:2" outlineLevel="1" collapsed="1" x14ac:dyDescent="0.25">
      <c r="A1919" s="3" t="s">
        <v>21537</v>
      </c>
      <c r="B1919">
        <f>SUBTOTAL(3,B1917:B1918)</f>
        <v>2</v>
      </c>
    </row>
    <row r="1920" spans="1:2" hidden="1" outlineLevel="2" x14ac:dyDescent="0.25">
      <c r="B1920" t="s">
        <v>9609</v>
      </c>
    </row>
    <row r="1921" spans="1:2" outlineLevel="1" collapsed="1" x14ac:dyDescent="0.25">
      <c r="A1921" s="3" t="s">
        <v>21538</v>
      </c>
      <c r="B1921">
        <f>SUBTOTAL(3,B1920:B1920)</f>
        <v>1</v>
      </c>
    </row>
    <row r="1922" spans="1:2" hidden="1" outlineLevel="2" x14ac:dyDescent="0.25">
      <c r="B1922" t="s">
        <v>37</v>
      </c>
    </row>
    <row r="1923" spans="1:2" outlineLevel="1" collapsed="1" x14ac:dyDescent="0.25">
      <c r="A1923" s="3" t="s">
        <v>21539</v>
      </c>
      <c r="B1923">
        <f>SUBTOTAL(3,B1922:B1922)</f>
        <v>1</v>
      </c>
    </row>
    <row r="1924" spans="1:2" hidden="1" outlineLevel="2" x14ac:dyDescent="0.25">
      <c r="B1924" t="s">
        <v>523</v>
      </c>
    </row>
    <row r="1925" spans="1:2" hidden="1" outlineLevel="2" x14ac:dyDescent="0.25">
      <c r="B1925" t="s">
        <v>523</v>
      </c>
    </row>
    <row r="1926" spans="1:2" hidden="1" outlineLevel="2" x14ac:dyDescent="0.25">
      <c r="B1926" t="s">
        <v>523</v>
      </c>
    </row>
    <row r="1927" spans="1:2" hidden="1" outlineLevel="2" x14ac:dyDescent="0.25">
      <c r="B1927" t="s">
        <v>523</v>
      </c>
    </row>
    <row r="1928" spans="1:2" hidden="1" outlineLevel="2" x14ac:dyDescent="0.25">
      <c r="B1928" t="s">
        <v>523</v>
      </c>
    </row>
    <row r="1929" spans="1:2" hidden="1" outlineLevel="2" x14ac:dyDescent="0.25">
      <c r="B1929" t="s">
        <v>523</v>
      </c>
    </row>
    <row r="1930" spans="1:2" hidden="1" outlineLevel="2" x14ac:dyDescent="0.25">
      <c r="B1930" t="s">
        <v>523</v>
      </c>
    </row>
    <row r="1931" spans="1:2" outlineLevel="1" collapsed="1" x14ac:dyDescent="0.25">
      <c r="A1931" s="3" t="s">
        <v>21540</v>
      </c>
      <c r="B1931">
        <f>SUBTOTAL(3,B1924:B1930)</f>
        <v>7</v>
      </c>
    </row>
    <row r="1932" spans="1:2" hidden="1" outlineLevel="2" x14ac:dyDescent="0.25">
      <c r="B1932" t="s">
        <v>16141</v>
      </c>
    </row>
    <row r="1933" spans="1:2" outlineLevel="1" collapsed="1" x14ac:dyDescent="0.25">
      <c r="A1933" s="3" t="s">
        <v>21541</v>
      </c>
      <c r="B1933">
        <f>SUBTOTAL(3,B1932:B1932)</f>
        <v>1</v>
      </c>
    </row>
    <row r="1934" spans="1:2" hidden="1" outlineLevel="2" x14ac:dyDescent="0.25">
      <c r="B1934" t="s">
        <v>7956</v>
      </c>
    </row>
    <row r="1935" spans="1:2" hidden="1" outlineLevel="2" x14ac:dyDescent="0.25">
      <c r="B1935" t="s">
        <v>7956</v>
      </c>
    </row>
    <row r="1936" spans="1:2" hidden="1" outlineLevel="2" x14ac:dyDescent="0.25">
      <c r="B1936" t="s">
        <v>7956</v>
      </c>
    </row>
    <row r="1937" spans="1:2" hidden="1" outlineLevel="2" x14ac:dyDescent="0.25">
      <c r="B1937" t="s">
        <v>7956</v>
      </c>
    </row>
    <row r="1938" spans="1:2" outlineLevel="1" collapsed="1" x14ac:dyDescent="0.25">
      <c r="A1938" s="3" t="s">
        <v>21542</v>
      </c>
      <c r="B1938">
        <f>SUBTOTAL(3,B1934:B1937)</f>
        <v>4</v>
      </c>
    </row>
    <row r="1939" spans="1:2" hidden="1" outlineLevel="2" x14ac:dyDescent="0.25">
      <c r="B1939" t="s">
        <v>5200</v>
      </c>
    </row>
    <row r="1940" spans="1:2" outlineLevel="1" collapsed="1" x14ac:dyDescent="0.25">
      <c r="A1940" s="3" t="s">
        <v>21543</v>
      </c>
      <c r="B1940">
        <f>SUBTOTAL(3,B1939:B1939)</f>
        <v>1</v>
      </c>
    </row>
    <row r="1941" spans="1:2" hidden="1" outlineLevel="2" x14ac:dyDescent="0.25">
      <c r="B1941" t="s">
        <v>2074</v>
      </c>
    </row>
    <row r="1942" spans="1:2" hidden="1" outlineLevel="2" x14ac:dyDescent="0.25">
      <c r="B1942" t="s">
        <v>2074</v>
      </c>
    </row>
    <row r="1943" spans="1:2" hidden="1" outlineLevel="2" x14ac:dyDescent="0.25">
      <c r="B1943" t="s">
        <v>2074</v>
      </c>
    </row>
    <row r="1944" spans="1:2" outlineLevel="1" collapsed="1" x14ac:dyDescent="0.25">
      <c r="A1944" s="3" t="s">
        <v>21544</v>
      </c>
      <c r="B1944">
        <f>SUBTOTAL(3,B1941:B1943)</f>
        <v>3</v>
      </c>
    </row>
    <row r="1945" spans="1:2" hidden="1" outlineLevel="2" x14ac:dyDescent="0.25">
      <c r="B1945" t="s">
        <v>9435</v>
      </c>
    </row>
    <row r="1946" spans="1:2" hidden="1" outlineLevel="2" x14ac:dyDescent="0.25">
      <c r="B1946" t="s">
        <v>9435</v>
      </c>
    </row>
    <row r="1947" spans="1:2" hidden="1" outlineLevel="2" x14ac:dyDescent="0.25">
      <c r="B1947" t="s">
        <v>9435</v>
      </c>
    </row>
    <row r="1948" spans="1:2" outlineLevel="1" collapsed="1" x14ac:dyDescent="0.25">
      <c r="A1948" s="3" t="s">
        <v>21545</v>
      </c>
      <c r="B1948">
        <f>SUBTOTAL(3,B1945:B1947)</f>
        <v>3</v>
      </c>
    </row>
    <row r="1949" spans="1:2" hidden="1" outlineLevel="2" x14ac:dyDescent="0.25">
      <c r="B1949" t="s">
        <v>13202</v>
      </c>
    </row>
    <row r="1950" spans="1:2" outlineLevel="1" collapsed="1" x14ac:dyDescent="0.25">
      <c r="A1950" s="3" t="s">
        <v>21546</v>
      </c>
      <c r="B1950">
        <f>SUBTOTAL(3,B1949:B1949)</f>
        <v>1</v>
      </c>
    </row>
    <row r="1951" spans="1:2" hidden="1" outlineLevel="2" x14ac:dyDescent="0.25">
      <c r="B1951" t="s">
        <v>13679</v>
      </c>
    </row>
    <row r="1952" spans="1:2" outlineLevel="1" collapsed="1" x14ac:dyDescent="0.25">
      <c r="A1952" s="3" t="s">
        <v>21547</v>
      </c>
      <c r="B1952">
        <f>SUBTOTAL(3,B1951:B1951)</f>
        <v>1</v>
      </c>
    </row>
    <row r="1953" spans="1:2" hidden="1" outlineLevel="2" x14ac:dyDescent="0.25">
      <c r="B1953" t="s">
        <v>20944</v>
      </c>
    </row>
    <row r="1954" spans="1:2" outlineLevel="1" collapsed="1" x14ac:dyDescent="0.25">
      <c r="A1954" s="3" t="s">
        <v>21548</v>
      </c>
      <c r="B1954">
        <f>SUBTOTAL(3,B1953:B1953)</f>
        <v>1</v>
      </c>
    </row>
    <row r="1955" spans="1:2" hidden="1" outlineLevel="2" x14ac:dyDescent="0.25">
      <c r="B1955" t="s">
        <v>16236</v>
      </c>
    </row>
    <row r="1956" spans="1:2" outlineLevel="1" collapsed="1" x14ac:dyDescent="0.25">
      <c r="A1956" s="3" t="s">
        <v>21549</v>
      </c>
      <c r="B1956">
        <f>SUBTOTAL(3,B1955:B1955)</f>
        <v>1</v>
      </c>
    </row>
    <row r="1957" spans="1:2" hidden="1" outlineLevel="2" x14ac:dyDescent="0.25">
      <c r="B1957" t="s">
        <v>17569</v>
      </c>
    </row>
    <row r="1958" spans="1:2" outlineLevel="1" collapsed="1" x14ac:dyDescent="0.25">
      <c r="A1958" s="3" t="s">
        <v>21550</v>
      </c>
      <c r="B1958">
        <f>SUBTOTAL(3,B1957:B1957)</f>
        <v>1</v>
      </c>
    </row>
    <row r="1959" spans="1:2" hidden="1" outlineLevel="2" x14ac:dyDescent="0.25">
      <c r="B1959" t="s">
        <v>10574</v>
      </c>
    </row>
    <row r="1960" spans="1:2" outlineLevel="1" collapsed="1" x14ac:dyDescent="0.25">
      <c r="A1960" s="3" t="s">
        <v>21551</v>
      </c>
      <c r="B1960">
        <f>SUBTOTAL(3,B1959:B1959)</f>
        <v>1</v>
      </c>
    </row>
    <row r="1961" spans="1:2" hidden="1" outlineLevel="2" x14ac:dyDescent="0.25">
      <c r="B1961" t="s">
        <v>16390</v>
      </c>
    </row>
    <row r="1962" spans="1:2" outlineLevel="1" collapsed="1" x14ac:dyDescent="0.25">
      <c r="A1962" s="3" t="s">
        <v>21552</v>
      </c>
      <c r="B1962">
        <f>SUBTOTAL(3,B1961:B1961)</f>
        <v>1</v>
      </c>
    </row>
    <row r="1963" spans="1:2" hidden="1" outlineLevel="2" x14ac:dyDescent="0.25">
      <c r="B1963" t="s">
        <v>4607</v>
      </c>
    </row>
    <row r="1964" spans="1:2" hidden="1" outlineLevel="2" x14ac:dyDescent="0.25">
      <c r="B1964" t="s">
        <v>4607</v>
      </c>
    </row>
    <row r="1965" spans="1:2" hidden="1" outlineLevel="2" x14ac:dyDescent="0.25">
      <c r="B1965" t="s">
        <v>4607</v>
      </c>
    </row>
    <row r="1966" spans="1:2" outlineLevel="1" collapsed="1" x14ac:dyDescent="0.25">
      <c r="A1966" s="3" t="s">
        <v>21553</v>
      </c>
      <c r="B1966">
        <f>SUBTOTAL(3,B1963:B1965)</f>
        <v>3</v>
      </c>
    </row>
    <row r="1967" spans="1:2" hidden="1" outlineLevel="2" x14ac:dyDescent="0.25">
      <c r="B1967" t="s">
        <v>19716</v>
      </c>
    </row>
    <row r="1968" spans="1:2" outlineLevel="1" collapsed="1" x14ac:dyDescent="0.25">
      <c r="A1968" s="3" t="s">
        <v>21554</v>
      </c>
      <c r="B1968">
        <f>SUBTOTAL(3,B1967:B1967)</f>
        <v>1</v>
      </c>
    </row>
    <row r="1969" spans="1:2" hidden="1" outlineLevel="2" x14ac:dyDescent="0.25">
      <c r="B1969" t="s">
        <v>2526</v>
      </c>
    </row>
    <row r="1970" spans="1:2" outlineLevel="1" collapsed="1" x14ac:dyDescent="0.25">
      <c r="A1970" s="3" t="s">
        <v>21555</v>
      </c>
      <c r="B1970">
        <f>SUBTOTAL(3,B1969:B1969)</f>
        <v>1</v>
      </c>
    </row>
    <row r="1971" spans="1:2" hidden="1" outlineLevel="2" x14ac:dyDescent="0.25">
      <c r="B1971" t="s">
        <v>19649</v>
      </c>
    </row>
    <row r="1972" spans="1:2" outlineLevel="1" collapsed="1" x14ac:dyDescent="0.25">
      <c r="A1972" s="3" t="s">
        <v>21556</v>
      </c>
      <c r="B1972">
        <f>SUBTOTAL(3,B1971:B1971)</f>
        <v>1</v>
      </c>
    </row>
    <row r="1973" spans="1:2" hidden="1" outlineLevel="2" x14ac:dyDescent="0.25">
      <c r="B1973" t="s">
        <v>4042</v>
      </c>
    </row>
    <row r="1974" spans="1:2" hidden="1" outlineLevel="2" x14ac:dyDescent="0.25">
      <c r="B1974" t="s">
        <v>4042</v>
      </c>
    </row>
    <row r="1975" spans="1:2" outlineLevel="1" collapsed="1" x14ac:dyDescent="0.25">
      <c r="A1975" s="3" t="s">
        <v>21557</v>
      </c>
      <c r="B1975">
        <f>SUBTOTAL(3,B1973:B1974)</f>
        <v>2</v>
      </c>
    </row>
    <row r="1976" spans="1:2" hidden="1" outlineLevel="2" x14ac:dyDescent="0.25">
      <c r="B1976" t="s">
        <v>3889</v>
      </c>
    </row>
    <row r="1977" spans="1:2" hidden="1" outlineLevel="2" x14ac:dyDescent="0.25">
      <c r="B1977" t="s">
        <v>3889</v>
      </c>
    </row>
    <row r="1978" spans="1:2" outlineLevel="1" collapsed="1" x14ac:dyDescent="0.25">
      <c r="A1978" s="3" t="s">
        <v>21558</v>
      </c>
      <c r="B1978">
        <f>SUBTOTAL(3,B1976:B1977)</f>
        <v>2</v>
      </c>
    </row>
    <row r="1979" spans="1:2" hidden="1" outlineLevel="2" x14ac:dyDescent="0.25">
      <c r="B1979" t="s">
        <v>18538</v>
      </c>
    </row>
    <row r="1980" spans="1:2" outlineLevel="1" collapsed="1" x14ac:dyDescent="0.25">
      <c r="A1980" s="3" t="s">
        <v>21559</v>
      </c>
      <c r="B1980">
        <f>SUBTOTAL(3,B1979:B1979)</f>
        <v>1</v>
      </c>
    </row>
    <row r="1981" spans="1:2" hidden="1" outlineLevel="2" x14ac:dyDescent="0.25">
      <c r="B1981" t="s">
        <v>49</v>
      </c>
    </row>
    <row r="1982" spans="1:2" hidden="1" outlineLevel="2" x14ac:dyDescent="0.25">
      <c r="B1982" t="s">
        <v>49</v>
      </c>
    </row>
    <row r="1983" spans="1:2" hidden="1" outlineLevel="2" x14ac:dyDescent="0.25">
      <c r="B1983" t="s">
        <v>49</v>
      </c>
    </row>
    <row r="1984" spans="1:2" hidden="1" outlineLevel="2" x14ac:dyDescent="0.25">
      <c r="B1984" t="s">
        <v>49</v>
      </c>
    </row>
    <row r="1985" spans="1:2" hidden="1" outlineLevel="2" x14ac:dyDescent="0.25">
      <c r="B1985" t="s">
        <v>49</v>
      </c>
    </row>
    <row r="1986" spans="1:2" hidden="1" outlineLevel="2" x14ac:dyDescent="0.25">
      <c r="B1986" t="s">
        <v>49</v>
      </c>
    </row>
    <row r="1987" spans="1:2" hidden="1" outlineLevel="2" x14ac:dyDescent="0.25">
      <c r="B1987" t="s">
        <v>49</v>
      </c>
    </row>
    <row r="1988" spans="1:2" outlineLevel="1" collapsed="1" x14ac:dyDescent="0.25">
      <c r="A1988" s="3" t="s">
        <v>21560</v>
      </c>
      <c r="B1988">
        <f>SUBTOTAL(3,B1981:B1987)</f>
        <v>7</v>
      </c>
    </row>
    <row r="1989" spans="1:2" hidden="1" outlineLevel="2" x14ac:dyDescent="0.25">
      <c r="B1989" t="s">
        <v>18467</v>
      </c>
    </row>
    <row r="1990" spans="1:2" hidden="1" outlineLevel="2" x14ac:dyDescent="0.25">
      <c r="B1990" t="s">
        <v>18467</v>
      </c>
    </row>
    <row r="1991" spans="1:2" outlineLevel="1" collapsed="1" x14ac:dyDescent="0.25">
      <c r="A1991" s="3" t="s">
        <v>21561</v>
      </c>
      <c r="B1991">
        <f>SUBTOTAL(3,B1989:B1990)</f>
        <v>2</v>
      </c>
    </row>
    <row r="1992" spans="1:2" hidden="1" outlineLevel="2" x14ac:dyDescent="0.25">
      <c r="B1992" t="s">
        <v>18616</v>
      </c>
    </row>
    <row r="1993" spans="1:2" outlineLevel="1" collapsed="1" x14ac:dyDescent="0.25">
      <c r="A1993" s="3" t="s">
        <v>21562</v>
      </c>
      <c r="B1993">
        <f>SUBTOTAL(3,B1992:B1992)</f>
        <v>1</v>
      </c>
    </row>
    <row r="1994" spans="1:2" hidden="1" outlineLevel="2" x14ac:dyDescent="0.25">
      <c r="B1994" t="s">
        <v>16299</v>
      </c>
    </row>
    <row r="1995" spans="1:2" outlineLevel="1" collapsed="1" x14ac:dyDescent="0.25">
      <c r="A1995" s="3" t="s">
        <v>21563</v>
      </c>
      <c r="B1995">
        <f>SUBTOTAL(3,B1994:B1994)</f>
        <v>1</v>
      </c>
    </row>
    <row r="1996" spans="1:2" hidden="1" outlineLevel="2" x14ac:dyDescent="0.25">
      <c r="B1996" t="s">
        <v>12182</v>
      </c>
    </row>
    <row r="1997" spans="1:2" hidden="1" outlineLevel="2" x14ac:dyDescent="0.25">
      <c r="B1997" t="s">
        <v>12182</v>
      </c>
    </row>
    <row r="1998" spans="1:2" outlineLevel="1" collapsed="1" x14ac:dyDescent="0.25">
      <c r="A1998" s="3" t="s">
        <v>21564</v>
      </c>
      <c r="B1998">
        <f>SUBTOTAL(3,B1996:B1997)</f>
        <v>2</v>
      </c>
    </row>
    <row r="1999" spans="1:2" hidden="1" outlineLevel="2" x14ac:dyDescent="0.25">
      <c r="B1999" t="s">
        <v>10923</v>
      </c>
    </row>
    <row r="2000" spans="1:2" outlineLevel="1" collapsed="1" x14ac:dyDescent="0.25">
      <c r="A2000" s="3" t="s">
        <v>21565</v>
      </c>
      <c r="B2000">
        <f>SUBTOTAL(3,B1999:B1999)</f>
        <v>1</v>
      </c>
    </row>
    <row r="2001" spans="1:2" hidden="1" outlineLevel="2" x14ac:dyDescent="0.25">
      <c r="B2001" t="s">
        <v>8254</v>
      </c>
    </row>
    <row r="2002" spans="1:2" outlineLevel="1" collapsed="1" x14ac:dyDescent="0.25">
      <c r="A2002" s="3" t="s">
        <v>21566</v>
      </c>
      <c r="B2002">
        <f>SUBTOTAL(3,B2001:B2001)</f>
        <v>1</v>
      </c>
    </row>
    <row r="2003" spans="1:2" hidden="1" outlineLevel="2" x14ac:dyDescent="0.25">
      <c r="B2003" t="s">
        <v>5401</v>
      </c>
    </row>
    <row r="2004" spans="1:2" outlineLevel="1" collapsed="1" x14ac:dyDescent="0.25">
      <c r="A2004" s="3" t="s">
        <v>21567</v>
      </c>
      <c r="B2004">
        <f>SUBTOTAL(3,B2003:B2003)</f>
        <v>1</v>
      </c>
    </row>
    <row r="2005" spans="1:2" hidden="1" outlineLevel="2" x14ac:dyDescent="0.25">
      <c r="B2005" t="s">
        <v>5427</v>
      </c>
    </row>
    <row r="2006" spans="1:2" outlineLevel="1" collapsed="1" x14ac:dyDescent="0.25">
      <c r="A2006" s="3" t="s">
        <v>21568</v>
      </c>
      <c r="B2006">
        <f>SUBTOTAL(3,B2005:B2005)</f>
        <v>1</v>
      </c>
    </row>
    <row r="2007" spans="1:2" hidden="1" outlineLevel="2" x14ac:dyDescent="0.25">
      <c r="B2007" t="s">
        <v>14969</v>
      </c>
    </row>
    <row r="2008" spans="1:2" outlineLevel="1" collapsed="1" x14ac:dyDescent="0.25">
      <c r="A2008" s="3" t="s">
        <v>21569</v>
      </c>
      <c r="B2008">
        <f>SUBTOTAL(3,B2007:B2007)</f>
        <v>1</v>
      </c>
    </row>
    <row r="2009" spans="1:2" hidden="1" outlineLevel="2" x14ac:dyDescent="0.25">
      <c r="B2009" t="s">
        <v>9480</v>
      </c>
    </row>
    <row r="2010" spans="1:2" outlineLevel="1" collapsed="1" x14ac:dyDescent="0.25">
      <c r="A2010" s="3" t="s">
        <v>21570</v>
      </c>
      <c r="B2010">
        <f>SUBTOTAL(3,B2009:B2009)</f>
        <v>1</v>
      </c>
    </row>
    <row r="2011" spans="1:2" hidden="1" outlineLevel="2" x14ac:dyDescent="0.25">
      <c r="B2011" t="s">
        <v>10448</v>
      </c>
    </row>
    <row r="2012" spans="1:2" hidden="1" outlineLevel="2" x14ac:dyDescent="0.25">
      <c r="B2012" t="s">
        <v>10448</v>
      </c>
    </row>
    <row r="2013" spans="1:2" hidden="1" outlineLevel="2" x14ac:dyDescent="0.25">
      <c r="B2013" t="s">
        <v>10448</v>
      </c>
    </row>
    <row r="2014" spans="1:2" hidden="1" outlineLevel="2" x14ac:dyDescent="0.25">
      <c r="B2014" t="s">
        <v>10448</v>
      </c>
    </row>
    <row r="2015" spans="1:2" hidden="1" outlineLevel="2" x14ac:dyDescent="0.25">
      <c r="B2015" t="s">
        <v>10448</v>
      </c>
    </row>
    <row r="2016" spans="1:2" hidden="1" outlineLevel="2" x14ac:dyDescent="0.25">
      <c r="B2016" t="s">
        <v>10448</v>
      </c>
    </row>
    <row r="2017" spans="1:2" outlineLevel="1" collapsed="1" x14ac:dyDescent="0.25">
      <c r="A2017" s="3" t="s">
        <v>21571</v>
      </c>
      <c r="B2017">
        <f>SUBTOTAL(3,B2011:B2016)</f>
        <v>6</v>
      </c>
    </row>
    <row r="2018" spans="1:2" hidden="1" outlineLevel="2" x14ac:dyDescent="0.25">
      <c r="B2018" t="s">
        <v>20876</v>
      </c>
    </row>
    <row r="2019" spans="1:2" outlineLevel="1" collapsed="1" x14ac:dyDescent="0.25">
      <c r="A2019" s="3" t="s">
        <v>21572</v>
      </c>
      <c r="B2019">
        <f>SUBTOTAL(3,B2018:B2018)</f>
        <v>1</v>
      </c>
    </row>
    <row r="2020" spans="1:2" hidden="1" outlineLevel="2" x14ac:dyDescent="0.25">
      <c r="B2020" t="s">
        <v>10956</v>
      </c>
    </row>
    <row r="2021" spans="1:2" outlineLevel="1" collapsed="1" x14ac:dyDescent="0.25">
      <c r="A2021" s="3" t="s">
        <v>21573</v>
      </c>
      <c r="B2021">
        <f>SUBTOTAL(3,B2020:B2020)</f>
        <v>1</v>
      </c>
    </row>
    <row r="2022" spans="1:2" hidden="1" outlineLevel="2" x14ac:dyDescent="0.25">
      <c r="B2022" t="s">
        <v>1090</v>
      </c>
    </row>
    <row r="2023" spans="1:2" hidden="1" outlineLevel="2" x14ac:dyDescent="0.25">
      <c r="B2023" t="s">
        <v>1090</v>
      </c>
    </row>
    <row r="2024" spans="1:2" outlineLevel="1" collapsed="1" x14ac:dyDescent="0.25">
      <c r="A2024" s="3" t="s">
        <v>21574</v>
      </c>
      <c r="B2024">
        <f>SUBTOTAL(3,B2022:B2023)</f>
        <v>2</v>
      </c>
    </row>
    <row r="2025" spans="1:2" hidden="1" outlineLevel="2" x14ac:dyDescent="0.25">
      <c r="B2025" t="s">
        <v>15610</v>
      </c>
    </row>
    <row r="2026" spans="1:2" outlineLevel="1" collapsed="1" x14ac:dyDescent="0.25">
      <c r="A2026" s="3" t="s">
        <v>21575</v>
      </c>
      <c r="B2026">
        <f>SUBTOTAL(3,B2025:B2025)</f>
        <v>1</v>
      </c>
    </row>
    <row r="2027" spans="1:2" hidden="1" outlineLevel="2" x14ac:dyDescent="0.25">
      <c r="B2027" t="s">
        <v>14653</v>
      </c>
    </row>
    <row r="2028" spans="1:2" outlineLevel="1" collapsed="1" x14ac:dyDescent="0.25">
      <c r="A2028" s="3" t="s">
        <v>21576</v>
      </c>
      <c r="B2028">
        <f>SUBTOTAL(3,B2027:B2027)</f>
        <v>1</v>
      </c>
    </row>
    <row r="2029" spans="1:2" hidden="1" outlineLevel="2" x14ac:dyDescent="0.25">
      <c r="B2029" t="s">
        <v>10333</v>
      </c>
    </row>
    <row r="2030" spans="1:2" outlineLevel="1" collapsed="1" x14ac:dyDescent="0.25">
      <c r="A2030" s="3" t="s">
        <v>21577</v>
      </c>
      <c r="B2030">
        <f>SUBTOTAL(3,B2029:B2029)</f>
        <v>1</v>
      </c>
    </row>
    <row r="2031" spans="1:2" hidden="1" outlineLevel="2" x14ac:dyDescent="0.25">
      <c r="B2031" t="s">
        <v>4462</v>
      </c>
    </row>
    <row r="2032" spans="1:2" outlineLevel="1" collapsed="1" x14ac:dyDescent="0.25">
      <c r="A2032" s="3" t="s">
        <v>21578</v>
      </c>
      <c r="B2032">
        <f>SUBTOTAL(3,B2031:B2031)</f>
        <v>1</v>
      </c>
    </row>
    <row r="2033" spans="1:2" hidden="1" outlineLevel="2" x14ac:dyDescent="0.25">
      <c r="B2033" t="s">
        <v>17213</v>
      </c>
    </row>
    <row r="2034" spans="1:2" outlineLevel="1" collapsed="1" x14ac:dyDescent="0.25">
      <c r="A2034" s="3" t="s">
        <v>21579</v>
      </c>
      <c r="B2034">
        <f>SUBTOTAL(3,B2033:B2033)</f>
        <v>1</v>
      </c>
    </row>
    <row r="2035" spans="1:2" hidden="1" outlineLevel="2" x14ac:dyDescent="0.25">
      <c r="B2035" t="s">
        <v>16114</v>
      </c>
    </row>
    <row r="2036" spans="1:2" outlineLevel="1" collapsed="1" x14ac:dyDescent="0.25">
      <c r="A2036" s="3" t="s">
        <v>21580</v>
      </c>
      <c r="B2036">
        <f>SUBTOTAL(3,B2035:B2035)</f>
        <v>1</v>
      </c>
    </row>
    <row r="2037" spans="1:2" hidden="1" outlineLevel="2" x14ac:dyDescent="0.25">
      <c r="B2037" t="s">
        <v>16130</v>
      </c>
    </row>
    <row r="2038" spans="1:2" outlineLevel="1" collapsed="1" x14ac:dyDescent="0.25">
      <c r="A2038" s="3" t="s">
        <v>21581</v>
      </c>
      <c r="B2038">
        <f>SUBTOTAL(3,B2037:B2037)</f>
        <v>1</v>
      </c>
    </row>
    <row r="2039" spans="1:2" hidden="1" outlineLevel="2" x14ac:dyDescent="0.25">
      <c r="B2039" t="s">
        <v>9399</v>
      </c>
    </row>
    <row r="2040" spans="1:2" hidden="1" outlineLevel="2" x14ac:dyDescent="0.25">
      <c r="B2040" t="s">
        <v>9399</v>
      </c>
    </row>
    <row r="2041" spans="1:2" outlineLevel="1" collapsed="1" x14ac:dyDescent="0.25">
      <c r="A2041" s="3" t="s">
        <v>21582</v>
      </c>
      <c r="B2041">
        <f>SUBTOTAL(3,B2039:B2040)</f>
        <v>2</v>
      </c>
    </row>
    <row r="2042" spans="1:2" hidden="1" outlineLevel="2" x14ac:dyDescent="0.25">
      <c r="B2042" t="s">
        <v>19839</v>
      </c>
    </row>
    <row r="2043" spans="1:2" outlineLevel="1" collapsed="1" x14ac:dyDescent="0.25">
      <c r="A2043" s="3" t="s">
        <v>21583</v>
      </c>
      <c r="B2043">
        <f>SUBTOTAL(3,B2042:B2042)</f>
        <v>1</v>
      </c>
    </row>
    <row r="2044" spans="1:2" hidden="1" outlineLevel="2" x14ac:dyDescent="0.25">
      <c r="B2044" t="s">
        <v>5346</v>
      </c>
    </row>
    <row r="2045" spans="1:2" outlineLevel="1" collapsed="1" x14ac:dyDescent="0.25">
      <c r="A2045" s="3" t="s">
        <v>21584</v>
      </c>
      <c r="B2045">
        <f>SUBTOTAL(3,B2044:B2044)</f>
        <v>1</v>
      </c>
    </row>
    <row r="2046" spans="1:2" hidden="1" outlineLevel="2" x14ac:dyDescent="0.25">
      <c r="B2046" t="s">
        <v>12197</v>
      </c>
    </row>
    <row r="2047" spans="1:2" hidden="1" outlineLevel="2" x14ac:dyDescent="0.25">
      <c r="B2047" t="s">
        <v>12197</v>
      </c>
    </row>
    <row r="2048" spans="1:2" outlineLevel="1" collapsed="1" x14ac:dyDescent="0.25">
      <c r="A2048" s="3" t="s">
        <v>21585</v>
      </c>
      <c r="B2048">
        <f>SUBTOTAL(3,B2046:B2047)</f>
        <v>2</v>
      </c>
    </row>
    <row r="2049" spans="1:2" hidden="1" outlineLevel="2" x14ac:dyDescent="0.25">
      <c r="B2049" t="s">
        <v>3588</v>
      </c>
    </row>
    <row r="2050" spans="1:2" outlineLevel="1" collapsed="1" x14ac:dyDescent="0.25">
      <c r="A2050" s="3" t="s">
        <v>21586</v>
      </c>
      <c r="B2050">
        <f>SUBTOTAL(3,B2049:B2049)</f>
        <v>1</v>
      </c>
    </row>
    <row r="2051" spans="1:2" hidden="1" outlineLevel="2" x14ac:dyDescent="0.25">
      <c r="B2051" t="s">
        <v>20414</v>
      </c>
    </row>
    <row r="2052" spans="1:2" outlineLevel="1" collapsed="1" x14ac:dyDescent="0.25">
      <c r="A2052" s="3" t="s">
        <v>21587</v>
      </c>
      <c r="B2052">
        <f>SUBTOTAL(3,B2051:B2051)</f>
        <v>1</v>
      </c>
    </row>
    <row r="2053" spans="1:2" hidden="1" outlineLevel="2" x14ac:dyDescent="0.25">
      <c r="B2053" t="s">
        <v>535</v>
      </c>
    </row>
    <row r="2054" spans="1:2" hidden="1" outlineLevel="2" x14ac:dyDescent="0.25">
      <c r="B2054" t="s">
        <v>535</v>
      </c>
    </row>
    <row r="2055" spans="1:2" hidden="1" outlineLevel="2" x14ac:dyDescent="0.25">
      <c r="B2055" t="s">
        <v>535</v>
      </c>
    </row>
    <row r="2056" spans="1:2" hidden="1" outlineLevel="2" x14ac:dyDescent="0.25">
      <c r="B2056" t="s">
        <v>535</v>
      </c>
    </row>
    <row r="2057" spans="1:2" hidden="1" outlineLevel="2" x14ac:dyDescent="0.25">
      <c r="B2057" t="s">
        <v>535</v>
      </c>
    </row>
    <row r="2058" spans="1:2" hidden="1" outlineLevel="2" x14ac:dyDescent="0.25">
      <c r="B2058" t="s">
        <v>535</v>
      </c>
    </row>
    <row r="2059" spans="1:2" hidden="1" outlineLevel="2" x14ac:dyDescent="0.25">
      <c r="B2059" t="s">
        <v>535</v>
      </c>
    </row>
    <row r="2060" spans="1:2" hidden="1" outlineLevel="2" x14ac:dyDescent="0.25">
      <c r="B2060" t="s">
        <v>535</v>
      </c>
    </row>
    <row r="2061" spans="1:2" hidden="1" outlineLevel="2" x14ac:dyDescent="0.25">
      <c r="B2061" t="s">
        <v>535</v>
      </c>
    </row>
    <row r="2062" spans="1:2" hidden="1" outlineLevel="2" x14ac:dyDescent="0.25">
      <c r="B2062" t="s">
        <v>535</v>
      </c>
    </row>
    <row r="2063" spans="1:2" hidden="1" outlineLevel="2" x14ac:dyDescent="0.25">
      <c r="B2063" t="s">
        <v>535</v>
      </c>
    </row>
    <row r="2064" spans="1:2" hidden="1" outlineLevel="2" x14ac:dyDescent="0.25">
      <c r="B2064" t="s">
        <v>535</v>
      </c>
    </row>
    <row r="2065" spans="1:2" outlineLevel="1" collapsed="1" x14ac:dyDescent="0.25">
      <c r="A2065" s="3" t="s">
        <v>21588</v>
      </c>
      <c r="B2065">
        <f>SUBTOTAL(3,B2053:B2064)</f>
        <v>12</v>
      </c>
    </row>
    <row r="2066" spans="1:2" hidden="1" outlineLevel="2" x14ac:dyDescent="0.25">
      <c r="B2066" t="s">
        <v>12566</v>
      </c>
    </row>
    <row r="2067" spans="1:2" outlineLevel="1" collapsed="1" x14ac:dyDescent="0.25">
      <c r="A2067" s="3" t="s">
        <v>21589</v>
      </c>
      <c r="B2067">
        <f>SUBTOTAL(3,B2066:B2066)</f>
        <v>1</v>
      </c>
    </row>
    <row r="2068" spans="1:2" hidden="1" outlineLevel="2" x14ac:dyDescent="0.25">
      <c r="B2068" t="s">
        <v>4240</v>
      </c>
    </row>
    <row r="2069" spans="1:2" hidden="1" outlineLevel="2" x14ac:dyDescent="0.25">
      <c r="B2069" t="s">
        <v>4240</v>
      </c>
    </row>
    <row r="2070" spans="1:2" outlineLevel="1" collapsed="1" x14ac:dyDescent="0.25">
      <c r="A2070" s="3" t="s">
        <v>21590</v>
      </c>
      <c r="B2070">
        <f>SUBTOTAL(3,B2068:B2069)</f>
        <v>2</v>
      </c>
    </row>
    <row r="2071" spans="1:2" hidden="1" outlineLevel="2" x14ac:dyDescent="0.25">
      <c r="B2071" t="s">
        <v>1440</v>
      </c>
    </row>
    <row r="2072" spans="1:2" outlineLevel="1" collapsed="1" x14ac:dyDescent="0.25">
      <c r="A2072" s="3" t="s">
        <v>21591</v>
      </c>
      <c r="B2072">
        <f>SUBTOTAL(3,B2071:B2071)</f>
        <v>1</v>
      </c>
    </row>
    <row r="2073" spans="1:2" hidden="1" outlineLevel="2" x14ac:dyDescent="0.25">
      <c r="B2073" t="s">
        <v>7676</v>
      </c>
    </row>
    <row r="2074" spans="1:2" outlineLevel="1" collapsed="1" x14ac:dyDescent="0.25">
      <c r="A2074" s="3" t="s">
        <v>21592</v>
      </c>
      <c r="B2074">
        <f>SUBTOTAL(3,B2073:B2073)</f>
        <v>1</v>
      </c>
    </row>
    <row r="2075" spans="1:2" hidden="1" outlineLevel="2" x14ac:dyDescent="0.25">
      <c r="B2075" t="s">
        <v>4426</v>
      </c>
    </row>
    <row r="2076" spans="1:2" outlineLevel="1" collapsed="1" x14ac:dyDescent="0.25">
      <c r="A2076" s="3" t="s">
        <v>21593</v>
      </c>
      <c r="B2076">
        <f>SUBTOTAL(3,B2075:B2075)</f>
        <v>1</v>
      </c>
    </row>
    <row r="2077" spans="1:2" hidden="1" outlineLevel="2" x14ac:dyDescent="0.25">
      <c r="B2077" t="s">
        <v>7438</v>
      </c>
    </row>
    <row r="2078" spans="1:2" outlineLevel="1" collapsed="1" x14ac:dyDescent="0.25">
      <c r="A2078" s="3" t="s">
        <v>21594</v>
      </c>
      <c r="B2078">
        <f>SUBTOTAL(3,B2077:B2077)</f>
        <v>1</v>
      </c>
    </row>
    <row r="2079" spans="1:2" hidden="1" outlineLevel="2" x14ac:dyDescent="0.25">
      <c r="B2079" t="s">
        <v>512</v>
      </c>
    </row>
    <row r="2080" spans="1:2" hidden="1" outlineLevel="2" x14ac:dyDescent="0.25">
      <c r="B2080" t="s">
        <v>512</v>
      </c>
    </row>
    <row r="2081" spans="2:2" hidden="1" outlineLevel="2" x14ac:dyDescent="0.25">
      <c r="B2081" t="s">
        <v>512</v>
      </c>
    </row>
    <row r="2082" spans="2:2" hidden="1" outlineLevel="2" x14ac:dyDescent="0.25">
      <c r="B2082" t="s">
        <v>512</v>
      </c>
    </row>
    <row r="2083" spans="2:2" hidden="1" outlineLevel="2" x14ac:dyDescent="0.25">
      <c r="B2083" t="s">
        <v>512</v>
      </c>
    </row>
    <row r="2084" spans="2:2" hidden="1" outlineLevel="2" x14ac:dyDescent="0.25">
      <c r="B2084" t="s">
        <v>512</v>
      </c>
    </row>
    <row r="2085" spans="2:2" hidden="1" outlineLevel="2" x14ac:dyDescent="0.25">
      <c r="B2085" t="s">
        <v>512</v>
      </c>
    </row>
    <row r="2086" spans="2:2" hidden="1" outlineLevel="2" x14ac:dyDescent="0.25">
      <c r="B2086" t="s">
        <v>512</v>
      </c>
    </row>
    <row r="2087" spans="2:2" hidden="1" outlineLevel="2" x14ac:dyDescent="0.25">
      <c r="B2087" t="s">
        <v>512</v>
      </c>
    </row>
    <row r="2088" spans="2:2" hidden="1" outlineLevel="2" x14ac:dyDescent="0.25">
      <c r="B2088" t="s">
        <v>512</v>
      </c>
    </row>
    <row r="2089" spans="2:2" hidden="1" outlineLevel="2" x14ac:dyDescent="0.25">
      <c r="B2089" t="s">
        <v>512</v>
      </c>
    </row>
    <row r="2090" spans="2:2" hidden="1" outlineLevel="2" x14ac:dyDescent="0.25">
      <c r="B2090" t="s">
        <v>512</v>
      </c>
    </row>
    <row r="2091" spans="2:2" hidden="1" outlineLevel="2" x14ac:dyDescent="0.25">
      <c r="B2091" t="s">
        <v>512</v>
      </c>
    </row>
    <row r="2092" spans="2:2" hidden="1" outlineLevel="2" x14ac:dyDescent="0.25">
      <c r="B2092" t="s">
        <v>512</v>
      </c>
    </row>
    <row r="2093" spans="2:2" hidden="1" outlineLevel="2" x14ac:dyDescent="0.25">
      <c r="B2093" t="s">
        <v>512</v>
      </c>
    </row>
    <row r="2094" spans="2:2" hidden="1" outlineLevel="2" x14ac:dyDescent="0.25">
      <c r="B2094" t="s">
        <v>512</v>
      </c>
    </row>
    <row r="2095" spans="2:2" hidden="1" outlineLevel="2" x14ac:dyDescent="0.25">
      <c r="B2095" t="s">
        <v>512</v>
      </c>
    </row>
    <row r="2096" spans="2:2" hidden="1" outlineLevel="2" x14ac:dyDescent="0.25">
      <c r="B2096" t="s">
        <v>512</v>
      </c>
    </row>
    <row r="2097" spans="1:2" outlineLevel="1" collapsed="1" x14ac:dyDescent="0.25">
      <c r="A2097" s="3" t="s">
        <v>21595</v>
      </c>
      <c r="B2097">
        <f>SUBTOTAL(3,B2079:B2096)</f>
        <v>18</v>
      </c>
    </row>
    <row r="2098" spans="1:2" hidden="1" outlineLevel="2" x14ac:dyDescent="0.25">
      <c r="B2098" t="s">
        <v>1736</v>
      </c>
    </row>
    <row r="2099" spans="1:2" hidden="1" outlineLevel="2" x14ac:dyDescent="0.25">
      <c r="B2099" t="s">
        <v>1736</v>
      </c>
    </row>
    <row r="2100" spans="1:2" hidden="1" outlineLevel="2" x14ac:dyDescent="0.25">
      <c r="B2100" t="s">
        <v>1736</v>
      </c>
    </row>
    <row r="2101" spans="1:2" hidden="1" outlineLevel="2" x14ac:dyDescent="0.25">
      <c r="B2101" t="s">
        <v>1736</v>
      </c>
    </row>
    <row r="2102" spans="1:2" outlineLevel="1" collapsed="1" x14ac:dyDescent="0.25">
      <c r="A2102" s="3" t="s">
        <v>21596</v>
      </c>
      <c r="B2102">
        <f>SUBTOTAL(3,B2098:B2101)</f>
        <v>4</v>
      </c>
    </row>
    <row r="2103" spans="1:2" hidden="1" outlineLevel="2" x14ac:dyDescent="0.25">
      <c r="B2103" t="s">
        <v>45</v>
      </c>
    </row>
    <row r="2104" spans="1:2" hidden="1" outlineLevel="2" x14ac:dyDescent="0.25">
      <c r="B2104" t="s">
        <v>45</v>
      </c>
    </row>
    <row r="2105" spans="1:2" hidden="1" outlineLevel="2" x14ac:dyDescent="0.25">
      <c r="B2105" t="s">
        <v>45</v>
      </c>
    </row>
    <row r="2106" spans="1:2" outlineLevel="1" collapsed="1" x14ac:dyDescent="0.25">
      <c r="A2106" s="3" t="s">
        <v>21597</v>
      </c>
      <c r="B2106">
        <f>SUBTOTAL(3,B2103:B2105)</f>
        <v>3</v>
      </c>
    </row>
    <row r="2107" spans="1:2" hidden="1" outlineLevel="2" x14ac:dyDescent="0.25">
      <c r="B2107" t="s">
        <v>10462</v>
      </c>
    </row>
    <row r="2108" spans="1:2" outlineLevel="1" collapsed="1" x14ac:dyDescent="0.25">
      <c r="A2108" s="3" t="s">
        <v>21598</v>
      </c>
      <c r="B2108">
        <f>SUBTOTAL(3,B2107:B2107)</f>
        <v>1</v>
      </c>
    </row>
    <row r="2109" spans="1:2" hidden="1" outlineLevel="2" x14ac:dyDescent="0.25">
      <c r="B2109" t="s">
        <v>18449</v>
      </c>
    </row>
    <row r="2110" spans="1:2" outlineLevel="1" collapsed="1" x14ac:dyDescent="0.25">
      <c r="A2110" s="3" t="s">
        <v>21599</v>
      </c>
      <c r="B2110">
        <f>SUBTOTAL(3,B2109:B2109)</f>
        <v>1</v>
      </c>
    </row>
    <row r="2111" spans="1:2" hidden="1" outlineLevel="2" x14ac:dyDescent="0.25">
      <c r="B2111" t="s">
        <v>17247</v>
      </c>
    </row>
    <row r="2112" spans="1:2" outlineLevel="1" collapsed="1" x14ac:dyDescent="0.25">
      <c r="A2112" s="3" t="s">
        <v>21600</v>
      </c>
      <c r="B2112">
        <f>SUBTOTAL(3,B2111:B2111)</f>
        <v>1</v>
      </c>
    </row>
    <row r="2113" spans="1:2" hidden="1" outlineLevel="2" x14ac:dyDescent="0.25">
      <c r="B2113" t="s">
        <v>4536</v>
      </c>
    </row>
    <row r="2114" spans="1:2" hidden="1" outlineLevel="2" x14ac:dyDescent="0.25">
      <c r="B2114" t="s">
        <v>4536</v>
      </c>
    </row>
    <row r="2115" spans="1:2" hidden="1" outlineLevel="2" x14ac:dyDescent="0.25">
      <c r="B2115" t="s">
        <v>4536</v>
      </c>
    </row>
    <row r="2116" spans="1:2" hidden="1" outlineLevel="2" x14ac:dyDescent="0.25">
      <c r="B2116" t="s">
        <v>4536</v>
      </c>
    </row>
    <row r="2117" spans="1:2" hidden="1" outlineLevel="2" x14ac:dyDescent="0.25">
      <c r="B2117" t="s">
        <v>4536</v>
      </c>
    </row>
    <row r="2118" spans="1:2" hidden="1" outlineLevel="2" x14ac:dyDescent="0.25">
      <c r="B2118" t="s">
        <v>4536</v>
      </c>
    </row>
    <row r="2119" spans="1:2" outlineLevel="1" collapsed="1" x14ac:dyDescent="0.25">
      <c r="A2119" s="3" t="s">
        <v>21601</v>
      </c>
      <c r="B2119">
        <f>SUBTOTAL(3,B2113:B2118)</f>
        <v>6</v>
      </c>
    </row>
    <row r="2120" spans="1:2" hidden="1" outlineLevel="2" x14ac:dyDescent="0.25">
      <c r="B2120" t="s">
        <v>19900</v>
      </c>
    </row>
    <row r="2121" spans="1:2" outlineLevel="1" collapsed="1" x14ac:dyDescent="0.25">
      <c r="A2121" s="3" t="s">
        <v>21602</v>
      </c>
      <c r="B2121">
        <f>SUBTOTAL(3,B2120:B2120)</f>
        <v>1</v>
      </c>
    </row>
    <row r="2122" spans="1:2" hidden="1" outlineLevel="2" x14ac:dyDescent="0.25">
      <c r="B2122" t="s">
        <v>1649</v>
      </c>
    </row>
    <row r="2123" spans="1:2" hidden="1" outlineLevel="2" x14ac:dyDescent="0.25">
      <c r="B2123" t="s">
        <v>1649</v>
      </c>
    </row>
    <row r="2124" spans="1:2" hidden="1" outlineLevel="2" x14ac:dyDescent="0.25">
      <c r="B2124" t="s">
        <v>1649</v>
      </c>
    </row>
    <row r="2125" spans="1:2" hidden="1" outlineLevel="2" x14ac:dyDescent="0.25">
      <c r="B2125" t="s">
        <v>1649</v>
      </c>
    </row>
    <row r="2126" spans="1:2" hidden="1" outlineLevel="2" x14ac:dyDescent="0.25">
      <c r="B2126" t="s">
        <v>1649</v>
      </c>
    </row>
    <row r="2127" spans="1:2" outlineLevel="1" collapsed="1" x14ac:dyDescent="0.25">
      <c r="A2127" s="3" t="s">
        <v>21603</v>
      </c>
      <c r="B2127">
        <f>SUBTOTAL(3,B2122:B2126)</f>
        <v>5</v>
      </c>
    </row>
    <row r="2128" spans="1:2" hidden="1" outlineLevel="2" x14ac:dyDescent="0.25">
      <c r="B2128" t="s">
        <v>12643</v>
      </c>
    </row>
    <row r="2129" spans="1:2" outlineLevel="1" collapsed="1" x14ac:dyDescent="0.25">
      <c r="A2129" s="3" t="s">
        <v>21604</v>
      </c>
      <c r="B2129">
        <f>SUBTOTAL(3,B2128:B2128)</f>
        <v>1</v>
      </c>
    </row>
    <row r="2130" spans="1:2" hidden="1" outlineLevel="2" x14ac:dyDescent="0.25">
      <c r="B2130" t="s">
        <v>8600</v>
      </c>
    </row>
    <row r="2131" spans="1:2" outlineLevel="1" collapsed="1" x14ac:dyDescent="0.25">
      <c r="A2131" s="3" t="s">
        <v>21605</v>
      </c>
      <c r="B2131">
        <f>SUBTOTAL(3,B2130:B2130)</f>
        <v>1</v>
      </c>
    </row>
    <row r="2132" spans="1:2" hidden="1" outlineLevel="2" x14ac:dyDescent="0.25">
      <c r="B2132" t="s">
        <v>20274</v>
      </c>
    </row>
    <row r="2133" spans="1:2" outlineLevel="1" collapsed="1" x14ac:dyDescent="0.25">
      <c r="A2133" s="3" t="s">
        <v>21606</v>
      </c>
      <c r="B2133">
        <f>SUBTOTAL(3,B2132:B2132)</f>
        <v>1</v>
      </c>
    </row>
    <row r="2134" spans="1:2" hidden="1" outlineLevel="2" x14ac:dyDescent="0.25">
      <c r="B2134" t="s">
        <v>11136</v>
      </c>
    </row>
    <row r="2135" spans="1:2" outlineLevel="1" collapsed="1" x14ac:dyDescent="0.25">
      <c r="A2135" s="3" t="s">
        <v>21607</v>
      </c>
      <c r="B2135">
        <f>SUBTOTAL(3,B2134:B2134)</f>
        <v>1</v>
      </c>
    </row>
    <row r="2136" spans="1:2" hidden="1" outlineLevel="2" x14ac:dyDescent="0.25">
      <c r="B2136" t="s">
        <v>11629</v>
      </c>
    </row>
    <row r="2137" spans="1:2" outlineLevel="1" collapsed="1" x14ac:dyDescent="0.25">
      <c r="A2137" s="3" t="s">
        <v>21608</v>
      </c>
      <c r="B2137">
        <f>SUBTOTAL(3,B2136:B2136)</f>
        <v>1</v>
      </c>
    </row>
    <row r="2138" spans="1:2" hidden="1" outlineLevel="2" x14ac:dyDescent="0.25">
      <c r="B2138" t="s">
        <v>7912</v>
      </c>
    </row>
    <row r="2139" spans="1:2" hidden="1" outlineLevel="2" x14ac:dyDescent="0.25">
      <c r="B2139" t="s">
        <v>7912</v>
      </c>
    </row>
    <row r="2140" spans="1:2" hidden="1" outlineLevel="2" x14ac:dyDescent="0.25">
      <c r="B2140" t="s">
        <v>7912</v>
      </c>
    </row>
    <row r="2141" spans="1:2" hidden="1" outlineLevel="2" x14ac:dyDescent="0.25">
      <c r="B2141" t="s">
        <v>7912</v>
      </c>
    </row>
    <row r="2142" spans="1:2" outlineLevel="1" collapsed="1" x14ac:dyDescent="0.25">
      <c r="A2142" s="3" t="s">
        <v>21609</v>
      </c>
      <c r="B2142">
        <f>SUBTOTAL(3,B2138:B2141)</f>
        <v>4</v>
      </c>
    </row>
    <row r="2143" spans="1:2" hidden="1" outlineLevel="2" x14ac:dyDescent="0.25">
      <c r="B2143" t="s">
        <v>1082</v>
      </c>
    </row>
    <row r="2144" spans="1:2" outlineLevel="1" collapsed="1" x14ac:dyDescent="0.25">
      <c r="A2144" s="3" t="s">
        <v>21610</v>
      </c>
      <c r="B2144">
        <f>SUBTOTAL(3,B2143:B2143)</f>
        <v>1</v>
      </c>
    </row>
    <row r="2145" spans="1:2" hidden="1" outlineLevel="2" x14ac:dyDescent="0.25">
      <c r="B2145" t="s">
        <v>2790</v>
      </c>
    </row>
    <row r="2146" spans="1:2" outlineLevel="1" collapsed="1" x14ac:dyDescent="0.25">
      <c r="A2146" s="3" t="s">
        <v>21611</v>
      </c>
      <c r="B2146">
        <f>SUBTOTAL(3,B2145:B2145)</f>
        <v>1</v>
      </c>
    </row>
    <row r="2147" spans="1:2" hidden="1" outlineLevel="2" x14ac:dyDescent="0.25">
      <c r="B2147" t="s">
        <v>8790</v>
      </c>
    </row>
    <row r="2148" spans="1:2" hidden="1" outlineLevel="2" x14ac:dyDescent="0.25">
      <c r="B2148" t="s">
        <v>8790</v>
      </c>
    </row>
    <row r="2149" spans="1:2" hidden="1" outlineLevel="2" x14ac:dyDescent="0.25">
      <c r="B2149" t="s">
        <v>8790</v>
      </c>
    </row>
    <row r="2150" spans="1:2" hidden="1" outlineLevel="2" x14ac:dyDescent="0.25">
      <c r="B2150" t="s">
        <v>8790</v>
      </c>
    </row>
    <row r="2151" spans="1:2" hidden="1" outlineLevel="2" x14ac:dyDescent="0.25">
      <c r="B2151" t="s">
        <v>8790</v>
      </c>
    </row>
    <row r="2152" spans="1:2" outlineLevel="1" collapsed="1" x14ac:dyDescent="0.25">
      <c r="A2152" s="3" t="s">
        <v>21612</v>
      </c>
      <c r="B2152">
        <f>SUBTOTAL(3,B2147:B2151)</f>
        <v>5</v>
      </c>
    </row>
    <row r="2153" spans="1:2" hidden="1" outlineLevel="2" x14ac:dyDescent="0.25">
      <c r="B2153" t="s">
        <v>13627</v>
      </c>
    </row>
    <row r="2154" spans="1:2" hidden="1" outlineLevel="2" x14ac:dyDescent="0.25">
      <c r="B2154" t="s">
        <v>13627</v>
      </c>
    </row>
    <row r="2155" spans="1:2" hidden="1" outlineLevel="2" x14ac:dyDescent="0.25">
      <c r="B2155" t="s">
        <v>13627</v>
      </c>
    </row>
    <row r="2156" spans="1:2" hidden="1" outlineLevel="2" x14ac:dyDescent="0.25">
      <c r="B2156" t="s">
        <v>13627</v>
      </c>
    </row>
    <row r="2157" spans="1:2" outlineLevel="1" collapsed="1" x14ac:dyDescent="0.25">
      <c r="A2157" s="3" t="s">
        <v>21613</v>
      </c>
      <c r="B2157">
        <f>SUBTOTAL(3,B2153:B2156)</f>
        <v>4</v>
      </c>
    </row>
    <row r="2158" spans="1:2" hidden="1" outlineLevel="2" x14ac:dyDescent="0.25">
      <c r="B2158" t="s">
        <v>8934</v>
      </c>
    </row>
    <row r="2159" spans="1:2" outlineLevel="1" collapsed="1" x14ac:dyDescent="0.25">
      <c r="A2159" s="3" t="s">
        <v>21614</v>
      </c>
      <c r="B2159">
        <f>SUBTOTAL(3,B2158:B2158)</f>
        <v>1</v>
      </c>
    </row>
    <row r="2160" spans="1:2" hidden="1" outlineLevel="2" x14ac:dyDescent="0.25">
      <c r="B2160" t="s">
        <v>11668</v>
      </c>
    </row>
    <row r="2161" spans="1:2" hidden="1" outlineLevel="2" x14ac:dyDescent="0.25">
      <c r="B2161" t="s">
        <v>11668</v>
      </c>
    </row>
    <row r="2162" spans="1:2" outlineLevel="1" collapsed="1" x14ac:dyDescent="0.25">
      <c r="A2162" s="3" t="s">
        <v>21615</v>
      </c>
      <c r="B2162">
        <f>SUBTOTAL(3,B2160:B2161)</f>
        <v>2</v>
      </c>
    </row>
    <row r="2163" spans="1:2" hidden="1" outlineLevel="2" x14ac:dyDescent="0.25">
      <c r="B2163" t="s">
        <v>5508</v>
      </c>
    </row>
    <row r="2164" spans="1:2" hidden="1" outlineLevel="2" x14ac:dyDescent="0.25">
      <c r="B2164" t="s">
        <v>5508</v>
      </c>
    </row>
    <row r="2165" spans="1:2" outlineLevel="1" collapsed="1" x14ac:dyDescent="0.25">
      <c r="A2165" s="3" t="s">
        <v>21616</v>
      </c>
      <c r="B2165">
        <f>SUBTOTAL(3,B2163:B2164)</f>
        <v>2</v>
      </c>
    </row>
    <row r="2166" spans="1:2" hidden="1" outlineLevel="2" x14ac:dyDescent="0.25">
      <c r="B2166" t="s">
        <v>14356</v>
      </c>
    </row>
    <row r="2167" spans="1:2" outlineLevel="1" collapsed="1" x14ac:dyDescent="0.25">
      <c r="A2167" s="3" t="s">
        <v>21617</v>
      </c>
      <c r="B2167">
        <f>SUBTOTAL(3,B2166:B2166)</f>
        <v>1</v>
      </c>
    </row>
    <row r="2168" spans="1:2" hidden="1" outlineLevel="2" x14ac:dyDescent="0.25">
      <c r="B2168" t="s">
        <v>3974</v>
      </c>
    </row>
    <row r="2169" spans="1:2" outlineLevel="1" collapsed="1" x14ac:dyDescent="0.25">
      <c r="A2169" s="3" t="s">
        <v>21618</v>
      </c>
      <c r="B2169">
        <f>SUBTOTAL(3,B2168:B2168)</f>
        <v>1</v>
      </c>
    </row>
    <row r="2170" spans="1:2" hidden="1" outlineLevel="2" x14ac:dyDescent="0.25">
      <c r="B2170" t="s">
        <v>5766</v>
      </c>
    </row>
    <row r="2171" spans="1:2" outlineLevel="1" collapsed="1" x14ac:dyDescent="0.25">
      <c r="A2171" s="3" t="s">
        <v>21619</v>
      </c>
      <c r="B2171">
        <f>SUBTOTAL(3,B2170:B2170)</f>
        <v>1</v>
      </c>
    </row>
    <row r="2172" spans="1:2" hidden="1" outlineLevel="2" x14ac:dyDescent="0.25">
      <c r="B2172" t="s">
        <v>2512</v>
      </c>
    </row>
    <row r="2173" spans="1:2" hidden="1" outlineLevel="2" x14ac:dyDescent="0.25">
      <c r="B2173" t="s">
        <v>2512</v>
      </c>
    </row>
    <row r="2174" spans="1:2" hidden="1" outlineLevel="2" x14ac:dyDescent="0.25">
      <c r="B2174" t="s">
        <v>2512</v>
      </c>
    </row>
    <row r="2175" spans="1:2" hidden="1" outlineLevel="2" x14ac:dyDescent="0.25">
      <c r="B2175" t="s">
        <v>2512</v>
      </c>
    </row>
    <row r="2176" spans="1:2" outlineLevel="1" collapsed="1" x14ac:dyDescent="0.25">
      <c r="A2176" s="3" t="s">
        <v>21620</v>
      </c>
      <c r="B2176">
        <f>SUBTOTAL(3,B2172:B2175)</f>
        <v>4</v>
      </c>
    </row>
    <row r="2177" spans="1:2" hidden="1" outlineLevel="2" x14ac:dyDescent="0.25">
      <c r="B2177" t="s">
        <v>13949</v>
      </c>
    </row>
    <row r="2178" spans="1:2" outlineLevel="1" collapsed="1" x14ac:dyDescent="0.25">
      <c r="A2178" s="3" t="s">
        <v>21621</v>
      </c>
      <c r="B2178">
        <f>SUBTOTAL(3,B2177:B2177)</f>
        <v>1</v>
      </c>
    </row>
    <row r="2179" spans="1:2" hidden="1" outlineLevel="2" x14ac:dyDescent="0.25">
      <c r="B2179" t="s">
        <v>12312</v>
      </c>
    </row>
    <row r="2180" spans="1:2" outlineLevel="1" collapsed="1" x14ac:dyDescent="0.25">
      <c r="A2180" s="3" t="s">
        <v>21622</v>
      </c>
      <c r="B2180">
        <f>SUBTOTAL(3,B2179:B2179)</f>
        <v>1</v>
      </c>
    </row>
    <row r="2181" spans="1:2" hidden="1" outlineLevel="2" x14ac:dyDescent="0.25">
      <c r="B2181" t="s">
        <v>7005</v>
      </c>
    </row>
    <row r="2182" spans="1:2" outlineLevel="1" collapsed="1" x14ac:dyDescent="0.25">
      <c r="A2182" s="3" t="s">
        <v>21623</v>
      </c>
      <c r="B2182">
        <f>SUBTOTAL(3,B2181:B2181)</f>
        <v>1</v>
      </c>
    </row>
    <row r="2183" spans="1:2" hidden="1" outlineLevel="2" x14ac:dyDescent="0.25">
      <c r="B2183" t="s">
        <v>555</v>
      </c>
    </row>
    <row r="2184" spans="1:2" hidden="1" outlineLevel="2" x14ac:dyDescent="0.25">
      <c r="B2184" t="s">
        <v>555</v>
      </c>
    </row>
    <row r="2185" spans="1:2" hidden="1" outlineLevel="2" x14ac:dyDescent="0.25">
      <c r="B2185" t="s">
        <v>555</v>
      </c>
    </row>
    <row r="2186" spans="1:2" hidden="1" outlineLevel="2" x14ac:dyDescent="0.25">
      <c r="B2186" t="s">
        <v>555</v>
      </c>
    </row>
    <row r="2187" spans="1:2" hidden="1" outlineLevel="2" x14ac:dyDescent="0.25">
      <c r="B2187" t="s">
        <v>555</v>
      </c>
    </row>
    <row r="2188" spans="1:2" hidden="1" outlineLevel="2" x14ac:dyDescent="0.25">
      <c r="B2188" t="s">
        <v>555</v>
      </c>
    </row>
    <row r="2189" spans="1:2" outlineLevel="1" collapsed="1" x14ac:dyDescent="0.25">
      <c r="A2189" s="3" t="s">
        <v>21624</v>
      </c>
      <c r="B2189">
        <f>SUBTOTAL(3,B2183:B2188)</f>
        <v>6</v>
      </c>
    </row>
    <row r="2190" spans="1:2" hidden="1" outlineLevel="2" x14ac:dyDescent="0.25">
      <c r="B2190" t="s">
        <v>9533</v>
      </c>
    </row>
    <row r="2191" spans="1:2" outlineLevel="1" collapsed="1" x14ac:dyDescent="0.25">
      <c r="A2191" s="3" t="s">
        <v>21625</v>
      </c>
      <c r="B2191">
        <f>SUBTOTAL(3,B2190:B2190)</f>
        <v>1</v>
      </c>
    </row>
    <row r="2192" spans="1:2" hidden="1" outlineLevel="2" x14ac:dyDescent="0.25">
      <c r="B2192" t="s">
        <v>19121</v>
      </c>
    </row>
    <row r="2193" spans="1:2" outlineLevel="1" collapsed="1" x14ac:dyDescent="0.25">
      <c r="A2193" s="3" t="s">
        <v>21626</v>
      </c>
      <c r="B2193">
        <f>SUBTOTAL(3,B2192:B2192)</f>
        <v>1</v>
      </c>
    </row>
    <row r="2194" spans="1:2" hidden="1" outlineLevel="2" x14ac:dyDescent="0.25">
      <c r="B2194" t="s">
        <v>12147</v>
      </c>
    </row>
    <row r="2195" spans="1:2" outlineLevel="1" collapsed="1" x14ac:dyDescent="0.25">
      <c r="A2195" s="3" t="s">
        <v>21627</v>
      </c>
      <c r="B2195">
        <f>SUBTOTAL(3,B2194:B2194)</f>
        <v>1</v>
      </c>
    </row>
    <row r="2196" spans="1:2" hidden="1" outlineLevel="2" x14ac:dyDescent="0.25">
      <c r="B2196" t="s">
        <v>17266</v>
      </c>
    </row>
    <row r="2197" spans="1:2" outlineLevel="1" collapsed="1" x14ac:dyDescent="0.25">
      <c r="A2197" s="3" t="s">
        <v>21628</v>
      </c>
      <c r="B2197">
        <f>SUBTOTAL(3,B2196:B2196)</f>
        <v>1</v>
      </c>
    </row>
    <row r="2198" spans="1:2" hidden="1" outlineLevel="2" x14ac:dyDescent="0.25">
      <c r="B2198" t="s">
        <v>8432</v>
      </c>
    </row>
    <row r="2199" spans="1:2" hidden="1" outlineLevel="2" x14ac:dyDescent="0.25">
      <c r="B2199" t="s">
        <v>8432</v>
      </c>
    </row>
    <row r="2200" spans="1:2" outlineLevel="1" collapsed="1" x14ac:dyDescent="0.25">
      <c r="A2200" s="3" t="s">
        <v>21629</v>
      </c>
      <c r="B2200">
        <f>SUBTOTAL(3,B2198:B2199)</f>
        <v>2</v>
      </c>
    </row>
    <row r="2201" spans="1:2" hidden="1" outlineLevel="2" x14ac:dyDescent="0.25">
      <c r="B2201" t="s">
        <v>3379</v>
      </c>
    </row>
    <row r="2202" spans="1:2" hidden="1" outlineLevel="2" x14ac:dyDescent="0.25">
      <c r="B2202" t="s">
        <v>3379</v>
      </c>
    </row>
    <row r="2203" spans="1:2" outlineLevel="1" collapsed="1" x14ac:dyDescent="0.25">
      <c r="A2203" s="3" t="s">
        <v>21630</v>
      </c>
      <c r="B2203">
        <f>SUBTOTAL(3,B2201:B2202)</f>
        <v>2</v>
      </c>
    </row>
    <row r="2204" spans="1:2" hidden="1" outlineLevel="2" x14ac:dyDescent="0.25">
      <c r="B2204" t="s">
        <v>4096</v>
      </c>
    </row>
    <row r="2205" spans="1:2" outlineLevel="1" collapsed="1" x14ac:dyDescent="0.25">
      <c r="A2205" s="3" t="s">
        <v>21631</v>
      </c>
      <c r="B2205">
        <f>SUBTOTAL(3,B2204:B2204)</f>
        <v>1</v>
      </c>
    </row>
    <row r="2206" spans="1:2" hidden="1" outlineLevel="2" x14ac:dyDescent="0.25">
      <c r="B2206" t="s">
        <v>1036</v>
      </c>
    </row>
    <row r="2207" spans="1:2" hidden="1" outlineLevel="2" x14ac:dyDescent="0.25">
      <c r="B2207" t="s">
        <v>1036</v>
      </c>
    </row>
    <row r="2208" spans="1:2" hidden="1" outlineLevel="2" x14ac:dyDescent="0.25">
      <c r="B2208" t="s">
        <v>1036</v>
      </c>
    </row>
    <row r="2209" spans="1:2" hidden="1" outlineLevel="2" x14ac:dyDescent="0.25">
      <c r="B2209" t="s">
        <v>1036</v>
      </c>
    </row>
    <row r="2210" spans="1:2" hidden="1" outlineLevel="2" x14ac:dyDescent="0.25">
      <c r="B2210" t="s">
        <v>1036</v>
      </c>
    </row>
    <row r="2211" spans="1:2" hidden="1" outlineLevel="2" x14ac:dyDescent="0.25">
      <c r="B2211" t="s">
        <v>1036</v>
      </c>
    </row>
    <row r="2212" spans="1:2" hidden="1" outlineLevel="2" x14ac:dyDescent="0.25">
      <c r="B2212" t="s">
        <v>1036</v>
      </c>
    </row>
    <row r="2213" spans="1:2" hidden="1" outlineLevel="2" x14ac:dyDescent="0.25">
      <c r="B2213" t="s">
        <v>1036</v>
      </c>
    </row>
    <row r="2214" spans="1:2" hidden="1" outlineLevel="2" x14ac:dyDescent="0.25">
      <c r="B2214" t="s">
        <v>1036</v>
      </c>
    </row>
    <row r="2215" spans="1:2" hidden="1" outlineLevel="2" x14ac:dyDescent="0.25">
      <c r="B2215" t="s">
        <v>1036</v>
      </c>
    </row>
    <row r="2216" spans="1:2" hidden="1" outlineLevel="2" x14ac:dyDescent="0.25">
      <c r="B2216" t="s">
        <v>1036</v>
      </c>
    </row>
    <row r="2217" spans="1:2" hidden="1" outlineLevel="2" x14ac:dyDescent="0.25">
      <c r="B2217" t="s">
        <v>1036</v>
      </c>
    </row>
    <row r="2218" spans="1:2" hidden="1" outlineLevel="2" x14ac:dyDescent="0.25">
      <c r="B2218" t="s">
        <v>1036</v>
      </c>
    </row>
    <row r="2219" spans="1:2" outlineLevel="1" collapsed="1" x14ac:dyDescent="0.25">
      <c r="A2219" s="3" t="s">
        <v>21632</v>
      </c>
      <c r="B2219">
        <f>SUBTOTAL(3,B2206:B2218)</f>
        <v>13</v>
      </c>
    </row>
    <row r="2220" spans="1:2" hidden="1" outlineLevel="2" x14ac:dyDescent="0.25">
      <c r="B2220" t="s">
        <v>1839</v>
      </c>
    </row>
    <row r="2221" spans="1:2" hidden="1" outlineLevel="2" x14ac:dyDescent="0.25">
      <c r="B2221" t="s">
        <v>1839</v>
      </c>
    </row>
    <row r="2222" spans="1:2" outlineLevel="1" collapsed="1" x14ac:dyDescent="0.25">
      <c r="A2222" s="3" t="s">
        <v>21633</v>
      </c>
      <c r="B2222">
        <f>SUBTOTAL(3,B2220:B2221)</f>
        <v>2</v>
      </c>
    </row>
    <row r="2223" spans="1:2" hidden="1" outlineLevel="2" x14ac:dyDescent="0.25">
      <c r="B2223" t="s">
        <v>12966</v>
      </c>
    </row>
    <row r="2224" spans="1:2" outlineLevel="1" collapsed="1" x14ac:dyDescent="0.25">
      <c r="A2224" s="3" t="s">
        <v>21634</v>
      </c>
      <c r="B2224">
        <f>SUBTOTAL(3,B2223:B2223)</f>
        <v>1</v>
      </c>
    </row>
    <row r="2225" spans="1:2" hidden="1" outlineLevel="2" x14ac:dyDescent="0.25">
      <c r="B2225" t="s">
        <v>3512</v>
      </c>
    </row>
    <row r="2226" spans="1:2" hidden="1" outlineLevel="2" x14ac:dyDescent="0.25">
      <c r="B2226" t="s">
        <v>3512</v>
      </c>
    </row>
    <row r="2227" spans="1:2" hidden="1" outlineLevel="2" x14ac:dyDescent="0.25">
      <c r="B2227" t="s">
        <v>3512</v>
      </c>
    </row>
    <row r="2228" spans="1:2" hidden="1" outlineLevel="2" x14ac:dyDescent="0.25">
      <c r="B2228" t="s">
        <v>3512</v>
      </c>
    </row>
    <row r="2229" spans="1:2" hidden="1" outlineLevel="2" x14ac:dyDescent="0.25">
      <c r="B2229" t="s">
        <v>3512</v>
      </c>
    </row>
    <row r="2230" spans="1:2" outlineLevel="1" collapsed="1" x14ac:dyDescent="0.25">
      <c r="A2230" s="3" t="s">
        <v>21635</v>
      </c>
      <c r="B2230">
        <f>SUBTOTAL(3,B2225:B2229)</f>
        <v>5</v>
      </c>
    </row>
    <row r="2231" spans="1:2" hidden="1" outlineLevel="2" x14ac:dyDescent="0.25">
      <c r="B2231" t="s">
        <v>4031</v>
      </c>
    </row>
    <row r="2232" spans="1:2" hidden="1" outlineLevel="2" x14ac:dyDescent="0.25">
      <c r="B2232" t="s">
        <v>4031</v>
      </c>
    </row>
    <row r="2233" spans="1:2" hidden="1" outlineLevel="2" x14ac:dyDescent="0.25">
      <c r="B2233" t="s">
        <v>4031</v>
      </c>
    </row>
    <row r="2234" spans="1:2" outlineLevel="1" collapsed="1" x14ac:dyDescent="0.25">
      <c r="A2234" s="3" t="s">
        <v>21636</v>
      </c>
      <c r="B2234">
        <f>SUBTOTAL(3,B2231:B2233)</f>
        <v>3</v>
      </c>
    </row>
    <row r="2235" spans="1:2" hidden="1" outlineLevel="2" x14ac:dyDescent="0.25">
      <c r="B2235" t="s">
        <v>16905</v>
      </c>
    </row>
    <row r="2236" spans="1:2" outlineLevel="1" collapsed="1" x14ac:dyDescent="0.25">
      <c r="A2236" s="3" t="s">
        <v>21637</v>
      </c>
      <c r="B2236">
        <f>SUBTOTAL(3,B2235:B2235)</f>
        <v>1</v>
      </c>
    </row>
    <row r="2237" spans="1:2" hidden="1" outlineLevel="2" x14ac:dyDescent="0.25">
      <c r="B2237" t="s">
        <v>11891</v>
      </c>
    </row>
    <row r="2238" spans="1:2" outlineLevel="1" collapsed="1" x14ac:dyDescent="0.25">
      <c r="A2238" s="3" t="s">
        <v>21638</v>
      </c>
      <c r="B2238">
        <f>SUBTOTAL(3,B2237:B2237)</f>
        <v>1</v>
      </c>
    </row>
    <row r="2239" spans="1:2" hidden="1" outlineLevel="2" x14ac:dyDescent="0.25">
      <c r="B2239" t="s">
        <v>6285</v>
      </c>
    </row>
    <row r="2240" spans="1:2" outlineLevel="1" collapsed="1" x14ac:dyDescent="0.25">
      <c r="A2240" s="3" t="s">
        <v>21639</v>
      </c>
      <c r="B2240">
        <f>SUBTOTAL(3,B2239:B2239)</f>
        <v>1</v>
      </c>
    </row>
    <row r="2241" spans="2:2" hidden="1" outlineLevel="2" x14ac:dyDescent="0.25">
      <c r="B2241" t="s">
        <v>730</v>
      </c>
    </row>
    <row r="2242" spans="2:2" hidden="1" outlineLevel="2" x14ac:dyDescent="0.25">
      <c r="B2242" t="s">
        <v>730</v>
      </c>
    </row>
    <row r="2243" spans="2:2" hidden="1" outlineLevel="2" x14ac:dyDescent="0.25">
      <c r="B2243" t="s">
        <v>730</v>
      </c>
    </row>
    <row r="2244" spans="2:2" hidden="1" outlineLevel="2" x14ac:dyDescent="0.25">
      <c r="B2244" t="s">
        <v>730</v>
      </c>
    </row>
    <row r="2245" spans="2:2" hidden="1" outlineLevel="2" x14ac:dyDescent="0.25">
      <c r="B2245" t="s">
        <v>730</v>
      </c>
    </row>
    <row r="2246" spans="2:2" hidden="1" outlineLevel="2" x14ac:dyDescent="0.25">
      <c r="B2246" t="s">
        <v>730</v>
      </c>
    </row>
    <row r="2247" spans="2:2" hidden="1" outlineLevel="2" x14ac:dyDescent="0.25">
      <c r="B2247" t="s">
        <v>730</v>
      </c>
    </row>
    <row r="2248" spans="2:2" hidden="1" outlineLevel="2" x14ac:dyDescent="0.25">
      <c r="B2248" t="s">
        <v>730</v>
      </c>
    </row>
    <row r="2249" spans="2:2" hidden="1" outlineLevel="2" x14ac:dyDescent="0.25">
      <c r="B2249" t="s">
        <v>730</v>
      </c>
    </row>
    <row r="2250" spans="2:2" hidden="1" outlineLevel="2" x14ac:dyDescent="0.25">
      <c r="B2250" t="s">
        <v>730</v>
      </c>
    </row>
    <row r="2251" spans="2:2" hidden="1" outlineLevel="2" x14ac:dyDescent="0.25">
      <c r="B2251" t="s">
        <v>730</v>
      </c>
    </row>
    <row r="2252" spans="2:2" hidden="1" outlineLevel="2" x14ac:dyDescent="0.25">
      <c r="B2252" t="s">
        <v>730</v>
      </c>
    </row>
    <row r="2253" spans="2:2" hidden="1" outlineLevel="2" x14ac:dyDescent="0.25">
      <c r="B2253" t="s">
        <v>730</v>
      </c>
    </row>
    <row r="2254" spans="2:2" hidden="1" outlineLevel="2" x14ac:dyDescent="0.25">
      <c r="B2254" t="s">
        <v>730</v>
      </c>
    </row>
    <row r="2255" spans="2:2" hidden="1" outlineLevel="2" x14ac:dyDescent="0.25">
      <c r="B2255" t="s">
        <v>730</v>
      </c>
    </row>
    <row r="2256" spans="2:2" hidden="1" outlineLevel="2" x14ac:dyDescent="0.25">
      <c r="B2256" t="s">
        <v>730</v>
      </c>
    </row>
    <row r="2257" spans="2:2" hidden="1" outlineLevel="2" x14ac:dyDescent="0.25">
      <c r="B2257" t="s">
        <v>730</v>
      </c>
    </row>
    <row r="2258" spans="2:2" hidden="1" outlineLevel="2" x14ac:dyDescent="0.25">
      <c r="B2258" t="s">
        <v>730</v>
      </c>
    </row>
    <row r="2259" spans="2:2" hidden="1" outlineLevel="2" x14ac:dyDescent="0.25">
      <c r="B2259" t="s">
        <v>730</v>
      </c>
    </row>
    <row r="2260" spans="2:2" hidden="1" outlineLevel="2" x14ac:dyDescent="0.25">
      <c r="B2260" t="s">
        <v>730</v>
      </c>
    </row>
    <row r="2261" spans="2:2" hidden="1" outlineLevel="2" x14ac:dyDescent="0.25">
      <c r="B2261" t="s">
        <v>730</v>
      </c>
    </row>
    <row r="2262" spans="2:2" hidden="1" outlineLevel="2" x14ac:dyDescent="0.25">
      <c r="B2262" t="s">
        <v>730</v>
      </c>
    </row>
    <row r="2263" spans="2:2" hidden="1" outlineLevel="2" x14ac:dyDescent="0.25">
      <c r="B2263" t="s">
        <v>730</v>
      </c>
    </row>
    <row r="2264" spans="2:2" hidden="1" outlineLevel="2" x14ac:dyDescent="0.25">
      <c r="B2264" t="s">
        <v>730</v>
      </c>
    </row>
    <row r="2265" spans="2:2" hidden="1" outlineLevel="2" x14ac:dyDescent="0.25">
      <c r="B2265" t="s">
        <v>730</v>
      </c>
    </row>
    <row r="2266" spans="2:2" hidden="1" outlineLevel="2" x14ac:dyDescent="0.25">
      <c r="B2266" t="s">
        <v>730</v>
      </c>
    </row>
    <row r="2267" spans="2:2" hidden="1" outlineLevel="2" x14ac:dyDescent="0.25">
      <c r="B2267" t="s">
        <v>730</v>
      </c>
    </row>
    <row r="2268" spans="2:2" hidden="1" outlineLevel="2" x14ac:dyDescent="0.25">
      <c r="B2268" t="s">
        <v>730</v>
      </c>
    </row>
    <row r="2269" spans="2:2" hidden="1" outlineLevel="2" x14ac:dyDescent="0.25">
      <c r="B2269" t="s">
        <v>730</v>
      </c>
    </row>
    <row r="2270" spans="2:2" hidden="1" outlineLevel="2" x14ac:dyDescent="0.25">
      <c r="B2270" t="s">
        <v>730</v>
      </c>
    </row>
    <row r="2271" spans="2:2" hidden="1" outlineLevel="2" x14ac:dyDescent="0.25">
      <c r="B2271" t="s">
        <v>730</v>
      </c>
    </row>
    <row r="2272" spans="2:2" hidden="1" outlineLevel="2" x14ac:dyDescent="0.25">
      <c r="B2272" t="s">
        <v>730</v>
      </c>
    </row>
    <row r="2273" spans="2:2" hidden="1" outlineLevel="2" x14ac:dyDescent="0.25">
      <c r="B2273" t="s">
        <v>730</v>
      </c>
    </row>
    <row r="2274" spans="2:2" hidden="1" outlineLevel="2" x14ac:dyDescent="0.25">
      <c r="B2274" t="s">
        <v>730</v>
      </c>
    </row>
    <row r="2275" spans="2:2" hidden="1" outlineLevel="2" x14ac:dyDescent="0.25">
      <c r="B2275" t="s">
        <v>730</v>
      </c>
    </row>
    <row r="2276" spans="2:2" hidden="1" outlineLevel="2" x14ac:dyDescent="0.25">
      <c r="B2276" t="s">
        <v>730</v>
      </c>
    </row>
    <row r="2277" spans="2:2" hidden="1" outlineLevel="2" x14ac:dyDescent="0.25">
      <c r="B2277" t="s">
        <v>730</v>
      </c>
    </row>
    <row r="2278" spans="2:2" hidden="1" outlineLevel="2" x14ac:dyDescent="0.25">
      <c r="B2278" t="s">
        <v>730</v>
      </c>
    </row>
    <row r="2279" spans="2:2" hidden="1" outlineLevel="2" x14ac:dyDescent="0.25">
      <c r="B2279" t="s">
        <v>730</v>
      </c>
    </row>
    <row r="2280" spans="2:2" hidden="1" outlineLevel="2" x14ac:dyDescent="0.25">
      <c r="B2280" t="s">
        <v>730</v>
      </c>
    </row>
    <row r="2281" spans="2:2" hidden="1" outlineLevel="2" x14ac:dyDescent="0.25">
      <c r="B2281" t="s">
        <v>730</v>
      </c>
    </row>
    <row r="2282" spans="2:2" hidden="1" outlineLevel="2" x14ac:dyDescent="0.25">
      <c r="B2282" t="s">
        <v>730</v>
      </c>
    </row>
    <row r="2283" spans="2:2" hidden="1" outlineLevel="2" x14ac:dyDescent="0.25">
      <c r="B2283" t="s">
        <v>730</v>
      </c>
    </row>
    <row r="2284" spans="2:2" hidden="1" outlineLevel="2" x14ac:dyDescent="0.25">
      <c r="B2284" t="s">
        <v>730</v>
      </c>
    </row>
    <row r="2285" spans="2:2" hidden="1" outlineLevel="2" x14ac:dyDescent="0.25">
      <c r="B2285" t="s">
        <v>730</v>
      </c>
    </row>
    <row r="2286" spans="2:2" hidden="1" outlineLevel="2" x14ac:dyDescent="0.25">
      <c r="B2286" t="s">
        <v>730</v>
      </c>
    </row>
    <row r="2287" spans="2:2" hidden="1" outlineLevel="2" x14ac:dyDescent="0.25">
      <c r="B2287" t="s">
        <v>730</v>
      </c>
    </row>
    <row r="2288" spans="2:2" hidden="1" outlineLevel="2" x14ac:dyDescent="0.25">
      <c r="B2288" t="s">
        <v>730</v>
      </c>
    </row>
    <row r="2289" spans="2:2" hidden="1" outlineLevel="2" x14ac:dyDescent="0.25">
      <c r="B2289" t="s">
        <v>730</v>
      </c>
    </row>
    <row r="2290" spans="2:2" hidden="1" outlineLevel="2" x14ac:dyDescent="0.25">
      <c r="B2290" t="s">
        <v>730</v>
      </c>
    </row>
    <row r="2291" spans="2:2" hidden="1" outlineLevel="2" x14ac:dyDescent="0.25">
      <c r="B2291" t="s">
        <v>730</v>
      </c>
    </row>
    <row r="2292" spans="2:2" hidden="1" outlineLevel="2" x14ac:dyDescent="0.25">
      <c r="B2292" t="s">
        <v>730</v>
      </c>
    </row>
    <row r="2293" spans="2:2" hidden="1" outlineLevel="2" x14ac:dyDescent="0.25">
      <c r="B2293" t="s">
        <v>730</v>
      </c>
    </row>
    <row r="2294" spans="2:2" hidden="1" outlineLevel="2" x14ac:dyDescent="0.25">
      <c r="B2294" t="s">
        <v>730</v>
      </c>
    </row>
    <row r="2295" spans="2:2" hidden="1" outlineLevel="2" x14ac:dyDescent="0.25">
      <c r="B2295" t="s">
        <v>730</v>
      </c>
    </row>
    <row r="2296" spans="2:2" hidden="1" outlineLevel="2" x14ac:dyDescent="0.25">
      <c r="B2296" t="s">
        <v>730</v>
      </c>
    </row>
    <row r="2297" spans="2:2" hidden="1" outlineLevel="2" x14ac:dyDescent="0.25">
      <c r="B2297" t="s">
        <v>730</v>
      </c>
    </row>
    <row r="2298" spans="2:2" hidden="1" outlineLevel="2" x14ac:dyDescent="0.25">
      <c r="B2298" t="s">
        <v>730</v>
      </c>
    </row>
    <row r="2299" spans="2:2" hidden="1" outlineLevel="2" x14ac:dyDescent="0.25">
      <c r="B2299" t="s">
        <v>730</v>
      </c>
    </row>
    <row r="2300" spans="2:2" hidden="1" outlineLevel="2" x14ac:dyDescent="0.25">
      <c r="B2300" t="s">
        <v>730</v>
      </c>
    </row>
    <row r="2301" spans="2:2" hidden="1" outlineLevel="2" x14ac:dyDescent="0.25">
      <c r="B2301" t="s">
        <v>730</v>
      </c>
    </row>
    <row r="2302" spans="2:2" hidden="1" outlineLevel="2" x14ac:dyDescent="0.25">
      <c r="B2302" t="s">
        <v>730</v>
      </c>
    </row>
    <row r="2303" spans="2:2" hidden="1" outlineLevel="2" x14ac:dyDescent="0.25">
      <c r="B2303" t="s">
        <v>730</v>
      </c>
    </row>
    <row r="2304" spans="2:2" hidden="1" outlineLevel="2" x14ac:dyDescent="0.25">
      <c r="B2304" t="s">
        <v>730</v>
      </c>
    </row>
    <row r="2305" spans="2:2" hidden="1" outlineLevel="2" x14ac:dyDescent="0.25">
      <c r="B2305" t="s">
        <v>730</v>
      </c>
    </row>
    <row r="2306" spans="2:2" hidden="1" outlineLevel="2" x14ac:dyDescent="0.25">
      <c r="B2306" t="s">
        <v>730</v>
      </c>
    </row>
    <row r="2307" spans="2:2" hidden="1" outlineLevel="2" x14ac:dyDescent="0.25">
      <c r="B2307" t="s">
        <v>730</v>
      </c>
    </row>
    <row r="2308" spans="2:2" hidden="1" outlineLevel="2" x14ac:dyDescent="0.25">
      <c r="B2308" t="s">
        <v>730</v>
      </c>
    </row>
    <row r="2309" spans="2:2" hidden="1" outlineLevel="2" x14ac:dyDescent="0.25">
      <c r="B2309" t="s">
        <v>730</v>
      </c>
    </row>
    <row r="2310" spans="2:2" hidden="1" outlineLevel="2" x14ac:dyDescent="0.25">
      <c r="B2310" t="s">
        <v>730</v>
      </c>
    </row>
    <row r="2311" spans="2:2" hidden="1" outlineLevel="2" x14ac:dyDescent="0.25">
      <c r="B2311" t="s">
        <v>730</v>
      </c>
    </row>
    <row r="2312" spans="2:2" hidden="1" outlineLevel="2" x14ac:dyDescent="0.25">
      <c r="B2312" t="s">
        <v>730</v>
      </c>
    </row>
    <row r="2313" spans="2:2" hidden="1" outlineLevel="2" x14ac:dyDescent="0.25">
      <c r="B2313" t="s">
        <v>730</v>
      </c>
    </row>
    <row r="2314" spans="2:2" hidden="1" outlineLevel="2" x14ac:dyDescent="0.25">
      <c r="B2314" t="s">
        <v>730</v>
      </c>
    </row>
    <row r="2315" spans="2:2" hidden="1" outlineLevel="2" x14ac:dyDescent="0.25">
      <c r="B2315" t="s">
        <v>730</v>
      </c>
    </row>
    <row r="2316" spans="2:2" hidden="1" outlineLevel="2" x14ac:dyDescent="0.25">
      <c r="B2316" t="s">
        <v>730</v>
      </c>
    </row>
    <row r="2317" spans="2:2" hidden="1" outlineLevel="2" x14ac:dyDescent="0.25">
      <c r="B2317" t="s">
        <v>730</v>
      </c>
    </row>
    <row r="2318" spans="2:2" hidden="1" outlineLevel="2" x14ac:dyDescent="0.25">
      <c r="B2318" t="s">
        <v>730</v>
      </c>
    </row>
    <row r="2319" spans="2:2" hidden="1" outlineLevel="2" x14ac:dyDescent="0.25">
      <c r="B2319" t="s">
        <v>730</v>
      </c>
    </row>
    <row r="2320" spans="2:2" hidden="1" outlineLevel="2" x14ac:dyDescent="0.25">
      <c r="B2320" t="s">
        <v>730</v>
      </c>
    </row>
    <row r="2321" spans="1:2" hidden="1" outlineLevel="2" x14ac:dyDescent="0.25">
      <c r="B2321" t="s">
        <v>730</v>
      </c>
    </row>
    <row r="2322" spans="1:2" hidden="1" outlineLevel="2" x14ac:dyDescent="0.25">
      <c r="B2322" t="s">
        <v>730</v>
      </c>
    </row>
    <row r="2323" spans="1:2" hidden="1" outlineLevel="2" x14ac:dyDescent="0.25">
      <c r="B2323" t="s">
        <v>730</v>
      </c>
    </row>
    <row r="2324" spans="1:2" outlineLevel="1" collapsed="1" x14ac:dyDescent="0.25">
      <c r="A2324" s="3" t="s">
        <v>21640</v>
      </c>
      <c r="B2324">
        <f>SUBTOTAL(3,B2241:B2323)</f>
        <v>83</v>
      </c>
    </row>
    <row r="2325" spans="1:2" hidden="1" outlineLevel="2" x14ac:dyDescent="0.25">
      <c r="B2325" t="s">
        <v>8576</v>
      </c>
    </row>
    <row r="2326" spans="1:2" outlineLevel="1" collapsed="1" x14ac:dyDescent="0.25">
      <c r="A2326" s="3" t="s">
        <v>21641</v>
      </c>
      <c r="B2326">
        <f>SUBTOTAL(3,B2325:B2325)</f>
        <v>1</v>
      </c>
    </row>
    <row r="2327" spans="1:2" hidden="1" outlineLevel="2" x14ac:dyDescent="0.25">
      <c r="B2327" t="s">
        <v>13904</v>
      </c>
    </row>
    <row r="2328" spans="1:2" outlineLevel="1" collapsed="1" x14ac:dyDescent="0.25">
      <c r="A2328" s="3" t="s">
        <v>21642</v>
      </c>
      <c r="B2328">
        <f>SUBTOTAL(3,B2327:B2327)</f>
        <v>1</v>
      </c>
    </row>
    <row r="2329" spans="1:2" hidden="1" outlineLevel="2" x14ac:dyDescent="0.25">
      <c r="B2329" t="s">
        <v>9666</v>
      </c>
    </row>
    <row r="2330" spans="1:2" outlineLevel="1" collapsed="1" x14ac:dyDescent="0.25">
      <c r="A2330" s="3" t="s">
        <v>21643</v>
      </c>
      <c r="B2330">
        <f>SUBTOTAL(3,B2329:B2329)</f>
        <v>1</v>
      </c>
    </row>
    <row r="2331" spans="1:2" hidden="1" outlineLevel="2" x14ac:dyDescent="0.25">
      <c r="B2331" t="s">
        <v>3208</v>
      </c>
    </row>
    <row r="2332" spans="1:2" outlineLevel="1" collapsed="1" x14ac:dyDescent="0.25">
      <c r="A2332" s="3" t="s">
        <v>21644</v>
      </c>
      <c r="B2332">
        <f>SUBTOTAL(3,B2331:B2331)</f>
        <v>1</v>
      </c>
    </row>
    <row r="2333" spans="1:2" hidden="1" outlineLevel="2" x14ac:dyDescent="0.25">
      <c r="B2333" t="s">
        <v>911</v>
      </c>
    </row>
    <row r="2334" spans="1:2" hidden="1" outlineLevel="2" x14ac:dyDescent="0.25">
      <c r="B2334" t="s">
        <v>911</v>
      </c>
    </row>
    <row r="2335" spans="1:2" hidden="1" outlineLevel="2" x14ac:dyDescent="0.25">
      <c r="B2335" t="s">
        <v>911</v>
      </c>
    </row>
    <row r="2336" spans="1:2" hidden="1" outlineLevel="2" x14ac:dyDescent="0.25">
      <c r="B2336" t="s">
        <v>911</v>
      </c>
    </row>
    <row r="2337" spans="1:2" hidden="1" outlineLevel="2" x14ac:dyDescent="0.25">
      <c r="B2337" t="s">
        <v>911</v>
      </c>
    </row>
    <row r="2338" spans="1:2" outlineLevel="1" collapsed="1" x14ac:dyDescent="0.25">
      <c r="A2338" s="3" t="s">
        <v>21645</v>
      </c>
      <c r="B2338">
        <f>SUBTOTAL(3,B2333:B2337)</f>
        <v>5</v>
      </c>
    </row>
    <row r="2339" spans="1:2" hidden="1" outlineLevel="2" x14ac:dyDescent="0.25">
      <c r="B2339" t="s">
        <v>540</v>
      </c>
    </row>
    <row r="2340" spans="1:2" outlineLevel="1" collapsed="1" x14ac:dyDescent="0.25">
      <c r="A2340" s="3" t="s">
        <v>21646</v>
      </c>
      <c r="B2340">
        <f>SUBTOTAL(3,B2339:B2339)</f>
        <v>1</v>
      </c>
    </row>
    <row r="2341" spans="1:2" hidden="1" outlineLevel="2" x14ac:dyDescent="0.25">
      <c r="B2341" t="s">
        <v>11708</v>
      </c>
    </row>
    <row r="2342" spans="1:2" outlineLevel="1" collapsed="1" x14ac:dyDescent="0.25">
      <c r="A2342" s="3" t="s">
        <v>21647</v>
      </c>
      <c r="B2342">
        <f>SUBTOTAL(3,B2341:B2341)</f>
        <v>1</v>
      </c>
    </row>
    <row r="2343" spans="1:2" hidden="1" outlineLevel="2" x14ac:dyDescent="0.25">
      <c r="B2343" t="s">
        <v>13082</v>
      </c>
    </row>
    <row r="2344" spans="1:2" outlineLevel="1" collapsed="1" x14ac:dyDescent="0.25">
      <c r="A2344" s="3" t="s">
        <v>21648</v>
      </c>
      <c r="B2344">
        <f>SUBTOTAL(3,B2343:B2343)</f>
        <v>1</v>
      </c>
    </row>
    <row r="2345" spans="1:2" hidden="1" outlineLevel="2" x14ac:dyDescent="0.25">
      <c r="B2345" t="s">
        <v>9571</v>
      </c>
    </row>
    <row r="2346" spans="1:2" outlineLevel="1" collapsed="1" x14ac:dyDescent="0.25">
      <c r="A2346" s="3" t="s">
        <v>21649</v>
      </c>
      <c r="B2346">
        <f>SUBTOTAL(3,B2345:B2345)</f>
        <v>1</v>
      </c>
    </row>
    <row r="2347" spans="1:2" hidden="1" outlineLevel="2" x14ac:dyDescent="0.25">
      <c r="B2347" t="s">
        <v>10815</v>
      </c>
    </row>
    <row r="2348" spans="1:2" hidden="1" outlineLevel="2" x14ac:dyDescent="0.25">
      <c r="B2348" t="s">
        <v>10815</v>
      </c>
    </row>
    <row r="2349" spans="1:2" hidden="1" outlineLevel="2" x14ac:dyDescent="0.25">
      <c r="B2349" t="s">
        <v>10815</v>
      </c>
    </row>
    <row r="2350" spans="1:2" outlineLevel="1" collapsed="1" x14ac:dyDescent="0.25">
      <c r="A2350" s="3" t="s">
        <v>21650</v>
      </c>
      <c r="B2350">
        <f>SUBTOTAL(3,B2347:B2349)</f>
        <v>3</v>
      </c>
    </row>
    <row r="2351" spans="1:2" hidden="1" outlineLevel="2" x14ac:dyDescent="0.25">
      <c r="B2351" t="s">
        <v>636</v>
      </c>
    </row>
    <row r="2352" spans="1:2" hidden="1" outlineLevel="2" x14ac:dyDescent="0.25">
      <c r="B2352" t="s">
        <v>636</v>
      </c>
    </row>
    <row r="2353" spans="1:2" hidden="1" outlineLevel="2" x14ac:dyDescent="0.25">
      <c r="B2353" t="s">
        <v>636</v>
      </c>
    </row>
    <row r="2354" spans="1:2" hidden="1" outlineLevel="2" x14ac:dyDescent="0.25">
      <c r="B2354" t="s">
        <v>636</v>
      </c>
    </row>
    <row r="2355" spans="1:2" hidden="1" outlineLevel="2" x14ac:dyDescent="0.25">
      <c r="B2355" t="s">
        <v>636</v>
      </c>
    </row>
    <row r="2356" spans="1:2" hidden="1" outlineLevel="2" x14ac:dyDescent="0.25">
      <c r="B2356" t="s">
        <v>636</v>
      </c>
    </row>
    <row r="2357" spans="1:2" hidden="1" outlineLevel="2" x14ac:dyDescent="0.25">
      <c r="B2357" t="s">
        <v>636</v>
      </c>
    </row>
    <row r="2358" spans="1:2" hidden="1" outlineLevel="2" x14ac:dyDescent="0.25">
      <c r="B2358" t="s">
        <v>636</v>
      </c>
    </row>
    <row r="2359" spans="1:2" outlineLevel="1" collapsed="1" x14ac:dyDescent="0.25">
      <c r="A2359" s="3" t="s">
        <v>21651</v>
      </c>
      <c r="B2359">
        <f>SUBTOTAL(3,B2351:B2358)</f>
        <v>8</v>
      </c>
    </row>
    <row r="2360" spans="1:2" hidden="1" outlineLevel="2" x14ac:dyDescent="0.25">
      <c r="B2360" t="s">
        <v>3828</v>
      </c>
    </row>
    <row r="2361" spans="1:2" outlineLevel="1" collapsed="1" x14ac:dyDescent="0.25">
      <c r="A2361" s="3" t="s">
        <v>21652</v>
      </c>
      <c r="B2361">
        <f>SUBTOTAL(3,B2360:B2360)</f>
        <v>1</v>
      </c>
    </row>
    <row r="2362" spans="1:2" hidden="1" outlineLevel="2" x14ac:dyDescent="0.25">
      <c r="B2362" t="s">
        <v>8540</v>
      </c>
    </row>
    <row r="2363" spans="1:2" outlineLevel="1" collapsed="1" x14ac:dyDescent="0.25">
      <c r="A2363" s="3" t="s">
        <v>21653</v>
      </c>
      <c r="B2363">
        <f>SUBTOTAL(3,B2362:B2362)</f>
        <v>1</v>
      </c>
    </row>
    <row r="2364" spans="1:2" hidden="1" outlineLevel="2" x14ac:dyDescent="0.25">
      <c r="B2364" t="s">
        <v>1372</v>
      </c>
    </row>
    <row r="2365" spans="1:2" hidden="1" outlineLevel="2" x14ac:dyDescent="0.25">
      <c r="B2365" t="s">
        <v>1372</v>
      </c>
    </row>
    <row r="2366" spans="1:2" hidden="1" outlineLevel="2" x14ac:dyDescent="0.25">
      <c r="B2366" t="s">
        <v>1372</v>
      </c>
    </row>
    <row r="2367" spans="1:2" hidden="1" outlineLevel="2" x14ac:dyDescent="0.25">
      <c r="B2367" t="s">
        <v>1372</v>
      </c>
    </row>
    <row r="2368" spans="1:2" hidden="1" outlineLevel="2" x14ac:dyDescent="0.25">
      <c r="B2368" t="s">
        <v>1372</v>
      </c>
    </row>
    <row r="2369" spans="1:2" hidden="1" outlineLevel="2" x14ac:dyDescent="0.25">
      <c r="B2369" t="s">
        <v>1372</v>
      </c>
    </row>
    <row r="2370" spans="1:2" hidden="1" outlineLevel="2" x14ac:dyDescent="0.25">
      <c r="B2370" t="s">
        <v>1372</v>
      </c>
    </row>
    <row r="2371" spans="1:2" hidden="1" outlineLevel="2" x14ac:dyDescent="0.25">
      <c r="B2371" t="s">
        <v>1372</v>
      </c>
    </row>
    <row r="2372" spans="1:2" hidden="1" outlineLevel="2" x14ac:dyDescent="0.25">
      <c r="B2372" t="s">
        <v>1372</v>
      </c>
    </row>
    <row r="2373" spans="1:2" hidden="1" outlineLevel="2" x14ac:dyDescent="0.25">
      <c r="B2373" t="s">
        <v>1372</v>
      </c>
    </row>
    <row r="2374" spans="1:2" hidden="1" outlineLevel="2" x14ac:dyDescent="0.25">
      <c r="B2374" t="s">
        <v>1372</v>
      </c>
    </row>
    <row r="2375" spans="1:2" hidden="1" outlineLevel="2" x14ac:dyDescent="0.25">
      <c r="B2375" t="s">
        <v>1372</v>
      </c>
    </row>
    <row r="2376" spans="1:2" outlineLevel="1" collapsed="1" x14ac:dyDescent="0.25">
      <c r="A2376" s="3" t="s">
        <v>21654</v>
      </c>
      <c r="B2376">
        <f>SUBTOTAL(3,B2364:B2375)</f>
        <v>12</v>
      </c>
    </row>
    <row r="2377" spans="1:2" hidden="1" outlineLevel="2" x14ac:dyDescent="0.25">
      <c r="B2377" t="s">
        <v>506</v>
      </c>
    </row>
    <row r="2378" spans="1:2" hidden="1" outlineLevel="2" x14ac:dyDescent="0.25">
      <c r="B2378" t="s">
        <v>506</v>
      </c>
    </row>
    <row r="2379" spans="1:2" outlineLevel="1" collapsed="1" x14ac:dyDescent="0.25">
      <c r="A2379" s="3" t="s">
        <v>21655</v>
      </c>
      <c r="B2379">
        <f>SUBTOTAL(3,B2377:B2378)</f>
        <v>2</v>
      </c>
    </row>
    <row r="2380" spans="1:2" hidden="1" outlineLevel="2" x14ac:dyDescent="0.25">
      <c r="B2380" t="s">
        <v>170</v>
      </c>
    </row>
    <row r="2381" spans="1:2" outlineLevel="1" collapsed="1" x14ac:dyDescent="0.25">
      <c r="A2381" s="3" t="s">
        <v>21656</v>
      </c>
      <c r="B2381">
        <f>SUBTOTAL(3,B2380:B2380)</f>
        <v>1</v>
      </c>
    </row>
    <row r="2382" spans="1:2" hidden="1" outlineLevel="2" x14ac:dyDescent="0.25">
      <c r="B2382" t="s">
        <v>5049</v>
      </c>
    </row>
    <row r="2383" spans="1:2" outlineLevel="1" collapsed="1" x14ac:dyDescent="0.25">
      <c r="A2383" s="3" t="s">
        <v>21657</v>
      </c>
      <c r="B2383">
        <f>SUBTOTAL(3,B2382:B2382)</f>
        <v>1</v>
      </c>
    </row>
    <row r="2384" spans="1:2" hidden="1" outlineLevel="2" x14ac:dyDescent="0.25">
      <c r="B2384" t="s">
        <v>13953</v>
      </c>
    </row>
    <row r="2385" spans="1:2" outlineLevel="1" collapsed="1" x14ac:dyDescent="0.25">
      <c r="A2385" s="3" t="s">
        <v>21658</v>
      </c>
      <c r="B2385">
        <f>SUBTOTAL(3,B2384:B2384)</f>
        <v>1</v>
      </c>
    </row>
    <row r="2386" spans="1:2" hidden="1" outlineLevel="2" x14ac:dyDescent="0.25">
      <c r="B2386" t="s">
        <v>12668</v>
      </c>
    </row>
    <row r="2387" spans="1:2" outlineLevel="1" collapsed="1" x14ac:dyDescent="0.25">
      <c r="A2387" s="3" t="s">
        <v>21659</v>
      </c>
      <c r="B2387">
        <f>SUBTOTAL(3,B2386:B2386)</f>
        <v>1</v>
      </c>
    </row>
    <row r="2388" spans="1:2" hidden="1" outlineLevel="2" x14ac:dyDescent="0.25">
      <c r="B2388" t="s">
        <v>1209</v>
      </c>
    </row>
    <row r="2389" spans="1:2" outlineLevel="1" collapsed="1" x14ac:dyDescent="0.25">
      <c r="A2389" s="3" t="s">
        <v>21660</v>
      </c>
      <c r="B2389">
        <f>SUBTOTAL(3,B2388:B2388)</f>
        <v>1</v>
      </c>
    </row>
    <row r="2390" spans="1:2" hidden="1" outlineLevel="2" x14ac:dyDescent="0.25">
      <c r="B2390" t="s">
        <v>10204</v>
      </c>
    </row>
    <row r="2391" spans="1:2" hidden="1" outlineLevel="2" x14ac:dyDescent="0.25">
      <c r="B2391" t="s">
        <v>10204</v>
      </c>
    </row>
    <row r="2392" spans="1:2" hidden="1" outlineLevel="2" x14ac:dyDescent="0.25">
      <c r="B2392" t="s">
        <v>10204</v>
      </c>
    </row>
    <row r="2393" spans="1:2" hidden="1" outlineLevel="2" x14ac:dyDescent="0.25">
      <c r="B2393" t="s">
        <v>10204</v>
      </c>
    </row>
    <row r="2394" spans="1:2" outlineLevel="1" collapsed="1" x14ac:dyDescent="0.25">
      <c r="A2394" s="3" t="s">
        <v>21661</v>
      </c>
      <c r="B2394">
        <f>SUBTOTAL(3,B2390:B2393)</f>
        <v>4</v>
      </c>
    </row>
    <row r="2395" spans="1:2" hidden="1" outlineLevel="2" x14ac:dyDescent="0.25">
      <c r="B2395" t="s">
        <v>20118</v>
      </c>
    </row>
    <row r="2396" spans="1:2" outlineLevel="1" collapsed="1" x14ac:dyDescent="0.25">
      <c r="A2396" s="3" t="s">
        <v>21662</v>
      </c>
      <c r="B2396">
        <f>SUBTOTAL(3,B2395:B2395)</f>
        <v>1</v>
      </c>
    </row>
    <row r="2397" spans="1:2" hidden="1" outlineLevel="2" x14ac:dyDescent="0.25">
      <c r="B2397" t="s">
        <v>20624</v>
      </c>
    </row>
    <row r="2398" spans="1:2" outlineLevel="1" collapsed="1" x14ac:dyDescent="0.25">
      <c r="A2398" s="3" t="s">
        <v>21663</v>
      </c>
      <c r="B2398">
        <f>SUBTOTAL(3,B2397:B2397)</f>
        <v>1</v>
      </c>
    </row>
    <row r="2399" spans="1:2" hidden="1" outlineLevel="2" x14ac:dyDescent="0.25">
      <c r="B2399" t="s">
        <v>15476</v>
      </c>
    </row>
    <row r="2400" spans="1:2" outlineLevel="1" collapsed="1" x14ac:dyDescent="0.25">
      <c r="A2400" s="3" t="s">
        <v>21664</v>
      </c>
      <c r="B2400">
        <f>SUBTOTAL(3,B2399:B2399)</f>
        <v>1</v>
      </c>
    </row>
    <row r="2401" spans="1:2" hidden="1" outlineLevel="2" x14ac:dyDescent="0.25">
      <c r="B2401" t="s">
        <v>5013</v>
      </c>
    </row>
    <row r="2402" spans="1:2" hidden="1" outlineLevel="2" x14ac:dyDescent="0.25">
      <c r="B2402" t="s">
        <v>5013</v>
      </c>
    </row>
    <row r="2403" spans="1:2" hidden="1" outlineLevel="2" x14ac:dyDescent="0.25">
      <c r="B2403" t="s">
        <v>5013</v>
      </c>
    </row>
    <row r="2404" spans="1:2" outlineLevel="1" collapsed="1" x14ac:dyDescent="0.25">
      <c r="A2404" s="3" t="s">
        <v>21665</v>
      </c>
      <c r="B2404">
        <f>SUBTOTAL(3,B2401:B2403)</f>
        <v>3</v>
      </c>
    </row>
    <row r="2405" spans="1:2" hidden="1" outlineLevel="2" x14ac:dyDescent="0.25">
      <c r="B2405" t="s">
        <v>1630</v>
      </c>
    </row>
    <row r="2406" spans="1:2" hidden="1" outlineLevel="2" x14ac:dyDescent="0.25">
      <c r="B2406" t="s">
        <v>1630</v>
      </c>
    </row>
    <row r="2407" spans="1:2" hidden="1" outlineLevel="2" x14ac:dyDescent="0.25">
      <c r="B2407" t="s">
        <v>1630</v>
      </c>
    </row>
    <row r="2408" spans="1:2" hidden="1" outlineLevel="2" x14ac:dyDescent="0.25">
      <c r="B2408" t="s">
        <v>1630</v>
      </c>
    </row>
    <row r="2409" spans="1:2" hidden="1" outlineLevel="2" x14ac:dyDescent="0.25">
      <c r="B2409" t="s">
        <v>1630</v>
      </c>
    </row>
    <row r="2410" spans="1:2" outlineLevel="1" collapsed="1" x14ac:dyDescent="0.25">
      <c r="A2410" s="3" t="s">
        <v>21666</v>
      </c>
      <c r="B2410">
        <f>SUBTOTAL(3,B2405:B2409)</f>
        <v>5</v>
      </c>
    </row>
    <row r="2411" spans="1:2" hidden="1" outlineLevel="2" x14ac:dyDescent="0.25">
      <c r="B2411" t="s">
        <v>881</v>
      </c>
    </row>
    <row r="2412" spans="1:2" hidden="1" outlineLevel="2" x14ac:dyDescent="0.25">
      <c r="B2412" t="s">
        <v>881</v>
      </c>
    </row>
    <row r="2413" spans="1:2" hidden="1" outlineLevel="2" x14ac:dyDescent="0.25">
      <c r="B2413" t="s">
        <v>881</v>
      </c>
    </row>
    <row r="2414" spans="1:2" hidden="1" outlineLevel="2" x14ac:dyDescent="0.25">
      <c r="B2414" t="s">
        <v>881</v>
      </c>
    </row>
    <row r="2415" spans="1:2" hidden="1" outlineLevel="2" x14ac:dyDescent="0.25">
      <c r="B2415" t="s">
        <v>881</v>
      </c>
    </row>
    <row r="2416" spans="1:2" hidden="1" outlineLevel="2" x14ac:dyDescent="0.25">
      <c r="B2416" t="s">
        <v>881</v>
      </c>
    </row>
    <row r="2417" spans="2:2" hidden="1" outlineLevel="2" x14ac:dyDescent="0.25">
      <c r="B2417" t="s">
        <v>881</v>
      </c>
    </row>
    <row r="2418" spans="2:2" hidden="1" outlineLevel="2" x14ac:dyDescent="0.25">
      <c r="B2418" t="s">
        <v>881</v>
      </c>
    </row>
    <row r="2419" spans="2:2" hidden="1" outlineLevel="2" x14ac:dyDescent="0.25">
      <c r="B2419" t="s">
        <v>881</v>
      </c>
    </row>
    <row r="2420" spans="2:2" hidden="1" outlineLevel="2" x14ac:dyDescent="0.25">
      <c r="B2420" t="s">
        <v>881</v>
      </c>
    </row>
    <row r="2421" spans="2:2" hidden="1" outlineLevel="2" x14ac:dyDescent="0.25">
      <c r="B2421" t="s">
        <v>881</v>
      </c>
    </row>
    <row r="2422" spans="2:2" hidden="1" outlineLevel="2" x14ac:dyDescent="0.25">
      <c r="B2422" t="s">
        <v>881</v>
      </c>
    </row>
    <row r="2423" spans="2:2" hidden="1" outlineLevel="2" x14ac:dyDescent="0.25">
      <c r="B2423" t="s">
        <v>881</v>
      </c>
    </row>
    <row r="2424" spans="2:2" hidden="1" outlineLevel="2" x14ac:dyDescent="0.25">
      <c r="B2424" t="s">
        <v>881</v>
      </c>
    </row>
    <row r="2425" spans="2:2" hidden="1" outlineLevel="2" x14ac:dyDescent="0.25">
      <c r="B2425" t="s">
        <v>881</v>
      </c>
    </row>
    <row r="2426" spans="2:2" hidden="1" outlineLevel="2" x14ac:dyDescent="0.25">
      <c r="B2426" t="s">
        <v>881</v>
      </c>
    </row>
    <row r="2427" spans="2:2" hidden="1" outlineLevel="2" x14ac:dyDescent="0.25">
      <c r="B2427" t="s">
        <v>881</v>
      </c>
    </row>
    <row r="2428" spans="2:2" hidden="1" outlineLevel="2" x14ac:dyDescent="0.25">
      <c r="B2428" t="s">
        <v>881</v>
      </c>
    </row>
    <row r="2429" spans="2:2" hidden="1" outlineLevel="2" x14ac:dyDescent="0.25">
      <c r="B2429" t="s">
        <v>881</v>
      </c>
    </row>
    <row r="2430" spans="2:2" hidden="1" outlineLevel="2" x14ac:dyDescent="0.25">
      <c r="B2430" t="s">
        <v>881</v>
      </c>
    </row>
    <row r="2431" spans="2:2" hidden="1" outlineLevel="2" x14ac:dyDescent="0.25">
      <c r="B2431" t="s">
        <v>881</v>
      </c>
    </row>
    <row r="2432" spans="2:2" hidden="1" outlineLevel="2" x14ac:dyDescent="0.25">
      <c r="B2432" t="s">
        <v>881</v>
      </c>
    </row>
    <row r="2433" spans="1:2" hidden="1" outlineLevel="2" x14ac:dyDescent="0.25">
      <c r="B2433" t="s">
        <v>881</v>
      </c>
    </row>
    <row r="2434" spans="1:2" hidden="1" outlineLevel="2" x14ac:dyDescent="0.25">
      <c r="B2434" t="s">
        <v>881</v>
      </c>
    </row>
    <row r="2435" spans="1:2" hidden="1" outlineLevel="2" x14ac:dyDescent="0.25">
      <c r="B2435" t="s">
        <v>881</v>
      </c>
    </row>
    <row r="2436" spans="1:2" outlineLevel="1" collapsed="1" x14ac:dyDescent="0.25">
      <c r="A2436" s="3" t="s">
        <v>21667</v>
      </c>
      <c r="B2436">
        <f>SUBTOTAL(3,B2411:B2435)</f>
        <v>25</v>
      </c>
    </row>
    <row r="2437" spans="1:2" hidden="1" outlineLevel="2" x14ac:dyDescent="0.25">
      <c r="B2437" t="s">
        <v>3487</v>
      </c>
    </row>
    <row r="2438" spans="1:2" hidden="1" outlineLevel="2" x14ac:dyDescent="0.25">
      <c r="B2438" t="s">
        <v>3487</v>
      </c>
    </row>
    <row r="2439" spans="1:2" hidden="1" outlineLevel="2" x14ac:dyDescent="0.25">
      <c r="B2439" t="s">
        <v>3487</v>
      </c>
    </row>
    <row r="2440" spans="1:2" hidden="1" outlineLevel="2" x14ac:dyDescent="0.25">
      <c r="B2440" t="s">
        <v>3487</v>
      </c>
    </row>
    <row r="2441" spans="1:2" hidden="1" outlineLevel="2" x14ac:dyDescent="0.25">
      <c r="B2441" t="s">
        <v>3487</v>
      </c>
    </row>
    <row r="2442" spans="1:2" hidden="1" outlineLevel="2" x14ac:dyDescent="0.25">
      <c r="B2442" t="s">
        <v>3487</v>
      </c>
    </row>
    <row r="2443" spans="1:2" hidden="1" outlineLevel="2" x14ac:dyDescent="0.25">
      <c r="B2443" t="s">
        <v>3487</v>
      </c>
    </row>
    <row r="2444" spans="1:2" hidden="1" outlineLevel="2" x14ac:dyDescent="0.25">
      <c r="B2444" t="s">
        <v>3487</v>
      </c>
    </row>
    <row r="2445" spans="1:2" hidden="1" outlineLevel="2" x14ac:dyDescent="0.25">
      <c r="B2445" t="s">
        <v>3487</v>
      </c>
    </row>
    <row r="2446" spans="1:2" outlineLevel="1" collapsed="1" x14ac:dyDescent="0.25">
      <c r="A2446" s="3" t="s">
        <v>21668</v>
      </c>
      <c r="B2446">
        <f>SUBTOTAL(3,B2437:B2445)</f>
        <v>9</v>
      </c>
    </row>
    <row r="2447" spans="1:2" hidden="1" outlineLevel="2" x14ac:dyDescent="0.25">
      <c r="B2447" t="s">
        <v>7240</v>
      </c>
    </row>
    <row r="2448" spans="1:2" hidden="1" outlineLevel="2" x14ac:dyDescent="0.25">
      <c r="B2448" t="s">
        <v>7240</v>
      </c>
    </row>
    <row r="2449" spans="1:2" hidden="1" outlineLevel="2" x14ac:dyDescent="0.25">
      <c r="B2449" t="s">
        <v>7240</v>
      </c>
    </row>
    <row r="2450" spans="1:2" outlineLevel="1" collapsed="1" x14ac:dyDescent="0.25">
      <c r="A2450" s="3" t="s">
        <v>21669</v>
      </c>
      <c r="B2450">
        <f>SUBTOTAL(3,B2447:B2449)</f>
        <v>3</v>
      </c>
    </row>
    <row r="2451" spans="1:2" hidden="1" outlineLevel="2" x14ac:dyDescent="0.25">
      <c r="B2451" t="s">
        <v>14262</v>
      </c>
    </row>
    <row r="2452" spans="1:2" outlineLevel="1" collapsed="1" x14ac:dyDescent="0.25">
      <c r="A2452" s="3" t="s">
        <v>21670</v>
      </c>
      <c r="B2452">
        <f>SUBTOTAL(3,B2451:B2451)</f>
        <v>1</v>
      </c>
    </row>
    <row r="2453" spans="1:2" hidden="1" outlineLevel="2" x14ac:dyDescent="0.25">
      <c r="B2453" t="s">
        <v>6333</v>
      </c>
    </row>
    <row r="2454" spans="1:2" outlineLevel="1" collapsed="1" x14ac:dyDescent="0.25">
      <c r="A2454" s="3" t="s">
        <v>21671</v>
      </c>
      <c r="B2454">
        <f>SUBTOTAL(3,B2453:B2453)</f>
        <v>1</v>
      </c>
    </row>
    <row r="2455" spans="1:2" hidden="1" outlineLevel="2" x14ac:dyDescent="0.25">
      <c r="B2455" t="s">
        <v>17975</v>
      </c>
    </row>
    <row r="2456" spans="1:2" outlineLevel="1" collapsed="1" x14ac:dyDescent="0.25">
      <c r="A2456" s="3" t="s">
        <v>21672</v>
      </c>
      <c r="B2456">
        <f>SUBTOTAL(3,B2455:B2455)</f>
        <v>1</v>
      </c>
    </row>
    <row r="2457" spans="1:2" hidden="1" outlineLevel="2" x14ac:dyDescent="0.25">
      <c r="B2457" t="s">
        <v>10502</v>
      </c>
    </row>
    <row r="2458" spans="1:2" outlineLevel="1" collapsed="1" x14ac:dyDescent="0.25">
      <c r="A2458" s="3" t="s">
        <v>21673</v>
      </c>
      <c r="B2458">
        <f>SUBTOTAL(3,B2457:B2457)</f>
        <v>1</v>
      </c>
    </row>
    <row r="2459" spans="1:2" hidden="1" outlineLevel="2" x14ac:dyDescent="0.25">
      <c r="B2459" t="s">
        <v>3730</v>
      </c>
    </row>
    <row r="2460" spans="1:2" outlineLevel="1" collapsed="1" x14ac:dyDescent="0.25">
      <c r="A2460" s="3" t="s">
        <v>21674</v>
      </c>
      <c r="B2460">
        <f>SUBTOTAL(3,B2459:B2459)</f>
        <v>1</v>
      </c>
    </row>
    <row r="2461" spans="1:2" hidden="1" outlineLevel="2" x14ac:dyDescent="0.25">
      <c r="B2461" t="s">
        <v>14266</v>
      </c>
    </row>
    <row r="2462" spans="1:2" hidden="1" outlineLevel="2" x14ac:dyDescent="0.25">
      <c r="B2462" t="s">
        <v>14266</v>
      </c>
    </row>
    <row r="2463" spans="1:2" hidden="1" outlineLevel="2" x14ac:dyDescent="0.25">
      <c r="B2463" t="s">
        <v>14266</v>
      </c>
    </row>
    <row r="2464" spans="1:2" hidden="1" outlineLevel="2" x14ac:dyDescent="0.25">
      <c r="B2464" t="s">
        <v>14266</v>
      </c>
    </row>
    <row r="2465" spans="1:2" outlineLevel="1" collapsed="1" x14ac:dyDescent="0.25">
      <c r="A2465" s="3" t="s">
        <v>21675</v>
      </c>
      <c r="B2465">
        <f>SUBTOTAL(3,B2461:B2464)</f>
        <v>4</v>
      </c>
    </row>
    <row r="2466" spans="1:2" hidden="1" outlineLevel="2" x14ac:dyDescent="0.25">
      <c r="B2466" t="s">
        <v>6955</v>
      </c>
    </row>
    <row r="2467" spans="1:2" hidden="1" outlineLevel="2" x14ac:dyDescent="0.25">
      <c r="B2467" t="s">
        <v>6955</v>
      </c>
    </row>
    <row r="2468" spans="1:2" hidden="1" outlineLevel="2" x14ac:dyDescent="0.25">
      <c r="B2468" t="s">
        <v>6955</v>
      </c>
    </row>
    <row r="2469" spans="1:2" outlineLevel="1" collapsed="1" x14ac:dyDescent="0.25">
      <c r="A2469" s="3" t="s">
        <v>21676</v>
      </c>
      <c r="B2469">
        <f>SUBTOTAL(3,B2466:B2468)</f>
        <v>3</v>
      </c>
    </row>
    <row r="2470" spans="1:2" hidden="1" outlineLevel="2" x14ac:dyDescent="0.25">
      <c r="B2470" t="s">
        <v>3033</v>
      </c>
    </row>
    <row r="2471" spans="1:2" outlineLevel="1" collapsed="1" x14ac:dyDescent="0.25">
      <c r="A2471" s="3" t="s">
        <v>21677</v>
      </c>
      <c r="B2471">
        <f>SUBTOTAL(3,B2470:B2470)</f>
        <v>1</v>
      </c>
    </row>
    <row r="2472" spans="1:2" hidden="1" outlineLevel="2" x14ac:dyDescent="0.25">
      <c r="B2472" t="s">
        <v>19329</v>
      </c>
    </row>
    <row r="2473" spans="1:2" outlineLevel="1" collapsed="1" x14ac:dyDescent="0.25">
      <c r="A2473" s="3" t="s">
        <v>21678</v>
      </c>
      <c r="B2473">
        <f>SUBTOTAL(3,B2472:B2472)</f>
        <v>1</v>
      </c>
    </row>
    <row r="2474" spans="1:2" hidden="1" outlineLevel="2" x14ac:dyDescent="0.25">
      <c r="B2474" t="s">
        <v>8654</v>
      </c>
    </row>
    <row r="2475" spans="1:2" outlineLevel="1" collapsed="1" x14ac:dyDescent="0.25">
      <c r="A2475" s="3" t="s">
        <v>21679</v>
      </c>
      <c r="B2475">
        <f>SUBTOTAL(3,B2474:B2474)</f>
        <v>1</v>
      </c>
    </row>
    <row r="2476" spans="1:2" hidden="1" outlineLevel="2" x14ac:dyDescent="0.25">
      <c r="B2476" t="s">
        <v>29</v>
      </c>
    </row>
    <row r="2477" spans="1:2" hidden="1" outlineLevel="2" x14ac:dyDescent="0.25">
      <c r="B2477" t="s">
        <v>29</v>
      </c>
    </row>
    <row r="2478" spans="1:2" hidden="1" outlineLevel="2" x14ac:dyDescent="0.25">
      <c r="B2478" t="s">
        <v>29</v>
      </c>
    </row>
    <row r="2479" spans="1:2" hidden="1" outlineLevel="2" x14ac:dyDescent="0.25">
      <c r="B2479" t="s">
        <v>29</v>
      </c>
    </row>
    <row r="2480" spans="1:2" hidden="1" outlineLevel="2" x14ac:dyDescent="0.25">
      <c r="B2480" t="s">
        <v>29</v>
      </c>
    </row>
    <row r="2481" spans="2:2" hidden="1" outlineLevel="2" x14ac:dyDescent="0.25">
      <c r="B2481" t="s">
        <v>29</v>
      </c>
    </row>
    <row r="2482" spans="2:2" hidden="1" outlineLevel="2" x14ac:dyDescent="0.25">
      <c r="B2482" t="s">
        <v>29</v>
      </c>
    </row>
    <row r="2483" spans="2:2" hidden="1" outlineLevel="2" x14ac:dyDescent="0.25">
      <c r="B2483" t="s">
        <v>29</v>
      </c>
    </row>
    <row r="2484" spans="2:2" hidden="1" outlineLevel="2" x14ac:dyDescent="0.25">
      <c r="B2484" t="s">
        <v>29</v>
      </c>
    </row>
    <row r="2485" spans="2:2" hidden="1" outlineLevel="2" x14ac:dyDescent="0.25">
      <c r="B2485" t="s">
        <v>29</v>
      </c>
    </row>
    <row r="2486" spans="2:2" hidden="1" outlineLevel="2" x14ac:dyDescent="0.25">
      <c r="B2486" t="s">
        <v>29</v>
      </c>
    </row>
    <row r="2487" spans="2:2" hidden="1" outlineLevel="2" x14ac:dyDescent="0.25">
      <c r="B2487" t="s">
        <v>29</v>
      </c>
    </row>
    <row r="2488" spans="2:2" hidden="1" outlineLevel="2" x14ac:dyDescent="0.25">
      <c r="B2488" t="s">
        <v>29</v>
      </c>
    </row>
    <row r="2489" spans="2:2" hidden="1" outlineLevel="2" x14ac:dyDescent="0.25">
      <c r="B2489" t="s">
        <v>29</v>
      </c>
    </row>
    <row r="2490" spans="2:2" hidden="1" outlineLevel="2" x14ac:dyDescent="0.25">
      <c r="B2490" t="s">
        <v>29</v>
      </c>
    </row>
    <row r="2491" spans="2:2" hidden="1" outlineLevel="2" x14ac:dyDescent="0.25">
      <c r="B2491" t="s">
        <v>29</v>
      </c>
    </row>
    <row r="2492" spans="2:2" hidden="1" outlineLevel="2" x14ac:dyDescent="0.25">
      <c r="B2492" t="s">
        <v>29</v>
      </c>
    </row>
    <row r="2493" spans="2:2" hidden="1" outlineLevel="2" x14ac:dyDescent="0.25">
      <c r="B2493" t="s">
        <v>29</v>
      </c>
    </row>
    <row r="2494" spans="2:2" hidden="1" outlineLevel="2" x14ac:dyDescent="0.25">
      <c r="B2494" t="s">
        <v>29</v>
      </c>
    </row>
    <row r="2495" spans="2:2" hidden="1" outlineLevel="2" x14ac:dyDescent="0.25">
      <c r="B2495" t="s">
        <v>29</v>
      </c>
    </row>
    <row r="2496" spans="2:2" hidden="1" outlineLevel="2" x14ac:dyDescent="0.25">
      <c r="B2496" t="s">
        <v>29</v>
      </c>
    </row>
    <row r="2497" spans="1:2" hidden="1" outlineLevel="2" x14ac:dyDescent="0.25">
      <c r="B2497" t="s">
        <v>29</v>
      </c>
    </row>
    <row r="2498" spans="1:2" hidden="1" outlineLevel="2" x14ac:dyDescent="0.25">
      <c r="B2498" t="s">
        <v>29</v>
      </c>
    </row>
    <row r="2499" spans="1:2" hidden="1" outlineLevel="2" x14ac:dyDescent="0.25">
      <c r="B2499" t="s">
        <v>29</v>
      </c>
    </row>
    <row r="2500" spans="1:2" hidden="1" outlineLevel="2" x14ac:dyDescent="0.25">
      <c r="B2500" t="s">
        <v>29</v>
      </c>
    </row>
    <row r="2501" spans="1:2" hidden="1" outlineLevel="2" x14ac:dyDescent="0.25">
      <c r="B2501" t="s">
        <v>29</v>
      </c>
    </row>
    <row r="2502" spans="1:2" hidden="1" outlineLevel="2" x14ac:dyDescent="0.25">
      <c r="B2502" t="s">
        <v>29</v>
      </c>
    </row>
    <row r="2503" spans="1:2" hidden="1" outlineLevel="2" x14ac:dyDescent="0.25">
      <c r="B2503" t="s">
        <v>29</v>
      </c>
    </row>
    <row r="2504" spans="1:2" hidden="1" outlineLevel="2" x14ac:dyDescent="0.25">
      <c r="B2504" t="s">
        <v>29</v>
      </c>
    </row>
    <row r="2505" spans="1:2" hidden="1" outlineLevel="2" x14ac:dyDescent="0.25">
      <c r="B2505" t="s">
        <v>29</v>
      </c>
    </row>
    <row r="2506" spans="1:2" hidden="1" outlineLevel="2" x14ac:dyDescent="0.25">
      <c r="B2506" t="s">
        <v>29</v>
      </c>
    </row>
    <row r="2507" spans="1:2" outlineLevel="1" collapsed="1" x14ac:dyDescent="0.25">
      <c r="A2507" s="3" t="s">
        <v>21680</v>
      </c>
      <c r="B2507">
        <f>SUBTOTAL(3,B2476:B2506)</f>
        <v>31</v>
      </c>
    </row>
    <row r="2508" spans="1:2" hidden="1" outlineLevel="2" x14ac:dyDescent="0.25">
      <c r="B2508" t="s">
        <v>7941</v>
      </c>
    </row>
    <row r="2509" spans="1:2" outlineLevel="1" collapsed="1" x14ac:dyDescent="0.25">
      <c r="A2509" s="3" t="s">
        <v>21681</v>
      </c>
      <c r="B2509">
        <f>SUBTOTAL(3,B2508:B2508)</f>
        <v>1</v>
      </c>
    </row>
    <row r="2510" spans="1:2" hidden="1" outlineLevel="2" x14ac:dyDescent="0.25">
      <c r="B2510" t="s">
        <v>6485</v>
      </c>
    </row>
    <row r="2511" spans="1:2" hidden="1" outlineLevel="2" x14ac:dyDescent="0.25">
      <c r="B2511" t="s">
        <v>6485</v>
      </c>
    </row>
    <row r="2512" spans="1:2" hidden="1" outlineLevel="2" x14ac:dyDescent="0.25">
      <c r="B2512" t="s">
        <v>6485</v>
      </c>
    </row>
    <row r="2513" spans="1:2" hidden="1" outlineLevel="2" x14ac:dyDescent="0.25">
      <c r="B2513" t="s">
        <v>6485</v>
      </c>
    </row>
    <row r="2514" spans="1:2" outlineLevel="1" collapsed="1" x14ac:dyDescent="0.25">
      <c r="A2514" s="3" t="s">
        <v>21682</v>
      </c>
      <c r="B2514">
        <f>SUBTOTAL(3,B2510:B2513)</f>
        <v>4</v>
      </c>
    </row>
    <row r="2515" spans="1:2" hidden="1" outlineLevel="2" x14ac:dyDescent="0.25">
      <c r="B2515" t="s">
        <v>19536</v>
      </c>
    </row>
    <row r="2516" spans="1:2" outlineLevel="1" collapsed="1" x14ac:dyDescent="0.25">
      <c r="A2516" s="3" t="s">
        <v>21683</v>
      </c>
      <c r="B2516">
        <f>SUBTOTAL(3,B2515:B2515)</f>
        <v>1</v>
      </c>
    </row>
    <row r="2517" spans="1:2" hidden="1" outlineLevel="2" x14ac:dyDescent="0.25">
      <c r="B2517" t="s">
        <v>768</v>
      </c>
    </row>
    <row r="2518" spans="1:2" hidden="1" outlineLevel="2" x14ac:dyDescent="0.25">
      <c r="B2518" t="s">
        <v>768</v>
      </c>
    </row>
    <row r="2519" spans="1:2" hidden="1" outlineLevel="2" x14ac:dyDescent="0.25">
      <c r="B2519" t="s">
        <v>768</v>
      </c>
    </row>
    <row r="2520" spans="1:2" outlineLevel="1" collapsed="1" x14ac:dyDescent="0.25">
      <c r="A2520" s="3" t="s">
        <v>21684</v>
      </c>
      <c r="B2520">
        <f>SUBTOTAL(3,B2517:B2519)</f>
        <v>3</v>
      </c>
    </row>
    <row r="2521" spans="1:2" hidden="1" outlineLevel="2" x14ac:dyDescent="0.25">
      <c r="B2521" t="s">
        <v>2585</v>
      </c>
    </row>
    <row r="2522" spans="1:2" hidden="1" outlineLevel="2" x14ac:dyDescent="0.25">
      <c r="B2522" t="s">
        <v>2585</v>
      </c>
    </row>
    <row r="2523" spans="1:2" outlineLevel="1" collapsed="1" x14ac:dyDescent="0.25">
      <c r="A2523" s="3" t="s">
        <v>21685</v>
      </c>
      <c r="B2523">
        <f>SUBTOTAL(3,B2521:B2522)</f>
        <v>2</v>
      </c>
    </row>
    <row r="2524" spans="1:2" hidden="1" outlineLevel="2" x14ac:dyDescent="0.25">
      <c r="B2524" t="s">
        <v>4184</v>
      </c>
    </row>
    <row r="2525" spans="1:2" outlineLevel="1" collapsed="1" x14ac:dyDescent="0.25">
      <c r="A2525" s="3" t="s">
        <v>21686</v>
      </c>
      <c r="B2525">
        <f>SUBTOTAL(3,B2524:B2524)</f>
        <v>1</v>
      </c>
    </row>
    <row r="2526" spans="1:2" hidden="1" outlineLevel="2" x14ac:dyDescent="0.25">
      <c r="B2526" t="s">
        <v>14011</v>
      </c>
    </row>
    <row r="2527" spans="1:2" outlineLevel="1" collapsed="1" x14ac:dyDescent="0.25">
      <c r="A2527" s="3" t="s">
        <v>21687</v>
      </c>
      <c r="B2527">
        <f>SUBTOTAL(3,B2526:B2526)</f>
        <v>1</v>
      </c>
    </row>
    <row r="2528" spans="1:2" hidden="1" outlineLevel="2" x14ac:dyDescent="0.25">
      <c r="B2528" t="s">
        <v>674</v>
      </c>
    </row>
    <row r="2529" spans="1:2" hidden="1" outlineLevel="2" x14ac:dyDescent="0.25">
      <c r="B2529" t="s">
        <v>674</v>
      </c>
    </row>
    <row r="2530" spans="1:2" hidden="1" outlineLevel="2" x14ac:dyDescent="0.25">
      <c r="B2530" t="s">
        <v>674</v>
      </c>
    </row>
    <row r="2531" spans="1:2" hidden="1" outlineLevel="2" x14ac:dyDescent="0.25">
      <c r="B2531" t="s">
        <v>674</v>
      </c>
    </row>
    <row r="2532" spans="1:2" hidden="1" outlineLevel="2" x14ac:dyDescent="0.25">
      <c r="B2532" t="s">
        <v>674</v>
      </c>
    </row>
    <row r="2533" spans="1:2" hidden="1" outlineLevel="2" x14ac:dyDescent="0.25">
      <c r="B2533" t="s">
        <v>674</v>
      </c>
    </row>
    <row r="2534" spans="1:2" hidden="1" outlineLevel="2" x14ac:dyDescent="0.25">
      <c r="B2534" t="s">
        <v>674</v>
      </c>
    </row>
    <row r="2535" spans="1:2" outlineLevel="1" collapsed="1" x14ac:dyDescent="0.25">
      <c r="A2535" s="3" t="s">
        <v>21688</v>
      </c>
      <c r="B2535">
        <f>SUBTOTAL(3,B2528:B2534)</f>
        <v>7</v>
      </c>
    </row>
    <row r="2536" spans="1:2" hidden="1" outlineLevel="2" x14ac:dyDescent="0.25">
      <c r="B2536" t="s">
        <v>7879</v>
      </c>
    </row>
    <row r="2537" spans="1:2" outlineLevel="1" collapsed="1" x14ac:dyDescent="0.25">
      <c r="A2537" s="3" t="s">
        <v>21689</v>
      </c>
      <c r="B2537">
        <f>SUBTOTAL(3,B2536:B2536)</f>
        <v>1</v>
      </c>
    </row>
    <row r="2538" spans="1:2" hidden="1" outlineLevel="2" x14ac:dyDescent="0.25">
      <c r="B2538" t="s">
        <v>1964</v>
      </c>
    </row>
    <row r="2539" spans="1:2" outlineLevel="1" collapsed="1" x14ac:dyDescent="0.25">
      <c r="A2539" s="3" t="s">
        <v>21690</v>
      </c>
      <c r="B2539">
        <f>SUBTOTAL(3,B2538:B2538)</f>
        <v>1</v>
      </c>
    </row>
    <row r="2540" spans="1:2" hidden="1" outlineLevel="2" x14ac:dyDescent="0.25">
      <c r="B2540" t="s">
        <v>3191</v>
      </c>
    </row>
    <row r="2541" spans="1:2" hidden="1" outlineLevel="2" x14ac:dyDescent="0.25">
      <c r="B2541" t="s">
        <v>3191</v>
      </c>
    </row>
    <row r="2542" spans="1:2" hidden="1" outlineLevel="2" x14ac:dyDescent="0.25">
      <c r="B2542" t="s">
        <v>3191</v>
      </c>
    </row>
    <row r="2543" spans="1:2" hidden="1" outlineLevel="2" x14ac:dyDescent="0.25">
      <c r="B2543" t="s">
        <v>3191</v>
      </c>
    </row>
    <row r="2544" spans="1:2" hidden="1" outlineLevel="2" x14ac:dyDescent="0.25">
      <c r="B2544" t="s">
        <v>3191</v>
      </c>
    </row>
    <row r="2545" spans="1:2" hidden="1" outlineLevel="2" x14ac:dyDescent="0.25">
      <c r="B2545" t="s">
        <v>3191</v>
      </c>
    </row>
    <row r="2546" spans="1:2" outlineLevel="1" collapsed="1" x14ac:dyDescent="0.25">
      <c r="A2546" s="3" t="s">
        <v>21691</v>
      </c>
      <c r="B2546">
        <f>SUBTOTAL(3,B2540:B2545)</f>
        <v>6</v>
      </c>
    </row>
    <row r="2547" spans="1:2" hidden="1" outlineLevel="2" x14ac:dyDescent="0.25">
      <c r="B2547" t="s">
        <v>17971</v>
      </c>
    </row>
    <row r="2548" spans="1:2" outlineLevel="1" collapsed="1" x14ac:dyDescent="0.25">
      <c r="A2548" s="3" t="s">
        <v>21692</v>
      </c>
      <c r="B2548">
        <f>SUBTOTAL(3,B2547:B2547)</f>
        <v>1</v>
      </c>
    </row>
    <row r="2549" spans="1:2" hidden="1" outlineLevel="2" x14ac:dyDescent="0.25">
      <c r="B2549" t="s">
        <v>19472</v>
      </c>
    </row>
    <row r="2550" spans="1:2" outlineLevel="1" collapsed="1" x14ac:dyDescent="0.25">
      <c r="A2550" s="3" t="s">
        <v>21693</v>
      </c>
      <c r="B2550">
        <f>SUBTOTAL(3,B2549:B2549)</f>
        <v>1</v>
      </c>
    </row>
    <row r="2551" spans="1:2" hidden="1" outlineLevel="2" x14ac:dyDescent="0.25">
      <c r="B2551" t="s">
        <v>4024</v>
      </c>
    </row>
    <row r="2552" spans="1:2" outlineLevel="1" collapsed="1" x14ac:dyDescent="0.25">
      <c r="A2552" s="3" t="s">
        <v>21694</v>
      </c>
      <c r="B2552">
        <f>SUBTOTAL(3,B2551:B2551)</f>
        <v>1</v>
      </c>
    </row>
    <row r="2553" spans="1:2" hidden="1" outlineLevel="2" x14ac:dyDescent="0.25">
      <c r="B2553" t="s">
        <v>520</v>
      </c>
    </row>
    <row r="2554" spans="1:2" outlineLevel="1" collapsed="1" x14ac:dyDescent="0.25">
      <c r="A2554" s="3" t="s">
        <v>21695</v>
      </c>
      <c r="B2554">
        <f>SUBTOTAL(3,B2553:B2553)</f>
        <v>1</v>
      </c>
    </row>
    <row r="2555" spans="1:2" hidden="1" outlineLevel="2" x14ac:dyDescent="0.25">
      <c r="B2555" t="s">
        <v>11918</v>
      </c>
    </row>
    <row r="2556" spans="1:2" outlineLevel="1" collapsed="1" x14ac:dyDescent="0.25">
      <c r="A2556" s="3" t="s">
        <v>21696</v>
      </c>
      <c r="B2556">
        <f>SUBTOTAL(3,B2555:B2555)</f>
        <v>1</v>
      </c>
    </row>
    <row r="2557" spans="1:2" hidden="1" outlineLevel="2" x14ac:dyDescent="0.25">
      <c r="B2557" t="s">
        <v>1773</v>
      </c>
    </row>
    <row r="2558" spans="1:2" hidden="1" outlineLevel="2" x14ac:dyDescent="0.25">
      <c r="B2558" t="s">
        <v>1773</v>
      </c>
    </row>
    <row r="2559" spans="1:2" outlineLevel="1" collapsed="1" x14ac:dyDescent="0.25">
      <c r="A2559" s="3" t="s">
        <v>21697</v>
      </c>
      <c r="B2559">
        <f>SUBTOTAL(3,B2557:B2558)</f>
        <v>2</v>
      </c>
    </row>
    <row r="2560" spans="1:2" hidden="1" outlineLevel="2" x14ac:dyDescent="0.25">
      <c r="B2560" t="s">
        <v>7662</v>
      </c>
    </row>
    <row r="2561" spans="1:2" hidden="1" outlineLevel="2" x14ac:dyDescent="0.25">
      <c r="B2561" t="s">
        <v>7662</v>
      </c>
    </row>
    <row r="2562" spans="1:2" hidden="1" outlineLevel="2" x14ac:dyDescent="0.25">
      <c r="B2562" t="s">
        <v>7662</v>
      </c>
    </row>
    <row r="2563" spans="1:2" outlineLevel="1" collapsed="1" x14ac:dyDescent="0.25">
      <c r="A2563" s="3" t="s">
        <v>21698</v>
      </c>
      <c r="B2563">
        <f>SUBTOTAL(3,B2560:B2562)</f>
        <v>3</v>
      </c>
    </row>
    <row r="2564" spans="1:2" hidden="1" outlineLevel="2" x14ac:dyDescent="0.25">
      <c r="B2564" t="s">
        <v>11884</v>
      </c>
    </row>
    <row r="2565" spans="1:2" hidden="1" outlineLevel="2" x14ac:dyDescent="0.25">
      <c r="B2565" t="s">
        <v>11884</v>
      </c>
    </row>
    <row r="2566" spans="1:2" outlineLevel="1" collapsed="1" x14ac:dyDescent="0.25">
      <c r="A2566" s="3" t="s">
        <v>21699</v>
      </c>
      <c r="B2566">
        <f>SUBTOTAL(3,B2564:B2565)</f>
        <v>2</v>
      </c>
    </row>
    <row r="2567" spans="1:2" hidden="1" outlineLevel="2" x14ac:dyDescent="0.25">
      <c r="B2567" t="s">
        <v>18952</v>
      </c>
    </row>
    <row r="2568" spans="1:2" outlineLevel="1" collapsed="1" x14ac:dyDescent="0.25">
      <c r="A2568" s="3" t="s">
        <v>21700</v>
      </c>
      <c r="B2568">
        <f>SUBTOTAL(3,B2567:B2567)</f>
        <v>1</v>
      </c>
    </row>
    <row r="2569" spans="1:2" hidden="1" outlineLevel="2" x14ac:dyDescent="0.25">
      <c r="B2569" t="s">
        <v>990</v>
      </c>
    </row>
    <row r="2570" spans="1:2" hidden="1" outlineLevel="2" x14ac:dyDescent="0.25">
      <c r="B2570" t="s">
        <v>990</v>
      </c>
    </row>
    <row r="2571" spans="1:2" hidden="1" outlineLevel="2" x14ac:dyDescent="0.25">
      <c r="B2571" t="s">
        <v>990</v>
      </c>
    </row>
    <row r="2572" spans="1:2" outlineLevel="1" collapsed="1" x14ac:dyDescent="0.25">
      <c r="A2572" s="3" t="s">
        <v>21701</v>
      </c>
      <c r="B2572">
        <f>SUBTOTAL(3,B2569:B2571)</f>
        <v>3</v>
      </c>
    </row>
    <row r="2573" spans="1:2" hidden="1" outlineLevel="2" x14ac:dyDescent="0.25">
      <c r="B2573" t="s">
        <v>15374</v>
      </c>
    </row>
    <row r="2574" spans="1:2" outlineLevel="1" collapsed="1" x14ac:dyDescent="0.25">
      <c r="A2574" s="3" t="s">
        <v>21702</v>
      </c>
      <c r="B2574">
        <f>SUBTOTAL(3,B2573:B2573)</f>
        <v>1</v>
      </c>
    </row>
    <row r="2575" spans="1:2" hidden="1" outlineLevel="2" x14ac:dyDescent="0.25">
      <c r="B2575" t="s">
        <v>18485</v>
      </c>
    </row>
    <row r="2576" spans="1:2" outlineLevel="1" collapsed="1" x14ac:dyDescent="0.25">
      <c r="A2576" s="3" t="s">
        <v>21703</v>
      </c>
      <c r="B2576">
        <f>SUBTOTAL(3,B2575:B2575)</f>
        <v>1</v>
      </c>
    </row>
    <row r="2577" spans="1:2" hidden="1" outlineLevel="2" x14ac:dyDescent="0.25">
      <c r="B2577" t="s">
        <v>162</v>
      </c>
    </row>
    <row r="2578" spans="1:2" hidden="1" outlineLevel="2" x14ac:dyDescent="0.25">
      <c r="B2578" t="s">
        <v>162</v>
      </c>
    </row>
    <row r="2579" spans="1:2" hidden="1" outlineLevel="2" x14ac:dyDescent="0.25">
      <c r="B2579" t="s">
        <v>162</v>
      </c>
    </row>
    <row r="2580" spans="1:2" hidden="1" outlineLevel="2" x14ac:dyDescent="0.25">
      <c r="B2580" t="s">
        <v>162</v>
      </c>
    </row>
    <row r="2581" spans="1:2" hidden="1" outlineLevel="2" x14ac:dyDescent="0.25">
      <c r="B2581" t="s">
        <v>162</v>
      </c>
    </row>
    <row r="2582" spans="1:2" hidden="1" outlineLevel="2" x14ac:dyDescent="0.25">
      <c r="B2582" t="s">
        <v>162</v>
      </c>
    </row>
    <row r="2583" spans="1:2" hidden="1" outlineLevel="2" x14ac:dyDescent="0.25">
      <c r="B2583" t="s">
        <v>162</v>
      </c>
    </row>
    <row r="2584" spans="1:2" outlineLevel="1" collapsed="1" x14ac:dyDescent="0.25">
      <c r="A2584" s="3" t="s">
        <v>21704</v>
      </c>
      <c r="B2584">
        <f>SUBTOTAL(3,B2577:B2583)</f>
        <v>7</v>
      </c>
    </row>
    <row r="2585" spans="1:2" hidden="1" outlineLevel="2" x14ac:dyDescent="0.25">
      <c r="B2585" t="s">
        <v>1693</v>
      </c>
    </row>
    <row r="2586" spans="1:2" hidden="1" outlineLevel="2" x14ac:dyDescent="0.25">
      <c r="B2586" t="s">
        <v>1693</v>
      </c>
    </row>
    <row r="2587" spans="1:2" hidden="1" outlineLevel="2" x14ac:dyDescent="0.25">
      <c r="B2587" t="s">
        <v>1693</v>
      </c>
    </row>
    <row r="2588" spans="1:2" hidden="1" outlineLevel="2" x14ac:dyDescent="0.25">
      <c r="B2588" t="s">
        <v>1693</v>
      </c>
    </row>
    <row r="2589" spans="1:2" hidden="1" outlineLevel="2" x14ac:dyDescent="0.25">
      <c r="B2589" t="s">
        <v>1693</v>
      </c>
    </row>
    <row r="2590" spans="1:2" hidden="1" outlineLevel="2" x14ac:dyDescent="0.25">
      <c r="B2590" t="s">
        <v>1693</v>
      </c>
    </row>
    <row r="2591" spans="1:2" hidden="1" outlineLevel="2" x14ac:dyDescent="0.25">
      <c r="B2591" t="s">
        <v>1693</v>
      </c>
    </row>
    <row r="2592" spans="1:2" hidden="1" outlineLevel="2" x14ac:dyDescent="0.25">
      <c r="B2592" t="s">
        <v>1693</v>
      </c>
    </row>
    <row r="2593" spans="1:2" hidden="1" outlineLevel="2" x14ac:dyDescent="0.25">
      <c r="B2593" t="s">
        <v>1693</v>
      </c>
    </row>
    <row r="2594" spans="1:2" hidden="1" outlineLevel="2" x14ac:dyDescent="0.25">
      <c r="B2594" t="s">
        <v>1693</v>
      </c>
    </row>
    <row r="2595" spans="1:2" outlineLevel="1" collapsed="1" x14ac:dyDescent="0.25">
      <c r="A2595" s="3" t="s">
        <v>21705</v>
      </c>
      <c r="B2595">
        <f>SUBTOTAL(3,B2585:B2594)</f>
        <v>10</v>
      </c>
    </row>
    <row r="2596" spans="1:2" hidden="1" outlineLevel="2" x14ac:dyDescent="0.25">
      <c r="B2596" t="s">
        <v>5423</v>
      </c>
    </row>
    <row r="2597" spans="1:2" hidden="1" outlineLevel="2" x14ac:dyDescent="0.25">
      <c r="B2597" t="s">
        <v>5423</v>
      </c>
    </row>
    <row r="2598" spans="1:2" hidden="1" outlineLevel="2" x14ac:dyDescent="0.25">
      <c r="B2598" t="s">
        <v>5423</v>
      </c>
    </row>
    <row r="2599" spans="1:2" hidden="1" outlineLevel="2" x14ac:dyDescent="0.25">
      <c r="B2599" t="s">
        <v>5423</v>
      </c>
    </row>
    <row r="2600" spans="1:2" outlineLevel="1" collapsed="1" x14ac:dyDescent="0.25">
      <c r="A2600" s="3" t="s">
        <v>21706</v>
      </c>
      <c r="B2600">
        <f>SUBTOTAL(3,B2596:B2599)</f>
        <v>4</v>
      </c>
    </row>
    <row r="2601" spans="1:2" hidden="1" outlineLevel="2" x14ac:dyDescent="0.25">
      <c r="B2601" t="s">
        <v>5211</v>
      </c>
    </row>
    <row r="2602" spans="1:2" hidden="1" outlineLevel="2" x14ac:dyDescent="0.25">
      <c r="B2602" t="s">
        <v>5211</v>
      </c>
    </row>
    <row r="2603" spans="1:2" hidden="1" outlineLevel="2" x14ac:dyDescent="0.25">
      <c r="B2603" t="s">
        <v>5211</v>
      </c>
    </row>
    <row r="2604" spans="1:2" outlineLevel="1" collapsed="1" x14ac:dyDescent="0.25">
      <c r="A2604" s="3" t="s">
        <v>21707</v>
      </c>
      <c r="B2604">
        <f>SUBTOTAL(3,B2601:B2603)</f>
        <v>3</v>
      </c>
    </row>
    <row r="2605" spans="1:2" hidden="1" outlineLevel="2" x14ac:dyDescent="0.25">
      <c r="B2605" t="s">
        <v>1132</v>
      </c>
    </row>
    <row r="2606" spans="1:2" hidden="1" outlineLevel="2" x14ac:dyDescent="0.25">
      <c r="B2606" t="s">
        <v>1132</v>
      </c>
    </row>
    <row r="2607" spans="1:2" outlineLevel="1" collapsed="1" x14ac:dyDescent="0.25">
      <c r="A2607" s="3" t="s">
        <v>21708</v>
      </c>
      <c r="B2607">
        <f>SUBTOTAL(3,B2605:B2606)</f>
        <v>2</v>
      </c>
    </row>
    <row r="2608" spans="1:2" hidden="1" outlineLevel="2" x14ac:dyDescent="0.25">
      <c r="B2608" t="s">
        <v>6969</v>
      </c>
    </row>
    <row r="2609" spans="1:2" outlineLevel="1" collapsed="1" x14ac:dyDescent="0.25">
      <c r="A2609" s="3" t="s">
        <v>21709</v>
      </c>
      <c r="B2609">
        <f>SUBTOTAL(3,B2608:B2608)</f>
        <v>1</v>
      </c>
    </row>
    <row r="2610" spans="1:2" hidden="1" outlineLevel="2" x14ac:dyDescent="0.25">
      <c r="B2610" t="s">
        <v>11418</v>
      </c>
    </row>
    <row r="2611" spans="1:2" outlineLevel="1" collapsed="1" x14ac:dyDescent="0.25">
      <c r="A2611" s="3" t="s">
        <v>21710</v>
      </c>
      <c r="B2611">
        <f>SUBTOTAL(3,B2610:B2610)</f>
        <v>1</v>
      </c>
    </row>
    <row r="2612" spans="1:2" hidden="1" outlineLevel="2" x14ac:dyDescent="0.25">
      <c r="B2612" t="s">
        <v>15667</v>
      </c>
    </row>
    <row r="2613" spans="1:2" outlineLevel="1" collapsed="1" x14ac:dyDescent="0.25">
      <c r="A2613" s="3" t="s">
        <v>21711</v>
      </c>
      <c r="B2613">
        <f>SUBTOTAL(3,B2612:B2612)</f>
        <v>1</v>
      </c>
    </row>
    <row r="2614" spans="1:2" hidden="1" outlineLevel="2" x14ac:dyDescent="0.25">
      <c r="B2614" t="s">
        <v>7892</v>
      </c>
    </row>
    <row r="2615" spans="1:2" outlineLevel="1" collapsed="1" x14ac:dyDescent="0.25">
      <c r="A2615" s="3" t="s">
        <v>21712</v>
      </c>
      <c r="B2615">
        <f>SUBTOTAL(3,B2614:B2614)</f>
        <v>1</v>
      </c>
    </row>
    <row r="2616" spans="1:2" hidden="1" outlineLevel="2" x14ac:dyDescent="0.25">
      <c r="B2616" t="s">
        <v>10981</v>
      </c>
    </row>
    <row r="2617" spans="1:2" outlineLevel="1" collapsed="1" x14ac:dyDescent="0.25">
      <c r="A2617" s="3" t="s">
        <v>21713</v>
      </c>
      <c r="B2617">
        <f>SUBTOTAL(3,B2616:B2616)</f>
        <v>1</v>
      </c>
    </row>
    <row r="2618" spans="1:2" hidden="1" outlineLevel="2" x14ac:dyDescent="0.25">
      <c r="B2618" t="s">
        <v>965</v>
      </c>
    </row>
    <row r="2619" spans="1:2" hidden="1" outlineLevel="2" x14ac:dyDescent="0.25">
      <c r="B2619" t="s">
        <v>965</v>
      </c>
    </row>
    <row r="2620" spans="1:2" hidden="1" outlineLevel="2" x14ac:dyDescent="0.25">
      <c r="B2620" t="s">
        <v>965</v>
      </c>
    </row>
    <row r="2621" spans="1:2" hidden="1" outlineLevel="2" x14ac:dyDescent="0.25">
      <c r="B2621" t="s">
        <v>965</v>
      </c>
    </row>
    <row r="2622" spans="1:2" hidden="1" outlineLevel="2" x14ac:dyDescent="0.25">
      <c r="B2622" t="s">
        <v>965</v>
      </c>
    </row>
    <row r="2623" spans="1:2" hidden="1" outlineLevel="2" x14ac:dyDescent="0.25">
      <c r="B2623" t="s">
        <v>965</v>
      </c>
    </row>
    <row r="2624" spans="1:2" outlineLevel="1" collapsed="1" x14ac:dyDescent="0.25">
      <c r="A2624" s="3" t="s">
        <v>21714</v>
      </c>
      <c r="B2624">
        <f>SUBTOTAL(3,B2618:B2623)</f>
        <v>6</v>
      </c>
    </row>
    <row r="2625" spans="1:2" hidden="1" outlineLevel="2" x14ac:dyDescent="0.25">
      <c r="B2625" t="s">
        <v>7969</v>
      </c>
    </row>
    <row r="2626" spans="1:2" outlineLevel="1" collapsed="1" x14ac:dyDescent="0.25">
      <c r="A2626" s="3" t="s">
        <v>21715</v>
      </c>
      <c r="B2626">
        <f>SUBTOTAL(3,B2625:B2625)</f>
        <v>1</v>
      </c>
    </row>
    <row r="2627" spans="1:2" hidden="1" outlineLevel="2" x14ac:dyDescent="0.25">
      <c r="B2627" t="s">
        <v>19590</v>
      </c>
    </row>
    <row r="2628" spans="1:2" outlineLevel="1" collapsed="1" x14ac:dyDescent="0.25">
      <c r="A2628" s="3" t="s">
        <v>21716</v>
      </c>
      <c r="B2628">
        <f>SUBTOTAL(3,B2627:B2627)</f>
        <v>1</v>
      </c>
    </row>
    <row r="2629" spans="1:2" hidden="1" outlineLevel="2" x14ac:dyDescent="0.25">
      <c r="B2629" t="s">
        <v>8904</v>
      </c>
    </row>
    <row r="2630" spans="1:2" outlineLevel="1" collapsed="1" x14ac:dyDescent="0.25">
      <c r="A2630" s="3" t="s">
        <v>21717</v>
      </c>
      <c r="B2630">
        <f>SUBTOTAL(3,B2629:B2629)</f>
        <v>1</v>
      </c>
    </row>
    <row r="2631" spans="1:2" hidden="1" outlineLevel="2" x14ac:dyDescent="0.25">
      <c r="B2631" t="s">
        <v>11645</v>
      </c>
    </row>
    <row r="2632" spans="1:2" outlineLevel="1" collapsed="1" x14ac:dyDescent="0.25">
      <c r="A2632" s="3" t="s">
        <v>21718</v>
      </c>
      <c r="B2632">
        <f>SUBTOTAL(3,B2631:B2631)</f>
        <v>1</v>
      </c>
    </row>
    <row r="2633" spans="1:2" hidden="1" outlineLevel="2" x14ac:dyDescent="0.25">
      <c r="B2633" t="s">
        <v>9939</v>
      </c>
    </row>
    <row r="2634" spans="1:2" outlineLevel="1" collapsed="1" x14ac:dyDescent="0.25">
      <c r="A2634" s="3" t="s">
        <v>21719</v>
      </c>
      <c r="B2634">
        <f>SUBTOTAL(3,B2633:B2633)</f>
        <v>1</v>
      </c>
    </row>
    <row r="2635" spans="1:2" hidden="1" outlineLevel="2" x14ac:dyDescent="0.25">
      <c r="B2635" t="s">
        <v>1414</v>
      </c>
    </row>
    <row r="2636" spans="1:2" outlineLevel="1" collapsed="1" x14ac:dyDescent="0.25">
      <c r="A2636" s="3" t="s">
        <v>21720</v>
      </c>
      <c r="B2636">
        <f>SUBTOTAL(3,B2635:B2635)</f>
        <v>1</v>
      </c>
    </row>
    <row r="2637" spans="1:2" hidden="1" outlineLevel="2" x14ac:dyDescent="0.25">
      <c r="B2637" t="s">
        <v>1978</v>
      </c>
    </row>
    <row r="2638" spans="1:2" hidden="1" outlineLevel="2" x14ac:dyDescent="0.25">
      <c r="B2638" t="s">
        <v>1978</v>
      </c>
    </row>
    <row r="2639" spans="1:2" hidden="1" outlineLevel="2" x14ac:dyDescent="0.25">
      <c r="B2639" t="s">
        <v>1978</v>
      </c>
    </row>
    <row r="2640" spans="1:2" hidden="1" outlineLevel="2" x14ac:dyDescent="0.25">
      <c r="B2640" t="s">
        <v>1978</v>
      </c>
    </row>
    <row r="2641" spans="1:2" hidden="1" outlineLevel="2" x14ac:dyDescent="0.25">
      <c r="B2641" t="s">
        <v>1978</v>
      </c>
    </row>
    <row r="2642" spans="1:2" hidden="1" outlineLevel="2" x14ac:dyDescent="0.25">
      <c r="B2642" t="s">
        <v>1978</v>
      </c>
    </row>
    <row r="2643" spans="1:2" outlineLevel="1" collapsed="1" x14ac:dyDescent="0.25">
      <c r="A2643" s="3" t="s">
        <v>21721</v>
      </c>
      <c r="B2643">
        <f>SUBTOTAL(3,B2637:B2642)</f>
        <v>6</v>
      </c>
    </row>
    <row r="2644" spans="1:2" hidden="1" outlineLevel="2" x14ac:dyDescent="0.25">
      <c r="B2644" t="s">
        <v>77</v>
      </c>
    </row>
    <row r="2645" spans="1:2" hidden="1" outlineLevel="2" x14ac:dyDescent="0.25">
      <c r="B2645" t="s">
        <v>77</v>
      </c>
    </row>
    <row r="2646" spans="1:2" hidden="1" outlineLevel="2" x14ac:dyDescent="0.25">
      <c r="B2646" t="s">
        <v>77</v>
      </c>
    </row>
    <row r="2647" spans="1:2" hidden="1" outlineLevel="2" x14ac:dyDescent="0.25">
      <c r="B2647" t="s">
        <v>77</v>
      </c>
    </row>
    <row r="2648" spans="1:2" hidden="1" outlineLevel="2" x14ac:dyDescent="0.25">
      <c r="B2648" t="s">
        <v>77</v>
      </c>
    </row>
    <row r="2649" spans="1:2" hidden="1" outlineLevel="2" x14ac:dyDescent="0.25">
      <c r="B2649" t="s">
        <v>77</v>
      </c>
    </row>
    <row r="2650" spans="1:2" hidden="1" outlineLevel="2" x14ac:dyDescent="0.25">
      <c r="B2650" t="s">
        <v>77</v>
      </c>
    </row>
    <row r="2651" spans="1:2" hidden="1" outlineLevel="2" x14ac:dyDescent="0.25">
      <c r="B2651" t="s">
        <v>77</v>
      </c>
    </row>
    <row r="2652" spans="1:2" hidden="1" outlineLevel="2" x14ac:dyDescent="0.25">
      <c r="B2652" t="s">
        <v>77</v>
      </c>
    </row>
    <row r="2653" spans="1:2" outlineLevel="1" collapsed="1" x14ac:dyDescent="0.25">
      <c r="A2653" s="3" t="s">
        <v>21722</v>
      </c>
      <c r="B2653">
        <f>SUBTOTAL(3,B2644:B2652)</f>
        <v>9</v>
      </c>
    </row>
    <row r="2654" spans="1:2" hidden="1" outlineLevel="2" x14ac:dyDescent="0.25">
      <c r="B2654" t="s">
        <v>13226</v>
      </c>
    </row>
    <row r="2655" spans="1:2" outlineLevel="1" collapsed="1" x14ac:dyDescent="0.25">
      <c r="A2655" s="3" t="s">
        <v>21723</v>
      </c>
      <c r="B2655">
        <f>SUBTOTAL(3,B2654:B2654)</f>
        <v>1</v>
      </c>
    </row>
    <row r="2656" spans="1:2" hidden="1" outlineLevel="2" x14ac:dyDescent="0.25">
      <c r="B2656" t="s">
        <v>9812</v>
      </c>
    </row>
    <row r="2657" spans="1:2" outlineLevel="1" collapsed="1" x14ac:dyDescent="0.25">
      <c r="A2657" s="3" t="s">
        <v>21724</v>
      </c>
      <c r="B2657">
        <f>SUBTOTAL(3,B2656:B2656)</f>
        <v>1</v>
      </c>
    </row>
    <row r="2658" spans="1:2" hidden="1" outlineLevel="2" x14ac:dyDescent="0.25">
      <c r="B2658" t="s">
        <v>12446</v>
      </c>
    </row>
    <row r="2659" spans="1:2" outlineLevel="1" collapsed="1" x14ac:dyDescent="0.25">
      <c r="A2659" s="3" t="s">
        <v>21725</v>
      </c>
      <c r="B2659">
        <f>SUBTOTAL(3,B2658:B2658)</f>
        <v>1</v>
      </c>
    </row>
    <row r="2660" spans="1:2" hidden="1" outlineLevel="2" x14ac:dyDescent="0.25">
      <c r="B2660" t="s">
        <v>7434</v>
      </c>
    </row>
    <row r="2661" spans="1:2" outlineLevel="1" collapsed="1" x14ac:dyDescent="0.25">
      <c r="A2661" s="3" t="s">
        <v>21726</v>
      </c>
      <c r="B2661">
        <f>SUBTOTAL(3,B2660:B2660)</f>
        <v>1</v>
      </c>
    </row>
    <row r="2662" spans="1:2" hidden="1" outlineLevel="2" x14ac:dyDescent="0.25">
      <c r="B2662" t="s">
        <v>1368</v>
      </c>
    </row>
    <row r="2663" spans="1:2" outlineLevel="1" collapsed="1" x14ac:dyDescent="0.25">
      <c r="A2663" s="3" t="s">
        <v>21727</v>
      </c>
      <c r="B2663">
        <f>SUBTOTAL(3,B2662:B2662)</f>
        <v>1</v>
      </c>
    </row>
    <row r="2664" spans="1:2" hidden="1" outlineLevel="2" x14ac:dyDescent="0.25">
      <c r="B2664" t="s">
        <v>1086</v>
      </c>
    </row>
    <row r="2665" spans="1:2" hidden="1" outlineLevel="2" x14ac:dyDescent="0.25">
      <c r="B2665" t="s">
        <v>1086</v>
      </c>
    </row>
    <row r="2666" spans="1:2" hidden="1" outlineLevel="2" x14ac:dyDescent="0.25">
      <c r="B2666" t="s">
        <v>1086</v>
      </c>
    </row>
    <row r="2667" spans="1:2" outlineLevel="1" collapsed="1" x14ac:dyDescent="0.25">
      <c r="A2667" s="3" t="s">
        <v>21728</v>
      </c>
      <c r="B2667">
        <f>SUBTOTAL(3,B2664:B2666)</f>
        <v>3</v>
      </c>
    </row>
    <row r="2668" spans="1:2" hidden="1" outlineLevel="2" x14ac:dyDescent="0.25">
      <c r="B2668" t="s">
        <v>15026</v>
      </c>
    </row>
    <row r="2669" spans="1:2" outlineLevel="1" collapsed="1" x14ac:dyDescent="0.25">
      <c r="A2669" s="3" t="s">
        <v>21729</v>
      </c>
      <c r="B2669">
        <f>SUBTOTAL(3,B2668:B2668)</f>
        <v>1</v>
      </c>
    </row>
    <row r="2670" spans="1:2" hidden="1" outlineLevel="2" x14ac:dyDescent="0.25">
      <c r="B2670" t="s">
        <v>312</v>
      </c>
    </row>
    <row r="2671" spans="1:2" hidden="1" outlineLevel="2" x14ac:dyDescent="0.25">
      <c r="B2671" t="s">
        <v>312</v>
      </c>
    </row>
    <row r="2672" spans="1:2" hidden="1" outlineLevel="2" x14ac:dyDescent="0.25">
      <c r="B2672" t="s">
        <v>312</v>
      </c>
    </row>
    <row r="2673" spans="1:2" hidden="1" outlineLevel="2" x14ac:dyDescent="0.25">
      <c r="B2673" t="s">
        <v>312</v>
      </c>
    </row>
    <row r="2674" spans="1:2" outlineLevel="1" collapsed="1" x14ac:dyDescent="0.25">
      <c r="A2674" s="3" t="s">
        <v>21730</v>
      </c>
      <c r="B2674">
        <f>SUBTOTAL(3,B2670:B2673)</f>
        <v>4</v>
      </c>
    </row>
    <row r="2675" spans="1:2" hidden="1" outlineLevel="2" x14ac:dyDescent="0.25">
      <c r="B2675" t="s">
        <v>4076</v>
      </c>
    </row>
    <row r="2676" spans="1:2" hidden="1" outlineLevel="2" x14ac:dyDescent="0.25">
      <c r="B2676" t="s">
        <v>4076</v>
      </c>
    </row>
    <row r="2677" spans="1:2" hidden="1" outlineLevel="2" x14ac:dyDescent="0.25">
      <c r="B2677" t="s">
        <v>4076</v>
      </c>
    </row>
    <row r="2678" spans="1:2" hidden="1" outlineLevel="2" x14ac:dyDescent="0.25">
      <c r="B2678" t="s">
        <v>4076</v>
      </c>
    </row>
    <row r="2679" spans="1:2" outlineLevel="1" collapsed="1" x14ac:dyDescent="0.25">
      <c r="A2679" s="3" t="s">
        <v>21731</v>
      </c>
      <c r="B2679">
        <f>SUBTOTAL(3,B2675:B2678)</f>
        <v>4</v>
      </c>
    </row>
    <row r="2680" spans="1:2" hidden="1" outlineLevel="2" x14ac:dyDescent="0.25">
      <c r="B2680" t="s">
        <v>6622</v>
      </c>
    </row>
    <row r="2681" spans="1:2" outlineLevel="1" collapsed="1" x14ac:dyDescent="0.25">
      <c r="A2681" s="3" t="s">
        <v>21732</v>
      </c>
      <c r="B2681">
        <f>SUBTOTAL(3,B2680:B2680)</f>
        <v>1</v>
      </c>
    </row>
    <row r="2682" spans="1:2" hidden="1" outlineLevel="2" x14ac:dyDescent="0.25">
      <c r="B2682" t="s">
        <v>430</v>
      </c>
    </row>
    <row r="2683" spans="1:2" outlineLevel="1" collapsed="1" x14ac:dyDescent="0.25">
      <c r="A2683" s="3" t="s">
        <v>21733</v>
      </c>
      <c r="B2683">
        <f>SUBTOTAL(3,B2682:B2682)</f>
        <v>1</v>
      </c>
    </row>
    <row r="2684" spans="1:2" hidden="1" outlineLevel="2" x14ac:dyDescent="0.25">
      <c r="B2684" t="s">
        <v>8038</v>
      </c>
    </row>
    <row r="2685" spans="1:2" outlineLevel="1" collapsed="1" x14ac:dyDescent="0.25">
      <c r="A2685" s="3" t="s">
        <v>21734</v>
      </c>
      <c r="B2685">
        <f>SUBTOTAL(3,B2684:B2684)</f>
        <v>1</v>
      </c>
    </row>
    <row r="2686" spans="1:2" hidden="1" outlineLevel="2" x14ac:dyDescent="0.25">
      <c r="B2686" t="s">
        <v>14395</v>
      </c>
    </row>
    <row r="2687" spans="1:2" outlineLevel="1" collapsed="1" x14ac:dyDescent="0.25">
      <c r="A2687" s="3" t="s">
        <v>21735</v>
      </c>
      <c r="B2687">
        <f>SUBTOTAL(3,B2686:B2686)</f>
        <v>1</v>
      </c>
    </row>
    <row r="2688" spans="1:2" hidden="1" outlineLevel="2" x14ac:dyDescent="0.25">
      <c r="B2688" t="s">
        <v>10298</v>
      </c>
    </row>
    <row r="2689" spans="1:2" hidden="1" outlineLevel="2" x14ac:dyDescent="0.25">
      <c r="B2689" t="s">
        <v>10298</v>
      </c>
    </row>
    <row r="2690" spans="1:2" outlineLevel="1" collapsed="1" x14ac:dyDescent="0.25">
      <c r="A2690" s="3" t="s">
        <v>21736</v>
      </c>
      <c r="B2690">
        <f>SUBTOTAL(3,B2688:B2689)</f>
        <v>2</v>
      </c>
    </row>
    <row r="2691" spans="1:2" hidden="1" outlineLevel="2" x14ac:dyDescent="0.25">
      <c r="B2691" t="s">
        <v>1032</v>
      </c>
    </row>
    <row r="2692" spans="1:2" outlineLevel="1" collapsed="1" x14ac:dyDescent="0.25">
      <c r="A2692" s="3" t="s">
        <v>21737</v>
      </c>
      <c r="B2692">
        <f>SUBTOTAL(3,B2691:B2691)</f>
        <v>1</v>
      </c>
    </row>
    <row r="2693" spans="1:2" hidden="1" outlineLevel="2" x14ac:dyDescent="0.25">
      <c r="B2693" t="s">
        <v>2951</v>
      </c>
    </row>
    <row r="2694" spans="1:2" outlineLevel="1" collapsed="1" x14ac:dyDescent="0.25">
      <c r="A2694" s="3" t="s">
        <v>21738</v>
      </c>
      <c r="B2694">
        <f>SUBTOTAL(3,B2693:B2693)</f>
        <v>1</v>
      </c>
    </row>
    <row r="2695" spans="1:2" hidden="1" outlineLevel="2" x14ac:dyDescent="0.25">
      <c r="B2695" t="s">
        <v>2697</v>
      </c>
    </row>
    <row r="2696" spans="1:2" outlineLevel="1" collapsed="1" x14ac:dyDescent="0.25">
      <c r="A2696" s="3" t="s">
        <v>21739</v>
      </c>
      <c r="B2696">
        <f>SUBTOTAL(3,B2695:B2695)</f>
        <v>1</v>
      </c>
    </row>
    <row r="2697" spans="1:2" hidden="1" outlineLevel="2" x14ac:dyDescent="0.25">
      <c r="B2697" t="s">
        <v>2657</v>
      </c>
    </row>
    <row r="2698" spans="1:2" outlineLevel="1" collapsed="1" x14ac:dyDescent="0.25">
      <c r="A2698" s="3" t="s">
        <v>21740</v>
      </c>
      <c r="B2698">
        <f>SUBTOTAL(3,B2697:B2697)</f>
        <v>1</v>
      </c>
    </row>
    <row r="2699" spans="1:2" hidden="1" outlineLevel="2" x14ac:dyDescent="0.25">
      <c r="B2699" t="s">
        <v>9027</v>
      </c>
    </row>
    <row r="2700" spans="1:2" hidden="1" outlineLevel="2" x14ac:dyDescent="0.25">
      <c r="B2700" t="s">
        <v>9027</v>
      </c>
    </row>
    <row r="2701" spans="1:2" hidden="1" outlineLevel="2" x14ac:dyDescent="0.25">
      <c r="B2701" t="s">
        <v>9027</v>
      </c>
    </row>
    <row r="2702" spans="1:2" hidden="1" outlineLevel="2" x14ac:dyDescent="0.25">
      <c r="B2702" t="s">
        <v>9027</v>
      </c>
    </row>
    <row r="2703" spans="1:2" outlineLevel="1" collapsed="1" x14ac:dyDescent="0.25">
      <c r="A2703" s="3" t="s">
        <v>21741</v>
      </c>
      <c r="B2703">
        <f>SUBTOTAL(3,B2699:B2702)</f>
        <v>4</v>
      </c>
    </row>
    <row r="2704" spans="1:2" hidden="1" outlineLevel="2" x14ac:dyDescent="0.25">
      <c r="B2704" t="s">
        <v>9733</v>
      </c>
    </row>
    <row r="2705" spans="1:2" outlineLevel="1" collapsed="1" x14ac:dyDescent="0.25">
      <c r="A2705" s="3" t="s">
        <v>21742</v>
      </c>
      <c r="B2705">
        <f>SUBTOTAL(3,B2704:B2704)</f>
        <v>1</v>
      </c>
    </row>
    <row r="2706" spans="1:2" hidden="1" outlineLevel="2" x14ac:dyDescent="0.25">
      <c r="B2706" t="s">
        <v>9313</v>
      </c>
    </row>
    <row r="2707" spans="1:2" hidden="1" outlineLevel="2" x14ac:dyDescent="0.25">
      <c r="B2707" t="s">
        <v>9313</v>
      </c>
    </row>
    <row r="2708" spans="1:2" outlineLevel="1" collapsed="1" x14ac:dyDescent="0.25">
      <c r="A2708" s="3" t="s">
        <v>21743</v>
      </c>
      <c r="B2708">
        <f>SUBTOTAL(3,B2706:B2707)</f>
        <v>2</v>
      </c>
    </row>
    <row r="2709" spans="1:2" hidden="1" outlineLevel="2" x14ac:dyDescent="0.25">
      <c r="B2709" t="s">
        <v>944</v>
      </c>
    </row>
    <row r="2710" spans="1:2" hidden="1" outlineLevel="2" x14ac:dyDescent="0.25">
      <c r="B2710" t="s">
        <v>944</v>
      </c>
    </row>
    <row r="2711" spans="1:2" hidden="1" outlineLevel="2" x14ac:dyDescent="0.25">
      <c r="B2711" t="s">
        <v>944</v>
      </c>
    </row>
    <row r="2712" spans="1:2" hidden="1" outlineLevel="2" x14ac:dyDescent="0.25">
      <c r="B2712" t="s">
        <v>944</v>
      </c>
    </row>
    <row r="2713" spans="1:2" hidden="1" outlineLevel="2" x14ac:dyDescent="0.25">
      <c r="B2713" t="s">
        <v>944</v>
      </c>
    </row>
    <row r="2714" spans="1:2" hidden="1" outlineLevel="2" x14ac:dyDescent="0.25">
      <c r="B2714" t="s">
        <v>944</v>
      </c>
    </row>
    <row r="2715" spans="1:2" outlineLevel="1" collapsed="1" x14ac:dyDescent="0.25">
      <c r="A2715" s="3" t="s">
        <v>21744</v>
      </c>
      <c r="B2715">
        <f>SUBTOTAL(3,B2709:B2714)</f>
        <v>6</v>
      </c>
    </row>
    <row r="2716" spans="1:2" hidden="1" outlineLevel="2" x14ac:dyDescent="0.25">
      <c r="B2716" t="s">
        <v>8572</v>
      </c>
    </row>
    <row r="2717" spans="1:2" outlineLevel="1" collapsed="1" x14ac:dyDescent="0.25">
      <c r="A2717" s="3" t="s">
        <v>21745</v>
      </c>
      <c r="B2717">
        <f>SUBTOTAL(3,B2716:B2716)</f>
        <v>1</v>
      </c>
    </row>
    <row r="2718" spans="1:2" hidden="1" outlineLevel="2" x14ac:dyDescent="0.25">
      <c r="B2718" t="s">
        <v>16825</v>
      </c>
    </row>
    <row r="2719" spans="1:2" outlineLevel="1" collapsed="1" x14ac:dyDescent="0.25">
      <c r="A2719" s="3" t="s">
        <v>21746</v>
      </c>
      <c r="B2719">
        <f>SUBTOTAL(3,B2718:B2718)</f>
        <v>1</v>
      </c>
    </row>
    <row r="2720" spans="1:2" hidden="1" outlineLevel="2" x14ac:dyDescent="0.25">
      <c r="B2720" t="s">
        <v>14768</v>
      </c>
    </row>
    <row r="2721" spans="1:2" outlineLevel="1" collapsed="1" x14ac:dyDescent="0.25">
      <c r="A2721" s="3" t="s">
        <v>21747</v>
      </c>
      <c r="B2721">
        <f>SUBTOTAL(3,B2720:B2720)</f>
        <v>1</v>
      </c>
    </row>
    <row r="2722" spans="1:2" hidden="1" outlineLevel="2" x14ac:dyDescent="0.25">
      <c r="B2722" t="s">
        <v>4720</v>
      </c>
    </row>
    <row r="2723" spans="1:2" hidden="1" outlineLevel="2" x14ac:dyDescent="0.25">
      <c r="B2723" t="s">
        <v>4720</v>
      </c>
    </row>
    <row r="2724" spans="1:2" outlineLevel="1" collapsed="1" x14ac:dyDescent="0.25">
      <c r="A2724" s="3" t="s">
        <v>21748</v>
      </c>
      <c r="B2724">
        <f>SUBTOTAL(3,B2722:B2723)</f>
        <v>2</v>
      </c>
    </row>
    <row r="2725" spans="1:2" hidden="1" outlineLevel="2" x14ac:dyDescent="0.25">
      <c r="B2725" t="s">
        <v>17863</v>
      </c>
    </row>
    <row r="2726" spans="1:2" outlineLevel="1" collapsed="1" x14ac:dyDescent="0.25">
      <c r="A2726" s="3" t="s">
        <v>21749</v>
      </c>
      <c r="B2726">
        <f>SUBTOTAL(3,B2725:B2725)</f>
        <v>1</v>
      </c>
    </row>
    <row r="2727" spans="1:2" hidden="1" outlineLevel="2" x14ac:dyDescent="0.25">
      <c r="B2727" t="s">
        <v>19322</v>
      </c>
    </row>
    <row r="2728" spans="1:2" hidden="1" outlineLevel="2" x14ac:dyDescent="0.25">
      <c r="B2728" t="s">
        <v>19322</v>
      </c>
    </row>
    <row r="2729" spans="1:2" outlineLevel="1" collapsed="1" x14ac:dyDescent="0.25">
      <c r="A2729" s="3" t="s">
        <v>21750</v>
      </c>
      <c r="B2729">
        <f>SUBTOTAL(3,B2727:B2728)</f>
        <v>2</v>
      </c>
    </row>
    <row r="2730" spans="1:2" hidden="1" outlineLevel="2" x14ac:dyDescent="0.25">
      <c r="B2730" t="s">
        <v>9277</v>
      </c>
    </row>
    <row r="2731" spans="1:2" hidden="1" outlineLevel="2" x14ac:dyDescent="0.25">
      <c r="B2731" t="s">
        <v>9277</v>
      </c>
    </row>
    <row r="2732" spans="1:2" hidden="1" outlineLevel="2" x14ac:dyDescent="0.25">
      <c r="B2732" t="s">
        <v>9277</v>
      </c>
    </row>
    <row r="2733" spans="1:2" outlineLevel="1" collapsed="1" x14ac:dyDescent="0.25">
      <c r="A2733" s="3" t="s">
        <v>21751</v>
      </c>
      <c r="B2733">
        <f>SUBTOTAL(3,B2730:B2732)</f>
        <v>3</v>
      </c>
    </row>
    <row r="2734" spans="1:2" hidden="1" outlineLevel="2" x14ac:dyDescent="0.25">
      <c r="B2734" t="s">
        <v>19025</v>
      </c>
    </row>
    <row r="2735" spans="1:2" outlineLevel="1" collapsed="1" x14ac:dyDescent="0.25">
      <c r="A2735" s="3" t="s">
        <v>21752</v>
      </c>
      <c r="B2735">
        <f>SUBTOTAL(3,B2734:B2734)</f>
        <v>1</v>
      </c>
    </row>
    <row r="2736" spans="1:2" hidden="1" outlineLevel="2" x14ac:dyDescent="0.25">
      <c r="B2736" t="s">
        <v>19152</v>
      </c>
    </row>
    <row r="2737" spans="1:2" outlineLevel="1" collapsed="1" x14ac:dyDescent="0.25">
      <c r="A2737" s="3" t="s">
        <v>21753</v>
      </c>
      <c r="B2737">
        <f>SUBTOTAL(3,B2736:B2736)</f>
        <v>1</v>
      </c>
    </row>
    <row r="2738" spans="1:2" hidden="1" outlineLevel="2" x14ac:dyDescent="0.25">
      <c r="B2738" t="s">
        <v>922</v>
      </c>
    </row>
    <row r="2739" spans="1:2" hidden="1" outlineLevel="2" x14ac:dyDescent="0.25">
      <c r="B2739" t="s">
        <v>922</v>
      </c>
    </row>
    <row r="2740" spans="1:2" hidden="1" outlineLevel="2" x14ac:dyDescent="0.25">
      <c r="B2740" t="s">
        <v>922</v>
      </c>
    </row>
    <row r="2741" spans="1:2" hidden="1" outlineLevel="2" x14ac:dyDescent="0.25">
      <c r="B2741" t="s">
        <v>922</v>
      </c>
    </row>
    <row r="2742" spans="1:2" hidden="1" outlineLevel="2" x14ac:dyDescent="0.25">
      <c r="B2742" t="s">
        <v>922</v>
      </c>
    </row>
    <row r="2743" spans="1:2" hidden="1" outlineLevel="2" x14ac:dyDescent="0.25">
      <c r="B2743" t="s">
        <v>922</v>
      </c>
    </row>
    <row r="2744" spans="1:2" outlineLevel="1" collapsed="1" x14ac:dyDescent="0.25">
      <c r="A2744" s="3" t="s">
        <v>21754</v>
      </c>
      <c r="B2744">
        <f>SUBTOTAL(3,B2738:B2743)</f>
        <v>6</v>
      </c>
    </row>
    <row r="2745" spans="1:2" hidden="1" outlineLevel="2" x14ac:dyDescent="0.25">
      <c r="B2745" t="s">
        <v>1464</v>
      </c>
    </row>
    <row r="2746" spans="1:2" hidden="1" outlineLevel="2" x14ac:dyDescent="0.25">
      <c r="B2746" t="s">
        <v>1464</v>
      </c>
    </row>
    <row r="2747" spans="1:2" hidden="1" outlineLevel="2" x14ac:dyDescent="0.25">
      <c r="B2747" t="s">
        <v>1464</v>
      </c>
    </row>
    <row r="2748" spans="1:2" hidden="1" outlineLevel="2" x14ac:dyDescent="0.25">
      <c r="B2748" t="s">
        <v>1464</v>
      </c>
    </row>
    <row r="2749" spans="1:2" hidden="1" outlineLevel="2" x14ac:dyDescent="0.25">
      <c r="B2749" t="s">
        <v>1464</v>
      </c>
    </row>
    <row r="2750" spans="1:2" outlineLevel="1" collapsed="1" x14ac:dyDescent="0.25">
      <c r="A2750" s="3" t="s">
        <v>21755</v>
      </c>
      <c r="B2750">
        <f>SUBTOTAL(3,B2745:B2749)</f>
        <v>5</v>
      </c>
    </row>
    <row r="2751" spans="1:2" hidden="1" outlineLevel="2" x14ac:dyDescent="0.25">
      <c r="B2751" t="s">
        <v>18414</v>
      </c>
    </row>
    <row r="2752" spans="1:2" outlineLevel="1" collapsed="1" x14ac:dyDescent="0.25">
      <c r="A2752" s="3" t="s">
        <v>21756</v>
      </c>
      <c r="B2752">
        <f>SUBTOTAL(3,B2751:B2751)</f>
        <v>1</v>
      </c>
    </row>
    <row r="2753" spans="1:2" hidden="1" outlineLevel="2" x14ac:dyDescent="0.25">
      <c r="B2753" t="s">
        <v>10402</v>
      </c>
    </row>
    <row r="2754" spans="1:2" outlineLevel="1" collapsed="1" x14ac:dyDescent="0.25">
      <c r="A2754" s="3" t="s">
        <v>21757</v>
      </c>
      <c r="B2754">
        <f>SUBTOTAL(3,B2753:B2753)</f>
        <v>1</v>
      </c>
    </row>
    <row r="2755" spans="1:2" hidden="1" outlineLevel="2" x14ac:dyDescent="0.25">
      <c r="B2755" t="s">
        <v>453</v>
      </c>
    </row>
    <row r="2756" spans="1:2" outlineLevel="1" collapsed="1" x14ac:dyDescent="0.25">
      <c r="A2756" s="3" t="s">
        <v>21758</v>
      </c>
      <c r="B2756">
        <f>SUBTOTAL(3,B2755:B2755)</f>
        <v>1</v>
      </c>
    </row>
    <row r="2757" spans="1:2" hidden="1" outlineLevel="2" x14ac:dyDescent="0.25">
      <c r="B2757" t="s">
        <v>15430</v>
      </c>
    </row>
    <row r="2758" spans="1:2" outlineLevel="1" collapsed="1" x14ac:dyDescent="0.25">
      <c r="A2758" s="3" t="s">
        <v>21759</v>
      </c>
      <c r="B2758">
        <f>SUBTOTAL(3,B2757:B2757)</f>
        <v>1</v>
      </c>
    </row>
    <row r="2759" spans="1:2" hidden="1" outlineLevel="2" x14ac:dyDescent="0.25">
      <c r="B2759" t="s">
        <v>3058</v>
      </c>
    </row>
    <row r="2760" spans="1:2" outlineLevel="1" collapsed="1" x14ac:dyDescent="0.25">
      <c r="A2760" s="3" t="s">
        <v>21760</v>
      </c>
      <c r="B2760">
        <f>SUBTOTAL(3,B2759:B2759)</f>
        <v>1</v>
      </c>
    </row>
    <row r="2761" spans="1:2" hidden="1" outlineLevel="2" x14ac:dyDescent="0.25">
      <c r="B2761" t="s">
        <v>19069</v>
      </c>
    </row>
    <row r="2762" spans="1:2" outlineLevel="1" collapsed="1" x14ac:dyDescent="0.25">
      <c r="A2762" s="3" t="s">
        <v>21761</v>
      </c>
      <c r="B2762">
        <f>SUBTOTAL(3,B2761:B2761)</f>
        <v>1</v>
      </c>
    </row>
    <row r="2763" spans="1:2" hidden="1" outlineLevel="2" x14ac:dyDescent="0.25">
      <c r="B2763" t="s">
        <v>218</v>
      </c>
    </row>
    <row r="2764" spans="1:2" hidden="1" outlineLevel="2" x14ac:dyDescent="0.25">
      <c r="B2764" t="s">
        <v>218</v>
      </c>
    </row>
    <row r="2765" spans="1:2" hidden="1" outlineLevel="2" x14ac:dyDescent="0.25">
      <c r="B2765" t="s">
        <v>218</v>
      </c>
    </row>
    <row r="2766" spans="1:2" hidden="1" outlineLevel="2" x14ac:dyDescent="0.25">
      <c r="B2766" t="s">
        <v>218</v>
      </c>
    </row>
    <row r="2767" spans="1:2" hidden="1" outlineLevel="2" x14ac:dyDescent="0.25">
      <c r="B2767" t="s">
        <v>218</v>
      </c>
    </row>
    <row r="2768" spans="1:2" hidden="1" outlineLevel="2" x14ac:dyDescent="0.25">
      <c r="B2768" t="s">
        <v>218</v>
      </c>
    </row>
    <row r="2769" spans="1:2" hidden="1" outlineLevel="2" x14ac:dyDescent="0.25">
      <c r="B2769" t="s">
        <v>218</v>
      </c>
    </row>
    <row r="2770" spans="1:2" hidden="1" outlineLevel="2" x14ac:dyDescent="0.25">
      <c r="B2770" t="s">
        <v>218</v>
      </c>
    </row>
    <row r="2771" spans="1:2" hidden="1" outlineLevel="2" x14ac:dyDescent="0.25">
      <c r="B2771" t="s">
        <v>218</v>
      </c>
    </row>
    <row r="2772" spans="1:2" hidden="1" outlineLevel="2" x14ac:dyDescent="0.25">
      <c r="B2772" t="s">
        <v>218</v>
      </c>
    </row>
    <row r="2773" spans="1:2" hidden="1" outlineLevel="2" x14ac:dyDescent="0.25">
      <c r="B2773" t="s">
        <v>218</v>
      </c>
    </row>
    <row r="2774" spans="1:2" hidden="1" outlineLevel="2" x14ac:dyDescent="0.25">
      <c r="B2774" t="s">
        <v>218</v>
      </c>
    </row>
    <row r="2775" spans="1:2" outlineLevel="1" collapsed="1" x14ac:dyDescent="0.25">
      <c r="A2775" s="3" t="s">
        <v>21762</v>
      </c>
      <c r="B2775">
        <f>SUBTOTAL(3,B2763:B2774)</f>
        <v>12</v>
      </c>
    </row>
    <row r="2776" spans="1:2" hidden="1" outlineLevel="2" x14ac:dyDescent="0.25">
      <c r="B2776" t="s">
        <v>20899</v>
      </c>
    </row>
    <row r="2777" spans="1:2" outlineLevel="1" collapsed="1" x14ac:dyDescent="0.25">
      <c r="A2777" s="3" t="s">
        <v>21763</v>
      </c>
      <c r="B2777">
        <f>SUBTOTAL(3,B2776:B2776)</f>
        <v>1</v>
      </c>
    </row>
    <row r="2778" spans="1:2" hidden="1" outlineLevel="2" x14ac:dyDescent="0.25">
      <c r="B2778" t="s">
        <v>6873</v>
      </c>
    </row>
    <row r="2779" spans="1:2" hidden="1" outlineLevel="2" x14ac:dyDescent="0.25">
      <c r="B2779" t="s">
        <v>6873</v>
      </c>
    </row>
    <row r="2780" spans="1:2" outlineLevel="1" collapsed="1" x14ac:dyDescent="0.25">
      <c r="A2780" s="3" t="s">
        <v>21764</v>
      </c>
      <c r="B2780">
        <f>SUBTOTAL(3,B2778:B2779)</f>
        <v>2</v>
      </c>
    </row>
    <row r="2781" spans="1:2" hidden="1" outlineLevel="2" x14ac:dyDescent="0.25">
      <c r="B2781" t="s">
        <v>1158</v>
      </c>
    </row>
    <row r="2782" spans="1:2" hidden="1" outlineLevel="2" x14ac:dyDescent="0.25">
      <c r="B2782" t="s">
        <v>1158</v>
      </c>
    </row>
    <row r="2783" spans="1:2" hidden="1" outlineLevel="2" x14ac:dyDescent="0.25">
      <c r="B2783" t="s">
        <v>1158</v>
      </c>
    </row>
    <row r="2784" spans="1:2" hidden="1" outlineLevel="2" x14ac:dyDescent="0.25">
      <c r="B2784" t="s">
        <v>1158</v>
      </c>
    </row>
    <row r="2785" spans="2:2" hidden="1" outlineLevel="2" x14ac:dyDescent="0.25">
      <c r="B2785" t="s">
        <v>1158</v>
      </c>
    </row>
    <row r="2786" spans="2:2" hidden="1" outlineLevel="2" x14ac:dyDescent="0.25">
      <c r="B2786" t="s">
        <v>1158</v>
      </c>
    </row>
    <row r="2787" spans="2:2" hidden="1" outlineLevel="2" x14ac:dyDescent="0.25">
      <c r="B2787" t="s">
        <v>1158</v>
      </c>
    </row>
    <row r="2788" spans="2:2" hidden="1" outlineLevel="2" x14ac:dyDescent="0.25">
      <c r="B2788" t="s">
        <v>1158</v>
      </c>
    </row>
    <row r="2789" spans="2:2" hidden="1" outlineLevel="2" x14ac:dyDescent="0.25">
      <c r="B2789" t="s">
        <v>1158</v>
      </c>
    </row>
    <row r="2790" spans="2:2" hidden="1" outlineLevel="2" x14ac:dyDescent="0.25">
      <c r="B2790" t="s">
        <v>1158</v>
      </c>
    </row>
    <row r="2791" spans="2:2" hidden="1" outlineLevel="2" x14ac:dyDescent="0.25">
      <c r="B2791" t="s">
        <v>1158</v>
      </c>
    </row>
    <row r="2792" spans="2:2" hidden="1" outlineLevel="2" x14ac:dyDescent="0.25">
      <c r="B2792" t="s">
        <v>1158</v>
      </c>
    </row>
    <row r="2793" spans="2:2" hidden="1" outlineLevel="2" x14ac:dyDescent="0.25">
      <c r="B2793" t="s">
        <v>1158</v>
      </c>
    </row>
    <row r="2794" spans="2:2" hidden="1" outlineLevel="2" x14ac:dyDescent="0.25">
      <c r="B2794" t="s">
        <v>1158</v>
      </c>
    </row>
    <row r="2795" spans="2:2" hidden="1" outlineLevel="2" x14ac:dyDescent="0.25">
      <c r="B2795" t="s">
        <v>1158</v>
      </c>
    </row>
    <row r="2796" spans="2:2" hidden="1" outlineLevel="2" x14ac:dyDescent="0.25">
      <c r="B2796" t="s">
        <v>1158</v>
      </c>
    </row>
    <row r="2797" spans="2:2" hidden="1" outlineLevel="2" x14ac:dyDescent="0.25">
      <c r="B2797" t="s">
        <v>1158</v>
      </c>
    </row>
    <row r="2798" spans="2:2" hidden="1" outlineLevel="2" x14ac:dyDescent="0.25">
      <c r="B2798" t="s">
        <v>1158</v>
      </c>
    </row>
    <row r="2799" spans="2:2" hidden="1" outlineLevel="2" x14ac:dyDescent="0.25">
      <c r="B2799" t="s">
        <v>1158</v>
      </c>
    </row>
    <row r="2800" spans="2:2" hidden="1" outlineLevel="2" x14ac:dyDescent="0.25">
      <c r="B2800" t="s">
        <v>1158</v>
      </c>
    </row>
    <row r="2801" spans="1:2" hidden="1" outlineLevel="2" x14ac:dyDescent="0.25">
      <c r="B2801" t="s">
        <v>1158</v>
      </c>
    </row>
    <row r="2802" spans="1:2" hidden="1" outlineLevel="2" x14ac:dyDescent="0.25">
      <c r="B2802" t="s">
        <v>1158</v>
      </c>
    </row>
    <row r="2803" spans="1:2" hidden="1" outlineLevel="2" x14ac:dyDescent="0.25">
      <c r="B2803" t="s">
        <v>1158</v>
      </c>
    </row>
    <row r="2804" spans="1:2" outlineLevel="1" collapsed="1" x14ac:dyDescent="0.25">
      <c r="A2804" s="3" t="s">
        <v>21765</v>
      </c>
      <c r="B2804">
        <f>SUBTOTAL(3,B2781:B2803)</f>
        <v>23</v>
      </c>
    </row>
    <row r="2805" spans="1:2" hidden="1" outlineLevel="2" x14ac:dyDescent="0.25">
      <c r="B2805" t="s">
        <v>9583</v>
      </c>
    </row>
    <row r="2806" spans="1:2" outlineLevel="1" collapsed="1" x14ac:dyDescent="0.25">
      <c r="A2806" s="3" t="s">
        <v>21766</v>
      </c>
      <c r="B2806">
        <f>SUBTOTAL(3,B2805:B2805)</f>
        <v>1</v>
      </c>
    </row>
    <row r="2807" spans="1:2" hidden="1" outlineLevel="2" x14ac:dyDescent="0.25">
      <c r="B2807" t="s">
        <v>4643</v>
      </c>
    </row>
    <row r="2808" spans="1:2" hidden="1" outlineLevel="2" x14ac:dyDescent="0.25">
      <c r="B2808" t="s">
        <v>4643</v>
      </c>
    </row>
    <row r="2809" spans="1:2" hidden="1" outlineLevel="2" x14ac:dyDescent="0.25">
      <c r="B2809" t="s">
        <v>4643</v>
      </c>
    </row>
    <row r="2810" spans="1:2" hidden="1" outlineLevel="2" x14ac:dyDescent="0.25">
      <c r="B2810" t="s">
        <v>4643</v>
      </c>
    </row>
    <row r="2811" spans="1:2" hidden="1" outlineLevel="2" x14ac:dyDescent="0.25">
      <c r="B2811" t="s">
        <v>4643</v>
      </c>
    </row>
    <row r="2812" spans="1:2" outlineLevel="1" collapsed="1" x14ac:dyDescent="0.25">
      <c r="A2812" s="3" t="s">
        <v>21767</v>
      </c>
      <c r="B2812">
        <f>SUBTOTAL(3,B2807:B2811)</f>
        <v>5</v>
      </c>
    </row>
    <row r="2813" spans="1:2" hidden="1" outlineLevel="2" x14ac:dyDescent="0.25">
      <c r="B2813" t="s">
        <v>20764</v>
      </c>
    </row>
    <row r="2814" spans="1:2" hidden="1" outlineLevel="2" x14ac:dyDescent="0.25">
      <c r="B2814" t="s">
        <v>20764</v>
      </c>
    </row>
    <row r="2815" spans="1:2" outlineLevel="1" collapsed="1" x14ac:dyDescent="0.25">
      <c r="A2815" s="3" t="s">
        <v>21768</v>
      </c>
      <c r="B2815">
        <f>SUBTOTAL(3,B2813:B2814)</f>
        <v>2</v>
      </c>
    </row>
    <row r="2816" spans="1:2" hidden="1" outlineLevel="2" x14ac:dyDescent="0.25">
      <c r="B2816" t="s">
        <v>20999</v>
      </c>
    </row>
    <row r="2817" spans="1:2" outlineLevel="1" collapsed="1" x14ac:dyDescent="0.25">
      <c r="A2817" s="3" t="s">
        <v>21769</v>
      </c>
      <c r="B2817">
        <f>SUBTOTAL(3,B2816:B2816)</f>
        <v>1</v>
      </c>
    </row>
    <row r="2818" spans="1:2" hidden="1" outlineLevel="2" x14ac:dyDescent="0.25">
      <c r="B2818" t="s">
        <v>3970</v>
      </c>
    </row>
    <row r="2819" spans="1:2" hidden="1" outlineLevel="2" x14ac:dyDescent="0.25">
      <c r="B2819" t="s">
        <v>3970</v>
      </c>
    </row>
    <row r="2820" spans="1:2" hidden="1" outlineLevel="2" x14ac:dyDescent="0.25">
      <c r="B2820" t="s">
        <v>3970</v>
      </c>
    </row>
    <row r="2821" spans="1:2" hidden="1" outlineLevel="2" x14ac:dyDescent="0.25">
      <c r="B2821" t="s">
        <v>3970</v>
      </c>
    </row>
    <row r="2822" spans="1:2" hidden="1" outlineLevel="2" x14ac:dyDescent="0.25">
      <c r="B2822" t="s">
        <v>3970</v>
      </c>
    </row>
    <row r="2823" spans="1:2" outlineLevel="1" collapsed="1" x14ac:dyDescent="0.25">
      <c r="A2823" s="3" t="s">
        <v>21770</v>
      </c>
      <c r="B2823">
        <f>SUBTOTAL(3,B2818:B2822)</f>
        <v>5</v>
      </c>
    </row>
    <row r="2824" spans="1:2" hidden="1" outlineLevel="2" x14ac:dyDescent="0.25">
      <c r="B2824" t="s">
        <v>2293</v>
      </c>
    </row>
    <row r="2825" spans="1:2" hidden="1" outlineLevel="2" x14ac:dyDescent="0.25">
      <c r="B2825" t="s">
        <v>2293</v>
      </c>
    </row>
    <row r="2826" spans="1:2" outlineLevel="1" collapsed="1" x14ac:dyDescent="0.25">
      <c r="A2826" s="3" t="s">
        <v>21771</v>
      </c>
      <c r="B2826">
        <f>SUBTOTAL(3,B2824:B2825)</f>
        <v>2</v>
      </c>
    </row>
    <row r="2827" spans="1:2" hidden="1" outlineLevel="2" x14ac:dyDescent="0.25">
      <c r="B2827" t="s">
        <v>6907</v>
      </c>
    </row>
    <row r="2828" spans="1:2" outlineLevel="1" collapsed="1" x14ac:dyDescent="0.25">
      <c r="A2828" s="3" t="s">
        <v>21772</v>
      </c>
      <c r="B2828">
        <f>SUBTOTAL(3,B2827:B2827)</f>
        <v>1</v>
      </c>
    </row>
    <row r="2829" spans="1:2" hidden="1" outlineLevel="2" x14ac:dyDescent="0.25">
      <c r="B2829" t="s">
        <v>18363</v>
      </c>
    </row>
    <row r="2830" spans="1:2" outlineLevel="1" collapsed="1" x14ac:dyDescent="0.25">
      <c r="A2830" s="3" t="s">
        <v>21773</v>
      </c>
      <c r="B2830">
        <f>SUBTOTAL(3,B2829:B2829)</f>
        <v>1</v>
      </c>
    </row>
    <row r="2831" spans="1:2" hidden="1" outlineLevel="2" x14ac:dyDescent="0.25">
      <c r="B2831" t="s">
        <v>7805</v>
      </c>
    </row>
    <row r="2832" spans="1:2" hidden="1" outlineLevel="2" x14ac:dyDescent="0.25">
      <c r="B2832" t="s">
        <v>7805</v>
      </c>
    </row>
    <row r="2833" spans="1:2" hidden="1" outlineLevel="2" x14ac:dyDescent="0.25">
      <c r="B2833" t="s">
        <v>7805</v>
      </c>
    </row>
    <row r="2834" spans="1:2" hidden="1" outlineLevel="2" x14ac:dyDescent="0.25">
      <c r="B2834" t="s">
        <v>7805</v>
      </c>
    </row>
    <row r="2835" spans="1:2" hidden="1" outlineLevel="2" x14ac:dyDescent="0.25">
      <c r="B2835" t="s">
        <v>7805</v>
      </c>
    </row>
    <row r="2836" spans="1:2" hidden="1" outlineLevel="2" x14ac:dyDescent="0.25">
      <c r="B2836" t="s">
        <v>7805</v>
      </c>
    </row>
    <row r="2837" spans="1:2" hidden="1" outlineLevel="2" x14ac:dyDescent="0.25">
      <c r="B2837" t="s">
        <v>7805</v>
      </c>
    </row>
    <row r="2838" spans="1:2" hidden="1" outlineLevel="2" x14ac:dyDescent="0.25">
      <c r="B2838" t="s">
        <v>7805</v>
      </c>
    </row>
    <row r="2839" spans="1:2" hidden="1" outlineLevel="2" x14ac:dyDescent="0.25">
      <c r="B2839" t="s">
        <v>7805</v>
      </c>
    </row>
    <row r="2840" spans="1:2" outlineLevel="1" collapsed="1" x14ac:dyDescent="0.25">
      <c r="A2840" s="3" t="s">
        <v>21774</v>
      </c>
      <c r="B2840">
        <f>SUBTOTAL(3,B2831:B2839)</f>
        <v>9</v>
      </c>
    </row>
    <row r="2841" spans="1:2" hidden="1" outlineLevel="2" x14ac:dyDescent="0.25">
      <c r="B2841" t="s">
        <v>860</v>
      </c>
    </row>
    <row r="2842" spans="1:2" hidden="1" outlineLevel="2" x14ac:dyDescent="0.25">
      <c r="B2842" t="s">
        <v>860</v>
      </c>
    </row>
    <row r="2843" spans="1:2" hidden="1" outlineLevel="2" x14ac:dyDescent="0.25">
      <c r="B2843" t="s">
        <v>860</v>
      </c>
    </row>
    <row r="2844" spans="1:2" hidden="1" outlineLevel="2" x14ac:dyDescent="0.25">
      <c r="B2844" t="s">
        <v>860</v>
      </c>
    </row>
    <row r="2845" spans="1:2" hidden="1" outlineLevel="2" x14ac:dyDescent="0.25">
      <c r="B2845" t="s">
        <v>860</v>
      </c>
    </row>
    <row r="2846" spans="1:2" hidden="1" outlineLevel="2" x14ac:dyDescent="0.25">
      <c r="B2846" t="s">
        <v>860</v>
      </c>
    </row>
    <row r="2847" spans="1:2" hidden="1" outlineLevel="2" x14ac:dyDescent="0.25">
      <c r="B2847" t="s">
        <v>860</v>
      </c>
    </row>
    <row r="2848" spans="1:2" hidden="1" outlineLevel="2" x14ac:dyDescent="0.25">
      <c r="B2848" t="s">
        <v>860</v>
      </c>
    </row>
    <row r="2849" spans="1:2" hidden="1" outlineLevel="2" x14ac:dyDescent="0.25">
      <c r="B2849" t="s">
        <v>860</v>
      </c>
    </row>
    <row r="2850" spans="1:2" hidden="1" outlineLevel="2" x14ac:dyDescent="0.25">
      <c r="B2850" t="s">
        <v>860</v>
      </c>
    </row>
    <row r="2851" spans="1:2" hidden="1" outlineLevel="2" x14ac:dyDescent="0.25">
      <c r="B2851" t="s">
        <v>860</v>
      </c>
    </row>
    <row r="2852" spans="1:2" hidden="1" outlineLevel="2" x14ac:dyDescent="0.25">
      <c r="B2852" t="s">
        <v>860</v>
      </c>
    </row>
    <row r="2853" spans="1:2" outlineLevel="1" collapsed="1" x14ac:dyDescent="0.25">
      <c r="A2853" s="3" t="s">
        <v>21775</v>
      </c>
      <c r="B2853">
        <f>SUBTOTAL(3,B2841:B2852)</f>
        <v>12</v>
      </c>
    </row>
    <row r="2854" spans="1:2" hidden="1" outlineLevel="2" x14ac:dyDescent="0.25">
      <c r="B2854" t="s">
        <v>2158</v>
      </c>
    </row>
    <row r="2855" spans="1:2" hidden="1" outlineLevel="2" x14ac:dyDescent="0.25">
      <c r="B2855" t="s">
        <v>2158</v>
      </c>
    </row>
    <row r="2856" spans="1:2" hidden="1" outlineLevel="2" x14ac:dyDescent="0.25">
      <c r="B2856" t="s">
        <v>2158</v>
      </c>
    </row>
    <row r="2857" spans="1:2" outlineLevel="1" collapsed="1" x14ac:dyDescent="0.25">
      <c r="A2857" s="3" t="s">
        <v>21776</v>
      </c>
      <c r="B2857">
        <f>SUBTOTAL(3,B2854:B2856)</f>
        <v>3</v>
      </c>
    </row>
    <row r="2858" spans="1:2" hidden="1" outlineLevel="2" x14ac:dyDescent="0.25">
      <c r="B2858" t="s">
        <v>9683</v>
      </c>
    </row>
    <row r="2859" spans="1:2" outlineLevel="1" collapsed="1" x14ac:dyDescent="0.25">
      <c r="A2859" s="3" t="s">
        <v>21777</v>
      </c>
      <c r="B2859">
        <f>SUBTOTAL(3,B2858:B2858)</f>
        <v>1</v>
      </c>
    </row>
    <row r="2860" spans="1:2" hidden="1" outlineLevel="2" x14ac:dyDescent="0.25">
      <c r="B2860" t="s">
        <v>18671</v>
      </c>
    </row>
    <row r="2861" spans="1:2" outlineLevel="1" collapsed="1" x14ac:dyDescent="0.25">
      <c r="A2861" s="3" t="s">
        <v>21778</v>
      </c>
      <c r="B2861">
        <f>SUBTOTAL(3,B2860:B2860)</f>
        <v>1</v>
      </c>
    </row>
    <row r="2862" spans="1:2" hidden="1" outlineLevel="2" x14ac:dyDescent="0.25">
      <c r="B2862" t="s">
        <v>1939</v>
      </c>
    </row>
    <row r="2863" spans="1:2" outlineLevel="1" collapsed="1" x14ac:dyDescent="0.25">
      <c r="A2863" s="3" t="s">
        <v>21779</v>
      </c>
      <c r="B2863">
        <f>SUBTOTAL(3,B2862:B2862)</f>
        <v>1</v>
      </c>
    </row>
    <row r="2864" spans="1:2" hidden="1" outlineLevel="2" x14ac:dyDescent="0.25">
      <c r="B2864" t="s">
        <v>7798</v>
      </c>
    </row>
    <row r="2865" spans="1:2" hidden="1" outlineLevel="2" x14ac:dyDescent="0.25">
      <c r="B2865" t="s">
        <v>7798</v>
      </c>
    </row>
    <row r="2866" spans="1:2" hidden="1" outlineLevel="2" x14ac:dyDescent="0.25">
      <c r="B2866" t="s">
        <v>7798</v>
      </c>
    </row>
    <row r="2867" spans="1:2" hidden="1" outlineLevel="2" x14ac:dyDescent="0.25">
      <c r="B2867" t="s">
        <v>7798</v>
      </c>
    </row>
    <row r="2868" spans="1:2" outlineLevel="1" collapsed="1" x14ac:dyDescent="0.25">
      <c r="A2868" s="3" t="s">
        <v>21780</v>
      </c>
      <c r="B2868">
        <f>SUBTOTAL(3,B2864:B2867)</f>
        <v>4</v>
      </c>
    </row>
    <row r="2869" spans="1:2" hidden="1" outlineLevel="2" x14ac:dyDescent="0.25">
      <c r="B2869" t="s">
        <v>10509</v>
      </c>
    </row>
    <row r="2870" spans="1:2" outlineLevel="1" collapsed="1" x14ac:dyDescent="0.25">
      <c r="A2870" s="3" t="s">
        <v>21781</v>
      </c>
      <c r="B2870">
        <f>SUBTOTAL(3,B2869:B2869)</f>
        <v>1</v>
      </c>
    </row>
    <row r="2871" spans="1:2" hidden="1" outlineLevel="2" x14ac:dyDescent="0.25">
      <c r="B2871" t="s">
        <v>5477</v>
      </c>
    </row>
    <row r="2872" spans="1:2" outlineLevel="1" collapsed="1" x14ac:dyDescent="0.25">
      <c r="A2872" s="3" t="s">
        <v>21782</v>
      </c>
      <c r="B2872">
        <f>SUBTOTAL(3,B2871:B2871)</f>
        <v>1</v>
      </c>
    </row>
    <row r="2873" spans="1:2" hidden="1" outlineLevel="2" x14ac:dyDescent="0.25">
      <c r="B2873" t="s">
        <v>532</v>
      </c>
    </row>
    <row r="2874" spans="1:2" hidden="1" outlineLevel="2" x14ac:dyDescent="0.25">
      <c r="B2874" t="s">
        <v>532</v>
      </c>
    </row>
    <row r="2875" spans="1:2" hidden="1" outlineLevel="2" x14ac:dyDescent="0.25">
      <c r="B2875" t="s">
        <v>532</v>
      </c>
    </row>
    <row r="2876" spans="1:2" hidden="1" outlineLevel="2" x14ac:dyDescent="0.25">
      <c r="B2876" t="s">
        <v>532</v>
      </c>
    </row>
    <row r="2877" spans="1:2" hidden="1" outlineLevel="2" x14ac:dyDescent="0.25">
      <c r="B2877" t="s">
        <v>532</v>
      </c>
    </row>
    <row r="2878" spans="1:2" hidden="1" outlineLevel="2" x14ac:dyDescent="0.25">
      <c r="B2878" t="s">
        <v>532</v>
      </c>
    </row>
    <row r="2879" spans="1:2" hidden="1" outlineLevel="2" x14ac:dyDescent="0.25">
      <c r="B2879" t="s">
        <v>532</v>
      </c>
    </row>
    <row r="2880" spans="1:2" hidden="1" outlineLevel="2" x14ac:dyDescent="0.25">
      <c r="B2880" t="s">
        <v>532</v>
      </c>
    </row>
    <row r="2881" spans="2:2" hidden="1" outlineLevel="2" x14ac:dyDescent="0.25">
      <c r="B2881" t="s">
        <v>532</v>
      </c>
    </row>
    <row r="2882" spans="2:2" hidden="1" outlineLevel="2" x14ac:dyDescent="0.25">
      <c r="B2882" t="s">
        <v>532</v>
      </c>
    </row>
    <row r="2883" spans="2:2" hidden="1" outlineLevel="2" x14ac:dyDescent="0.25">
      <c r="B2883" t="s">
        <v>532</v>
      </c>
    </row>
    <row r="2884" spans="2:2" hidden="1" outlineLevel="2" x14ac:dyDescent="0.25">
      <c r="B2884" t="s">
        <v>532</v>
      </c>
    </row>
    <row r="2885" spans="2:2" hidden="1" outlineLevel="2" x14ac:dyDescent="0.25">
      <c r="B2885" t="s">
        <v>532</v>
      </c>
    </row>
    <row r="2886" spans="2:2" hidden="1" outlineLevel="2" x14ac:dyDescent="0.25">
      <c r="B2886" t="s">
        <v>532</v>
      </c>
    </row>
    <row r="2887" spans="2:2" hidden="1" outlineLevel="2" x14ac:dyDescent="0.25">
      <c r="B2887" t="s">
        <v>532</v>
      </c>
    </row>
    <row r="2888" spans="2:2" hidden="1" outlineLevel="2" x14ac:dyDescent="0.25">
      <c r="B2888" t="s">
        <v>532</v>
      </c>
    </row>
    <row r="2889" spans="2:2" hidden="1" outlineLevel="2" x14ac:dyDescent="0.25">
      <c r="B2889" t="s">
        <v>532</v>
      </c>
    </row>
    <row r="2890" spans="2:2" hidden="1" outlineLevel="2" x14ac:dyDescent="0.25">
      <c r="B2890" t="s">
        <v>532</v>
      </c>
    </row>
    <row r="2891" spans="2:2" hidden="1" outlineLevel="2" x14ac:dyDescent="0.25">
      <c r="B2891" t="s">
        <v>532</v>
      </c>
    </row>
    <row r="2892" spans="2:2" hidden="1" outlineLevel="2" x14ac:dyDescent="0.25">
      <c r="B2892" t="s">
        <v>532</v>
      </c>
    </row>
    <row r="2893" spans="2:2" hidden="1" outlineLevel="2" x14ac:dyDescent="0.25">
      <c r="B2893" t="s">
        <v>532</v>
      </c>
    </row>
    <row r="2894" spans="2:2" hidden="1" outlineLevel="2" x14ac:dyDescent="0.25">
      <c r="B2894" t="s">
        <v>532</v>
      </c>
    </row>
    <row r="2895" spans="2:2" hidden="1" outlineLevel="2" x14ac:dyDescent="0.25">
      <c r="B2895" t="s">
        <v>532</v>
      </c>
    </row>
    <row r="2896" spans="2:2" hidden="1" outlineLevel="2" x14ac:dyDescent="0.25">
      <c r="B2896" t="s">
        <v>532</v>
      </c>
    </row>
    <row r="2897" spans="1:2" hidden="1" outlineLevel="2" x14ac:dyDescent="0.25">
      <c r="B2897" t="s">
        <v>532</v>
      </c>
    </row>
    <row r="2898" spans="1:2" hidden="1" outlineLevel="2" x14ac:dyDescent="0.25">
      <c r="B2898" t="s">
        <v>532</v>
      </c>
    </row>
    <row r="2899" spans="1:2" outlineLevel="1" collapsed="1" x14ac:dyDescent="0.25">
      <c r="A2899" s="3" t="s">
        <v>21783</v>
      </c>
      <c r="B2899">
        <f>SUBTOTAL(3,B2873:B2898)</f>
        <v>26</v>
      </c>
    </row>
    <row r="2900" spans="1:2" hidden="1" outlineLevel="2" x14ac:dyDescent="0.25">
      <c r="B2900" t="s">
        <v>4549</v>
      </c>
    </row>
    <row r="2901" spans="1:2" hidden="1" outlineLevel="2" x14ac:dyDescent="0.25">
      <c r="B2901" t="s">
        <v>4549</v>
      </c>
    </row>
    <row r="2902" spans="1:2" hidden="1" outlineLevel="2" x14ac:dyDescent="0.25">
      <c r="B2902" t="s">
        <v>4549</v>
      </c>
    </row>
    <row r="2903" spans="1:2" outlineLevel="1" collapsed="1" x14ac:dyDescent="0.25">
      <c r="A2903" s="3" t="s">
        <v>21784</v>
      </c>
      <c r="B2903">
        <f>SUBTOTAL(3,B2900:B2902)</f>
        <v>3</v>
      </c>
    </row>
    <row r="2904" spans="1:2" hidden="1" outlineLevel="2" x14ac:dyDescent="0.25">
      <c r="B2904" t="s">
        <v>6427</v>
      </c>
    </row>
    <row r="2905" spans="1:2" outlineLevel="1" collapsed="1" x14ac:dyDescent="0.25">
      <c r="A2905" s="3" t="s">
        <v>21785</v>
      </c>
      <c r="B2905">
        <f>SUBTOTAL(3,B2904:B2904)</f>
        <v>1</v>
      </c>
    </row>
    <row r="2906" spans="1:2" hidden="1" outlineLevel="2" x14ac:dyDescent="0.25">
      <c r="B2906" t="s">
        <v>9476</v>
      </c>
    </row>
    <row r="2907" spans="1:2" hidden="1" outlineLevel="2" x14ac:dyDescent="0.25">
      <c r="B2907" t="s">
        <v>9476</v>
      </c>
    </row>
    <row r="2908" spans="1:2" outlineLevel="1" collapsed="1" x14ac:dyDescent="0.25">
      <c r="A2908" s="3" t="s">
        <v>21786</v>
      </c>
      <c r="B2908">
        <f>SUBTOTAL(3,B2906:B2907)</f>
        <v>2</v>
      </c>
    </row>
    <row r="2909" spans="1:2" hidden="1" outlineLevel="2" x14ac:dyDescent="0.25">
      <c r="B2909" t="s">
        <v>18007</v>
      </c>
    </row>
    <row r="2910" spans="1:2" outlineLevel="1" collapsed="1" x14ac:dyDescent="0.25">
      <c r="A2910" s="3" t="s">
        <v>21787</v>
      </c>
      <c r="B2910">
        <f>SUBTOTAL(3,B2909:B2909)</f>
        <v>1</v>
      </c>
    </row>
    <row r="2911" spans="1:2" hidden="1" outlineLevel="2" x14ac:dyDescent="0.25">
      <c r="B2911" t="s">
        <v>7424</v>
      </c>
    </row>
    <row r="2912" spans="1:2" outlineLevel="1" collapsed="1" x14ac:dyDescent="0.25">
      <c r="A2912" s="3" t="s">
        <v>21788</v>
      </c>
      <c r="B2912">
        <f>SUBTOTAL(3,B2911:B2911)</f>
        <v>1</v>
      </c>
    </row>
    <row r="2913" spans="1:2" hidden="1" outlineLevel="2" x14ac:dyDescent="0.25">
      <c r="B2913" t="s">
        <v>11541</v>
      </c>
    </row>
    <row r="2914" spans="1:2" outlineLevel="1" collapsed="1" x14ac:dyDescent="0.25">
      <c r="A2914" s="3" t="s">
        <v>21789</v>
      </c>
      <c r="B2914">
        <f>SUBTOTAL(3,B2913:B2913)</f>
        <v>1</v>
      </c>
    </row>
    <row r="2915" spans="1:2" hidden="1" outlineLevel="2" x14ac:dyDescent="0.25">
      <c r="B2915" t="s">
        <v>8446</v>
      </c>
    </row>
    <row r="2916" spans="1:2" outlineLevel="1" collapsed="1" x14ac:dyDescent="0.25">
      <c r="A2916" s="3" t="s">
        <v>21790</v>
      </c>
      <c r="B2916">
        <f>SUBTOTAL(3,B2915:B2915)</f>
        <v>1</v>
      </c>
    </row>
    <row r="2917" spans="1:2" hidden="1" outlineLevel="2" x14ac:dyDescent="0.25">
      <c r="B2917" t="s">
        <v>478</v>
      </c>
    </row>
    <row r="2918" spans="1:2" hidden="1" outlineLevel="2" x14ac:dyDescent="0.25">
      <c r="B2918" t="s">
        <v>478</v>
      </c>
    </row>
    <row r="2919" spans="1:2" hidden="1" outlineLevel="2" x14ac:dyDescent="0.25">
      <c r="B2919" t="s">
        <v>478</v>
      </c>
    </row>
    <row r="2920" spans="1:2" hidden="1" outlineLevel="2" x14ac:dyDescent="0.25">
      <c r="B2920" t="s">
        <v>478</v>
      </c>
    </row>
    <row r="2921" spans="1:2" hidden="1" outlineLevel="2" x14ac:dyDescent="0.25">
      <c r="B2921" t="s">
        <v>478</v>
      </c>
    </row>
    <row r="2922" spans="1:2" hidden="1" outlineLevel="2" x14ac:dyDescent="0.25">
      <c r="B2922" t="s">
        <v>478</v>
      </c>
    </row>
    <row r="2923" spans="1:2" hidden="1" outlineLevel="2" x14ac:dyDescent="0.25">
      <c r="B2923" t="s">
        <v>478</v>
      </c>
    </row>
    <row r="2924" spans="1:2" hidden="1" outlineLevel="2" x14ac:dyDescent="0.25">
      <c r="B2924" t="s">
        <v>478</v>
      </c>
    </row>
    <row r="2925" spans="1:2" hidden="1" outlineLevel="2" x14ac:dyDescent="0.25">
      <c r="B2925" t="s">
        <v>478</v>
      </c>
    </row>
    <row r="2926" spans="1:2" hidden="1" outlineLevel="2" x14ac:dyDescent="0.25">
      <c r="B2926" t="s">
        <v>478</v>
      </c>
    </row>
    <row r="2927" spans="1:2" hidden="1" outlineLevel="2" x14ac:dyDescent="0.25">
      <c r="B2927" t="s">
        <v>478</v>
      </c>
    </row>
    <row r="2928" spans="1:2" hidden="1" outlineLevel="2" x14ac:dyDescent="0.25">
      <c r="B2928" t="s">
        <v>478</v>
      </c>
    </row>
    <row r="2929" spans="1:2" hidden="1" outlineLevel="2" x14ac:dyDescent="0.25">
      <c r="B2929" t="s">
        <v>478</v>
      </c>
    </row>
    <row r="2930" spans="1:2" hidden="1" outlineLevel="2" x14ac:dyDescent="0.25">
      <c r="B2930" t="s">
        <v>478</v>
      </c>
    </row>
    <row r="2931" spans="1:2" outlineLevel="1" collapsed="1" x14ac:dyDescent="0.25">
      <c r="A2931" s="3" t="s">
        <v>21791</v>
      </c>
      <c r="B2931">
        <f>SUBTOTAL(3,B2917:B2930)</f>
        <v>14</v>
      </c>
    </row>
    <row r="2932" spans="1:2" hidden="1" outlineLevel="2" x14ac:dyDescent="0.25">
      <c r="B2932" t="s">
        <v>5300</v>
      </c>
    </row>
    <row r="2933" spans="1:2" hidden="1" outlineLevel="2" x14ac:dyDescent="0.25">
      <c r="B2933" t="s">
        <v>5300</v>
      </c>
    </row>
    <row r="2934" spans="1:2" hidden="1" outlineLevel="2" x14ac:dyDescent="0.25">
      <c r="B2934" t="s">
        <v>5300</v>
      </c>
    </row>
    <row r="2935" spans="1:2" hidden="1" outlineLevel="2" x14ac:dyDescent="0.25">
      <c r="B2935" t="s">
        <v>5300</v>
      </c>
    </row>
    <row r="2936" spans="1:2" hidden="1" outlineLevel="2" x14ac:dyDescent="0.25">
      <c r="B2936" t="s">
        <v>5300</v>
      </c>
    </row>
    <row r="2937" spans="1:2" hidden="1" outlineLevel="2" x14ac:dyDescent="0.25">
      <c r="B2937" t="s">
        <v>5300</v>
      </c>
    </row>
    <row r="2938" spans="1:2" hidden="1" outlineLevel="2" x14ac:dyDescent="0.25">
      <c r="B2938" t="s">
        <v>5300</v>
      </c>
    </row>
    <row r="2939" spans="1:2" hidden="1" outlineLevel="2" x14ac:dyDescent="0.25">
      <c r="B2939" t="s">
        <v>5300</v>
      </c>
    </row>
    <row r="2940" spans="1:2" hidden="1" outlineLevel="2" x14ac:dyDescent="0.25">
      <c r="B2940" t="s">
        <v>5300</v>
      </c>
    </row>
    <row r="2941" spans="1:2" outlineLevel="1" collapsed="1" x14ac:dyDescent="0.25">
      <c r="A2941" s="3" t="s">
        <v>21792</v>
      </c>
      <c r="B2941">
        <f>SUBTOTAL(3,B2932:B2940)</f>
        <v>9</v>
      </c>
    </row>
    <row r="2942" spans="1:2" hidden="1" outlineLevel="2" x14ac:dyDescent="0.25">
      <c r="B2942" t="s">
        <v>17661</v>
      </c>
    </row>
    <row r="2943" spans="1:2" outlineLevel="1" collapsed="1" x14ac:dyDescent="0.25">
      <c r="A2943" s="3" t="s">
        <v>21793</v>
      </c>
      <c r="B2943">
        <f>SUBTOTAL(3,B2942:B2942)</f>
        <v>1</v>
      </c>
    </row>
    <row r="2944" spans="1:2" hidden="1" outlineLevel="2" x14ac:dyDescent="0.25">
      <c r="B2944" t="s">
        <v>2448</v>
      </c>
    </row>
    <row r="2945" spans="1:2" outlineLevel="1" collapsed="1" x14ac:dyDescent="0.25">
      <c r="A2945" s="3" t="s">
        <v>21794</v>
      </c>
      <c r="B2945">
        <f>SUBTOTAL(3,B2944:B2944)</f>
        <v>1</v>
      </c>
    </row>
    <row r="2946" spans="1:2" hidden="1" outlineLevel="2" x14ac:dyDescent="0.25">
      <c r="B2946" t="s">
        <v>500</v>
      </c>
    </row>
    <row r="2947" spans="1:2" hidden="1" outlineLevel="2" x14ac:dyDescent="0.25">
      <c r="B2947" t="s">
        <v>500</v>
      </c>
    </row>
    <row r="2948" spans="1:2" hidden="1" outlineLevel="2" x14ac:dyDescent="0.25">
      <c r="B2948" t="s">
        <v>500</v>
      </c>
    </row>
    <row r="2949" spans="1:2" hidden="1" outlineLevel="2" x14ac:dyDescent="0.25">
      <c r="B2949" t="s">
        <v>500</v>
      </c>
    </row>
    <row r="2950" spans="1:2" hidden="1" outlineLevel="2" x14ac:dyDescent="0.25">
      <c r="B2950" t="s">
        <v>500</v>
      </c>
    </row>
    <row r="2951" spans="1:2" hidden="1" outlineLevel="2" x14ac:dyDescent="0.25">
      <c r="B2951" t="s">
        <v>500</v>
      </c>
    </row>
    <row r="2952" spans="1:2" hidden="1" outlineLevel="2" x14ac:dyDescent="0.25">
      <c r="B2952" t="s">
        <v>500</v>
      </c>
    </row>
    <row r="2953" spans="1:2" hidden="1" outlineLevel="2" x14ac:dyDescent="0.25">
      <c r="B2953" t="s">
        <v>500</v>
      </c>
    </row>
    <row r="2954" spans="1:2" hidden="1" outlineLevel="2" x14ac:dyDescent="0.25">
      <c r="B2954" t="s">
        <v>500</v>
      </c>
    </row>
    <row r="2955" spans="1:2" outlineLevel="1" collapsed="1" x14ac:dyDescent="0.25">
      <c r="A2955" s="3" t="s">
        <v>21795</v>
      </c>
      <c r="B2955">
        <f>SUBTOTAL(3,B2946:B2954)</f>
        <v>9</v>
      </c>
    </row>
    <row r="2956" spans="1:2" hidden="1" outlineLevel="2" x14ac:dyDescent="0.25">
      <c r="B2956" t="s">
        <v>4376</v>
      </c>
    </row>
    <row r="2957" spans="1:2" outlineLevel="1" collapsed="1" x14ac:dyDescent="0.25">
      <c r="A2957" s="3" t="s">
        <v>21796</v>
      </c>
      <c r="B2957">
        <f>SUBTOTAL(3,B2956:B2956)</f>
        <v>1</v>
      </c>
    </row>
    <row r="2958" spans="1:2" hidden="1" outlineLevel="2" x14ac:dyDescent="0.25">
      <c r="B2958" t="s">
        <v>5304</v>
      </c>
    </row>
    <row r="2959" spans="1:2" outlineLevel="1" collapsed="1" x14ac:dyDescent="0.25">
      <c r="A2959" s="3" t="s">
        <v>21797</v>
      </c>
      <c r="B2959">
        <f>SUBTOTAL(3,B2958:B2958)</f>
        <v>1</v>
      </c>
    </row>
    <row r="2960" spans="1:2" hidden="1" outlineLevel="2" x14ac:dyDescent="0.25">
      <c r="B2960" t="s">
        <v>6513</v>
      </c>
    </row>
    <row r="2961" spans="1:2" outlineLevel="1" collapsed="1" x14ac:dyDescent="0.25">
      <c r="A2961" s="3" t="s">
        <v>21798</v>
      </c>
      <c r="B2961">
        <f>SUBTOTAL(3,B2960:B2960)</f>
        <v>1</v>
      </c>
    </row>
    <row r="2962" spans="1:2" hidden="1" outlineLevel="2" x14ac:dyDescent="0.25">
      <c r="B2962" t="s">
        <v>15818</v>
      </c>
    </row>
    <row r="2963" spans="1:2" outlineLevel="1" collapsed="1" x14ac:dyDescent="0.25">
      <c r="A2963" s="3" t="s">
        <v>21799</v>
      </c>
      <c r="B2963">
        <f>SUBTOTAL(3,B2962:B2962)</f>
        <v>1</v>
      </c>
    </row>
    <row r="2964" spans="1:2" hidden="1" outlineLevel="2" x14ac:dyDescent="0.25">
      <c r="B2964" t="s">
        <v>7839</v>
      </c>
    </row>
    <row r="2965" spans="1:2" outlineLevel="1" collapsed="1" x14ac:dyDescent="0.25">
      <c r="A2965" s="3" t="s">
        <v>21800</v>
      </c>
      <c r="B2965">
        <f>SUBTOTAL(3,B2964:B2964)</f>
        <v>1</v>
      </c>
    </row>
    <row r="2966" spans="1:2" hidden="1" outlineLevel="2" x14ac:dyDescent="0.25">
      <c r="B2966" t="s">
        <v>20657</v>
      </c>
    </row>
    <row r="2967" spans="1:2" hidden="1" outlineLevel="2" x14ac:dyDescent="0.25">
      <c r="B2967" t="s">
        <v>20657</v>
      </c>
    </row>
    <row r="2968" spans="1:2" outlineLevel="1" collapsed="1" x14ac:dyDescent="0.25">
      <c r="A2968" s="3" t="s">
        <v>21801</v>
      </c>
      <c r="B2968">
        <f>SUBTOTAL(3,B2966:B2967)</f>
        <v>2</v>
      </c>
    </row>
    <row r="2969" spans="1:2" hidden="1" outlineLevel="2" x14ac:dyDescent="0.25">
      <c r="B2969" t="s">
        <v>12684</v>
      </c>
    </row>
    <row r="2970" spans="1:2" outlineLevel="1" collapsed="1" x14ac:dyDescent="0.25">
      <c r="A2970" s="3" t="s">
        <v>21802</v>
      </c>
      <c r="B2970">
        <f>SUBTOTAL(3,B2969:B2969)</f>
        <v>1</v>
      </c>
    </row>
    <row r="2971" spans="1:2" hidden="1" outlineLevel="2" x14ac:dyDescent="0.25">
      <c r="B2971" t="s">
        <v>2607</v>
      </c>
    </row>
    <row r="2972" spans="1:2" hidden="1" outlineLevel="2" x14ac:dyDescent="0.25">
      <c r="B2972" t="s">
        <v>2607</v>
      </c>
    </row>
    <row r="2973" spans="1:2" hidden="1" outlineLevel="2" x14ac:dyDescent="0.25">
      <c r="B2973" t="s">
        <v>2607</v>
      </c>
    </row>
    <row r="2974" spans="1:2" hidden="1" outlineLevel="2" x14ac:dyDescent="0.25">
      <c r="B2974" t="s">
        <v>2607</v>
      </c>
    </row>
    <row r="2975" spans="1:2" outlineLevel="1" collapsed="1" x14ac:dyDescent="0.25">
      <c r="A2975" s="3" t="s">
        <v>21803</v>
      </c>
      <c r="B2975">
        <f>SUBTOTAL(3,B2971:B2974)</f>
        <v>4</v>
      </c>
    </row>
    <row r="2976" spans="1:2" hidden="1" outlineLevel="2" x14ac:dyDescent="0.25">
      <c r="B2976" t="s">
        <v>5256</v>
      </c>
    </row>
    <row r="2977" spans="1:2" outlineLevel="1" collapsed="1" x14ac:dyDescent="0.25">
      <c r="A2977" s="3" t="s">
        <v>21804</v>
      </c>
      <c r="B2977">
        <f>SUBTOTAL(3,B2976:B2976)</f>
        <v>1</v>
      </c>
    </row>
    <row r="2978" spans="1:2" hidden="1" outlineLevel="2" x14ac:dyDescent="0.25">
      <c r="B2978" t="s">
        <v>2154</v>
      </c>
    </row>
    <row r="2979" spans="1:2" outlineLevel="1" collapsed="1" x14ac:dyDescent="0.25">
      <c r="A2979" s="3" t="s">
        <v>21805</v>
      </c>
      <c r="B2979">
        <f>SUBTOTAL(3,B2978:B2978)</f>
        <v>1</v>
      </c>
    </row>
    <row r="2980" spans="1:2" hidden="1" outlineLevel="2" x14ac:dyDescent="0.25">
      <c r="B2980" t="s">
        <v>9837</v>
      </c>
    </row>
    <row r="2981" spans="1:2" outlineLevel="1" collapsed="1" x14ac:dyDescent="0.25">
      <c r="A2981" s="3" t="s">
        <v>21806</v>
      </c>
      <c r="B2981">
        <f>SUBTOTAL(3,B2980:B2980)</f>
        <v>1</v>
      </c>
    </row>
    <row r="2982" spans="1:2" hidden="1" outlineLevel="2" x14ac:dyDescent="0.25">
      <c r="B2982" t="s">
        <v>328</v>
      </c>
    </row>
    <row r="2983" spans="1:2" hidden="1" outlineLevel="2" x14ac:dyDescent="0.25">
      <c r="B2983" t="s">
        <v>328</v>
      </c>
    </row>
    <row r="2984" spans="1:2" hidden="1" outlineLevel="2" x14ac:dyDescent="0.25">
      <c r="B2984" t="s">
        <v>328</v>
      </c>
    </row>
    <row r="2985" spans="1:2" hidden="1" outlineLevel="2" x14ac:dyDescent="0.25">
      <c r="B2985" t="s">
        <v>328</v>
      </c>
    </row>
    <row r="2986" spans="1:2" hidden="1" outlineLevel="2" x14ac:dyDescent="0.25">
      <c r="B2986" t="s">
        <v>328</v>
      </c>
    </row>
    <row r="2987" spans="1:2" hidden="1" outlineLevel="2" x14ac:dyDescent="0.25">
      <c r="B2987" t="s">
        <v>328</v>
      </c>
    </row>
    <row r="2988" spans="1:2" hidden="1" outlineLevel="2" x14ac:dyDescent="0.25">
      <c r="B2988" t="s">
        <v>328</v>
      </c>
    </row>
    <row r="2989" spans="1:2" hidden="1" outlineLevel="2" x14ac:dyDescent="0.25">
      <c r="B2989" t="s">
        <v>328</v>
      </c>
    </row>
    <row r="2990" spans="1:2" hidden="1" outlineLevel="2" x14ac:dyDescent="0.25">
      <c r="B2990" t="s">
        <v>328</v>
      </c>
    </row>
    <row r="2991" spans="1:2" hidden="1" outlineLevel="2" x14ac:dyDescent="0.25">
      <c r="B2991" t="s">
        <v>328</v>
      </c>
    </row>
    <row r="2992" spans="1:2" outlineLevel="1" collapsed="1" x14ac:dyDescent="0.25">
      <c r="A2992" s="3" t="s">
        <v>21807</v>
      </c>
      <c r="B2992">
        <f>SUBTOTAL(3,B2982:B2991)</f>
        <v>10</v>
      </c>
    </row>
    <row r="2993" spans="1:2" hidden="1" outlineLevel="2" x14ac:dyDescent="0.25">
      <c r="B2993" t="s">
        <v>7417</v>
      </c>
    </row>
    <row r="2994" spans="1:2" outlineLevel="1" collapsed="1" x14ac:dyDescent="0.25">
      <c r="A2994" s="3" t="s">
        <v>21808</v>
      </c>
      <c r="B2994">
        <f>SUBTOTAL(3,B2993:B2993)</f>
        <v>1</v>
      </c>
    </row>
    <row r="2995" spans="1:2" hidden="1" outlineLevel="2" x14ac:dyDescent="0.25">
      <c r="B2995" t="s">
        <v>7865</v>
      </c>
    </row>
    <row r="2996" spans="1:2" outlineLevel="1" collapsed="1" x14ac:dyDescent="0.25">
      <c r="A2996" s="3" t="s">
        <v>21809</v>
      </c>
      <c r="B2996">
        <f>SUBTOTAL(3,B2995:B2995)</f>
        <v>1</v>
      </c>
    </row>
    <row r="2997" spans="1:2" hidden="1" outlineLevel="2" x14ac:dyDescent="0.25">
      <c r="B2997" t="s">
        <v>16729</v>
      </c>
    </row>
    <row r="2998" spans="1:2" hidden="1" outlineLevel="2" x14ac:dyDescent="0.25">
      <c r="B2998" t="s">
        <v>16729</v>
      </c>
    </row>
    <row r="2999" spans="1:2" hidden="1" outlineLevel="2" x14ac:dyDescent="0.25">
      <c r="B2999" t="s">
        <v>16729</v>
      </c>
    </row>
    <row r="3000" spans="1:2" outlineLevel="1" collapsed="1" x14ac:dyDescent="0.25">
      <c r="A3000" s="3" t="s">
        <v>21810</v>
      </c>
      <c r="B3000">
        <f>SUBTOTAL(3,B2997:B2999)</f>
        <v>3</v>
      </c>
    </row>
    <row r="3001" spans="1:2" hidden="1" outlineLevel="2" x14ac:dyDescent="0.25">
      <c r="B3001" t="s">
        <v>393</v>
      </c>
    </row>
    <row r="3002" spans="1:2" hidden="1" outlineLevel="2" x14ac:dyDescent="0.25">
      <c r="B3002" t="s">
        <v>393</v>
      </c>
    </row>
    <row r="3003" spans="1:2" outlineLevel="1" collapsed="1" x14ac:dyDescent="0.25">
      <c r="A3003" s="3" t="s">
        <v>21811</v>
      </c>
      <c r="B3003">
        <f>SUBTOTAL(3,B3001:B3002)</f>
        <v>2</v>
      </c>
    </row>
    <row r="3004" spans="1:2" hidden="1" outlineLevel="2" x14ac:dyDescent="0.25">
      <c r="B3004" t="s">
        <v>2181</v>
      </c>
    </row>
    <row r="3005" spans="1:2" outlineLevel="1" collapsed="1" x14ac:dyDescent="0.25">
      <c r="A3005" s="3" t="s">
        <v>21812</v>
      </c>
      <c r="B3005">
        <f>SUBTOTAL(3,B3004:B3004)</f>
        <v>1</v>
      </c>
    </row>
    <row r="3006" spans="1:2" hidden="1" outlineLevel="2" x14ac:dyDescent="0.25">
      <c r="B3006" t="s">
        <v>186</v>
      </c>
    </row>
    <row r="3007" spans="1:2" hidden="1" outlineLevel="2" x14ac:dyDescent="0.25">
      <c r="B3007" t="s">
        <v>186</v>
      </c>
    </row>
    <row r="3008" spans="1:2" hidden="1" outlineLevel="2" x14ac:dyDescent="0.25">
      <c r="B3008" t="s">
        <v>186</v>
      </c>
    </row>
    <row r="3009" spans="1:2" hidden="1" outlineLevel="2" x14ac:dyDescent="0.25">
      <c r="B3009" t="s">
        <v>186</v>
      </c>
    </row>
    <row r="3010" spans="1:2" hidden="1" outlineLevel="2" x14ac:dyDescent="0.25">
      <c r="B3010" t="s">
        <v>186</v>
      </c>
    </row>
    <row r="3011" spans="1:2" hidden="1" outlineLevel="2" x14ac:dyDescent="0.25">
      <c r="B3011" t="s">
        <v>186</v>
      </c>
    </row>
    <row r="3012" spans="1:2" hidden="1" outlineLevel="2" x14ac:dyDescent="0.25">
      <c r="B3012" t="s">
        <v>186</v>
      </c>
    </row>
    <row r="3013" spans="1:2" hidden="1" outlineLevel="2" x14ac:dyDescent="0.25">
      <c r="B3013" t="s">
        <v>186</v>
      </c>
    </row>
    <row r="3014" spans="1:2" hidden="1" outlineLevel="2" x14ac:dyDescent="0.25">
      <c r="B3014" t="s">
        <v>186</v>
      </c>
    </row>
    <row r="3015" spans="1:2" hidden="1" outlineLevel="2" x14ac:dyDescent="0.25">
      <c r="B3015" t="s">
        <v>186</v>
      </c>
    </row>
    <row r="3016" spans="1:2" hidden="1" outlineLevel="2" x14ac:dyDescent="0.25">
      <c r="B3016" t="s">
        <v>186</v>
      </c>
    </row>
    <row r="3017" spans="1:2" hidden="1" outlineLevel="2" x14ac:dyDescent="0.25">
      <c r="B3017" t="s">
        <v>186</v>
      </c>
    </row>
    <row r="3018" spans="1:2" outlineLevel="1" collapsed="1" x14ac:dyDescent="0.25">
      <c r="A3018" s="3" t="s">
        <v>21813</v>
      </c>
      <c r="B3018">
        <f>SUBTOTAL(3,B3006:B3017)</f>
        <v>12</v>
      </c>
    </row>
    <row r="3019" spans="1:2" hidden="1" outlineLevel="2" x14ac:dyDescent="0.25">
      <c r="B3019" t="s">
        <v>8526</v>
      </c>
    </row>
    <row r="3020" spans="1:2" outlineLevel="1" collapsed="1" x14ac:dyDescent="0.25">
      <c r="A3020" s="3" t="s">
        <v>21814</v>
      </c>
      <c r="B3020">
        <f>SUBTOTAL(3,B3019:B3019)</f>
        <v>1</v>
      </c>
    </row>
    <row r="3021" spans="1:2" hidden="1" outlineLevel="2" x14ac:dyDescent="0.25">
      <c r="B3021" t="s">
        <v>5791</v>
      </c>
    </row>
    <row r="3022" spans="1:2" hidden="1" outlineLevel="2" x14ac:dyDescent="0.25">
      <c r="B3022" t="s">
        <v>5791</v>
      </c>
    </row>
    <row r="3023" spans="1:2" outlineLevel="1" collapsed="1" x14ac:dyDescent="0.25">
      <c r="A3023" s="3" t="s">
        <v>21815</v>
      </c>
      <c r="B3023">
        <f>SUBTOTAL(3,B3021:B3022)</f>
        <v>2</v>
      </c>
    </row>
    <row r="3024" spans="1:2" hidden="1" outlineLevel="2" x14ac:dyDescent="0.25">
      <c r="B3024" t="s">
        <v>1529</v>
      </c>
    </row>
    <row r="3025" spans="1:2" hidden="1" outlineLevel="2" x14ac:dyDescent="0.25">
      <c r="B3025" t="s">
        <v>1529</v>
      </c>
    </row>
    <row r="3026" spans="1:2" outlineLevel="1" collapsed="1" x14ac:dyDescent="0.25">
      <c r="A3026" s="3" t="s">
        <v>21816</v>
      </c>
      <c r="B3026">
        <f>SUBTOTAL(3,B3024:B3025)</f>
        <v>2</v>
      </c>
    </row>
    <row r="3027" spans="1:2" hidden="1" outlineLevel="2" x14ac:dyDescent="0.25">
      <c r="B3027" t="s">
        <v>7307</v>
      </c>
    </row>
    <row r="3028" spans="1:2" hidden="1" outlineLevel="2" x14ac:dyDescent="0.25">
      <c r="B3028" t="s">
        <v>7307</v>
      </c>
    </row>
    <row r="3029" spans="1:2" outlineLevel="1" collapsed="1" x14ac:dyDescent="0.25">
      <c r="A3029" s="3" t="s">
        <v>21817</v>
      </c>
      <c r="B3029">
        <f>SUBTOTAL(3,B3027:B3028)</f>
        <v>2</v>
      </c>
    </row>
    <row r="3030" spans="1:2" hidden="1" outlineLevel="2" x14ac:dyDescent="0.25">
      <c r="B3030" t="s">
        <v>20982</v>
      </c>
    </row>
    <row r="3031" spans="1:2" outlineLevel="1" collapsed="1" x14ac:dyDescent="0.25">
      <c r="A3031" s="3" t="s">
        <v>21818</v>
      </c>
      <c r="B3031">
        <f>SUBTOTAL(3,B3030:B3030)</f>
        <v>1</v>
      </c>
    </row>
    <row r="3032" spans="1:2" hidden="1" outlineLevel="2" x14ac:dyDescent="0.25">
      <c r="B3032" t="s">
        <v>4059</v>
      </c>
    </row>
    <row r="3033" spans="1:2" hidden="1" outlineLevel="2" x14ac:dyDescent="0.25">
      <c r="B3033" t="s">
        <v>4059</v>
      </c>
    </row>
    <row r="3034" spans="1:2" outlineLevel="1" collapsed="1" x14ac:dyDescent="0.25">
      <c r="A3034" s="3" t="s">
        <v>21819</v>
      </c>
      <c r="B3034">
        <f>SUBTOTAL(3,B3032:B3033)</f>
        <v>2</v>
      </c>
    </row>
    <row r="3035" spans="1:2" hidden="1" outlineLevel="2" x14ac:dyDescent="0.25">
      <c r="B3035" t="s">
        <v>1870</v>
      </c>
    </row>
    <row r="3036" spans="1:2" outlineLevel="1" collapsed="1" x14ac:dyDescent="0.25">
      <c r="A3036" s="3" t="s">
        <v>21820</v>
      </c>
      <c r="B3036">
        <f>SUBTOTAL(3,B3035:B3035)</f>
        <v>1</v>
      </c>
    </row>
    <row r="3037" spans="1:2" hidden="1" outlineLevel="2" x14ac:dyDescent="0.25">
      <c r="B3037" t="s">
        <v>19948</v>
      </c>
    </row>
    <row r="3038" spans="1:2" outlineLevel="1" collapsed="1" x14ac:dyDescent="0.25">
      <c r="A3038" s="3" t="s">
        <v>21821</v>
      </c>
      <c r="B3038">
        <f>SUBTOTAL(3,B3037:B3037)</f>
        <v>1</v>
      </c>
    </row>
    <row r="3039" spans="1:2" hidden="1" outlineLevel="2" x14ac:dyDescent="0.25">
      <c r="B3039" t="s">
        <v>15754</v>
      </c>
    </row>
    <row r="3040" spans="1:2" outlineLevel="1" collapsed="1" x14ac:dyDescent="0.25">
      <c r="A3040" s="3" t="s">
        <v>21822</v>
      </c>
      <c r="B3040">
        <f>SUBTOTAL(3,B3039:B3039)</f>
        <v>1</v>
      </c>
    </row>
    <row r="3041" spans="1:2" hidden="1" outlineLevel="2" x14ac:dyDescent="0.25">
      <c r="B3041" t="s">
        <v>5097</v>
      </c>
    </row>
    <row r="3042" spans="1:2" hidden="1" outlineLevel="2" x14ac:dyDescent="0.25">
      <c r="B3042" t="s">
        <v>5097</v>
      </c>
    </row>
    <row r="3043" spans="1:2" hidden="1" outlineLevel="2" x14ac:dyDescent="0.25">
      <c r="B3043" t="s">
        <v>5097</v>
      </c>
    </row>
    <row r="3044" spans="1:2" hidden="1" outlineLevel="2" x14ac:dyDescent="0.25">
      <c r="B3044" t="s">
        <v>5097</v>
      </c>
    </row>
    <row r="3045" spans="1:2" hidden="1" outlineLevel="2" x14ac:dyDescent="0.25">
      <c r="B3045" t="s">
        <v>5097</v>
      </c>
    </row>
    <row r="3046" spans="1:2" hidden="1" outlineLevel="2" x14ac:dyDescent="0.25">
      <c r="B3046" t="s">
        <v>5097</v>
      </c>
    </row>
    <row r="3047" spans="1:2" hidden="1" outlineLevel="2" x14ac:dyDescent="0.25">
      <c r="B3047" t="s">
        <v>5097</v>
      </c>
    </row>
    <row r="3048" spans="1:2" hidden="1" outlineLevel="2" x14ac:dyDescent="0.25">
      <c r="B3048" t="s">
        <v>5097</v>
      </c>
    </row>
    <row r="3049" spans="1:2" hidden="1" outlineLevel="2" x14ac:dyDescent="0.25">
      <c r="B3049" t="s">
        <v>5097</v>
      </c>
    </row>
    <row r="3050" spans="1:2" hidden="1" outlineLevel="2" x14ac:dyDescent="0.25">
      <c r="B3050" t="s">
        <v>5097</v>
      </c>
    </row>
    <row r="3051" spans="1:2" hidden="1" outlineLevel="2" x14ac:dyDescent="0.25">
      <c r="B3051" t="s">
        <v>5097</v>
      </c>
    </row>
    <row r="3052" spans="1:2" hidden="1" outlineLevel="2" x14ac:dyDescent="0.25">
      <c r="B3052" t="s">
        <v>5097</v>
      </c>
    </row>
    <row r="3053" spans="1:2" hidden="1" outlineLevel="2" x14ac:dyDescent="0.25">
      <c r="B3053" t="s">
        <v>5097</v>
      </c>
    </row>
    <row r="3054" spans="1:2" outlineLevel="1" collapsed="1" x14ac:dyDescent="0.25">
      <c r="A3054" s="3" t="s">
        <v>21823</v>
      </c>
      <c r="B3054">
        <f>SUBTOTAL(3,B3041:B3053)</f>
        <v>13</v>
      </c>
    </row>
    <row r="3055" spans="1:2" hidden="1" outlineLevel="2" x14ac:dyDescent="0.25">
      <c r="B3055" t="s">
        <v>4176</v>
      </c>
    </row>
    <row r="3056" spans="1:2" hidden="1" outlineLevel="2" x14ac:dyDescent="0.25">
      <c r="B3056" t="s">
        <v>4176</v>
      </c>
    </row>
    <row r="3057" spans="1:2" outlineLevel="1" collapsed="1" x14ac:dyDescent="0.25">
      <c r="A3057" s="3" t="s">
        <v>21824</v>
      </c>
      <c r="B3057">
        <f>SUBTOTAL(3,B3055:B3056)</f>
        <v>2</v>
      </c>
    </row>
    <row r="3058" spans="1:2" hidden="1" outlineLevel="2" x14ac:dyDescent="0.25">
      <c r="B3058" t="s">
        <v>17358</v>
      </c>
    </row>
    <row r="3059" spans="1:2" outlineLevel="1" collapsed="1" x14ac:dyDescent="0.25">
      <c r="A3059" s="3" t="s">
        <v>21825</v>
      </c>
      <c r="B3059">
        <f>SUBTOTAL(3,B3058:B3058)</f>
        <v>1</v>
      </c>
    </row>
    <row r="3060" spans="1:2" hidden="1" outlineLevel="2" x14ac:dyDescent="0.25">
      <c r="B3060" t="s">
        <v>3415</v>
      </c>
    </row>
    <row r="3061" spans="1:2" hidden="1" outlineLevel="2" x14ac:dyDescent="0.25">
      <c r="B3061" t="s">
        <v>3415</v>
      </c>
    </row>
    <row r="3062" spans="1:2" hidden="1" outlineLevel="2" x14ac:dyDescent="0.25">
      <c r="B3062" t="s">
        <v>3415</v>
      </c>
    </row>
    <row r="3063" spans="1:2" hidden="1" outlineLevel="2" x14ac:dyDescent="0.25">
      <c r="B3063" t="s">
        <v>3415</v>
      </c>
    </row>
    <row r="3064" spans="1:2" hidden="1" outlineLevel="2" x14ac:dyDescent="0.25">
      <c r="B3064" t="s">
        <v>3415</v>
      </c>
    </row>
    <row r="3065" spans="1:2" hidden="1" outlineLevel="2" x14ac:dyDescent="0.25">
      <c r="B3065" t="s">
        <v>3415</v>
      </c>
    </row>
    <row r="3066" spans="1:2" hidden="1" outlineLevel="2" x14ac:dyDescent="0.25">
      <c r="B3066" t="s">
        <v>3415</v>
      </c>
    </row>
    <row r="3067" spans="1:2" hidden="1" outlineLevel="2" x14ac:dyDescent="0.25">
      <c r="B3067" t="s">
        <v>3415</v>
      </c>
    </row>
    <row r="3068" spans="1:2" hidden="1" outlineLevel="2" x14ac:dyDescent="0.25">
      <c r="B3068" t="s">
        <v>3415</v>
      </c>
    </row>
    <row r="3069" spans="1:2" hidden="1" outlineLevel="2" x14ac:dyDescent="0.25">
      <c r="B3069" t="s">
        <v>3415</v>
      </c>
    </row>
    <row r="3070" spans="1:2" hidden="1" outlineLevel="2" x14ac:dyDescent="0.25">
      <c r="B3070" t="s">
        <v>3415</v>
      </c>
    </row>
    <row r="3071" spans="1:2" hidden="1" outlineLevel="2" x14ac:dyDescent="0.25">
      <c r="B3071" t="s">
        <v>3415</v>
      </c>
    </row>
    <row r="3072" spans="1:2" hidden="1" outlineLevel="2" x14ac:dyDescent="0.25">
      <c r="B3072" t="s">
        <v>3415</v>
      </c>
    </row>
    <row r="3073" spans="1:2" hidden="1" outlineLevel="2" x14ac:dyDescent="0.25">
      <c r="B3073" t="s">
        <v>3415</v>
      </c>
    </row>
    <row r="3074" spans="1:2" hidden="1" outlineLevel="2" x14ac:dyDescent="0.25">
      <c r="B3074" t="s">
        <v>3415</v>
      </c>
    </row>
    <row r="3075" spans="1:2" hidden="1" outlineLevel="2" x14ac:dyDescent="0.25">
      <c r="B3075" t="s">
        <v>3415</v>
      </c>
    </row>
    <row r="3076" spans="1:2" hidden="1" outlineLevel="2" x14ac:dyDescent="0.25">
      <c r="B3076" t="s">
        <v>3415</v>
      </c>
    </row>
    <row r="3077" spans="1:2" hidden="1" outlineLevel="2" x14ac:dyDescent="0.25">
      <c r="B3077" t="s">
        <v>3415</v>
      </c>
    </row>
    <row r="3078" spans="1:2" hidden="1" outlineLevel="2" x14ac:dyDescent="0.25">
      <c r="B3078" t="s">
        <v>3415</v>
      </c>
    </row>
    <row r="3079" spans="1:2" hidden="1" outlineLevel="2" x14ac:dyDescent="0.25">
      <c r="B3079" t="s">
        <v>3415</v>
      </c>
    </row>
    <row r="3080" spans="1:2" hidden="1" outlineLevel="2" x14ac:dyDescent="0.25">
      <c r="B3080" t="s">
        <v>3415</v>
      </c>
    </row>
    <row r="3081" spans="1:2" hidden="1" outlineLevel="2" x14ac:dyDescent="0.25">
      <c r="B3081" t="s">
        <v>3415</v>
      </c>
    </row>
    <row r="3082" spans="1:2" outlineLevel="1" collapsed="1" x14ac:dyDescent="0.25">
      <c r="A3082" s="3" t="s">
        <v>21826</v>
      </c>
      <c r="B3082">
        <f>SUBTOTAL(3,B3060:B3081)</f>
        <v>22</v>
      </c>
    </row>
    <row r="3083" spans="1:2" hidden="1" outlineLevel="2" x14ac:dyDescent="0.25">
      <c r="B3083" t="s">
        <v>13344</v>
      </c>
    </row>
    <row r="3084" spans="1:2" outlineLevel="1" collapsed="1" x14ac:dyDescent="0.25">
      <c r="A3084" s="3" t="s">
        <v>21827</v>
      </c>
      <c r="B3084">
        <f>SUBTOTAL(3,B3083:B3083)</f>
        <v>1</v>
      </c>
    </row>
    <row r="3085" spans="1:2" hidden="1" outlineLevel="2" x14ac:dyDescent="0.25">
      <c r="B3085" t="s">
        <v>4206</v>
      </c>
    </row>
    <row r="3086" spans="1:2" outlineLevel="1" collapsed="1" x14ac:dyDescent="0.25">
      <c r="A3086" s="3" t="s">
        <v>21828</v>
      </c>
      <c r="B3086">
        <f>SUBTOTAL(3,B3085:B3085)</f>
        <v>1</v>
      </c>
    </row>
    <row r="3087" spans="1:2" hidden="1" outlineLevel="2" x14ac:dyDescent="0.25">
      <c r="B3087" t="s">
        <v>8729</v>
      </c>
    </row>
    <row r="3088" spans="1:2" outlineLevel="1" collapsed="1" x14ac:dyDescent="0.25">
      <c r="A3088" s="3" t="s">
        <v>21829</v>
      </c>
      <c r="B3088">
        <f>SUBTOTAL(3,B3087:B3087)</f>
        <v>1</v>
      </c>
    </row>
    <row r="3089" spans="1:2" hidden="1" outlineLevel="2" x14ac:dyDescent="0.25">
      <c r="B3089" t="s">
        <v>951</v>
      </c>
    </row>
    <row r="3090" spans="1:2" hidden="1" outlineLevel="2" x14ac:dyDescent="0.25">
      <c r="B3090" t="s">
        <v>951</v>
      </c>
    </row>
    <row r="3091" spans="1:2" hidden="1" outlineLevel="2" x14ac:dyDescent="0.25">
      <c r="B3091" t="s">
        <v>951</v>
      </c>
    </row>
    <row r="3092" spans="1:2" hidden="1" outlineLevel="2" x14ac:dyDescent="0.25">
      <c r="B3092" t="s">
        <v>951</v>
      </c>
    </row>
    <row r="3093" spans="1:2" hidden="1" outlineLevel="2" x14ac:dyDescent="0.25">
      <c r="B3093" t="s">
        <v>951</v>
      </c>
    </row>
    <row r="3094" spans="1:2" outlineLevel="1" collapsed="1" x14ac:dyDescent="0.25">
      <c r="A3094" s="3" t="s">
        <v>21830</v>
      </c>
      <c r="B3094">
        <f>SUBTOTAL(3,B3089:B3093)</f>
        <v>5</v>
      </c>
    </row>
    <row r="3095" spans="1:2" hidden="1" outlineLevel="2" x14ac:dyDescent="0.25">
      <c r="B3095" t="s">
        <v>9575</v>
      </c>
    </row>
    <row r="3096" spans="1:2" hidden="1" outlineLevel="2" x14ac:dyDescent="0.25">
      <c r="B3096" t="s">
        <v>9575</v>
      </c>
    </row>
    <row r="3097" spans="1:2" hidden="1" outlineLevel="2" x14ac:dyDescent="0.25">
      <c r="B3097" t="s">
        <v>9575</v>
      </c>
    </row>
    <row r="3098" spans="1:2" outlineLevel="1" collapsed="1" x14ac:dyDescent="0.25">
      <c r="A3098" s="3" t="s">
        <v>21831</v>
      </c>
      <c r="B3098">
        <f>SUBTOTAL(3,B3095:B3097)</f>
        <v>3</v>
      </c>
    </row>
    <row r="3099" spans="1:2" hidden="1" outlineLevel="2" x14ac:dyDescent="0.25">
      <c r="B3099" t="s">
        <v>10042</v>
      </c>
    </row>
    <row r="3100" spans="1:2" hidden="1" outlineLevel="2" x14ac:dyDescent="0.25">
      <c r="B3100" t="s">
        <v>10042</v>
      </c>
    </row>
    <row r="3101" spans="1:2" outlineLevel="1" collapsed="1" x14ac:dyDescent="0.25">
      <c r="A3101" s="3" t="s">
        <v>21832</v>
      </c>
      <c r="B3101">
        <f>SUBTOTAL(3,B3099:B3100)</f>
        <v>2</v>
      </c>
    </row>
    <row r="3102" spans="1:2" hidden="1" outlineLevel="2" x14ac:dyDescent="0.25">
      <c r="B3102" t="s">
        <v>15928</v>
      </c>
    </row>
    <row r="3103" spans="1:2" outlineLevel="1" collapsed="1" x14ac:dyDescent="0.25">
      <c r="A3103" s="3" t="s">
        <v>21833</v>
      </c>
      <c r="B3103">
        <f>SUBTOTAL(3,B3102:B3102)</f>
        <v>1</v>
      </c>
    </row>
    <row r="3104" spans="1:2" hidden="1" outlineLevel="2" x14ac:dyDescent="0.25">
      <c r="B3104" t="s">
        <v>2484</v>
      </c>
    </row>
    <row r="3105" spans="1:2" hidden="1" outlineLevel="2" x14ac:dyDescent="0.25">
      <c r="B3105" t="s">
        <v>2484</v>
      </c>
    </row>
    <row r="3106" spans="1:2" outlineLevel="1" collapsed="1" x14ac:dyDescent="0.25">
      <c r="A3106" s="3" t="s">
        <v>21834</v>
      </c>
      <c r="B3106">
        <f>SUBTOTAL(3,B3104:B3105)</f>
        <v>2</v>
      </c>
    </row>
    <row r="3107" spans="1:2" hidden="1" outlineLevel="2" x14ac:dyDescent="0.25">
      <c r="B3107" t="s">
        <v>14697</v>
      </c>
    </row>
    <row r="3108" spans="1:2" outlineLevel="1" collapsed="1" x14ac:dyDescent="0.25">
      <c r="A3108" s="3" t="s">
        <v>21835</v>
      </c>
      <c r="B3108">
        <f>SUBTOTAL(3,B3107:B3107)</f>
        <v>1</v>
      </c>
    </row>
    <row r="3109" spans="1:2" hidden="1" outlineLevel="2" x14ac:dyDescent="0.25">
      <c r="B3109" t="s">
        <v>1757</v>
      </c>
    </row>
    <row r="3110" spans="1:2" outlineLevel="1" collapsed="1" x14ac:dyDescent="0.25">
      <c r="A3110" s="3" t="s">
        <v>21836</v>
      </c>
      <c r="B3110">
        <f>SUBTOTAL(3,B3109:B3109)</f>
        <v>1</v>
      </c>
    </row>
    <row r="3111" spans="1:2" hidden="1" outlineLevel="2" x14ac:dyDescent="0.25">
      <c r="B3111" t="s">
        <v>13893</v>
      </c>
    </row>
    <row r="3112" spans="1:2" hidden="1" outlineLevel="2" x14ac:dyDescent="0.25">
      <c r="B3112" t="s">
        <v>13893</v>
      </c>
    </row>
    <row r="3113" spans="1:2" outlineLevel="1" collapsed="1" x14ac:dyDescent="0.25">
      <c r="A3113" s="3" t="s">
        <v>21837</v>
      </c>
      <c r="B3113">
        <f>SUBTOTAL(3,B3111:B3112)</f>
        <v>2</v>
      </c>
    </row>
    <row r="3114" spans="1:2" hidden="1" outlineLevel="2" x14ac:dyDescent="0.25">
      <c r="B3114" t="s">
        <v>5338</v>
      </c>
    </row>
    <row r="3115" spans="1:2" outlineLevel="1" collapsed="1" x14ac:dyDescent="0.25">
      <c r="A3115" s="3" t="s">
        <v>21838</v>
      </c>
      <c r="B3115">
        <f>SUBTOTAL(3,B3114:B3114)</f>
        <v>1</v>
      </c>
    </row>
    <row r="3116" spans="1:2" hidden="1" outlineLevel="2" x14ac:dyDescent="0.25">
      <c r="B3116" t="s">
        <v>15423</v>
      </c>
    </row>
    <row r="3117" spans="1:2" outlineLevel="1" collapsed="1" x14ac:dyDescent="0.25">
      <c r="A3117" s="3" t="s">
        <v>21839</v>
      </c>
      <c r="B3117">
        <f>SUBTOTAL(3,B3116:B3116)</f>
        <v>1</v>
      </c>
    </row>
    <row r="3118" spans="1:2" hidden="1" outlineLevel="2" x14ac:dyDescent="0.25">
      <c r="B3118" t="s">
        <v>1900</v>
      </c>
    </row>
    <row r="3119" spans="1:2" hidden="1" outlineLevel="2" x14ac:dyDescent="0.25">
      <c r="B3119" t="s">
        <v>1900</v>
      </c>
    </row>
    <row r="3120" spans="1:2" hidden="1" outlineLevel="2" x14ac:dyDescent="0.25">
      <c r="B3120" t="s">
        <v>1900</v>
      </c>
    </row>
    <row r="3121" spans="1:2" hidden="1" outlineLevel="2" x14ac:dyDescent="0.25">
      <c r="B3121" t="s">
        <v>1900</v>
      </c>
    </row>
    <row r="3122" spans="1:2" hidden="1" outlineLevel="2" x14ac:dyDescent="0.25">
      <c r="B3122" t="s">
        <v>1900</v>
      </c>
    </row>
    <row r="3123" spans="1:2" outlineLevel="1" collapsed="1" x14ac:dyDescent="0.25">
      <c r="A3123" s="3" t="s">
        <v>21840</v>
      </c>
      <c r="B3123">
        <f>SUBTOTAL(3,B3118:B3122)</f>
        <v>5</v>
      </c>
    </row>
    <row r="3124" spans="1:2" hidden="1" outlineLevel="2" x14ac:dyDescent="0.25">
      <c r="B3124" t="s">
        <v>15486</v>
      </c>
    </row>
    <row r="3125" spans="1:2" outlineLevel="1" collapsed="1" x14ac:dyDescent="0.25">
      <c r="A3125" s="3" t="s">
        <v>21841</v>
      </c>
      <c r="B3125">
        <f>SUBTOTAL(3,B3124:B3124)</f>
        <v>1</v>
      </c>
    </row>
    <row r="3126" spans="1:2" hidden="1" outlineLevel="2" x14ac:dyDescent="0.25">
      <c r="B3126" t="s">
        <v>17151</v>
      </c>
    </row>
    <row r="3127" spans="1:2" outlineLevel="1" collapsed="1" x14ac:dyDescent="0.25">
      <c r="A3127" s="3" t="s">
        <v>21842</v>
      </c>
      <c r="B3127">
        <f>SUBTOTAL(3,B3126:B3126)</f>
        <v>1</v>
      </c>
    </row>
    <row r="3128" spans="1:2" hidden="1" outlineLevel="2" x14ac:dyDescent="0.25">
      <c r="B3128" t="s">
        <v>14411</v>
      </c>
    </row>
    <row r="3129" spans="1:2" outlineLevel="1" collapsed="1" x14ac:dyDescent="0.25">
      <c r="A3129" s="3" t="s">
        <v>21843</v>
      </c>
      <c r="B3129">
        <f>SUBTOTAL(3,B3128:B3128)</f>
        <v>1</v>
      </c>
    </row>
    <row r="3130" spans="1:2" hidden="1" outlineLevel="2" x14ac:dyDescent="0.25">
      <c r="B3130" t="s">
        <v>14884</v>
      </c>
    </row>
    <row r="3131" spans="1:2" outlineLevel="1" collapsed="1" x14ac:dyDescent="0.25">
      <c r="A3131" s="3" t="s">
        <v>21844</v>
      </c>
      <c r="B3131">
        <f>SUBTOTAL(3,B3130:B3130)</f>
        <v>1</v>
      </c>
    </row>
    <row r="3132" spans="1:2" hidden="1" outlineLevel="2" x14ac:dyDescent="0.25">
      <c r="B3132" t="s">
        <v>11078</v>
      </c>
    </row>
    <row r="3133" spans="1:2" outlineLevel="1" collapsed="1" x14ac:dyDescent="0.25">
      <c r="A3133" s="3" t="s">
        <v>21845</v>
      </c>
      <c r="B3133">
        <f>SUBTOTAL(3,B3132:B3132)</f>
        <v>1</v>
      </c>
    </row>
    <row r="3134" spans="1:2" hidden="1" outlineLevel="2" x14ac:dyDescent="0.25">
      <c r="B3134" t="s">
        <v>3552</v>
      </c>
    </row>
    <row r="3135" spans="1:2" hidden="1" outlineLevel="2" x14ac:dyDescent="0.25">
      <c r="B3135" t="s">
        <v>3552</v>
      </c>
    </row>
    <row r="3136" spans="1:2" outlineLevel="1" collapsed="1" x14ac:dyDescent="0.25">
      <c r="A3136" s="3" t="s">
        <v>21846</v>
      </c>
      <c r="B3136">
        <f>SUBTOTAL(3,B3134:B3135)</f>
        <v>2</v>
      </c>
    </row>
    <row r="3137" spans="1:2" hidden="1" outlineLevel="2" x14ac:dyDescent="0.25">
      <c r="B3137" t="s">
        <v>13781</v>
      </c>
    </row>
    <row r="3138" spans="1:2" outlineLevel="1" collapsed="1" x14ac:dyDescent="0.25">
      <c r="A3138" s="3" t="s">
        <v>21847</v>
      </c>
      <c r="B3138">
        <f>SUBTOTAL(3,B3137:B3137)</f>
        <v>1</v>
      </c>
    </row>
    <row r="3139" spans="1:2" hidden="1" outlineLevel="2" x14ac:dyDescent="0.25">
      <c r="B3139" t="s">
        <v>2589</v>
      </c>
    </row>
    <row r="3140" spans="1:2" hidden="1" outlineLevel="2" x14ac:dyDescent="0.25">
      <c r="B3140" t="s">
        <v>2589</v>
      </c>
    </row>
    <row r="3141" spans="1:2" hidden="1" outlineLevel="2" x14ac:dyDescent="0.25">
      <c r="B3141" t="s">
        <v>2589</v>
      </c>
    </row>
    <row r="3142" spans="1:2" hidden="1" outlineLevel="2" x14ac:dyDescent="0.25">
      <c r="B3142" t="s">
        <v>2589</v>
      </c>
    </row>
    <row r="3143" spans="1:2" hidden="1" outlineLevel="2" x14ac:dyDescent="0.25">
      <c r="B3143" t="s">
        <v>2589</v>
      </c>
    </row>
    <row r="3144" spans="1:2" hidden="1" outlineLevel="2" x14ac:dyDescent="0.25">
      <c r="B3144" t="s">
        <v>2589</v>
      </c>
    </row>
    <row r="3145" spans="1:2" outlineLevel="1" collapsed="1" x14ac:dyDescent="0.25">
      <c r="A3145" s="3" t="s">
        <v>21848</v>
      </c>
      <c r="B3145">
        <f>SUBTOTAL(3,B3139:B3144)</f>
        <v>6</v>
      </c>
    </row>
    <row r="3146" spans="1:2" hidden="1" outlineLevel="2" x14ac:dyDescent="0.25">
      <c r="B3146" t="s">
        <v>2904</v>
      </c>
    </row>
    <row r="3147" spans="1:2" hidden="1" outlineLevel="2" x14ac:dyDescent="0.25">
      <c r="B3147" t="s">
        <v>2904</v>
      </c>
    </row>
    <row r="3148" spans="1:2" hidden="1" outlineLevel="2" x14ac:dyDescent="0.25">
      <c r="B3148" t="s">
        <v>2904</v>
      </c>
    </row>
    <row r="3149" spans="1:2" hidden="1" outlineLevel="2" x14ac:dyDescent="0.25">
      <c r="B3149" t="s">
        <v>2904</v>
      </c>
    </row>
    <row r="3150" spans="1:2" hidden="1" outlineLevel="2" x14ac:dyDescent="0.25">
      <c r="B3150" t="s">
        <v>2904</v>
      </c>
    </row>
    <row r="3151" spans="1:2" hidden="1" outlineLevel="2" x14ac:dyDescent="0.25">
      <c r="B3151" t="s">
        <v>2904</v>
      </c>
    </row>
    <row r="3152" spans="1:2" hidden="1" outlineLevel="2" x14ac:dyDescent="0.25">
      <c r="B3152" t="s">
        <v>2904</v>
      </c>
    </row>
    <row r="3153" spans="1:2" hidden="1" outlineLevel="2" x14ac:dyDescent="0.25">
      <c r="B3153" t="s">
        <v>2904</v>
      </c>
    </row>
    <row r="3154" spans="1:2" outlineLevel="1" collapsed="1" x14ac:dyDescent="0.25">
      <c r="A3154" s="3" t="s">
        <v>21849</v>
      </c>
      <c r="B3154">
        <f>SUBTOTAL(3,B3146:B3153)</f>
        <v>8</v>
      </c>
    </row>
    <row r="3155" spans="1:2" hidden="1" outlineLevel="2" x14ac:dyDescent="0.25">
      <c r="B3155" t="s">
        <v>4226</v>
      </c>
    </row>
    <row r="3156" spans="1:2" hidden="1" outlineLevel="2" x14ac:dyDescent="0.25">
      <c r="B3156" t="s">
        <v>4226</v>
      </c>
    </row>
    <row r="3157" spans="1:2" hidden="1" outlineLevel="2" x14ac:dyDescent="0.25">
      <c r="B3157" t="s">
        <v>4226</v>
      </c>
    </row>
    <row r="3158" spans="1:2" hidden="1" outlineLevel="2" x14ac:dyDescent="0.25">
      <c r="B3158" t="s">
        <v>4226</v>
      </c>
    </row>
    <row r="3159" spans="1:2" hidden="1" outlineLevel="2" x14ac:dyDescent="0.25">
      <c r="B3159" t="s">
        <v>4226</v>
      </c>
    </row>
    <row r="3160" spans="1:2" hidden="1" outlineLevel="2" x14ac:dyDescent="0.25">
      <c r="B3160" t="s">
        <v>4226</v>
      </c>
    </row>
    <row r="3161" spans="1:2" hidden="1" outlineLevel="2" x14ac:dyDescent="0.25">
      <c r="B3161" t="s">
        <v>4226</v>
      </c>
    </row>
    <row r="3162" spans="1:2" outlineLevel="1" collapsed="1" x14ac:dyDescent="0.25">
      <c r="A3162" s="3" t="s">
        <v>21850</v>
      </c>
      <c r="B3162">
        <f>SUBTOTAL(3,B3155:B3161)</f>
        <v>7</v>
      </c>
    </row>
    <row r="3163" spans="1:2" hidden="1" outlineLevel="2" x14ac:dyDescent="0.25">
      <c r="B3163" t="s">
        <v>7534</v>
      </c>
    </row>
    <row r="3164" spans="1:2" hidden="1" outlineLevel="2" x14ac:dyDescent="0.25">
      <c r="B3164" t="s">
        <v>7534</v>
      </c>
    </row>
    <row r="3165" spans="1:2" hidden="1" outlineLevel="2" x14ac:dyDescent="0.25">
      <c r="B3165" t="s">
        <v>7534</v>
      </c>
    </row>
    <row r="3166" spans="1:2" outlineLevel="1" collapsed="1" x14ac:dyDescent="0.25">
      <c r="A3166" s="3" t="s">
        <v>21851</v>
      </c>
      <c r="B3166">
        <f>SUBTOTAL(3,B3163:B3165)</f>
        <v>3</v>
      </c>
    </row>
    <row r="3167" spans="1:2" hidden="1" outlineLevel="2" x14ac:dyDescent="0.25">
      <c r="B3167" t="s">
        <v>14169</v>
      </c>
    </row>
    <row r="3168" spans="1:2" hidden="1" outlineLevel="2" x14ac:dyDescent="0.25">
      <c r="B3168" t="s">
        <v>14169</v>
      </c>
    </row>
    <row r="3169" spans="1:2" outlineLevel="1" collapsed="1" x14ac:dyDescent="0.25">
      <c r="A3169" s="3" t="s">
        <v>21852</v>
      </c>
      <c r="B3169">
        <f>SUBTOTAL(3,B3167:B3168)</f>
        <v>2</v>
      </c>
    </row>
    <row r="3170" spans="1:2" hidden="1" outlineLevel="2" x14ac:dyDescent="0.25">
      <c r="B3170" t="s">
        <v>19927</v>
      </c>
    </row>
    <row r="3171" spans="1:2" outlineLevel="1" collapsed="1" x14ac:dyDescent="0.25">
      <c r="A3171" s="3" t="s">
        <v>21853</v>
      </c>
      <c r="B3171">
        <f>SUBTOTAL(3,B3170:B3170)</f>
        <v>1</v>
      </c>
    </row>
    <row r="3172" spans="1:2" hidden="1" outlineLevel="2" x14ac:dyDescent="0.25">
      <c r="B3172" t="s">
        <v>4893</v>
      </c>
    </row>
    <row r="3173" spans="1:2" hidden="1" outlineLevel="2" x14ac:dyDescent="0.25">
      <c r="B3173" t="s">
        <v>4893</v>
      </c>
    </row>
    <row r="3174" spans="1:2" outlineLevel="1" collapsed="1" x14ac:dyDescent="0.25">
      <c r="A3174" s="3" t="s">
        <v>21854</v>
      </c>
      <c r="B3174">
        <f>SUBTOTAL(3,B3172:B3173)</f>
        <v>2</v>
      </c>
    </row>
    <row r="3175" spans="1:2" hidden="1" outlineLevel="2" x14ac:dyDescent="0.25">
      <c r="B3175" t="s">
        <v>17147</v>
      </c>
    </row>
    <row r="3176" spans="1:2" outlineLevel="1" collapsed="1" x14ac:dyDescent="0.25">
      <c r="A3176" s="3" t="s">
        <v>21855</v>
      </c>
      <c r="B3176">
        <f>SUBTOTAL(3,B3175:B3175)</f>
        <v>1</v>
      </c>
    </row>
    <row r="3177" spans="1:2" hidden="1" outlineLevel="2" x14ac:dyDescent="0.25">
      <c r="B3177" t="s">
        <v>154</v>
      </c>
    </row>
    <row r="3178" spans="1:2" outlineLevel="1" collapsed="1" x14ac:dyDescent="0.25">
      <c r="A3178" s="3" t="s">
        <v>21856</v>
      </c>
      <c r="B3178">
        <f>SUBTOTAL(3,B3177:B3177)</f>
        <v>1</v>
      </c>
    </row>
    <row r="3179" spans="1:2" hidden="1" outlineLevel="2" x14ac:dyDescent="0.25">
      <c r="B3179" t="s">
        <v>2250</v>
      </c>
    </row>
    <row r="3180" spans="1:2" outlineLevel="1" collapsed="1" x14ac:dyDescent="0.25">
      <c r="A3180" s="3" t="s">
        <v>21857</v>
      </c>
      <c r="B3180">
        <f>SUBTOTAL(3,B3179:B3179)</f>
        <v>1</v>
      </c>
    </row>
    <row r="3181" spans="1:2" hidden="1" outlineLevel="2" x14ac:dyDescent="0.25">
      <c r="B3181" t="s">
        <v>20967</v>
      </c>
    </row>
    <row r="3182" spans="1:2" outlineLevel="1" collapsed="1" x14ac:dyDescent="0.25">
      <c r="A3182" s="3" t="s">
        <v>21858</v>
      </c>
      <c r="B3182">
        <f>SUBTOTAL(3,B3181:B3181)</f>
        <v>1</v>
      </c>
    </row>
    <row r="3183" spans="1:2" hidden="1" outlineLevel="2" x14ac:dyDescent="0.25">
      <c r="B3183" t="s">
        <v>6502</v>
      </c>
    </row>
    <row r="3184" spans="1:2" hidden="1" outlineLevel="2" x14ac:dyDescent="0.25">
      <c r="B3184" t="s">
        <v>6502</v>
      </c>
    </row>
    <row r="3185" spans="1:2" hidden="1" outlineLevel="2" x14ac:dyDescent="0.25">
      <c r="B3185" t="s">
        <v>6502</v>
      </c>
    </row>
    <row r="3186" spans="1:2" hidden="1" outlineLevel="2" x14ac:dyDescent="0.25">
      <c r="B3186" t="s">
        <v>6502</v>
      </c>
    </row>
    <row r="3187" spans="1:2" hidden="1" outlineLevel="2" x14ac:dyDescent="0.25">
      <c r="B3187" t="s">
        <v>6502</v>
      </c>
    </row>
    <row r="3188" spans="1:2" hidden="1" outlineLevel="2" x14ac:dyDescent="0.25">
      <c r="B3188" t="s">
        <v>6502</v>
      </c>
    </row>
    <row r="3189" spans="1:2" outlineLevel="1" collapsed="1" x14ac:dyDescent="0.25">
      <c r="A3189" s="3" t="s">
        <v>21859</v>
      </c>
      <c r="B3189">
        <f>SUBTOTAL(3,B3183:B3188)</f>
        <v>6</v>
      </c>
    </row>
    <row r="3190" spans="1:2" hidden="1" outlineLevel="2" x14ac:dyDescent="0.25">
      <c r="B3190" t="s">
        <v>7314</v>
      </c>
    </row>
    <row r="3191" spans="1:2" outlineLevel="1" collapsed="1" x14ac:dyDescent="0.25">
      <c r="A3191" s="3" t="s">
        <v>21860</v>
      </c>
      <c r="B3191">
        <f>SUBTOTAL(3,B3190:B3190)</f>
        <v>1</v>
      </c>
    </row>
    <row r="3192" spans="1:2" hidden="1" outlineLevel="2" x14ac:dyDescent="0.25">
      <c r="B3192" t="s">
        <v>6837</v>
      </c>
    </row>
    <row r="3193" spans="1:2" hidden="1" outlineLevel="2" x14ac:dyDescent="0.25">
      <c r="B3193" t="s">
        <v>6837</v>
      </c>
    </row>
    <row r="3194" spans="1:2" hidden="1" outlineLevel="2" x14ac:dyDescent="0.25">
      <c r="B3194" t="s">
        <v>6837</v>
      </c>
    </row>
    <row r="3195" spans="1:2" outlineLevel="1" collapsed="1" x14ac:dyDescent="0.25">
      <c r="A3195" s="3" t="s">
        <v>21861</v>
      </c>
      <c r="B3195">
        <f>SUBTOTAL(3,B3192:B3194)</f>
        <v>3</v>
      </c>
    </row>
    <row r="3196" spans="1:2" hidden="1" outlineLevel="2" x14ac:dyDescent="0.25">
      <c r="B3196" t="s">
        <v>6827</v>
      </c>
    </row>
    <row r="3197" spans="1:2" outlineLevel="1" collapsed="1" x14ac:dyDescent="0.25">
      <c r="A3197" s="3" t="s">
        <v>21862</v>
      </c>
      <c r="B3197">
        <f>SUBTOTAL(3,B3196:B3196)</f>
        <v>1</v>
      </c>
    </row>
    <row r="3198" spans="1:2" hidden="1" outlineLevel="2" x14ac:dyDescent="0.25">
      <c r="B3198" t="s">
        <v>4807</v>
      </c>
    </row>
    <row r="3199" spans="1:2" outlineLevel="1" collapsed="1" x14ac:dyDescent="0.25">
      <c r="A3199" s="3" t="s">
        <v>21863</v>
      </c>
      <c r="B3199">
        <f>SUBTOTAL(3,B3198:B3198)</f>
        <v>1</v>
      </c>
    </row>
    <row r="3200" spans="1:2" hidden="1" outlineLevel="2" x14ac:dyDescent="0.25">
      <c r="B3200" t="s">
        <v>13839</v>
      </c>
    </row>
    <row r="3201" spans="1:2" outlineLevel="1" collapsed="1" x14ac:dyDescent="0.25">
      <c r="A3201" s="3" t="s">
        <v>21864</v>
      </c>
      <c r="B3201">
        <f>SUBTOTAL(3,B3200:B3200)</f>
        <v>1</v>
      </c>
    </row>
    <row r="3202" spans="1:2" hidden="1" outlineLevel="2" x14ac:dyDescent="0.25">
      <c r="B3202" t="s">
        <v>8407</v>
      </c>
    </row>
    <row r="3203" spans="1:2" outlineLevel="1" collapsed="1" x14ac:dyDescent="0.25">
      <c r="A3203" s="3" t="s">
        <v>21865</v>
      </c>
      <c r="B3203">
        <f>SUBTOTAL(3,B3202:B3202)</f>
        <v>1</v>
      </c>
    </row>
    <row r="3204" spans="1:2" hidden="1" outlineLevel="2" x14ac:dyDescent="0.25">
      <c r="B3204" t="s">
        <v>11449</v>
      </c>
    </row>
    <row r="3205" spans="1:2" outlineLevel="1" collapsed="1" x14ac:dyDescent="0.25">
      <c r="A3205" s="3" t="s">
        <v>21866</v>
      </c>
      <c r="B3205">
        <f>SUBTOTAL(3,B3204:B3204)</f>
        <v>1</v>
      </c>
    </row>
    <row r="3206" spans="1:2" hidden="1" outlineLevel="2" x14ac:dyDescent="0.25">
      <c r="B3206" t="s">
        <v>16065</v>
      </c>
    </row>
    <row r="3207" spans="1:2" outlineLevel="1" collapsed="1" x14ac:dyDescent="0.25">
      <c r="A3207" s="3" t="s">
        <v>21867</v>
      </c>
      <c r="B3207">
        <f>SUBTOTAL(3,B3206:B3206)</f>
        <v>1</v>
      </c>
    </row>
    <row r="3208" spans="1:2" hidden="1" outlineLevel="2" x14ac:dyDescent="0.25">
      <c r="B3208" t="s">
        <v>8951</v>
      </c>
    </row>
    <row r="3209" spans="1:2" hidden="1" outlineLevel="2" x14ac:dyDescent="0.25">
      <c r="B3209" t="s">
        <v>8951</v>
      </c>
    </row>
    <row r="3210" spans="1:2" hidden="1" outlineLevel="2" x14ac:dyDescent="0.25">
      <c r="B3210" t="s">
        <v>8951</v>
      </c>
    </row>
    <row r="3211" spans="1:2" hidden="1" outlineLevel="2" x14ac:dyDescent="0.25">
      <c r="B3211" t="s">
        <v>8951</v>
      </c>
    </row>
    <row r="3212" spans="1:2" hidden="1" outlineLevel="2" x14ac:dyDescent="0.25">
      <c r="B3212" t="s">
        <v>8951</v>
      </c>
    </row>
    <row r="3213" spans="1:2" hidden="1" outlineLevel="2" x14ac:dyDescent="0.25">
      <c r="B3213" t="s">
        <v>8951</v>
      </c>
    </row>
    <row r="3214" spans="1:2" hidden="1" outlineLevel="2" x14ac:dyDescent="0.25">
      <c r="B3214" t="s">
        <v>8951</v>
      </c>
    </row>
    <row r="3215" spans="1:2" outlineLevel="1" collapsed="1" x14ac:dyDescent="0.25">
      <c r="A3215" s="3" t="s">
        <v>21868</v>
      </c>
      <c r="B3215">
        <f>SUBTOTAL(3,B3208:B3214)</f>
        <v>7</v>
      </c>
    </row>
    <row r="3216" spans="1:2" hidden="1" outlineLevel="2" x14ac:dyDescent="0.25">
      <c r="B3216" t="s">
        <v>13374</v>
      </c>
    </row>
    <row r="3217" spans="1:2" hidden="1" outlineLevel="2" x14ac:dyDescent="0.25">
      <c r="B3217" t="s">
        <v>13374</v>
      </c>
    </row>
    <row r="3218" spans="1:2" outlineLevel="1" collapsed="1" x14ac:dyDescent="0.25">
      <c r="A3218" s="3" t="s">
        <v>21869</v>
      </c>
      <c r="B3218">
        <f>SUBTOTAL(3,B3216:B3217)</f>
        <v>2</v>
      </c>
    </row>
    <row r="3219" spans="1:2" hidden="1" outlineLevel="2" x14ac:dyDescent="0.25">
      <c r="B3219" t="s">
        <v>1540</v>
      </c>
    </row>
    <row r="3220" spans="1:2" hidden="1" outlineLevel="2" x14ac:dyDescent="0.25">
      <c r="B3220" t="s">
        <v>1540</v>
      </c>
    </row>
    <row r="3221" spans="1:2" outlineLevel="1" collapsed="1" x14ac:dyDescent="0.25">
      <c r="A3221" s="3" t="s">
        <v>21870</v>
      </c>
      <c r="B3221">
        <f>SUBTOTAL(3,B3219:B3220)</f>
        <v>2</v>
      </c>
    </row>
    <row r="3222" spans="1:2" hidden="1" outlineLevel="2" x14ac:dyDescent="0.25">
      <c r="B3222" t="s">
        <v>4251</v>
      </c>
    </row>
    <row r="3223" spans="1:2" outlineLevel="1" collapsed="1" x14ac:dyDescent="0.25">
      <c r="A3223" s="3" t="s">
        <v>21871</v>
      </c>
      <c r="B3223">
        <f>SUBTOTAL(3,B3222:B3222)</f>
        <v>1</v>
      </c>
    </row>
    <row r="3224" spans="1:2" hidden="1" outlineLevel="2" x14ac:dyDescent="0.25">
      <c r="B3224" t="s">
        <v>6551</v>
      </c>
    </row>
    <row r="3225" spans="1:2" outlineLevel="1" collapsed="1" x14ac:dyDescent="0.25">
      <c r="A3225" s="3" t="s">
        <v>21872</v>
      </c>
      <c r="B3225">
        <f>SUBTOTAL(3,B3224:B3224)</f>
        <v>1</v>
      </c>
    </row>
    <row r="3226" spans="1:2" hidden="1" outlineLevel="2" x14ac:dyDescent="0.25">
      <c r="B3226" t="s">
        <v>1189</v>
      </c>
    </row>
    <row r="3227" spans="1:2" outlineLevel="1" collapsed="1" x14ac:dyDescent="0.25">
      <c r="A3227" s="3" t="s">
        <v>21873</v>
      </c>
      <c r="B3227">
        <f>SUBTOTAL(3,B3226:B3226)</f>
        <v>1</v>
      </c>
    </row>
    <row r="3228" spans="1:2" hidden="1" outlineLevel="2" x14ac:dyDescent="0.25">
      <c r="B3228" t="s">
        <v>1612</v>
      </c>
    </row>
    <row r="3229" spans="1:2" hidden="1" outlineLevel="2" x14ac:dyDescent="0.25">
      <c r="B3229" t="s">
        <v>1612</v>
      </c>
    </row>
    <row r="3230" spans="1:2" hidden="1" outlineLevel="2" x14ac:dyDescent="0.25">
      <c r="B3230" t="s">
        <v>1612</v>
      </c>
    </row>
    <row r="3231" spans="1:2" hidden="1" outlineLevel="2" x14ac:dyDescent="0.25">
      <c r="B3231" t="s">
        <v>1612</v>
      </c>
    </row>
    <row r="3232" spans="1:2" hidden="1" outlineLevel="2" x14ac:dyDescent="0.25">
      <c r="B3232" t="s">
        <v>1612</v>
      </c>
    </row>
    <row r="3233" spans="1:2" hidden="1" outlineLevel="2" x14ac:dyDescent="0.25">
      <c r="B3233" t="s">
        <v>1612</v>
      </c>
    </row>
    <row r="3234" spans="1:2" hidden="1" outlineLevel="2" x14ac:dyDescent="0.25">
      <c r="B3234" t="s">
        <v>1612</v>
      </c>
    </row>
    <row r="3235" spans="1:2" hidden="1" outlineLevel="2" x14ac:dyDescent="0.25">
      <c r="B3235" t="s">
        <v>1612</v>
      </c>
    </row>
    <row r="3236" spans="1:2" hidden="1" outlineLevel="2" x14ac:dyDescent="0.25">
      <c r="B3236" t="s">
        <v>1612</v>
      </c>
    </row>
    <row r="3237" spans="1:2" outlineLevel="1" collapsed="1" x14ac:dyDescent="0.25">
      <c r="A3237" s="3" t="s">
        <v>21874</v>
      </c>
      <c r="B3237">
        <f>SUBTOTAL(3,B3228:B3236)</f>
        <v>9</v>
      </c>
    </row>
    <row r="3238" spans="1:2" hidden="1" outlineLevel="2" x14ac:dyDescent="0.25">
      <c r="B3238" t="s">
        <v>7777</v>
      </c>
    </row>
    <row r="3239" spans="1:2" outlineLevel="1" collapsed="1" x14ac:dyDescent="0.25">
      <c r="A3239" s="3" t="s">
        <v>21875</v>
      </c>
      <c r="B3239">
        <f>SUBTOTAL(3,B3238:B3238)</f>
        <v>1</v>
      </c>
    </row>
    <row r="3240" spans="1:2" hidden="1" outlineLevel="2" x14ac:dyDescent="0.25">
      <c r="B3240" t="s">
        <v>19876</v>
      </c>
    </row>
    <row r="3241" spans="1:2" outlineLevel="1" collapsed="1" x14ac:dyDescent="0.25">
      <c r="A3241" s="3" t="s">
        <v>21876</v>
      </c>
      <c r="B3241">
        <f>SUBTOTAL(3,B3240:B3240)</f>
        <v>1</v>
      </c>
    </row>
    <row r="3242" spans="1:2" hidden="1" outlineLevel="2" x14ac:dyDescent="0.25">
      <c r="B3242" t="s">
        <v>6653</v>
      </c>
    </row>
    <row r="3243" spans="1:2" hidden="1" outlineLevel="2" x14ac:dyDescent="0.25">
      <c r="B3243" t="s">
        <v>6653</v>
      </c>
    </row>
    <row r="3244" spans="1:2" hidden="1" outlineLevel="2" x14ac:dyDescent="0.25">
      <c r="B3244" t="s">
        <v>6653</v>
      </c>
    </row>
    <row r="3245" spans="1:2" outlineLevel="1" collapsed="1" x14ac:dyDescent="0.25">
      <c r="A3245" s="3" t="s">
        <v>21877</v>
      </c>
      <c r="B3245">
        <f>SUBTOTAL(3,B3242:B3244)</f>
        <v>3</v>
      </c>
    </row>
    <row r="3246" spans="1:2" hidden="1" outlineLevel="2" x14ac:dyDescent="0.25">
      <c r="B3246" t="s">
        <v>11876</v>
      </c>
    </row>
    <row r="3247" spans="1:2" hidden="1" outlineLevel="2" x14ac:dyDescent="0.25">
      <c r="B3247" t="s">
        <v>11876</v>
      </c>
    </row>
    <row r="3248" spans="1:2" outlineLevel="1" collapsed="1" x14ac:dyDescent="0.25">
      <c r="A3248" s="3" t="s">
        <v>21878</v>
      </c>
      <c r="B3248">
        <f>SUBTOTAL(3,B3246:B3247)</f>
        <v>2</v>
      </c>
    </row>
    <row r="3249" spans="1:2" hidden="1" outlineLevel="2" x14ac:dyDescent="0.25">
      <c r="B3249" t="s">
        <v>2422</v>
      </c>
    </row>
    <row r="3250" spans="1:2" hidden="1" outlineLevel="2" x14ac:dyDescent="0.25">
      <c r="B3250" t="s">
        <v>2422</v>
      </c>
    </row>
    <row r="3251" spans="1:2" hidden="1" outlineLevel="2" x14ac:dyDescent="0.25">
      <c r="B3251" t="s">
        <v>2422</v>
      </c>
    </row>
    <row r="3252" spans="1:2" hidden="1" outlineLevel="2" x14ac:dyDescent="0.25">
      <c r="B3252" t="s">
        <v>2422</v>
      </c>
    </row>
    <row r="3253" spans="1:2" hidden="1" outlineLevel="2" x14ac:dyDescent="0.25">
      <c r="B3253" t="s">
        <v>2422</v>
      </c>
    </row>
    <row r="3254" spans="1:2" hidden="1" outlineLevel="2" x14ac:dyDescent="0.25">
      <c r="B3254" t="s">
        <v>2422</v>
      </c>
    </row>
    <row r="3255" spans="1:2" hidden="1" outlineLevel="2" x14ac:dyDescent="0.25">
      <c r="B3255" t="s">
        <v>2422</v>
      </c>
    </row>
    <row r="3256" spans="1:2" hidden="1" outlineLevel="2" x14ac:dyDescent="0.25">
      <c r="B3256" t="s">
        <v>2422</v>
      </c>
    </row>
    <row r="3257" spans="1:2" hidden="1" outlineLevel="2" x14ac:dyDescent="0.25">
      <c r="B3257" t="s">
        <v>2422</v>
      </c>
    </row>
    <row r="3258" spans="1:2" hidden="1" outlineLevel="2" x14ac:dyDescent="0.25">
      <c r="B3258" t="s">
        <v>2422</v>
      </c>
    </row>
    <row r="3259" spans="1:2" outlineLevel="1" collapsed="1" x14ac:dyDescent="0.25">
      <c r="A3259" s="3" t="s">
        <v>21879</v>
      </c>
      <c r="B3259">
        <f>SUBTOTAL(3,B3249:B3258)</f>
        <v>10</v>
      </c>
    </row>
    <row r="3260" spans="1:2" hidden="1" outlineLevel="2" x14ac:dyDescent="0.25">
      <c r="B3260" t="s">
        <v>1943</v>
      </c>
    </row>
    <row r="3261" spans="1:2" hidden="1" outlineLevel="2" x14ac:dyDescent="0.25">
      <c r="B3261" t="s">
        <v>1943</v>
      </c>
    </row>
    <row r="3262" spans="1:2" outlineLevel="1" collapsed="1" x14ac:dyDescent="0.25">
      <c r="A3262" s="3" t="s">
        <v>21880</v>
      </c>
      <c r="B3262">
        <f>SUBTOTAL(3,B3260:B3261)</f>
        <v>2</v>
      </c>
    </row>
    <row r="3263" spans="1:2" hidden="1" outlineLevel="2" x14ac:dyDescent="0.25">
      <c r="B3263" t="s">
        <v>7952</v>
      </c>
    </row>
    <row r="3264" spans="1:2" outlineLevel="1" collapsed="1" x14ac:dyDescent="0.25">
      <c r="A3264" s="3" t="s">
        <v>21881</v>
      </c>
      <c r="B3264">
        <f>SUBTOTAL(3,B3263:B3263)</f>
        <v>1</v>
      </c>
    </row>
    <row r="3265" spans="1:2" hidden="1" outlineLevel="2" x14ac:dyDescent="0.25">
      <c r="B3265" t="s">
        <v>7022</v>
      </c>
    </row>
    <row r="3266" spans="1:2" hidden="1" outlineLevel="2" x14ac:dyDescent="0.25">
      <c r="B3266" t="s">
        <v>7022</v>
      </c>
    </row>
    <row r="3267" spans="1:2" outlineLevel="1" collapsed="1" x14ac:dyDescent="0.25">
      <c r="A3267" s="3" t="s">
        <v>21882</v>
      </c>
      <c r="B3267">
        <f>SUBTOTAL(3,B3265:B3266)</f>
        <v>2</v>
      </c>
    </row>
    <row r="3268" spans="1:2" hidden="1" outlineLevel="2" x14ac:dyDescent="0.25">
      <c r="B3268" t="s">
        <v>1136</v>
      </c>
    </row>
    <row r="3269" spans="1:2" hidden="1" outlineLevel="2" x14ac:dyDescent="0.25">
      <c r="B3269" t="s">
        <v>1136</v>
      </c>
    </row>
    <row r="3270" spans="1:2" hidden="1" outlineLevel="2" x14ac:dyDescent="0.25">
      <c r="B3270" t="s">
        <v>1136</v>
      </c>
    </row>
    <row r="3271" spans="1:2" hidden="1" outlineLevel="2" x14ac:dyDescent="0.25">
      <c r="B3271" t="s">
        <v>1136</v>
      </c>
    </row>
    <row r="3272" spans="1:2" hidden="1" outlineLevel="2" x14ac:dyDescent="0.25">
      <c r="B3272" t="s">
        <v>1136</v>
      </c>
    </row>
    <row r="3273" spans="1:2" hidden="1" outlineLevel="2" x14ac:dyDescent="0.25">
      <c r="B3273" t="s">
        <v>1136</v>
      </c>
    </row>
    <row r="3274" spans="1:2" hidden="1" outlineLevel="2" x14ac:dyDescent="0.25">
      <c r="B3274" t="s">
        <v>1136</v>
      </c>
    </row>
    <row r="3275" spans="1:2" hidden="1" outlineLevel="2" x14ac:dyDescent="0.25">
      <c r="B3275" t="s">
        <v>1136</v>
      </c>
    </row>
    <row r="3276" spans="1:2" hidden="1" outlineLevel="2" x14ac:dyDescent="0.25">
      <c r="B3276" t="s">
        <v>1136</v>
      </c>
    </row>
    <row r="3277" spans="1:2" hidden="1" outlineLevel="2" x14ac:dyDescent="0.25">
      <c r="B3277" t="s">
        <v>1136</v>
      </c>
    </row>
    <row r="3278" spans="1:2" hidden="1" outlineLevel="2" x14ac:dyDescent="0.25">
      <c r="B3278" t="s">
        <v>1136</v>
      </c>
    </row>
    <row r="3279" spans="1:2" hidden="1" outlineLevel="2" x14ac:dyDescent="0.25">
      <c r="B3279" t="s">
        <v>1136</v>
      </c>
    </row>
    <row r="3280" spans="1:2" hidden="1" outlineLevel="2" x14ac:dyDescent="0.25">
      <c r="B3280" t="s">
        <v>1136</v>
      </c>
    </row>
    <row r="3281" spans="1:2" hidden="1" outlineLevel="2" x14ac:dyDescent="0.25">
      <c r="B3281" t="s">
        <v>1136</v>
      </c>
    </row>
    <row r="3282" spans="1:2" hidden="1" outlineLevel="2" x14ac:dyDescent="0.25">
      <c r="B3282" t="s">
        <v>1136</v>
      </c>
    </row>
    <row r="3283" spans="1:2" hidden="1" outlineLevel="2" x14ac:dyDescent="0.25">
      <c r="B3283" t="s">
        <v>1136</v>
      </c>
    </row>
    <row r="3284" spans="1:2" hidden="1" outlineLevel="2" x14ac:dyDescent="0.25">
      <c r="B3284" t="s">
        <v>1136</v>
      </c>
    </row>
    <row r="3285" spans="1:2" hidden="1" outlineLevel="2" x14ac:dyDescent="0.25">
      <c r="B3285" t="s">
        <v>1136</v>
      </c>
    </row>
    <row r="3286" spans="1:2" outlineLevel="1" collapsed="1" x14ac:dyDescent="0.25">
      <c r="A3286" s="3" t="s">
        <v>21883</v>
      </c>
      <c r="B3286">
        <f>SUBTOTAL(3,B3268:B3285)</f>
        <v>18</v>
      </c>
    </row>
    <row r="3287" spans="1:2" hidden="1" outlineLevel="2" x14ac:dyDescent="0.25">
      <c r="B3287" t="s">
        <v>2275</v>
      </c>
    </row>
    <row r="3288" spans="1:2" hidden="1" outlineLevel="2" x14ac:dyDescent="0.25">
      <c r="B3288" t="s">
        <v>2275</v>
      </c>
    </row>
    <row r="3289" spans="1:2" hidden="1" outlineLevel="2" x14ac:dyDescent="0.25">
      <c r="B3289" t="s">
        <v>2275</v>
      </c>
    </row>
    <row r="3290" spans="1:2" hidden="1" outlineLevel="2" x14ac:dyDescent="0.25">
      <c r="B3290" t="s">
        <v>2275</v>
      </c>
    </row>
    <row r="3291" spans="1:2" hidden="1" outlineLevel="2" x14ac:dyDescent="0.25">
      <c r="B3291" t="s">
        <v>2275</v>
      </c>
    </row>
    <row r="3292" spans="1:2" hidden="1" outlineLevel="2" x14ac:dyDescent="0.25">
      <c r="B3292" t="s">
        <v>2275</v>
      </c>
    </row>
    <row r="3293" spans="1:2" hidden="1" outlineLevel="2" x14ac:dyDescent="0.25">
      <c r="B3293" t="s">
        <v>2275</v>
      </c>
    </row>
    <row r="3294" spans="1:2" hidden="1" outlineLevel="2" x14ac:dyDescent="0.25">
      <c r="B3294" t="s">
        <v>2275</v>
      </c>
    </row>
    <row r="3295" spans="1:2" hidden="1" outlineLevel="2" x14ac:dyDescent="0.25">
      <c r="B3295" t="s">
        <v>2275</v>
      </c>
    </row>
    <row r="3296" spans="1:2" hidden="1" outlineLevel="2" x14ac:dyDescent="0.25">
      <c r="B3296" t="s">
        <v>2275</v>
      </c>
    </row>
    <row r="3297" spans="1:2" hidden="1" outlineLevel="2" x14ac:dyDescent="0.25">
      <c r="B3297" t="s">
        <v>2275</v>
      </c>
    </row>
    <row r="3298" spans="1:2" hidden="1" outlineLevel="2" x14ac:dyDescent="0.25">
      <c r="B3298" t="s">
        <v>2275</v>
      </c>
    </row>
    <row r="3299" spans="1:2" hidden="1" outlineLevel="2" x14ac:dyDescent="0.25">
      <c r="B3299" t="s">
        <v>2275</v>
      </c>
    </row>
    <row r="3300" spans="1:2" outlineLevel="1" collapsed="1" x14ac:dyDescent="0.25">
      <c r="A3300" s="3" t="s">
        <v>21884</v>
      </c>
      <c r="B3300">
        <f>SUBTOTAL(3,B3287:B3299)</f>
        <v>13</v>
      </c>
    </row>
    <row r="3301" spans="1:2" hidden="1" outlineLevel="2" x14ac:dyDescent="0.25">
      <c r="B3301" t="s">
        <v>17916</v>
      </c>
    </row>
    <row r="3302" spans="1:2" outlineLevel="1" collapsed="1" x14ac:dyDescent="0.25">
      <c r="A3302" s="3" t="s">
        <v>21885</v>
      </c>
      <c r="B3302">
        <f>SUBTOTAL(3,B3301:B3301)</f>
        <v>1</v>
      </c>
    </row>
    <row r="3303" spans="1:2" hidden="1" outlineLevel="2" x14ac:dyDescent="0.25">
      <c r="B3303" t="s">
        <v>3083</v>
      </c>
    </row>
    <row r="3304" spans="1:2" outlineLevel="1" collapsed="1" x14ac:dyDescent="0.25">
      <c r="A3304" s="3" t="s">
        <v>21886</v>
      </c>
      <c r="B3304">
        <f>SUBTOTAL(3,B3303:B3303)</f>
        <v>1</v>
      </c>
    </row>
    <row r="3305" spans="1:2" hidden="1" outlineLevel="2" x14ac:dyDescent="0.25">
      <c r="B3305" t="s">
        <v>18011</v>
      </c>
    </row>
    <row r="3306" spans="1:2" outlineLevel="1" collapsed="1" x14ac:dyDescent="0.25">
      <c r="A3306" s="3" t="s">
        <v>21887</v>
      </c>
      <c r="B3306">
        <f>SUBTOTAL(3,B3305:B3305)</f>
        <v>1</v>
      </c>
    </row>
    <row r="3307" spans="1:2" hidden="1" outlineLevel="2" x14ac:dyDescent="0.25">
      <c r="B3307" t="s">
        <v>3315</v>
      </c>
    </row>
    <row r="3308" spans="1:2" outlineLevel="1" collapsed="1" x14ac:dyDescent="0.25">
      <c r="A3308" s="3" t="s">
        <v>21888</v>
      </c>
      <c r="B3308">
        <f>SUBTOTAL(3,B3307:B3307)</f>
        <v>1</v>
      </c>
    </row>
    <row r="3309" spans="1:2" hidden="1" outlineLevel="2" x14ac:dyDescent="0.25">
      <c r="B3309" t="s">
        <v>415</v>
      </c>
    </row>
    <row r="3310" spans="1:2" hidden="1" outlineLevel="2" x14ac:dyDescent="0.25">
      <c r="B3310" t="s">
        <v>415</v>
      </c>
    </row>
    <row r="3311" spans="1:2" hidden="1" outlineLevel="2" x14ac:dyDescent="0.25">
      <c r="B3311" t="s">
        <v>415</v>
      </c>
    </row>
    <row r="3312" spans="1:2" hidden="1" outlineLevel="2" x14ac:dyDescent="0.25">
      <c r="B3312" t="s">
        <v>415</v>
      </c>
    </row>
    <row r="3313" spans="1:2" hidden="1" outlineLevel="2" x14ac:dyDescent="0.25">
      <c r="B3313" t="s">
        <v>415</v>
      </c>
    </row>
    <row r="3314" spans="1:2" outlineLevel="1" collapsed="1" x14ac:dyDescent="0.25">
      <c r="A3314" s="3" t="s">
        <v>21889</v>
      </c>
      <c r="B3314">
        <f>SUBTOTAL(3,B3309:B3313)</f>
        <v>5</v>
      </c>
    </row>
    <row r="3315" spans="1:2" hidden="1" outlineLevel="2" x14ac:dyDescent="0.25">
      <c r="B3315" t="s">
        <v>11445</v>
      </c>
    </row>
    <row r="3316" spans="1:2" hidden="1" outlineLevel="2" x14ac:dyDescent="0.25">
      <c r="B3316" t="s">
        <v>11445</v>
      </c>
    </row>
    <row r="3317" spans="1:2" outlineLevel="1" collapsed="1" x14ac:dyDescent="0.25">
      <c r="A3317" s="3" t="s">
        <v>21890</v>
      </c>
      <c r="B3317">
        <f>SUBTOTAL(3,B3315:B3316)</f>
        <v>2</v>
      </c>
    </row>
    <row r="3318" spans="1:2" hidden="1" outlineLevel="2" x14ac:dyDescent="0.25">
      <c r="B3318" t="s">
        <v>7989</v>
      </c>
    </row>
    <row r="3319" spans="1:2" outlineLevel="1" collapsed="1" x14ac:dyDescent="0.25">
      <c r="A3319" s="3" t="s">
        <v>21891</v>
      </c>
      <c r="B3319">
        <f>SUBTOTAL(3,B3318:B3318)</f>
        <v>1</v>
      </c>
    </row>
    <row r="3320" spans="1:2" hidden="1" outlineLevel="2" x14ac:dyDescent="0.25">
      <c r="B3320" t="s">
        <v>4794</v>
      </c>
    </row>
    <row r="3321" spans="1:2" hidden="1" outlineLevel="2" x14ac:dyDescent="0.25">
      <c r="B3321" t="s">
        <v>4794</v>
      </c>
    </row>
    <row r="3322" spans="1:2" outlineLevel="1" collapsed="1" x14ac:dyDescent="0.25">
      <c r="A3322" s="3" t="s">
        <v>21892</v>
      </c>
      <c r="B3322">
        <f>SUBTOTAL(3,B3320:B3321)</f>
        <v>2</v>
      </c>
    </row>
    <row r="3323" spans="1:2" hidden="1" outlineLevel="2" x14ac:dyDescent="0.25">
      <c r="B3323" t="s">
        <v>11811</v>
      </c>
    </row>
    <row r="3324" spans="1:2" hidden="1" outlineLevel="2" x14ac:dyDescent="0.25">
      <c r="B3324" t="s">
        <v>11811</v>
      </c>
    </row>
    <row r="3325" spans="1:2" outlineLevel="1" collapsed="1" x14ac:dyDescent="0.25">
      <c r="A3325" s="3" t="s">
        <v>21893</v>
      </c>
      <c r="B3325">
        <f>SUBTOTAL(3,B3323:B3324)</f>
        <v>2</v>
      </c>
    </row>
    <row r="3326" spans="1:2" hidden="1" outlineLevel="2" x14ac:dyDescent="0.25">
      <c r="B3326" t="s">
        <v>14724</v>
      </c>
    </row>
    <row r="3327" spans="1:2" outlineLevel="1" collapsed="1" x14ac:dyDescent="0.25">
      <c r="A3327" s="3" t="s">
        <v>21894</v>
      </c>
      <c r="B3327">
        <f>SUBTOTAL(3,B3326:B3326)</f>
        <v>1</v>
      </c>
    </row>
    <row r="3328" spans="1:2" hidden="1" outlineLevel="2" x14ac:dyDescent="0.25">
      <c r="B3328" t="s">
        <v>15419</v>
      </c>
    </row>
    <row r="3329" spans="1:2" outlineLevel="1" collapsed="1" x14ac:dyDescent="0.25">
      <c r="A3329" s="3" t="s">
        <v>21895</v>
      </c>
      <c r="B3329">
        <f>SUBTOTAL(3,B3328:B3328)</f>
        <v>1</v>
      </c>
    </row>
    <row r="3330" spans="1:2" hidden="1" outlineLevel="2" x14ac:dyDescent="0.25">
      <c r="B3330" t="s">
        <v>2227</v>
      </c>
    </row>
    <row r="3331" spans="1:2" hidden="1" outlineLevel="2" x14ac:dyDescent="0.25">
      <c r="B3331" t="s">
        <v>2227</v>
      </c>
    </row>
    <row r="3332" spans="1:2" hidden="1" outlineLevel="2" x14ac:dyDescent="0.25">
      <c r="B3332" t="s">
        <v>2227</v>
      </c>
    </row>
    <row r="3333" spans="1:2" outlineLevel="1" collapsed="1" x14ac:dyDescent="0.25">
      <c r="A3333" s="3" t="s">
        <v>21896</v>
      </c>
      <c r="B3333">
        <f>SUBTOTAL(3,B3330:B3332)</f>
        <v>3</v>
      </c>
    </row>
    <row r="3334" spans="1:2" hidden="1" outlineLevel="2" x14ac:dyDescent="0.25">
      <c r="B3334" t="s">
        <v>2861</v>
      </c>
    </row>
    <row r="3335" spans="1:2" outlineLevel="1" collapsed="1" x14ac:dyDescent="0.25">
      <c r="A3335" s="3" t="s">
        <v>21897</v>
      </c>
      <c r="B3335">
        <f>SUBTOTAL(3,B3334:B3334)</f>
        <v>1</v>
      </c>
    </row>
    <row r="3336" spans="1:2" hidden="1" outlineLevel="2" x14ac:dyDescent="0.25">
      <c r="B3336" t="s">
        <v>655</v>
      </c>
    </row>
    <row r="3337" spans="1:2" hidden="1" outlineLevel="2" x14ac:dyDescent="0.25">
      <c r="B3337" t="s">
        <v>655</v>
      </c>
    </row>
    <row r="3338" spans="1:2" hidden="1" outlineLevel="2" x14ac:dyDescent="0.25">
      <c r="B3338" t="s">
        <v>655</v>
      </c>
    </row>
    <row r="3339" spans="1:2" hidden="1" outlineLevel="2" x14ac:dyDescent="0.25">
      <c r="B3339" t="s">
        <v>655</v>
      </c>
    </row>
    <row r="3340" spans="1:2" hidden="1" outlineLevel="2" x14ac:dyDescent="0.25">
      <c r="B3340" t="s">
        <v>655</v>
      </c>
    </row>
    <row r="3341" spans="1:2" hidden="1" outlineLevel="2" x14ac:dyDescent="0.25">
      <c r="B3341" t="s">
        <v>655</v>
      </c>
    </row>
    <row r="3342" spans="1:2" hidden="1" outlineLevel="2" x14ac:dyDescent="0.25">
      <c r="B3342" t="s">
        <v>655</v>
      </c>
    </row>
    <row r="3343" spans="1:2" hidden="1" outlineLevel="2" x14ac:dyDescent="0.25">
      <c r="B3343" t="s">
        <v>655</v>
      </c>
    </row>
    <row r="3344" spans="1:2" hidden="1" outlineLevel="2" x14ac:dyDescent="0.25">
      <c r="B3344" t="s">
        <v>655</v>
      </c>
    </row>
    <row r="3345" spans="1:2" hidden="1" outlineLevel="2" x14ac:dyDescent="0.25">
      <c r="B3345" t="s">
        <v>655</v>
      </c>
    </row>
    <row r="3346" spans="1:2" hidden="1" outlineLevel="2" x14ac:dyDescent="0.25">
      <c r="B3346" t="s">
        <v>655</v>
      </c>
    </row>
    <row r="3347" spans="1:2" hidden="1" outlineLevel="2" x14ac:dyDescent="0.25">
      <c r="B3347" t="s">
        <v>655</v>
      </c>
    </row>
    <row r="3348" spans="1:2" hidden="1" outlineLevel="2" x14ac:dyDescent="0.25">
      <c r="B3348" t="s">
        <v>655</v>
      </c>
    </row>
    <row r="3349" spans="1:2" hidden="1" outlineLevel="2" x14ac:dyDescent="0.25">
      <c r="B3349" t="s">
        <v>655</v>
      </c>
    </row>
    <row r="3350" spans="1:2" outlineLevel="1" collapsed="1" x14ac:dyDescent="0.25">
      <c r="A3350" s="3" t="s">
        <v>21898</v>
      </c>
      <c r="B3350">
        <f>SUBTOTAL(3,B3336:B3349)</f>
        <v>14</v>
      </c>
    </row>
    <row r="3351" spans="1:2" hidden="1" outlineLevel="2" x14ac:dyDescent="0.25">
      <c r="B3351" t="s">
        <v>10282</v>
      </c>
    </row>
    <row r="3352" spans="1:2" outlineLevel="1" collapsed="1" x14ac:dyDescent="0.25">
      <c r="A3352" s="3" t="s">
        <v>21899</v>
      </c>
      <c r="B3352">
        <f>SUBTOTAL(3,B3351:B3351)</f>
        <v>1</v>
      </c>
    </row>
    <row r="3353" spans="1:2" hidden="1" outlineLevel="2" x14ac:dyDescent="0.25">
      <c r="B3353" t="s">
        <v>1616</v>
      </c>
    </row>
    <row r="3354" spans="1:2" hidden="1" outlineLevel="2" x14ac:dyDescent="0.25">
      <c r="B3354" t="s">
        <v>1616</v>
      </c>
    </row>
    <row r="3355" spans="1:2" hidden="1" outlineLevel="2" x14ac:dyDescent="0.25">
      <c r="B3355" t="s">
        <v>1616</v>
      </c>
    </row>
    <row r="3356" spans="1:2" hidden="1" outlineLevel="2" x14ac:dyDescent="0.25">
      <c r="B3356" t="s">
        <v>1616</v>
      </c>
    </row>
    <row r="3357" spans="1:2" hidden="1" outlineLevel="2" x14ac:dyDescent="0.25">
      <c r="B3357" t="s">
        <v>1616</v>
      </c>
    </row>
    <row r="3358" spans="1:2" hidden="1" outlineLevel="2" x14ac:dyDescent="0.25">
      <c r="B3358" t="s">
        <v>1616</v>
      </c>
    </row>
    <row r="3359" spans="1:2" hidden="1" outlineLevel="2" x14ac:dyDescent="0.25">
      <c r="B3359" t="s">
        <v>1616</v>
      </c>
    </row>
    <row r="3360" spans="1:2" hidden="1" outlineLevel="2" x14ac:dyDescent="0.25">
      <c r="B3360" t="s">
        <v>1616</v>
      </c>
    </row>
    <row r="3361" spans="2:2" hidden="1" outlineLevel="2" x14ac:dyDescent="0.25">
      <c r="B3361" t="s">
        <v>1616</v>
      </c>
    </row>
    <row r="3362" spans="2:2" hidden="1" outlineLevel="2" x14ac:dyDescent="0.25">
      <c r="B3362" t="s">
        <v>1616</v>
      </c>
    </row>
    <row r="3363" spans="2:2" hidden="1" outlineLevel="2" x14ac:dyDescent="0.25">
      <c r="B3363" t="s">
        <v>1616</v>
      </c>
    </row>
    <row r="3364" spans="2:2" hidden="1" outlineLevel="2" x14ac:dyDescent="0.25">
      <c r="B3364" t="s">
        <v>1616</v>
      </c>
    </row>
    <row r="3365" spans="2:2" hidden="1" outlineLevel="2" x14ac:dyDescent="0.25">
      <c r="B3365" t="s">
        <v>1616</v>
      </c>
    </row>
    <row r="3366" spans="2:2" hidden="1" outlineLevel="2" x14ac:dyDescent="0.25">
      <c r="B3366" t="s">
        <v>1616</v>
      </c>
    </row>
    <row r="3367" spans="2:2" hidden="1" outlineLevel="2" x14ac:dyDescent="0.25">
      <c r="B3367" t="s">
        <v>1616</v>
      </c>
    </row>
    <row r="3368" spans="2:2" hidden="1" outlineLevel="2" x14ac:dyDescent="0.25">
      <c r="B3368" t="s">
        <v>1616</v>
      </c>
    </row>
    <row r="3369" spans="2:2" hidden="1" outlineLevel="2" x14ac:dyDescent="0.25">
      <c r="B3369" t="s">
        <v>1616</v>
      </c>
    </row>
    <row r="3370" spans="2:2" hidden="1" outlineLevel="2" x14ac:dyDescent="0.25">
      <c r="B3370" t="s">
        <v>1616</v>
      </c>
    </row>
    <row r="3371" spans="2:2" hidden="1" outlineLevel="2" x14ac:dyDescent="0.25">
      <c r="B3371" t="s">
        <v>1616</v>
      </c>
    </row>
    <row r="3372" spans="2:2" hidden="1" outlineLevel="2" x14ac:dyDescent="0.25">
      <c r="B3372" t="s">
        <v>1616</v>
      </c>
    </row>
    <row r="3373" spans="2:2" hidden="1" outlineLevel="2" x14ac:dyDescent="0.25">
      <c r="B3373" t="s">
        <v>1616</v>
      </c>
    </row>
    <row r="3374" spans="2:2" hidden="1" outlineLevel="2" x14ac:dyDescent="0.25">
      <c r="B3374" t="s">
        <v>1616</v>
      </c>
    </row>
    <row r="3375" spans="2:2" hidden="1" outlineLevel="2" x14ac:dyDescent="0.25">
      <c r="B3375" t="s">
        <v>1616</v>
      </c>
    </row>
    <row r="3376" spans="2:2" hidden="1" outlineLevel="2" x14ac:dyDescent="0.25">
      <c r="B3376" t="s">
        <v>1616</v>
      </c>
    </row>
    <row r="3377" spans="1:2" hidden="1" outlineLevel="2" x14ac:dyDescent="0.25">
      <c r="B3377" t="s">
        <v>1616</v>
      </c>
    </row>
    <row r="3378" spans="1:2" hidden="1" outlineLevel="2" x14ac:dyDescent="0.25">
      <c r="B3378" t="s">
        <v>1616</v>
      </c>
    </row>
    <row r="3379" spans="1:2" hidden="1" outlineLevel="2" x14ac:dyDescent="0.25">
      <c r="B3379" t="s">
        <v>1616</v>
      </c>
    </row>
    <row r="3380" spans="1:2" hidden="1" outlineLevel="2" x14ac:dyDescent="0.25">
      <c r="B3380" t="s">
        <v>1616</v>
      </c>
    </row>
    <row r="3381" spans="1:2" hidden="1" outlineLevel="2" x14ac:dyDescent="0.25">
      <c r="B3381" t="s">
        <v>1616</v>
      </c>
    </row>
    <row r="3382" spans="1:2" hidden="1" outlineLevel="2" x14ac:dyDescent="0.25">
      <c r="B3382" t="s">
        <v>1616</v>
      </c>
    </row>
    <row r="3383" spans="1:2" hidden="1" outlineLevel="2" x14ac:dyDescent="0.25">
      <c r="B3383" t="s">
        <v>1616</v>
      </c>
    </row>
    <row r="3384" spans="1:2" hidden="1" outlineLevel="2" x14ac:dyDescent="0.25">
      <c r="B3384" t="s">
        <v>1616</v>
      </c>
    </row>
    <row r="3385" spans="1:2" hidden="1" outlineLevel="2" x14ac:dyDescent="0.25">
      <c r="B3385" t="s">
        <v>1616</v>
      </c>
    </row>
    <row r="3386" spans="1:2" hidden="1" outlineLevel="2" x14ac:dyDescent="0.25">
      <c r="B3386" t="s">
        <v>1616</v>
      </c>
    </row>
    <row r="3387" spans="1:2" outlineLevel="1" collapsed="1" x14ac:dyDescent="0.25">
      <c r="A3387" s="3" t="s">
        <v>21900</v>
      </c>
      <c r="B3387">
        <f>SUBTOTAL(3,B3353:B3386)</f>
        <v>34</v>
      </c>
    </row>
    <row r="3388" spans="1:2" hidden="1" outlineLevel="2" x14ac:dyDescent="0.25">
      <c r="B3388" t="s">
        <v>5806</v>
      </c>
    </row>
    <row r="3389" spans="1:2" outlineLevel="1" collapsed="1" x14ac:dyDescent="0.25">
      <c r="A3389" s="3" t="s">
        <v>21901</v>
      </c>
      <c r="B3389">
        <f>SUBTOTAL(3,B3388:B3388)</f>
        <v>1</v>
      </c>
    </row>
    <row r="3390" spans="1:2" hidden="1" outlineLevel="2" x14ac:dyDescent="0.25">
      <c r="B3390" t="s">
        <v>17944</v>
      </c>
    </row>
    <row r="3391" spans="1:2" outlineLevel="1" collapsed="1" x14ac:dyDescent="0.25">
      <c r="A3391" s="3" t="s">
        <v>21902</v>
      </c>
      <c r="B3391">
        <f>SUBTOTAL(3,B3390:B3390)</f>
        <v>1</v>
      </c>
    </row>
    <row r="3392" spans="1:2" hidden="1" outlineLevel="2" x14ac:dyDescent="0.25">
      <c r="B3392" t="s">
        <v>11103</v>
      </c>
    </row>
    <row r="3393" spans="1:2" outlineLevel="1" collapsed="1" x14ac:dyDescent="0.25">
      <c r="A3393" s="3" t="s">
        <v>21903</v>
      </c>
      <c r="B3393">
        <f>SUBTOTAL(3,B3392:B3392)</f>
        <v>1</v>
      </c>
    </row>
    <row r="3394" spans="1:2" hidden="1" outlineLevel="2" x14ac:dyDescent="0.25">
      <c r="B3394" t="s">
        <v>19434</v>
      </c>
    </row>
    <row r="3395" spans="1:2" outlineLevel="1" collapsed="1" x14ac:dyDescent="0.25">
      <c r="A3395" s="3" t="s">
        <v>21904</v>
      </c>
      <c r="B3395">
        <f>SUBTOTAL(3,B3394:B3394)</f>
        <v>1</v>
      </c>
    </row>
    <row r="3396" spans="1:2" hidden="1" outlineLevel="2" x14ac:dyDescent="0.25">
      <c r="B3396" t="s">
        <v>11287</v>
      </c>
    </row>
    <row r="3397" spans="1:2" outlineLevel="1" collapsed="1" x14ac:dyDescent="0.25">
      <c r="A3397" s="3" t="s">
        <v>21905</v>
      </c>
      <c r="B3397">
        <f>SUBTOTAL(3,B3396:B3396)</f>
        <v>1</v>
      </c>
    </row>
    <row r="3398" spans="1:2" hidden="1" outlineLevel="2" x14ac:dyDescent="0.25">
      <c r="B3398" t="s">
        <v>8471</v>
      </c>
    </row>
    <row r="3399" spans="1:2" outlineLevel="1" collapsed="1" x14ac:dyDescent="0.25">
      <c r="A3399" s="3" t="s">
        <v>21906</v>
      </c>
      <c r="B3399">
        <f>SUBTOTAL(3,B3398:B3398)</f>
        <v>1</v>
      </c>
    </row>
    <row r="3400" spans="1:2" hidden="1" outlineLevel="2" x14ac:dyDescent="0.25">
      <c r="B3400" t="s">
        <v>16855</v>
      </c>
    </row>
    <row r="3401" spans="1:2" outlineLevel="1" collapsed="1" x14ac:dyDescent="0.25">
      <c r="A3401" s="3" t="s">
        <v>21907</v>
      </c>
      <c r="B3401">
        <f>SUBTOTAL(3,B3400:B3400)</f>
        <v>1</v>
      </c>
    </row>
    <row r="3402" spans="1:2" hidden="1" outlineLevel="2" x14ac:dyDescent="0.25">
      <c r="B3402" t="s">
        <v>15539</v>
      </c>
    </row>
    <row r="3403" spans="1:2" outlineLevel="1" collapsed="1" x14ac:dyDescent="0.25">
      <c r="A3403" s="3" t="s">
        <v>21908</v>
      </c>
      <c r="B3403">
        <f>SUBTOTAL(3,B3402:B3402)</f>
        <v>1</v>
      </c>
    </row>
    <row r="3404" spans="1:2" hidden="1" outlineLevel="2" x14ac:dyDescent="0.25">
      <c r="B3404" t="s">
        <v>14639</v>
      </c>
    </row>
    <row r="3405" spans="1:2" outlineLevel="1" collapsed="1" x14ac:dyDescent="0.25">
      <c r="A3405" s="3" t="s">
        <v>21909</v>
      </c>
      <c r="B3405">
        <f>SUBTOTAL(3,B3404:B3404)</f>
        <v>1</v>
      </c>
    </row>
    <row r="3406" spans="1:2" hidden="1" outlineLevel="2" x14ac:dyDescent="0.25">
      <c r="B3406" t="s">
        <v>1857</v>
      </c>
    </row>
    <row r="3407" spans="1:2" hidden="1" outlineLevel="2" x14ac:dyDescent="0.25">
      <c r="B3407" t="s">
        <v>1857</v>
      </c>
    </row>
    <row r="3408" spans="1:2" hidden="1" outlineLevel="2" x14ac:dyDescent="0.25">
      <c r="B3408" t="s">
        <v>1857</v>
      </c>
    </row>
    <row r="3409" spans="1:2" outlineLevel="1" collapsed="1" x14ac:dyDescent="0.25">
      <c r="A3409" s="3" t="s">
        <v>21910</v>
      </c>
      <c r="B3409">
        <f>SUBTOTAL(3,B3406:B3408)</f>
        <v>3</v>
      </c>
    </row>
    <row r="3410" spans="1:2" hidden="1" outlineLevel="2" x14ac:dyDescent="0.25">
      <c r="B3410" t="s">
        <v>2564</v>
      </c>
    </row>
    <row r="3411" spans="1:2" hidden="1" outlineLevel="2" x14ac:dyDescent="0.25">
      <c r="B3411" t="s">
        <v>2564</v>
      </c>
    </row>
    <row r="3412" spans="1:2" hidden="1" outlineLevel="2" x14ac:dyDescent="0.25">
      <c r="B3412" t="s">
        <v>2564</v>
      </c>
    </row>
    <row r="3413" spans="1:2" hidden="1" outlineLevel="2" x14ac:dyDescent="0.25">
      <c r="B3413" t="s">
        <v>2564</v>
      </c>
    </row>
    <row r="3414" spans="1:2" hidden="1" outlineLevel="2" x14ac:dyDescent="0.25">
      <c r="B3414" t="s">
        <v>2564</v>
      </c>
    </row>
    <row r="3415" spans="1:2" hidden="1" outlineLevel="2" x14ac:dyDescent="0.25">
      <c r="B3415" t="s">
        <v>2564</v>
      </c>
    </row>
    <row r="3416" spans="1:2" hidden="1" outlineLevel="2" x14ac:dyDescent="0.25">
      <c r="B3416" t="s">
        <v>2564</v>
      </c>
    </row>
    <row r="3417" spans="1:2" hidden="1" outlineLevel="2" x14ac:dyDescent="0.25">
      <c r="B3417" t="s">
        <v>2564</v>
      </c>
    </row>
    <row r="3418" spans="1:2" hidden="1" outlineLevel="2" x14ac:dyDescent="0.25">
      <c r="B3418" t="s">
        <v>2564</v>
      </c>
    </row>
    <row r="3419" spans="1:2" hidden="1" outlineLevel="2" x14ac:dyDescent="0.25">
      <c r="B3419" t="s">
        <v>2564</v>
      </c>
    </row>
    <row r="3420" spans="1:2" hidden="1" outlineLevel="2" x14ac:dyDescent="0.25">
      <c r="B3420" t="s">
        <v>2564</v>
      </c>
    </row>
    <row r="3421" spans="1:2" outlineLevel="1" collapsed="1" x14ac:dyDescent="0.25">
      <c r="A3421" s="3" t="s">
        <v>21911</v>
      </c>
      <c r="B3421">
        <f>SUBTOTAL(3,B3410:B3420)</f>
        <v>11</v>
      </c>
    </row>
    <row r="3422" spans="1:2" hidden="1" outlineLevel="2" x14ac:dyDescent="0.25">
      <c r="B3422" t="s">
        <v>20849</v>
      </c>
    </row>
    <row r="3423" spans="1:2" outlineLevel="1" collapsed="1" x14ac:dyDescent="0.25">
      <c r="A3423" s="3" t="s">
        <v>21912</v>
      </c>
      <c r="B3423">
        <f>SUBTOTAL(3,B3422:B3422)</f>
        <v>1</v>
      </c>
    </row>
    <row r="3424" spans="1:2" hidden="1" outlineLevel="2" x14ac:dyDescent="0.25">
      <c r="B3424" t="s">
        <v>10731</v>
      </c>
    </row>
    <row r="3425" spans="1:2" outlineLevel="1" collapsed="1" x14ac:dyDescent="0.25">
      <c r="A3425" s="3" t="s">
        <v>21913</v>
      </c>
      <c r="B3425">
        <f>SUBTOTAL(3,B3424:B3424)</f>
        <v>1</v>
      </c>
    </row>
    <row r="3426" spans="1:2" hidden="1" outlineLevel="2" x14ac:dyDescent="0.25">
      <c r="B3426" t="s">
        <v>12688</v>
      </c>
    </row>
    <row r="3427" spans="1:2" outlineLevel="1" collapsed="1" x14ac:dyDescent="0.25">
      <c r="A3427" s="3" t="s">
        <v>21914</v>
      </c>
      <c r="B3427">
        <f>SUBTOTAL(3,B3426:B3426)</f>
        <v>1</v>
      </c>
    </row>
    <row r="3428" spans="1:2" hidden="1" outlineLevel="2" x14ac:dyDescent="0.25">
      <c r="B3428" t="s">
        <v>18866</v>
      </c>
    </row>
    <row r="3429" spans="1:2" outlineLevel="1" collapsed="1" x14ac:dyDescent="0.25">
      <c r="A3429" s="3" t="s">
        <v>21915</v>
      </c>
      <c r="B3429">
        <f>SUBTOTAL(3,B3428:B3428)</f>
        <v>1</v>
      </c>
    </row>
    <row r="3430" spans="1:2" hidden="1" outlineLevel="2" x14ac:dyDescent="0.25">
      <c r="B3430" t="s">
        <v>18870</v>
      </c>
    </row>
    <row r="3431" spans="1:2" outlineLevel="1" collapsed="1" x14ac:dyDescent="0.25">
      <c r="A3431" s="3" t="s">
        <v>21916</v>
      </c>
      <c r="B3431">
        <f>SUBTOTAL(3,B3430:B3430)</f>
        <v>1</v>
      </c>
    </row>
    <row r="3432" spans="1:2" hidden="1" outlineLevel="2" x14ac:dyDescent="0.25">
      <c r="B3432" t="s">
        <v>6614</v>
      </c>
    </row>
    <row r="3433" spans="1:2" outlineLevel="1" collapsed="1" x14ac:dyDescent="0.25">
      <c r="A3433" s="3" t="s">
        <v>21917</v>
      </c>
      <c r="B3433">
        <f>SUBTOTAL(3,B3432:B3432)</f>
        <v>1</v>
      </c>
    </row>
    <row r="3434" spans="1:2" hidden="1" outlineLevel="2" x14ac:dyDescent="0.25">
      <c r="B3434" t="s">
        <v>17329</v>
      </c>
    </row>
    <row r="3435" spans="1:2" outlineLevel="1" collapsed="1" x14ac:dyDescent="0.25">
      <c r="A3435" s="3" t="s">
        <v>21918</v>
      </c>
      <c r="B3435">
        <f>SUBTOTAL(3,B3434:B3434)</f>
        <v>1</v>
      </c>
    </row>
    <row r="3436" spans="1:2" hidden="1" outlineLevel="2" x14ac:dyDescent="0.25">
      <c r="B3436" t="s">
        <v>4753</v>
      </c>
    </row>
    <row r="3437" spans="1:2" outlineLevel="1" collapsed="1" x14ac:dyDescent="0.25">
      <c r="A3437" s="3" t="s">
        <v>21919</v>
      </c>
      <c r="B3437">
        <f>SUBTOTAL(3,B3436:B3436)</f>
        <v>1</v>
      </c>
    </row>
    <row r="3438" spans="1:2" hidden="1" outlineLevel="2" x14ac:dyDescent="0.25">
      <c r="B3438" t="s">
        <v>14664</v>
      </c>
    </row>
    <row r="3439" spans="1:2" hidden="1" outlineLevel="2" x14ac:dyDescent="0.25">
      <c r="B3439" t="s">
        <v>14664</v>
      </c>
    </row>
    <row r="3440" spans="1:2" outlineLevel="1" collapsed="1" x14ac:dyDescent="0.25">
      <c r="A3440" s="3" t="s">
        <v>21920</v>
      </c>
      <c r="B3440">
        <f>SUBTOTAL(3,B3438:B3439)</f>
        <v>2</v>
      </c>
    </row>
    <row r="3441" spans="1:2" hidden="1" outlineLevel="2" x14ac:dyDescent="0.25">
      <c r="B3441" t="s">
        <v>552</v>
      </c>
    </row>
    <row r="3442" spans="1:2" hidden="1" outlineLevel="2" x14ac:dyDescent="0.25">
      <c r="B3442" t="s">
        <v>552</v>
      </c>
    </row>
    <row r="3443" spans="1:2" outlineLevel="1" collapsed="1" x14ac:dyDescent="0.25">
      <c r="A3443" s="3" t="s">
        <v>21921</v>
      </c>
      <c r="B3443">
        <f>SUBTOTAL(3,B3441:B3442)</f>
        <v>2</v>
      </c>
    </row>
    <row r="3444" spans="1:2" hidden="1" outlineLevel="2" x14ac:dyDescent="0.25">
      <c r="B3444" t="s">
        <v>2207</v>
      </c>
    </row>
    <row r="3445" spans="1:2" hidden="1" outlineLevel="2" x14ac:dyDescent="0.25">
      <c r="B3445" t="s">
        <v>2207</v>
      </c>
    </row>
    <row r="3446" spans="1:2" hidden="1" outlineLevel="2" x14ac:dyDescent="0.25">
      <c r="B3446" t="s">
        <v>2207</v>
      </c>
    </row>
    <row r="3447" spans="1:2" hidden="1" outlineLevel="2" x14ac:dyDescent="0.25">
      <c r="B3447" t="s">
        <v>2207</v>
      </c>
    </row>
    <row r="3448" spans="1:2" hidden="1" outlineLevel="2" x14ac:dyDescent="0.25">
      <c r="B3448" t="s">
        <v>2207</v>
      </c>
    </row>
    <row r="3449" spans="1:2" hidden="1" outlineLevel="2" x14ac:dyDescent="0.25">
      <c r="B3449" t="s">
        <v>2207</v>
      </c>
    </row>
    <row r="3450" spans="1:2" hidden="1" outlineLevel="2" x14ac:dyDescent="0.25">
      <c r="B3450" t="s">
        <v>2207</v>
      </c>
    </row>
    <row r="3451" spans="1:2" hidden="1" outlineLevel="2" x14ac:dyDescent="0.25">
      <c r="B3451" t="s">
        <v>2207</v>
      </c>
    </row>
    <row r="3452" spans="1:2" outlineLevel="1" collapsed="1" x14ac:dyDescent="0.25">
      <c r="A3452" s="3" t="s">
        <v>21922</v>
      </c>
      <c r="B3452">
        <f>SUBTOTAL(3,B3444:B3451)</f>
        <v>8</v>
      </c>
    </row>
    <row r="3453" spans="1:2" hidden="1" outlineLevel="2" x14ac:dyDescent="0.25">
      <c r="B3453" t="s">
        <v>7721</v>
      </c>
    </row>
    <row r="3454" spans="1:2" hidden="1" outlineLevel="2" x14ac:dyDescent="0.25">
      <c r="B3454" t="s">
        <v>7721</v>
      </c>
    </row>
    <row r="3455" spans="1:2" outlineLevel="1" collapsed="1" x14ac:dyDescent="0.25">
      <c r="A3455" s="3" t="s">
        <v>21923</v>
      </c>
      <c r="B3455">
        <f>SUBTOTAL(3,B3453:B3454)</f>
        <v>2</v>
      </c>
    </row>
    <row r="3456" spans="1:2" hidden="1" outlineLevel="2" x14ac:dyDescent="0.25">
      <c r="B3456" t="s">
        <v>4489</v>
      </c>
    </row>
    <row r="3457" spans="1:2" hidden="1" outlineLevel="2" x14ac:dyDescent="0.25">
      <c r="B3457" t="s">
        <v>4489</v>
      </c>
    </row>
    <row r="3458" spans="1:2" hidden="1" outlineLevel="2" x14ac:dyDescent="0.25">
      <c r="B3458" t="s">
        <v>4489</v>
      </c>
    </row>
    <row r="3459" spans="1:2" outlineLevel="1" collapsed="1" x14ac:dyDescent="0.25">
      <c r="A3459" s="3" t="s">
        <v>21924</v>
      </c>
      <c r="B3459">
        <f>SUBTOTAL(3,B3456:B3458)</f>
        <v>3</v>
      </c>
    </row>
    <row r="3460" spans="1:2" hidden="1" outlineLevel="2" x14ac:dyDescent="0.25">
      <c r="B3460" t="s">
        <v>1986</v>
      </c>
    </row>
    <row r="3461" spans="1:2" hidden="1" outlineLevel="2" x14ac:dyDescent="0.25">
      <c r="B3461" t="s">
        <v>1986</v>
      </c>
    </row>
    <row r="3462" spans="1:2" hidden="1" outlineLevel="2" x14ac:dyDescent="0.25">
      <c r="B3462" t="s">
        <v>1986</v>
      </c>
    </row>
    <row r="3463" spans="1:2" hidden="1" outlineLevel="2" x14ac:dyDescent="0.25">
      <c r="B3463" t="s">
        <v>1986</v>
      </c>
    </row>
    <row r="3464" spans="1:2" hidden="1" outlineLevel="2" x14ac:dyDescent="0.25">
      <c r="B3464" t="s">
        <v>1986</v>
      </c>
    </row>
    <row r="3465" spans="1:2" hidden="1" outlineLevel="2" x14ac:dyDescent="0.25">
      <c r="B3465" t="s">
        <v>1986</v>
      </c>
    </row>
    <row r="3466" spans="1:2" hidden="1" outlineLevel="2" x14ac:dyDescent="0.25">
      <c r="B3466" t="s">
        <v>1986</v>
      </c>
    </row>
    <row r="3467" spans="1:2" hidden="1" outlineLevel="2" x14ac:dyDescent="0.25">
      <c r="B3467" t="s">
        <v>1986</v>
      </c>
    </row>
    <row r="3468" spans="1:2" hidden="1" outlineLevel="2" x14ac:dyDescent="0.25">
      <c r="B3468" t="s">
        <v>1986</v>
      </c>
    </row>
    <row r="3469" spans="1:2" hidden="1" outlineLevel="2" x14ac:dyDescent="0.25">
      <c r="B3469" t="s">
        <v>1986</v>
      </c>
    </row>
    <row r="3470" spans="1:2" hidden="1" outlineLevel="2" x14ac:dyDescent="0.25">
      <c r="B3470" t="s">
        <v>1986</v>
      </c>
    </row>
    <row r="3471" spans="1:2" hidden="1" outlineLevel="2" x14ac:dyDescent="0.25">
      <c r="B3471" t="s">
        <v>1986</v>
      </c>
    </row>
    <row r="3472" spans="1:2" hidden="1" outlineLevel="2" x14ac:dyDescent="0.25">
      <c r="B3472" t="s">
        <v>1986</v>
      </c>
    </row>
    <row r="3473" spans="1:2" hidden="1" outlineLevel="2" x14ac:dyDescent="0.25">
      <c r="B3473" t="s">
        <v>1986</v>
      </c>
    </row>
    <row r="3474" spans="1:2" hidden="1" outlineLevel="2" x14ac:dyDescent="0.25">
      <c r="B3474" t="s">
        <v>1986</v>
      </c>
    </row>
    <row r="3475" spans="1:2" hidden="1" outlineLevel="2" x14ac:dyDescent="0.25">
      <c r="B3475" t="s">
        <v>1986</v>
      </c>
    </row>
    <row r="3476" spans="1:2" hidden="1" outlineLevel="2" x14ac:dyDescent="0.25">
      <c r="B3476" t="s">
        <v>1986</v>
      </c>
    </row>
    <row r="3477" spans="1:2" hidden="1" outlineLevel="2" x14ac:dyDescent="0.25">
      <c r="B3477" t="s">
        <v>1986</v>
      </c>
    </row>
    <row r="3478" spans="1:2" hidden="1" outlineLevel="2" x14ac:dyDescent="0.25">
      <c r="B3478" t="s">
        <v>1986</v>
      </c>
    </row>
    <row r="3479" spans="1:2" hidden="1" outlineLevel="2" x14ac:dyDescent="0.25">
      <c r="B3479" t="s">
        <v>1986</v>
      </c>
    </row>
    <row r="3480" spans="1:2" hidden="1" outlineLevel="2" x14ac:dyDescent="0.25">
      <c r="B3480" t="s">
        <v>1986</v>
      </c>
    </row>
    <row r="3481" spans="1:2" hidden="1" outlineLevel="2" x14ac:dyDescent="0.25">
      <c r="B3481" t="s">
        <v>1986</v>
      </c>
    </row>
    <row r="3482" spans="1:2" hidden="1" outlineLevel="2" x14ac:dyDescent="0.25">
      <c r="B3482" t="s">
        <v>1986</v>
      </c>
    </row>
    <row r="3483" spans="1:2" outlineLevel="1" collapsed="1" x14ac:dyDescent="0.25">
      <c r="A3483" s="3" t="s">
        <v>21925</v>
      </c>
      <c r="B3483">
        <f>SUBTOTAL(3,B3460:B3482)</f>
        <v>23</v>
      </c>
    </row>
    <row r="3484" spans="1:2" hidden="1" outlineLevel="2" x14ac:dyDescent="0.25">
      <c r="B3484" t="s">
        <v>17937</v>
      </c>
    </row>
    <row r="3485" spans="1:2" hidden="1" outlineLevel="2" x14ac:dyDescent="0.25">
      <c r="B3485" t="s">
        <v>17937</v>
      </c>
    </row>
    <row r="3486" spans="1:2" outlineLevel="1" collapsed="1" x14ac:dyDescent="0.25">
      <c r="A3486" s="3" t="s">
        <v>21926</v>
      </c>
      <c r="B3486">
        <f>SUBTOTAL(3,B3484:B3485)</f>
        <v>2</v>
      </c>
    </row>
    <row r="3487" spans="1:2" hidden="1" outlineLevel="2" x14ac:dyDescent="0.25">
      <c r="B3487" t="s">
        <v>12483</v>
      </c>
    </row>
    <row r="3488" spans="1:2" hidden="1" outlineLevel="2" x14ac:dyDescent="0.25">
      <c r="B3488" t="s">
        <v>12483</v>
      </c>
    </row>
    <row r="3489" spans="1:2" hidden="1" outlineLevel="2" x14ac:dyDescent="0.25">
      <c r="B3489" t="s">
        <v>12483</v>
      </c>
    </row>
    <row r="3490" spans="1:2" hidden="1" outlineLevel="2" x14ac:dyDescent="0.25">
      <c r="B3490" t="s">
        <v>12483</v>
      </c>
    </row>
    <row r="3491" spans="1:2" outlineLevel="1" collapsed="1" x14ac:dyDescent="0.25">
      <c r="A3491" s="3" t="s">
        <v>21927</v>
      </c>
      <c r="B3491">
        <f>SUBTOTAL(3,B3487:B3490)</f>
        <v>4</v>
      </c>
    </row>
    <row r="3492" spans="1:2" hidden="1" outlineLevel="2" x14ac:dyDescent="0.25">
      <c r="B3492" t="s">
        <v>19336</v>
      </c>
    </row>
    <row r="3493" spans="1:2" outlineLevel="1" collapsed="1" x14ac:dyDescent="0.25">
      <c r="A3493" s="3" t="s">
        <v>21928</v>
      </c>
      <c r="B3493">
        <f>SUBTOTAL(3,B3492:B3492)</f>
        <v>1</v>
      </c>
    </row>
    <row r="3494" spans="1:2" hidden="1" outlineLevel="2" x14ac:dyDescent="0.25">
      <c r="B3494" t="s">
        <v>1765</v>
      </c>
    </row>
    <row r="3495" spans="1:2" hidden="1" outlineLevel="2" x14ac:dyDescent="0.25">
      <c r="B3495" t="s">
        <v>1765</v>
      </c>
    </row>
    <row r="3496" spans="1:2" hidden="1" outlineLevel="2" x14ac:dyDescent="0.25">
      <c r="B3496" t="s">
        <v>1765</v>
      </c>
    </row>
    <row r="3497" spans="1:2" hidden="1" outlineLevel="2" x14ac:dyDescent="0.25">
      <c r="B3497" t="s">
        <v>1765</v>
      </c>
    </row>
    <row r="3498" spans="1:2" hidden="1" outlineLevel="2" x14ac:dyDescent="0.25">
      <c r="B3498" t="s">
        <v>1765</v>
      </c>
    </row>
    <row r="3499" spans="1:2" outlineLevel="1" collapsed="1" x14ac:dyDescent="0.25">
      <c r="A3499" s="3" t="s">
        <v>21929</v>
      </c>
      <c r="B3499">
        <f>SUBTOTAL(3,B3494:B3498)</f>
        <v>5</v>
      </c>
    </row>
    <row r="3500" spans="1:2" hidden="1" outlineLevel="2" x14ac:dyDescent="0.25">
      <c r="B3500" t="s">
        <v>10180</v>
      </c>
    </row>
    <row r="3501" spans="1:2" hidden="1" outlineLevel="2" x14ac:dyDescent="0.25">
      <c r="B3501" t="s">
        <v>10180</v>
      </c>
    </row>
    <row r="3502" spans="1:2" outlineLevel="1" collapsed="1" x14ac:dyDescent="0.25">
      <c r="A3502" s="3" t="s">
        <v>21930</v>
      </c>
      <c r="B3502">
        <f>SUBTOTAL(3,B3500:B3501)</f>
        <v>2</v>
      </c>
    </row>
    <row r="3503" spans="1:2" hidden="1" outlineLevel="2" x14ac:dyDescent="0.25">
      <c r="B3503" t="s">
        <v>13480</v>
      </c>
    </row>
    <row r="3504" spans="1:2" outlineLevel="1" collapsed="1" x14ac:dyDescent="0.25">
      <c r="A3504" s="3" t="s">
        <v>21931</v>
      </c>
      <c r="B3504">
        <f>SUBTOTAL(3,B3503:B3503)</f>
        <v>1</v>
      </c>
    </row>
    <row r="3505" spans="1:2" hidden="1" outlineLevel="2" x14ac:dyDescent="0.25">
      <c r="B3505" t="s">
        <v>8504</v>
      </c>
    </row>
    <row r="3506" spans="1:2" outlineLevel="1" collapsed="1" x14ac:dyDescent="0.25">
      <c r="A3506" s="3" t="s">
        <v>21932</v>
      </c>
      <c r="B3506">
        <f>SUBTOTAL(3,B3505:B3505)</f>
        <v>1</v>
      </c>
    </row>
    <row r="3507" spans="1:2" hidden="1" outlineLevel="2" x14ac:dyDescent="0.25">
      <c r="B3507" t="s">
        <v>3986</v>
      </c>
    </row>
    <row r="3508" spans="1:2" hidden="1" outlineLevel="2" x14ac:dyDescent="0.25">
      <c r="B3508" t="s">
        <v>3986</v>
      </c>
    </row>
    <row r="3509" spans="1:2" hidden="1" outlineLevel="2" x14ac:dyDescent="0.25">
      <c r="B3509" t="s">
        <v>3986</v>
      </c>
    </row>
    <row r="3510" spans="1:2" hidden="1" outlineLevel="2" x14ac:dyDescent="0.25">
      <c r="B3510" t="s">
        <v>3986</v>
      </c>
    </row>
    <row r="3511" spans="1:2" hidden="1" outlineLevel="2" x14ac:dyDescent="0.25">
      <c r="B3511" t="s">
        <v>3986</v>
      </c>
    </row>
    <row r="3512" spans="1:2" hidden="1" outlineLevel="2" x14ac:dyDescent="0.25">
      <c r="B3512" t="s">
        <v>3986</v>
      </c>
    </row>
    <row r="3513" spans="1:2" hidden="1" outlineLevel="2" x14ac:dyDescent="0.25">
      <c r="B3513" t="s">
        <v>3986</v>
      </c>
    </row>
    <row r="3514" spans="1:2" hidden="1" outlineLevel="2" x14ac:dyDescent="0.25">
      <c r="B3514" t="s">
        <v>3986</v>
      </c>
    </row>
    <row r="3515" spans="1:2" hidden="1" outlineLevel="2" x14ac:dyDescent="0.25">
      <c r="B3515" t="s">
        <v>3986</v>
      </c>
    </row>
    <row r="3516" spans="1:2" hidden="1" outlineLevel="2" x14ac:dyDescent="0.25">
      <c r="B3516" t="s">
        <v>3986</v>
      </c>
    </row>
    <row r="3517" spans="1:2" hidden="1" outlineLevel="2" x14ac:dyDescent="0.25">
      <c r="B3517" t="s">
        <v>3986</v>
      </c>
    </row>
    <row r="3518" spans="1:2" hidden="1" outlineLevel="2" x14ac:dyDescent="0.25">
      <c r="B3518" t="s">
        <v>3986</v>
      </c>
    </row>
    <row r="3519" spans="1:2" hidden="1" outlineLevel="2" x14ac:dyDescent="0.25">
      <c r="B3519" t="s">
        <v>3986</v>
      </c>
    </row>
    <row r="3520" spans="1:2" hidden="1" outlineLevel="2" x14ac:dyDescent="0.25">
      <c r="B3520" t="s">
        <v>3986</v>
      </c>
    </row>
    <row r="3521" spans="1:2" outlineLevel="1" collapsed="1" x14ac:dyDescent="0.25">
      <c r="A3521" s="3" t="s">
        <v>21933</v>
      </c>
      <c r="B3521">
        <f>SUBTOTAL(3,B3507:B3520)</f>
        <v>14</v>
      </c>
    </row>
    <row r="3522" spans="1:2" hidden="1" outlineLevel="2" x14ac:dyDescent="0.25">
      <c r="B3522" t="s">
        <v>2078</v>
      </c>
    </row>
    <row r="3523" spans="1:2" outlineLevel="1" collapsed="1" x14ac:dyDescent="0.25">
      <c r="A3523" s="3" t="s">
        <v>21934</v>
      </c>
      <c r="B3523">
        <f>SUBTOTAL(3,B3522:B3522)</f>
        <v>1</v>
      </c>
    </row>
    <row r="3524" spans="1:2" hidden="1" outlineLevel="2" x14ac:dyDescent="0.25">
      <c r="B3524" t="s">
        <v>18891</v>
      </c>
    </row>
    <row r="3525" spans="1:2" outlineLevel="1" collapsed="1" x14ac:dyDescent="0.25">
      <c r="A3525" s="3" t="s">
        <v>21935</v>
      </c>
      <c r="B3525">
        <f>SUBTOTAL(3,B3524:B3524)</f>
        <v>1</v>
      </c>
    </row>
    <row r="3526" spans="1:2" hidden="1" outlineLevel="2" x14ac:dyDescent="0.25">
      <c r="B3526" t="s">
        <v>10191</v>
      </c>
    </row>
    <row r="3527" spans="1:2" hidden="1" outlineLevel="2" x14ac:dyDescent="0.25">
      <c r="B3527" t="s">
        <v>10191</v>
      </c>
    </row>
    <row r="3528" spans="1:2" hidden="1" outlineLevel="2" x14ac:dyDescent="0.25">
      <c r="B3528" t="s">
        <v>10191</v>
      </c>
    </row>
    <row r="3529" spans="1:2" outlineLevel="1" collapsed="1" x14ac:dyDescent="0.25">
      <c r="A3529" s="3" t="s">
        <v>21936</v>
      </c>
      <c r="B3529">
        <f>SUBTOTAL(3,B3526:B3528)</f>
        <v>3</v>
      </c>
    </row>
    <row r="3530" spans="1:2" hidden="1" outlineLevel="2" x14ac:dyDescent="0.25">
      <c r="B3530" t="s">
        <v>5452</v>
      </c>
    </row>
    <row r="3531" spans="1:2" outlineLevel="1" collapsed="1" x14ac:dyDescent="0.25">
      <c r="A3531" s="3" t="s">
        <v>21937</v>
      </c>
      <c r="B3531">
        <f>SUBTOTAL(3,B3530:B3530)</f>
        <v>1</v>
      </c>
    </row>
    <row r="3532" spans="1:2" hidden="1" outlineLevel="2" x14ac:dyDescent="0.25">
      <c r="B3532" t="s">
        <v>3158</v>
      </c>
    </row>
    <row r="3533" spans="1:2" outlineLevel="1" collapsed="1" x14ac:dyDescent="0.25">
      <c r="A3533" s="3" t="s">
        <v>21938</v>
      </c>
      <c r="B3533">
        <f>SUBTOTAL(3,B3532:B3532)</f>
        <v>1</v>
      </c>
    </row>
    <row r="3534" spans="1:2" hidden="1" outlineLevel="2" x14ac:dyDescent="0.25">
      <c r="B3534" t="s">
        <v>584</v>
      </c>
    </row>
    <row r="3535" spans="1:2" hidden="1" outlineLevel="2" x14ac:dyDescent="0.25">
      <c r="B3535" t="s">
        <v>584</v>
      </c>
    </row>
    <row r="3536" spans="1:2" hidden="1" outlineLevel="2" x14ac:dyDescent="0.25">
      <c r="B3536" t="s">
        <v>584</v>
      </c>
    </row>
    <row r="3537" spans="1:2" hidden="1" outlineLevel="2" x14ac:dyDescent="0.25">
      <c r="B3537" t="s">
        <v>584</v>
      </c>
    </row>
    <row r="3538" spans="1:2" hidden="1" outlineLevel="2" x14ac:dyDescent="0.25">
      <c r="B3538" t="s">
        <v>584</v>
      </c>
    </row>
    <row r="3539" spans="1:2" outlineLevel="1" collapsed="1" x14ac:dyDescent="0.25">
      <c r="A3539" s="3" t="s">
        <v>21939</v>
      </c>
      <c r="B3539">
        <f>SUBTOTAL(3,B3534:B3538)</f>
        <v>5</v>
      </c>
    </row>
    <row r="3540" spans="1:2" hidden="1" outlineLevel="2" x14ac:dyDescent="0.25">
      <c r="B3540" t="s">
        <v>14316</v>
      </c>
    </row>
    <row r="3541" spans="1:2" outlineLevel="1" collapsed="1" x14ac:dyDescent="0.25">
      <c r="A3541" s="3" t="s">
        <v>21940</v>
      </c>
      <c r="B3541">
        <f>SUBTOTAL(3,B3540:B3540)</f>
        <v>1</v>
      </c>
    </row>
    <row r="3542" spans="1:2" hidden="1" outlineLevel="2" x14ac:dyDescent="0.25">
      <c r="B3542" t="s">
        <v>7110</v>
      </c>
    </row>
    <row r="3543" spans="1:2" outlineLevel="1" collapsed="1" x14ac:dyDescent="0.25">
      <c r="A3543" s="3" t="s">
        <v>21941</v>
      </c>
      <c r="B3543">
        <f>SUBTOTAL(3,B3542:B3542)</f>
        <v>1</v>
      </c>
    </row>
    <row r="3544" spans="1:2" hidden="1" outlineLevel="2" x14ac:dyDescent="0.25">
      <c r="B3544" t="s">
        <v>9833</v>
      </c>
    </row>
    <row r="3545" spans="1:2" hidden="1" outlineLevel="2" x14ac:dyDescent="0.25">
      <c r="B3545" t="s">
        <v>9833</v>
      </c>
    </row>
    <row r="3546" spans="1:2" hidden="1" outlineLevel="2" x14ac:dyDescent="0.25">
      <c r="B3546" t="s">
        <v>9833</v>
      </c>
    </row>
    <row r="3547" spans="1:2" outlineLevel="1" collapsed="1" x14ac:dyDescent="0.25">
      <c r="A3547" s="3" t="s">
        <v>21942</v>
      </c>
      <c r="B3547">
        <f>SUBTOTAL(3,B3544:B3546)</f>
        <v>3</v>
      </c>
    </row>
    <row r="3548" spans="1:2" hidden="1" outlineLevel="2" x14ac:dyDescent="0.25">
      <c r="B3548" t="s">
        <v>5024</v>
      </c>
    </row>
    <row r="3549" spans="1:2" outlineLevel="1" collapsed="1" x14ac:dyDescent="0.25">
      <c r="A3549" s="3" t="s">
        <v>21943</v>
      </c>
      <c r="B3549">
        <f>SUBTOTAL(3,B3548:B3548)</f>
        <v>1</v>
      </c>
    </row>
    <row r="3550" spans="1:2" hidden="1" outlineLevel="2" x14ac:dyDescent="0.25">
      <c r="B3550" t="s">
        <v>9870</v>
      </c>
    </row>
    <row r="3551" spans="1:2" outlineLevel="1" collapsed="1" x14ac:dyDescent="0.25">
      <c r="A3551" s="3" t="s">
        <v>21944</v>
      </c>
      <c r="B3551">
        <f>SUBTOTAL(3,B3550:B3550)</f>
        <v>1</v>
      </c>
    </row>
    <row r="3552" spans="1:2" hidden="1" outlineLevel="2" x14ac:dyDescent="0.25">
      <c r="B3552" t="s">
        <v>10302</v>
      </c>
    </row>
    <row r="3553" spans="1:2" hidden="1" outlineLevel="2" x14ac:dyDescent="0.25">
      <c r="B3553" t="s">
        <v>10302</v>
      </c>
    </row>
    <row r="3554" spans="1:2" outlineLevel="1" collapsed="1" x14ac:dyDescent="0.25">
      <c r="A3554" s="3" t="s">
        <v>21945</v>
      </c>
      <c r="B3554">
        <f>SUBTOTAL(3,B3552:B3553)</f>
        <v>2</v>
      </c>
    </row>
    <row r="3555" spans="1:2" hidden="1" outlineLevel="2" x14ac:dyDescent="0.25">
      <c r="B3555" t="s">
        <v>14717</v>
      </c>
    </row>
    <row r="3556" spans="1:2" outlineLevel="1" collapsed="1" x14ac:dyDescent="0.25">
      <c r="A3556" s="3" t="s">
        <v>21946</v>
      </c>
      <c r="B3556">
        <f>SUBTOTAL(3,B3555:B3555)</f>
        <v>1</v>
      </c>
    </row>
    <row r="3557" spans="1:2" hidden="1" outlineLevel="2" x14ac:dyDescent="0.25">
      <c r="B3557" t="s">
        <v>18256</v>
      </c>
    </row>
    <row r="3558" spans="1:2" outlineLevel="1" collapsed="1" x14ac:dyDescent="0.25">
      <c r="A3558" s="3" t="s">
        <v>21947</v>
      </c>
      <c r="B3558">
        <f>SUBTOTAL(3,B3557:B3557)</f>
        <v>1</v>
      </c>
    </row>
    <row r="3559" spans="1:2" hidden="1" outlineLevel="2" x14ac:dyDescent="0.25">
      <c r="B3559" t="s">
        <v>20030</v>
      </c>
    </row>
    <row r="3560" spans="1:2" outlineLevel="1" collapsed="1" x14ac:dyDescent="0.25">
      <c r="A3560" s="3" t="s">
        <v>21948</v>
      </c>
      <c r="B3560">
        <f>SUBTOTAL(3,B3559:B3559)</f>
        <v>1</v>
      </c>
    </row>
    <row r="3561" spans="1:2" hidden="1" outlineLevel="2" x14ac:dyDescent="0.25">
      <c r="B3561" t="s">
        <v>5260</v>
      </c>
    </row>
    <row r="3562" spans="1:2" outlineLevel="1" collapsed="1" x14ac:dyDescent="0.25">
      <c r="A3562" s="3" t="s">
        <v>21949</v>
      </c>
      <c r="B3562">
        <f>SUBTOTAL(3,B3561:B3561)</f>
        <v>1</v>
      </c>
    </row>
    <row r="3563" spans="1:2" hidden="1" outlineLevel="2" x14ac:dyDescent="0.25">
      <c r="B3563" t="s">
        <v>13600</v>
      </c>
    </row>
    <row r="3564" spans="1:2" outlineLevel="1" collapsed="1" x14ac:dyDescent="0.25">
      <c r="A3564" s="3" t="s">
        <v>21950</v>
      </c>
      <c r="B3564">
        <f>SUBTOTAL(3,B3563:B3563)</f>
        <v>1</v>
      </c>
    </row>
    <row r="3565" spans="1:2" hidden="1" outlineLevel="2" x14ac:dyDescent="0.25">
      <c r="B3565" t="s">
        <v>85</v>
      </c>
    </row>
    <row r="3566" spans="1:2" hidden="1" outlineLevel="2" x14ac:dyDescent="0.25">
      <c r="B3566" t="s">
        <v>85</v>
      </c>
    </row>
    <row r="3567" spans="1:2" hidden="1" outlineLevel="2" x14ac:dyDescent="0.25">
      <c r="B3567" t="s">
        <v>85</v>
      </c>
    </row>
    <row r="3568" spans="1:2" hidden="1" outlineLevel="2" x14ac:dyDescent="0.25">
      <c r="B3568" t="s">
        <v>85</v>
      </c>
    </row>
    <row r="3569" spans="1:2" outlineLevel="1" collapsed="1" x14ac:dyDescent="0.25">
      <c r="A3569" s="3" t="s">
        <v>21951</v>
      </c>
      <c r="B3569">
        <f>SUBTOTAL(3,B3565:B3568)</f>
        <v>4</v>
      </c>
    </row>
    <row r="3570" spans="1:2" hidden="1" outlineLevel="2" x14ac:dyDescent="0.25">
      <c r="B3570" t="s">
        <v>1896</v>
      </c>
    </row>
    <row r="3571" spans="1:2" hidden="1" outlineLevel="2" x14ac:dyDescent="0.25">
      <c r="B3571" t="s">
        <v>1896</v>
      </c>
    </row>
    <row r="3572" spans="1:2" outlineLevel="1" collapsed="1" x14ac:dyDescent="0.25">
      <c r="A3572" s="3" t="s">
        <v>21952</v>
      </c>
      <c r="B3572">
        <f>SUBTOTAL(3,B3570:B3571)</f>
        <v>2</v>
      </c>
    </row>
    <row r="3573" spans="1:2" hidden="1" outlineLevel="2" x14ac:dyDescent="0.25">
      <c r="B3573" t="s">
        <v>5826</v>
      </c>
    </row>
    <row r="3574" spans="1:2" hidden="1" outlineLevel="2" x14ac:dyDescent="0.25">
      <c r="B3574" t="s">
        <v>5826</v>
      </c>
    </row>
    <row r="3575" spans="1:2" hidden="1" outlineLevel="2" x14ac:dyDescent="0.25">
      <c r="B3575" t="s">
        <v>5826</v>
      </c>
    </row>
    <row r="3576" spans="1:2" outlineLevel="1" collapsed="1" x14ac:dyDescent="0.25">
      <c r="A3576" s="3" t="s">
        <v>21953</v>
      </c>
      <c r="B3576">
        <f>SUBTOTAL(3,B3573:B3575)</f>
        <v>3</v>
      </c>
    </row>
    <row r="3577" spans="1:2" hidden="1" outlineLevel="2" x14ac:dyDescent="0.25">
      <c r="B3577" t="s">
        <v>464</v>
      </c>
    </row>
    <row r="3578" spans="1:2" hidden="1" outlineLevel="2" x14ac:dyDescent="0.25">
      <c r="B3578" t="s">
        <v>464</v>
      </c>
    </row>
    <row r="3579" spans="1:2" hidden="1" outlineLevel="2" x14ac:dyDescent="0.25">
      <c r="B3579" t="s">
        <v>464</v>
      </c>
    </row>
    <row r="3580" spans="1:2" hidden="1" outlineLevel="2" x14ac:dyDescent="0.25">
      <c r="B3580" t="s">
        <v>464</v>
      </c>
    </row>
    <row r="3581" spans="1:2" outlineLevel="1" collapsed="1" x14ac:dyDescent="0.25">
      <c r="A3581" s="3" t="s">
        <v>21954</v>
      </c>
      <c r="B3581">
        <f>SUBTOTAL(3,B3577:B3580)</f>
        <v>4</v>
      </c>
    </row>
    <row r="3582" spans="1:2" hidden="1" outlineLevel="2" x14ac:dyDescent="0.25">
      <c r="B3582" t="s">
        <v>13663</v>
      </c>
    </row>
    <row r="3583" spans="1:2" outlineLevel="1" collapsed="1" x14ac:dyDescent="0.25">
      <c r="A3583" s="3" t="s">
        <v>21955</v>
      </c>
      <c r="B3583">
        <f>SUBTOTAL(3,B3582:B3582)</f>
        <v>1</v>
      </c>
    </row>
    <row r="3584" spans="1:2" hidden="1" outlineLevel="2" x14ac:dyDescent="0.25">
      <c r="B3584" t="s">
        <v>4005</v>
      </c>
    </row>
    <row r="3585" spans="1:2" hidden="1" outlineLevel="2" x14ac:dyDescent="0.25">
      <c r="B3585" t="s">
        <v>4005</v>
      </c>
    </row>
    <row r="3586" spans="1:2" hidden="1" outlineLevel="2" x14ac:dyDescent="0.25">
      <c r="B3586" t="s">
        <v>4005</v>
      </c>
    </row>
    <row r="3587" spans="1:2" hidden="1" outlineLevel="2" x14ac:dyDescent="0.25">
      <c r="B3587" t="s">
        <v>4005</v>
      </c>
    </row>
    <row r="3588" spans="1:2" outlineLevel="1" collapsed="1" x14ac:dyDescent="0.25">
      <c r="A3588" s="3" t="s">
        <v>21956</v>
      </c>
      <c r="B3588">
        <f>SUBTOTAL(3,B3584:B3587)</f>
        <v>4</v>
      </c>
    </row>
    <row r="3589" spans="1:2" hidden="1" outlineLevel="2" x14ac:dyDescent="0.25">
      <c r="B3589" t="s">
        <v>4945</v>
      </c>
    </row>
    <row r="3590" spans="1:2" hidden="1" outlineLevel="2" x14ac:dyDescent="0.25">
      <c r="B3590" t="s">
        <v>4945</v>
      </c>
    </row>
    <row r="3591" spans="1:2" hidden="1" outlineLevel="2" x14ac:dyDescent="0.25">
      <c r="B3591" t="s">
        <v>4945</v>
      </c>
    </row>
    <row r="3592" spans="1:2" hidden="1" outlineLevel="2" x14ac:dyDescent="0.25">
      <c r="B3592" t="s">
        <v>4945</v>
      </c>
    </row>
    <row r="3593" spans="1:2" hidden="1" outlineLevel="2" x14ac:dyDescent="0.25">
      <c r="B3593" t="s">
        <v>4945</v>
      </c>
    </row>
    <row r="3594" spans="1:2" outlineLevel="1" collapsed="1" x14ac:dyDescent="0.25">
      <c r="A3594" s="3" t="s">
        <v>21957</v>
      </c>
      <c r="B3594">
        <f>SUBTOTAL(3,B3589:B3593)</f>
        <v>5</v>
      </c>
    </row>
    <row r="3595" spans="1:2" hidden="1" outlineLevel="2" x14ac:dyDescent="0.25">
      <c r="B3595" t="s">
        <v>2211</v>
      </c>
    </row>
    <row r="3596" spans="1:2" outlineLevel="1" collapsed="1" x14ac:dyDescent="0.25">
      <c r="A3596" s="3" t="s">
        <v>21958</v>
      </c>
      <c r="B3596">
        <f>SUBTOTAL(3,B3595:B3595)</f>
        <v>1</v>
      </c>
    </row>
    <row r="3597" spans="1:2" hidden="1" outlineLevel="2" x14ac:dyDescent="0.25">
      <c r="B3597" t="s">
        <v>351</v>
      </c>
    </row>
    <row r="3598" spans="1:2" hidden="1" outlineLevel="2" x14ac:dyDescent="0.25">
      <c r="B3598" t="s">
        <v>351</v>
      </c>
    </row>
    <row r="3599" spans="1:2" hidden="1" outlineLevel="2" x14ac:dyDescent="0.25">
      <c r="B3599" t="s">
        <v>351</v>
      </c>
    </row>
    <row r="3600" spans="1:2" hidden="1" outlineLevel="2" x14ac:dyDescent="0.25">
      <c r="B3600" t="s">
        <v>351</v>
      </c>
    </row>
    <row r="3601" spans="1:2" hidden="1" outlineLevel="2" x14ac:dyDescent="0.25">
      <c r="B3601" t="s">
        <v>351</v>
      </c>
    </row>
    <row r="3602" spans="1:2" hidden="1" outlineLevel="2" x14ac:dyDescent="0.25">
      <c r="B3602" t="s">
        <v>351</v>
      </c>
    </row>
    <row r="3603" spans="1:2" hidden="1" outlineLevel="2" x14ac:dyDescent="0.25">
      <c r="B3603" t="s">
        <v>351</v>
      </c>
    </row>
    <row r="3604" spans="1:2" hidden="1" outlineLevel="2" x14ac:dyDescent="0.25">
      <c r="B3604" t="s">
        <v>351</v>
      </c>
    </row>
    <row r="3605" spans="1:2" hidden="1" outlineLevel="2" x14ac:dyDescent="0.25">
      <c r="B3605" t="s">
        <v>351</v>
      </c>
    </row>
    <row r="3606" spans="1:2" outlineLevel="1" collapsed="1" x14ac:dyDescent="0.25">
      <c r="A3606" s="3" t="s">
        <v>21959</v>
      </c>
      <c r="B3606">
        <f>SUBTOTAL(3,B3597:B3605)</f>
        <v>9</v>
      </c>
    </row>
    <row r="3607" spans="1:2" hidden="1" outlineLevel="2" x14ac:dyDescent="0.25">
      <c r="B3607" t="s">
        <v>5550</v>
      </c>
    </row>
    <row r="3608" spans="1:2" hidden="1" outlineLevel="2" x14ac:dyDescent="0.25">
      <c r="B3608" t="s">
        <v>5550</v>
      </c>
    </row>
    <row r="3609" spans="1:2" outlineLevel="1" collapsed="1" x14ac:dyDescent="0.25">
      <c r="A3609" s="3" t="s">
        <v>21960</v>
      </c>
      <c r="B3609">
        <f>SUBTOTAL(3,B3607:B3608)</f>
        <v>2</v>
      </c>
    </row>
    <row r="3610" spans="1:2" hidden="1" outlineLevel="2" x14ac:dyDescent="0.25">
      <c r="B3610" t="s">
        <v>13811</v>
      </c>
    </row>
    <row r="3611" spans="1:2" outlineLevel="1" collapsed="1" x14ac:dyDescent="0.25">
      <c r="A3611" s="3" t="s">
        <v>21961</v>
      </c>
      <c r="B3611">
        <f>SUBTOTAL(3,B3610:B3610)</f>
        <v>1</v>
      </c>
    </row>
    <row r="3612" spans="1:2" hidden="1" outlineLevel="2" x14ac:dyDescent="0.25">
      <c r="B3612" t="s">
        <v>4084</v>
      </c>
    </row>
    <row r="3613" spans="1:2" hidden="1" outlineLevel="2" x14ac:dyDescent="0.25">
      <c r="B3613" t="s">
        <v>4084</v>
      </c>
    </row>
    <row r="3614" spans="1:2" hidden="1" outlineLevel="2" x14ac:dyDescent="0.25">
      <c r="B3614" t="s">
        <v>4084</v>
      </c>
    </row>
    <row r="3615" spans="1:2" hidden="1" outlineLevel="2" x14ac:dyDescent="0.25">
      <c r="B3615" t="s">
        <v>4084</v>
      </c>
    </row>
    <row r="3616" spans="1:2" hidden="1" outlineLevel="2" x14ac:dyDescent="0.25">
      <c r="B3616" t="s">
        <v>4084</v>
      </c>
    </row>
    <row r="3617" spans="1:2" hidden="1" outlineLevel="2" x14ac:dyDescent="0.25">
      <c r="B3617" t="s">
        <v>4084</v>
      </c>
    </row>
    <row r="3618" spans="1:2" outlineLevel="1" collapsed="1" x14ac:dyDescent="0.25">
      <c r="A3618" s="3" t="s">
        <v>21962</v>
      </c>
      <c r="B3618">
        <f>SUBTOTAL(3,B3612:B3617)</f>
        <v>6</v>
      </c>
    </row>
    <row r="3619" spans="1:2" hidden="1" outlineLevel="2" x14ac:dyDescent="0.25">
      <c r="B3619" t="s">
        <v>1471</v>
      </c>
    </row>
    <row r="3620" spans="1:2" hidden="1" outlineLevel="2" x14ac:dyDescent="0.25">
      <c r="B3620" t="s">
        <v>1471</v>
      </c>
    </row>
    <row r="3621" spans="1:2" hidden="1" outlineLevel="2" x14ac:dyDescent="0.25">
      <c r="B3621" t="s">
        <v>1471</v>
      </c>
    </row>
    <row r="3622" spans="1:2" hidden="1" outlineLevel="2" x14ac:dyDescent="0.25">
      <c r="B3622" t="s">
        <v>1471</v>
      </c>
    </row>
    <row r="3623" spans="1:2" hidden="1" outlineLevel="2" x14ac:dyDescent="0.25">
      <c r="B3623" t="s">
        <v>1471</v>
      </c>
    </row>
    <row r="3624" spans="1:2" hidden="1" outlineLevel="2" x14ac:dyDescent="0.25">
      <c r="B3624" t="s">
        <v>1471</v>
      </c>
    </row>
    <row r="3625" spans="1:2" hidden="1" outlineLevel="2" x14ac:dyDescent="0.25">
      <c r="B3625" t="s">
        <v>1471</v>
      </c>
    </row>
    <row r="3626" spans="1:2" hidden="1" outlineLevel="2" x14ac:dyDescent="0.25">
      <c r="B3626" t="s">
        <v>1471</v>
      </c>
    </row>
    <row r="3627" spans="1:2" hidden="1" outlineLevel="2" x14ac:dyDescent="0.25">
      <c r="B3627" t="s">
        <v>1471</v>
      </c>
    </row>
    <row r="3628" spans="1:2" outlineLevel="1" collapsed="1" x14ac:dyDescent="0.25">
      <c r="A3628" s="3" t="s">
        <v>21963</v>
      </c>
      <c r="B3628">
        <f>SUBTOTAL(3,B3619:B3627)</f>
        <v>9</v>
      </c>
    </row>
    <row r="3629" spans="1:2" hidden="1" outlineLevel="2" x14ac:dyDescent="0.25">
      <c r="B3629" t="s">
        <v>13858</v>
      </c>
    </row>
    <row r="3630" spans="1:2" outlineLevel="1" collapsed="1" x14ac:dyDescent="0.25">
      <c r="A3630" s="3" t="s">
        <v>21964</v>
      </c>
      <c r="B3630">
        <f>SUBTOTAL(3,B3629:B3629)</f>
        <v>1</v>
      </c>
    </row>
    <row r="3631" spans="1:2" hidden="1" outlineLevel="2" x14ac:dyDescent="0.25">
      <c r="B3631" t="s">
        <v>9816</v>
      </c>
    </row>
    <row r="3632" spans="1:2" outlineLevel="1" collapsed="1" x14ac:dyDescent="0.25">
      <c r="A3632" s="3" t="s">
        <v>21965</v>
      </c>
      <c r="B3632">
        <f>SUBTOTAL(3,B3631:B3631)</f>
        <v>1</v>
      </c>
    </row>
    <row r="3633" spans="1:2" hidden="1" outlineLevel="2" x14ac:dyDescent="0.25">
      <c r="B3633" t="s">
        <v>14320</v>
      </c>
    </row>
    <row r="3634" spans="1:2" outlineLevel="1" collapsed="1" x14ac:dyDescent="0.25">
      <c r="A3634" s="3" t="s">
        <v>21966</v>
      </c>
      <c r="B3634">
        <f>SUBTOTAL(3,B3633:B3633)</f>
        <v>1</v>
      </c>
    </row>
    <row r="3635" spans="1:2" hidden="1" outlineLevel="2" x14ac:dyDescent="0.25">
      <c r="B3635" t="s">
        <v>11382</v>
      </c>
    </row>
    <row r="3636" spans="1:2" outlineLevel="1" collapsed="1" x14ac:dyDescent="0.25">
      <c r="A3636" s="3" t="s">
        <v>21967</v>
      </c>
      <c r="B3636">
        <f>SUBTOTAL(3,B3635:B3635)</f>
        <v>1</v>
      </c>
    </row>
    <row r="3637" spans="1:2" hidden="1" outlineLevel="2" x14ac:dyDescent="0.25">
      <c r="B3637" t="s">
        <v>17747</v>
      </c>
    </row>
    <row r="3638" spans="1:2" hidden="1" outlineLevel="2" x14ac:dyDescent="0.25">
      <c r="B3638" t="s">
        <v>17747</v>
      </c>
    </row>
    <row r="3639" spans="1:2" outlineLevel="1" collapsed="1" x14ac:dyDescent="0.25">
      <c r="A3639" s="3" t="s">
        <v>21968</v>
      </c>
      <c r="B3639">
        <f>SUBTOTAL(3,B3637:B3638)</f>
        <v>2</v>
      </c>
    </row>
    <row r="3640" spans="1:2" hidden="1" outlineLevel="2" x14ac:dyDescent="0.25">
      <c r="B3640" t="s">
        <v>20400</v>
      </c>
    </row>
    <row r="3641" spans="1:2" outlineLevel="1" collapsed="1" x14ac:dyDescent="0.25">
      <c r="A3641" s="3" t="s">
        <v>21969</v>
      </c>
      <c r="B3641">
        <f>SUBTOTAL(3,B3640:B3640)</f>
        <v>1</v>
      </c>
    </row>
    <row r="3642" spans="1:2" hidden="1" outlineLevel="2" x14ac:dyDescent="0.25">
      <c r="B3642" t="s">
        <v>12380</v>
      </c>
    </row>
    <row r="3643" spans="1:2" outlineLevel="1" collapsed="1" x14ac:dyDescent="0.25">
      <c r="A3643" s="3" t="s">
        <v>21970</v>
      </c>
      <c r="B3643">
        <f>SUBTOTAL(3,B3642:B3642)</f>
        <v>1</v>
      </c>
    </row>
    <row r="3644" spans="1:2" hidden="1" outlineLevel="2" x14ac:dyDescent="0.25">
      <c r="B3644" t="s">
        <v>2686</v>
      </c>
    </row>
    <row r="3645" spans="1:2" outlineLevel="1" collapsed="1" x14ac:dyDescent="0.25">
      <c r="A3645" s="3" t="s">
        <v>21971</v>
      </c>
      <c r="B3645">
        <f>SUBTOTAL(3,B3644:B3644)</f>
        <v>1</v>
      </c>
    </row>
    <row r="3646" spans="1:2" hidden="1" outlineLevel="2" x14ac:dyDescent="0.25">
      <c r="B3646" t="s">
        <v>6423</v>
      </c>
    </row>
    <row r="3647" spans="1:2" hidden="1" outlineLevel="2" x14ac:dyDescent="0.25">
      <c r="B3647" t="s">
        <v>6423</v>
      </c>
    </row>
    <row r="3648" spans="1:2" outlineLevel="1" collapsed="1" x14ac:dyDescent="0.25">
      <c r="A3648" s="3" t="s">
        <v>21972</v>
      </c>
      <c r="B3648">
        <f>SUBTOTAL(3,B3646:B3647)</f>
        <v>2</v>
      </c>
    </row>
    <row r="3649" spans="1:2" hidden="1" outlineLevel="2" x14ac:dyDescent="0.25">
      <c r="B3649" t="s">
        <v>14880</v>
      </c>
    </row>
    <row r="3650" spans="1:2" outlineLevel="1" collapsed="1" x14ac:dyDescent="0.25">
      <c r="A3650" s="3" t="s">
        <v>21973</v>
      </c>
      <c r="B3650">
        <f>SUBTOTAL(3,B3649:B3649)</f>
        <v>1</v>
      </c>
    </row>
    <row r="3651" spans="1:2" hidden="1" outlineLevel="2" x14ac:dyDescent="0.25">
      <c r="B3651" t="s">
        <v>2782</v>
      </c>
    </row>
    <row r="3652" spans="1:2" outlineLevel="1" collapsed="1" x14ac:dyDescent="0.25">
      <c r="A3652" s="3" t="s">
        <v>21974</v>
      </c>
      <c r="B3652">
        <f>SUBTOTAL(3,B3651:B3651)</f>
        <v>1</v>
      </c>
    </row>
    <row r="3653" spans="1:2" hidden="1" outlineLevel="2" x14ac:dyDescent="0.25">
      <c r="B3653" t="s">
        <v>4080</v>
      </c>
    </row>
    <row r="3654" spans="1:2" outlineLevel="1" collapsed="1" x14ac:dyDescent="0.25">
      <c r="A3654" s="3" t="s">
        <v>21975</v>
      </c>
      <c r="B3654">
        <f>SUBTOTAL(3,B3653:B3653)</f>
        <v>1</v>
      </c>
    </row>
    <row r="3655" spans="1:2" hidden="1" outlineLevel="2" x14ac:dyDescent="0.25">
      <c r="B3655" t="s">
        <v>9782</v>
      </c>
    </row>
    <row r="3656" spans="1:2" outlineLevel="1" collapsed="1" x14ac:dyDescent="0.25">
      <c r="A3656" s="3" t="s">
        <v>21976</v>
      </c>
      <c r="B3656">
        <f>SUBTOTAL(3,B3655:B3655)</f>
        <v>1</v>
      </c>
    </row>
    <row r="3657" spans="1:2" hidden="1" outlineLevel="2" x14ac:dyDescent="0.25">
      <c r="B3657" t="s">
        <v>198</v>
      </c>
    </row>
    <row r="3658" spans="1:2" hidden="1" outlineLevel="2" x14ac:dyDescent="0.25">
      <c r="B3658" t="s">
        <v>198</v>
      </c>
    </row>
    <row r="3659" spans="1:2" hidden="1" outlineLevel="2" x14ac:dyDescent="0.25">
      <c r="B3659" t="s">
        <v>198</v>
      </c>
    </row>
    <row r="3660" spans="1:2" hidden="1" outlineLevel="2" x14ac:dyDescent="0.25">
      <c r="B3660" t="s">
        <v>198</v>
      </c>
    </row>
    <row r="3661" spans="1:2" hidden="1" outlineLevel="2" x14ac:dyDescent="0.25">
      <c r="B3661" t="s">
        <v>198</v>
      </c>
    </row>
    <row r="3662" spans="1:2" hidden="1" outlineLevel="2" x14ac:dyDescent="0.25">
      <c r="B3662" t="s">
        <v>198</v>
      </c>
    </row>
    <row r="3663" spans="1:2" hidden="1" outlineLevel="2" x14ac:dyDescent="0.25">
      <c r="B3663" t="s">
        <v>198</v>
      </c>
    </row>
    <row r="3664" spans="1:2" hidden="1" outlineLevel="2" x14ac:dyDescent="0.25">
      <c r="B3664" t="s">
        <v>198</v>
      </c>
    </row>
    <row r="3665" spans="2:2" hidden="1" outlineLevel="2" x14ac:dyDescent="0.25">
      <c r="B3665" t="s">
        <v>198</v>
      </c>
    </row>
    <row r="3666" spans="2:2" hidden="1" outlineLevel="2" x14ac:dyDescent="0.25">
      <c r="B3666" t="s">
        <v>198</v>
      </c>
    </row>
    <row r="3667" spans="2:2" hidden="1" outlineLevel="2" x14ac:dyDescent="0.25">
      <c r="B3667" t="s">
        <v>198</v>
      </c>
    </row>
    <row r="3668" spans="2:2" hidden="1" outlineLevel="2" x14ac:dyDescent="0.25">
      <c r="B3668" t="s">
        <v>198</v>
      </c>
    </row>
    <row r="3669" spans="2:2" hidden="1" outlineLevel="2" x14ac:dyDescent="0.25">
      <c r="B3669" t="s">
        <v>198</v>
      </c>
    </row>
    <row r="3670" spans="2:2" hidden="1" outlineLevel="2" x14ac:dyDescent="0.25">
      <c r="B3670" t="s">
        <v>198</v>
      </c>
    </row>
    <row r="3671" spans="2:2" hidden="1" outlineLevel="2" x14ac:dyDescent="0.25">
      <c r="B3671" t="s">
        <v>198</v>
      </c>
    </row>
    <row r="3672" spans="2:2" hidden="1" outlineLevel="2" x14ac:dyDescent="0.25">
      <c r="B3672" t="s">
        <v>198</v>
      </c>
    </row>
    <row r="3673" spans="2:2" hidden="1" outlineLevel="2" x14ac:dyDescent="0.25">
      <c r="B3673" t="s">
        <v>198</v>
      </c>
    </row>
    <row r="3674" spans="2:2" hidden="1" outlineLevel="2" x14ac:dyDescent="0.25">
      <c r="B3674" t="s">
        <v>198</v>
      </c>
    </row>
    <row r="3675" spans="2:2" hidden="1" outlineLevel="2" x14ac:dyDescent="0.25">
      <c r="B3675" t="s">
        <v>198</v>
      </c>
    </row>
    <row r="3676" spans="2:2" hidden="1" outlineLevel="2" x14ac:dyDescent="0.25">
      <c r="B3676" t="s">
        <v>198</v>
      </c>
    </row>
    <row r="3677" spans="2:2" hidden="1" outlineLevel="2" x14ac:dyDescent="0.25">
      <c r="B3677" t="s">
        <v>198</v>
      </c>
    </row>
    <row r="3678" spans="2:2" hidden="1" outlineLevel="2" x14ac:dyDescent="0.25">
      <c r="B3678" t="s">
        <v>198</v>
      </c>
    </row>
    <row r="3679" spans="2:2" hidden="1" outlineLevel="2" x14ac:dyDescent="0.25">
      <c r="B3679" t="s">
        <v>198</v>
      </c>
    </row>
    <row r="3680" spans="2:2" hidden="1" outlineLevel="2" x14ac:dyDescent="0.25">
      <c r="B3680" t="s">
        <v>198</v>
      </c>
    </row>
    <row r="3681" spans="2:2" hidden="1" outlineLevel="2" x14ac:dyDescent="0.25">
      <c r="B3681" t="s">
        <v>198</v>
      </c>
    </row>
    <row r="3682" spans="2:2" hidden="1" outlineLevel="2" x14ac:dyDescent="0.25">
      <c r="B3682" t="s">
        <v>198</v>
      </c>
    </row>
    <row r="3683" spans="2:2" hidden="1" outlineLevel="2" x14ac:dyDescent="0.25">
      <c r="B3683" t="s">
        <v>198</v>
      </c>
    </row>
    <row r="3684" spans="2:2" hidden="1" outlineLevel="2" x14ac:dyDescent="0.25">
      <c r="B3684" t="s">
        <v>198</v>
      </c>
    </row>
    <row r="3685" spans="2:2" hidden="1" outlineLevel="2" x14ac:dyDescent="0.25">
      <c r="B3685" t="s">
        <v>198</v>
      </c>
    </row>
    <row r="3686" spans="2:2" hidden="1" outlineLevel="2" x14ac:dyDescent="0.25">
      <c r="B3686" t="s">
        <v>198</v>
      </c>
    </row>
    <row r="3687" spans="2:2" hidden="1" outlineLevel="2" x14ac:dyDescent="0.25">
      <c r="B3687" t="s">
        <v>198</v>
      </c>
    </row>
    <row r="3688" spans="2:2" hidden="1" outlineLevel="2" x14ac:dyDescent="0.25">
      <c r="B3688" t="s">
        <v>198</v>
      </c>
    </row>
    <row r="3689" spans="2:2" hidden="1" outlineLevel="2" x14ac:dyDescent="0.25">
      <c r="B3689" t="s">
        <v>198</v>
      </c>
    </row>
    <row r="3690" spans="2:2" hidden="1" outlineLevel="2" x14ac:dyDescent="0.25">
      <c r="B3690" t="s">
        <v>198</v>
      </c>
    </row>
    <row r="3691" spans="2:2" hidden="1" outlineLevel="2" x14ac:dyDescent="0.25">
      <c r="B3691" t="s">
        <v>198</v>
      </c>
    </row>
    <row r="3692" spans="2:2" hidden="1" outlineLevel="2" x14ac:dyDescent="0.25">
      <c r="B3692" t="s">
        <v>198</v>
      </c>
    </row>
    <row r="3693" spans="2:2" hidden="1" outlineLevel="2" x14ac:dyDescent="0.25">
      <c r="B3693" t="s">
        <v>198</v>
      </c>
    </row>
    <row r="3694" spans="2:2" hidden="1" outlineLevel="2" x14ac:dyDescent="0.25">
      <c r="B3694" t="s">
        <v>198</v>
      </c>
    </row>
    <row r="3695" spans="2:2" hidden="1" outlineLevel="2" x14ac:dyDescent="0.25">
      <c r="B3695" t="s">
        <v>198</v>
      </c>
    </row>
    <row r="3696" spans="2:2" hidden="1" outlineLevel="2" x14ac:dyDescent="0.25">
      <c r="B3696" t="s">
        <v>198</v>
      </c>
    </row>
    <row r="3697" spans="2:2" hidden="1" outlineLevel="2" x14ac:dyDescent="0.25">
      <c r="B3697" t="s">
        <v>198</v>
      </c>
    </row>
    <row r="3698" spans="2:2" hidden="1" outlineLevel="2" x14ac:dyDescent="0.25">
      <c r="B3698" t="s">
        <v>198</v>
      </c>
    </row>
    <row r="3699" spans="2:2" hidden="1" outlineLevel="2" x14ac:dyDescent="0.25">
      <c r="B3699" t="s">
        <v>198</v>
      </c>
    </row>
    <row r="3700" spans="2:2" hidden="1" outlineLevel="2" x14ac:dyDescent="0.25">
      <c r="B3700" t="s">
        <v>198</v>
      </c>
    </row>
    <row r="3701" spans="2:2" hidden="1" outlineLevel="2" x14ac:dyDescent="0.25">
      <c r="B3701" t="s">
        <v>198</v>
      </c>
    </row>
    <row r="3702" spans="2:2" hidden="1" outlineLevel="2" x14ac:dyDescent="0.25">
      <c r="B3702" t="s">
        <v>198</v>
      </c>
    </row>
    <row r="3703" spans="2:2" hidden="1" outlineLevel="2" x14ac:dyDescent="0.25">
      <c r="B3703" t="s">
        <v>198</v>
      </c>
    </row>
    <row r="3704" spans="2:2" hidden="1" outlineLevel="2" x14ac:dyDescent="0.25">
      <c r="B3704" t="s">
        <v>198</v>
      </c>
    </row>
    <row r="3705" spans="2:2" hidden="1" outlineLevel="2" x14ac:dyDescent="0.25">
      <c r="B3705" t="s">
        <v>198</v>
      </c>
    </row>
    <row r="3706" spans="2:2" hidden="1" outlineLevel="2" x14ac:dyDescent="0.25">
      <c r="B3706" t="s">
        <v>198</v>
      </c>
    </row>
    <row r="3707" spans="2:2" hidden="1" outlineLevel="2" x14ac:dyDescent="0.25">
      <c r="B3707" t="s">
        <v>198</v>
      </c>
    </row>
    <row r="3708" spans="2:2" hidden="1" outlineLevel="2" x14ac:dyDescent="0.25">
      <c r="B3708" t="s">
        <v>198</v>
      </c>
    </row>
    <row r="3709" spans="2:2" hidden="1" outlineLevel="2" x14ac:dyDescent="0.25">
      <c r="B3709" t="s">
        <v>198</v>
      </c>
    </row>
    <row r="3710" spans="2:2" hidden="1" outlineLevel="2" x14ac:dyDescent="0.25">
      <c r="B3710" t="s">
        <v>198</v>
      </c>
    </row>
    <row r="3711" spans="2:2" hidden="1" outlineLevel="2" x14ac:dyDescent="0.25">
      <c r="B3711" t="s">
        <v>198</v>
      </c>
    </row>
    <row r="3712" spans="2:2" hidden="1" outlineLevel="2" x14ac:dyDescent="0.25">
      <c r="B3712" t="s">
        <v>198</v>
      </c>
    </row>
    <row r="3713" spans="1:2" hidden="1" outlineLevel="2" x14ac:dyDescent="0.25">
      <c r="B3713" t="s">
        <v>198</v>
      </c>
    </row>
    <row r="3714" spans="1:2" hidden="1" outlineLevel="2" x14ac:dyDescent="0.25">
      <c r="B3714" t="s">
        <v>198</v>
      </c>
    </row>
    <row r="3715" spans="1:2" hidden="1" outlineLevel="2" x14ac:dyDescent="0.25">
      <c r="B3715" t="s">
        <v>198</v>
      </c>
    </row>
    <row r="3716" spans="1:2" hidden="1" outlineLevel="2" x14ac:dyDescent="0.25">
      <c r="B3716" t="s">
        <v>198</v>
      </c>
    </row>
    <row r="3717" spans="1:2" hidden="1" outlineLevel="2" x14ac:dyDescent="0.25">
      <c r="B3717" t="s">
        <v>198</v>
      </c>
    </row>
    <row r="3718" spans="1:2" hidden="1" outlineLevel="2" x14ac:dyDescent="0.25">
      <c r="B3718" t="s">
        <v>198</v>
      </c>
    </row>
    <row r="3719" spans="1:2" hidden="1" outlineLevel="2" x14ac:dyDescent="0.25">
      <c r="B3719" t="s">
        <v>198</v>
      </c>
    </row>
    <row r="3720" spans="1:2" hidden="1" outlineLevel="2" x14ac:dyDescent="0.25">
      <c r="B3720" t="s">
        <v>198</v>
      </c>
    </row>
    <row r="3721" spans="1:2" hidden="1" outlineLevel="2" x14ac:dyDescent="0.25">
      <c r="B3721" t="s">
        <v>198</v>
      </c>
    </row>
    <row r="3722" spans="1:2" hidden="1" outlineLevel="2" x14ac:dyDescent="0.25">
      <c r="B3722" t="s">
        <v>198</v>
      </c>
    </row>
    <row r="3723" spans="1:2" hidden="1" outlineLevel="2" x14ac:dyDescent="0.25">
      <c r="B3723" t="s">
        <v>198</v>
      </c>
    </row>
    <row r="3724" spans="1:2" hidden="1" outlineLevel="2" x14ac:dyDescent="0.25">
      <c r="B3724" t="s">
        <v>198</v>
      </c>
    </row>
    <row r="3725" spans="1:2" hidden="1" outlineLevel="2" x14ac:dyDescent="0.25">
      <c r="B3725" t="s">
        <v>198</v>
      </c>
    </row>
    <row r="3726" spans="1:2" hidden="1" outlineLevel="2" x14ac:dyDescent="0.25">
      <c r="B3726" t="s">
        <v>198</v>
      </c>
    </row>
    <row r="3727" spans="1:2" outlineLevel="1" collapsed="1" x14ac:dyDescent="0.25">
      <c r="A3727" s="3" t="s">
        <v>21977</v>
      </c>
      <c r="B3727">
        <f>SUBTOTAL(3,B3657:B3726)</f>
        <v>70</v>
      </c>
    </row>
    <row r="3728" spans="1:2" hidden="1" outlineLevel="2" x14ac:dyDescent="0.25">
      <c r="B3728" t="s">
        <v>1507</v>
      </c>
    </row>
    <row r="3729" spans="1:2" outlineLevel="1" collapsed="1" x14ac:dyDescent="0.25">
      <c r="A3729" s="3" t="s">
        <v>21978</v>
      </c>
      <c r="B3729">
        <f>SUBTOTAL(3,B3728:B3728)</f>
        <v>1</v>
      </c>
    </row>
    <row r="3730" spans="1:2" hidden="1" outlineLevel="2" x14ac:dyDescent="0.25">
      <c r="B3730" t="s">
        <v>5504</v>
      </c>
    </row>
    <row r="3731" spans="1:2" hidden="1" outlineLevel="2" x14ac:dyDescent="0.25">
      <c r="B3731" t="s">
        <v>5504</v>
      </c>
    </row>
    <row r="3732" spans="1:2" hidden="1" outlineLevel="2" x14ac:dyDescent="0.25">
      <c r="B3732" t="s">
        <v>5504</v>
      </c>
    </row>
    <row r="3733" spans="1:2" outlineLevel="1" collapsed="1" x14ac:dyDescent="0.25">
      <c r="A3733" s="3" t="s">
        <v>21979</v>
      </c>
      <c r="B3733">
        <f>SUBTOTAL(3,B3730:B3732)</f>
        <v>3</v>
      </c>
    </row>
    <row r="3734" spans="1:2" hidden="1" outlineLevel="2" x14ac:dyDescent="0.25">
      <c r="B3734" t="s">
        <v>16436</v>
      </c>
    </row>
    <row r="3735" spans="1:2" outlineLevel="1" collapsed="1" x14ac:dyDescent="0.25">
      <c r="A3735" s="3" t="s">
        <v>21980</v>
      </c>
      <c r="B3735">
        <f>SUBTOTAL(3,B3734:B3734)</f>
        <v>1</v>
      </c>
    </row>
    <row r="3736" spans="1:2" hidden="1" outlineLevel="2" x14ac:dyDescent="0.25">
      <c r="B3736" t="s">
        <v>18765</v>
      </c>
    </row>
    <row r="3737" spans="1:2" outlineLevel="1" collapsed="1" x14ac:dyDescent="0.25">
      <c r="A3737" s="3" t="s">
        <v>21981</v>
      </c>
      <c r="B3737">
        <f>SUBTOTAL(3,B3736:B3736)</f>
        <v>1</v>
      </c>
    </row>
    <row r="3738" spans="1:2" hidden="1" outlineLevel="2" x14ac:dyDescent="0.25">
      <c r="B3738" t="s">
        <v>3853</v>
      </c>
    </row>
    <row r="3739" spans="1:2" hidden="1" outlineLevel="2" x14ac:dyDescent="0.25">
      <c r="B3739" t="s">
        <v>3853</v>
      </c>
    </row>
    <row r="3740" spans="1:2" hidden="1" outlineLevel="2" x14ac:dyDescent="0.25">
      <c r="B3740" t="s">
        <v>3853</v>
      </c>
    </row>
    <row r="3741" spans="1:2" outlineLevel="1" collapsed="1" x14ac:dyDescent="0.25">
      <c r="A3741" s="3" t="s">
        <v>21982</v>
      </c>
      <c r="B3741">
        <f>SUBTOTAL(3,B3738:B3740)</f>
        <v>3</v>
      </c>
    </row>
    <row r="3742" spans="1:2" hidden="1" outlineLevel="2" x14ac:dyDescent="0.25">
      <c r="B3742" t="s">
        <v>3166</v>
      </c>
    </row>
    <row r="3743" spans="1:2" hidden="1" outlineLevel="2" x14ac:dyDescent="0.25">
      <c r="B3743" t="s">
        <v>3166</v>
      </c>
    </row>
    <row r="3744" spans="1:2" hidden="1" outlineLevel="2" x14ac:dyDescent="0.25">
      <c r="B3744" t="s">
        <v>3166</v>
      </c>
    </row>
    <row r="3745" spans="1:2" hidden="1" outlineLevel="2" x14ac:dyDescent="0.25">
      <c r="B3745" t="s">
        <v>3166</v>
      </c>
    </row>
    <row r="3746" spans="1:2" hidden="1" outlineLevel="2" x14ac:dyDescent="0.25">
      <c r="B3746" t="s">
        <v>3166</v>
      </c>
    </row>
    <row r="3747" spans="1:2" hidden="1" outlineLevel="2" x14ac:dyDescent="0.25">
      <c r="B3747" t="s">
        <v>3166</v>
      </c>
    </row>
    <row r="3748" spans="1:2" hidden="1" outlineLevel="2" x14ac:dyDescent="0.25">
      <c r="B3748" t="s">
        <v>3166</v>
      </c>
    </row>
    <row r="3749" spans="1:2" hidden="1" outlineLevel="2" x14ac:dyDescent="0.25">
      <c r="B3749" t="s">
        <v>3166</v>
      </c>
    </row>
    <row r="3750" spans="1:2" hidden="1" outlineLevel="2" x14ac:dyDescent="0.25">
      <c r="B3750" t="s">
        <v>3166</v>
      </c>
    </row>
    <row r="3751" spans="1:2" hidden="1" outlineLevel="2" x14ac:dyDescent="0.25">
      <c r="B3751" t="s">
        <v>3166</v>
      </c>
    </row>
    <row r="3752" spans="1:2" hidden="1" outlineLevel="2" x14ac:dyDescent="0.25">
      <c r="B3752" t="s">
        <v>3166</v>
      </c>
    </row>
    <row r="3753" spans="1:2" hidden="1" outlineLevel="2" x14ac:dyDescent="0.25">
      <c r="B3753" t="s">
        <v>3166</v>
      </c>
    </row>
    <row r="3754" spans="1:2" hidden="1" outlineLevel="2" x14ac:dyDescent="0.25">
      <c r="B3754" t="s">
        <v>3166</v>
      </c>
    </row>
    <row r="3755" spans="1:2" hidden="1" outlineLevel="2" x14ac:dyDescent="0.25">
      <c r="B3755" t="s">
        <v>3166</v>
      </c>
    </row>
    <row r="3756" spans="1:2" hidden="1" outlineLevel="2" x14ac:dyDescent="0.25">
      <c r="B3756" t="s">
        <v>3166</v>
      </c>
    </row>
    <row r="3757" spans="1:2" hidden="1" outlineLevel="2" x14ac:dyDescent="0.25">
      <c r="B3757" t="s">
        <v>3166</v>
      </c>
    </row>
    <row r="3758" spans="1:2" hidden="1" outlineLevel="2" x14ac:dyDescent="0.25">
      <c r="B3758" t="s">
        <v>3166</v>
      </c>
    </row>
    <row r="3759" spans="1:2" outlineLevel="1" collapsed="1" x14ac:dyDescent="0.25">
      <c r="A3759" s="3" t="s">
        <v>21983</v>
      </c>
      <c r="B3759">
        <f>SUBTOTAL(3,B3742:B3758)</f>
        <v>17</v>
      </c>
    </row>
    <row r="3760" spans="1:2" hidden="1" outlineLevel="2" x14ac:dyDescent="0.25">
      <c r="B3760" t="s">
        <v>10538</v>
      </c>
    </row>
    <row r="3761" spans="1:2" outlineLevel="1" collapsed="1" x14ac:dyDescent="0.25">
      <c r="A3761" s="3" t="s">
        <v>21984</v>
      </c>
      <c r="B3761">
        <f>SUBTOTAL(3,B3760:B3760)</f>
        <v>1</v>
      </c>
    </row>
    <row r="3762" spans="1:2" hidden="1" outlineLevel="2" x14ac:dyDescent="0.25">
      <c r="B3762" t="s">
        <v>1784</v>
      </c>
    </row>
    <row r="3763" spans="1:2" hidden="1" outlineLevel="2" x14ac:dyDescent="0.25">
      <c r="B3763" t="s">
        <v>1784</v>
      </c>
    </row>
    <row r="3764" spans="1:2" outlineLevel="1" collapsed="1" x14ac:dyDescent="0.25">
      <c r="A3764" s="3" t="s">
        <v>21985</v>
      </c>
      <c r="B3764">
        <f>SUBTOTAL(3,B3762:B3763)</f>
        <v>2</v>
      </c>
    </row>
    <row r="3765" spans="1:2" hidden="1" outlineLevel="2" x14ac:dyDescent="0.25">
      <c r="B3765" t="s">
        <v>12405</v>
      </c>
    </row>
    <row r="3766" spans="1:2" outlineLevel="1" collapsed="1" x14ac:dyDescent="0.25">
      <c r="A3766" s="3" t="s">
        <v>21986</v>
      </c>
      <c r="B3766">
        <f>SUBTOTAL(3,B3765:B3765)</f>
        <v>1</v>
      </c>
    </row>
    <row r="3767" spans="1:2" hidden="1" outlineLevel="2" x14ac:dyDescent="0.25">
      <c r="B3767" t="s">
        <v>15101</v>
      </c>
    </row>
    <row r="3768" spans="1:2" outlineLevel="1" collapsed="1" x14ac:dyDescent="0.25">
      <c r="A3768" s="3" t="s">
        <v>21987</v>
      </c>
      <c r="B3768">
        <f>SUBTOTAL(3,B3767:B3767)</f>
        <v>1</v>
      </c>
    </row>
    <row r="3769" spans="1:2" hidden="1" outlineLevel="2" x14ac:dyDescent="0.25">
      <c r="B3769" t="s">
        <v>5629</v>
      </c>
    </row>
    <row r="3770" spans="1:2" outlineLevel="1" collapsed="1" x14ac:dyDescent="0.25">
      <c r="A3770" s="3" t="s">
        <v>21988</v>
      </c>
      <c r="B3770">
        <f>SUBTOTAL(3,B3769:B3769)</f>
        <v>1</v>
      </c>
    </row>
    <row r="3771" spans="1:2" hidden="1" outlineLevel="2" x14ac:dyDescent="0.25">
      <c r="B3771" t="s">
        <v>11066</v>
      </c>
    </row>
    <row r="3772" spans="1:2" outlineLevel="1" collapsed="1" x14ac:dyDescent="0.25">
      <c r="A3772" s="3" t="s">
        <v>21989</v>
      </c>
      <c r="B3772">
        <f>SUBTOTAL(3,B3771:B3771)</f>
        <v>1</v>
      </c>
    </row>
    <row r="3773" spans="1:2" hidden="1" outlineLevel="2" x14ac:dyDescent="0.25">
      <c r="B3773" t="s">
        <v>1557</v>
      </c>
    </row>
    <row r="3774" spans="1:2" outlineLevel="1" collapsed="1" x14ac:dyDescent="0.25">
      <c r="A3774" s="3" t="s">
        <v>21990</v>
      </c>
      <c r="B3774">
        <f>SUBTOTAL(3,B3773:B3773)</f>
        <v>1</v>
      </c>
    </row>
    <row r="3775" spans="1:2" hidden="1" outlineLevel="2" x14ac:dyDescent="0.25">
      <c r="B3775" t="s">
        <v>14072</v>
      </c>
    </row>
    <row r="3776" spans="1:2" outlineLevel="1" collapsed="1" x14ac:dyDescent="0.25">
      <c r="A3776" s="3" t="s">
        <v>21991</v>
      </c>
      <c r="B3776">
        <f>SUBTOTAL(3,B3775:B3775)</f>
        <v>1</v>
      </c>
    </row>
    <row r="3777" spans="1:2" hidden="1" outlineLevel="2" x14ac:dyDescent="0.25">
      <c r="B3777" t="s">
        <v>18723</v>
      </c>
    </row>
    <row r="3778" spans="1:2" outlineLevel="1" collapsed="1" x14ac:dyDescent="0.25">
      <c r="A3778" s="3" t="s">
        <v>21992</v>
      </c>
      <c r="B3778">
        <f>SUBTOTAL(3,B3777:B3777)</f>
        <v>1</v>
      </c>
    </row>
    <row r="3779" spans="1:2" hidden="1" outlineLevel="2" x14ac:dyDescent="0.25">
      <c r="B3779" t="s">
        <v>5980</v>
      </c>
    </row>
    <row r="3780" spans="1:2" outlineLevel="1" collapsed="1" x14ac:dyDescent="0.25">
      <c r="A3780" s="3" t="s">
        <v>21993</v>
      </c>
      <c r="B3780">
        <f>SUBTOTAL(3,B3779:B3779)</f>
        <v>1</v>
      </c>
    </row>
    <row r="3781" spans="1:2" hidden="1" outlineLevel="2" x14ac:dyDescent="0.25">
      <c r="B3781" t="s">
        <v>258</v>
      </c>
    </row>
    <row r="3782" spans="1:2" hidden="1" outlineLevel="2" x14ac:dyDescent="0.25">
      <c r="B3782" t="s">
        <v>258</v>
      </c>
    </row>
    <row r="3783" spans="1:2" hidden="1" outlineLevel="2" x14ac:dyDescent="0.25">
      <c r="B3783" t="s">
        <v>258</v>
      </c>
    </row>
    <row r="3784" spans="1:2" outlineLevel="1" collapsed="1" x14ac:dyDescent="0.25">
      <c r="A3784" s="3" t="s">
        <v>21994</v>
      </c>
      <c r="B3784">
        <f>SUBTOTAL(3,B3781:B3783)</f>
        <v>3</v>
      </c>
    </row>
    <row r="3785" spans="1:2" hidden="1" outlineLevel="2" x14ac:dyDescent="0.25">
      <c r="B3785" t="s">
        <v>7761</v>
      </c>
    </row>
    <row r="3786" spans="1:2" hidden="1" outlineLevel="2" x14ac:dyDescent="0.25">
      <c r="B3786" t="s">
        <v>7761</v>
      </c>
    </row>
    <row r="3787" spans="1:2" outlineLevel="1" collapsed="1" x14ac:dyDescent="0.25">
      <c r="A3787" s="3" t="s">
        <v>21995</v>
      </c>
      <c r="B3787">
        <f>SUBTOTAL(3,B3785:B3786)</f>
        <v>2</v>
      </c>
    </row>
    <row r="3788" spans="1:2" hidden="1" outlineLevel="2" x14ac:dyDescent="0.25">
      <c r="B3788" t="s">
        <v>4664</v>
      </c>
    </row>
    <row r="3789" spans="1:2" outlineLevel="1" collapsed="1" x14ac:dyDescent="0.25">
      <c r="A3789" s="3" t="s">
        <v>21996</v>
      </c>
      <c r="B3789">
        <f>SUBTOTAL(3,B3788:B3788)</f>
        <v>1</v>
      </c>
    </row>
    <row r="3790" spans="1:2" hidden="1" outlineLevel="2" x14ac:dyDescent="0.25">
      <c r="B3790" t="s">
        <v>2426</v>
      </c>
    </row>
    <row r="3791" spans="1:2" hidden="1" outlineLevel="2" x14ac:dyDescent="0.25">
      <c r="B3791" t="s">
        <v>2426</v>
      </c>
    </row>
    <row r="3792" spans="1:2" hidden="1" outlineLevel="2" x14ac:dyDescent="0.25">
      <c r="B3792" t="s">
        <v>2426</v>
      </c>
    </row>
    <row r="3793" spans="1:2" hidden="1" outlineLevel="2" x14ac:dyDescent="0.25">
      <c r="B3793" t="s">
        <v>2426</v>
      </c>
    </row>
    <row r="3794" spans="1:2" outlineLevel="1" collapsed="1" x14ac:dyDescent="0.25">
      <c r="A3794" s="3" t="s">
        <v>21997</v>
      </c>
      <c r="B3794">
        <f>SUBTOTAL(3,B3790:B3793)</f>
        <v>4</v>
      </c>
    </row>
    <row r="3795" spans="1:2" hidden="1" outlineLevel="2" x14ac:dyDescent="0.25">
      <c r="B3795" t="s">
        <v>15139</v>
      </c>
    </row>
    <row r="3796" spans="1:2" outlineLevel="1" collapsed="1" x14ac:dyDescent="0.25">
      <c r="A3796" s="3" t="s">
        <v>21998</v>
      </c>
      <c r="B3796">
        <f>SUBTOTAL(3,B3795:B3795)</f>
        <v>1</v>
      </c>
    </row>
    <row r="3797" spans="1:2" hidden="1" outlineLevel="2" x14ac:dyDescent="0.25">
      <c r="B3797" t="s">
        <v>20446</v>
      </c>
    </row>
    <row r="3798" spans="1:2" outlineLevel="1" collapsed="1" x14ac:dyDescent="0.25">
      <c r="A3798" s="3" t="s">
        <v>21999</v>
      </c>
      <c r="B3798">
        <f>SUBTOTAL(3,B3797:B3797)</f>
        <v>1</v>
      </c>
    </row>
    <row r="3799" spans="1:2" hidden="1" outlineLevel="2" x14ac:dyDescent="0.25">
      <c r="B3799" t="s">
        <v>5117</v>
      </c>
    </row>
    <row r="3800" spans="1:2" hidden="1" outlineLevel="2" x14ac:dyDescent="0.25">
      <c r="B3800" t="s">
        <v>5117</v>
      </c>
    </row>
    <row r="3801" spans="1:2" hidden="1" outlineLevel="2" x14ac:dyDescent="0.25">
      <c r="B3801" t="s">
        <v>5117</v>
      </c>
    </row>
    <row r="3802" spans="1:2" outlineLevel="1" collapsed="1" x14ac:dyDescent="0.25">
      <c r="A3802" s="3" t="s">
        <v>22000</v>
      </c>
      <c r="B3802">
        <f>SUBTOTAL(3,B3799:B3801)</f>
        <v>3</v>
      </c>
    </row>
    <row r="3803" spans="1:2" hidden="1" outlineLevel="2" x14ac:dyDescent="0.25">
      <c r="B3803" t="s">
        <v>15454</v>
      </c>
    </row>
    <row r="3804" spans="1:2" outlineLevel="1" collapsed="1" x14ac:dyDescent="0.25">
      <c r="A3804" s="3" t="s">
        <v>22001</v>
      </c>
      <c r="B3804">
        <f>SUBTOTAL(3,B3803:B3803)</f>
        <v>1</v>
      </c>
    </row>
    <row r="3805" spans="1:2" hidden="1" outlineLevel="2" x14ac:dyDescent="0.25">
      <c r="B3805" t="s">
        <v>4404</v>
      </c>
    </row>
    <row r="3806" spans="1:2" outlineLevel="1" collapsed="1" x14ac:dyDescent="0.25">
      <c r="A3806" s="3" t="s">
        <v>22002</v>
      </c>
      <c r="B3806">
        <f>SUBTOTAL(3,B3805:B3805)</f>
        <v>1</v>
      </c>
    </row>
    <row r="3807" spans="1:2" hidden="1" outlineLevel="2" x14ac:dyDescent="0.25">
      <c r="B3807" t="s">
        <v>7340</v>
      </c>
    </row>
    <row r="3808" spans="1:2" outlineLevel="1" collapsed="1" x14ac:dyDescent="0.25">
      <c r="A3808" s="3" t="s">
        <v>22003</v>
      </c>
      <c r="B3808">
        <f>SUBTOTAL(3,B3807:B3807)</f>
        <v>1</v>
      </c>
    </row>
    <row r="3809" spans="1:2" hidden="1" outlineLevel="2" x14ac:dyDescent="0.25">
      <c r="B3809" t="s">
        <v>13275</v>
      </c>
    </row>
    <row r="3810" spans="1:2" outlineLevel="1" collapsed="1" x14ac:dyDescent="0.25">
      <c r="A3810" s="3" t="s">
        <v>22004</v>
      </c>
      <c r="B3810">
        <f>SUBTOTAL(3,B3809:B3809)</f>
        <v>1</v>
      </c>
    </row>
    <row r="3811" spans="1:2" hidden="1" outlineLevel="2" x14ac:dyDescent="0.25">
      <c r="B3811" t="s">
        <v>18234</v>
      </c>
    </row>
    <row r="3812" spans="1:2" outlineLevel="1" collapsed="1" x14ac:dyDescent="0.25">
      <c r="A3812" s="3" t="s">
        <v>22005</v>
      </c>
      <c r="B3812">
        <f>SUBTOTAL(3,B3811:B3811)</f>
        <v>1</v>
      </c>
    </row>
    <row r="3813" spans="1:2" hidden="1" outlineLevel="2" x14ac:dyDescent="0.25">
      <c r="B3813" t="s">
        <v>4875</v>
      </c>
    </row>
    <row r="3814" spans="1:2" outlineLevel="1" collapsed="1" x14ac:dyDescent="0.25">
      <c r="A3814" s="3" t="s">
        <v>22006</v>
      </c>
      <c r="B3814">
        <f>SUBTOTAL(3,B3813:B3813)</f>
        <v>1</v>
      </c>
    </row>
    <row r="3815" spans="1:2" hidden="1" outlineLevel="2" x14ac:dyDescent="0.25">
      <c r="B3815" t="s">
        <v>8813</v>
      </c>
    </row>
    <row r="3816" spans="1:2" hidden="1" outlineLevel="2" x14ac:dyDescent="0.25">
      <c r="B3816" t="s">
        <v>8813</v>
      </c>
    </row>
    <row r="3817" spans="1:2" outlineLevel="1" collapsed="1" x14ac:dyDescent="0.25">
      <c r="A3817" s="3" t="s">
        <v>22007</v>
      </c>
      <c r="B3817">
        <f>SUBTOTAL(3,B3815:B3816)</f>
        <v>2</v>
      </c>
    </row>
    <row r="3818" spans="1:2" hidden="1" outlineLevel="2" x14ac:dyDescent="0.25">
      <c r="B3818" t="s">
        <v>2508</v>
      </c>
    </row>
    <row r="3819" spans="1:2" hidden="1" outlineLevel="2" x14ac:dyDescent="0.25">
      <c r="B3819" t="s">
        <v>2508</v>
      </c>
    </row>
    <row r="3820" spans="1:2" hidden="1" outlineLevel="2" x14ac:dyDescent="0.25">
      <c r="B3820" t="s">
        <v>2508</v>
      </c>
    </row>
    <row r="3821" spans="1:2" hidden="1" outlineLevel="2" x14ac:dyDescent="0.25">
      <c r="B3821" t="s">
        <v>2508</v>
      </c>
    </row>
    <row r="3822" spans="1:2" hidden="1" outlineLevel="2" x14ac:dyDescent="0.25">
      <c r="B3822" t="s">
        <v>2508</v>
      </c>
    </row>
    <row r="3823" spans="1:2" outlineLevel="1" collapsed="1" x14ac:dyDescent="0.25">
      <c r="A3823" s="3" t="s">
        <v>22008</v>
      </c>
      <c r="B3823">
        <f>SUBTOTAL(3,B3818:B3822)</f>
        <v>5</v>
      </c>
    </row>
    <row r="3824" spans="1:2" hidden="1" outlineLevel="2" x14ac:dyDescent="0.25">
      <c r="B3824" t="s">
        <v>89</v>
      </c>
    </row>
    <row r="3825" spans="1:2" hidden="1" outlineLevel="2" x14ac:dyDescent="0.25">
      <c r="B3825" t="s">
        <v>89</v>
      </c>
    </row>
    <row r="3826" spans="1:2" hidden="1" outlineLevel="2" x14ac:dyDescent="0.25">
      <c r="B3826" t="s">
        <v>89</v>
      </c>
    </row>
    <row r="3827" spans="1:2" outlineLevel="1" collapsed="1" x14ac:dyDescent="0.25">
      <c r="A3827" s="3" t="s">
        <v>22009</v>
      </c>
      <c r="B3827">
        <f>SUBTOTAL(3,B3824:B3826)</f>
        <v>3</v>
      </c>
    </row>
    <row r="3828" spans="1:2" hidden="1" outlineLevel="2" x14ac:dyDescent="0.25">
      <c r="B3828" t="s">
        <v>7644</v>
      </c>
    </row>
    <row r="3829" spans="1:2" outlineLevel="1" collapsed="1" x14ac:dyDescent="0.25">
      <c r="A3829" s="3" t="s">
        <v>22010</v>
      </c>
      <c r="B3829">
        <f>SUBTOTAL(3,B3828:B3828)</f>
        <v>1</v>
      </c>
    </row>
    <row r="3830" spans="1:2" hidden="1" outlineLevel="2" x14ac:dyDescent="0.25">
      <c r="B3830" t="s">
        <v>15806</v>
      </c>
    </row>
    <row r="3831" spans="1:2" outlineLevel="1" collapsed="1" x14ac:dyDescent="0.25">
      <c r="A3831" s="3" t="s">
        <v>22011</v>
      </c>
      <c r="B3831">
        <f>SUBTOTAL(3,B3830:B3830)</f>
        <v>1</v>
      </c>
    </row>
    <row r="3832" spans="1:2" hidden="1" outlineLevel="2" x14ac:dyDescent="0.25">
      <c r="B3832" t="s">
        <v>4500</v>
      </c>
    </row>
    <row r="3833" spans="1:2" outlineLevel="1" collapsed="1" x14ac:dyDescent="0.25">
      <c r="A3833" s="3" t="s">
        <v>22012</v>
      </c>
      <c r="B3833">
        <f>SUBTOTAL(3,B3832:B3832)</f>
        <v>1</v>
      </c>
    </row>
    <row r="3834" spans="1:2" hidden="1" outlineLevel="2" x14ac:dyDescent="0.25">
      <c r="B3834" t="s">
        <v>3634</v>
      </c>
    </row>
    <row r="3835" spans="1:2" hidden="1" outlineLevel="2" x14ac:dyDescent="0.25">
      <c r="B3835" t="s">
        <v>3634</v>
      </c>
    </row>
    <row r="3836" spans="1:2" hidden="1" outlineLevel="2" x14ac:dyDescent="0.25">
      <c r="B3836" t="s">
        <v>3634</v>
      </c>
    </row>
    <row r="3837" spans="1:2" hidden="1" outlineLevel="2" x14ac:dyDescent="0.25">
      <c r="B3837" t="s">
        <v>3634</v>
      </c>
    </row>
    <row r="3838" spans="1:2" hidden="1" outlineLevel="2" x14ac:dyDescent="0.25">
      <c r="B3838" t="s">
        <v>3634</v>
      </c>
    </row>
    <row r="3839" spans="1:2" hidden="1" outlineLevel="2" x14ac:dyDescent="0.25">
      <c r="B3839" t="s">
        <v>3634</v>
      </c>
    </row>
    <row r="3840" spans="1:2" outlineLevel="1" collapsed="1" x14ac:dyDescent="0.25">
      <c r="A3840" s="3" t="s">
        <v>22013</v>
      </c>
      <c r="B3840">
        <f>SUBTOTAL(3,B3834:B3839)</f>
        <v>6</v>
      </c>
    </row>
    <row r="3841" spans="1:2" hidden="1" outlineLevel="2" x14ac:dyDescent="0.25">
      <c r="B3841" t="s">
        <v>918</v>
      </c>
    </row>
    <row r="3842" spans="1:2" hidden="1" outlineLevel="2" x14ac:dyDescent="0.25">
      <c r="B3842" t="s">
        <v>918</v>
      </c>
    </row>
    <row r="3843" spans="1:2" hidden="1" outlineLevel="2" x14ac:dyDescent="0.25">
      <c r="B3843" t="s">
        <v>918</v>
      </c>
    </row>
    <row r="3844" spans="1:2" hidden="1" outlineLevel="2" x14ac:dyDescent="0.25">
      <c r="B3844" t="s">
        <v>918</v>
      </c>
    </row>
    <row r="3845" spans="1:2" hidden="1" outlineLevel="2" x14ac:dyDescent="0.25">
      <c r="B3845" t="s">
        <v>918</v>
      </c>
    </row>
    <row r="3846" spans="1:2" hidden="1" outlineLevel="2" x14ac:dyDescent="0.25">
      <c r="B3846" t="s">
        <v>918</v>
      </c>
    </row>
    <row r="3847" spans="1:2" hidden="1" outlineLevel="2" x14ac:dyDescent="0.25">
      <c r="B3847" t="s">
        <v>918</v>
      </c>
    </row>
    <row r="3848" spans="1:2" outlineLevel="1" collapsed="1" x14ac:dyDescent="0.25">
      <c r="A3848" s="3" t="s">
        <v>22014</v>
      </c>
      <c r="B3848">
        <f>SUBTOTAL(3,B3841:B3847)</f>
        <v>7</v>
      </c>
    </row>
    <row r="3849" spans="1:2" hidden="1" outlineLevel="2" x14ac:dyDescent="0.25">
      <c r="B3849" t="s">
        <v>1994</v>
      </c>
    </row>
    <row r="3850" spans="1:2" outlineLevel="1" collapsed="1" x14ac:dyDescent="0.25">
      <c r="A3850" s="3" t="s">
        <v>22015</v>
      </c>
      <c r="B3850">
        <f>SUBTOTAL(3,B3849:B3849)</f>
        <v>1</v>
      </c>
    </row>
    <row r="3851" spans="1:2" hidden="1" outlineLevel="2" x14ac:dyDescent="0.25">
      <c r="B3851" t="s">
        <v>6468</v>
      </c>
    </row>
    <row r="3852" spans="1:2" outlineLevel="1" collapsed="1" x14ac:dyDescent="0.25">
      <c r="A3852" s="3" t="s">
        <v>22016</v>
      </c>
      <c r="B3852">
        <f>SUBTOTAL(3,B3851:B3851)</f>
        <v>1</v>
      </c>
    </row>
    <row r="3853" spans="1:2" hidden="1" outlineLevel="2" x14ac:dyDescent="0.25">
      <c r="B3853" t="s">
        <v>3289</v>
      </c>
    </row>
    <row r="3854" spans="1:2" outlineLevel="1" collapsed="1" x14ac:dyDescent="0.25">
      <c r="A3854" s="3" t="s">
        <v>22017</v>
      </c>
      <c r="B3854">
        <f>SUBTOTAL(3,B3853:B3853)</f>
        <v>1</v>
      </c>
    </row>
    <row r="3855" spans="1:2" hidden="1" outlineLevel="2" x14ac:dyDescent="0.25">
      <c r="B3855" t="s">
        <v>158</v>
      </c>
    </row>
    <row r="3856" spans="1:2" hidden="1" outlineLevel="2" x14ac:dyDescent="0.25">
      <c r="B3856" t="s">
        <v>158</v>
      </c>
    </row>
    <row r="3857" spans="1:2" outlineLevel="1" collapsed="1" x14ac:dyDescent="0.25">
      <c r="A3857" s="3" t="s">
        <v>22018</v>
      </c>
      <c r="B3857">
        <f>SUBTOTAL(3,B3855:B3856)</f>
        <v>2</v>
      </c>
    </row>
    <row r="3858" spans="1:2" hidden="1" outlineLevel="2" x14ac:dyDescent="0.25">
      <c r="B3858" t="s">
        <v>5658</v>
      </c>
    </row>
    <row r="3859" spans="1:2" hidden="1" outlineLevel="2" x14ac:dyDescent="0.25">
      <c r="B3859" t="s">
        <v>5658</v>
      </c>
    </row>
    <row r="3860" spans="1:2" hidden="1" outlineLevel="2" x14ac:dyDescent="0.25">
      <c r="B3860" t="s">
        <v>5658</v>
      </c>
    </row>
    <row r="3861" spans="1:2" hidden="1" outlineLevel="2" x14ac:dyDescent="0.25">
      <c r="B3861" t="s">
        <v>5658</v>
      </c>
    </row>
    <row r="3862" spans="1:2" hidden="1" outlineLevel="2" x14ac:dyDescent="0.25">
      <c r="B3862" t="s">
        <v>5658</v>
      </c>
    </row>
    <row r="3863" spans="1:2" outlineLevel="1" collapsed="1" x14ac:dyDescent="0.25">
      <c r="A3863" s="3" t="s">
        <v>22019</v>
      </c>
      <c r="B3863">
        <f>SUBTOTAL(3,B3858:B3862)</f>
        <v>5</v>
      </c>
    </row>
    <row r="3864" spans="1:2" hidden="1" outlineLevel="2" x14ac:dyDescent="0.25">
      <c r="B3864" t="s">
        <v>6206</v>
      </c>
    </row>
    <row r="3865" spans="1:2" hidden="1" outlineLevel="2" x14ac:dyDescent="0.25">
      <c r="B3865" t="s">
        <v>6206</v>
      </c>
    </row>
    <row r="3866" spans="1:2" outlineLevel="1" collapsed="1" x14ac:dyDescent="0.25">
      <c r="A3866" s="3" t="s">
        <v>22020</v>
      </c>
      <c r="B3866">
        <f>SUBTOTAL(3,B3864:B3865)</f>
        <v>2</v>
      </c>
    </row>
    <row r="3867" spans="1:2" hidden="1" outlineLevel="2" x14ac:dyDescent="0.25">
      <c r="B3867" t="s">
        <v>4049</v>
      </c>
    </row>
    <row r="3868" spans="1:2" outlineLevel="1" collapsed="1" x14ac:dyDescent="0.25">
      <c r="A3868" s="3" t="s">
        <v>22021</v>
      </c>
      <c r="B3868">
        <f>SUBTOTAL(3,B3867:B3867)</f>
        <v>1</v>
      </c>
    </row>
    <row r="3869" spans="1:2" hidden="1" outlineLevel="2" x14ac:dyDescent="0.25">
      <c r="B3869" t="s">
        <v>20523</v>
      </c>
    </row>
    <row r="3870" spans="1:2" outlineLevel="1" collapsed="1" x14ac:dyDescent="0.25">
      <c r="A3870" s="3" t="s">
        <v>22022</v>
      </c>
      <c r="B3870">
        <f>SUBTOTAL(3,B3869:B3869)</f>
        <v>1</v>
      </c>
    </row>
    <row r="3871" spans="1:2" hidden="1" outlineLevel="2" x14ac:dyDescent="0.25">
      <c r="B3871" t="s">
        <v>3530</v>
      </c>
    </row>
    <row r="3872" spans="1:2" hidden="1" outlineLevel="2" x14ac:dyDescent="0.25">
      <c r="B3872" t="s">
        <v>3530</v>
      </c>
    </row>
    <row r="3873" spans="1:2" outlineLevel="1" collapsed="1" x14ac:dyDescent="0.25">
      <c r="A3873" s="3" t="s">
        <v>22023</v>
      </c>
      <c r="B3873">
        <f>SUBTOTAL(3,B3871:B3872)</f>
        <v>2</v>
      </c>
    </row>
    <row r="3874" spans="1:2" hidden="1" outlineLevel="2" x14ac:dyDescent="0.25">
      <c r="B3874" t="s">
        <v>7973</v>
      </c>
    </row>
    <row r="3875" spans="1:2" hidden="1" outlineLevel="2" x14ac:dyDescent="0.25">
      <c r="B3875" t="s">
        <v>7973</v>
      </c>
    </row>
    <row r="3876" spans="1:2" outlineLevel="1" collapsed="1" x14ac:dyDescent="0.25">
      <c r="A3876" s="3" t="s">
        <v>22024</v>
      </c>
      <c r="B3876">
        <f>SUBTOTAL(3,B3874:B3875)</f>
        <v>2</v>
      </c>
    </row>
    <row r="3877" spans="1:2" hidden="1" outlineLevel="2" x14ac:dyDescent="0.25">
      <c r="B3877" t="s">
        <v>6763</v>
      </c>
    </row>
    <row r="3878" spans="1:2" outlineLevel="1" collapsed="1" x14ac:dyDescent="0.25">
      <c r="A3878" s="3" t="s">
        <v>22025</v>
      </c>
      <c r="B3878">
        <f>SUBTOTAL(3,B3877:B3877)</f>
        <v>1</v>
      </c>
    </row>
    <row r="3879" spans="1:2" hidden="1" outlineLevel="2" x14ac:dyDescent="0.25">
      <c r="B3879" t="s">
        <v>15285</v>
      </c>
    </row>
    <row r="3880" spans="1:2" outlineLevel="1" collapsed="1" x14ac:dyDescent="0.25">
      <c r="A3880" s="3" t="s">
        <v>22026</v>
      </c>
      <c r="B3880">
        <f>SUBTOTAL(3,B3879:B3879)</f>
        <v>1</v>
      </c>
    </row>
    <row r="3881" spans="1:2" hidden="1" outlineLevel="2" x14ac:dyDescent="0.25">
      <c r="B3881" t="s">
        <v>336</v>
      </c>
    </row>
    <row r="3882" spans="1:2" outlineLevel="1" collapsed="1" x14ac:dyDescent="0.25">
      <c r="A3882" s="3" t="s">
        <v>22027</v>
      </c>
      <c r="B3882">
        <f>SUBTOTAL(3,B3881:B3881)</f>
        <v>1</v>
      </c>
    </row>
    <row r="3883" spans="1:2" hidden="1" outlineLevel="2" x14ac:dyDescent="0.25">
      <c r="B3883" t="s">
        <v>15398</v>
      </c>
    </row>
    <row r="3884" spans="1:2" outlineLevel="1" collapsed="1" x14ac:dyDescent="0.25">
      <c r="A3884" s="3" t="s">
        <v>22028</v>
      </c>
      <c r="B3884">
        <f>SUBTOTAL(3,B3883:B3883)</f>
        <v>1</v>
      </c>
    </row>
    <row r="3885" spans="1:2" hidden="1" outlineLevel="2" x14ac:dyDescent="0.25">
      <c r="B3885" t="s">
        <v>484</v>
      </c>
    </row>
    <row r="3886" spans="1:2" hidden="1" outlineLevel="2" x14ac:dyDescent="0.25">
      <c r="B3886" t="s">
        <v>484</v>
      </c>
    </row>
    <row r="3887" spans="1:2" hidden="1" outlineLevel="2" x14ac:dyDescent="0.25">
      <c r="B3887" t="s">
        <v>484</v>
      </c>
    </row>
    <row r="3888" spans="1:2" hidden="1" outlineLevel="2" x14ac:dyDescent="0.25">
      <c r="B3888" t="s">
        <v>484</v>
      </c>
    </row>
    <row r="3889" spans="1:2" hidden="1" outlineLevel="2" x14ac:dyDescent="0.25">
      <c r="B3889" t="s">
        <v>484</v>
      </c>
    </row>
    <row r="3890" spans="1:2" hidden="1" outlineLevel="2" x14ac:dyDescent="0.25">
      <c r="B3890" t="s">
        <v>484</v>
      </c>
    </row>
    <row r="3891" spans="1:2" hidden="1" outlineLevel="2" x14ac:dyDescent="0.25">
      <c r="B3891" t="s">
        <v>484</v>
      </c>
    </row>
    <row r="3892" spans="1:2" hidden="1" outlineLevel="2" x14ac:dyDescent="0.25">
      <c r="B3892" t="s">
        <v>484</v>
      </c>
    </row>
    <row r="3893" spans="1:2" outlineLevel="1" collapsed="1" x14ac:dyDescent="0.25">
      <c r="A3893" s="3" t="s">
        <v>22029</v>
      </c>
      <c r="B3893">
        <f>SUBTOTAL(3,B3885:B3892)</f>
        <v>8</v>
      </c>
    </row>
    <row r="3894" spans="1:2" hidden="1" outlineLevel="2" x14ac:dyDescent="0.25">
      <c r="B3894" t="s">
        <v>11945</v>
      </c>
    </row>
    <row r="3895" spans="1:2" outlineLevel="1" collapsed="1" x14ac:dyDescent="0.25">
      <c r="A3895" s="3" t="s">
        <v>22030</v>
      </c>
      <c r="B3895">
        <f>SUBTOTAL(3,B3894:B3894)</f>
        <v>1</v>
      </c>
    </row>
    <row r="3896" spans="1:2" hidden="1" outlineLevel="2" x14ac:dyDescent="0.25">
      <c r="B3896" t="s">
        <v>6109</v>
      </c>
    </row>
    <row r="3897" spans="1:2" hidden="1" outlineLevel="2" x14ac:dyDescent="0.25">
      <c r="B3897" t="s">
        <v>6109</v>
      </c>
    </row>
    <row r="3898" spans="1:2" outlineLevel="1" collapsed="1" x14ac:dyDescent="0.25">
      <c r="A3898" s="3" t="s">
        <v>22031</v>
      </c>
      <c r="B3898">
        <f>SUBTOTAL(3,B3896:B3897)</f>
        <v>2</v>
      </c>
    </row>
    <row r="3899" spans="1:2" hidden="1" outlineLevel="2" x14ac:dyDescent="0.25">
      <c r="B3899" t="s">
        <v>2070</v>
      </c>
    </row>
    <row r="3900" spans="1:2" hidden="1" outlineLevel="2" x14ac:dyDescent="0.25">
      <c r="B3900" t="s">
        <v>2070</v>
      </c>
    </row>
    <row r="3901" spans="1:2" outlineLevel="1" collapsed="1" x14ac:dyDescent="0.25">
      <c r="A3901" s="3" t="s">
        <v>22032</v>
      </c>
      <c r="B3901">
        <f>SUBTOTAL(3,B3899:B3900)</f>
        <v>2</v>
      </c>
    </row>
    <row r="3902" spans="1:2" hidden="1" outlineLevel="2" x14ac:dyDescent="0.25">
      <c r="B3902" t="s">
        <v>4668</v>
      </c>
    </row>
    <row r="3903" spans="1:2" outlineLevel="1" collapsed="1" x14ac:dyDescent="0.25">
      <c r="A3903" s="3" t="s">
        <v>22033</v>
      </c>
      <c r="B3903">
        <f>SUBTOTAL(3,B3902:B3902)</f>
        <v>1</v>
      </c>
    </row>
    <row r="3904" spans="1:2" hidden="1" outlineLevel="2" x14ac:dyDescent="0.25">
      <c r="B3904" t="s">
        <v>7996</v>
      </c>
    </row>
    <row r="3905" spans="1:2" hidden="1" outlineLevel="2" x14ac:dyDescent="0.25">
      <c r="B3905" t="s">
        <v>7996</v>
      </c>
    </row>
    <row r="3906" spans="1:2" hidden="1" outlineLevel="2" x14ac:dyDescent="0.25">
      <c r="B3906" t="s">
        <v>7996</v>
      </c>
    </row>
    <row r="3907" spans="1:2" outlineLevel="1" collapsed="1" x14ac:dyDescent="0.25">
      <c r="A3907" s="3" t="s">
        <v>22034</v>
      </c>
      <c r="B3907">
        <f>SUBTOTAL(3,B3904:B3906)</f>
        <v>3</v>
      </c>
    </row>
    <row r="3908" spans="1:2" hidden="1" outlineLevel="2" x14ac:dyDescent="0.25">
      <c r="B3908" t="s">
        <v>10458</v>
      </c>
    </row>
    <row r="3909" spans="1:2" outlineLevel="1" collapsed="1" x14ac:dyDescent="0.25">
      <c r="A3909" s="3" t="s">
        <v>22035</v>
      </c>
      <c r="B3909">
        <f>SUBTOTAL(3,B3908:B3908)</f>
        <v>1</v>
      </c>
    </row>
    <row r="3910" spans="1:2" hidden="1" outlineLevel="2" x14ac:dyDescent="0.25">
      <c r="B3910" t="s">
        <v>5867</v>
      </c>
    </row>
    <row r="3911" spans="1:2" outlineLevel="1" collapsed="1" x14ac:dyDescent="0.25">
      <c r="A3911" s="3" t="s">
        <v>22036</v>
      </c>
      <c r="B3911">
        <f>SUBTOTAL(3,B3910:B3910)</f>
        <v>1</v>
      </c>
    </row>
    <row r="3912" spans="1:2" hidden="1" outlineLevel="2" x14ac:dyDescent="0.25">
      <c r="B3912" t="s">
        <v>9916</v>
      </c>
    </row>
    <row r="3913" spans="1:2" outlineLevel="1" collapsed="1" x14ac:dyDescent="0.25">
      <c r="A3913" s="3" t="s">
        <v>22037</v>
      </c>
      <c r="B3913">
        <f>SUBTOTAL(3,B3912:B3912)</f>
        <v>1</v>
      </c>
    </row>
    <row r="3914" spans="1:2" hidden="1" outlineLevel="2" x14ac:dyDescent="0.25">
      <c r="B3914" t="s">
        <v>15528</v>
      </c>
    </row>
    <row r="3915" spans="1:2" outlineLevel="1" collapsed="1" x14ac:dyDescent="0.25">
      <c r="A3915" s="3" t="s">
        <v>22038</v>
      </c>
      <c r="B3915">
        <f>SUBTOTAL(3,B3914:B3914)</f>
        <v>1</v>
      </c>
    </row>
    <row r="3916" spans="1:2" hidden="1" outlineLevel="2" x14ac:dyDescent="0.25">
      <c r="B3916" t="s">
        <v>281</v>
      </c>
    </row>
    <row r="3917" spans="1:2" hidden="1" outlineLevel="2" x14ac:dyDescent="0.25">
      <c r="B3917" t="s">
        <v>281</v>
      </c>
    </row>
    <row r="3918" spans="1:2" outlineLevel="1" collapsed="1" x14ac:dyDescent="0.25">
      <c r="A3918" s="3" t="s">
        <v>22039</v>
      </c>
      <c r="B3918">
        <f>SUBTOTAL(3,B3916:B3917)</f>
        <v>2</v>
      </c>
    </row>
    <row r="3919" spans="1:2" hidden="1" outlineLevel="2" x14ac:dyDescent="0.25">
      <c r="B3919" t="s">
        <v>5690</v>
      </c>
    </row>
    <row r="3920" spans="1:2" hidden="1" outlineLevel="2" x14ac:dyDescent="0.25">
      <c r="B3920" t="s">
        <v>5690</v>
      </c>
    </row>
    <row r="3921" spans="1:2" hidden="1" outlineLevel="2" x14ac:dyDescent="0.25">
      <c r="B3921" t="s">
        <v>5690</v>
      </c>
    </row>
    <row r="3922" spans="1:2" hidden="1" outlineLevel="2" x14ac:dyDescent="0.25">
      <c r="B3922" t="s">
        <v>5690</v>
      </c>
    </row>
    <row r="3923" spans="1:2" outlineLevel="1" collapsed="1" x14ac:dyDescent="0.25">
      <c r="A3923" s="3" t="s">
        <v>22040</v>
      </c>
      <c r="B3923">
        <f>SUBTOTAL(3,B3919:B3922)</f>
        <v>4</v>
      </c>
    </row>
    <row r="3924" spans="1:2" hidden="1" outlineLevel="2" x14ac:dyDescent="0.25">
      <c r="B3924" t="s">
        <v>1353</v>
      </c>
    </row>
    <row r="3925" spans="1:2" hidden="1" outlineLevel="2" x14ac:dyDescent="0.25">
      <c r="B3925" t="s">
        <v>1353</v>
      </c>
    </row>
    <row r="3926" spans="1:2" outlineLevel="1" collapsed="1" x14ac:dyDescent="0.25">
      <c r="A3926" s="3" t="s">
        <v>22041</v>
      </c>
      <c r="B3926">
        <f>SUBTOTAL(3,B3924:B3925)</f>
        <v>2</v>
      </c>
    </row>
    <row r="3927" spans="1:2" hidden="1" outlineLevel="2" x14ac:dyDescent="0.25">
      <c r="B3927" t="s">
        <v>5324</v>
      </c>
    </row>
    <row r="3928" spans="1:2" hidden="1" outlineLevel="2" x14ac:dyDescent="0.25">
      <c r="B3928" t="s">
        <v>5324</v>
      </c>
    </row>
    <row r="3929" spans="1:2" hidden="1" outlineLevel="2" x14ac:dyDescent="0.25">
      <c r="B3929" t="s">
        <v>5324</v>
      </c>
    </row>
    <row r="3930" spans="1:2" hidden="1" outlineLevel="2" x14ac:dyDescent="0.25">
      <c r="B3930" t="s">
        <v>5324</v>
      </c>
    </row>
    <row r="3931" spans="1:2" outlineLevel="1" collapsed="1" x14ac:dyDescent="0.25">
      <c r="A3931" s="3" t="s">
        <v>22042</v>
      </c>
      <c r="B3931">
        <f>SUBTOTAL(3,B3927:B3930)</f>
        <v>4</v>
      </c>
    </row>
    <row r="3932" spans="1:2" hidden="1" outlineLevel="2" x14ac:dyDescent="0.25">
      <c r="B3932" t="s">
        <v>19507</v>
      </c>
    </row>
    <row r="3933" spans="1:2" outlineLevel="1" collapsed="1" x14ac:dyDescent="0.25">
      <c r="A3933" s="3" t="s">
        <v>22043</v>
      </c>
      <c r="B3933">
        <f>SUBTOTAL(3,B3932:B3932)</f>
        <v>1</v>
      </c>
    </row>
    <row r="3934" spans="1:2" hidden="1" outlineLevel="2" x14ac:dyDescent="0.25">
      <c r="B3934" t="s">
        <v>8309</v>
      </c>
    </row>
    <row r="3935" spans="1:2" hidden="1" outlineLevel="2" x14ac:dyDescent="0.25">
      <c r="B3935" t="s">
        <v>8309</v>
      </c>
    </row>
    <row r="3936" spans="1:2" hidden="1" outlineLevel="2" x14ac:dyDescent="0.25">
      <c r="B3936" t="s">
        <v>8309</v>
      </c>
    </row>
    <row r="3937" spans="1:2" hidden="1" outlineLevel="2" x14ac:dyDescent="0.25">
      <c r="B3937" t="s">
        <v>8309</v>
      </c>
    </row>
    <row r="3938" spans="1:2" hidden="1" outlineLevel="2" x14ac:dyDescent="0.25">
      <c r="B3938" t="s">
        <v>8309</v>
      </c>
    </row>
    <row r="3939" spans="1:2" outlineLevel="1" collapsed="1" x14ac:dyDescent="0.25">
      <c r="A3939" s="3" t="s">
        <v>22044</v>
      </c>
      <c r="B3939">
        <f>SUBTOTAL(3,B3934:B3938)</f>
        <v>5</v>
      </c>
    </row>
    <row r="3940" spans="1:2" hidden="1" outlineLevel="2" x14ac:dyDescent="0.25">
      <c r="B3940" t="s">
        <v>7498</v>
      </c>
    </row>
    <row r="3941" spans="1:2" outlineLevel="1" collapsed="1" x14ac:dyDescent="0.25">
      <c r="A3941" s="3" t="s">
        <v>22045</v>
      </c>
      <c r="B3941">
        <f>SUBTOTAL(3,B3940:B3940)</f>
        <v>1</v>
      </c>
    </row>
    <row r="3942" spans="1:2" hidden="1" outlineLevel="2" x14ac:dyDescent="0.25">
      <c r="B3942" t="s">
        <v>1637</v>
      </c>
    </row>
    <row r="3943" spans="1:2" outlineLevel="1" collapsed="1" x14ac:dyDescent="0.25">
      <c r="A3943" s="3" t="s">
        <v>22046</v>
      </c>
      <c r="B3943">
        <f>SUBTOTAL(3,B3942:B3942)</f>
        <v>1</v>
      </c>
    </row>
    <row r="3944" spans="1:2" hidden="1" outlineLevel="2" x14ac:dyDescent="0.25">
      <c r="B3944" t="s">
        <v>2522</v>
      </c>
    </row>
    <row r="3945" spans="1:2" hidden="1" outlineLevel="2" x14ac:dyDescent="0.25">
      <c r="B3945" t="s">
        <v>2522</v>
      </c>
    </row>
    <row r="3946" spans="1:2" outlineLevel="1" collapsed="1" x14ac:dyDescent="0.25">
      <c r="A3946" s="3" t="s">
        <v>22047</v>
      </c>
      <c r="B3946">
        <f>SUBTOTAL(3,B3944:B3945)</f>
        <v>2</v>
      </c>
    </row>
    <row r="3947" spans="1:2" hidden="1" outlineLevel="2" x14ac:dyDescent="0.25">
      <c r="B3947" t="s">
        <v>18330</v>
      </c>
    </row>
    <row r="3948" spans="1:2" outlineLevel="1" collapsed="1" x14ac:dyDescent="0.25">
      <c r="A3948" s="3" t="s">
        <v>22048</v>
      </c>
      <c r="B3948">
        <f>SUBTOTAL(3,B3947:B3947)</f>
        <v>1</v>
      </c>
    </row>
    <row r="3949" spans="1:2" hidden="1" outlineLevel="2" x14ac:dyDescent="0.25">
      <c r="B3949" t="s">
        <v>15799</v>
      </c>
    </row>
    <row r="3950" spans="1:2" outlineLevel="1" collapsed="1" x14ac:dyDescent="0.25">
      <c r="A3950" s="3" t="s">
        <v>22049</v>
      </c>
      <c r="B3950">
        <f>SUBTOTAL(3,B3949:B3949)</f>
        <v>1</v>
      </c>
    </row>
    <row r="3951" spans="1:2" hidden="1" outlineLevel="2" x14ac:dyDescent="0.25">
      <c r="B3951" t="s">
        <v>18475</v>
      </c>
    </row>
    <row r="3952" spans="1:2" outlineLevel="1" collapsed="1" x14ac:dyDescent="0.25">
      <c r="A3952" s="3" t="s">
        <v>22050</v>
      </c>
      <c r="B3952">
        <f>SUBTOTAL(3,B3951:B3951)</f>
        <v>1</v>
      </c>
    </row>
    <row r="3953" spans="1:2" hidden="1" outlineLevel="2" x14ac:dyDescent="0.25">
      <c r="B3953" t="s">
        <v>20678</v>
      </c>
    </row>
    <row r="3954" spans="1:2" outlineLevel="1" collapsed="1" x14ac:dyDescent="0.25">
      <c r="A3954" s="3" t="s">
        <v>22051</v>
      </c>
      <c r="B3954">
        <f>SUBTOTAL(3,B3953:B3953)</f>
        <v>1</v>
      </c>
    </row>
    <row r="3955" spans="1:2" hidden="1" outlineLevel="2" x14ac:dyDescent="0.25">
      <c r="B3955" t="s">
        <v>7704</v>
      </c>
    </row>
    <row r="3956" spans="1:2" outlineLevel="1" collapsed="1" x14ac:dyDescent="0.25">
      <c r="A3956" s="3" t="s">
        <v>22052</v>
      </c>
      <c r="B3956">
        <f>SUBTOTAL(3,B3955:B3955)</f>
        <v>1</v>
      </c>
    </row>
    <row r="3957" spans="1:2" hidden="1" outlineLevel="2" x14ac:dyDescent="0.25">
      <c r="B3957" t="s">
        <v>8065</v>
      </c>
    </row>
    <row r="3958" spans="1:2" outlineLevel="1" collapsed="1" x14ac:dyDescent="0.25">
      <c r="A3958" s="3" t="s">
        <v>22053</v>
      </c>
      <c r="B3958">
        <f>SUBTOTAL(3,B3957:B3957)</f>
        <v>1</v>
      </c>
    </row>
    <row r="3959" spans="1:2" hidden="1" outlineLevel="2" x14ac:dyDescent="0.25">
      <c r="B3959" t="s">
        <v>16368</v>
      </c>
    </row>
    <row r="3960" spans="1:2" outlineLevel="1" collapsed="1" x14ac:dyDescent="0.25">
      <c r="A3960" s="3" t="s">
        <v>22054</v>
      </c>
      <c r="B3960">
        <f>SUBTOTAL(3,B3959:B3959)</f>
        <v>1</v>
      </c>
    </row>
    <row r="3961" spans="1:2" hidden="1" outlineLevel="2" x14ac:dyDescent="0.25">
      <c r="B3961" t="s">
        <v>9972</v>
      </c>
    </row>
    <row r="3962" spans="1:2" hidden="1" outlineLevel="2" x14ac:dyDescent="0.25">
      <c r="B3962" t="s">
        <v>9972</v>
      </c>
    </row>
    <row r="3963" spans="1:2" hidden="1" outlineLevel="2" x14ac:dyDescent="0.25">
      <c r="B3963" t="s">
        <v>9972</v>
      </c>
    </row>
    <row r="3964" spans="1:2" outlineLevel="1" collapsed="1" x14ac:dyDescent="0.25">
      <c r="A3964" s="3" t="s">
        <v>22055</v>
      </c>
      <c r="B3964">
        <f>SUBTOTAL(3,B3961:B3963)</f>
        <v>3</v>
      </c>
    </row>
    <row r="3965" spans="1:2" hidden="1" outlineLevel="2" x14ac:dyDescent="0.25">
      <c r="B3965" t="s">
        <v>958</v>
      </c>
    </row>
    <row r="3966" spans="1:2" outlineLevel="1" collapsed="1" x14ac:dyDescent="0.25">
      <c r="A3966" s="3" t="s">
        <v>22056</v>
      </c>
      <c r="B3966">
        <f>SUBTOTAL(3,B3965:B3965)</f>
        <v>1</v>
      </c>
    </row>
    <row r="3967" spans="1:2" hidden="1" outlineLevel="2" x14ac:dyDescent="0.25">
      <c r="B3967" t="s">
        <v>5667</v>
      </c>
    </row>
    <row r="3968" spans="1:2" outlineLevel="1" collapsed="1" x14ac:dyDescent="0.25">
      <c r="A3968" s="3" t="s">
        <v>22057</v>
      </c>
      <c r="B3968">
        <f>SUBTOTAL(3,B3967:B3967)</f>
        <v>1</v>
      </c>
    </row>
    <row r="3969" spans="1:2" hidden="1" outlineLevel="2" x14ac:dyDescent="0.25">
      <c r="B3969" t="s">
        <v>9539</v>
      </c>
    </row>
    <row r="3970" spans="1:2" outlineLevel="1" collapsed="1" x14ac:dyDescent="0.25">
      <c r="A3970" s="3" t="s">
        <v>22058</v>
      </c>
      <c r="B3970">
        <f>SUBTOTAL(3,B3969:B3969)</f>
        <v>1</v>
      </c>
    </row>
    <row r="3971" spans="1:2" hidden="1" outlineLevel="2" x14ac:dyDescent="0.25">
      <c r="B3971" t="s">
        <v>20986</v>
      </c>
    </row>
    <row r="3972" spans="1:2" outlineLevel="1" collapsed="1" x14ac:dyDescent="0.25">
      <c r="A3972" s="3" t="s">
        <v>22059</v>
      </c>
      <c r="B3972">
        <f>SUBTOTAL(3,B3971:B3971)</f>
        <v>1</v>
      </c>
    </row>
    <row r="3973" spans="1:2" hidden="1" outlineLevel="2" x14ac:dyDescent="0.25">
      <c r="B3973" t="s">
        <v>6888</v>
      </c>
    </row>
    <row r="3974" spans="1:2" outlineLevel="1" collapsed="1" x14ac:dyDescent="0.25">
      <c r="A3974" s="3" t="s">
        <v>22060</v>
      </c>
      <c r="B3974">
        <f>SUBTOTAL(3,B3973:B3973)</f>
        <v>1</v>
      </c>
    </row>
    <row r="3975" spans="1:2" hidden="1" outlineLevel="2" x14ac:dyDescent="0.25">
      <c r="B3975" t="s">
        <v>13828</v>
      </c>
    </row>
    <row r="3976" spans="1:2" outlineLevel="1" collapsed="1" x14ac:dyDescent="0.25">
      <c r="A3976" s="3" t="s">
        <v>22061</v>
      </c>
      <c r="B3976">
        <f>SUBTOTAL(3,B3975:B3975)</f>
        <v>1</v>
      </c>
    </row>
    <row r="3977" spans="1:2" hidden="1" outlineLevel="2" x14ac:dyDescent="0.25">
      <c r="B3977" t="s">
        <v>11652</v>
      </c>
    </row>
    <row r="3978" spans="1:2" outlineLevel="1" collapsed="1" x14ac:dyDescent="0.25">
      <c r="A3978" s="3" t="s">
        <v>22062</v>
      </c>
      <c r="B3978">
        <f>SUBTOTAL(3,B3977:B3977)</f>
        <v>1</v>
      </c>
    </row>
    <row r="3979" spans="1:2" hidden="1" outlineLevel="2" x14ac:dyDescent="0.25">
      <c r="B3979" t="s">
        <v>8533</v>
      </c>
    </row>
    <row r="3980" spans="1:2" outlineLevel="1" collapsed="1" x14ac:dyDescent="0.25">
      <c r="A3980" s="3" t="s">
        <v>22063</v>
      </c>
      <c r="B3980">
        <f>SUBTOTAL(3,B3979:B3979)</f>
        <v>1</v>
      </c>
    </row>
    <row r="3981" spans="1:2" hidden="1" outlineLevel="2" x14ac:dyDescent="0.25">
      <c r="B3981" t="s">
        <v>18862</v>
      </c>
    </row>
    <row r="3982" spans="1:2" outlineLevel="1" collapsed="1" x14ac:dyDescent="0.25">
      <c r="A3982" s="3" t="s">
        <v>22064</v>
      </c>
      <c r="B3982">
        <f>SUBTOTAL(3,B3981:B3981)</f>
        <v>1</v>
      </c>
    </row>
    <row r="3983" spans="1:2" hidden="1" outlineLevel="2" x14ac:dyDescent="0.25">
      <c r="B3983" t="s">
        <v>17889</v>
      </c>
    </row>
    <row r="3984" spans="1:2" outlineLevel="1" collapsed="1" x14ac:dyDescent="0.25">
      <c r="A3984" s="3" t="s">
        <v>22065</v>
      </c>
      <c r="B3984">
        <f>SUBTOTAL(3,B3983:B3983)</f>
        <v>1</v>
      </c>
    </row>
    <row r="3985" spans="1:2" hidden="1" outlineLevel="2" x14ac:dyDescent="0.25">
      <c r="B3985" t="s">
        <v>17186</v>
      </c>
    </row>
    <row r="3986" spans="1:2" outlineLevel="1" collapsed="1" x14ac:dyDescent="0.25">
      <c r="A3986" s="3" t="s">
        <v>22066</v>
      </c>
      <c r="B3986">
        <f>SUBTOTAL(3,B3985:B3985)</f>
        <v>1</v>
      </c>
    </row>
    <row r="3987" spans="1:2" hidden="1" outlineLevel="2" x14ac:dyDescent="0.25">
      <c r="B3987" t="s">
        <v>18323</v>
      </c>
    </row>
    <row r="3988" spans="1:2" outlineLevel="1" collapsed="1" x14ac:dyDescent="0.25">
      <c r="A3988" s="3" t="s">
        <v>22067</v>
      </c>
      <c r="B3988">
        <f>SUBTOTAL(3,B3987:B3987)</f>
        <v>1</v>
      </c>
    </row>
    <row r="3989" spans="1:2" hidden="1" outlineLevel="2" x14ac:dyDescent="0.25">
      <c r="B3989" t="s">
        <v>895</v>
      </c>
    </row>
    <row r="3990" spans="1:2" hidden="1" outlineLevel="2" x14ac:dyDescent="0.25">
      <c r="B3990" t="s">
        <v>895</v>
      </c>
    </row>
    <row r="3991" spans="1:2" hidden="1" outlineLevel="2" x14ac:dyDescent="0.25">
      <c r="B3991" t="s">
        <v>895</v>
      </c>
    </row>
    <row r="3992" spans="1:2" hidden="1" outlineLevel="2" x14ac:dyDescent="0.25">
      <c r="B3992" t="s">
        <v>895</v>
      </c>
    </row>
    <row r="3993" spans="1:2" outlineLevel="1" collapsed="1" x14ac:dyDescent="0.25">
      <c r="A3993" s="3" t="s">
        <v>22068</v>
      </c>
      <c r="B3993">
        <f>SUBTOTAL(3,B3989:B3992)</f>
        <v>4</v>
      </c>
    </row>
    <row r="3994" spans="1:2" hidden="1" outlineLevel="2" x14ac:dyDescent="0.25">
      <c r="B3994" t="s">
        <v>1908</v>
      </c>
    </row>
    <row r="3995" spans="1:2" hidden="1" outlineLevel="2" x14ac:dyDescent="0.25">
      <c r="B3995" t="s">
        <v>1908</v>
      </c>
    </row>
    <row r="3996" spans="1:2" hidden="1" outlineLevel="2" x14ac:dyDescent="0.25">
      <c r="B3996" t="s">
        <v>1908</v>
      </c>
    </row>
    <row r="3997" spans="1:2" outlineLevel="1" collapsed="1" x14ac:dyDescent="0.25">
      <c r="A3997" s="3" t="s">
        <v>22069</v>
      </c>
      <c r="B3997">
        <f>SUBTOTAL(3,B3994:B3996)</f>
        <v>3</v>
      </c>
    </row>
    <row r="3998" spans="1:2" hidden="1" outlineLevel="2" x14ac:dyDescent="0.25">
      <c r="B3998" t="s">
        <v>11486</v>
      </c>
    </row>
    <row r="3999" spans="1:2" outlineLevel="1" collapsed="1" x14ac:dyDescent="0.25">
      <c r="A3999" s="3" t="s">
        <v>22070</v>
      </c>
      <c r="B3999">
        <f>SUBTOTAL(3,B3998:B3998)</f>
        <v>1</v>
      </c>
    </row>
    <row r="4000" spans="1:2" hidden="1" outlineLevel="2" x14ac:dyDescent="0.25">
      <c r="B4000" t="s">
        <v>14518</v>
      </c>
    </row>
    <row r="4001" spans="1:2" hidden="1" outlineLevel="2" x14ac:dyDescent="0.25">
      <c r="B4001" t="s">
        <v>14518</v>
      </c>
    </row>
    <row r="4002" spans="1:2" hidden="1" outlineLevel="2" x14ac:dyDescent="0.25">
      <c r="B4002" t="s">
        <v>14518</v>
      </c>
    </row>
    <row r="4003" spans="1:2" outlineLevel="1" collapsed="1" x14ac:dyDescent="0.25">
      <c r="A4003" s="3" t="s">
        <v>22071</v>
      </c>
      <c r="B4003">
        <f>SUBTOTAL(3,B4000:B4002)</f>
        <v>3</v>
      </c>
    </row>
    <row r="4004" spans="1:2" hidden="1" outlineLevel="2" x14ac:dyDescent="0.25">
      <c r="B4004" t="s">
        <v>6009</v>
      </c>
    </row>
    <row r="4005" spans="1:2" hidden="1" outlineLevel="2" x14ac:dyDescent="0.25">
      <c r="B4005" t="s">
        <v>6009</v>
      </c>
    </row>
    <row r="4006" spans="1:2" hidden="1" outlineLevel="2" x14ac:dyDescent="0.25">
      <c r="B4006" t="s">
        <v>6009</v>
      </c>
    </row>
    <row r="4007" spans="1:2" hidden="1" outlineLevel="2" x14ac:dyDescent="0.25">
      <c r="B4007" t="s">
        <v>6009</v>
      </c>
    </row>
    <row r="4008" spans="1:2" hidden="1" outlineLevel="2" x14ac:dyDescent="0.25">
      <c r="B4008" t="s">
        <v>6009</v>
      </c>
    </row>
    <row r="4009" spans="1:2" outlineLevel="1" collapsed="1" x14ac:dyDescent="0.25">
      <c r="A4009" s="3" t="s">
        <v>22072</v>
      </c>
      <c r="B4009">
        <f>SUBTOTAL(3,B4004:B4008)</f>
        <v>5</v>
      </c>
    </row>
    <row r="4010" spans="1:2" hidden="1" outlineLevel="2" x14ac:dyDescent="0.25">
      <c r="B4010" t="s">
        <v>17445</v>
      </c>
    </row>
    <row r="4011" spans="1:2" outlineLevel="1" collapsed="1" x14ac:dyDescent="0.25">
      <c r="A4011" s="3" t="s">
        <v>22073</v>
      </c>
      <c r="B4011">
        <f>SUBTOTAL(3,B4010:B4010)</f>
        <v>1</v>
      </c>
    </row>
    <row r="4012" spans="1:2" hidden="1" outlineLevel="2" x14ac:dyDescent="0.25">
      <c r="B4012" t="s">
        <v>18758</v>
      </c>
    </row>
    <row r="4013" spans="1:2" outlineLevel="1" collapsed="1" x14ac:dyDescent="0.25">
      <c r="A4013" s="3" t="s">
        <v>22074</v>
      </c>
      <c r="B4013">
        <f>SUBTOTAL(3,B4012:B4012)</f>
        <v>1</v>
      </c>
    </row>
    <row r="4014" spans="1:2" hidden="1" outlineLevel="2" x14ac:dyDescent="0.25">
      <c r="B4014" t="s">
        <v>14632</v>
      </c>
    </row>
    <row r="4015" spans="1:2" outlineLevel="1" collapsed="1" x14ac:dyDescent="0.25">
      <c r="A4015" s="3" t="s">
        <v>22075</v>
      </c>
      <c r="B4015">
        <f>SUBTOTAL(3,B4014:B4014)</f>
        <v>1</v>
      </c>
    </row>
    <row r="4016" spans="1:2" hidden="1" outlineLevel="2" x14ac:dyDescent="0.25">
      <c r="B4016" t="s">
        <v>17668</v>
      </c>
    </row>
    <row r="4017" spans="1:2" outlineLevel="1" collapsed="1" x14ac:dyDescent="0.25">
      <c r="A4017" s="3" t="s">
        <v>22076</v>
      </c>
      <c r="B4017">
        <f>SUBTOTAL(3,B4016:B4016)</f>
        <v>1</v>
      </c>
    </row>
    <row r="4018" spans="1:2" hidden="1" outlineLevel="2" x14ac:dyDescent="0.25">
      <c r="B4018" t="s">
        <v>1265</v>
      </c>
    </row>
    <row r="4019" spans="1:2" outlineLevel="1" collapsed="1" x14ac:dyDescent="0.25">
      <c r="A4019" s="3" t="s">
        <v>22077</v>
      </c>
      <c r="B4019">
        <f>SUBTOTAL(3,B4018:B4018)</f>
        <v>1</v>
      </c>
    </row>
    <row r="4020" spans="1:2" hidden="1" outlineLevel="2" x14ac:dyDescent="0.25">
      <c r="B4020" t="s">
        <v>20407</v>
      </c>
    </row>
    <row r="4021" spans="1:2" outlineLevel="1" collapsed="1" x14ac:dyDescent="0.25">
      <c r="A4021" s="3" t="s">
        <v>22078</v>
      </c>
      <c r="B4021">
        <f>SUBTOTAL(3,B4020:B4020)</f>
        <v>1</v>
      </c>
    </row>
    <row r="4022" spans="1:2" hidden="1" outlineLevel="2" x14ac:dyDescent="0.25">
      <c r="B4022" t="s">
        <v>10997</v>
      </c>
    </row>
    <row r="4023" spans="1:2" outlineLevel="1" collapsed="1" x14ac:dyDescent="0.25">
      <c r="A4023" s="3" t="s">
        <v>22079</v>
      </c>
      <c r="B4023">
        <f>SUBTOTAL(3,B4022:B4022)</f>
        <v>1</v>
      </c>
    </row>
    <row r="4024" spans="1:2" hidden="1" outlineLevel="2" x14ac:dyDescent="0.25">
      <c r="B4024" t="s">
        <v>18460</v>
      </c>
    </row>
    <row r="4025" spans="1:2" outlineLevel="1" collapsed="1" x14ac:dyDescent="0.25">
      <c r="A4025" s="3" t="s">
        <v>22080</v>
      </c>
      <c r="B4025">
        <f>SUBTOTAL(3,B4024:B4024)</f>
        <v>1</v>
      </c>
    </row>
    <row r="4026" spans="1:2" hidden="1" outlineLevel="2" x14ac:dyDescent="0.25">
      <c r="B4026" t="s">
        <v>17206</v>
      </c>
    </row>
    <row r="4027" spans="1:2" outlineLevel="1" collapsed="1" x14ac:dyDescent="0.25">
      <c r="A4027" s="3" t="s">
        <v>22081</v>
      </c>
      <c r="B4027">
        <f>SUBTOTAL(3,B4026:B4026)</f>
        <v>1</v>
      </c>
    </row>
    <row r="4028" spans="1:2" hidden="1" outlineLevel="2" x14ac:dyDescent="0.25">
      <c r="B4028" t="s">
        <v>1689</v>
      </c>
    </row>
    <row r="4029" spans="1:2" outlineLevel="1" collapsed="1" x14ac:dyDescent="0.25">
      <c r="A4029" s="3" t="s">
        <v>22082</v>
      </c>
      <c r="B4029">
        <f>SUBTOTAL(3,B4028:B4028)</f>
        <v>1</v>
      </c>
    </row>
    <row r="4030" spans="1:2" hidden="1" outlineLevel="2" x14ac:dyDescent="0.25">
      <c r="B4030" t="s">
        <v>1020</v>
      </c>
    </row>
    <row r="4031" spans="1:2" hidden="1" outlineLevel="2" x14ac:dyDescent="0.25">
      <c r="B4031" t="s">
        <v>1020</v>
      </c>
    </row>
    <row r="4032" spans="1:2" hidden="1" outlineLevel="2" x14ac:dyDescent="0.25">
      <c r="B4032" t="s">
        <v>1020</v>
      </c>
    </row>
    <row r="4033" spans="1:2" hidden="1" outlineLevel="2" x14ac:dyDescent="0.25">
      <c r="B4033" t="s">
        <v>1020</v>
      </c>
    </row>
    <row r="4034" spans="1:2" hidden="1" outlineLevel="2" x14ac:dyDescent="0.25">
      <c r="B4034" t="s">
        <v>1020</v>
      </c>
    </row>
    <row r="4035" spans="1:2" hidden="1" outlineLevel="2" x14ac:dyDescent="0.25">
      <c r="B4035" t="s">
        <v>1020</v>
      </c>
    </row>
    <row r="4036" spans="1:2" hidden="1" outlineLevel="2" x14ac:dyDescent="0.25">
      <c r="B4036" t="s">
        <v>1020</v>
      </c>
    </row>
    <row r="4037" spans="1:2" hidden="1" outlineLevel="2" x14ac:dyDescent="0.25">
      <c r="B4037" t="s">
        <v>1020</v>
      </c>
    </row>
    <row r="4038" spans="1:2" hidden="1" outlineLevel="2" x14ac:dyDescent="0.25">
      <c r="B4038" t="s">
        <v>1020</v>
      </c>
    </row>
    <row r="4039" spans="1:2" outlineLevel="1" collapsed="1" x14ac:dyDescent="0.25">
      <c r="A4039" s="3" t="s">
        <v>22083</v>
      </c>
      <c r="B4039">
        <f>SUBTOTAL(3,B4030:B4038)</f>
        <v>9</v>
      </c>
    </row>
    <row r="4040" spans="1:2" hidden="1" outlineLevel="2" x14ac:dyDescent="0.25">
      <c r="B4040" t="s">
        <v>1825</v>
      </c>
    </row>
    <row r="4041" spans="1:2" outlineLevel="1" collapsed="1" x14ac:dyDescent="0.25">
      <c r="A4041" s="3" t="s">
        <v>22084</v>
      </c>
      <c r="B4041">
        <f>SUBTOTAL(3,B4040:B4040)</f>
        <v>1</v>
      </c>
    </row>
    <row r="4042" spans="1:2" hidden="1" outlineLevel="2" x14ac:dyDescent="0.25">
      <c r="B4042" t="s">
        <v>9662</v>
      </c>
    </row>
    <row r="4043" spans="1:2" outlineLevel="1" collapsed="1" x14ac:dyDescent="0.25">
      <c r="A4043" s="3" t="s">
        <v>22085</v>
      </c>
      <c r="B4043">
        <f>SUBTOTAL(3,B4042:B4042)</f>
        <v>1</v>
      </c>
    </row>
    <row r="4044" spans="1:2" hidden="1" outlineLevel="2" x14ac:dyDescent="0.25">
      <c r="B4044" t="s">
        <v>3455</v>
      </c>
    </row>
    <row r="4045" spans="1:2" outlineLevel="1" collapsed="1" x14ac:dyDescent="0.25">
      <c r="A4045" s="3" t="s">
        <v>22086</v>
      </c>
      <c r="B4045">
        <f>SUBTOTAL(3,B4044:B4044)</f>
        <v>1</v>
      </c>
    </row>
    <row r="4046" spans="1:2" hidden="1" outlineLevel="2" x14ac:dyDescent="0.25">
      <c r="B4046" t="s">
        <v>2455</v>
      </c>
    </row>
    <row r="4047" spans="1:2" outlineLevel="1" collapsed="1" x14ac:dyDescent="0.25">
      <c r="A4047" s="3" t="s">
        <v>22087</v>
      </c>
      <c r="B4047">
        <f>SUBTOTAL(3,B4046:B4046)</f>
        <v>1</v>
      </c>
    </row>
    <row r="4048" spans="1:2" hidden="1" outlineLevel="2" x14ac:dyDescent="0.25">
      <c r="B4048" t="s">
        <v>4136</v>
      </c>
    </row>
    <row r="4049" spans="1:2" hidden="1" outlineLevel="2" x14ac:dyDescent="0.25">
      <c r="B4049" t="s">
        <v>4136</v>
      </c>
    </row>
    <row r="4050" spans="1:2" outlineLevel="1" collapsed="1" x14ac:dyDescent="0.25">
      <c r="A4050" s="3" t="s">
        <v>22088</v>
      </c>
      <c r="B4050">
        <f>SUBTOTAL(3,B4048:B4049)</f>
        <v>2</v>
      </c>
    </row>
    <row r="4051" spans="1:2" hidden="1" outlineLevel="2" x14ac:dyDescent="0.25">
      <c r="B4051" t="s">
        <v>20956</v>
      </c>
    </row>
    <row r="4052" spans="1:2" outlineLevel="1" collapsed="1" x14ac:dyDescent="0.25">
      <c r="A4052" s="3" t="s">
        <v>22089</v>
      </c>
      <c r="B4052">
        <f>SUBTOTAL(3,B4051:B4051)</f>
        <v>1</v>
      </c>
    </row>
    <row r="4053" spans="1:2" hidden="1" outlineLevel="2" x14ac:dyDescent="0.25">
      <c r="B4053" t="s">
        <v>374</v>
      </c>
    </row>
    <row r="4054" spans="1:2" outlineLevel="1" collapsed="1" x14ac:dyDescent="0.25">
      <c r="A4054" s="3" t="s">
        <v>22090</v>
      </c>
      <c r="B4054">
        <f>SUBTOTAL(3,B4053:B4053)</f>
        <v>1</v>
      </c>
    </row>
    <row r="4055" spans="1:2" hidden="1" outlineLevel="2" x14ac:dyDescent="0.25">
      <c r="B4055" t="s">
        <v>20326</v>
      </c>
    </row>
    <row r="4056" spans="1:2" outlineLevel="1" collapsed="1" x14ac:dyDescent="0.25">
      <c r="A4056" s="3" t="s">
        <v>22091</v>
      </c>
      <c r="B4056">
        <f>SUBTOTAL(3,B4055:B4055)</f>
        <v>1</v>
      </c>
    </row>
    <row r="4057" spans="1:2" hidden="1" outlineLevel="2" x14ac:dyDescent="0.25">
      <c r="B4057" t="s">
        <v>409</v>
      </c>
    </row>
    <row r="4058" spans="1:2" hidden="1" outlineLevel="2" x14ac:dyDescent="0.25">
      <c r="B4058" t="s">
        <v>409</v>
      </c>
    </row>
    <row r="4059" spans="1:2" outlineLevel="1" collapsed="1" x14ac:dyDescent="0.25">
      <c r="A4059" s="3" t="s">
        <v>22092</v>
      </c>
      <c r="B4059">
        <f>SUBTOTAL(3,B4057:B4058)</f>
        <v>2</v>
      </c>
    </row>
    <row r="4060" spans="1:2" hidden="1" outlineLevel="2" x14ac:dyDescent="0.25">
      <c r="B4060" t="s">
        <v>2056</v>
      </c>
    </row>
    <row r="4061" spans="1:2" hidden="1" outlineLevel="2" x14ac:dyDescent="0.25">
      <c r="B4061" t="s">
        <v>2056</v>
      </c>
    </row>
    <row r="4062" spans="1:2" hidden="1" outlineLevel="2" x14ac:dyDescent="0.25">
      <c r="B4062" t="s">
        <v>2056</v>
      </c>
    </row>
    <row r="4063" spans="1:2" outlineLevel="1" collapsed="1" x14ac:dyDescent="0.25">
      <c r="A4063" s="3" t="s">
        <v>22093</v>
      </c>
      <c r="B4063">
        <f>SUBTOTAL(3,B4060:B4062)</f>
        <v>3</v>
      </c>
    </row>
    <row r="4064" spans="1:2" hidden="1" outlineLevel="2" x14ac:dyDescent="0.25">
      <c r="B4064" t="s">
        <v>12701</v>
      </c>
    </row>
    <row r="4065" spans="1:2" outlineLevel="1" collapsed="1" x14ac:dyDescent="0.25">
      <c r="A4065" s="3" t="s">
        <v>22094</v>
      </c>
      <c r="B4065">
        <f>SUBTOTAL(3,B4064:B4064)</f>
        <v>1</v>
      </c>
    </row>
    <row r="4066" spans="1:2" hidden="1" outlineLevel="2" x14ac:dyDescent="0.25">
      <c r="B4066" t="s">
        <v>3614</v>
      </c>
    </row>
    <row r="4067" spans="1:2" hidden="1" outlineLevel="2" x14ac:dyDescent="0.25">
      <c r="B4067" t="s">
        <v>3614</v>
      </c>
    </row>
    <row r="4068" spans="1:2" hidden="1" outlineLevel="2" x14ac:dyDescent="0.25">
      <c r="B4068" t="s">
        <v>3614</v>
      </c>
    </row>
    <row r="4069" spans="1:2" outlineLevel="1" collapsed="1" x14ac:dyDescent="0.25">
      <c r="A4069" s="3" t="s">
        <v>22095</v>
      </c>
      <c r="B4069">
        <f>SUBTOTAL(3,B4066:B4068)</f>
        <v>3</v>
      </c>
    </row>
    <row r="4070" spans="1:2" hidden="1" outlineLevel="2" x14ac:dyDescent="0.25">
      <c r="B4070" t="s">
        <v>7654</v>
      </c>
    </row>
    <row r="4071" spans="1:2" hidden="1" outlineLevel="2" x14ac:dyDescent="0.25">
      <c r="B4071" t="s">
        <v>7654</v>
      </c>
    </row>
    <row r="4072" spans="1:2" hidden="1" outlineLevel="2" x14ac:dyDescent="0.25">
      <c r="B4072" t="s">
        <v>7654</v>
      </c>
    </row>
    <row r="4073" spans="1:2" outlineLevel="1" collapsed="1" x14ac:dyDescent="0.25">
      <c r="A4073" s="3" t="s">
        <v>22096</v>
      </c>
      <c r="B4073">
        <f>SUBTOTAL(3,B4070:B4072)</f>
        <v>3</v>
      </c>
    </row>
    <row r="4074" spans="1:2" hidden="1" outlineLevel="2" x14ac:dyDescent="0.25">
      <c r="B4074" t="s">
        <v>9095</v>
      </c>
    </row>
    <row r="4075" spans="1:2" hidden="1" outlineLevel="2" x14ac:dyDescent="0.25">
      <c r="B4075" t="s">
        <v>9095</v>
      </c>
    </row>
    <row r="4076" spans="1:2" hidden="1" outlineLevel="2" x14ac:dyDescent="0.25">
      <c r="B4076" t="s">
        <v>9095</v>
      </c>
    </row>
    <row r="4077" spans="1:2" outlineLevel="1" collapsed="1" x14ac:dyDescent="0.25">
      <c r="A4077" s="3" t="s">
        <v>22097</v>
      </c>
      <c r="B4077">
        <f>SUBTOTAL(3,B4074:B4076)</f>
        <v>3</v>
      </c>
    </row>
    <row r="4078" spans="1:2" hidden="1" outlineLevel="2" x14ac:dyDescent="0.25">
      <c r="B4078" t="s">
        <v>12223</v>
      </c>
    </row>
    <row r="4079" spans="1:2" outlineLevel="1" collapsed="1" x14ac:dyDescent="0.25">
      <c r="A4079" s="3" t="s">
        <v>22098</v>
      </c>
      <c r="B4079">
        <f>SUBTOTAL(3,B4078:B4078)</f>
        <v>1</v>
      </c>
    </row>
    <row r="4080" spans="1:2" hidden="1" outlineLevel="2" x14ac:dyDescent="0.25">
      <c r="B4080" t="s">
        <v>6406</v>
      </c>
    </row>
    <row r="4081" spans="1:2" outlineLevel="1" collapsed="1" x14ac:dyDescent="0.25">
      <c r="A4081" s="3" t="s">
        <v>22099</v>
      </c>
      <c r="B4081">
        <f>SUBTOTAL(3,B4080:B4080)</f>
        <v>1</v>
      </c>
    </row>
    <row r="4082" spans="1:2" hidden="1" outlineLevel="2" x14ac:dyDescent="0.25">
      <c r="B4082" t="s">
        <v>7362</v>
      </c>
    </row>
    <row r="4083" spans="1:2" outlineLevel="1" collapsed="1" x14ac:dyDescent="0.25">
      <c r="A4083" s="3" t="s">
        <v>22100</v>
      </c>
      <c r="B4083">
        <f>SUBTOTAL(3,B4082:B4082)</f>
        <v>1</v>
      </c>
    </row>
    <row r="4084" spans="1:2" hidden="1" outlineLevel="2" x14ac:dyDescent="0.25">
      <c r="B4084" t="s">
        <v>7609</v>
      </c>
    </row>
    <row r="4085" spans="1:2" outlineLevel="1" collapsed="1" x14ac:dyDescent="0.25">
      <c r="A4085" s="3" t="s">
        <v>22101</v>
      </c>
      <c r="B4085">
        <f>SUBTOTAL(3,B4084:B4084)</f>
        <v>1</v>
      </c>
    </row>
    <row r="4086" spans="1:2" hidden="1" outlineLevel="2" x14ac:dyDescent="0.25">
      <c r="B4086" t="s">
        <v>1306</v>
      </c>
    </row>
    <row r="4087" spans="1:2" hidden="1" outlineLevel="2" x14ac:dyDescent="0.25">
      <c r="B4087" t="s">
        <v>1306</v>
      </c>
    </row>
    <row r="4088" spans="1:2" hidden="1" outlineLevel="2" x14ac:dyDescent="0.25">
      <c r="B4088" t="s">
        <v>1306</v>
      </c>
    </row>
    <row r="4089" spans="1:2" hidden="1" outlineLevel="2" x14ac:dyDescent="0.25">
      <c r="B4089" t="s">
        <v>1306</v>
      </c>
    </row>
    <row r="4090" spans="1:2" outlineLevel="1" collapsed="1" x14ac:dyDescent="0.25">
      <c r="A4090" s="3" t="s">
        <v>22102</v>
      </c>
      <c r="B4090">
        <f>SUBTOTAL(3,B4086:B4089)</f>
        <v>4</v>
      </c>
    </row>
    <row r="4091" spans="1:2" hidden="1" outlineLevel="2" x14ac:dyDescent="0.25">
      <c r="B4091" t="s">
        <v>1162</v>
      </c>
    </row>
    <row r="4092" spans="1:2" hidden="1" outlineLevel="2" x14ac:dyDescent="0.25">
      <c r="B4092" t="s">
        <v>1162</v>
      </c>
    </row>
    <row r="4093" spans="1:2" hidden="1" outlineLevel="2" x14ac:dyDescent="0.25">
      <c r="B4093" t="s">
        <v>1162</v>
      </c>
    </row>
    <row r="4094" spans="1:2" hidden="1" outlineLevel="2" x14ac:dyDescent="0.25">
      <c r="B4094" t="s">
        <v>1162</v>
      </c>
    </row>
    <row r="4095" spans="1:2" hidden="1" outlineLevel="2" x14ac:dyDescent="0.25">
      <c r="B4095" t="s">
        <v>1162</v>
      </c>
    </row>
    <row r="4096" spans="1:2" hidden="1" outlineLevel="2" x14ac:dyDescent="0.25">
      <c r="B4096" t="s">
        <v>1162</v>
      </c>
    </row>
    <row r="4097" spans="2:2" hidden="1" outlineLevel="2" x14ac:dyDescent="0.25">
      <c r="B4097" t="s">
        <v>1162</v>
      </c>
    </row>
    <row r="4098" spans="2:2" hidden="1" outlineLevel="2" x14ac:dyDescent="0.25">
      <c r="B4098" t="s">
        <v>1162</v>
      </c>
    </row>
    <row r="4099" spans="2:2" hidden="1" outlineLevel="2" x14ac:dyDescent="0.25">
      <c r="B4099" t="s">
        <v>1162</v>
      </c>
    </row>
    <row r="4100" spans="2:2" hidden="1" outlineLevel="2" x14ac:dyDescent="0.25">
      <c r="B4100" t="s">
        <v>1162</v>
      </c>
    </row>
    <row r="4101" spans="2:2" hidden="1" outlineLevel="2" x14ac:dyDescent="0.25">
      <c r="B4101" t="s">
        <v>1162</v>
      </c>
    </row>
    <row r="4102" spans="2:2" hidden="1" outlineLevel="2" x14ac:dyDescent="0.25">
      <c r="B4102" t="s">
        <v>1162</v>
      </c>
    </row>
    <row r="4103" spans="2:2" hidden="1" outlineLevel="2" x14ac:dyDescent="0.25">
      <c r="B4103" t="s">
        <v>1162</v>
      </c>
    </row>
    <row r="4104" spans="2:2" hidden="1" outlineLevel="2" x14ac:dyDescent="0.25">
      <c r="B4104" t="s">
        <v>1162</v>
      </c>
    </row>
    <row r="4105" spans="2:2" hidden="1" outlineLevel="2" x14ac:dyDescent="0.25">
      <c r="B4105" t="s">
        <v>1162</v>
      </c>
    </row>
    <row r="4106" spans="2:2" hidden="1" outlineLevel="2" x14ac:dyDescent="0.25">
      <c r="B4106" t="s">
        <v>1162</v>
      </c>
    </row>
    <row r="4107" spans="2:2" hidden="1" outlineLevel="2" x14ac:dyDescent="0.25">
      <c r="B4107" t="s">
        <v>1162</v>
      </c>
    </row>
    <row r="4108" spans="2:2" hidden="1" outlineLevel="2" x14ac:dyDescent="0.25">
      <c r="B4108" t="s">
        <v>1162</v>
      </c>
    </row>
    <row r="4109" spans="2:2" hidden="1" outlineLevel="2" x14ac:dyDescent="0.25">
      <c r="B4109" t="s">
        <v>1162</v>
      </c>
    </row>
    <row r="4110" spans="2:2" hidden="1" outlineLevel="2" x14ac:dyDescent="0.25">
      <c r="B4110" t="s">
        <v>1162</v>
      </c>
    </row>
    <row r="4111" spans="2:2" hidden="1" outlineLevel="2" x14ac:dyDescent="0.25">
      <c r="B4111" t="s">
        <v>1162</v>
      </c>
    </row>
    <row r="4112" spans="2:2" hidden="1" outlineLevel="2" x14ac:dyDescent="0.25">
      <c r="B4112" t="s">
        <v>1162</v>
      </c>
    </row>
    <row r="4113" spans="1:2" hidden="1" outlineLevel="2" x14ac:dyDescent="0.25">
      <c r="B4113" t="s">
        <v>1162</v>
      </c>
    </row>
    <row r="4114" spans="1:2" hidden="1" outlineLevel="2" x14ac:dyDescent="0.25">
      <c r="B4114" t="s">
        <v>1162</v>
      </c>
    </row>
    <row r="4115" spans="1:2" hidden="1" outlineLevel="2" x14ac:dyDescent="0.25">
      <c r="B4115" t="s">
        <v>1162</v>
      </c>
    </row>
    <row r="4116" spans="1:2" hidden="1" outlineLevel="2" x14ac:dyDescent="0.25">
      <c r="B4116" t="s">
        <v>1162</v>
      </c>
    </row>
    <row r="4117" spans="1:2" hidden="1" outlineLevel="2" x14ac:dyDescent="0.25">
      <c r="B4117" t="s">
        <v>1162</v>
      </c>
    </row>
    <row r="4118" spans="1:2" hidden="1" outlineLevel="2" x14ac:dyDescent="0.25">
      <c r="B4118" t="s">
        <v>1162</v>
      </c>
    </row>
    <row r="4119" spans="1:2" hidden="1" outlineLevel="2" x14ac:dyDescent="0.25">
      <c r="B4119" t="s">
        <v>1162</v>
      </c>
    </row>
    <row r="4120" spans="1:2" hidden="1" outlineLevel="2" x14ac:dyDescent="0.25">
      <c r="B4120" t="s">
        <v>1162</v>
      </c>
    </row>
    <row r="4121" spans="1:2" hidden="1" outlineLevel="2" x14ac:dyDescent="0.25">
      <c r="B4121" t="s">
        <v>1162</v>
      </c>
    </row>
    <row r="4122" spans="1:2" hidden="1" outlineLevel="2" x14ac:dyDescent="0.25">
      <c r="B4122" t="s">
        <v>1162</v>
      </c>
    </row>
    <row r="4123" spans="1:2" hidden="1" outlineLevel="2" x14ac:dyDescent="0.25">
      <c r="B4123" t="s">
        <v>1162</v>
      </c>
    </row>
    <row r="4124" spans="1:2" hidden="1" outlineLevel="2" x14ac:dyDescent="0.25">
      <c r="B4124" t="s">
        <v>1162</v>
      </c>
    </row>
    <row r="4125" spans="1:2" hidden="1" outlineLevel="2" x14ac:dyDescent="0.25">
      <c r="B4125" t="s">
        <v>1162</v>
      </c>
    </row>
    <row r="4126" spans="1:2" hidden="1" outlineLevel="2" x14ac:dyDescent="0.25">
      <c r="B4126" t="s">
        <v>1162</v>
      </c>
    </row>
    <row r="4127" spans="1:2" hidden="1" outlineLevel="2" x14ac:dyDescent="0.25">
      <c r="B4127" t="s">
        <v>1162</v>
      </c>
    </row>
    <row r="4128" spans="1:2" outlineLevel="1" collapsed="1" x14ac:dyDescent="0.25">
      <c r="A4128" s="3" t="s">
        <v>22103</v>
      </c>
      <c r="B4128">
        <f>SUBTOTAL(3,B4091:B4127)</f>
        <v>37</v>
      </c>
    </row>
    <row r="4129" spans="1:2" hidden="1" outlineLevel="2" x14ac:dyDescent="0.25">
      <c r="B4129" t="s">
        <v>2988</v>
      </c>
    </row>
    <row r="4130" spans="1:2" outlineLevel="1" collapsed="1" x14ac:dyDescent="0.25">
      <c r="A4130" s="3" t="s">
        <v>22104</v>
      </c>
      <c r="B4130">
        <f>SUBTOTAL(3,B4129:B4129)</f>
        <v>1</v>
      </c>
    </row>
    <row r="4131" spans="1:2" hidden="1" outlineLevel="2" x14ac:dyDescent="0.25">
      <c r="B4131" t="s">
        <v>16339</v>
      </c>
    </row>
    <row r="4132" spans="1:2" outlineLevel="1" collapsed="1" x14ac:dyDescent="0.25">
      <c r="A4132" s="3" t="s">
        <v>22105</v>
      </c>
      <c r="B4132">
        <f>SUBTOTAL(3,B4131:B4131)</f>
        <v>1</v>
      </c>
    </row>
    <row r="4133" spans="1:2" hidden="1" outlineLevel="2" x14ac:dyDescent="0.25">
      <c r="B4133" t="s">
        <v>8500</v>
      </c>
    </row>
    <row r="4134" spans="1:2" hidden="1" outlineLevel="2" x14ac:dyDescent="0.25">
      <c r="B4134" t="s">
        <v>8500</v>
      </c>
    </row>
    <row r="4135" spans="1:2" hidden="1" outlineLevel="2" x14ac:dyDescent="0.25">
      <c r="B4135" t="s">
        <v>8500</v>
      </c>
    </row>
    <row r="4136" spans="1:2" hidden="1" outlineLevel="2" x14ac:dyDescent="0.25">
      <c r="B4136" t="s">
        <v>8500</v>
      </c>
    </row>
    <row r="4137" spans="1:2" outlineLevel="1" collapsed="1" x14ac:dyDescent="0.25">
      <c r="A4137" s="3" t="s">
        <v>22106</v>
      </c>
      <c r="B4137">
        <f>SUBTOTAL(3,B4133:B4136)</f>
        <v>4</v>
      </c>
    </row>
    <row r="4138" spans="1:2" hidden="1" outlineLevel="2" x14ac:dyDescent="0.25">
      <c r="B4138" t="s">
        <v>15160</v>
      </c>
    </row>
    <row r="4139" spans="1:2" hidden="1" outlineLevel="2" x14ac:dyDescent="0.25">
      <c r="B4139" t="s">
        <v>15160</v>
      </c>
    </row>
    <row r="4140" spans="1:2" hidden="1" outlineLevel="2" x14ac:dyDescent="0.25">
      <c r="B4140" t="s">
        <v>15160</v>
      </c>
    </row>
    <row r="4141" spans="1:2" outlineLevel="1" collapsed="1" x14ac:dyDescent="0.25">
      <c r="A4141" s="3" t="s">
        <v>22107</v>
      </c>
      <c r="B4141">
        <f>SUBTOTAL(3,B4138:B4140)</f>
        <v>3</v>
      </c>
    </row>
    <row r="4142" spans="1:2" hidden="1" outlineLevel="2" x14ac:dyDescent="0.25">
      <c r="B4142" t="s">
        <v>2690</v>
      </c>
    </row>
    <row r="4143" spans="1:2" hidden="1" outlineLevel="2" x14ac:dyDescent="0.25">
      <c r="B4143" t="s">
        <v>2690</v>
      </c>
    </row>
    <row r="4144" spans="1:2" hidden="1" outlineLevel="2" x14ac:dyDescent="0.25">
      <c r="B4144" t="s">
        <v>2690</v>
      </c>
    </row>
    <row r="4145" spans="1:2" hidden="1" outlineLevel="2" x14ac:dyDescent="0.25">
      <c r="B4145" t="s">
        <v>2690</v>
      </c>
    </row>
    <row r="4146" spans="1:2" hidden="1" outlineLevel="2" x14ac:dyDescent="0.25">
      <c r="B4146" t="s">
        <v>2690</v>
      </c>
    </row>
    <row r="4147" spans="1:2" hidden="1" outlineLevel="2" x14ac:dyDescent="0.25">
      <c r="B4147" t="s">
        <v>2690</v>
      </c>
    </row>
    <row r="4148" spans="1:2" hidden="1" outlineLevel="2" x14ac:dyDescent="0.25">
      <c r="B4148" t="s">
        <v>2690</v>
      </c>
    </row>
    <row r="4149" spans="1:2" hidden="1" outlineLevel="2" x14ac:dyDescent="0.25">
      <c r="B4149" t="s">
        <v>2690</v>
      </c>
    </row>
    <row r="4150" spans="1:2" outlineLevel="1" collapsed="1" x14ac:dyDescent="0.25">
      <c r="A4150" s="3" t="s">
        <v>22108</v>
      </c>
      <c r="B4150">
        <f>SUBTOTAL(3,B4142:B4149)</f>
        <v>8</v>
      </c>
    </row>
    <row r="4151" spans="1:2" hidden="1" outlineLevel="2" x14ac:dyDescent="0.25">
      <c r="B4151" t="s">
        <v>4676</v>
      </c>
    </row>
    <row r="4152" spans="1:2" hidden="1" outlineLevel="2" x14ac:dyDescent="0.25">
      <c r="B4152" t="s">
        <v>4676</v>
      </c>
    </row>
    <row r="4153" spans="1:2" hidden="1" outlineLevel="2" x14ac:dyDescent="0.25">
      <c r="B4153" t="s">
        <v>4676</v>
      </c>
    </row>
    <row r="4154" spans="1:2" hidden="1" outlineLevel="2" x14ac:dyDescent="0.25">
      <c r="B4154" t="s">
        <v>4676</v>
      </c>
    </row>
    <row r="4155" spans="1:2" hidden="1" outlineLevel="2" x14ac:dyDescent="0.25">
      <c r="B4155" t="s">
        <v>4676</v>
      </c>
    </row>
    <row r="4156" spans="1:2" hidden="1" outlineLevel="2" x14ac:dyDescent="0.25">
      <c r="B4156" t="s">
        <v>4676</v>
      </c>
    </row>
    <row r="4157" spans="1:2" outlineLevel="1" collapsed="1" x14ac:dyDescent="0.25">
      <c r="A4157" s="3" t="s">
        <v>22109</v>
      </c>
      <c r="B4157">
        <f>SUBTOTAL(3,B4151:B4156)</f>
        <v>6</v>
      </c>
    </row>
    <row r="4158" spans="1:2" hidden="1" outlineLevel="2" x14ac:dyDescent="0.25">
      <c r="B4158" t="s">
        <v>14464</v>
      </c>
    </row>
    <row r="4159" spans="1:2" outlineLevel="1" collapsed="1" x14ac:dyDescent="0.25">
      <c r="A4159" s="3" t="s">
        <v>22110</v>
      </c>
      <c r="B4159">
        <f>SUBTOTAL(3,B4158:B4158)</f>
        <v>1</v>
      </c>
    </row>
    <row r="4160" spans="1:2" hidden="1" outlineLevel="2" x14ac:dyDescent="0.25">
      <c r="B4160" t="s">
        <v>11010</v>
      </c>
    </row>
    <row r="4161" spans="1:2" hidden="1" outlineLevel="2" x14ac:dyDescent="0.25">
      <c r="B4161" t="s">
        <v>11010</v>
      </c>
    </row>
    <row r="4162" spans="1:2" hidden="1" outlineLevel="2" x14ac:dyDescent="0.25">
      <c r="B4162" t="s">
        <v>11010</v>
      </c>
    </row>
    <row r="4163" spans="1:2" hidden="1" outlineLevel="2" x14ac:dyDescent="0.25">
      <c r="B4163" t="s">
        <v>11010</v>
      </c>
    </row>
    <row r="4164" spans="1:2" outlineLevel="1" collapsed="1" x14ac:dyDescent="0.25">
      <c r="A4164" s="3" t="s">
        <v>22111</v>
      </c>
      <c r="B4164">
        <f>SUBTOTAL(3,B4160:B4163)</f>
        <v>4</v>
      </c>
    </row>
    <row r="4165" spans="1:2" hidden="1" outlineLevel="2" x14ac:dyDescent="0.25">
      <c r="B4165" t="s">
        <v>12332</v>
      </c>
    </row>
    <row r="4166" spans="1:2" outlineLevel="1" collapsed="1" x14ac:dyDescent="0.25">
      <c r="A4166" s="3" t="s">
        <v>22112</v>
      </c>
      <c r="B4166">
        <f>SUBTOTAL(3,B4165:B4165)</f>
        <v>1</v>
      </c>
    </row>
    <row r="4167" spans="1:2" hidden="1" outlineLevel="2" x14ac:dyDescent="0.25">
      <c r="B4167" t="s">
        <v>9501</v>
      </c>
    </row>
    <row r="4168" spans="1:2" outlineLevel="1" collapsed="1" x14ac:dyDescent="0.25">
      <c r="A4168" s="3" t="s">
        <v>22113</v>
      </c>
      <c r="B4168">
        <f>SUBTOTAL(3,B4167:B4167)</f>
        <v>1</v>
      </c>
    </row>
    <row r="4169" spans="1:2" hidden="1" outlineLevel="2" x14ac:dyDescent="0.25">
      <c r="B4169" t="s">
        <v>4952</v>
      </c>
    </row>
    <row r="4170" spans="1:2" outlineLevel="1" collapsed="1" x14ac:dyDescent="0.25">
      <c r="A4170" s="3" t="s">
        <v>22114</v>
      </c>
      <c r="B4170">
        <f>SUBTOTAL(3,B4169:B4169)</f>
        <v>1</v>
      </c>
    </row>
    <row r="4171" spans="1:2" hidden="1" outlineLevel="2" x14ac:dyDescent="0.25">
      <c r="B4171" t="s">
        <v>2571</v>
      </c>
    </row>
    <row r="4172" spans="1:2" outlineLevel="1" collapsed="1" x14ac:dyDescent="0.25">
      <c r="A4172" s="3" t="s">
        <v>22115</v>
      </c>
      <c r="B4172">
        <f>SUBTOTAL(3,B4171:B4171)</f>
        <v>1</v>
      </c>
    </row>
    <row r="4173" spans="1:2" hidden="1" outlineLevel="2" x14ac:dyDescent="0.25">
      <c r="B4173" t="s">
        <v>7745</v>
      </c>
    </row>
    <row r="4174" spans="1:2" hidden="1" outlineLevel="2" x14ac:dyDescent="0.25">
      <c r="B4174" t="s">
        <v>7745</v>
      </c>
    </row>
    <row r="4175" spans="1:2" outlineLevel="1" collapsed="1" x14ac:dyDescent="0.25">
      <c r="A4175" s="3" t="s">
        <v>22116</v>
      </c>
      <c r="B4175">
        <f>SUBTOTAL(3,B4173:B4174)</f>
        <v>2</v>
      </c>
    </row>
    <row r="4176" spans="1:2" hidden="1" outlineLevel="2" x14ac:dyDescent="0.25">
      <c r="B4176" t="s">
        <v>3469</v>
      </c>
    </row>
    <row r="4177" spans="1:2" outlineLevel="1" collapsed="1" x14ac:dyDescent="0.25">
      <c r="A4177" s="3" t="s">
        <v>22117</v>
      </c>
      <c r="B4177">
        <f>SUBTOTAL(3,B4176:B4176)</f>
        <v>1</v>
      </c>
    </row>
    <row r="4178" spans="1:2" hidden="1" outlineLevel="2" x14ac:dyDescent="0.25">
      <c r="B4178" t="s">
        <v>19635</v>
      </c>
    </row>
    <row r="4179" spans="1:2" outlineLevel="1" collapsed="1" x14ac:dyDescent="0.25">
      <c r="A4179" s="3" t="s">
        <v>22118</v>
      </c>
      <c r="B4179">
        <f>SUBTOTAL(3,B4178:B4178)</f>
        <v>1</v>
      </c>
    </row>
    <row r="4180" spans="1:2" hidden="1" outlineLevel="2" x14ac:dyDescent="0.25">
      <c r="B4180" t="s">
        <v>6603</v>
      </c>
    </row>
    <row r="4181" spans="1:2" hidden="1" outlineLevel="2" x14ac:dyDescent="0.25">
      <c r="B4181" t="s">
        <v>6603</v>
      </c>
    </row>
    <row r="4182" spans="1:2" hidden="1" outlineLevel="2" x14ac:dyDescent="0.25">
      <c r="B4182" t="s">
        <v>6603</v>
      </c>
    </row>
    <row r="4183" spans="1:2" hidden="1" outlineLevel="2" x14ac:dyDescent="0.25">
      <c r="B4183" t="s">
        <v>6603</v>
      </c>
    </row>
    <row r="4184" spans="1:2" hidden="1" outlineLevel="2" x14ac:dyDescent="0.25">
      <c r="B4184" t="s">
        <v>6603</v>
      </c>
    </row>
    <row r="4185" spans="1:2" hidden="1" outlineLevel="2" x14ac:dyDescent="0.25">
      <c r="B4185" t="s">
        <v>6603</v>
      </c>
    </row>
    <row r="4186" spans="1:2" hidden="1" outlineLevel="2" x14ac:dyDescent="0.25">
      <c r="B4186" t="s">
        <v>6603</v>
      </c>
    </row>
    <row r="4187" spans="1:2" hidden="1" outlineLevel="2" x14ac:dyDescent="0.25">
      <c r="B4187" t="s">
        <v>6603</v>
      </c>
    </row>
    <row r="4188" spans="1:2" hidden="1" outlineLevel="2" x14ac:dyDescent="0.25">
      <c r="B4188" t="s">
        <v>6603</v>
      </c>
    </row>
    <row r="4189" spans="1:2" hidden="1" outlineLevel="2" x14ac:dyDescent="0.25">
      <c r="B4189" t="s">
        <v>6603</v>
      </c>
    </row>
    <row r="4190" spans="1:2" outlineLevel="1" collapsed="1" x14ac:dyDescent="0.25">
      <c r="A4190" s="3" t="s">
        <v>22119</v>
      </c>
      <c r="B4190">
        <f>SUBTOTAL(3,B4180:B4189)</f>
        <v>10</v>
      </c>
    </row>
    <row r="4191" spans="1:2" hidden="1" outlineLevel="2" x14ac:dyDescent="0.25">
      <c r="B4191" t="s">
        <v>12219</v>
      </c>
    </row>
    <row r="4192" spans="1:2" outlineLevel="1" collapsed="1" x14ac:dyDescent="0.25">
      <c r="A4192" s="3" t="s">
        <v>22120</v>
      </c>
      <c r="B4192">
        <f>SUBTOTAL(3,B4191:B4191)</f>
        <v>1</v>
      </c>
    </row>
    <row r="4193" spans="1:2" hidden="1" outlineLevel="2" x14ac:dyDescent="0.25">
      <c r="B4193" t="s">
        <v>6220</v>
      </c>
    </row>
    <row r="4194" spans="1:2" outlineLevel="1" collapsed="1" x14ac:dyDescent="0.25">
      <c r="A4194" s="3" t="s">
        <v>22121</v>
      </c>
      <c r="B4194">
        <f>SUBTOTAL(3,B4193:B4193)</f>
        <v>1</v>
      </c>
    </row>
    <row r="4195" spans="1:2" hidden="1" outlineLevel="2" x14ac:dyDescent="0.25">
      <c r="B4195" t="s">
        <v>2480</v>
      </c>
    </row>
    <row r="4196" spans="1:2" hidden="1" outlineLevel="2" x14ac:dyDescent="0.25">
      <c r="B4196" t="s">
        <v>2480</v>
      </c>
    </row>
    <row r="4197" spans="1:2" outlineLevel="1" collapsed="1" x14ac:dyDescent="0.25">
      <c r="A4197" s="3" t="s">
        <v>22122</v>
      </c>
      <c r="B4197">
        <f>SUBTOTAL(3,B4195:B4196)</f>
        <v>2</v>
      </c>
    </row>
    <row r="4198" spans="1:2" hidden="1" outlineLevel="2" x14ac:dyDescent="0.25">
      <c r="B4198" t="s">
        <v>5654</v>
      </c>
    </row>
    <row r="4199" spans="1:2" outlineLevel="1" collapsed="1" x14ac:dyDescent="0.25">
      <c r="A4199" s="3" t="s">
        <v>22123</v>
      </c>
      <c r="B4199">
        <f>SUBTOTAL(3,B4198:B4198)</f>
        <v>1</v>
      </c>
    </row>
    <row r="4200" spans="1:2" hidden="1" outlineLevel="2" x14ac:dyDescent="0.25">
      <c r="B4200" t="s">
        <v>19223</v>
      </c>
    </row>
    <row r="4201" spans="1:2" outlineLevel="1" collapsed="1" x14ac:dyDescent="0.25">
      <c r="A4201" s="3" t="s">
        <v>22124</v>
      </c>
      <c r="B4201">
        <f>SUBTOTAL(3,B4200:B4200)</f>
        <v>1</v>
      </c>
    </row>
    <row r="4202" spans="1:2" hidden="1" outlineLevel="2" x14ac:dyDescent="0.25">
      <c r="B4202" t="s">
        <v>8826</v>
      </c>
    </row>
    <row r="4203" spans="1:2" outlineLevel="1" collapsed="1" x14ac:dyDescent="0.25">
      <c r="A4203" s="3" t="s">
        <v>22125</v>
      </c>
      <c r="B4203">
        <f>SUBTOTAL(3,B4202:B4202)</f>
        <v>1</v>
      </c>
    </row>
    <row r="4204" spans="1:2" hidden="1" outlineLevel="2" x14ac:dyDescent="0.25">
      <c r="B4204" t="s">
        <v>613</v>
      </c>
    </row>
    <row r="4205" spans="1:2" hidden="1" outlineLevel="2" x14ac:dyDescent="0.25">
      <c r="B4205" t="s">
        <v>613</v>
      </c>
    </row>
    <row r="4206" spans="1:2" outlineLevel="1" collapsed="1" x14ac:dyDescent="0.25">
      <c r="A4206" s="3" t="s">
        <v>22126</v>
      </c>
      <c r="B4206">
        <f>SUBTOTAL(3,B4204:B4205)</f>
        <v>2</v>
      </c>
    </row>
    <row r="4207" spans="1:2" hidden="1" outlineLevel="2" x14ac:dyDescent="0.25">
      <c r="B4207" t="s">
        <v>15490</v>
      </c>
    </row>
    <row r="4208" spans="1:2" outlineLevel="1" collapsed="1" x14ac:dyDescent="0.25">
      <c r="A4208" s="3" t="s">
        <v>22127</v>
      </c>
      <c r="B4208">
        <f>SUBTOTAL(3,B4207:B4207)</f>
        <v>1</v>
      </c>
    </row>
    <row r="4209" spans="1:2" hidden="1" outlineLevel="2" x14ac:dyDescent="0.25">
      <c r="B4209" t="s">
        <v>9841</v>
      </c>
    </row>
    <row r="4210" spans="1:2" outlineLevel="1" collapsed="1" x14ac:dyDescent="0.25">
      <c r="A4210" s="3" t="s">
        <v>22128</v>
      </c>
      <c r="B4210">
        <f>SUBTOTAL(3,B4209:B4209)</f>
        <v>1</v>
      </c>
    </row>
    <row r="4211" spans="1:2" hidden="1" outlineLevel="2" x14ac:dyDescent="0.25">
      <c r="B4211" t="s">
        <v>13818</v>
      </c>
    </row>
    <row r="4212" spans="1:2" hidden="1" outlineLevel="2" x14ac:dyDescent="0.25">
      <c r="B4212" t="s">
        <v>13818</v>
      </c>
    </row>
    <row r="4213" spans="1:2" outlineLevel="1" collapsed="1" x14ac:dyDescent="0.25">
      <c r="A4213" s="3" t="s">
        <v>22129</v>
      </c>
      <c r="B4213">
        <f>SUBTOTAL(3,B4211:B4212)</f>
        <v>2</v>
      </c>
    </row>
    <row r="4214" spans="1:2" hidden="1" outlineLevel="2" x14ac:dyDescent="0.25">
      <c r="B4214" t="s">
        <v>109</v>
      </c>
    </row>
    <row r="4215" spans="1:2" hidden="1" outlineLevel="2" x14ac:dyDescent="0.25">
      <c r="B4215" t="s">
        <v>109</v>
      </c>
    </row>
    <row r="4216" spans="1:2" hidden="1" outlineLevel="2" x14ac:dyDescent="0.25">
      <c r="B4216" t="s">
        <v>109</v>
      </c>
    </row>
    <row r="4217" spans="1:2" hidden="1" outlineLevel="2" x14ac:dyDescent="0.25">
      <c r="B4217" t="s">
        <v>109</v>
      </c>
    </row>
    <row r="4218" spans="1:2" hidden="1" outlineLevel="2" x14ac:dyDescent="0.25">
      <c r="B4218" t="s">
        <v>109</v>
      </c>
    </row>
    <row r="4219" spans="1:2" hidden="1" outlineLevel="2" x14ac:dyDescent="0.25">
      <c r="B4219" t="s">
        <v>109</v>
      </c>
    </row>
    <row r="4220" spans="1:2" hidden="1" outlineLevel="2" x14ac:dyDescent="0.25">
      <c r="B4220" t="s">
        <v>109</v>
      </c>
    </row>
    <row r="4221" spans="1:2" hidden="1" outlineLevel="2" x14ac:dyDescent="0.25">
      <c r="B4221" t="s">
        <v>109</v>
      </c>
    </row>
    <row r="4222" spans="1:2" hidden="1" outlineLevel="2" x14ac:dyDescent="0.25">
      <c r="B4222" t="s">
        <v>109</v>
      </c>
    </row>
    <row r="4223" spans="1:2" hidden="1" outlineLevel="2" x14ac:dyDescent="0.25">
      <c r="B4223" t="s">
        <v>109</v>
      </c>
    </row>
    <row r="4224" spans="1:2" hidden="1" outlineLevel="2" x14ac:dyDescent="0.25">
      <c r="B4224" t="s">
        <v>109</v>
      </c>
    </row>
    <row r="4225" spans="1:2" hidden="1" outlineLevel="2" x14ac:dyDescent="0.25">
      <c r="B4225" t="s">
        <v>109</v>
      </c>
    </row>
    <row r="4226" spans="1:2" hidden="1" outlineLevel="2" x14ac:dyDescent="0.25">
      <c r="B4226" t="s">
        <v>109</v>
      </c>
    </row>
    <row r="4227" spans="1:2" hidden="1" outlineLevel="2" x14ac:dyDescent="0.25">
      <c r="B4227" t="s">
        <v>109</v>
      </c>
    </row>
    <row r="4228" spans="1:2" hidden="1" outlineLevel="2" x14ac:dyDescent="0.25">
      <c r="B4228" t="s">
        <v>109</v>
      </c>
    </row>
    <row r="4229" spans="1:2" hidden="1" outlineLevel="2" x14ac:dyDescent="0.25">
      <c r="B4229" t="s">
        <v>109</v>
      </c>
    </row>
    <row r="4230" spans="1:2" hidden="1" outlineLevel="2" x14ac:dyDescent="0.25">
      <c r="B4230" t="s">
        <v>109</v>
      </c>
    </row>
    <row r="4231" spans="1:2" hidden="1" outlineLevel="2" x14ac:dyDescent="0.25">
      <c r="B4231" t="s">
        <v>109</v>
      </c>
    </row>
    <row r="4232" spans="1:2" hidden="1" outlineLevel="2" x14ac:dyDescent="0.25">
      <c r="B4232" t="s">
        <v>109</v>
      </c>
    </row>
    <row r="4233" spans="1:2" hidden="1" outlineLevel="2" x14ac:dyDescent="0.25">
      <c r="B4233" t="s">
        <v>109</v>
      </c>
    </row>
    <row r="4234" spans="1:2" hidden="1" outlineLevel="2" x14ac:dyDescent="0.25">
      <c r="B4234" t="s">
        <v>109</v>
      </c>
    </row>
    <row r="4235" spans="1:2" hidden="1" outlineLevel="2" x14ac:dyDescent="0.25">
      <c r="B4235" t="s">
        <v>109</v>
      </c>
    </row>
    <row r="4236" spans="1:2" hidden="1" outlineLevel="2" x14ac:dyDescent="0.25">
      <c r="B4236" t="s">
        <v>109</v>
      </c>
    </row>
    <row r="4237" spans="1:2" hidden="1" outlineLevel="2" x14ac:dyDescent="0.25">
      <c r="B4237" t="s">
        <v>109</v>
      </c>
    </row>
    <row r="4238" spans="1:2" hidden="1" outlineLevel="2" x14ac:dyDescent="0.25">
      <c r="B4238" t="s">
        <v>109</v>
      </c>
    </row>
    <row r="4239" spans="1:2" outlineLevel="1" collapsed="1" x14ac:dyDescent="0.25">
      <c r="A4239" s="3" t="s">
        <v>22130</v>
      </c>
      <c r="B4239">
        <f>SUBTOTAL(3,B4214:B4238)</f>
        <v>25</v>
      </c>
    </row>
    <row r="4240" spans="1:2" hidden="1" outlineLevel="2" x14ac:dyDescent="0.25">
      <c r="B4240" t="s">
        <v>9958</v>
      </c>
    </row>
    <row r="4241" spans="1:2" outlineLevel="1" collapsed="1" x14ac:dyDescent="0.25">
      <c r="A4241" s="3" t="s">
        <v>22131</v>
      </c>
      <c r="B4241">
        <f>SUBTOTAL(3,B4240:B4240)</f>
        <v>1</v>
      </c>
    </row>
    <row r="4242" spans="1:2" hidden="1" outlineLevel="2" x14ac:dyDescent="0.25">
      <c r="B4242" t="s">
        <v>12189</v>
      </c>
    </row>
    <row r="4243" spans="1:2" outlineLevel="1" collapsed="1" x14ac:dyDescent="0.25">
      <c r="A4243" s="3" t="s">
        <v>22132</v>
      </c>
      <c r="B4243">
        <f>SUBTOTAL(3,B4242:B4242)</f>
        <v>1</v>
      </c>
    </row>
    <row r="4244" spans="1:2" hidden="1" outlineLevel="2" x14ac:dyDescent="0.25">
      <c r="B4244" t="s">
        <v>6260</v>
      </c>
    </row>
    <row r="4245" spans="1:2" outlineLevel="1" collapsed="1" x14ac:dyDescent="0.25">
      <c r="A4245" s="3" t="s">
        <v>22133</v>
      </c>
      <c r="B4245">
        <f>SUBTOTAL(3,B4244:B4244)</f>
        <v>1</v>
      </c>
    </row>
    <row r="4246" spans="1:2" hidden="1" outlineLevel="2" x14ac:dyDescent="0.25">
      <c r="B4246" t="s">
        <v>18852</v>
      </c>
    </row>
    <row r="4247" spans="1:2" outlineLevel="1" collapsed="1" x14ac:dyDescent="0.25">
      <c r="A4247" s="3" t="s">
        <v>22134</v>
      </c>
      <c r="B4247">
        <f>SUBTOTAL(3,B4246:B4246)</f>
        <v>1</v>
      </c>
    </row>
    <row r="4248" spans="1:2" hidden="1" outlineLevel="2" x14ac:dyDescent="0.25">
      <c r="B4248" t="s">
        <v>16454</v>
      </c>
    </row>
    <row r="4249" spans="1:2" outlineLevel="1" collapsed="1" x14ac:dyDescent="0.25">
      <c r="A4249" s="3" t="s">
        <v>22135</v>
      </c>
      <c r="B4249">
        <f>SUBTOTAL(3,B4248:B4248)</f>
        <v>1</v>
      </c>
    </row>
    <row r="4250" spans="1:2" hidden="1" outlineLevel="2" x14ac:dyDescent="0.25">
      <c r="B4250" t="s">
        <v>14285</v>
      </c>
    </row>
    <row r="4251" spans="1:2" outlineLevel="1" collapsed="1" x14ac:dyDescent="0.25">
      <c r="A4251" s="3" t="s">
        <v>22136</v>
      </c>
      <c r="B4251">
        <f>SUBTOTAL(3,B4250:B4250)</f>
        <v>1</v>
      </c>
    </row>
    <row r="4252" spans="1:2" hidden="1" outlineLevel="2" x14ac:dyDescent="0.25">
      <c r="B4252" t="s">
        <v>17484</v>
      </c>
    </row>
    <row r="4253" spans="1:2" outlineLevel="1" collapsed="1" x14ac:dyDescent="0.25">
      <c r="A4253" s="3" t="s">
        <v>22137</v>
      </c>
      <c r="B4253">
        <f>SUBTOTAL(3,B4252:B4252)</f>
        <v>1</v>
      </c>
    </row>
    <row r="4254" spans="1:2" hidden="1" outlineLevel="2" x14ac:dyDescent="0.25">
      <c r="B4254" t="s">
        <v>18790</v>
      </c>
    </row>
    <row r="4255" spans="1:2" outlineLevel="1" collapsed="1" x14ac:dyDescent="0.25">
      <c r="A4255" s="3" t="s">
        <v>22138</v>
      </c>
      <c r="B4255">
        <f>SUBTOTAL(3,B4254:B4254)</f>
        <v>1</v>
      </c>
    </row>
    <row r="4256" spans="1:2" hidden="1" outlineLevel="2" x14ac:dyDescent="0.25">
      <c r="B4256" t="s">
        <v>3978</v>
      </c>
    </row>
    <row r="4257" spans="1:2" hidden="1" outlineLevel="2" x14ac:dyDescent="0.25">
      <c r="B4257" t="s">
        <v>3978</v>
      </c>
    </row>
    <row r="4258" spans="1:2" hidden="1" outlineLevel="2" x14ac:dyDescent="0.25">
      <c r="B4258" t="s">
        <v>3978</v>
      </c>
    </row>
    <row r="4259" spans="1:2" hidden="1" outlineLevel="2" x14ac:dyDescent="0.25">
      <c r="B4259" t="s">
        <v>3978</v>
      </c>
    </row>
    <row r="4260" spans="1:2" hidden="1" outlineLevel="2" x14ac:dyDescent="0.25">
      <c r="B4260" t="s">
        <v>3978</v>
      </c>
    </row>
    <row r="4261" spans="1:2" outlineLevel="1" collapsed="1" x14ac:dyDescent="0.25">
      <c r="A4261" s="3" t="s">
        <v>22139</v>
      </c>
      <c r="B4261">
        <f>SUBTOTAL(3,B4256:B4260)</f>
        <v>5</v>
      </c>
    </row>
    <row r="4262" spans="1:2" hidden="1" outlineLevel="2" x14ac:dyDescent="0.25">
      <c r="B4262" t="s">
        <v>2560</v>
      </c>
    </row>
    <row r="4263" spans="1:2" hidden="1" outlineLevel="2" x14ac:dyDescent="0.25">
      <c r="B4263" t="s">
        <v>2560</v>
      </c>
    </row>
    <row r="4264" spans="1:2" hidden="1" outlineLevel="2" x14ac:dyDescent="0.25">
      <c r="B4264" t="s">
        <v>2560</v>
      </c>
    </row>
    <row r="4265" spans="1:2" hidden="1" outlineLevel="2" x14ac:dyDescent="0.25">
      <c r="B4265" t="s">
        <v>2560</v>
      </c>
    </row>
    <row r="4266" spans="1:2" outlineLevel="1" collapsed="1" x14ac:dyDescent="0.25">
      <c r="A4266" s="3" t="s">
        <v>22140</v>
      </c>
      <c r="B4266">
        <f>SUBTOTAL(3,B4262:B4265)</f>
        <v>4</v>
      </c>
    </row>
    <row r="4267" spans="1:2" hidden="1" outlineLevel="2" x14ac:dyDescent="0.25">
      <c r="B4267" t="s">
        <v>1853</v>
      </c>
    </row>
    <row r="4268" spans="1:2" hidden="1" outlineLevel="2" x14ac:dyDescent="0.25">
      <c r="B4268" t="s">
        <v>1853</v>
      </c>
    </row>
    <row r="4269" spans="1:2" hidden="1" outlineLevel="2" x14ac:dyDescent="0.25">
      <c r="B4269" t="s">
        <v>1853</v>
      </c>
    </row>
    <row r="4270" spans="1:2" hidden="1" outlineLevel="2" x14ac:dyDescent="0.25">
      <c r="B4270" t="s">
        <v>1853</v>
      </c>
    </row>
    <row r="4271" spans="1:2" hidden="1" outlineLevel="2" x14ac:dyDescent="0.25">
      <c r="B4271" t="s">
        <v>1853</v>
      </c>
    </row>
    <row r="4272" spans="1:2" hidden="1" outlineLevel="2" x14ac:dyDescent="0.25">
      <c r="B4272" t="s">
        <v>1853</v>
      </c>
    </row>
    <row r="4273" spans="1:2" hidden="1" outlineLevel="2" x14ac:dyDescent="0.25">
      <c r="B4273" t="s">
        <v>1853</v>
      </c>
    </row>
    <row r="4274" spans="1:2" outlineLevel="1" collapsed="1" x14ac:dyDescent="0.25">
      <c r="A4274" s="3" t="s">
        <v>22141</v>
      </c>
      <c r="B4274">
        <f>SUBTOTAL(3,B4267:B4273)</f>
        <v>7</v>
      </c>
    </row>
    <row r="4275" spans="1:2" hidden="1" outlineLevel="2" x14ac:dyDescent="0.25">
      <c r="B4275" t="s">
        <v>3870</v>
      </c>
    </row>
    <row r="4276" spans="1:2" hidden="1" outlineLevel="2" x14ac:dyDescent="0.25">
      <c r="B4276" t="s">
        <v>3870</v>
      </c>
    </row>
    <row r="4277" spans="1:2" hidden="1" outlineLevel="2" x14ac:dyDescent="0.25">
      <c r="B4277" t="s">
        <v>3870</v>
      </c>
    </row>
    <row r="4278" spans="1:2" hidden="1" outlineLevel="2" x14ac:dyDescent="0.25">
      <c r="B4278" t="s">
        <v>3870</v>
      </c>
    </row>
    <row r="4279" spans="1:2" hidden="1" outlineLevel="2" x14ac:dyDescent="0.25">
      <c r="B4279" t="s">
        <v>3870</v>
      </c>
    </row>
    <row r="4280" spans="1:2" outlineLevel="1" collapsed="1" x14ac:dyDescent="0.25">
      <c r="A4280" s="3" t="s">
        <v>22142</v>
      </c>
      <c r="B4280">
        <f>SUBTOTAL(3,B4275:B4279)</f>
        <v>5</v>
      </c>
    </row>
    <row r="4281" spans="1:2" hidden="1" outlineLevel="2" x14ac:dyDescent="0.25">
      <c r="B4281" t="s">
        <v>4504</v>
      </c>
    </row>
    <row r="4282" spans="1:2" hidden="1" outlineLevel="2" x14ac:dyDescent="0.25">
      <c r="B4282" t="s">
        <v>4504</v>
      </c>
    </row>
    <row r="4283" spans="1:2" hidden="1" outlineLevel="2" x14ac:dyDescent="0.25">
      <c r="B4283" t="s">
        <v>4504</v>
      </c>
    </row>
    <row r="4284" spans="1:2" hidden="1" outlineLevel="2" x14ac:dyDescent="0.25">
      <c r="B4284" t="s">
        <v>4504</v>
      </c>
    </row>
    <row r="4285" spans="1:2" hidden="1" outlineLevel="2" x14ac:dyDescent="0.25">
      <c r="B4285" t="s">
        <v>4504</v>
      </c>
    </row>
    <row r="4286" spans="1:2" hidden="1" outlineLevel="2" x14ac:dyDescent="0.25">
      <c r="B4286" t="s">
        <v>4504</v>
      </c>
    </row>
    <row r="4287" spans="1:2" hidden="1" outlineLevel="2" x14ac:dyDescent="0.25">
      <c r="B4287" t="s">
        <v>4504</v>
      </c>
    </row>
    <row r="4288" spans="1:2" hidden="1" outlineLevel="2" x14ac:dyDescent="0.25">
      <c r="B4288" t="s">
        <v>4504</v>
      </c>
    </row>
    <row r="4289" spans="1:2" hidden="1" outlineLevel="2" x14ac:dyDescent="0.25">
      <c r="B4289" t="s">
        <v>4504</v>
      </c>
    </row>
    <row r="4290" spans="1:2" hidden="1" outlineLevel="2" x14ac:dyDescent="0.25">
      <c r="B4290" t="s">
        <v>4504</v>
      </c>
    </row>
    <row r="4291" spans="1:2" hidden="1" outlineLevel="2" x14ac:dyDescent="0.25">
      <c r="B4291" t="s">
        <v>4504</v>
      </c>
    </row>
    <row r="4292" spans="1:2" hidden="1" outlineLevel="2" x14ac:dyDescent="0.25">
      <c r="B4292" t="s">
        <v>4504</v>
      </c>
    </row>
    <row r="4293" spans="1:2" hidden="1" outlineLevel="2" x14ac:dyDescent="0.25">
      <c r="B4293" t="s">
        <v>4504</v>
      </c>
    </row>
    <row r="4294" spans="1:2" outlineLevel="1" collapsed="1" x14ac:dyDescent="0.25">
      <c r="A4294" s="3" t="s">
        <v>22143</v>
      </c>
      <c r="B4294">
        <f>SUBTOTAL(3,B4281:B4293)</f>
        <v>13</v>
      </c>
    </row>
    <row r="4295" spans="1:2" hidden="1" outlineLevel="2" x14ac:dyDescent="0.25">
      <c r="B4295" t="s">
        <v>13038</v>
      </c>
    </row>
    <row r="4296" spans="1:2" hidden="1" outlineLevel="2" x14ac:dyDescent="0.25">
      <c r="B4296" t="s">
        <v>13038</v>
      </c>
    </row>
    <row r="4297" spans="1:2" hidden="1" outlineLevel="2" x14ac:dyDescent="0.25">
      <c r="B4297" t="s">
        <v>13038</v>
      </c>
    </row>
    <row r="4298" spans="1:2" outlineLevel="1" collapsed="1" x14ac:dyDescent="0.25">
      <c r="A4298" s="3" t="s">
        <v>22144</v>
      </c>
      <c r="B4298">
        <f>SUBTOTAL(3,B4295:B4297)</f>
        <v>3</v>
      </c>
    </row>
    <row r="4299" spans="1:2" hidden="1" outlineLevel="2" x14ac:dyDescent="0.25">
      <c r="B4299" t="s">
        <v>14037</v>
      </c>
    </row>
    <row r="4300" spans="1:2" outlineLevel="1" collapsed="1" x14ac:dyDescent="0.25">
      <c r="A4300" s="3" t="s">
        <v>22145</v>
      </c>
      <c r="B4300">
        <f>SUBTOTAL(3,B4299:B4299)</f>
        <v>1</v>
      </c>
    </row>
    <row r="4301" spans="1:2" hidden="1" outlineLevel="2" x14ac:dyDescent="0.25">
      <c r="B4301" t="s">
        <v>6948</v>
      </c>
    </row>
    <row r="4302" spans="1:2" outlineLevel="1" collapsed="1" x14ac:dyDescent="0.25">
      <c r="A4302" s="3" t="s">
        <v>22146</v>
      </c>
      <c r="B4302">
        <f>SUBTOTAL(3,B4301:B4301)</f>
        <v>1</v>
      </c>
    </row>
    <row r="4303" spans="1:2" hidden="1" outlineLevel="2" x14ac:dyDescent="0.25">
      <c r="B4303" t="s">
        <v>3383</v>
      </c>
    </row>
    <row r="4304" spans="1:2" outlineLevel="1" collapsed="1" x14ac:dyDescent="0.25">
      <c r="A4304" s="3" t="s">
        <v>22147</v>
      </c>
      <c r="B4304">
        <f>SUBTOTAL(3,B4303:B4303)</f>
        <v>1</v>
      </c>
    </row>
    <row r="4305" spans="1:2" hidden="1" outlineLevel="2" x14ac:dyDescent="0.25">
      <c r="B4305" t="s">
        <v>15500</v>
      </c>
    </row>
    <row r="4306" spans="1:2" outlineLevel="1" collapsed="1" x14ac:dyDescent="0.25">
      <c r="A4306" s="3" t="s">
        <v>22148</v>
      </c>
      <c r="B4306">
        <f>SUBTOTAL(3,B4305:B4305)</f>
        <v>1</v>
      </c>
    </row>
    <row r="4307" spans="1:2" hidden="1" outlineLevel="2" x14ac:dyDescent="0.25">
      <c r="B4307" t="s">
        <v>14092</v>
      </c>
    </row>
    <row r="4308" spans="1:2" outlineLevel="1" collapsed="1" x14ac:dyDescent="0.25">
      <c r="A4308" s="3" t="s">
        <v>22149</v>
      </c>
      <c r="B4308">
        <f>SUBTOTAL(3,B4307:B4307)</f>
        <v>1</v>
      </c>
    </row>
    <row r="4309" spans="1:2" hidden="1" outlineLevel="2" x14ac:dyDescent="0.25">
      <c r="B4309" t="s">
        <v>1503</v>
      </c>
    </row>
    <row r="4310" spans="1:2" hidden="1" outlineLevel="2" x14ac:dyDescent="0.25">
      <c r="B4310" t="s">
        <v>1503</v>
      </c>
    </row>
    <row r="4311" spans="1:2" hidden="1" outlineLevel="2" x14ac:dyDescent="0.25">
      <c r="B4311" t="s">
        <v>1503</v>
      </c>
    </row>
    <row r="4312" spans="1:2" hidden="1" outlineLevel="2" x14ac:dyDescent="0.25">
      <c r="B4312" t="s">
        <v>1503</v>
      </c>
    </row>
    <row r="4313" spans="1:2" hidden="1" outlineLevel="2" x14ac:dyDescent="0.25">
      <c r="B4313" t="s">
        <v>1503</v>
      </c>
    </row>
    <row r="4314" spans="1:2" hidden="1" outlineLevel="2" x14ac:dyDescent="0.25">
      <c r="B4314" t="s">
        <v>1503</v>
      </c>
    </row>
    <row r="4315" spans="1:2" hidden="1" outlineLevel="2" x14ac:dyDescent="0.25">
      <c r="B4315" t="s">
        <v>1503</v>
      </c>
    </row>
    <row r="4316" spans="1:2" hidden="1" outlineLevel="2" x14ac:dyDescent="0.25">
      <c r="B4316" t="s">
        <v>1503</v>
      </c>
    </row>
    <row r="4317" spans="1:2" outlineLevel="1" collapsed="1" x14ac:dyDescent="0.25">
      <c r="A4317" s="3" t="s">
        <v>22150</v>
      </c>
      <c r="B4317">
        <f>SUBTOTAL(3,B4309:B4316)</f>
        <v>8</v>
      </c>
    </row>
    <row r="4318" spans="1:2" hidden="1" outlineLevel="2" x14ac:dyDescent="0.25">
      <c r="B4318" t="s">
        <v>13531</v>
      </c>
    </row>
    <row r="4319" spans="1:2" outlineLevel="1" collapsed="1" x14ac:dyDescent="0.25">
      <c r="A4319" s="3" t="s">
        <v>22151</v>
      </c>
      <c r="B4319">
        <f>SUBTOTAL(3,B4318:B4318)</f>
        <v>1</v>
      </c>
    </row>
    <row r="4320" spans="1:2" hidden="1" outlineLevel="2" x14ac:dyDescent="0.25">
      <c r="B4320" t="s">
        <v>20661</v>
      </c>
    </row>
    <row r="4321" spans="1:2" outlineLevel="1" collapsed="1" x14ac:dyDescent="0.25">
      <c r="A4321" s="3" t="s">
        <v>22152</v>
      </c>
      <c r="B4321">
        <f>SUBTOTAL(3,B4320:B4320)</f>
        <v>1</v>
      </c>
    </row>
    <row r="4322" spans="1:2" hidden="1" outlineLevel="2" x14ac:dyDescent="0.25">
      <c r="B4322" t="s">
        <v>17531</v>
      </c>
    </row>
    <row r="4323" spans="1:2" outlineLevel="1" collapsed="1" x14ac:dyDescent="0.25">
      <c r="A4323" s="3" t="s">
        <v>22153</v>
      </c>
      <c r="B4323">
        <f>SUBTOTAL(3,B4322:B4322)</f>
        <v>1</v>
      </c>
    </row>
    <row r="4324" spans="1:2" hidden="1" outlineLevel="2" x14ac:dyDescent="0.25">
      <c r="B4324" t="s">
        <v>6017</v>
      </c>
    </row>
    <row r="4325" spans="1:2" hidden="1" outlineLevel="2" x14ac:dyDescent="0.25">
      <c r="B4325" t="s">
        <v>6017</v>
      </c>
    </row>
    <row r="4326" spans="1:2" outlineLevel="1" collapsed="1" x14ac:dyDescent="0.25">
      <c r="A4326" s="3" t="s">
        <v>22154</v>
      </c>
      <c r="B4326">
        <f>SUBTOTAL(3,B4324:B4325)</f>
        <v>2</v>
      </c>
    </row>
    <row r="4327" spans="1:2" hidden="1" outlineLevel="2" x14ac:dyDescent="0.25">
      <c r="B4327" t="s">
        <v>663</v>
      </c>
    </row>
    <row r="4328" spans="1:2" hidden="1" outlineLevel="2" x14ac:dyDescent="0.25">
      <c r="B4328" t="s">
        <v>663</v>
      </c>
    </row>
    <row r="4329" spans="1:2" hidden="1" outlineLevel="2" x14ac:dyDescent="0.25">
      <c r="B4329" t="s">
        <v>663</v>
      </c>
    </row>
    <row r="4330" spans="1:2" hidden="1" outlineLevel="2" x14ac:dyDescent="0.25">
      <c r="B4330" t="s">
        <v>663</v>
      </c>
    </row>
    <row r="4331" spans="1:2" hidden="1" outlineLevel="2" x14ac:dyDescent="0.25">
      <c r="B4331" t="s">
        <v>663</v>
      </c>
    </row>
    <row r="4332" spans="1:2" hidden="1" outlineLevel="2" x14ac:dyDescent="0.25">
      <c r="B4332" t="s">
        <v>663</v>
      </c>
    </row>
    <row r="4333" spans="1:2" outlineLevel="1" collapsed="1" x14ac:dyDescent="0.25">
      <c r="A4333" s="3" t="s">
        <v>22155</v>
      </c>
      <c r="B4333">
        <f>SUBTOTAL(3,B4327:B4332)</f>
        <v>6</v>
      </c>
    </row>
    <row r="4334" spans="1:2" hidden="1" outlineLevel="2" x14ac:dyDescent="0.25">
      <c r="B4334" t="s">
        <v>7040</v>
      </c>
    </row>
    <row r="4335" spans="1:2" hidden="1" outlineLevel="2" x14ac:dyDescent="0.25">
      <c r="B4335" t="s">
        <v>7040</v>
      </c>
    </row>
    <row r="4336" spans="1:2" hidden="1" outlineLevel="2" x14ac:dyDescent="0.25">
      <c r="B4336" t="s">
        <v>7040</v>
      </c>
    </row>
    <row r="4337" spans="1:2" hidden="1" outlineLevel="2" x14ac:dyDescent="0.25">
      <c r="B4337" t="s">
        <v>7040</v>
      </c>
    </row>
    <row r="4338" spans="1:2" outlineLevel="1" collapsed="1" x14ac:dyDescent="0.25">
      <c r="A4338" s="3" t="s">
        <v>22156</v>
      </c>
      <c r="B4338">
        <f>SUBTOTAL(3,B4334:B4337)</f>
        <v>4</v>
      </c>
    </row>
    <row r="4339" spans="1:2" hidden="1" outlineLevel="2" x14ac:dyDescent="0.25">
      <c r="B4339" t="s">
        <v>20616</v>
      </c>
    </row>
    <row r="4340" spans="1:2" outlineLevel="1" collapsed="1" x14ac:dyDescent="0.25">
      <c r="A4340" s="3" t="s">
        <v>22157</v>
      </c>
      <c r="B4340">
        <f>SUBTOTAL(3,B4339:B4339)</f>
        <v>1</v>
      </c>
    </row>
    <row r="4341" spans="1:2" hidden="1" outlineLevel="2" x14ac:dyDescent="0.25">
      <c r="B4341" t="s">
        <v>7738</v>
      </c>
    </row>
    <row r="4342" spans="1:2" outlineLevel="1" collapsed="1" x14ac:dyDescent="0.25">
      <c r="A4342" s="3" t="s">
        <v>22158</v>
      </c>
      <c r="B4342">
        <f>SUBTOTAL(3,B4341:B4341)</f>
        <v>1</v>
      </c>
    </row>
    <row r="4343" spans="1:2" hidden="1" outlineLevel="2" x14ac:dyDescent="0.25">
      <c r="B4343" t="s">
        <v>8200</v>
      </c>
    </row>
    <row r="4344" spans="1:2" outlineLevel="1" collapsed="1" x14ac:dyDescent="0.25">
      <c r="A4344" s="3" t="s">
        <v>22159</v>
      </c>
      <c r="B4344">
        <f>SUBTOTAL(3,B4343:B4343)</f>
        <v>1</v>
      </c>
    </row>
    <row r="4345" spans="1:2" hidden="1" outlineLevel="2" x14ac:dyDescent="0.25">
      <c r="B4345" t="s">
        <v>65</v>
      </c>
    </row>
    <row r="4346" spans="1:2" hidden="1" outlineLevel="2" x14ac:dyDescent="0.25">
      <c r="B4346" t="s">
        <v>65</v>
      </c>
    </row>
    <row r="4347" spans="1:2" hidden="1" outlineLevel="2" x14ac:dyDescent="0.25">
      <c r="B4347" t="s">
        <v>65</v>
      </c>
    </row>
    <row r="4348" spans="1:2" hidden="1" outlineLevel="2" x14ac:dyDescent="0.25">
      <c r="B4348" t="s">
        <v>65</v>
      </c>
    </row>
    <row r="4349" spans="1:2" outlineLevel="1" collapsed="1" x14ac:dyDescent="0.25">
      <c r="A4349" s="3" t="s">
        <v>22160</v>
      </c>
      <c r="B4349">
        <f>SUBTOTAL(3,B4345:B4348)</f>
        <v>4</v>
      </c>
    </row>
    <row r="4350" spans="1:2" hidden="1" outlineLevel="2" x14ac:dyDescent="0.25">
      <c r="B4350" t="s">
        <v>2900</v>
      </c>
    </row>
    <row r="4351" spans="1:2" hidden="1" outlineLevel="2" x14ac:dyDescent="0.25">
      <c r="B4351" t="s">
        <v>2900</v>
      </c>
    </row>
    <row r="4352" spans="1:2" hidden="1" outlineLevel="2" x14ac:dyDescent="0.25">
      <c r="B4352" t="s">
        <v>2900</v>
      </c>
    </row>
    <row r="4353" spans="1:2" hidden="1" outlineLevel="2" x14ac:dyDescent="0.25">
      <c r="B4353" t="s">
        <v>2900</v>
      </c>
    </row>
    <row r="4354" spans="1:2" hidden="1" outlineLevel="2" x14ac:dyDescent="0.25">
      <c r="B4354" t="s">
        <v>2900</v>
      </c>
    </row>
    <row r="4355" spans="1:2" hidden="1" outlineLevel="2" x14ac:dyDescent="0.25">
      <c r="B4355" t="s">
        <v>2900</v>
      </c>
    </row>
    <row r="4356" spans="1:2" hidden="1" outlineLevel="2" x14ac:dyDescent="0.25">
      <c r="B4356" t="s">
        <v>2900</v>
      </c>
    </row>
    <row r="4357" spans="1:2" hidden="1" outlineLevel="2" x14ac:dyDescent="0.25">
      <c r="B4357" t="s">
        <v>2900</v>
      </c>
    </row>
    <row r="4358" spans="1:2" hidden="1" outlineLevel="2" x14ac:dyDescent="0.25">
      <c r="B4358" t="s">
        <v>2900</v>
      </c>
    </row>
    <row r="4359" spans="1:2" outlineLevel="1" collapsed="1" x14ac:dyDescent="0.25">
      <c r="A4359" s="3" t="s">
        <v>22161</v>
      </c>
      <c r="B4359">
        <f>SUBTOTAL(3,B4350:B4358)</f>
        <v>9</v>
      </c>
    </row>
    <row r="4360" spans="1:2" hidden="1" outlineLevel="2" x14ac:dyDescent="0.25">
      <c r="B4360" t="s">
        <v>8667</v>
      </c>
    </row>
    <row r="4361" spans="1:2" outlineLevel="1" collapsed="1" x14ac:dyDescent="0.25">
      <c r="A4361" s="3" t="s">
        <v>22162</v>
      </c>
      <c r="B4361">
        <f>SUBTOTAL(3,B4360:B4360)</f>
        <v>1</v>
      </c>
    </row>
    <row r="4362" spans="1:2" hidden="1" outlineLevel="2" x14ac:dyDescent="0.25">
      <c r="B4362" t="s">
        <v>1436</v>
      </c>
    </row>
    <row r="4363" spans="1:2" hidden="1" outlineLevel="2" x14ac:dyDescent="0.25">
      <c r="B4363" t="s">
        <v>1436</v>
      </c>
    </row>
    <row r="4364" spans="1:2" outlineLevel="1" collapsed="1" x14ac:dyDescent="0.25">
      <c r="A4364" s="3" t="s">
        <v>22163</v>
      </c>
      <c r="B4364">
        <f>SUBTOTAL(3,B4362:B4363)</f>
        <v>2</v>
      </c>
    </row>
    <row r="4365" spans="1:2" hidden="1" outlineLevel="2" x14ac:dyDescent="0.25">
      <c r="B4365" t="s">
        <v>20785</v>
      </c>
    </row>
    <row r="4366" spans="1:2" hidden="1" outlineLevel="2" x14ac:dyDescent="0.25">
      <c r="B4366" t="s">
        <v>20785</v>
      </c>
    </row>
    <row r="4367" spans="1:2" outlineLevel="1" collapsed="1" x14ac:dyDescent="0.25">
      <c r="A4367" s="3" t="s">
        <v>22164</v>
      </c>
      <c r="B4367">
        <f>SUBTOTAL(3,B4365:B4366)</f>
        <v>2</v>
      </c>
    </row>
    <row r="4368" spans="1:2" hidden="1" outlineLevel="2" x14ac:dyDescent="0.25">
      <c r="B4368" t="s">
        <v>3426</v>
      </c>
    </row>
    <row r="4369" spans="1:2" hidden="1" outlineLevel="2" x14ac:dyDescent="0.25">
      <c r="B4369" t="s">
        <v>3426</v>
      </c>
    </row>
    <row r="4370" spans="1:2" outlineLevel="1" collapsed="1" x14ac:dyDescent="0.25">
      <c r="A4370" s="3" t="s">
        <v>22165</v>
      </c>
      <c r="B4370">
        <f>SUBTOTAL(3,B4368:B4369)</f>
        <v>2</v>
      </c>
    </row>
    <row r="4371" spans="1:2" hidden="1" outlineLevel="2" x14ac:dyDescent="0.25">
      <c r="B4371" t="s">
        <v>10321</v>
      </c>
    </row>
    <row r="4372" spans="1:2" outlineLevel="1" collapsed="1" x14ac:dyDescent="0.25">
      <c r="A4372" s="3" t="s">
        <v>22166</v>
      </c>
      <c r="B4372">
        <f>SUBTOTAL(3,B4371:B4371)</f>
        <v>1</v>
      </c>
    </row>
    <row r="4373" spans="1:2" hidden="1" outlineLevel="2" x14ac:dyDescent="0.25">
      <c r="B4373" t="s">
        <v>13388</v>
      </c>
    </row>
    <row r="4374" spans="1:2" outlineLevel="1" collapsed="1" x14ac:dyDescent="0.25">
      <c r="A4374" s="3" t="s">
        <v>22167</v>
      </c>
      <c r="B4374">
        <f>SUBTOTAL(3,B4373:B4373)</f>
        <v>1</v>
      </c>
    </row>
    <row r="4375" spans="1:2" hidden="1" outlineLevel="2" x14ac:dyDescent="0.25">
      <c r="B4375" t="s">
        <v>9778</v>
      </c>
    </row>
    <row r="4376" spans="1:2" outlineLevel="1" collapsed="1" x14ac:dyDescent="0.25">
      <c r="A4376" s="3" t="s">
        <v>22168</v>
      </c>
      <c r="B4376">
        <f>SUBTOTAL(3,B4375:B4375)</f>
        <v>1</v>
      </c>
    </row>
    <row r="4377" spans="1:2" hidden="1" outlineLevel="2" x14ac:dyDescent="0.25">
      <c r="B4377" t="s">
        <v>8454</v>
      </c>
    </row>
    <row r="4378" spans="1:2" hidden="1" outlineLevel="2" x14ac:dyDescent="0.25">
      <c r="B4378" t="s">
        <v>8454</v>
      </c>
    </row>
    <row r="4379" spans="1:2" hidden="1" outlineLevel="2" x14ac:dyDescent="0.25">
      <c r="B4379" t="s">
        <v>8454</v>
      </c>
    </row>
    <row r="4380" spans="1:2" outlineLevel="1" collapsed="1" x14ac:dyDescent="0.25">
      <c r="A4380" s="3" t="s">
        <v>22169</v>
      </c>
      <c r="B4380">
        <f>SUBTOTAL(3,B4377:B4379)</f>
        <v>3</v>
      </c>
    </row>
    <row r="4381" spans="1:2" hidden="1" outlineLevel="2" x14ac:dyDescent="0.25">
      <c r="B4381" t="s">
        <v>10038</v>
      </c>
    </row>
    <row r="4382" spans="1:2" hidden="1" outlineLevel="2" x14ac:dyDescent="0.25">
      <c r="B4382" t="s">
        <v>10038</v>
      </c>
    </row>
    <row r="4383" spans="1:2" outlineLevel="1" collapsed="1" x14ac:dyDescent="0.25">
      <c r="A4383" s="3" t="s">
        <v>22170</v>
      </c>
      <c r="B4383">
        <f>SUBTOTAL(3,B4381:B4382)</f>
        <v>2</v>
      </c>
    </row>
    <row r="4384" spans="1:2" hidden="1" outlineLevel="2" x14ac:dyDescent="0.25">
      <c r="B4384" t="s">
        <v>2271</v>
      </c>
    </row>
    <row r="4385" spans="1:2" hidden="1" outlineLevel="2" x14ac:dyDescent="0.25">
      <c r="B4385" t="s">
        <v>2271</v>
      </c>
    </row>
    <row r="4386" spans="1:2" hidden="1" outlineLevel="2" x14ac:dyDescent="0.25">
      <c r="B4386" t="s">
        <v>2271</v>
      </c>
    </row>
    <row r="4387" spans="1:2" hidden="1" outlineLevel="2" x14ac:dyDescent="0.25">
      <c r="B4387" t="s">
        <v>2271</v>
      </c>
    </row>
    <row r="4388" spans="1:2" hidden="1" outlineLevel="2" x14ac:dyDescent="0.25">
      <c r="B4388" t="s">
        <v>2271</v>
      </c>
    </row>
    <row r="4389" spans="1:2" outlineLevel="1" collapsed="1" x14ac:dyDescent="0.25">
      <c r="A4389" s="3" t="s">
        <v>22171</v>
      </c>
      <c r="B4389">
        <f>SUBTOTAL(3,B4384:B4388)</f>
        <v>5</v>
      </c>
    </row>
    <row r="4390" spans="1:2" hidden="1" outlineLevel="2" x14ac:dyDescent="0.25">
      <c r="B4390" t="s">
        <v>9091</v>
      </c>
    </row>
    <row r="4391" spans="1:2" hidden="1" outlineLevel="2" x14ac:dyDescent="0.25">
      <c r="B4391" t="s">
        <v>9091</v>
      </c>
    </row>
    <row r="4392" spans="1:2" hidden="1" outlineLevel="2" x14ac:dyDescent="0.25">
      <c r="B4392" t="s">
        <v>9091</v>
      </c>
    </row>
    <row r="4393" spans="1:2" outlineLevel="1" collapsed="1" x14ac:dyDescent="0.25">
      <c r="A4393" s="3" t="s">
        <v>22172</v>
      </c>
      <c r="B4393">
        <f>SUBTOTAL(3,B4390:B4392)</f>
        <v>3</v>
      </c>
    </row>
    <row r="4394" spans="1:2" hidden="1" outlineLevel="2" x14ac:dyDescent="0.25">
      <c r="B4394" t="s">
        <v>15993</v>
      </c>
    </row>
    <row r="4395" spans="1:2" outlineLevel="1" collapsed="1" x14ac:dyDescent="0.25">
      <c r="A4395" s="3" t="s">
        <v>22173</v>
      </c>
      <c r="B4395">
        <f>SUBTOTAL(3,B4394:B4394)</f>
        <v>1</v>
      </c>
    </row>
    <row r="4396" spans="1:2" hidden="1" outlineLevel="2" x14ac:dyDescent="0.25">
      <c r="B4396" t="s">
        <v>738</v>
      </c>
    </row>
    <row r="4397" spans="1:2" outlineLevel="1" collapsed="1" x14ac:dyDescent="0.25">
      <c r="A4397" s="3" t="s">
        <v>22174</v>
      </c>
      <c r="B4397">
        <f>SUBTOTAL(3,B4396:B4396)</f>
        <v>1</v>
      </c>
    </row>
    <row r="4398" spans="1:2" hidden="1" outlineLevel="2" x14ac:dyDescent="0.25">
      <c r="B4398" t="s">
        <v>17101</v>
      </c>
    </row>
    <row r="4399" spans="1:2" outlineLevel="1" collapsed="1" x14ac:dyDescent="0.25">
      <c r="A4399" s="3" t="s">
        <v>22175</v>
      </c>
      <c r="B4399">
        <f>SUBTOTAL(3,B4398:B4398)</f>
        <v>1</v>
      </c>
    </row>
    <row r="4400" spans="1:2" hidden="1" outlineLevel="2" x14ac:dyDescent="0.25">
      <c r="B4400" t="s">
        <v>3683</v>
      </c>
    </row>
    <row r="4401" spans="1:2" outlineLevel="1" collapsed="1" x14ac:dyDescent="0.25">
      <c r="A4401" s="3" t="s">
        <v>22176</v>
      </c>
      <c r="B4401">
        <f>SUBTOTAL(3,B4400:B4400)</f>
        <v>1</v>
      </c>
    </row>
    <row r="4402" spans="1:2" hidden="1" outlineLevel="2" x14ac:dyDescent="0.25">
      <c r="B4402" t="s">
        <v>3322</v>
      </c>
    </row>
    <row r="4403" spans="1:2" hidden="1" outlineLevel="2" x14ac:dyDescent="0.25">
      <c r="B4403" t="s">
        <v>3322</v>
      </c>
    </row>
    <row r="4404" spans="1:2" hidden="1" outlineLevel="2" x14ac:dyDescent="0.25">
      <c r="B4404" t="s">
        <v>3322</v>
      </c>
    </row>
    <row r="4405" spans="1:2" outlineLevel="1" collapsed="1" x14ac:dyDescent="0.25">
      <c r="A4405" s="3" t="s">
        <v>22177</v>
      </c>
      <c r="B4405">
        <f>SUBTOTAL(3,B4402:B4404)</f>
        <v>3</v>
      </c>
    </row>
    <row r="4406" spans="1:2" hidden="1" outlineLevel="2" x14ac:dyDescent="0.25">
      <c r="B4406" t="s">
        <v>5911</v>
      </c>
    </row>
    <row r="4407" spans="1:2" hidden="1" outlineLevel="2" x14ac:dyDescent="0.25">
      <c r="B4407" t="s">
        <v>5911</v>
      </c>
    </row>
    <row r="4408" spans="1:2" outlineLevel="1" collapsed="1" x14ac:dyDescent="0.25">
      <c r="A4408" s="3" t="s">
        <v>22178</v>
      </c>
      <c r="B4408">
        <f>SUBTOTAL(3,B4406:B4407)</f>
        <v>2</v>
      </c>
    </row>
    <row r="4409" spans="1:2" hidden="1" outlineLevel="2" x14ac:dyDescent="0.25">
      <c r="B4409" t="s">
        <v>2786</v>
      </c>
    </row>
    <row r="4410" spans="1:2" outlineLevel="1" collapsed="1" x14ac:dyDescent="0.25">
      <c r="A4410" s="3" t="s">
        <v>22179</v>
      </c>
      <c r="B4410">
        <f>SUBTOTAL(3,B4409:B4409)</f>
        <v>1</v>
      </c>
    </row>
    <row r="4411" spans="1:2" hidden="1" outlineLevel="2" x14ac:dyDescent="0.25">
      <c r="B4411" t="s">
        <v>19665</v>
      </c>
    </row>
    <row r="4412" spans="1:2" outlineLevel="1" collapsed="1" x14ac:dyDescent="0.25">
      <c r="A4412" s="3" t="s">
        <v>22180</v>
      </c>
      <c r="B4412">
        <f>SUBTOTAL(3,B4411:B4411)</f>
        <v>1</v>
      </c>
    </row>
    <row r="4413" spans="1:2" hidden="1" outlineLevel="2" x14ac:dyDescent="0.25">
      <c r="B4413" t="s">
        <v>6793</v>
      </c>
    </row>
    <row r="4414" spans="1:2" outlineLevel="1" collapsed="1" x14ac:dyDescent="0.25">
      <c r="A4414" s="3" t="s">
        <v>22181</v>
      </c>
      <c r="B4414">
        <f>SUBTOTAL(3,B4413:B4413)</f>
        <v>1</v>
      </c>
    </row>
    <row r="4415" spans="1:2" hidden="1" outlineLevel="2" x14ac:dyDescent="0.25">
      <c r="B4415" t="s">
        <v>9860</v>
      </c>
    </row>
    <row r="4416" spans="1:2" outlineLevel="1" collapsed="1" x14ac:dyDescent="0.25">
      <c r="A4416" s="3" t="s">
        <v>22182</v>
      </c>
      <c r="B4416">
        <f>SUBTOTAL(3,B4415:B4415)</f>
        <v>1</v>
      </c>
    </row>
    <row r="4417" spans="1:2" hidden="1" outlineLevel="2" x14ac:dyDescent="0.25">
      <c r="B4417" t="s">
        <v>1904</v>
      </c>
    </row>
    <row r="4418" spans="1:2" outlineLevel="1" collapsed="1" x14ac:dyDescent="0.25">
      <c r="A4418" s="3" t="s">
        <v>22183</v>
      </c>
      <c r="B4418">
        <f>SUBTOTAL(3,B4417:B4417)</f>
        <v>1</v>
      </c>
    </row>
    <row r="4419" spans="1:2" hidden="1" outlineLevel="2" x14ac:dyDescent="0.25">
      <c r="B4419" t="s">
        <v>9118</v>
      </c>
    </row>
    <row r="4420" spans="1:2" hidden="1" outlineLevel="2" x14ac:dyDescent="0.25">
      <c r="B4420" t="s">
        <v>9118</v>
      </c>
    </row>
    <row r="4421" spans="1:2" outlineLevel="1" collapsed="1" x14ac:dyDescent="0.25">
      <c r="A4421" s="3" t="s">
        <v>22184</v>
      </c>
      <c r="B4421">
        <f>SUBTOTAL(3,B4419:B4420)</f>
        <v>2</v>
      </c>
    </row>
    <row r="4422" spans="1:2" hidden="1" outlineLevel="2" x14ac:dyDescent="0.25">
      <c r="B4422" t="s">
        <v>2939</v>
      </c>
    </row>
    <row r="4423" spans="1:2" hidden="1" outlineLevel="2" x14ac:dyDescent="0.25">
      <c r="B4423" t="s">
        <v>2939</v>
      </c>
    </row>
    <row r="4424" spans="1:2" hidden="1" outlineLevel="2" x14ac:dyDescent="0.25">
      <c r="B4424" t="s">
        <v>2939</v>
      </c>
    </row>
    <row r="4425" spans="1:2" hidden="1" outlineLevel="2" x14ac:dyDescent="0.25">
      <c r="B4425" t="s">
        <v>2939</v>
      </c>
    </row>
    <row r="4426" spans="1:2" hidden="1" outlineLevel="2" x14ac:dyDescent="0.25">
      <c r="B4426" t="s">
        <v>2939</v>
      </c>
    </row>
    <row r="4427" spans="1:2" hidden="1" outlineLevel="2" x14ac:dyDescent="0.25">
      <c r="B4427" t="s">
        <v>2939</v>
      </c>
    </row>
    <row r="4428" spans="1:2" hidden="1" outlineLevel="2" x14ac:dyDescent="0.25">
      <c r="B4428" t="s">
        <v>2939</v>
      </c>
    </row>
    <row r="4429" spans="1:2" outlineLevel="1" collapsed="1" x14ac:dyDescent="0.25">
      <c r="A4429" s="3" t="s">
        <v>22185</v>
      </c>
      <c r="B4429">
        <f>SUBTOTAL(3,B4422:B4428)</f>
        <v>7</v>
      </c>
    </row>
    <row r="4430" spans="1:2" hidden="1" outlineLevel="2" x14ac:dyDescent="0.25">
      <c r="B4430" t="s">
        <v>12711</v>
      </c>
    </row>
    <row r="4431" spans="1:2" outlineLevel="1" collapsed="1" x14ac:dyDescent="0.25">
      <c r="A4431" s="3" t="s">
        <v>22186</v>
      </c>
      <c r="B4431">
        <f>SUBTOTAL(3,B4430:B4430)</f>
        <v>1</v>
      </c>
    </row>
    <row r="4432" spans="1:2" hidden="1" outlineLevel="2" x14ac:dyDescent="0.25">
      <c r="B4432" t="s">
        <v>4408</v>
      </c>
    </row>
    <row r="4433" spans="1:2" hidden="1" outlineLevel="2" x14ac:dyDescent="0.25">
      <c r="B4433" t="s">
        <v>4408</v>
      </c>
    </row>
    <row r="4434" spans="1:2" outlineLevel="1" collapsed="1" x14ac:dyDescent="0.25">
      <c r="A4434" s="3" t="s">
        <v>22187</v>
      </c>
      <c r="B4434">
        <f>SUBTOTAL(3,B4432:B4433)</f>
        <v>2</v>
      </c>
    </row>
    <row r="4435" spans="1:2" hidden="1" outlineLevel="2" x14ac:dyDescent="0.25">
      <c r="B4435" t="s">
        <v>15712</v>
      </c>
    </row>
    <row r="4436" spans="1:2" outlineLevel="1" collapsed="1" x14ac:dyDescent="0.25">
      <c r="A4436" s="3" t="s">
        <v>22188</v>
      </c>
      <c r="B4436">
        <f>SUBTOTAL(3,B4435:B4435)</f>
        <v>1</v>
      </c>
    </row>
    <row r="4437" spans="1:2" hidden="1" outlineLevel="2" x14ac:dyDescent="0.25">
      <c r="B4437" t="s">
        <v>5290</v>
      </c>
    </row>
    <row r="4438" spans="1:2" outlineLevel="1" collapsed="1" x14ac:dyDescent="0.25">
      <c r="A4438" s="3" t="s">
        <v>22189</v>
      </c>
      <c r="B4438">
        <f>SUBTOTAL(3,B4437:B4437)</f>
        <v>1</v>
      </c>
    </row>
    <row r="4439" spans="1:2" hidden="1" outlineLevel="2" x14ac:dyDescent="0.25">
      <c r="B4439" t="s">
        <v>5083</v>
      </c>
    </row>
    <row r="4440" spans="1:2" hidden="1" outlineLevel="2" x14ac:dyDescent="0.25">
      <c r="B4440" t="s">
        <v>5083</v>
      </c>
    </row>
    <row r="4441" spans="1:2" outlineLevel="1" collapsed="1" x14ac:dyDescent="0.25">
      <c r="A4441" s="3" t="s">
        <v>22190</v>
      </c>
      <c r="B4441">
        <f>SUBTOTAL(3,B4439:B4440)</f>
        <v>2</v>
      </c>
    </row>
    <row r="4442" spans="1:2" hidden="1" outlineLevel="2" x14ac:dyDescent="0.25">
      <c r="B4442" t="s">
        <v>1485</v>
      </c>
    </row>
    <row r="4443" spans="1:2" hidden="1" outlineLevel="2" x14ac:dyDescent="0.25">
      <c r="B4443" t="s">
        <v>1485</v>
      </c>
    </row>
    <row r="4444" spans="1:2" outlineLevel="1" collapsed="1" x14ac:dyDescent="0.25">
      <c r="A4444" s="3" t="s">
        <v>22191</v>
      </c>
      <c r="B4444">
        <f>SUBTOTAL(3,B4442:B4443)</f>
        <v>2</v>
      </c>
    </row>
    <row r="4445" spans="1:2" hidden="1" outlineLevel="2" x14ac:dyDescent="0.25">
      <c r="B4445" t="s">
        <v>10007</v>
      </c>
    </row>
    <row r="4446" spans="1:2" outlineLevel="1" collapsed="1" x14ac:dyDescent="0.25">
      <c r="A4446" s="3" t="s">
        <v>22192</v>
      </c>
      <c r="B4446">
        <f>SUBTOTAL(3,B4445:B4445)</f>
        <v>1</v>
      </c>
    </row>
    <row r="4447" spans="1:2" hidden="1" outlineLevel="2" x14ac:dyDescent="0.25">
      <c r="B4447" t="s">
        <v>5041</v>
      </c>
    </row>
    <row r="4448" spans="1:2" outlineLevel="1" collapsed="1" x14ac:dyDescent="0.25">
      <c r="A4448" s="3" t="s">
        <v>22193</v>
      </c>
      <c r="B4448">
        <f>SUBTOTAL(3,B4447:B4447)</f>
        <v>1</v>
      </c>
    </row>
    <row r="4449" spans="1:2" hidden="1" outlineLevel="2" x14ac:dyDescent="0.25">
      <c r="B4449" t="s">
        <v>10762</v>
      </c>
    </row>
    <row r="4450" spans="1:2" outlineLevel="1" collapsed="1" x14ac:dyDescent="0.25">
      <c r="A4450" s="3" t="s">
        <v>22194</v>
      </c>
      <c r="B4450">
        <f>SUBTOTAL(3,B4449:B4449)</f>
        <v>1</v>
      </c>
    </row>
    <row r="4451" spans="1:2" hidden="1" outlineLevel="2" x14ac:dyDescent="0.25">
      <c r="B4451" t="s">
        <v>15970</v>
      </c>
    </row>
    <row r="4452" spans="1:2" outlineLevel="1" collapsed="1" x14ac:dyDescent="0.25">
      <c r="A4452" s="3" t="s">
        <v>22195</v>
      </c>
      <c r="B4452">
        <f>SUBTOTAL(3,B4451:B4451)</f>
        <v>1</v>
      </c>
    </row>
    <row r="4453" spans="1:2" hidden="1" outlineLevel="2" x14ac:dyDescent="0.25">
      <c r="B4453" t="s">
        <v>412</v>
      </c>
    </row>
    <row r="4454" spans="1:2" hidden="1" outlineLevel="2" x14ac:dyDescent="0.25">
      <c r="B4454" t="s">
        <v>412</v>
      </c>
    </row>
    <row r="4455" spans="1:2" outlineLevel="1" collapsed="1" x14ac:dyDescent="0.25">
      <c r="A4455" s="3" t="s">
        <v>22196</v>
      </c>
      <c r="B4455">
        <f>SUBTOTAL(3,B4453:B4454)</f>
        <v>2</v>
      </c>
    </row>
    <row r="4456" spans="1:2" hidden="1" outlineLevel="2" x14ac:dyDescent="0.25">
      <c r="B4456" t="s">
        <v>3947</v>
      </c>
    </row>
    <row r="4457" spans="1:2" outlineLevel="1" collapsed="1" x14ac:dyDescent="0.25">
      <c r="A4457" s="3" t="s">
        <v>22197</v>
      </c>
      <c r="B4457">
        <f>SUBTOTAL(3,B4456:B4456)</f>
        <v>1</v>
      </c>
    </row>
    <row r="4458" spans="1:2" hidden="1" outlineLevel="2" x14ac:dyDescent="0.25">
      <c r="B4458" t="s">
        <v>15183</v>
      </c>
    </row>
    <row r="4459" spans="1:2" hidden="1" outlineLevel="2" x14ac:dyDescent="0.25">
      <c r="B4459" t="s">
        <v>15183</v>
      </c>
    </row>
    <row r="4460" spans="1:2" outlineLevel="1" collapsed="1" x14ac:dyDescent="0.25">
      <c r="A4460" s="3" t="s">
        <v>22198</v>
      </c>
      <c r="B4460">
        <f>SUBTOTAL(3,B4458:B4459)</f>
        <v>2</v>
      </c>
    </row>
    <row r="4461" spans="1:2" hidden="1" outlineLevel="2" x14ac:dyDescent="0.25">
      <c r="B4461" t="s">
        <v>1284</v>
      </c>
    </row>
    <row r="4462" spans="1:2" hidden="1" outlineLevel="2" x14ac:dyDescent="0.25">
      <c r="B4462" t="s">
        <v>1284</v>
      </c>
    </row>
    <row r="4463" spans="1:2" hidden="1" outlineLevel="2" x14ac:dyDescent="0.25">
      <c r="B4463" t="s">
        <v>1284</v>
      </c>
    </row>
    <row r="4464" spans="1:2" outlineLevel="1" collapsed="1" x14ac:dyDescent="0.25">
      <c r="A4464" s="3" t="s">
        <v>22199</v>
      </c>
      <c r="B4464">
        <f>SUBTOTAL(3,B4461:B4463)</f>
        <v>3</v>
      </c>
    </row>
    <row r="4465" spans="1:2" hidden="1" outlineLevel="2" x14ac:dyDescent="0.25">
      <c r="B4465" t="s">
        <v>9281</v>
      </c>
    </row>
    <row r="4466" spans="1:2" outlineLevel="1" collapsed="1" x14ac:dyDescent="0.25">
      <c r="A4466" s="3" t="s">
        <v>22200</v>
      </c>
      <c r="B4466">
        <f>SUBTOTAL(3,B4465:B4465)</f>
        <v>1</v>
      </c>
    </row>
    <row r="4467" spans="1:2" hidden="1" outlineLevel="2" x14ac:dyDescent="0.25">
      <c r="B4467" t="s">
        <v>6773</v>
      </c>
    </row>
    <row r="4468" spans="1:2" outlineLevel="1" collapsed="1" x14ac:dyDescent="0.25">
      <c r="A4468" s="3" t="s">
        <v>22201</v>
      </c>
      <c r="B4468">
        <f>SUBTOTAL(3,B4467:B4467)</f>
        <v>1</v>
      </c>
    </row>
    <row r="4469" spans="1:2" hidden="1" outlineLevel="2" x14ac:dyDescent="0.25">
      <c r="B4469" t="s">
        <v>1452</v>
      </c>
    </row>
    <row r="4470" spans="1:2" hidden="1" outlineLevel="2" x14ac:dyDescent="0.25">
      <c r="B4470" t="s">
        <v>1452</v>
      </c>
    </row>
    <row r="4471" spans="1:2" outlineLevel="1" collapsed="1" x14ac:dyDescent="0.25">
      <c r="A4471" s="3" t="s">
        <v>22202</v>
      </c>
      <c r="B4471">
        <f>SUBTOTAL(3,B4469:B4470)</f>
        <v>2</v>
      </c>
    </row>
    <row r="4472" spans="1:2" hidden="1" outlineLevel="2" x14ac:dyDescent="0.25">
      <c r="B4472" t="s">
        <v>8450</v>
      </c>
    </row>
    <row r="4473" spans="1:2" hidden="1" outlineLevel="2" x14ac:dyDescent="0.25">
      <c r="B4473" t="s">
        <v>8450</v>
      </c>
    </row>
    <row r="4474" spans="1:2" outlineLevel="1" collapsed="1" x14ac:dyDescent="0.25">
      <c r="A4474" s="3" t="s">
        <v>22203</v>
      </c>
      <c r="B4474">
        <f>SUBTOTAL(3,B4472:B4473)</f>
        <v>2</v>
      </c>
    </row>
    <row r="4475" spans="1:2" hidden="1" outlineLevel="2" x14ac:dyDescent="0.25">
      <c r="B4475" t="s">
        <v>2880</v>
      </c>
    </row>
    <row r="4476" spans="1:2" outlineLevel="1" collapsed="1" x14ac:dyDescent="0.25">
      <c r="A4476" s="3" t="s">
        <v>22204</v>
      </c>
      <c r="B4476">
        <f>SUBTOTAL(3,B4475:B4475)</f>
        <v>1</v>
      </c>
    </row>
    <row r="4477" spans="1:2" hidden="1" outlineLevel="2" x14ac:dyDescent="0.25">
      <c r="B4477" t="s">
        <v>6073</v>
      </c>
    </row>
    <row r="4478" spans="1:2" hidden="1" outlineLevel="2" x14ac:dyDescent="0.25">
      <c r="B4478" t="s">
        <v>6073</v>
      </c>
    </row>
    <row r="4479" spans="1:2" outlineLevel="1" collapsed="1" x14ac:dyDescent="0.25">
      <c r="A4479" s="3" t="s">
        <v>22205</v>
      </c>
      <c r="B4479">
        <f>SUBTOTAL(3,B4477:B4478)</f>
        <v>2</v>
      </c>
    </row>
    <row r="4480" spans="1:2" hidden="1" outlineLevel="2" x14ac:dyDescent="0.25">
      <c r="B4480" t="s">
        <v>20597</v>
      </c>
    </row>
    <row r="4481" spans="1:2" outlineLevel="1" collapsed="1" x14ac:dyDescent="0.25">
      <c r="A4481" s="3" t="s">
        <v>22206</v>
      </c>
      <c r="B4481">
        <f>SUBTOTAL(3,B4480:B4480)</f>
        <v>1</v>
      </c>
    </row>
    <row r="4482" spans="1:2" hidden="1" outlineLevel="2" x14ac:dyDescent="0.25">
      <c r="B4482" t="s">
        <v>5575</v>
      </c>
    </row>
    <row r="4483" spans="1:2" outlineLevel="1" collapsed="1" x14ac:dyDescent="0.25">
      <c r="A4483" s="3" t="s">
        <v>22207</v>
      </c>
      <c r="B4483">
        <f>SUBTOTAL(3,B4482:B4482)</f>
        <v>1</v>
      </c>
    </row>
    <row r="4484" spans="1:2" hidden="1" outlineLevel="2" x14ac:dyDescent="0.25">
      <c r="B4484" t="s">
        <v>1047</v>
      </c>
    </row>
    <row r="4485" spans="1:2" outlineLevel="1" collapsed="1" x14ac:dyDescent="0.25">
      <c r="A4485" s="3" t="s">
        <v>22208</v>
      </c>
      <c r="B4485">
        <f>SUBTOTAL(3,B4484:B4484)</f>
        <v>1</v>
      </c>
    </row>
    <row r="4486" spans="1:2" hidden="1" outlineLevel="2" x14ac:dyDescent="0.25">
      <c r="B4486" t="s">
        <v>9982</v>
      </c>
    </row>
    <row r="4487" spans="1:2" outlineLevel="1" collapsed="1" x14ac:dyDescent="0.25">
      <c r="A4487" s="3" t="s">
        <v>22209</v>
      </c>
      <c r="B4487">
        <f>SUBTOTAL(3,B4486:B4486)</f>
        <v>1</v>
      </c>
    </row>
    <row r="4488" spans="1:2" hidden="1" outlineLevel="2" x14ac:dyDescent="0.25">
      <c r="B4488" t="s">
        <v>11170</v>
      </c>
    </row>
    <row r="4489" spans="1:2" outlineLevel="1" collapsed="1" x14ac:dyDescent="0.25">
      <c r="A4489" s="3" t="s">
        <v>22210</v>
      </c>
      <c r="B4489">
        <f>SUBTOTAL(3,B4488:B4488)</f>
        <v>1</v>
      </c>
    </row>
    <row r="4490" spans="1:2" hidden="1" outlineLevel="2" x14ac:dyDescent="0.25">
      <c r="B4490" t="s">
        <v>7093</v>
      </c>
    </row>
    <row r="4491" spans="1:2" outlineLevel="1" collapsed="1" x14ac:dyDescent="0.25">
      <c r="A4491" s="3" t="s">
        <v>22211</v>
      </c>
      <c r="B4491">
        <f>SUBTOTAL(3,B4490:B4490)</f>
        <v>1</v>
      </c>
    </row>
    <row r="4492" spans="1:2" hidden="1" outlineLevel="2" x14ac:dyDescent="0.25">
      <c r="B4492" t="s">
        <v>4924</v>
      </c>
    </row>
    <row r="4493" spans="1:2" hidden="1" outlineLevel="2" x14ac:dyDescent="0.25">
      <c r="B4493" t="s">
        <v>4924</v>
      </c>
    </row>
    <row r="4494" spans="1:2" hidden="1" outlineLevel="2" x14ac:dyDescent="0.25">
      <c r="B4494" t="s">
        <v>4924</v>
      </c>
    </row>
    <row r="4495" spans="1:2" hidden="1" outlineLevel="2" x14ac:dyDescent="0.25">
      <c r="B4495" t="s">
        <v>4924</v>
      </c>
    </row>
    <row r="4496" spans="1:2" outlineLevel="1" collapsed="1" x14ac:dyDescent="0.25">
      <c r="A4496" s="3" t="s">
        <v>22212</v>
      </c>
      <c r="B4496">
        <f>SUBTOTAL(3,B4492:B4495)</f>
        <v>4</v>
      </c>
    </row>
    <row r="4497" spans="1:2" hidden="1" outlineLevel="2" x14ac:dyDescent="0.25">
      <c r="B4497" t="s">
        <v>7700</v>
      </c>
    </row>
    <row r="4498" spans="1:2" outlineLevel="1" collapsed="1" x14ac:dyDescent="0.25">
      <c r="A4498" s="3" t="s">
        <v>22213</v>
      </c>
      <c r="B4498">
        <f>SUBTOTAL(3,B4497:B4497)</f>
        <v>1</v>
      </c>
    </row>
    <row r="4499" spans="1:2" hidden="1" outlineLevel="2" x14ac:dyDescent="0.25">
      <c r="B4499" t="s">
        <v>6537</v>
      </c>
    </row>
    <row r="4500" spans="1:2" outlineLevel="1" collapsed="1" x14ac:dyDescent="0.25">
      <c r="A4500" s="3" t="s">
        <v>22214</v>
      </c>
      <c r="B4500">
        <f>SUBTOTAL(3,B4499:B4499)</f>
        <v>1</v>
      </c>
    </row>
    <row r="4501" spans="1:2" hidden="1" outlineLevel="2" x14ac:dyDescent="0.25">
      <c r="B4501" t="s">
        <v>549</v>
      </c>
    </row>
    <row r="4502" spans="1:2" hidden="1" outlineLevel="2" x14ac:dyDescent="0.25">
      <c r="B4502" t="s">
        <v>549</v>
      </c>
    </row>
    <row r="4503" spans="1:2" hidden="1" outlineLevel="2" x14ac:dyDescent="0.25">
      <c r="B4503" t="s">
        <v>549</v>
      </c>
    </row>
    <row r="4504" spans="1:2" hidden="1" outlineLevel="2" x14ac:dyDescent="0.25">
      <c r="B4504" t="s">
        <v>549</v>
      </c>
    </row>
    <row r="4505" spans="1:2" hidden="1" outlineLevel="2" x14ac:dyDescent="0.25">
      <c r="B4505" t="s">
        <v>549</v>
      </c>
    </row>
    <row r="4506" spans="1:2" hidden="1" outlineLevel="2" x14ac:dyDescent="0.25">
      <c r="B4506" t="s">
        <v>549</v>
      </c>
    </row>
    <row r="4507" spans="1:2" outlineLevel="1" collapsed="1" x14ac:dyDescent="0.25">
      <c r="A4507" s="3" t="s">
        <v>22215</v>
      </c>
      <c r="B4507">
        <f>SUBTOTAL(3,B4501:B4506)</f>
        <v>6</v>
      </c>
    </row>
    <row r="4508" spans="1:2" hidden="1" outlineLevel="2" x14ac:dyDescent="0.25">
      <c r="B4508" t="s">
        <v>2418</v>
      </c>
    </row>
    <row r="4509" spans="1:2" hidden="1" outlineLevel="2" x14ac:dyDescent="0.25">
      <c r="B4509" t="s">
        <v>2418</v>
      </c>
    </row>
    <row r="4510" spans="1:2" hidden="1" outlineLevel="2" x14ac:dyDescent="0.25">
      <c r="B4510" t="s">
        <v>2418</v>
      </c>
    </row>
    <row r="4511" spans="1:2" hidden="1" outlineLevel="2" x14ac:dyDescent="0.25">
      <c r="B4511" t="s">
        <v>2418</v>
      </c>
    </row>
    <row r="4512" spans="1:2" hidden="1" outlineLevel="2" x14ac:dyDescent="0.25">
      <c r="B4512" t="s">
        <v>2418</v>
      </c>
    </row>
    <row r="4513" spans="1:2" outlineLevel="1" collapsed="1" x14ac:dyDescent="0.25">
      <c r="A4513" s="3" t="s">
        <v>22216</v>
      </c>
      <c r="B4513">
        <f>SUBTOTAL(3,B4508:B4512)</f>
        <v>5</v>
      </c>
    </row>
    <row r="4514" spans="1:2" hidden="1" outlineLevel="2" x14ac:dyDescent="0.25">
      <c r="B4514" t="s">
        <v>450</v>
      </c>
    </row>
    <row r="4515" spans="1:2" hidden="1" outlineLevel="2" x14ac:dyDescent="0.25">
      <c r="B4515" t="s">
        <v>450</v>
      </c>
    </row>
    <row r="4516" spans="1:2" hidden="1" outlineLevel="2" x14ac:dyDescent="0.25">
      <c r="B4516" t="s">
        <v>450</v>
      </c>
    </row>
    <row r="4517" spans="1:2" hidden="1" outlineLevel="2" x14ac:dyDescent="0.25">
      <c r="B4517" t="s">
        <v>450</v>
      </c>
    </row>
    <row r="4518" spans="1:2" hidden="1" outlineLevel="2" x14ac:dyDescent="0.25">
      <c r="B4518" t="s">
        <v>450</v>
      </c>
    </row>
    <row r="4519" spans="1:2" hidden="1" outlineLevel="2" x14ac:dyDescent="0.25">
      <c r="B4519" t="s">
        <v>450</v>
      </c>
    </row>
    <row r="4520" spans="1:2" hidden="1" outlineLevel="2" x14ac:dyDescent="0.25">
      <c r="B4520" t="s">
        <v>450</v>
      </c>
    </row>
    <row r="4521" spans="1:2" hidden="1" outlineLevel="2" x14ac:dyDescent="0.25">
      <c r="B4521" t="s">
        <v>450</v>
      </c>
    </row>
    <row r="4522" spans="1:2" hidden="1" outlineLevel="2" x14ac:dyDescent="0.25">
      <c r="B4522" t="s">
        <v>450</v>
      </c>
    </row>
    <row r="4523" spans="1:2" hidden="1" outlineLevel="2" x14ac:dyDescent="0.25">
      <c r="B4523" t="s">
        <v>450</v>
      </c>
    </row>
    <row r="4524" spans="1:2" hidden="1" outlineLevel="2" x14ac:dyDescent="0.25">
      <c r="B4524" t="s">
        <v>450</v>
      </c>
    </row>
    <row r="4525" spans="1:2" hidden="1" outlineLevel="2" x14ac:dyDescent="0.25">
      <c r="B4525" t="s">
        <v>450</v>
      </c>
    </row>
    <row r="4526" spans="1:2" hidden="1" outlineLevel="2" x14ac:dyDescent="0.25">
      <c r="B4526" t="s">
        <v>450</v>
      </c>
    </row>
    <row r="4527" spans="1:2" hidden="1" outlineLevel="2" x14ac:dyDescent="0.25">
      <c r="B4527" t="s">
        <v>450</v>
      </c>
    </row>
    <row r="4528" spans="1:2" hidden="1" outlineLevel="2" x14ac:dyDescent="0.25">
      <c r="B4528" t="s">
        <v>450</v>
      </c>
    </row>
    <row r="4529" spans="1:2" hidden="1" outlineLevel="2" x14ac:dyDescent="0.25">
      <c r="B4529" t="s">
        <v>450</v>
      </c>
    </row>
    <row r="4530" spans="1:2" hidden="1" outlineLevel="2" x14ac:dyDescent="0.25">
      <c r="B4530" t="s">
        <v>450</v>
      </c>
    </row>
    <row r="4531" spans="1:2" hidden="1" outlineLevel="2" x14ac:dyDescent="0.25">
      <c r="B4531" t="s">
        <v>450</v>
      </c>
    </row>
    <row r="4532" spans="1:2" hidden="1" outlineLevel="2" x14ac:dyDescent="0.25">
      <c r="B4532" t="s">
        <v>450</v>
      </c>
    </row>
    <row r="4533" spans="1:2" hidden="1" outlineLevel="2" x14ac:dyDescent="0.25">
      <c r="B4533" t="s">
        <v>450</v>
      </c>
    </row>
    <row r="4534" spans="1:2" hidden="1" outlineLevel="2" x14ac:dyDescent="0.25">
      <c r="B4534" t="s">
        <v>450</v>
      </c>
    </row>
    <row r="4535" spans="1:2" hidden="1" outlineLevel="2" x14ac:dyDescent="0.25">
      <c r="B4535" t="s">
        <v>450</v>
      </c>
    </row>
    <row r="4536" spans="1:2" outlineLevel="1" collapsed="1" x14ac:dyDescent="0.25">
      <c r="A4536" s="3" t="s">
        <v>22217</v>
      </c>
      <c r="B4536">
        <f>SUBTOTAL(3,B4514:B4535)</f>
        <v>22</v>
      </c>
    </row>
    <row r="4537" spans="1:2" hidden="1" outlineLevel="2" x14ac:dyDescent="0.25">
      <c r="B4537" t="s">
        <v>1602</v>
      </c>
    </row>
    <row r="4538" spans="1:2" hidden="1" outlineLevel="2" x14ac:dyDescent="0.25">
      <c r="B4538" t="s">
        <v>2556</v>
      </c>
    </row>
    <row r="4539" spans="1:2" hidden="1" outlineLevel="2" x14ac:dyDescent="0.25">
      <c r="B4539" t="s">
        <v>1602</v>
      </c>
    </row>
    <row r="4540" spans="1:2" hidden="1" outlineLevel="2" x14ac:dyDescent="0.25">
      <c r="B4540" t="s">
        <v>2556</v>
      </c>
    </row>
    <row r="4541" spans="1:2" hidden="1" outlineLevel="2" x14ac:dyDescent="0.25">
      <c r="B4541" t="s">
        <v>1602</v>
      </c>
    </row>
    <row r="4542" spans="1:2" hidden="1" outlineLevel="2" x14ac:dyDescent="0.25">
      <c r="B4542" t="s">
        <v>1602</v>
      </c>
    </row>
    <row r="4543" spans="1:2" outlineLevel="1" collapsed="1" x14ac:dyDescent="0.25">
      <c r="A4543" s="3" t="s">
        <v>22218</v>
      </c>
      <c r="B4543">
        <f>SUBTOTAL(3,B4537:B4542)</f>
        <v>6</v>
      </c>
    </row>
    <row r="4544" spans="1:2" hidden="1" outlineLevel="2" x14ac:dyDescent="0.25">
      <c r="B4544" t="s">
        <v>140</v>
      </c>
    </row>
    <row r="4545" spans="1:2" outlineLevel="1" collapsed="1" x14ac:dyDescent="0.25">
      <c r="A4545" s="3" t="s">
        <v>22219</v>
      </c>
      <c r="B4545">
        <f>SUBTOTAL(3,B4544:B4544)</f>
        <v>1</v>
      </c>
    </row>
    <row r="4546" spans="1:2" hidden="1" outlineLevel="2" x14ac:dyDescent="0.25">
      <c r="B4546" t="s">
        <v>13314</v>
      </c>
    </row>
    <row r="4547" spans="1:2" outlineLevel="1" collapsed="1" x14ac:dyDescent="0.25">
      <c r="A4547" s="3" t="s">
        <v>22220</v>
      </c>
      <c r="B4547">
        <f>SUBTOTAL(3,B4546:B4546)</f>
        <v>1</v>
      </c>
    </row>
    <row r="4548" spans="1:2" hidden="1" outlineLevel="2" x14ac:dyDescent="0.25">
      <c r="B4548" t="s">
        <v>470</v>
      </c>
    </row>
    <row r="4549" spans="1:2" hidden="1" outlineLevel="2" x14ac:dyDescent="0.25">
      <c r="B4549" t="s">
        <v>470</v>
      </c>
    </row>
    <row r="4550" spans="1:2" hidden="1" outlineLevel="2" x14ac:dyDescent="0.25">
      <c r="B4550" t="s">
        <v>470</v>
      </c>
    </row>
    <row r="4551" spans="1:2" hidden="1" outlineLevel="2" x14ac:dyDescent="0.25">
      <c r="B4551" t="s">
        <v>470</v>
      </c>
    </row>
    <row r="4552" spans="1:2" hidden="1" outlineLevel="2" x14ac:dyDescent="0.25">
      <c r="B4552" t="s">
        <v>470</v>
      </c>
    </row>
    <row r="4553" spans="1:2" hidden="1" outlineLevel="2" x14ac:dyDescent="0.25">
      <c r="B4553" t="s">
        <v>470</v>
      </c>
    </row>
    <row r="4554" spans="1:2" hidden="1" outlineLevel="2" x14ac:dyDescent="0.25">
      <c r="B4554" t="s">
        <v>470</v>
      </c>
    </row>
    <row r="4555" spans="1:2" hidden="1" outlineLevel="2" x14ac:dyDescent="0.25">
      <c r="B4555" t="s">
        <v>470</v>
      </c>
    </row>
    <row r="4556" spans="1:2" hidden="1" outlineLevel="2" x14ac:dyDescent="0.25">
      <c r="B4556" t="s">
        <v>470</v>
      </c>
    </row>
    <row r="4557" spans="1:2" hidden="1" outlineLevel="2" x14ac:dyDescent="0.25">
      <c r="B4557" t="s">
        <v>470</v>
      </c>
    </row>
    <row r="4558" spans="1:2" hidden="1" outlineLevel="2" x14ac:dyDescent="0.25">
      <c r="B4558" t="s">
        <v>470</v>
      </c>
    </row>
    <row r="4559" spans="1:2" hidden="1" outlineLevel="2" x14ac:dyDescent="0.25">
      <c r="B4559" t="s">
        <v>470</v>
      </c>
    </row>
    <row r="4560" spans="1:2" hidden="1" outlineLevel="2" x14ac:dyDescent="0.25">
      <c r="B4560" t="s">
        <v>470</v>
      </c>
    </row>
    <row r="4561" spans="1:2" hidden="1" outlineLevel="2" x14ac:dyDescent="0.25">
      <c r="B4561" t="s">
        <v>470</v>
      </c>
    </row>
    <row r="4562" spans="1:2" hidden="1" outlineLevel="2" x14ac:dyDescent="0.25">
      <c r="B4562" t="s">
        <v>470</v>
      </c>
    </row>
    <row r="4563" spans="1:2" hidden="1" outlineLevel="2" x14ac:dyDescent="0.25">
      <c r="B4563" t="s">
        <v>470</v>
      </c>
    </row>
    <row r="4564" spans="1:2" outlineLevel="1" collapsed="1" x14ac:dyDescent="0.25">
      <c r="A4564" s="3" t="s">
        <v>22221</v>
      </c>
      <c r="B4564">
        <f>SUBTOTAL(3,B4548:B4563)</f>
        <v>16</v>
      </c>
    </row>
    <row r="4565" spans="1:2" hidden="1" outlineLevel="2" x14ac:dyDescent="0.25">
      <c r="B4565" t="s">
        <v>4576</v>
      </c>
    </row>
    <row r="4566" spans="1:2" outlineLevel="1" collapsed="1" x14ac:dyDescent="0.25">
      <c r="A4566" s="3" t="s">
        <v>22222</v>
      </c>
      <c r="B4566">
        <f>SUBTOTAL(3,B4565:B4565)</f>
        <v>1</v>
      </c>
    </row>
    <row r="4567" spans="1:2" hidden="1" outlineLevel="2" x14ac:dyDescent="0.25">
      <c r="B4567" t="s">
        <v>1429</v>
      </c>
    </row>
    <row r="4568" spans="1:2" hidden="1" outlineLevel="2" x14ac:dyDescent="0.25">
      <c r="B4568" t="s">
        <v>1429</v>
      </c>
    </row>
    <row r="4569" spans="1:2" hidden="1" outlineLevel="2" x14ac:dyDescent="0.25">
      <c r="B4569" t="s">
        <v>1429</v>
      </c>
    </row>
    <row r="4570" spans="1:2" hidden="1" outlineLevel="2" x14ac:dyDescent="0.25">
      <c r="B4570" t="s">
        <v>1429</v>
      </c>
    </row>
    <row r="4571" spans="1:2" hidden="1" outlineLevel="2" x14ac:dyDescent="0.25">
      <c r="B4571" t="s">
        <v>1429</v>
      </c>
    </row>
    <row r="4572" spans="1:2" hidden="1" outlineLevel="2" x14ac:dyDescent="0.25">
      <c r="B4572" t="s">
        <v>1429</v>
      </c>
    </row>
    <row r="4573" spans="1:2" outlineLevel="1" collapsed="1" x14ac:dyDescent="0.25">
      <c r="A4573" s="3" t="s">
        <v>22223</v>
      </c>
      <c r="B4573">
        <f>SUBTOTAL(3,B4567:B4572)</f>
        <v>6</v>
      </c>
    </row>
    <row r="4574" spans="1:2" hidden="1" outlineLevel="2" x14ac:dyDescent="0.25">
      <c r="B4574" t="s">
        <v>230</v>
      </c>
    </row>
    <row r="4575" spans="1:2" outlineLevel="1" collapsed="1" x14ac:dyDescent="0.25">
      <c r="A4575" s="3" t="s">
        <v>22224</v>
      </c>
      <c r="B4575">
        <f>SUBTOTAL(3,B4574:B4574)</f>
        <v>1</v>
      </c>
    </row>
    <row r="4576" spans="1:2" hidden="1" outlineLevel="2" x14ac:dyDescent="0.25">
      <c r="B4576" t="s">
        <v>7569</v>
      </c>
    </row>
    <row r="4577" spans="1:2" outlineLevel="1" collapsed="1" x14ac:dyDescent="0.25">
      <c r="A4577" s="3" t="s">
        <v>22225</v>
      </c>
      <c r="B4577">
        <f>SUBTOTAL(3,B4576:B4576)</f>
        <v>1</v>
      </c>
    </row>
    <row r="4578" spans="1:2" hidden="1" outlineLevel="2" x14ac:dyDescent="0.25">
      <c r="B4578" t="s">
        <v>13115</v>
      </c>
    </row>
    <row r="4579" spans="1:2" outlineLevel="1" collapsed="1" x14ac:dyDescent="0.25">
      <c r="A4579" s="3" t="s">
        <v>22226</v>
      </c>
      <c r="B4579">
        <f>SUBTOTAL(3,B4578:B4578)</f>
        <v>1</v>
      </c>
    </row>
    <row r="4580" spans="1:2" hidden="1" outlineLevel="2" x14ac:dyDescent="0.25">
      <c r="B4580" t="s">
        <v>17193</v>
      </c>
    </row>
    <row r="4581" spans="1:2" outlineLevel="1" collapsed="1" x14ac:dyDescent="0.25">
      <c r="A4581" s="3" t="s">
        <v>22227</v>
      </c>
      <c r="B4581">
        <f>SUBTOTAL(3,B4580:B4580)</f>
        <v>1</v>
      </c>
    </row>
    <row r="4582" spans="1:2" hidden="1" outlineLevel="2" x14ac:dyDescent="0.25">
      <c r="B4582" t="s">
        <v>20581</v>
      </c>
    </row>
    <row r="4583" spans="1:2" outlineLevel="1" collapsed="1" x14ac:dyDescent="0.25">
      <c r="A4583" s="3" t="s">
        <v>22228</v>
      </c>
      <c r="B4583">
        <f>SUBTOTAL(3,B4582:B4582)</f>
        <v>1</v>
      </c>
    </row>
    <row r="4584" spans="1:2" hidden="1" outlineLevel="2" x14ac:dyDescent="0.25">
      <c r="B4584" t="s">
        <v>6089</v>
      </c>
    </row>
    <row r="4585" spans="1:2" outlineLevel="1" collapsed="1" x14ac:dyDescent="0.25">
      <c r="A4585" s="3" t="s">
        <v>22229</v>
      </c>
      <c r="B4585">
        <f>SUBTOTAL(3,B4584:B4584)</f>
        <v>1</v>
      </c>
    </row>
    <row r="4586" spans="1:2" hidden="1" outlineLevel="2" x14ac:dyDescent="0.25">
      <c r="B4586" t="s">
        <v>12416</v>
      </c>
    </row>
    <row r="4587" spans="1:2" outlineLevel="1" collapsed="1" x14ac:dyDescent="0.25">
      <c r="A4587" s="3" t="s">
        <v>22230</v>
      </c>
      <c r="B4587">
        <f>SUBTOTAL(3,B4586:B4586)</f>
        <v>1</v>
      </c>
    </row>
    <row r="4588" spans="1:2" hidden="1" outlineLevel="2" x14ac:dyDescent="0.25">
      <c r="B4588" t="s">
        <v>13042</v>
      </c>
    </row>
    <row r="4589" spans="1:2" outlineLevel="1" collapsed="1" x14ac:dyDescent="0.25">
      <c r="A4589" s="3" t="s">
        <v>22231</v>
      </c>
      <c r="B4589">
        <f>SUBTOTAL(3,B4588:B4588)</f>
        <v>1</v>
      </c>
    </row>
    <row r="4590" spans="1:2" hidden="1" outlineLevel="2" x14ac:dyDescent="0.25">
      <c r="B4590" t="s">
        <v>6267</v>
      </c>
    </row>
    <row r="4591" spans="1:2" outlineLevel="1" collapsed="1" x14ac:dyDescent="0.25">
      <c r="A4591" s="3" t="s">
        <v>22232</v>
      </c>
      <c r="B4591">
        <f>SUBTOTAL(3,B4590:B4590)</f>
        <v>1</v>
      </c>
    </row>
    <row r="4592" spans="1:2" hidden="1" outlineLevel="2" x14ac:dyDescent="0.25">
      <c r="B4592" t="s">
        <v>10605</v>
      </c>
    </row>
    <row r="4593" spans="1:2" outlineLevel="1" collapsed="1" x14ac:dyDescent="0.25">
      <c r="A4593" s="3" t="s">
        <v>22233</v>
      </c>
      <c r="B4593">
        <f>SUBTOTAL(3,B4592:B4592)</f>
        <v>1</v>
      </c>
    </row>
    <row r="4594" spans="1:2" hidden="1" outlineLevel="2" x14ac:dyDescent="0.25">
      <c r="B4594" t="s">
        <v>3131</v>
      </c>
    </row>
    <row r="4595" spans="1:2" outlineLevel="1" collapsed="1" x14ac:dyDescent="0.25">
      <c r="A4595" s="3" t="s">
        <v>22234</v>
      </c>
      <c r="B4595">
        <f>SUBTOTAL(3,B4594:B4594)</f>
        <v>1</v>
      </c>
    </row>
    <row r="4596" spans="1:2" hidden="1" outlineLevel="2" x14ac:dyDescent="0.25">
      <c r="B4596" t="s">
        <v>18407</v>
      </c>
    </row>
    <row r="4597" spans="1:2" outlineLevel="1" collapsed="1" x14ac:dyDescent="0.25">
      <c r="A4597" s="3" t="s">
        <v>22235</v>
      </c>
      <c r="B4597">
        <f>SUBTOTAL(3,B4596:B4596)</f>
        <v>1</v>
      </c>
    </row>
    <row r="4598" spans="1:2" hidden="1" outlineLevel="2" x14ac:dyDescent="0.25">
      <c r="B4598" t="s">
        <v>810</v>
      </c>
    </row>
    <row r="4599" spans="1:2" hidden="1" outlineLevel="2" x14ac:dyDescent="0.25">
      <c r="B4599" t="s">
        <v>810</v>
      </c>
    </row>
    <row r="4600" spans="1:2" hidden="1" outlineLevel="2" x14ac:dyDescent="0.25">
      <c r="B4600" t="s">
        <v>810</v>
      </c>
    </row>
    <row r="4601" spans="1:2" hidden="1" outlineLevel="2" x14ac:dyDescent="0.25">
      <c r="B4601" t="s">
        <v>810</v>
      </c>
    </row>
    <row r="4602" spans="1:2" hidden="1" outlineLevel="2" x14ac:dyDescent="0.25">
      <c r="B4602" t="s">
        <v>810</v>
      </c>
    </row>
    <row r="4603" spans="1:2" hidden="1" outlineLevel="2" x14ac:dyDescent="0.25">
      <c r="B4603" t="s">
        <v>810</v>
      </c>
    </row>
    <row r="4604" spans="1:2" outlineLevel="1" collapsed="1" x14ac:dyDescent="0.25">
      <c r="A4604" s="3" t="s">
        <v>22236</v>
      </c>
      <c r="B4604">
        <f>SUBTOTAL(3,B4598:B4603)</f>
        <v>6</v>
      </c>
    </row>
    <row r="4605" spans="1:2" hidden="1" outlineLevel="2" x14ac:dyDescent="0.25">
      <c r="B4605" t="s">
        <v>903</v>
      </c>
    </row>
    <row r="4606" spans="1:2" hidden="1" outlineLevel="2" x14ac:dyDescent="0.25">
      <c r="B4606" t="s">
        <v>903</v>
      </c>
    </row>
    <row r="4607" spans="1:2" hidden="1" outlineLevel="2" x14ac:dyDescent="0.25">
      <c r="B4607" t="s">
        <v>903</v>
      </c>
    </row>
    <row r="4608" spans="1:2" hidden="1" outlineLevel="2" x14ac:dyDescent="0.25">
      <c r="B4608" t="s">
        <v>903</v>
      </c>
    </row>
    <row r="4609" spans="1:2" hidden="1" outlineLevel="2" x14ac:dyDescent="0.25">
      <c r="B4609" t="s">
        <v>903</v>
      </c>
    </row>
    <row r="4610" spans="1:2" hidden="1" outlineLevel="2" x14ac:dyDescent="0.25">
      <c r="B4610" t="s">
        <v>903</v>
      </c>
    </row>
    <row r="4611" spans="1:2" outlineLevel="1" collapsed="1" x14ac:dyDescent="0.25">
      <c r="A4611" s="3" t="s">
        <v>22237</v>
      </c>
      <c r="B4611">
        <f>SUBTOTAL(3,B4605:B4610)</f>
        <v>6</v>
      </c>
    </row>
    <row r="4612" spans="1:2" hidden="1" outlineLevel="2" x14ac:dyDescent="0.25">
      <c r="B4612" t="s">
        <v>8868</v>
      </c>
    </row>
    <row r="4613" spans="1:2" hidden="1" outlineLevel="2" x14ac:dyDescent="0.25">
      <c r="B4613" t="s">
        <v>8868</v>
      </c>
    </row>
    <row r="4614" spans="1:2" hidden="1" outlineLevel="2" x14ac:dyDescent="0.25">
      <c r="B4614" t="s">
        <v>8868</v>
      </c>
    </row>
    <row r="4615" spans="1:2" hidden="1" outlineLevel="2" x14ac:dyDescent="0.25">
      <c r="B4615" t="s">
        <v>8868</v>
      </c>
    </row>
    <row r="4616" spans="1:2" hidden="1" outlineLevel="2" x14ac:dyDescent="0.25">
      <c r="B4616" t="s">
        <v>8868</v>
      </c>
    </row>
    <row r="4617" spans="1:2" hidden="1" outlineLevel="2" x14ac:dyDescent="0.25">
      <c r="B4617" t="s">
        <v>8868</v>
      </c>
    </row>
    <row r="4618" spans="1:2" hidden="1" outlineLevel="2" x14ac:dyDescent="0.25">
      <c r="B4618" t="s">
        <v>8868</v>
      </c>
    </row>
    <row r="4619" spans="1:2" outlineLevel="1" collapsed="1" x14ac:dyDescent="0.25">
      <c r="A4619" s="3" t="s">
        <v>22238</v>
      </c>
      <c r="B4619">
        <f>SUBTOTAL(3,B4612:B4618)</f>
        <v>7</v>
      </c>
    </row>
    <row r="4620" spans="1:2" hidden="1" outlineLevel="2" x14ac:dyDescent="0.25">
      <c r="B4620" t="s">
        <v>2912</v>
      </c>
    </row>
    <row r="4621" spans="1:2" hidden="1" outlineLevel="2" x14ac:dyDescent="0.25">
      <c r="B4621" t="s">
        <v>2912</v>
      </c>
    </row>
    <row r="4622" spans="1:2" hidden="1" outlineLevel="2" x14ac:dyDescent="0.25">
      <c r="B4622" t="s">
        <v>2912</v>
      </c>
    </row>
    <row r="4623" spans="1:2" hidden="1" outlineLevel="2" x14ac:dyDescent="0.25">
      <c r="B4623" t="s">
        <v>2912</v>
      </c>
    </row>
    <row r="4624" spans="1:2" outlineLevel="1" collapsed="1" x14ac:dyDescent="0.25">
      <c r="A4624" s="3" t="s">
        <v>22239</v>
      </c>
      <c r="B4624">
        <f>SUBTOTAL(3,B4620:B4623)</f>
        <v>4</v>
      </c>
    </row>
    <row r="4625" spans="1:2" hidden="1" outlineLevel="2" x14ac:dyDescent="0.25">
      <c r="B4625" t="s">
        <v>14737</v>
      </c>
    </row>
    <row r="4626" spans="1:2" outlineLevel="1" collapsed="1" x14ac:dyDescent="0.25">
      <c r="A4626" s="3" t="s">
        <v>22240</v>
      </c>
      <c r="B4626">
        <f>SUBTOTAL(3,B4625:B4625)</f>
        <v>1</v>
      </c>
    </row>
    <row r="4627" spans="1:2" hidden="1" outlineLevel="2" x14ac:dyDescent="0.25">
      <c r="B4627" t="s">
        <v>12076</v>
      </c>
    </row>
    <row r="4628" spans="1:2" outlineLevel="1" collapsed="1" x14ac:dyDescent="0.25">
      <c r="A4628" s="3" t="s">
        <v>22241</v>
      </c>
      <c r="B4628">
        <f>SUBTOTAL(3,B4627:B4627)</f>
        <v>1</v>
      </c>
    </row>
    <row r="4629" spans="1:2" hidden="1" outlineLevel="2" x14ac:dyDescent="0.25">
      <c r="B4629" t="s">
        <v>1151</v>
      </c>
    </row>
    <row r="4630" spans="1:2" outlineLevel="1" collapsed="1" x14ac:dyDescent="0.25">
      <c r="A4630" s="3" t="s">
        <v>22242</v>
      </c>
      <c r="B4630">
        <f>SUBTOTAL(3,B4629:B4629)</f>
        <v>1</v>
      </c>
    </row>
    <row r="4631" spans="1:2" hidden="1" outlineLevel="2" x14ac:dyDescent="0.25">
      <c r="B4631" t="s">
        <v>12298</v>
      </c>
    </row>
    <row r="4632" spans="1:2" outlineLevel="1" collapsed="1" x14ac:dyDescent="0.25">
      <c r="A4632" s="3" t="s">
        <v>22243</v>
      </c>
      <c r="B4632">
        <f>SUBTOTAL(3,B4631:B4631)</f>
        <v>1</v>
      </c>
    </row>
    <row r="4633" spans="1:2" hidden="1" outlineLevel="2" x14ac:dyDescent="0.25">
      <c r="B4633" t="s">
        <v>1193</v>
      </c>
    </row>
    <row r="4634" spans="1:2" outlineLevel="1" collapsed="1" x14ac:dyDescent="0.25">
      <c r="A4634" s="3" t="s">
        <v>22244</v>
      </c>
      <c r="B4634">
        <f>SUBTOTAL(3,B4633:B4633)</f>
        <v>1</v>
      </c>
    </row>
    <row r="4635" spans="1:2" hidden="1" outlineLevel="2" x14ac:dyDescent="0.25">
      <c r="B4635" t="s">
        <v>4472</v>
      </c>
    </row>
    <row r="4636" spans="1:2" hidden="1" outlineLevel="2" x14ac:dyDescent="0.25">
      <c r="B4636" t="s">
        <v>4472</v>
      </c>
    </row>
    <row r="4637" spans="1:2" hidden="1" outlineLevel="2" x14ac:dyDescent="0.25">
      <c r="B4637" t="s">
        <v>4472</v>
      </c>
    </row>
    <row r="4638" spans="1:2" hidden="1" outlineLevel="2" x14ac:dyDescent="0.25">
      <c r="B4638" t="s">
        <v>4472</v>
      </c>
    </row>
    <row r="4639" spans="1:2" outlineLevel="1" collapsed="1" x14ac:dyDescent="0.25">
      <c r="A4639" s="3" t="s">
        <v>22245</v>
      </c>
      <c r="B4639">
        <f>SUBTOTAL(3,B4635:B4638)</f>
        <v>4</v>
      </c>
    </row>
    <row r="4640" spans="1:2" hidden="1" outlineLevel="2" x14ac:dyDescent="0.25">
      <c r="B4640" t="s">
        <v>15849</v>
      </c>
    </row>
    <row r="4641" spans="1:2" outlineLevel="1" collapsed="1" x14ac:dyDescent="0.25">
      <c r="A4641" s="3" t="s">
        <v>22246</v>
      </c>
      <c r="B4641">
        <f>SUBTOTAL(3,B4640:B4640)</f>
        <v>1</v>
      </c>
    </row>
    <row r="4642" spans="1:2" hidden="1" outlineLevel="2" x14ac:dyDescent="0.25">
      <c r="B4642" t="s">
        <v>9560</v>
      </c>
    </row>
    <row r="4643" spans="1:2" outlineLevel="1" collapsed="1" x14ac:dyDescent="0.25">
      <c r="A4643" s="3" t="s">
        <v>22247</v>
      </c>
      <c r="B4643">
        <f>SUBTOTAL(3,B4642:B4642)</f>
        <v>1</v>
      </c>
    </row>
    <row r="4644" spans="1:2" hidden="1" outlineLevel="2" x14ac:dyDescent="0.25">
      <c r="B4644" t="s">
        <v>13557</v>
      </c>
    </row>
    <row r="4645" spans="1:2" outlineLevel="1" collapsed="1" x14ac:dyDescent="0.25">
      <c r="A4645" s="3" t="s">
        <v>22248</v>
      </c>
      <c r="B4645">
        <f>SUBTOTAL(3,B4644:B4644)</f>
        <v>1</v>
      </c>
    </row>
    <row r="4646" spans="1:2" hidden="1" outlineLevel="2" x14ac:dyDescent="0.25">
      <c r="B4646" t="s">
        <v>12487</v>
      </c>
    </row>
    <row r="4647" spans="1:2" outlineLevel="1" collapsed="1" x14ac:dyDescent="0.25">
      <c r="A4647" s="3" t="s">
        <v>22249</v>
      </c>
      <c r="B4647">
        <f>SUBTOTAL(3,B4646:B4646)</f>
        <v>1</v>
      </c>
    </row>
    <row r="4648" spans="1:2" hidden="1" outlineLevel="2" x14ac:dyDescent="0.25">
      <c r="B4648" t="s">
        <v>8976</v>
      </c>
    </row>
    <row r="4649" spans="1:2" outlineLevel="1" collapsed="1" x14ac:dyDescent="0.25">
      <c r="A4649" s="3" t="s">
        <v>22250</v>
      </c>
      <c r="B4649">
        <f>SUBTOTAL(3,B4648:B4648)</f>
        <v>1</v>
      </c>
    </row>
    <row r="4650" spans="1:2" hidden="1" outlineLevel="2" x14ac:dyDescent="0.25">
      <c r="B4650" t="s">
        <v>20642</v>
      </c>
    </row>
    <row r="4651" spans="1:2" hidden="1" outlineLevel="2" x14ac:dyDescent="0.25">
      <c r="B4651" t="s">
        <v>20642</v>
      </c>
    </row>
    <row r="4652" spans="1:2" outlineLevel="1" collapsed="1" x14ac:dyDescent="0.25">
      <c r="A4652" s="3" t="s">
        <v>22251</v>
      </c>
      <c r="B4652">
        <f>SUBTOTAL(3,B4650:B4651)</f>
        <v>2</v>
      </c>
    </row>
    <row r="4653" spans="1:2" hidden="1" outlineLevel="2" x14ac:dyDescent="0.25">
      <c r="B4653" t="s">
        <v>2869</v>
      </c>
    </row>
    <row r="4654" spans="1:2" outlineLevel="1" collapsed="1" x14ac:dyDescent="0.25">
      <c r="A4654" s="3" t="s">
        <v>22252</v>
      </c>
      <c r="B4654">
        <f>SUBTOTAL(3,B4653:B4653)</f>
        <v>1</v>
      </c>
    </row>
    <row r="4655" spans="1:2" hidden="1" outlineLevel="2" x14ac:dyDescent="0.25">
      <c r="B4655" t="s">
        <v>18935</v>
      </c>
    </row>
    <row r="4656" spans="1:2" outlineLevel="1" collapsed="1" x14ac:dyDescent="0.25">
      <c r="A4656" s="3" t="s">
        <v>22253</v>
      </c>
      <c r="B4656">
        <f>SUBTOTAL(3,B4655:B4655)</f>
        <v>1</v>
      </c>
    </row>
    <row r="4657" spans="1:2" hidden="1" outlineLevel="2" x14ac:dyDescent="0.25">
      <c r="B4657" t="s">
        <v>7291</v>
      </c>
    </row>
    <row r="4658" spans="1:2" outlineLevel="1" collapsed="1" x14ac:dyDescent="0.25">
      <c r="A4658" s="3" t="s">
        <v>22254</v>
      </c>
      <c r="B4658">
        <f>SUBTOTAL(3,B4657:B4657)</f>
        <v>1</v>
      </c>
    </row>
    <row r="4659" spans="1:2" hidden="1" outlineLevel="2" x14ac:dyDescent="0.25">
      <c r="B4659" t="s">
        <v>5615</v>
      </c>
    </row>
    <row r="4660" spans="1:2" hidden="1" outlineLevel="2" x14ac:dyDescent="0.25">
      <c r="B4660" t="s">
        <v>5615</v>
      </c>
    </row>
    <row r="4661" spans="1:2" outlineLevel="1" collapsed="1" x14ac:dyDescent="0.25">
      <c r="A4661" s="3" t="s">
        <v>22255</v>
      </c>
      <c r="B4661">
        <f>SUBTOTAL(3,B4659:B4660)</f>
        <v>2</v>
      </c>
    </row>
    <row r="4662" spans="1:2" hidden="1" outlineLevel="2" x14ac:dyDescent="0.25">
      <c r="B4662" t="s">
        <v>10053</v>
      </c>
    </row>
    <row r="4663" spans="1:2" hidden="1" outlineLevel="2" x14ac:dyDescent="0.25">
      <c r="B4663" t="s">
        <v>10053</v>
      </c>
    </row>
    <row r="4664" spans="1:2" hidden="1" outlineLevel="2" x14ac:dyDescent="0.25">
      <c r="B4664" t="s">
        <v>10053</v>
      </c>
    </row>
    <row r="4665" spans="1:2" hidden="1" outlineLevel="2" x14ac:dyDescent="0.25">
      <c r="B4665" t="s">
        <v>10053</v>
      </c>
    </row>
    <row r="4666" spans="1:2" outlineLevel="1" collapsed="1" x14ac:dyDescent="0.25">
      <c r="A4666" s="3" t="s">
        <v>22256</v>
      </c>
      <c r="B4666">
        <f>SUBTOTAL(3,B4662:B4665)</f>
        <v>4</v>
      </c>
    </row>
    <row r="4667" spans="1:2" hidden="1" outlineLevel="2" x14ac:dyDescent="0.25">
      <c r="B4667" t="s">
        <v>1924</v>
      </c>
    </row>
    <row r="4668" spans="1:2" outlineLevel="1" collapsed="1" x14ac:dyDescent="0.25">
      <c r="A4668" s="3" t="s">
        <v>22257</v>
      </c>
      <c r="B4668">
        <f>SUBTOTAL(3,B4667:B4667)</f>
        <v>1</v>
      </c>
    </row>
    <row r="4669" spans="1:2" hidden="1" outlineLevel="2" x14ac:dyDescent="0.25">
      <c r="B4669" t="s">
        <v>503</v>
      </c>
    </row>
    <row r="4670" spans="1:2" hidden="1" outlineLevel="2" x14ac:dyDescent="0.25">
      <c r="B4670" t="s">
        <v>503</v>
      </c>
    </row>
    <row r="4671" spans="1:2" hidden="1" outlineLevel="2" x14ac:dyDescent="0.25">
      <c r="B4671" t="s">
        <v>503</v>
      </c>
    </row>
    <row r="4672" spans="1:2" hidden="1" outlineLevel="2" x14ac:dyDescent="0.25">
      <c r="B4672" t="s">
        <v>503</v>
      </c>
    </row>
    <row r="4673" spans="1:2" hidden="1" outlineLevel="2" x14ac:dyDescent="0.25">
      <c r="B4673" t="s">
        <v>503</v>
      </c>
    </row>
    <row r="4674" spans="1:2" outlineLevel="1" collapsed="1" x14ac:dyDescent="0.25">
      <c r="A4674" s="3" t="s">
        <v>22258</v>
      </c>
      <c r="B4674">
        <f>SUBTOTAL(3,B4669:B4673)</f>
        <v>5</v>
      </c>
    </row>
    <row r="4675" spans="1:2" hidden="1" outlineLevel="2" x14ac:dyDescent="0.25">
      <c r="B4675" t="s">
        <v>8151</v>
      </c>
    </row>
    <row r="4676" spans="1:2" outlineLevel="1" collapsed="1" x14ac:dyDescent="0.25">
      <c r="A4676" s="3" t="s">
        <v>22259</v>
      </c>
      <c r="B4676">
        <f>SUBTOTAL(3,B4675:B4675)</f>
        <v>1</v>
      </c>
    </row>
    <row r="4677" spans="1:2" hidden="1" outlineLevel="2" x14ac:dyDescent="0.25">
      <c r="B4677" t="s">
        <v>9343</v>
      </c>
    </row>
    <row r="4678" spans="1:2" outlineLevel="1" collapsed="1" x14ac:dyDescent="0.25">
      <c r="A4678" s="3" t="s">
        <v>22260</v>
      </c>
      <c r="B4678">
        <f>SUBTOTAL(3,B4677:B4677)</f>
        <v>1</v>
      </c>
    </row>
    <row r="4679" spans="1:2" hidden="1" outlineLevel="2" x14ac:dyDescent="0.25">
      <c r="B4679" t="s">
        <v>6492</v>
      </c>
    </row>
    <row r="4680" spans="1:2" hidden="1" outlineLevel="2" x14ac:dyDescent="0.25">
      <c r="B4680" t="s">
        <v>6492</v>
      </c>
    </row>
    <row r="4681" spans="1:2" hidden="1" outlineLevel="2" x14ac:dyDescent="0.25">
      <c r="B4681" t="s">
        <v>6492</v>
      </c>
    </row>
    <row r="4682" spans="1:2" outlineLevel="1" collapsed="1" x14ac:dyDescent="0.25">
      <c r="A4682" s="3" t="s">
        <v>22261</v>
      </c>
      <c r="B4682">
        <f>SUBTOTAL(3,B4679:B4681)</f>
        <v>3</v>
      </c>
    </row>
    <row r="4683" spans="1:2" hidden="1" outlineLevel="2" x14ac:dyDescent="0.25">
      <c r="B4683" t="s">
        <v>1070</v>
      </c>
    </row>
    <row r="4684" spans="1:2" hidden="1" outlineLevel="2" x14ac:dyDescent="0.25">
      <c r="B4684" t="s">
        <v>1070</v>
      </c>
    </row>
    <row r="4685" spans="1:2" hidden="1" outlineLevel="2" x14ac:dyDescent="0.25">
      <c r="B4685" t="s">
        <v>1070</v>
      </c>
    </row>
    <row r="4686" spans="1:2" hidden="1" outlineLevel="2" x14ac:dyDescent="0.25">
      <c r="B4686" t="s">
        <v>1070</v>
      </c>
    </row>
    <row r="4687" spans="1:2" outlineLevel="1" collapsed="1" x14ac:dyDescent="0.25">
      <c r="A4687" s="3" t="s">
        <v>22262</v>
      </c>
      <c r="B4687">
        <f>SUBTOTAL(3,B4683:B4686)</f>
        <v>4</v>
      </c>
    </row>
    <row r="4688" spans="1:2" hidden="1" outlineLevel="2" x14ac:dyDescent="0.25">
      <c r="B4688" t="s">
        <v>9366</v>
      </c>
    </row>
    <row r="4689" spans="1:2" outlineLevel="1" collapsed="1" x14ac:dyDescent="0.25">
      <c r="A4689" s="3" t="s">
        <v>22263</v>
      </c>
      <c r="B4689">
        <f>SUBTOTAL(3,B4688:B4688)</f>
        <v>1</v>
      </c>
    </row>
    <row r="4690" spans="1:2" hidden="1" outlineLevel="2" x14ac:dyDescent="0.25">
      <c r="B4690" t="s">
        <v>13754</v>
      </c>
    </row>
    <row r="4691" spans="1:2" outlineLevel="1" collapsed="1" x14ac:dyDescent="0.25">
      <c r="A4691" s="3" t="s">
        <v>22264</v>
      </c>
      <c r="B4691">
        <f>SUBTOTAL(3,B4690:B4690)</f>
        <v>1</v>
      </c>
    </row>
    <row r="4692" spans="1:2" hidden="1" outlineLevel="2" x14ac:dyDescent="0.25">
      <c r="B4692" t="s">
        <v>1721</v>
      </c>
    </row>
    <row r="4693" spans="1:2" outlineLevel="1" collapsed="1" x14ac:dyDescent="0.25">
      <c r="A4693" s="3" t="s">
        <v>22265</v>
      </c>
      <c r="B4693">
        <f>SUBTOTAL(3,B4692:B4692)</f>
        <v>1</v>
      </c>
    </row>
    <row r="4694" spans="1:2" hidden="1" outlineLevel="2" x14ac:dyDescent="0.25">
      <c r="B4694" t="s">
        <v>9587</v>
      </c>
    </row>
    <row r="4695" spans="1:2" outlineLevel="1" collapsed="1" x14ac:dyDescent="0.25">
      <c r="A4695" s="3" t="s">
        <v>22266</v>
      </c>
      <c r="B4695">
        <f>SUBTOTAL(3,B4694:B4694)</f>
        <v>1</v>
      </c>
    </row>
    <row r="4696" spans="1:2" hidden="1" outlineLevel="2" x14ac:dyDescent="0.25">
      <c r="B4696" t="s">
        <v>561</v>
      </c>
    </row>
    <row r="4697" spans="1:2" hidden="1" outlineLevel="2" x14ac:dyDescent="0.25">
      <c r="B4697" t="s">
        <v>561</v>
      </c>
    </row>
    <row r="4698" spans="1:2" outlineLevel="1" collapsed="1" x14ac:dyDescent="0.25">
      <c r="A4698" s="3" t="s">
        <v>22267</v>
      </c>
      <c r="B4698">
        <f>SUBTOTAL(3,B4696:B4697)</f>
        <v>2</v>
      </c>
    </row>
    <row r="4699" spans="1:2" hidden="1" outlineLevel="2" x14ac:dyDescent="0.25">
      <c r="B4699" t="s">
        <v>13985</v>
      </c>
    </row>
    <row r="4700" spans="1:2" outlineLevel="1" collapsed="1" x14ac:dyDescent="0.25">
      <c r="A4700" s="3" t="s">
        <v>22268</v>
      </c>
      <c r="B4700">
        <f>SUBTOTAL(3,B4699:B4699)</f>
        <v>1</v>
      </c>
    </row>
    <row r="4701" spans="1:2" hidden="1" outlineLevel="2" x14ac:dyDescent="0.25">
      <c r="B4701" t="s">
        <v>1641</v>
      </c>
    </row>
    <row r="4702" spans="1:2" hidden="1" outlineLevel="2" x14ac:dyDescent="0.25">
      <c r="B4702" t="s">
        <v>1641</v>
      </c>
    </row>
    <row r="4703" spans="1:2" hidden="1" outlineLevel="2" x14ac:dyDescent="0.25">
      <c r="B4703" t="s">
        <v>1641</v>
      </c>
    </row>
    <row r="4704" spans="1:2" hidden="1" outlineLevel="2" x14ac:dyDescent="0.25">
      <c r="B4704" t="s">
        <v>1641</v>
      </c>
    </row>
    <row r="4705" spans="1:2" hidden="1" outlineLevel="2" x14ac:dyDescent="0.25">
      <c r="B4705" t="s">
        <v>1641</v>
      </c>
    </row>
    <row r="4706" spans="1:2" hidden="1" outlineLevel="2" x14ac:dyDescent="0.25">
      <c r="B4706" t="s">
        <v>1641</v>
      </c>
    </row>
    <row r="4707" spans="1:2" hidden="1" outlineLevel="2" x14ac:dyDescent="0.25">
      <c r="B4707" t="s">
        <v>1641</v>
      </c>
    </row>
    <row r="4708" spans="1:2" hidden="1" outlineLevel="2" x14ac:dyDescent="0.25">
      <c r="B4708" t="s">
        <v>1641</v>
      </c>
    </row>
    <row r="4709" spans="1:2" outlineLevel="1" collapsed="1" x14ac:dyDescent="0.25">
      <c r="A4709" s="3" t="s">
        <v>22269</v>
      </c>
      <c r="B4709">
        <f>SUBTOTAL(3,B4701:B4708)</f>
        <v>8</v>
      </c>
    </row>
    <row r="4710" spans="1:2" hidden="1" outlineLevel="2" x14ac:dyDescent="0.25">
      <c r="B4710" t="s">
        <v>10905</v>
      </c>
    </row>
    <row r="4711" spans="1:2" hidden="1" outlineLevel="2" x14ac:dyDescent="0.25">
      <c r="B4711" t="s">
        <v>10905</v>
      </c>
    </row>
    <row r="4712" spans="1:2" outlineLevel="1" collapsed="1" x14ac:dyDescent="0.25">
      <c r="A4712" s="3" t="s">
        <v>22270</v>
      </c>
      <c r="B4712">
        <f>SUBTOTAL(3,B4710:B4711)</f>
        <v>2</v>
      </c>
    </row>
    <row r="4713" spans="1:2" hidden="1" outlineLevel="2" x14ac:dyDescent="0.25">
      <c r="B4713" t="s">
        <v>5240</v>
      </c>
    </row>
    <row r="4714" spans="1:2" outlineLevel="1" collapsed="1" x14ac:dyDescent="0.25">
      <c r="A4714" s="3" t="s">
        <v>22271</v>
      </c>
      <c r="B4714">
        <f>SUBTOTAL(3,B4713:B4713)</f>
        <v>1</v>
      </c>
    </row>
    <row r="4715" spans="1:2" hidden="1" outlineLevel="2" x14ac:dyDescent="0.25">
      <c r="B4715" t="s">
        <v>3225</v>
      </c>
    </row>
    <row r="4716" spans="1:2" outlineLevel="1" collapsed="1" x14ac:dyDescent="0.25">
      <c r="A4716" s="3" t="s">
        <v>22272</v>
      </c>
      <c r="B4716">
        <f>SUBTOTAL(3,B4715:B4715)</f>
        <v>1</v>
      </c>
    </row>
    <row r="4717" spans="1:2" hidden="1" outlineLevel="2" x14ac:dyDescent="0.25">
      <c r="B4717" t="s">
        <v>11741</v>
      </c>
    </row>
    <row r="4718" spans="1:2" outlineLevel="1" collapsed="1" x14ac:dyDescent="0.25">
      <c r="A4718" s="3" t="s">
        <v>22273</v>
      </c>
      <c r="B4718">
        <f>SUBTOTAL(3,B4717:B4717)</f>
        <v>1</v>
      </c>
    </row>
    <row r="4719" spans="1:2" hidden="1" outlineLevel="2" x14ac:dyDescent="0.25">
      <c r="B4719" t="s">
        <v>569</v>
      </c>
    </row>
    <row r="4720" spans="1:2" outlineLevel="1" collapsed="1" x14ac:dyDescent="0.25">
      <c r="A4720" s="3" t="s">
        <v>22274</v>
      </c>
      <c r="B4720">
        <f>SUBTOTAL(3,B4719:B4719)</f>
        <v>1</v>
      </c>
    </row>
    <row r="4721" spans="1:2" hidden="1" outlineLevel="2" x14ac:dyDescent="0.25">
      <c r="B4721" t="s">
        <v>4038</v>
      </c>
    </row>
    <row r="4722" spans="1:2" hidden="1" outlineLevel="2" x14ac:dyDescent="0.25">
      <c r="B4722" t="s">
        <v>4038</v>
      </c>
    </row>
    <row r="4723" spans="1:2" outlineLevel="1" collapsed="1" x14ac:dyDescent="0.25">
      <c r="A4723" s="3" t="s">
        <v>22275</v>
      </c>
      <c r="B4723">
        <f>SUBTOTAL(3,B4721:B4722)</f>
        <v>2</v>
      </c>
    </row>
    <row r="4724" spans="1:2" hidden="1" outlineLevel="2" x14ac:dyDescent="0.25">
      <c r="B4724" t="s">
        <v>7146</v>
      </c>
    </row>
    <row r="4725" spans="1:2" hidden="1" outlineLevel="2" x14ac:dyDescent="0.25">
      <c r="B4725" t="s">
        <v>7146</v>
      </c>
    </row>
    <row r="4726" spans="1:2" hidden="1" outlineLevel="2" x14ac:dyDescent="0.25">
      <c r="B4726" t="s">
        <v>7146</v>
      </c>
    </row>
    <row r="4727" spans="1:2" outlineLevel="1" collapsed="1" x14ac:dyDescent="0.25">
      <c r="A4727" s="3" t="s">
        <v>22276</v>
      </c>
      <c r="B4727">
        <f>SUBTOTAL(3,B4724:B4726)</f>
        <v>3</v>
      </c>
    </row>
    <row r="4728" spans="1:2" hidden="1" outlineLevel="2" x14ac:dyDescent="0.25">
      <c r="B4728" t="s">
        <v>20820</v>
      </c>
    </row>
    <row r="4729" spans="1:2" outlineLevel="1" collapsed="1" x14ac:dyDescent="0.25">
      <c r="A4729" s="3" t="s">
        <v>22277</v>
      </c>
      <c r="B4729">
        <f>SUBTOTAL(3,B4728:B4728)</f>
        <v>1</v>
      </c>
    </row>
    <row r="4730" spans="1:2" hidden="1" outlineLevel="2" x14ac:dyDescent="0.25">
      <c r="B4730" t="s">
        <v>2314</v>
      </c>
    </row>
    <row r="4731" spans="1:2" hidden="1" outlineLevel="2" x14ac:dyDescent="0.25">
      <c r="B4731" t="s">
        <v>2314</v>
      </c>
    </row>
    <row r="4732" spans="1:2" hidden="1" outlineLevel="2" x14ac:dyDescent="0.25">
      <c r="B4732" t="s">
        <v>2314</v>
      </c>
    </row>
    <row r="4733" spans="1:2" hidden="1" outlineLevel="2" x14ac:dyDescent="0.25">
      <c r="B4733" t="s">
        <v>2314</v>
      </c>
    </row>
    <row r="4734" spans="1:2" hidden="1" outlineLevel="2" x14ac:dyDescent="0.25">
      <c r="B4734" t="s">
        <v>2314</v>
      </c>
    </row>
    <row r="4735" spans="1:2" hidden="1" outlineLevel="2" x14ac:dyDescent="0.25">
      <c r="B4735" t="s">
        <v>2314</v>
      </c>
    </row>
    <row r="4736" spans="1:2" hidden="1" outlineLevel="2" x14ac:dyDescent="0.25">
      <c r="B4736" t="s">
        <v>2314</v>
      </c>
    </row>
    <row r="4737" spans="1:2" outlineLevel="1" collapsed="1" x14ac:dyDescent="0.25">
      <c r="A4737" s="3" t="s">
        <v>22278</v>
      </c>
      <c r="B4737">
        <f>SUBTOTAL(3,B4730:B4736)</f>
        <v>7</v>
      </c>
    </row>
    <row r="4738" spans="1:2" hidden="1" outlineLevel="2" x14ac:dyDescent="0.25">
      <c r="B4738" t="s">
        <v>15082</v>
      </c>
    </row>
    <row r="4739" spans="1:2" outlineLevel="1" collapsed="1" x14ac:dyDescent="0.25">
      <c r="A4739" s="3" t="s">
        <v>22279</v>
      </c>
      <c r="B4739">
        <f>SUBTOTAL(3,B4738:B4738)</f>
        <v>1</v>
      </c>
    </row>
    <row r="4740" spans="1:2" hidden="1" outlineLevel="2" x14ac:dyDescent="0.25">
      <c r="B4740" t="s">
        <v>1288</v>
      </c>
    </row>
    <row r="4741" spans="1:2" outlineLevel="1" collapsed="1" x14ac:dyDescent="0.25">
      <c r="A4741" s="3" t="s">
        <v>22280</v>
      </c>
      <c r="B4741">
        <f>SUBTOTAL(3,B4740:B4740)</f>
        <v>1</v>
      </c>
    </row>
    <row r="4742" spans="1:2" hidden="1" outlineLevel="2" x14ac:dyDescent="0.25">
      <c r="B4742" t="s">
        <v>438</v>
      </c>
    </row>
    <row r="4743" spans="1:2" outlineLevel="1" collapsed="1" x14ac:dyDescent="0.25">
      <c r="A4743" s="3" t="s">
        <v>22281</v>
      </c>
      <c r="B4743">
        <f>SUBTOTAL(3,B4742:B4742)</f>
        <v>1</v>
      </c>
    </row>
    <row r="4744" spans="1:2" hidden="1" outlineLevel="2" x14ac:dyDescent="0.25">
      <c r="B4744" t="s">
        <v>15266</v>
      </c>
    </row>
    <row r="4745" spans="1:2" outlineLevel="1" collapsed="1" x14ac:dyDescent="0.25">
      <c r="A4745" s="3" t="s">
        <v>22282</v>
      </c>
      <c r="B4745">
        <f>SUBTOTAL(3,B4744:B4744)</f>
        <v>1</v>
      </c>
    </row>
    <row r="4746" spans="1:2" hidden="1" outlineLevel="2" x14ac:dyDescent="0.25">
      <c r="B4746" t="s">
        <v>9410</v>
      </c>
    </row>
    <row r="4747" spans="1:2" hidden="1" outlineLevel="2" x14ac:dyDescent="0.25">
      <c r="B4747" t="s">
        <v>9410</v>
      </c>
    </row>
    <row r="4748" spans="1:2" outlineLevel="1" collapsed="1" x14ac:dyDescent="0.25">
      <c r="A4748" s="3" t="s">
        <v>22283</v>
      </c>
      <c r="B4748">
        <f>SUBTOTAL(3,B4746:B4747)</f>
        <v>2</v>
      </c>
    </row>
    <row r="4749" spans="1:2" hidden="1" outlineLevel="2" x14ac:dyDescent="0.25">
      <c r="B4749" t="s">
        <v>3255</v>
      </c>
    </row>
    <row r="4750" spans="1:2" outlineLevel="1" collapsed="1" x14ac:dyDescent="0.25">
      <c r="A4750" s="3" t="s">
        <v>22284</v>
      </c>
      <c r="B4750">
        <f>SUBTOTAL(3,B4749:B4749)</f>
        <v>1</v>
      </c>
    </row>
    <row r="4751" spans="1:2" hidden="1" outlineLevel="2" x14ac:dyDescent="0.25">
      <c r="B4751" t="s">
        <v>5512</v>
      </c>
    </row>
    <row r="4752" spans="1:2" outlineLevel="1" collapsed="1" x14ac:dyDescent="0.25">
      <c r="A4752" s="3" t="s">
        <v>22285</v>
      </c>
      <c r="B4752">
        <f>SUBTOTAL(3,B4751:B4751)</f>
        <v>1</v>
      </c>
    </row>
    <row r="4753" spans="1:2" hidden="1" outlineLevel="2" x14ac:dyDescent="0.25">
      <c r="B4753" t="s">
        <v>4746</v>
      </c>
    </row>
    <row r="4754" spans="1:2" outlineLevel="1" collapsed="1" x14ac:dyDescent="0.25">
      <c r="A4754" s="3" t="s">
        <v>22286</v>
      </c>
      <c r="B4754">
        <f>SUBTOTAL(3,B4753:B4753)</f>
        <v>1</v>
      </c>
    </row>
    <row r="4755" spans="1:2" hidden="1" outlineLevel="2" x14ac:dyDescent="0.25">
      <c r="B4755" t="s">
        <v>829</v>
      </c>
    </row>
    <row r="4756" spans="1:2" outlineLevel="1" collapsed="1" x14ac:dyDescent="0.25">
      <c r="A4756" s="3" t="s">
        <v>22287</v>
      </c>
      <c r="B4756">
        <f>SUBTOTAL(3,B4755:B4755)</f>
        <v>1</v>
      </c>
    </row>
    <row r="4757" spans="1:2" hidden="1" outlineLevel="2" x14ac:dyDescent="0.25">
      <c r="B4757" t="s">
        <v>19312</v>
      </c>
    </row>
    <row r="4758" spans="1:2" outlineLevel="1" collapsed="1" x14ac:dyDescent="0.25">
      <c r="A4758" s="3" t="s">
        <v>22288</v>
      </c>
      <c r="B4758">
        <f>SUBTOTAL(3,B4757:B4757)</f>
        <v>1</v>
      </c>
    </row>
    <row r="4759" spans="1:2" hidden="1" outlineLevel="2" x14ac:dyDescent="0.25">
      <c r="B4759" t="s">
        <v>6464</v>
      </c>
    </row>
    <row r="4760" spans="1:2" hidden="1" outlineLevel="2" x14ac:dyDescent="0.25">
      <c r="B4760" t="s">
        <v>6464</v>
      </c>
    </row>
    <row r="4761" spans="1:2" hidden="1" outlineLevel="2" x14ac:dyDescent="0.25">
      <c r="B4761" t="s">
        <v>6464</v>
      </c>
    </row>
    <row r="4762" spans="1:2" hidden="1" outlineLevel="2" x14ac:dyDescent="0.25">
      <c r="B4762" t="s">
        <v>6464</v>
      </c>
    </row>
    <row r="4763" spans="1:2" hidden="1" outlineLevel="2" x14ac:dyDescent="0.25">
      <c r="B4763" t="s">
        <v>6464</v>
      </c>
    </row>
    <row r="4764" spans="1:2" outlineLevel="1" collapsed="1" x14ac:dyDescent="0.25">
      <c r="A4764" s="3" t="s">
        <v>22289</v>
      </c>
      <c r="B4764">
        <f>SUBTOTAL(3,B4759:B4763)</f>
        <v>5</v>
      </c>
    </row>
    <row r="4765" spans="1:2" hidden="1" outlineLevel="2" x14ac:dyDescent="0.25">
      <c r="B4765" t="s">
        <v>2668</v>
      </c>
    </row>
    <row r="4766" spans="1:2" hidden="1" outlineLevel="2" x14ac:dyDescent="0.25">
      <c r="B4766" t="s">
        <v>2668</v>
      </c>
    </row>
    <row r="4767" spans="1:2" hidden="1" outlineLevel="2" x14ac:dyDescent="0.25">
      <c r="B4767" t="s">
        <v>2668</v>
      </c>
    </row>
    <row r="4768" spans="1:2" hidden="1" outlineLevel="2" x14ac:dyDescent="0.25">
      <c r="B4768" t="s">
        <v>2668</v>
      </c>
    </row>
    <row r="4769" spans="1:2" outlineLevel="1" collapsed="1" x14ac:dyDescent="0.25">
      <c r="A4769" s="3" t="s">
        <v>22290</v>
      </c>
      <c r="B4769">
        <f>SUBTOTAL(3,B4765:B4768)</f>
        <v>4</v>
      </c>
    </row>
    <row r="4770" spans="1:2" hidden="1" outlineLevel="2" x14ac:dyDescent="0.25">
      <c r="B4770" t="s">
        <v>1645</v>
      </c>
    </row>
    <row r="4771" spans="1:2" outlineLevel="1" collapsed="1" x14ac:dyDescent="0.25">
      <c r="A4771" s="3" t="s">
        <v>22291</v>
      </c>
      <c r="B4771">
        <f>SUBTOTAL(3,B4770:B4770)</f>
        <v>1</v>
      </c>
    </row>
    <row r="4772" spans="1:2" hidden="1" outlineLevel="2" x14ac:dyDescent="0.25">
      <c r="B4772" t="s">
        <v>5459</v>
      </c>
    </row>
    <row r="4773" spans="1:2" outlineLevel="1" collapsed="1" x14ac:dyDescent="0.25">
      <c r="A4773" s="3" t="s">
        <v>22292</v>
      </c>
      <c r="B4773">
        <f>SUBTOTAL(3,B4772:B4772)</f>
        <v>1</v>
      </c>
    </row>
    <row r="4774" spans="1:2" hidden="1" outlineLevel="2" x14ac:dyDescent="0.25">
      <c r="B4774" t="s">
        <v>4287</v>
      </c>
    </row>
    <row r="4775" spans="1:2" outlineLevel="1" collapsed="1" x14ac:dyDescent="0.25">
      <c r="A4775" s="3" t="s">
        <v>22293</v>
      </c>
      <c r="B4775">
        <f>SUBTOTAL(3,B4774:B4774)</f>
        <v>1</v>
      </c>
    </row>
    <row r="4776" spans="1:2" hidden="1" outlineLevel="2" x14ac:dyDescent="0.25">
      <c r="B4776" t="s">
        <v>3285</v>
      </c>
    </row>
    <row r="4777" spans="1:2" hidden="1" outlineLevel="2" x14ac:dyDescent="0.25">
      <c r="B4777" t="s">
        <v>3285</v>
      </c>
    </row>
    <row r="4778" spans="1:2" outlineLevel="1" collapsed="1" x14ac:dyDescent="0.25">
      <c r="A4778" s="3" t="s">
        <v>22294</v>
      </c>
      <c r="B4778">
        <f>SUBTOTAL(3,B4776:B4777)</f>
        <v>2</v>
      </c>
    </row>
    <row r="4779" spans="1:2" hidden="1" outlineLevel="2" x14ac:dyDescent="0.25">
      <c r="B4779" t="s">
        <v>5481</v>
      </c>
    </row>
    <row r="4780" spans="1:2" outlineLevel="1" collapsed="1" x14ac:dyDescent="0.25">
      <c r="A4780" s="3" t="s">
        <v>22295</v>
      </c>
      <c r="B4780">
        <f>SUBTOTAL(3,B4779:B4779)</f>
        <v>1</v>
      </c>
    </row>
    <row r="4781" spans="1:2" hidden="1" outlineLevel="2" x14ac:dyDescent="0.25">
      <c r="B4781" t="s">
        <v>17743</v>
      </c>
    </row>
    <row r="4782" spans="1:2" outlineLevel="1" collapsed="1" x14ac:dyDescent="0.25">
      <c r="A4782" s="3" t="s">
        <v>22296</v>
      </c>
      <c r="B4782">
        <f>SUBTOTAL(3,B4781:B4781)</f>
        <v>1</v>
      </c>
    </row>
    <row r="4783" spans="1:2" hidden="1" outlineLevel="2" x14ac:dyDescent="0.25">
      <c r="B4783" t="s">
        <v>121</v>
      </c>
    </row>
    <row r="4784" spans="1:2" outlineLevel="1" collapsed="1" x14ac:dyDescent="0.25">
      <c r="A4784" s="3" t="s">
        <v>22297</v>
      </c>
      <c r="B4784">
        <f>SUBTOTAL(3,B4783:B4783)</f>
        <v>1</v>
      </c>
    </row>
    <row r="4785" spans="1:2" hidden="1" outlineLevel="2" x14ac:dyDescent="0.25">
      <c r="B4785" t="s">
        <v>1947</v>
      </c>
    </row>
    <row r="4786" spans="1:2" outlineLevel="1" collapsed="1" x14ac:dyDescent="0.25">
      <c r="A4786" s="3" t="s">
        <v>22298</v>
      </c>
      <c r="B4786">
        <f>SUBTOTAL(3,B4785:B4785)</f>
        <v>1</v>
      </c>
    </row>
    <row r="4787" spans="1:2" hidden="1" outlineLevel="2" x14ac:dyDescent="0.25">
      <c r="B4787" t="s">
        <v>16404</v>
      </c>
    </row>
    <row r="4788" spans="1:2" outlineLevel="1" collapsed="1" x14ac:dyDescent="0.25">
      <c r="A4788" s="3" t="s">
        <v>22299</v>
      </c>
      <c r="B4788">
        <f>SUBTOTAL(3,B4787:B4787)</f>
        <v>1</v>
      </c>
    </row>
    <row r="4789" spans="1:2" hidden="1" outlineLevel="2" x14ac:dyDescent="0.25">
      <c r="B4789" t="s">
        <v>4817</v>
      </c>
    </row>
    <row r="4790" spans="1:2" hidden="1" outlineLevel="2" x14ac:dyDescent="0.25">
      <c r="B4790" t="s">
        <v>4817</v>
      </c>
    </row>
    <row r="4791" spans="1:2" outlineLevel="1" collapsed="1" x14ac:dyDescent="0.25">
      <c r="A4791" s="3" t="s">
        <v>22300</v>
      </c>
      <c r="B4791">
        <f>SUBTOTAL(3,B4789:B4790)</f>
        <v>2</v>
      </c>
    </row>
    <row r="4792" spans="1:2" hidden="1" outlineLevel="2" x14ac:dyDescent="0.25">
      <c r="B4792" t="s">
        <v>6304</v>
      </c>
    </row>
    <row r="4793" spans="1:2" hidden="1" outlineLevel="2" x14ac:dyDescent="0.25">
      <c r="B4793" t="s">
        <v>6304</v>
      </c>
    </row>
    <row r="4794" spans="1:2" hidden="1" outlineLevel="2" x14ac:dyDescent="0.25">
      <c r="B4794" t="s">
        <v>6304</v>
      </c>
    </row>
    <row r="4795" spans="1:2" hidden="1" outlineLevel="2" x14ac:dyDescent="0.25">
      <c r="B4795" t="s">
        <v>6304</v>
      </c>
    </row>
    <row r="4796" spans="1:2" hidden="1" outlineLevel="2" x14ac:dyDescent="0.25">
      <c r="B4796" t="s">
        <v>6304</v>
      </c>
    </row>
    <row r="4797" spans="1:2" hidden="1" outlineLevel="2" x14ac:dyDescent="0.25">
      <c r="B4797" t="s">
        <v>6304</v>
      </c>
    </row>
    <row r="4798" spans="1:2" hidden="1" outlineLevel="2" x14ac:dyDescent="0.25">
      <c r="B4798" t="s">
        <v>6304</v>
      </c>
    </row>
    <row r="4799" spans="1:2" hidden="1" outlineLevel="2" x14ac:dyDescent="0.25">
      <c r="B4799" t="s">
        <v>6304</v>
      </c>
    </row>
    <row r="4800" spans="1:2" outlineLevel="1" collapsed="1" x14ac:dyDescent="0.25">
      <c r="A4800" s="3" t="s">
        <v>22301</v>
      </c>
      <c r="B4800">
        <f>SUBTOTAL(3,B4792:B4799)</f>
        <v>8</v>
      </c>
    </row>
    <row r="4801" spans="1:2" hidden="1" outlineLevel="2" x14ac:dyDescent="0.25">
      <c r="B4801" t="s">
        <v>475</v>
      </c>
    </row>
    <row r="4802" spans="1:2" hidden="1" outlineLevel="2" x14ac:dyDescent="0.25">
      <c r="B4802" t="s">
        <v>475</v>
      </c>
    </row>
    <row r="4803" spans="1:2" hidden="1" outlineLevel="2" x14ac:dyDescent="0.25">
      <c r="B4803" t="s">
        <v>475</v>
      </c>
    </row>
    <row r="4804" spans="1:2" outlineLevel="1" collapsed="1" x14ac:dyDescent="0.25">
      <c r="A4804" s="3" t="s">
        <v>22302</v>
      </c>
      <c r="B4804">
        <f>SUBTOTAL(3,B4801:B4803)</f>
        <v>3</v>
      </c>
    </row>
    <row r="4805" spans="1:2" hidden="1" outlineLevel="2" x14ac:dyDescent="0.25">
      <c r="B4805" t="s">
        <v>13298</v>
      </c>
    </row>
    <row r="4806" spans="1:2" hidden="1" outlineLevel="2" x14ac:dyDescent="0.25">
      <c r="B4806" t="s">
        <v>13298</v>
      </c>
    </row>
    <row r="4807" spans="1:2" hidden="1" outlineLevel="2" x14ac:dyDescent="0.25">
      <c r="B4807" t="s">
        <v>13298</v>
      </c>
    </row>
    <row r="4808" spans="1:2" outlineLevel="1" collapsed="1" x14ac:dyDescent="0.25">
      <c r="A4808" s="3" t="s">
        <v>22303</v>
      </c>
      <c r="B4808">
        <f>SUBTOTAL(3,B4805:B4807)</f>
        <v>3</v>
      </c>
    </row>
    <row r="4809" spans="1:2" hidden="1" outlineLevel="2" x14ac:dyDescent="0.25">
      <c r="B4809" t="s">
        <v>11934</v>
      </c>
    </row>
    <row r="4810" spans="1:2" outlineLevel="1" collapsed="1" x14ac:dyDescent="0.25">
      <c r="A4810" s="3" t="s">
        <v>22304</v>
      </c>
      <c r="B4810">
        <f>SUBTOTAL(3,B4809:B4809)</f>
        <v>1</v>
      </c>
    </row>
    <row r="4811" spans="1:2" hidden="1" outlineLevel="2" x14ac:dyDescent="0.25">
      <c r="B4811" t="s">
        <v>1761</v>
      </c>
    </row>
    <row r="4812" spans="1:2" outlineLevel="1" collapsed="1" x14ac:dyDescent="0.25">
      <c r="A4812" s="3" t="s">
        <v>22305</v>
      </c>
      <c r="B4812">
        <f>SUBTOTAL(3,B4811:B4811)</f>
        <v>1</v>
      </c>
    </row>
    <row r="4813" spans="1:2" hidden="1" outlineLevel="2" x14ac:dyDescent="0.25">
      <c r="B4813" t="s">
        <v>1489</v>
      </c>
    </row>
    <row r="4814" spans="1:2" hidden="1" outlineLevel="2" x14ac:dyDescent="0.25">
      <c r="B4814" t="s">
        <v>1489</v>
      </c>
    </row>
    <row r="4815" spans="1:2" outlineLevel="1" collapsed="1" x14ac:dyDescent="0.25">
      <c r="A4815" s="3" t="s">
        <v>22306</v>
      </c>
      <c r="B4815">
        <f>SUBTOTAL(3,B4813:B4814)</f>
        <v>2</v>
      </c>
    </row>
    <row r="4816" spans="1:2" hidden="1" outlineLevel="2" x14ac:dyDescent="0.25">
      <c r="B4816" t="s">
        <v>10752</v>
      </c>
    </row>
    <row r="4817" spans="1:2" outlineLevel="1" collapsed="1" x14ac:dyDescent="0.25">
      <c r="A4817" s="3" t="s">
        <v>22307</v>
      </c>
      <c r="B4817">
        <f>SUBTOTAL(3,B4816:B4816)</f>
        <v>1</v>
      </c>
    </row>
    <row r="4818" spans="1:2" hidden="1" outlineLevel="2" x14ac:dyDescent="0.25">
      <c r="B4818" t="s">
        <v>19272</v>
      </c>
    </row>
    <row r="4819" spans="1:2" outlineLevel="1" collapsed="1" x14ac:dyDescent="0.25">
      <c r="A4819" s="3" t="s">
        <v>22308</v>
      </c>
      <c r="B4819">
        <f>SUBTOTAL(3,B4818:B4818)</f>
        <v>1</v>
      </c>
    </row>
    <row r="4820" spans="1:2" hidden="1" outlineLevel="2" x14ac:dyDescent="0.25">
      <c r="B4820" t="s">
        <v>2297</v>
      </c>
    </row>
    <row r="4821" spans="1:2" outlineLevel="1" collapsed="1" x14ac:dyDescent="0.25">
      <c r="A4821" s="3" t="s">
        <v>22309</v>
      </c>
      <c r="B4821">
        <f>SUBTOTAL(3,B4820:B4820)</f>
        <v>1</v>
      </c>
    </row>
    <row r="4822" spans="1:2" hidden="1" outlineLevel="2" x14ac:dyDescent="0.25">
      <c r="B4822" t="s">
        <v>1302</v>
      </c>
    </row>
    <row r="4823" spans="1:2" hidden="1" outlineLevel="2" x14ac:dyDescent="0.25">
      <c r="B4823" t="s">
        <v>1302</v>
      </c>
    </row>
    <row r="4824" spans="1:2" hidden="1" outlineLevel="2" x14ac:dyDescent="0.25">
      <c r="B4824" t="s">
        <v>1302</v>
      </c>
    </row>
    <row r="4825" spans="1:2" hidden="1" outlineLevel="2" x14ac:dyDescent="0.25">
      <c r="B4825" t="s">
        <v>1302</v>
      </c>
    </row>
    <row r="4826" spans="1:2" outlineLevel="1" collapsed="1" x14ac:dyDescent="0.25">
      <c r="A4826" s="3" t="s">
        <v>22310</v>
      </c>
      <c r="B4826">
        <f>SUBTOTAL(3,B4822:B4825)</f>
        <v>4</v>
      </c>
    </row>
    <row r="4827" spans="1:2" hidden="1" outlineLevel="2" x14ac:dyDescent="0.25">
      <c r="B4827" t="s">
        <v>6633</v>
      </c>
    </row>
    <row r="4828" spans="1:2" outlineLevel="1" collapsed="1" x14ac:dyDescent="0.25">
      <c r="A4828" s="3" t="s">
        <v>22311</v>
      </c>
      <c r="B4828">
        <f>SUBTOTAL(3,B4827:B4827)</f>
        <v>1</v>
      </c>
    </row>
    <row r="4829" spans="1:2" hidden="1" outlineLevel="2" x14ac:dyDescent="0.25">
      <c r="B4829" t="s">
        <v>5536</v>
      </c>
    </row>
    <row r="4830" spans="1:2" hidden="1" outlineLevel="2" x14ac:dyDescent="0.25">
      <c r="B4830" t="s">
        <v>5536</v>
      </c>
    </row>
    <row r="4831" spans="1:2" hidden="1" outlineLevel="2" x14ac:dyDescent="0.25">
      <c r="B4831" t="s">
        <v>5536</v>
      </c>
    </row>
    <row r="4832" spans="1:2" outlineLevel="1" collapsed="1" x14ac:dyDescent="0.25">
      <c r="A4832" s="3" t="s">
        <v>22312</v>
      </c>
      <c r="B4832">
        <f>SUBTOTAL(3,B4829:B4831)</f>
        <v>3</v>
      </c>
    </row>
    <row r="4833" spans="1:2" hidden="1" outlineLevel="2" x14ac:dyDescent="0.25">
      <c r="B4833" t="s">
        <v>2581</v>
      </c>
    </row>
    <row r="4834" spans="1:2" hidden="1" outlineLevel="2" x14ac:dyDescent="0.25">
      <c r="B4834" t="s">
        <v>2581</v>
      </c>
    </row>
    <row r="4835" spans="1:2" outlineLevel="1" collapsed="1" x14ac:dyDescent="0.25">
      <c r="A4835" s="3" t="s">
        <v>22313</v>
      </c>
      <c r="B4835">
        <f>SUBTOTAL(3,B4833:B4834)</f>
        <v>2</v>
      </c>
    </row>
    <row r="4836" spans="1:2" hidden="1" outlineLevel="2" x14ac:dyDescent="0.25">
      <c r="B4836" t="s">
        <v>5353</v>
      </c>
    </row>
    <row r="4837" spans="1:2" outlineLevel="1" collapsed="1" x14ac:dyDescent="0.25">
      <c r="A4837" s="3" t="s">
        <v>22314</v>
      </c>
      <c r="B4837">
        <f>SUBTOTAL(3,B4836:B4836)</f>
        <v>1</v>
      </c>
    </row>
    <row r="4838" spans="1:2" hidden="1" outlineLevel="2" x14ac:dyDescent="0.25">
      <c r="B4838" t="s">
        <v>4016</v>
      </c>
    </row>
    <row r="4839" spans="1:2" outlineLevel="1" collapsed="1" x14ac:dyDescent="0.25">
      <c r="A4839" s="3" t="s">
        <v>22315</v>
      </c>
      <c r="B4839">
        <f>SUBTOTAL(3,B4838:B4838)</f>
        <v>1</v>
      </c>
    </row>
    <row r="4840" spans="1:2" hidden="1" outlineLevel="2" x14ac:dyDescent="0.25">
      <c r="B4840" t="s">
        <v>6350</v>
      </c>
    </row>
    <row r="4841" spans="1:2" outlineLevel="1" collapsed="1" x14ac:dyDescent="0.25">
      <c r="A4841" s="3" t="s">
        <v>22316</v>
      </c>
      <c r="B4841">
        <f>SUBTOTAL(3,B4840:B4840)</f>
        <v>1</v>
      </c>
    </row>
    <row r="4842" spans="1:2" hidden="1" outlineLevel="2" x14ac:dyDescent="0.25">
      <c r="B4842" t="s">
        <v>10278</v>
      </c>
    </row>
    <row r="4843" spans="1:2" outlineLevel="1" collapsed="1" x14ac:dyDescent="0.25">
      <c r="A4843" s="3" t="s">
        <v>22317</v>
      </c>
      <c r="B4843">
        <f>SUBTOTAL(3,B4842:B4842)</f>
        <v>1</v>
      </c>
    </row>
    <row r="4844" spans="1:2" hidden="1" outlineLevel="2" x14ac:dyDescent="0.25">
      <c r="B4844" t="s">
        <v>19964</v>
      </c>
    </row>
    <row r="4845" spans="1:2" outlineLevel="1" collapsed="1" x14ac:dyDescent="0.25">
      <c r="A4845" s="3" t="s">
        <v>22318</v>
      </c>
      <c r="B4845">
        <f>SUBTOTAL(3,B4844:B4844)</f>
        <v>1</v>
      </c>
    </row>
    <row r="4846" spans="1:2" hidden="1" outlineLevel="2" x14ac:dyDescent="0.25">
      <c r="B4846" t="s">
        <v>13849</v>
      </c>
    </row>
    <row r="4847" spans="1:2" outlineLevel="1" collapsed="1" x14ac:dyDescent="0.25">
      <c r="A4847" s="3" t="s">
        <v>22319</v>
      </c>
      <c r="B4847">
        <f>SUBTOTAL(3,B4846:B4846)</f>
        <v>1</v>
      </c>
    </row>
    <row r="4848" spans="1:2" hidden="1" outlineLevel="2" x14ac:dyDescent="0.25">
      <c r="B4848" t="s">
        <v>757</v>
      </c>
    </row>
    <row r="4849" spans="1:2" hidden="1" outlineLevel="2" x14ac:dyDescent="0.25">
      <c r="B4849" t="s">
        <v>757</v>
      </c>
    </row>
    <row r="4850" spans="1:2" hidden="1" outlineLevel="2" x14ac:dyDescent="0.25">
      <c r="B4850" t="s">
        <v>757</v>
      </c>
    </row>
    <row r="4851" spans="1:2" outlineLevel="1" collapsed="1" x14ac:dyDescent="0.25">
      <c r="A4851" s="3" t="s">
        <v>22320</v>
      </c>
      <c r="B4851">
        <f>SUBTOTAL(3,B4848:B4850)</f>
        <v>3</v>
      </c>
    </row>
    <row r="4852" spans="1:2" hidden="1" outlineLevel="2" x14ac:dyDescent="0.25">
      <c r="B4852" t="s">
        <v>7579</v>
      </c>
    </row>
    <row r="4853" spans="1:2" hidden="1" outlineLevel="2" x14ac:dyDescent="0.25">
      <c r="B4853" t="s">
        <v>7579</v>
      </c>
    </row>
    <row r="4854" spans="1:2" outlineLevel="1" collapsed="1" x14ac:dyDescent="0.25">
      <c r="A4854" s="3" t="s">
        <v>22321</v>
      </c>
      <c r="B4854">
        <f>SUBTOTAL(3,B4852:B4853)</f>
        <v>2</v>
      </c>
    </row>
    <row r="4855" spans="1:2" hidden="1" outlineLevel="2" x14ac:dyDescent="0.25">
      <c r="B4855" t="s">
        <v>6695</v>
      </c>
    </row>
    <row r="4856" spans="1:2" outlineLevel="1" collapsed="1" x14ac:dyDescent="0.25">
      <c r="A4856" s="3" t="s">
        <v>22322</v>
      </c>
      <c r="B4856">
        <f>SUBTOTAL(3,B4855:B4855)</f>
        <v>1</v>
      </c>
    </row>
    <row r="4857" spans="1:2" hidden="1" outlineLevel="2" x14ac:dyDescent="0.25">
      <c r="B4857" t="s">
        <v>8900</v>
      </c>
    </row>
    <row r="4858" spans="1:2" outlineLevel="1" collapsed="1" x14ac:dyDescent="0.25">
      <c r="A4858" s="3" t="s">
        <v>22323</v>
      </c>
      <c r="B4858">
        <f>SUBTOTAL(3,B4857:B4857)</f>
        <v>1</v>
      </c>
    </row>
    <row r="4859" spans="1:2" hidden="1" outlineLevel="2" x14ac:dyDescent="0.25">
      <c r="B4859" t="s">
        <v>2231</v>
      </c>
    </row>
    <row r="4860" spans="1:2" outlineLevel="1" collapsed="1" x14ac:dyDescent="0.25">
      <c r="A4860" s="3" t="s">
        <v>22324</v>
      </c>
      <c r="B4860">
        <f>SUBTOTAL(3,B4859:B4859)</f>
        <v>1</v>
      </c>
    </row>
    <row r="4861" spans="1:2" hidden="1" outlineLevel="2" x14ac:dyDescent="0.25">
      <c r="B4861" t="s">
        <v>16137</v>
      </c>
    </row>
    <row r="4862" spans="1:2" outlineLevel="1" collapsed="1" x14ac:dyDescent="0.25">
      <c r="A4862" s="3" t="s">
        <v>22325</v>
      </c>
      <c r="B4862">
        <f>SUBTOTAL(3,B4861:B4861)</f>
        <v>1</v>
      </c>
    </row>
    <row r="4863" spans="1:2" hidden="1" outlineLevel="2" x14ac:dyDescent="0.25">
      <c r="B4863" t="s">
        <v>16394</v>
      </c>
    </row>
    <row r="4864" spans="1:2" outlineLevel="1" collapsed="1" x14ac:dyDescent="0.25">
      <c r="A4864" s="3" t="s">
        <v>22326</v>
      </c>
      <c r="B4864">
        <f>SUBTOTAL(3,B4863:B4863)</f>
        <v>1</v>
      </c>
    </row>
    <row r="4865" spans="1:2" hidden="1" outlineLevel="2" x14ac:dyDescent="0.25">
      <c r="B4865" t="s">
        <v>7089</v>
      </c>
    </row>
    <row r="4866" spans="1:2" outlineLevel="1" collapsed="1" x14ac:dyDescent="0.25">
      <c r="A4866" s="3" t="s">
        <v>22327</v>
      </c>
      <c r="B4866">
        <f>SUBTOTAL(3,B4865:B4865)</f>
        <v>1</v>
      </c>
    </row>
    <row r="4867" spans="1:2" hidden="1" outlineLevel="2" x14ac:dyDescent="0.25">
      <c r="B4867" t="s">
        <v>6934</v>
      </c>
    </row>
    <row r="4868" spans="1:2" hidden="1" outlineLevel="2" x14ac:dyDescent="0.25">
      <c r="B4868" t="s">
        <v>6934</v>
      </c>
    </row>
    <row r="4869" spans="1:2" hidden="1" outlineLevel="2" x14ac:dyDescent="0.25">
      <c r="B4869" t="s">
        <v>6934</v>
      </c>
    </row>
    <row r="4870" spans="1:2" hidden="1" outlineLevel="2" x14ac:dyDescent="0.25">
      <c r="B4870" t="s">
        <v>6934</v>
      </c>
    </row>
    <row r="4871" spans="1:2" hidden="1" outlineLevel="2" x14ac:dyDescent="0.25">
      <c r="B4871" t="s">
        <v>6934</v>
      </c>
    </row>
    <row r="4872" spans="1:2" outlineLevel="1" collapsed="1" x14ac:dyDescent="0.25">
      <c r="A4872" s="3" t="s">
        <v>22328</v>
      </c>
      <c r="B4872">
        <f>SUBTOTAL(3,B4867:B4871)</f>
        <v>5</v>
      </c>
    </row>
    <row r="4873" spans="1:2" hidden="1" outlineLevel="2" x14ac:dyDescent="0.25">
      <c r="B4873" t="s">
        <v>12737</v>
      </c>
    </row>
    <row r="4874" spans="1:2" outlineLevel="1" collapsed="1" x14ac:dyDescent="0.25">
      <c r="A4874" s="3" t="s">
        <v>22329</v>
      </c>
      <c r="B4874">
        <f>SUBTOTAL(3,B4873:B4873)</f>
        <v>1</v>
      </c>
    </row>
    <row r="4875" spans="1:2" hidden="1" outlineLevel="2" x14ac:dyDescent="0.25">
      <c r="B4875" t="s">
        <v>13258</v>
      </c>
    </row>
    <row r="4876" spans="1:2" outlineLevel="1" collapsed="1" x14ac:dyDescent="0.25">
      <c r="A4876" s="3" t="s">
        <v>22330</v>
      </c>
      <c r="B4876">
        <f>SUBTOTAL(3,B4875:B4875)</f>
        <v>1</v>
      </c>
    </row>
    <row r="4877" spans="1:2" hidden="1" outlineLevel="2" x14ac:dyDescent="0.25">
      <c r="B4877" t="s">
        <v>13457</v>
      </c>
    </row>
    <row r="4878" spans="1:2" hidden="1" outlineLevel="2" x14ac:dyDescent="0.25">
      <c r="B4878" t="s">
        <v>13457</v>
      </c>
    </row>
    <row r="4879" spans="1:2" outlineLevel="1" collapsed="1" x14ac:dyDescent="0.25">
      <c r="A4879" s="3" t="s">
        <v>22331</v>
      </c>
      <c r="B4879">
        <f>SUBTOTAL(3,B4877:B4878)</f>
        <v>2</v>
      </c>
    </row>
    <row r="4880" spans="1:2" hidden="1" outlineLevel="2" x14ac:dyDescent="0.25">
      <c r="B4880" t="s">
        <v>2622</v>
      </c>
    </row>
    <row r="4881" spans="1:2" hidden="1" outlineLevel="2" x14ac:dyDescent="0.25">
      <c r="B4881" t="s">
        <v>2622</v>
      </c>
    </row>
    <row r="4882" spans="1:2" hidden="1" outlineLevel="2" x14ac:dyDescent="0.25">
      <c r="B4882" t="s">
        <v>2622</v>
      </c>
    </row>
    <row r="4883" spans="1:2" hidden="1" outlineLevel="2" x14ac:dyDescent="0.25">
      <c r="B4883" t="s">
        <v>2622</v>
      </c>
    </row>
    <row r="4884" spans="1:2" hidden="1" outlineLevel="2" x14ac:dyDescent="0.25">
      <c r="B4884" t="s">
        <v>2622</v>
      </c>
    </row>
    <row r="4885" spans="1:2" hidden="1" outlineLevel="2" x14ac:dyDescent="0.25">
      <c r="B4885" t="s">
        <v>2622</v>
      </c>
    </row>
    <row r="4886" spans="1:2" hidden="1" outlineLevel="2" x14ac:dyDescent="0.25">
      <c r="B4886" t="s">
        <v>2622</v>
      </c>
    </row>
    <row r="4887" spans="1:2" outlineLevel="1" collapsed="1" x14ac:dyDescent="0.25">
      <c r="A4887" s="3" t="s">
        <v>22332</v>
      </c>
      <c r="B4887">
        <f>SUBTOTAL(3,B4880:B4886)</f>
        <v>7</v>
      </c>
    </row>
    <row r="4888" spans="1:2" hidden="1" outlineLevel="2" x14ac:dyDescent="0.25">
      <c r="B4888" t="s">
        <v>16093</v>
      </c>
    </row>
    <row r="4889" spans="1:2" outlineLevel="1" collapsed="1" x14ac:dyDescent="0.25">
      <c r="A4889" s="3" t="s">
        <v>22333</v>
      </c>
      <c r="B4889">
        <f>SUBTOTAL(3,B4888:B4888)</f>
        <v>1</v>
      </c>
    </row>
    <row r="4890" spans="1:2" hidden="1" outlineLevel="2" x14ac:dyDescent="0.25">
      <c r="B4890" t="s">
        <v>17348</v>
      </c>
    </row>
    <row r="4891" spans="1:2" outlineLevel="1" collapsed="1" x14ac:dyDescent="0.25">
      <c r="A4891" s="3" t="s">
        <v>22334</v>
      </c>
      <c r="B4891">
        <f>SUBTOTAL(3,B4890:B4890)</f>
        <v>1</v>
      </c>
    </row>
    <row r="4892" spans="1:2" hidden="1" outlineLevel="2" x14ac:dyDescent="0.25">
      <c r="B4892" t="s">
        <v>17499</v>
      </c>
    </row>
    <row r="4893" spans="1:2" outlineLevel="1" collapsed="1" x14ac:dyDescent="0.25">
      <c r="A4893" s="3" t="s">
        <v>22335</v>
      </c>
      <c r="B4893">
        <f>SUBTOTAL(3,B4892:B4892)</f>
        <v>1</v>
      </c>
    </row>
    <row r="4894" spans="1:2" hidden="1" outlineLevel="2" x14ac:dyDescent="0.25">
      <c r="B4894" t="s">
        <v>285</v>
      </c>
    </row>
    <row r="4895" spans="1:2" outlineLevel="1" collapsed="1" x14ac:dyDescent="0.25">
      <c r="A4895" s="3" t="s">
        <v>22336</v>
      </c>
      <c r="B4895">
        <f>SUBTOTAL(3,B4894:B4894)</f>
        <v>1</v>
      </c>
    </row>
    <row r="4896" spans="1:2" hidden="1" outlineLevel="2" x14ac:dyDescent="0.25">
      <c r="B4896" t="s">
        <v>17630</v>
      </c>
    </row>
    <row r="4897" spans="1:2" outlineLevel="1" collapsed="1" x14ac:dyDescent="0.25">
      <c r="A4897" s="3" t="s">
        <v>22337</v>
      </c>
      <c r="B4897">
        <f>SUBTOTAL(3,B4896:B4896)</f>
        <v>1</v>
      </c>
    </row>
    <row r="4898" spans="1:2" hidden="1" outlineLevel="2" x14ac:dyDescent="0.25">
      <c r="B4898" t="s">
        <v>15737</v>
      </c>
    </row>
    <row r="4899" spans="1:2" outlineLevel="1" collapsed="1" x14ac:dyDescent="0.25">
      <c r="A4899" s="3" t="s">
        <v>22338</v>
      </c>
      <c r="B4899">
        <f>SUBTOTAL(3,B4898:B4898)</f>
        <v>1</v>
      </c>
    </row>
    <row r="4900" spans="1:2" hidden="1" outlineLevel="2" x14ac:dyDescent="0.25">
      <c r="B4900" t="s">
        <v>487</v>
      </c>
    </row>
    <row r="4901" spans="1:2" hidden="1" outlineLevel="2" x14ac:dyDescent="0.25">
      <c r="B4901" t="s">
        <v>487</v>
      </c>
    </row>
    <row r="4902" spans="1:2" hidden="1" outlineLevel="2" x14ac:dyDescent="0.25">
      <c r="B4902" t="s">
        <v>487</v>
      </c>
    </row>
    <row r="4903" spans="1:2" hidden="1" outlineLevel="2" x14ac:dyDescent="0.25">
      <c r="B4903" t="s">
        <v>487</v>
      </c>
    </row>
    <row r="4904" spans="1:2" hidden="1" outlineLevel="2" x14ac:dyDescent="0.25">
      <c r="B4904" t="s">
        <v>487</v>
      </c>
    </row>
    <row r="4905" spans="1:2" hidden="1" outlineLevel="2" x14ac:dyDescent="0.25">
      <c r="B4905" t="s">
        <v>487</v>
      </c>
    </row>
    <row r="4906" spans="1:2" hidden="1" outlineLevel="2" x14ac:dyDescent="0.25">
      <c r="B4906" t="s">
        <v>487</v>
      </c>
    </row>
    <row r="4907" spans="1:2" hidden="1" outlineLevel="2" x14ac:dyDescent="0.25">
      <c r="B4907" t="s">
        <v>487</v>
      </c>
    </row>
    <row r="4908" spans="1:2" outlineLevel="1" collapsed="1" x14ac:dyDescent="0.25">
      <c r="A4908" s="3" t="s">
        <v>22339</v>
      </c>
      <c r="B4908">
        <f>SUBTOTAL(3,B4900:B4907)</f>
        <v>8</v>
      </c>
    </row>
    <row r="4909" spans="1:2" hidden="1" outlineLevel="2" x14ac:dyDescent="0.25">
      <c r="B4909" t="s">
        <v>5878</v>
      </c>
    </row>
    <row r="4910" spans="1:2" hidden="1" outlineLevel="2" x14ac:dyDescent="0.25">
      <c r="B4910" t="s">
        <v>5878</v>
      </c>
    </row>
    <row r="4911" spans="1:2" hidden="1" outlineLevel="2" x14ac:dyDescent="0.25">
      <c r="B4911" t="s">
        <v>5878</v>
      </c>
    </row>
    <row r="4912" spans="1:2" outlineLevel="1" collapsed="1" x14ac:dyDescent="0.25">
      <c r="A4912" s="3" t="s">
        <v>22340</v>
      </c>
      <c r="B4912">
        <f>SUBTOTAL(3,B4909:B4911)</f>
        <v>3</v>
      </c>
    </row>
    <row r="4913" spans="1:2" hidden="1" outlineLevel="2" x14ac:dyDescent="0.25">
      <c r="B4913" t="s">
        <v>10187</v>
      </c>
    </row>
    <row r="4914" spans="1:2" outlineLevel="1" collapsed="1" x14ac:dyDescent="0.25">
      <c r="A4914" s="3" t="s">
        <v>22341</v>
      </c>
      <c r="B4914">
        <f>SUBTOTAL(3,B4913:B4913)</f>
        <v>1</v>
      </c>
    </row>
    <row r="4915" spans="1:2" hidden="1" outlineLevel="2" x14ac:dyDescent="0.25">
      <c r="B4915" t="s">
        <v>6021</v>
      </c>
    </row>
    <row r="4916" spans="1:2" hidden="1" outlineLevel="2" x14ac:dyDescent="0.25">
      <c r="B4916" t="s">
        <v>6021</v>
      </c>
    </row>
    <row r="4917" spans="1:2" outlineLevel="1" collapsed="1" x14ac:dyDescent="0.25">
      <c r="A4917" s="3" t="s">
        <v>22342</v>
      </c>
      <c r="B4917">
        <f>SUBTOTAL(3,B4915:B4916)</f>
        <v>2</v>
      </c>
    </row>
    <row r="4918" spans="1:2" hidden="1" outlineLevel="2" x14ac:dyDescent="0.25">
      <c r="B4918" t="s">
        <v>2060</v>
      </c>
    </row>
    <row r="4919" spans="1:2" hidden="1" outlineLevel="2" x14ac:dyDescent="0.25">
      <c r="B4919" t="s">
        <v>2060</v>
      </c>
    </row>
    <row r="4920" spans="1:2" hidden="1" outlineLevel="2" x14ac:dyDescent="0.25">
      <c r="B4920" t="s">
        <v>2060</v>
      </c>
    </row>
    <row r="4921" spans="1:2" outlineLevel="1" collapsed="1" x14ac:dyDescent="0.25">
      <c r="A4921" s="3" t="s">
        <v>22343</v>
      </c>
      <c r="B4921">
        <f>SUBTOTAL(3,B4918:B4920)</f>
        <v>3</v>
      </c>
    </row>
    <row r="4922" spans="1:2" hidden="1" outlineLevel="2" x14ac:dyDescent="0.25">
      <c r="B4922" t="s">
        <v>15019</v>
      </c>
    </row>
    <row r="4923" spans="1:2" outlineLevel="1" collapsed="1" x14ac:dyDescent="0.25">
      <c r="A4923" s="3" t="s">
        <v>22344</v>
      </c>
      <c r="B4923">
        <f>SUBTOTAL(3,B4922:B4922)</f>
        <v>1</v>
      </c>
    </row>
    <row r="4924" spans="1:2" hidden="1" outlineLevel="2" x14ac:dyDescent="0.25">
      <c r="B4924" t="s">
        <v>12137</v>
      </c>
    </row>
    <row r="4925" spans="1:2" outlineLevel="1" collapsed="1" x14ac:dyDescent="0.25">
      <c r="A4925" s="3" t="s">
        <v>22345</v>
      </c>
      <c r="B4925">
        <f>SUBTOTAL(3,B4924:B4924)</f>
        <v>1</v>
      </c>
    </row>
    <row r="4926" spans="1:2" hidden="1" outlineLevel="2" x14ac:dyDescent="0.25">
      <c r="B4926" t="s">
        <v>1912</v>
      </c>
    </row>
    <row r="4927" spans="1:2" outlineLevel="1" collapsed="1" x14ac:dyDescent="0.25">
      <c r="A4927" s="3" t="s">
        <v>22346</v>
      </c>
      <c r="B4927">
        <f>SUBTOTAL(3,B4926:B4926)</f>
        <v>1</v>
      </c>
    </row>
    <row r="4928" spans="1:2" hidden="1" outlineLevel="2" x14ac:dyDescent="0.25">
      <c r="B4928" t="s">
        <v>18751</v>
      </c>
    </row>
    <row r="4929" spans="1:2" outlineLevel="1" collapsed="1" x14ac:dyDescent="0.25">
      <c r="A4929" s="3" t="s">
        <v>22347</v>
      </c>
      <c r="B4929">
        <f>SUBTOTAL(3,B4928:B4928)</f>
        <v>1</v>
      </c>
    </row>
    <row r="4930" spans="1:2" hidden="1" outlineLevel="2" x14ac:dyDescent="0.25">
      <c r="B4930" t="s">
        <v>8947</v>
      </c>
    </row>
    <row r="4931" spans="1:2" outlineLevel="1" collapsed="1" x14ac:dyDescent="0.25">
      <c r="A4931" s="3" t="s">
        <v>22348</v>
      </c>
      <c r="B4931">
        <f>SUBTOTAL(3,B4930:B4930)</f>
        <v>1</v>
      </c>
    </row>
    <row r="4932" spans="1:2" hidden="1" outlineLevel="2" x14ac:dyDescent="0.25">
      <c r="B4932" t="s">
        <v>18880</v>
      </c>
    </row>
    <row r="4933" spans="1:2" outlineLevel="1" collapsed="1" x14ac:dyDescent="0.25">
      <c r="A4933" s="3" t="s">
        <v>22349</v>
      </c>
      <c r="B4933">
        <f>SUBTOTAL(3,B4932:B4932)</f>
        <v>1</v>
      </c>
    </row>
    <row r="4934" spans="1:2" hidden="1" outlineLevel="2" x14ac:dyDescent="0.25">
      <c r="B4934" t="s">
        <v>18719</v>
      </c>
    </row>
    <row r="4935" spans="1:2" hidden="1" outlineLevel="2" x14ac:dyDescent="0.25">
      <c r="B4935" t="s">
        <v>18719</v>
      </c>
    </row>
    <row r="4936" spans="1:2" outlineLevel="1" collapsed="1" x14ac:dyDescent="0.25">
      <c r="A4936" s="3" t="s">
        <v>22350</v>
      </c>
      <c r="B4936">
        <f>SUBTOTAL(3,B4934:B4935)</f>
        <v>2</v>
      </c>
    </row>
    <row r="4937" spans="1:2" hidden="1" outlineLevel="2" x14ac:dyDescent="0.25">
      <c r="B4937" t="s">
        <v>6848</v>
      </c>
    </row>
    <row r="4938" spans="1:2" hidden="1" outlineLevel="2" x14ac:dyDescent="0.25">
      <c r="B4938" t="s">
        <v>6848</v>
      </c>
    </row>
    <row r="4939" spans="1:2" outlineLevel="1" collapsed="1" x14ac:dyDescent="0.25">
      <c r="A4939" s="3" t="s">
        <v>22351</v>
      </c>
      <c r="B4939">
        <f>SUBTOTAL(3,B4937:B4938)</f>
        <v>2</v>
      </c>
    </row>
    <row r="4940" spans="1:2" hidden="1" outlineLevel="2" x14ac:dyDescent="0.25">
      <c r="B4940" t="s">
        <v>1228</v>
      </c>
    </row>
    <row r="4941" spans="1:2" hidden="1" outlineLevel="2" x14ac:dyDescent="0.25">
      <c r="B4941" t="s">
        <v>1228</v>
      </c>
    </row>
    <row r="4942" spans="1:2" hidden="1" outlineLevel="2" x14ac:dyDescent="0.25">
      <c r="B4942" t="s">
        <v>1228</v>
      </c>
    </row>
    <row r="4943" spans="1:2" hidden="1" outlineLevel="2" x14ac:dyDescent="0.25">
      <c r="B4943" t="s">
        <v>1228</v>
      </c>
    </row>
    <row r="4944" spans="1:2" hidden="1" outlineLevel="2" x14ac:dyDescent="0.25">
      <c r="B4944" t="s">
        <v>1228</v>
      </c>
    </row>
    <row r="4945" spans="1:2" hidden="1" outlineLevel="2" x14ac:dyDescent="0.25">
      <c r="B4945" t="s">
        <v>1228</v>
      </c>
    </row>
    <row r="4946" spans="1:2" outlineLevel="1" collapsed="1" x14ac:dyDescent="0.25">
      <c r="A4946" s="3" t="s">
        <v>22352</v>
      </c>
      <c r="B4946">
        <f>SUBTOTAL(3,B4940:B4945)</f>
        <v>6</v>
      </c>
    </row>
    <row r="4947" spans="1:2" hidden="1" outlineLevel="2" x14ac:dyDescent="0.25">
      <c r="B4947" t="s">
        <v>9965</v>
      </c>
    </row>
    <row r="4948" spans="1:2" hidden="1" outlineLevel="2" x14ac:dyDescent="0.25">
      <c r="B4948" t="s">
        <v>9965</v>
      </c>
    </row>
    <row r="4949" spans="1:2" hidden="1" outlineLevel="2" x14ac:dyDescent="0.25">
      <c r="B4949" t="s">
        <v>9965</v>
      </c>
    </row>
    <row r="4950" spans="1:2" outlineLevel="1" collapsed="1" x14ac:dyDescent="0.25">
      <c r="A4950" s="3" t="s">
        <v>22353</v>
      </c>
      <c r="B4950">
        <f>SUBTOTAL(3,B4947:B4949)</f>
        <v>3</v>
      </c>
    </row>
    <row r="4951" spans="1:2" hidden="1" outlineLevel="2" x14ac:dyDescent="0.25">
      <c r="B4951" t="s">
        <v>2919</v>
      </c>
    </row>
    <row r="4952" spans="1:2" outlineLevel="1" collapsed="1" x14ac:dyDescent="0.25">
      <c r="A4952" s="3" t="s">
        <v>22354</v>
      </c>
      <c r="B4952">
        <f>SUBTOTAL(3,B4951:B4951)</f>
        <v>1</v>
      </c>
    </row>
    <row r="4953" spans="1:2" hidden="1" outlineLevel="2" x14ac:dyDescent="0.25">
      <c r="B4953" t="s">
        <v>4672</v>
      </c>
    </row>
    <row r="4954" spans="1:2" outlineLevel="1" collapsed="1" x14ac:dyDescent="0.25">
      <c r="A4954" s="3" t="s">
        <v>22355</v>
      </c>
      <c r="B4954">
        <f>SUBTOTAL(3,B4953:B4953)</f>
        <v>1</v>
      </c>
    </row>
    <row r="4955" spans="1:2" hidden="1" outlineLevel="2" x14ac:dyDescent="0.25">
      <c r="B4955" t="s">
        <v>20816</v>
      </c>
    </row>
    <row r="4956" spans="1:2" outlineLevel="1" collapsed="1" x14ac:dyDescent="0.25">
      <c r="A4956" s="3" t="s">
        <v>22356</v>
      </c>
      <c r="B4956">
        <f>SUBTOTAL(3,B4955:B4955)</f>
        <v>1</v>
      </c>
    </row>
    <row r="4957" spans="1:2" hidden="1" outlineLevel="2" x14ac:dyDescent="0.25">
      <c r="B4957" t="s">
        <v>15747</v>
      </c>
    </row>
    <row r="4958" spans="1:2" outlineLevel="1" collapsed="1" x14ac:dyDescent="0.25">
      <c r="A4958" s="3" t="s">
        <v>22357</v>
      </c>
      <c r="B4958">
        <f>SUBTOTAL(3,B4957:B4957)</f>
        <v>1</v>
      </c>
    </row>
    <row r="4959" spans="1:2" hidden="1" outlineLevel="2" x14ac:dyDescent="0.25">
      <c r="B4959" t="s">
        <v>14657</v>
      </c>
    </row>
    <row r="4960" spans="1:2" outlineLevel="1" collapsed="1" x14ac:dyDescent="0.25">
      <c r="A4960" s="3" t="s">
        <v>22358</v>
      </c>
      <c r="B4960">
        <f>SUBTOTAL(3,B4959:B4959)</f>
        <v>1</v>
      </c>
    </row>
    <row r="4961" spans="1:2" hidden="1" outlineLevel="2" x14ac:dyDescent="0.25">
      <c r="B4961" t="s">
        <v>14693</v>
      </c>
    </row>
    <row r="4962" spans="1:2" outlineLevel="1" collapsed="1" x14ac:dyDescent="0.25">
      <c r="A4962" s="3" t="s">
        <v>22359</v>
      </c>
      <c r="B4962">
        <f>SUBTOTAL(3,B4961:B4961)</f>
        <v>1</v>
      </c>
    </row>
    <row r="4963" spans="1:2" hidden="1" outlineLevel="2" x14ac:dyDescent="0.25">
      <c r="B4963" t="s">
        <v>18564</v>
      </c>
    </row>
    <row r="4964" spans="1:2" outlineLevel="1" collapsed="1" x14ac:dyDescent="0.25">
      <c r="A4964" s="3" t="s">
        <v>22360</v>
      </c>
      <c r="B4964">
        <f>SUBTOTAL(3,B4963:B4963)</f>
        <v>1</v>
      </c>
    </row>
    <row r="4965" spans="1:2" hidden="1" outlineLevel="2" x14ac:dyDescent="0.25">
      <c r="B4965" t="s">
        <v>12998</v>
      </c>
    </row>
    <row r="4966" spans="1:2" hidden="1" outlineLevel="2" x14ac:dyDescent="0.25">
      <c r="B4966" t="s">
        <v>12998</v>
      </c>
    </row>
    <row r="4967" spans="1:2" outlineLevel="1" collapsed="1" x14ac:dyDescent="0.25">
      <c r="A4967" s="3" t="s">
        <v>22361</v>
      </c>
      <c r="B4967">
        <f>SUBTOTAL(3,B4965:B4966)</f>
        <v>2</v>
      </c>
    </row>
    <row r="4968" spans="1:2" hidden="1" outlineLevel="2" x14ac:dyDescent="0.25">
      <c r="B4968" t="s">
        <v>7629</v>
      </c>
    </row>
    <row r="4969" spans="1:2" hidden="1" outlineLevel="2" x14ac:dyDescent="0.25">
      <c r="B4969" t="s">
        <v>7629</v>
      </c>
    </row>
    <row r="4970" spans="1:2" hidden="1" outlineLevel="2" x14ac:dyDescent="0.25">
      <c r="B4970" t="s">
        <v>7629</v>
      </c>
    </row>
    <row r="4971" spans="1:2" outlineLevel="1" collapsed="1" x14ac:dyDescent="0.25">
      <c r="A4971" s="3" t="s">
        <v>22362</v>
      </c>
      <c r="B4971">
        <f>SUBTOTAL(3,B4968:B4970)</f>
        <v>3</v>
      </c>
    </row>
    <row r="4972" spans="1:2" hidden="1" outlineLevel="2" x14ac:dyDescent="0.25">
      <c r="B4972" t="s">
        <v>11347</v>
      </c>
    </row>
    <row r="4973" spans="1:2" hidden="1" outlineLevel="2" x14ac:dyDescent="0.25">
      <c r="B4973" t="s">
        <v>11347</v>
      </c>
    </row>
    <row r="4974" spans="1:2" outlineLevel="1" collapsed="1" x14ac:dyDescent="0.25">
      <c r="A4974" s="3" t="s">
        <v>22363</v>
      </c>
      <c r="B4974">
        <f>SUBTOTAL(3,B4972:B4973)</f>
        <v>2</v>
      </c>
    </row>
    <row r="4975" spans="1:2" hidden="1" outlineLevel="2" x14ac:dyDescent="0.25">
      <c r="B4975" t="s">
        <v>4341</v>
      </c>
    </row>
    <row r="4976" spans="1:2" hidden="1" outlineLevel="2" x14ac:dyDescent="0.25">
      <c r="B4976" t="s">
        <v>4341</v>
      </c>
    </row>
    <row r="4977" spans="1:2" outlineLevel="1" collapsed="1" x14ac:dyDescent="0.25">
      <c r="A4977" s="3" t="s">
        <v>22364</v>
      </c>
      <c r="B4977">
        <f>SUBTOTAL(3,B4975:B4976)</f>
        <v>2</v>
      </c>
    </row>
    <row r="4978" spans="1:2" hidden="1" outlineLevel="2" x14ac:dyDescent="0.25">
      <c r="B4978" t="s">
        <v>5128</v>
      </c>
    </row>
    <row r="4979" spans="1:2" hidden="1" outlineLevel="2" x14ac:dyDescent="0.25">
      <c r="B4979" t="s">
        <v>5128</v>
      </c>
    </row>
    <row r="4980" spans="1:2" outlineLevel="1" collapsed="1" x14ac:dyDescent="0.25">
      <c r="A4980" s="3" t="s">
        <v>22365</v>
      </c>
      <c r="B4980">
        <f>SUBTOTAL(3,B4978:B4979)</f>
        <v>2</v>
      </c>
    </row>
    <row r="4981" spans="1:2" hidden="1" outlineLevel="2" x14ac:dyDescent="0.25">
      <c r="B4981" t="s">
        <v>11062</v>
      </c>
    </row>
    <row r="4982" spans="1:2" outlineLevel="1" collapsed="1" x14ac:dyDescent="0.25">
      <c r="A4982" s="3" t="s">
        <v>22366</v>
      </c>
      <c r="B4982">
        <f>SUBTOTAL(3,B4981:B4981)</f>
        <v>1</v>
      </c>
    </row>
    <row r="4983" spans="1:2" hidden="1" outlineLevel="2" x14ac:dyDescent="0.25">
      <c r="B4983" t="s">
        <v>11280</v>
      </c>
    </row>
    <row r="4984" spans="1:2" outlineLevel="1" collapsed="1" x14ac:dyDescent="0.25">
      <c r="A4984" s="3" t="s">
        <v>22367</v>
      </c>
      <c r="B4984">
        <f>SUBTOTAL(3,B4983:B4983)</f>
        <v>1</v>
      </c>
    </row>
    <row r="4985" spans="1:2" hidden="1" outlineLevel="2" x14ac:dyDescent="0.25">
      <c r="B4985" t="s">
        <v>210</v>
      </c>
    </row>
    <row r="4986" spans="1:2" hidden="1" outlineLevel="2" x14ac:dyDescent="0.25">
      <c r="B4986" t="s">
        <v>210</v>
      </c>
    </row>
    <row r="4987" spans="1:2" hidden="1" outlineLevel="2" x14ac:dyDescent="0.25">
      <c r="B4987" t="s">
        <v>210</v>
      </c>
    </row>
    <row r="4988" spans="1:2" hidden="1" outlineLevel="2" x14ac:dyDescent="0.25">
      <c r="B4988" t="s">
        <v>210</v>
      </c>
    </row>
    <row r="4989" spans="1:2" hidden="1" outlineLevel="2" x14ac:dyDescent="0.25">
      <c r="B4989" t="s">
        <v>210</v>
      </c>
    </row>
    <row r="4990" spans="1:2" hidden="1" outlineLevel="2" x14ac:dyDescent="0.25">
      <c r="B4990" t="s">
        <v>210</v>
      </c>
    </row>
    <row r="4991" spans="1:2" hidden="1" outlineLevel="2" x14ac:dyDescent="0.25">
      <c r="B4991" t="s">
        <v>210</v>
      </c>
    </row>
    <row r="4992" spans="1:2" hidden="1" outlineLevel="2" x14ac:dyDescent="0.25">
      <c r="B4992" t="s">
        <v>210</v>
      </c>
    </row>
    <row r="4993" spans="1:2" hidden="1" outlineLevel="2" x14ac:dyDescent="0.25">
      <c r="B4993" t="s">
        <v>210</v>
      </c>
    </row>
    <row r="4994" spans="1:2" hidden="1" outlineLevel="2" x14ac:dyDescent="0.25">
      <c r="B4994" t="s">
        <v>210</v>
      </c>
    </row>
    <row r="4995" spans="1:2" hidden="1" outlineLevel="2" x14ac:dyDescent="0.25">
      <c r="B4995" t="s">
        <v>210</v>
      </c>
    </row>
    <row r="4996" spans="1:2" hidden="1" outlineLevel="2" x14ac:dyDescent="0.25">
      <c r="B4996" t="s">
        <v>210</v>
      </c>
    </row>
    <row r="4997" spans="1:2" outlineLevel="1" collapsed="1" x14ac:dyDescent="0.25">
      <c r="A4997" s="3" t="s">
        <v>22368</v>
      </c>
      <c r="B4997">
        <f>SUBTOTAL(3,B4985:B4996)</f>
        <v>12</v>
      </c>
    </row>
    <row r="4998" spans="1:2" hidden="1" outlineLevel="2" x14ac:dyDescent="0.25">
      <c r="B4998" t="s">
        <v>784</v>
      </c>
    </row>
    <row r="4999" spans="1:2" outlineLevel="1" collapsed="1" x14ac:dyDescent="0.25">
      <c r="A4999" s="3" t="s">
        <v>22369</v>
      </c>
      <c r="B4999">
        <f>SUBTOTAL(3,B4998:B4998)</f>
        <v>1</v>
      </c>
    </row>
    <row r="5000" spans="1:2" hidden="1" outlineLevel="2" x14ac:dyDescent="0.25">
      <c r="B5000" t="s">
        <v>19308</v>
      </c>
    </row>
    <row r="5001" spans="1:2" outlineLevel="1" collapsed="1" x14ac:dyDescent="0.25">
      <c r="A5001" s="3" t="s">
        <v>22370</v>
      </c>
      <c r="B5001">
        <f>SUBTOTAL(3,B5000:B5000)</f>
        <v>1</v>
      </c>
    </row>
    <row r="5002" spans="1:2" hidden="1" outlineLevel="2" x14ac:dyDescent="0.25">
      <c r="B5002" t="s">
        <v>818</v>
      </c>
    </row>
    <row r="5003" spans="1:2" hidden="1" outlineLevel="2" x14ac:dyDescent="0.25">
      <c r="B5003" t="s">
        <v>818</v>
      </c>
    </row>
    <row r="5004" spans="1:2" hidden="1" outlineLevel="2" x14ac:dyDescent="0.25">
      <c r="B5004" t="s">
        <v>818</v>
      </c>
    </row>
    <row r="5005" spans="1:2" hidden="1" outlineLevel="2" x14ac:dyDescent="0.25">
      <c r="B5005" t="s">
        <v>818</v>
      </c>
    </row>
    <row r="5006" spans="1:2" hidden="1" outlineLevel="2" x14ac:dyDescent="0.25">
      <c r="B5006" t="s">
        <v>818</v>
      </c>
    </row>
    <row r="5007" spans="1:2" hidden="1" outlineLevel="2" x14ac:dyDescent="0.25">
      <c r="B5007" t="s">
        <v>818</v>
      </c>
    </row>
    <row r="5008" spans="1:2" hidden="1" outlineLevel="2" x14ac:dyDescent="0.25">
      <c r="B5008" t="s">
        <v>818</v>
      </c>
    </row>
    <row r="5009" spans="2:2" hidden="1" outlineLevel="2" x14ac:dyDescent="0.25">
      <c r="B5009" t="s">
        <v>818</v>
      </c>
    </row>
    <row r="5010" spans="2:2" hidden="1" outlineLevel="2" x14ac:dyDescent="0.25">
      <c r="B5010" t="s">
        <v>818</v>
      </c>
    </row>
    <row r="5011" spans="2:2" hidden="1" outlineLevel="2" x14ac:dyDescent="0.25">
      <c r="B5011" t="s">
        <v>818</v>
      </c>
    </row>
    <row r="5012" spans="2:2" hidden="1" outlineLevel="2" x14ac:dyDescent="0.25">
      <c r="B5012" t="s">
        <v>818</v>
      </c>
    </row>
    <row r="5013" spans="2:2" hidden="1" outlineLevel="2" x14ac:dyDescent="0.25">
      <c r="B5013" t="s">
        <v>818</v>
      </c>
    </row>
    <row r="5014" spans="2:2" hidden="1" outlineLevel="2" x14ac:dyDescent="0.25">
      <c r="B5014" t="s">
        <v>818</v>
      </c>
    </row>
    <row r="5015" spans="2:2" hidden="1" outlineLevel="2" x14ac:dyDescent="0.25">
      <c r="B5015" t="s">
        <v>818</v>
      </c>
    </row>
    <row r="5016" spans="2:2" hidden="1" outlineLevel="2" x14ac:dyDescent="0.25">
      <c r="B5016" t="s">
        <v>818</v>
      </c>
    </row>
    <row r="5017" spans="2:2" hidden="1" outlineLevel="2" x14ac:dyDescent="0.25">
      <c r="B5017" t="s">
        <v>818</v>
      </c>
    </row>
    <row r="5018" spans="2:2" hidden="1" outlineLevel="2" x14ac:dyDescent="0.25">
      <c r="B5018" t="s">
        <v>818</v>
      </c>
    </row>
    <row r="5019" spans="2:2" hidden="1" outlineLevel="2" x14ac:dyDescent="0.25">
      <c r="B5019" t="s">
        <v>818</v>
      </c>
    </row>
    <row r="5020" spans="2:2" hidden="1" outlineLevel="2" x14ac:dyDescent="0.25">
      <c r="B5020" t="s">
        <v>818</v>
      </c>
    </row>
    <row r="5021" spans="2:2" hidden="1" outlineLevel="2" x14ac:dyDescent="0.25">
      <c r="B5021" t="s">
        <v>818</v>
      </c>
    </row>
    <row r="5022" spans="2:2" hidden="1" outlineLevel="2" x14ac:dyDescent="0.25">
      <c r="B5022" t="s">
        <v>818</v>
      </c>
    </row>
    <row r="5023" spans="2:2" hidden="1" outlineLevel="2" x14ac:dyDescent="0.25">
      <c r="B5023" t="s">
        <v>818</v>
      </c>
    </row>
    <row r="5024" spans="2:2" hidden="1" outlineLevel="2" x14ac:dyDescent="0.25">
      <c r="B5024" t="s">
        <v>818</v>
      </c>
    </row>
    <row r="5025" spans="2:2" hidden="1" outlineLevel="2" x14ac:dyDescent="0.25">
      <c r="B5025" t="s">
        <v>818</v>
      </c>
    </row>
    <row r="5026" spans="2:2" hidden="1" outlineLevel="2" x14ac:dyDescent="0.25">
      <c r="B5026" t="s">
        <v>818</v>
      </c>
    </row>
    <row r="5027" spans="2:2" hidden="1" outlineLevel="2" x14ac:dyDescent="0.25">
      <c r="B5027" t="s">
        <v>818</v>
      </c>
    </row>
    <row r="5028" spans="2:2" hidden="1" outlineLevel="2" x14ac:dyDescent="0.25">
      <c r="B5028" t="s">
        <v>818</v>
      </c>
    </row>
    <row r="5029" spans="2:2" hidden="1" outlineLevel="2" x14ac:dyDescent="0.25">
      <c r="B5029" t="s">
        <v>818</v>
      </c>
    </row>
    <row r="5030" spans="2:2" hidden="1" outlineLevel="2" x14ac:dyDescent="0.25">
      <c r="B5030" t="s">
        <v>818</v>
      </c>
    </row>
    <row r="5031" spans="2:2" hidden="1" outlineLevel="2" x14ac:dyDescent="0.25">
      <c r="B5031" t="s">
        <v>818</v>
      </c>
    </row>
    <row r="5032" spans="2:2" hidden="1" outlineLevel="2" x14ac:dyDescent="0.25">
      <c r="B5032" t="s">
        <v>818</v>
      </c>
    </row>
    <row r="5033" spans="2:2" hidden="1" outlineLevel="2" x14ac:dyDescent="0.25">
      <c r="B5033" t="s">
        <v>818</v>
      </c>
    </row>
    <row r="5034" spans="2:2" hidden="1" outlineLevel="2" x14ac:dyDescent="0.25">
      <c r="B5034" t="s">
        <v>818</v>
      </c>
    </row>
    <row r="5035" spans="2:2" hidden="1" outlineLevel="2" x14ac:dyDescent="0.25">
      <c r="B5035" t="s">
        <v>818</v>
      </c>
    </row>
    <row r="5036" spans="2:2" hidden="1" outlineLevel="2" x14ac:dyDescent="0.25">
      <c r="B5036" t="s">
        <v>818</v>
      </c>
    </row>
    <row r="5037" spans="2:2" hidden="1" outlineLevel="2" x14ac:dyDescent="0.25">
      <c r="B5037" t="s">
        <v>818</v>
      </c>
    </row>
    <row r="5038" spans="2:2" hidden="1" outlineLevel="2" x14ac:dyDescent="0.25">
      <c r="B5038" t="s">
        <v>818</v>
      </c>
    </row>
    <row r="5039" spans="2:2" hidden="1" outlineLevel="2" x14ac:dyDescent="0.25">
      <c r="B5039" t="s">
        <v>818</v>
      </c>
    </row>
    <row r="5040" spans="2:2" hidden="1" outlineLevel="2" x14ac:dyDescent="0.25">
      <c r="B5040" t="s">
        <v>818</v>
      </c>
    </row>
    <row r="5041" spans="2:2" hidden="1" outlineLevel="2" x14ac:dyDescent="0.25">
      <c r="B5041" t="s">
        <v>818</v>
      </c>
    </row>
    <row r="5042" spans="2:2" hidden="1" outlineLevel="2" x14ac:dyDescent="0.25">
      <c r="B5042" t="s">
        <v>818</v>
      </c>
    </row>
    <row r="5043" spans="2:2" hidden="1" outlineLevel="2" x14ac:dyDescent="0.25">
      <c r="B5043" t="s">
        <v>818</v>
      </c>
    </row>
    <row r="5044" spans="2:2" hidden="1" outlineLevel="2" x14ac:dyDescent="0.25">
      <c r="B5044" t="s">
        <v>818</v>
      </c>
    </row>
    <row r="5045" spans="2:2" hidden="1" outlineLevel="2" x14ac:dyDescent="0.25">
      <c r="B5045" t="s">
        <v>818</v>
      </c>
    </row>
    <row r="5046" spans="2:2" hidden="1" outlineLevel="2" x14ac:dyDescent="0.25">
      <c r="B5046" t="s">
        <v>818</v>
      </c>
    </row>
    <row r="5047" spans="2:2" hidden="1" outlineLevel="2" x14ac:dyDescent="0.25">
      <c r="B5047" t="s">
        <v>818</v>
      </c>
    </row>
    <row r="5048" spans="2:2" hidden="1" outlineLevel="2" x14ac:dyDescent="0.25">
      <c r="B5048" t="s">
        <v>818</v>
      </c>
    </row>
    <row r="5049" spans="2:2" hidden="1" outlineLevel="2" x14ac:dyDescent="0.25">
      <c r="B5049" t="s">
        <v>818</v>
      </c>
    </row>
    <row r="5050" spans="2:2" hidden="1" outlineLevel="2" x14ac:dyDescent="0.25">
      <c r="B5050" t="s">
        <v>818</v>
      </c>
    </row>
    <row r="5051" spans="2:2" hidden="1" outlineLevel="2" x14ac:dyDescent="0.25">
      <c r="B5051" t="s">
        <v>818</v>
      </c>
    </row>
    <row r="5052" spans="2:2" hidden="1" outlineLevel="2" x14ac:dyDescent="0.25">
      <c r="B5052" t="s">
        <v>818</v>
      </c>
    </row>
    <row r="5053" spans="2:2" hidden="1" outlineLevel="2" x14ac:dyDescent="0.25">
      <c r="B5053" t="s">
        <v>818</v>
      </c>
    </row>
    <row r="5054" spans="2:2" hidden="1" outlineLevel="2" x14ac:dyDescent="0.25">
      <c r="B5054" t="s">
        <v>818</v>
      </c>
    </row>
    <row r="5055" spans="2:2" hidden="1" outlineLevel="2" x14ac:dyDescent="0.25">
      <c r="B5055" t="s">
        <v>818</v>
      </c>
    </row>
    <row r="5056" spans="2:2" hidden="1" outlineLevel="2" x14ac:dyDescent="0.25">
      <c r="B5056" t="s">
        <v>818</v>
      </c>
    </row>
    <row r="5057" spans="1:2" outlineLevel="1" collapsed="1" x14ac:dyDescent="0.25">
      <c r="A5057" s="3" t="s">
        <v>22371</v>
      </c>
      <c r="B5057">
        <f>SUBTOTAL(3,B5002:B5056)</f>
        <v>55</v>
      </c>
    </row>
    <row r="5058" spans="1:2" hidden="1" outlineLevel="2" x14ac:dyDescent="0.25">
      <c r="B5058" t="s">
        <v>15938</v>
      </c>
    </row>
    <row r="5059" spans="1:2" hidden="1" outlineLevel="2" x14ac:dyDescent="0.25">
      <c r="B5059" t="s">
        <v>15938</v>
      </c>
    </row>
    <row r="5060" spans="1:2" outlineLevel="1" collapsed="1" x14ac:dyDescent="0.25">
      <c r="A5060" s="3" t="s">
        <v>22372</v>
      </c>
      <c r="B5060">
        <f>SUBTOTAL(3,B5058:B5059)</f>
        <v>2</v>
      </c>
    </row>
    <row r="5061" spans="1:2" hidden="1" outlineLevel="2" x14ac:dyDescent="0.25">
      <c r="B5061" t="s">
        <v>7126</v>
      </c>
    </row>
    <row r="5062" spans="1:2" outlineLevel="1" collapsed="1" x14ac:dyDescent="0.25">
      <c r="A5062" s="3" t="s">
        <v>22373</v>
      </c>
      <c r="B5062">
        <f>SUBTOTAL(3,B5061:B5061)</f>
        <v>1</v>
      </c>
    </row>
    <row r="5063" spans="1:2" hidden="1" outlineLevel="2" x14ac:dyDescent="0.25">
      <c r="B5063" t="s">
        <v>4626</v>
      </c>
    </row>
    <row r="5064" spans="1:2" hidden="1" outlineLevel="2" x14ac:dyDescent="0.25">
      <c r="B5064" t="s">
        <v>4626</v>
      </c>
    </row>
    <row r="5065" spans="1:2" hidden="1" outlineLevel="2" x14ac:dyDescent="0.25">
      <c r="B5065" t="s">
        <v>4626</v>
      </c>
    </row>
    <row r="5066" spans="1:2" outlineLevel="1" collapsed="1" x14ac:dyDescent="0.25">
      <c r="A5066" s="3" t="s">
        <v>22374</v>
      </c>
      <c r="B5066">
        <f>SUBTOTAL(3,B5063:B5065)</f>
        <v>3</v>
      </c>
    </row>
    <row r="5067" spans="1:2" hidden="1" outlineLevel="2" x14ac:dyDescent="0.25">
      <c r="B5067" t="s">
        <v>8634</v>
      </c>
    </row>
    <row r="5068" spans="1:2" outlineLevel="1" collapsed="1" x14ac:dyDescent="0.25">
      <c r="A5068" s="3" t="s">
        <v>22375</v>
      </c>
      <c r="B5068">
        <f>SUBTOTAL(3,B5067:B5067)</f>
        <v>1</v>
      </c>
    </row>
    <row r="5069" spans="1:2" hidden="1" outlineLevel="2" x14ac:dyDescent="0.25">
      <c r="B5069" t="s">
        <v>526</v>
      </c>
    </row>
    <row r="5070" spans="1:2" hidden="1" outlineLevel="2" x14ac:dyDescent="0.25">
      <c r="B5070" t="s">
        <v>526</v>
      </c>
    </row>
    <row r="5071" spans="1:2" hidden="1" outlineLevel="2" x14ac:dyDescent="0.25">
      <c r="B5071" t="s">
        <v>526</v>
      </c>
    </row>
    <row r="5072" spans="1:2" hidden="1" outlineLevel="2" x14ac:dyDescent="0.25">
      <c r="B5072" t="s">
        <v>526</v>
      </c>
    </row>
    <row r="5073" spans="1:2" outlineLevel="1" collapsed="1" x14ac:dyDescent="0.25">
      <c r="A5073" s="3" t="s">
        <v>22376</v>
      </c>
      <c r="B5073">
        <f>SUBTOTAL(3,B5069:B5072)</f>
        <v>4</v>
      </c>
    </row>
    <row r="5074" spans="1:2" hidden="1" outlineLevel="2" x14ac:dyDescent="0.25">
      <c r="B5074" t="s">
        <v>700</v>
      </c>
    </row>
    <row r="5075" spans="1:2" hidden="1" outlineLevel="2" x14ac:dyDescent="0.25">
      <c r="B5075" t="s">
        <v>700</v>
      </c>
    </row>
    <row r="5076" spans="1:2" hidden="1" outlineLevel="2" x14ac:dyDescent="0.25">
      <c r="B5076" t="s">
        <v>700</v>
      </c>
    </row>
    <row r="5077" spans="1:2" hidden="1" outlineLevel="2" x14ac:dyDescent="0.25">
      <c r="B5077" t="s">
        <v>700</v>
      </c>
    </row>
    <row r="5078" spans="1:2" hidden="1" outlineLevel="2" x14ac:dyDescent="0.25">
      <c r="B5078" t="s">
        <v>700</v>
      </c>
    </row>
    <row r="5079" spans="1:2" hidden="1" outlineLevel="2" x14ac:dyDescent="0.25">
      <c r="B5079" t="s">
        <v>700</v>
      </c>
    </row>
    <row r="5080" spans="1:2" hidden="1" outlineLevel="2" x14ac:dyDescent="0.25">
      <c r="B5080" t="s">
        <v>700</v>
      </c>
    </row>
    <row r="5081" spans="1:2" hidden="1" outlineLevel="2" x14ac:dyDescent="0.25">
      <c r="B5081" t="s">
        <v>700</v>
      </c>
    </row>
    <row r="5082" spans="1:2" hidden="1" outlineLevel="2" x14ac:dyDescent="0.25">
      <c r="B5082" t="s">
        <v>700</v>
      </c>
    </row>
    <row r="5083" spans="1:2" hidden="1" outlineLevel="2" x14ac:dyDescent="0.25">
      <c r="B5083" t="s">
        <v>700</v>
      </c>
    </row>
    <row r="5084" spans="1:2" hidden="1" outlineLevel="2" x14ac:dyDescent="0.25">
      <c r="B5084" t="s">
        <v>700</v>
      </c>
    </row>
    <row r="5085" spans="1:2" hidden="1" outlineLevel="2" x14ac:dyDescent="0.25">
      <c r="B5085" t="s">
        <v>700</v>
      </c>
    </row>
    <row r="5086" spans="1:2" hidden="1" outlineLevel="2" x14ac:dyDescent="0.25">
      <c r="B5086" t="s">
        <v>700</v>
      </c>
    </row>
    <row r="5087" spans="1:2" hidden="1" outlineLevel="2" x14ac:dyDescent="0.25">
      <c r="B5087" t="s">
        <v>700</v>
      </c>
    </row>
    <row r="5088" spans="1:2" hidden="1" outlineLevel="2" x14ac:dyDescent="0.25">
      <c r="B5088" t="s">
        <v>700</v>
      </c>
    </row>
    <row r="5089" spans="1:2" hidden="1" outlineLevel="2" x14ac:dyDescent="0.25">
      <c r="B5089" t="s">
        <v>700</v>
      </c>
    </row>
    <row r="5090" spans="1:2" hidden="1" outlineLevel="2" x14ac:dyDescent="0.25">
      <c r="B5090" t="s">
        <v>700</v>
      </c>
    </row>
    <row r="5091" spans="1:2" hidden="1" outlineLevel="2" x14ac:dyDescent="0.25">
      <c r="B5091" t="s">
        <v>700</v>
      </c>
    </row>
    <row r="5092" spans="1:2" hidden="1" outlineLevel="2" x14ac:dyDescent="0.25">
      <c r="B5092" t="s">
        <v>700</v>
      </c>
    </row>
    <row r="5093" spans="1:2" hidden="1" outlineLevel="2" x14ac:dyDescent="0.25">
      <c r="B5093" t="s">
        <v>700</v>
      </c>
    </row>
    <row r="5094" spans="1:2" hidden="1" outlineLevel="2" x14ac:dyDescent="0.25">
      <c r="B5094" t="s">
        <v>700</v>
      </c>
    </row>
    <row r="5095" spans="1:2" outlineLevel="1" collapsed="1" x14ac:dyDescent="0.25">
      <c r="A5095" s="3" t="s">
        <v>22377</v>
      </c>
      <c r="B5095">
        <f>SUBTOTAL(3,B5074:B5094)</f>
        <v>21</v>
      </c>
    </row>
    <row r="5096" spans="1:2" hidden="1" outlineLevel="2" x14ac:dyDescent="0.25">
      <c r="B5096" t="s">
        <v>742</v>
      </c>
    </row>
    <row r="5097" spans="1:2" hidden="1" outlineLevel="2" x14ac:dyDescent="0.25">
      <c r="B5097" t="s">
        <v>742</v>
      </c>
    </row>
    <row r="5098" spans="1:2" hidden="1" outlineLevel="2" x14ac:dyDescent="0.25">
      <c r="B5098" t="s">
        <v>742</v>
      </c>
    </row>
    <row r="5099" spans="1:2" hidden="1" outlineLevel="2" x14ac:dyDescent="0.25">
      <c r="B5099" t="s">
        <v>742</v>
      </c>
    </row>
    <row r="5100" spans="1:2" hidden="1" outlineLevel="2" x14ac:dyDescent="0.25">
      <c r="B5100" t="s">
        <v>742</v>
      </c>
    </row>
    <row r="5101" spans="1:2" hidden="1" outlineLevel="2" x14ac:dyDescent="0.25">
      <c r="B5101" t="s">
        <v>742</v>
      </c>
    </row>
    <row r="5102" spans="1:2" hidden="1" outlineLevel="2" x14ac:dyDescent="0.25">
      <c r="B5102" t="s">
        <v>742</v>
      </c>
    </row>
    <row r="5103" spans="1:2" hidden="1" outlineLevel="2" x14ac:dyDescent="0.25">
      <c r="B5103" t="s">
        <v>742</v>
      </c>
    </row>
    <row r="5104" spans="1:2" hidden="1" outlineLevel="2" x14ac:dyDescent="0.25">
      <c r="B5104" t="s">
        <v>742</v>
      </c>
    </row>
    <row r="5105" spans="1:2" hidden="1" outlineLevel="2" x14ac:dyDescent="0.25">
      <c r="B5105" t="s">
        <v>742</v>
      </c>
    </row>
    <row r="5106" spans="1:2" hidden="1" outlineLevel="2" x14ac:dyDescent="0.25">
      <c r="B5106" t="s">
        <v>742</v>
      </c>
    </row>
    <row r="5107" spans="1:2" hidden="1" outlineLevel="2" x14ac:dyDescent="0.25">
      <c r="B5107" t="s">
        <v>742</v>
      </c>
    </row>
    <row r="5108" spans="1:2" hidden="1" outlineLevel="2" x14ac:dyDescent="0.25">
      <c r="B5108" t="s">
        <v>742</v>
      </c>
    </row>
    <row r="5109" spans="1:2" hidden="1" outlineLevel="2" x14ac:dyDescent="0.25">
      <c r="B5109" t="s">
        <v>742</v>
      </c>
    </row>
    <row r="5110" spans="1:2" hidden="1" outlineLevel="2" x14ac:dyDescent="0.25">
      <c r="B5110" t="s">
        <v>742</v>
      </c>
    </row>
    <row r="5111" spans="1:2" hidden="1" outlineLevel="2" x14ac:dyDescent="0.25">
      <c r="B5111" t="s">
        <v>742</v>
      </c>
    </row>
    <row r="5112" spans="1:2" hidden="1" outlineLevel="2" x14ac:dyDescent="0.25">
      <c r="B5112" t="s">
        <v>742</v>
      </c>
    </row>
    <row r="5113" spans="1:2" hidden="1" outlineLevel="2" x14ac:dyDescent="0.25">
      <c r="B5113" t="s">
        <v>742</v>
      </c>
    </row>
    <row r="5114" spans="1:2" hidden="1" outlineLevel="2" x14ac:dyDescent="0.25">
      <c r="B5114" t="s">
        <v>742</v>
      </c>
    </row>
    <row r="5115" spans="1:2" outlineLevel="1" collapsed="1" x14ac:dyDescent="0.25">
      <c r="A5115" s="3" t="s">
        <v>22378</v>
      </c>
      <c r="B5115">
        <f>SUBTOTAL(3,B5096:B5114)</f>
        <v>19</v>
      </c>
    </row>
    <row r="5116" spans="1:2" hidden="1" outlineLevel="2" x14ac:dyDescent="0.25">
      <c r="B5116" t="s">
        <v>1181</v>
      </c>
    </row>
    <row r="5117" spans="1:2" hidden="1" outlineLevel="2" x14ac:dyDescent="0.25">
      <c r="B5117" t="s">
        <v>1181</v>
      </c>
    </row>
    <row r="5118" spans="1:2" hidden="1" outlineLevel="2" x14ac:dyDescent="0.25">
      <c r="B5118" t="s">
        <v>1181</v>
      </c>
    </row>
    <row r="5119" spans="1:2" hidden="1" outlineLevel="2" x14ac:dyDescent="0.25">
      <c r="B5119" t="s">
        <v>1181</v>
      </c>
    </row>
    <row r="5120" spans="1:2" hidden="1" outlineLevel="2" x14ac:dyDescent="0.25">
      <c r="B5120" t="s">
        <v>1181</v>
      </c>
    </row>
    <row r="5121" spans="1:2" hidden="1" outlineLevel="2" x14ac:dyDescent="0.25">
      <c r="B5121" t="s">
        <v>1181</v>
      </c>
    </row>
    <row r="5122" spans="1:2" outlineLevel="1" collapsed="1" x14ac:dyDescent="0.25">
      <c r="A5122" s="3" t="s">
        <v>22379</v>
      </c>
      <c r="B5122">
        <f>SUBTOTAL(3,B5116:B5121)</f>
        <v>6</v>
      </c>
    </row>
    <row r="5123" spans="1:2" hidden="1" outlineLevel="2" x14ac:dyDescent="0.25">
      <c r="B5123" t="s">
        <v>10542</v>
      </c>
    </row>
    <row r="5124" spans="1:2" outlineLevel="1" collapsed="1" x14ac:dyDescent="0.25">
      <c r="A5124" s="3" t="s">
        <v>22380</v>
      </c>
      <c r="B5124">
        <f>SUBTOTAL(3,B5123:B5123)</f>
        <v>1</v>
      </c>
    </row>
    <row r="5125" spans="1:2" hidden="1" outlineLevel="2" x14ac:dyDescent="0.25">
      <c r="B5125" t="s">
        <v>10214</v>
      </c>
    </row>
    <row r="5126" spans="1:2" outlineLevel="1" collapsed="1" x14ac:dyDescent="0.25">
      <c r="A5126" s="3" t="s">
        <v>22381</v>
      </c>
      <c r="B5126">
        <f>SUBTOTAL(3,B5125:B5125)</f>
        <v>1</v>
      </c>
    </row>
    <row r="5127" spans="1:2" hidden="1" outlineLevel="2" x14ac:dyDescent="0.25">
      <c r="B5127" t="s">
        <v>16764</v>
      </c>
    </row>
    <row r="5128" spans="1:2" outlineLevel="1" collapsed="1" x14ac:dyDescent="0.25">
      <c r="A5128" s="3" t="s">
        <v>22382</v>
      </c>
      <c r="B5128">
        <f>SUBTOTAL(3,B5127:B5127)</f>
        <v>1</v>
      </c>
    </row>
    <row r="5129" spans="1:2" hidden="1" outlineLevel="2" x14ac:dyDescent="0.25">
      <c r="B5129" t="s">
        <v>5059</v>
      </c>
    </row>
    <row r="5130" spans="1:2" hidden="1" outlineLevel="2" x14ac:dyDescent="0.25">
      <c r="B5130" t="s">
        <v>5059</v>
      </c>
    </row>
    <row r="5131" spans="1:2" hidden="1" outlineLevel="2" x14ac:dyDescent="0.25">
      <c r="B5131" t="s">
        <v>5059</v>
      </c>
    </row>
    <row r="5132" spans="1:2" outlineLevel="1" collapsed="1" x14ac:dyDescent="0.25">
      <c r="A5132" s="3" t="s">
        <v>22383</v>
      </c>
      <c r="B5132">
        <f>SUBTOTAL(3,B5129:B5131)</f>
        <v>3</v>
      </c>
    </row>
    <row r="5133" spans="1:2" hidden="1" outlineLevel="2" x14ac:dyDescent="0.25">
      <c r="B5133" t="s">
        <v>1074</v>
      </c>
    </row>
    <row r="5134" spans="1:2" hidden="1" outlineLevel="2" x14ac:dyDescent="0.25">
      <c r="B5134" t="s">
        <v>1074</v>
      </c>
    </row>
    <row r="5135" spans="1:2" hidden="1" outlineLevel="2" x14ac:dyDescent="0.25">
      <c r="B5135" t="s">
        <v>1074</v>
      </c>
    </row>
    <row r="5136" spans="1:2" hidden="1" outlineLevel="2" x14ac:dyDescent="0.25">
      <c r="B5136" t="s">
        <v>1074</v>
      </c>
    </row>
    <row r="5137" spans="1:2" hidden="1" outlineLevel="2" x14ac:dyDescent="0.25">
      <c r="B5137" t="s">
        <v>1074</v>
      </c>
    </row>
    <row r="5138" spans="1:2" hidden="1" outlineLevel="2" x14ac:dyDescent="0.25">
      <c r="B5138" t="s">
        <v>1074</v>
      </c>
    </row>
    <row r="5139" spans="1:2" hidden="1" outlineLevel="2" x14ac:dyDescent="0.25">
      <c r="B5139" t="s">
        <v>1074</v>
      </c>
    </row>
    <row r="5140" spans="1:2" hidden="1" outlineLevel="2" x14ac:dyDescent="0.25">
      <c r="B5140" t="s">
        <v>1074</v>
      </c>
    </row>
    <row r="5141" spans="1:2" outlineLevel="1" collapsed="1" x14ac:dyDescent="0.25">
      <c r="A5141" s="3" t="s">
        <v>22384</v>
      </c>
      <c r="B5141">
        <f>SUBTOTAL(3,B5133:B5140)</f>
        <v>8</v>
      </c>
    </row>
    <row r="5142" spans="1:2" hidden="1" outlineLevel="2" x14ac:dyDescent="0.25">
      <c r="B5142" t="s">
        <v>403</v>
      </c>
    </row>
    <row r="5143" spans="1:2" hidden="1" outlineLevel="2" x14ac:dyDescent="0.25">
      <c r="B5143" t="s">
        <v>403</v>
      </c>
    </row>
    <row r="5144" spans="1:2" hidden="1" outlineLevel="2" x14ac:dyDescent="0.25">
      <c r="B5144" t="s">
        <v>403</v>
      </c>
    </row>
    <row r="5145" spans="1:2" hidden="1" outlineLevel="2" x14ac:dyDescent="0.25">
      <c r="B5145" t="s">
        <v>403</v>
      </c>
    </row>
    <row r="5146" spans="1:2" hidden="1" outlineLevel="2" x14ac:dyDescent="0.25">
      <c r="B5146" t="s">
        <v>403</v>
      </c>
    </row>
    <row r="5147" spans="1:2" hidden="1" outlineLevel="2" x14ac:dyDescent="0.25">
      <c r="B5147" t="s">
        <v>403</v>
      </c>
    </row>
    <row r="5148" spans="1:2" hidden="1" outlineLevel="2" x14ac:dyDescent="0.25">
      <c r="B5148" t="s">
        <v>403</v>
      </c>
    </row>
    <row r="5149" spans="1:2" hidden="1" outlineLevel="2" x14ac:dyDescent="0.25">
      <c r="B5149" t="s">
        <v>403</v>
      </c>
    </row>
    <row r="5150" spans="1:2" hidden="1" outlineLevel="2" x14ac:dyDescent="0.25">
      <c r="B5150" t="s">
        <v>403</v>
      </c>
    </row>
    <row r="5151" spans="1:2" hidden="1" outlineLevel="2" x14ac:dyDescent="0.25">
      <c r="B5151" t="s">
        <v>403</v>
      </c>
    </row>
    <row r="5152" spans="1:2" hidden="1" outlineLevel="2" x14ac:dyDescent="0.25">
      <c r="B5152" t="s">
        <v>403</v>
      </c>
    </row>
    <row r="5153" spans="2:2" hidden="1" outlineLevel="2" x14ac:dyDescent="0.25">
      <c r="B5153" t="s">
        <v>403</v>
      </c>
    </row>
    <row r="5154" spans="2:2" hidden="1" outlineLevel="2" x14ac:dyDescent="0.25">
      <c r="B5154" t="s">
        <v>403</v>
      </c>
    </row>
    <row r="5155" spans="2:2" hidden="1" outlineLevel="2" x14ac:dyDescent="0.25">
      <c r="B5155" t="s">
        <v>403</v>
      </c>
    </row>
    <row r="5156" spans="2:2" hidden="1" outlineLevel="2" x14ac:dyDescent="0.25">
      <c r="B5156" t="s">
        <v>403</v>
      </c>
    </row>
    <row r="5157" spans="2:2" hidden="1" outlineLevel="2" x14ac:dyDescent="0.25">
      <c r="B5157" t="s">
        <v>403</v>
      </c>
    </row>
    <row r="5158" spans="2:2" hidden="1" outlineLevel="2" x14ac:dyDescent="0.25">
      <c r="B5158" t="s">
        <v>403</v>
      </c>
    </row>
    <row r="5159" spans="2:2" hidden="1" outlineLevel="2" x14ac:dyDescent="0.25">
      <c r="B5159" t="s">
        <v>403</v>
      </c>
    </row>
    <row r="5160" spans="2:2" hidden="1" outlineLevel="2" x14ac:dyDescent="0.25">
      <c r="B5160" t="s">
        <v>403</v>
      </c>
    </row>
    <row r="5161" spans="2:2" hidden="1" outlineLevel="2" x14ac:dyDescent="0.25">
      <c r="B5161" t="s">
        <v>403</v>
      </c>
    </row>
    <row r="5162" spans="2:2" hidden="1" outlineLevel="2" x14ac:dyDescent="0.25">
      <c r="B5162" t="s">
        <v>403</v>
      </c>
    </row>
    <row r="5163" spans="2:2" hidden="1" outlineLevel="2" x14ac:dyDescent="0.25">
      <c r="B5163" t="s">
        <v>403</v>
      </c>
    </row>
    <row r="5164" spans="2:2" hidden="1" outlineLevel="2" x14ac:dyDescent="0.25">
      <c r="B5164" t="s">
        <v>403</v>
      </c>
    </row>
    <row r="5165" spans="2:2" hidden="1" outlineLevel="2" x14ac:dyDescent="0.25">
      <c r="B5165" t="s">
        <v>403</v>
      </c>
    </row>
    <row r="5166" spans="2:2" hidden="1" outlineLevel="2" x14ac:dyDescent="0.25">
      <c r="B5166" t="s">
        <v>403</v>
      </c>
    </row>
    <row r="5167" spans="2:2" hidden="1" outlineLevel="2" x14ac:dyDescent="0.25">
      <c r="B5167" t="s">
        <v>403</v>
      </c>
    </row>
    <row r="5168" spans="2:2" hidden="1" outlineLevel="2" x14ac:dyDescent="0.25">
      <c r="B5168" t="s">
        <v>403</v>
      </c>
    </row>
    <row r="5169" spans="2:2" hidden="1" outlineLevel="2" x14ac:dyDescent="0.25">
      <c r="B5169" t="s">
        <v>403</v>
      </c>
    </row>
    <row r="5170" spans="2:2" hidden="1" outlineLevel="2" x14ac:dyDescent="0.25">
      <c r="B5170" t="s">
        <v>403</v>
      </c>
    </row>
    <row r="5171" spans="2:2" hidden="1" outlineLevel="2" x14ac:dyDescent="0.25">
      <c r="B5171" t="s">
        <v>403</v>
      </c>
    </row>
    <row r="5172" spans="2:2" hidden="1" outlineLevel="2" x14ac:dyDescent="0.25">
      <c r="B5172" t="s">
        <v>403</v>
      </c>
    </row>
    <row r="5173" spans="2:2" hidden="1" outlineLevel="2" x14ac:dyDescent="0.25">
      <c r="B5173" t="s">
        <v>403</v>
      </c>
    </row>
    <row r="5174" spans="2:2" hidden="1" outlineLevel="2" x14ac:dyDescent="0.25">
      <c r="B5174" t="s">
        <v>403</v>
      </c>
    </row>
    <row r="5175" spans="2:2" hidden="1" outlineLevel="2" x14ac:dyDescent="0.25">
      <c r="B5175" t="s">
        <v>403</v>
      </c>
    </row>
    <row r="5176" spans="2:2" hidden="1" outlineLevel="2" x14ac:dyDescent="0.25">
      <c r="B5176" t="s">
        <v>403</v>
      </c>
    </row>
    <row r="5177" spans="2:2" hidden="1" outlineLevel="2" x14ac:dyDescent="0.25">
      <c r="B5177" t="s">
        <v>403</v>
      </c>
    </row>
    <row r="5178" spans="2:2" hidden="1" outlineLevel="2" x14ac:dyDescent="0.25">
      <c r="B5178" t="s">
        <v>403</v>
      </c>
    </row>
    <row r="5179" spans="2:2" hidden="1" outlineLevel="2" x14ac:dyDescent="0.25">
      <c r="B5179" t="s">
        <v>403</v>
      </c>
    </row>
    <row r="5180" spans="2:2" hidden="1" outlineLevel="2" x14ac:dyDescent="0.25">
      <c r="B5180" t="s">
        <v>403</v>
      </c>
    </row>
    <row r="5181" spans="2:2" hidden="1" outlineLevel="2" x14ac:dyDescent="0.25">
      <c r="B5181" t="s">
        <v>403</v>
      </c>
    </row>
    <row r="5182" spans="2:2" hidden="1" outlineLevel="2" x14ac:dyDescent="0.25">
      <c r="B5182" t="s">
        <v>403</v>
      </c>
    </row>
    <row r="5183" spans="2:2" hidden="1" outlineLevel="2" x14ac:dyDescent="0.25">
      <c r="B5183" t="s">
        <v>403</v>
      </c>
    </row>
    <row r="5184" spans="2:2" hidden="1" outlineLevel="2" x14ac:dyDescent="0.25">
      <c r="B5184" t="s">
        <v>403</v>
      </c>
    </row>
    <row r="5185" spans="1:2" hidden="1" outlineLevel="2" x14ac:dyDescent="0.25">
      <c r="B5185" t="s">
        <v>403</v>
      </c>
    </row>
    <row r="5186" spans="1:2" hidden="1" outlineLevel="2" x14ac:dyDescent="0.25">
      <c r="B5186" t="s">
        <v>403</v>
      </c>
    </row>
    <row r="5187" spans="1:2" hidden="1" outlineLevel="2" x14ac:dyDescent="0.25">
      <c r="B5187" t="s">
        <v>403</v>
      </c>
    </row>
    <row r="5188" spans="1:2" hidden="1" outlineLevel="2" x14ac:dyDescent="0.25">
      <c r="B5188" t="s">
        <v>403</v>
      </c>
    </row>
    <row r="5189" spans="1:2" hidden="1" outlineLevel="2" x14ac:dyDescent="0.25">
      <c r="B5189" t="s">
        <v>403</v>
      </c>
    </row>
    <row r="5190" spans="1:2" hidden="1" outlineLevel="2" x14ac:dyDescent="0.25">
      <c r="B5190" t="s">
        <v>403</v>
      </c>
    </row>
    <row r="5191" spans="1:2" hidden="1" outlineLevel="2" x14ac:dyDescent="0.25">
      <c r="B5191" t="s">
        <v>403</v>
      </c>
    </row>
    <row r="5192" spans="1:2" hidden="1" outlineLevel="2" x14ac:dyDescent="0.25">
      <c r="B5192" t="s">
        <v>403</v>
      </c>
    </row>
    <row r="5193" spans="1:2" hidden="1" outlineLevel="2" x14ac:dyDescent="0.25">
      <c r="B5193" t="s">
        <v>403</v>
      </c>
    </row>
    <row r="5194" spans="1:2" hidden="1" outlineLevel="2" x14ac:dyDescent="0.25">
      <c r="B5194" t="s">
        <v>403</v>
      </c>
    </row>
    <row r="5195" spans="1:2" hidden="1" outlineLevel="2" x14ac:dyDescent="0.25">
      <c r="B5195" t="s">
        <v>403</v>
      </c>
    </row>
    <row r="5196" spans="1:2" hidden="1" outlineLevel="2" x14ac:dyDescent="0.25">
      <c r="B5196" t="s">
        <v>403</v>
      </c>
    </row>
    <row r="5197" spans="1:2" hidden="1" outlineLevel="2" x14ac:dyDescent="0.25">
      <c r="B5197" t="s">
        <v>403</v>
      </c>
    </row>
    <row r="5198" spans="1:2" hidden="1" outlineLevel="2" x14ac:dyDescent="0.25">
      <c r="B5198" t="s">
        <v>403</v>
      </c>
    </row>
    <row r="5199" spans="1:2" hidden="1" outlineLevel="2" x14ac:dyDescent="0.25">
      <c r="B5199" t="s">
        <v>403</v>
      </c>
    </row>
    <row r="5200" spans="1:2" outlineLevel="1" collapsed="1" x14ac:dyDescent="0.25">
      <c r="A5200" s="3" t="s">
        <v>22385</v>
      </c>
      <c r="B5200">
        <f>SUBTOTAL(3,B5142:B5199)</f>
        <v>58</v>
      </c>
    </row>
    <row r="5201" spans="1:2" hidden="1" outlineLevel="2" x14ac:dyDescent="0.25">
      <c r="B5201" t="s">
        <v>7404</v>
      </c>
    </row>
    <row r="5202" spans="1:2" outlineLevel="1" collapsed="1" x14ac:dyDescent="0.25">
      <c r="A5202" s="3" t="s">
        <v>22386</v>
      </c>
      <c r="B5202">
        <f>SUBTOTAL(3,B5201:B5201)</f>
        <v>1</v>
      </c>
    </row>
    <row r="5203" spans="1:2" hidden="1" outlineLevel="2" x14ac:dyDescent="0.25">
      <c r="B5203" t="s">
        <v>18289</v>
      </c>
    </row>
    <row r="5204" spans="1:2" outlineLevel="1" collapsed="1" x14ac:dyDescent="0.25">
      <c r="A5204" s="3" t="s">
        <v>22387</v>
      </c>
      <c r="B5204">
        <f>SUBTOTAL(3,B5203:B5203)</f>
        <v>1</v>
      </c>
    </row>
    <row r="5205" spans="1:2" hidden="1" outlineLevel="2" x14ac:dyDescent="0.25">
      <c r="B5205" t="s">
        <v>20497</v>
      </c>
    </row>
    <row r="5206" spans="1:2" outlineLevel="1" collapsed="1" x14ac:dyDescent="0.25">
      <c r="A5206" s="3" t="s">
        <v>22388</v>
      </c>
      <c r="B5206">
        <f>SUBTOTAL(3,B5205:B5205)</f>
        <v>1</v>
      </c>
    </row>
    <row r="5207" spans="1:2" hidden="1" outlineLevel="2" x14ac:dyDescent="0.25">
      <c r="B5207" t="s">
        <v>4020</v>
      </c>
    </row>
    <row r="5208" spans="1:2" hidden="1" outlineLevel="2" x14ac:dyDescent="0.25">
      <c r="B5208" t="s">
        <v>4020</v>
      </c>
    </row>
    <row r="5209" spans="1:2" outlineLevel="1" collapsed="1" x14ac:dyDescent="0.25">
      <c r="A5209" s="3" t="s">
        <v>22389</v>
      </c>
      <c r="B5209">
        <f>SUBTOTAL(3,B5207:B5208)</f>
        <v>2</v>
      </c>
    </row>
    <row r="5210" spans="1:2" hidden="1" outlineLevel="2" x14ac:dyDescent="0.25">
      <c r="B5210" t="s">
        <v>8193</v>
      </c>
    </row>
    <row r="5211" spans="1:2" outlineLevel="1" collapsed="1" x14ac:dyDescent="0.25">
      <c r="A5211" s="3" t="s">
        <v>22390</v>
      </c>
      <c r="B5211">
        <f>SUBTOTAL(3,B5210:B5210)</f>
        <v>1</v>
      </c>
    </row>
    <row r="5212" spans="1:2" hidden="1" outlineLevel="2" x14ac:dyDescent="0.25">
      <c r="B5212" t="s">
        <v>1740</v>
      </c>
    </row>
    <row r="5213" spans="1:2" hidden="1" outlineLevel="2" x14ac:dyDescent="0.25">
      <c r="B5213" t="s">
        <v>1740</v>
      </c>
    </row>
    <row r="5214" spans="1:2" outlineLevel="1" collapsed="1" x14ac:dyDescent="0.25">
      <c r="A5214" s="3" t="s">
        <v>22391</v>
      </c>
      <c r="B5214">
        <f>SUBTOTAL(3,B5212:B5213)</f>
        <v>2</v>
      </c>
    </row>
    <row r="5215" spans="1:2" hidden="1" outlineLevel="2" x14ac:dyDescent="0.25">
      <c r="B5215" t="s">
        <v>14976</v>
      </c>
    </row>
    <row r="5216" spans="1:2" outlineLevel="1" collapsed="1" x14ac:dyDescent="0.25">
      <c r="A5216" s="3" t="s">
        <v>22392</v>
      </c>
      <c r="B5216">
        <f>SUBTOTAL(3,B5215:B5215)</f>
        <v>1</v>
      </c>
    </row>
    <row r="5217" spans="1:2" hidden="1" outlineLevel="2" x14ac:dyDescent="0.25">
      <c r="B5217" t="s">
        <v>13392</v>
      </c>
    </row>
    <row r="5218" spans="1:2" outlineLevel="1" collapsed="1" x14ac:dyDescent="0.25">
      <c r="A5218" s="3" t="s">
        <v>22393</v>
      </c>
      <c r="B5218">
        <f>SUBTOTAL(3,B5217:B5217)</f>
        <v>1</v>
      </c>
    </row>
    <row r="5219" spans="1:2" hidden="1" outlineLevel="2" x14ac:dyDescent="0.25">
      <c r="B5219" t="s">
        <v>13992</v>
      </c>
    </row>
    <row r="5220" spans="1:2" outlineLevel="1" collapsed="1" x14ac:dyDescent="0.25">
      <c r="A5220" s="3" t="s">
        <v>22394</v>
      </c>
      <c r="B5220">
        <f>SUBTOTAL(3,B5219:B5219)</f>
        <v>1</v>
      </c>
    </row>
    <row r="5221" spans="1:2" hidden="1" outlineLevel="2" x14ac:dyDescent="0.25">
      <c r="B5221" t="s">
        <v>12083</v>
      </c>
    </row>
    <row r="5222" spans="1:2" hidden="1" outlineLevel="2" x14ac:dyDescent="0.25">
      <c r="B5222" t="s">
        <v>12083</v>
      </c>
    </row>
    <row r="5223" spans="1:2" outlineLevel="1" collapsed="1" x14ac:dyDescent="0.25">
      <c r="A5223" s="3" t="s">
        <v>22395</v>
      </c>
      <c r="B5223">
        <f>SUBTOTAL(3,B5221:B5222)</f>
        <v>2</v>
      </c>
    </row>
    <row r="5224" spans="1:2" hidden="1" outlineLevel="2" x14ac:dyDescent="0.25">
      <c r="B5224" t="s">
        <v>4913</v>
      </c>
    </row>
    <row r="5225" spans="1:2" hidden="1" outlineLevel="2" x14ac:dyDescent="0.25">
      <c r="B5225" t="s">
        <v>4913</v>
      </c>
    </row>
    <row r="5226" spans="1:2" outlineLevel="1" collapsed="1" x14ac:dyDescent="0.25">
      <c r="A5226" s="3" t="s">
        <v>22396</v>
      </c>
      <c r="B5226">
        <f>SUBTOTAL(3,B5224:B5225)</f>
        <v>2</v>
      </c>
    </row>
    <row r="5227" spans="1:2" hidden="1" outlineLevel="2" x14ac:dyDescent="0.25">
      <c r="B5227" t="s">
        <v>1213</v>
      </c>
    </row>
    <row r="5228" spans="1:2" hidden="1" outlineLevel="2" x14ac:dyDescent="0.25">
      <c r="B5228" t="s">
        <v>1213</v>
      </c>
    </row>
    <row r="5229" spans="1:2" hidden="1" outlineLevel="2" x14ac:dyDescent="0.25">
      <c r="B5229" t="s">
        <v>1213</v>
      </c>
    </row>
    <row r="5230" spans="1:2" hidden="1" outlineLevel="2" x14ac:dyDescent="0.25">
      <c r="B5230" t="s">
        <v>1213</v>
      </c>
    </row>
    <row r="5231" spans="1:2" hidden="1" outlineLevel="2" x14ac:dyDescent="0.25">
      <c r="B5231" t="s">
        <v>1213</v>
      </c>
    </row>
    <row r="5232" spans="1:2" hidden="1" outlineLevel="2" x14ac:dyDescent="0.25">
      <c r="B5232" t="s">
        <v>1213</v>
      </c>
    </row>
    <row r="5233" spans="2:2" hidden="1" outlineLevel="2" x14ac:dyDescent="0.25">
      <c r="B5233" t="s">
        <v>1213</v>
      </c>
    </row>
    <row r="5234" spans="2:2" hidden="1" outlineLevel="2" x14ac:dyDescent="0.25">
      <c r="B5234" t="s">
        <v>1213</v>
      </c>
    </row>
    <row r="5235" spans="2:2" hidden="1" outlineLevel="2" x14ac:dyDescent="0.25">
      <c r="B5235" t="s">
        <v>1213</v>
      </c>
    </row>
    <row r="5236" spans="2:2" hidden="1" outlineLevel="2" x14ac:dyDescent="0.25">
      <c r="B5236" t="s">
        <v>1213</v>
      </c>
    </row>
    <row r="5237" spans="2:2" hidden="1" outlineLevel="2" x14ac:dyDescent="0.25">
      <c r="B5237" t="s">
        <v>1213</v>
      </c>
    </row>
    <row r="5238" spans="2:2" hidden="1" outlineLevel="2" x14ac:dyDescent="0.25">
      <c r="B5238" t="s">
        <v>1213</v>
      </c>
    </row>
    <row r="5239" spans="2:2" hidden="1" outlineLevel="2" x14ac:dyDescent="0.25">
      <c r="B5239" t="s">
        <v>1213</v>
      </c>
    </row>
    <row r="5240" spans="2:2" hidden="1" outlineLevel="2" x14ac:dyDescent="0.25">
      <c r="B5240" t="s">
        <v>1213</v>
      </c>
    </row>
    <row r="5241" spans="2:2" hidden="1" outlineLevel="2" x14ac:dyDescent="0.25">
      <c r="B5241" t="s">
        <v>1213</v>
      </c>
    </row>
    <row r="5242" spans="2:2" hidden="1" outlineLevel="2" x14ac:dyDescent="0.25">
      <c r="B5242" t="s">
        <v>1213</v>
      </c>
    </row>
    <row r="5243" spans="2:2" hidden="1" outlineLevel="2" x14ac:dyDescent="0.25">
      <c r="B5243" t="s">
        <v>1213</v>
      </c>
    </row>
    <row r="5244" spans="2:2" hidden="1" outlineLevel="2" x14ac:dyDescent="0.25">
      <c r="B5244" t="s">
        <v>1213</v>
      </c>
    </row>
    <row r="5245" spans="2:2" hidden="1" outlineLevel="2" x14ac:dyDescent="0.25">
      <c r="B5245" t="s">
        <v>1213</v>
      </c>
    </row>
    <row r="5246" spans="2:2" hidden="1" outlineLevel="2" x14ac:dyDescent="0.25">
      <c r="B5246" t="s">
        <v>1213</v>
      </c>
    </row>
    <row r="5247" spans="2:2" hidden="1" outlineLevel="2" x14ac:dyDescent="0.25">
      <c r="B5247" t="s">
        <v>1213</v>
      </c>
    </row>
    <row r="5248" spans="2:2" hidden="1" outlineLevel="2" x14ac:dyDescent="0.25">
      <c r="B5248" t="s">
        <v>1213</v>
      </c>
    </row>
    <row r="5249" spans="1:2" hidden="1" outlineLevel="2" x14ac:dyDescent="0.25">
      <c r="B5249" t="s">
        <v>1213</v>
      </c>
    </row>
    <row r="5250" spans="1:2" hidden="1" outlineLevel="2" x14ac:dyDescent="0.25">
      <c r="B5250" t="s">
        <v>1213</v>
      </c>
    </row>
    <row r="5251" spans="1:2" hidden="1" outlineLevel="2" x14ac:dyDescent="0.25">
      <c r="B5251" t="s">
        <v>1213</v>
      </c>
    </row>
    <row r="5252" spans="1:2" hidden="1" outlineLevel="2" x14ac:dyDescent="0.25">
      <c r="B5252" t="s">
        <v>1213</v>
      </c>
    </row>
    <row r="5253" spans="1:2" hidden="1" outlineLevel="2" x14ac:dyDescent="0.25">
      <c r="B5253" t="s">
        <v>1213</v>
      </c>
    </row>
    <row r="5254" spans="1:2" hidden="1" outlineLevel="2" x14ac:dyDescent="0.25">
      <c r="B5254" t="s">
        <v>1213</v>
      </c>
    </row>
    <row r="5255" spans="1:2" hidden="1" outlineLevel="2" x14ac:dyDescent="0.25">
      <c r="B5255" t="s">
        <v>1213</v>
      </c>
    </row>
    <row r="5256" spans="1:2" hidden="1" outlineLevel="2" x14ac:dyDescent="0.25">
      <c r="B5256" t="s">
        <v>1213</v>
      </c>
    </row>
    <row r="5257" spans="1:2" hidden="1" outlineLevel="2" x14ac:dyDescent="0.25">
      <c r="B5257" t="s">
        <v>1213</v>
      </c>
    </row>
    <row r="5258" spans="1:2" hidden="1" outlineLevel="2" x14ac:dyDescent="0.25">
      <c r="B5258" t="s">
        <v>1213</v>
      </c>
    </row>
    <row r="5259" spans="1:2" hidden="1" outlineLevel="2" x14ac:dyDescent="0.25">
      <c r="B5259" t="s">
        <v>1213</v>
      </c>
    </row>
    <row r="5260" spans="1:2" hidden="1" outlineLevel="2" x14ac:dyDescent="0.25">
      <c r="B5260" t="s">
        <v>1213</v>
      </c>
    </row>
    <row r="5261" spans="1:2" hidden="1" outlineLevel="2" x14ac:dyDescent="0.25">
      <c r="B5261" t="s">
        <v>1213</v>
      </c>
    </row>
    <row r="5262" spans="1:2" hidden="1" outlineLevel="2" x14ac:dyDescent="0.25">
      <c r="B5262" t="s">
        <v>1213</v>
      </c>
    </row>
    <row r="5263" spans="1:2" outlineLevel="1" collapsed="1" x14ac:dyDescent="0.25">
      <c r="A5263" s="3" t="s">
        <v>22397</v>
      </c>
      <c r="B5263">
        <f>SUBTOTAL(3,B5227:B5262)</f>
        <v>36</v>
      </c>
    </row>
    <row r="5264" spans="1:2" hidden="1" outlineLevel="2" x14ac:dyDescent="0.25">
      <c r="B5264" t="s">
        <v>1877</v>
      </c>
    </row>
    <row r="5265" spans="1:2" outlineLevel="1" collapsed="1" x14ac:dyDescent="0.25">
      <c r="A5265" s="3" t="s">
        <v>22398</v>
      </c>
      <c r="B5265">
        <f>SUBTOTAL(3,B5264:B5264)</f>
        <v>1</v>
      </c>
    </row>
    <row r="5266" spans="1:2" hidden="1" outlineLevel="2" x14ac:dyDescent="0.25">
      <c r="B5266" t="s">
        <v>4313</v>
      </c>
    </row>
    <row r="5267" spans="1:2" outlineLevel="1" collapsed="1" x14ac:dyDescent="0.25">
      <c r="A5267" s="3" t="s">
        <v>22399</v>
      </c>
      <c r="B5267">
        <f>SUBTOTAL(3,B5266:B5266)</f>
        <v>1</v>
      </c>
    </row>
    <row r="5268" spans="1:2" hidden="1" outlineLevel="2" x14ac:dyDescent="0.25">
      <c r="B5268" t="s">
        <v>5742</v>
      </c>
    </row>
    <row r="5269" spans="1:2" hidden="1" outlineLevel="2" x14ac:dyDescent="0.25">
      <c r="B5269" t="s">
        <v>5742</v>
      </c>
    </row>
    <row r="5270" spans="1:2" outlineLevel="1" collapsed="1" x14ac:dyDescent="0.25">
      <c r="A5270" s="3" t="s">
        <v>22400</v>
      </c>
      <c r="B5270">
        <f>SUBTOTAL(3,B5268:B5269)</f>
        <v>2</v>
      </c>
    </row>
    <row r="5271" spans="1:2" hidden="1" outlineLevel="2" x14ac:dyDescent="0.25">
      <c r="B5271" t="s">
        <v>11866</v>
      </c>
    </row>
    <row r="5272" spans="1:2" hidden="1" outlineLevel="2" x14ac:dyDescent="0.25">
      <c r="B5272" t="s">
        <v>11866</v>
      </c>
    </row>
    <row r="5273" spans="1:2" outlineLevel="1" collapsed="1" x14ac:dyDescent="0.25">
      <c r="A5273" s="3" t="s">
        <v>22401</v>
      </c>
      <c r="B5273">
        <f>SUBTOTAL(3,B5271:B5272)</f>
        <v>2</v>
      </c>
    </row>
    <row r="5274" spans="1:2" hidden="1" outlineLevel="2" x14ac:dyDescent="0.25">
      <c r="B5274" t="s">
        <v>5750</v>
      </c>
    </row>
    <row r="5275" spans="1:2" hidden="1" outlineLevel="2" x14ac:dyDescent="0.25">
      <c r="B5275" t="s">
        <v>5750</v>
      </c>
    </row>
    <row r="5276" spans="1:2" hidden="1" outlineLevel="2" x14ac:dyDescent="0.25">
      <c r="B5276" t="s">
        <v>5750</v>
      </c>
    </row>
    <row r="5277" spans="1:2" outlineLevel="1" collapsed="1" x14ac:dyDescent="0.25">
      <c r="A5277" s="3" t="s">
        <v>22402</v>
      </c>
      <c r="B5277">
        <f>SUBTOTAL(3,B5274:B5276)</f>
        <v>3</v>
      </c>
    </row>
    <row r="5278" spans="1:2" hidden="1" outlineLevel="2" x14ac:dyDescent="0.25">
      <c r="B5278" t="s">
        <v>9445</v>
      </c>
    </row>
    <row r="5279" spans="1:2" outlineLevel="1" collapsed="1" x14ac:dyDescent="0.25">
      <c r="A5279" s="3" t="s">
        <v>22403</v>
      </c>
      <c r="B5279">
        <f>SUBTOTAL(3,B5278:B5278)</f>
        <v>1</v>
      </c>
    </row>
    <row r="5280" spans="1:2" hidden="1" outlineLevel="2" x14ac:dyDescent="0.25">
      <c r="B5280" t="s">
        <v>20545</v>
      </c>
    </row>
    <row r="5281" spans="1:2" outlineLevel="1" collapsed="1" x14ac:dyDescent="0.25">
      <c r="A5281" s="3" t="s">
        <v>22404</v>
      </c>
      <c r="B5281">
        <f>SUBTOTAL(3,B5280:B5280)</f>
        <v>1</v>
      </c>
    </row>
    <row r="5282" spans="1:2" hidden="1" outlineLevel="2" x14ac:dyDescent="0.25">
      <c r="B5282" t="s">
        <v>8072</v>
      </c>
    </row>
    <row r="5283" spans="1:2" hidden="1" outlineLevel="2" x14ac:dyDescent="0.25">
      <c r="B5283" t="s">
        <v>8072</v>
      </c>
    </row>
    <row r="5284" spans="1:2" outlineLevel="1" collapsed="1" x14ac:dyDescent="0.25">
      <c r="A5284" s="3" t="s">
        <v>22405</v>
      </c>
      <c r="B5284">
        <f>SUBTOTAL(3,B5282:B5283)</f>
        <v>2</v>
      </c>
    </row>
    <row r="5285" spans="1:2" hidden="1" outlineLevel="2" x14ac:dyDescent="0.25">
      <c r="B5285" t="s">
        <v>15977</v>
      </c>
    </row>
    <row r="5286" spans="1:2" outlineLevel="1" collapsed="1" x14ac:dyDescent="0.25">
      <c r="A5286" s="3" t="s">
        <v>22406</v>
      </c>
      <c r="B5286">
        <f>SUBTOTAL(3,B5285:B5285)</f>
        <v>1</v>
      </c>
    </row>
    <row r="5287" spans="1:2" hidden="1" outlineLevel="2" x14ac:dyDescent="0.25">
      <c r="B5287" t="s">
        <v>15367</v>
      </c>
    </row>
    <row r="5288" spans="1:2" outlineLevel="1" collapsed="1" x14ac:dyDescent="0.25">
      <c r="A5288" s="3" t="s">
        <v>22407</v>
      </c>
      <c r="B5288">
        <f>SUBTOTAL(3,B5287:B5287)</f>
        <v>1</v>
      </c>
    </row>
    <row r="5289" spans="1:2" hidden="1" outlineLevel="2" x14ac:dyDescent="0.25">
      <c r="B5289" t="s">
        <v>1496</v>
      </c>
    </row>
    <row r="5290" spans="1:2" hidden="1" outlineLevel="2" x14ac:dyDescent="0.25">
      <c r="B5290" t="s">
        <v>1496</v>
      </c>
    </row>
    <row r="5291" spans="1:2" outlineLevel="1" collapsed="1" x14ac:dyDescent="0.25">
      <c r="A5291" s="3" t="s">
        <v>22408</v>
      </c>
      <c r="B5291">
        <f>SUBTOTAL(3,B5289:B5290)</f>
        <v>2</v>
      </c>
    </row>
    <row r="5292" spans="1:2" hidden="1" outlineLevel="2" x14ac:dyDescent="0.25">
      <c r="B5292" t="s">
        <v>7593</v>
      </c>
    </row>
    <row r="5293" spans="1:2" outlineLevel="1" collapsed="1" x14ac:dyDescent="0.25">
      <c r="A5293" s="3" t="s">
        <v>22409</v>
      </c>
      <c r="B5293">
        <f>SUBTOTAL(3,B5292:B5292)</f>
        <v>1</v>
      </c>
    </row>
    <row r="5294" spans="1:2" hidden="1" outlineLevel="2" x14ac:dyDescent="0.25">
      <c r="B5294" t="s">
        <v>6509</v>
      </c>
    </row>
    <row r="5295" spans="1:2" hidden="1" outlineLevel="2" x14ac:dyDescent="0.25">
      <c r="B5295" t="s">
        <v>6509</v>
      </c>
    </row>
    <row r="5296" spans="1:2" hidden="1" outlineLevel="2" x14ac:dyDescent="0.25">
      <c r="B5296" t="s">
        <v>6509</v>
      </c>
    </row>
    <row r="5297" spans="1:2" hidden="1" outlineLevel="2" x14ac:dyDescent="0.25">
      <c r="B5297" t="s">
        <v>6509</v>
      </c>
    </row>
    <row r="5298" spans="1:2" outlineLevel="1" collapsed="1" x14ac:dyDescent="0.25">
      <c r="A5298" s="3" t="s">
        <v>22410</v>
      </c>
      <c r="B5298">
        <f>SUBTOTAL(3,B5294:B5297)</f>
        <v>4</v>
      </c>
    </row>
    <row r="5299" spans="1:2" hidden="1" outlineLevel="2" x14ac:dyDescent="0.25">
      <c r="B5299" t="s">
        <v>10855</v>
      </c>
    </row>
    <row r="5300" spans="1:2" hidden="1" outlineLevel="2" x14ac:dyDescent="0.25">
      <c r="B5300" t="s">
        <v>10855</v>
      </c>
    </row>
    <row r="5301" spans="1:2" outlineLevel="1" collapsed="1" x14ac:dyDescent="0.25">
      <c r="A5301" s="3" t="s">
        <v>22411</v>
      </c>
      <c r="B5301">
        <f>SUBTOTAL(3,B5299:B5300)</f>
        <v>2</v>
      </c>
    </row>
    <row r="5302" spans="1:2" hidden="1" outlineLevel="2" x14ac:dyDescent="0.25">
      <c r="B5302" t="s">
        <v>2746</v>
      </c>
    </row>
    <row r="5303" spans="1:2" hidden="1" outlineLevel="2" x14ac:dyDescent="0.25">
      <c r="B5303" t="s">
        <v>2746</v>
      </c>
    </row>
    <row r="5304" spans="1:2" outlineLevel="1" collapsed="1" x14ac:dyDescent="0.25">
      <c r="A5304" s="3" t="s">
        <v>22412</v>
      </c>
      <c r="B5304">
        <f>SUBTOTAL(3,B5302:B5303)</f>
        <v>2</v>
      </c>
    </row>
    <row r="5305" spans="1:2" hidden="1" outlineLevel="2" x14ac:dyDescent="0.25">
      <c r="B5305" t="s">
        <v>7448</v>
      </c>
    </row>
    <row r="5306" spans="1:2" hidden="1" outlineLevel="2" x14ac:dyDescent="0.25">
      <c r="B5306" t="s">
        <v>7448</v>
      </c>
    </row>
    <row r="5307" spans="1:2" outlineLevel="1" collapsed="1" x14ac:dyDescent="0.25">
      <c r="A5307" s="3" t="s">
        <v>22413</v>
      </c>
      <c r="B5307">
        <f>SUBTOTAL(3,B5305:B5306)</f>
        <v>2</v>
      </c>
    </row>
    <row r="5308" spans="1:2" hidden="1" outlineLevel="2" x14ac:dyDescent="0.25">
      <c r="B5308" t="s">
        <v>1310</v>
      </c>
    </row>
    <row r="5309" spans="1:2" hidden="1" outlineLevel="2" x14ac:dyDescent="0.25">
      <c r="B5309" t="s">
        <v>1310</v>
      </c>
    </row>
    <row r="5310" spans="1:2" hidden="1" outlineLevel="2" x14ac:dyDescent="0.25">
      <c r="B5310" t="s">
        <v>1310</v>
      </c>
    </row>
    <row r="5311" spans="1:2" hidden="1" outlineLevel="2" x14ac:dyDescent="0.25">
      <c r="B5311" t="s">
        <v>1310</v>
      </c>
    </row>
    <row r="5312" spans="1:2" hidden="1" outlineLevel="2" x14ac:dyDescent="0.25">
      <c r="B5312" t="s">
        <v>1310</v>
      </c>
    </row>
    <row r="5313" spans="1:2" hidden="1" outlineLevel="2" x14ac:dyDescent="0.25">
      <c r="B5313" t="s">
        <v>1310</v>
      </c>
    </row>
    <row r="5314" spans="1:2" hidden="1" outlineLevel="2" x14ac:dyDescent="0.25">
      <c r="B5314" t="s">
        <v>1310</v>
      </c>
    </row>
    <row r="5315" spans="1:2" outlineLevel="1" collapsed="1" x14ac:dyDescent="0.25">
      <c r="A5315" s="3" t="s">
        <v>22414</v>
      </c>
      <c r="B5315">
        <f>SUBTOTAL(3,B5308:B5314)</f>
        <v>7</v>
      </c>
    </row>
    <row r="5316" spans="1:2" hidden="1" outlineLevel="2" x14ac:dyDescent="0.25">
      <c r="B5316" t="s">
        <v>12636</v>
      </c>
    </row>
    <row r="5317" spans="1:2" outlineLevel="1" collapsed="1" x14ac:dyDescent="0.25">
      <c r="A5317" s="3" t="s">
        <v>22415</v>
      </c>
      <c r="B5317">
        <f>SUBTOTAL(3,B5316:B5316)</f>
        <v>1</v>
      </c>
    </row>
    <row r="5318" spans="1:2" hidden="1" outlineLevel="2" x14ac:dyDescent="0.25">
      <c r="B5318" t="s">
        <v>6637</v>
      </c>
    </row>
    <row r="5319" spans="1:2" hidden="1" outlineLevel="2" x14ac:dyDescent="0.25">
      <c r="B5319" t="s">
        <v>6637</v>
      </c>
    </row>
    <row r="5320" spans="1:2" outlineLevel="1" collapsed="1" x14ac:dyDescent="0.25">
      <c r="A5320" s="3" t="s">
        <v>22416</v>
      </c>
      <c r="B5320">
        <f>SUBTOTAL(3,B5318:B5319)</f>
        <v>2</v>
      </c>
    </row>
    <row r="5321" spans="1:2" hidden="1" outlineLevel="2" x14ac:dyDescent="0.25">
      <c r="B5321" t="s">
        <v>12127</v>
      </c>
    </row>
    <row r="5322" spans="1:2" outlineLevel="1" collapsed="1" x14ac:dyDescent="0.25">
      <c r="A5322" s="3" t="s">
        <v>22417</v>
      </c>
      <c r="B5322">
        <f>SUBTOTAL(3,B5321:B5321)</f>
        <v>1</v>
      </c>
    </row>
    <row r="5323" spans="1:2" hidden="1" outlineLevel="2" x14ac:dyDescent="0.25">
      <c r="B5323" t="s">
        <v>20809</v>
      </c>
    </row>
    <row r="5324" spans="1:2" outlineLevel="1" collapsed="1" x14ac:dyDescent="0.25">
      <c r="A5324" s="3" t="s">
        <v>22418</v>
      </c>
      <c r="B5324">
        <f>SUBTOTAL(3,B5323:B5323)</f>
        <v>1</v>
      </c>
    </row>
    <row r="5325" spans="1:2" hidden="1" outlineLevel="2" x14ac:dyDescent="0.25">
      <c r="B5325" t="s">
        <v>973</v>
      </c>
    </row>
    <row r="5326" spans="1:2" hidden="1" outlineLevel="2" x14ac:dyDescent="0.25">
      <c r="B5326" t="s">
        <v>973</v>
      </c>
    </row>
    <row r="5327" spans="1:2" hidden="1" outlineLevel="2" x14ac:dyDescent="0.25">
      <c r="B5327" t="s">
        <v>973</v>
      </c>
    </row>
    <row r="5328" spans="1:2" hidden="1" outlineLevel="2" x14ac:dyDescent="0.25">
      <c r="B5328" t="s">
        <v>973</v>
      </c>
    </row>
    <row r="5329" spans="1:2" hidden="1" outlineLevel="2" x14ac:dyDescent="0.25">
      <c r="B5329" t="s">
        <v>973</v>
      </c>
    </row>
    <row r="5330" spans="1:2" hidden="1" outlineLevel="2" x14ac:dyDescent="0.25">
      <c r="B5330" t="s">
        <v>973</v>
      </c>
    </row>
    <row r="5331" spans="1:2" hidden="1" outlineLevel="2" x14ac:dyDescent="0.25">
      <c r="B5331" t="s">
        <v>973</v>
      </c>
    </row>
    <row r="5332" spans="1:2" hidden="1" outlineLevel="2" x14ac:dyDescent="0.25">
      <c r="B5332" t="s">
        <v>973</v>
      </c>
    </row>
    <row r="5333" spans="1:2" hidden="1" outlineLevel="2" x14ac:dyDescent="0.25">
      <c r="B5333" t="s">
        <v>973</v>
      </c>
    </row>
    <row r="5334" spans="1:2" hidden="1" outlineLevel="2" x14ac:dyDescent="0.25">
      <c r="B5334" t="s">
        <v>973</v>
      </c>
    </row>
    <row r="5335" spans="1:2" hidden="1" outlineLevel="2" x14ac:dyDescent="0.25">
      <c r="B5335" t="s">
        <v>973</v>
      </c>
    </row>
    <row r="5336" spans="1:2" hidden="1" outlineLevel="2" x14ac:dyDescent="0.25">
      <c r="B5336" t="s">
        <v>973</v>
      </c>
    </row>
    <row r="5337" spans="1:2" outlineLevel="1" collapsed="1" x14ac:dyDescent="0.25">
      <c r="A5337" s="3" t="s">
        <v>22419</v>
      </c>
      <c r="B5337">
        <f>SUBTOTAL(3,B5325:B5336)</f>
        <v>12</v>
      </c>
    </row>
    <row r="5338" spans="1:2" hidden="1" outlineLevel="2" x14ac:dyDescent="0.25">
      <c r="B5338" t="s">
        <v>2908</v>
      </c>
    </row>
    <row r="5339" spans="1:2" hidden="1" outlineLevel="2" x14ac:dyDescent="0.25">
      <c r="B5339" t="s">
        <v>2908</v>
      </c>
    </row>
    <row r="5340" spans="1:2" outlineLevel="1" collapsed="1" x14ac:dyDescent="0.25">
      <c r="A5340" s="3" t="s">
        <v>22420</v>
      </c>
      <c r="B5340">
        <f>SUBTOTAL(3,B5338:B5339)</f>
        <v>2</v>
      </c>
    </row>
    <row r="5341" spans="1:2" hidden="1" outlineLevel="2" x14ac:dyDescent="0.25">
      <c r="B5341" t="s">
        <v>1239</v>
      </c>
    </row>
    <row r="5342" spans="1:2" outlineLevel="1" collapsed="1" x14ac:dyDescent="0.25">
      <c r="A5342" s="3" t="s">
        <v>22421</v>
      </c>
      <c r="B5342">
        <f>SUBTOTAL(3,B5341:B5341)</f>
        <v>1</v>
      </c>
    </row>
    <row r="5343" spans="1:2" hidden="1" outlineLevel="2" x14ac:dyDescent="0.25">
      <c r="B5343" t="s">
        <v>840</v>
      </c>
    </row>
    <row r="5344" spans="1:2" hidden="1" outlineLevel="2" x14ac:dyDescent="0.25">
      <c r="B5344" t="s">
        <v>840</v>
      </c>
    </row>
    <row r="5345" spans="1:2" hidden="1" outlineLevel="2" x14ac:dyDescent="0.25">
      <c r="B5345" t="s">
        <v>840</v>
      </c>
    </row>
    <row r="5346" spans="1:2" hidden="1" outlineLevel="2" x14ac:dyDescent="0.25">
      <c r="B5346" t="s">
        <v>840</v>
      </c>
    </row>
    <row r="5347" spans="1:2" hidden="1" outlineLevel="2" x14ac:dyDescent="0.25">
      <c r="B5347" t="s">
        <v>840</v>
      </c>
    </row>
    <row r="5348" spans="1:2" hidden="1" outlineLevel="2" x14ac:dyDescent="0.25">
      <c r="B5348" t="s">
        <v>840</v>
      </c>
    </row>
    <row r="5349" spans="1:2" hidden="1" outlineLevel="2" x14ac:dyDescent="0.25">
      <c r="B5349" t="s">
        <v>840</v>
      </c>
    </row>
    <row r="5350" spans="1:2" hidden="1" outlineLevel="2" x14ac:dyDescent="0.25">
      <c r="B5350" t="s">
        <v>840</v>
      </c>
    </row>
    <row r="5351" spans="1:2" hidden="1" outlineLevel="2" x14ac:dyDescent="0.25">
      <c r="B5351" t="s">
        <v>840</v>
      </c>
    </row>
    <row r="5352" spans="1:2" hidden="1" outlineLevel="2" x14ac:dyDescent="0.25">
      <c r="B5352" t="s">
        <v>840</v>
      </c>
    </row>
    <row r="5353" spans="1:2" hidden="1" outlineLevel="2" x14ac:dyDescent="0.25">
      <c r="B5353" t="s">
        <v>840</v>
      </c>
    </row>
    <row r="5354" spans="1:2" hidden="1" outlineLevel="2" x14ac:dyDescent="0.25">
      <c r="B5354" t="s">
        <v>840</v>
      </c>
    </row>
    <row r="5355" spans="1:2" hidden="1" outlineLevel="2" x14ac:dyDescent="0.25">
      <c r="B5355" t="s">
        <v>840</v>
      </c>
    </row>
    <row r="5356" spans="1:2" hidden="1" outlineLevel="2" x14ac:dyDescent="0.25">
      <c r="B5356" t="s">
        <v>840</v>
      </c>
    </row>
    <row r="5357" spans="1:2" outlineLevel="1" collapsed="1" x14ac:dyDescent="0.25">
      <c r="A5357" s="3" t="s">
        <v>22422</v>
      </c>
      <c r="B5357">
        <f>SUBTOTAL(3,B5343:B5356)</f>
        <v>14</v>
      </c>
    </row>
    <row r="5358" spans="1:2" hidden="1" outlineLevel="2" x14ac:dyDescent="0.25">
      <c r="B5358" t="s">
        <v>8082</v>
      </c>
    </row>
    <row r="5359" spans="1:2" outlineLevel="1" collapsed="1" x14ac:dyDescent="0.25">
      <c r="A5359" s="3" t="s">
        <v>22423</v>
      </c>
      <c r="B5359">
        <f>SUBTOTAL(3,B5358:B5358)</f>
        <v>1</v>
      </c>
    </row>
    <row r="5360" spans="1:2" hidden="1" outlineLevel="2" x14ac:dyDescent="0.25">
      <c r="B5360" t="s">
        <v>19292</v>
      </c>
    </row>
    <row r="5361" spans="1:2" outlineLevel="1" collapsed="1" x14ac:dyDescent="0.25">
      <c r="A5361" s="3" t="s">
        <v>22424</v>
      </c>
      <c r="B5361">
        <f>SUBTOTAL(3,B5360:B5360)</f>
        <v>1</v>
      </c>
    </row>
    <row r="5362" spans="1:2" hidden="1" outlineLevel="2" x14ac:dyDescent="0.25">
      <c r="B5362" t="s">
        <v>4712</v>
      </c>
    </row>
    <row r="5363" spans="1:2" hidden="1" outlineLevel="2" x14ac:dyDescent="0.25">
      <c r="B5363" t="s">
        <v>4712</v>
      </c>
    </row>
    <row r="5364" spans="1:2" hidden="1" outlineLevel="2" x14ac:dyDescent="0.25">
      <c r="B5364" t="s">
        <v>4712</v>
      </c>
    </row>
    <row r="5365" spans="1:2" outlineLevel="1" collapsed="1" x14ac:dyDescent="0.25">
      <c r="A5365" s="3" t="s">
        <v>22425</v>
      </c>
      <c r="B5365">
        <f>SUBTOTAL(3,B5362:B5364)</f>
        <v>3</v>
      </c>
    </row>
    <row r="5366" spans="1:2" hidden="1" outlineLevel="2" x14ac:dyDescent="0.25">
      <c r="B5366" t="s">
        <v>977</v>
      </c>
    </row>
    <row r="5367" spans="1:2" outlineLevel="1" collapsed="1" x14ac:dyDescent="0.25">
      <c r="A5367" s="3" t="s">
        <v>22426</v>
      </c>
      <c r="B5367">
        <f>SUBTOTAL(3,B5366:B5366)</f>
        <v>1</v>
      </c>
    </row>
    <row r="5368" spans="1:2" hidden="1" outlineLevel="2" x14ac:dyDescent="0.25">
      <c r="B5368" t="s">
        <v>2215</v>
      </c>
    </row>
    <row r="5369" spans="1:2" outlineLevel="1" collapsed="1" x14ac:dyDescent="0.25">
      <c r="A5369" s="3" t="s">
        <v>22427</v>
      </c>
      <c r="B5369">
        <f>SUBTOTAL(3,B5368:B5368)</f>
        <v>1</v>
      </c>
    </row>
    <row r="5370" spans="1:2" hidden="1" outlineLevel="2" x14ac:dyDescent="0.25">
      <c r="B5370" t="s">
        <v>17467</v>
      </c>
    </row>
    <row r="5371" spans="1:2" outlineLevel="1" collapsed="1" x14ac:dyDescent="0.25">
      <c r="A5371" s="3" t="s">
        <v>22428</v>
      </c>
      <c r="B5371">
        <f>SUBTOTAL(3,B5370:B5370)</f>
        <v>1</v>
      </c>
    </row>
    <row r="5372" spans="1:2" hidden="1" outlineLevel="2" x14ac:dyDescent="0.25">
      <c r="B5372" t="s">
        <v>825</v>
      </c>
    </row>
    <row r="5373" spans="1:2" outlineLevel="1" collapsed="1" x14ac:dyDescent="0.25">
      <c r="A5373" s="3" t="s">
        <v>22429</v>
      </c>
      <c r="B5373">
        <f>SUBTOTAL(3,B5372:B5372)</f>
        <v>1</v>
      </c>
    </row>
    <row r="5374" spans="1:2" hidden="1" outlineLevel="2" x14ac:dyDescent="0.25">
      <c r="B5374" t="s">
        <v>18838</v>
      </c>
    </row>
    <row r="5375" spans="1:2" outlineLevel="1" collapsed="1" x14ac:dyDescent="0.25">
      <c r="A5375" s="3" t="s">
        <v>22430</v>
      </c>
      <c r="B5375">
        <f>SUBTOTAL(3,B5374:B5374)</f>
        <v>1</v>
      </c>
    </row>
    <row r="5376" spans="1:2" hidden="1" outlineLevel="2" x14ac:dyDescent="0.25">
      <c r="B5376" t="s">
        <v>17592</v>
      </c>
    </row>
    <row r="5377" spans="1:2" outlineLevel="1" collapsed="1" x14ac:dyDescent="0.25">
      <c r="A5377" s="3" t="s">
        <v>22431</v>
      </c>
      <c r="B5377">
        <f>SUBTOTAL(3,B5376:B5376)</f>
        <v>1</v>
      </c>
    </row>
    <row r="5378" spans="1:2" hidden="1" outlineLevel="2" x14ac:dyDescent="0.25">
      <c r="B5378" t="s">
        <v>6786</v>
      </c>
    </row>
    <row r="5379" spans="1:2" outlineLevel="1" collapsed="1" x14ac:dyDescent="0.25">
      <c r="A5379" s="3" t="s">
        <v>22432</v>
      </c>
      <c r="B5379">
        <f>SUBTOTAL(3,B5378:B5378)</f>
        <v>1</v>
      </c>
    </row>
    <row r="5380" spans="1:2" hidden="1" outlineLevel="2" x14ac:dyDescent="0.25">
      <c r="B5380" t="s">
        <v>3349</v>
      </c>
    </row>
    <row r="5381" spans="1:2" outlineLevel="1" collapsed="1" x14ac:dyDescent="0.25">
      <c r="A5381" s="3" t="s">
        <v>22433</v>
      </c>
      <c r="B5381">
        <f>SUBTOTAL(3,B5380:B5380)</f>
        <v>1</v>
      </c>
    </row>
    <row r="5382" spans="1:2" hidden="1" outlineLevel="2" x14ac:dyDescent="0.25">
      <c r="B5382" t="s">
        <v>10218</v>
      </c>
    </row>
    <row r="5383" spans="1:2" outlineLevel="1" collapsed="1" x14ac:dyDescent="0.25">
      <c r="A5383" s="3" t="s">
        <v>22434</v>
      </c>
      <c r="B5383">
        <f>SUBTOTAL(3,B5382:B5382)</f>
        <v>1</v>
      </c>
    </row>
    <row r="5384" spans="1:2" hidden="1" outlineLevel="2" x14ac:dyDescent="0.25">
      <c r="B5384" t="s">
        <v>8336</v>
      </c>
    </row>
    <row r="5385" spans="1:2" outlineLevel="1" collapsed="1" x14ac:dyDescent="0.25">
      <c r="A5385" s="3" t="s">
        <v>22435</v>
      </c>
      <c r="B5385">
        <f>SUBTOTAL(3,B5384:B5384)</f>
        <v>1</v>
      </c>
    </row>
    <row r="5386" spans="1:2" hidden="1" outlineLevel="2" x14ac:dyDescent="0.25">
      <c r="B5386" t="s">
        <v>274</v>
      </c>
    </row>
    <row r="5387" spans="1:2" hidden="1" outlineLevel="2" x14ac:dyDescent="0.25">
      <c r="B5387" t="s">
        <v>274</v>
      </c>
    </row>
    <row r="5388" spans="1:2" hidden="1" outlineLevel="2" x14ac:dyDescent="0.25">
      <c r="B5388" t="s">
        <v>274</v>
      </c>
    </row>
    <row r="5389" spans="1:2" hidden="1" outlineLevel="2" x14ac:dyDescent="0.25">
      <c r="B5389" t="s">
        <v>274</v>
      </c>
    </row>
    <row r="5390" spans="1:2" hidden="1" outlineLevel="2" x14ac:dyDescent="0.25">
      <c r="B5390" t="s">
        <v>274</v>
      </c>
    </row>
    <row r="5391" spans="1:2" outlineLevel="1" collapsed="1" x14ac:dyDescent="0.25">
      <c r="A5391" s="3" t="s">
        <v>22436</v>
      </c>
      <c r="B5391">
        <f>SUBTOTAL(3,B5386:B5390)</f>
        <v>5</v>
      </c>
    </row>
    <row r="5392" spans="1:2" hidden="1" outlineLevel="2" x14ac:dyDescent="0.25">
      <c r="B5392" t="s">
        <v>20895</v>
      </c>
    </row>
    <row r="5393" spans="1:2" outlineLevel="1" collapsed="1" x14ac:dyDescent="0.25">
      <c r="A5393" s="3" t="s">
        <v>22437</v>
      </c>
      <c r="B5393">
        <f>SUBTOTAL(3,B5392:B5392)</f>
        <v>1</v>
      </c>
    </row>
    <row r="5394" spans="1:2" hidden="1" outlineLevel="2" x14ac:dyDescent="0.25">
      <c r="B5394" t="s">
        <v>2369</v>
      </c>
    </row>
    <row r="5395" spans="1:2" outlineLevel="1" collapsed="1" x14ac:dyDescent="0.25">
      <c r="A5395" s="3" t="s">
        <v>22438</v>
      </c>
      <c r="B5395">
        <f>SUBTOTAL(3,B5394:B5394)</f>
        <v>1</v>
      </c>
    </row>
    <row r="5396" spans="1:2" hidden="1" outlineLevel="2" x14ac:dyDescent="0.25">
      <c r="B5396" t="s">
        <v>7583</v>
      </c>
    </row>
    <row r="5397" spans="1:2" outlineLevel="1" collapsed="1" x14ac:dyDescent="0.25">
      <c r="A5397" s="3" t="s">
        <v>22439</v>
      </c>
      <c r="B5397">
        <f>SUBTOTAL(3,B5396:B5396)</f>
        <v>1</v>
      </c>
    </row>
    <row r="5398" spans="1:2" hidden="1" outlineLevel="2" x14ac:dyDescent="0.25">
      <c r="B5398" t="s">
        <v>12470</v>
      </c>
    </row>
    <row r="5399" spans="1:2" outlineLevel="1" collapsed="1" x14ac:dyDescent="0.25">
      <c r="A5399" s="3" t="s">
        <v>22440</v>
      </c>
      <c r="B5399">
        <f>SUBTOTAL(3,B5398:B5398)</f>
        <v>1</v>
      </c>
    </row>
    <row r="5400" spans="1:2" hidden="1" outlineLevel="2" x14ac:dyDescent="0.25">
      <c r="B5400" t="s">
        <v>14103</v>
      </c>
    </row>
    <row r="5401" spans="1:2" outlineLevel="1" collapsed="1" x14ac:dyDescent="0.25">
      <c r="A5401" s="3" t="s">
        <v>22441</v>
      </c>
      <c r="B5401">
        <f>SUBTOTAL(3,B5400:B5400)</f>
        <v>1</v>
      </c>
    </row>
    <row r="5402" spans="1:2" hidden="1" outlineLevel="2" x14ac:dyDescent="0.25">
      <c r="B5402" t="s">
        <v>10919</v>
      </c>
    </row>
    <row r="5403" spans="1:2" outlineLevel="1" collapsed="1" x14ac:dyDescent="0.25">
      <c r="A5403" s="3" t="s">
        <v>22442</v>
      </c>
      <c r="B5403">
        <f>SUBTOTAL(3,B5402:B5402)</f>
        <v>1</v>
      </c>
    </row>
    <row r="5404" spans="1:2" hidden="1" outlineLevel="2" x14ac:dyDescent="0.25">
      <c r="B5404" t="s">
        <v>9362</v>
      </c>
    </row>
    <row r="5405" spans="1:2" outlineLevel="1" collapsed="1" x14ac:dyDescent="0.25">
      <c r="A5405" s="3" t="s">
        <v>22443</v>
      </c>
      <c r="B5405">
        <f>SUBTOTAL(3,B5404:B5404)</f>
        <v>1</v>
      </c>
    </row>
    <row r="5406" spans="1:2" hidden="1" outlineLevel="2" x14ac:dyDescent="0.25">
      <c r="B5406" t="s">
        <v>4528</v>
      </c>
    </row>
    <row r="5407" spans="1:2" outlineLevel="1" collapsed="1" x14ac:dyDescent="0.25">
      <c r="A5407" s="3" t="s">
        <v>22444</v>
      </c>
      <c r="B5407">
        <f>SUBTOTAL(3,B5406:B5406)</f>
        <v>1</v>
      </c>
    </row>
    <row r="5408" spans="1:2" hidden="1" outlineLevel="2" x14ac:dyDescent="0.25">
      <c r="B5408" t="s">
        <v>8991</v>
      </c>
    </row>
    <row r="5409" spans="1:2" hidden="1" outlineLevel="2" x14ac:dyDescent="0.25">
      <c r="B5409" t="s">
        <v>8991</v>
      </c>
    </row>
    <row r="5410" spans="1:2" outlineLevel="1" collapsed="1" x14ac:dyDescent="0.25">
      <c r="A5410" s="3" t="s">
        <v>22445</v>
      </c>
      <c r="B5410">
        <f>SUBTOTAL(3,B5408:B5409)</f>
        <v>2</v>
      </c>
    </row>
    <row r="5411" spans="1:2" hidden="1" outlineLevel="2" x14ac:dyDescent="0.25">
      <c r="B5411" t="s">
        <v>10341</v>
      </c>
    </row>
    <row r="5412" spans="1:2" outlineLevel="1" collapsed="1" x14ac:dyDescent="0.25">
      <c r="A5412" s="3" t="s">
        <v>22446</v>
      </c>
      <c r="B5412">
        <f>SUBTOTAL(3,B5411:B5411)</f>
        <v>1</v>
      </c>
    </row>
    <row r="5413" spans="1:2" hidden="1" outlineLevel="2" x14ac:dyDescent="0.25">
      <c r="B5413" t="s">
        <v>11537</v>
      </c>
    </row>
    <row r="5414" spans="1:2" outlineLevel="1" collapsed="1" x14ac:dyDescent="0.25">
      <c r="A5414" s="3" t="s">
        <v>22447</v>
      </c>
      <c r="B5414">
        <f>SUBTOTAL(3,B5413:B5413)</f>
        <v>1</v>
      </c>
    </row>
    <row r="5415" spans="1:2" hidden="1" outlineLevel="2" x14ac:dyDescent="0.25">
      <c r="B5415" t="s">
        <v>14831</v>
      </c>
    </row>
    <row r="5416" spans="1:2" outlineLevel="1" collapsed="1" x14ac:dyDescent="0.25">
      <c r="A5416" s="3" t="s">
        <v>22448</v>
      </c>
      <c r="B5416">
        <f>SUBTOTAL(3,B5415:B5415)</f>
        <v>1</v>
      </c>
    </row>
    <row r="5417" spans="1:2" hidden="1" outlineLevel="2" x14ac:dyDescent="0.25">
      <c r="B5417" t="s">
        <v>3430</v>
      </c>
    </row>
    <row r="5418" spans="1:2" outlineLevel="1" collapsed="1" x14ac:dyDescent="0.25">
      <c r="A5418" s="3" t="s">
        <v>22449</v>
      </c>
      <c r="B5418">
        <f>SUBTOTAL(3,B5417:B5417)</f>
        <v>1</v>
      </c>
    </row>
    <row r="5419" spans="1:2" hidden="1" outlineLevel="2" x14ac:dyDescent="0.25">
      <c r="B5419" t="s">
        <v>11622</v>
      </c>
    </row>
    <row r="5420" spans="1:2" hidden="1" outlineLevel="2" x14ac:dyDescent="0.25">
      <c r="B5420" t="s">
        <v>11622</v>
      </c>
    </row>
    <row r="5421" spans="1:2" hidden="1" outlineLevel="2" x14ac:dyDescent="0.25">
      <c r="B5421" t="s">
        <v>11622</v>
      </c>
    </row>
    <row r="5422" spans="1:2" hidden="1" outlineLevel="2" x14ac:dyDescent="0.25">
      <c r="B5422" t="s">
        <v>11622</v>
      </c>
    </row>
    <row r="5423" spans="1:2" outlineLevel="1" collapsed="1" x14ac:dyDescent="0.25">
      <c r="A5423" s="3" t="s">
        <v>22450</v>
      </c>
      <c r="B5423">
        <f>SUBTOTAL(3,B5419:B5422)</f>
        <v>4</v>
      </c>
    </row>
    <row r="5424" spans="1:2" hidden="1" outlineLevel="2" x14ac:dyDescent="0.25">
      <c r="B5424" t="s">
        <v>7062</v>
      </c>
    </row>
    <row r="5425" spans="1:2" outlineLevel="1" collapsed="1" x14ac:dyDescent="0.25">
      <c r="A5425" s="3" t="s">
        <v>22451</v>
      </c>
      <c r="B5425">
        <f>SUBTOTAL(3,B5424:B5424)</f>
        <v>1</v>
      </c>
    </row>
    <row r="5426" spans="1:2" hidden="1" outlineLevel="2" x14ac:dyDescent="0.25">
      <c r="B5426" t="s">
        <v>1143</v>
      </c>
    </row>
    <row r="5427" spans="1:2" hidden="1" outlineLevel="2" x14ac:dyDescent="0.25">
      <c r="B5427" t="s">
        <v>1143</v>
      </c>
    </row>
    <row r="5428" spans="1:2" outlineLevel="1" collapsed="1" x14ac:dyDescent="0.25">
      <c r="A5428" s="3" t="s">
        <v>22452</v>
      </c>
      <c r="B5428">
        <f>SUBTOTAL(3,B5426:B5427)</f>
        <v>2</v>
      </c>
    </row>
    <row r="5429" spans="1:2" hidden="1" outlineLevel="2" x14ac:dyDescent="0.25">
      <c r="B5429" t="s">
        <v>2850</v>
      </c>
    </row>
    <row r="5430" spans="1:2" outlineLevel="1" collapsed="1" x14ac:dyDescent="0.25">
      <c r="A5430" s="3" t="s">
        <v>22453</v>
      </c>
      <c r="B5430">
        <f>SUBTOTAL(3,B5429:B5429)</f>
        <v>1</v>
      </c>
    </row>
    <row r="5431" spans="1:2" hidden="1" outlineLevel="2" x14ac:dyDescent="0.25">
      <c r="B5431" t="s">
        <v>566</v>
      </c>
    </row>
    <row r="5432" spans="1:2" hidden="1" outlineLevel="2" x14ac:dyDescent="0.25">
      <c r="B5432" t="s">
        <v>566</v>
      </c>
    </row>
    <row r="5433" spans="1:2" outlineLevel="1" collapsed="1" x14ac:dyDescent="0.25">
      <c r="A5433" s="3" t="s">
        <v>22454</v>
      </c>
      <c r="B5433">
        <f>SUBTOTAL(3,B5431:B5432)</f>
        <v>2</v>
      </c>
    </row>
    <row r="5434" spans="1:2" hidden="1" outlineLevel="2" x14ac:dyDescent="0.25">
      <c r="B5434" t="s">
        <v>2362</v>
      </c>
    </row>
    <row r="5435" spans="1:2" outlineLevel="1" collapsed="1" x14ac:dyDescent="0.25">
      <c r="A5435" s="3" t="s">
        <v>22455</v>
      </c>
      <c r="B5435">
        <f>SUBTOTAL(3,B5434:B5434)</f>
        <v>1</v>
      </c>
    </row>
    <row r="5436" spans="1:2" hidden="1" outlineLevel="2" x14ac:dyDescent="0.25">
      <c r="B5436" t="s">
        <v>4845</v>
      </c>
    </row>
    <row r="5437" spans="1:2" hidden="1" outlineLevel="2" x14ac:dyDescent="0.25">
      <c r="B5437" t="s">
        <v>4845</v>
      </c>
    </row>
    <row r="5438" spans="1:2" hidden="1" outlineLevel="2" x14ac:dyDescent="0.25">
      <c r="B5438" t="s">
        <v>4845</v>
      </c>
    </row>
    <row r="5439" spans="1:2" hidden="1" outlineLevel="2" x14ac:dyDescent="0.25">
      <c r="B5439" t="s">
        <v>4845</v>
      </c>
    </row>
    <row r="5440" spans="1:2" hidden="1" outlineLevel="2" x14ac:dyDescent="0.25">
      <c r="B5440" t="s">
        <v>4845</v>
      </c>
    </row>
    <row r="5441" spans="1:2" hidden="1" outlineLevel="2" x14ac:dyDescent="0.25">
      <c r="B5441" t="s">
        <v>4845</v>
      </c>
    </row>
    <row r="5442" spans="1:2" outlineLevel="1" collapsed="1" x14ac:dyDescent="0.25">
      <c r="A5442" s="3" t="s">
        <v>22456</v>
      </c>
      <c r="B5442">
        <f>SUBTOTAL(3,B5436:B5441)</f>
        <v>6</v>
      </c>
    </row>
    <row r="5443" spans="1:2" hidden="1" outlineLevel="2" x14ac:dyDescent="0.25">
      <c r="B5443" t="s">
        <v>18895</v>
      </c>
    </row>
    <row r="5444" spans="1:2" outlineLevel="1" collapsed="1" x14ac:dyDescent="0.25">
      <c r="A5444" s="3" t="s">
        <v>22457</v>
      </c>
      <c r="B5444">
        <f>SUBTOTAL(3,B5443:B5443)</f>
        <v>1</v>
      </c>
    </row>
    <row r="5445" spans="1:2" hidden="1" outlineLevel="2" x14ac:dyDescent="0.25">
      <c r="B5445" t="s">
        <v>2593</v>
      </c>
    </row>
    <row r="5446" spans="1:2" outlineLevel="1" collapsed="1" x14ac:dyDescent="0.25">
      <c r="A5446" s="3" t="s">
        <v>22458</v>
      </c>
      <c r="B5446">
        <f>SUBTOTAL(3,B5445:B5445)</f>
        <v>1</v>
      </c>
    </row>
    <row r="5447" spans="1:2" hidden="1" outlineLevel="2" x14ac:dyDescent="0.25">
      <c r="B5447" t="s">
        <v>14228</v>
      </c>
    </row>
    <row r="5448" spans="1:2" outlineLevel="1" collapsed="1" x14ac:dyDescent="0.25">
      <c r="A5448" s="3" t="s">
        <v>22459</v>
      </c>
      <c r="B5448">
        <f>SUBTOTAL(3,B5447:B5447)</f>
        <v>1</v>
      </c>
    </row>
    <row r="5449" spans="1:2" hidden="1" outlineLevel="2" x14ac:dyDescent="0.25">
      <c r="B5449" t="s">
        <v>7693</v>
      </c>
    </row>
    <row r="5450" spans="1:2" outlineLevel="1" collapsed="1" x14ac:dyDescent="0.25">
      <c r="A5450" s="3" t="s">
        <v>22460</v>
      </c>
      <c r="B5450">
        <f>SUBTOTAL(3,B5449:B5449)</f>
        <v>1</v>
      </c>
    </row>
    <row r="5451" spans="1:2" hidden="1" outlineLevel="2" x14ac:dyDescent="0.25">
      <c r="B5451" t="s">
        <v>19411</v>
      </c>
    </row>
    <row r="5452" spans="1:2" outlineLevel="1" collapsed="1" x14ac:dyDescent="0.25">
      <c r="A5452" s="3" t="s">
        <v>22461</v>
      </c>
      <c r="B5452">
        <f>SUBTOTAL(3,B5451:B5451)</f>
        <v>1</v>
      </c>
    </row>
    <row r="5453" spans="1:2" hidden="1" outlineLevel="2" x14ac:dyDescent="0.25">
      <c r="B5453" t="s">
        <v>6666</v>
      </c>
    </row>
    <row r="5454" spans="1:2" outlineLevel="1" collapsed="1" x14ac:dyDescent="0.25">
      <c r="A5454" s="3" t="s">
        <v>22462</v>
      </c>
      <c r="B5454">
        <f>SUBTOTAL(3,B5453:B5453)</f>
        <v>1</v>
      </c>
    </row>
    <row r="5455" spans="1:2" hidden="1" outlineLevel="2" x14ac:dyDescent="0.25">
      <c r="B5455" t="s">
        <v>11567</v>
      </c>
    </row>
    <row r="5456" spans="1:2" outlineLevel="1" collapsed="1" x14ac:dyDescent="0.25">
      <c r="A5456" s="3" t="s">
        <v>22463</v>
      </c>
      <c r="B5456">
        <f>SUBTOTAL(3,B5455:B5455)</f>
        <v>1</v>
      </c>
    </row>
    <row r="5457" spans="1:2" hidden="1" outlineLevel="2" x14ac:dyDescent="0.25">
      <c r="B5457" t="s">
        <v>5588</v>
      </c>
    </row>
    <row r="5458" spans="1:2" outlineLevel="1" collapsed="1" x14ac:dyDescent="0.25">
      <c r="A5458" s="3" t="s">
        <v>22464</v>
      </c>
      <c r="B5458">
        <f>SUBTOTAL(3,B5457:B5457)</f>
        <v>1</v>
      </c>
    </row>
    <row r="5459" spans="1:2" hidden="1" outlineLevel="2" x14ac:dyDescent="0.25">
      <c r="B5459" t="s">
        <v>1217</v>
      </c>
    </row>
    <row r="5460" spans="1:2" outlineLevel="1" collapsed="1" x14ac:dyDescent="0.25">
      <c r="A5460" s="3" t="s">
        <v>22465</v>
      </c>
      <c r="B5460">
        <f>SUBTOTAL(3,B5459:B5459)</f>
        <v>1</v>
      </c>
    </row>
    <row r="5461" spans="1:2" hidden="1" outlineLevel="2" x14ac:dyDescent="0.25">
      <c r="B5461" t="s">
        <v>19362</v>
      </c>
    </row>
    <row r="5462" spans="1:2" outlineLevel="1" collapsed="1" x14ac:dyDescent="0.25">
      <c r="A5462" s="3" t="s">
        <v>22466</v>
      </c>
      <c r="B5462">
        <f>SUBTOTAL(3,B5461:B5461)</f>
        <v>1</v>
      </c>
    </row>
    <row r="5463" spans="1:2" hidden="1" outlineLevel="2" x14ac:dyDescent="0.25">
      <c r="B5463" t="s">
        <v>18149</v>
      </c>
    </row>
    <row r="5464" spans="1:2" outlineLevel="1" collapsed="1" x14ac:dyDescent="0.25">
      <c r="A5464" s="3" t="s">
        <v>22467</v>
      </c>
      <c r="B5464">
        <f>SUBTOTAL(3,B5463:B5463)</f>
        <v>1</v>
      </c>
    </row>
    <row r="5465" spans="1:2" hidden="1" outlineLevel="2" x14ac:dyDescent="0.25">
      <c r="B5465" t="s">
        <v>1448</v>
      </c>
    </row>
    <row r="5466" spans="1:2" outlineLevel="1" collapsed="1" x14ac:dyDescent="0.25">
      <c r="A5466" s="3" t="s">
        <v>22468</v>
      </c>
      <c r="B5466">
        <f>SUBTOTAL(3,B5465:B5465)</f>
        <v>1</v>
      </c>
    </row>
    <row r="5467" spans="1:2" hidden="1" outlineLevel="2" x14ac:dyDescent="0.25">
      <c r="B5467" t="s">
        <v>9767</v>
      </c>
    </row>
    <row r="5468" spans="1:2" outlineLevel="1" collapsed="1" x14ac:dyDescent="0.25">
      <c r="A5468" s="3" t="s">
        <v>22469</v>
      </c>
      <c r="B5468">
        <f>SUBTOTAL(3,B5467:B5467)</f>
        <v>1</v>
      </c>
    </row>
    <row r="5469" spans="1:2" hidden="1" outlineLevel="2" x14ac:dyDescent="0.25">
      <c r="B5469" t="s">
        <v>14182</v>
      </c>
    </row>
    <row r="5470" spans="1:2" outlineLevel="1" collapsed="1" x14ac:dyDescent="0.25">
      <c r="A5470" s="3" t="s">
        <v>22470</v>
      </c>
      <c r="B5470">
        <f>SUBTOTAL(3,B5469:B5469)</f>
        <v>1</v>
      </c>
    </row>
    <row r="5471" spans="1:2" hidden="1" outlineLevel="2" x14ac:dyDescent="0.25">
      <c r="B5471" t="s">
        <v>20971</v>
      </c>
    </row>
    <row r="5472" spans="1:2" outlineLevel="1" collapsed="1" x14ac:dyDescent="0.25">
      <c r="A5472" s="3" t="s">
        <v>22471</v>
      </c>
      <c r="B5472">
        <f>SUBTOTAL(3,B5471:B5471)</f>
        <v>1</v>
      </c>
    </row>
    <row r="5473" spans="1:2" hidden="1" outlineLevel="2" x14ac:dyDescent="0.25">
      <c r="B5473" t="s">
        <v>6626</v>
      </c>
    </row>
    <row r="5474" spans="1:2" outlineLevel="1" collapsed="1" x14ac:dyDescent="0.25">
      <c r="A5474" s="3" t="s">
        <v>22472</v>
      </c>
      <c r="B5474">
        <f>SUBTOTAL(3,B5473:B5473)</f>
        <v>1</v>
      </c>
    </row>
    <row r="5475" spans="1:2" hidden="1" outlineLevel="2" x14ac:dyDescent="0.25">
      <c r="B5475" t="s">
        <v>16506</v>
      </c>
    </row>
    <row r="5476" spans="1:2" hidden="1" outlineLevel="2" x14ac:dyDescent="0.25">
      <c r="B5476" t="s">
        <v>16506</v>
      </c>
    </row>
    <row r="5477" spans="1:2" outlineLevel="1" collapsed="1" x14ac:dyDescent="0.25">
      <c r="A5477" s="3" t="s">
        <v>22473</v>
      </c>
      <c r="B5477">
        <f>SUBTOTAL(3,B5475:B5476)</f>
        <v>2</v>
      </c>
    </row>
    <row r="5478" spans="1:2" hidden="1" outlineLevel="2" x14ac:dyDescent="0.25">
      <c r="B5478" t="s">
        <v>2354</v>
      </c>
    </row>
    <row r="5479" spans="1:2" hidden="1" outlineLevel="2" x14ac:dyDescent="0.25">
      <c r="B5479" t="s">
        <v>2354</v>
      </c>
    </row>
    <row r="5480" spans="1:2" hidden="1" outlineLevel="2" x14ac:dyDescent="0.25">
      <c r="B5480" t="s">
        <v>2354</v>
      </c>
    </row>
    <row r="5481" spans="1:2" hidden="1" outlineLevel="2" x14ac:dyDescent="0.25">
      <c r="B5481" t="s">
        <v>2354</v>
      </c>
    </row>
    <row r="5482" spans="1:2" hidden="1" outlineLevel="2" x14ac:dyDescent="0.25">
      <c r="B5482" t="s">
        <v>2354</v>
      </c>
    </row>
    <row r="5483" spans="1:2" hidden="1" outlineLevel="2" x14ac:dyDescent="0.25">
      <c r="B5483" t="s">
        <v>2354</v>
      </c>
    </row>
    <row r="5484" spans="1:2" outlineLevel="1" collapsed="1" x14ac:dyDescent="0.25">
      <c r="A5484" s="3" t="s">
        <v>22474</v>
      </c>
      <c r="B5484">
        <f>SUBTOTAL(3,B5478:B5483)</f>
        <v>6</v>
      </c>
    </row>
    <row r="5485" spans="1:2" hidden="1" outlineLevel="2" x14ac:dyDescent="0.25">
      <c r="B5485" t="s">
        <v>1418</v>
      </c>
    </row>
    <row r="5486" spans="1:2" hidden="1" outlineLevel="2" x14ac:dyDescent="0.25">
      <c r="B5486" t="s">
        <v>1418</v>
      </c>
    </row>
    <row r="5487" spans="1:2" outlineLevel="1" collapsed="1" x14ac:dyDescent="0.25">
      <c r="A5487" s="3" t="s">
        <v>22475</v>
      </c>
      <c r="B5487">
        <f>SUBTOTAL(3,B5485:B5486)</f>
        <v>2</v>
      </c>
    </row>
    <row r="5488" spans="1:2" hidden="1" outlineLevel="2" x14ac:dyDescent="0.25">
      <c r="B5488" t="s">
        <v>2829</v>
      </c>
    </row>
    <row r="5489" spans="1:2" hidden="1" outlineLevel="2" x14ac:dyDescent="0.25">
      <c r="B5489" t="s">
        <v>2829</v>
      </c>
    </row>
    <row r="5490" spans="1:2" hidden="1" outlineLevel="2" x14ac:dyDescent="0.25">
      <c r="B5490" t="s">
        <v>2829</v>
      </c>
    </row>
    <row r="5491" spans="1:2" hidden="1" outlineLevel="2" x14ac:dyDescent="0.25">
      <c r="B5491" t="s">
        <v>2829</v>
      </c>
    </row>
    <row r="5492" spans="1:2" hidden="1" outlineLevel="2" x14ac:dyDescent="0.25">
      <c r="B5492" t="s">
        <v>2829</v>
      </c>
    </row>
    <row r="5493" spans="1:2" hidden="1" outlineLevel="2" x14ac:dyDescent="0.25">
      <c r="B5493" t="s">
        <v>2829</v>
      </c>
    </row>
    <row r="5494" spans="1:2" hidden="1" outlineLevel="2" x14ac:dyDescent="0.25">
      <c r="B5494" t="s">
        <v>2829</v>
      </c>
    </row>
    <row r="5495" spans="1:2" outlineLevel="1" collapsed="1" x14ac:dyDescent="0.25">
      <c r="A5495" s="3" t="s">
        <v>22476</v>
      </c>
      <c r="B5495">
        <f>SUBTOTAL(3,B5488:B5494)</f>
        <v>7</v>
      </c>
    </row>
    <row r="5496" spans="1:2" hidden="1" outlineLevel="2" x14ac:dyDescent="0.25">
      <c r="B5496" t="s">
        <v>20577</v>
      </c>
    </row>
    <row r="5497" spans="1:2" outlineLevel="1" collapsed="1" x14ac:dyDescent="0.25">
      <c r="A5497" s="3" t="s">
        <v>22477</v>
      </c>
      <c r="B5497">
        <f>SUBTOTAL(3,B5496:B5496)</f>
        <v>1</v>
      </c>
    </row>
    <row r="5498" spans="1:2" hidden="1" outlineLevel="2" x14ac:dyDescent="0.25">
      <c r="B5498" t="s">
        <v>12650</v>
      </c>
    </row>
    <row r="5499" spans="1:2" outlineLevel="1" collapsed="1" x14ac:dyDescent="0.25">
      <c r="A5499" s="3" t="s">
        <v>22478</v>
      </c>
      <c r="B5499">
        <f>SUBTOTAL(3,B5498:B5498)</f>
        <v>1</v>
      </c>
    </row>
    <row r="5500" spans="1:2" hidden="1" outlineLevel="2" x14ac:dyDescent="0.25">
      <c r="B5500" t="s">
        <v>1685</v>
      </c>
    </row>
    <row r="5501" spans="1:2" hidden="1" outlineLevel="2" x14ac:dyDescent="0.25">
      <c r="B5501" t="s">
        <v>1685</v>
      </c>
    </row>
    <row r="5502" spans="1:2" outlineLevel="1" collapsed="1" x14ac:dyDescent="0.25">
      <c r="A5502" s="3" t="s">
        <v>22479</v>
      </c>
      <c r="B5502">
        <f>SUBTOTAL(3,B5500:B5501)</f>
        <v>2</v>
      </c>
    </row>
    <row r="5503" spans="1:2" hidden="1" outlineLevel="2" x14ac:dyDescent="0.25">
      <c r="B5503" t="s">
        <v>3025</v>
      </c>
    </row>
    <row r="5504" spans="1:2" outlineLevel="1" collapsed="1" x14ac:dyDescent="0.25">
      <c r="A5504" s="3" t="s">
        <v>22480</v>
      </c>
      <c r="B5504">
        <f>SUBTOTAL(3,B5503:B5503)</f>
        <v>1</v>
      </c>
    </row>
    <row r="5505" spans="1:2" hidden="1" outlineLevel="2" x14ac:dyDescent="0.25">
      <c r="B5505" t="s">
        <v>7122</v>
      </c>
    </row>
    <row r="5506" spans="1:2" hidden="1" outlineLevel="2" x14ac:dyDescent="0.25">
      <c r="B5506" t="s">
        <v>7122</v>
      </c>
    </row>
    <row r="5507" spans="1:2" outlineLevel="1" collapsed="1" x14ac:dyDescent="0.25">
      <c r="A5507" s="3" t="s">
        <v>22481</v>
      </c>
      <c r="B5507">
        <f>SUBTOTAL(3,B5505:B5506)</f>
        <v>2</v>
      </c>
    </row>
    <row r="5508" spans="1:2" hidden="1" outlineLevel="2" x14ac:dyDescent="0.25">
      <c r="B5508" t="s">
        <v>7945</v>
      </c>
    </row>
    <row r="5509" spans="1:2" outlineLevel="1" collapsed="1" x14ac:dyDescent="0.25">
      <c r="A5509" s="3" t="s">
        <v>22482</v>
      </c>
      <c r="B5509">
        <f>SUBTOTAL(3,B5508:B5508)</f>
        <v>1</v>
      </c>
    </row>
    <row r="5510" spans="1:2" hidden="1" outlineLevel="2" x14ac:dyDescent="0.25">
      <c r="B5510" t="s">
        <v>1478</v>
      </c>
    </row>
    <row r="5511" spans="1:2" hidden="1" outlineLevel="2" x14ac:dyDescent="0.25">
      <c r="B5511" t="s">
        <v>1478</v>
      </c>
    </row>
    <row r="5512" spans="1:2" hidden="1" outlineLevel="2" x14ac:dyDescent="0.25">
      <c r="B5512" t="s">
        <v>1478</v>
      </c>
    </row>
    <row r="5513" spans="1:2" outlineLevel="1" collapsed="1" x14ac:dyDescent="0.25">
      <c r="A5513" s="3" t="s">
        <v>22483</v>
      </c>
      <c r="B5513">
        <f>SUBTOTAL(3,B5510:B5512)</f>
        <v>3</v>
      </c>
    </row>
    <row r="5514" spans="1:2" hidden="1" outlineLevel="2" x14ac:dyDescent="0.25">
      <c r="B5514" t="s">
        <v>10524</v>
      </c>
    </row>
    <row r="5515" spans="1:2" outlineLevel="1" collapsed="1" x14ac:dyDescent="0.25">
      <c r="A5515" s="3" t="s">
        <v>22484</v>
      </c>
      <c r="B5515">
        <f>SUBTOTAL(3,B5514:B5514)</f>
        <v>1</v>
      </c>
    </row>
    <row r="5516" spans="1:2" hidden="1" outlineLevel="2" x14ac:dyDescent="0.25">
      <c r="B5516" t="s">
        <v>10748</v>
      </c>
    </row>
    <row r="5517" spans="1:2" outlineLevel="1" collapsed="1" x14ac:dyDescent="0.25">
      <c r="A5517" s="3" t="s">
        <v>22485</v>
      </c>
      <c r="B5517">
        <f>SUBTOTAL(3,B5516:B5516)</f>
        <v>1</v>
      </c>
    </row>
    <row r="5518" spans="1:2" hidden="1" outlineLevel="2" x14ac:dyDescent="0.25">
      <c r="B5518" t="s">
        <v>14625</v>
      </c>
    </row>
    <row r="5519" spans="1:2" outlineLevel="1" collapsed="1" x14ac:dyDescent="0.25">
      <c r="A5519" s="3" t="s">
        <v>22486</v>
      </c>
      <c r="B5519">
        <f>SUBTOTAL(3,B5518:B5518)</f>
        <v>1</v>
      </c>
    </row>
    <row r="5520" spans="1:2" hidden="1" outlineLevel="2" x14ac:dyDescent="0.25">
      <c r="B5520" t="s">
        <v>3069</v>
      </c>
    </row>
    <row r="5521" spans="1:2" outlineLevel="1" collapsed="1" x14ac:dyDescent="0.25">
      <c r="A5521" s="3" t="s">
        <v>22487</v>
      </c>
      <c r="B5521">
        <f>SUBTOTAL(3,B5520:B5520)</f>
        <v>1</v>
      </c>
    </row>
    <row r="5522" spans="1:2" hidden="1" outlineLevel="2" x14ac:dyDescent="0.25">
      <c r="B5522" t="s">
        <v>53</v>
      </c>
    </row>
    <row r="5523" spans="1:2" hidden="1" outlineLevel="2" x14ac:dyDescent="0.25">
      <c r="B5523" t="s">
        <v>53</v>
      </c>
    </row>
    <row r="5524" spans="1:2" hidden="1" outlineLevel="2" x14ac:dyDescent="0.25">
      <c r="B5524" t="s">
        <v>53</v>
      </c>
    </row>
    <row r="5525" spans="1:2" hidden="1" outlineLevel="2" x14ac:dyDescent="0.25">
      <c r="B5525" t="s">
        <v>53</v>
      </c>
    </row>
    <row r="5526" spans="1:2" outlineLevel="1" collapsed="1" x14ac:dyDescent="0.25">
      <c r="A5526" s="3" t="s">
        <v>22488</v>
      </c>
      <c r="B5526">
        <f>SUBTOTAL(3,B5522:B5525)</f>
        <v>4</v>
      </c>
    </row>
    <row r="5527" spans="1:2" hidden="1" outlineLevel="2" x14ac:dyDescent="0.25">
      <c r="B5527" t="s">
        <v>3241</v>
      </c>
    </row>
    <row r="5528" spans="1:2" hidden="1" outlineLevel="2" x14ac:dyDescent="0.25">
      <c r="B5528" t="s">
        <v>3241</v>
      </c>
    </row>
    <row r="5529" spans="1:2" hidden="1" outlineLevel="2" x14ac:dyDescent="0.25">
      <c r="B5529" t="s">
        <v>3241</v>
      </c>
    </row>
    <row r="5530" spans="1:2" hidden="1" outlineLevel="2" x14ac:dyDescent="0.25">
      <c r="B5530" t="s">
        <v>3241</v>
      </c>
    </row>
    <row r="5531" spans="1:2" hidden="1" outlineLevel="2" x14ac:dyDescent="0.25">
      <c r="B5531" t="s">
        <v>3241</v>
      </c>
    </row>
    <row r="5532" spans="1:2" hidden="1" outlineLevel="2" x14ac:dyDescent="0.25">
      <c r="B5532" t="s">
        <v>3241</v>
      </c>
    </row>
    <row r="5533" spans="1:2" hidden="1" outlineLevel="2" x14ac:dyDescent="0.25">
      <c r="B5533" t="s">
        <v>3241</v>
      </c>
    </row>
    <row r="5534" spans="1:2" hidden="1" outlineLevel="2" x14ac:dyDescent="0.25">
      <c r="B5534" t="s">
        <v>3241</v>
      </c>
    </row>
    <row r="5535" spans="1:2" outlineLevel="1" collapsed="1" x14ac:dyDescent="0.25">
      <c r="A5535" s="3" t="s">
        <v>22489</v>
      </c>
      <c r="B5535">
        <f>SUBTOTAL(3,B5527:B5534)</f>
        <v>8</v>
      </c>
    </row>
    <row r="5536" spans="1:2" hidden="1" outlineLevel="2" x14ac:dyDescent="0.25">
      <c r="B5536" t="s">
        <v>15296</v>
      </c>
    </row>
    <row r="5537" spans="1:2" outlineLevel="1" collapsed="1" x14ac:dyDescent="0.25">
      <c r="A5537" s="3" t="s">
        <v>22490</v>
      </c>
      <c r="B5537">
        <f>SUBTOTAL(3,B5536:B5536)</f>
        <v>1</v>
      </c>
    </row>
    <row r="5538" spans="1:2" hidden="1" outlineLevel="2" x14ac:dyDescent="0.25">
      <c r="B5538" t="s">
        <v>597</v>
      </c>
    </row>
    <row r="5539" spans="1:2" outlineLevel="1" collapsed="1" x14ac:dyDescent="0.25">
      <c r="A5539" s="3" t="s">
        <v>22491</v>
      </c>
      <c r="B5539">
        <f>SUBTOTAL(3,B5538:B5538)</f>
        <v>1</v>
      </c>
    </row>
    <row r="5540" spans="1:2" hidden="1" outlineLevel="2" x14ac:dyDescent="0.25">
      <c r="B5540" t="s">
        <v>18377</v>
      </c>
    </row>
    <row r="5541" spans="1:2" outlineLevel="1" collapsed="1" x14ac:dyDescent="0.25">
      <c r="A5541" s="3" t="s">
        <v>22492</v>
      </c>
      <c r="B5541">
        <f>SUBTOTAL(3,B5540:B5540)</f>
        <v>1</v>
      </c>
    </row>
    <row r="5542" spans="1:2" hidden="1" outlineLevel="2" x14ac:dyDescent="0.25">
      <c r="B5542" t="s">
        <v>18337</v>
      </c>
    </row>
    <row r="5543" spans="1:2" outlineLevel="1" collapsed="1" x14ac:dyDescent="0.25">
      <c r="A5543" s="3" t="s">
        <v>22493</v>
      </c>
      <c r="B5543">
        <f>SUBTOTAL(3,B5542:B5542)</f>
        <v>1</v>
      </c>
    </row>
    <row r="5544" spans="1:2" hidden="1" outlineLevel="2" x14ac:dyDescent="0.25">
      <c r="B5544" t="s">
        <v>1349</v>
      </c>
    </row>
    <row r="5545" spans="1:2" hidden="1" outlineLevel="2" x14ac:dyDescent="0.25">
      <c r="B5545" t="s">
        <v>1349</v>
      </c>
    </row>
    <row r="5546" spans="1:2" outlineLevel="1" collapsed="1" x14ac:dyDescent="0.25">
      <c r="A5546" s="3" t="s">
        <v>22494</v>
      </c>
      <c r="B5546">
        <f>SUBTOTAL(3,B5544:B5545)</f>
        <v>2</v>
      </c>
    </row>
    <row r="5547" spans="1:2" hidden="1" outlineLevel="2" x14ac:dyDescent="0.25">
      <c r="B5547" t="s">
        <v>7281</v>
      </c>
    </row>
    <row r="5548" spans="1:2" hidden="1" outlineLevel="2" x14ac:dyDescent="0.25">
      <c r="B5548" t="s">
        <v>7281</v>
      </c>
    </row>
    <row r="5549" spans="1:2" outlineLevel="1" collapsed="1" x14ac:dyDescent="0.25">
      <c r="A5549" s="3" t="s">
        <v>22495</v>
      </c>
      <c r="B5549">
        <f>SUBTOTAL(3,B5547:B5548)</f>
        <v>2</v>
      </c>
    </row>
    <row r="5550" spans="1:2" hidden="1" outlineLevel="2" x14ac:dyDescent="0.25">
      <c r="B5550" t="s">
        <v>6308</v>
      </c>
    </row>
    <row r="5551" spans="1:2" hidden="1" outlineLevel="2" x14ac:dyDescent="0.25">
      <c r="B5551" t="s">
        <v>6308</v>
      </c>
    </row>
    <row r="5552" spans="1:2" outlineLevel="1" collapsed="1" x14ac:dyDescent="0.25">
      <c r="A5552" s="3" t="s">
        <v>22496</v>
      </c>
      <c r="B5552">
        <f>SUBTOTAL(3,B5550:B5551)</f>
        <v>2</v>
      </c>
    </row>
    <row r="5553" spans="1:2" hidden="1" outlineLevel="2" x14ac:dyDescent="0.25">
      <c r="B5553" t="s">
        <v>2223</v>
      </c>
    </row>
    <row r="5554" spans="1:2" outlineLevel="1" collapsed="1" x14ac:dyDescent="0.25">
      <c r="A5554" s="3" t="s">
        <v>22497</v>
      </c>
      <c r="B5554">
        <f>SUBTOTAL(3,B5553:B5553)</f>
        <v>1</v>
      </c>
    </row>
    <row r="5555" spans="1:2" hidden="1" outlineLevel="2" x14ac:dyDescent="0.25">
      <c r="B5555" t="s">
        <v>3575</v>
      </c>
    </row>
    <row r="5556" spans="1:2" outlineLevel="1" collapsed="1" x14ac:dyDescent="0.25">
      <c r="A5556" s="3" t="s">
        <v>22498</v>
      </c>
      <c r="B5556">
        <f>SUBTOTAL(3,B5555:B5555)</f>
        <v>1</v>
      </c>
    </row>
    <row r="5557" spans="1:2" hidden="1" outlineLevel="2" x14ac:dyDescent="0.25">
      <c r="B5557" t="s">
        <v>6368</v>
      </c>
    </row>
    <row r="5558" spans="1:2" outlineLevel="1" collapsed="1" x14ac:dyDescent="0.25">
      <c r="A5558" s="3" t="s">
        <v>22499</v>
      </c>
      <c r="B5558">
        <f>SUBTOTAL(3,B5557:B5557)</f>
        <v>1</v>
      </c>
    </row>
    <row r="5559" spans="1:2" hidden="1" outlineLevel="2" x14ac:dyDescent="0.25">
      <c r="B5559" t="s">
        <v>6584</v>
      </c>
    </row>
    <row r="5560" spans="1:2" outlineLevel="1" collapsed="1" x14ac:dyDescent="0.25">
      <c r="A5560" s="3" t="s">
        <v>22500</v>
      </c>
      <c r="B5560">
        <f>SUBTOTAL(3,B5559:B5559)</f>
        <v>1</v>
      </c>
    </row>
    <row r="5561" spans="1:2" hidden="1" outlineLevel="2" x14ac:dyDescent="0.25">
      <c r="B5561" t="s">
        <v>2679</v>
      </c>
    </row>
    <row r="5562" spans="1:2" hidden="1" outlineLevel="2" x14ac:dyDescent="0.25">
      <c r="B5562" t="s">
        <v>2679</v>
      </c>
    </row>
    <row r="5563" spans="1:2" outlineLevel="1" collapsed="1" x14ac:dyDescent="0.25">
      <c r="A5563" s="3" t="s">
        <v>22501</v>
      </c>
      <c r="B5563">
        <f>SUBTOTAL(3,B5561:B5562)</f>
        <v>2</v>
      </c>
    </row>
    <row r="5564" spans="1:2" hidden="1" outlineLevel="2" x14ac:dyDescent="0.25">
      <c r="B5564" t="s">
        <v>8140</v>
      </c>
    </row>
    <row r="5565" spans="1:2" outlineLevel="1" collapsed="1" x14ac:dyDescent="0.25">
      <c r="A5565" s="3" t="s">
        <v>22502</v>
      </c>
      <c r="B5565">
        <f>SUBTOTAL(3,B5564:B5564)</f>
        <v>1</v>
      </c>
    </row>
    <row r="5566" spans="1:2" hidden="1" outlineLevel="2" x14ac:dyDescent="0.25">
      <c r="B5566" t="s">
        <v>4871</v>
      </c>
    </row>
    <row r="5567" spans="1:2" hidden="1" outlineLevel="2" x14ac:dyDescent="0.25">
      <c r="B5567" t="s">
        <v>4871</v>
      </c>
    </row>
    <row r="5568" spans="1:2" hidden="1" outlineLevel="2" x14ac:dyDescent="0.25">
      <c r="B5568" t="s">
        <v>4871</v>
      </c>
    </row>
    <row r="5569" spans="1:2" hidden="1" outlineLevel="2" x14ac:dyDescent="0.25">
      <c r="B5569" t="s">
        <v>4871</v>
      </c>
    </row>
    <row r="5570" spans="1:2" outlineLevel="1" collapsed="1" x14ac:dyDescent="0.25">
      <c r="A5570" s="3" t="s">
        <v>22503</v>
      </c>
      <c r="B5570">
        <f>SUBTOTAL(3,B5566:B5569)</f>
        <v>4</v>
      </c>
    </row>
    <row r="5571" spans="1:2" hidden="1" outlineLevel="2" x14ac:dyDescent="0.25">
      <c r="B5571" t="s">
        <v>7193</v>
      </c>
    </row>
    <row r="5572" spans="1:2" outlineLevel="1" collapsed="1" x14ac:dyDescent="0.25">
      <c r="A5572" s="3" t="s">
        <v>22504</v>
      </c>
      <c r="B5572">
        <f>SUBTOTAL(3,B5571:B5571)</f>
        <v>1</v>
      </c>
    </row>
    <row r="5573" spans="1:2" hidden="1" outlineLevel="2" x14ac:dyDescent="0.25">
      <c r="B5573" t="s">
        <v>803</v>
      </c>
    </row>
    <row r="5574" spans="1:2" outlineLevel="1" collapsed="1" x14ac:dyDescent="0.25">
      <c r="A5574" s="3" t="s">
        <v>22505</v>
      </c>
      <c r="B5574">
        <f>SUBTOTAL(3,B5573:B5573)</f>
        <v>1</v>
      </c>
    </row>
    <row r="5575" spans="1:2" hidden="1" outlineLevel="2" x14ac:dyDescent="0.25">
      <c r="B5575" t="s">
        <v>3914</v>
      </c>
    </row>
    <row r="5576" spans="1:2" outlineLevel="1" collapsed="1" x14ac:dyDescent="0.25">
      <c r="A5576" s="3" t="s">
        <v>22506</v>
      </c>
      <c r="B5576">
        <f>SUBTOTAL(3,B5575:B5575)</f>
        <v>1</v>
      </c>
    </row>
    <row r="5577" spans="1:2" hidden="1" outlineLevel="2" x14ac:dyDescent="0.25">
      <c r="B5577" t="s">
        <v>4066</v>
      </c>
    </row>
    <row r="5578" spans="1:2" outlineLevel="1" collapsed="1" x14ac:dyDescent="0.25">
      <c r="A5578" s="3" t="s">
        <v>22507</v>
      </c>
      <c r="B5578">
        <f>SUBTOTAL(3,B5577:B5577)</f>
        <v>1</v>
      </c>
    </row>
    <row r="5579" spans="1:2" hidden="1" outlineLevel="2" x14ac:dyDescent="0.25">
      <c r="B5579" t="s">
        <v>8565</v>
      </c>
    </row>
    <row r="5580" spans="1:2" outlineLevel="1" collapsed="1" x14ac:dyDescent="0.25">
      <c r="A5580" s="3" t="s">
        <v>22508</v>
      </c>
      <c r="B5580">
        <f>SUBTOTAL(3,B5579:B5579)</f>
        <v>1</v>
      </c>
    </row>
    <row r="5581" spans="1:2" hidden="1" outlineLevel="2" x14ac:dyDescent="0.25">
      <c r="B5581" t="s">
        <v>1169</v>
      </c>
    </row>
    <row r="5582" spans="1:2" hidden="1" outlineLevel="2" x14ac:dyDescent="0.25">
      <c r="B5582" t="s">
        <v>1169</v>
      </c>
    </row>
    <row r="5583" spans="1:2" outlineLevel="1" collapsed="1" x14ac:dyDescent="0.25">
      <c r="A5583" s="3" t="s">
        <v>22509</v>
      </c>
      <c r="B5583">
        <f>SUBTOTAL(3,B5581:B5582)</f>
        <v>2</v>
      </c>
    </row>
    <row r="5584" spans="1:2" hidden="1" outlineLevel="2" x14ac:dyDescent="0.25">
      <c r="B5584" t="s">
        <v>15179</v>
      </c>
    </row>
    <row r="5585" spans="1:2" outlineLevel="1" collapsed="1" x14ac:dyDescent="0.25">
      <c r="A5585" s="3" t="s">
        <v>22510</v>
      </c>
      <c r="B5585">
        <f>SUBTOTAL(3,B5584:B5584)</f>
        <v>1</v>
      </c>
    </row>
    <row r="5586" spans="1:2" hidden="1" outlineLevel="2" x14ac:dyDescent="0.25">
      <c r="B5586" t="s">
        <v>17313</v>
      </c>
    </row>
    <row r="5587" spans="1:2" outlineLevel="1" collapsed="1" x14ac:dyDescent="0.25">
      <c r="A5587" s="3" t="s">
        <v>22511</v>
      </c>
      <c r="B5587">
        <f>SUBTOTAL(3,B5586:B5586)</f>
        <v>1</v>
      </c>
    </row>
    <row r="5588" spans="1:2" hidden="1" outlineLevel="2" x14ac:dyDescent="0.25">
      <c r="B5588" t="s">
        <v>4168</v>
      </c>
    </row>
    <row r="5589" spans="1:2" outlineLevel="1" collapsed="1" x14ac:dyDescent="0.25">
      <c r="A5589" s="3" t="s">
        <v>22512</v>
      </c>
      <c r="B5589">
        <f>SUBTOTAL(3,B5588:B5588)</f>
        <v>1</v>
      </c>
    </row>
    <row r="5590" spans="1:2" hidden="1" outlineLevel="2" x14ac:dyDescent="0.25">
      <c r="B5590" t="s">
        <v>6524</v>
      </c>
    </row>
    <row r="5591" spans="1:2" hidden="1" outlineLevel="2" x14ac:dyDescent="0.25">
      <c r="B5591" t="s">
        <v>6524</v>
      </c>
    </row>
    <row r="5592" spans="1:2" hidden="1" outlineLevel="2" x14ac:dyDescent="0.25">
      <c r="B5592" t="s">
        <v>6524</v>
      </c>
    </row>
    <row r="5593" spans="1:2" outlineLevel="1" collapsed="1" x14ac:dyDescent="0.25">
      <c r="A5593" s="3" t="s">
        <v>22513</v>
      </c>
      <c r="B5593">
        <f>SUBTOTAL(3,B5590:B5592)</f>
        <v>3</v>
      </c>
    </row>
    <row r="5594" spans="1:2" hidden="1" outlineLevel="2" x14ac:dyDescent="0.25">
      <c r="B5594" t="s">
        <v>18393</v>
      </c>
    </row>
    <row r="5595" spans="1:2" outlineLevel="1" collapsed="1" x14ac:dyDescent="0.25">
      <c r="A5595" s="3" t="s">
        <v>22514</v>
      </c>
      <c r="B5595">
        <f>SUBTOTAL(3,B5594:B5594)</f>
        <v>1</v>
      </c>
    </row>
    <row r="5596" spans="1:2" hidden="1" outlineLevel="2" x14ac:dyDescent="0.25">
      <c r="B5596" t="s">
        <v>5177</v>
      </c>
    </row>
    <row r="5597" spans="1:2" outlineLevel="1" collapsed="1" x14ac:dyDescent="0.25">
      <c r="A5597" s="3" t="s">
        <v>22515</v>
      </c>
      <c r="B5597">
        <f>SUBTOTAL(3,B5596:B5596)</f>
        <v>1</v>
      </c>
    </row>
    <row r="5598" spans="1:2" hidden="1" outlineLevel="2" x14ac:dyDescent="0.25">
      <c r="B5598" t="s">
        <v>5965</v>
      </c>
    </row>
    <row r="5599" spans="1:2" outlineLevel="1" collapsed="1" x14ac:dyDescent="0.25">
      <c r="A5599" s="3" t="s">
        <v>22516</v>
      </c>
      <c r="B5599">
        <f>SUBTOTAL(3,B5598:B5598)</f>
        <v>1</v>
      </c>
    </row>
    <row r="5600" spans="1:2" hidden="1" outlineLevel="2" x14ac:dyDescent="0.25">
      <c r="B5600" t="s">
        <v>12066</v>
      </c>
    </row>
    <row r="5601" spans="1:2" outlineLevel="1" collapsed="1" x14ac:dyDescent="0.25">
      <c r="A5601" s="3" t="s">
        <v>22517</v>
      </c>
      <c r="B5601">
        <f>SUBTOTAL(3,B5600:B5600)</f>
        <v>1</v>
      </c>
    </row>
    <row r="5602" spans="1:2" hidden="1" outlineLevel="2" x14ac:dyDescent="0.25">
      <c r="B5602" t="s">
        <v>659</v>
      </c>
    </row>
    <row r="5603" spans="1:2" hidden="1" outlineLevel="2" x14ac:dyDescent="0.25">
      <c r="B5603" t="s">
        <v>659</v>
      </c>
    </row>
    <row r="5604" spans="1:2" hidden="1" outlineLevel="2" x14ac:dyDescent="0.25">
      <c r="B5604" t="s">
        <v>659</v>
      </c>
    </row>
    <row r="5605" spans="1:2" outlineLevel="1" collapsed="1" x14ac:dyDescent="0.25">
      <c r="A5605" s="3" t="s">
        <v>22518</v>
      </c>
      <c r="B5605">
        <f>SUBTOTAL(3,B5602:B5604)</f>
        <v>3</v>
      </c>
    </row>
    <row r="5606" spans="1:2" hidden="1" outlineLevel="2" x14ac:dyDescent="0.25">
      <c r="B5606" t="s">
        <v>6047</v>
      </c>
    </row>
    <row r="5607" spans="1:2" hidden="1" outlineLevel="2" x14ac:dyDescent="0.25">
      <c r="B5607" t="s">
        <v>6047</v>
      </c>
    </row>
    <row r="5608" spans="1:2" outlineLevel="1" collapsed="1" x14ac:dyDescent="0.25">
      <c r="A5608" s="3" t="s">
        <v>22519</v>
      </c>
      <c r="B5608">
        <f>SUBTOTAL(3,B5606:B5607)</f>
        <v>2</v>
      </c>
    </row>
    <row r="5609" spans="1:2" hidden="1" outlineLevel="2" x14ac:dyDescent="0.25">
      <c r="B5609" t="s">
        <v>2476</v>
      </c>
    </row>
    <row r="5610" spans="1:2" hidden="1" outlineLevel="2" x14ac:dyDescent="0.25">
      <c r="B5610" t="s">
        <v>2476</v>
      </c>
    </row>
    <row r="5611" spans="1:2" outlineLevel="1" collapsed="1" x14ac:dyDescent="0.25">
      <c r="A5611" s="3" t="s">
        <v>22520</v>
      </c>
      <c r="B5611">
        <f>SUBTOTAL(3,B5609:B5610)</f>
        <v>2</v>
      </c>
    </row>
    <row r="5612" spans="1:2" hidden="1" outlineLevel="2" x14ac:dyDescent="0.25">
      <c r="B5612" t="s">
        <v>11070</v>
      </c>
    </row>
    <row r="5613" spans="1:2" outlineLevel="1" collapsed="1" x14ac:dyDescent="0.25">
      <c r="A5613" s="3" t="s">
        <v>22521</v>
      </c>
      <c r="B5613">
        <f>SUBTOTAL(3,B5612:B5612)</f>
        <v>1</v>
      </c>
    </row>
    <row r="5614" spans="1:2" hidden="1" outlineLevel="2" x14ac:dyDescent="0.25">
      <c r="B5614" t="s">
        <v>4111</v>
      </c>
    </row>
    <row r="5615" spans="1:2" outlineLevel="1" collapsed="1" x14ac:dyDescent="0.25">
      <c r="A5615" s="3" t="s">
        <v>22522</v>
      </c>
      <c r="B5615">
        <f>SUBTOTAL(3,B5614:B5614)</f>
        <v>1</v>
      </c>
    </row>
    <row r="5616" spans="1:2" hidden="1" outlineLevel="2" x14ac:dyDescent="0.25">
      <c r="B5616" t="s">
        <v>2774</v>
      </c>
    </row>
    <row r="5617" spans="1:2" hidden="1" outlineLevel="2" x14ac:dyDescent="0.25">
      <c r="B5617" t="s">
        <v>2774</v>
      </c>
    </row>
    <row r="5618" spans="1:2" outlineLevel="1" collapsed="1" x14ac:dyDescent="0.25">
      <c r="A5618" s="3" t="s">
        <v>22523</v>
      </c>
      <c r="B5618">
        <f>SUBTOTAL(3,B5616:B5617)</f>
        <v>2</v>
      </c>
    </row>
    <row r="5619" spans="1:2" hidden="1" outlineLevel="2" x14ac:dyDescent="0.25">
      <c r="B5619" t="s">
        <v>5494</v>
      </c>
    </row>
    <row r="5620" spans="1:2" outlineLevel="1" collapsed="1" x14ac:dyDescent="0.25">
      <c r="A5620" s="3" t="s">
        <v>22524</v>
      </c>
      <c r="B5620">
        <f>SUBTOTAL(3,B5619:B5619)</f>
        <v>1</v>
      </c>
    </row>
    <row r="5621" spans="1:2" hidden="1" outlineLevel="2" x14ac:dyDescent="0.25">
      <c r="B5621" t="s">
        <v>20605</v>
      </c>
    </row>
    <row r="5622" spans="1:2" outlineLevel="1" collapsed="1" x14ac:dyDescent="0.25">
      <c r="A5622" s="3" t="s">
        <v>22525</v>
      </c>
      <c r="B5622">
        <f>SUBTOTAL(3,B5621:B5621)</f>
        <v>1</v>
      </c>
    </row>
    <row r="5623" spans="1:2" hidden="1" outlineLevel="2" x14ac:dyDescent="0.25">
      <c r="B5623" t="s">
        <v>19468</v>
      </c>
    </row>
    <row r="5624" spans="1:2" hidden="1" outlineLevel="2" x14ac:dyDescent="0.25">
      <c r="B5624" t="s">
        <v>19468</v>
      </c>
    </row>
    <row r="5625" spans="1:2" outlineLevel="1" collapsed="1" x14ac:dyDescent="0.25">
      <c r="A5625" s="3" t="s">
        <v>22526</v>
      </c>
      <c r="B5625">
        <f>SUBTOTAL(3,B5623:B5624)</f>
        <v>2</v>
      </c>
    </row>
    <row r="5626" spans="1:2" hidden="1" outlineLevel="2" x14ac:dyDescent="0.25">
      <c r="B5626" t="s">
        <v>3040</v>
      </c>
    </row>
    <row r="5627" spans="1:2" outlineLevel="1" collapsed="1" x14ac:dyDescent="0.25">
      <c r="A5627" s="3" t="s">
        <v>22527</v>
      </c>
      <c r="B5627">
        <f>SUBTOTAL(3,B5626:B5626)</f>
        <v>1</v>
      </c>
    </row>
    <row r="5628" spans="1:2" hidden="1" outlineLevel="2" x14ac:dyDescent="0.25">
      <c r="B5628" t="s">
        <v>3603</v>
      </c>
    </row>
    <row r="5629" spans="1:2" hidden="1" outlineLevel="2" x14ac:dyDescent="0.25">
      <c r="B5629" t="s">
        <v>3603</v>
      </c>
    </row>
    <row r="5630" spans="1:2" hidden="1" outlineLevel="2" x14ac:dyDescent="0.25">
      <c r="B5630" t="s">
        <v>3603</v>
      </c>
    </row>
    <row r="5631" spans="1:2" outlineLevel="1" collapsed="1" x14ac:dyDescent="0.25">
      <c r="A5631" s="3" t="s">
        <v>22528</v>
      </c>
      <c r="B5631">
        <f>SUBTOTAL(3,B5628:B5630)</f>
        <v>3</v>
      </c>
    </row>
    <row r="5632" spans="1:2" hidden="1" outlineLevel="2" x14ac:dyDescent="0.25">
      <c r="B5632" t="s">
        <v>10649</v>
      </c>
    </row>
    <row r="5633" spans="1:2" outlineLevel="1" collapsed="1" x14ac:dyDescent="0.25">
      <c r="A5633" s="3" t="s">
        <v>22529</v>
      </c>
      <c r="B5633">
        <f>SUBTOTAL(3,B5632:B5632)</f>
        <v>1</v>
      </c>
    </row>
    <row r="5634" spans="1:2" hidden="1" outlineLevel="2" x14ac:dyDescent="0.25">
      <c r="B5634" t="s">
        <v>9579</v>
      </c>
    </row>
    <row r="5635" spans="1:2" outlineLevel="1" collapsed="1" x14ac:dyDescent="0.25">
      <c r="A5635" s="3" t="s">
        <v>22530</v>
      </c>
      <c r="B5635">
        <f>SUBTOTAL(3,B5634:B5634)</f>
        <v>1</v>
      </c>
    </row>
    <row r="5636" spans="1:2" hidden="1" outlineLevel="2" x14ac:dyDescent="0.25">
      <c r="B5636" t="s">
        <v>6734</v>
      </c>
    </row>
    <row r="5637" spans="1:2" outlineLevel="1" collapsed="1" x14ac:dyDescent="0.25">
      <c r="A5637" s="3" t="s">
        <v>22531</v>
      </c>
      <c r="B5637">
        <f>SUBTOTAL(3,B5636:B5636)</f>
        <v>1</v>
      </c>
    </row>
    <row r="5638" spans="1:2" hidden="1" outlineLevel="2" x14ac:dyDescent="0.25">
      <c r="B5638" t="s">
        <v>7050</v>
      </c>
    </row>
    <row r="5639" spans="1:2" outlineLevel="1" collapsed="1" x14ac:dyDescent="0.25">
      <c r="A5639" s="3" t="s">
        <v>22532</v>
      </c>
      <c r="B5639">
        <f>SUBTOTAL(3,B5638:B5638)</f>
        <v>1</v>
      </c>
    </row>
    <row r="5640" spans="1:2" hidden="1" outlineLevel="2" x14ac:dyDescent="0.25">
      <c r="B5640" t="s">
        <v>13975</v>
      </c>
    </row>
    <row r="5641" spans="1:2" outlineLevel="1" collapsed="1" x14ac:dyDescent="0.25">
      <c r="A5641" s="3" t="s">
        <v>22533</v>
      </c>
      <c r="B5641">
        <f>SUBTOTAL(3,B5640:B5640)</f>
        <v>1</v>
      </c>
    </row>
    <row r="5642" spans="1:2" hidden="1" outlineLevel="2" x14ac:dyDescent="0.25">
      <c r="B5642" t="s">
        <v>19938</v>
      </c>
    </row>
    <row r="5643" spans="1:2" outlineLevel="1" collapsed="1" x14ac:dyDescent="0.25">
      <c r="A5643" s="3" t="s">
        <v>22534</v>
      </c>
      <c r="B5643">
        <f>SUBTOTAL(3,B5642:B5642)</f>
        <v>1</v>
      </c>
    </row>
    <row r="5644" spans="1:2" hidden="1" outlineLevel="2" x14ac:dyDescent="0.25">
      <c r="B5644" t="s">
        <v>17893</v>
      </c>
    </row>
    <row r="5645" spans="1:2" outlineLevel="1" collapsed="1" x14ac:dyDescent="0.25">
      <c r="A5645" s="3" t="s">
        <v>22535</v>
      </c>
      <c r="B5645">
        <f>SUBTOTAL(3,B5644:B5644)</f>
        <v>1</v>
      </c>
    </row>
    <row r="5646" spans="1:2" hidden="1" outlineLevel="2" x14ac:dyDescent="0.25">
      <c r="B5646" t="s">
        <v>16306</v>
      </c>
    </row>
    <row r="5647" spans="1:2" outlineLevel="1" collapsed="1" x14ac:dyDescent="0.25">
      <c r="A5647" s="3" t="s">
        <v>22536</v>
      </c>
      <c r="B5647">
        <f>SUBTOTAL(3,B5646:B5646)</f>
        <v>1</v>
      </c>
    </row>
    <row r="5648" spans="1:2" hidden="1" outlineLevel="2" x14ac:dyDescent="0.25">
      <c r="B5648" t="s">
        <v>10409</v>
      </c>
    </row>
    <row r="5649" spans="1:2" outlineLevel="1" collapsed="1" x14ac:dyDescent="0.25">
      <c r="A5649" s="3" t="s">
        <v>22537</v>
      </c>
      <c r="B5649">
        <f>SUBTOTAL(3,B5648:B5648)</f>
        <v>1</v>
      </c>
    </row>
    <row r="5650" spans="1:2" hidden="1" outlineLevel="2" x14ac:dyDescent="0.25">
      <c r="B5650" t="s">
        <v>2896</v>
      </c>
    </row>
    <row r="5651" spans="1:2" hidden="1" outlineLevel="2" x14ac:dyDescent="0.25">
      <c r="B5651" t="s">
        <v>2896</v>
      </c>
    </row>
    <row r="5652" spans="1:2" hidden="1" outlineLevel="2" x14ac:dyDescent="0.25">
      <c r="B5652" t="s">
        <v>2896</v>
      </c>
    </row>
    <row r="5653" spans="1:2" hidden="1" outlineLevel="2" x14ac:dyDescent="0.25">
      <c r="B5653" t="s">
        <v>2896</v>
      </c>
    </row>
    <row r="5654" spans="1:2" outlineLevel="1" collapsed="1" x14ac:dyDescent="0.25">
      <c r="A5654" s="3" t="s">
        <v>22538</v>
      </c>
      <c r="B5654">
        <f>SUBTOTAL(3,B5650:B5653)</f>
        <v>4</v>
      </c>
    </row>
    <row r="5655" spans="1:2" hidden="1" outlineLevel="2" x14ac:dyDescent="0.25">
      <c r="B5655" t="s">
        <v>11728</v>
      </c>
    </row>
    <row r="5656" spans="1:2" outlineLevel="1" collapsed="1" x14ac:dyDescent="0.25">
      <c r="A5656" s="3" t="s">
        <v>22539</v>
      </c>
      <c r="B5656">
        <f>SUBTOTAL(3,B5655:B5655)</f>
        <v>1</v>
      </c>
    </row>
    <row r="5657" spans="1:2" hidden="1" outlineLevel="2" x14ac:dyDescent="0.25">
      <c r="B5657" t="s">
        <v>18030</v>
      </c>
    </row>
    <row r="5658" spans="1:2" outlineLevel="1" collapsed="1" x14ac:dyDescent="0.25">
      <c r="A5658" s="3" t="s">
        <v>22540</v>
      </c>
      <c r="B5658">
        <f>SUBTOTAL(3,B5657:B5657)</f>
        <v>1</v>
      </c>
    </row>
    <row r="5659" spans="1:2" hidden="1" outlineLevel="2" x14ac:dyDescent="0.25">
      <c r="B5659" t="s">
        <v>1788</v>
      </c>
    </row>
    <row r="5660" spans="1:2" hidden="1" outlineLevel="2" x14ac:dyDescent="0.25">
      <c r="B5660" t="s">
        <v>1788</v>
      </c>
    </row>
    <row r="5661" spans="1:2" hidden="1" outlineLevel="2" x14ac:dyDescent="0.25">
      <c r="B5661" t="s">
        <v>1788</v>
      </c>
    </row>
    <row r="5662" spans="1:2" outlineLevel="1" collapsed="1" x14ac:dyDescent="0.25">
      <c r="A5662" s="3" t="s">
        <v>22541</v>
      </c>
      <c r="B5662">
        <f>SUBTOTAL(3,B5659:B5661)</f>
        <v>3</v>
      </c>
    </row>
    <row r="5663" spans="1:2" hidden="1" outlineLevel="2" x14ac:dyDescent="0.25">
      <c r="B5663" t="s">
        <v>9105</v>
      </c>
    </row>
    <row r="5664" spans="1:2" hidden="1" outlineLevel="2" x14ac:dyDescent="0.25">
      <c r="B5664" t="s">
        <v>9105</v>
      </c>
    </row>
    <row r="5665" spans="1:2" outlineLevel="1" collapsed="1" x14ac:dyDescent="0.25">
      <c r="A5665" s="3" t="s">
        <v>22542</v>
      </c>
      <c r="B5665">
        <f>SUBTOTAL(3,B5663:B5664)</f>
        <v>2</v>
      </c>
    </row>
    <row r="5666" spans="1:2" hidden="1" outlineLevel="2" x14ac:dyDescent="0.25">
      <c r="B5666" t="s">
        <v>14221</v>
      </c>
    </row>
    <row r="5667" spans="1:2" hidden="1" outlineLevel="2" x14ac:dyDescent="0.25">
      <c r="B5667" t="s">
        <v>14221</v>
      </c>
    </row>
    <row r="5668" spans="1:2" outlineLevel="1" collapsed="1" x14ac:dyDescent="0.25">
      <c r="A5668" s="3" t="s">
        <v>22543</v>
      </c>
      <c r="B5668">
        <f>SUBTOTAL(3,B5666:B5667)</f>
        <v>2</v>
      </c>
    </row>
    <row r="5669" spans="1:2" hidden="1" outlineLevel="2" x14ac:dyDescent="0.25">
      <c r="B5669" t="s">
        <v>18703</v>
      </c>
    </row>
    <row r="5670" spans="1:2" hidden="1" outlineLevel="2" x14ac:dyDescent="0.25">
      <c r="B5670" t="s">
        <v>18703</v>
      </c>
    </row>
    <row r="5671" spans="1:2" outlineLevel="1" collapsed="1" x14ac:dyDescent="0.25">
      <c r="A5671" s="3" t="s">
        <v>22544</v>
      </c>
      <c r="B5671">
        <f>SUBTOTAL(3,B5669:B5670)</f>
        <v>2</v>
      </c>
    </row>
    <row r="5672" spans="1:2" hidden="1" outlineLevel="2" x14ac:dyDescent="0.25">
      <c r="B5672" t="s">
        <v>10472</v>
      </c>
    </row>
    <row r="5673" spans="1:2" hidden="1" outlineLevel="2" x14ac:dyDescent="0.25">
      <c r="B5673" t="s">
        <v>10472</v>
      </c>
    </row>
    <row r="5674" spans="1:2" outlineLevel="1" collapsed="1" x14ac:dyDescent="0.25">
      <c r="A5674" s="3" t="s">
        <v>22545</v>
      </c>
      <c r="B5674">
        <f>SUBTOTAL(3,B5672:B5673)</f>
        <v>2</v>
      </c>
    </row>
    <row r="5675" spans="1:2" hidden="1" outlineLevel="2" x14ac:dyDescent="0.25">
      <c r="B5675" t="s">
        <v>17790</v>
      </c>
    </row>
    <row r="5676" spans="1:2" outlineLevel="1" collapsed="1" x14ac:dyDescent="0.25">
      <c r="A5676" s="3" t="s">
        <v>22546</v>
      </c>
      <c r="B5676">
        <f>SUBTOTAL(3,B5675:B5675)</f>
        <v>1</v>
      </c>
    </row>
    <row r="5677" spans="1:2" hidden="1" outlineLevel="2" x14ac:dyDescent="0.25">
      <c r="B5677" t="s">
        <v>1339</v>
      </c>
    </row>
    <row r="5678" spans="1:2" hidden="1" outlineLevel="2" x14ac:dyDescent="0.25">
      <c r="B5678" t="s">
        <v>1339</v>
      </c>
    </row>
    <row r="5679" spans="1:2" outlineLevel="1" collapsed="1" x14ac:dyDescent="0.25">
      <c r="A5679" s="3" t="s">
        <v>22547</v>
      </c>
      <c r="B5679">
        <f>SUBTOTAL(3,B5677:B5678)</f>
        <v>2</v>
      </c>
    </row>
    <row r="5680" spans="1:2" hidden="1" outlineLevel="2" x14ac:dyDescent="0.25">
      <c r="B5680" t="s">
        <v>81</v>
      </c>
    </row>
    <row r="5681" spans="1:2" hidden="1" outlineLevel="2" x14ac:dyDescent="0.25">
      <c r="B5681" t="s">
        <v>81</v>
      </c>
    </row>
    <row r="5682" spans="1:2" hidden="1" outlineLevel="2" x14ac:dyDescent="0.25">
      <c r="B5682" t="s">
        <v>81</v>
      </c>
    </row>
    <row r="5683" spans="1:2" outlineLevel="1" collapsed="1" x14ac:dyDescent="0.25">
      <c r="A5683" s="3" t="s">
        <v>22548</v>
      </c>
      <c r="B5683">
        <f>SUBTOTAL(3,B5680:B5682)</f>
        <v>3</v>
      </c>
    </row>
    <row r="5684" spans="1:2" hidden="1" outlineLevel="2" x14ac:dyDescent="0.25">
      <c r="B5684" t="s">
        <v>5843</v>
      </c>
    </row>
    <row r="5685" spans="1:2" outlineLevel="1" collapsed="1" x14ac:dyDescent="0.25">
      <c r="A5685" s="3" t="s">
        <v>22549</v>
      </c>
      <c r="B5685">
        <f>SUBTOTAL(3,B5684:B5684)</f>
        <v>1</v>
      </c>
    </row>
    <row r="5686" spans="1:2" hidden="1" outlineLevel="2" x14ac:dyDescent="0.25">
      <c r="B5686" t="s">
        <v>3237</v>
      </c>
    </row>
    <row r="5687" spans="1:2" outlineLevel="1" collapsed="1" x14ac:dyDescent="0.25">
      <c r="A5687" s="3" t="s">
        <v>22550</v>
      </c>
      <c r="B5687">
        <f>SUBTOTAL(3,B5686:B5686)</f>
        <v>1</v>
      </c>
    </row>
    <row r="5688" spans="1:2" hidden="1" outlineLevel="2" x14ac:dyDescent="0.25">
      <c r="B5688" t="s">
        <v>14587</v>
      </c>
    </row>
    <row r="5689" spans="1:2" outlineLevel="1" collapsed="1" x14ac:dyDescent="0.25">
      <c r="A5689" s="3" t="s">
        <v>22551</v>
      </c>
      <c r="B5689">
        <f>SUBTOTAL(3,B5688:B5688)</f>
        <v>1</v>
      </c>
    </row>
    <row r="5690" spans="1:2" hidden="1" outlineLevel="2" x14ac:dyDescent="0.25">
      <c r="B5690" t="s">
        <v>7538</v>
      </c>
    </row>
    <row r="5691" spans="1:2" hidden="1" outlineLevel="2" x14ac:dyDescent="0.25">
      <c r="B5691" t="s">
        <v>7538</v>
      </c>
    </row>
    <row r="5692" spans="1:2" hidden="1" outlineLevel="2" x14ac:dyDescent="0.25">
      <c r="B5692" t="s">
        <v>7538</v>
      </c>
    </row>
    <row r="5693" spans="1:2" hidden="1" outlineLevel="2" x14ac:dyDescent="0.25">
      <c r="B5693" t="s">
        <v>7538</v>
      </c>
    </row>
    <row r="5694" spans="1:2" outlineLevel="1" collapsed="1" x14ac:dyDescent="0.25">
      <c r="A5694" s="3" t="s">
        <v>22552</v>
      </c>
      <c r="B5694">
        <f>SUBTOTAL(3,B5690:B5693)</f>
        <v>4</v>
      </c>
    </row>
    <row r="5695" spans="1:2" hidden="1" outlineLevel="2" x14ac:dyDescent="0.25">
      <c r="B5695" t="s">
        <v>11177</v>
      </c>
    </row>
    <row r="5696" spans="1:2" hidden="1" outlineLevel="2" x14ac:dyDescent="0.25">
      <c r="B5696" t="s">
        <v>11177</v>
      </c>
    </row>
    <row r="5697" spans="1:2" outlineLevel="1" collapsed="1" x14ac:dyDescent="0.25">
      <c r="A5697" s="3" t="s">
        <v>22553</v>
      </c>
      <c r="B5697">
        <f>SUBTOTAL(3,B5695:B5696)</f>
        <v>2</v>
      </c>
    </row>
    <row r="5698" spans="1:2" hidden="1" outlineLevel="2" x14ac:dyDescent="0.25">
      <c r="B5698" t="s">
        <v>254</v>
      </c>
    </row>
    <row r="5699" spans="1:2" hidden="1" outlineLevel="2" x14ac:dyDescent="0.25">
      <c r="B5699" t="s">
        <v>254</v>
      </c>
    </row>
    <row r="5700" spans="1:2" hidden="1" outlineLevel="2" x14ac:dyDescent="0.25">
      <c r="B5700" t="s">
        <v>254</v>
      </c>
    </row>
    <row r="5701" spans="1:2" hidden="1" outlineLevel="2" x14ac:dyDescent="0.25">
      <c r="B5701" t="s">
        <v>254</v>
      </c>
    </row>
    <row r="5702" spans="1:2" hidden="1" outlineLevel="2" x14ac:dyDescent="0.25">
      <c r="B5702" t="s">
        <v>254</v>
      </c>
    </row>
    <row r="5703" spans="1:2" hidden="1" outlineLevel="2" x14ac:dyDescent="0.25">
      <c r="B5703" t="s">
        <v>254</v>
      </c>
    </row>
    <row r="5704" spans="1:2" hidden="1" outlineLevel="2" x14ac:dyDescent="0.25">
      <c r="B5704" t="s">
        <v>254</v>
      </c>
    </row>
    <row r="5705" spans="1:2" hidden="1" outlineLevel="2" x14ac:dyDescent="0.25">
      <c r="B5705" t="s">
        <v>254</v>
      </c>
    </row>
    <row r="5706" spans="1:2" outlineLevel="1" collapsed="1" x14ac:dyDescent="0.25">
      <c r="A5706" s="3" t="s">
        <v>22554</v>
      </c>
      <c r="B5706">
        <f>SUBTOTAL(3,B5698:B5705)</f>
        <v>8</v>
      </c>
    </row>
    <row r="5707" spans="1:2" hidden="1" outlineLevel="2" x14ac:dyDescent="0.25">
      <c r="B5707" t="s">
        <v>4724</v>
      </c>
    </row>
    <row r="5708" spans="1:2" outlineLevel="1" collapsed="1" x14ac:dyDescent="0.25">
      <c r="A5708" s="3" t="s">
        <v>22555</v>
      </c>
      <c r="B5708">
        <f>SUBTOTAL(3,B5707:B5707)</f>
        <v>1</v>
      </c>
    </row>
    <row r="5709" spans="1:2" hidden="1" outlineLevel="2" x14ac:dyDescent="0.25">
      <c r="B5709" t="s">
        <v>20695</v>
      </c>
    </row>
    <row r="5710" spans="1:2" hidden="1" outlineLevel="2" x14ac:dyDescent="0.25">
      <c r="B5710" t="s">
        <v>7220</v>
      </c>
    </row>
    <row r="5711" spans="1:2" outlineLevel="1" collapsed="1" x14ac:dyDescent="0.25">
      <c r="A5711" s="3" t="s">
        <v>22556</v>
      </c>
      <c r="B5711">
        <f>SUBTOTAL(3,B5709:B5710)</f>
        <v>2</v>
      </c>
    </row>
    <row r="5712" spans="1:2" hidden="1" outlineLevel="2" x14ac:dyDescent="0.25">
      <c r="B5712" t="s">
        <v>6281</v>
      </c>
    </row>
    <row r="5713" spans="1:2" hidden="1" outlineLevel="2" x14ac:dyDescent="0.25">
      <c r="B5713" t="s">
        <v>6281</v>
      </c>
    </row>
    <row r="5714" spans="1:2" hidden="1" outlineLevel="2" x14ac:dyDescent="0.25">
      <c r="B5714" t="s">
        <v>6281</v>
      </c>
    </row>
    <row r="5715" spans="1:2" outlineLevel="1" collapsed="1" x14ac:dyDescent="0.25">
      <c r="A5715" s="3" t="s">
        <v>22557</v>
      </c>
      <c r="B5715">
        <f>SUBTOTAL(3,B5712:B5714)</f>
        <v>3</v>
      </c>
    </row>
    <row r="5716" spans="1:2" hidden="1" outlineLevel="2" x14ac:dyDescent="0.25">
      <c r="B5716" t="s">
        <v>9906</v>
      </c>
    </row>
    <row r="5717" spans="1:2" outlineLevel="1" collapsed="1" x14ac:dyDescent="0.25">
      <c r="A5717" s="3" t="s">
        <v>22558</v>
      </c>
      <c r="B5717">
        <f>SUBTOTAL(3,B5716:B5716)</f>
        <v>1</v>
      </c>
    </row>
    <row r="5718" spans="1:2" hidden="1" outlineLevel="2" x14ac:dyDescent="0.25">
      <c r="B5718" t="s">
        <v>3860</v>
      </c>
    </row>
    <row r="5719" spans="1:2" hidden="1" outlineLevel="2" x14ac:dyDescent="0.25">
      <c r="B5719" t="s">
        <v>3860</v>
      </c>
    </row>
    <row r="5720" spans="1:2" outlineLevel="1" collapsed="1" x14ac:dyDescent="0.25">
      <c r="A5720" s="3" t="s">
        <v>22559</v>
      </c>
      <c r="B5720">
        <f>SUBTOTAL(3,B5718:B5719)</f>
        <v>2</v>
      </c>
    </row>
    <row r="5721" spans="1:2" hidden="1" outlineLevel="2" x14ac:dyDescent="0.25">
      <c r="B5721" t="s">
        <v>7640</v>
      </c>
    </row>
    <row r="5722" spans="1:2" outlineLevel="1" collapsed="1" x14ac:dyDescent="0.25">
      <c r="A5722" s="3" t="s">
        <v>22560</v>
      </c>
      <c r="B5722">
        <f>SUBTOTAL(3,B5721:B5721)</f>
        <v>1</v>
      </c>
    </row>
    <row r="5723" spans="1:2" hidden="1" outlineLevel="2" x14ac:dyDescent="0.25">
      <c r="B5723" t="s">
        <v>5560</v>
      </c>
    </row>
    <row r="5724" spans="1:2" outlineLevel="1" collapsed="1" x14ac:dyDescent="0.25">
      <c r="A5724" s="3" t="s">
        <v>22561</v>
      </c>
      <c r="B5724">
        <f>SUBTOTAL(3,B5723:B5723)</f>
        <v>1</v>
      </c>
    </row>
    <row r="5725" spans="1:2" hidden="1" outlineLevel="2" x14ac:dyDescent="0.25">
      <c r="B5725" t="s">
        <v>7189</v>
      </c>
    </row>
    <row r="5726" spans="1:2" outlineLevel="1" collapsed="1" x14ac:dyDescent="0.25">
      <c r="A5726" s="3" t="s">
        <v>22562</v>
      </c>
      <c r="B5726">
        <f>SUBTOTAL(3,B5725:B5725)</f>
        <v>1</v>
      </c>
    </row>
    <row r="5727" spans="1:2" hidden="1" outlineLevel="2" x14ac:dyDescent="0.25">
      <c r="B5727" t="s">
        <v>11598</v>
      </c>
    </row>
    <row r="5728" spans="1:2" outlineLevel="1" collapsed="1" x14ac:dyDescent="0.25">
      <c r="A5728" s="3" t="s">
        <v>22563</v>
      </c>
      <c r="B5728">
        <f>SUBTOTAL(3,B5727:B5727)</f>
        <v>1</v>
      </c>
    </row>
    <row r="5729" spans="1:2" hidden="1" outlineLevel="2" x14ac:dyDescent="0.25">
      <c r="B5729" t="s">
        <v>2664</v>
      </c>
    </row>
    <row r="5730" spans="1:2" outlineLevel="1" collapsed="1" x14ac:dyDescent="0.25">
      <c r="A5730" s="3" t="s">
        <v>22564</v>
      </c>
      <c r="B5730">
        <f>SUBTOTAL(3,B5729:B5729)</f>
        <v>1</v>
      </c>
    </row>
    <row r="5731" spans="1:2" hidden="1" outlineLevel="2" x14ac:dyDescent="0.25">
      <c r="B5731" t="s">
        <v>4897</v>
      </c>
    </row>
    <row r="5732" spans="1:2" outlineLevel="1" collapsed="1" x14ac:dyDescent="0.25">
      <c r="A5732" s="3" t="s">
        <v>22565</v>
      </c>
      <c r="B5732">
        <f>SUBTOTAL(3,B5731:B5731)</f>
        <v>1</v>
      </c>
    </row>
    <row r="5733" spans="1:2" hidden="1" outlineLevel="2" x14ac:dyDescent="0.25">
      <c r="B5733" t="s">
        <v>11357</v>
      </c>
    </row>
    <row r="5734" spans="1:2" outlineLevel="1" collapsed="1" x14ac:dyDescent="0.25">
      <c r="A5734" s="3" t="s">
        <v>22566</v>
      </c>
      <c r="B5734">
        <f>SUBTOTAL(3,B5733:B5733)</f>
        <v>1</v>
      </c>
    </row>
    <row r="5735" spans="1:2" hidden="1" outlineLevel="2" x14ac:dyDescent="0.25">
      <c r="B5735" t="s">
        <v>20367</v>
      </c>
    </row>
    <row r="5736" spans="1:2" outlineLevel="1" collapsed="1" x14ac:dyDescent="0.25">
      <c r="A5736" s="3" t="s">
        <v>22567</v>
      </c>
      <c r="B5736">
        <f>SUBTOTAL(3,B5735:B5735)</f>
        <v>1</v>
      </c>
    </row>
    <row r="5737" spans="1:2" hidden="1" outlineLevel="2" x14ac:dyDescent="0.25">
      <c r="B5737" t="s">
        <v>13132</v>
      </c>
    </row>
    <row r="5738" spans="1:2" outlineLevel="1" collapsed="1" x14ac:dyDescent="0.25">
      <c r="A5738" s="3" t="s">
        <v>22568</v>
      </c>
      <c r="B5738">
        <f>SUBTOTAL(3,B5737:B5737)</f>
        <v>1</v>
      </c>
    </row>
    <row r="5739" spans="1:2" hidden="1" outlineLevel="2" x14ac:dyDescent="0.25">
      <c r="B5739" t="s">
        <v>8583</v>
      </c>
    </row>
    <row r="5740" spans="1:2" outlineLevel="1" collapsed="1" x14ac:dyDescent="0.25">
      <c r="A5740" s="3" t="s">
        <v>22569</v>
      </c>
      <c r="B5740">
        <f>SUBTOTAL(3,B5739:B5739)</f>
        <v>1</v>
      </c>
    </row>
    <row r="5741" spans="1:2" hidden="1" outlineLevel="2" x14ac:dyDescent="0.25">
      <c r="B5741" t="s">
        <v>1846</v>
      </c>
    </row>
    <row r="5742" spans="1:2" outlineLevel="1" collapsed="1" x14ac:dyDescent="0.25">
      <c r="A5742" s="3" t="s">
        <v>22570</v>
      </c>
      <c r="B5742">
        <f>SUBTOTAL(3,B5741:B5741)</f>
        <v>1</v>
      </c>
    </row>
    <row r="5743" spans="1:2" hidden="1" outlineLevel="2" x14ac:dyDescent="0.25">
      <c r="B5743" t="s">
        <v>11441</v>
      </c>
    </row>
    <row r="5744" spans="1:2" outlineLevel="1" collapsed="1" x14ac:dyDescent="0.25">
      <c r="A5744" s="3" t="s">
        <v>22571</v>
      </c>
      <c r="B5744">
        <f>SUBTOTAL(3,B5743:B5743)</f>
        <v>1</v>
      </c>
    </row>
    <row r="5745" spans="1:2" hidden="1" outlineLevel="2" x14ac:dyDescent="0.25">
      <c r="B5745" t="s">
        <v>5860</v>
      </c>
    </row>
    <row r="5746" spans="1:2" hidden="1" outlineLevel="2" x14ac:dyDescent="0.25">
      <c r="B5746" t="s">
        <v>5860</v>
      </c>
    </row>
    <row r="5747" spans="1:2" outlineLevel="1" collapsed="1" x14ac:dyDescent="0.25">
      <c r="A5747" s="3" t="s">
        <v>22572</v>
      </c>
      <c r="B5747">
        <f>SUBTOTAL(3,B5745:B5746)</f>
        <v>2</v>
      </c>
    </row>
    <row r="5748" spans="1:2" hidden="1" outlineLevel="2" x14ac:dyDescent="0.25">
      <c r="B5748" t="s">
        <v>381</v>
      </c>
    </row>
    <row r="5749" spans="1:2" hidden="1" outlineLevel="2" x14ac:dyDescent="0.25">
      <c r="B5749" t="s">
        <v>381</v>
      </c>
    </row>
    <row r="5750" spans="1:2" hidden="1" outlineLevel="2" x14ac:dyDescent="0.25">
      <c r="B5750" t="s">
        <v>381</v>
      </c>
    </row>
    <row r="5751" spans="1:2" outlineLevel="1" collapsed="1" x14ac:dyDescent="0.25">
      <c r="A5751" s="3" t="s">
        <v>22573</v>
      </c>
      <c r="B5751">
        <f>SUBTOTAL(3,B5748:B5750)</f>
        <v>3</v>
      </c>
    </row>
    <row r="5752" spans="1:2" hidden="1" outlineLevel="2" x14ac:dyDescent="0.25">
      <c r="B5752" t="s">
        <v>19148</v>
      </c>
    </row>
    <row r="5753" spans="1:2" outlineLevel="1" collapsed="1" x14ac:dyDescent="0.25">
      <c r="A5753" s="3" t="s">
        <v>22574</v>
      </c>
      <c r="B5753">
        <f>SUBTOTAL(3,B5752:B5752)</f>
        <v>1</v>
      </c>
    </row>
    <row r="5754" spans="1:2" hidden="1" outlineLevel="2" x14ac:dyDescent="0.25">
      <c r="B5754" t="s">
        <v>16181</v>
      </c>
    </row>
    <row r="5755" spans="1:2" outlineLevel="1" collapsed="1" x14ac:dyDescent="0.25">
      <c r="A5755" s="3" t="s">
        <v>22575</v>
      </c>
      <c r="B5755">
        <f>SUBTOTAL(3,B5754:B5754)</f>
        <v>1</v>
      </c>
    </row>
    <row r="5756" spans="1:2" hidden="1" outlineLevel="2" x14ac:dyDescent="0.25">
      <c r="B5756" t="s">
        <v>4144</v>
      </c>
    </row>
    <row r="5757" spans="1:2" hidden="1" outlineLevel="2" x14ac:dyDescent="0.25">
      <c r="B5757" t="s">
        <v>4144</v>
      </c>
    </row>
    <row r="5758" spans="1:2" outlineLevel="1" collapsed="1" x14ac:dyDescent="0.25">
      <c r="A5758" s="3" t="s">
        <v>22576</v>
      </c>
      <c r="B5758">
        <f>SUBTOTAL(3,B5756:B5757)</f>
        <v>2</v>
      </c>
    </row>
    <row r="5759" spans="1:2" hidden="1" outlineLevel="2" x14ac:dyDescent="0.25">
      <c r="B5759" t="s">
        <v>14903</v>
      </c>
    </row>
    <row r="5760" spans="1:2" outlineLevel="1" collapsed="1" x14ac:dyDescent="0.25">
      <c r="A5760" s="3" t="s">
        <v>22577</v>
      </c>
      <c r="B5760">
        <f>SUBTOTAL(3,B5759:B5759)</f>
        <v>1</v>
      </c>
    </row>
    <row r="5761" spans="1:2" hidden="1" outlineLevel="2" x14ac:dyDescent="0.25">
      <c r="B5761" t="s">
        <v>1920</v>
      </c>
    </row>
    <row r="5762" spans="1:2" outlineLevel="1" collapsed="1" x14ac:dyDescent="0.25">
      <c r="A5762" s="3" t="s">
        <v>22578</v>
      </c>
      <c r="B5762">
        <f>SUBTOTAL(3,B5761:B5761)</f>
        <v>1</v>
      </c>
    </row>
    <row r="5763" spans="1:2" hidden="1" outlineLevel="2" x14ac:dyDescent="0.25">
      <c r="B5763" t="s">
        <v>16898</v>
      </c>
    </row>
    <row r="5764" spans="1:2" outlineLevel="1" collapsed="1" x14ac:dyDescent="0.25">
      <c r="A5764" s="3" t="s">
        <v>22579</v>
      </c>
      <c r="B5764">
        <f>SUBTOTAL(3,B5763:B5763)</f>
        <v>1</v>
      </c>
    </row>
    <row r="5765" spans="1:2" hidden="1" outlineLevel="2" x14ac:dyDescent="0.25">
      <c r="B5765" t="s">
        <v>12812</v>
      </c>
    </row>
    <row r="5766" spans="1:2" outlineLevel="1" collapsed="1" x14ac:dyDescent="0.25">
      <c r="A5766" s="3" t="s">
        <v>22580</v>
      </c>
      <c r="B5766">
        <f>SUBTOTAL(3,B5765:B5765)</f>
        <v>1</v>
      </c>
    </row>
    <row r="5767" spans="1:2" hidden="1" outlineLevel="2" x14ac:dyDescent="0.25">
      <c r="B5767" t="s">
        <v>17859</v>
      </c>
    </row>
    <row r="5768" spans="1:2" outlineLevel="1" collapsed="1" x14ac:dyDescent="0.25">
      <c r="A5768" s="3" t="s">
        <v>22581</v>
      </c>
      <c r="B5768">
        <f>SUBTOTAL(3,B5767:B5767)</f>
        <v>1</v>
      </c>
    </row>
    <row r="5769" spans="1:2" hidden="1" outlineLevel="2" x14ac:dyDescent="0.25">
      <c r="B5769" t="s">
        <v>2408</v>
      </c>
    </row>
    <row r="5770" spans="1:2" hidden="1" outlineLevel="2" x14ac:dyDescent="0.25">
      <c r="B5770" t="s">
        <v>2408</v>
      </c>
    </row>
    <row r="5771" spans="1:2" hidden="1" outlineLevel="2" x14ac:dyDescent="0.25">
      <c r="B5771" t="s">
        <v>2408</v>
      </c>
    </row>
    <row r="5772" spans="1:2" hidden="1" outlineLevel="2" x14ac:dyDescent="0.25">
      <c r="B5772" t="s">
        <v>2408</v>
      </c>
    </row>
    <row r="5773" spans="1:2" hidden="1" outlineLevel="2" x14ac:dyDescent="0.25">
      <c r="B5773" t="s">
        <v>2408</v>
      </c>
    </row>
    <row r="5774" spans="1:2" hidden="1" outlineLevel="2" x14ac:dyDescent="0.25">
      <c r="B5774" t="s">
        <v>2408</v>
      </c>
    </row>
    <row r="5775" spans="1:2" hidden="1" outlineLevel="2" x14ac:dyDescent="0.25">
      <c r="B5775" t="s">
        <v>2408</v>
      </c>
    </row>
    <row r="5776" spans="1:2" hidden="1" outlineLevel="2" x14ac:dyDescent="0.25">
      <c r="B5776" t="s">
        <v>2408</v>
      </c>
    </row>
    <row r="5777" spans="1:2" hidden="1" outlineLevel="2" x14ac:dyDescent="0.25">
      <c r="B5777" t="s">
        <v>2408</v>
      </c>
    </row>
    <row r="5778" spans="1:2" hidden="1" outlineLevel="2" x14ac:dyDescent="0.25">
      <c r="B5778" t="s">
        <v>2408</v>
      </c>
    </row>
    <row r="5779" spans="1:2" hidden="1" outlineLevel="2" x14ac:dyDescent="0.25">
      <c r="B5779" t="s">
        <v>2408</v>
      </c>
    </row>
    <row r="5780" spans="1:2" hidden="1" outlineLevel="2" x14ac:dyDescent="0.25">
      <c r="B5780" t="s">
        <v>2408</v>
      </c>
    </row>
    <row r="5781" spans="1:2" hidden="1" outlineLevel="2" x14ac:dyDescent="0.25">
      <c r="B5781" t="s">
        <v>2408</v>
      </c>
    </row>
    <row r="5782" spans="1:2" hidden="1" outlineLevel="2" x14ac:dyDescent="0.25">
      <c r="B5782" t="s">
        <v>2408</v>
      </c>
    </row>
    <row r="5783" spans="1:2" outlineLevel="1" collapsed="1" x14ac:dyDescent="0.25">
      <c r="A5783" s="3" t="s">
        <v>22582</v>
      </c>
      <c r="B5783">
        <f>SUBTOTAL(3,B5769:B5782)</f>
        <v>14</v>
      </c>
    </row>
    <row r="5784" spans="1:2" hidden="1" outlineLevel="2" x14ac:dyDescent="0.25">
      <c r="B5784" t="s">
        <v>9491</v>
      </c>
    </row>
    <row r="5785" spans="1:2" outlineLevel="1" collapsed="1" x14ac:dyDescent="0.25">
      <c r="A5785" s="3" t="s">
        <v>22583</v>
      </c>
      <c r="B5785">
        <f>SUBTOTAL(3,B5784:B5784)</f>
        <v>1</v>
      </c>
    </row>
    <row r="5786" spans="1:2" hidden="1" outlineLevel="2" x14ac:dyDescent="0.25">
      <c r="B5786" t="s">
        <v>9793</v>
      </c>
    </row>
    <row r="5787" spans="1:2" outlineLevel="1" collapsed="1" x14ac:dyDescent="0.25">
      <c r="A5787" s="3" t="s">
        <v>22584</v>
      </c>
      <c r="B5787">
        <f>SUBTOTAL(3,B5786:B5786)</f>
        <v>1</v>
      </c>
    </row>
    <row r="5788" spans="1:2" hidden="1" outlineLevel="2" x14ac:dyDescent="0.25">
      <c r="B5788" t="s">
        <v>6995</v>
      </c>
    </row>
    <row r="5789" spans="1:2" hidden="1" outlineLevel="2" x14ac:dyDescent="0.25">
      <c r="B5789" t="s">
        <v>6995</v>
      </c>
    </row>
    <row r="5790" spans="1:2" outlineLevel="1" collapsed="1" x14ac:dyDescent="0.25">
      <c r="A5790" s="3" t="s">
        <v>22585</v>
      </c>
      <c r="B5790">
        <f>SUBTOTAL(3,B5788:B5789)</f>
        <v>2</v>
      </c>
    </row>
    <row r="5791" spans="1:2" hidden="1" outlineLevel="2" x14ac:dyDescent="0.25">
      <c r="B5791" t="s">
        <v>5221</v>
      </c>
    </row>
    <row r="5792" spans="1:2" outlineLevel="1" collapsed="1" x14ac:dyDescent="0.25">
      <c r="A5792" s="3" t="s">
        <v>22586</v>
      </c>
      <c r="B5792">
        <f>SUBTOTAL(3,B5791:B5791)</f>
        <v>1</v>
      </c>
    </row>
    <row r="5793" spans="1:2" hidden="1" outlineLevel="2" x14ac:dyDescent="0.25">
      <c r="B5793" t="s">
        <v>3445</v>
      </c>
    </row>
    <row r="5794" spans="1:2" hidden="1" outlineLevel="2" x14ac:dyDescent="0.25">
      <c r="B5794" t="s">
        <v>3445</v>
      </c>
    </row>
    <row r="5795" spans="1:2" hidden="1" outlineLevel="2" x14ac:dyDescent="0.25">
      <c r="B5795" t="s">
        <v>3445</v>
      </c>
    </row>
    <row r="5796" spans="1:2" hidden="1" outlineLevel="2" x14ac:dyDescent="0.25">
      <c r="B5796" t="s">
        <v>3445</v>
      </c>
    </row>
    <row r="5797" spans="1:2" outlineLevel="1" collapsed="1" x14ac:dyDescent="0.25">
      <c r="A5797" s="3" t="s">
        <v>22587</v>
      </c>
      <c r="B5797">
        <f>SUBTOTAL(3,B5793:B5796)</f>
        <v>4</v>
      </c>
    </row>
    <row r="5798" spans="1:2" hidden="1" outlineLevel="2" x14ac:dyDescent="0.25">
      <c r="B5798" t="s">
        <v>12626</v>
      </c>
    </row>
    <row r="5799" spans="1:2" outlineLevel="1" collapsed="1" x14ac:dyDescent="0.25">
      <c r="A5799" s="3" t="s">
        <v>22588</v>
      </c>
      <c r="B5799">
        <f>SUBTOTAL(3,B5798:B5798)</f>
        <v>1</v>
      </c>
    </row>
    <row r="5800" spans="1:2" hidden="1" outlineLevel="2" x14ac:dyDescent="0.25">
      <c r="B5800" t="s">
        <v>9786</v>
      </c>
    </row>
    <row r="5801" spans="1:2" outlineLevel="1" collapsed="1" x14ac:dyDescent="0.25">
      <c r="A5801" s="3" t="s">
        <v>22589</v>
      </c>
      <c r="B5801">
        <f>SUBTOTAL(3,B5800:B5800)</f>
        <v>1</v>
      </c>
    </row>
    <row r="5802" spans="1:2" hidden="1" outlineLevel="2" x14ac:dyDescent="0.25">
      <c r="B5802" t="s">
        <v>9169</v>
      </c>
    </row>
    <row r="5803" spans="1:2" outlineLevel="1" collapsed="1" x14ac:dyDescent="0.25">
      <c r="A5803" s="3" t="s">
        <v>22590</v>
      </c>
      <c r="B5803">
        <f>SUBTOTAL(3,B5802:B5802)</f>
        <v>1</v>
      </c>
    </row>
    <row r="5804" spans="1:2" hidden="1" outlineLevel="2" x14ac:dyDescent="0.25">
      <c r="B5804" t="s">
        <v>12495</v>
      </c>
    </row>
    <row r="5805" spans="1:2" outlineLevel="1" collapsed="1" x14ac:dyDescent="0.25">
      <c r="A5805" s="3" t="s">
        <v>22591</v>
      </c>
      <c r="B5805">
        <f>SUBTOTAL(3,B5804:B5804)</f>
        <v>1</v>
      </c>
    </row>
    <row r="5806" spans="1:2" hidden="1" outlineLevel="2" x14ac:dyDescent="0.25">
      <c r="B5806" t="s">
        <v>16707</v>
      </c>
    </row>
    <row r="5807" spans="1:2" hidden="1" outlineLevel="2" x14ac:dyDescent="0.25">
      <c r="B5807" t="s">
        <v>16707</v>
      </c>
    </row>
    <row r="5808" spans="1:2" outlineLevel="1" collapsed="1" x14ac:dyDescent="0.25">
      <c r="A5808" s="3" t="s">
        <v>22592</v>
      </c>
      <c r="B5808">
        <f>SUBTOTAL(3,B5806:B5807)</f>
        <v>2</v>
      </c>
    </row>
    <row r="5809" spans="1:2" hidden="1" outlineLevel="2" x14ac:dyDescent="0.25">
      <c r="B5809" t="s">
        <v>10940</v>
      </c>
    </row>
    <row r="5810" spans="1:2" hidden="1" outlineLevel="2" x14ac:dyDescent="0.25">
      <c r="B5810" t="s">
        <v>10940</v>
      </c>
    </row>
    <row r="5811" spans="1:2" hidden="1" outlineLevel="2" x14ac:dyDescent="0.25">
      <c r="B5811" t="s">
        <v>10940</v>
      </c>
    </row>
    <row r="5812" spans="1:2" hidden="1" outlineLevel="2" x14ac:dyDescent="0.25">
      <c r="B5812" t="s">
        <v>10940</v>
      </c>
    </row>
    <row r="5813" spans="1:2" hidden="1" outlineLevel="2" x14ac:dyDescent="0.25">
      <c r="B5813" t="s">
        <v>10940</v>
      </c>
    </row>
    <row r="5814" spans="1:2" hidden="1" outlineLevel="2" x14ac:dyDescent="0.25">
      <c r="B5814" t="s">
        <v>10940</v>
      </c>
    </row>
    <row r="5815" spans="1:2" hidden="1" outlineLevel="2" x14ac:dyDescent="0.25">
      <c r="B5815" t="s">
        <v>10940</v>
      </c>
    </row>
    <row r="5816" spans="1:2" hidden="1" outlineLevel="2" x14ac:dyDescent="0.25">
      <c r="B5816" t="s">
        <v>10940</v>
      </c>
    </row>
    <row r="5817" spans="1:2" hidden="1" outlineLevel="2" x14ac:dyDescent="0.25">
      <c r="B5817" t="s">
        <v>10940</v>
      </c>
    </row>
    <row r="5818" spans="1:2" outlineLevel="1" collapsed="1" x14ac:dyDescent="0.25">
      <c r="A5818" s="3" t="s">
        <v>22593</v>
      </c>
      <c r="B5818">
        <f>SUBTOTAL(3,B5809:B5817)</f>
        <v>9</v>
      </c>
    </row>
    <row r="5819" spans="1:2" hidden="1" outlineLevel="2" x14ac:dyDescent="0.25">
      <c r="B5819" t="s">
        <v>18822</v>
      </c>
    </row>
    <row r="5820" spans="1:2" outlineLevel="1" collapsed="1" x14ac:dyDescent="0.25">
      <c r="A5820" s="3" t="s">
        <v>22594</v>
      </c>
      <c r="B5820">
        <f>SUBTOTAL(3,B5819:B5819)</f>
        <v>1</v>
      </c>
    </row>
    <row r="5821" spans="1:2" hidden="1" outlineLevel="2" x14ac:dyDescent="0.25">
      <c r="B5821" t="s">
        <v>16776</v>
      </c>
    </row>
    <row r="5822" spans="1:2" outlineLevel="1" collapsed="1" x14ac:dyDescent="0.25">
      <c r="A5822" s="3" t="s">
        <v>22595</v>
      </c>
      <c r="B5822">
        <f>SUBTOTAL(3,B5821:B5821)</f>
        <v>1</v>
      </c>
    </row>
    <row r="5823" spans="1:2" hidden="1" outlineLevel="2" x14ac:dyDescent="0.25">
      <c r="B5823" t="s">
        <v>12657</v>
      </c>
    </row>
    <row r="5824" spans="1:2" outlineLevel="1" collapsed="1" x14ac:dyDescent="0.25">
      <c r="A5824" s="3" t="s">
        <v>22596</v>
      </c>
      <c r="B5824">
        <f>SUBTOTAL(3,B5823:B5823)</f>
        <v>1</v>
      </c>
    </row>
    <row r="5825" spans="1:2" hidden="1" outlineLevel="2" x14ac:dyDescent="0.25">
      <c r="B5825" t="s">
        <v>3710</v>
      </c>
    </row>
    <row r="5826" spans="1:2" outlineLevel="1" collapsed="1" x14ac:dyDescent="0.25">
      <c r="A5826" s="3" t="s">
        <v>22597</v>
      </c>
      <c r="B5826">
        <f>SUBTOTAL(3,B5825:B5825)</f>
        <v>1</v>
      </c>
    </row>
    <row r="5827" spans="1:2" hidden="1" outlineLevel="2" x14ac:dyDescent="0.25">
      <c r="B5827" t="s">
        <v>166</v>
      </c>
    </row>
    <row r="5828" spans="1:2" hidden="1" outlineLevel="2" x14ac:dyDescent="0.25">
      <c r="B5828" t="s">
        <v>166</v>
      </c>
    </row>
    <row r="5829" spans="1:2" hidden="1" outlineLevel="2" x14ac:dyDescent="0.25">
      <c r="B5829" t="s">
        <v>166</v>
      </c>
    </row>
    <row r="5830" spans="1:2" hidden="1" outlineLevel="2" x14ac:dyDescent="0.25">
      <c r="B5830" t="s">
        <v>166</v>
      </c>
    </row>
    <row r="5831" spans="1:2" hidden="1" outlineLevel="2" x14ac:dyDescent="0.25">
      <c r="B5831" t="s">
        <v>166</v>
      </c>
    </row>
    <row r="5832" spans="1:2" hidden="1" outlineLevel="2" x14ac:dyDescent="0.25">
      <c r="B5832" t="s">
        <v>166</v>
      </c>
    </row>
    <row r="5833" spans="1:2" hidden="1" outlineLevel="2" x14ac:dyDescent="0.25">
      <c r="B5833" t="s">
        <v>166</v>
      </c>
    </row>
    <row r="5834" spans="1:2" hidden="1" outlineLevel="2" x14ac:dyDescent="0.25">
      <c r="B5834" t="s">
        <v>166</v>
      </c>
    </row>
    <row r="5835" spans="1:2" hidden="1" outlineLevel="2" x14ac:dyDescent="0.25">
      <c r="B5835" t="s">
        <v>166</v>
      </c>
    </row>
    <row r="5836" spans="1:2" hidden="1" outlineLevel="2" x14ac:dyDescent="0.25">
      <c r="B5836" t="s">
        <v>166</v>
      </c>
    </row>
    <row r="5837" spans="1:2" hidden="1" outlineLevel="2" x14ac:dyDescent="0.25">
      <c r="B5837" t="s">
        <v>166</v>
      </c>
    </row>
    <row r="5838" spans="1:2" hidden="1" outlineLevel="2" x14ac:dyDescent="0.25">
      <c r="B5838" t="s">
        <v>166</v>
      </c>
    </row>
    <row r="5839" spans="1:2" hidden="1" outlineLevel="2" x14ac:dyDescent="0.25">
      <c r="B5839" t="s">
        <v>166</v>
      </c>
    </row>
    <row r="5840" spans="1:2" hidden="1" outlineLevel="2" x14ac:dyDescent="0.25">
      <c r="B5840" t="s">
        <v>166</v>
      </c>
    </row>
    <row r="5841" spans="2:2" hidden="1" outlineLevel="2" x14ac:dyDescent="0.25">
      <c r="B5841" t="s">
        <v>166</v>
      </c>
    </row>
    <row r="5842" spans="2:2" hidden="1" outlineLevel="2" x14ac:dyDescent="0.25">
      <c r="B5842" t="s">
        <v>166</v>
      </c>
    </row>
    <row r="5843" spans="2:2" hidden="1" outlineLevel="2" x14ac:dyDescent="0.25">
      <c r="B5843" t="s">
        <v>166</v>
      </c>
    </row>
    <row r="5844" spans="2:2" hidden="1" outlineLevel="2" x14ac:dyDescent="0.25">
      <c r="B5844" t="s">
        <v>166</v>
      </c>
    </row>
    <row r="5845" spans="2:2" hidden="1" outlineLevel="2" x14ac:dyDescent="0.25">
      <c r="B5845" t="s">
        <v>166</v>
      </c>
    </row>
    <row r="5846" spans="2:2" hidden="1" outlineLevel="2" x14ac:dyDescent="0.25">
      <c r="B5846" t="s">
        <v>166</v>
      </c>
    </row>
    <row r="5847" spans="2:2" hidden="1" outlineLevel="2" x14ac:dyDescent="0.25">
      <c r="B5847" t="s">
        <v>166</v>
      </c>
    </row>
    <row r="5848" spans="2:2" hidden="1" outlineLevel="2" x14ac:dyDescent="0.25">
      <c r="B5848" t="s">
        <v>166</v>
      </c>
    </row>
    <row r="5849" spans="2:2" hidden="1" outlineLevel="2" x14ac:dyDescent="0.25">
      <c r="B5849" t="s">
        <v>166</v>
      </c>
    </row>
    <row r="5850" spans="2:2" hidden="1" outlineLevel="2" x14ac:dyDescent="0.25">
      <c r="B5850" t="s">
        <v>166</v>
      </c>
    </row>
    <row r="5851" spans="2:2" hidden="1" outlineLevel="2" x14ac:dyDescent="0.25">
      <c r="B5851" t="s">
        <v>166</v>
      </c>
    </row>
    <row r="5852" spans="2:2" hidden="1" outlineLevel="2" x14ac:dyDescent="0.25">
      <c r="B5852" t="s">
        <v>166</v>
      </c>
    </row>
    <row r="5853" spans="2:2" hidden="1" outlineLevel="2" x14ac:dyDescent="0.25">
      <c r="B5853" t="s">
        <v>166</v>
      </c>
    </row>
    <row r="5854" spans="2:2" hidden="1" outlineLevel="2" x14ac:dyDescent="0.25">
      <c r="B5854" t="s">
        <v>166</v>
      </c>
    </row>
    <row r="5855" spans="2:2" hidden="1" outlineLevel="2" x14ac:dyDescent="0.25">
      <c r="B5855" t="s">
        <v>166</v>
      </c>
    </row>
    <row r="5856" spans="2:2" hidden="1" outlineLevel="2" x14ac:dyDescent="0.25">
      <c r="B5856" t="s">
        <v>166</v>
      </c>
    </row>
    <row r="5857" spans="1:2" hidden="1" outlineLevel="2" x14ac:dyDescent="0.25">
      <c r="B5857" t="s">
        <v>166</v>
      </c>
    </row>
    <row r="5858" spans="1:2" hidden="1" outlineLevel="2" x14ac:dyDescent="0.25">
      <c r="B5858" t="s">
        <v>166</v>
      </c>
    </row>
    <row r="5859" spans="1:2" hidden="1" outlineLevel="2" x14ac:dyDescent="0.25">
      <c r="B5859" t="s">
        <v>166</v>
      </c>
    </row>
    <row r="5860" spans="1:2" hidden="1" outlineLevel="2" x14ac:dyDescent="0.25">
      <c r="B5860" t="s">
        <v>166</v>
      </c>
    </row>
    <row r="5861" spans="1:2" hidden="1" outlineLevel="2" x14ac:dyDescent="0.25">
      <c r="B5861" t="s">
        <v>166</v>
      </c>
    </row>
    <row r="5862" spans="1:2" hidden="1" outlineLevel="2" x14ac:dyDescent="0.25">
      <c r="B5862" t="s">
        <v>166</v>
      </c>
    </row>
    <row r="5863" spans="1:2" hidden="1" outlineLevel="2" x14ac:dyDescent="0.25">
      <c r="B5863" t="s">
        <v>166</v>
      </c>
    </row>
    <row r="5864" spans="1:2" hidden="1" outlineLevel="2" x14ac:dyDescent="0.25">
      <c r="B5864" t="s">
        <v>166</v>
      </c>
    </row>
    <row r="5865" spans="1:2" hidden="1" outlineLevel="2" x14ac:dyDescent="0.25">
      <c r="B5865" t="s">
        <v>166</v>
      </c>
    </row>
    <row r="5866" spans="1:2" hidden="1" outlineLevel="2" x14ac:dyDescent="0.25">
      <c r="B5866" t="s">
        <v>166</v>
      </c>
    </row>
    <row r="5867" spans="1:2" outlineLevel="1" collapsed="1" x14ac:dyDescent="0.25">
      <c r="A5867" s="3" t="s">
        <v>22598</v>
      </c>
      <c r="B5867">
        <f>SUBTOTAL(3,B5827:B5866)</f>
        <v>40</v>
      </c>
    </row>
    <row r="5868" spans="1:2" hidden="1" outlineLevel="2" x14ac:dyDescent="0.25">
      <c r="B5868" t="s">
        <v>11772</v>
      </c>
    </row>
    <row r="5869" spans="1:2" outlineLevel="1" collapsed="1" x14ac:dyDescent="0.25">
      <c r="A5869" s="3" t="s">
        <v>22599</v>
      </c>
      <c r="B5869">
        <f>SUBTOTAL(3,B5868:B5868)</f>
        <v>1</v>
      </c>
    </row>
    <row r="5870" spans="1:2" hidden="1" outlineLevel="2" x14ac:dyDescent="0.25">
      <c r="B5870" t="s">
        <v>190</v>
      </c>
    </row>
    <row r="5871" spans="1:2" hidden="1" outlineLevel="2" x14ac:dyDescent="0.25">
      <c r="B5871" t="s">
        <v>190</v>
      </c>
    </row>
    <row r="5872" spans="1:2" hidden="1" outlineLevel="2" x14ac:dyDescent="0.25">
      <c r="B5872" t="s">
        <v>190</v>
      </c>
    </row>
    <row r="5873" spans="1:2" hidden="1" outlineLevel="2" x14ac:dyDescent="0.25">
      <c r="B5873" t="s">
        <v>190</v>
      </c>
    </row>
    <row r="5874" spans="1:2" outlineLevel="1" collapsed="1" x14ac:dyDescent="0.25">
      <c r="A5874" s="3" t="s">
        <v>22600</v>
      </c>
      <c r="B5874">
        <f>SUBTOTAL(3,B5870:B5873)</f>
        <v>4</v>
      </c>
    </row>
    <row r="5875" spans="1:2" hidden="1" outlineLevel="2" x14ac:dyDescent="0.25">
      <c r="B5875" t="s">
        <v>16310</v>
      </c>
    </row>
    <row r="5876" spans="1:2" outlineLevel="1" collapsed="1" x14ac:dyDescent="0.25">
      <c r="A5876" s="3" t="s">
        <v>22601</v>
      </c>
      <c r="B5876">
        <f>SUBTOTAL(3,B5875:B5875)</f>
        <v>1</v>
      </c>
    </row>
    <row r="5877" spans="1:2" hidden="1" outlineLevel="2" x14ac:dyDescent="0.25">
      <c r="B5877" t="s">
        <v>7097</v>
      </c>
    </row>
    <row r="5878" spans="1:2" outlineLevel="1" collapsed="1" x14ac:dyDescent="0.25">
      <c r="A5878" s="3" t="s">
        <v>22602</v>
      </c>
      <c r="B5878">
        <f>SUBTOTAL(3,B5877:B5877)</f>
        <v>1</v>
      </c>
    </row>
    <row r="5879" spans="1:2" hidden="1" outlineLevel="2" x14ac:dyDescent="0.25">
      <c r="B5879" t="s">
        <v>3047</v>
      </c>
    </row>
    <row r="5880" spans="1:2" outlineLevel="1" collapsed="1" x14ac:dyDescent="0.25">
      <c r="A5880" s="3" t="s">
        <v>22603</v>
      </c>
      <c r="B5880">
        <f>SUBTOTAL(3,B5879:B5879)</f>
        <v>1</v>
      </c>
    </row>
    <row r="5881" spans="1:2" hidden="1" outlineLevel="2" x14ac:dyDescent="0.25">
      <c r="B5881" t="s">
        <v>18315</v>
      </c>
    </row>
    <row r="5882" spans="1:2" outlineLevel="1" collapsed="1" x14ac:dyDescent="0.25">
      <c r="A5882" s="3" t="s">
        <v>22604</v>
      </c>
      <c r="B5882">
        <f>SUBTOTAL(3,B5881:B5881)</f>
        <v>1</v>
      </c>
    </row>
    <row r="5883" spans="1:2" hidden="1" outlineLevel="2" x14ac:dyDescent="0.25">
      <c r="B5883" t="s">
        <v>2822</v>
      </c>
    </row>
    <row r="5884" spans="1:2" outlineLevel="1" collapsed="1" x14ac:dyDescent="0.25">
      <c r="A5884" s="3" t="s">
        <v>22605</v>
      </c>
      <c r="B5884">
        <f>SUBTOTAL(3,B5883:B5883)</f>
        <v>1</v>
      </c>
    </row>
    <row r="5885" spans="1:2" hidden="1" outlineLevel="2" x14ac:dyDescent="0.25">
      <c r="B5885" t="s">
        <v>1001</v>
      </c>
    </row>
    <row r="5886" spans="1:2" hidden="1" outlineLevel="2" x14ac:dyDescent="0.25">
      <c r="B5886" t="s">
        <v>1001</v>
      </c>
    </row>
    <row r="5887" spans="1:2" outlineLevel="1" collapsed="1" x14ac:dyDescent="0.25">
      <c r="A5887" s="3" t="s">
        <v>22606</v>
      </c>
      <c r="B5887">
        <f>SUBTOTAL(3,B5885:B5886)</f>
        <v>2</v>
      </c>
    </row>
    <row r="5888" spans="1:2" hidden="1" outlineLevel="2" x14ac:dyDescent="0.25">
      <c r="B5888" t="s">
        <v>20064</v>
      </c>
    </row>
    <row r="5889" spans="1:2" outlineLevel="1" collapsed="1" x14ac:dyDescent="0.25">
      <c r="A5889" s="3" t="s">
        <v>22607</v>
      </c>
      <c r="B5889">
        <f>SUBTOTAL(3,B5888:B5888)</f>
        <v>1</v>
      </c>
    </row>
    <row r="5890" spans="1:2" hidden="1" outlineLevel="2" x14ac:dyDescent="0.25">
      <c r="B5890" t="s">
        <v>2304</v>
      </c>
    </row>
    <row r="5891" spans="1:2" outlineLevel="1" collapsed="1" x14ac:dyDescent="0.25">
      <c r="A5891" s="3" t="s">
        <v>22608</v>
      </c>
      <c r="B5891">
        <f>SUBTOTAL(3,B5890:B5890)</f>
        <v>1</v>
      </c>
    </row>
    <row r="5892" spans="1:2" hidden="1" outlineLevel="2" x14ac:dyDescent="0.25">
      <c r="B5892" t="s">
        <v>1710</v>
      </c>
    </row>
    <row r="5893" spans="1:2" outlineLevel="1" collapsed="1" x14ac:dyDescent="0.25">
      <c r="A5893" s="3" t="s">
        <v>22609</v>
      </c>
      <c r="B5893">
        <f>SUBTOTAL(3,B5892:B5892)</f>
        <v>1</v>
      </c>
    </row>
    <row r="5894" spans="1:2" hidden="1" outlineLevel="2" x14ac:dyDescent="0.25">
      <c r="B5894" t="s">
        <v>11107</v>
      </c>
    </row>
    <row r="5895" spans="1:2" outlineLevel="1" collapsed="1" x14ac:dyDescent="0.25">
      <c r="A5895" s="3" t="s">
        <v>22610</v>
      </c>
      <c r="B5895">
        <f>SUBTOTAL(3,B5894:B5894)</f>
        <v>1</v>
      </c>
    </row>
    <row r="5896" spans="1:2" hidden="1" outlineLevel="2" x14ac:dyDescent="0.25">
      <c r="B5896" t="s">
        <v>7413</v>
      </c>
    </row>
    <row r="5897" spans="1:2" outlineLevel="1" collapsed="1" x14ac:dyDescent="0.25">
      <c r="A5897" s="3" t="s">
        <v>22611</v>
      </c>
      <c r="B5897">
        <f>SUBTOTAL(3,B5896:B5896)</f>
        <v>1</v>
      </c>
    </row>
    <row r="5898" spans="1:2" hidden="1" outlineLevel="2" x14ac:dyDescent="0.25">
      <c r="B5898" t="s">
        <v>14848</v>
      </c>
    </row>
    <row r="5899" spans="1:2" outlineLevel="1" collapsed="1" x14ac:dyDescent="0.25">
      <c r="A5899" s="3" t="s">
        <v>22612</v>
      </c>
      <c r="B5899">
        <f>SUBTOTAL(3,B5898:B5898)</f>
        <v>1</v>
      </c>
    </row>
    <row r="5900" spans="1:2" hidden="1" outlineLevel="2" x14ac:dyDescent="0.25">
      <c r="B5900" t="s">
        <v>3652</v>
      </c>
    </row>
    <row r="5901" spans="1:2" outlineLevel="1" collapsed="1" x14ac:dyDescent="0.25">
      <c r="A5901" s="3" t="s">
        <v>22613</v>
      </c>
      <c r="B5901">
        <f>SUBTOTAL(3,B5900:B5900)</f>
        <v>1</v>
      </c>
    </row>
    <row r="5902" spans="1:2" hidden="1" outlineLevel="2" x14ac:dyDescent="0.25">
      <c r="B5902" t="s">
        <v>10886</v>
      </c>
    </row>
    <row r="5903" spans="1:2" hidden="1" outlineLevel="2" x14ac:dyDescent="0.25">
      <c r="B5903" t="s">
        <v>10886</v>
      </c>
    </row>
    <row r="5904" spans="1:2" outlineLevel="1" collapsed="1" x14ac:dyDescent="0.25">
      <c r="A5904" s="3" t="s">
        <v>22614</v>
      </c>
      <c r="B5904">
        <f>SUBTOTAL(3,B5902:B5903)</f>
        <v>2</v>
      </c>
    </row>
    <row r="5905" spans="1:2" hidden="1" outlineLevel="2" x14ac:dyDescent="0.25">
      <c r="B5905" t="s">
        <v>5853</v>
      </c>
    </row>
    <row r="5906" spans="1:2" outlineLevel="1" collapsed="1" x14ac:dyDescent="0.25">
      <c r="A5906" s="3" t="s">
        <v>22615</v>
      </c>
      <c r="B5906">
        <f>SUBTOTAL(3,B5905:B5905)</f>
        <v>1</v>
      </c>
    </row>
    <row r="5907" spans="1:2" hidden="1" outlineLevel="2" x14ac:dyDescent="0.25">
      <c r="B5907" t="s">
        <v>681</v>
      </c>
    </row>
    <row r="5908" spans="1:2" hidden="1" outlineLevel="2" x14ac:dyDescent="0.25">
      <c r="B5908" t="s">
        <v>681</v>
      </c>
    </row>
    <row r="5909" spans="1:2" hidden="1" outlineLevel="2" x14ac:dyDescent="0.25">
      <c r="B5909" t="s">
        <v>681</v>
      </c>
    </row>
    <row r="5910" spans="1:2" hidden="1" outlineLevel="2" x14ac:dyDescent="0.25">
      <c r="B5910" t="s">
        <v>681</v>
      </c>
    </row>
    <row r="5911" spans="1:2" hidden="1" outlineLevel="2" x14ac:dyDescent="0.25">
      <c r="B5911" t="s">
        <v>681</v>
      </c>
    </row>
    <row r="5912" spans="1:2" hidden="1" outlineLevel="2" x14ac:dyDescent="0.25">
      <c r="B5912" t="s">
        <v>681</v>
      </c>
    </row>
    <row r="5913" spans="1:2" hidden="1" outlineLevel="2" x14ac:dyDescent="0.25">
      <c r="B5913" t="s">
        <v>681</v>
      </c>
    </row>
    <row r="5914" spans="1:2" hidden="1" outlineLevel="2" x14ac:dyDescent="0.25">
      <c r="B5914" t="s">
        <v>681</v>
      </c>
    </row>
    <row r="5915" spans="1:2" hidden="1" outlineLevel="2" x14ac:dyDescent="0.25">
      <c r="B5915" t="s">
        <v>681</v>
      </c>
    </row>
    <row r="5916" spans="1:2" hidden="1" outlineLevel="2" x14ac:dyDescent="0.25">
      <c r="B5916" t="s">
        <v>681</v>
      </c>
    </row>
    <row r="5917" spans="1:2" hidden="1" outlineLevel="2" x14ac:dyDescent="0.25">
      <c r="B5917" t="s">
        <v>681</v>
      </c>
    </row>
    <row r="5918" spans="1:2" hidden="1" outlineLevel="2" x14ac:dyDescent="0.25">
      <c r="B5918" t="s">
        <v>681</v>
      </c>
    </row>
    <row r="5919" spans="1:2" outlineLevel="1" collapsed="1" x14ac:dyDescent="0.25">
      <c r="A5919" s="3" t="s">
        <v>22616</v>
      </c>
      <c r="B5919">
        <f>SUBTOTAL(3,B5907:B5918)</f>
        <v>12</v>
      </c>
    </row>
    <row r="5920" spans="1:2" hidden="1" outlineLevel="2" x14ac:dyDescent="0.25">
      <c r="B5920" t="s">
        <v>20513</v>
      </c>
    </row>
    <row r="5921" spans="1:2" outlineLevel="1" collapsed="1" x14ac:dyDescent="0.25">
      <c r="A5921" s="3" t="s">
        <v>22617</v>
      </c>
      <c r="B5921">
        <f>SUBTOTAL(3,B5920:B5920)</f>
        <v>1</v>
      </c>
    </row>
    <row r="5922" spans="1:2" hidden="1" outlineLevel="2" x14ac:dyDescent="0.25">
      <c r="B5922" t="s">
        <v>753</v>
      </c>
    </row>
    <row r="5923" spans="1:2" outlineLevel="1" collapsed="1" x14ac:dyDescent="0.25">
      <c r="A5923" s="3" t="s">
        <v>22618</v>
      </c>
      <c r="B5923">
        <f>SUBTOTAL(3,B5922:B5922)</f>
        <v>1</v>
      </c>
    </row>
    <row r="5924" spans="1:2" hidden="1" outlineLevel="2" x14ac:dyDescent="0.25">
      <c r="B5924" t="s">
        <v>4119</v>
      </c>
    </row>
    <row r="5925" spans="1:2" outlineLevel="1" collapsed="1" x14ac:dyDescent="0.25">
      <c r="A5925" s="3" t="s">
        <v>22619</v>
      </c>
      <c r="B5925">
        <f>SUBTOTAL(3,B5924:B5924)</f>
        <v>1</v>
      </c>
    </row>
    <row r="5926" spans="1:2" hidden="1" outlineLevel="2" x14ac:dyDescent="0.25">
      <c r="B5926" t="s">
        <v>3656</v>
      </c>
    </row>
    <row r="5927" spans="1:2" outlineLevel="1" collapsed="1" x14ac:dyDescent="0.25">
      <c r="A5927" s="3" t="s">
        <v>22620</v>
      </c>
      <c r="B5927">
        <f>SUBTOTAL(3,B5926:B5926)</f>
        <v>1</v>
      </c>
    </row>
    <row r="5928" spans="1:2" hidden="1" outlineLevel="2" x14ac:dyDescent="0.25">
      <c r="B5928" t="s">
        <v>4012</v>
      </c>
    </row>
    <row r="5929" spans="1:2" hidden="1" outlineLevel="2" x14ac:dyDescent="0.25">
      <c r="B5929" t="s">
        <v>4012</v>
      </c>
    </row>
    <row r="5930" spans="1:2" hidden="1" outlineLevel="2" x14ac:dyDescent="0.25">
      <c r="B5930" t="s">
        <v>4012</v>
      </c>
    </row>
    <row r="5931" spans="1:2" outlineLevel="1" collapsed="1" x14ac:dyDescent="0.25">
      <c r="A5931" s="3" t="s">
        <v>22621</v>
      </c>
      <c r="B5931">
        <f>SUBTOTAL(3,B5928:B5930)</f>
        <v>3</v>
      </c>
    </row>
    <row r="5932" spans="1:2" hidden="1" outlineLevel="2" x14ac:dyDescent="0.25">
      <c r="B5932" t="s">
        <v>7542</v>
      </c>
    </row>
    <row r="5933" spans="1:2" outlineLevel="1" collapsed="1" x14ac:dyDescent="0.25">
      <c r="A5933" s="3" t="s">
        <v>22622</v>
      </c>
      <c r="B5933">
        <f>SUBTOTAL(3,B5932:B5932)</f>
        <v>1</v>
      </c>
    </row>
    <row r="5934" spans="1:2" hidden="1" outlineLevel="2" x14ac:dyDescent="0.25">
      <c r="B5934" t="s">
        <v>18135</v>
      </c>
    </row>
    <row r="5935" spans="1:2" outlineLevel="1" collapsed="1" x14ac:dyDescent="0.25">
      <c r="A5935" s="3" t="s">
        <v>22623</v>
      </c>
      <c r="B5935">
        <f>SUBTOTAL(3,B5934:B5934)</f>
        <v>1</v>
      </c>
    </row>
    <row r="5936" spans="1:2" hidden="1" outlineLevel="2" x14ac:dyDescent="0.25">
      <c r="B5936" t="s">
        <v>11422</v>
      </c>
    </row>
    <row r="5937" spans="1:2" outlineLevel="1" collapsed="1" x14ac:dyDescent="0.25">
      <c r="A5937" s="3" t="s">
        <v>22624</v>
      </c>
      <c r="B5937">
        <f>SUBTOTAL(3,B5936:B5936)</f>
        <v>1</v>
      </c>
    </row>
    <row r="5938" spans="1:2" hidden="1" outlineLevel="2" x14ac:dyDescent="0.25">
      <c r="B5938" t="s">
        <v>20145</v>
      </c>
    </row>
    <row r="5939" spans="1:2" outlineLevel="1" collapsed="1" x14ac:dyDescent="0.25">
      <c r="A5939" s="3" t="s">
        <v>22625</v>
      </c>
      <c r="B5939">
        <f>SUBTOTAL(3,B5938:B5938)</f>
        <v>1</v>
      </c>
    </row>
    <row r="5940" spans="1:2" hidden="1" outlineLevel="2" x14ac:dyDescent="0.25">
      <c r="B5940" t="s">
        <v>5746</v>
      </c>
    </row>
    <row r="5941" spans="1:2" hidden="1" outlineLevel="2" x14ac:dyDescent="0.25">
      <c r="B5941" t="s">
        <v>5746</v>
      </c>
    </row>
    <row r="5942" spans="1:2" outlineLevel="1" collapsed="1" x14ac:dyDescent="0.25">
      <c r="A5942" s="3" t="s">
        <v>22626</v>
      </c>
      <c r="B5942">
        <f>SUBTOTAL(3,B5940:B5941)</f>
        <v>2</v>
      </c>
    </row>
    <row r="5943" spans="1:2" hidden="1" outlineLevel="2" x14ac:dyDescent="0.25">
      <c r="B5943" t="s">
        <v>16216</v>
      </c>
    </row>
    <row r="5944" spans="1:2" outlineLevel="1" collapsed="1" x14ac:dyDescent="0.25">
      <c r="A5944" s="3" t="s">
        <v>22627</v>
      </c>
      <c r="B5944">
        <f>SUBTOTAL(3,B5943:B5943)</f>
        <v>1</v>
      </c>
    </row>
    <row r="5945" spans="1:2" hidden="1" outlineLevel="2" x14ac:dyDescent="0.25">
      <c r="B5945" t="s">
        <v>5984</v>
      </c>
    </row>
    <row r="5946" spans="1:2" hidden="1" outlineLevel="2" x14ac:dyDescent="0.25">
      <c r="B5946" t="s">
        <v>5984</v>
      </c>
    </row>
    <row r="5947" spans="1:2" hidden="1" outlineLevel="2" x14ac:dyDescent="0.25">
      <c r="B5947" t="s">
        <v>5984</v>
      </c>
    </row>
    <row r="5948" spans="1:2" hidden="1" outlineLevel="2" x14ac:dyDescent="0.25">
      <c r="B5948" t="s">
        <v>5984</v>
      </c>
    </row>
    <row r="5949" spans="1:2" outlineLevel="1" collapsed="1" x14ac:dyDescent="0.25">
      <c r="A5949" s="3" t="s">
        <v>22628</v>
      </c>
      <c r="B5949">
        <f>SUBTOTAL(3,B5945:B5948)</f>
        <v>4</v>
      </c>
    </row>
    <row r="5950" spans="1:2" hidden="1" outlineLevel="2" x14ac:dyDescent="0.25">
      <c r="B5950" t="s">
        <v>359</v>
      </c>
    </row>
    <row r="5951" spans="1:2" hidden="1" outlineLevel="2" x14ac:dyDescent="0.25">
      <c r="B5951" t="s">
        <v>359</v>
      </c>
    </row>
    <row r="5952" spans="1:2" hidden="1" outlineLevel="2" x14ac:dyDescent="0.25">
      <c r="B5952" t="s">
        <v>359</v>
      </c>
    </row>
    <row r="5953" spans="1:2" hidden="1" outlineLevel="2" x14ac:dyDescent="0.25">
      <c r="B5953" t="s">
        <v>359</v>
      </c>
    </row>
    <row r="5954" spans="1:2" hidden="1" outlineLevel="2" x14ac:dyDescent="0.25">
      <c r="B5954" t="s">
        <v>359</v>
      </c>
    </row>
    <row r="5955" spans="1:2" hidden="1" outlineLevel="2" x14ac:dyDescent="0.25">
      <c r="B5955" t="s">
        <v>359</v>
      </c>
    </row>
    <row r="5956" spans="1:2" hidden="1" outlineLevel="2" x14ac:dyDescent="0.25">
      <c r="B5956" t="s">
        <v>359</v>
      </c>
    </row>
    <row r="5957" spans="1:2" hidden="1" outlineLevel="2" x14ac:dyDescent="0.25">
      <c r="B5957" t="s">
        <v>359</v>
      </c>
    </row>
    <row r="5958" spans="1:2" hidden="1" outlineLevel="2" x14ac:dyDescent="0.25">
      <c r="B5958" t="s">
        <v>359</v>
      </c>
    </row>
    <row r="5959" spans="1:2" hidden="1" outlineLevel="2" x14ac:dyDescent="0.25">
      <c r="B5959" t="s">
        <v>359</v>
      </c>
    </row>
    <row r="5960" spans="1:2" hidden="1" outlineLevel="2" x14ac:dyDescent="0.25">
      <c r="B5960" t="s">
        <v>359</v>
      </c>
    </row>
    <row r="5961" spans="1:2" hidden="1" outlineLevel="2" x14ac:dyDescent="0.25">
      <c r="B5961" t="s">
        <v>359</v>
      </c>
    </row>
    <row r="5962" spans="1:2" outlineLevel="1" collapsed="1" x14ac:dyDescent="0.25">
      <c r="A5962" s="3" t="s">
        <v>22629</v>
      </c>
      <c r="B5962">
        <f>SUBTOTAL(3,B5950:B5961)</f>
        <v>12</v>
      </c>
    </row>
    <row r="5963" spans="1:2" hidden="1" outlineLevel="2" x14ac:dyDescent="0.25">
      <c r="B5963" t="s">
        <v>20827</v>
      </c>
    </row>
    <row r="5964" spans="1:2" outlineLevel="1" collapsed="1" x14ac:dyDescent="0.25">
      <c r="A5964" s="3" t="s">
        <v>22630</v>
      </c>
      <c r="B5964">
        <f>SUBTOTAL(3,B5963:B5963)</f>
        <v>1</v>
      </c>
    </row>
    <row r="5965" spans="1:2" hidden="1" outlineLevel="2" x14ac:dyDescent="0.25">
      <c r="B5965" t="s">
        <v>14870</v>
      </c>
    </row>
    <row r="5966" spans="1:2" outlineLevel="1" collapsed="1" x14ac:dyDescent="0.25">
      <c r="A5966" s="3" t="s">
        <v>22631</v>
      </c>
      <c r="B5966">
        <f>SUBTOTAL(3,B5965:B5965)</f>
        <v>1</v>
      </c>
    </row>
    <row r="5967" spans="1:2" hidden="1" outlineLevel="2" x14ac:dyDescent="0.25">
      <c r="B5967" t="s">
        <v>20699</v>
      </c>
    </row>
    <row r="5968" spans="1:2" outlineLevel="1" collapsed="1" x14ac:dyDescent="0.25">
      <c r="A5968" s="3" t="s">
        <v>22632</v>
      </c>
      <c r="B5968">
        <f>SUBTOTAL(3,B5967:B5967)</f>
        <v>1</v>
      </c>
    </row>
    <row r="5969" spans="1:2" hidden="1" outlineLevel="2" x14ac:dyDescent="0.25">
      <c r="B5969" t="s">
        <v>4766</v>
      </c>
    </row>
    <row r="5970" spans="1:2" outlineLevel="1" collapsed="1" x14ac:dyDescent="0.25">
      <c r="A5970" s="3" t="s">
        <v>22633</v>
      </c>
      <c r="B5970">
        <f>SUBTOTAL(3,B5969:B5969)</f>
        <v>1</v>
      </c>
    </row>
    <row r="5971" spans="1:2" hidden="1" outlineLevel="2" x14ac:dyDescent="0.25">
      <c r="B5971" t="s">
        <v>18059</v>
      </c>
    </row>
    <row r="5972" spans="1:2" outlineLevel="1" collapsed="1" x14ac:dyDescent="0.25">
      <c r="A5972" s="3" t="s">
        <v>22634</v>
      </c>
      <c r="B5972">
        <f>SUBTOTAL(3,B5971:B5971)</f>
        <v>1</v>
      </c>
    </row>
    <row r="5973" spans="1:2" hidden="1" outlineLevel="2" x14ac:dyDescent="0.25">
      <c r="B5973" t="s">
        <v>7274</v>
      </c>
    </row>
    <row r="5974" spans="1:2" hidden="1" outlineLevel="2" x14ac:dyDescent="0.25">
      <c r="B5974" t="s">
        <v>7274</v>
      </c>
    </row>
    <row r="5975" spans="1:2" hidden="1" outlineLevel="2" x14ac:dyDescent="0.25">
      <c r="B5975" t="s">
        <v>7274</v>
      </c>
    </row>
    <row r="5976" spans="1:2" outlineLevel="1" collapsed="1" x14ac:dyDescent="0.25">
      <c r="A5976" s="3" t="s">
        <v>22635</v>
      </c>
      <c r="B5976">
        <f>SUBTOTAL(3,B5973:B5975)</f>
        <v>3</v>
      </c>
    </row>
    <row r="5977" spans="1:2" hidden="1" outlineLevel="2" x14ac:dyDescent="0.25">
      <c r="B5977" t="s">
        <v>1916</v>
      </c>
    </row>
    <row r="5978" spans="1:2" hidden="1" outlineLevel="2" x14ac:dyDescent="0.25">
      <c r="B5978" t="s">
        <v>1916</v>
      </c>
    </row>
    <row r="5979" spans="1:2" hidden="1" outlineLevel="2" x14ac:dyDescent="0.25">
      <c r="B5979" t="s">
        <v>1916</v>
      </c>
    </row>
    <row r="5980" spans="1:2" hidden="1" outlineLevel="2" x14ac:dyDescent="0.25">
      <c r="B5980" t="s">
        <v>1916</v>
      </c>
    </row>
    <row r="5981" spans="1:2" hidden="1" outlineLevel="2" x14ac:dyDescent="0.25">
      <c r="B5981" t="s">
        <v>1916</v>
      </c>
    </row>
    <row r="5982" spans="1:2" hidden="1" outlineLevel="2" x14ac:dyDescent="0.25">
      <c r="B5982" t="s">
        <v>1916</v>
      </c>
    </row>
    <row r="5983" spans="1:2" hidden="1" outlineLevel="2" x14ac:dyDescent="0.25">
      <c r="B5983" t="s">
        <v>1916</v>
      </c>
    </row>
    <row r="5984" spans="1:2" hidden="1" outlineLevel="2" x14ac:dyDescent="0.25">
      <c r="B5984" t="s">
        <v>1916</v>
      </c>
    </row>
    <row r="5985" spans="1:2" outlineLevel="1" collapsed="1" x14ac:dyDescent="0.25">
      <c r="A5985" s="3" t="s">
        <v>22636</v>
      </c>
      <c r="B5985">
        <f>SUBTOTAL(3,B5977:B5984)</f>
        <v>8</v>
      </c>
    </row>
    <row r="5986" spans="1:2" hidden="1" outlineLevel="2" x14ac:dyDescent="0.25">
      <c r="B5986" t="s">
        <v>11846</v>
      </c>
    </row>
    <row r="5987" spans="1:2" outlineLevel="1" collapsed="1" x14ac:dyDescent="0.25">
      <c r="A5987" s="3" t="s">
        <v>22637</v>
      </c>
      <c r="B5987">
        <f>SUBTOTAL(3,B5986:B5986)</f>
        <v>1</v>
      </c>
    </row>
    <row r="5988" spans="1:2" hidden="1" outlineLevel="2" x14ac:dyDescent="0.25">
      <c r="B5988" t="s">
        <v>9505</v>
      </c>
    </row>
    <row r="5989" spans="1:2" outlineLevel="1" collapsed="1" x14ac:dyDescent="0.25">
      <c r="A5989" s="3" t="s">
        <v>22638</v>
      </c>
      <c r="B5989">
        <f>SUBTOTAL(3,B5988:B5988)</f>
        <v>1</v>
      </c>
    </row>
    <row r="5990" spans="1:2" hidden="1" outlineLevel="2" x14ac:dyDescent="0.25">
      <c r="B5990" t="s">
        <v>9048</v>
      </c>
    </row>
    <row r="5991" spans="1:2" outlineLevel="1" collapsed="1" x14ac:dyDescent="0.25">
      <c r="A5991" s="3" t="s">
        <v>22639</v>
      </c>
      <c r="B5991">
        <f>SUBTOTAL(3,B5990:B5990)</f>
        <v>1</v>
      </c>
    </row>
    <row r="5992" spans="1:2" hidden="1" outlineLevel="2" x14ac:dyDescent="0.25">
      <c r="B5992" t="s">
        <v>17873</v>
      </c>
    </row>
    <row r="5993" spans="1:2" outlineLevel="1" collapsed="1" x14ac:dyDescent="0.25">
      <c r="A5993" s="3" t="s">
        <v>22640</v>
      </c>
      <c r="B5993">
        <f>SUBTOTAL(3,B5992:B5992)</f>
        <v>1</v>
      </c>
    </row>
    <row r="5994" spans="1:2" hidden="1" outlineLevel="2" x14ac:dyDescent="0.25">
      <c r="B5994" t="s">
        <v>4603</v>
      </c>
    </row>
    <row r="5995" spans="1:2" outlineLevel="1" collapsed="1" x14ac:dyDescent="0.25">
      <c r="A5995" s="3" t="s">
        <v>22641</v>
      </c>
      <c r="B5995">
        <f>SUBTOTAL(3,B5994:B5994)</f>
        <v>1</v>
      </c>
    </row>
    <row r="5996" spans="1:2" hidden="1" outlineLevel="2" x14ac:dyDescent="0.25">
      <c r="B5996" t="s">
        <v>6274</v>
      </c>
    </row>
    <row r="5997" spans="1:2" outlineLevel="1" collapsed="1" x14ac:dyDescent="0.25">
      <c r="A5997" s="3" t="s">
        <v>22642</v>
      </c>
      <c r="B5997">
        <f>SUBTOTAL(3,B5996:B5996)</f>
        <v>1</v>
      </c>
    </row>
    <row r="5998" spans="1:2" hidden="1" outlineLevel="2" x14ac:dyDescent="0.25">
      <c r="B5998" t="s">
        <v>6440</v>
      </c>
    </row>
    <row r="5999" spans="1:2" outlineLevel="1" collapsed="1" x14ac:dyDescent="0.25">
      <c r="A5999" s="3" t="s">
        <v>22643</v>
      </c>
      <c r="B5999">
        <f>SUBTOTAL(3,B5998:B5998)</f>
        <v>1</v>
      </c>
    </row>
    <row r="6000" spans="1:2" hidden="1" outlineLevel="2" x14ac:dyDescent="0.25">
      <c r="B6000" t="s">
        <v>6567</v>
      </c>
    </row>
    <row r="6001" spans="1:2" hidden="1" outlineLevel="2" x14ac:dyDescent="0.25">
      <c r="B6001" t="s">
        <v>6567</v>
      </c>
    </row>
    <row r="6002" spans="1:2" outlineLevel="1" collapsed="1" x14ac:dyDescent="0.25">
      <c r="A6002" s="3" t="s">
        <v>22644</v>
      </c>
      <c r="B6002">
        <f>SUBTOTAL(3,B6000:B6001)</f>
        <v>2</v>
      </c>
    </row>
    <row r="6003" spans="1:2" hidden="1" outlineLevel="2" x14ac:dyDescent="0.25">
      <c r="B6003" t="s">
        <v>3308</v>
      </c>
    </row>
    <row r="6004" spans="1:2" outlineLevel="1" collapsed="1" x14ac:dyDescent="0.25">
      <c r="A6004" s="3" t="s">
        <v>22645</v>
      </c>
      <c r="B6004">
        <f>SUBTOTAL(3,B6003:B6003)</f>
        <v>1</v>
      </c>
    </row>
    <row r="6005" spans="1:2" hidden="1" outlineLevel="2" x14ac:dyDescent="0.25">
      <c r="B6005" t="s">
        <v>16862</v>
      </c>
    </row>
    <row r="6006" spans="1:2" outlineLevel="1" collapsed="1" x14ac:dyDescent="0.25">
      <c r="A6006" s="3" t="s">
        <v>22646</v>
      </c>
      <c r="B6006">
        <f>SUBTOTAL(3,B6005:B6005)</f>
        <v>1</v>
      </c>
    </row>
    <row r="6007" spans="1:2" hidden="1" outlineLevel="2" x14ac:dyDescent="0.25">
      <c r="B6007" t="s">
        <v>6298</v>
      </c>
    </row>
    <row r="6008" spans="1:2" hidden="1" outlineLevel="2" x14ac:dyDescent="0.25">
      <c r="B6008" t="s">
        <v>6298</v>
      </c>
    </row>
    <row r="6009" spans="1:2" outlineLevel="1" collapsed="1" x14ac:dyDescent="0.25">
      <c r="A6009" s="3" t="s">
        <v>22647</v>
      </c>
      <c r="B6009">
        <f>SUBTOTAL(3,B6007:B6008)</f>
        <v>2</v>
      </c>
    </row>
    <row r="6010" spans="1:2" hidden="1" outlineLevel="2" x14ac:dyDescent="0.25">
      <c r="B6010" t="s">
        <v>11988</v>
      </c>
    </row>
    <row r="6011" spans="1:2" outlineLevel="1" collapsed="1" x14ac:dyDescent="0.25">
      <c r="A6011" s="3" t="s">
        <v>22648</v>
      </c>
      <c r="B6011">
        <f>SUBTOTAL(3,B6010:B6010)</f>
        <v>1</v>
      </c>
    </row>
    <row r="6012" spans="1:2" hidden="1" outlineLevel="2" x14ac:dyDescent="0.25">
      <c r="B6012" t="s">
        <v>293</v>
      </c>
    </row>
    <row r="6013" spans="1:2" hidden="1" outlineLevel="2" x14ac:dyDescent="0.25">
      <c r="B6013" t="s">
        <v>293</v>
      </c>
    </row>
    <row r="6014" spans="1:2" hidden="1" outlineLevel="2" x14ac:dyDescent="0.25">
      <c r="B6014" t="s">
        <v>293</v>
      </c>
    </row>
    <row r="6015" spans="1:2" hidden="1" outlineLevel="2" x14ac:dyDescent="0.25">
      <c r="B6015" t="s">
        <v>293</v>
      </c>
    </row>
    <row r="6016" spans="1:2" hidden="1" outlineLevel="2" x14ac:dyDescent="0.25">
      <c r="B6016" t="s">
        <v>293</v>
      </c>
    </row>
    <row r="6017" spans="1:2" hidden="1" outlineLevel="2" x14ac:dyDescent="0.25">
      <c r="B6017" t="s">
        <v>293</v>
      </c>
    </row>
    <row r="6018" spans="1:2" hidden="1" outlineLevel="2" x14ac:dyDescent="0.25">
      <c r="B6018" t="s">
        <v>293</v>
      </c>
    </row>
    <row r="6019" spans="1:2" hidden="1" outlineLevel="2" x14ac:dyDescent="0.25">
      <c r="B6019" t="s">
        <v>293</v>
      </c>
    </row>
    <row r="6020" spans="1:2" hidden="1" outlineLevel="2" x14ac:dyDescent="0.25">
      <c r="B6020" t="s">
        <v>293</v>
      </c>
    </row>
    <row r="6021" spans="1:2" hidden="1" outlineLevel="2" x14ac:dyDescent="0.25">
      <c r="B6021" t="s">
        <v>293</v>
      </c>
    </row>
    <row r="6022" spans="1:2" hidden="1" outlineLevel="2" x14ac:dyDescent="0.25">
      <c r="B6022" t="s">
        <v>293</v>
      </c>
    </row>
    <row r="6023" spans="1:2" hidden="1" outlineLevel="2" x14ac:dyDescent="0.25">
      <c r="B6023" t="s">
        <v>293</v>
      </c>
    </row>
    <row r="6024" spans="1:2" hidden="1" outlineLevel="2" x14ac:dyDescent="0.25">
      <c r="B6024" t="s">
        <v>293</v>
      </c>
    </row>
    <row r="6025" spans="1:2" hidden="1" outlineLevel="2" x14ac:dyDescent="0.25">
      <c r="B6025" t="s">
        <v>293</v>
      </c>
    </row>
    <row r="6026" spans="1:2" hidden="1" outlineLevel="2" x14ac:dyDescent="0.25">
      <c r="B6026" t="s">
        <v>293</v>
      </c>
    </row>
    <row r="6027" spans="1:2" hidden="1" outlineLevel="2" x14ac:dyDescent="0.25">
      <c r="B6027" t="s">
        <v>293</v>
      </c>
    </row>
    <row r="6028" spans="1:2" hidden="1" outlineLevel="2" x14ac:dyDescent="0.25">
      <c r="B6028" t="s">
        <v>293</v>
      </c>
    </row>
    <row r="6029" spans="1:2" hidden="1" outlineLevel="2" x14ac:dyDescent="0.25">
      <c r="B6029" t="s">
        <v>293</v>
      </c>
    </row>
    <row r="6030" spans="1:2" outlineLevel="1" collapsed="1" x14ac:dyDescent="0.25">
      <c r="A6030" s="3" t="s">
        <v>22649</v>
      </c>
      <c r="B6030">
        <f>SUBTOTAL(3,B6012:B6029)</f>
        <v>18</v>
      </c>
    </row>
    <row r="6031" spans="1:2" hidden="1" outlineLevel="2" x14ac:dyDescent="0.25">
      <c r="B6031" t="s">
        <v>12110</v>
      </c>
    </row>
    <row r="6032" spans="1:2" outlineLevel="1" collapsed="1" x14ac:dyDescent="0.25">
      <c r="A6032" s="3" t="s">
        <v>22650</v>
      </c>
      <c r="B6032">
        <f>SUBTOTAL(3,B6031:B6031)</f>
        <v>1</v>
      </c>
    </row>
    <row r="6033" spans="1:2" hidden="1" outlineLevel="2" x14ac:dyDescent="0.25">
      <c r="B6033" t="s">
        <v>9564</v>
      </c>
    </row>
    <row r="6034" spans="1:2" outlineLevel="1" collapsed="1" x14ac:dyDescent="0.25">
      <c r="A6034" s="3" t="s">
        <v>22651</v>
      </c>
      <c r="B6034">
        <f>SUBTOTAL(3,B6033:B6033)</f>
        <v>1</v>
      </c>
    </row>
    <row r="6035" spans="1:2" hidden="1" outlineLevel="2" x14ac:dyDescent="0.25">
      <c r="B6035" t="s">
        <v>3198</v>
      </c>
    </row>
    <row r="6036" spans="1:2" hidden="1" outlineLevel="2" x14ac:dyDescent="0.25">
      <c r="B6036" t="s">
        <v>3198</v>
      </c>
    </row>
    <row r="6037" spans="1:2" hidden="1" outlineLevel="2" x14ac:dyDescent="0.25">
      <c r="B6037" t="s">
        <v>3198</v>
      </c>
    </row>
    <row r="6038" spans="1:2" hidden="1" outlineLevel="2" x14ac:dyDescent="0.25">
      <c r="B6038" t="s">
        <v>3198</v>
      </c>
    </row>
    <row r="6039" spans="1:2" hidden="1" outlineLevel="2" x14ac:dyDescent="0.25">
      <c r="B6039" t="s">
        <v>3198</v>
      </c>
    </row>
    <row r="6040" spans="1:2" hidden="1" outlineLevel="2" x14ac:dyDescent="0.25">
      <c r="B6040" t="s">
        <v>3198</v>
      </c>
    </row>
    <row r="6041" spans="1:2" outlineLevel="1" collapsed="1" x14ac:dyDescent="0.25">
      <c r="A6041" s="3" t="s">
        <v>22652</v>
      </c>
      <c r="B6041">
        <f>SUBTOTAL(3,B6035:B6040)</f>
        <v>6</v>
      </c>
    </row>
    <row r="6042" spans="1:2" hidden="1" outlineLevel="2" x14ac:dyDescent="0.25">
      <c r="B6042" t="s">
        <v>1591</v>
      </c>
    </row>
    <row r="6043" spans="1:2" hidden="1" outlineLevel="2" x14ac:dyDescent="0.25">
      <c r="B6043" t="s">
        <v>1591</v>
      </c>
    </row>
    <row r="6044" spans="1:2" hidden="1" outlineLevel="2" x14ac:dyDescent="0.25">
      <c r="B6044" t="s">
        <v>1591</v>
      </c>
    </row>
    <row r="6045" spans="1:2" outlineLevel="1" collapsed="1" x14ac:dyDescent="0.25">
      <c r="A6045" s="3" t="s">
        <v>22653</v>
      </c>
      <c r="B6045">
        <f>SUBTOTAL(3,B6042:B6044)</f>
        <v>3</v>
      </c>
    </row>
    <row r="6046" spans="1:2" hidden="1" outlineLevel="2" x14ac:dyDescent="0.25">
      <c r="B6046" t="s">
        <v>15199</v>
      </c>
    </row>
    <row r="6047" spans="1:2" outlineLevel="1" collapsed="1" x14ac:dyDescent="0.25">
      <c r="A6047" s="3" t="s">
        <v>22654</v>
      </c>
      <c r="B6047">
        <f>SUBTOTAL(3,B6046:B6046)</f>
        <v>1</v>
      </c>
    </row>
    <row r="6048" spans="1:2" hidden="1" outlineLevel="2" x14ac:dyDescent="0.25">
      <c r="B6048" t="s">
        <v>969</v>
      </c>
    </row>
    <row r="6049" spans="1:2" outlineLevel="1" collapsed="1" x14ac:dyDescent="0.25">
      <c r="A6049" s="3" t="s">
        <v>22655</v>
      </c>
      <c r="B6049">
        <f>SUBTOTAL(3,B6048:B6048)</f>
        <v>1</v>
      </c>
    </row>
    <row r="6050" spans="1:2" hidden="1" outlineLevel="2" x14ac:dyDescent="0.25">
      <c r="B6050" t="s">
        <v>14941</v>
      </c>
    </row>
    <row r="6051" spans="1:2" outlineLevel="1" collapsed="1" x14ac:dyDescent="0.25">
      <c r="A6051" s="3" t="s">
        <v>22656</v>
      </c>
      <c r="B6051">
        <f>SUBTOTAL(3,B6050:B6050)</f>
        <v>1</v>
      </c>
    </row>
    <row r="6052" spans="1:2" hidden="1" outlineLevel="2" x14ac:dyDescent="0.25">
      <c r="B6052" t="s">
        <v>11842</v>
      </c>
    </row>
    <row r="6053" spans="1:2" hidden="1" outlineLevel="2" x14ac:dyDescent="0.25">
      <c r="B6053" t="s">
        <v>11842</v>
      </c>
    </row>
    <row r="6054" spans="1:2" outlineLevel="1" collapsed="1" x14ac:dyDescent="0.25">
      <c r="A6054" s="3" t="s">
        <v>22657</v>
      </c>
      <c r="B6054">
        <f>SUBTOTAL(3,B6052:B6053)</f>
        <v>2</v>
      </c>
    </row>
    <row r="6055" spans="1:2" hidden="1" outlineLevel="2" x14ac:dyDescent="0.25">
      <c r="B6055" t="s">
        <v>4088</v>
      </c>
    </row>
    <row r="6056" spans="1:2" outlineLevel="1" collapsed="1" x14ac:dyDescent="0.25">
      <c r="A6056" s="3" t="s">
        <v>22658</v>
      </c>
      <c r="B6056">
        <f>SUBTOTAL(3,B6055:B6055)</f>
        <v>1</v>
      </c>
    </row>
    <row r="6057" spans="1:2" hidden="1" outlineLevel="2" x14ac:dyDescent="0.25">
      <c r="B6057" t="s">
        <v>3181</v>
      </c>
    </row>
    <row r="6058" spans="1:2" hidden="1" outlineLevel="2" x14ac:dyDescent="0.25">
      <c r="B6058" t="s">
        <v>3181</v>
      </c>
    </row>
    <row r="6059" spans="1:2" hidden="1" outlineLevel="2" x14ac:dyDescent="0.25">
      <c r="B6059" t="s">
        <v>3181</v>
      </c>
    </row>
    <row r="6060" spans="1:2" outlineLevel="1" collapsed="1" x14ac:dyDescent="0.25">
      <c r="A6060" s="3" t="s">
        <v>22659</v>
      </c>
      <c r="B6060">
        <f>SUBTOTAL(3,B6057:B6059)</f>
        <v>3</v>
      </c>
    </row>
    <row r="6061" spans="1:2" hidden="1" outlineLevel="2" x14ac:dyDescent="0.25">
      <c r="B6061" t="s">
        <v>2465</v>
      </c>
    </row>
    <row r="6062" spans="1:2" outlineLevel="1" collapsed="1" x14ac:dyDescent="0.25">
      <c r="A6062" s="3" t="s">
        <v>22660</v>
      </c>
      <c r="B6062">
        <f>SUBTOTAL(3,B6061:B6061)</f>
        <v>1</v>
      </c>
    </row>
    <row r="6063" spans="1:2" hidden="1" outlineLevel="2" x14ac:dyDescent="0.25">
      <c r="B6063" t="s">
        <v>14024</v>
      </c>
    </row>
    <row r="6064" spans="1:2" outlineLevel="1" collapsed="1" x14ac:dyDescent="0.25">
      <c r="A6064" s="3" t="s">
        <v>22661</v>
      </c>
      <c r="B6064">
        <f>SUBTOTAL(3,B6063:B6063)</f>
        <v>1</v>
      </c>
    </row>
    <row r="6065" spans="1:2" hidden="1" outlineLevel="2" x14ac:dyDescent="0.25">
      <c r="B6065" t="s">
        <v>14107</v>
      </c>
    </row>
    <row r="6066" spans="1:2" hidden="1" outlineLevel="2" x14ac:dyDescent="0.25">
      <c r="B6066" t="s">
        <v>14107</v>
      </c>
    </row>
    <row r="6067" spans="1:2" hidden="1" outlineLevel="2" x14ac:dyDescent="0.25">
      <c r="B6067" t="s">
        <v>14107</v>
      </c>
    </row>
    <row r="6068" spans="1:2" hidden="1" outlineLevel="2" x14ac:dyDescent="0.25">
      <c r="B6068" t="s">
        <v>14107</v>
      </c>
    </row>
    <row r="6069" spans="1:2" hidden="1" outlineLevel="2" x14ac:dyDescent="0.25">
      <c r="B6069" t="s">
        <v>14107</v>
      </c>
    </row>
    <row r="6070" spans="1:2" outlineLevel="1" collapsed="1" x14ac:dyDescent="0.25">
      <c r="A6070" s="3" t="s">
        <v>22662</v>
      </c>
      <c r="B6070">
        <f>SUBTOTAL(3,B6065:B6069)</f>
        <v>5</v>
      </c>
    </row>
    <row r="6071" spans="1:2" hidden="1" outlineLevel="2" x14ac:dyDescent="0.25">
      <c r="B6071" t="s">
        <v>20802</v>
      </c>
    </row>
    <row r="6072" spans="1:2" outlineLevel="1" collapsed="1" x14ac:dyDescent="0.25">
      <c r="A6072" s="3" t="s">
        <v>22663</v>
      </c>
      <c r="B6072">
        <f>SUBTOTAL(3,B6071:B6071)</f>
        <v>1</v>
      </c>
    </row>
    <row r="6073" spans="1:2" hidden="1" outlineLevel="2" x14ac:dyDescent="0.25">
      <c r="B6073" t="s">
        <v>12423</v>
      </c>
    </row>
    <row r="6074" spans="1:2" outlineLevel="1" collapsed="1" x14ac:dyDescent="0.25">
      <c r="A6074" s="3" t="s">
        <v>22664</v>
      </c>
      <c r="B6074">
        <f>SUBTOTAL(3,B6073:B6073)</f>
        <v>1</v>
      </c>
    </row>
    <row r="6075" spans="1:2" hidden="1" outlineLevel="2" x14ac:dyDescent="0.25">
      <c r="B6075" t="s">
        <v>125</v>
      </c>
    </row>
    <row r="6076" spans="1:2" hidden="1" outlineLevel="2" x14ac:dyDescent="0.25">
      <c r="B6076" t="s">
        <v>125</v>
      </c>
    </row>
    <row r="6077" spans="1:2" hidden="1" outlineLevel="2" x14ac:dyDescent="0.25">
      <c r="B6077" t="s">
        <v>125</v>
      </c>
    </row>
    <row r="6078" spans="1:2" hidden="1" outlineLevel="2" x14ac:dyDescent="0.25">
      <c r="B6078" t="s">
        <v>125</v>
      </c>
    </row>
    <row r="6079" spans="1:2" hidden="1" outlineLevel="2" x14ac:dyDescent="0.25">
      <c r="B6079" t="s">
        <v>125</v>
      </c>
    </row>
    <row r="6080" spans="1:2" hidden="1" outlineLevel="2" x14ac:dyDescent="0.25">
      <c r="B6080" t="s">
        <v>125</v>
      </c>
    </row>
    <row r="6081" spans="2:2" hidden="1" outlineLevel="2" x14ac:dyDescent="0.25">
      <c r="B6081" t="s">
        <v>125</v>
      </c>
    </row>
    <row r="6082" spans="2:2" hidden="1" outlineLevel="2" x14ac:dyDescent="0.25">
      <c r="B6082" t="s">
        <v>125</v>
      </c>
    </row>
    <row r="6083" spans="2:2" hidden="1" outlineLevel="2" x14ac:dyDescent="0.25">
      <c r="B6083" t="s">
        <v>125</v>
      </c>
    </row>
    <row r="6084" spans="2:2" hidden="1" outlineLevel="2" x14ac:dyDescent="0.25">
      <c r="B6084" t="s">
        <v>125</v>
      </c>
    </row>
    <row r="6085" spans="2:2" hidden="1" outlineLevel="2" x14ac:dyDescent="0.25">
      <c r="B6085" t="s">
        <v>125</v>
      </c>
    </row>
    <row r="6086" spans="2:2" hidden="1" outlineLevel="2" x14ac:dyDescent="0.25">
      <c r="B6086" t="s">
        <v>125</v>
      </c>
    </row>
    <row r="6087" spans="2:2" hidden="1" outlineLevel="2" x14ac:dyDescent="0.25">
      <c r="B6087" t="s">
        <v>125</v>
      </c>
    </row>
    <row r="6088" spans="2:2" hidden="1" outlineLevel="2" x14ac:dyDescent="0.25">
      <c r="B6088" t="s">
        <v>125</v>
      </c>
    </row>
    <row r="6089" spans="2:2" hidden="1" outlineLevel="2" x14ac:dyDescent="0.25">
      <c r="B6089" t="s">
        <v>125</v>
      </c>
    </row>
    <row r="6090" spans="2:2" hidden="1" outlineLevel="2" x14ac:dyDescent="0.25">
      <c r="B6090" t="s">
        <v>125</v>
      </c>
    </row>
    <row r="6091" spans="2:2" hidden="1" outlineLevel="2" x14ac:dyDescent="0.25">
      <c r="B6091" t="s">
        <v>125</v>
      </c>
    </row>
    <row r="6092" spans="2:2" hidden="1" outlineLevel="2" x14ac:dyDescent="0.25">
      <c r="B6092" t="s">
        <v>125</v>
      </c>
    </row>
    <row r="6093" spans="2:2" hidden="1" outlineLevel="2" x14ac:dyDescent="0.25">
      <c r="B6093" t="s">
        <v>125</v>
      </c>
    </row>
    <row r="6094" spans="2:2" hidden="1" outlineLevel="2" x14ac:dyDescent="0.25">
      <c r="B6094" t="s">
        <v>125</v>
      </c>
    </row>
    <row r="6095" spans="2:2" hidden="1" outlineLevel="2" x14ac:dyDescent="0.25">
      <c r="B6095" t="s">
        <v>125</v>
      </c>
    </row>
    <row r="6096" spans="2:2" hidden="1" outlineLevel="2" x14ac:dyDescent="0.25">
      <c r="B6096" t="s">
        <v>125</v>
      </c>
    </row>
    <row r="6097" spans="1:2" hidden="1" outlineLevel="2" x14ac:dyDescent="0.25">
      <c r="B6097" t="s">
        <v>125</v>
      </c>
    </row>
    <row r="6098" spans="1:2" hidden="1" outlineLevel="2" x14ac:dyDescent="0.25">
      <c r="B6098" t="s">
        <v>125</v>
      </c>
    </row>
    <row r="6099" spans="1:2" hidden="1" outlineLevel="2" x14ac:dyDescent="0.25">
      <c r="B6099" t="s">
        <v>125</v>
      </c>
    </row>
    <row r="6100" spans="1:2" hidden="1" outlineLevel="2" x14ac:dyDescent="0.25">
      <c r="B6100" t="s">
        <v>125</v>
      </c>
    </row>
    <row r="6101" spans="1:2" hidden="1" outlineLevel="2" x14ac:dyDescent="0.25">
      <c r="B6101" t="s">
        <v>125</v>
      </c>
    </row>
    <row r="6102" spans="1:2" hidden="1" outlineLevel="2" x14ac:dyDescent="0.25">
      <c r="B6102" t="s">
        <v>125</v>
      </c>
    </row>
    <row r="6103" spans="1:2" hidden="1" outlineLevel="2" x14ac:dyDescent="0.25">
      <c r="B6103" t="s">
        <v>125</v>
      </c>
    </row>
    <row r="6104" spans="1:2" hidden="1" outlineLevel="2" x14ac:dyDescent="0.25">
      <c r="B6104" t="s">
        <v>125</v>
      </c>
    </row>
    <row r="6105" spans="1:2" hidden="1" outlineLevel="2" x14ac:dyDescent="0.25">
      <c r="B6105" t="s">
        <v>125</v>
      </c>
    </row>
    <row r="6106" spans="1:2" hidden="1" outlineLevel="2" x14ac:dyDescent="0.25">
      <c r="B6106" t="s">
        <v>125</v>
      </c>
    </row>
    <row r="6107" spans="1:2" hidden="1" outlineLevel="2" x14ac:dyDescent="0.25">
      <c r="B6107" t="s">
        <v>125</v>
      </c>
    </row>
    <row r="6108" spans="1:2" hidden="1" outlineLevel="2" x14ac:dyDescent="0.25">
      <c r="B6108" t="s">
        <v>125</v>
      </c>
    </row>
    <row r="6109" spans="1:2" hidden="1" outlineLevel="2" x14ac:dyDescent="0.25">
      <c r="B6109" t="s">
        <v>125</v>
      </c>
    </row>
    <row r="6110" spans="1:2" outlineLevel="1" collapsed="1" x14ac:dyDescent="0.25">
      <c r="A6110" s="3" t="s">
        <v>22665</v>
      </c>
      <c r="B6110">
        <f>SUBTOTAL(3,B6075:B6109)</f>
        <v>35</v>
      </c>
    </row>
    <row r="6111" spans="1:2" hidden="1" outlineLevel="2" x14ac:dyDescent="0.25">
      <c r="B6111" t="s">
        <v>15262</v>
      </c>
    </row>
    <row r="6112" spans="1:2" outlineLevel="1" collapsed="1" x14ac:dyDescent="0.25">
      <c r="A6112" s="3" t="s">
        <v>22666</v>
      </c>
      <c r="B6112">
        <f>SUBTOTAL(3,B6111:B6111)</f>
        <v>1</v>
      </c>
    </row>
    <row r="6113" spans="1:2" hidden="1" outlineLevel="2" x14ac:dyDescent="0.25">
      <c r="B6113" t="s">
        <v>14590</v>
      </c>
    </row>
    <row r="6114" spans="1:2" outlineLevel="1" collapsed="1" x14ac:dyDescent="0.25">
      <c r="A6114" s="3" t="s">
        <v>22667</v>
      </c>
      <c r="B6114">
        <f>SUBTOTAL(3,B6113:B6113)</f>
        <v>1</v>
      </c>
    </row>
    <row r="6115" spans="1:2" hidden="1" outlineLevel="2" x14ac:dyDescent="0.25">
      <c r="B6115" t="s">
        <v>1118</v>
      </c>
    </row>
    <row r="6116" spans="1:2" hidden="1" outlineLevel="2" x14ac:dyDescent="0.25">
      <c r="B6116" t="s">
        <v>1118</v>
      </c>
    </row>
    <row r="6117" spans="1:2" hidden="1" outlineLevel="2" x14ac:dyDescent="0.25">
      <c r="B6117" t="s">
        <v>1118</v>
      </c>
    </row>
    <row r="6118" spans="1:2" outlineLevel="1" collapsed="1" x14ac:dyDescent="0.25">
      <c r="A6118" s="3" t="s">
        <v>22668</v>
      </c>
      <c r="B6118">
        <f>SUBTOTAL(3,B6115:B6117)</f>
        <v>3</v>
      </c>
    </row>
    <row r="6119" spans="1:2" hidden="1" outlineLevel="2" x14ac:dyDescent="0.25">
      <c r="B6119" t="s">
        <v>1892</v>
      </c>
    </row>
    <row r="6120" spans="1:2" outlineLevel="1" collapsed="1" x14ac:dyDescent="0.25">
      <c r="A6120" s="3" t="s">
        <v>22669</v>
      </c>
      <c r="B6120">
        <f>SUBTOTAL(3,B6119:B6119)</f>
        <v>1</v>
      </c>
    </row>
    <row r="6121" spans="1:2" hidden="1" outlineLevel="2" x14ac:dyDescent="0.25">
      <c r="B6121" t="s">
        <v>20352</v>
      </c>
    </row>
    <row r="6122" spans="1:2" outlineLevel="1" collapsed="1" x14ac:dyDescent="0.25">
      <c r="A6122" s="3" t="s">
        <v>22670</v>
      </c>
      <c r="B6122">
        <f>SUBTOTAL(3,B6121:B6121)</f>
        <v>1</v>
      </c>
    </row>
    <row r="6123" spans="1:2" hidden="1" outlineLevel="2" x14ac:dyDescent="0.25">
      <c r="B6123" t="s">
        <v>4569</v>
      </c>
    </row>
    <row r="6124" spans="1:2" hidden="1" outlineLevel="2" x14ac:dyDescent="0.25">
      <c r="B6124" t="s">
        <v>4569</v>
      </c>
    </row>
    <row r="6125" spans="1:2" outlineLevel="1" collapsed="1" x14ac:dyDescent="0.25">
      <c r="A6125" s="3" t="s">
        <v>22671</v>
      </c>
      <c r="B6125">
        <f>SUBTOTAL(3,B6123:B6124)</f>
        <v>2</v>
      </c>
    </row>
    <row r="6126" spans="1:2" hidden="1" outlineLevel="2" x14ac:dyDescent="0.25">
      <c r="B6126" t="s">
        <v>7336</v>
      </c>
    </row>
    <row r="6127" spans="1:2" outlineLevel="1" collapsed="1" x14ac:dyDescent="0.25">
      <c r="A6127" s="3" t="s">
        <v>22672</v>
      </c>
      <c r="B6127">
        <f>SUBTOTAL(3,B6126:B6126)</f>
        <v>1</v>
      </c>
    </row>
    <row r="6128" spans="1:2" hidden="1" outlineLevel="2" x14ac:dyDescent="0.25">
      <c r="B6128" t="s">
        <v>509</v>
      </c>
    </row>
    <row r="6129" spans="2:2" hidden="1" outlineLevel="2" x14ac:dyDescent="0.25">
      <c r="B6129" t="s">
        <v>509</v>
      </c>
    </row>
    <row r="6130" spans="2:2" hidden="1" outlineLevel="2" x14ac:dyDescent="0.25">
      <c r="B6130" t="s">
        <v>509</v>
      </c>
    </row>
    <row r="6131" spans="2:2" hidden="1" outlineLevel="2" x14ac:dyDescent="0.25">
      <c r="B6131" t="s">
        <v>509</v>
      </c>
    </row>
    <row r="6132" spans="2:2" hidden="1" outlineLevel="2" x14ac:dyDescent="0.25">
      <c r="B6132" t="s">
        <v>509</v>
      </c>
    </row>
    <row r="6133" spans="2:2" hidden="1" outlineLevel="2" x14ac:dyDescent="0.25">
      <c r="B6133" t="s">
        <v>509</v>
      </c>
    </row>
    <row r="6134" spans="2:2" hidden="1" outlineLevel="2" x14ac:dyDescent="0.25">
      <c r="B6134" t="s">
        <v>509</v>
      </c>
    </row>
    <row r="6135" spans="2:2" hidden="1" outlineLevel="2" x14ac:dyDescent="0.25">
      <c r="B6135" t="s">
        <v>509</v>
      </c>
    </row>
    <row r="6136" spans="2:2" hidden="1" outlineLevel="2" x14ac:dyDescent="0.25">
      <c r="B6136" t="s">
        <v>509</v>
      </c>
    </row>
    <row r="6137" spans="2:2" hidden="1" outlineLevel="2" x14ac:dyDescent="0.25">
      <c r="B6137" t="s">
        <v>509</v>
      </c>
    </row>
    <row r="6138" spans="2:2" hidden="1" outlineLevel="2" x14ac:dyDescent="0.25">
      <c r="B6138" t="s">
        <v>509</v>
      </c>
    </row>
    <row r="6139" spans="2:2" hidden="1" outlineLevel="2" x14ac:dyDescent="0.25">
      <c r="B6139" t="s">
        <v>509</v>
      </c>
    </row>
    <row r="6140" spans="2:2" hidden="1" outlineLevel="2" x14ac:dyDescent="0.25">
      <c r="B6140" t="s">
        <v>509</v>
      </c>
    </row>
    <row r="6141" spans="2:2" hidden="1" outlineLevel="2" x14ac:dyDescent="0.25">
      <c r="B6141" t="s">
        <v>509</v>
      </c>
    </row>
    <row r="6142" spans="2:2" hidden="1" outlineLevel="2" x14ac:dyDescent="0.25">
      <c r="B6142" t="s">
        <v>509</v>
      </c>
    </row>
    <row r="6143" spans="2:2" hidden="1" outlineLevel="2" x14ac:dyDescent="0.25">
      <c r="B6143" t="s">
        <v>509</v>
      </c>
    </row>
    <row r="6144" spans="2:2" hidden="1" outlineLevel="2" x14ac:dyDescent="0.25">
      <c r="B6144" t="s">
        <v>509</v>
      </c>
    </row>
    <row r="6145" spans="1:2" hidden="1" outlineLevel="2" x14ac:dyDescent="0.25">
      <c r="B6145" t="s">
        <v>509</v>
      </c>
    </row>
    <row r="6146" spans="1:2" hidden="1" outlineLevel="2" x14ac:dyDescent="0.25">
      <c r="B6146" t="s">
        <v>509</v>
      </c>
    </row>
    <row r="6147" spans="1:2" hidden="1" outlineLevel="2" x14ac:dyDescent="0.25">
      <c r="B6147" t="s">
        <v>509</v>
      </c>
    </row>
    <row r="6148" spans="1:2" hidden="1" outlineLevel="2" x14ac:dyDescent="0.25">
      <c r="B6148" t="s">
        <v>509</v>
      </c>
    </row>
    <row r="6149" spans="1:2" hidden="1" outlineLevel="2" x14ac:dyDescent="0.25">
      <c r="B6149" t="s">
        <v>509</v>
      </c>
    </row>
    <row r="6150" spans="1:2" hidden="1" outlineLevel="2" x14ac:dyDescent="0.25">
      <c r="B6150" t="s">
        <v>509</v>
      </c>
    </row>
    <row r="6151" spans="1:2" hidden="1" outlineLevel="2" x14ac:dyDescent="0.25">
      <c r="B6151" t="s">
        <v>509</v>
      </c>
    </row>
    <row r="6152" spans="1:2" hidden="1" outlineLevel="2" x14ac:dyDescent="0.25">
      <c r="B6152" t="s">
        <v>509</v>
      </c>
    </row>
    <row r="6153" spans="1:2" hidden="1" outlineLevel="2" x14ac:dyDescent="0.25">
      <c r="B6153" t="s">
        <v>509</v>
      </c>
    </row>
    <row r="6154" spans="1:2" outlineLevel="1" collapsed="1" x14ac:dyDescent="0.25">
      <c r="A6154" s="3" t="s">
        <v>22673</v>
      </c>
      <c r="B6154">
        <f>SUBTOTAL(3,B6128:B6153)</f>
        <v>26</v>
      </c>
    </row>
    <row r="6155" spans="1:2" hidden="1" outlineLevel="2" x14ac:dyDescent="0.25">
      <c r="B6155" t="s">
        <v>12618</v>
      </c>
    </row>
    <row r="6156" spans="1:2" outlineLevel="1" collapsed="1" x14ac:dyDescent="0.25">
      <c r="A6156" s="3" t="s">
        <v>22674</v>
      </c>
      <c r="B6156">
        <f>SUBTOTAL(3,B6155:B6155)</f>
        <v>1</v>
      </c>
    </row>
    <row r="6157" spans="1:2" hidden="1" outlineLevel="2" x14ac:dyDescent="0.25">
      <c r="B6157" t="s">
        <v>16232</v>
      </c>
    </row>
    <row r="6158" spans="1:2" outlineLevel="1" collapsed="1" x14ac:dyDescent="0.25">
      <c r="A6158" s="3" t="s">
        <v>22675</v>
      </c>
      <c r="B6158">
        <f>SUBTOTAL(3,B6157:B6157)</f>
        <v>1</v>
      </c>
    </row>
    <row r="6159" spans="1:2" hidden="1" outlineLevel="2" x14ac:dyDescent="0.25">
      <c r="B6159" t="s">
        <v>5784</v>
      </c>
    </row>
    <row r="6160" spans="1:2" outlineLevel="1" collapsed="1" x14ac:dyDescent="0.25">
      <c r="A6160" s="3" t="s">
        <v>22676</v>
      </c>
      <c r="B6160">
        <f>SUBTOTAL(3,B6159:B6159)</f>
        <v>1</v>
      </c>
    </row>
    <row r="6161" spans="1:2" hidden="1" outlineLevel="2" x14ac:dyDescent="0.25">
      <c r="B6161" t="s">
        <v>14153</v>
      </c>
    </row>
    <row r="6162" spans="1:2" outlineLevel="1" collapsed="1" x14ac:dyDescent="0.25">
      <c r="A6162" s="3" t="s">
        <v>22677</v>
      </c>
      <c r="B6162">
        <f>SUBTOTAL(3,B6161:B6161)</f>
        <v>1</v>
      </c>
    </row>
    <row r="6163" spans="1:2" hidden="1" outlineLevel="2" x14ac:dyDescent="0.25">
      <c r="B6163" t="s">
        <v>246</v>
      </c>
    </row>
    <row r="6164" spans="1:2" hidden="1" outlineLevel="2" x14ac:dyDescent="0.25">
      <c r="B6164" t="s">
        <v>246</v>
      </c>
    </row>
    <row r="6165" spans="1:2" hidden="1" outlineLevel="2" x14ac:dyDescent="0.25">
      <c r="B6165" t="s">
        <v>246</v>
      </c>
    </row>
    <row r="6166" spans="1:2" hidden="1" outlineLevel="2" x14ac:dyDescent="0.25">
      <c r="B6166" t="s">
        <v>246</v>
      </c>
    </row>
    <row r="6167" spans="1:2" hidden="1" outlineLevel="2" x14ac:dyDescent="0.25">
      <c r="B6167" t="s">
        <v>246</v>
      </c>
    </row>
    <row r="6168" spans="1:2" hidden="1" outlineLevel="2" x14ac:dyDescent="0.25">
      <c r="B6168" t="s">
        <v>246</v>
      </c>
    </row>
    <row r="6169" spans="1:2" hidden="1" outlineLevel="2" x14ac:dyDescent="0.25">
      <c r="B6169" t="s">
        <v>246</v>
      </c>
    </row>
    <row r="6170" spans="1:2" hidden="1" outlineLevel="2" x14ac:dyDescent="0.25">
      <c r="B6170" t="s">
        <v>246</v>
      </c>
    </row>
    <row r="6171" spans="1:2" hidden="1" outlineLevel="2" x14ac:dyDescent="0.25">
      <c r="B6171" t="s">
        <v>246</v>
      </c>
    </row>
    <row r="6172" spans="1:2" hidden="1" outlineLevel="2" x14ac:dyDescent="0.25">
      <c r="B6172" t="s">
        <v>246</v>
      </c>
    </row>
    <row r="6173" spans="1:2" hidden="1" outlineLevel="2" x14ac:dyDescent="0.25">
      <c r="B6173" t="s">
        <v>246</v>
      </c>
    </row>
    <row r="6174" spans="1:2" hidden="1" outlineLevel="2" x14ac:dyDescent="0.25">
      <c r="B6174" t="s">
        <v>246</v>
      </c>
    </row>
    <row r="6175" spans="1:2" hidden="1" outlineLevel="2" x14ac:dyDescent="0.25">
      <c r="B6175" t="s">
        <v>246</v>
      </c>
    </row>
    <row r="6176" spans="1:2" hidden="1" outlineLevel="2" x14ac:dyDescent="0.25">
      <c r="B6176" t="s">
        <v>246</v>
      </c>
    </row>
    <row r="6177" spans="1:2" hidden="1" outlineLevel="2" x14ac:dyDescent="0.25">
      <c r="B6177" t="s">
        <v>246</v>
      </c>
    </row>
    <row r="6178" spans="1:2" hidden="1" outlineLevel="2" x14ac:dyDescent="0.25">
      <c r="B6178" t="s">
        <v>246</v>
      </c>
    </row>
    <row r="6179" spans="1:2" hidden="1" outlineLevel="2" x14ac:dyDescent="0.25">
      <c r="B6179" t="s">
        <v>246</v>
      </c>
    </row>
    <row r="6180" spans="1:2" hidden="1" outlineLevel="2" x14ac:dyDescent="0.25">
      <c r="B6180" t="s">
        <v>246</v>
      </c>
    </row>
    <row r="6181" spans="1:2" hidden="1" outlineLevel="2" x14ac:dyDescent="0.25">
      <c r="B6181" t="s">
        <v>246</v>
      </c>
    </row>
    <row r="6182" spans="1:2" hidden="1" outlineLevel="2" x14ac:dyDescent="0.25">
      <c r="B6182" t="s">
        <v>246</v>
      </c>
    </row>
    <row r="6183" spans="1:2" hidden="1" outlineLevel="2" x14ac:dyDescent="0.25">
      <c r="B6183" t="s">
        <v>246</v>
      </c>
    </row>
    <row r="6184" spans="1:2" hidden="1" outlineLevel="2" x14ac:dyDescent="0.25">
      <c r="B6184" t="s">
        <v>246</v>
      </c>
    </row>
    <row r="6185" spans="1:2" hidden="1" outlineLevel="2" x14ac:dyDescent="0.25">
      <c r="B6185" t="s">
        <v>246</v>
      </c>
    </row>
    <row r="6186" spans="1:2" hidden="1" outlineLevel="2" x14ac:dyDescent="0.25">
      <c r="B6186" t="s">
        <v>246</v>
      </c>
    </row>
    <row r="6187" spans="1:2" hidden="1" outlineLevel="2" x14ac:dyDescent="0.25">
      <c r="B6187" t="s">
        <v>246</v>
      </c>
    </row>
    <row r="6188" spans="1:2" outlineLevel="1" collapsed="1" x14ac:dyDescent="0.25">
      <c r="A6188" s="3" t="s">
        <v>22678</v>
      </c>
      <c r="B6188">
        <f>SUBTOTAL(3,B6163:B6187)</f>
        <v>25</v>
      </c>
    </row>
    <row r="6189" spans="1:2" hidden="1" outlineLevel="2" x14ac:dyDescent="0.25">
      <c r="B6189" t="s">
        <v>2738</v>
      </c>
    </row>
    <row r="6190" spans="1:2" hidden="1" outlineLevel="2" x14ac:dyDescent="0.25">
      <c r="B6190" t="s">
        <v>2738</v>
      </c>
    </row>
    <row r="6191" spans="1:2" hidden="1" outlineLevel="2" x14ac:dyDescent="0.25">
      <c r="B6191" t="s">
        <v>2738</v>
      </c>
    </row>
    <row r="6192" spans="1:2" hidden="1" outlineLevel="2" x14ac:dyDescent="0.25">
      <c r="B6192" t="s">
        <v>2738</v>
      </c>
    </row>
    <row r="6193" spans="1:2" hidden="1" outlineLevel="2" x14ac:dyDescent="0.25">
      <c r="B6193" t="s">
        <v>2738</v>
      </c>
    </row>
    <row r="6194" spans="1:2" hidden="1" outlineLevel="2" x14ac:dyDescent="0.25">
      <c r="B6194" t="s">
        <v>2738</v>
      </c>
    </row>
    <row r="6195" spans="1:2" hidden="1" outlineLevel="2" x14ac:dyDescent="0.25">
      <c r="B6195" t="s">
        <v>2738</v>
      </c>
    </row>
    <row r="6196" spans="1:2" hidden="1" outlineLevel="2" x14ac:dyDescent="0.25">
      <c r="B6196" t="s">
        <v>2738</v>
      </c>
    </row>
    <row r="6197" spans="1:2" hidden="1" outlineLevel="2" x14ac:dyDescent="0.25">
      <c r="B6197" t="s">
        <v>2738</v>
      </c>
    </row>
    <row r="6198" spans="1:2" hidden="1" outlineLevel="2" x14ac:dyDescent="0.25">
      <c r="B6198" t="s">
        <v>2738</v>
      </c>
    </row>
    <row r="6199" spans="1:2" hidden="1" outlineLevel="2" x14ac:dyDescent="0.25">
      <c r="B6199" t="s">
        <v>2738</v>
      </c>
    </row>
    <row r="6200" spans="1:2" outlineLevel="1" collapsed="1" x14ac:dyDescent="0.25">
      <c r="A6200" s="3" t="s">
        <v>22679</v>
      </c>
      <c r="B6200">
        <f>SUBTOTAL(3,B6189:B6199)</f>
        <v>11</v>
      </c>
    </row>
    <row r="6201" spans="1:2" hidden="1" outlineLevel="2" x14ac:dyDescent="0.25">
      <c r="B6201" t="s">
        <v>2759</v>
      </c>
    </row>
    <row r="6202" spans="1:2" hidden="1" outlineLevel="2" x14ac:dyDescent="0.25">
      <c r="B6202" t="s">
        <v>2759</v>
      </c>
    </row>
    <row r="6203" spans="1:2" hidden="1" outlineLevel="2" x14ac:dyDescent="0.25">
      <c r="B6203" t="s">
        <v>2759</v>
      </c>
    </row>
    <row r="6204" spans="1:2" hidden="1" outlineLevel="2" x14ac:dyDescent="0.25">
      <c r="B6204" t="s">
        <v>2759</v>
      </c>
    </row>
    <row r="6205" spans="1:2" outlineLevel="1" collapsed="1" x14ac:dyDescent="0.25">
      <c r="A6205" s="3" t="s">
        <v>22680</v>
      </c>
      <c r="B6205">
        <f>SUBTOTAL(3,B6201:B6204)</f>
        <v>4</v>
      </c>
    </row>
    <row r="6206" spans="1:2" hidden="1" outlineLevel="2" x14ac:dyDescent="0.25">
      <c r="B6206" t="s">
        <v>226</v>
      </c>
    </row>
    <row r="6207" spans="1:2" outlineLevel="1" collapsed="1" x14ac:dyDescent="0.25">
      <c r="A6207" s="3" t="s">
        <v>22681</v>
      </c>
      <c r="B6207">
        <f>SUBTOTAL(3,B6206:B6206)</f>
        <v>1</v>
      </c>
    </row>
    <row r="6208" spans="1:2" hidden="1" outlineLevel="2" x14ac:dyDescent="0.25">
      <c r="B6208" t="s">
        <v>13689</v>
      </c>
    </row>
    <row r="6209" spans="1:2" outlineLevel="1" collapsed="1" x14ac:dyDescent="0.25">
      <c r="A6209" s="3" t="s">
        <v>22682</v>
      </c>
      <c r="B6209">
        <f>SUBTOTAL(3,B6208:B6208)</f>
        <v>1</v>
      </c>
    </row>
    <row r="6210" spans="1:2" hidden="1" outlineLevel="2" x14ac:dyDescent="0.25">
      <c r="B6210" t="s">
        <v>17438</v>
      </c>
    </row>
    <row r="6211" spans="1:2" outlineLevel="1" collapsed="1" x14ac:dyDescent="0.25">
      <c r="A6211" s="3" t="s">
        <v>22683</v>
      </c>
      <c r="B6211">
        <f>SUBTOTAL(3,B6210:B6210)</f>
        <v>1</v>
      </c>
    </row>
    <row r="6212" spans="1:2" hidden="1" outlineLevel="2" x14ac:dyDescent="0.25">
      <c r="B6212" t="s">
        <v>5467</v>
      </c>
    </row>
    <row r="6213" spans="1:2" hidden="1" outlineLevel="2" x14ac:dyDescent="0.25">
      <c r="B6213" t="s">
        <v>5467</v>
      </c>
    </row>
    <row r="6214" spans="1:2" hidden="1" outlineLevel="2" x14ac:dyDescent="0.25">
      <c r="B6214" t="s">
        <v>5467</v>
      </c>
    </row>
    <row r="6215" spans="1:2" outlineLevel="1" collapsed="1" x14ac:dyDescent="0.25">
      <c r="A6215" s="3" t="s">
        <v>22684</v>
      </c>
      <c r="B6215">
        <f>SUBTOTAL(3,B6212:B6214)</f>
        <v>3</v>
      </c>
    </row>
    <row r="6216" spans="1:2" hidden="1" outlineLevel="2" x14ac:dyDescent="0.25">
      <c r="B6216" t="s">
        <v>16194</v>
      </c>
    </row>
    <row r="6217" spans="1:2" outlineLevel="1" collapsed="1" x14ac:dyDescent="0.25">
      <c r="A6217" s="3" t="s">
        <v>22685</v>
      </c>
      <c r="B6217">
        <f>SUBTOTAL(3,B6216:B6216)</f>
        <v>1</v>
      </c>
    </row>
    <row r="6218" spans="1:2" hidden="1" outlineLevel="2" x14ac:dyDescent="0.25">
      <c r="B6218" t="s">
        <v>13758</v>
      </c>
    </row>
    <row r="6219" spans="1:2" outlineLevel="1" collapsed="1" x14ac:dyDescent="0.25">
      <c r="A6219" s="3" t="s">
        <v>22686</v>
      </c>
      <c r="B6219">
        <f>SUBTOTAL(3,B6218:B6218)</f>
        <v>1</v>
      </c>
    </row>
    <row r="6220" spans="1:2" hidden="1" outlineLevel="2" x14ac:dyDescent="0.25">
      <c r="B6220" t="s">
        <v>5874</v>
      </c>
    </row>
    <row r="6221" spans="1:2" outlineLevel="1" collapsed="1" x14ac:dyDescent="0.25">
      <c r="A6221" s="3" t="s">
        <v>22687</v>
      </c>
      <c r="B6221">
        <f>SUBTOTAL(3,B6220:B6220)</f>
        <v>1</v>
      </c>
    </row>
    <row r="6222" spans="1:2" hidden="1" outlineLevel="2" x14ac:dyDescent="0.25">
      <c r="B6222" t="s">
        <v>12962</v>
      </c>
    </row>
    <row r="6223" spans="1:2" outlineLevel="1" collapsed="1" x14ac:dyDescent="0.25">
      <c r="A6223" s="3" t="s">
        <v>22688</v>
      </c>
      <c r="B6223">
        <f>SUBTOTAL(3,B6222:B6222)</f>
        <v>1</v>
      </c>
    </row>
    <row r="6224" spans="1:2" hidden="1" outlineLevel="2" x14ac:dyDescent="0.25">
      <c r="B6224" t="s">
        <v>907</v>
      </c>
    </row>
    <row r="6225" spans="1:2" outlineLevel="1" collapsed="1" x14ac:dyDescent="0.25">
      <c r="A6225" s="3" t="s">
        <v>22689</v>
      </c>
      <c r="B6225">
        <f>SUBTOTAL(3,B6224:B6224)</f>
        <v>1</v>
      </c>
    </row>
    <row r="6226" spans="1:2" hidden="1" outlineLevel="2" x14ac:dyDescent="0.25">
      <c r="B6226" t="s">
        <v>7666</v>
      </c>
    </row>
    <row r="6227" spans="1:2" outlineLevel="1" collapsed="1" x14ac:dyDescent="0.25">
      <c r="A6227" s="3" t="s">
        <v>22690</v>
      </c>
      <c r="B6227">
        <f>SUBTOTAL(3,B6226:B6226)</f>
        <v>1</v>
      </c>
    </row>
    <row r="6228" spans="1:2" hidden="1" outlineLevel="2" x14ac:dyDescent="0.25">
      <c r="B6228" t="s">
        <v>10144</v>
      </c>
    </row>
    <row r="6229" spans="1:2" outlineLevel="1" collapsed="1" x14ac:dyDescent="0.25">
      <c r="A6229" s="3" t="s">
        <v>22691</v>
      </c>
      <c r="B6229">
        <f>SUBTOTAL(3,B6228:B6228)</f>
        <v>1</v>
      </c>
    </row>
    <row r="6230" spans="1:2" hidden="1" outlineLevel="2" x14ac:dyDescent="0.25">
      <c r="B6230" t="s">
        <v>5431</v>
      </c>
    </row>
    <row r="6231" spans="1:2" outlineLevel="1" collapsed="1" x14ac:dyDescent="0.25">
      <c r="A6231" s="3" t="s">
        <v>22692</v>
      </c>
      <c r="B6231">
        <f>SUBTOTAL(3,B6230:B6230)</f>
        <v>1</v>
      </c>
    </row>
    <row r="6232" spans="1:2" hidden="1" outlineLevel="2" x14ac:dyDescent="0.25">
      <c r="B6232" t="s">
        <v>20261</v>
      </c>
    </row>
    <row r="6233" spans="1:2" outlineLevel="1" collapsed="1" x14ac:dyDescent="0.25">
      <c r="A6233" s="3" t="s">
        <v>22693</v>
      </c>
      <c r="B6233">
        <f>SUBTOTAL(3,B6232:B6232)</f>
        <v>1</v>
      </c>
    </row>
    <row r="6234" spans="1:2" hidden="1" outlineLevel="2" x14ac:dyDescent="0.25">
      <c r="B6234" t="s">
        <v>1269</v>
      </c>
    </row>
    <row r="6235" spans="1:2" hidden="1" outlineLevel="2" x14ac:dyDescent="0.25">
      <c r="B6235" t="s">
        <v>1269</v>
      </c>
    </row>
    <row r="6236" spans="1:2" outlineLevel="1" collapsed="1" x14ac:dyDescent="0.25">
      <c r="A6236" s="3" t="s">
        <v>22694</v>
      </c>
      <c r="B6236">
        <f>SUBTOTAL(3,B6234:B6235)</f>
        <v>2</v>
      </c>
    </row>
    <row r="6237" spans="1:2" hidden="1" outlineLevel="2" x14ac:dyDescent="0.25">
      <c r="B6237" t="s">
        <v>7114</v>
      </c>
    </row>
    <row r="6238" spans="1:2" hidden="1" outlineLevel="2" x14ac:dyDescent="0.25">
      <c r="B6238" t="s">
        <v>7114</v>
      </c>
    </row>
    <row r="6239" spans="1:2" outlineLevel="1" collapsed="1" x14ac:dyDescent="0.25">
      <c r="A6239" s="3" t="s">
        <v>22695</v>
      </c>
      <c r="B6239">
        <f>SUBTOTAL(3,B6237:B6238)</f>
        <v>2</v>
      </c>
    </row>
    <row r="6240" spans="1:2" hidden="1" outlineLevel="2" x14ac:dyDescent="0.25">
      <c r="B6240" t="s">
        <v>18264</v>
      </c>
    </row>
    <row r="6241" spans="1:2" outlineLevel="1" collapsed="1" x14ac:dyDescent="0.25">
      <c r="A6241" s="3" t="s">
        <v>22696</v>
      </c>
      <c r="B6241">
        <f>SUBTOTAL(3,B6240:B6240)</f>
        <v>1</v>
      </c>
    </row>
    <row r="6242" spans="1:2" hidden="1" outlineLevel="2" x14ac:dyDescent="0.25">
      <c r="B6242" t="s">
        <v>14385</v>
      </c>
    </row>
    <row r="6243" spans="1:2" outlineLevel="1" collapsed="1" x14ac:dyDescent="0.25">
      <c r="A6243" s="3" t="s">
        <v>22697</v>
      </c>
      <c r="B6243">
        <f>SUBTOTAL(3,B6242:B6242)</f>
        <v>1</v>
      </c>
    </row>
    <row r="6244" spans="1:2" hidden="1" outlineLevel="2" x14ac:dyDescent="0.25">
      <c r="B6244" t="s">
        <v>6250</v>
      </c>
    </row>
    <row r="6245" spans="1:2" hidden="1" outlineLevel="2" x14ac:dyDescent="0.25">
      <c r="B6245" t="s">
        <v>6250</v>
      </c>
    </row>
    <row r="6246" spans="1:2" outlineLevel="1" collapsed="1" x14ac:dyDescent="0.25">
      <c r="A6246" s="3" t="s">
        <v>22698</v>
      </c>
      <c r="B6246">
        <f>SUBTOTAL(3,B6244:B6245)</f>
        <v>2</v>
      </c>
    </row>
    <row r="6247" spans="1:2" hidden="1" outlineLevel="2" x14ac:dyDescent="0.25">
      <c r="B6247" t="s">
        <v>2981</v>
      </c>
    </row>
    <row r="6248" spans="1:2" hidden="1" outlineLevel="2" x14ac:dyDescent="0.25">
      <c r="B6248" t="s">
        <v>2981</v>
      </c>
    </row>
    <row r="6249" spans="1:2" hidden="1" outlineLevel="2" x14ac:dyDescent="0.25">
      <c r="B6249" t="s">
        <v>2981</v>
      </c>
    </row>
    <row r="6250" spans="1:2" hidden="1" outlineLevel="2" x14ac:dyDescent="0.25">
      <c r="B6250" t="s">
        <v>2981</v>
      </c>
    </row>
    <row r="6251" spans="1:2" outlineLevel="1" collapsed="1" x14ac:dyDescent="0.25">
      <c r="A6251" s="3" t="s">
        <v>22699</v>
      </c>
      <c r="B6251">
        <f>SUBTOTAL(3,B6247:B6250)</f>
        <v>4</v>
      </c>
    </row>
    <row r="6252" spans="1:2" hidden="1" outlineLevel="2" x14ac:dyDescent="0.25">
      <c r="B6252" t="s">
        <v>1769</v>
      </c>
    </row>
    <row r="6253" spans="1:2" hidden="1" outlineLevel="2" x14ac:dyDescent="0.25">
      <c r="B6253" t="s">
        <v>1769</v>
      </c>
    </row>
    <row r="6254" spans="1:2" hidden="1" outlineLevel="2" x14ac:dyDescent="0.25">
      <c r="B6254" t="s">
        <v>1769</v>
      </c>
    </row>
    <row r="6255" spans="1:2" hidden="1" outlineLevel="2" x14ac:dyDescent="0.25">
      <c r="B6255" t="s">
        <v>1769</v>
      </c>
    </row>
    <row r="6256" spans="1:2" hidden="1" outlineLevel="2" x14ac:dyDescent="0.25">
      <c r="B6256" t="s">
        <v>1769</v>
      </c>
    </row>
    <row r="6257" spans="1:2" outlineLevel="1" collapsed="1" x14ac:dyDescent="0.25">
      <c r="A6257" s="3" t="s">
        <v>22700</v>
      </c>
      <c r="B6257">
        <f>SUBTOTAL(3,B6252:B6256)</f>
        <v>5</v>
      </c>
    </row>
    <row r="6258" spans="1:2" hidden="1" outlineLevel="2" x14ac:dyDescent="0.25">
      <c r="B6258" t="s">
        <v>6390</v>
      </c>
    </row>
    <row r="6259" spans="1:2" hidden="1" outlineLevel="2" x14ac:dyDescent="0.25">
      <c r="B6259" t="s">
        <v>6390</v>
      </c>
    </row>
    <row r="6260" spans="1:2" outlineLevel="1" collapsed="1" x14ac:dyDescent="0.25">
      <c r="A6260" s="3" t="s">
        <v>22701</v>
      </c>
      <c r="B6260">
        <f>SUBTOTAL(3,B6258:B6259)</f>
        <v>2</v>
      </c>
    </row>
    <row r="6261" spans="1:2" hidden="1" outlineLevel="2" x14ac:dyDescent="0.25">
      <c r="B6261" t="s">
        <v>11166</v>
      </c>
    </row>
    <row r="6262" spans="1:2" outlineLevel="1" collapsed="1" x14ac:dyDescent="0.25">
      <c r="A6262" s="3" t="s">
        <v>22702</v>
      </c>
      <c r="B6262">
        <f>SUBTOTAL(3,B6261:B6261)</f>
        <v>1</v>
      </c>
    </row>
    <row r="6263" spans="1:2" hidden="1" outlineLevel="2" x14ac:dyDescent="0.25">
      <c r="B6263" t="s">
        <v>16015</v>
      </c>
    </row>
    <row r="6264" spans="1:2" outlineLevel="1" collapsed="1" x14ac:dyDescent="0.25">
      <c r="A6264" s="3" t="s">
        <v>22703</v>
      </c>
      <c r="B6264">
        <f>SUBTOTAL(3,B6263:B6263)</f>
        <v>1</v>
      </c>
    </row>
    <row r="6265" spans="1:2" hidden="1" outlineLevel="2" x14ac:dyDescent="0.25">
      <c r="B6265" t="s">
        <v>10909</v>
      </c>
    </row>
    <row r="6266" spans="1:2" outlineLevel="1" collapsed="1" x14ac:dyDescent="0.25">
      <c r="A6266" s="3" t="s">
        <v>22704</v>
      </c>
      <c r="B6266">
        <f>SUBTOTAL(3,B6265:B6265)</f>
        <v>1</v>
      </c>
    </row>
    <row r="6267" spans="1:2" hidden="1" outlineLevel="2" x14ac:dyDescent="0.25">
      <c r="B6267" t="s">
        <v>14779</v>
      </c>
    </row>
    <row r="6268" spans="1:2" outlineLevel="1" collapsed="1" x14ac:dyDescent="0.25">
      <c r="A6268" s="3" t="s">
        <v>22705</v>
      </c>
      <c r="B6268">
        <f>SUBTOTAL(3,B6267:B6267)</f>
        <v>1</v>
      </c>
    </row>
    <row r="6269" spans="1:2" hidden="1" outlineLevel="2" x14ac:dyDescent="0.25">
      <c r="B6269" t="s">
        <v>1653</v>
      </c>
    </row>
    <row r="6270" spans="1:2" outlineLevel="1" collapsed="1" x14ac:dyDescent="0.25">
      <c r="A6270" s="3" t="s">
        <v>22706</v>
      </c>
      <c r="B6270">
        <f>SUBTOTAL(3,B6269:B6269)</f>
        <v>1</v>
      </c>
    </row>
    <row r="6271" spans="1:2" hidden="1" outlineLevel="2" x14ac:dyDescent="0.25">
      <c r="B6271" t="s">
        <v>18178</v>
      </c>
    </row>
    <row r="6272" spans="1:2" outlineLevel="1" collapsed="1" x14ac:dyDescent="0.25">
      <c r="A6272" s="3" t="s">
        <v>22707</v>
      </c>
      <c r="B6272">
        <f>SUBTOTAL(3,B6271:B6271)</f>
        <v>1</v>
      </c>
    </row>
    <row r="6273" spans="1:2" hidden="1" outlineLevel="2" x14ac:dyDescent="0.25">
      <c r="B6273" t="s">
        <v>3897</v>
      </c>
    </row>
    <row r="6274" spans="1:2" outlineLevel="1" collapsed="1" x14ac:dyDescent="0.25">
      <c r="A6274" s="3" t="s">
        <v>22708</v>
      </c>
      <c r="B6274">
        <f>SUBTOTAL(3,B6273:B6273)</f>
        <v>1</v>
      </c>
    </row>
    <row r="6275" spans="1:2" hidden="1" outlineLevel="2" x14ac:dyDescent="0.25">
      <c r="B6275" t="s">
        <v>2127</v>
      </c>
    </row>
    <row r="6276" spans="1:2" hidden="1" outlineLevel="2" x14ac:dyDescent="0.25">
      <c r="B6276" t="s">
        <v>2127</v>
      </c>
    </row>
    <row r="6277" spans="1:2" outlineLevel="1" collapsed="1" x14ac:dyDescent="0.25">
      <c r="A6277" s="3" t="s">
        <v>22709</v>
      </c>
      <c r="B6277">
        <f>SUBTOTAL(3,B6275:B6276)</f>
        <v>2</v>
      </c>
    </row>
    <row r="6278" spans="1:2" hidden="1" outlineLevel="2" x14ac:dyDescent="0.25">
      <c r="B6278" t="s">
        <v>1361</v>
      </c>
    </row>
    <row r="6279" spans="1:2" outlineLevel="1" collapsed="1" x14ac:dyDescent="0.25">
      <c r="A6279" s="3" t="s">
        <v>22710</v>
      </c>
      <c r="B6279">
        <f>SUBTOTAL(3,B6278:B6278)</f>
        <v>1</v>
      </c>
    </row>
    <row r="6280" spans="1:2" hidden="1" outlineLevel="2" x14ac:dyDescent="0.25">
      <c r="B6280" t="s">
        <v>2254</v>
      </c>
    </row>
    <row r="6281" spans="1:2" hidden="1" outlineLevel="2" x14ac:dyDescent="0.25">
      <c r="B6281" t="s">
        <v>2254</v>
      </c>
    </row>
    <row r="6282" spans="1:2" outlineLevel="1" collapsed="1" x14ac:dyDescent="0.25">
      <c r="A6282" s="3" t="s">
        <v>22711</v>
      </c>
      <c r="B6282">
        <f>SUBTOTAL(3,B6280:B6281)</f>
        <v>2</v>
      </c>
    </row>
    <row r="6283" spans="1:2" hidden="1" outlineLevel="2" x14ac:dyDescent="0.25">
      <c r="B6283" t="s">
        <v>3342</v>
      </c>
    </row>
    <row r="6284" spans="1:2" outlineLevel="1" collapsed="1" x14ac:dyDescent="0.25">
      <c r="A6284" s="3" t="s">
        <v>22712</v>
      </c>
      <c r="B6284">
        <f>SUBTOTAL(3,B6283:B6283)</f>
        <v>1</v>
      </c>
    </row>
    <row r="6285" spans="1:2" hidden="1" outlineLevel="2" x14ac:dyDescent="0.25">
      <c r="B6285" t="s">
        <v>19890</v>
      </c>
    </row>
    <row r="6286" spans="1:2" outlineLevel="1" collapsed="1" x14ac:dyDescent="0.25">
      <c r="A6286" s="3" t="s">
        <v>22713</v>
      </c>
      <c r="B6286">
        <f>SUBTOTAL(3,B6285:B6285)</f>
        <v>1</v>
      </c>
    </row>
    <row r="6287" spans="1:2" hidden="1" outlineLevel="2" x14ac:dyDescent="0.25">
      <c r="B6287" t="s">
        <v>6117</v>
      </c>
    </row>
    <row r="6288" spans="1:2" hidden="1" outlineLevel="2" x14ac:dyDescent="0.25">
      <c r="B6288" t="s">
        <v>6117</v>
      </c>
    </row>
    <row r="6289" spans="1:2" hidden="1" outlineLevel="2" x14ac:dyDescent="0.25">
      <c r="B6289" t="s">
        <v>6117</v>
      </c>
    </row>
    <row r="6290" spans="1:2" hidden="1" outlineLevel="2" x14ac:dyDescent="0.25">
      <c r="B6290" t="s">
        <v>6117</v>
      </c>
    </row>
    <row r="6291" spans="1:2" hidden="1" outlineLevel="2" x14ac:dyDescent="0.25">
      <c r="B6291" t="s">
        <v>6117</v>
      </c>
    </row>
    <row r="6292" spans="1:2" hidden="1" outlineLevel="2" x14ac:dyDescent="0.25">
      <c r="B6292" t="s">
        <v>6117</v>
      </c>
    </row>
    <row r="6293" spans="1:2" hidden="1" outlineLevel="2" x14ac:dyDescent="0.25">
      <c r="B6293" t="s">
        <v>6117</v>
      </c>
    </row>
    <row r="6294" spans="1:2" outlineLevel="1" collapsed="1" x14ac:dyDescent="0.25">
      <c r="A6294" s="3" t="s">
        <v>22714</v>
      </c>
      <c r="B6294">
        <f>SUBTOTAL(3,B6287:B6293)</f>
        <v>7</v>
      </c>
    </row>
    <row r="6295" spans="1:2" hidden="1" outlineLevel="2" x14ac:dyDescent="0.25">
      <c r="B6295" t="s">
        <v>17559</v>
      </c>
    </row>
    <row r="6296" spans="1:2" hidden="1" outlineLevel="2" x14ac:dyDescent="0.25">
      <c r="B6296" t="s">
        <v>17559</v>
      </c>
    </row>
    <row r="6297" spans="1:2" outlineLevel="1" collapsed="1" x14ac:dyDescent="0.25">
      <c r="A6297" s="3" t="s">
        <v>22715</v>
      </c>
      <c r="B6297">
        <f>SUBTOTAL(3,B6295:B6296)</f>
        <v>2</v>
      </c>
    </row>
    <row r="6298" spans="1:2" hidden="1" outlineLevel="2" x14ac:dyDescent="0.25">
      <c r="B6298" t="s">
        <v>4126</v>
      </c>
    </row>
    <row r="6299" spans="1:2" outlineLevel="1" collapsed="1" x14ac:dyDescent="0.25">
      <c r="A6299" s="3" t="s">
        <v>22716</v>
      </c>
      <c r="B6299">
        <f>SUBTOTAL(3,B6298:B6298)</f>
        <v>1</v>
      </c>
    </row>
    <row r="6300" spans="1:2" hidden="1" outlineLevel="2" x14ac:dyDescent="0.25">
      <c r="B6300" t="s">
        <v>3259</v>
      </c>
    </row>
    <row r="6301" spans="1:2" hidden="1" outlineLevel="2" x14ac:dyDescent="0.25">
      <c r="B6301" t="s">
        <v>3259</v>
      </c>
    </row>
    <row r="6302" spans="1:2" hidden="1" outlineLevel="2" x14ac:dyDescent="0.25">
      <c r="B6302" t="s">
        <v>3259</v>
      </c>
    </row>
    <row r="6303" spans="1:2" hidden="1" outlineLevel="2" x14ac:dyDescent="0.25">
      <c r="B6303" t="s">
        <v>3259</v>
      </c>
    </row>
    <row r="6304" spans="1:2" outlineLevel="1" collapsed="1" x14ac:dyDescent="0.25">
      <c r="A6304" s="3" t="s">
        <v>22717</v>
      </c>
      <c r="B6304">
        <f>SUBTOTAL(3,B6300:B6303)</f>
        <v>4</v>
      </c>
    </row>
    <row r="6305" spans="1:2" hidden="1" outlineLevel="2" x14ac:dyDescent="0.25">
      <c r="B6305" t="s">
        <v>69</v>
      </c>
    </row>
    <row r="6306" spans="1:2" hidden="1" outlineLevel="2" x14ac:dyDescent="0.25">
      <c r="B6306" t="s">
        <v>69</v>
      </c>
    </row>
    <row r="6307" spans="1:2" hidden="1" outlineLevel="2" x14ac:dyDescent="0.25">
      <c r="B6307" t="s">
        <v>69</v>
      </c>
    </row>
    <row r="6308" spans="1:2" hidden="1" outlineLevel="2" x14ac:dyDescent="0.25">
      <c r="B6308" t="s">
        <v>69</v>
      </c>
    </row>
    <row r="6309" spans="1:2" outlineLevel="1" collapsed="1" x14ac:dyDescent="0.25">
      <c r="A6309" s="3" t="s">
        <v>22718</v>
      </c>
      <c r="B6309">
        <f>SUBTOTAL(3,B6305:B6308)</f>
        <v>4</v>
      </c>
    </row>
    <row r="6310" spans="1:2" hidden="1" outlineLevel="2" x14ac:dyDescent="0.25">
      <c r="B6310" t="s">
        <v>3638</v>
      </c>
    </row>
    <row r="6311" spans="1:2" hidden="1" outlineLevel="2" x14ac:dyDescent="0.25">
      <c r="B6311" t="s">
        <v>3638</v>
      </c>
    </row>
    <row r="6312" spans="1:2" hidden="1" outlineLevel="2" x14ac:dyDescent="0.25">
      <c r="B6312" t="s">
        <v>3638</v>
      </c>
    </row>
    <row r="6313" spans="1:2" hidden="1" outlineLevel="2" x14ac:dyDescent="0.25">
      <c r="B6313" t="s">
        <v>3638</v>
      </c>
    </row>
    <row r="6314" spans="1:2" hidden="1" outlineLevel="2" x14ac:dyDescent="0.25">
      <c r="B6314" t="s">
        <v>3638</v>
      </c>
    </row>
    <row r="6315" spans="1:2" hidden="1" outlineLevel="2" x14ac:dyDescent="0.25">
      <c r="B6315" t="s">
        <v>3638</v>
      </c>
    </row>
    <row r="6316" spans="1:2" hidden="1" outlineLevel="2" x14ac:dyDescent="0.25">
      <c r="B6316" t="s">
        <v>3638</v>
      </c>
    </row>
    <row r="6317" spans="1:2" outlineLevel="1" collapsed="1" x14ac:dyDescent="0.25">
      <c r="A6317" s="3" t="s">
        <v>22719</v>
      </c>
      <c r="B6317">
        <f>SUBTOTAL(3,B6310:B6316)</f>
        <v>7</v>
      </c>
    </row>
    <row r="6318" spans="1:2" hidden="1" outlineLevel="2" x14ac:dyDescent="0.25">
      <c r="B6318" t="s">
        <v>3943</v>
      </c>
    </row>
    <row r="6319" spans="1:2" hidden="1" outlineLevel="2" x14ac:dyDescent="0.25">
      <c r="B6319" t="s">
        <v>3943</v>
      </c>
    </row>
    <row r="6320" spans="1:2" hidden="1" outlineLevel="2" x14ac:dyDescent="0.25">
      <c r="B6320" t="s">
        <v>3943</v>
      </c>
    </row>
    <row r="6321" spans="1:2" hidden="1" outlineLevel="2" x14ac:dyDescent="0.25">
      <c r="B6321" t="s">
        <v>3943</v>
      </c>
    </row>
    <row r="6322" spans="1:2" hidden="1" outlineLevel="2" x14ac:dyDescent="0.25">
      <c r="B6322" t="s">
        <v>3943</v>
      </c>
    </row>
    <row r="6323" spans="1:2" hidden="1" outlineLevel="2" x14ac:dyDescent="0.25">
      <c r="B6323" t="s">
        <v>3943</v>
      </c>
    </row>
    <row r="6324" spans="1:2" hidden="1" outlineLevel="2" x14ac:dyDescent="0.25">
      <c r="B6324" t="s">
        <v>3943</v>
      </c>
    </row>
    <row r="6325" spans="1:2" hidden="1" outlineLevel="2" x14ac:dyDescent="0.25">
      <c r="B6325" t="s">
        <v>3943</v>
      </c>
    </row>
    <row r="6326" spans="1:2" hidden="1" outlineLevel="2" x14ac:dyDescent="0.25">
      <c r="B6326" t="s">
        <v>3943</v>
      </c>
    </row>
    <row r="6327" spans="1:2" hidden="1" outlineLevel="2" x14ac:dyDescent="0.25">
      <c r="B6327" t="s">
        <v>3943</v>
      </c>
    </row>
    <row r="6328" spans="1:2" hidden="1" outlineLevel="2" x14ac:dyDescent="0.25">
      <c r="B6328" t="s">
        <v>3943</v>
      </c>
    </row>
    <row r="6329" spans="1:2" hidden="1" outlineLevel="2" x14ac:dyDescent="0.25">
      <c r="B6329" t="s">
        <v>3943</v>
      </c>
    </row>
    <row r="6330" spans="1:2" hidden="1" outlineLevel="2" x14ac:dyDescent="0.25">
      <c r="B6330" t="s">
        <v>3943</v>
      </c>
    </row>
    <row r="6331" spans="1:2" outlineLevel="1" collapsed="1" x14ac:dyDescent="0.25">
      <c r="A6331" s="3" t="s">
        <v>22720</v>
      </c>
      <c r="B6331">
        <f>SUBTOTAL(3,B6318:B6330)</f>
        <v>13</v>
      </c>
    </row>
    <row r="6332" spans="1:2" hidden="1" outlineLevel="2" x14ac:dyDescent="0.25">
      <c r="B6332" t="s">
        <v>242</v>
      </c>
    </row>
    <row r="6333" spans="1:2" hidden="1" outlineLevel="2" x14ac:dyDescent="0.25">
      <c r="B6333" t="s">
        <v>242</v>
      </c>
    </row>
    <row r="6334" spans="1:2" hidden="1" outlineLevel="2" x14ac:dyDescent="0.25">
      <c r="B6334" t="s">
        <v>242</v>
      </c>
    </row>
    <row r="6335" spans="1:2" hidden="1" outlineLevel="2" x14ac:dyDescent="0.25">
      <c r="B6335" t="s">
        <v>242</v>
      </c>
    </row>
    <row r="6336" spans="1:2" hidden="1" outlineLevel="2" x14ac:dyDescent="0.25">
      <c r="B6336" t="s">
        <v>242</v>
      </c>
    </row>
    <row r="6337" spans="1:2" hidden="1" outlineLevel="2" x14ac:dyDescent="0.25">
      <c r="B6337" t="s">
        <v>242</v>
      </c>
    </row>
    <row r="6338" spans="1:2" hidden="1" outlineLevel="2" x14ac:dyDescent="0.25">
      <c r="B6338" t="s">
        <v>242</v>
      </c>
    </row>
    <row r="6339" spans="1:2" hidden="1" outlineLevel="2" x14ac:dyDescent="0.25">
      <c r="B6339" t="s">
        <v>242</v>
      </c>
    </row>
    <row r="6340" spans="1:2" hidden="1" outlineLevel="2" x14ac:dyDescent="0.25">
      <c r="B6340" t="s">
        <v>242</v>
      </c>
    </row>
    <row r="6341" spans="1:2" hidden="1" outlineLevel="2" x14ac:dyDescent="0.25">
      <c r="B6341" t="s">
        <v>242</v>
      </c>
    </row>
    <row r="6342" spans="1:2" hidden="1" outlineLevel="2" x14ac:dyDescent="0.25">
      <c r="B6342" t="s">
        <v>242</v>
      </c>
    </row>
    <row r="6343" spans="1:2" hidden="1" outlineLevel="2" x14ac:dyDescent="0.25">
      <c r="B6343" t="s">
        <v>242</v>
      </c>
    </row>
    <row r="6344" spans="1:2" outlineLevel="1" collapsed="1" x14ac:dyDescent="0.25">
      <c r="A6344" s="3" t="s">
        <v>22721</v>
      </c>
      <c r="B6344">
        <f>SUBTOTAL(3,B6332:B6343)</f>
        <v>12</v>
      </c>
    </row>
    <row r="6345" spans="1:2" hidden="1" outlineLevel="2" x14ac:dyDescent="0.25">
      <c r="B6345" t="s">
        <v>997</v>
      </c>
    </row>
    <row r="6346" spans="1:2" hidden="1" outlineLevel="2" x14ac:dyDescent="0.25">
      <c r="B6346" t="s">
        <v>997</v>
      </c>
    </row>
    <row r="6347" spans="1:2" hidden="1" outlineLevel="2" x14ac:dyDescent="0.25">
      <c r="B6347" t="s">
        <v>997</v>
      </c>
    </row>
    <row r="6348" spans="1:2" outlineLevel="1" collapsed="1" x14ac:dyDescent="0.25">
      <c r="A6348" s="3" t="s">
        <v>22722</v>
      </c>
      <c r="B6348">
        <f>SUBTOTAL(3,B6345:B6347)</f>
        <v>3</v>
      </c>
    </row>
    <row r="6349" spans="1:2" hidden="1" outlineLevel="2" x14ac:dyDescent="0.25">
      <c r="B6349" t="s">
        <v>8168</v>
      </c>
    </row>
    <row r="6350" spans="1:2" outlineLevel="1" collapsed="1" x14ac:dyDescent="0.25">
      <c r="A6350" s="3" t="s">
        <v>22723</v>
      </c>
      <c r="B6350">
        <f>SUBTOTAL(3,B6349:B6349)</f>
        <v>1</v>
      </c>
    </row>
    <row r="6351" spans="1:2" hidden="1" outlineLevel="2" x14ac:dyDescent="0.25">
      <c r="B6351" t="s">
        <v>12278</v>
      </c>
    </row>
    <row r="6352" spans="1:2" outlineLevel="1" collapsed="1" x14ac:dyDescent="0.25">
      <c r="A6352" s="3" t="s">
        <v>22724</v>
      </c>
      <c r="B6352">
        <f>SUBTOTAL(3,B6351:B6351)</f>
        <v>1</v>
      </c>
    </row>
    <row r="6353" spans="1:2" hidden="1" outlineLevel="2" x14ac:dyDescent="0.25">
      <c r="B6353" t="s">
        <v>2943</v>
      </c>
    </row>
    <row r="6354" spans="1:2" hidden="1" outlineLevel="2" x14ac:dyDescent="0.25">
      <c r="B6354" t="s">
        <v>2943</v>
      </c>
    </row>
    <row r="6355" spans="1:2" outlineLevel="1" collapsed="1" x14ac:dyDescent="0.25">
      <c r="A6355" s="3" t="s">
        <v>22725</v>
      </c>
      <c r="B6355">
        <f>SUBTOTAL(3,B6353:B6354)</f>
        <v>2</v>
      </c>
    </row>
    <row r="6356" spans="1:2" hidden="1" outlineLevel="2" x14ac:dyDescent="0.25">
      <c r="B6356" t="s">
        <v>7625</v>
      </c>
    </row>
    <row r="6357" spans="1:2" outlineLevel="1" collapsed="1" x14ac:dyDescent="0.25">
      <c r="A6357" s="3" t="s">
        <v>22726</v>
      </c>
      <c r="B6357">
        <f>SUBTOTAL(3,B6356:B6356)</f>
        <v>1</v>
      </c>
    </row>
    <row r="6358" spans="1:2" hidden="1" outlineLevel="2" x14ac:dyDescent="0.25">
      <c r="B6358" t="s">
        <v>10169</v>
      </c>
    </row>
    <row r="6359" spans="1:2" outlineLevel="1" collapsed="1" x14ac:dyDescent="0.25">
      <c r="A6359" s="3" t="s">
        <v>22727</v>
      </c>
      <c r="B6359">
        <f>SUBTOTAL(3,B6358:B6358)</f>
        <v>1</v>
      </c>
    </row>
    <row r="6360" spans="1:2" hidden="1" outlineLevel="2" x14ac:dyDescent="0.25">
      <c r="B6360" t="s">
        <v>4274</v>
      </c>
    </row>
    <row r="6361" spans="1:2" hidden="1" outlineLevel="2" x14ac:dyDescent="0.25">
      <c r="B6361" t="s">
        <v>4274</v>
      </c>
    </row>
    <row r="6362" spans="1:2" hidden="1" outlineLevel="2" x14ac:dyDescent="0.25">
      <c r="B6362" t="s">
        <v>4274</v>
      </c>
    </row>
    <row r="6363" spans="1:2" hidden="1" outlineLevel="2" x14ac:dyDescent="0.25">
      <c r="B6363" t="s">
        <v>4274</v>
      </c>
    </row>
    <row r="6364" spans="1:2" outlineLevel="1" collapsed="1" x14ac:dyDescent="0.25">
      <c r="A6364" s="3" t="s">
        <v>22728</v>
      </c>
      <c r="B6364">
        <f>SUBTOTAL(3,B6360:B6363)</f>
        <v>4</v>
      </c>
    </row>
    <row r="6365" spans="1:2" hidden="1" outlineLevel="2" x14ac:dyDescent="0.25">
      <c r="B6365" t="s">
        <v>5152</v>
      </c>
    </row>
    <row r="6366" spans="1:2" hidden="1" outlineLevel="2" x14ac:dyDescent="0.25">
      <c r="B6366" t="s">
        <v>5152</v>
      </c>
    </row>
    <row r="6367" spans="1:2" outlineLevel="1" collapsed="1" x14ac:dyDescent="0.25">
      <c r="A6367" s="3" t="s">
        <v>22729</v>
      </c>
      <c r="B6367">
        <f>SUBTOTAL(3,B6365:B6366)</f>
        <v>2</v>
      </c>
    </row>
    <row r="6368" spans="1:2" hidden="1" outlineLevel="2" x14ac:dyDescent="0.25">
      <c r="B6368" t="s">
        <v>6520</v>
      </c>
    </row>
    <row r="6369" spans="1:2" outlineLevel="1" collapsed="1" x14ac:dyDescent="0.25">
      <c r="A6369" s="3" t="s">
        <v>22730</v>
      </c>
      <c r="B6369">
        <f>SUBTOTAL(3,B6368:B6368)</f>
        <v>1</v>
      </c>
    </row>
    <row r="6370" spans="1:2" hidden="1" outlineLevel="2" x14ac:dyDescent="0.25">
      <c r="B6370" t="s">
        <v>6959</v>
      </c>
    </row>
    <row r="6371" spans="1:2" outlineLevel="1" collapsed="1" x14ac:dyDescent="0.25">
      <c r="A6371" s="3" t="s">
        <v>22731</v>
      </c>
      <c r="B6371">
        <f>SUBTOTAL(3,B6370:B6370)</f>
        <v>1</v>
      </c>
    </row>
    <row r="6372" spans="1:2" hidden="1" outlineLevel="2" x14ac:dyDescent="0.25">
      <c r="B6372" t="s">
        <v>20940</v>
      </c>
    </row>
    <row r="6373" spans="1:2" outlineLevel="1" collapsed="1" x14ac:dyDescent="0.25">
      <c r="A6373" s="3" t="s">
        <v>22732</v>
      </c>
      <c r="B6373">
        <f>SUBTOTAL(3,B6372:B6372)</f>
        <v>1</v>
      </c>
    </row>
    <row r="6374" spans="1:2" hidden="1" outlineLevel="2" x14ac:dyDescent="0.25">
      <c r="B6374" t="s">
        <v>3982</v>
      </c>
    </row>
    <row r="6375" spans="1:2" hidden="1" outlineLevel="2" x14ac:dyDescent="0.25">
      <c r="B6375" t="s">
        <v>3982</v>
      </c>
    </row>
    <row r="6376" spans="1:2" hidden="1" outlineLevel="2" x14ac:dyDescent="0.25">
      <c r="B6376" t="s">
        <v>3982</v>
      </c>
    </row>
    <row r="6377" spans="1:2" outlineLevel="1" collapsed="1" x14ac:dyDescent="0.25">
      <c r="A6377" s="3" t="s">
        <v>22733</v>
      </c>
      <c r="B6377">
        <f>SUBTOTAL(3,B6374:B6376)</f>
        <v>3</v>
      </c>
    </row>
    <row r="6378" spans="1:2" hidden="1" outlineLevel="2" x14ac:dyDescent="0.25">
      <c r="B6378" t="s">
        <v>5713</v>
      </c>
    </row>
    <row r="6379" spans="1:2" outlineLevel="1" collapsed="1" x14ac:dyDescent="0.25">
      <c r="A6379" s="3" t="s">
        <v>22734</v>
      </c>
      <c r="B6379">
        <f>SUBTOTAL(3,B6378:B6378)</f>
        <v>1</v>
      </c>
    </row>
    <row r="6380" spans="1:2" hidden="1" outlineLevel="2" x14ac:dyDescent="0.25">
      <c r="B6380" t="s">
        <v>3127</v>
      </c>
    </row>
    <row r="6381" spans="1:2" outlineLevel="1" collapsed="1" x14ac:dyDescent="0.25">
      <c r="A6381" s="3" t="s">
        <v>22735</v>
      </c>
      <c r="B6381">
        <f>SUBTOTAL(3,B6380:B6380)</f>
        <v>1</v>
      </c>
    </row>
    <row r="6382" spans="1:2" hidden="1" outlineLevel="2" x14ac:dyDescent="0.25">
      <c r="B6382" t="s">
        <v>772</v>
      </c>
    </row>
    <row r="6383" spans="1:2" hidden="1" outlineLevel="2" x14ac:dyDescent="0.25">
      <c r="B6383" t="s">
        <v>772</v>
      </c>
    </row>
    <row r="6384" spans="1:2" hidden="1" outlineLevel="2" x14ac:dyDescent="0.25">
      <c r="B6384" t="s">
        <v>772</v>
      </c>
    </row>
    <row r="6385" spans="1:2" hidden="1" outlineLevel="2" x14ac:dyDescent="0.25">
      <c r="B6385" t="s">
        <v>772</v>
      </c>
    </row>
    <row r="6386" spans="1:2" hidden="1" outlineLevel="2" x14ac:dyDescent="0.25">
      <c r="B6386" t="s">
        <v>772</v>
      </c>
    </row>
    <row r="6387" spans="1:2" hidden="1" outlineLevel="2" x14ac:dyDescent="0.25">
      <c r="B6387" t="s">
        <v>772</v>
      </c>
    </row>
    <row r="6388" spans="1:2" hidden="1" outlineLevel="2" x14ac:dyDescent="0.25">
      <c r="B6388" t="s">
        <v>772</v>
      </c>
    </row>
    <row r="6389" spans="1:2" hidden="1" outlineLevel="2" x14ac:dyDescent="0.25">
      <c r="B6389" t="s">
        <v>772</v>
      </c>
    </row>
    <row r="6390" spans="1:2" hidden="1" outlineLevel="2" x14ac:dyDescent="0.25">
      <c r="B6390" t="s">
        <v>772</v>
      </c>
    </row>
    <row r="6391" spans="1:2" hidden="1" outlineLevel="2" x14ac:dyDescent="0.25">
      <c r="B6391" t="s">
        <v>772</v>
      </c>
    </row>
    <row r="6392" spans="1:2" hidden="1" outlineLevel="2" x14ac:dyDescent="0.25">
      <c r="B6392" t="s">
        <v>772</v>
      </c>
    </row>
    <row r="6393" spans="1:2" hidden="1" outlineLevel="2" x14ac:dyDescent="0.25">
      <c r="B6393" t="s">
        <v>772</v>
      </c>
    </row>
    <row r="6394" spans="1:2" hidden="1" outlineLevel="2" x14ac:dyDescent="0.25">
      <c r="B6394" t="s">
        <v>772</v>
      </c>
    </row>
    <row r="6395" spans="1:2" hidden="1" outlineLevel="2" x14ac:dyDescent="0.25">
      <c r="B6395" t="s">
        <v>772</v>
      </c>
    </row>
    <row r="6396" spans="1:2" hidden="1" outlineLevel="2" x14ac:dyDescent="0.25">
      <c r="B6396" t="s">
        <v>772</v>
      </c>
    </row>
    <row r="6397" spans="1:2" hidden="1" outlineLevel="2" x14ac:dyDescent="0.25">
      <c r="B6397" t="s">
        <v>772</v>
      </c>
    </row>
    <row r="6398" spans="1:2" outlineLevel="1" collapsed="1" x14ac:dyDescent="0.25">
      <c r="A6398" s="3" t="s">
        <v>22736</v>
      </c>
      <c r="B6398">
        <f>SUBTOTAL(3,B6382:B6397)</f>
        <v>16</v>
      </c>
    </row>
    <row r="6399" spans="1:2" hidden="1" outlineLevel="2" x14ac:dyDescent="0.25">
      <c r="B6399" t="s">
        <v>3021</v>
      </c>
    </row>
    <row r="6400" spans="1:2" hidden="1" outlineLevel="2" x14ac:dyDescent="0.25">
      <c r="B6400" t="s">
        <v>3021</v>
      </c>
    </row>
    <row r="6401" spans="1:2" hidden="1" outlineLevel="2" x14ac:dyDescent="0.25">
      <c r="B6401" t="s">
        <v>3021</v>
      </c>
    </row>
    <row r="6402" spans="1:2" hidden="1" outlineLevel="2" x14ac:dyDescent="0.25">
      <c r="B6402" t="s">
        <v>3021</v>
      </c>
    </row>
    <row r="6403" spans="1:2" hidden="1" outlineLevel="2" x14ac:dyDescent="0.25">
      <c r="B6403" t="s">
        <v>3021</v>
      </c>
    </row>
    <row r="6404" spans="1:2" hidden="1" outlineLevel="2" x14ac:dyDescent="0.25">
      <c r="B6404" t="s">
        <v>3021</v>
      </c>
    </row>
    <row r="6405" spans="1:2" hidden="1" outlineLevel="2" x14ac:dyDescent="0.25">
      <c r="B6405" t="s">
        <v>3021</v>
      </c>
    </row>
    <row r="6406" spans="1:2" hidden="1" outlineLevel="2" x14ac:dyDescent="0.25">
      <c r="B6406" t="s">
        <v>3021</v>
      </c>
    </row>
    <row r="6407" spans="1:2" hidden="1" outlineLevel="2" x14ac:dyDescent="0.25">
      <c r="B6407" t="s">
        <v>3021</v>
      </c>
    </row>
    <row r="6408" spans="1:2" hidden="1" outlineLevel="2" x14ac:dyDescent="0.25">
      <c r="B6408" t="s">
        <v>3021</v>
      </c>
    </row>
    <row r="6409" spans="1:2" hidden="1" outlineLevel="2" x14ac:dyDescent="0.25">
      <c r="B6409" t="s">
        <v>3021</v>
      </c>
    </row>
    <row r="6410" spans="1:2" outlineLevel="1" collapsed="1" x14ac:dyDescent="0.25">
      <c r="A6410" s="3" t="s">
        <v>22737</v>
      </c>
      <c r="B6410">
        <f>SUBTOTAL(3,B6399:B6409)</f>
        <v>11</v>
      </c>
    </row>
    <row r="6411" spans="1:2" hidden="1" outlineLevel="2" x14ac:dyDescent="0.25">
      <c r="B6411" t="s">
        <v>13930</v>
      </c>
    </row>
    <row r="6412" spans="1:2" outlineLevel="1" collapsed="1" x14ac:dyDescent="0.25">
      <c r="A6412" s="3" t="s">
        <v>22738</v>
      </c>
      <c r="B6412">
        <f>SUBTOTAL(3,B6411:B6411)</f>
        <v>1</v>
      </c>
    </row>
    <row r="6413" spans="1:2" hidden="1" outlineLevel="2" x14ac:dyDescent="0.25">
      <c r="B6413" t="s">
        <v>20975</v>
      </c>
    </row>
    <row r="6414" spans="1:2" outlineLevel="1" collapsed="1" x14ac:dyDescent="0.25">
      <c r="A6414" s="3" t="s">
        <v>22739</v>
      </c>
      <c r="B6414">
        <f>SUBTOTAL(3,B6413:B6413)</f>
        <v>1</v>
      </c>
    </row>
    <row r="6415" spans="1:2" hidden="1" outlineLevel="2" x14ac:dyDescent="0.25">
      <c r="B6415" t="s">
        <v>5170</v>
      </c>
    </row>
    <row r="6416" spans="1:2" outlineLevel="1" collapsed="1" x14ac:dyDescent="0.25">
      <c r="A6416" s="3" t="s">
        <v>22740</v>
      </c>
      <c r="B6416">
        <f>SUBTOTAL(3,B6415:B6415)</f>
        <v>1</v>
      </c>
    </row>
    <row r="6417" spans="1:2" hidden="1" outlineLevel="2" x14ac:dyDescent="0.25">
      <c r="B6417" t="s">
        <v>5236</v>
      </c>
    </row>
    <row r="6418" spans="1:2" hidden="1" outlineLevel="2" x14ac:dyDescent="0.25">
      <c r="B6418" t="s">
        <v>5236</v>
      </c>
    </row>
    <row r="6419" spans="1:2" outlineLevel="1" collapsed="1" x14ac:dyDescent="0.25">
      <c r="A6419" s="3" t="s">
        <v>22741</v>
      </c>
      <c r="B6419">
        <f>SUBTOTAL(3,B6417:B6418)</f>
        <v>2</v>
      </c>
    </row>
    <row r="6420" spans="1:2" hidden="1" outlineLevel="2" x14ac:dyDescent="0.25">
      <c r="B6420" t="s">
        <v>6165</v>
      </c>
    </row>
    <row r="6421" spans="1:2" outlineLevel="1" collapsed="1" x14ac:dyDescent="0.25">
      <c r="A6421" s="3" t="s">
        <v>22742</v>
      </c>
      <c r="B6421">
        <f>SUBTOTAL(3,B6420:B6420)</f>
        <v>1</v>
      </c>
    </row>
    <row r="6422" spans="1:2" hidden="1" outlineLevel="2" x14ac:dyDescent="0.25">
      <c r="B6422" t="s">
        <v>8617</v>
      </c>
    </row>
    <row r="6423" spans="1:2" outlineLevel="1" collapsed="1" x14ac:dyDescent="0.25">
      <c r="A6423" s="3" t="s">
        <v>22743</v>
      </c>
      <c r="B6423">
        <f>SUBTOTAL(3,B6422:B6422)</f>
        <v>1</v>
      </c>
    </row>
    <row r="6424" spans="1:2" hidden="1" outlineLevel="2" x14ac:dyDescent="0.25">
      <c r="B6424" t="s">
        <v>4351</v>
      </c>
    </row>
    <row r="6425" spans="1:2" outlineLevel="1" collapsed="1" x14ac:dyDescent="0.25">
      <c r="A6425" s="3" t="s">
        <v>22744</v>
      </c>
      <c r="B6425">
        <f>SUBTOTAL(3,B6424:B6424)</f>
        <v>1</v>
      </c>
    </row>
    <row r="6426" spans="1:2" hidden="1" outlineLevel="2" x14ac:dyDescent="0.25">
      <c r="B6426" t="s">
        <v>13104</v>
      </c>
    </row>
    <row r="6427" spans="1:2" outlineLevel="1" collapsed="1" x14ac:dyDescent="0.25">
      <c r="A6427" s="3" t="s">
        <v>22745</v>
      </c>
      <c r="B6427">
        <f>SUBTOTAL(3,B6426:B6426)</f>
        <v>1</v>
      </c>
    </row>
    <row r="6428" spans="1:2" hidden="1" outlineLevel="2" x14ac:dyDescent="0.25">
      <c r="B6428" t="s">
        <v>270</v>
      </c>
    </row>
    <row r="6429" spans="1:2" outlineLevel="1" collapsed="1" x14ac:dyDescent="0.25">
      <c r="A6429" s="3" t="s">
        <v>22746</v>
      </c>
      <c r="B6429">
        <f>SUBTOTAL(3,B6428:B6428)</f>
        <v>1</v>
      </c>
    </row>
    <row r="6430" spans="1:2" hidden="1" outlineLevel="2" x14ac:dyDescent="0.25">
      <c r="B6430" t="s">
        <v>8706</v>
      </c>
    </row>
    <row r="6431" spans="1:2" outlineLevel="1" collapsed="1" x14ac:dyDescent="0.25">
      <c r="A6431" s="3" t="s">
        <v>22747</v>
      </c>
      <c r="B6431">
        <f>SUBTOTAL(3,B6430:B6430)</f>
        <v>1</v>
      </c>
    </row>
    <row r="6432" spans="1:2" hidden="1" outlineLevel="2" x14ac:dyDescent="0.25">
      <c r="B6432" t="s">
        <v>16573</v>
      </c>
    </row>
    <row r="6433" spans="1:2" outlineLevel="1" collapsed="1" x14ac:dyDescent="0.25">
      <c r="A6433" s="3" t="s">
        <v>22748</v>
      </c>
      <c r="B6433">
        <f>SUBTOTAL(3,B6432:B6432)</f>
        <v>1</v>
      </c>
    </row>
    <row r="6434" spans="1:2" hidden="1" outlineLevel="2" x14ac:dyDescent="0.25">
      <c r="B6434" t="s">
        <v>4580</v>
      </c>
    </row>
    <row r="6435" spans="1:2" hidden="1" outlineLevel="2" x14ac:dyDescent="0.25">
      <c r="B6435" t="s">
        <v>4580</v>
      </c>
    </row>
    <row r="6436" spans="1:2" hidden="1" outlineLevel="2" x14ac:dyDescent="0.25">
      <c r="B6436" t="s">
        <v>4580</v>
      </c>
    </row>
    <row r="6437" spans="1:2" hidden="1" outlineLevel="2" x14ac:dyDescent="0.25">
      <c r="B6437" t="s">
        <v>4580</v>
      </c>
    </row>
    <row r="6438" spans="1:2" hidden="1" outlineLevel="2" x14ac:dyDescent="0.25">
      <c r="B6438" t="s">
        <v>4580</v>
      </c>
    </row>
    <row r="6439" spans="1:2" hidden="1" outlineLevel="2" x14ac:dyDescent="0.25">
      <c r="B6439" t="s">
        <v>4580</v>
      </c>
    </row>
    <row r="6440" spans="1:2" hidden="1" outlineLevel="2" x14ac:dyDescent="0.25">
      <c r="B6440" t="s">
        <v>4580</v>
      </c>
    </row>
    <row r="6441" spans="1:2" hidden="1" outlineLevel="2" x14ac:dyDescent="0.25">
      <c r="B6441" t="s">
        <v>4580</v>
      </c>
    </row>
    <row r="6442" spans="1:2" hidden="1" outlineLevel="2" x14ac:dyDescent="0.25">
      <c r="B6442" t="s">
        <v>4580</v>
      </c>
    </row>
    <row r="6443" spans="1:2" hidden="1" outlineLevel="2" x14ac:dyDescent="0.25">
      <c r="B6443" t="s">
        <v>4580</v>
      </c>
    </row>
    <row r="6444" spans="1:2" outlineLevel="1" collapsed="1" x14ac:dyDescent="0.25">
      <c r="A6444" s="3" t="s">
        <v>22749</v>
      </c>
      <c r="B6444">
        <f>SUBTOTAL(3,B6434:B6443)</f>
        <v>10</v>
      </c>
    </row>
    <row r="6445" spans="1:2" hidden="1" outlineLevel="2" x14ac:dyDescent="0.25">
      <c r="B6445" t="s">
        <v>13623</v>
      </c>
    </row>
    <row r="6446" spans="1:2" outlineLevel="1" collapsed="1" x14ac:dyDescent="0.25">
      <c r="A6446" s="3" t="s">
        <v>22750</v>
      </c>
      <c r="B6446">
        <f>SUBTOTAL(3,B6445:B6445)</f>
        <v>1</v>
      </c>
    </row>
    <row r="6447" spans="1:2" hidden="1" outlineLevel="2" x14ac:dyDescent="0.25">
      <c r="B6447" t="s">
        <v>20649</v>
      </c>
    </row>
    <row r="6448" spans="1:2" outlineLevel="1" collapsed="1" x14ac:dyDescent="0.25">
      <c r="A6448" s="3" t="s">
        <v>22751</v>
      </c>
      <c r="B6448">
        <f>SUBTOTAL(3,B6447:B6447)</f>
        <v>1</v>
      </c>
    </row>
    <row r="6449" spans="1:2" hidden="1" outlineLevel="2" x14ac:dyDescent="0.25">
      <c r="B6449" t="s">
        <v>9823</v>
      </c>
    </row>
    <row r="6450" spans="1:2" outlineLevel="1" collapsed="1" x14ac:dyDescent="0.25">
      <c r="A6450" s="3" t="s">
        <v>22752</v>
      </c>
      <c r="B6450">
        <f>SUBTOTAL(3,B6449:B6449)</f>
        <v>1</v>
      </c>
    </row>
    <row r="6451" spans="1:2" hidden="1" outlineLevel="2" x14ac:dyDescent="0.25">
      <c r="B6451" t="s">
        <v>515</v>
      </c>
    </row>
    <row r="6452" spans="1:2" hidden="1" outlineLevel="2" x14ac:dyDescent="0.25">
      <c r="B6452" t="s">
        <v>515</v>
      </c>
    </row>
    <row r="6453" spans="1:2" hidden="1" outlineLevel="2" x14ac:dyDescent="0.25">
      <c r="B6453" t="s">
        <v>515</v>
      </c>
    </row>
    <row r="6454" spans="1:2" hidden="1" outlineLevel="2" x14ac:dyDescent="0.25">
      <c r="B6454" t="s">
        <v>515</v>
      </c>
    </row>
    <row r="6455" spans="1:2" hidden="1" outlineLevel="2" x14ac:dyDescent="0.25">
      <c r="B6455" t="s">
        <v>515</v>
      </c>
    </row>
    <row r="6456" spans="1:2" hidden="1" outlineLevel="2" x14ac:dyDescent="0.25">
      <c r="B6456" t="s">
        <v>515</v>
      </c>
    </row>
    <row r="6457" spans="1:2" hidden="1" outlineLevel="2" x14ac:dyDescent="0.25">
      <c r="B6457" t="s">
        <v>515</v>
      </c>
    </row>
    <row r="6458" spans="1:2" hidden="1" outlineLevel="2" x14ac:dyDescent="0.25">
      <c r="B6458" t="s">
        <v>515</v>
      </c>
    </row>
    <row r="6459" spans="1:2" hidden="1" outlineLevel="2" x14ac:dyDescent="0.25">
      <c r="B6459" t="s">
        <v>515</v>
      </c>
    </row>
    <row r="6460" spans="1:2" hidden="1" outlineLevel="2" x14ac:dyDescent="0.25">
      <c r="B6460" t="s">
        <v>515</v>
      </c>
    </row>
    <row r="6461" spans="1:2" outlineLevel="1" collapsed="1" x14ac:dyDescent="0.25">
      <c r="A6461" s="3" t="s">
        <v>22753</v>
      </c>
      <c r="B6461">
        <f>SUBTOTAL(3,B6451:B6460)</f>
        <v>10</v>
      </c>
    </row>
    <row r="6462" spans="1:2" hidden="1" outlineLevel="2" x14ac:dyDescent="0.25">
      <c r="B6462" t="s">
        <v>4301</v>
      </c>
    </row>
    <row r="6463" spans="1:2" outlineLevel="1" collapsed="1" x14ac:dyDescent="0.25">
      <c r="A6463" s="3" t="s">
        <v>22754</v>
      </c>
      <c r="B6463">
        <f>SUBTOTAL(3,B6462:B6462)</f>
        <v>1</v>
      </c>
    </row>
    <row r="6464" spans="1:2" hidden="1" outlineLevel="2" x14ac:dyDescent="0.25">
      <c r="B6464" t="s">
        <v>7562</v>
      </c>
    </row>
    <row r="6465" spans="1:2" hidden="1" outlineLevel="2" x14ac:dyDescent="0.25">
      <c r="B6465" t="s">
        <v>7562</v>
      </c>
    </row>
    <row r="6466" spans="1:2" outlineLevel="1" collapsed="1" x14ac:dyDescent="0.25">
      <c r="A6466" s="3" t="s">
        <v>22755</v>
      </c>
      <c r="B6466">
        <f>SUBTOTAL(3,B6464:B6465)</f>
        <v>2</v>
      </c>
    </row>
    <row r="6467" spans="1:2" hidden="1" outlineLevel="2" x14ac:dyDescent="0.25">
      <c r="B6467" t="s">
        <v>16835</v>
      </c>
    </row>
    <row r="6468" spans="1:2" outlineLevel="1" collapsed="1" x14ac:dyDescent="0.25">
      <c r="A6468" s="3" t="s">
        <v>22756</v>
      </c>
      <c r="B6468">
        <f>SUBTOTAL(3,B6467:B6467)</f>
        <v>1</v>
      </c>
    </row>
    <row r="6469" spans="1:2" hidden="1" outlineLevel="2" x14ac:dyDescent="0.25">
      <c r="B6469" t="s">
        <v>4210</v>
      </c>
    </row>
    <row r="6470" spans="1:2" outlineLevel="1" collapsed="1" x14ac:dyDescent="0.25">
      <c r="A6470" s="3" t="s">
        <v>22757</v>
      </c>
      <c r="B6470">
        <f>SUBTOTAL(3,B6469:B6469)</f>
        <v>1</v>
      </c>
    </row>
    <row r="6471" spans="1:2" hidden="1" outlineLevel="2" x14ac:dyDescent="0.25">
      <c r="B6471" t="s">
        <v>8587</v>
      </c>
    </row>
    <row r="6472" spans="1:2" outlineLevel="1" collapsed="1" x14ac:dyDescent="0.25">
      <c r="A6472" s="3" t="s">
        <v>22758</v>
      </c>
      <c r="B6472">
        <f>SUBTOTAL(3,B6471:B6471)</f>
        <v>1</v>
      </c>
    </row>
    <row r="6473" spans="1:2" hidden="1" outlineLevel="2" x14ac:dyDescent="0.25">
      <c r="B6473" t="s">
        <v>17114</v>
      </c>
    </row>
    <row r="6474" spans="1:2" outlineLevel="1" collapsed="1" x14ac:dyDescent="0.25">
      <c r="A6474" s="3" t="s">
        <v>22759</v>
      </c>
      <c r="B6474">
        <f>SUBTOTAL(3,B6473:B6473)</f>
        <v>1</v>
      </c>
    </row>
    <row r="6475" spans="1:2" hidden="1" outlineLevel="2" x14ac:dyDescent="0.25">
      <c r="B6475" t="s">
        <v>1357</v>
      </c>
    </row>
    <row r="6476" spans="1:2" outlineLevel="1" collapsed="1" x14ac:dyDescent="0.25">
      <c r="A6476" s="3" t="s">
        <v>22760</v>
      </c>
      <c r="B6476">
        <f>SUBTOTAL(3,B6475:B6475)</f>
        <v>1</v>
      </c>
    </row>
    <row r="6477" spans="1:2" hidden="1" outlineLevel="2" x14ac:dyDescent="0.25">
      <c r="B6477" t="s">
        <v>3387</v>
      </c>
    </row>
    <row r="6478" spans="1:2" outlineLevel="1" collapsed="1" x14ac:dyDescent="0.25">
      <c r="A6478" s="3" t="s">
        <v>22761</v>
      </c>
      <c r="B6478">
        <f>SUBTOTAL(3,B6477:B6477)</f>
        <v>1</v>
      </c>
    </row>
    <row r="6479" spans="1:2" hidden="1" outlineLevel="2" x14ac:dyDescent="0.25">
      <c r="B6479" t="s">
        <v>20601</v>
      </c>
    </row>
    <row r="6480" spans="1:2" outlineLevel="1" collapsed="1" x14ac:dyDescent="0.25">
      <c r="A6480" s="3" t="s">
        <v>22762</v>
      </c>
      <c r="B6480">
        <f>SUBTOTAL(3,B6479:B6479)</f>
        <v>1</v>
      </c>
    </row>
    <row r="6481" spans="1:2" hidden="1" outlineLevel="2" x14ac:dyDescent="0.25">
      <c r="B6481" t="s">
        <v>1197</v>
      </c>
    </row>
    <row r="6482" spans="1:2" hidden="1" outlineLevel="2" x14ac:dyDescent="0.25">
      <c r="B6482" t="s">
        <v>1197</v>
      </c>
    </row>
    <row r="6483" spans="1:2" hidden="1" outlineLevel="2" x14ac:dyDescent="0.25">
      <c r="B6483" t="s">
        <v>1197</v>
      </c>
    </row>
    <row r="6484" spans="1:2" outlineLevel="1" collapsed="1" x14ac:dyDescent="0.25">
      <c r="A6484" s="3" t="s">
        <v>22763</v>
      </c>
      <c r="B6484">
        <f>SUBTOTAL(3,B6481:B6483)</f>
        <v>3</v>
      </c>
    </row>
    <row r="6485" spans="1:2" hidden="1" outlineLevel="2" x14ac:dyDescent="0.25">
      <c r="B6485" t="s">
        <v>4532</v>
      </c>
    </row>
    <row r="6486" spans="1:2" outlineLevel="1" collapsed="1" x14ac:dyDescent="0.25">
      <c r="A6486" s="3" t="s">
        <v>22764</v>
      </c>
      <c r="B6486">
        <f>SUBTOTAL(3,B6485:B6485)</f>
        <v>1</v>
      </c>
    </row>
    <row r="6487" spans="1:2" hidden="1" outlineLevel="2" x14ac:dyDescent="0.25">
      <c r="B6487" t="s">
        <v>8313</v>
      </c>
    </row>
    <row r="6488" spans="1:2" hidden="1" outlineLevel="2" x14ac:dyDescent="0.25">
      <c r="B6488" t="s">
        <v>8313</v>
      </c>
    </row>
    <row r="6489" spans="1:2" hidden="1" outlineLevel="2" x14ac:dyDescent="0.25">
      <c r="B6489" t="s">
        <v>8313</v>
      </c>
    </row>
    <row r="6490" spans="1:2" outlineLevel="1" collapsed="1" x14ac:dyDescent="0.25">
      <c r="A6490" s="3" t="s">
        <v>22765</v>
      </c>
      <c r="B6490">
        <f>SUBTOTAL(3,B6487:B6489)</f>
        <v>3</v>
      </c>
    </row>
    <row r="6491" spans="1:2" hidden="1" outlineLevel="2" x14ac:dyDescent="0.25">
      <c r="B6491" t="s">
        <v>20907</v>
      </c>
    </row>
    <row r="6492" spans="1:2" outlineLevel="1" collapsed="1" x14ac:dyDescent="0.25">
      <c r="A6492" s="3" t="s">
        <v>22766</v>
      </c>
      <c r="B6492">
        <f>SUBTOTAL(3,B6491:B6491)</f>
        <v>1</v>
      </c>
    </row>
    <row r="6493" spans="1:2" hidden="1" outlineLevel="2" x14ac:dyDescent="0.25">
      <c r="B6493" t="s">
        <v>18350</v>
      </c>
    </row>
    <row r="6494" spans="1:2" outlineLevel="1" collapsed="1" x14ac:dyDescent="0.25">
      <c r="A6494" s="3" t="s">
        <v>22767</v>
      </c>
      <c r="B6494">
        <f>SUBTOTAL(3,B6493:B6493)</f>
        <v>1</v>
      </c>
    </row>
    <row r="6495" spans="1:2" hidden="1" outlineLevel="2" x14ac:dyDescent="0.25">
      <c r="B6495" t="s">
        <v>19132</v>
      </c>
    </row>
    <row r="6496" spans="1:2" outlineLevel="1" collapsed="1" x14ac:dyDescent="0.25">
      <c r="A6496" s="3" t="s">
        <v>22768</v>
      </c>
      <c r="B6496">
        <f>SUBTOTAL(3,B6495:B6495)</f>
        <v>1</v>
      </c>
    </row>
    <row r="6497" spans="1:2" hidden="1" outlineLevel="2" x14ac:dyDescent="0.25">
      <c r="B6497" t="s">
        <v>11571</v>
      </c>
    </row>
    <row r="6498" spans="1:2" outlineLevel="1" collapsed="1" x14ac:dyDescent="0.25">
      <c r="A6498" s="3" t="s">
        <v>22769</v>
      </c>
      <c r="B6498">
        <f>SUBTOTAL(3,B6497:B6497)</f>
        <v>1</v>
      </c>
    </row>
    <row r="6499" spans="1:2" hidden="1" outlineLevel="2" x14ac:dyDescent="0.25">
      <c r="B6499" t="s">
        <v>19773</v>
      </c>
    </row>
    <row r="6500" spans="1:2" outlineLevel="1" collapsed="1" x14ac:dyDescent="0.25">
      <c r="A6500" s="3" t="s">
        <v>22770</v>
      </c>
      <c r="B6500">
        <f>SUBTOTAL(3,B6499:B6499)</f>
        <v>1</v>
      </c>
    </row>
    <row r="6501" spans="1:2" hidden="1" outlineLevel="2" x14ac:dyDescent="0.25">
      <c r="B6501" t="s">
        <v>8496</v>
      </c>
    </row>
    <row r="6502" spans="1:2" outlineLevel="1" collapsed="1" x14ac:dyDescent="0.25">
      <c r="A6502" s="3" t="s">
        <v>22771</v>
      </c>
      <c r="B6502">
        <f>SUBTOTAL(3,B6501:B6501)</f>
        <v>1</v>
      </c>
    </row>
    <row r="6503" spans="1:2" hidden="1" outlineLevel="2" x14ac:dyDescent="0.25">
      <c r="B6503" t="s">
        <v>6580</v>
      </c>
    </row>
    <row r="6504" spans="1:2" outlineLevel="1" collapsed="1" x14ac:dyDescent="0.25">
      <c r="A6504" s="3" t="s">
        <v>22772</v>
      </c>
      <c r="B6504">
        <f>SUBTOTAL(3,B6503:B6503)</f>
        <v>1</v>
      </c>
    </row>
    <row r="6505" spans="1:2" hidden="1" outlineLevel="2" x14ac:dyDescent="0.25">
      <c r="B6505" t="s">
        <v>12927</v>
      </c>
    </row>
    <row r="6506" spans="1:2" hidden="1" outlineLevel="2" x14ac:dyDescent="0.25">
      <c r="B6506" t="s">
        <v>12927</v>
      </c>
    </row>
    <row r="6507" spans="1:2" outlineLevel="1" collapsed="1" x14ac:dyDescent="0.25">
      <c r="A6507" s="3" t="s">
        <v>22773</v>
      </c>
      <c r="B6507">
        <f>SUBTOTAL(3,B6505:B6506)</f>
        <v>2</v>
      </c>
    </row>
    <row r="6508" spans="1:2" hidden="1" outlineLevel="2" x14ac:dyDescent="0.25">
      <c r="B6508" t="s">
        <v>8298</v>
      </c>
    </row>
    <row r="6509" spans="1:2" outlineLevel="1" collapsed="1" x14ac:dyDescent="0.25">
      <c r="A6509" s="3" t="s">
        <v>22774</v>
      </c>
      <c r="B6509">
        <f>SUBTOTAL(3,B6508:B6508)</f>
        <v>1</v>
      </c>
    </row>
    <row r="6510" spans="1:2" hidden="1" outlineLevel="2" x14ac:dyDescent="0.25">
      <c r="B6510" t="s">
        <v>14324</v>
      </c>
    </row>
    <row r="6511" spans="1:2" hidden="1" outlineLevel="2" x14ac:dyDescent="0.25">
      <c r="B6511" t="s">
        <v>14324</v>
      </c>
    </row>
    <row r="6512" spans="1:2" outlineLevel="1" collapsed="1" x14ac:dyDescent="0.25">
      <c r="A6512" s="3" t="s">
        <v>22775</v>
      </c>
      <c r="B6512">
        <f>SUBTOTAL(3,B6510:B6511)</f>
        <v>2</v>
      </c>
    </row>
    <row r="6513" spans="1:2" hidden="1" outlineLevel="2" x14ac:dyDescent="0.25">
      <c r="B6513" t="s">
        <v>144</v>
      </c>
    </row>
    <row r="6514" spans="1:2" hidden="1" outlineLevel="2" x14ac:dyDescent="0.25">
      <c r="B6514" t="s">
        <v>144</v>
      </c>
    </row>
    <row r="6515" spans="1:2" hidden="1" outlineLevel="2" x14ac:dyDescent="0.25">
      <c r="B6515" t="s">
        <v>144</v>
      </c>
    </row>
    <row r="6516" spans="1:2" hidden="1" outlineLevel="2" x14ac:dyDescent="0.25">
      <c r="B6516" t="s">
        <v>144</v>
      </c>
    </row>
    <row r="6517" spans="1:2" hidden="1" outlineLevel="2" x14ac:dyDescent="0.25">
      <c r="B6517" t="s">
        <v>144</v>
      </c>
    </row>
    <row r="6518" spans="1:2" hidden="1" outlineLevel="2" x14ac:dyDescent="0.25">
      <c r="B6518" t="s">
        <v>144</v>
      </c>
    </row>
    <row r="6519" spans="1:2" hidden="1" outlineLevel="2" x14ac:dyDescent="0.25">
      <c r="B6519" t="s">
        <v>144</v>
      </c>
    </row>
    <row r="6520" spans="1:2" hidden="1" outlineLevel="2" x14ac:dyDescent="0.25">
      <c r="B6520" t="s">
        <v>144</v>
      </c>
    </row>
    <row r="6521" spans="1:2" hidden="1" outlineLevel="2" x14ac:dyDescent="0.25">
      <c r="B6521" t="s">
        <v>144</v>
      </c>
    </row>
    <row r="6522" spans="1:2" hidden="1" outlineLevel="2" x14ac:dyDescent="0.25">
      <c r="B6522" t="s">
        <v>144</v>
      </c>
    </row>
    <row r="6523" spans="1:2" hidden="1" outlineLevel="2" x14ac:dyDescent="0.25">
      <c r="B6523" t="s">
        <v>144</v>
      </c>
    </row>
    <row r="6524" spans="1:2" hidden="1" outlineLevel="2" x14ac:dyDescent="0.25">
      <c r="B6524" t="s">
        <v>144</v>
      </c>
    </row>
    <row r="6525" spans="1:2" hidden="1" outlineLevel="2" x14ac:dyDescent="0.25">
      <c r="B6525" t="s">
        <v>144</v>
      </c>
    </row>
    <row r="6526" spans="1:2" hidden="1" outlineLevel="2" x14ac:dyDescent="0.25">
      <c r="B6526" t="s">
        <v>144</v>
      </c>
    </row>
    <row r="6527" spans="1:2" hidden="1" outlineLevel="2" x14ac:dyDescent="0.25">
      <c r="B6527" t="s">
        <v>144</v>
      </c>
    </row>
    <row r="6528" spans="1:2" outlineLevel="1" collapsed="1" x14ac:dyDescent="0.25">
      <c r="A6528" s="3" t="s">
        <v>22776</v>
      </c>
      <c r="B6528">
        <f>SUBTOTAL(3,B6513:B6527)</f>
        <v>15</v>
      </c>
    </row>
    <row r="6529" spans="1:2" hidden="1" outlineLevel="2" x14ac:dyDescent="0.25">
      <c r="B6529" t="s">
        <v>6460</v>
      </c>
    </row>
    <row r="6530" spans="1:2" outlineLevel="1" collapsed="1" x14ac:dyDescent="0.25">
      <c r="A6530" s="3" t="s">
        <v>22777</v>
      </c>
      <c r="B6530">
        <f>SUBTOTAL(3,B6529:B6529)</f>
        <v>1</v>
      </c>
    </row>
    <row r="6531" spans="1:2" hidden="1" outlineLevel="2" x14ac:dyDescent="0.25">
      <c r="B6531" t="s">
        <v>10492</v>
      </c>
    </row>
    <row r="6532" spans="1:2" outlineLevel="1" collapsed="1" x14ac:dyDescent="0.25">
      <c r="A6532" s="3" t="s">
        <v>22778</v>
      </c>
      <c r="B6532">
        <f>SUBTOTAL(3,B6531:B6531)</f>
        <v>1</v>
      </c>
    </row>
    <row r="6533" spans="1:2" hidden="1" outlineLevel="2" x14ac:dyDescent="0.25">
      <c r="B6533" t="s">
        <v>13750</v>
      </c>
    </row>
    <row r="6534" spans="1:2" outlineLevel="1" collapsed="1" x14ac:dyDescent="0.25">
      <c r="A6534" s="3" t="s">
        <v>22779</v>
      </c>
      <c r="B6534">
        <f>SUBTOTAL(3,B6533:B6533)</f>
        <v>1</v>
      </c>
    </row>
    <row r="6535" spans="1:2" hidden="1" outlineLevel="2" x14ac:dyDescent="0.25">
      <c r="B6535" t="s">
        <v>5602</v>
      </c>
    </row>
    <row r="6536" spans="1:2" outlineLevel="1" collapsed="1" x14ac:dyDescent="0.25">
      <c r="A6536" s="3" t="s">
        <v>22780</v>
      </c>
      <c r="B6536">
        <f>SUBTOTAL(3,B6535:B6535)</f>
        <v>1</v>
      </c>
    </row>
    <row r="6537" spans="1:2" hidden="1" outlineLevel="2" x14ac:dyDescent="0.25">
      <c r="B6537" t="s">
        <v>18887</v>
      </c>
    </row>
    <row r="6538" spans="1:2" outlineLevel="1" collapsed="1" x14ac:dyDescent="0.25">
      <c r="A6538" s="3" t="s">
        <v>22781</v>
      </c>
      <c r="B6538">
        <f>SUBTOTAL(3,B6537:B6537)</f>
        <v>1</v>
      </c>
    </row>
    <row r="6539" spans="1:2" hidden="1" outlineLevel="2" x14ac:dyDescent="0.25">
      <c r="B6539" t="s">
        <v>15874</v>
      </c>
    </row>
    <row r="6540" spans="1:2" outlineLevel="1" collapsed="1" x14ac:dyDescent="0.25">
      <c r="A6540" s="3" t="s">
        <v>22782</v>
      </c>
      <c r="B6540">
        <f>SUBTOTAL(3,B6539:B6539)</f>
        <v>1</v>
      </c>
    </row>
    <row r="6541" spans="1:2" hidden="1" outlineLevel="2" x14ac:dyDescent="0.25">
      <c r="B6541" t="s">
        <v>9165</v>
      </c>
    </row>
    <row r="6542" spans="1:2" outlineLevel="1" collapsed="1" x14ac:dyDescent="0.25">
      <c r="A6542" s="3" t="s">
        <v>22783</v>
      </c>
      <c r="B6542">
        <f>SUBTOTAL(3,B6541:B6541)</f>
        <v>1</v>
      </c>
    </row>
    <row r="6543" spans="1:2" hidden="1" outlineLevel="2" x14ac:dyDescent="0.25">
      <c r="B6543" t="s">
        <v>11768</v>
      </c>
    </row>
    <row r="6544" spans="1:2" outlineLevel="1" collapsed="1" x14ac:dyDescent="0.25">
      <c r="A6544" s="3" t="s">
        <v>22784</v>
      </c>
      <c r="B6544">
        <f>SUBTOTAL(3,B6543:B6543)</f>
        <v>1</v>
      </c>
    </row>
    <row r="6545" spans="1:2" hidden="1" outlineLevel="2" x14ac:dyDescent="0.25">
      <c r="B6545" t="s">
        <v>18800</v>
      </c>
    </row>
    <row r="6546" spans="1:2" outlineLevel="1" collapsed="1" x14ac:dyDescent="0.25">
      <c r="A6546" s="3" t="s">
        <v>22785</v>
      </c>
      <c r="B6546">
        <f>SUBTOTAL(3,B6545:B6545)</f>
        <v>1</v>
      </c>
    </row>
    <row r="6547" spans="1:2" hidden="1" outlineLevel="2" x14ac:dyDescent="0.25">
      <c r="B6547" t="s">
        <v>18319</v>
      </c>
    </row>
    <row r="6548" spans="1:2" hidden="1" outlineLevel="2" x14ac:dyDescent="0.25">
      <c r="B6548" t="s">
        <v>18319</v>
      </c>
    </row>
    <row r="6549" spans="1:2" outlineLevel="1" collapsed="1" x14ac:dyDescent="0.25">
      <c r="A6549" s="3" t="s">
        <v>22786</v>
      </c>
      <c r="B6549">
        <f>SUBTOTAL(3,B6547:B6548)</f>
        <v>2</v>
      </c>
    </row>
    <row r="6550" spans="1:2" hidden="1" outlineLevel="2" x14ac:dyDescent="0.25">
      <c r="B6550" t="s">
        <v>10630</v>
      </c>
    </row>
    <row r="6551" spans="1:2" outlineLevel="1" collapsed="1" x14ac:dyDescent="0.25">
      <c r="A6551" s="3" t="s">
        <v>22787</v>
      </c>
      <c r="B6551">
        <f>SUBTOTAL(3,B6550:B6550)</f>
        <v>1</v>
      </c>
    </row>
    <row r="6552" spans="1:2" hidden="1" outlineLevel="2" x14ac:dyDescent="0.25">
      <c r="B6552" t="s">
        <v>19826</v>
      </c>
    </row>
    <row r="6553" spans="1:2" outlineLevel="1" collapsed="1" x14ac:dyDescent="0.25">
      <c r="A6553" s="3" t="s">
        <v>22788</v>
      </c>
      <c r="B6553">
        <f>SUBTOTAL(3,B6552:B6552)</f>
        <v>1</v>
      </c>
    </row>
    <row r="6554" spans="1:2" hidden="1" outlineLevel="2" x14ac:dyDescent="0.25">
      <c r="B6554" t="s">
        <v>11294</v>
      </c>
    </row>
    <row r="6555" spans="1:2" outlineLevel="1" collapsed="1" x14ac:dyDescent="0.25">
      <c r="A6555" s="3" t="s">
        <v>22789</v>
      </c>
      <c r="B6555">
        <f>SUBTOTAL(3,B6554:B6554)</f>
        <v>1</v>
      </c>
    </row>
    <row r="6556" spans="1:2" hidden="1" outlineLevel="2" x14ac:dyDescent="0.25">
      <c r="B6556" t="s">
        <v>8247</v>
      </c>
    </row>
    <row r="6557" spans="1:2" outlineLevel="1" collapsed="1" x14ac:dyDescent="0.25">
      <c r="A6557" s="3" t="s">
        <v>22790</v>
      </c>
      <c r="B6557">
        <f>SUBTOTAL(3,B6556:B6556)</f>
        <v>1</v>
      </c>
    </row>
    <row r="6558" spans="1:2" hidden="1" outlineLevel="2" x14ac:dyDescent="0.25">
      <c r="B6558" t="s">
        <v>18260</v>
      </c>
    </row>
    <row r="6559" spans="1:2" outlineLevel="1" collapsed="1" x14ac:dyDescent="0.25">
      <c r="A6559" s="3" t="s">
        <v>22791</v>
      </c>
      <c r="B6559">
        <f>SUBTOTAL(3,B6558:B6558)</f>
        <v>1</v>
      </c>
    </row>
    <row r="6560" spans="1:2" hidden="1" outlineLevel="2" x14ac:dyDescent="0.25">
      <c r="B6560" t="s">
        <v>5802</v>
      </c>
    </row>
    <row r="6561" spans="1:2" outlineLevel="1" collapsed="1" x14ac:dyDescent="0.25">
      <c r="A6561" s="3" t="s">
        <v>22792</v>
      </c>
      <c r="B6561">
        <f>SUBTOTAL(3,B6560:B6560)</f>
        <v>1</v>
      </c>
    </row>
    <row r="6562" spans="1:2" hidden="1" outlineLevel="2" x14ac:dyDescent="0.25">
      <c r="B6562" t="s">
        <v>711</v>
      </c>
    </row>
    <row r="6563" spans="1:2" outlineLevel="1" collapsed="1" x14ac:dyDescent="0.25">
      <c r="A6563" s="3" t="s">
        <v>22793</v>
      </c>
      <c r="B6563">
        <f>SUBTOTAL(3,B6562:B6562)</f>
        <v>1</v>
      </c>
    </row>
    <row r="6564" spans="1:2" hidden="1" outlineLevel="2" x14ac:dyDescent="0.25">
      <c r="B6564" t="s">
        <v>5028</v>
      </c>
    </row>
    <row r="6565" spans="1:2" hidden="1" outlineLevel="2" x14ac:dyDescent="0.25">
      <c r="B6565" t="s">
        <v>5028</v>
      </c>
    </row>
    <row r="6566" spans="1:2" outlineLevel="1" collapsed="1" x14ac:dyDescent="0.25">
      <c r="A6566" s="3" t="s">
        <v>22794</v>
      </c>
      <c r="B6566">
        <f>SUBTOTAL(3,B6564:B6565)</f>
        <v>2</v>
      </c>
    </row>
    <row r="6567" spans="1:2" hidden="1" outlineLevel="2" x14ac:dyDescent="0.25">
      <c r="B6567" t="s">
        <v>406</v>
      </c>
    </row>
    <row r="6568" spans="1:2" outlineLevel="1" collapsed="1" x14ac:dyDescent="0.25">
      <c r="A6568" s="3" t="s">
        <v>22795</v>
      </c>
      <c r="B6568">
        <f>SUBTOTAL(3,B6567:B6567)</f>
        <v>1</v>
      </c>
    </row>
    <row r="6569" spans="1:2" hidden="1" outlineLevel="2" x14ac:dyDescent="0.25">
      <c r="B6569" t="s">
        <v>14609</v>
      </c>
    </row>
    <row r="6570" spans="1:2" outlineLevel="1" collapsed="1" x14ac:dyDescent="0.25">
      <c r="A6570" s="3" t="s">
        <v>22796</v>
      </c>
      <c r="B6570">
        <f>SUBTOTAL(3,B6569:B6569)</f>
        <v>1</v>
      </c>
    </row>
    <row r="6571" spans="1:2" hidden="1" outlineLevel="2" x14ac:dyDescent="0.25">
      <c r="B6571" t="s">
        <v>3795</v>
      </c>
    </row>
    <row r="6572" spans="1:2" hidden="1" outlineLevel="2" x14ac:dyDescent="0.25">
      <c r="B6572" t="s">
        <v>3795</v>
      </c>
    </row>
    <row r="6573" spans="1:2" hidden="1" outlineLevel="2" x14ac:dyDescent="0.25">
      <c r="B6573" t="s">
        <v>3795</v>
      </c>
    </row>
    <row r="6574" spans="1:2" hidden="1" outlineLevel="2" x14ac:dyDescent="0.25">
      <c r="B6574" t="s">
        <v>3795</v>
      </c>
    </row>
    <row r="6575" spans="1:2" hidden="1" outlineLevel="2" x14ac:dyDescent="0.25">
      <c r="B6575" t="s">
        <v>3795</v>
      </c>
    </row>
    <row r="6576" spans="1:2" outlineLevel="1" collapsed="1" x14ac:dyDescent="0.25">
      <c r="A6576" s="3" t="s">
        <v>22797</v>
      </c>
      <c r="B6576">
        <f>SUBTOTAL(3,B6571:B6575)</f>
        <v>5</v>
      </c>
    </row>
    <row r="6577" spans="1:2" hidden="1" outlineLevel="2" x14ac:dyDescent="0.25">
      <c r="B6577" t="s">
        <v>7383</v>
      </c>
    </row>
    <row r="6578" spans="1:2" hidden="1" outlineLevel="2" x14ac:dyDescent="0.25">
      <c r="B6578" t="s">
        <v>7383</v>
      </c>
    </row>
    <row r="6579" spans="1:2" hidden="1" outlineLevel="2" x14ac:dyDescent="0.25">
      <c r="B6579" t="s">
        <v>7383</v>
      </c>
    </row>
    <row r="6580" spans="1:2" hidden="1" outlineLevel="2" x14ac:dyDescent="0.25">
      <c r="B6580" t="s">
        <v>7383</v>
      </c>
    </row>
    <row r="6581" spans="1:2" hidden="1" outlineLevel="2" x14ac:dyDescent="0.25">
      <c r="B6581" t="s">
        <v>7383</v>
      </c>
    </row>
    <row r="6582" spans="1:2" hidden="1" outlineLevel="2" x14ac:dyDescent="0.25">
      <c r="B6582" t="s">
        <v>7383</v>
      </c>
    </row>
    <row r="6583" spans="1:2" outlineLevel="1" collapsed="1" x14ac:dyDescent="0.25">
      <c r="A6583" s="3" t="s">
        <v>22798</v>
      </c>
      <c r="B6583">
        <f>SUBTOTAL(3,B6577:B6582)</f>
        <v>6</v>
      </c>
    </row>
    <row r="6584" spans="1:2" hidden="1" outlineLevel="2" x14ac:dyDescent="0.25">
      <c r="B6584" t="s">
        <v>15948</v>
      </c>
    </row>
    <row r="6585" spans="1:2" outlineLevel="1" collapsed="1" x14ac:dyDescent="0.25">
      <c r="A6585" s="3" t="s">
        <v>22799</v>
      </c>
      <c r="B6585">
        <f>SUBTOTAL(3,B6584:B6584)</f>
        <v>1</v>
      </c>
    </row>
    <row r="6586" spans="1:2" hidden="1" outlineLevel="2" x14ac:dyDescent="0.25">
      <c r="B6586" t="s">
        <v>7012</v>
      </c>
    </row>
    <row r="6587" spans="1:2" outlineLevel="1" collapsed="1" x14ac:dyDescent="0.25">
      <c r="A6587" s="3" t="s">
        <v>22800</v>
      </c>
      <c r="B6587">
        <f>SUBTOTAL(3,B6586:B6586)</f>
        <v>1</v>
      </c>
    </row>
    <row r="6588" spans="1:2" hidden="1" outlineLevel="2" x14ac:dyDescent="0.25">
      <c r="B6588" t="s">
        <v>15997</v>
      </c>
    </row>
    <row r="6589" spans="1:2" hidden="1" outlineLevel="2" x14ac:dyDescent="0.25">
      <c r="B6589" t="s">
        <v>15997</v>
      </c>
    </row>
    <row r="6590" spans="1:2" outlineLevel="1" collapsed="1" x14ac:dyDescent="0.25">
      <c r="A6590" s="3" t="s">
        <v>22801</v>
      </c>
      <c r="B6590">
        <f>SUBTOTAL(3,B6588:B6589)</f>
        <v>2</v>
      </c>
    </row>
    <row r="6591" spans="1:2" hidden="1" outlineLevel="2" x14ac:dyDescent="0.25">
      <c r="B6591" t="s">
        <v>10049</v>
      </c>
    </row>
    <row r="6592" spans="1:2" outlineLevel="1" collapsed="1" x14ac:dyDescent="0.25">
      <c r="A6592" s="3" t="s">
        <v>22802</v>
      </c>
      <c r="B6592">
        <f>SUBTOTAL(3,B6591:B6591)</f>
        <v>1</v>
      </c>
    </row>
    <row r="6593" spans="1:2" hidden="1" outlineLevel="2" x14ac:dyDescent="0.25">
      <c r="B6593" t="s">
        <v>776</v>
      </c>
    </row>
    <row r="6594" spans="1:2" hidden="1" outlineLevel="2" x14ac:dyDescent="0.25">
      <c r="B6594" t="s">
        <v>776</v>
      </c>
    </row>
    <row r="6595" spans="1:2" hidden="1" outlineLevel="2" x14ac:dyDescent="0.25">
      <c r="B6595" t="s">
        <v>776</v>
      </c>
    </row>
    <row r="6596" spans="1:2" outlineLevel="1" collapsed="1" x14ac:dyDescent="0.25">
      <c r="A6596" s="3" t="s">
        <v>22803</v>
      </c>
      <c r="B6596">
        <f>SUBTOTAL(3,B6593:B6595)</f>
        <v>3</v>
      </c>
    </row>
    <row r="6597" spans="1:2" hidden="1" outlineLevel="2" x14ac:dyDescent="0.25">
      <c r="B6597" t="s">
        <v>5717</v>
      </c>
    </row>
    <row r="6598" spans="1:2" hidden="1" outlineLevel="2" x14ac:dyDescent="0.25">
      <c r="B6598" t="s">
        <v>5717</v>
      </c>
    </row>
    <row r="6599" spans="1:2" outlineLevel="1" collapsed="1" x14ac:dyDescent="0.25">
      <c r="A6599" s="3" t="s">
        <v>22804</v>
      </c>
      <c r="B6599">
        <f>SUBTOTAL(3,B6597:B6598)</f>
        <v>2</v>
      </c>
    </row>
    <row r="6600" spans="1:2" hidden="1" outlineLevel="2" x14ac:dyDescent="0.25">
      <c r="B6600" t="s">
        <v>4593</v>
      </c>
    </row>
    <row r="6601" spans="1:2" outlineLevel="1" collapsed="1" x14ac:dyDescent="0.25">
      <c r="A6601" s="3" t="s">
        <v>22805</v>
      </c>
      <c r="B6601">
        <f>SUBTOTAL(3,B6600:B6600)</f>
        <v>1</v>
      </c>
    </row>
    <row r="6602" spans="1:2" hidden="1" outlineLevel="2" x14ac:dyDescent="0.25">
      <c r="B6602" t="s">
        <v>20768</v>
      </c>
    </row>
    <row r="6603" spans="1:2" outlineLevel="1" collapsed="1" x14ac:dyDescent="0.25">
      <c r="A6603" s="3" t="s">
        <v>22806</v>
      </c>
      <c r="B6603">
        <f>SUBTOTAL(3,B6602:B6602)</f>
        <v>1</v>
      </c>
    </row>
    <row r="6604" spans="1:2" hidden="1" outlineLevel="2" x14ac:dyDescent="0.25">
      <c r="B6604" t="s">
        <v>9403</v>
      </c>
    </row>
    <row r="6605" spans="1:2" outlineLevel="1" collapsed="1" x14ac:dyDescent="0.25">
      <c r="A6605" s="3" t="s">
        <v>22807</v>
      </c>
      <c r="B6605">
        <f>SUBTOTAL(3,B6604:B6604)</f>
        <v>1</v>
      </c>
    </row>
    <row r="6606" spans="1:2" hidden="1" outlineLevel="2" x14ac:dyDescent="0.25">
      <c r="B6606" t="s">
        <v>20635</v>
      </c>
    </row>
    <row r="6607" spans="1:2" outlineLevel="1" collapsed="1" x14ac:dyDescent="0.25">
      <c r="A6607" s="3" t="s">
        <v>22808</v>
      </c>
      <c r="B6607">
        <f>SUBTOTAL(3,B6606:B6606)</f>
        <v>1</v>
      </c>
    </row>
    <row r="6608" spans="1:2" hidden="1" outlineLevel="2" x14ac:dyDescent="0.25">
      <c r="B6608" t="s">
        <v>7054</v>
      </c>
    </row>
    <row r="6609" spans="1:2" hidden="1" outlineLevel="2" x14ac:dyDescent="0.25">
      <c r="B6609" t="s">
        <v>7054</v>
      </c>
    </row>
    <row r="6610" spans="1:2" hidden="1" outlineLevel="2" x14ac:dyDescent="0.25">
      <c r="B6610" t="s">
        <v>7054</v>
      </c>
    </row>
    <row r="6611" spans="1:2" outlineLevel="1" collapsed="1" x14ac:dyDescent="0.25">
      <c r="A6611" s="3" t="s">
        <v>22809</v>
      </c>
      <c r="B6611">
        <f>SUBTOTAL(3,B6608:B6610)</f>
        <v>3</v>
      </c>
    </row>
    <row r="6612" spans="1:2" hidden="1" outlineLevel="2" x14ac:dyDescent="0.25">
      <c r="B6612" t="s">
        <v>4647</v>
      </c>
    </row>
    <row r="6613" spans="1:2" hidden="1" outlineLevel="2" x14ac:dyDescent="0.25">
      <c r="B6613" t="s">
        <v>4647</v>
      </c>
    </row>
    <row r="6614" spans="1:2" hidden="1" outlineLevel="2" x14ac:dyDescent="0.25">
      <c r="B6614" t="s">
        <v>4647</v>
      </c>
    </row>
    <row r="6615" spans="1:2" outlineLevel="1" collapsed="1" x14ac:dyDescent="0.25">
      <c r="A6615" s="3" t="s">
        <v>22810</v>
      </c>
      <c r="B6615">
        <f>SUBTOTAL(3,B6612:B6614)</f>
        <v>3</v>
      </c>
    </row>
    <row r="6616" spans="1:2" hidden="1" outlineLevel="2" x14ac:dyDescent="0.25">
      <c r="B6616" t="s">
        <v>1397</v>
      </c>
    </row>
    <row r="6617" spans="1:2" hidden="1" outlineLevel="2" x14ac:dyDescent="0.25">
      <c r="B6617" t="s">
        <v>1397</v>
      </c>
    </row>
    <row r="6618" spans="1:2" hidden="1" outlineLevel="2" x14ac:dyDescent="0.25">
      <c r="B6618" t="s">
        <v>1397</v>
      </c>
    </row>
    <row r="6619" spans="1:2" outlineLevel="1" collapsed="1" x14ac:dyDescent="0.25">
      <c r="A6619" s="3" t="s">
        <v>22811</v>
      </c>
      <c r="B6619">
        <f>SUBTOTAL(3,B6616:B6618)</f>
        <v>3</v>
      </c>
    </row>
    <row r="6620" spans="1:2" hidden="1" outlineLevel="2" x14ac:dyDescent="0.25">
      <c r="B6620" t="s">
        <v>1043</v>
      </c>
    </row>
    <row r="6621" spans="1:2" outlineLevel="1" collapsed="1" x14ac:dyDescent="0.25">
      <c r="A6621" s="3" t="s">
        <v>22812</v>
      </c>
      <c r="B6621">
        <f>SUBTOTAL(3,B6620:B6620)</f>
        <v>1</v>
      </c>
    </row>
    <row r="6622" spans="1:2" hidden="1" outlineLevel="2" x14ac:dyDescent="0.25">
      <c r="B6622" t="s">
        <v>12819</v>
      </c>
    </row>
    <row r="6623" spans="1:2" outlineLevel="1" collapsed="1" x14ac:dyDescent="0.25">
      <c r="A6623" s="3" t="s">
        <v>22813</v>
      </c>
      <c r="B6623">
        <f>SUBTOTAL(3,B6622:B6622)</f>
        <v>1</v>
      </c>
    </row>
    <row r="6624" spans="1:2" hidden="1" outlineLevel="2" x14ac:dyDescent="0.25">
      <c r="B6624" t="s">
        <v>12765</v>
      </c>
    </row>
    <row r="6625" spans="1:2" hidden="1" outlineLevel="2" x14ac:dyDescent="0.25">
      <c r="B6625" t="s">
        <v>12765</v>
      </c>
    </row>
    <row r="6626" spans="1:2" outlineLevel="1" collapsed="1" x14ac:dyDescent="0.25">
      <c r="A6626" s="3" t="s">
        <v>22814</v>
      </c>
      <c r="B6626">
        <f>SUBTOTAL(3,B6624:B6625)</f>
        <v>2</v>
      </c>
    </row>
    <row r="6627" spans="1:2" hidden="1" outlineLevel="2" x14ac:dyDescent="0.25">
      <c r="B6627" t="s">
        <v>424</v>
      </c>
    </row>
    <row r="6628" spans="1:2" hidden="1" outlineLevel="2" x14ac:dyDescent="0.25">
      <c r="B6628" t="s">
        <v>424</v>
      </c>
    </row>
    <row r="6629" spans="1:2" hidden="1" outlineLevel="2" x14ac:dyDescent="0.25">
      <c r="B6629" t="s">
        <v>424</v>
      </c>
    </row>
    <row r="6630" spans="1:2" outlineLevel="1" collapsed="1" x14ac:dyDescent="0.25">
      <c r="A6630" s="3" t="s">
        <v>22815</v>
      </c>
      <c r="B6630">
        <f>SUBTOTAL(3,B6627:B6629)</f>
        <v>3</v>
      </c>
    </row>
    <row r="6631" spans="1:2" hidden="1" outlineLevel="2" x14ac:dyDescent="0.25">
      <c r="B6631" t="s">
        <v>4172</v>
      </c>
    </row>
    <row r="6632" spans="1:2" outlineLevel="1" collapsed="1" x14ac:dyDescent="0.25">
      <c r="A6632" s="3" t="s">
        <v>22816</v>
      </c>
      <c r="B6632">
        <f>SUBTOTAL(3,B6631:B6631)</f>
        <v>1</v>
      </c>
    </row>
    <row r="6633" spans="1:2" hidden="1" outlineLevel="2" x14ac:dyDescent="0.25">
      <c r="B6633" t="s">
        <v>8755</v>
      </c>
    </row>
    <row r="6634" spans="1:2" outlineLevel="1" collapsed="1" x14ac:dyDescent="0.25">
      <c r="A6634" s="3" t="s">
        <v>22817</v>
      </c>
      <c r="B6634">
        <f>SUBTOTAL(3,B6633:B6633)</f>
        <v>1</v>
      </c>
    </row>
    <row r="6635" spans="1:2" hidden="1" outlineLevel="2" x14ac:dyDescent="0.25">
      <c r="B6635" t="s">
        <v>5448</v>
      </c>
    </row>
    <row r="6636" spans="1:2" hidden="1" outlineLevel="2" x14ac:dyDescent="0.25">
      <c r="B6636" t="s">
        <v>5448</v>
      </c>
    </row>
    <row r="6637" spans="1:2" hidden="1" outlineLevel="2" x14ac:dyDescent="0.25">
      <c r="B6637" t="s">
        <v>5448</v>
      </c>
    </row>
    <row r="6638" spans="1:2" outlineLevel="1" collapsed="1" x14ac:dyDescent="0.25">
      <c r="A6638" s="3" t="s">
        <v>22818</v>
      </c>
      <c r="B6638">
        <f>SUBTOTAL(3,B6635:B6637)</f>
        <v>3</v>
      </c>
    </row>
    <row r="6639" spans="1:2" hidden="1" outlineLevel="2" x14ac:dyDescent="0.25">
      <c r="B6639" t="s">
        <v>8302</v>
      </c>
    </row>
    <row r="6640" spans="1:2" outlineLevel="1" collapsed="1" x14ac:dyDescent="0.25">
      <c r="A6640" s="3" t="s">
        <v>22819</v>
      </c>
      <c r="B6640">
        <f>SUBTOTAL(3,B6639:B6639)</f>
        <v>1</v>
      </c>
    </row>
    <row r="6641" spans="1:2" hidden="1" outlineLevel="2" x14ac:dyDescent="0.25">
      <c r="B6641" t="s">
        <v>19931</v>
      </c>
    </row>
    <row r="6642" spans="1:2" outlineLevel="1" collapsed="1" x14ac:dyDescent="0.25">
      <c r="A6642" s="3" t="s">
        <v>22820</v>
      </c>
      <c r="B6642">
        <f>SUBTOTAL(3,B6641:B6641)</f>
        <v>1</v>
      </c>
    </row>
    <row r="6643" spans="1:2" hidden="1" outlineLevel="2" x14ac:dyDescent="0.25">
      <c r="B6643" t="s">
        <v>17471</v>
      </c>
    </row>
    <row r="6644" spans="1:2" outlineLevel="1" collapsed="1" x14ac:dyDescent="0.25">
      <c r="A6644" s="3" t="s">
        <v>22821</v>
      </c>
      <c r="B6644">
        <f>SUBTOTAL(3,B6643:B6643)</f>
        <v>1</v>
      </c>
    </row>
    <row r="6645" spans="1:2" hidden="1" outlineLevel="2" x14ac:dyDescent="0.25">
      <c r="B6645" t="s">
        <v>2725</v>
      </c>
    </row>
    <row r="6646" spans="1:2" outlineLevel="1" collapsed="1" x14ac:dyDescent="0.25">
      <c r="A6646" s="3" t="s">
        <v>22822</v>
      </c>
      <c r="B6646">
        <f>SUBTOTAL(3,B6645:B6645)</f>
        <v>1</v>
      </c>
    </row>
    <row r="6647" spans="1:2" hidden="1" outlineLevel="2" x14ac:dyDescent="0.25">
      <c r="B6647" t="s">
        <v>10960</v>
      </c>
    </row>
    <row r="6648" spans="1:2" outlineLevel="1" collapsed="1" x14ac:dyDescent="0.25">
      <c r="A6648" s="3" t="s">
        <v>22823</v>
      </c>
      <c r="B6648">
        <f>SUBTOTAL(3,B6647:B6647)</f>
        <v>1</v>
      </c>
    </row>
    <row r="6649" spans="1:2" hidden="1" outlineLevel="2" x14ac:dyDescent="0.25">
      <c r="B6649" t="s">
        <v>5780</v>
      </c>
    </row>
    <row r="6650" spans="1:2" outlineLevel="1" collapsed="1" x14ac:dyDescent="0.25">
      <c r="A6650" s="3" t="s">
        <v>22824</v>
      </c>
      <c r="B6650">
        <f>SUBTOTAL(3,B6649:B6649)</f>
        <v>1</v>
      </c>
    </row>
    <row r="6651" spans="1:2" hidden="1" outlineLevel="2" x14ac:dyDescent="0.25">
      <c r="B6651" t="s">
        <v>6973</v>
      </c>
    </row>
    <row r="6652" spans="1:2" outlineLevel="1" collapsed="1" x14ac:dyDescent="0.25">
      <c r="A6652" s="3" t="s">
        <v>22825</v>
      </c>
      <c r="B6652">
        <f>SUBTOTAL(3,B6651:B6651)</f>
        <v>1</v>
      </c>
    </row>
    <row r="6653" spans="1:2" hidden="1" outlineLevel="2" x14ac:dyDescent="0.25">
      <c r="B6653" t="s">
        <v>2498</v>
      </c>
    </row>
    <row r="6654" spans="1:2" hidden="1" outlineLevel="2" x14ac:dyDescent="0.25">
      <c r="B6654" t="s">
        <v>2498</v>
      </c>
    </row>
    <row r="6655" spans="1:2" outlineLevel="1" collapsed="1" x14ac:dyDescent="0.25">
      <c r="A6655" s="3" t="s">
        <v>22826</v>
      </c>
      <c r="B6655">
        <f>SUBTOTAL(3,B6653:B6654)</f>
        <v>2</v>
      </c>
    </row>
    <row r="6656" spans="1:2" hidden="1" outlineLevel="2" x14ac:dyDescent="0.25">
      <c r="B6656" t="s">
        <v>5969</v>
      </c>
    </row>
    <row r="6657" spans="1:2" outlineLevel="1" collapsed="1" x14ac:dyDescent="0.25">
      <c r="A6657" s="3" t="s">
        <v>22827</v>
      </c>
      <c r="B6657">
        <f>SUBTOTAL(3,B6656:B6656)</f>
        <v>1</v>
      </c>
    </row>
    <row r="6658" spans="1:2" hidden="1" outlineLevel="2" x14ac:dyDescent="0.25">
      <c r="B6658" t="s">
        <v>1051</v>
      </c>
    </row>
    <row r="6659" spans="1:2" hidden="1" outlineLevel="2" x14ac:dyDescent="0.25">
      <c r="B6659" t="s">
        <v>1051</v>
      </c>
    </row>
    <row r="6660" spans="1:2" hidden="1" outlineLevel="2" x14ac:dyDescent="0.25">
      <c r="B6660" t="s">
        <v>1051</v>
      </c>
    </row>
    <row r="6661" spans="1:2" hidden="1" outlineLevel="2" x14ac:dyDescent="0.25">
      <c r="B6661" t="s">
        <v>1051</v>
      </c>
    </row>
    <row r="6662" spans="1:2" hidden="1" outlineLevel="2" x14ac:dyDescent="0.25">
      <c r="B6662" t="s">
        <v>1051</v>
      </c>
    </row>
    <row r="6663" spans="1:2" hidden="1" outlineLevel="2" x14ac:dyDescent="0.25">
      <c r="B6663" t="s">
        <v>1051</v>
      </c>
    </row>
    <row r="6664" spans="1:2" hidden="1" outlineLevel="2" x14ac:dyDescent="0.25">
      <c r="B6664" t="s">
        <v>1051</v>
      </c>
    </row>
    <row r="6665" spans="1:2" hidden="1" outlineLevel="2" x14ac:dyDescent="0.25">
      <c r="B6665" t="s">
        <v>1051</v>
      </c>
    </row>
    <row r="6666" spans="1:2" hidden="1" outlineLevel="2" x14ac:dyDescent="0.25">
      <c r="B6666" t="s">
        <v>1051</v>
      </c>
    </row>
    <row r="6667" spans="1:2" hidden="1" outlineLevel="2" x14ac:dyDescent="0.25">
      <c r="B6667" t="s">
        <v>1051</v>
      </c>
    </row>
    <row r="6668" spans="1:2" hidden="1" outlineLevel="2" x14ac:dyDescent="0.25">
      <c r="B6668" t="s">
        <v>1051</v>
      </c>
    </row>
    <row r="6669" spans="1:2" hidden="1" outlineLevel="2" x14ac:dyDescent="0.25">
      <c r="B6669" t="s">
        <v>1051</v>
      </c>
    </row>
    <row r="6670" spans="1:2" hidden="1" outlineLevel="2" x14ac:dyDescent="0.25">
      <c r="B6670" t="s">
        <v>1051</v>
      </c>
    </row>
    <row r="6671" spans="1:2" hidden="1" outlineLevel="2" x14ac:dyDescent="0.25">
      <c r="B6671" t="s">
        <v>1051</v>
      </c>
    </row>
    <row r="6672" spans="1:2" hidden="1" outlineLevel="2" x14ac:dyDescent="0.25">
      <c r="B6672" t="s">
        <v>1051</v>
      </c>
    </row>
    <row r="6673" spans="1:2" hidden="1" outlineLevel="2" x14ac:dyDescent="0.25">
      <c r="B6673" t="s">
        <v>1051</v>
      </c>
    </row>
    <row r="6674" spans="1:2" hidden="1" outlineLevel="2" x14ac:dyDescent="0.25">
      <c r="B6674" t="s">
        <v>1051</v>
      </c>
    </row>
    <row r="6675" spans="1:2" hidden="1" outlineLevel="2" x14ac:dyDescent="0.25">
      <c r="B6675" t="s">
        <v>1051</v>
      </c>
    </row>
    <row r="6676" spans="1:2" hidden="1" outlineLevel="2" x14ac:dyDescent="0.25">
      <c r="B6676" t="s">
        <v>1051</v>
      </c>
    </row>
    <row r="6677" spans="1:2" hidden="1" outlineLevel="2" x14ac:dyDescent="0.25">
      <c r="B6677" t="s">
        <v>1051</v>
      </c>
    </row>
    <row r="6678" spans="1:2" hidden="1" outlineLevel="2" x14ac:dyDescent="0.25">
      <c r="B6678" t="s">
        <v>1051</v>
      </c>
    </row>
    <row r="6679" spans="1:2" hidden="1" outlineLevel="2" x14ac:dyDescent="0.25">
      <c r="B6679" t="s">
        <v>1051</v>
      </c>
    </row>
    <row r="6680" spans="1:2" hidden="1" outlineLevel="2" x14ac:dyDescent="0.25">
      <c r="B6680" t="s">
        <v>1051</v>
      </c>
    </row>
    <row r="6681" spans="1:2" hidden="1" outlineLevel="2" x14ac:dyDescent="0.25">
      <c r="B6681" t="s">
        <v>1051</v>
      </c>
    </row>
    <row r="6682" spans="1:2" hidden="1" outlineLevel="2" x14ac:dyDescent="0.25">
      <c r="B6682" t="s">
        <v>1051</v>
      </c>
    </row>
    <row r="6683" spans="1:2" hidden="1" outlineLevel="2" x14ac:dyDescent="0.25">
      <c r="B6683" t="s">
        <v>1051</v>
      </c>
    </row>
    <row r="6684" spans="1:2" hidden="1" outlineLevel="2" x14ac:dyDescent="0.25">
      <c r="B6684" t="s">
        <v>1051</v>
      </c>
    </row>
    <row r="6685" spans="1:2" hidden="1" outlineLevel="2" x14ac:dyDescent="0.25">
      <c r="B6685" t="s">
        <v>1051</v>
      </c>
    </row>
    <row r="6686" spans="1:2" outlineLevel="1" collapsed="1" x14ac:dyDescent="0.25">
      <c r="A6686" s="3" t="s">
        <v>22828</v>
      </c>
      <c r="B6686">
        <f>SUBTOTAL(3,B6658:B6685)</f>
        <v>28</v>
      </c>
    </row>
    <row r="6687" spans="1:2" hidden="1" outlineLevel="2" x14ac:dyDescent="0.25">
      <c r="B6687" t="s">
        <v>5901</v>
      </c>
    </row>
    <row r="6688" spans="1:2" hidden="1" outlineLevel="2" x14ac:dyDescent="0.25">
      <c r="B6688" t="s">
        <v>5901</v>
      </c>
    </row>
    <row r="6689" spans="1:2" hidden="1" outlineLevel="2" x14ac:dyDescent="0.25">
      <c r="B6689" t="s">
        <v>5901</v>
      </c>
    </row>
    <row r="6690" spans="1:2" hidden="1" outlineLevel="2" x14ac:dyDescent="0.25">
      <c r="B6690" t="s">
        <v>5901</v>
      </c>
    </row>
    <row r="6691" spans="1:2" hidden="1" outlineLevel="2" x14ac:dyDescent="0.25">
      <c r="B6691" t="s">
        <v>5901</v>
      </c>
    </row>
    <row r="6692" spans="1:2" hidden="1" outlineLevel="2" x14ac:dyDescent="0.25">
      <c r="B6692" t="s">
        <v>5901</v>
      </c>
    </row>
    <row r="6693" spans="1:2" hidden="1" outlineLevel="2" x14ac:dyDescent="0.25">
      <c r="B6693" t="s">
        <v>5901</v>
      </c>
    </row>
    <row r="6694" spans="1:2" hidden="1" outlineLevel="2" x14ac:dyDescent="0.25">
      <c r="B6694" t="s">
        <v>5901</v>
      </c>
    </row>
    <row r="6695" spans="1:2" hidden="1" outlineLevel="2" x14ac:dyDescent="0.25">
      <c r="B6695" t="s">
        <v>5901</v>
      </c>
    </row>
    <row r="6696" spans="1:2" hidden="1" outlineLevel="2" x14ac:dyDescent="0.25">
      <c r="B6696" t="s">
        <v>5901</v>
      </c>
    </row>
    <row r="6697" spans="1:2" hidden="1" outlineLevel="2" x14ac:dyDescent="0.25">
      <c r="B6697" t="s">
        <v>5901</v>
      </c>
    </row>
    <row r="6698" spans="1:2" hidden="1" outlineLevel="2" x14ac:dyDescent="0.25">
      <c r="B6698" t="s">
        <v>5901</v>
      </c>
    </row>
    <row r="6699" spans="1:2" hidden="1" outlineLevel="2" x14ac:dyDescent="0.25">
      <c r="B6699" t="s">
        <v>5901</v>
      </c>
    </row>
    <row r="6700" spans="1:2" hidden="1" outlineLevel="2" x14ac:dyDescent="0.25">
      <c r="B6700" t="s">
        <v>5901</v>
      </c>
    </row>
    <row r="6701" spans="1:2" hidden="1" outlineLevel="2" x14ac:dyDescent="0.25">
      <c r="B6701" t="s">
        <v>5901</v>
      </c>
    </row>
    <row r="6702" spans="1:2" outlineLevel="1" collapsed="1" x14ac:dyDescent="0.25">
      <c r="A6702" s="3" t="s">
        <v>22829</v>
      </c>
      <c r="B6702">
        <f>SUBTOTAL(3,B6687:B6701)</f>
        <v>15</v>
      </c>
    </row>
    <row r="6703" spans="1:2" hidden="1" outlineLevel="2" x14ac:dyDescent="0.25">
      <c r="B6703" t="s">
        <v>15549</v>
      </c>
    </row>
    <row r="6704" spans="1:2" outlineLevel="1" collapsed="1" x14ac:dyDescent="0.25">
      <c r="A6704" s="3" t="s">
        <v>22830</v>
      </c>
      <c r="B6704">
        <f>SUBTOTAL(3,B6703:B6703)</f>
        <v>1</v>
      </c>
    </row>
    <row r="6705" spans="1:2" hidden="1" outlineLevel="2" x14ac:dyDescent="0.25">
      <c r="B6705" t="s">
        <v>9068</v>
      </c>
    </row>
    <row r="6706" spans="1:2" hidden="1" outlineLevel="2" x14ac:dyDescent="0.25">
      <c r="B6706" t="s">
        <v>9068</v>
      </c>
    </row>
    <row r="6707" spans="1:2" hidden="1" outlineLevel="2" x14ac:dyDescent="0.25">
      <c r="B6707" t="s">
        <v>9068</v>
      </c>
    </row>
    <row r="6708" spans="1:2" hidden="1" outlineLevel="2" x14ac:dyDescent="0.25">
      <c r="B6708" t="s">
        <v>9068</v>
      </c>
    </row>
    <row r="6709" spans="1:2" outlineLevel="1" collapsed="1" x14ac:dyDescent="0.25">
      <c r="A6709" s="3" t="s">
        <v>22831</v>
      </c>
      <c r="B6709">
        <f>SUBTOTAL(3,B6705:B6708)</f>
        <v>4</v>
      </c>
    </row>
    <row r="6710" spans="1:2" hidden="1" outlineLevel="2" x14ac:dyDescent="0.25">
      <c r="B6710" t="s">
        <v>14668</v>
      </c>
    </row>
    <row r="6711" spans="1:2" outlineLevel="1" collapsed="1" x14ac:dyDescent="0.25">
      <c r="A6711" s="3" t="s">
        <v>22832</v>
      </c>
      <c r="B6711">
        <f>SUBTOTAL(3,B6710:B6710)</f>
        <v>1</v>
      </c>
    </row>
    <row r="6712" spans="1:2" hidden="1" outlineLevel="2" x14ac:dyDescent="0.25">
      <c r="B6712" t="s">
        <v>2837</v>
      </c>
    </row>
    <row r="6713" spans="1:2" hidden="1" outlineLevel="2" x14ac:dyDescent="0.25">
      <c r="B6713" t="s">
        <v>2837</v>
      </c>
    </row>
    <row r="6714" spans="1:2" hidden="1" outlineLevel="2" x14ac:dyDescent="0.25">
      <c r="B6714" t="s">
        <v>2837</v>
      </c>
    </row>
    <row r="6715" spans="1:2" outlineLevel="1" collapsed="1" x14ac:dyDescent="0.25">
      <c r="A6715" s="3" t="s">
        <v>22833</v>
      </c>
      <c r="B6715">
        <f>SUBTOTAL(3,B6712:B6714)</f>
        <v>3</v>
      </c>
    </row>
    <row r="6716" spans="1:2" hidden="1" outlineLevel="2" x14ac:dyDescent="0.25">
      <c r="B6716" t="s">
        <v>6357</v>
      </c>
    </row>
    <row r="6717" spans="1:2" hidden="1" outlineLevel="2" x14ac:dyDescent="0.25">
      <c r="B6717" t="s">
        <v>6357</v>
      </c>
    </row>
    <row r="6718" spans="1:2" hidden="1" outlineLevel="2" x14ac:dyDescent="0.25">
      <c r="B6718" t="s">
        <v>6357</v>
      </c>
    </row>
    <row r="6719" spans="1:2" hidden="1" outlineLevel="2" x14ac:dyDescent="0.25">
      <c r="B6719" t="s">
        <v>6357</v>
      </c>
    </row>
    <row r="6720" spans="1:2" outlineLevel="1" collapsed="1" x14ac:dyDescent="0.25">
      <c r="A6720" s="3" t="s">
        <v>22834</v>
      </c>
      <c r="B6720">
        <f>SUBTOTAL(3,B6716:B6719)</f>
        <v>4</v>
      </c>
    </row>
    <row r="6721" spans="1:2" hidden="1" outlineLevel="2" x14ac:dyDescent="0.25">
      <c r="B6721" t="s">
        <v>1028</v>
      </c>
    </row>
    <row r="6722" spans="1:2" hidden="1" outlineLevel="2" x14ac:dyDescent="0.25">
      <c r="B6722" t="s">
        <v>1028</v>
      </c>
    </row>
    <row r="6723" spans="1:2" hidden="1" outlineLevel="2" x14ac:dyDescent="0.25">
      <c r="B6723" t="s">
        <v>1028</v>
      </c>
    </row>
    <row r="6724" spans="1:2" hidden="1" outlineLevel="2" x14ac:dyDescent="0.25">
      <c r="B6724" t="s">
        <v>1028</v>
      </c>
    </row>
    <row r="6725" spans="1:2" outlineLevel="1" collapsed="1" x14ac:dyDescent="0.25">
      <c r="A6725" s="3" t="s">
        <v>22835</v>
      </c>
      <c r="B6725">
        <f>SUBTOTAL(3,B6721:B6724)</f>
        <v>4</v>
      </c>
    </row>
    <row r="6726" spans="1:2" hidden="1" outlineLevel="2" x14ac:dyDescent="0.25">
      <c r="B6726" t="s">
        <v>20936</v>
      </c>
    </row>
    <row r="6727" spans="1:2" outlineLevel="1" collapsed="1" x14ac:dyDescent="0.25">
      <c r="A6727" s="3" t="s">
        <v>22836</v>
      </c>
      <c r="B6727">
        <f>SUBTOTAL(3,B6726:B6726)</f>
        <v>1</v>
      </c>
    </row>
    <row r="6728" spans="1:2" hidden="1" outlineLevel="2" x14ac:dyDescent="0.25">
      <c r="B6728" t="s">
        <v>324</v>
      </c>
    </row>
    <row r="6729" spans="1:2" hidden="1" outlineLevel="2" x14ac:dyDescent="0.25">
      <c r="B6729" t="s">
        <v>324</v>
      </c>
    </row>
    <row r="6730" spans="1:2" hidden="1" outlineLevel="2" x14ac:dyDescent="0.25">
      <c r="B6730" t="s">
        <v>324</v>
      </c>
    </row>
    <row r="6731" spans="1:2" hidden="1" outlineLevel="2" x14ac:dyDescent="0.25">
      <c r="B6731" t="s">
        <v>324</v>
      </c>
    </row>
    <row r="6732" spans="1:2" hidden="1" outlineLevel="2" x14ac:dyDescent="0.25">
      <c r="B6732" t="s">
        <v>324</v>
      </c>
    </row>
    <row r="6733" spans="1:2" hidden="1" outlineLevel="2" x14ac:dyDescent="0.25">
      <c r="B6733" t="s">
        <v>324</v>
      </c>
    </row>
    <row r="6734" spans="1:2" hidden="1" outlineLevel="2" x14ac:dyDescent="0.25">
      <c r="B6734" t="s">
        <v>324</v>
      </c>
    </row>
    <row r="6735" spans="1:2" hidden="1" outlineLevel="2" x14ac:dyDescent="0.25">
      <c r="B6735" t="s">
        <v>324</v>
      </c>
    </row>
    <row r="6736" spans="1:2" hidden="1" outlineLevel="2" x14ac:dyDescent="0.25">
      <c r="B6736" t="s">
        <v>324</v>
      </c>
    </row>
    <row r="6737" spans="1:2" hidden="1" outlineLevel="2" x14ac:dyDescent="0.25">
      <c r="B6737" t="s">
        <v>324</v>
      </c>
    </row>
    <row r="6738" spans="1:2" hidden="1" outlineLevel="2" x14ac:dyDescent="0.25">
      <c r="B6738" t="s">
        <v>324</v>
      </c>
    </row>
    <row r="6739" spans="1:2" hidden="1" outlineLevel="2" x14ac:dyDescent="0.25">
      <c r="B6739" t="s">
        <v>324</v>
      </c>
    </row>
    <row r="6740" spans="1:2" hidden="1" outlineLevel="2" x14ac:dyDescent="0.25">
      <c r="B6740" t="s">
        <v>324</v>
      </c>
    </row>
    <row r="6741" spans="1:2" hidden="1" outlineLevel="2" x14ac:dyDescent="0.25">
      <c r="B6741" t="s">
        <v>324</v>
      </c>
    </row>
    <row r="6742" spans="1:2" hidden="1" outlineLevel="2" x14ac:dyDescent="0.25">
      <c r="B6742" t="s">
        <v>324</v>
      </c>
    </row>
    <row r="6743" spans="1:2" hidden="1" outlineLevel="2" x14ac:dyDescent="0.25">
      <c r="B6743" t="s">
        <v>324</v>
      </c>
    </row>
    <row r="6744" spans="1:2" outlineLevel="1" collapsed="1" x14ac:dyDescent="0.25">
      <c r="A6744" s="3" t="s">
        <v>22837</v>
      </c>
      <c r="B6744">
        <f>SUBTOTAL(3,B6728:B6743)</f>
        <v>16</v>
      </c>
    </row>
    <row r="6745" spans="1:2" hidden="1" outlineLevel="2" x14ac:dyDescent="0.25">
      <c r="B6745" t="s">
        <v>1321</v>
      </c>
    </row>
    <row r="6746" spans="1:2" hidden="1" outlineLevel="2" x14ac:dyDescent="0.25">
      <c r="B6746" t="s">
        <v>1321</v>
      </c>
    </row>
    <row r="6747" spans="1:2" hidden="1" outlineLevel="2" x14ac:dyDescent="0.25">
      <c r="B6747" t="s">
        <v>1321</v>
      </c>
    </row>
    <row r="6748" spans="1:2" hidden="1" outlineLevel="2" x14ac:dyDescent="0.25">
      <c r="B6748" t="s">
        <v>1321</v>
      </c>
    </row>
    <row r="6749" spans="1:2" hidden="1" outlineLevel="2" x14ac:dyDescent="0.25">
      <c r="B6749" t="s">
        <v>1321</v>
      </c>
    </row>
    <row r="6750" spans="1:2" hidden="1" outlineLevel="2" x14ac:dyDescent="0.25">
      <c r="B6750" t="s">
        <v>1321</v>
      </c>
    </row>
    <row r="6751" spans="1:2" outlineLevel="1" collapsed="1" x14ac:dyDescent="0.25">
      <c r="A6751" s="3" t="s">
        <v>22838</v>
      </c>
      <c r="B6751">
        <f>SUBTOTAL(3,B6745:B6750)</f>
        <v>6</v>
      </c>
    </row>
    <row r="6752" spans="1:2" hidden="1" outlineLevel="2" x14ac:dyDescent="0.25">
      <c r="B6752" t="s">
        <v>129</v>
      </c>
    </row>
    <row r="6753" spans="1:2" hidden="1" outlineLevel="2" x14ac:dyDescent="0.25">
      <c r="B6753" t="s">
        <v>129</v>
      </c>
    </row>
    <row r="6754" spans="1:2" hidden="1" outlineLevel="2" x14ac:dyDescent="0.25">
      <c r="B6754" t="s">
        <v>129</v>
      </c>
    </row>
    <row r="6755" spans="1:2" hidden="1" outlineLevel="2" x14ac:dyDescent="0.25">
      <c r="B6755" t="s">
        <v>129</v>
      </c>
    </row>
    <row r="6756" spans="1:2" hidden="1" outlineLevel="2" x14ac:dyDescent="0.25">
      <c r="B6756" t="s">
        <v>129</v>
      </c>
    </row>
    <row r="6757" spans="1:2" hidden="1" outlineLevel="2" x14ac:dyDescent="0.25">
      <c r="B6757" t="s">
        <v>129</v>
      </c>
    </row>
    <row r="6758" spans="1:2" hidden="1" outlineLevel="2" x14ac:dyDescent="0.25">
      <c r="B6758" t="s">
        <v>129</v>
      </c>
    </row>
    <row r="6759" spans="1:2" hidden="1" outlineLevel="2" x14ac:dyDescent="0.25">
      <c r="B6759" t="s">
        <v>129</v>
      </c>
    </row>
    <row r="6760" spans="1:2" outlineLevel="1" collapsed="1" x14ac:dyDescent="0.25">
      <c r="A6760" s="3" t="s">
        <v>22839</v>
      </c>
      <c r="B6760">
        <f>SUBTOTAL(3,B6752:B6759)</f>
        <v>8</v>
      </c>
    </row>
    <row r="6761" spans="1:2" hidden="1" outlineLevel="2" x14ac:dyDescent="0.25">
      <c r="B6761" t="s">
        <v>17810</v>
      </c>
    </row>
    <row r="6762" spans="1:2" hidden="1" outlineLevel="2" x14ac:dyDescent="0.25">
      <c r="B6762" t="s">
        <v>17810</v>
      </c>
    </row>
    <row r="6763" spans="1:2" outlineLevel="1" collapsed="1" x14ac:dyDescent="0.25">
      <c r="A6763" s="3" t="s">
        <v>22840</v>
      </c>
      <c r="B6763">
        <f>SUBTOTAL(3,B6761:B6762)</f>
        <v>2</v>
      </c>
    </row>
    <row r="6764" spans="1:2" hidden="1" outlineLevel="2" x14ac:dyDescent="0.25">
      <c r="B6764" t="s">
        <v>7029</v>
      </c>
    </row>
    <row r="6765" spans="1:2" outlineLevel="1" collapsed="1" x14ac:dyDescent="0.25">
      <c r="A6765" s="3" t="s">
        <v>22841</v>
      </c>
      <c r="B6765">
        <f>SUBTOTAL(3,B6764:B6764)</f>
        <v>1</v>
      </c>
    </row>
    <row r="6766" spans="1:2" hidden="1" outlineLevel="2" x14ac:dyDescent="0.25">
      <c r="B6766" t="s">
        <v>670</v>
      </c>
    </row>
    <row r="6767" spans="1:2" outlineLevel="1" collapsed="1" x14ac:dyDescent="0.25">
      <c r="A6767" s="3" t="s">
        <v>22842</v>
      </c>
      <c r="B6767">
        <f>SUBTOTAL(3,B6766:B6766)</f>
        <v>1</v>
      </c>
    </row>
    <row r="6768" spans="1:2" hidden="1" outlineLevel="2" x14ac:dyDescent="0.25">
      <c r="B6768" t="s">
        <v>13714</v>
      </c>
    </row>
    <row r="6769" spans="1:2" outlineLevel="1" collapsed="1" x14ac:dyDescent="0.25">
      <c r="A6769" s="3" t="s">
        <v>22843</v>
      </c>
      <c r="B6769">
        <f>SUBTOTAL(3,B6768:B6768)</f>
        <v>1</v>
      </c>
    </row>
    <row r="6770" spans="1:2" hidden="1" outlineLevel="2" x14ac:dyDescent="0.25">
      <c r="B6770" t="s">
        <v>5961</v>
      </c>
    </row>
    <row r="6771" spans="1:2" outlineLevel="1" collapsed="1" x14ac:dyDescent="0.25">
      <c r="A6771" s="3" t="s">
        <v>22844</v>
      </c>
      <c r="B6771">
        <f>SUBTOTAL(3,B6770:B6770)</f>
        <v>1</v>
      </c>
    </row>
    <row r="6772" spans="1:2" hidden="1" outlineLevel="2" x14ac:dyDescent="0.25">
      <c r="B6772" t="s">
        <v>2279</v>
      </c>
    </row>
    <row r="6773" spans="1:2" hidden="1" outlineLevel="2" x14ac:dyDescent="0.25">
      <c r="B6773" t="s">
        <v>2279</v>
      </c>
    </row>
    <row r="6774" spans="1:2" hidden="1" outlineLevel="2" x14ac:dyDescent="0.25">
      <c r="B6774" t="s">
        <v>2279</v>
      </c>
    </row>
    <row r="6775" spans="1:2" outlineLevel="1" collapsed="1" x14ac:dyDescent="0.25">
      <c r="A6775" s="3" t="s">
        <v>22845</v>
      </c>
      <c r="B6775">
        <f>SUBTOTAL(3,B6772:B6774)</f>
        <v>3</v>
      </c>
    </row>
    <row r="6776" spans="1:2" hidden="1" outlineLevel="2" x14ac:dyDescent="0.25">
      <c r="B6776" t="s">
        <v>447</v>
      </c>
    </row>
    <row r="6777" spans="1:2" hidden="1" outlineLevel="2" x14ac:dyDescent="0.25">
      <c r="B6777" t="s">
        <v>447</v>
      </c>
    </row>
    <row r="6778" spans="1:2" hidden="1" outlineLevel="2" x14ac:dyDescent="0.25">
      <c r="B6778" t="s">
        <v>447</v>
      </c>
    </row>
    <row r="6779" spans="1:2" outlineLevel="1" collapsed="1" x14ac:dyDescent="0.25">
      <c r="A6779" s="3" t="s">
        <v>22846</v>
      </c>
      <c r="B6779">
        <f>SUBTOTAL(3,B6776:B6778)</f>
        <v>3</v>
      </c>
    </row>
    <row r="6780" spans="1:2" hidden="1" outlineLevel="2" x14ac:dyDescent="0.25">
      <c r="B6780" t="s">
        <v>5484</v>
      </c>
    </row>
    <row r="6781" spans="1:2" hidden="1" outlineLevel="2" x14ac:dyDescent="0.25">
      <c r="B6781" t="s">
        <v>5484</v>
      </c>
    </row>
    <row r="6782" spans="1:2" hidden="1" outlineLevel="2" x14ac:dyDescent="0.25">
      <c r="B6782" t="s">
        <v>5484</v>
      </c>
    </row>
    <row r="6783" spans="1:2" outlineLevel="1" collapsed="1" x14ac:dyDescent="0.25">
      <c r="A6783" s="3" t="s">
        <v>22847</v>
      </c>
      <c r="B6783">
        <f>SUBTOTAL(3,B6780:B6782)</f>
        <v>3</v>
      </c>
    </row>
    <row r="6784" spans="1:2" hidden="1" outlineLevel="2" x14ac:dyDescent="0.25">
      <c r="B6784" t="s">
        <v>1062</v>
      </c>
    </row>
    <row r="6785" spans="2:2" hidden="1" outlineLevel="2" x14ac:dyDescent="0.25">
      <c r="B6785" t="s">
        <v>1062</v>
      </c>
    </row>
    <row r="6786" spans="2:2" hidden="1" outlineLevel="2" x14ac:dyDescent="0.25">
      <c r="B6786" t="s">
        <v>1062</v>
      </c>
    </row>
    <row r="6787" spans="2:2" hidden="1" outlineLevel="2" x14ac:dyDescent="0.25">
      <c r="B6787" t="s">
        <v>1062</v>
      </c>
    </row>
    <row r="6788" spans="2:2" hidden="1" outlineLevel="2" x14ac:dyDescent="0.25">
      <c r="B6788" t="s">
        <v>1062</v>
      </c>
    </row>
    <row r="6789" spans="2:2" hidden="1" outlineLevel="2" x14ac:dyDescent="0.25">
      <c r="B6789" t="s">
        <v>1062</v>
      </c>
    </row>
    <row r="6790" spans="2:2" hidden="1" outlineLevel="2" x14ac:dyDescent="0.25">
      <c r="B6790" t="s">
        <v>1062</v>
      </c>
    </row>
    <row r="6791" spans="2:2" hidden="1" outlineLevel="2" x14ac:dyDescent="0.25">
      <c r="B6791" t="s">
        <v>1062</v>
      </c>
    </row>
    <row r="6792" spans="2:2" hidden="1" outlineLevel="2" x14ac:dyDescent="0.25">
      <c r="B6792" t="s">
        <v>1062</v>
      </c>
    </row>
    <row r="6793" spans="2:2" hidden="1" outlineLevel="2" x14ac:dyDescent="0.25">
      <c r="B6793" t="s">
        <v>1062</v>
      </c>
    </row>
    <row r="6794" spans="2:2" hidden="1" outlineLevel="2" x14ac:dyDescent="0.25">
      <c r="B6794" t="s">
        <v>1062</v>
      </c>
    </row>
    <row r="6795" spans="2:2" hidden="1" outlineLevel="2" x14ac:dyDescent="0.25">
      <c r="B6795" t="s">
        <v>1062</v>
      </c>
    </row>
    <row r="6796" spans="2:2" hidden="1" outlineLevel="2" x14ac:dyDescent="0.25">
      <c r="B6796" t="s">
        <v>1062</v>
      </c>
    </row>
    <row r="6797" spans="2:2" hidden="1" outlineLevel="2" x14ac:dyDescent="0.25">
      <c r="B6797" t="s">
        <v>1062</v>
      </c>
    </row>
    <row r="6798" spans="2:2" hidden="1" outlineLevel="2" x14ac:dyDescent="0.25">
      <c r="B6798" t="s">
        <v>1062</v>
      </c>
    </row>
    <row r="6799" spans="2:2" hidden="1" outlineLevel="2" x14ac:dyDescent="0.25">
      <c r="B6799" t="s">
        <v>1062</v>
      </c>
    </row>
    <row r="6800" spans="2:2" hidden="1" outlineLevel="2" x14ac:dyDescent="0.25">
      <c r="B6800" t="s">
        <v>1062</v>
      </c>
    </row>
    <row r="6801" spans="1:2" hidden="1" outlineLevel="2" x14ac:dyDescent="0.25">
      <c r="B6801" t="s">
        <v>1062</v>
      </c>
    </row>
    <row r="6802" spans="1:2" hidden="1" outlineLevel="2" x14ac:dyDescent="0.25">
      <c r="B6802" t="s">
        <v>1062</v>
      </c>
    </row>
    <row r="6803" spans="1:2" hidden="1" outlineLevel="2" x14ac:dyDescent="0.25">
      <c r="B6803" t="s">
        <v>1062</v>
      </c>
    </row>
    <row r="6804" spans="1:2" hidden="1" outlineLevel="2" x14ac:dyDescent="0.25">
      <c r="B6804" t="s">
        <v>1062</v>
      </c>
    </row>
    <row r="6805" spans="1:2" hidden="1" outlineLevel="2" x14ac:dyDescent="0.25">
      <c r="B6805" t="s">
        <v>1062</v>
      </c>
    </row>
    <row r="6806" spans="1:2" outlineLevel="1" collapsed="1" x14ac:dyDescent="0.25">
      <c r="A6806" s="3" t="s">
        <v>22848</v>
      </c>
      <c r="B6806">
        <f>SUBTOTAL(3,B6784:B6805)</f>
        <v>22</v>
      </c>
    </row>
    <row r="6807" spans="1:2" hidden="1" outlineLevel="2" x14ac:dyDescent="0.25">
      <c r="B6807" t="s">
        <v>929</v>
      </c>
    </row>
    <row r="6808" spans="1:2" hidden="1" outlineLevel="2" x14ac:dyDescent="0.25">
      <c r="B6808" t="s">
        <v>929</v>
      </c>
    </row>
    <row r="6809" spans="1:2" hidden="1" outlineLevel="2" x14ac:dyDescent="0.25">
      <c r="B6809" t="s">
        <v>929</v>
      </c>
    </row>
    <row r="6810" spans="1:2" hidden="1" outlineLevel="2" x14ac:dyDescent="0.25">
      <c r="B6810" t="s">
        <v>929</v>
      </c>
    </row>
    <row r="6811" spans="1:2" hidden="1" outlineLevel="2" x14ac:dyDescent="0.25">
      <c r="B6811" t="s">
        <v>929</v>
      </c>
    </row>
    <row r="6812" spans="1:2" hidden="1" outlineLevel="2" x14ac:dyDescent="0.25">
      <c r="B6812" t="s">
        <v>929</v>
      </c>
    </row>
    <row r="6813" spans="1:2" hidden="1" outlineLevel="2" x14ac:dyDescent="0.25">
      <c r="B6813" t="s">
        <v>929</v>
      </c>
    </row>
    <row r="6814" spans="1:2" outlineLevel="1" collapsed="1" x14ac:dyDescent="0.25">
      <c r="A6814" s="3" t="s">
        <v>22849</v>
      </c>
      <c r="B6814">
        <f>SUBTOTAL(3,B6807:B6813)</f>
        <v>7</v>
      </c>
    </row>
    <row r="6815" spans="1:2" hidden="1" outlineLevel="2" x14ac:dyDescent="0.25">
      <c r="B6815" t="s">
        <v>7658</v>
      </c>
    </row>
    <row r="6816" spans="1:2" outlineLevel="1" collapsed="1" x14ac:dyDescent="0.25">
      <c r="A6816" s="3" t="s">
        <v>22850</v>
      </c>
      <c r="B6816">
        <f>SUBTOTAL(3,B6815:B6815)</f>
        <v>1</v>
      </c>
    </row>
    <row r="6817" spans="1:2" hidden="1" outlineLevel="2" x14ac:dyDescent="0.25">
      <c r="B6817" t="s">
        <v>15583</v>
      </c>
    </row>
    <row r="6818" spans="1:2" outlineLevel="1" collapsed="1" x14ac:dyDescent="0.25">
      <c r="A6818" s="3" t="s">
        <v>22851</v>
      </c>
      <c r="B6818">
        <f>SUBTOTAL(3,B6817:B6817)</f>
        <v>1</v>
      </c>
    </row>
    <row r="6819" spans="1:2" hidden="1" outlineLevel="2" x14ac:dyDescent="0.25">
      <c r="B6819" t="s">
        <v>20620</v>
      </c>
    </row>
    <row r="6820" spans="1:2" outlineLevel="1" collapsed="1" x14ac:dyDescent="0.25">
      <c r="A6820" s="3" t="s">
        <v>22852</v>
      </c>
      <c r="B6820">
        <f>SUBTOTAL(3,B6819:B6819)</f>
        <v>1</v>
      </c>
    </row>
    <row r="6821" spans="1:2" hidden="1" outlineLevel="2" x14ac:dyDescent="0.25">
      <c r="B6821" t="s">
        <v>4107</v>
      </c>
    </row>
    <row r="6822" spans="1:2" outlineLevel="1" collapsed="1" x14ac:dyDescent="0.25">
      <c r="A6822" s="3" t="s">
        <v>22853</v>
      </c>
      <c r="B6822">
        <f>SUBTOTAL(3,B6821:B6821)</f>
        <v>1</v>
      </c>
    </row>
    <row r="6823" spans="1:2" hidden="1" outlineLevel="2" x14ac:dyDescent="0.25">
      <c r="B6823" t="s">
        <v>4811</v>
      </c>
    </row>
    <row r="6824" spans="1:2" outlineLevel="1" collapsed="1" x14ac:dyDescent="0.25">
      <c r="A6824" s="3" t="s">
        <v>22854</v>
      </c>
      <c r="B6824">
        <f>SUBTOTAL(3,B6823:B6823)</f>
        <v>1</v>
      </c>
    </row>
    <row r="6825" spans="1:2" hidden="1" outlineLevel="2" x14ac:dyDescent="0.25">
      <c r="B6825" t="s">
        <v>5124</v>
      </c>
    </row>
    <row r="6826" spans="1:2" hidden="1" outlineLevel="2" x14ac:dyDescent="0.25">
      <c r="B6826" t="s">
        <v>5124</v>
      </c>
    </row>
    <row r="6827" spans="1:2" outlineLevel="1" collapsed="1" x14ac:dyDescent="0.25">
      <c r="A6827" s="3" t="s">
        <v>22855</v>
      </c>
      <c r="B6827">
        <f>SUBTOTAL(3,B6825:B6826)</f>
        <v>2</v>
      </c>
    </row>
    <row r="6828" spans="1:2" hidden="1" outlineLevel="2" x14ac:dyDescent="0.25">
      <c r="B6828" t="s">
        <v>3062</v>
      </c>
    </row>
    <row r="6829" spans="1:2" hidden="1" outlineLevel="2" x14ac:dyDescent="0.25">
      <c r="B6829" t="s">
        <v>3062</v>
      </c>
    </row>
    <row r="6830" spans="1:2" hidden="1" outlineLevel="2" x14ac:dyDescent="0.25">
      <c r="B6830" t="s">
        <v>3062</v>
      </c>
    </row>
    <row r="6831" spans="1:2" outlineLevel="1" collapsed="1" x14ac:dyDescent="0.25">
      <c r="A6831" s="3" t="s">
        <v>22856</v>
      </c>
      <c r="B6831">
        <f>SUBTOTAL(3,B6828:B6830)</f>
        <v>3</v>
      </c>
    </row>
    <row r="6832" spans="1:2" hidden="1" outlineLevel="2" x14ac:dyDescent="0.25">
      <c r="B6832" t="s">
        <v>10337</v>
      </c>
    </row>
    <row r="6833" spans="1:2" outlineLevel="1" collapsed="1" x14ac:dyDescent="0.25">
      <c r="A6833" s="3" t="s">
        <v>22857</v>
      </c>
      <c r="B6833">
        <f>SUBTOTAL(3,B6832:B6832)</f>
        <v>1</v>
      </c>
    </row>
    <row r="6834" spans="1:2" hidden="1" outlineLevel="2" x14ac:dyDescent="0.25">
      <c r="B6834" t="s">
        <v>5045</v>
      </c>
    </row>
    <row r="6835" spans="1:2" outlineLevel="1" collapsed="1" x14ac:dyDescent="0.25">
      <c r="A6835" s="3" t="s">
        <v>22858</v>
      </c>
      <c r="B6835">
        <f>SUBTOTAL(3,B6834:B6834)</f>
        <v>1</v>
      </c>
    </row>
    <row r="6836" spans="1:2" hidden="1" outlineLevel="2" x14ac:dyDescent="0.25">
      <c r="B6836" t="s">
        <v>11938</v>
      </c>
    </row>
    <row r="6837" spans="1:2" outlineLevel="1" collapsed="1" x14ac:dyDescent="0.25">
      <c r="A6837" s="3" t="s">
        <v>22859</v>
      </c>
      <c r="B6837">
        <f>SUBTOTAL(3,B6836:B6836)</f>
        <v>1</v>
      </c>
    </row>
    <row r="6838" spans="1:2" hidden="1" outlineLevel="2" x14ac:dyDescent="0.25">
      <c r="B6838" t="s">
        <v>6057</v>
      </c>
    </row>
    <row r="6839" spans="1:2" outlineLevel="1" collapsed="1" x14ac:dyDescent="0.25">
      <c r="A6839" s="3" t="s">
        <v>22860</v>
      </c>
      <c r="B6839">
        <f>SUBTOTAL(3,B6838:B6838)</f>
        <v>1</v>
      </c>
    </row>
    <row r="6840" spans="1:2" hidden="1" outlineLevel="2" x14ac:dyDescent="0.25">
      <c r="B6840" t="s">
        <v>15434</v>
      </c>
    </row>
    <row r="6841" spans="1:2" outlineLevel="1" collapsed="1" x14ac:dyDescent="0.25">
      <c r="A6841" s="3" t="s">
        <v>22861</v>
      </c>
      <c r="B6841">
        <f>SUBTOTAL(3,B6840:B6840)</f>
        <v>1</v>
      </c>
    </row>
    <row r="6842" spans="1:2" hidden="1" outlineLevel="2" x14ac:dyDescent="0.25">
      <c r="B6842" t="s">
        <v>7209</v>
      </c>
    </row>
    <row r="6843" spans="1:2" hidden="1" outlineLevel="2" x14ac:dyDescent="0.25">
      <c r="B6843" t="s">
        <v>7209</v>
      </c>
    </row>
    <row r="6844" spans="1:2" hidden="1" outlineLevel="2" x14ac:dyDescent="0.25">
      <c r="B6844" t="s">
        <v>7209</v>
      </c>
    </row>
    <row r="6845" spans="1:2" hidden="1" outlineLevel="2" x14ac:dyDescent="0.25">
      <c r="B6845" t="s">
        <v>7209</v>
      </c>
    </row>
    <row r="6846" spans="1:2" outlineLevel="1" collapsed="1" x14ac:dyDescent="0.25">
      <c r="A6846" s="3" t="s">
        <v>22862</v>
      </c>
      <c r="B6846">
        <f>SUBTOTAL(3,B6842:B6845)</f>
        <v>4</v>
      </c>
    </row>
    <row r="6847" spans="1:2" hidden="1" outlineLevel="2" x14ac:dyDescent="0.25">
      <c r="B6847" t="s">
        <v>461</v>
      </c>
    </row>
    <row r="6848" spans="1:2" hidden="1" outlineLevel="2" x14ac:dyDescent="0.25">
      <c r="B6848" t="s">
        <v>461</v>
      </c>
    </row>
    <row r="6849" spans="1:2" outlineLevel="1" collapsed="1" x14ac:dyDescent="0.25">
      <c r="A6849" s="3" t="s">
        <v>22863</v>
      </c>
      <c r="B6849">
        <f>SUBTOTAL(3,B6847:B6848)</f>
        <v>2</v>
      </c>
    </row>
    <row r="6850" spans="1:2" hidden="1" outlineLevel="2" x14ac:dyDescent="0.25">
      <c r="B6850" t="s">
        <v>14701</v>
      </c>
    </row>
    <row r="6851" spans="1:2" outlineLevel="1" collapsed="1" x14ac:dyDescent="0.25">
      <c r="A6851" s="3" t="s">
        <v>22864</v>
      </c>
      <c r="B6851">
        <f>SUBTOTAL(3,B6850:B6850)</f>
        <v>1</v>
      </c>
    </row>
    <row r="6852" spans="1:2" hidden="1" outlineLevel="2" x14ac:dyDescent="0.25">
      <c r="B6852" t="s">
        <v>9213</v>
      </c>
    </row>
    <row r="6853" spans="1:2" outlineLevel="1" collapsed="1" x14ac:dyDescent="0.25">
      <c r="A6853" s="3" t="s">
        <v>22865</v>
      </c>
      <c r="B6853">
        <f>SUBTOTAL(3,B6852:B6852)</f>
        <v>1</v>
      </c>
    </row>
    <row r="6854" spans="1:2" hidden="1" outlineLevel="2" x14ac:dyDescent="0.25">
      <c r="B6854" t="s">
        <v>1732</v>
      </c>
    </row>
    <row r="6855" spans="1:2" hidden="1" outlineLevel="2" x14ac:dyDescent="0.25">
      <c r="B6855" t="s">
        <v>1732</v>
      </c>
    </row>
    <row r="6856" spans="1:2" hidden="1" outlineLevel="2" x14ac:dyDescent="0.25">
      <c r="B6856" t="s">
        <v>1732</v>
      </c>
    </row>
    <row r="6857" spans="1:2" outlineLevel="1" collapsed="1" x14ac:dyDescent="0.25">
      <c r="A6857" s="3" t="s">
        <v>22866</v>
      </c>
      <c r="B6857">
        <f>SUBTOTAL(3,B6854:B6856)</f>
        <v>3</v>
      </c>
    </row>
    <row r="6858" spans="1:2" hidden="1" outlineLevel="2" x14ac:dyDescent="0.25">
      <c r="B6858" t="s">
        <v>8987</v>
      </c>
    </row>
    <row r="6859" spans="1:2" outlineLevel="1" collapsed="1" x14ac:dyDescent="0.25">
      <c r="A6859" s="3" t="s">
        <v>22867</v>
      </c>
      <c r="B6859">
        <f>SUBTOTAL(3,B6858:B6858)</f>
        <v>1</v>
      </c>
    </row>
    <row r="6860" spans="1:2" hidden="1" outlineLevel="2" x14ac:dyDescent="0.25">
      <c r="B6860" t="s">
        <v>11188</v>
      </c>
    </row>
    <row r="6861" spans="1:2" hidden="1" outlineLevel="2" x14ac:dyDescent="0.25">
      <c r="B6861" t="s">
        <v>11188</v>
      </c>
    </row>
    <row r="6862" spans="1:2" outlineLevel="1" collapsed="1" x14ac:dyDescent="0.25">
      <c r="A6862" s="3" t="s">
        <v>22868</v>
      </c>
      <c r="B6862">
        <f>SUBTOTAL(3,B6860:B6861)</f>
        <v>2</v>
      </c>
    </row>
    <row r="6863" spans="1:2" hidden="1" outlineLevel="2" x14ac:dyDescent="0.25">
      <c r="B6863" t="s">
        <v>12087</v>
      </c>
    </row>
    <row r="6864" spans="1:2" outlineLevel="1" collapsed="1" x14ac:dyDescent="0.25">
      <c r="A6864" s="3" t="s">
        <v>22869</v>
      </c>
      <c r="B6864">
        <f>SUBTOTAL(3,B6863:B6863)</f>
        <v>1</v>
      </c>
    </row>
    <row r="6865" spans="1:2" hidden="1" outlineLevel="2" x14ac:dyDescent="0.25">
      <c r="B6865" t="s">
        <v>10874</v>
      </c>
    </row>
    <row r="6866" spans="1:2" outlineLevel="1" collapsed="1" x14ac:dyDescent="0.25">
      <c r="A6866" s="3" t="s">
        <v>22870</v>
      </c>
      <c r="B6866">
        <f>SUBTOTAL(3,B6865:B6865)</f>
        <v>1</v>
      </c>
    </row>
    <row r="6867" spans="1:2" hidden="1" outlineLevel="2" x14ac:dyDescent="0.25">
      <c r="B6867" t="s">
        <v>4975</v>
      </c>
    </row>
    <row r="6868" spans="1:2" hidden="1" outlineLevel="2" x14ac:dyDescent="0.25">
      <c r="B6868" t="s">
        <v>4975</v>
      </c>
    </row>
    <row r="6869" spans="1:2" outlineLevel="1" collapsed="1" x14ac:dyDescent="0.25">
      <c r="A6869" s="3" t="s">
        <v>22871</v>
      </c>
      <c r="B6869">
        <f>SUBTOTAL(3,B6867:B6868)</f>
        <v>2</v>
      </c>
    </row>
    <row r="6870" spans="1:2" hidden="1" outlineLevel="2" x14ac:dyDescent="0.25">
      <c r="B6870" t="s">
        <v>18000</v>
      </c>
    </row>
    <row r="6871" spans="1:2" outlineLevel="1" collapsed="1" x14ac:dyDescent="0.25">
      <c r="A6871" s="3" t="s">
        <v>22872</v>
      </c>
      <c r="B6871">
        <f>SUBTOTAL(3,B6870:B6870)</f>
        <v>1</v>
      </c>
    </row>
    <row r="6872" spans="1:2" hidden="1" outlineLevel="2" x14ac:dyDescent="0.25">
      <c r="B6872" t="s">
        <v>1888</v>
      </c>
    </row>
    <row r="6873" spans="1:2" hidden="1" outlineLevel="2" x14ac:dyDescent="0.25">
      <c r="B6873" t="s">
        <v>1888</v>
      </c>
    </row>
    <row r="6874" spans="1:2" hidden="1" outlineLevel="2" x14ac:dyDescent="0.25">
      <c r="B6874" t="s">
        <v>1888</v>
      </c>
    </row>
    <row r="6875" spans="1:2" hidden="1" outlineLevel="2" x14ac:dyDescent="0.25">
      <c r="B6875" t="s">
        <v>1888</v>
      </c>
    </row>
    <row r="6876" spans="1:2" hidden="1" outlineLevel="2" x14ac:dyDescent="0.25">
      <c r="B6876" t="s">
        <v>1888</v>
      </c>
    </row>
    <row r="6877" spans="1:2" hidden="1" outlineLevel="2" x14ac:dyDescent="0.25">
      <c r="B6877" t="s">
        <v>1888</v>
      </c>
    </row>
    <row r="6878" spans="1:2" outlineLevel="1" collapsed="1" x14ac:dyDescent="0.25">
      <c r="A6878" s="3" t="s">
        <v>22873</v>
      </c>
      <c r="B6878">
        <f>SUBTOTAL(3,B6872:B6877)</f>
        <v>6</v>
      </c>
    </row>
    <row r="6879" spans="1:2" hidden="1" outlineLevel="2" x14ac:dyDescent="0.25">
      <c r="B6879" t="s">
        <v>456</v>
      </c>
    </row>
    <row r="6880" spans="1:2" hidden="1" outlineLevel="2" x14ac:dyDescent="0.25">
      <c r="B6880" t="s">
        <v>456</v>
      </c>
    </row>
    <row r="6881" spans="1:2" hidden="1" outlineLevel="2" x14ac:dyDescent="0.25">
      <c r="B6881" t="s">
        <v>456</v>
      </c>
    </row>
    <row r="6882" spans="1:2" hidden="1" outlineLevel="2" x14ac:dyDescent="0.25">
      <c r="B6882" t="s">
        <v>456</v>
      </c>
    </row>
    <row r="6883" spans="1:2" hidden="1" outlineLevel="2" x14ac:dyDescent="0.25">
      <c r="B6883" t="s">
        <v>456</v>
      </c>
    </row>
    <row r="6884" spans="1:2" hidden="1" outlineLevel="2" x14ac:dyDescent="0.25">
      <c r="B6884" t="s">
        <v>456</v>
      </c>
    </row>
    <row r="6885" spans="1:2" hidden="1" outlineLevel="2" x14ac:dyDescent="0.25">
      <c r="B6885" t="s">
        <v>456</v>
      </c>
    </row>
    <row r="6886" spans="1:2" hidden="1" outlineLevel="2" x14ac:dyDescent="0.25">
      <c r="B6886" t="s">
        <v>456</v>
      </c>
    </row>
    <row r="6887" spans="1:2" hidden="1" outlineLevel="2" x14ac:dyDescent="0.25">
      <c r="B6887" t="s">
        <v>456</v>
      </c>
    </row>
    <row r="6888" spans="1:2" hidden="1" outlineLevel="2" x14ac:dyDescent="0.25">
      <c r="B6888" t="s">
        <v>456</v>
      </c>
    </row>
    <row r="6889" spans="1:2" outlineLevel="1" collapsed="1" x14ac:dyDescent="0.25">
      <c r="A6889" s="3" t="s">
        <v>22874</v>
      </c>
      <c r="B6889">
        <f>SUBTOTAL(3,B6879:B6888)</f>
        <v>10</v>
      </c>
    </row>
    <row r="6890" spans="1:2" hidden="1" outlineLevel="2" x14ac:dyDescent="0.25">
      <c r="B6890" t="s">
        <v>1884</v>
      </c>
    </row>
    <row r="6891" spans="1:2" hidden="1" outlineLevel="2" x14ac:dyDescent="0.25">
      <c r="B6891" t="s">
        <v>1884</v>
      </c>
    </row>
    <row r="6892" spans="1:2" outlineLevel="1" collapsed="1" x14ac:dyDescent="0.25">
      <c r="A6892" s="3" t="s">
        <v>22875</v>
      </c>
      <c r="B6892">
        <f>SUBTOTAL(3,B6890:B6891)</f>
        <v>2</v>
      </c>
    </row>
    <row r="6893" spans="1:2" hidden="1" outlineLevel="2" x14ac:dyDescent="0.25">
      <c r="B6893" t="s">
        <v>693</v>
      </c>
    </row>
    <row r="6894" spans="1:2" hidden="1" outlineLevel="2" x14ac:dyDescent="0.25">
      <c r="B6894" t="s">
        <v>693</v>
      </c>
    </row>
    <row r="6895" spans="1:2" hidden="1" outlineLevel="2" x14ac:dyDescent="0.25">
      <c r="B6895" t="s">
        <v>693</v>
      </c>
    </row>
    <row r="6896" spans="1:2" hidden="1" outlineLevel="2" x14ac:dyDescent="0.25">
      <c r="B6896" t="s">
        <v>693</v>
      </c>
    </row>
    <row r="6897" spans="1:2" hidden="1" outlineLevel="2" x14ac:dyDescent="0.25">
      <c r="B6897" t="s">
        <v>693</v>
      </c>
    </row>
    <row r="6898" spans="1:2" hidden="1" outlineLevel="2" x14ac:dyDescent="0.25">
      <c r="B6898" t="s">
        <v>693</v>
      </c>
    </row>
    <row r="6899" spans="1:2" hidden="1" outlineLevel="2" x14ac:dyDescent="0.25">
      <c r="B6899" t="s">
        <v>693</v>
      </c>
    </row>
    <row r="6900" spans="1:2" hidden="1" outlineLevel="2" x14ac:dyDescent="0.25">
      <c r="B6900" t="s">
        <v>693</v>
      </c>
    </row>
    <row r="6901" spans="1:2" hidden="1" outlineLevel="2" x14ac:dyDescent="0.25">
      <c r="B6901" t="s">
        <v>693</v>
      </c>
    </row>
    <row r="6902" spans="1:2" hidden="1" outlineLevel="2" x14ac:dyDescent="0.25">
      <c r="B6902" t="s">
        <v>693</v>
      </c>
    </row>
    <row r="6903" spans="1:2" hidden="1" outlineLevel="2" x14ac:dyDescent="0.25">
      <c r="B6903" t="s">
        <v>693</v>
      </c>
    </row>
    <row r="6904" spans="1:2" hidden="1" outlineLevel="2" x14ac:dyDescent="0.25">
      <c r="B6904" t="s">
        <v>693</v>
      </c>
    </row>
    <row r="6905" spans="1:2" hidden="1" outlineLevel="2" x14ac:dyDescent="0.25">
      <c r="B6905" t="s">
        <v>693</v>
      </c>
    </row>
    <row r="6906" spans="1:2" hidden="1" outlineLevel="2" x14ac:dyDescent="0.25">
      <c r="B6906" t="s">
        <v>693</v>
      </c>
    </row>
    <row r="6907" spans="1:2" hidden="1" outlineLevel="2" x14ac:dyDescent="0.25">
      <c r="B6907" t="s">
        <v>693</v>
      </c>
    </row>
    <row r="6908" spans="1:2" hidden="1" outlineLevel="2" x14ac:dyDescent="0.25">
      <c r="B6908" t="s">
        <v>693</v>
      </c>
    </row>
    <row r="6909" spans="1:2" hidden="1" outlineLevel="2" x14ac:dyDescent="0.25">
      <c r="B6909" t="s">
        <v>693</v>
      </c>
    </row>
    <row r="6910" spans="1:2" hidden="1" outlineLevel="2" x14ac:dyDescent="0.25">
      <c r="B6910" t="s">
        <v>693</v>
      </c>
    </row>
    <row r="6911" spans="1:2" outlineLevel="1" collapsed="1" x14ac:dyDescent="0.25">
      <c r="A6911" s="3" t="s">
        <v>22876</v>
      </c>
      <c r="B6911">
        <f>SUBTOTAL(3,B6893:B6910)</f>
        <v>18</v>
      </c>
    </row>
    <row r="6912" spans="1:2" hidden="1" outlineLevel="2" x14ac:dyDescent="0.25">
      <c r="B6912" t="s">
        <v>1835</v>
      </c>
    </row>
    <row r="6913" spans="1:2" hidden="1" outlineLevel="2" x14ac:dyDescent="0.25">
      <c r="B6913" t="s">
        <v>1835</v>
      </c>
    </row>
    <row r="6914" spans="1:2" hidden="1" outlineLevel="2" x14ac:dyDescent="0.25">
      <c r="B6914" t="s">
        <v>1835</v>
      </c>
    </row>
    <row r="6915" spans="1:2" hidden="1" outlineLevel="2" x14ac:dyDescent="0.25">
      <c r="B6915" t="s">
        <v>1835</v>
      </c>
    </row>
    <row r="6916" spans="1:2" hidden="1" outlineLevel="2" x14ac:dyDescent="0.25">
      <c r="B6916" t="s">
        <v>1835</v>
      </c>
    </row>
    <row r="6917" spans="1:2" hidden="1" outlineLevel="2" x14ac:dyDescent="0.25">
      <c r="B6917" t="s">
        <v>1835</v>
      </c>
    </row>
    <row r="6918" spans="1:2" hidden="1" outlineLevel="2" x14ac:dyDescent="0.25">
      <c r="B6918" t="s">
        <v>1835</v>
      </c>
    </row>
    <row r="6919" spans="1:2" hidden="1" outlineLevel="2" x14ac:dyDescent="0.25">
      <c r="B6919" t="s">
        <v>1835</v>
      </c>
    </row>
    <row r="6920" spans="1:2" hidden="1" outlineLevel="2" x14ac:dyDescent="0.25">
      <c r="B6920" t="s">
        <v>1835</v>
      </c>
    </row>
    <row r="6921" spans="1:2" hidden="1" outlineLevel="2" x14ac:dyDescent="0.25">
      <c r="B6921" t="s">
        <v>1835</v>
      </c>
    </row>
    <row r="6922" spans="1:2" hidden="1" outlineLevel="2" x14ac:dyDescent="0.25">
      <c r="B6922" t="s">
        <v>1835</v>
      </c>
    </row>
    <row r="6923" spans="1:2" hidden="1" outlineLevel="2" x14ac:dyDescent="0.25">
      <c r="B6923" t="s">
        <v>1835</v>
      </c>
    </row>
    <row r="6924" spans="1:2" outlineLevel="1" collapsed="1" x14ac:dyDescent="0.25">
      <c r="A6924" s="3" t="s">
        <v>22877</v>
      </c>
      <c r="B6924">
        <f>SUBTOTAL(3,B6912:B6923)</f>
        <v>12</v>
      </c>
    </row>
    <row r="6925" spans="1:2" hidden="1" outlineLevel="2" x14ac:dyDescent="0.25">
      <c r="B6925" t="s">
        <v>1536</v>
      </c>
    </row>
    <row r="6926" spans="1:2" hidden="1" outlineLevel="2" x14ac:dyDescent="0.25">
      <c r="B6926" t="s">
        <v>1536</v>
      </c>
    </row>
    <row r="6927" spans="1:2" hidden="1" outlineLevel="2" x14ac:dyDescent="0.25">
      <c r="B6927" t="s">
        <v>1536</v>
      </c>
    </row>
    <row r="6928" spans="1:2" hidden="1" outlineLevel="2" x14ac:dyDescent="0.25">
      <c r="B6928" t="s">
        <v>1536</v>
      </c>
    </row>
    <row r="6929" spans="1:2" hidden="1" outlineLevel="2" x14ac:dyDescent="0.25">
      <c r="B6929" t="s">
        <v>1536</v>
      </c>
    </row>
    <row r="6930" spans="1:2" hidden="1" outlineLevel="2" x14ac:dyDescent="0.25">
      <c r="B6930" t="s">
        <v>1536</v>
      </c>
    </row>
    <row r="6931" spans="1:2" outlineLevel="1" collapsed="1" x14ac:dyDescent="0.25">
      <c r="A6931" s="3" t="s">
        <v>22878</v>
      </c>
      <c r="B6931">
        <f>SUBTOTAL(3,B6925:B6930)</f>
        <v>6</v>
      </c>
    </row>
    <row r="6932" spans="1:2" hidden="1" outlineLevel="2" x14ac:dyDescent="0.25">
      <c r="B6932" t="s">
        <v>685</v>
      </c>
    </row>
    <row r="6933" spans="1:2" hidden="1" outlineLevel="2" x14ac:dyDescent="0.25">
      <c r="B6933" t="s">
        <v>685</v>
      </c>
    </row>
    <row r="6934" spans="1:2" hidden="1" outlineLevel="2" x14ac:dyDescent="0.25">
      <c r="B6934" t="s">
        <v>685</v>
      </c>
    </row>
    <row r="6935" spans="1:2" hidden="1" outlineLevel="2" x14ac:dyDescent="0.25">
      <c r="B6935" t="s">
        <v>685</v>
      </c>
    </row>
    <row r="6936" spans="1:2" hidden="1" outlineLevel="2" x14ac:dyDescent="0.25">
      <c r="B6936" t="s">
        <v>685</v>
      </c>
    </row>
    <row r="6937" spans="1:2" outlineLevel="1" collapsed="1" x14ac:dyDescent="0.25">
      <c r="A6937" s="3" t="s">
        <v>22879</v>
      </c>
      <c r="B6937">
        <f>SUBTOTAL(3,B6932:B6936)</f>
        <v>5</v>
      </c>
    </row>
    <row r="6938" spans="1:2" hidden="1" outlineLevel="2" x14ac:dyDescent="0.25">
      <c r="B6938" t="s">
        <v>289</v>
      </c>
    </row>
    <row r="6939" spans="1:2" hidden="1" outlineLevel="2" x14ac:dyDescent="0.25">
      <c r="B6939" t="s">
        <v>289</v>
      </c>
    </row>
    <row r="6940" spans="1:2" hidden="1" outlineLevel="2" x14ac:dyDescent="0.25">
      <c r="B6940" t="s">
        <v>289</v>
      </c>
    </row>
    <row r="6941" spans="1:2" hidden="1" outlineLevel="2" x14ac:dyDescent="0.25">
      <c r="B6941" t="s">
        <v>289</v>
      </c>
    </row>
    <row r="6942" spans="1:2" hidden="1" outlineLevel="2" x14ac:dyDescent="0.25">
      <c r="B6942" t="s">
        <v>289</v>
      </c>
    </row>
    <row r="6943" spans="1:2" hidden="1" outlineLevel="2" x14ac:dyDescent="0.25">
      <c r="B6943" t="s">
        <v>289</v>
      </c>
    </row>
    <row r="6944" spans="1:2" hidden="1" outlineLevel="2" x14ac:dyDescent="0.25">
      <c r="B6944" t="s">
        <v>289</v>
      </c>
    </row>
    <row r="6945" spans="1:2" hidden="1" outlineLevel="2" x14ac:dyDescent="0.25">
      <c r="B6945" t="s">
        <v>289</v>
      </c>
    </row>
    <row r="6946" spans="1:2" hidden="1" outlineLevel="2" x14ac:dyDescent="0.25">
      <c r="B6946" t="s">
        <v>289</v>
      </c>
    </row>
    <row r="6947" spans="1:2" hidden="1" outlineLevel="2" x14ac:dyDescent="0.25">
      <c r="B6947" t="s">
        <v>289</v>
      </c>
    </row>
    <row r="6948" spans="1:2" hidden="1" outlineLevel="2" x14ac:dyDescent="0.25">
      <c r="B6948" t="s">
        <v>289</v>
      </c>
    </row>
    <row r="6949" spans="1:2" hidden="1" outlineLevel="2" x14ac:dyDescent="0.25">
      <c r="B6949" t="s">
        <v>289</v>
      </c>
    </row>
    <row r="6950" spans="1:2" hidden="1" outlineLevel="2" x14ac:dyDescent="0.25">
      <c r="B6950" t="s">
        <v>289</v>
      </c>
    </row>
    <row r="6951" spans="1:2" hidden="1" outlineLevel="2" x14ac:dyDescent="0.25">
      <c r="B6951" t="s">
        <v>289</v>
      </c>
    </row>
    <row r="6952" spans="1:2" hidden="1" outlineLevel="2" x14ac:dyDescent="0.25">
      <c r="B6952" t="s">
        <v>289</v>
      </c>
    </row>
    <row r="6953" spans="1:2" outlineLevel="1" collapsed="1" x14ac:dyDescent="0.25">
      <c r="A6953" s="3" t="s">
        <v>22880</v>
      </c>
      <c r="B6953">
        <f>SUBTOTAL(3,B6938:B6952)</f>
        <v>15</v>
      </c>
    </row>
    <row r="6954" spans="1:2" hidden="1" outlineLevel="2" x14ac:dyDescent="0.25">
      <c r="B6954" t="s">
        <v>3087</v>
      </c>
    </row>
    <row r="6955" spans="1:2" hidden="1" outlineLevel="2" x14ac:dyDescent="0.25">
      <c r="B6955" t="s">
        <v>3087</v>
      </c>
    </row>
    <row r="6956" spans="1:2" hidden="1" outlineLevel="2" x14ac:dyDescent="0.25">
      <c r="B6956" t="s">
        <v>3087</v>
      </c>
    </row>
    <row r="6957" spans="1:2" hidden="1" outlineLevel="2" x14ac:dyDescent="0.25">
      <c r="B6957" t="s">
        <v>3087</v>
      </c>
    </row>
    <row r="6958" spans="1:2" outlineLevel="1" collapsed="1" x14ac:dyDescent="0.25">
      <c r="A6958" s="3" t="s">
        <v>22881</v>
      </c>
      <c r="B6958">
        <f>SUBTOTAL(3,B6954:B6957)</f>
        <v>4</v>
      </c>
    </row>
    <row r="6959" spans="1:2" hidden="1" outlineLevel="2" x14ac:dyDescent="0.25">
      <c r="B6959" t="s">
        <v>421</v>
      </c>
    </row>
    <row r="6960" spans="1:2" hidden="1" outlineLevel="2" x14ac:dyDescent="0.25">
      <c r="B6960" t="s">
        <v>421</v>
      </c>
    </row>
    <row r="6961" spans="1:2" outlineLevel="1" collapsed="1" x14ac:dyDescent="0.25">
      <c r="A6961" s="3" t="s">
        <v>22882</v>
      </c>
      <c r="B6961">
        <f>SUBTOTAL(3,B6959:B6960)</f>
        <v>2</v>
      </c>
    </row>
    <row r="6962" spans="1:2" hidden="1" outlineLevel="2" x14ac:dyDescent="0.25">
      <c r="B6962" t="s">
        <v>9158</v>
      </c>
    </row>
    <row r="6963" spans="1:2" hidden="1" outlineLevel="2" x14ac:dyDescent="0.25">
      <c r="B6963" t="s">
        <v>9158</v>
      </c>
    </row>
    <row r="6964" spans="1:2" hidden="1" outlineLevel="2" x14ac:dyDescent="0.25">
      <c r="B6964" t="s">
        <v>9158</v>
      </c>
    </row>
    <row r="6965" spans="1:2" hidden="1" outlineLevel="2" x14ac:dyDescent="0.25">
      <c r="B6965" t="s">
        <v>9158</v>
      </c>
    </row>
    <row r="6966" spans="1:2" hidden="1" outlineLevel="2" x14ac:dyDescent="0.25">
      <c r="B6966" t="s">
        <v>9158</v>
      </c>
    </row>
    <row r="6967" spans="1:2" hidden="1" outlineLevel="2" x14ac:dyDescent="0.25">
      <c r="B6967" t="s">
        <v>9158</v>
      </c>
    </row>
    <row r="6968" spans="1:2" hidden="1" outlineLevel="2" x14ac:dyDescent="0.25">
      <c r="B6968" t="s">
        <v>9158</v>
      </c>
    </row>
    <row r="6969" spans="1:2" outlineLevel="1" collapsed="1" x14ac:dyDescent="0.25">
      <c r="A6969" s="3" t="s">
        <v>22883</v>
      </c>
      <c r="B6969">
        <f>SUBTOTAL(3,B6962:B6968)</f>
        <v>7</v>
      </c>
    </row>
    <row r="6970" spans="1:2" hidden="1" outlineLevel="2" x14ac:dyDescent="0.25">
      <c r="B6970" t="s">
        <v>8607</v>
      </c>
    </row>
    <row r="6971" spans="1:2" outlineLevel="1" collapsed="1" x14ac:dyDescent="0.25">
      <c r="A6971" s="3" t="s">
        <v>22884</v>
      </c>
      <c r="B6971">
        <f>SUBTOTAL(3,B6970:B6970)</f>
        <v>1</v>
      </c>
    </row>
    <row r="6972" spans="1:2" hidden="1" outlineLevel="2" x14ac:dyDescent="0.25">
      <c r="B6972" t="s">
        <v>2400</v>
      </c>
    </row>
    <row r="6973" spans="1:2" hidden="1" outlineLevel="2" x14ac:dyDescent="0.25">
      <c r="B6973" t="s">
        <v>2400</v>
      </c>
    </row>
    <row r="6974" spans="1:2" hidden="1" outlineLevel="2" x14ac:dyDescent="0.25">
      <c r="B6974" t="s">
        <v>2400</v>
      </c>
    </row>
    <row r="6975" spans="1:2" hidden="1" outlineLevel="2" x14ac:dyDescent="0.25">
      <c r="B6975" t="s">
        <v>2400</v>
      </c>
    </row>
    <row r="6976" spans="1:2" hidden="1" outlineLevel="2" x14ac:dyDescent="0.25">
      <c r="B6976" t="s">
        <v>2400</v>
      </c>
    </row>
    <row r="6977" spans="1:2" hidden="1" outlineLevel="2" x14ac:dyDescent="0.25">
      <c r="B6977" t="s">
        <v>2400</v>
      </c>
    </row>
    <row r="6978" spans="1:2" hidden="1" outlineLevel="2" x14ac:dyDescent="0.25">
      <c r="B6978" t="s">
        <v>2400</v>
      </c>
    </row>
    <row r="6979" spans="1:2" hidden="1" outlineLevel="2" x14ac:dyDescent="0.25">
      <c r="B6979" t="s">
        <v>2400</v>
      </c>
    </row>
    <row r="6980" spans="1:2" hidden="1" outlineLevel="2" x14ac:dyDescent="0.25">
      <c r="B6980" t="s">
        <v>2400</v>
      </c>
    </row>
    <row r="6981" spans="1:2" hidden="1" outlineLevel="2" x14ac:dyDescent="0.25">
      <c r="B6981" t="s">
        <v>2400</v>
      </c>
    </row>
    <row r="6982" spans="1:2" outlineLevel="1" collapsed="1" x14ac:dyDescent="0.25">
      <c r="A6982" s="3" t="s">
        <v>22885</v>
      </c>
      <c r="B6982">
        <f>SUBTOTAL(3,B6972:B6981)</f>
        <v>10</v>
      </c>
    </row>
    <row r="6983" spans="1:2" hidden="1" outlineLevel="2" x14ac:dyDescent="0.25">
      <c r="B6983" t="s">
        <v>19128</v>
      </c>
    </row>
    <row r="6984" spans="1:2" outlineLevel="1" collapsed="1" x14ac:dyDescent="0.25">
      <c r="A6984" s="3" t="s">
        <v>22886</v>
      </c>
      <c r="B6984">
        <f>SUBTOTAL(3,B6983:B6983)</f>
        <v>1</v>
      </c>
    </row>
    <row r="6985" spans="1:2" hidden="1" outlineLevel="2" x14ac:dyDescent="0.25">
      <c r="B6985" t="s">
        <v>2242</v>
      </c>
    </row>
    <row r="6986" spans="1:2" outlineLevel="1" collapsed="1" x14ac:dyDescent="0.25">
      <c r="A6986" s="3" t="s">
        <v>22887</v>
      </c>
      <c r="B6986">
        <f>SUBTOTAL(3,B6985:B6985)</f>
        <v>1</v>
      </c>
    </row>
    <row r="6987" spans="1:2" hidden="1" outlineLevel="2" x14ac:dyDescent="0.25">
      <c r="B6987" t="s">
        <v>16103</v>
      </c>
    </row>
    <row r="6988" spans="1:2" hidden="1" outlineLevel="2" x14ac:dyDescent="0.25">
      <c r="B6988" t="s">
        <v>16103</v>
      </c>
    </row>
    <row r="6989" spans="1:2" outlineLevel="1" collapsed="1" x14ac:dyDescent="0.25">
      <c r="A6989" s="3" t="s">
        <v>22888</v>
      </c>
      <c r="B6989">
        <f>SUBTOTAL(3,B6987:B6988)</f>
        <v>2</v>
      </c>
    </row>
    <row r="6990" spans="1:2" hidden="1" outlineLevel="2" x14ac:dyDescent="0.25">
      <c r="B6990" t="s">
        <v>621</v>
      </c>
    </row>
    <row r="6991" spans="1:2" hidden="1" outlineLevel="2" x14ac:dyDescent="0.25">
      <c r="B6991" t="s">
        <v>621</v>
      </c>
    </row>
    <row r="6992" spans="1:2" hidden="1" outlineLevel="2" x14ac:dyDescent="0.25">
      <c r="B6992" t="s">
        <v>621</v>
      </c>
    </row>
    <row r="6993" spans="2:2" hidden="1" outlineLevel="2" x14ac:dyDescent="0.25">
      <c r="B6993" t="s">
        <v>621</v>
      </c>
    </row>
    <row r="6994" spans="2:2" hidden="1" outlineLevel="2" x14ac:dyDescent="0.25">
      <c r="B6994" t="s">
        <v>621</v>
      </c>
    </row>
    <row r="6995" spans="2:2" hidden="1" outlineLevel="2" x14ac:dyDescent="0.25">
      <c r="B6995" t="s">
        <v>621</v>
      </c>
    </row>
    <row r="6996" spans="2:2" hidden="1" outlineLevel="2" x14ac:dyDescent="0.25">
      <c r="B6996" t="s">
        <v>621</v>
      </c>
    </row>
    <row r="6997" spans="2:2" hidden="1" outlineLevel="2" x14ac:dyDescent="0.25">
      <c r="B6997" t="s">
        <v>621</v>
      </c>
    </row>
    <row r="6998" spans="2:2" hidden="1" outlineLevel="2" x14ac:dyDescent="0.25">
      <c r="B6998" t="s">
        <v>621</v>
      </c>
    </row>
    <row r="6999" spans="2:2" hidden="1" outlineLevel="2" x14ac:dyDescent="0.25">
      <c r="B6999" t="s">
        <v>621</v>
      </c>
    </row>
    <row r="7000" spans="2:2" hidden="1" outlineLevel="2" x14ac:dyDescent="0.25">
      <c r="B7000" t="s">
        <v>621</v>
      </c>
    </row>
    <row r="7001" spans="2:2" hidden="1" outlineLevel="2" x14ac:dyDescent="0.25">
      <c r="B7001" t="s">
        <v>621</v>
      </c>
    </row>
    <row r="7002" spans="2:2" hidden="1" outlineLevel="2" x14ac:dyDescent="0.25">
      <c r="B7002" t="s">
        <v>621</v>
      </c>
    </row>
    <row r="7003" spans="2:2" hidden="1" outlineLevel="2" x14ac:dyDescent="0.25">
      <c r="B7003" t="s">
        <v>621</v>
      </c>
    </row>
    <row r="7004" spans="2:2" hidden="1" outlineLevel="2" x14ac:dyDescent="0.25">
      <c r="B7004" t="s">
        <v>621</v>
      </c>
    </row>
    <row r="7005" spans="2:2" hidden="1" outlineLevel="2" x14ac:dyDescent="0.25">
      <c r="B7005" t="s">
        <v>621</v>
      </c>
    </row>
    <row r="7006" spans="2:2" hidden="1" outlineLevel="2" x14ac:dyDescent="0.25">
      <c r="B7006" t="s">
        <v>621</v>
      </c>
    </row>
    <row r="7007" spans="2:2" hidden="1" outlineLevel="2" x14ac:dyDescent="0.25">
      <c r="B7007" t="s">
        <v>621</v>
      </c>
    </row>
    <row r="7008" spans="2:2" hidden="1" outlineLevel="2" x14ac:dyDescent="0.25">
      <c r="B7008" t="s">
        <v>621</v>
      </c>
    </row>
    <row r="7009" spans="1:2" hidden="1" outlineLevel="2" x14ac:dyDescent="0.25">
      <c r="B7009" t="s">
        <v>621</v>
      </c>
    </row>
    <row r="7010" spans="1:2" hidden="1" outlineLevel="2" x14ac:dyDescent="0.25">
      <c r="B7010" t="s">
        <v>621</v>
      </c>
    </row>
    <row r="7011" spans="1:2" outlineLevel="1" collapsed="1" x14ac:dyDescent="0.25">
      <c r="A7011" s="3" t="s">
        <v>22889</v>
      </c>
      <c r="B7011">
        <f>SUBTOTAL(3,B6990:B7010)</f>
        <v>21</v>
      </c>
    </row>
    <row r="7012" spans="1:2" hidden="1" outlineLevel="2" x14ac:dyDescent="0.25">
      <c r="B7012" t="s">
        <v>174</v>
      </c>
    </row>
    <row r="7013" spans="1:2" hidden="1" outlineLevel="2" x14ac:dyDescent="0.25">
      <c r="B7013" t="s">
        <v>174</v>
      </c>
    </row>
    <row r="7014" spans="1:2" hidden="1" outlineLevel="2" x14ac:dyDescent="0.25">
      <c r="B7014" t="s">
        <v>174</v>
      </c>
    </row>
    <row r="7015" spans="1:2" hidden="1" outlineLevel="2" x14ac:dyDescent="0.25">
      <c r="B7015" t="s">
        <v>174</v>
      </c>
    </row>
    <row r="7016" spans="1:2" hidden="1" outlineLevel="2" x14ac:dyDescent="0.25">
      <c r="B7016" t="s">
        <v>174</v>
      </c>
    </row>
    <row r="7017" spans="1:2" hidden="1" outlineLevel="2" x14ac:dyDescent="0.25">
      <c r="B7017" t="s">
        <v>174</v>
      </c>
    </row>
    <row r="7018" spans="1:2" hidden="1" outlineLevel="2" x14ac:dyDescent="0.25">
      <c r="B7018" t="s">
        <v>174</v>
      </c>
    </row>
    <row r="7019" spans="1:2" hidden="1" outlineLevel="2" x14ac:dyDescent="0.25">
      <c r="B7019" t="s">
        <v>174</v>
      </c>
    </row>
    <row r="7020" spans="1:2" hidden="1" outlineLevel="2" x14ac:dyDescent="0.25">
      <c r="B7020" t="s">
        <v>174</v>
      </c>
    </row>
    <row r="7021" spans="1:2" hidden="1" outlineLevel="2" x14ac:dyDescent="0.25">
      <c r="B7021" t="s">
        <v>174</v>
      </c>
    </row>
    <row r="7022" spans="1:2" hidden="1" outlineLevel="2" x14ac:dyDescent="0.25">
      <c r="B7022" t="s">
        <v>174</v>
      </c>
    </row>
    <row r="7023" spans="1:2" hidden="1" outlineLevel="2" x14ac:dyDescent="0.25">
      <c r="B7023" t="s">
        <v>174</v>
      </c>
    </row>
    <row r="7024" spans="1:2" hidden="1" outlineLevel="2" x14ac:dyDescent="0.25">
      <c r="B7024" t="s">
        <v>174</v>
      </c>
    </row>
    <row r="7025" spans="2:2" hidden="1" outlineLevel="2" x14ac:dyDescent="0.25">
      <c r="B7025" t="s">
        <v>174</v>
      </c>
    </row>
    <row r="7026" spans="2:2" hidden="1" outlineLevel="2" x14ac:dyDescent="0.25">
      <c r="B7026" t="s">
        <v>174</v>
      </c>
    </row>
    <row r="7027" spans="2:2" hidden="1" outlineLevel="2" x14ac:dyDescent="0.25">
      <c r="B7027" t="s">
        <v>174</v>
      </c>
    </row>
    <row r="7028" spans="2:2" hidden="1" outlineLevel="2" x14ac:dyDescent="0.25">
      <c r="B7028" t="s">
        <v>174</v>
      </c>
    </row>
    <row r="7029" spans="2:2" hidden="1" outlineLevel="2" x14ac:dyDescent="0.25">
      <c r="B7029" t="s">
        <v>174</v>
      </c>
    </row>
    <row r="7030" spans="2:2" hidden="1" outlineLevel="2" x14ac:dyDescent="0.25">
      <c r="B7030" t="s">
        <v>174</v>
      </c>
    </row>
    <row r="7031" spans="2:2" hidden="1" outlineLevel="2" x14ac:dyDescent="0.25">
      <c r="B7031" t="s">
        <v>174</v>
      </c>
    </row>
    <row r="7032" spans="2:2" hidden="1" outlineLevel="2" x14ac:dyDescent="0.25">
      <c r="B7032" t="s">
        <v>174</v>
      </c>
    </row>
    <row r="7033" spans="2:2" hidden="1" outlineLevel="2" x14ac:dyDescent="0.25">
      <c r="B7033" t="s">
        <v>174</v>
      </c>
    </row>
    <row r="7034" spans="2:2" hidden="1" outlineLevel="2" x14ac:dyDescent="0.25">
      <c r="B7034" t="s">
        <v>174</v>
      </c>
    </row>
    <row r="7035" spans="2:2" hidden="1" outlineLevel="2" x14ac:dyDescent="0.25">
      <c r="B7035" t="s">
        <v>174</v>
      </c>
    </row>
    <row r="7036" spans="2:2" hidden="1" outlineLevel="2" x14ac:dyDescent="0.25">
      <c r="B7036" t="s">
        <v>174</v>
      </c>
    </row>
    <row r="7037" spans="2:2" hidden="1" outlineLevel="2" x14ac:dyDescent="0.25">
      <c r="B7037" t="s">
        <v>174</v>
      </c>
    </row>
    <row r="7038" spans="2:2" hidden="1" outlineLevel="2" x14ac:dyDescent="0.25">
      <c r="B7038" t="s">
        <v>174</v>
      </c>
    </row>
    <row r="7039" spans="2:2" hidden="1" outlineLevel="2" x14ac:dyDescent="0.25">
      <c r="B7039" t="s">
        <v>174</v>
      </c>
    </row>
    <row r="7040" spans="2:2" hidden="1" outlineLevel="2" x14ac:dyDescent="0.25">
      <c r="B7040" t="s">
        <v>174</v>
      </c>
    </row>
    <row r="7041" spans="2:2" hidden="1" outlineLevel="2" x14ac:dyDescent="0.25">
      <c r="B7041" t="s">
        <v>174</v>
      </c>
    </row>
    <row r="7042" spans="2:2" hidden="1" outlineLevel="2" x14ac:dyDescent="0.25">
      <c r="B7042" t="s">
        <v>174</v>
      </c>
    </row>
    <row r="7043" spans="2:2" hidden="1" outlineLevel="2" x14ac:dyDescent="0.25">
      <c r="B7043" t="s">
        <v>174</v>
      </c>
    </row>
    <row r="7044" spans="2:2" hidden="1" outlineLevel="2" x14ac:dyDescent="0.25">
      <c r="B7044" t="s">
        <v>174</v>
      </c>
    </row>
    <row r="7045" spans="2:2" hidden="1" outlineLevel="2" x14ac:dyDescent="0.25">
      <c r="B7045" t="s">
        <v>174</v>
      </c>
    </row>
    <row r="7046" spans="2:2" hidden="1" outlineLevel="2" x14ac:dyDescent="0.25">
      <c r="B7046" t="s">
        <v>174</v>
      </c>
    </row>
    <row r="7047" spans="2:2" hidden="1" outlineLevel="2" x14ac:dyDescent="0.25">
      <c r="B7047" t="s">
        <v>174</v>
      </c>
    </row>
    <row r="7048" spans="2:2" hidden="1" outlineLevel="2" x14ac:dyDescent="0.25">
      <c r="B7048" t="s">
        <v>174</v>
      </c>
    </row>
    <row r="7049" spans="2:2" hidden="1" outlineLevel="2" x14ac:dyDescent="0.25">
      <c r="B7049" t="s">
        <v>174</v>
      </c>
    </row>
    <row r="7050" spans="2:2" hidden="1" outlineLevel="2" x14ac:dyDescent="0.25">
      <c r="B7050" t="s">
        <v>174</v>
      </c>
    </row>
    <row r="7051" spans="2:2" hidden="1" outlineLevel="2" x14ac:dyDescent="0.25">
      <c r="B7051" t="s">
        <v>174</v>
      </c>
    </row>
    <row r="7052" spans="2:2" hidden="1" outlineLevel="2" x14ac:dyDescent="0.25">
      <c r="B7052" t="s">
        <v>174</v>
      </c>
    </row>
    <row r="7053" spans="2:2" hidden="1" outlineLevel="2" x14ac:dyDescent="0.25">
      <c r="B7053" t="s">
        <v>174</v>
      </c>
    </row>
    <row r="7054" spans="2:2" hidden="1" outlineLevel="2" x14ac:dyDescent="0.25">
      <c r="B7054" t="s">
        <v>174</v>
      </c>
    </row>
    <row r="7055" spans="2:2" hidden="1" outlineLevel="2" x14ac:dyDescent="0.25">
      <c r="B7055" t="s">
        <v>174</v>
      </c>
    </row>
    <row r="7056" spans="2:2" hidden="1" outlineLevel="2" x14ac:dyDescent="0.25">
      <c r="B7056" t="s">
        <v>174</v>
      </c>
    </row>
    <row r="7057" spans="1:2" hidden="1" outlineLevel="2" x14ac:dyDescent="0.25">
      <c r="B7057" t="s">
        <v>174</v>
      </c>
    </row>
    <row r="7058" spans="1:2" outlineLevel="1" collapsed="1" x14ac:dyDescent="0.25">
      <c r="A7058" s="3" t="s">
        <v>22890</v>
      </c>
      <c r="B7058">
        <f>SUBTOTAL(3,B7012:B7057)</f>
        <v>46</v>
      </c>
    </row>
    <row r="7059" spans="1:2" hidden="1" outlineLevel="2" x14ac:dyDescent="0.25">
      <c r="B7059" t="s">
        <v>605</v>
      </c>
    </row>
    <row r="7060" spans="1:2" hidden="1" outlineLevel="2" x14ac:dyDescent="0.25">
      <c r="B7060" t="s">
        <v>605</v>
      </c>
    </row>
    <row r="7061" spans="1:2" hidden="1" outlineLevel="2" x14ac:dyDescent="0.25">
      <c r="B7061" t="s">
        <v>605</v>
      </c>
    </row>
    <row r="7062" spans="1:2" hidden="1" outlineLevel="2" x14ac:dyDescent="0.25">
      <c r="B7062" t="s">
        <v>605</v>
      </c>
    </row>
    <row r="7063" spans="1:2" hidden="1" outlineLevel="2" x14ac:dyDescent="0.25">
      <c r="B7063" t="s">
        <v>605</v>
      </c>
    </row>
    <row r="7064" spans="1:2" hidden="1" outlineLevel="2" x14ac:dyDescent="0.25">
      <c r="B7064" t="s">
        <v>605</v>
      </c>
    </row>
    <row r="7065" spans="1:2" hidden="1" outlineLevel="2" x14ac:dyDescent="0.25">
      <c r="B7065" t="s">
        <v>605</v>
      </c>
    </row>
    <row r="7066" spans="1:2" hidden="1" outlineLevel="2" x14ac:dyDescent="0.25">
      <c r="B7066" t="s">
        <v>605</v>
      </c>
    </row>
    <row r="7067" spans="1:2" hidden="1" outlineLevel="2" x14ac:dyDescent="0.25">
      <c r="B7067" t="s">
        <v>605</v>
      </c>
    </row>
    <row r="7068" spans="1:2" hidden="1" outlineLevel="2" x14ac:dyDescent="0.25">
      <c r="B7068" t="s">
        <v>605</v>
      </c>
    </row>
    <row r="7069" spans="1:2" hidden="1" outlineLevel="2" x14ac:dyDescent="0.25">
      <c r="B7069" t="s">
        <v>605</v>
      </c>
    </row>
    <row r="7070" spans="1:2" hidden="1" outlineLevel="2" x14ac:dyDescent="0.25">
      <c r="B7070" t="s">
        <v>605</v>
      </c>
    </row>
    <row r="7071" spans="1:2" hidden="1" outlineLevel="2" x14ac:dyDescent="0.25">
      <c r="B7071" t="s">
        <v>605</v>
      </c>
    </row>
    <row r="7072" spans="1:2" hidden="1" outlineLevel="2" x14ac:dyDescent="0.25">
      <c r="B7072" t="s">
        <v>605</v>
      </c>
    </row>
    <row r="7073" spans="2:2" hidden="1" outlineLevel="2" x14ac:dyDescent="0.25">
      <c r="B7073" t="s">
        <v>605</v>
      </c>
    </row>
    <row r="7074" spans="2:2" hidden="1" outlineLevel="2" x14ac:dyDescent="0.25">
      <c r="B7074" t="s">
        <v>605</v>
      </c>
    </row>
    <row r="7075" spans="2:2" hidden="1" outlineLevel="2" x14ac:dyDescent="0.25">
      <c r="B7075" t="s">
        <v>605</v>
      </c>
    </row>
    <row r="7076" spans="2:2" hidden="1" outlineLevel="2" x14ac:dyDescent="0.25">
      <c r="B7076" t="s">
        <v>605</v>
      </c>
    </row>
    <row r="7077" spans="2:2" hidden="1" outlineLevel="2" x14ac:dyDescent="0.25">
      <c r="B7077" t="s">
        <v>605</v>
      </c>
    </row>
    <row r="7078" spans="2:2" hidden="1" outlineLevel="2" x14ac:dyDescent="0.25">
      <c r="B7078" t="s">
        <v>605</v>
      </c>
    </row>
    <row r="7079" spans="2:2" hidden="1" outlineLevel="2" x14ac:dyDescent="0.25">
      <c r="B7079" t="s">
        <v>605</v>
      </c>
    </row>
    <row r="7080" spans="2:2" hidden="1" outlineLevel="2" x14ac:dyDescent="0.25">
      <c r="B7080" t="s">
        <v>605</v>
      </c>
    </row>
    <row r="7081" spans="2:2" hidden="1" outlineLevel="2" x14ac:dyDescent="0.25">
      <c r="B7081" t="s">
        <v>605</v>
      </c>
    </row>
    <row r="7082" spans="2:2" hidden="1" outlineLevel="2" x14ac:dyDescent="0.25">
      <c r="B7082" t="s">
        <v>605</v>
      </c>
    </row>
    <row r="7083" spans="2:2" hidden="1" outlineLevel="2" x14ac:dyDescent="0.25">
      <c r="B7083" t="s">
        <v>605</v>
      </c>
    </row>
    <row r="7084" spans="2:2" hidden="1" outlineLevel="2" x14ac:dyDescent="0.25">
      <c r="B7084" t="s">
        <v>605</v>
      </c>
    </row>
    <row r="7085" spans="2:2" hidden="1" outlineLevel="2" x14ac:dyDescent="0.25">
      <c r="B7085" t="s">
        <v>605</v>
      </c>
    </row>
    <row r="7086" spans="2:2" hidden="1" outlineLevel="2" x14ac:dyDescent="0.25">
      <c r="B7086" t="s">
        <v>605</v>
      </c>
    </row>
    <row r="7087" spans="2:2" hidden="1" outlineLevel="2" x14ac:dyDescent="0.25">
      <c r="B7087" t="s">
        <v>605</v>
      </c>
    </row>
    <row r="7088" spans="2:2" hidden="1" outlineLevel="2" x14ac:dyDescent="0.25">
      <c r="B7088" t="s">
        <v>605</v>
      </c>
    </row>
    <row r="7089" spans="2:2" hidden="1" outlineLevel="2" x14ac:dyDescent="0.25">
      <c r="B7089" t="s">
        <v>605</v>
      </c>
    </row>
    <row r="7090" spans="2:2" hidden="1" outlineLevel="2" x14ac:dyDescent="0.25">
      <c r="B7090" t="s">
        <v>605</v>
      </c>
    </row>
    <row r="7091" spans="2:2" hidden="1" outlineLevel="2" x14ac:dyDescent="0.25">
      <c r="B7091" t="s">
        <v>605</v>
      </c>
    </row>
    <row r="7092" spans="2:2" hidden="1" outlineLevel="2" x14ac:dyDescent="0.25">
      <c r="B7092" t="s">
        <v>605</v>
      </c>
    </row>
    <row r="7093" spans="2:2" hidden="1" outlineLevel="2" x14ac:dyDescent="0.25">
      <c r="B7093" t="s">
        <v>605</v>
      </c>
    </row>
    <row r="7094" spans="2:2" hidden="1" outlineLevel="2" x14ac:dyDescent="0.25">
      <c r="B7094" t="s">
        <v>605</v>
      </c>
    </row>
    <row r="7095" spans="2:2" hidden="1" outlineLevel="2" x14ac:dyDescent="0.25">
      <c r="B7095" t="s">
        <v>605</v>
      </c>
    </row>
    <row r="7096" spans="2:2" hidden="1" outlineLevel="2" x14ac:dyDescent="0.25">
      <c r="B7096" t="s">
        <v>605</v>
      </c>
    </row>
    <row r="7097" spans="2:2" hidden="1" outlineLevel="2" x14ac:dyDescent="0.25">
      <c r="B7097" t="s">
        <v>605</v>
      </c>
    </row>
    <row r="7098" spans="2:2" hidden="1" outlineLevel="2" x14ac:dyDescent="0.25">
      <c r="B7098" t="s">
        <v>605</v>
      </c>
    </row>
    <row r="7099" spans="2:2" hidden="1" outlineLevel="2" x14ac:dyDescent="0.25">
      <c r="B7099" t="s">
        <v>605</v>
      </c>
    </row>
    <row r="7100" spans="2:2" hidden="1" outlineLevel="2" x14ac:dyDescent="0.25">
      <c r="B7100" t="s">
        <v>605</v>
      </c>
    </row>
    <row r="7101" spans="2:2" hidden="1" outlineLevel="2" x14ac:dyDescent="0.25">
      <c r="B7101" t="s">
        <v>605</v>
      </c>
    </row>
    <row r="7102" spans="2:2" hidden="1" outlineLevel="2" x14ac:dyDescent="0.25">
      <c r="B7102" t="s">
        <v>605</v>
      </c>
    </row>
    <row r="7103" spans="2:2" hidden="1" outlineLevel="2" x14ac:dyDescent="0.25">
      <c r="B7103" t="s">
        <v>605</v>
      </c>
    </row>
    <row r="7104" spans="2:2" hidden="1" outlineLevel="2" x14ac:dyDescent="0.25">
      <c r="B7104" t="s">
        <v>605</v>
      </c>
    </row>
    <row r="7105" spans="1:2" hidden="1" outlineLevel="2" x14ac:dyDescent="0.25">
      <c r="B7105" t="s">
        <v>605</v>
      </c>
    </row>
    <row r="7106" spans="1:2" hidden="1" outlineLevel="2" x14ac:dyDescent="0.25">
      <c r="B7106" t="s">
        <v>605</v>
      </c>
    </row>
    <row r="7107" spans="1:2" hidden="1" outlineLevel="2" x14ac:dyDescent="0.25">
      <c r="B7107" t="s">
        <v>605</v>
      </c>
    </row>
    <row r="7108" spans="1:2" hidden="1" outlineLevel="2" x14ac:dyDescent="0.25">
      <c r="B7108" t="s">
        <v>605</v>
      </c>
    </row>
    <row r="7109" spans="1:2" hidden="1" outlineLevel="2" x14ac:dyDescent="0.25">
      <c r="B7109" t="s">
        <v>605</v>
      </c>
    </row>
    <row r="7110" spans="1:2" hidden="1" outlineLevel="2" x14ac:dyDescent="0.25">
      <c r="B7110" t="s">
        <v>605</v>
      </c>
    </row>
    <row r="7111" spans="1:2" hidden="1" outlineLevel="2" x14ac:dyDescent="0.25">
      <c r="B7111" t="s">
        <v>605</v>
      </c>
    </row>
    <row r="7112" spans="1:2" hidden="1" outlineLevel="2" x14ac:dyDescent="0.25">
      <c r="B7112" t="s">
        <v>605</v>
      </c>
    </row>
    <row r="7113" spans="1:2" hidden="1" outlineLevel="2" x14ac:dyDescent="0.25">
      <c r="B7113" t="s">
        <v>605</v>
      </c>
    </row>
    <row r="7114" spans="1:2" hidden="1" outlineLevel="2" x14ac:dyDescent="0.25">
      <c r="B7114" t="s">
        <v>605</v>
      </c>
    </row>
    <row r="7115" spans="1:2" hidden="1" outlineLevel="2" x14ac:dyDescent="0.25">
      <c r="B7115" t="s">
        <v>605</v>
      </c>
    </row>
    <row r="7116" spans="1:2" hidden="1" outlineLevel="2" x14ac:dyDescent="0.25">
      <c r="B7116" t="s">
        <v>605</v>
      </c>
    </row>
    <row r="7117" spans="1:2" outlineLevel="1" collapsed="1" x14ac:dyDescent="0.25">
      <c r="A7117" s="3" t="s">
        <v>22891</v>
      </c>
      <c r="B7117">
        <f>SUBTOTAL(3,B7059:B7116)</f>
        <v>58</v>
      </c>
    </row>
    <row r="7118" spans="1:2" hidden="1" outlineLevel="2" x14ac:dyDescent="0.25">
      <c r="B7118" t="s">
        <v>2611</v>
      </c>
    </row>
    <row r="7119" spans="1:2" outlineLevel="1" collapsed="1" x14ac:dyDescent="0.25">
      <c r="A7119" s="3" t="s">
        <v>22892</v>
      </c>
      <c r="B7119">
        <f>SUBTOTAL(3,B7118:B7118)</f>
        <v>1</v>
      </c>
    </row>
    <row r="7120" spans="1:2" hidden="1" outlineLevel="2" x14ac:dyDescent="0.25">
      <c r="B7120" t="s">
        <v>4140</v>
      </c>
    </row>
    <row r="7121" spans="1:2" outlineLevel="1" collapsed="1" x14ac:dyDescent="0.25">
      <c r="A7121" s="3" t="s">
        <v>22893</v>
      </c>
      <c r="B7121">
        <f>SUBTOTAL(3,B7120:B7120)</f>
        <v>1</v>
      </c>
    </row>
    <row r="7122" spans="1:2" hidden="1" outlineLevel="2" x14ac:dyDescent="0.25">
      <c r="B7122" t="s">
        <v>1125</v>
      </c>
    </row>
    <row r="7123" spans="1:2" hidden="1" outlineLevel="2" x14ac:dyDescent="0.25">
      <c r="B7123" t="s">
        <v>1125</v>
      </c>
    </row>
    <row r="7124" spans="1:2" hidden="1" outlineLevel="2" x14ac:dyDescent="0.25">
      <c r="B7124" t="s">
        <v>1125</v>
      </c>
    </row>
    <row r="7125" spans="1:2" hidden="1" outlineLevel="2" x14ac:dyDescent="0.25">
      <c r="B7125" t="s">
        <v>1125</v>
      </c>
    </row>
    <row r="7126" spans="1:2" hidden="1" outlineLevel="2" x14ac:dyDescent="0.25">
      <c r="B7126" t="s">
        <v>1125</v>
      </c>
    </row>
    <row r="7127" spans="1:2" hidden="1" outlineLevel="2" x14ac:dyDescent="0.25">
      <c r="B7127" t="s">
        <v>1125</v>
      </c>
    </row>
    <row r="7128" spans="1:2" hidden="1" outlineLevel="2" x14ac:dyDescent="0.25">
      <c r="B7128" t="s">
        <v>1125</v>
      </c>
    </row>
    <row r="7129" spans="1:2" hidden="1" outlineLevel="2" x14ac:dyDescent="0.25">
      <c r="B7129" t="s">
        <v>1125</v>
      </c>
    </row>
    <row r="7130" spans="1:2" hidden="1" outlineLevel="2" x14ac:dyDescent="0.25">
      <c r="B7130" t="s">
        <v>1125</v>
      </c>
    </row>
    <row r="7131" spans="1:2" hidden="1" outlineLevel="2" x14ac:dyDescent="0.25">
      <c r="B7131" t="s">
        <v>1125</v>
      </c>
    </row>
    <row r="7132" spans="1:2" hidden="1" outlineLevel="2" x14ac:dyDescent="0.25">
      <c r="B7132" t="s">
        <v>1125</v>
      </c>
    </row>
    <row r="7133" spans="1:2" hidden="1" outlineLevel="2" x14ac:dyDescent="0.25">
      <c r="B7133" t="s">
        <v>1125</v>
      </c>
    </row>
    <row r="7134" spans="1:2" hidden="1" outlineLevel="2" x14ac:dyDescent="0.25">
      <c r="B7134" t="s">
        <v>1125</v>
      </c>
    </row>
    <row r="7135" spans="1:2" hidden="1" outlineLevel="2" x14ac:dyDescent="0.25">
      <c r="B7135" t="s">
        <v>1125</v>
      </c>
    </row>
    <row r="7136" spans="1:2" hidden="1" outlineLevel="2" x14ac:dyDescent="0.25">
      <c r="B7136" t="s">
        <v>1125</v>
      </c>
    </row>
    <row r="7137" spans="1:2" hidden="1" outlineLevel="2" x14ac:dyDescent="0.25">
      <c r="B7137" t="s">
        <v>1125</v>
      </c>
    </row>
    <row r="7138" spans="1:2" hidden="1" outlineLevel="2" x14ac:dyDescent="0.25">
      <c r="B7138" t="s">
        <v>1125</v>
      </c>
    </row>
    <row r="7139" spans="1:2" outlineLevel="1" collapsed="1" x14ac:dyDescent="0.25">
      <c r="A7139" s="3" t="s">
        <v>22894</v>
      </c>
      <c r="B7139">
        <f>SUBTOTAL(3,B7122:B7138)</f>
        <v>17</v>
      </c>
    </row>
    <row r="7140" spans="1:2" hidden="1" outlineLevel="2" x14ac:dyDescent="0.25">
      <c r="B7140" t="s">
        <v>7161</v>
      </c>
    </row>
    <row r="7141" spans="1:2" hidden="1" outlineLevel="2" x14ac:dyDescent="0.25">
      <c r="B7141" t="s">
        <v>7161</v>
      </c>
    </row>
    <row r="7142" spans="1:2" outlineLevel="1" collapsed="1" x14ac:dyDescent="0.25">
      <c r="A7142" s="3" t="s">
        <v>22895</v>
      </c>
      <c r="B7142">
        <f>SUBTOTAL(3,B7140:B7141)</f>
        <v>2</v>
      </c>
    </row>
    <row r="7143" spans="1:2" hidden="1" outlineLevel="2" x14ac:dyDescent="0.25">
      <c r="B7143" t="s">
        <v>8725</v>
      </c>
    </row>
    <row r="7144" spans="1:2" outlineLevel="1" collapsed="1" x14ac:dyDescent="0.25">
      <c r="A7144" s="3" t="s">
        <v>22896</v>
      </c>
      <c r="B7144">
        <f>SUBTOTAL(3,B7143:B7143)</f>
        <v>1</v>
      </c>
    </row>
    <row r="7145" spans="1:2" hidden="1" outlineLevel="2" x14ac:dyDescent="0.25">
      <c r="B7145" t="s">
        <v>5276</v>
      </c>
    </row>
    <row r="7146" spans="1:2" outlineLevel="1" collapsed="1" x14ac:dyDescent="0.25">
      <c r="A7146" s="3" t="s">
        <v>22897</v>
      </c>
      <c r="B7146">
        <f>SUBTOTAL(3,B7145:B7145)</f>
        <v>1</v>
      </c>
    </row>
    <row r="7147" spans="1:2" hidden="1" outlineLevel="2" x14ac:dyDescent="0.25">
      <c r="B7147" t="s">
        <v>3885</v>
      </c>
    </row>
    <row r="7148" spans="1:2" hidden="1" outlineLevel="2" x14ac:dyDescent="0.25">
      <c r="B7148" t="s">
        <v>5159</v>
      </c>
    </row>
    <row r="7149" spans="1:2" hidden="1" outlineLevel="2" x14ac:dyDescent="0.25">
      <c r="B7149" t="s">
        <v>5159</v>
      </c>
    </row>
    <row r="7150" spans="1:2" hidden="1" outlineLevel="2" x14ac:dyDescent="0.25">
      <c r="B7150" t="s">
        <v>5159</v>
      </c>
    </row>
    <row r="7151" spans="1:2" hidden="1" outlineLevel="2" x14ac:dyDescent="0.25">
      <c r="B7151" t="s">
        <v>5159</v>
      </c>
    </row>
    <row r="7152" spans="1:2" outlineLevel="1" collapsed="1" x14ac:dyDescent="0.25">
      <c r="A7152" s="3" t="s">
        <v>22898</v>
      </c>
      <c r="B7152">
        <f>SUBTOTAL(3,B7147:B7151)</f>
        <v>5</v>
      </c>
    </row>
    <row r="7153" spans="1:2" hidden="1" outlineLevel="2" x14ac:dyDescent="0.25">
      <c r="B7153" t="s">
        <v>7400</v>
      </c>
    </row>
    <row r="7154" spans="1:2" hidden="1" outlineLevel="2" x14ac:dyDescent="0.25">
      <c r="B7154" t="s">
        <v>7400</v>
      </c>
    </row>
    <row r="7155" spans="1:2" outlineLevel="1" collapsed="1" x14ac:dyDescent="0.25">
      <c r="A7155" s="3" t="s">
        <v>22899</v>
      </c>
      <c r="B7155">
        <f>SUBTOTAL(3,B7153:B7154)</f>
        <v>2</v>
      </c>
    </row>
    <row r="7156" spans="1:2" hidden="1" outlineLevel="2" x14ac:dyDescent="0.25">
      <c r="B7156" t="s">
        <v>2947</v>
      </c>
    </row>
    <row r="7157" spans="1:2" hidden="1" outlineLevel="2" x14ac:dyDescent="0.25">
      <c r="B7157" t="s">
        <v>2947</v>
      </c>
    </row>
    <row r="7158" spans="1:2" outlineLevel="1" collapsed="1" x14ac:dyDescent="0.25">
      <c r="A7158" s="3" t="s">
        <v>22900</v>
      </c>
      <c r="B7158">
        <f>SUBTOTAL(3,B7156:B7157)</f>
        <v>2</v>
      </c>
    </row>
    <row r="7159" spans="1:2" hidden="1" outlineLevel="2" x14ac:dyDescent="0.25">
      <c r="B7159" t="s">
        <v>20703</v>
      </c>
    </row>
    <row r="7160" spans="1:2" outlineLevel="1" collapsed="1" x14ac:dyDescent="0.25">
      <c r="A7160" s="3" t="s">
        <v>22901</v>
      </c>
      <c r="B7160">
        <f>SUBTOTAL(3,B7159:B7159)</f>
        <v>1</v>
      </c>
    </row>
    <row r="7161" spans="1:2" hidden="1" outlineLevel="2" x14ac:dyDescent="0.25">
      <c r="B7161" t="s">
        <v>12097</v>
      </c>
    </row>
    <row r="7162" spans="1:2" outlineLevel="1" collapsed="1" x14ac:dyDescent="0.25">
      <c r="A7162" s="3" t="s">
        <v>22902</v>
      </c>
      <c r="B7162">
        <f>SUBTOTAL(3,B7161:B7161)</f>
        <v>1</v>
      </c>
    </row>
    <row r="7163" spans="1:2" hidden="1" outlineLevel="2" x14ac:dyDescent="0.25">
      <c r="B7163" t="s">
        <v>1331</v>
      </c>
    </row>
    <row r="7164" spans="1:2" outlineLevel="1" collapsed="1" x14ac:dyDescent="0.25">
      <c r="A7164" s="3" t="s">
        <v>22903</v>
      </c>
      <c r="B7164">
        <f>SUBTOTAL(3,B7163:B7163)</f>
        <v>1</v>
      </c>
    </row>
    <row r="7165" spans="1:2" hidden="1" outlineLevel="2" x14ac:dyDescent="0.25">
      <c r="B7165" t="s">
        <v>178</v>
      </c>
    </row>
    <row r="7166" spans="1:2" hidden="1" outlineLevel="2" x14ac:dyDescent="0.25">
      <c r="B7166" t="s">
        <v>178</v>
      </c>
    </row>
    <row r="7167" spans="1:2" hidden="1" outlineLevel="2" x14ac:dyDescent="0.25">
      <c r="B7167" t="s">
        <v>178</v>
      </c>
    </row>
    <row r="7168" spans="1:2" hidden="1" outlineLevel="2" x14ac:dyDescent="0.25">
      <c r="B7168" t="s">
        <v>178</v>
      </c>
    </row>
    <row r="7169" spans="1:2" hidden="1" outlineLevel="2" x14ac:dyDescent="0.25">
      <c r="B7169" t="s">
        <v>178</v>
      </c>
    </row>
    <row r="7170" spans="1:2" outlineLevel="1" collapsed="1" x14ac:dyDescent="0.25">
      <c r="A7170" s="3" t="s">
        <v>22904</v>
      </c>
      <c r="B7170">
        <f>SUBTOTAL(3,B7165:B7169)</f>
        <v>5</v>
      </c>
    </row>
    <row r="7171" spans="1:2" hidden="1" outlineLevel="2" x14ac:dyDescent="0.25">
      <c r="B7171" t="s">
        <v>7905</v>
      </c>
    </row>
    <row r="7172" spans="1:2" outlineLevel="1" collapsed="1" x14ac:dyDescent="0.25">
      <c r="A7172" s="3" t="s">
        <v>22905</v>
      </c>
      <c r="B7172">
        <f>SUBTOTAL(3,B7171:B7171)</f>
        <v>1</v>
      </c>
    </row>
    <row r="7173" spans="1:2" hidden="1" outlineLevel="2" x14ac:dyDescent="0.25">
      <c r="B7173" t="s">
        <v>18605</v>
      </c>
    </row>
    <row r="7174" spans="1:2" outlineLevel="1" collapsed="1" x14ac:dyDescent="0.25">
      <c r="A7174" s="3" t="s">
        <v>22906</v>
      </c>
      <c r="B7174">
        <f>SUBTOTAL(3,B7173:B7173)</f>
        <v>1</v>
      </c>
    </row>
    <row r="7175" spans="1:2" hidden="1" outlineLevel="2" x14ac:dyDescent="0.25">
      <c r="B7175" t="s">
        <v>20781</v>
      </c>
    </row>
    <row r="7176" spans="1:2" outlineLevel="1" collapsed="1" x14ac:dyDescent="0.25">
      <c r="A7176" s="3" t="s">
        <v>22907</v>
      </c>
      <c r="B7176">
        <f>SUBTOTAL(3,B7175:B7175)</f>
        <v>1</v>
      </c>
    </row>
    <row r="7177" spans="1:2" hidden="1" outlineLevel="2" x14ac:dyDescent="0.25">
      <c r="B7177" t="s">
        <v>780</v>
      </c>
    </row>
    <row r="7178" spans="1:2" hidden="1" outlineLevel="2" x14ac:dyDescent="0.25">
      <c r="B7178" t="s">
        <v>780</v>
      </c>
    </row>
    <row r="7179" spans="1:2" hidden="1" outlineLevel="2" x14ac:dyDescent="0.25">
      <c r="B7179" t="s">
        <v>780</v>
      </c>
    </row>
    <row r="7180" spans="1:2" hidden="1" outlineLevel="2" x14ac:dyDescent="0.25">
      <c r="B7180" t="s">
        <v>780</v>
      </c>
    </row>
    <row r="7181" spans="1:2" hidden="1" outlineLevel="2" x14ac:dyDescent="0.25">
      <c r="B7181" t="s">
        <v>780</v>
      </c>
    </row>
    <row r="7182" spans="1:2" outlineLevel="1" collapsed="1" x14ac:dyDescent="0.25">
      <c r="A7182" s="3" t="s">
        <v>22908</v>
      </c>
      <c r="B7182">
        <f>SUBTOTAL(3,B7177:B7181)</f>
        <v>5</v>
      </c>
    </row>
    <row r="7183" spans="1:2" hidden="1" outlineLevel="2" x14ac:dyDescent="0.25">
      <c r="B7183" t="s">
        <v>19005</v>
      </c>
    </row>
    <row r="7184" spans="1:2" outlineLevel="1" collapsed="1" x14ac:dyDescent="0.25">
      <c r="A7184" s="3" t="s">
        <v>22909</v>
      </c>
      <c r="B7184">
        <f>SUBTOTAL(3,B7183:B7183)</f>
        <v>1</v>
      </c>
    </row>
    <row r="7185" spans="1:2" hidden="1" outlineLevel="2" x14ac:dyDescent="0.25">
      <c r="B7185" t="s">
        <v>16688</v>
      </c>
    </row>
    <row r="7186" spans="1:2" outlineLevel="1" collapsed="1" x14ac:dyDescent="0.25">
      <c r="A7186" s="3" t="s">
        <v>22910</v>
      </c>
      <c r="B7186">
        <f>SUBTOTAL(3,B7185:B7185)</f>
        <v>1</v>
      </c>
    </row>
    <row r="7187" spans="1:2" hidden="1" outlineLevel="2" x14ac:dyDescent="0.25">
      <c r="B7187" t="s">
        <v>814</v>
      </c>
    </row>
    <row r="7188" spans="1:2" hidden="1" outlineLevel="2" x14ac:dyDescent="0.25">
      <c r="B7188" t="s">
        <v>814</v>
      </c>
    </row>
    <row r="7189" spans="1:2" hidden="1" outlineLevel="2" x14ac:dyDescent="0.25">
      <c r="B7189" t="s">
        <v>814</v>
      </c>
    </row>
    <row r="7190" spans="1:2" hidden="1" outlineLevel="2" x14ac:dyDescent="0.25">
      <c r="B7190" t="s">
        <v>814</v>
      </c>
    </row>
    <row r="7191" spans="1:2" hidden="1" outlineLevel="2" x14ac:dyDescent="0.25">
      <c r="B7191" t="s">
        <v>814</v>
      </c>
    </row>
    <row r="7192" spans="1:2" hidden="1" outlineLevel="2" x14ac:dyDescent="0.25">
      <c r="B7192" t="s">
        <v>814</v>
      </c>
    </row>
    <row r="7193" spans="1:2" hidden="1" outlineLevel="2" x14ac:dyDescent="0.25">
      <c r="B7193" t="s">
        <v>814</v>
      </c>
    </row>
    <row r="7194" spans="1:2" hidden="1" outlineLevel="2" x14ac:dyDescent="0.25">
      <c r="B7194" t="s">
        <v>814</v>
      </c>
    </row>
    <row r="7195" spans="1:2" hidden="1" outlineLevel="2" x14ac:dyDescent="0.25">
      <c r="B7195" t="s">
        <v>814</v>
      </c>
    </row>
    <row r="7196" spans="1:2" outlineLevel="1" collapsed="1" x14ac:dyDescent="0.25">
      <c r="A7196" s="3" t="s">
        <v>22911</v>
      </c>
      <c r="B7196">
        <f>SUBTOTAL(3,B7187:B7195)</f>
        <v>9</v>
      </c>
    </row>
    <row r="7197" spans="1:2" hidden="1" outlineLevel="2" x14ac:dyDescent="0.25">
      <c r="B7197" t="s">
        <v>2653</v>
      </c>
    </row>
    <row r="7198" spans="1:2" hidden="1" outlineLevel="2" x14ac:dyDescent="0.25">
      <c r="B7198" t="s">
        <v>2653</v>
      </c>
    </row>
    <row r="7199" spans="1:2" hidden="1" outlineLevel="2" x14ac:dyDescent="0.25">
      <c r="B7199" t="s">
        <v>2653</v>
      </c>
    </row>
    <row r="7200" spans="1:2" hidden="1" outlineLevel="2" x14ac:dyDescent="0.25">
      <c r="B7200" t="s">
        <v>2653</v>
      </c>
    </row>
    <row r="7201" spans="1:2" hidden="1" outlineLevel="2" x14ac:dyDescent="0.25">
      <c r="B7201" t="s">
        <v>2653</v>
      </c>
    </row>
    <row r="7202" spans="1:2" hidden="1" outlineLevel="2" x14ac:dyDescent="0.25">
      <c r="B7202" t="s">
        <v>2653</v>
      </c>
    </row>
    <row r="7203" spans="1:2" hidden="1" outlineLevel="2" x14ac:dyDescent="0.25">
      <c r="B7203" t="s">
        <v>2653</v>
      </c>
    </row>
    <row r="7204" spans="1:2" hidden="1" outlineLevel="2" x14ac:dyDescent="0.25">
      <c r="B7204" t="s">
        <v>2653</v>
      </c>
    </row>
    <row r="7205" spans="1:2" outlineLevel="1" collapsed="1" x14ac:dyDescent="0.25">
      <c r="A7205" s="3" t="s">
        <v>22912</v>
      </c>
      <c r="B7205">
        <f>SUBTOTAL(3,B7197:B7204)</f>
        <v>8</v>
      </c>
    </row>
    <row r="7206" spans="1:2" hidden="1" outlineLevel="2" x14ac:dyDescent="0.25">
      <c r="B7206" t="s">
        <v>16891</v>
      </c>
    </row>
    <row r="7207" spans="1:2" outlineLevel="1" collapsed="1" x14ac:dyDescent="0.25">
      <c r="A7207" s="3" t="s">
        <v>22913</v>
      </c>
      <c r="B7207">
        <f>SUBTOTAL(3,B7206:B7206)</f>
        <v>1</v>
      </c>
    </row>
    <row r="7208" spans="1:2" hidden="1" outlineLevel="2" x14ac:dyDescent="0.25">
      <c r="B7208" t="s">
        <v>749</v>
      </c>
    </row>
    <row r="7209" spans="1:2" hidden="1" outlineLevel="2" x14ac:dyDescent="0.25">
      <c r="B7209" t="s">
        <v>749</v>
      </c>
    </row>
    <row r="7210" spans="1:2" hidden="1" outlineLevel="2" x14ac:dyDescent="0.25">
      <c r="B7210" t="s">
        <v>749</v>
      </c>
    </row>
    <row r="7211" spans="1:2" hidden="1" outlineLevel="2" x14ac:dyDescent="0.25">
      <c r="B7211" t="s">
        <v>749</v>
      </c>
    </row>
    <row r="7212" spans="1:2" hidden="1" outlineLevel="2" x14ac:dyDescent="0.25">
      <c r="B7212" t="s">
        <v>749</v>
      </c>
    </row>
    <row r="7213" spans="1:2" hidden="1" outlineLevel="2" x14ac:dyDescent="0.25">
      <c r="B7213" t="s">
        <v>749</v>
      </c>
    </row>
    <row r="7214" spans="1:2" hidden="1" outlineLevel="2" x14ac:dyDescent="0.25">
      <c r="B7214" t="s">
        <v>749</v>
      </c>
    </row>
    <row r="7215" spans="1:2" hidden="1" outlineLevel="2" x14ac:dyDescent="0.25">
      <c r="B7215" t="s">
        <v>749</v>
      </c>
    </row>
    <row r="7216" spans="1:2" hidden="1" outlineLevel="2" x14ac:dyDescent="0.25">
      <c r="B7216" t="s">
        <v>749</v>
      </c>
    </row>
    <row r="7217" spans="1:2" hidden="1" outlineLevel="2" x14ac:dyDescent="0.25">
      <c r="B7217" t="s">
        <v>749</v>
      </c>
    </row>
    <row r="7218" spans="1:2" hidden="1" outlineLevel="2" x14ac:dyDescent="0.25">
      <c r="B7218" t="s">
        <v>749</v>
      </c>
    </row>
    <row r="7219" spans="1:2" hidden="1" outlineLevel="2" x14ac:dyDescent="0.25">
      <c r="B7219" t="s">
        <v>749</v>
      </c>
    </row>
    <row r="7220" spans="1:2" hidden="1" outlineLevel="2" x14ac:dyDescent="0.25">
      <c r="B7220" t="s">
        <v>749</v>
      </c>
    </row>
    <row r="7221" spans="1:2" hidden="1" outlineLevel="2" x14ac:dyDescent="0.25">
      <c r="B7221" t="s">
        <v>749</v>
      </c>
    </row>
    <row r="7222" spans="1:2" hidden="1" outlineLevel="2" x14ac:dyDescent="0.25">
      <c r="B7222" t="s">
        <v>749</v>
      </c>
    </row>
    <row r="7223" spans="1:2" hidden="1" outlineLevel="2" x14ac:dyDescent="0.25">
      <c r="B7223" t="s">
        <v>749</v>
      </c>
    </row>
    <row r="7224" spans="1:2" hidden="1" outlineLevel="2" x14ac:dyDescent="0.25">
      <c r="B7224" t="s">
        <v>749</v>
      </c>
    </row>
    <row r="7225" spans="1:2" hidden="1" outlineLevel="2" x14ac:dyDescent="0.25">
      <c r="B7225" t="s">
        <v>749</v>
      </c>
    </row>
    <row r="7226" spans="1:2" outlineLevel="1" collapsed="1" x14ac:dyDescent="0.25">
      <c r="A7226" s="3" t="s">
        <v>22914</v>
      </c>
      <c r="B7226">
        <f>SUBTOTAL(3,B7208:B7225)</f>
        <v>18</v>
      </c>
    </row>
    <row r="7227" spans="1:2" hidden="1" outlineLevel="2" x14ac:dyDescent="0.25">
      <c r="B7227" t="s">
        <v>12358</v>
      </c>
    </row>
    <row r="7228" spans="1:2" outlineLevel="1" collapsed="1" x14ac:dyDescent="0.25">
      <c r="A7228" s="3" t="s">
        <v>22915</v>
      </c>
      <c r="B7228">
        <f>SUBTOTAL(3,B7227:B7227)</f>
        <v>1</v>
      </c>
    </row>
    <row r="7229" spans="1:2" hidden="1" outlineLevel="2" x14ac:dyDescent="0.25">
      <c r="B7229" t="s">
        <v>5936</v>
      </c>
    </row>
    <row r="7230" spans="1:2" outlineLevel="1" collapsed="1" x14ac:dyDescent="0.25">
      <c r="A7230" s="3" t="s">
        <v>22916</v>
      </c>
      <c r="B7230">
        <f>SUBTOTAL(3,B7229:B7229)</f>
        <v>1</v>
      </c>
    </row>
    <row r="7231" spans="1:2" hidden="1" outlineLevel="2" x14ac:dyDescent="0.25">
      <c r="B7231" t="s">
        <v>17948</v>
      </c>
    </row>
    <row r="7232" spans="1:2" outlineLevel="1" collapsed="1" x14ac:dyDescent="0.25">
      <c r="A7232" s="3" t="s">
        <v>22917</v>
      </c>
      <c r="B7232">
        <f>SUBTOTAL(3,B7231:B7231)</f>
        <v>1</v>
      </c>
    </row>
    <row r="7233" spans="1:2" hidden="1" outlineLevel="2" x14ac:dyDescent="0.25">
      <c r="B7233" t="s">
        <v>625</v>
      </c>
    </row>
    <row r="7234" spans="1:2" hidden="1" outlineLevel="2" x14ac:dyDescent="0.25">
      <c r="B7234" t="s">
        <v>625</v>
      </c>
    </row>
    <row r="7235" spans="1:2" hidden="1" outlineLevel="2" x14ac:dyDescent="0.25">
      <c r="B7235" t="s">
        <v>625</v>
      </c>
    </row>
    <row r="7236" spans="1:2" hidden="1" outlineLevel="2" x14ac:dyDescent="0.25">
      <c r="B7236" t="s">
        <v>625</v>
      </c>
    </row>
    <row r="7237" spans="1:2" outlineLevel="1" collapsed="1" x14ac:dyDescent="0.25">
      <c r="A7237" s="3" t="s">
        <v>22918</v>
      </c>
      <c r="B7237">
        <f>SUBTOTAL(3,B7233:B7236)</f>
        <v>4</v>
      </c>
    </row>
    <row r="7238" spans="1:2" hidden="1" outlineLevel="2" x14ac:dyDescent="0.25">
      <c r="B7238" t="s">
        <v>17735</v>
      </c>
    </row>
    <row r="7239" spans="1:2" outlineLevel="1" collapsed="1" x14ac:dyDescent="0.25">
      <c r="A7239" s="3" t="s">
        <v>22919</v>
      </c>
      <c r="B7239">
        <f>SUBTOTAL(3,B7238:B7238)</f>
        <v>1</v>
      </c>
    </row>
    <row r="7240" spans="1:2" hidden="1" outlineLevel="2" x14ac:dyDescent="0.25">
      <c r="B7240" t="s">
        <v>10027</v>
      </c>
    </row>
    <row r="7241" spans="1:2" outlineLevel="1" collapsed="1" x14ac:dyDescent="0.25">
      <c r="A7241" s="3" t="s">
        <v>22920</v>
      </c>
      <c r="B7241">
        <f>SUBTOTAL(3,B7240:B7240)</f>
        <v>1</v>
      </c>
    </row>
    <row r="7242" spans="1:2" hidden="1" outlineLevel="2" x14ac:dyDescent="0.25">
      <c r="B7242" t="s">
        <v>11482</v>
      </c>
    </row>
    <row r="7243" spans="1:2" outlineLevel="1" collapsed="1" x14ac:dyDescent="0.25">
      <c r="A7243" s="3" t="s">
        <v>22921</v>
      </c>
      <c r="B7243">
        <f>SUBTOTAL(3,B7242:B7242)</f>
        <v>1</v>
      </c>
    </row>
    <row r="7244" spans="1:2" hidden="1" outlineLevel="2" x14ac:dyDescent="0.25">
      <c r="B7244" t="s">
        <v>601</v>
      </c>
    </row>
    <row r="7245" spans="1:2" hidden="1" outlineLevel="2" x14ac:dyDescent="0.25">
      <c r="B7245" t="s">
        <v>601</v>
      </c>
    </row>
    <row r="7246" spans="1:2" hidden="1" outlineLevel="2" x14ac:dyDescent="0.25">
      <c r="B7246" t="s">
        <v>601</v>
      </c>
    </row>
    <row r="7247" spans="1:2" hidden="1" outlineLevel="2" x14ac:dyDescent="0.25">
      <c r="B7247" t="s">
        <v>601</v>
      </c>
    </row>
    <row r="7248" spans="1:2" hidden="1" outlineLevel="2" x14ac:dyDescent="0.25">
      <c r="B7248" t="s">
        <v>601</v>
      </c>
    </row>
    <row r="7249" spans="2:2" hidden="1" outlineLevel="2" x14ac:dyDescent="0.25">
      <c r="B7249" t="s">
        <v>601</v>
      </c>
    </row>
    <row r="7250" spans="2:2" hidden="1" outlineLevel="2" x14ac:dyDescent="0.25">
      <c r="B7250" t="s">
        <v>601</v>
      </c>
    </row>
    <row r="7251" spans="2:2" hidden="1" outlineLevel="2" x14ac:dyDescent="0.25">
      <c r="B7251" t="s">
        <v>601</v>
      </c>
    </row>
    <row r="7252" spans="2:2" hidden="1" outlineLevel="2" x14ac:dyDescent="0.25">
      <c r="B7252" t="s">
        <v>601</v>
      </c>
    </row>
    <row r="7253" spans="2:2" hidden="1" outlineLevel="2" x14ac:dyDescent="0.25">
      <c r="B7253" t="s">
        <v>601</v>
      </c>
    </row>
    <row r="7254" spans="2:2" hidden="1" outlineLevel="2" x14ac:dyDescent="0.25">
      <c r="B7254" t="s">
        <v>601</v>
      </c>
    </row>
    <row r="7255" spans="2:2" hidden="1" outlineLevel="2" x14ac:dyDescent="0.25">
      <c r="B7255" t="s">
        <v>601</v>
      </c>
    </row>
    <row r="7256" spans="2:2" hidden="1" outlineLevel="2" x14ac:dyDescent="0.25">
      <c r="B7256" t="s">
        <v>601</v>
      </c>
    </row>
    <row r="7257" spans="2:2" hidden="1" outlineLevel="2" x14ac:dyDescent="0.25">
      <c r="B7257" t="s">
        <v>601</v>
      </c>
    </row>
    <row r="7258" spans="2:2" hidden="1" outlineLevel="2" x14ac:dyDescent="0.25">
      <c r="B7258" t="s">
        <v>601</v>
      </c>
    </row>
    <row r="7259" spans="2:2" hidden="1" outlineLevel="2" x14ac:dyDescent="0.25">
      <c r="B7259" t="s">
        <v>601</v>
      </c>
    </row>
    <row r="7260" spans="2:2" hidden="1" outlineLevel="2" x14ac:dyDescent="0.25">
      <c r="B7260" t="s">
        <v>601</v>
      </c>
    </row>
    <row r="7261" spans="2:2" hidden="1" outlineLevel="2" x14ac:dyDescent="0.25">
      <c r="B7261" t="s">
        <v>601</v>
      </c>
    </row>
    <row r="7262" spans="2:2" hidden="1" outlineLevel="2" x14ac:dyDescent="0.25">
      <c r="B7262" t="s">
        <v>601</v>
      </c>
    </row>
    <row r="7263" spans="2:2" hidden="1" outlineLevel="2" x14ac:dyDescent="0.25">
      <c r="B7263" t="s">
        <v>601</v>
      </c>
    </row>
    <row r="7264" spans="2:2" hidden="1" outlineLevel="2" x14ac:dyDescent="0.25">
      <c r="B7264" t="s">
        <v>601</v>
      </c>
    </row>
    <row r="7265" spans="2:2" hidden="1" outlineLevel="2" x14ac:dyDescent="0.25">
      <c r="B7265" t="s">
        <v>601</v>
      </c>
    </row>
    <row r="7266" spans="2:2" hidden="1" outlineLevel="2" x14ac:dyDescent="0.25">
      <c r="B7266" t="s">
        <v>601</v>
      </c>
    </row>
    <row r="7267" spans="2:2" hidden="1" outlineLevel="2" x14ac:dyDescent="0.25">
      <c r="B7267" t="s">
        <v>601</v>
      </c>
    </row>
    <row r="7268" spans="2:2" hidden="1" outlineLevel="2" x14ac:dyDescent="0.25">
      <c r="B7268" t="s">
        <v>601</v>
      </c>
    </row>
    <row r="7269" spans="2:2" hidden="1" outlineLevel="2" x14ac:dyDescent="0.25">
      <c r="B7269" t="s">
        <v>601</v>
      </c>
    </row>
    <row r="7270" spans="2:2" hidden="1" outlineLevel="2" x14ac:dyDescent="0.25">
      <c r="B7270" t="s">
        <v>601</v>
      </c>
    </row>
    <row r="7271" spans="2:2" hidden="1" outlineLevel="2" x14ac:dyDescent="0.25">
      <c r="B7271" t="s">
        <v>601</v>
      </c>
    </row>
    <row r="7272" spans="2:2" hidden="1" outlineLevel="2" x14ac:dyDescent="0.25">
      <c r="B7272" t="s">
        <v>601</v>
      </c>
    </row>
    <row r="7273" spans="2:2" hidden="1" outlineLevel="2" x14ac:dyDescent="0.25">
      <c r="B7273" t="s">
        <v>601</v>
      </c>
    </row>
    <row r="7274" spans="2:2" hidden="1" outlineLevel="2" x14ac:dyDescent="0.25">
      <c r="B7274" t="s">
        <v>601</v>
      </c>
    </row>
    <row r="7275" spans="2:2" hidden="1" outlineLevel="2" x14ac:dyDescent="0.25">
      <c r="B7275" t="s">
        <v>601</v>
      </c>
    </row>
    <row r="7276" spans="2:2" hidden="1" outlineLevel="2" x14ac:dyDescent="0.25">
      <c r="B7276" t="s">
        <v>601</v>
      </c>
    </row>
    <row r="7277" spans="2:2" hidden="1" outlineLevel="2" x14ac:dyDescent="0.25">
      <c r="B7277" t="s">
        <v>601</v>
      </c>
    </row>
    <row r="7278" spans="2:2" hidden="1" outlineLevel="2" x14ac:dyDescent="0.25">
      <c r="B7278" t="s">
        <v>601</v>
      </c>
    </row>
    <row r="7279" spans="2:2" hidden="1" outlineLevel="2" x14ac:dyDescent="0.25">
      <c r="B7279" t="s">
        <v>601</v>
      </c>
    </row>
    <row r="7280" spans="2:2" hidden="1" outlineLevel="2" x14ac:dyDescent="0.25">
      <c r="B7280" t="s">
        <v>601</v>
      </c>
    </row>
    <row r="7281" spans="2:2" hidden="1" outlineLevel="2" x14ac:dyDescent="0.25">
      <c r="B7281" t="s">
        <v>601</v>
      </c>
    </row>
    <row r="7282" spans="2:2" hidden="1" outlineLevel="2" x14ac:dyDescent="0.25">
      <c r="B7282" t="s">
        <v>601</v>
      </c>
    </row>
    <row r="7283" spans="2:2" hidden="1" outlineLevel="2" x14ac:dyDescent="0.25">
      <c r="B7283" t="s">
        <v>601</v>
      </c>
    </row>
    <row r="7284" spans="2:2" hidden="1" outlineLevel="2" x14ac:dyDescent="0.25">
      <c r="B7284" t="s">
        <v>601</v>
      </c>
    </row>
    <row r="7285" spans="2:2" hidden="1" outlineLevel="2" x14ac:dyDescent="0.25">
      <c r="B7285" t="s">
        <v>601</v>
      </c>
    </row>
    <row r="7286" spans="2:2" hidden="1" outlineLevel="2" x14ac:dyDescent="0.25">
      <c r="B7286" t="s">
        <v>601</v>
      </c>
    </row>
    <row r="7287" spans="2:2" hidden="1" outlineLevel="2" x14ac:dyDescent="0.25">
      <c r="B7287" t="s">
        <v>601</v>
      </c>
    </row>
    <row r="7288" spans="2:2" hidden="1" outlineLevel="2" x14ac:dyDescent="0.25">
      <c r="B7288" t="s">
        <v>601</v>
      </c>
    </row>
    <row r="7289" spans="2:2" hidden="1" outlineLevel="2" x14ac:dyDescent="0.25">
      <c r="B7289" t="s">
        <v>601</v>
      </c>
    </row>
    <row r="7290" spans="2:2" hidden="1" outlineLevel="2" x14ac:dyDescent="0.25">
      <c r="B7290" t="s">
        <v>601</v>
      </c>
    </row>
    <row r="7291" spans="2:2" hidden="1" outlineLevel="2" x14ac:dyDescent="0.25">
      <c r="B7291" t="s">
        <v>601</v>
      </c>
    </row>
    <row r="7292" spans="2:2" hidden="1" outlineLevel="2" x14ac:dyDescent="0.25">
      <c r="B7292" t="s">
        <v>601</v>
      </c>
    </row>
    <row r="7293" spans="2:2" hidden="1" outlineLevel="2" x14ac:dyDescent="0.25">
      <c r="B7293" t="s">
        <v>601</v>
      </c>
    </row>
    <row r="7294" spans="2:2" hidden="1" outlineLevel="2" x14ac:dyDescent="0.25">
      <c r="B7294" t="s">
        <v>601</v>
      </c>
    </row>
    <row r="7295" spans="2:2" hidden="1" outlineLevel="2" x14ac:dyDescent="0.25">
      <c r="B7295" t="s">
        <v>601</v>
      </c>
    </row>
    <row r="7296" spans="2:2" hidden="1" outlineLevel="2" x14ac:dyDescent="0.25">
      <c r="B7296" t="s">
        <v>601</v>
      </c>
    </row>
    <row r="7297" spans="2:2" hidden="1" outlineLevel="2" x14ac:dyDescent="0.25">
      <c r="B7297" t="s">
        <v>601</v>
      </c>
    </row>
    <row r="7298" spans="2:2" hidden="1" outlineLevel="2" x14ac:dyDescent="0.25">
      <c r="B7298" t="s">
        <v>601</v>
      </c>
    </row>
    <row r="7299" spans="2:2" hidden="1" outlineLevel="2" x14ac:dyDescent="0.25">
      <c r="B7299" t="s">
        <v>601</v>
      </c>
    </row>
    <row r="7300" spans="2:2" hidden="1" outlineLevel="2" x14ac:dyDescent="0.25">
      <c r="B7300" t="s">
        <v>601</v>
      </c>
    </row>
    <row r="7301" spans="2:2" hidden="1" outlineLevel="2" x14ac:dyDescent="0.25">
      <c r="B7301" t="s">
        <v>601</v>
      </c>
    </row>
    <row r="7302" spans="2:2" hidden="1" outlineLevel="2" x14ac:dyDescent="0.25">
      <c r="B7302" t="s">
        <v>601</v>
      </c>
    </row>
    <row r="7303" spans="2:2" hidden="1" outlineLevel="2" x14ac:dyDescent="0.25">
      <c r="B7303" t="s">
        <v>601</v>
      </c>
    </row>
    <row r="7304" spans="2:2" hidden="1" outlineLevel="2" x14ac:dyDescent="0.25">
      <c r="B7304" t="s">
        <v>601</v>
      </c>
    </row>
    <row r="7305" spans="2:2" hidden="1" outlineLevel="2" x14ac:dyDescent="0.25">
      <c r="B7305" t="s">
        <v>601</v>
      </c>
    </row>
    <row r="7306" spans="2:2" hidden="1" outlineLevel="2" x14ac:dyDescent="0.25">
      <c r="B7306" t="s">
        <v>601</v>
      </c>
    </row>
    <row r="7307" spans="2:2" hidden="1" outlineLevel="2" x14ac:dyDescent="0.25">
      <c r="B7307" t="s">
        <v>601</v>
      </c>
    </row>
    <row r="7308" spans="2:2" hidden="1" outlineLevel="2" x14ac:dyDescent="0.25">
      <c r="B7308" t="s">
        <v>601</v>
      </c>
    </row>
    <row r="7309" spans="2:2" hidden="1" outlineLevel="2" x14ac:dyDescent="0.25">
      <c r="B7309" t="s">
        <v>601</v>
      </c>
    </row>
    <row r="7310" spans="2:2" hidden="1" outlineLevel="2" x14ac:dyDescent="0.25">
      <c r="B7310" t="s">
        <v>601</v>
      </c>
    </row>
    <row r="7311" spans="2:2" hidden="1" outlineLevel="2" x14ac:dyDescent="0.25">
      <c r="B7311" t="s">
        <v>601</v>
      </c>
    </row>
    <row r="7312" spans="2:2" hidden="1" outlineLevel="2" x14ac:dyDescent="0.25">
      <c r="B7312" t="s">
        <v>601</v>
      </c>
    </row>
    <row r="7313" spans="1:2" hidden="1" outlineLevel="2" x14ac:dyDescent="0.25">
      <c r="B7313" t="s">
        <v>601</v>
      </c>
    </row>
    <row r="7314" spans="1:2" hidden="1" outlineLevel="2" x14ac:dyDescent="0.25">
      <c r="B7314" t="s">
        <v>601</v>
      </c>
    </row>
    <row r="7315" spans="1:2" hidden="1" outlineLevel="2" x14ac:dyDescent="0.25">
      <c r="B7315" t="s">
        <v>601</v>
      </c>
    </row>
    <row r="7316" spans="1:2" outlineLevel="1" collapsed="1" x14ac:dyDescent="0.25">
      <c r="A7316" s="3" t="s">
        <v>22922</v>
      </c>
      <c r="B7316">
        <f>SUBTOTAL(3,B7244:B7315)</f>
        <v>72</v>
      </c>
    </row>
    <row r="7317" spans="1:2" hidden="1" outlineLevel="2" x14ac:dyDescent="0.25">
      <c r="B7317" t="s">
        <v>12409</v>
      </c>
    </row>
    <row r="7318" spans="1:2" outlineLevel="1" collapsed="1" x14ac:dyDescent="0.25">
      <c r="A7318" s="3" t="s">
        <v>22923</v>
      </c>
      <c r="B7318">
        <f>SUBTOTAL(3,B7317:B7317)</f>
        <v>1</v>
      </c>
    </row>
    <row r="7319" spans="1:2" hidden="1" outlineLevel="2" x14ac:dyDescent="0.25">
      <c r="B7319" t="s">
        <v>8272</v>
      </c>
    </row>
    <row r="7320" spans="1:2" outlineLevel="1" collapsed="1" x14ac:dyDescent="0.25">
      <c r="A7320" s="3" t="s">
        <v>22924</v>
      </c>
      <c r="B7320">
        <f>SUBTOTAL(3,B7319:B7319)</f>
        <v>1</v>
      </c>
    </row>
    <row r="7321" spans="1:2" hidden="1" outlineLevel="2" x14ac:dyDescent="0.25">
      <c r="B7321" t="s">
        <v>1587</v>
      </c>
    </row>
    <row r="7322" spans="1:2" hidden="1" outlineLevel="2" x14ac:dyDescent="0.25">
      <c r="B7322" t="s">
        <v>1587</v>
      </c>
    </row>
    <row r="7323" spans="1:2" outlineLevel="1" collapsed="1" x14ac:dyDescent="0.25">
      <c r="A7323" s="3" t="s">
        <v>22925</v>
      </c>
      <c r="B7323">
        <f>SUBTOTAL(3,B7321:B7322)</f>
        <v>2</v>
      </c>
    </row>
    <row r="7324" spans="1:2" hidden="1" outlineLevel="2" x14ac:dyDescent="0.25">
      <c r="B7324" t="s">
        <v>579</v>
      </c>
    </row>
    <row r="7325" spans="1:2" hidden="1" outlineLevel="2" x14ac:dyDescent="0.25">
      <c r="B7325" t="s">
        <v>579</v>
      </c>
    </row>
    <row r="7326" spans="1:2" hidden="1" outlineLevel="2" x14ac:dyDescent="0.25">
      <c r="B7326" t="s">
        <v>579</v>
      </c>
    </row>
    <row r="7327" spans="1:2" hidden="1" outlineLevel="2" x14ac:dyDescent="0.25">
      <c r="B7327" t="s">
        <v>579</v>
      </c>
    </row>
    <row r="7328" spans="1:2" hidden="1" outlineLevel="2" x14ac:dyDescent="0.25">
      <c r="B7328" t="s">
        <v>579</v>
      </c>
    </row>
    <row r="7329" spans="1:2" hidden="1" outlineLevel="2" x14ac:dyDescent="0.25">
      <c r="B7329" t="s">
        <v>579</v>
      </c>
    </row>
    <row r="7330" spans="1:2" hidden="1" outlineLevel="2" x14ac:dyDescent="0.25">
      <c r="B7330" t="s">
        <v>579</v>
      </c>
    </row>
    <row r="7331" spans="1:2" hidden="1" outlineLevel="2" x14ac:dyDescent="0.25">
      <c r="B7331" t="s">
        <v>579</v>
      </c>
    </row>
    <row r="7332" spans="1:2" hidden="1" outlineLevel="2" x14ac:dyDescent="0.25">
      <c r="B7332" t="s">
        <v>579</v>
      </c>
    </row>
    <row r="7333" spans="1:2" hidden="1" outlineLevel="2" x14ac:dyDescent="0.25">
      <c r="B7333" t="s">
        <v>579</v>
      </c>
    </row>
    <row r="7334" spans="1:2" hidden="1" outlineLevel="2" x14ac:dyDescent="0.25">
      <c r="B7334" t="s">
        <v>579</v>
      </c>
    </row>
    <row r="7335" spans="1:2" hidden="1" outlineLevel="2" x14ac:dyDescent="0.25">
      <c r="B7335" t="s">
        <v>579</v>
      </c>
    </row>
    <row r="7336" spans="1:2" hidden="1" outlineLevel="2" x14ac:dyDescent="0.25">
      <c r="B7336" t="s">
        <v>579</v>
      </c>
    </row>
    <row r="7337" spans="1:2" hidden="1" outlineLevel="2" x14ac:dyDescent="0.25">
      <c r="B7337" t="s">
        <v>579</v>
      </c>
    </row>
    <row r="7338" spans="1:2" hidden="1" outlineLevel="2" x14ac:dyDescent="0.25">
      <c r="B7338" t="s">
        <v>579</v>
      </c>
    </row>
    <row r="7339" spans="1:2" hidden="1" outlineLevel="2" x14ac:dyDescent="0.25">
      <c r="B7339" t="s">
        <v>579</v>
      </c>
    </row>
    <row r="7340" spans="1:2" hidden="1" outlineLevel="2" x14ac:dyDescent="0.25">
      <c r="B7340" t="s">
        <v>579</v>
      </c>
    </row>
    <row r="7341" spans="1:2" hidden="1" outlineLevel="2" x14ac:dyDescent="0.25">
      <c r="B7341" t="s">
        <v>579</v>
      </c>
    </row>
    <row r="7342" spans="1:2" outlineLevel="1" collapsed="1" x14ac:dyDescent="0.25">
      <c r="A7342" s="3" t="s">
        <v>22926</v>
      </c>
      <c r="B7342">
        <f>SUBTOTAL(3,B7324:B7341)</f>
        <v>18</v>
      </c>
    </row>
    <row r="7343" spans="1:2" hidden="1" outlineLevel="2" x14ac:dyDescent="0.25">
      <c r="B7343" t="s">
        <v>715</v>
      </c>
    </row>
    <row r="7344" spans="1:2" hidden="1" outlineLevel="2" x14ac:dyDescent="0.25">
      <c r="B7344" t="s">
        <v>715</v>
      </c>
    </row>
    <row r="7345" spans="2:2" hidden="1" outlineLevel="2" x14ac:dyDescent="0.25">
      <c r="B7345" t="s">
        <v>715</v>
      </c>
    </row>
    <row r="7346" spans="2:2" hidden="1" outlineLevel="2" x14ac:dyDescent="0.25">
      <c r="B7346" t="s">
        <v>715</v>
      </c>
    </row>
    <row r="7347" spans="2:2" hidden="1" outlineLevel="2" x14ac:dyDescent="0.25">
      <c r="B7347" t="s">
        <v>715</v>
      </c>
    </row>
    <row r="7348" spans="2:2" hidden="1" outlineLevel="2" x14ac:dyDescent="0.25">
      <c r="B7348" t="s">
        <v>715</v>
      </c>
    </row>
    <row r="7349" spans="2:2" hidden="1" outlineLevel="2" x14ac:dyDescent="0.25">
      <c r="B7349" t="s">
        <v>715</v>
      </c>
    </row>
    <row r="7350" spans="2:2" hidden="1" outlineLevel="2" x14ac:dyDescent="0.25">
      <c r="B7350" t="s">
        <v>715</v>
      </c>
    </row>
    <row r="7351" spans="2:2" hidden="1" outlineLevel="2" x14ac:dyDescent="0.25">
      <c r="B7351" t="s">
        <v>715</v>
      </c>
    </row>
    <row r="7352" spans="2:2" hidden="1" outlineLevel="2" x14ac:dyDescent="0.25">
      <c r="B7352" t="s">
        <v>715</v>
      </c>
    </row>
    <row r="7353" spans="2:2" hidden="1" outlineLevel="2" x14ac:dyDescent="0.25">
      <c r="B7353" t="s">
        <v>715</v>
      </c>
    </row>
    <row r="7354" spans="2:2" hidden="1" outlineLevel="2" x14ac:dyDescent="0.25">
      <c r="B7354" t="s">
        <v>715</v>
      </c>
    </row>
    <row r="7355" spans="2:2" hidden="1" outlineLevel="2" x14ac:dyDescent="0.25">
      <c r="B7355" t="s">
        <v>715</v>
      </c>
    </row>
    <row r="7356" spans="2:2" hidden="1" outlineLevel="2" x14ac:dyDescent="0.25">
      <c r="B7356" t="s">
        <v>715</v>
      </c>
    </row>
    <row r="7357" spans="2:2" hidden="1" outlineLevel="2" x14ac:dyDescent="0.25">
      <c r="B7357" t="s">
        <v>715</v>
      </c>
    </row>
    <row r="7358" spans="2:2" hidden="1" outlineLevel="2" x14ac:dyDescent="0.25">
      <c r="B7358" t="s">
        <v>715</v>
      </c>
    </row>
    <row r="7359" spans="2:2" hidden="1" outlineLevel="2" x14ac:dyDescent="0.25">
      <c r="B7359" t="s">
        <v>715</v>
      </c>
    </row>
    <row r="7360" spans="2:2" hidden="1" outlineLevel="2" x14ac:dyDescent="0.25">
      <c r="B7360" t="s">
        <v>715</v>
      </c>
    </row>
    <row r="7361" spans="1:2" outlineLevel="1" collapsed="1" x14ac:dyDescent="0.25">
      <c r="A7361" s="3" t="s">
        <v>22927</v>
      </c>
      <c r="B7361">
        <f>SUBTOTAL(3,B7343:B7360)</f>
        <v>18</v>
      </c>
    </row>
    <row r="7362" spans="1:2" hidden="1" outlineLevel="2" x14ac:dyDescent="0.25">
      <c r="B7362" t="s">
        <v>707</v>
      </c>
    </row>
    <row r="7363" spans="1:2" hidden="1" outlineLevel="2" x14ac:dyDescent="0.25">
      <c r="B7363" t="s">
        <v>707</v>
      </c>
    </row>
    <row r="7364" spans="1:2" hidden="1" outlineLevel="2" x14ac:dyDescent="0.25">
      <c r="B7364" t="s">
        <v>707</v>
      </c>
    </row>
    <row r="7365" spans="1:2" hidden="1" outlineLevel="2" x14ac:dyDescent="0.25">
      <c r="B7365" t="s">
        <v>707</v>
      </c>
    </row>
    <row r="7366" spans="1:2" hidden="1" outlineLevel="2" x14ac:dyDescent="0.25">
      <c r="B7366" t="s">
        <v>707</v>
      </c>
    </row>
    <row r="7367" spans="1:2" hidden="1" outlineLevel="2" x14ac:dyDescent="0.25">
      <c r="B7367" t="s">
        <v>707</v>
      </c>
    </row>
    <row r="7368" spans="1:2" hidden="1" outlineLevel="2" x14ac:dyDescent="0.25">
      <c r="B7368" t="s">
        <v>707</v>
      </c>
    </row>
    <row r="7369" spans="1:2" hidden="1" outlineLevel="2" x14ac:dyDescent="0.25">
      <c r="B7369" t="s">
        <v>707</v>
      </c>
    </row>
    <row r="7370" spans="1:2" hidden="1" outlineLevel="2" x14ac:dyDescent="0.25">
      <c r="B7370" t="s">
        <v>707</v>
      </c>
    </row>
    <row r="7371" spans="1:2" hidden="1" outlineLevel="2" x14ac:dyDescent="0.25">
      <c r="B7371" t="s">
        <v>707</v>
      </c>
    </row>
    <row r="7372" spans="1:2" hidden="1" outlineLevel="2" x14ac:dyDescent="0.25">
      <c r="B7372" t="s">
        <v>707</v>
      </c>
    </row>
    <row r="7373" spans="1:2" hidden="1" outlineLevel="2" x14ac:dyDescent="0.25">
      <c r="B7373" t="s">
        <v>707</v>
      </c>
    </row>
    <row r="7374" spans="1:2" hidden="1" outlineLevel="2" x14ac:dyDescent="0.25">
      <c r="B7374" t="s">
        <v>707</v>
      </c>
    </row>
    <row r="7375" spans="1:2" hidden="1" outlineLevel="2" x14ac:dyDescent="0.25">
      <c r="B7375" t="s">
        <v>707</v>
      </c>
    </row>
    <row r="7376" spans="1:2" hidden="1" outlineLevel="2" x14ac:dyDescent="0.25">
      <c r="B7376" t="s">
        <v>707</v>
      </c>
    </row>
    <row r="7377" spans="1:2" hidden="1" outlineLevel="2" x14ac:dyDescent="0.25">
      <c r="B7377" t="s">
        <v>707</v>
      </c>
    </row>
    <row r="7378" spans="1:2" outlineLevel="1" collapsed="1" x14ac:dyDescent="0.25">
      <c r="A7378" s="3" t="s">
        <v>22928</v>
      </c>
      <c r="B7378">
        <f>SUBTOTAL(3,B7362:B7377)</f>
        <v>16</v>
      </c>
    </row>
    <row r="7379" spans="1:2" hidden="1" outlineLevel="2" x14ac:dyDescent="0.25">
      <c r="B7379" t="s">
        <v>16361</v>
      </c>
    </row>
    <row r="7380" spans="1:2" outlineLevel="1" collapsed="1" x14ac:dyDescent="0.25">
      <c r="A7380" s="3" t="s">
        <v>22929</v>
      </c>
      <c r="B7380">
        <f>SUBTOTAL(3,B7379:B7379)</f>
        <v>1</v>
      </c>
    </row>
    <row r="7381" spans="1:2" hidden="1" outlineLevel="2" x14ac:dyDescent="0.25">
      <c r="B7381" t="s">
        <v>1971</v>
      </c>
    </row>
    <row r="7382" spans="1:2" outlineLevel="1" collapsed="1" x14ac:dyDescent="0.25">
      <c r="A7382" s="3" t="s">
        <v>22930</v>
      </c>
      <c r="B7382">
        <f>SUBTOTAL(3,B7381:B7381)</f>
        <v>1</v>
      </c>
    </row>
    <row r="7383" spans="1:2" hidden="1" outlineLevel="2" x14ac:dyDescent="0.25">
      <c r="B7383" t="s">
        <v>15629</v>
      </c>
    </row>
    <row r="7384" spans="1:2" outlineLevel="1" collapsed="1" x14ac:dyDescent="0.25">
      <c r="A7384" s="3" t="s">
        <v>22931</v>
      </c>
      <c r="B7384">
        <f>SUBTOTAL(3,B7383:B7383)</f>
        <v>1</v>
      </c>
    </row>
    <row r="7385" spans="1:2" hidden="1" outlineLevel="2" x14ac:dyDescent="0.25">
      <c r="B7385" t="s">
        <v>3479</v>
      </c>
    </row>
    <row r="7386" spans="1:2" outlineLevel="1" collapsed="1" x14ac:dyDescent="0.25">
      <c r="A7386" s="3" t="s">
        <v>22932</v>
      </c>
      <c r="B7386">
        <f>SUBTOTAL(3,B7385:B7385)</f>
        <v>1</v>
      </c>
    </row>
    <row r="7387" spans="1:2" hidden="1" outlineLevel="2" x14ac:dyDescent="0.25">
      <c r="B7387" t="s">
        <v>3296</v>
      </c>
    </row>
    <row r="7388" spans="1:2" hidden="1" outlineLevel="2" x14ac:dyDescent="0.25">
      <c r="B7388" t="s">
        <v>3296</v>
      </c>
    </row>
    <row r="7389" spans="1:2" outlineLevel="1" collapsed="1" x14ac:dyDescent="0.25">
      <c r="A7389" s="3" t="s">
        <v>22933</v>
      </c>
      <c r="B7389">
        <f>SUBTOTAL(3,B7387:B7388)</f>
        <v>2</v>
      </c>
    </row>
    <row r="7390" spans="1:2" hidden="1" outlineLevel="2" x14ac:dyDescent="0.25">
      <c r="B7390" t="s">
        <v>20751</v>
      </c>
    </row>
    <row r="7391" spans="1:2" hidden="1" outlineLevel="2" x14ac:dyDescent="0.25">
      <c r="B7391" t="s">
        <v>20751</v>
      </c>
    </row>
    <row r="7392" spans="1:2" outlineLevel="1" collapsed="1" x14ac:dyDescent="0.25">
      <c r="A7392" s="3" t="s">
        <v>22934</v>
      </c>
      <c r="B7392">
        <f>SUBTOTAL(3,B7390:B7391)</f>
        <v>2</v>
      </c>
    </row>
    <row r="7393" spans="1:2" hidden="1" outlineLevel="2" x14ac:dyDescent="0.25">
      <c r="B7393" t="s">
        <v>20468</v>
      </c>
    </row>
    <row r="7394" spans="1:2" outlineLevel="1" collapsed="1" x14ac:dyDescent="0.25">
      <c r="A7394" s="3" t="s">
        <v>22935</v>
      </c>
      <c r="B7394">
        <f>SUBTOTAL(3,B7393:B7393)</f>
        <v>1</v>
      </c>
    </row>
    <row r="7395" spans="1:2" hidden="1" outlineLevel="2" x14ac:dyDescent="0.25">
      <c r="B7395" t="s">
        <v>14508</v>
      </c>
    </row>
    <row r="7396" spans="1:2" hidden="1" outlineLevel="2" x14ac:dyDescent="0.25">
      <c r="B7396" t="s">
        <v>14508</v>
      </c>
    </row>
    <row r="7397" spans="1:2" outlineLevel="1" collapsed="1" x14ac:dyDescent="0.25">
      <c r="A7397" s="3" t="s">
        <v>22936</v>
      </c>
      <c r="B7397">
        <f>SUBTOTAL(3,B7395:B7396)</f>
        <v>2</v>
      </c>
    </row>
    <row r="7398" spans="1:2" hidden="1" outlineLevel="2" x14ac:dyDescent="0.25">
      <c r="B7398" t="s">
        <v>18534</v>
      </c>
    </row>
    <row r="7399" spans="1:2" outlineLevel="1" collapsed="1" x14ac:dyDescent="0.25">
      <c r="A7399" s="3" t="s">
        <v>22937</v>
      </c>
      <c r="B7399">
        <f>SUBTOTAL(3,B7398:B7398)</f>
        <v>1</v>
      </c>
    </row>
    <row r="7400" spans="1:2" hidden="1" outlineLevel="2" x14ac:dyDescent="0.25">
      <c r="B7400" t="s">
        <v>17294</v>
      </c>
    </row>
    <row r="7401" spans="1:2" outlineLevel="1" collapsed="1" x14ac:dyDescent="0.25">
      <c r="A7401" s="3" t="s">
        <v>22938</v>
      </c>
      <c r="B7401">
        <f>SUBTOTAL(3,B7400:B7400)</f>
        <v>1</v>
      </c>
    </row>
    <row r="7402" spans="1:2" hidden="1" outlineLevel="2" x14ac:dyDescent="0.25">
      <c r="B7402" t="s">
        <v>15003</v>
      </c>
    </row>
    <row r="7403" spans="1:2" outlineLevel="1" collapsed="1" x14ac:dyDescent="0.25">
      <c r="A7403" s="3" t="s">
        <v>22939</v>
      </c>
      <c r="B7403">
        <f>SUBTOTAL(3,B7402:B7402)</f>
        <v>1</v>
      </c>
    </row>
    <row r="7404" spans="1:2" hidden="1" outlineLevel="2" x14ac:dyDescent="0.25">
      <c r="B7404" t="s">
        <v>10384</v>
      </c>
    </row>
    <row r="7405" spans="1:2" outlineLevel="1" collapsed="1" x14ac:dyDescent="0.25">
      <c r="A7405" s="3" t="s">
        <v>22940</v>
      </c>
      <c r="B7405">
        <f>SUBTOTAL(3,B7404:B7404)</f>
        <v>1</v>
      </c>
    </row>
    <row r="7406" spans="1:2" hidden="1" outlineLevel="2" x14ac:dyDescent="0.25">
      <c r="B7406" t="s">
        <v>355</v>
      </c>
    </row>
    <row r="7407" spans="1:2" hidden="1" outlineLevel="2" x14ac:dyDescent="0.25">
      <c r="B7407" t="s">
        <v>355</v>
      </c>
    </row>
    <row r="7408" spans="1:2" hidden="1" outlineLevel="2" x14ac:dyDescent="0.25">
      <c r="B7408" t="s">
        <v>355</v>
      </c>
    </row>
    <row r="7409" spans="2:2" hidden="1" outlineLevel="2" x14ac:dyDescent="0.25">
      <c r="B7409" t="s">
        <v>355</v>
      </c>
    </row>
    <row r="7410" spans="2:2" hidden="1" outlineLevel="2" x14ac:dyDescent="0.25">
      <c r="B7410" t="s">
        <v>355</v>
      </c>
    </row>
    <row r="7411" spans="2:2" hidden="1" outlineLevel="2" x14ac:dyDescent="0.25">
      <c r="B7411" t="s">
        <v>355</v>
      </c>
    </row>
    <row r="7412" spans="2:2" hidden="1" outlineLevel="2" x14ac:dyDescent="0.25">
      <c r="B7412" t="s">
        <v>355</v>
      </c>
    </row>
    <row r="7413" spans="2:2" hidden="1" outlineLevel="2" x14ac:dyDescent="0.25">
      <c r="B7413" t="s">
        <v>355</v>
      </c>
    </row>
    <row r="7414" spans="2:2" hidden="1" outlineLevel="2" x14ac:dyDescent="0.25">
      <c r="B7414" t="s">
        <v>355</v>
      </c>
    </row>
    <row r="7415" spans="2:2" hidden="1" outlineLevel="2" x14ac:dyDescent="0.25">
      <c r="B7415" t="s">
        <v>355</v>
      </c>
    </row>
    <row r="7416" spans="2:2" hidden="1" outlineLevel="2" x14ac:dyDescent="0.25">
      <c r="B7416" t="s">
        <v>355</v>
      </c>
    </row>
    <row r="7417" spans="2:2" hidden="1" outlineLevel="2" x14ac:dyDescent="0.25">
      <c r="B7417" t="s">
        <v>355</v>
      </c>
    </row>
    <row r="7418" spans="2:2" hidden="1" outlineLevel="2" x14ac:dyDescent="0.25">
      <c r="B7418" t="s">
        <v>355</v>
      </c>
    </row>
    <row r="7419" spans="2:2" hidden="1" outlineLevel="2" x14ac:dyDescent="0.25">
      <c r="B7419" t="s">
        <v>355</v>
      </c>
    </row>
    <row r="7420" spans="2:2" hidden="1" outlineLevel="2" x14ac:dyDescent="0.25">
      <c r="B7420" t="s">
        <v>355</v>
      </c>
    </row>
    <row r="7421" spans="2:2" hidden="1" outlineLevel="2" x14ac:dyDescent="0.25">
      <c r="B7421" t="s">
        <v>355</v>
      </c>
    </row>
    <row r="7422" spans="2:2" hidden="1" outlineLevel="2" x14ac:dyDescent="0.25">
      <c r="B7422" t="s">
        <v>355</v>
      </c>
    </row>
    <row r="7423" spans="2:2" hidden="1" outlineLevel="2" x14ac:dyDescent="0.25">
      <c r="B7423" t="s">
        <v>355</v>
      </c>
    </row>
    <row r="7424" spans="2:2" hidden="1" outlineLevel="2" x14ac:dyDescent="0.25">
      <c r="B7424" t="s">
        <v>355</v>
      </c>
    </row>
    <row r="7425" spans="2:2" hidden="1" outlineLevel="2" x14ac:dyDescent="0.25">
      <c r="B7425" t="s">
        <v>355</v>
      </c>
    </row>
    <row r="7426" spans="2:2" hidden="1" outlineLevel="2" x14ac:dyDescent="0.25">
      <c r="B7426" t="s">
        <v>355</v>
      </c>
    </row>
    <row r="7427" spans="2:2" hidden="1" outlineLevel="2" x14ac:dyDescent="0.25">
      <c r="B7427" t="s">
        <v>355</v>
      </c>
    </row>
    <row r="7428" spans="2:2" hidden="1" outlineLevel="2" x14ac:dyDescent="0.25">
      <c r="B7428" t="s">
        <v>355</v>
      </c>
    </row>
    <row r="7429" spans="2:2" hidden="1" outlineLevel="2" x14ac:dyDescent="0.25">
      <c r="B7429" t="s">
        <v>355</v>
      </c>
    </row>
    <row r="7430" spans="2:2" hidden="1" outlineLevel="2" x14ac:dyDescent="0.25">
      <c r="B7430" t="s">
        <v>355</v>
      </c>
    </row>
    <row r="7431" spans="2:2" hidden="1" outlineLevel="2" x14ac:dyDescent="0.25">
      <c r="B7431" t="s">
        <v>355</v>
      </c>
    </row>
    <row r="7432" spans="2:2" hidden="1" outlineLevel="2" x14ac:dyDescent="0.25">
      <c r="B7432" t="s">
        <v>355</v>
      </c>
    </row>
    <row r="7433" spans="2:2" hidden="1" outlineLevel="2" x14ac:dyDescent="0.25">
      <c r="B7433" t="s">
        <v>355</v>
      </c>
    </row>
    <row r="7434" spans="2:2" hidden="1" outlineLevel="2" x14ac:dyDescent="0.25">
      <c r="B7434" t="s">
        <v>355</v>
      </c>
    </row>
    <row r="7435" spans="2:2" hidden="1" outlineLevel="2" x14ac:dyDescent="0.25">
      <c r="B7435" t="s">
        <v>355</v>
      </c>
    </row>
    <row r="7436" spans="2:2" hidden="1" outlineLevel="2" x14ac:dyDescent="0.25">
      <c r="B7436" t="s">
        <v>355</v>
      </c>
    </row>
    <row r="7437" spans="2:2" hidden="1" outlineLevel="2" x14ac:dyDescent="0.25">
      <c r="B7437" t="s">
        <v>355</v>
      </c>
    </row>
    <row r="7438" spans="2:2" hidden="1" outlineLevel="2" x14ac:dyDescent="0.25">
      <c r="B7438" t="s">
        <v>355</v>
      </c>
    </row>
    <row r="7439" spans="2:2" hidden="1" outlineLevel="2" x14ac:dyDescent="0.25">
      <c r="B7439" t="s">
        <v>355</v>
      </c>
    </row>
    <row r="7440" spans="2:2" hidden="1" outlineLevel="2" x14ac:dyDescent="0.25">
      <c r="B7440" t="s">
        <v>355</v>
      </c>
    </row>
    <row r="7441" spans="2:2" hidden="1" outlineLevel="2" x14ac:dyDescent="0.25">
      <c r="B7441" t="s">
        <v>355</v>
      </c>
    </row>
    <row r="7442" spans="2:2" hidden="1" outlineLevel="2" x14ac:dyDescent="0.25">
      <c r="B7442" t="s">
        <v>355</v>
      </c>
    </row>
    <row r="7443" spans="2:2" hidden="1" outlineLevel="2" x14ac:dyDescent="0.25">
      <c r="B7443" t="s">
        <v>355</v>
      </c>
    </row>
    <row r="7444" spans="2:2" hidden="1" outlineLevel="2" x14ac:dyDescent="0.25">
      <c r="B7444" t="s">
        <v>355</v>
      </c>
    </row>
    <row r="7445" spans="2:2" hidden="1" outlineLevel="2" x14ac:dyDescent="0.25">
      <c r="B7445" t="s">
        <v>355</v>
      </c>
    </row>
    <row r="7446" spans="2:2" hidden="1" outlineLevel="2" x14ac:dyDescent="0.25">
      <c r="B7446" t="s">
        <v>355</v>
      </c>
    </row>
    <row r="7447" spans="2:2" hidden="1" outlineLevel="2" x14ac:dyDescent="0.25">
      <c r="B7447" t="s">
        <v>355</v>
      </c>
    </row>
    <row r="7448" spans="2:2" hidden="1" outlineLevel="2" x14ac:dyDescent="0.25">
      <c r="B7448" t="s">
        <v>355</v>
      </c>
    </row>
    <row r="7449" spans="2:2" hidden="1" outlineLevel="2" x14ac:dyDescent="0.25">
      <c r="B7449" t="s">
        <v>355</v>
      </c>
    </row>
    <row r="7450" spans="2:2" hidden="1" outlineLevel="2" x14ac:dyDescent="0.25">
      <c r="B7450" t="s">
        <v>355</v>
      </c>
    </row>
    <row r="7451" spans="2:2" hidden="1" outlineLevel="2" x14ac:dyDescent="0.25">
      <c r="B7451" t="s">
        <v>355</v>
      </c>
    </row>
    <row r="7452" spans="2:2" hidden="1" outlineLevel="2" x14ac:dyDescent="0.25">
      <c r="B7452" t="s">
        <v>355</v>
      </c>
    </row>
    <row r="7453" spans="2:2" hidden="1" outlineLevel="2" x14ac:dyDescent="0.25">
      <c r="B7453" t="s">
        <v>355</v>
      </c>
    </row>
    <row r="7454" spans="2:2" hidden="1" outlineLevel="2" x14ac:dyDescent="0.25">
      <c r="B7454" t="s">
        <v>355</v>
      </c>
    </row>
    <row r="7455" spans="2:2" hidden="1" outlineLevel="2" x14ac:dyDescent="0.25">
      <c r="B7455" t="s">
        <v>355</v>
      </c>
    </row>
    <row r="7456" spans="2:2" hidden="1" outlineLevel="2" x14ac:dyDescent="0.25">
      <c r="B7456" t="s">
        <v>355</v>
      </c>
    </row>
    <row r="7457" spans="2:2" hidden="1" outlineLevel="2" x14ac:dyDescent="0.25">
      <c r="B7457" t="s">
        <v>355</v>
      </c>
    </row>
    <row r="7458" spans="2:2" hidden="1" outlineLevel="2" x14ac:dyDescent="0.25">
      <c r="B7458" t="s">
        <v>355</v>
      </c>
    </row>
    <row r="7459" spans="2:2" hidden="1" outlineLevel="2" x14ac:dyDescent="0.25">
      <c r="B7459" t="s">
        <v>355</v>
      </c>
    </row>
    <row r="7460" spans="2:2" hidden="1" outlineLevel="2" x14ac:dyDescent="0.25">
      <c r="B7460" t="s">
        <v>355</v>
      </c>
    </row>
    <row r="7461" spans="2:2" hidden="1" outlineLevel="2" x14ac:dyDescent="0.25">
      <c r="B7461" t="s">
        <v>355</v>
      </c>
    </row>
    <row r="7462" spans="2:2" hidden="1" outlineLevel="2" x14ac:dyDescent="0.25">
      <c r="B7462" t="s">
        <v>355</v>
      </c>
    </row>
    <row r="7463" spans="2:2" hidden="1" outlineLevel="2" x14ac:dyDescent="0.25">
      <c r="B7463" t="s">
        <v>355</v>
      </c>
    </row>
    <row r="7464" spans="2:2" hidden="1" outlineLevel="2" x14ac:dyDescent="0.25">
      <c r="B7464" t="s">
        <v>355</v>
      </c>
    </row>
    <row r="7465" spans="2:2" hidden="1" outlineLevel="2" x14ac:dyDescent="0.25">
      <c r="B7465" t="s">
        <v>355</v>
      </c>
    </row>
    <row r="7466" spans="2:2" hidden="1" outlineLevel="2" x14ac:dyDescent="0.25">
      <c r="B7466" t="s">
        <v>355</v>
      </c>
    </row>
    <row r="7467" spans="2:2" hidden="1" outlineLevel="2" x14ac:dyDescent="0.25">
      <c r="B7467" t="s">
        <v>355</v>
      </c>
    </row>
    <row r="7468" spans="2:2" hidden="1" outlineLevel="2" x14ac:dyDescent="0.25">
      <c r="B7468" t="s">
        <v>355</v>
      </c>
    </row>
    <row r="7469" spans="2:2" hidden="1" outlineLevel="2" x14ac:dyDescent="0.25">
      <c r="B7469" t="s">
        <v>355</v>
      </c>
    </row>
    <row r="7470" spans="2:2" hidden="1" outlineLevel="2" x14ac:dyDescent="0.25">
      <c r="B7470" t="s">
        <v>355</v>
      </c>
    </row>
    <row r="7471" spans="2:2" hidden="1" outlineLevel="2" x14ac:dyDescent="0.25">
      <c r="B7471" t="s">
        <v>355</v>
      </c>
    </row>
    <row r="7472" spans="2:2" hidden="1" outlineLevel="2" x14ac:dyDescent="0.25">
      <c r="B7472" t="s">
        <v>355</v>
      </c>
    </row>
    <row r="7473" spans="1:2" hidden="1" outlineLevel="2" x14ac:dyDescent="0.25">
      <c r="B7473" t="s">
        <v>355</v>
      </c>
    </row>
    <row r="7474" spans="1:2" hidden="1" outlineLevel="2" x14ac:dyDescent="0.25">
      <c r="B7474" t="s">
        <v>355</v>
      </c>
    </row>
    <row r="7475" spans="1:2" hidden="1" outlineLevel="2" x14ac:dyDescent="0.25">
      <c r="B7475" t="s">
        <v>355</v>
      </c>
    </row>
    <row r="7476" spans="1:2" hidden="1" outlineLevel="2" x14ac:dyDescent="0.25">
      <c r="B7476" t="s">
        <v>355</v>
      </c>
    </row>
    <row r="7477" spans="1:2" hidden="1" outlineLevel="2" x14ac:dyDescent="0.25">
      <c r="B7477" t="s">
        <v>355</v>
      </c>
    </row>
    <row r="7478" spans="1:2" hidden="1" outlineLevel="2" x14ac:dyDescent="0.25">
      <c r="B7478" t="s">
        <v>355</v>
      </c>
    </row>
    <row r="7479" spans="1:2" outlineLevel="1" collapsed="1" x14ac:dyDescent="0.25">
      <c r="A7479" s="3" t="s">
        <v>22941</v>
      </c>
      <c r="B7479">
        <f>SUBTOTAL(3,B7406:B7478)</f>
        <v>73</v>
      </c>
    </row>
    <row r="7480" spans="1:2" hidden="1" outlineLevel="2" x14ac:dyDescent="0.25">
      <c r="B7480" t="s">
        <v>5308</v>
      </c>
    </row>
    <row r="7481" spans="1:2" outlineLevel="1" collapsed="1" x14ac:dyDescent="0.25">
      <c r="A7481" s="3" t="s">
        <v>22942</v>
      </c>
      <c r="B7481">
        <f>SUBTOTAL(3,B7480:B7480)</f>
        <v>1</v>
      </c>
    </row>
    <row r="7482" spans="1:2" hidden="1" outlineLevel="2" x14ac:dyDescent="0.25">
      <c r="B7482" t="s">
        <v>9452</v>
      </c>
    </row>
    <row r="7483" spans="1:2" outlineLevel="1" collapsed="1" x14ac:dyDescent="0.25">
      <c r="A7483" s="3" t="s">
        <v>22943</v>
      </c>
      <c r="B7483">
        <f>SUBTOTAL(3,B7482:B7482)</f>
        <v>1</v>
      </c>
    </row>
    <row r="7484" spans="1:2" hidden="1" outlineLevel="2" x14ac:dyDescent="0.25">
      <c r="B7484" t="s">
        <v>9001</v>
      </c>
    </row>
    <row r="7485" spans="1:2" outlineLevel="1" collapsed="1" x14ac:dyDescent="0.25">
      <c r="A7485" s="3" t="s">
        <v>22944</v>
      </c>
      <c r="B7485">
        <f>SUBTOTAL(3,B7484:B7484)</f>
        <v>1</v>
      </c>
    </row>
    <row r="7486" spans="1:2" hidden="1" outlineLevel="2" x14ac:dyDescent="0.25">
      <c r="B7486" t="s">
        <v>12733</v>
      </c>
    </row>
    <row r="7487" spans="1:2" outlineLevel="1" collapsed="1" x14ac:dyDescent="0.25">
      <c r="A7487" s="3" t="s">
        <v>22945</v>
      </c>
      <c r="B7487">
        <f>SUBTOTAL(3,B7486:B7486)</f>
        <v>1</v>
      </c>
    </row>
    <row r="7488" spans="1:2" hidden="1" outlineLevel="2" x14ac:dyDescent="0.25">
      <c r="B7488" t="s">
        <v>796</v>
      </c>
    </row>
    <row r="7489" spans="1:2" outlineLevel="1" collapsed="1" x14ac:dyDescent="0.25">
      <c r="A7489" s="3" t="s">
        <v>22946</v>
      </c>
      <c r="B7489">
        <f>SUBTOTAL(3,B7488:B7488)</f>
        <v>1</v>
      </c>
    </row>
    <row r="7490" spans="1:2" hidden="1" outlineLevel="2" x14ac:dyDescent="0.25">
      <c r="B7490" t="s">
        <v>6193</v>
      </c>
    </row>
    <row r="7491" spans="1:2" outlineLevel="1" collapsed="1" x14ac:dyDescent="0.25">
      <c r="A7491" s="3" t="s">
        <v>22947</v>
      </c>
      <c r="B7491">
        <f>SUBTOTAL(3,B7490:B7490)</f>
        <v>1</v>
      </c>
    </row>
    <row r="7492" spans="1:2" hidden="1" outlineLevel="2" x14ac:dyDescent="0.25">
      <c r="B7492" t="s">
        <v>15651</v>
      </c>
    </row>
    <row r="7493" spans="1:2" outlineLevel="1" collapsed="1" x14ac:dyDescent="0.25">
      <c r="A7493" s="3" t="s">
        <v>22948</v>
      </c>
      <c r="B7493">
        <f>SUBTOTAL(3,B7492:B7492)</f>
        <v>1</v>
      </c>
    </row>
    <row r="7494" spans="1:2" hidden="1" outlineLevel="2" x14ac:dyDescent="0.25">
      <c r="B7494" t="s">
        <v>3272</v>
      </c>
    </row>
    <row r="7495" spans="1:2" hidden="1" outlineLevel="2" x14ac:dyDescent="0.25">
      <c r="B7495" t="s">
        <v>3272</v>
      </c>
    </row>
    <row r="7496" spans="1:2" outlineLevel="1" collapsed="1" x14ac:dyDescent="0.25">
      <c r="A7496" s="3" t="s">
        <v>22949</v>
      </c>
      <c r="B7496">
        <f>SUBTOTAL(3,B7494:B7495)</f>
        <v>2</v>
      </c>
    </row>
    <row r="7497" spans="1:2" hidden="1" outlineLevel="2" x14ac:dyDescent="0.25">
      <c r="B7497" t="s">
        <v>9243</v>
      </c>
    </row>
    <row r="7498" spans="1:2" hidden="1" outlineLevel="2" x14ac:dyDescent="0.25">
      <c r="B7498" t="s">
        <v>9243</v>
      </c>
    </row>
    <row r="7499" spans="1:2" hidden="1" outlineLevel="2" x14ac:dyDescent="0.25">
      <c r="B7499" t="s">
        <v>9243</v>
      </c>
    </row>
    <row r="7500" spans="1:2" hidden="1" outlineLevel="2" x14ac:dyDescent="0.25">
      <c r="B7500" t="s">
        <v>9243</v>
      </c>
    </row>
    <row r="7501" spans="1:2" hidden="1" outlineLevel="2" x14ac:dyDescent="0.25">
      <c r="B7501" t="s">
        <v>9243</v>
      </c>
    </row>
    <row r="7502" spans="1:2" hidden="1" outlineLevel="2" x14ac:dyDescent="0.25">
      <c r="B7502" t="s">
        <v>9243</v>
      </c>
    </row>
    <row r="7503" spans="1:2" outlineLevel="1" collapsed="1" x14ac:dyDescent="0.25">
      <c r="A7503" s="3" t="s">
        <v>22950</v>
      </c>
      <c r="B7503">
        <f>SUBTOTAL(3,B7497:B7502)</f>
        <v>6</v>
      </c>
    </row>
    <row r="7504" spans="1:2" hidden="1" outlineLevel="2" x14ac:dyDescent="0.25">
      <c r="B7504" t="s">
        <v>18439</v>
      </c>
    </row>
    <row r="7505" spans="1:2" outlineLevel="1" collapsed="1" x14ac:dyDescent="0.25">
      <c r="A7505" s="3" t="s">
        <v>22951</v>
      </c>
      <c r="B7505">
        <f>SUBTOTAL(3,B7504:B7504)</f>
        <v>1</v>
      </c>
    </row>
    <row r="7506" spans="1:2" hidden="1" outlineLevel="2" x14ac:dyDescent="0.25">
      <c r="B7506" t="s">
        <v>1205</v>
      </c>
    </row>
    <row r="7507" spans="1:2" outlineLevel="1" collapsed="1" x14ac:dyDescent="0.25">
      <c r="A7507" s="3" t="s">
        <v>22952</v>
      </c>
      <c r="B7507">
        <f>SUBTOTAL(3,B7506:B7506)</f>
        <v>1</v>
      </c>
    </row>
    <row r="7508" spans="1:2" hidden="1" outlineLevel="2" x14ac:dyDescent="0.25">
      <c r="B7508" t="s">
        <v>16626</v>
      </c>
    </row>
    <row r="7509" spans="1:2" outlineLevel="1" collapsed="1" x14ac:dyDescent="0.25">
      <c r="A7509" s="3" t="s">
        <v>22953</v>
      </c>
      <c r="B7509">
        <f>SUBTOTAL(3,B7508:B7508)</f>
        <v>1</v>
      </c>
    </row>
    <row r="7510" spans="1:2" hidden="1" outlineLevel="2" x14ac:dyDescent="0.25">
      <c r="B7510" t="s">
        <v>609</v>
      </c>
    </row>
    <row r="7511" spans="1:2" hidden="1" outlineLevel="2" x14ac:dyDescent="0.25">
      <c r="B7511" t="s">
        <v>609</v>
      </c>
    </row>
    <row r="7512" spans="1:2" hidden="1" outlineLevel="2" x14ac:dyDescent="0.25">
      <c r="B7512" t="s">
        <v>609</v>
      </c>
    </row>
    <row r="7513" spans="1:2" hidden="1" outlineLevel="2" x14ac:dyDescent="0.25">
      <c r="B7513" t="s">
        <v>609</v>
      </c>
    </row>
    <row r="7514" spans="1:2" hidden="1" outlineLevel="2" x14ac:dyDescent="0.25">
      <c r="B7514" t="s">
        <v>609</v>
      </c>
    </row>
    <row r="7515" spans="1:2" hidden="1" outlineLevel="2" x14ac:dyDescent="0.25">
      <c r="B7515" t="s">
        <v>609</v>
      </c>
    </row>
    <row r="7516" spans="1:2" outlineLevel="1" collapsed="1" x14ac:dyDescent="0.25">
      <c r="A7516" s="3" t="s">
        <v>22954</v>
      </c>
      <c r="B7516">
        <f>SUBTOTAL(3,B7510:B7515)</f>
        <v>6</v>
      </c>
    </row>
    <row r="7517" spans="1:2" hidden="1" outlineLevel="2" x14ac:dyDescent="0.25">
      <c r="B7517" t="s">
        <v>7073</v>
      </c>
    </row>
    <row r="7518" spans="1:2" hidden="1" outlineLevel="2" x14ac:dyDescent="0.25">
      <c r="B7518" t="s">
        <v>7073</v>
      </c>
    </row>
    <row r="7519" spans="1:2" hidden="1" outlineLevel="2" x14ac:dyDescent="0.25">
      <c r="B7519" t="s">
        <v>7073</v>
      </c>
    </row>
    <row r="7520" spans="1:2" outlineLevel="1" collapsed="1" x14ac:dyDescent="0.25">
      <c r="A7520" s="3" t="s">
        <v>22955</v>
      </c>
      <c r="B7520">
        <f>SUBTOTAL(3,B7517:B7519)</f>
        <v>3</v>
      </c>
    </row>
    <row r="7521" spans="1:2" hidden="1" outlineLevel="2" x14ac:dyDescent="0.25">
      <c r="B7521" t="s">
        <v>15143</v>
      </c>
    </row>
    <row r="7522" spans="1:2" outlineLevel="1" collapsed="1" x14ac:dyDescent="0.25">
      <c r="A7522" s="3" t="s">
        <v>22956</v>
      </c>
      <c r="B7522">
        <f>SUBTOTAL(3,B7521:B7521)</f>
        <v>1</v>
      </c>
    </row>
    <row r="7523" spans="1:2" hidden="1" outlineLevel="2" x14ac:dyDescent="0.25">
      <c r="B7523" t="s">
        <v>8777</v>
      </c>
    </row>
    <row r="7524" spans="1:2" hidden="1" outlineLevel="2" x14ac:dyDescent="0.25">
      <c r="B7524" t="s">
        <v>8777</v>
      </c>
    </row>
    <row r="7525" spans="1:2" hidden="1" outlineLevel="2" x14ac:dyDescent="0.25">
      <c r="B7525" t="s">
        <v>8777</v>
      </c>
    </row>
    <row r="7526" spans="1:2" hidden="1" outlineLevel="2" x14ac:dyDescent="0.25">
      <c r="B7526" t="s">
        <v>8777</v>
      </c>
    </row>
    <row r="7527" spans="1:2" outlineLevel="1" collapsed="1" x14ac:dyDescent="0.25">
      <c r="A7527" s="3" t="s">
        <v>22957</v>
      </c>
      <c r="B7527">
        <f>SUBTOTAL(3,B7523:B7526)</f>
        <v>4</v>
      </c>
    </row>
    <row r="7528" spans="1:2" hidden="1" outlineLevel="2" x14ac:dyDescent="0.25">
      <c r="B7528" t="s">
        <v>316</v>
      </c>
    </row>
    <row r="7529" spans="1:2" hidden="1" outlineLevel="2" x14ac:dyDescent="0.25">
      <c r="B7529" t="s">
        <v>316</v>
      </c>
    </row>
    <row r="7530" spans="1:2" hidden="1" outlineLevel="2" x14ac:dyDescent="0.25">
      <c r="B7530" t="s">
        <v>316</v>
      </c>
    </row>
    <row r="7531" spans="1:2" outlineLevel="1" collapsed="1" x14ac:dyDescent="0.25">
      <c r="A7531" s="3" t="s">
        <v>22958</v>
      </c>
      <c r="B7531">
        <f>SUBTOTAL(3,B7528:B7530)</f>
        <v>3</v>
      </c>
    </row>
    <row r="7532" spans="1:2" hidden="1" outlineLevel="2" x14ac:dyDescent="0.25">
      <c r="B7532" t="s">
        <v>18998</v>
      </c>
    </row>
    <row r="7533" spans="1:2" outlineLevel="1" collapsed="1" x14ac:dyDescent="0.25">
      <c r="A7533" s="3" t="s">
        <v>22959</v>
      </c>
      <c r="B7533">
        <f>SUBTOTAL(3,B7532:B7532)</f>
        <v>1</v>
      </c>
    </row>
    <row r="7534" spans="1:2" hidden="1" outlineLevel="2" x14ac:dyDescent="0.25">
      <c r="B7534" t="s">
        <v>25</v>
      </c>
    </row>
    <row r="7535" spans="1:2" outlineLevel="1" collapsed="1" x14ac:dyDescent="0.25">
      <c r="A7535" s="3" t="s">
        <v>22960</v>
      </c>
      <c r="B7535">
        <f>SUBTOTAL(3,B7534:B7534)</f>
        <v>1</v>
      </c>
    </row>
    <row r="7536" spans="1:2" hidden="1" outlineLevel="2" x14ac:dyDescent="0.25">
      <c r="B7536" t="s">
        <v>15881</v>
      </c>
    </row>
    <row r="7537" spans="1:2" outlineLevel="1" collapsed="1" x14ac:dyDescent="0.25">
      <c r="A7537" s="3" t="s">
        <v>22961</v>
      </c>
      <c r="B7537">
        <f>SUBTOTAL(3,B7536:B7536)</f>
        <v>1</v>
      </c>
    </row>
    <row r="7538" spans="1:2" hidden="1" outlineLevel="2" x14ac:dyDescent="0.25">
      <c r="B7538" t="s">
        <v>11972</v>
      </c>
    </row>
    <row r="7539" spans="1:2" outlineLevel="1" collapsed="1" x14ac:dyDescent="0.25">
      <c r="A7539" s="3" t="s">
        <v>22962</v>
      </c>
      <c r="B7539">
        <f>SUBTOTAL(3,B7538:B7538)</f>
        <v>1</v>
      </c>
    </row>
    <row r="7540" spans="1:2" hidden="1" outlineLevel="2" x14ac:dyDescent="0.25">
      <c r="B7540" t="s">
        <v>1147</v>
      </c>
    </row>
    <row r="7541" spans="1:2" hidden="1" outlineLevel="2" x14ac:dyDescent="0.25">
      <c r="B7541" t="s">
        <v>1147</v>
      </c>
    </row>
    <row r="7542" spans="1:2" outlineLevel="1" collapsed="1" x14ac:dyDescent="0.25">
      <c r="A7542" s="3" t="s">
        <v>22963</v>
      </c>
      <c r="B7542">
        <f>SUBTOTAL(3,B7540:B7541)</f>
        <v>2</v>
      </c>
    </row>
    <row r="7543" spans="1:2" hidden="1" outlineLevel="2" x14ac:dyDescent="0.25">
      <c r="B7543" t="s">
        <v>2123</v>
      </c>
    </row>
    <row r="7544" spans="1:2" hidden="1" outlineLevel="2" x14ac:dyDescent="0.25">
      <c r="B7544" t="s">
        <v>2123</v>
      </c>
    </row>
    <row r="7545" spans="1:2" outlineLevel="1" collapsed="1" x14ac:dyDescent="0.25">
      <c r="A7545" s="3" t="s">
        <v>22964</v>
      </c>
      <c r="B7545">
        <f>SUBTOTAL(3,B7543:B7544)</f>
        <v>2</v>
      </c>
    </row>
    <row r="7546" spans="1:2" hidden="1" outlineLevel="2" x14ac:dyDescent="0.25">
      <c r="B7546" t="s">
        <v>11611</v>
      </c>
    </row>
    <row r="7547" spans="1:2" hidden="1" outlineLevel="2" x14ac:dyDescent="0.25">
      <c r="B7547" t="s">
        <v>11611</v>
      </c>
    </row>
    <row r="7548" spans="1:2" outlineLevel="1" collapsed="1" x14ac:dyDescent="0.25">
      <c r="A7548" s="3" t="s">
        <v>22965</v>
      </c>
      <c r="B7548">
        <f>SUBTOTAL(3,B7546:B7547)</f>
        <v>2</v>
      </c>
    </row>
    <row r="7549" spans="1:2" hidden="1" outlineLevel="2" x14ac:dyDescent="0.25">
      <c r="B7549" t="s">
        <v>18142</v>
      </c>
    </row>
    <row r="7550" spans="1:2" outlineLevel="1" collapsed="1" x14ac:dyDescent="0.25">
      <c r="A7550" s="3" t="s">
        <v>22966</v>
      </c>
      <c r="B7550">
        <f>SUBTOTAL(3,B7549:B7549)</f>
        <v>1</v>
      </c>
    </row>
    <row r="7551" spans="1:2" hidden="1" outlineLevel="2" x14ac:dyDescent="0.25">
      <c r="B7551" t="s">
        <v>20859</v>
      </c>
    </row>
    <row r="7552" spans="1:2" outlineLevel="1" collapsed="1" x14ac:dyDescent="0.25">
      <c r="A7552" s="3" t="s">
        <v>22967</v>
      </c>
      <c r="B7552">
        <f>SUBTOTAL(3,B7551:B7551)</f>
        <v>1</v>
      </c>
    </row>
    <row r="7553" spans="1:2" hidden="1" outlineLevel="2" x14ac:dyDescent="0.25">
      <c r="B7553" t="s">
        <v>2404</v>
      </c>
    </row>
    <row r="7554" spans="1:2" outlineLevel="1" collapsed="1" x14ac:dyDescent="0.25">
      <c r="A7554" s="3" t="s">
        <v>22968</v>
      </c>
      <c r="B7554">
        <f>SUBTOTAL(3,B7553:B7553)</f>
        <v>1</v>
      </c>
    </row>
    <row r="7555" spans="1:2" hidden="1" outlineLevel="2" x14ac:dyDescent="0.25">
      <c r="B7555" t="s">
        <v>4889</v>
      </c>
    </row>
    <row r="7556" spans="1:2" hidden="1" outlineLevel="2" x14ac:dyDescent="0.25">
      <c r="B7556" t="s">
        <v>4889</v>
      </c>
    </row>
    <row r="7557" spans="1:2" hidden="1" outlineLevel="2" x14ac:dyDescent="0.25">
      <c r="B7557" t="s">
        <v>4889</v>
      </c>
    </row>
    <row r="7558" spans="1:2" hidden="1" outlineLevel="2" x14ac:dyDescent="0.25">
      <c r="B7558" t="s">
        <v>4889</v>
      </c>
    </row>
    <row r="7559" spans="1:2" outlineLevel="1" collapsed="1" x14ac:dyDescent="0.25">
      <c r="A7559" s="3" t="s">
        <v>22969</v>
      </c>
      <c r="B7559">
        <f>SUBTOTAL(3,B7555:B7558)</f>
        <v>4</v>
      </c>
    </row>
    <row r="7560" spans="1:2" hidden="1" outlineLevel="2" x14ac:dyDescent="0.25">
      <c r="B7560" t="s">
        <v>13155</v>
      </c>
    </row>
    <row r="7561" spans="1:2" outlineLevel="1" collapsed="1" x14ac:dyDescent="0.25">
      <c r="A7561" s="3" t="s">
        <v>22970</v>
      </c>
      <c r="B7561">
        <f>SUBTOTAL(3,B7560:B7560)</f>
        <v>1</v>
      </c>
    </row>
    <row r="7562" spans="1:2" hidden="1" outlineLevel="2" x14ac:dyDescent="0.25">
      <c r="B7562" t="s">
        <v>13923</v>
      </c>
    </row>
    <row r="7563" spans="1:2" outlineLevel="1" collapsed="1" x14ac:dyDescent="0.25">
      <c r="A7563" s="3" t="s">
        <v>22971</v>
      </c>
      <c r="B7563">
        <f>SUBTOTAL(3,B7562:B7562)</f>
        <v>1</v>
      </c>
    </row>
    <row r="7564" spans="1:2" hidden="1" outlineLevel="2" x14ac:dyDescent="0.25">
      <c r="B7564" t="s">
        <v>441</v>
      </c>
    </row>
    <row r="7565" spans="1:2" hidden="1" outlineLevel="2" x14ac:dyDescent="0.25">
      <c r="B7565" t="s">
        <v>441</v>
      </c>
    </row>
    <row r="7566" spans="1:2" hidden="1" outlineLevel="2" x14ac:dyDescent="0.25">
      <c r="B7566" t="s">
        <v>441</v>
      </c>
    </row>
    <row r="7567" spans="1:2" hidden="1" outlineLevel="2" x14ac:dyDescent="0.25">
      <c r="B7567" t="s">
        <v>441</v>
      </c>
    </row>
    <row r="7568" spans="1:2" hidden="1" outlineLevel="2" x14ac:dyDescent="0.25">
      <c r="B7568" t="s">
        <v>441</v>
      </c>
    </row>
    <row r="7569" spans="1:2" hidden="1" outlineLevel="2" x14ac:dyDescent="0.25">
      <c r="B7569" t="s">
        <v>441</v>
      </c>
    </row>
    <row r="7570" spans="1:2" hidden="1" outlineLevel="2" x14ac:dyDescent="0.25">
      <c r="B7570" t="s">
        <v>441</v>
      </c>
    </row>
    <row r="7571" spans="1:2" hidden="1" outlineLevel="2" x14ac:dyDescent="0.25">
      <c r="B7571" t="s">
        <v>441</v>
      </c>
    </row>
    <row r="7572" spans="1:2" hidden="1" outlineLevel="2" x14ac:dyDescent="0.25">
      <c r="B7572" t="s">
        <v>441</v>
      </c>
    </row>
    <row r="7573" spans="1:2" outlineLevel="1" collapsed="1" x14ac:dyDescent="0.25">
      <c r="A7573" s="3" t="s">
        <v>22972</v>
      </c>
      <c r="B7573">
        <f>SUBTOTAL(3,B7564:B7572)</f>
        <v>9</v>
      </c>
    </row>
    <row r="7574" spans="1:2" hidden="1" outlineLevel="2" x14ac:dyDescent="0.25">
      <c r="B7574" t="s">
        <v>19040</v>
      </c>
    </row>
    <row r="7575" spans="1:2" outlineLevel="1" collapsed="1" x14ac:dyDescent="0.25">
      <c r="A7575" s="3" t="s">
        <v>22973</v>
      </c>
      <c r="B7575">
        <f>SUBTOTAL(3,B7574:B7574)</f>
        <v>1</v>
      </c>
    </row>
    <row r="7576" spans="1:2" hidden="1" outlineLevel="2" x14ac:dyDescent="0.25">
      <c r="B7576" t="s">
        <v>5187</v>
      </c>
    </row>
    <row r="7577" spans="1:2" hidden="1" outlineLevel="2" x14ac:dyDescent="0.25">
      <c r="B7577" t="s">
        <v>5187</v>
      </c>
    </row>
    <row r="7578" spans="1:2" outlineLevel="1" collapsed="1" x14ac:dyDescent="0.25">
      <c r="A7578" s="3" t="s">
        <v>22974</v>
      </c>
      <c r="B7578">
        <f>SUBTOTAL(3,B7576:B7577)</f>
        <v>2</v>
      </c>
    </row>
    <row r="7579" spans="1:2" hidden="1" outlineLevel="2" x14ac:dyDescent="0.25">
      <c r="B7579" t="s">
        <v>20747</v>
      </c>
    </row>
    <row r="7580" spans="1:2" outlineLevel="1" collapsed="1" x14ac:dyDescent="0.25">
      <c r="A7580" s="3" t="s">
        <v>22975</v>
      </c>
      <c r="B7580">
        <f>SUBTOTAL(3,B7579:B7579)</f>
        <v>1</v>
      </c>
    </row>
    <row r="7581" spans="1:2" hidden="1" outlineLevel="2" x14ac:dyDescent="0.25">
      <c r="B7581" t="s">
        <v>2347</v>
      </c>
    </row>
    <row r="7582" spans="1:2" outlineLevel="1" collapsed="1" x14ac:dyDescent="0.25">
      <c r="A7582" s="3" t="s">
        <v>22976</v>
      </c>
      <c r="B7582">
        <f>SUBTOTAL(3,B7581:B7581)</f>
        <v>1</v>
      </c>
    </row>
    <row r="7583" spans="1:2" hidden="1" outlineLevel="2" x14ac:dyDescent="0.25">
      <c r="B7583" t="s">
        <v>14643</v>
      </c>
    </row>
    <row r="7584" spans="1:2" hidden="1" outlineLevel="2" x14ac:dyDescent="0.25">
      <c r="B7584" t="s">
        <v>14643</v>
      </c>
    </row>
    <row r="7585" spans="1:2" outlineLevel="1" collapsed="1" x14ac:dyDescent="0.25">
      <c r="A7585" s="3" t="s">
        <v>22977</v>
      </c>
      <c r="B7585">
        <f>SUBTOTAL(3,B7583:B7584)</f>
        <v>2</v>
      </c>
    </row>
    <row r="7586" spans="1:2" hidden="1" outlineLevel="2" x14ac:dyDescent="0.25">
      <c r="B7586" t="s">
        <v>17582</v>
      </c>
    </row>
    <row r="7587" spans="1:2" outlineLevel="1" collapsed="1" x14ac:dyDescent="0.25">
      <c r="A7587" s="3" t="s">
        <v>22978</v>
      </c>
      <c r="B7587">
        <f>SUBTOTAL(3,B7586:B7586)</f>
        <v>1</v>
      </c>
    </row>
    <row r="7588" spans="1:2" hidden="1" outlineLevel="2" x14ac:dyDescent="0.25">
      <c r="B7588" t="s">
        <v>2144</v>
      </c>
    </row>
    <row r="7589" spans="1:2" outlineLevel="1" collapsed="1" x14ac:dyDescent="0.25">
      <c r="A7589" s="3" t="s">
        <v>22979</v>
      </c>
      <c r="B7589">
        <f>SUBTOTAL(3,B7588:B7588)</f>
        <v>1</v>
      </c>
    </row>
    <row r="7590" spans="1:2" hidden="1" outlineLevel="2" x14ac:dyDescent="0.25">
      <c r="B7590" t="s">
        <v>13025</v>
      </c>
    </row>
    <row r="7591" spans="1:2" hidden="1" outlineLevel="2" x14ac:dyDescent="0.25">
      <c r="B7591" t="s">
        <v>13025</v>
      </c>
    </row>
    <row r="7592" spans="1:2" outlineLevel="1" collapsed="1" x14ac:dyDescent="0.25">
      <c r="A7592" s="3" t="s">
        <v>22980</v>
      </c>
      <c r="B7592">
        <f>SUBTOTAL(3,B7590:B7591)</f>
        <v>2</v>
      </c>
    </row>
    <row r="7593" spans="1:2" hidden="1" outlineLevel="2" x14ac:dyDescent="0.25">
      <c r="B7593" t="s">
        <v>7809</v>
      </c>
    </row>
    <row r="7594" spans="1:2" outlineLevel="1" collapsed="1" x14ac:dyDescent="0.25">
      <c r="A7594" s="3" t="s">
        <v>22981</v>
      </c>
      <c r="B7594">
        <f>SUBTOTAL(3,B7593:B7593)</f>
        <v>1</v>
      </c>
    </row>
    <row r="7595" spans="1:2" hidden="1" outlineLevel="2" x14ac:dyDescent="0.25">
      <c r="B7595" t="s">
        <v>936</v>
      </c>
    </row>
    <row r="7596" spans="1:2" hidden="1" outlineLevel="2" x14ac:dyDescent="0.25">
      <c r="B7596" t="s">
        <v>936</v>
      </c>
    </row>
    <row r="7597" spans="1:2" hidden="1" outlineLevel="2" x14ac:dyDescent="0.25">
      <c r="B7597" t="s">
        <v>936</v>
      </c>
    </row>
    <row r="7598" spans="1:2" hidden="1" outlineLevel="2" x14ac:dyDescent="0.25">
      <c r="B7598" t="s">
        <v>936</v>
      </c>
    </row>
    <row r="7599" spans="1:2" hidden="1" outlineLevel="2" x14ac:dyDescent="0.25">
      <c r="B7599" t="s">
        <v>936</v>
      </c>
    </row>
    <row r="7600" spans="1:2" hidden="1" outlineLevel="2" x14ac:dyDescent="0.25">
      <c r="B7600" t="s">
        <v>936</v>
      </c>
    </row>
    <row r="7601" spans="1:2" hidden="1" outlineLevel="2" x14ac:dyDescent="0.25">
      <c r="B7601" t="s">
        <v>936</v>
      </c>
    </row>
    <row r="7602" spans="1:2" hidden="1" outlineLevel="2" x14ac:dyDescent="0.25">
      <c r="B7602" t="s">
        <v>936</v>
      </c>
    </row>
    <row r="7603" spans="1:2" hidden="1" outlineLevel="2" x14ac:dyDescent="0.25">
      <c r="B7603" t="s">
        <v>936</v>
      </c>
    </row>
    <row r="7604" spans="1:2" hidden="1" outlineLevel="2" x14ac:dyDescent="0.25">
      <c r="B7604" t="s">
        <v>936</v>
      </c>
    </row>
    <row r="7605" spans="1:2" hidden="1" outlineLevel="2" x14ac:dyDescent="0.25">
      <c r="B7605" t="s">
        <v>936</v>
      </c>
    </row>
    <row r="7606" spans="1:2" hidden="1" outlineLevel="2" x14ac:dyDescent="0.25">
      <c r="B7606" t="s">
        <v>936</v>
      </c>
    </row>
    <row r="7607" spans="1:2" outlineLevel="1" collapsed="1" x14ac:dyDescent="0.25">
      <c r="A7607" s="3" t="s">
        <v>22982</v>
      </c>
      <c r="B7607">
        <f>SUBTOTAL(3,B7595:B7606)</f>
        <v>12</v>
      </c>
    </row>
    <row r="7608" spans="1:2" hidden="1" outlineLevel="2" x14ac:dyDescent="0.25">
      <c r="B7608" t="s">
        <v>2770</v>
      </c>
    </row>
    <row r="7609" spans="1:2" outlineLevel="1" collapsed="1" x14ac:dyDescent="0.25">
      <c r="A7609" s="3" t="s">
        <v>22983</v>
      </c>
      <c r="B7609">
        <f>SUBTOTAL(3,B7608:B7608)</f>
        <v>1</v>
      </c>
    </row>
    <row r="7610" spans="1:2" hidden="1" outlineLevel="2" x14ac:dyDescent="0.25">
      <c r="B7610" t="s">
        <v>11478</v>
      </c>
    </row>
    <row r="7611" spans="1:2" hidden="1" outlineLevel="2" x14ac:dyDescent="0.25">
      <c r="B7611" t="s">
        <v>11478</v>
      </c>
    </row>
    <row r="7612" spans="1:2" hidden="1" outlineLevel="2" x14ac:dyDescent="0.25">
      <c r="B7612" t="s">
        <v>11478</v>
      </c>
    </row>
    <row r="7613" spans="1:2" outlineLevel="1" collapsed="1" x14ac:dyDescent="0.25">
      <c r="A7613" s="3" t="s">
        <v>22984</v>
      </c>
      <c r="B7613">
        <f>SUBTOTAL(3,B7610:B7612)</f>
        <v>3</v>
      </c>
    </row>
    <row r="7614" spans="1:2" hidden="1" outlineLevel="2" x14ac:dyDescent="0.25">
      <c r="B7614" t="s">
        <v>13721</v>
      </c>
    </row>
    <row r="7615" spans="1:2" hidden="1" outlineLevel="2" x14ac:dyDescent="0.25">
      <c r="B7615" t="s">
        <v>13721</v>
      </c>
    </row>
    <row r="7616" spans="1:2" hidden="1" outlineLevel="2" x14ac:dyDescent="0.25">
      <c r="B7616" t="s">
        <v>13721</v>
      </c>
    </row>
    <row r="7617" spans="1:2" outlineLevel="1" collapsed="1" x14ac:dyDescent="0.25">
      <c r="A7617" s="3" t="s">
        <v>22985</v>
      </c>
      <c r="B7617">
        <f>SUBTOTAL(3,B7614:B7616)</f>
        <v>3</v>
      </c>
    </row>
    <row r="7618" spans="1:2" hidden="1" outlineLevel="2" x14ac:dyDescent="0.25">
      <c r="B7618" t="s">
        <v>20589</v>
      </c>
    </row>
    <row r="7619" spans="1:2" outlineLevel="1" collapsed="1" x14ac:dyDescent="0.25">
      <c r="A7619" s="3" t="s">
        <v>22986</v>
      </c>
      <c r="B7619">
        <f>SUBTOTAL(3,B7618:B7618)</f>
        <v>1</v>
      </c>
    </row>
    <row r="7620" spans="1:2" hidden="1" outlineLevel="2" x14ac:dyDescent="0.25">
      <c r="B7620" t="s">
        <v>4928</v>
      </c>
    </row>
    <row r="7621" spans="1:2" outlineLevel="1" collapsed="1" x14ac:dyDescent="0.25">
      <c r="A7621" s="3" t="s">
        <v>22987</v>
      </c>
      <c r="B7621">
        <f>SUBTOTAL(3,B7620:B7620)</f>
        <v>1</v>
      </c>
    </row>
    <row r="7622" spans="1:2" hidden="1" outlineLevel="2" x14ac:dyDescent="0.25">
      <c r="B7622" t="s">
        <v>9370</v>
      </c>
    </row>
    <row r="7623" spans="1:2" hidden="1" outlineLevel="2" x14ac:dyDescent="0.25">
      <c r="B7623" t="s">
        <v>9370</v>
      </c>
    </row>
    <row r="7624" spans="1:2" outlineLevel="1" collapsed="1" x14ac:dyDescent="0.25">
      <c r="A7624" s="3" t="s">
        <v>22988</v>
      </c>
      <c r="B7624">
        <f>SUBTOTAL(3,B7622:B7623)</f>
        <v>2</v>
      </c>
    </row>
    <row r="7625" spans="1:2" hidden="1" outlineLevel="2" x14ac:dyDescent="0.25">
      <c r="B7625" t="s">
        <v>2675</v>
      </c>
    </row>
    <row r="7626" spans="1:2" hidden="1" outlineLevel="2" x14ac:dyDescent="0.25">
      <c r="B7626" t="s">
        <v>2675</v>
      </c>
    </row>
    <row r="7627" spans="1:2" hidden="1" outlineLevel="2" x14ac:dyDescent="0.25">
      <c r="B7627" t="s">
        <v>2675</v>
      </c>
    </row>
    <row r="7628" spans="1:2" hidden="1" outlineLevel="2" x14ac:dyDescent="0.25">
      <c r="B7628" t="s">
        <v>2675</v>
      </c>
    </row>
    <row r="7629" spans="1:2" hidden="1" outlineLevel="2" x14ac:dyDescent="0.25">
      <c r="B7629" t="s">
        <v>2675</v>
      </c>
    </row>
    <row r="7630" spans="1:2" hidden="1" outlineLevel="2" x14ac:dyDescent="0.25">
      <c r="B7630" t="s">
        <v>2675</v>
      </c>
    </row>
    <row r="7631" spans="1:2" hidden="1" outlineLevel="2" x14ac:dyDescent="0.25">
      <c r="B7631" t="s">
        <v>2675</v>
      </c>
    </row>
    <row r="7632" spans="1:2" hidden="1" outlineLevel="2" x14ac:dyDescent="0.25">
      <c r="B7632" t="s">
        <v>2675</v>
      </c>
    </row>
    <row r="7633" spans="1:2" hidden="1" outlineLevel="2" x14ac:dyDescent="0.25">
      <c r="B7633" t="s">
        <v>2675</v>
      </c>
    </row>
    <row r="7634" spans="1:2" hidden="1" outlineLevel="2" x14ac:dyDescent="0.25">
      <c r="B7634" t="s">
        <v>2675</v>
      </c>
    </row>
    <row r="7635" spans="1:2" hidden="1" outlineLevel="2" x14ac:dyDescent="0.25">
      <c r="B7635" t="s">
        <v>2675</v>
      </c>
    </row>
    <row r="7636" spans="1:2" outlineLevel="1" collapsed="1" x14ac:dyDescent="0.25">
      <c r="A7636" s="3" t="s">
        <v>22989</v>
      </c>
      <c r="B7636">
        <f>SUBTOTAL(3,B7625:B7635)</f>
        <v>11</v>
      </c>
    </row>
    <row r="7637" spans="1:2" hidden="1" outlineLevel="2" x14ac:dyDescent="0.25">
      <c r="B7637" t="s">
        <v>16998</v>
      </c>
    </row>
    <row r="7638" spans="1:2" hidden="1" outlineLevel="2" x14ac:dyDescent="0.25">
      <c r="B7638" t="s">
        <v>16998</v>
      </c>
    </row>
    <row r="7639" spans="1:2" outlineLevel="1" collapsed="1" x14ac:dyDescent="0.25">
      <c r="A7639" s="3" t="s">
        <v>22990</v>
      </c>
      <c r="B7639">
        <f>SUBTOTAL(3,B7637:B7638)</f>
        <v>2</v>
      </c>
    </row>
    <row r="7640" spans="1:2" hidden="1" outlineLevel="2" x14ac:dyDescent="0.25">
      <c r="B7640" t="s">
        <v>3174</v>
      </c>
    </row>
    <row r="7641" spans="1:2" hidden="1" outlineLevel="2" x14ac:dyDescent="0.25">
      <c r="B7641" t="s">
        <v>3174</v>
      </c>
    </row>
    <row r="7642" spans="1:2" outlineLevel="1" collapsed="1" x14ac:dyDescent="0.25">
      <c r="A7642" s="3" t="s">
        <v>22991</v>
      </c>
      <c r="B7642">
        <f>SUBTOTAL(3,B7640:B7641)</f>
        <v>2</v>
      </c>
    </row>
    <row r="7643" spans="1:2" hidden="1" outlineLevel="2" x14ac:dyDescent="0.25">
      <c r="B7643" t="s">
        <v>19059</v>
      </c>
    </row>
    <row r="7644" spans="1:2" outlineLevel="1" collapsed="1" x14ac:dyDescent="0.25">
      <c r="A7644" s="3" t="s">
        <v>22992</v>
      </c>
      <c r="B7644">
        <f>SUBTOTAL(3,B7643:B7643)</f>
        <v>1</v>
      </c>
    </row>
    <row r="7645" spans="1:2" hidden="1" outlineLevel="2" x14ac:dyDescent="0.25">
      <c r="B7645" t="s">
        <v>5020</v>
      </c>
    </row>
    <row r="7646" spans="1:2" outlineLevel="1" collapsed="1" x14ac:dyDescent="0.25">
      <c r="A7646" s="3" t="s">
        <v>22993</v>
      </c>
      <c r="B7646">
        <f>SUBTOTAL(3,B7645:B7645)</f>
        <v>1</v>
      </c>
    </row>
    <row r="7647" spans="1:2" hidden="1" outlineLevel="2" x14ac:dyDescent="0.25">
      <c r="B7647" t="s">
        <v>1104</v>
      </c>
    </row>
    <row r="7648" spans="1:2" hidden="1" outlineLevel="2" x14ac:dyDescent="0.25">
      <c r="B7648" t="s">
        <v>1104</v>
      </c>
    </row>
    <row r="7649" spans="2:2" hidden="1" outlineLevel="2" x14ac:dyDescent="0.25">
      <c r="B7649" t="s">
        <v>1104</v>
      </c>
    </row>
    <row r="7650" spans="2:2" hidden="1" outlineLevel="2" x14ac:dyDescent="0.25">
      <c r="B7650" t="s">
        <v>1104</v>
      </c>
    </row>
    <row r="7651" spans="2:2" hidden="1" outlineLevel="2" x14ac:dyDescent="0.25">
      <c r="B7651" t="s">
        <v>1104</v>
      </c>
    </row>
    <row r="7652" spans="2:2" hidden="1" outlineLevel="2" x14ac:dyDescent="0.25">
      <c r="B7652" t="s">
        <v>1104</v>
      </c>
    </row>
    <row r="7653" spans="2:2" hidden="1" outlineLevel="2" x14ac:dyDescent="0.25">
      <c r="B7653" t="s">
        <v>1104</v>
      </c>
    </row>
    <row r="7654" spans="2:2" hidden="1" outlineLevel="2" x14ac:dyDescent="0.25">
      <c r="B7654" t="s">
        <v>1104</v>
      </c>
    </row>
    <row r="7655" spans="2:2" hidden="1" outlineLevel="2" x14ac:dyDescent="0.25">
      <c r="B7655" t="s">
        <v>1104</v>
      </c>
    </row>
    <row r="7656" spans="2:2" hidden="1" outlineLevel="2" x14ac:dyDescent="0.25">
      <c r="B7656" t="s">
        <v>1104</v>
      </c>
    </row>
    <row r="7657" spans="2:2" hidden="1" outlineLevel="2" x14ac:dyDescent="0.25">
      <c r="B7657" t="s">
        <v>1104</v>
      </c>
    </row>
    <row r="7658" spans="2:2" hidden="1" outlineLevel="2" x14ac:dyDescent="0.25">
      <c r="B7658" t="s">
        <v>1104</v>
      </c>
    </row>
    <row r="7659" spans="2:2" hidden="1" outlineLevel="2" x14ac:dyDescent="0.25">
      <c r="B7659" t="s">
        <v>1104</v>
      </c>
    </row>
    <row r="7660" spans="2:2" hidden="1" outlineLevel="2" x14ac:dyDescent="0.25">
      <c r="B7660" t="s">
        <v>1104</v>
      </c>
    </row>
    <row r="7661" spans="2:2" hidden="1" outlineLevel="2" x14ac:dyDescent="0.25">
      <c r="B7661" t="s">
        <v>1104</v>
      </c>
    </row>
    <row r="7662" spans="2:2" hidden="1" outlineLevel="2" x14ac:dyDescent="0.25">
      <c r="B7662" t="s">
        <v>1104</v>
      </c>
    </row>
    <row r="7663" spans="2:2" hidden="1" outlineLevel="2" x14ac:dyDescent="0.25">
      <c r="B7663" t="s">
        <v>1104</v>
      </c>
    </row>
    <row r="7664" spans="2:2" hidden="1" outlineLevel="2" x14ac:dyDescent="0.25">
      <c r="B7664" t="s">
        <v>1104</v>
      </c>
    </row>
    <row r="7665" spans="1:2" hidden="1" outlineLevel="2" x14ac:dyDescent="0.25">
      <c r="B7665" t="s">
        <v>1104</v>
      </c>
    </row>
    <row r="7666" spans="1:2" hidden="1" outlineLevel="2" x14ac:dyDescent="0.25">
      <c r="B7666" t="s">
        <v>1104</v>
      </c>
    </row>
    <row r="7667" spans="1:2" outlineLevel="1" collapsed="1" x14ac:dyDescent="0.25">
      <c r="A7667" s="3" t="s">
        <v>22994</v>
      </c>
      <c r="B7667">
        <f>SUBTOTAL(3,B7647:B7666)</f>
        <v>20</v>
      </c>
    </row>
    <row r="7668" spans="1:2" hidden="1" outlineLevel="2" x14ac:dyDescent="0.25">
      <c r="B7668" t="s">
        <v>7822</v>
      </c>
    </row>
    <row r="7669" spans="1:2" hidden="1" outlineLevel="2" x14ac:dyDescent="0.25">
      <c r="B7669" t="s">
        <v>7822</v>
      </c>
    </row>
    <row r="7670" spans="1:2" hidden="1" outlineLevel="2" x14ac:dyDescent="0.25">
      <c r="B7670" t="s">
        <v>7822</v>
      </c>
    </row>
    <row r="7671" spans="1:2" hidden="1" outlineLevel="2" x14ac:dyDescent="0.25">
      <c r="B7671" t="s">
        <v>7822</v>
      </c>
    </row>
    <row r="7672" spans="1:2" hidden="1" outlineLevel="2" x14ac:dyDescent="0.25">
      <c r="B7672" t="s">
        <v>7822</v>
      </c>
    </row>
    <row r="7673" spans="1:2" outlineLevel="1" collapsed="1" x14ac:dyDescent="0.25">
      <c r="A7673" s="3" t="s">
        <v>22995</v>
      </c>
      <c r="B7673">
        <f>SUBTOTAL(3,B7668:B7672)</f>
        <v>5</v>
      </c>
    </row>
    <row r="7674" spans="1:2" hidden="1" outlineLevel="2" x14ac:dyDescent="0.25">
      <c r="B7674" t="s">
        <v>2597</v>
      </c>
    </row>
    <row r="7675" spans="1:2" hidden="1" outlineLevel="2" x14ac:dyDescent="0.25">
      <c r="B7675" t="s">
        <v>2597</v>
      </c>
    </row>
    <row r="7676" spans="1:2" hidden="1" outlineLevel="2" x14ac:dyDescent="0.25">
      <c r="B7676" t="s">
        <v>2597</v>
      </c>
    </row>
    <row r="7677" spans="1:2" hidden="1" outlineLevel="2" x14ac:dyDescent="0.25">
      <c r="B7677" t="s">
        <v>2597</v>
      </c>
    </row>
    <row r="7678" spans="1:2" outlineLevel="1" collapsed="1" x14ac:dyDescent="0.25">
      <c r="A7678" s="3" t="s">
        <v>22996</v>
      </c>
      <c r="B7678">
        <f>SUBTOTAL(3,B7674:B7677)</f>
        <v>4</v>
      </c>
    </row>
    <row r="7679" spans="1:2" hidden="1" outlineLevel="2" x14ac:dyDescent="0.25">
      <c r="B7679" t="s">
        <v>3571</v>
      </c>
    </row>
    <row r="7680" spans="1:2" hidden="1" outlineLevel="2" x14ac:dyDescent="0.25">
      <c r="B7680" t="s">
        <v>3571</v>
      </c>
    </row>
    <row r="7681" spans="1:2" outlineLevel="1" collapsed="1" x14ac:dyDescent="0.25">
      <c r="A7681" s="3" t="s">
        <v>22997</v>
      </c>
      <c r="B7681">
        <f>SUBTOTAL(3,B7679:B7680)</f>
        <v>2</v>
      </c>
    </row>
    <row r="7682" spans="1:2" hidden="1" outlineLevel="2" x14ac:dyDescent="0.25">
      <c r="B7682" t="s">
        <v>5564</v>
      </c>
    </row>
    <row r="7683" spans="1:2" outlineLevel="1" collapsed="1" x14ac:dyDescent="0.25">
      <c r="A7683" s="3" t="s">
        <v>22998</v>
      </c>
      <c r="B7683">
        <f>SUBTOTAL(3,B7682:B7682)</f>
        <v>1</v>
      </c>
    </row>
    <row r="7684" spans="1:2" hidden="1" outlineLevel="2" x14ac:dyDescent="0.25">
      <c r="B7684" t="s">
        <v>97</v>
      </c>
    </row>
    <row r="7685" spans="1:2" hidden="1" outlineLevel="2" x14ac:dyDescent="0.25">
      <c r="B7685" t="s">
        <v>97</v>
      </c>
    </row>
    <row r="7686" spans="1:2" hidden="1" outlineLevel="2" x14ac:dyDescent="0.25">
      <c r="B7686" t="s">
        <v>97</v>
      </c>
    </row>
    <row r="7687" spans="1:2" hidden="1" outlineLevel="2" x14ac:dyDescent="0.25">
      <c r="B7687" t="s">
        <v>97</v>
      </c>
    </row>
    <row r="7688" spans="1:2" hidden="1" outlineLevel="2" x14ac:dyDescent="0.25">
      <c r="B7688" t="s">
        <v>97</v>
      </c>
    </row>
    <row r="7689" spans="1:2" hidden="1" outlineLevel="2" x14ac:dyDescent="0.25">
      <c r="B7689" t="s">
        <v>97</v>
      </c>
    </row>
    <row r="7690" spans="1:2" hidden="1" outlineLevel="2" x14ac:dyDescent="0.25">
      <c r="B7690" t="s">
        <v>97</v>
      </c>
    </row>
    <row r="7691" spans="1:2" hidden="1" outlineLevel="2" x14ac:dyDescent="0.25">
      <c r="B7691" t="s">
        <v>97</v>
      </c>
    </row>
    <row r="7692" spans="1:2" hidden="1" outlineLevel="2" x14ac:dyDescent="0.25">
      <c r="B7692" t="s">
        <v>97</v>
      </c>
    </row>
    <row r="7693" spans="1:2" hidden="1" outlineLevel="2" x14ac:dyDescent="0.25">
      <c r="B7693" t="s">
        <v>97</v>
      </c>
    </row>
    <row r="7694" spans="1:2" hidden="1" outlineLevel="2" x14ac:dyDescent="0.25">
      <c r="B7694" t="s">
        <v>97</v>
      </c>
    </row>
    <row r="7695" spans="1:2" hidden="1" outlineLevel="2" x14ac:dyDescent="0.25">
      <c r="B7695" t="s">
        <v>97</v>
      </c>
    </row>
    <row r="7696" spans="1:2" hidden="1" outlineLevel="2" x14ac:dyDescent="0.25">
      <c r="B7696" t="s">
        <v>97</v>
      </c>
    </row>
    <row r="7697" spans="1:2" hidden="1" outlineLevel="2" x14ac:dyDescent="0.25">
      <c r="B7697" t="s">
        <v>97</v>
      </c>
    </row>
    <row r="7698" spans="1:2" hidden="1" outlineLevel="2" x14ac:dyDescent="0.25">
      <c r="B7698" t="s">
        <v>97</v>
      </c>
    </row>
    <row r="7699" spans="1:2" hidden="1" outlineLevel="2" x14ac:dyDescent="0.25">
      <c r="B7699" t="s">
        <v>97</v>
      </c>
    </row>
    <row r="7700" spans="1:2" hidden="1" outlineLevel="2" x14ac:dyDescent="0.25">
      <c r="B7700" t="s">
        <v>97</v>
      </c>
    </row>
    <row r="7701" spans="1:2" hidden="1" outlineLevel="2" x14ac:dyDescent="0.25">
      <c r="B7701" t="s">
        <v>97</v>
      </c>
    </row>
    <row r="7702" spans="1:2" hidden="1" outlineLevel="2" x14ac:dyDescent="0.25">
      <c r="B7702" t="s">
        <v>97</v>
      </c>
    </row>
    <row r="7703" spans="1:2" hidden="1" outlineLevel="2" x14ac:dyDescent="0.25">
      <c r="B7703" t="s">
        <v>97</v>
      </c>
    </row>
    <row r="7704" spans="1:2" hidden="1" outlineLevel="2" x14ac:dyDescent="0.25">
      <c r="B7704" t="s">
        <v>97</v>
      </c>
    </row>
    <row r="7705" spans="1:2" hidden="1" outlineLevel="2" x14ac:dyDescent="0.25">
      <c r="B7705" t="s">
        <v>97</v>
      </c>
    </row>
    <row r="7706" spans="1:2" hidden="1" outlineLevel="2" x14ac:dyDescent="0.25">
      <c r="B7706" t="s">
        <v>97</v>
      </c>
    </row>
    <row r="7707" spans="1:2" hidden="1" outlineLevel="2" x14ac:dyDescent="0.25">
      <c r="B7707" t="s">
        <v>97</v>
      </c>
    </row>
    <row r="7708" spans="1:2" outlineLevel="1" collapsed="1" x14ac:dyDescent="0.25">
      <c r="A7708" s="3" t="s">
        <v>22999</v>
      </c>
      <c r="B7708">
        <f>SUBTOTAL(3,B7684:B7707)</f>
        <v>24</v>
      </c>
    </row>
    <row r="7709" spans="1:2" hidden="1" outlineLevel="2" x14ac:dyDescent="0.25">
      <c r="B7709" t="s">
        <v>1317</v>
      </c>
    </row>
    <row r="7710" spans="1:2" hidden="1" outlineLevel="2" x14ac:dyDescent="0.25">
      <c r="B7710" t="s">
        <v>1317</v>
      </c>
    </row>
    <row r="7711" spans="1:2" hidden="1" outlineLevel="2" x14ac:dyDescent="0.25">
      <c r="B7711" t="s">
        <v>1317</v>
      </c>
    </row>
    <row r="7712" spans="1:2" outlineLevel="1" collapsed="1" x14ac:dyDescent="0.25">
      <c r="A7712" s="3" t="s">
        <v>23000</v>
      </c>
      <c r="B7712">
        <f>SUBTOTAL(3,B7709:B7711)</f>
        <v>3</v>
      </c>
    </row>
    <row r="7713" spans="1:2" hidden="1" outlineLevel="2" x14ac:dyDescent="0.25">
      <c r="B7713" t="s">
        <v>8262</v>
      </c>
    </row>
    <row r="7714" spans="1:2" outlineLevel="1" collapsed="1" x14ac:dyDescent="0.25">
      <c r="A7714" s="3" t="s">
        <v>23001</v>
      </c>
      <c r="B7714">
        <f>SUBTOTAL(3,B7713:B7713)</f>
        <v>1</v>
      </c>
    </row>
    <row r="7715" spans="1:2" hidden="1" outlineLevel="2" x14ac:dyDescent="0.25">
      <c r="B7715" t="s">
        <v>5625</v>
      </c>
    </row>
    <row r="7716" spans="1:2" hidden="1" outlineLevel="2" x14ac:dyDescent="0.25">
      <c r="B7716" t="s">
        <v>5625</v>
      </c>
    </row>
    <row r="7717" spans="1:2" outlineLevel="1" collapsed="1" x14ac:dyDescent="0.25">
      <c r="A7717" s="3" t="s">
        <v>23002</v>
      </c>
      <c r="B7717">
        <f>SUBTOTAL(3,B7715:B7716)</f>
        <v>2</v>
      </c>
    </row>
    <row r="7718" spans="1:2" hidden="1" outlineLevel="2" x14ac:dyDescent="0.25">
      <c r="B7718" t="s">
        <v>2494</v>
      </c>
    </row>
    <row r="7719" spans="1:2" outlineLevel="1" collapsed="1" x14ac:dyDescent="0.25">
      <c r="A7719" s="3" t="s">
        <v>23003</v>
      </c>
      <c r="B7719">
        <f>SUBTOTAL(3,B7718:B7718)</f>
        <v>1</v>
      </c>
    </row>
    <row r="7720" spans="1:2" hidden="1" outlineLevel="2" x14ac:dyDescent="0.25">
      <c r="B7720" t="s">
        <v>8164</v>
      </c>
    </row>
    <row r="7721" spans="1:2" outlineLevel="1" collapsed="1" x14ac:dyDescent="0.25">
      <c r="A7721" s="3" t="s">
        <v>23004</v>
      </c>
      <c r="B7721">
        <f>SUBTOTAL(3,B7720:B7720)</f>
        <v>1</v>
      </c>
    </row>
    <row r="7722" spans="1:2" hidden="1" outlineLevel="2" x14ac:dyDescent="0.25">
      <c r="B7722" t="s">
        <v>20131</v>
      </c>
    </row>
    <row r="7723" spans="1:2" outlineLevel="1" collapsed="1" x14ac:dyDescent="0.25">
      <c r="A7723" s="3" t="s">
        <v>23005</v>
      </c>
      <c r="B7723">
        <f>SUBTOTAL(3,B7722:B7722)</f>
        <v>1</v>
      </c>
    </row>
    <row r="7724" spans="1:2" hidden="1" outlineLevel="2" x14ac:dyDescent="0.25">
      <c r="B7724" t="s">
        <v>18636</v>
      </c>
    </row>
    <row r="7725" spans="1:2" outlineLevel="1" collapsed="1" x14ac:dyDescent="0.25">
      <c r="A7725" s="3" t="s">
        <v>23006</v>
      </c>
      <c r="B7725">
        <f>SUBTOTAL(3,B7724:B7724)</f>
        <v>1</v>
      </c>
    </row>
    <row r="7726" spans="1:2" hidden="1" outlineLevel="2" x14ac:dyDescent="0.25">
      <c r="B7726" t="s">
        <v>12450</v>
      </c>
    </row>
    <row r="7727" spans="1:2" outlineLevel="1" collapsed="1" x14ac:dyDescent="0.25">
      <c r="A7727" s="3" t="s">
        <v>23007</v>
      </c>
      <c r="B7727">
        <f>SUBTOTAL(3,B7726:B7726)</f>
        <v>1</v>
      </c>
    </row>
    <row r="7728" spans="1:2" hidden="1" outlineLevel="2" x14ac:dyDescent="0.25">
      <c r="B7728" t="s">
        <v>15897</v>
      </c>
    </row>
    <row r="7729" spans="1:2" outlineLevel="1" collapsed="1" x14ac:dyDescent="0.25">
      <c r="A7729" s="3" t="s">
        <v>23008</v>
      </c>
      <c r="B7729">
        <f>SUBTOTAL(3,B7728:B7728)</f>
        <v>1</v>
      </c>
    </row>
    <row r="7730" spans="1:2" hidden="1" outlineLevel="2" x14ac:dyDescent="0.25">
      <c r="B7730" t="s">
        <v>6322</v>
      </c>
    </row>
    <row r="7731" spans="1:2" hidden="1" outlineLevel="2" x14ac:dyDescent="0.25">
      <c r="B7731" t="s">
        <v>6322</v>
      </c>
    </row>
    <row r="7732" spans="1:2" hidden="1" outlineLevel="2" x14ac:dyDescent="0.25">
      <c r="B7732" t="s">
        <v>6322</v>
      </c>
    </row>
    <row r="7733" spans="1:2" outlineLevel="1" collapsed="1" x14ac:dyDescent="0.25">
      <c r="A7733" s="3" t="s">
        <v>23009</v>
      </c>
      <c r="B7733">
        <f>SUBTOTAL(3,B7730:B7732)</f>
        <v>3</v>
      </c>
    </row>
    <row r="7734" spans="1:2" hidden="1" outlineLevel="2" x14ac:dyDescent="0.25">
      <c r="B7734" t="s">
        <v>15340</v>
      </c>
    </row>
    <row r="7735" spans="1:2" outlineLevel="1" collapsed="1" x14ac:dyDescent="0.25">
      <c r="A7735" s="3" t="s">
        <v>23010</v>
      </c>
      <c r="B7735">
        <f>SUBTOTAL(3,B7734:B7734)</f>
        <v>1</v>
      </c>
    </row>
    <row r="7736" spans="1:2" hidden="1" outlineLevel="2" x14ac:dyDescent="0.25">
      <c r="B7736" t="s">
        <v>6134</v>
      </c>
    </row>
    <row r="7737" spans="1:2" outlineLevel="1" collapsed="1" x14ac:dyDescent="0.25">
      <c r="A7737" s="3" t="s">
        <v>23011</v>
      </c>
      <c r="B7737">
        <f>SUBTOTAL(3,B7736:B7736)</f>
        <v>1</v>
      </c>
    </row>
    <row r="7738" spans="1:2" hidden="1" outlineLevel="2" x14ac:dyDescent="0.25">
      <c r="B7738" t="s">
        <v>12973</v>
      </c>
    </row>
    <row r="7739" spans="1:2" outlineLevel="1" collapsed="1" x14ac:dyDescent="0.25">
      <c r="A7739" s="3" t="s">
        <v>23012</v>
      </c>
      <c r="B7739">
        <f>SUBTOTAL(3,B7738:B7738)</f>
        <v>1</v>
      </c>
    </row>
    <row r="7740" spans="1:2" hidden="1" outlineLevel="2" x14ac:dyDescent="0.25">
      <c r="B7740" t="s">
        <v>4728</v>
      </c>
    </row>
    <row r="7741" spans="1:2" outlineLevel="1" collapsed="1" x14ac:dyDescent="0.25">
      <c r="A7741" s="3" t="s">
        <v>23013</v>
      </c>
      <c r="B7741">
        <f>SUBTOTAL(3,B7740:B7740)</f>
        <v>1</v>
      </c>
    </row>
    <row r="7742" spans="1:2" hidden="1" outlineLevel="2" x14ac:dyDescent="0.25">
      <c r="B7742" t="s">
        <v>7254</v>
      </c>
    </row>
    <row r="7743" spans="1:2" outlineLevel="1" collapsed="1" x14ac:dyDescent="0.25">
      <c r="A7743" s="3" t="s">
        <v>23014</v>
      </c>
      <c r="B7743">
        <f>SUBTOTAL(3,B7742:B7742)</f>
        <v>1</v>
      </c>
    </row>
    <row r="7744" spans="1:2" hidden="1" outlineLevel="2" x14ac:dyDescent="0.25">
      <c r="B7744" t="s">
        <v>9291</v>
      </c>
    </row>
    <row r="7745" spans="1:2" hidden="1" outlineLevel="2" x14ac:dyDescent="0.25">
      <c r="B7745" t="s">
        <v>9291</v>
      </c>
    </row>
    <row r="7746" spans="1:2" outlineLevel="1" collapsed="1" x14ac:dyDescent="0.25">
      <c r="A7746" s="3" t="s">
        <v>23015</v>
      </c>
      <c r="B7746">
        <f>SUBTOTAL(3,B7744:B7745)</f>
        <v>2</v>
      </c>
    </row>
    <row r="7747" spans="1:2" hidden="1" outlineLevel="2" x14ac:dyDescent="0.25">
      <c r="B7747" t="s">
        <v>16001</v>
      </c>
    </row>
    <row r="7748" spans="1:2" outlineLevel="1" collapsed="1" x14ac:dyDescent="0.25">
      <c r="A7748" s="3" t="s">
        <v>23016</v>
      </c>
      <c r="B7748">
        <f>SUBTOTAL(3,B7747:B7747)</f>
        <v>1</v>
      </c>
    </row>
    <row r="7749" spans="1:2" hidden="1" outlineLevel="2" x14ac:dyDescent="0.25">
      <c r="B7749" t="s">
        <v>3170</v>
      </c>
    </row>
    <row r="7750" spans="1:2" outlineLevel="1" collapsed="1" x14ac:dyDescent="0.25">
      <c r="A7750" s="3" t="s">
        <v>23017</v>
      </c>
      <c r="B7750">
        <f>SUBTOTAL(3,B7749:B7749)</f>
        <v>1</v>
      </c>
    </row>
    <row r="7751" spans="1:2" hidden="1" outlineLevel="2" x14ac:dyDescent="0.25">
      <c r="B7751" t="s">
        <v>10057</v>
      </c>
    </row>
    <row r="7752" spans="1:2" outlineLevel="1" collapsed="1" x14ac:dyDescent="0.25">
      <c r="A7752" s="3" t="s">
        <v>23018</v>
      </c>
      <c r="B7752">
        <f>SUBTOTAL(3,B7751:B7751)</f>
        <v>1</v>
      </c>
    </row>
    <row r="7753" spans="1:2" hidden="1" outlineLevel="2" x14ac:dyDescent="0.25">
      <c r="B7753" t="s">
        <v>1706</v>
      </c>
    </row>
    <row r="7754" spans="1:2" outlineLevel="1" collapsed="1" x14ac:dyDescent="0.25">
      <c r="A7754" s="3" t="s">
        <v>23019</v>
      </c>
      <c r="B7754">
        <f>SUBTOTAL(3,B7753:B7753)</f>
        <v>1</v>
      </c>
    </row>
    <row r="7755" spans="1:2" hidden="1" outlineLevel="2" x14ac:dyDescent="0.25">
      <c r="B7755" t="s">
        <v>11149</v>
      </c>
    </row>
    <row r="7756" spans="1:2" outlineLevel="1" collapsed="1" x14ac:dyDescent="0.25">
      <c r="A7756" s="3" t="s">
        <v>23020</v>
      </c>
      <c r="B7756">
        <f>SUBTOTAL(3,B7755:B7755)</f>
        <v>1</v>
      </c>
    </row>
    <row r="7757" spans="1:2" hidden="1" outlineLevel="2" x14ac:dyDescent="0.25">
      <c r="B7757" t="s">
        <v>726</v>
      </c>
    </row>
    <row r="7758" spans="1:2" hidden="1" outlineLevel="2" x14ac:dyDescent="0.25">
      <c r="B7758" t="s">
        <v>726</v>
      </c>
    </row>
    <row r="7759" spans="1:2" outlineLevel="1" collapsed="1" x14ac:dyDescent="0.25">
      <c r="A7759" s="3" t="s">
        <v>23021</v>
      </c>
      <c r="B7759">
        <f>SUBTOTAL(3,B7757:B7758)</f>
        <v>2</v>
      </c>
    </row>
    <row r="7760" spans="1:2" hidden="1" outlineLevel="2" x14ac:dyDescent="0.25">
      <c r="B7760" t="s">
        <v>347</v>
      </c>
    </row>
    <row r="7761" spans="1:2" outlineLevel="1" collapsed="1" x14ac:dyDescent="0.25">
      <c r="A7761" s="3" t="s">
        <v>23022</v>
      </c>
      <c r="B7761">
        <f>SUBTOTAL(3,B7760:B7760)</f>
        <v>1</v>
      </c>
    </row>
    <row r="7762" spans="1:2" hidden="1" outlineLevel="2" x14ac:dyDescent="0.25">
      <c r="B7762" t="s">
        <v>8858</v>
      </c>
    </row>
    <row r="7763" spans="1:2" outlineLevel="1" collapsed="1" x14ac:dyDescent="0.25">
      <c r="A7763" s="3" t="s">
        <v>23023</v>
      </c>
      <c r="B7763">
        <f>SUBTOTAL(3,B7762:B7762)</f>
        <v>1</v>
      </c>
    </row>
    <row r="7764" spans="1:2" hidden="1" outlineLevel="2" x14ac:dyDescent="0.25">
      <c r="B7764" t="s">
        <v>8383</v>
      </c>
    </row>
    <row r="7765" spans="1:2" outlineLevel="1" collapsed="1" x14ac:dyDescent="0.25">
      <c r="A7765" s="3" t="s">
        <v>23024</v>
      </c>
      <c r="B7765">
        <f>SUBTOTAL(3,B7764:B7764)</f>
        <v>1</v>
      </c>
    </row>
    <row r="7766" spans="1:2" hidden="1" outlineLevel="2" x14ac:dyDescent="0.25">
      <c r="B7766" t="s">
        <v>14577</v>
      </c>
    </row>
    <row r="7767" spans="1:2" hidden="1" outlineLevel="2" x14ac:dyDescent="0.25">
      <c r="B7767" t="s">
        <v>14577</v>
      </c>
    </row>
    <row r="7768" spans="1:2" outlineLevel="1" collapsed="1" x14ac:dyDescent="0.25">
      <c r="A7768" s="3" t="s">
        <v>23025</v>
      </c>
      <c r="B7768">
        <f>SUBTOTAL(3,B7766:B7767)</f>
        <v>2</v>
      </c>
    </row>
    <row r="7769" spans="1:2" hidden="1" outlineLevel="2" x14ac:dyDescent="0.25">
      <c r="B7769" t="s">
        <v>12491</v>
      </c>
    </row>
    <row r="7770" spans="1:2" outlineLevel="1" collapsed="1" x14ac:dyDescent="0.25">
      <c r="A7770" s="3" t="s">
        <v>23026</v>
      </c>
      <c r="B7770">
        <f>SUBTOTAL(3,B7769:B7769)</f>
        <v>1</v>
      </c>
    </row>
    <row r="7771" spans="1:2" hidden="1" outlineLevel="2" x14ac:dyDescent="0.25">
      <c r="B7771" t="s">
        <v>19102</v>
      </c>
    </row>
    <row r="7772" spans="1:2" hidden="1" outlineLevel="2" x14ac:dyDescent="0.25">
      <c r="B7772" t="s">
        <v>19102</v>
      </c>
    </row>
    <row r="7773" spans="1:2" outlineLevel="1" collapsed="1" x14ac:dyDescent="0.25">
      <c r="A7773" s="3" t="s">
        <v>23027</v>
      </c>
      <c r="B7773">
        <f>SUBTOTAL(3,B7771:B7772)</f>
        <v>2</v>
      </c>
    </row>
    <row r="7774" spans="1:2" hidden="1" outlineLevel="2" x14ac:dyDescent="0.25">
      <c r="B7774" t="s">
        <v>13111</v>
      </c>
    </row>
    <row r="7775" spans="1:2" outlineLevel="1" collapsed="1" x14ac:dyDescent="0.25">
      <c r="A7775" s="3" t="s">
        <v>23028</v>
      </c>
      <c r="B7775">
        <f>SUBTOTAL(3,B7774:B7774)</f>
        <v>1</v>
      </c>
    </row>
    <row r="7776" spans="1:2" hidden="1" outlineLevel="2" x14ac:dyDescent="0.25">
      <c r="B7776" t="s">
        <v>2103</v>
      </c>
    </row>
    <row r="7777" spans="1:2" hidden="1" outlineLevel="2" x14ac:dyDescent="0.25">
      <c r="B7777" t="s">
        <v>2103</v>
      </c>
    </row>
    <row r="7778" spans="1:2" hidden="1" outlineLevel="2" x14ac:dyDescent="0.25">
      <c r="B7778" t="s">
        <v>2103</v>
      </c>
    </row>
    <row r="7779" spans="1:2" hidden="1" outlineLevel="2" x14ac:dyDescent="0.25">
      <c r="B7779" t="s">
        <v>2103</v>
      </c>
    </row>
    <row r="7780" spans="1:2" hidden="1" outlineLevel="2" x14ac:dyDescent="0.25">
      <c r="B7780" t="s">
        <v>2103</v>
      </c>
    </row>
    <row r="7781" spans="1:2" hidden="1" outlineLevel="2" x14ac:dyDescent="0.25">
      <c r="B7781" t="s">
        <v>2103</v>
      </c>
    </row>
    <row r="7782" spans="1:2" hidden="1" outlineLevel="2" x14ac:dyDescent="0.25">
      <c r="B7782" t="s">
        <v>2103</v>
      </c>
    </row>
    <row r="7783" spans="1:2" outlineLevel="1" collapsed="1" x14ac:dyDescent="0.25">
      <c r="A7783" s="3" t="s">
        <v>23029</v>
      </c>
      <c r="B7783">
        <f>SUBTOTAL(3,B7776:B7782)</f>
        <v>7</v>
      </c>
    </row>
    <row r="7784" spans="1:2" hidden="1" outlineLevel="2" x14ac:dyDescent="0.25">
      <c r="B7784" t="s">
        <v>6800</v>
      </c>
    </row>
    <row r="7785" spans="1:2" hidden="1" outlineLevel="2" x14ac:dyDescent="0.25">
      <c r="B7785" t="s">
        <v>6800</v>
      </c>
    </row>
    <row r="7786" spans="1:2" hidden="1" outlineLevel="2" x14ac:dyDescent="0.25">
      <c r="B7786" t="s">
        <v>6800</v>
      </c>
    </row>
    <row r="7787" spans="1:2" hidden="1" outlineLevel="2" x14ac:dyDescent="0.25">
      <c r="B7787" t="s">
        <v>6800</v>
      </c>
    </row>
    <row r="7788" spans="1:2" hidden="1" outlineLevel="2" x14ac:dyDescent="0.25">
      <c r="B7788" t="s">
        <v>6800</v>
      </c>
    </row>
    <row r="7789" spans="1:2" outlineLevel="1" collapsed="1" x14ac:dyDescent="0.25">
      <c r="A7789" s="3" t="s">
        <v>23030</v>
      </c>
      <c r="B7789">
        <f>SUBTOTAL(3,B7784:B7788)</f>
        <v>5</v>
      </c>
    </row>
    <row r="7790" spans="1:2" hidden="1" outlineLevel="2" x14ac:dyDescent="0.25">
      <c r="B7790" t="s">
        <v>5546</v>
      </c>
    </row>
    <row r="7791" spans="1:2" outlineLevel="1" collapsed="1" x14ac:dyDescent="0.25">
      <c r="A7791" s="3" t="s">
        <v>23031</v>
      </c>
      <c r="B7791">
        <f>SUBTOTAL(3,B7790:B7790)</f>
        <v>1</v>
      </c>
    </row>
    <row r="7792" spans="1:2" hidden="1" outlineLevel="2" x14ac:dyDescent="0.25">
      <c r="B7792" t="s">
        <v>20671</v>
      </c>
    </row>
    <row r="7793" spans="1:2" outlineLevel="1" collapsed="1" x14ac:dyDescent="0.25">
      <c r="A7793" s="3" t="s">
        <v>23032</v>
      </c>
      <c r="B7793">
        <f>SUBTOTAL(3,B7792:B7792)</f>
        <v>1</v>
      </c>
    </row>
    <row r="7794" spans="1:2" hidden="1" outlineLevel="2" x14ac:dyDescent="0.25">
      <c r="B7794" t="s">
        <v>15572</v>
      </c>
    </row>
    <row r="7795" spans="1:2" outlineLevel="1" collapsed="1" x14ac:dyDescent="0.25">
      <c r="A7795" s="3" t="s">
        <v>23033</v>
      </c>
      <c r="B7795">
        <f>SUBTOTAL(3,B7794:B7794)</f>
        <v>1</v>
      </c>
    </row>
    <row r="7796" spans="1:2" hidden="1" outlineLevel="2" x14ac:dyDescent="0.25">
      <c r="B7796" t="s">
        <v>9320</v>
      </c>
    </row>
    <row r="7797" spans="1:2" outlineLevel="1" collapsed="1" x14ac:dyDescent="0.25">
      <c r="A7797" s="3" t="s">
        <v>23034</v>
      </c>
      <c r="B7797">
        <f>SUBTOTAL(3,B7796:B7796)</f>
        <v>1</v>
      </c>
    </row>
    <row r="7798" spans="1:2" hidden="1" outlineLevel="2" x14ac:dyDescent="0.25">
      <c r="B7798" t="s">
        <v>19514</v>
      </c>
    </row>
    <row r="7799" spans="1:2" outlineLevel="1" collapsed="1" x14ac:dyDescent="0.25">
      <c r="A7799" s="3" t="s">
        <v>23035</v>
      </c>
      <c r="B7799">
        <f>SUBTOTAL(3,B7798:B7798)</f>
        <v>1</v>
      </c>
    </row>
    <row r="7800" spans="1:2" hidden="1" outlineLevel="2" x14ac:dyDescent="0.25">
      <c r="B7800" t="s">
        <v>8007</v>
      </c>
    </row>
    <row r="7801" spans="1:2" outlineLevel="1" collapsed="1" x14ac:dyDescent="0.25">
      <c r="A7801" s="3" t="s">
        <v>23036</v>
      </c>
      <c r="B7801">
        <f>SUBTOTAL(3,B7800:B7800)</f>
        <v>1</v>
      </c>
    </row>
    <row r="7802" spans="1:2" hidden="1" outlineLevel="2" x14ac:dyDescent="0.25">
      <c r="B7802" t="s">
        <v>16666</v>
      </c>
    </row>
    <row r="7803" spans="1:2" hidden="1" outlineLevel="2" x14ac:dyDescent="0.25">
      <c r="B7803" t="s">
        <v>16666</v>
      </c>
    </row>
    <row r="7804" spans="1:2" outlineLevel="1" collapsed="1" x14ac:dyDescent="0.25">
      <c r="A7804" s="3" t="s">
        <v>23037</v>
      </c>
      <c r="B7804">
        <f>SUBTOTAL(3,B7802:B7803)</f>
        <v>2</v>
      </c>
    </row>
    <row r="7805" spans="1:2" hidden="1" outlineLevel="2" x14ac:dyDescent="0.25">
      <c r="B7805" t="s">
        <v>19917</v>
      </c>
    </row>
    <row r="7806" spans="1:2" outlineLevel="1" collapsed="1" x14ac:dyDescent="0.25">
      <c r="A7806" s="3" t="s">
        <v>23038</v>
      </c>
      <c r="B7806">
        <f>SUBTOTAL(3,B7805:B7805)</f>
        <v>1</v>
      </c>
    </row>
    <row r="7807" spans="1:2" hidden="1" outlineLevel="2" x14ac:dyDescent="0.25">
      <c r="B7807" t="s">
        <v>3437</v>
      </c>
    </row>
    <row r="7808" spans="1:2" outlineLevel="1" collapsed="1" x14ac:dyDescent="0.25">
      <c r="A7808" s="3" t="s">
        <v>23039</v>
      </c>
      <c r="B7808">
        <f>SUBTOTAL(3,B7807:B7807)</f>
        <v>1</v>
      </c>
    </row>
    <row r="7809" spans="1:2" hidden="1" outlineLevel="2" x14ac:dyDescent="0.25">
      <c r="B7809" t="s">
        <v>20609</v>
      </c>
    </row>
    <row r="7810" spans="1:2" outlineLevel="1" collapsed="1" x14ac:dyDescent="0.25">
      <c r="A7810" s="3" t="s">
        <v>23040</v>
      </c>
      <c r="B7810">
        <f>SUBTOTAL(3,B7809:B7809)</f>
        <v>1</v>
      </c>
    </row>
    <row r="7811" spans="1:2" hidden="1" outlineLevel="2" x14ac:dyDescent="0.25">
      <c r="B7811" t="s">
        <v>3818</v>
      </c>
    </row>
    <row r="7812" spans="1:2" hidden="1" outlineLevel="2" x14ac:dyDescent="0.25">
      <c r="B7812" t="s">
        <v>3818</v>
      </c>
    </row>
    <row r="7813" spans="1:2" hidden="1" outlineLevel="2" x14ac:dyDescent="0.25">
      <c r="B7813" t="s">
        <v>3818</v>
      </c>
    </row>
    <row r="7814" spans="1:2" hidden="1" outlineLevel="2" x14ac:dyDescent="0.25">
      <c r="B7814" t="s">
        <v>3818</v>
      </c>
    </row>
    <row r="7815" spans="1:2" hidden="1" outlineLevel="2" x14ac:dyDescent="0.25">
      <c r="B7815" t="s">
        <v>3818</v>
      </c>
    </row>
    <row r="7816" spans="1:2" outlineLevel="1" collapsed="1" x14ac:dyDescent="0.25">
      <c r="A7816" s="3" t="s">
        <v>23041</v>
      </c>
      <c r="B7816">
        <f>SUBTOTAL(3,B7811:B7815)</f>
        <v>5</v>
      </c>
    </row>
    <row r="7817" spans="1:2" hidden="1" outlineLevel="2" x14ac:dyDescent="0.25">
      <c r="B7817" t="s">
        <v>6315</v>
      </c>
    </row>
    <row r="7818" spans="1:2" outlineLevel="1" collapsed="1" x14ac:dyDescent="0.25">
      <c r="A7818" s="3" t="s">
        <v>23042</v>
      </c>
      <c r="B7818">
        <f>SUBTOTAL(3,B7817:B7817)</f>
        <v>1</v>
      </c>
    </row>
    <row r="7819" spans="1:2" hidden="1" outlineLevel="2" x14ac:dyDescent="0.25">
      <c r="B7819" t="s">
        <v>13180</v>
      </c>
    </row>
    <row r="7820" spans="1:2" outlineLevel="1" collapsed="1" x14ac:dyDescent="0.25">
      <c r="A7820" s="3" t="s">
        <v>23043</v>
      </c>
      <c r="B7820">
        <f>SUBTOTAL(3,B7819:B7819)</f>
        <v>1</v>
      </c>
    </row>
    <row r="7821" spans="1:2" hidden="1" outlineLevel="2" x14ac:dyDescent="0.25">
      <c r="B7821" t="s">
        <v>2766</v>
      </c>
    </row>
    <row r="7822" spans="1:2" hidden="1" outlineLevel="2" x14ac:dyDescent="0.25">
      <c r="B7822" t="s">
        <v>2766</v>
      </c>
    </row>
    <row r="7823" spans="1:2" hidden="1" outlineLevel="2" x14ac:dyDescent="0.25">
      <c r="B7823" t="s">
        <v>2766</v>
      </c>
    </row>
    <row r="7824" spans="1:2" hidden="1" outlineLevel="2" x14ac:dyDescent="0.25">
      <c r="B7824" t="s">
        <v>2766</v>
      </c>
    </row>
    <row r="7825" spans="1:2" hidden="1" outlineLevel="2" x14ac:dyDescent="0.25">
      <c r="B7825" t="s">
        <v>2766</v>
      </c>
    </row>
    <row r="7826" spans="1:2" hidden="1" outlineLevel="2" x14ac:dyDescent="0.25">
      <c r="B7826" t="s">
        <v>2766</v>
      </c>
    </row>
    <row r="7827" spans="1:2" hidden="1" outlineLevel="2" x14ac:dyDescent="0.25">
      <c r="B7827" t="s">
        <v>2766</v>
      </c>
    </row>
    <row r="7828" spans="1:2" outlineLevel="1" collapsed="1" x14ac:dyDescent="0.25">
      <c r="A7828" s="3" t="s">
        <v>23044</v>
      </c>
      <c r="B7828">
        <f>SUBTOTAL(3,B7821:B7827)</f>
        <v>7</v>
      </c>
    </row>
    <row r="7829" spans="1:2" hidden="1" outlineLevel="2" x14ac:dyDescent="0.25">
      <c r="B7829" t="s">
        <v>2318</v>
      </c>
    </row>
    <row r="7830" spans="1:2" hidden="1" outlineLevel="2" x14ac:dyDescent="0.25">
      <c r="B7830" t="s">
        <v>2318</v>
      </c>
    </row>
    <row r="7831" spans="1:2" hidden="1" outlineLevel="2" x14ac:dyDescent="0.25">
      <c r="B7831" t="s">
        <v>2318</v>
      </c>
    </row>
    <row r="7832" spans="1:2" outlineLevel="1" collapsed="1" x14ac:dyDescent="0.25">
      <c r="A7832" s="3" t="s">
        <v>23045</v>
      </c>
      <c r="B7832">
        <f>SUBTOTAL(3,B7829:B7831)</f>
        <v>3</v>
      </c>
    </row>
    <row r="7833" spans="1:2" hidden="1" outlineLevel="2" x14ac:dyDescent="0.25">
      <c r="B7833" t="s">
        <v>12345</v>
      </c>
    </row>
    <row r="7834" spans="1:2" hidden="1" outlineLevel="2" x14ac:dyDescent="0.25">
      <c r="B7834" t="s">
        <v>12345</v>
      </c>
    </row>
    <row r="7835" spans="1:2" outlineLevel="1" collapsed="1" x14ac:dyDescent="0.25">
      <c r="A7835" s="3" t="s">
        <v>23046</v>
      </c>
      <c r="B7835">
        <f>SUBTOTAL(3,B7833:B7834)</f>
        <v>2</v>
      </c>
    </row>
    <row r="7836" spans="1:2" hidden="1" outlineLevel="2" x14ac:dyDescent="0.25">
      <c r="B7836" t="s">
        <v>16276</v>
      </c>
    </row>
    <row r="7837" spans="1:2" outlineLevel="1" collapsed="1" x14ac:dyDescent="0.25">
      <c r="A7837" s="3" t="s">
        <v>23047</v>
      </c>
      <c r="B7837">
        <f>SUBTOTAL(3,B7836:B7836)</f>
        <v>1</v>
      </c>
    </row>
    <row r="7838" spans="1:2" hidden="1" outlineLevel="2" x14ac:dyDescent="0.25">
      <c r="B7838" t="s">
        <v>14053</v>
      </c>
    </row>
    <row r="7839" spans="1:2" outlineLevel="1" collapsed="1" x14ac:dyDescent="0.25">
      <c r="A7839" s="3" t="s">
        <v>23048</v>
      </c>
      <c r="B7839">
        <f>SUBTOTAL(3,B7838:B7838)</f>
        <v>1</v>
      </c>
    </row>
    <row r="7840" spans="1:2" hidden="1" outlineLevel="2" x14ac:dyDescent="0.25">
      <c r="B7840" t="s">
        <v>397</v>
      </c>
    </row>
    <row r="7841" spans="1:2" hidden="1" outlineLevel="2" x14ac:dyDescent="0.25">
      <c r="B7841" t="s">
        <v>397</v>
      </c>
    </row>
    <row r="7842" spans="1:2" hidden="1" outlineLevel="2" x14ac:dyDescent="0.25">
      <c r="B7842" t="s">
        <v>397</v>
      </c>
    </row>
    <row r="7843" spans="1:2" hidden="1" outlineLevel="2" x14ac:dyDescent="0.25">
      <c r="B7843" t="s">
        <v>397</v>
      </c>
    </row>
    <row r="7844" spans="1:2" outlineLevel="1" collapsed="1" x14ac:dyDescent="0.25">
      <c r="A7844" s="3" t="s">
        <v>23049</v>
      </c>
      <c r="B7844">
        <f>SUBTOTAL(3,B7840:B7843)</f>
        <v>4</v>
      </c>
    </row>
    <row r="7845" spans="1:2" hidden="1" outlineLevel="2" x14ac:dyDescent="0.25">
      <c r="B7845" t="s">
        <v>15795</v>
      </c>
    </row>
    <row r="7846" spans="1:2" outlineLevel="1" collapsed="1" x14ac:dyDescent="0.25">
      <c r="A7846" s="3" t="s">
        <v>23050</v>
      </c>
      <c r="B7846">
        <f>SUBTOTAL(3,B7845:B7845)</f>
        <v>1</v>
      </c>
    </row>
    <row r="7847" spans="1:2" hidden="1" outlineLevel="2" x14ac:dyDescent="0.25">
      <c r="B7847" t="s">
        <v>13470</v>
      </c>
    </row>
    <row r="7848" spans="1:2" outlineLevel="1" collapsed="1" x14ac:dyDescent="0.25">
      <c r="A7848" s="3" t="s">
        <v>23051</v>
      </c>
      <c r="B7848">
        <f>SUBTOTAL(3,B7847:B7847)</f>
        <v>1</v>
      </c>
    </row>
    <row r="7849" spans="1:2" hidden="1" outlineLevel="2" x14ac:dyDescent="0.25">
      <c r="B7849" t="s">
        <v>4383</v>
      </c>
    </row>
    <row r="7850" spans="1:2" outlineLevel="1" collapsed="1" x14ac:dyDescent="0.25">
      <c r="A7850" s="3" t="s">
        <v>23052</v>
      </c>
      <c r="B7850">
        <f>SUBTOTAL(3,B7849:B7849)</f>
        <v>1</v>
      </c>
    </row>
    <row r="7851" spans="1:2" hidden="1" outlineLevel="2" x14ac:dyDescent="0.25">
      <c r="B7851" t="s">
        <v>13331</v>
      </c>
    </row>
    <row r="7852" spans="1:2" hidden="1" outlineLevel="2" x14ac:dyDescent="0.25">
      <c r="B7852" t="s">
        <v>13331</v>
      </c>
    </row>
    <row r="7853" spans="1:2" hidden="1" outlineLevel="2" x14ac:dyDescent="0.25">
      <c r="B7853" t="s">
        <v>13331</v>
      </c>
    </row>
    <row r="7854" spans="1:2" outlineLevel="1" collapsed="1" x14ac:dyDescent="0.25">
      <c r="A7854" s="3" t="s">
        <v>23053</v>
      </c>
      <c r="B7854">
        <f>SUBTOTAL(3,B7851:B7853)</f>
        <v>3</v>
      </c>
    </row>
    <row r="7855" spans="1:2" hidden="1" outlineLevel="2" x14ac:dyDescent="0.25">
      <c r="B7855" t="s">
        <v>13774</v>
      </c>
    </row>
    <row r="7856" spans="1:2" hidden="1" outlineLevel="2" x14ac:dyDescent="0.25">
      <c r="B7856" t="s">
        <v>13774</v>
      </c>
    </row>
    <row r="7857" spans="1:2" outlineLevel="1" collapsed="1" x14ac:dyDescent="0.25">
      <c r="A7857" s="3" t="s">
        <v>23054</v>
      </c>
      <c r="B7857">
        <f>SUBTOTAL(3,B7855:B7856)</f>
        <v>2</v>
      </c>
    </row>
    <row r="7858" spans="1:2" hidden="1" outlineLevel="2" x14ac:dyDescent="0.25">
      <c r="B7858" t="s">
        <v>16929</v>
      </c>
    </row>
    <row r="7859" spans="1:2" outlineLevel="1" collapsed="1" x14ac:dyDescent="0.25">
      <c r="A7859" s="3" t="s">
        <v>23055</v>
      </c>
      <c r="B7859">
        <f>SUBTOTAL(3,B7858:B7858)</f>
        <v>1</v>
      </c>
    </row>
    <row r="7860" spans="1:2" hidden="1" outlineLevel="2" x14ac:dyDescent="0.25">
      <c r="B7860" t="s">
        <v>11243</v>
      </c>
    </row>
    <row r="7861" spans="1:2" hidden="1" outlineLevel="2" x14ac:dyDescent="0.25">
      <c r="B7861" t="s">
        <v>11243</v>
      </c>
    </row>
    <row r="7862" spans="1:2" outlineLevel="1" collapsed="1" x14ac:dyDescent="0.25">
      <c r="A7862" s="3" t="s">
        <v>23056</v>
      </c>
      <c r="B7862">
        <f>SUBTOTAL(3,B7860:B7861)</f>
        <v>2</v>
      </c>
    </row>
    <row r="7863" spans="1:2" hidden="1" outlineLevel="2" x14ac:dyDescent="0.25">
      <c r="B7863" t="s">
        <v>20628</v>
      </c>
    </row>
    <row r="7864" spans="1:2" outlineLevel="1" collapsed="1" x14ac:dyDescent="0.25">
      <c r="A7864" s="3" t="s">
        <v>23057</v>
      </c>
      <c r="B7864">
        <f>SUBTOTAL(3,B7863:B7863)</f>
        <v>1</v>
      </c>
    </row>
    <row r="7865" spans="1:2" hidden="1" outlineLevel="2" x14ac:dyDescent="0.25">
      <c r="B7865" t="s">
        <v>1456</v>
      </c>
    </row>
    <row r="7866" spans="1:2" hidden="1" outlineLevel="2" x14ac:dyDescent="0.25">
      <c r="B7866" t="s">
        <v>1456</v>
      </c>
    </row>
    <row r="7867" spans="1:2" hidden="1" outlineLevel="2" x14ac:dyDescent="0.25">
      <c r="B7867" t="s">
        <v>1456</v>
      </c>
    </row>
    <row r="7868" spans="1:2" hidden="1" outlineLevel="2" x14ac:dyDescent="0.25">
      <c r="B7868" t="s">
        <v>1456</v>
      </c>
    </row>
    <row r="7869" spans="1:2" hidden="1" outlineLevel="2" x14ac:dyDescent="0.25">
      <c r="B7869" t="s">
        <v>1456</v>
      </c>
    </row>
    <row r="7870" spans="1:2" hidden="1" outlineLevel="2" x14ac:dyDescent="0.25">
      <c r="B7870" t="s">
        <v>1456</v>
      </c>
    </row>
    <row r="7871" spans="1:2" hidden="1" outlineLevel="2" x14ac:dyDescent="0.25">
      <c r="B7871" t="s">
        <v>1456</v>
      </c>
    </row>
    <row r="7872" spans="1:2" hidden="1" outlineLevel="2" x14ac:dyDescent="0.25">
      <c r="B7872" t="s">
        <v>1456</v>
      </c>
    </row>
    <row r="7873" spans="1:2" hidden="1" outlineLevel="2" x14ac:dyDescent="0.25">
      <c r="B7873" t="s">
        <v>1456</v>
      </c>
    </row>
    <row r="7874" spans="1:2" outlineLevel="1" collapsed="1" x14ac:dyDescent="0.25">
      <c r="A7874" s="3" t="s">
        <v>23058</v>
      </c>
      <c r="B7874">
        <f>SUBTOTAL(3,B7865:B7873)</f>
        <v>9</v>
      </c>
    </row>
    <row r="7875" spans="1:2" hidden="1" outlineLevel="2" x14ac:dyDescent="0.25">
      <c r="B7875" t="s">
        <v>15680</v>
      </c>
    </row>
    <row r="7876" spans="1:2" outlineLevel="1" collapsed="1" x14ac:dyDescent="0.25">
      <c r="A7876" s="3" t="s">
        <v>23059</v>
      </c>
      <c r="B7876">
        <f>SUBTOTAL(3,B7875:B7875)</f>
        <v>1</v>
      </c>
    </row>
    <row r="7877" spans="1:2" hidden="1" outlineLevel="2" x14ac:dyDescent="0.25">
      <c r="B7877" t="s">
        <v>4359</v>
      </c>
    </row>
    <row r="7878" spans="1:2" outlineLevel="1" collapsed="1" x14ac:dyDescent="0.25">
      <c r="A7878" s="3" t="s">
        <v>23060</v>
      </c>
      <c r="B7878">
        <f>SUBTOTAL(3,B7877:B7877)</f>
        <v>1</v>
      </c>
    </row>
    <row r="7879" spans="1:2" hidden="1" outlineLevel="2" x14ac:dyDescent="0.25">
      <c r="B7879" t="s">
        <v>7366</v>
      </c>
    </row>
    <row r="7880" spans="1:2" hidden="1" outlineLevel="2" x14ac:dyDescent="0.25">
      <c r="B7880" t="s">
        <v>7366</v>
      </c>
    </row>
    <row r="7881" spans="1:2" outlineLevel="1" collapsed="1" x14ac:dyDescent="0.25">
      <c r="A7881" s="3" t="s">
        <v>23061</v>
      </c>
      <c r="B7881">
        <f>SUBTOTAL(3,B7879:B7880)</f>
        <v>2</v>
      </c>
    </row>
    <row r="7882" spans="1:2" hidden="1" outlineLevel="2" x14ac:dyDescent="0.25">
      <c r="B7882" t="s">
        <v>529</v>
      </c>
    </row>
    <row r="7883" spans="1:2" hidden="1" outlineLevel="2" x14ac:dyDescent="0.25">
      <c r="B7883" t="s">
        <v>529</v>
      </c>
    </row>
    <row r="7884" spans="1:2" hidden="1" outlineLevel="2" x14ac:dyDescent="0.25">
      <c r="B7884" t="s">
        <v>529</v>
      </c>
    </row>
    <row r="7885" spans="1:2" hidden="1" outlineLevel="2" x14ac:dyDescent="0.25">
      <c r="B7885" t="s">
        <v>529</v>
      </c>
    </row>
    <row r="7886" spans="1:2" hidden="1" outlineLevel="2" x14ac:dyDescent="0.25">
      <c r="B7886" t="s">
        <v>529</v>
      </c>
    </row>
    <row r="7887" spans="1:2" hidden="1" outlineLevel="2" x14ac:dyDescent="0.25">
      <c r="B7887" t="s">
        <v>529</v>
      </c>
    </row>
    <row r="7888" spans="1:2" hidden="1" outlineLevel="2" x14ac:dyDescent="0.25">
      <c r="B7888" t="s">
        <v>529</v>
      </c>
    </row>
    <row r="7889" spans="1:2" hidden="1" outlineLevel="2" x14ac:dyDescent="0.25">
      <c r="B7889" t="s">
        <v>529</v>
      </c>
    </row>
    <row r="7890" spans="1:2" hidden="1" outlineLevel="2" x14ac:dyDescent="0.25">
      <c r="B7890" t="s">
        <v>529</v>
      </c>
    </row>
    <row r="7891" spans="1:2" hidden="1" outlineLevel="2" x14ac:dyDescent="0.25">
      <c r="B7891" t="s">
        <v>529</v>
      </c>
    </row>
    <row r="7892" spans="1:2" hidden="1" outlineLevel="2" x14ac:dyDescent="0.25">
      <c r="B7892" t="s">
        <v>529</v>
      </c>
    </row>
    <row r="7893" spans="1:2" hidden="1" outlineLevel="2" x14ac:dyDescent="0.25">
      <c r="B7893" t="s">
        <v>529</v>
      </c>
    </row>
    <row r="7894" spans="1:2" hidden="1" outlineLevel="2" x14ac:dyDescent="0.25">
      <c r="B7894" t="s">
        <v>529</v>
      </c>
    </row>
    <row r="7895" spans="1:2" hidden="1" outlineLevel="2" x14ac:dyDescent="0.25">
      <c r="B7895" t="s">
        <v>529</v>
      </c>
    </row>
    <row r="7896" spans="1:2" outlineLevel="1" collapsed="1" x14ac:dyDescent="0.25">
      <c r="A7896" s="3" t="s">
        <v>23062</v>
      </c>
      <c r="B7896">
        <f>SUBTOTAL(3,B7882:B7895)</f>
        <v>14</v>
      </c>
    </row>
    <row r="7897" spans="1:2" hidden="1" outlineLevel="2" x14ac:dyDescent="0.25">
      <c r="B7897" t="s">
        <v>16845</v>
      </c>
    </row>
    <row r="7898" spans="1:2" outlineLevel="1" collapsed="1" x14ac:dyDescent="0.25">
      <c r="A7898" s="3" t="s">
        <v>23063</v>
      </c>
      <c r="B7898">
        <f>SUBTOTAL(3,B7897:B7897)</f>
        <v>1</v>
      </c>
    </row>
    <row r="7899" spans="1:2" hidden="1" outlineLevel="2" x14ac:dyDescent="0.25">
      <c r="B7899" t="s">
        <v>9460</v>
      </c>
    </row>
    <row r="7900" spans="1:2" outlineLevel="1" collapsed="1" x14ac:dyDescent="0.25">
      <c r="A7900" s="3" t="s">
        <v>23064</v>
      </c>
      <c r="B7900">
        <f>SUBTOTAL(3,B7899:B7899)</f>
        <v>1</v>
      </c>
    </row>
    <row r="7901" spans="1:2" hidden="1" outlineLevel="2" x14ac:dyDescent="0.25">
      <c r="B7901" t="s">
        <v>11798</v>
      </c>
    </row>
    <row r="7902" spans="1:2" outlineLevel="1" collapsed="1" x14ac:dyDescent="0.25">
      <c r="A7902" s="3" t="s">
        <v>23065</v>
      </c>
      <c r="B7902">
        <f>SUBTOTAL(3,B7901:B7901)</f>
        <v>1</v>
      </c>
    </row>
    <row r="7903" spans="1:2" hidden="1" outlineLevel="2" x14ac:dyDescent="0.25">
      <c r="B7903" t="s">
        <v>5532</v>
      </c>
    </row>
    <row r="7904" spans="1:2" outlineLevel="1" collapsed="1" x14ac:dyDescent="0.25">
      <c r="A7904" s="3" t="s">
        <v>23066</v>
      </c>
      <c r="B7904">
        <f>SUBTOTAL(3,B7903:B7903)</f>
        <v>1</v>
      </c>
    </row>
    <row r="7905" spans="1:2" hidden="1" outlineLevel="2" x14ac:dyDescent="0.25">
      <c r="B7905" t="s">
        <v>2640</v>
      </c>
    </row>
    <row r="7906" spans="1:2" hidden="1" outlineLevel="2" x14ac:dyDescent="0.25">
      <c r="B7906" t="s">
        <v>2640</v>
      </c>
    </row>
    <row r="7907" spans="1:2" hidden="1" outlineLevel="2" x14ac:dyDescent="0.25">
      <c r="B7907" t="s">
        <v>2640</v>
      </c>
    </row>
    <row r="7908" spans="1:2" hidden="1" outlineLevel="2" x14ac:dyDescent="0.25">
      <c r="B7908" t="s">
        <v>2640</v>
      </c>
    </row>
    <row r="7909" spans="1:2" hidden="1" outlineLevel="2" x14ac:dyDescent="0.25">
      <c r="B7909" t="s">
        <v>2640</v>
      </c>
    </row>
    <row r="7910" spans="1:2" hidden="1" outlineLevel="2" x14ac:dyDescent="0.25">
      <c r="B7910" t="s">
        <v>2640</v>
      </c>
    </row>
    <row r="7911" spans="1:2" hidden="1" outlineLevel="2" x14ac:dyDescent="0.25">
      <c r="B7911" t="s">
        <v>2640</v>
      </c>
    </row>
    <row r="7912" spans="1:2" hidden="1" outlineLevel="2" x14ac:dyDescent="0.25">
      <c r="B7912" t="s">
        <v>2640</v>
      </c>
    </row>
    <row r="7913" spans="1:2" outlineLevel="1" collapsed="1" x14ac:dyDescent="0.25">
      <c r="A7913" s="3" t="s">
        <v>23067</v>
      </c>
      <c r="B7913">
        <f>SUBTOTAL(3,B7905:B7912)</f>
        <v>8</v>
      </c>
    </row>
    <row r="7914" spans="1:2" hidden="1" outlineLevel="2" x14ac:dyDescent="0.25">
      <c r="B7914" t="s">
        <v>15761</v>
      </c>
    </row>
    <row r="7915" spans="1:2" outlineLevel="1" collapsed="1" x14ac:dyDescent="0.25">
      <c r="A7915" s="3" t="s">
        <v>23068</v>
      </c>
      <c r="B7915">
        <f>SUBTOTAL(3,B7914:B7914)</f>
        <v>1</v>
      </c>
    </row>
    <row r="7916" spans="1:2" hidden="1" outlineLevel="2" x14ac:dyDescent="0.25">
      <c r="B7916" t="s">
        <v>9723</v>
      </c>
    </row>
    <row r="7917" spans="1:2" outlineLevel="1" collapsed="1" x14ac:dyDescent="0.25">
      <c r="A7917" s="3" t="s">
        <v>23069</v>
      </c>
      <c r="B7917">
        <f>SUBTOTAL(3,B7916:B7916)</f>
        <v>1</v>
      </c>
    </row>
    <row r="7918" spans="1:2" hidden="1" outlineLevel="2" x14ac:dyDescent="0.25">
      <c r="B7918" t="s">
        <v>6618</v>
      </c>
    </row>
    <row r="7919" spans="1:2" hidden="1" outlineLevel="2" x14ac:dyDescent="0.25">
      <c r="B7919" t="s">
        <v>6618</v>
      </c>
    </row>
    <row r="7920" spans="1:2" outlineLevel="1" collapsed="1" x14ac:dyDescent="0.25">
      <c r="A7920" s="3" t="s">
        <v>23070</v>
      </c>
      <c r="B7920">
        <f>SUBTOTAL(3,B7918:B7919)</f>
        <v>2</v>
      </c>
    </row>
    <row r="7921" spans="2:2" hidden="1" outlineLevel="2" x14ac:dyDescent="0.25">
      <c r="B7921" t="s">
        <v>850</v>
      </c>
    </row>
    <row r="7922" spans="2:2" hidden="1" outlineLevel="2" x14ac:dyDescent="0.25">
      <c r="B7922" t="s">
        <v>850</v>
      </c>
    </row>
    <row r="7923" spans="2:2" hidden="1" outlineLevel="2" x14ac:dyDescent="0.25">
      <c r="B7923" t="s">
        <v>850</v>
      </c>
    </row>
    <row r="7924" spans="2:2" hidden="1" outlineLevel="2" x14ac:dyDescent="0.25">
      <c r="B7924" t="s">
        <v>850</v>
      </c>
    </row>
    <row r="7925" spans="2:2" hidden="1" outlineLevel="2" x14ac:dyDescent="0.25">
      <c r="B7925" t="s">
        <v>850</v>
      </c>
    </row>
    <row r="7926" spans="2:2" hidden="1" outlineLevel="2" x14ac:dyDescent="0.25">
      <c r="B7926" t="s">
        <v>850</v>
      </c>
    </row>
    <row r="7927" spans="2:2" hidden="1" outlineLevel="2" x14ac:dyDescent="0.25">
      <c r="B7927" t="s">
        <v>850</v>
      </c>
    </row>
    <row r="7928" spans="2:2" hidden="1" outlineLevel="2" x14ac:dyDescent="0.25">
      <c r="B7928" t="s">
        <v>850</v>
      </c>
    </row>
    <row r="7929" spans="2:2" hidden="1" outlineLevel="2" x14ac:dyDescent="0.25">
      <c r="B7929" t="s">
        <v>850</v>
      </c>
    </row>
    <row r="7930" spans="2:2" hidden="1" outlineLevel="2" x14ac:dyDescent="0.25">
      <c r="B7930" t="s">
        <v>850</v>
      </c>
    </row>
    <row r="7931" spans="2:2" hidden="1" outlineLevel="2" x14ac:dyDescent="0.25">
      <c r="B7931" t="s">
        <v>850</v>
      </c>
    </row>
    <row r="7932" spans="2:2" hidden="1" outlineLevel="2" x14ac:dyDescent="0.25">
      <c r="B7932" t="s">
        <v>850</v>
      </c>
    </row>
    <row r="7933" spans="2:2" hidden="1" outlineLevel="2" x14ac:dyDescent="0.25">
      <c r="B7933" t="s">
        <v>850</v>
      </c>
    </row>
    <row r="7934" spans="2:2" hidden="1" outlineLevel="2" x14ac:dyDescent="0.25">
      <c r="B7934" t="s">
        <v>850</v>
      </c>
    </row>
    <row r="7935" spans="2:2" hidden="1" outlineLevel="2" x14ac:dyDescent="0.25">
      <c r="B7935" t="s">
        <v>850</v>
      </c>
    </row>
    <row r="7936" spans="2:2" hidden="1" outlineLevel="2" x14ac:dyDescent="0.25">
      <c r="B7936" t="s">
        <v>850</v>
      </c>
    </row>
    <row r="7937" spans="1:2" hidden="1" outlineLevel="2" x14ac:dyDescent="0.25">
      <c r="B7937" t="s">
        <v>850</v>
      </c>
    </row>
    <row r="7938" spans="1:2" hidden="1" outlineLevel="2" x14ac:dyDescent="0.25">
      <c r="B7938" t="s">
        <v>850</v>
      </c>
    </row>
    <row r="7939" spans="1:2" hidden="1" outlineLevel="2" x14ac:dyDescent="0.25">
      <c r="B7939" t="s">
        <v>850</v>
      </c>
    </row>
    <row r="7940" spans="1:2" hidden="1" outlineLevel="2" x14ac:dyDescent="0.25">
      <c r="B7940" t="s">
        <v>850</v>
      </c>
    </row>
    <row r="7941" spans="1:2" hidden="1" outlineLevel="2" x14ac:dyDescent="0.25">
      <c r="B7941" t="s">
        <v>850</v>
      </c>
    </row>
    <row r="7942" spans="1:2" hidden="1" outlineLevel="2" x14ac:dyDescent="0.25">
      <c r="B7942" t="s">
        <v>850</v>
      </c>
    </row>
    <row r="7943" spans="1:2" outlineLevel="1" collapsed="1" x14ac:dyDescent="0.25">
      <c r="A7943" s="3" t="s">
        <v>23071</v>
      </c>
      <c r="B7943">
        <f>SUBTOTAL(3,B7921:B7942)</f>
        <v>22</v>
      </c>
    </row>
    <row r="7944" spans="1:2" hidden="1" outlineLevel="2" x14ac:dyDescent="0.25">
      <c r="B7944" t="s">
        <v>2200</v>
      </c>
    </row>
    <row r="7945" spans="1:2" hidden="1" outlineLevel="2" x14ac:dyDescent="0.25">
      <c r="B7945" t="s">
        <v>2200</v>
      </c>
    </row>
    <row r="7946" spans="1:2" hidden="1" outlineLevel="2" x14ac:dyDescent="0.25">
      <c r="B7946" t="s">
        <v>2200</v>
      </c>
    </row>
    <row r="7947" spans="1:2" hidden="1" outlineLevel="2" x14ac:dyDescent="0.25">
      <c r="B7947" t="s">
        <v>2200</v>
      </c>
    </row>
    <row r="7948" spans="1:2" hidden="1" outlineLevel="2" x14ac:dyDescent="0.25">
      <c r="B7948" t="s">
        <v>2200</v>
      </c>
    </row>
    <row r="7949" spans="1:2" hidden="1" outlineLevel="2" x14ac:dyDescent="0.25">
      <c r="B7949" t="s">
        <v>2200</v>
      </c>
    </row>
    <row r="7950" spans="1:2" outlineLevel="1" collapsed="1" x14ac:dyDescent="0.25">
      <c r="A7950" s="3" t="s">
        <v>23072</v>
      </c>
      <c r="B7950">
        <f>SUBTOTAL(3,B7944:B7949)</f>
        <v>6</v>
      </c>
    </row>
    <row r="7951" spans="1:2" hidden="1" outlineLevel="2" x14ac:dyDescent="0.25">
      <c r="B7951" t="s">
        <v>13012</v>
      </c>
    </row>
    <row r="7952" spans="1:2" outlineLevel="1" collapsed="1" x14ac:dyDescent="0.25">
      <c r="A7952" s="3" t="s">
        <v>23073</v>
      </c>
      <c r="B7952">
        <f>SUBTOTAL(3,B7951:B7951)</f>
        <v>1</v>
      </c>
    </row>
    <row r="7953" spans="1:2" hidden="1" outlineLevel="2" x14ac:dyDescent="0.25">
      <c r="B7953" t="s">
        <v>18285</v>
      </c>
    </row>
    <row r="7954" spans="1:2" outlineLevel="1" collapsed="1" x14ac:dyDescent="0.25">
      <c r="A7954" s="3" t="s">
        <v>23074</v>
      </c>
      <c r="B7954">
        <f>SUBTOTAL(3,B7953:B7953)</f>
        <v>1</v>
      </c>
    </row>
    <row r="7955" spans="1:2" hidden="1" outlineLevel="2" x14ac:dyDescent="0.25">
      <c r="B7955" t="s">
        <v>18931</v>
      </c>
    </row>
    <row r="7956" spans="1:2" hidden="1" outlineLevel="2" x14ac:dyDescent="0.25">
      <c r="B7956" t="s">
        <v>18931</v>
      </c>
    </row>
    <row r="7957" spans="1:2" outlineLevel="1" collapsed="1" x14ac:dyDescent="0.25">
      <c r="A7957" s="3" t="s">
        <v>23075</v>
      </c>
      <c r="B7957">
        <f>SUBTOTAL(3,B7955:B7956)</f>
        <v>2</v>
      </c>
    </row>
    <row r="7958" spans="1:2" hidden="1" outlineLevel="2" x14ac:dyDescent="0.25">
      <c r="B7958" t="s">
        <v>20295</v>
      </c>
    </row>
    <row r="7959" spans="1:2" hidden="1" outlineLevel="2" x14ac:dyDescent="0.25">
      <c r="B7959" t="s">
        <v>20295</v>
      </c>
    </row>
    <row r="7960" spans="1:2" outlineLevel="1" collapsed="1" x14ac:dyDescent="0.25">
      <c r="A7960" s="3" t="s">
        <v>23076</v>
      </c>
      <c r="B7960">
        <f>SUBTOTAL(3,B7958:B7959)</f>
        <v>2</v>
      </c>
    </row>
    <row r="7961" spans="1:2" hidden="1" outlineLevel="2" x14ac:dyDescent="0.25">
      <c r="B7961" t="s">
        <v>8436</v>
      </c>
    </row>
    <row r="7962" spans="1:2" outlineLevel="1" collapsed="1" x14ac:dyDescent="0.25">
      <c r="A7962" s="3" t="s">
        <v>23077</v>
      </c>
      <c r="B7962">
        <f>SUBTOTAL(3,B7961:B7961)</f>
        <v>1</v>
      </c>
    </row>
    <row r="7963" spans="1:2" hidden="1" outlineLevel="2" x14ac:dyDescent="0.25">
      <c r="B7963" t="s">
        <v>2995</v>
      </c>
    </row>
    <row r="7964" spans="1:2" outlineLevel="1" collapsed="1" x14ac:dyDescent="0.25">
      <c r="A7964" s="3" t="s">
        <v>23078</v>
      </c>
      <c r="B7964">
        <f>SUBTOTAL(3,B7963:B7963)</f>
        <v>1</v>
      </c>
    </row>
    <row r="7965" spans="1:2" hidden="1" outlineLevel="2" x14ac:dyDescent="0.25">
      <c r="B7965" t="s">
        <v>320</v>
      </c>
    </row>
    <row r="7966" spans="1:2" hidden="1" outlineLevel="2" x14ac:dyDescent="0.25">
      <c r="B7966" t="s">
        <v>320</v>
      </c>
    </row>
    <row r="7967" spans="1:2" hidden="1" outlineLevel="2" x14ac:dyDescent="0.25">
      <c r="B7967" t="s">
        <v>320</v>
      </c>
    </row>
    <row r="7968" spans="1:2" outlineLevel="1" collapsed="1" x14ac:dyDescent="0.25">
      <c r="A7968" s="3" t="s">
        <v>23079</v>
      </c>
      <c r="B7968">
        <f>SUBTOTAL(3,B7965:B7967)</f>
        <v>3</v>
      </c>
    </row>
    <row r="7969" spans="1:2" hidden="1" outlineLevel="2" x14ac:dyDescent="0.25">
      <c r="B7969" t="s">
        <v>18590</v>
      </c>
    </row>
    <row r="7970" spans="1:2" outlineLevel="1" collapsed="1" x14ac:dyDescent="0.25">
      <c r="A7970" s="3" t="s">
        <v>23080</v>
      </c>
      <c r="B7970">
        <f>SUBTOTAL(3,B7969:B7969)</f>
        <v>1</v>
      </c>
    </row>
    <row r="7971" spans="1:2" hidden="1" outlineLevel="2" x14ac:dyDescent="0.25">
      <c r="B7971" t="s">
        <v>5286</v>
      </c>
    </row>
    <row r="7972" spans="1:2" hidden="1" outlineLevel="2" x14ac:dyDescent="0.25">
      <c r="B7972" t="s">
        <v>5286</v>
      </c>
    </row>
    <row r="7973" spans="1:2" outlineLevel="1" collapsed="1" x14ac:dyDescent="0.25">
      <c r="A7973" s="3" t="s">
        <v>23081</v>
      </c>
      <c r="B7973">
        <f>SUBTOTAL(3,B7971:B7972)</f>
        <v>2</v>
      </c>
    </row>
    <row r="7974" spans="1:2" hidden="1" outlineLevel="2" x14ac:dyDescent="0.25">
      <c r="B7974" t="s">
        <v>4258</v>
      </c>
    </row>
    <row r="7975" spans="1:2" hidden="1" outlineLevel="2" x14ac:dyDescent="0.25">
      <c r="B7975" t="s">
        <v>4258</v>
      </c>
    </row>
    <row r="7976" spans="1:2" hidden="1" outlineLevel="2" x14ac:dyDescent="0.25">
      <c r="B7976" t="s">
        <v>4258</v>
      </c>
    </row>
    <row r="7977" spans="1:2" hidden="1" outlineLevel="2" x14ac:dyDescent="0.25">
      <c r="B7977" t="s">
        <v>4258</v>
      </c>
    </row>
    <row r="7978" spans="1:2" outlineLevel="1" collapsed="1" x14ac:dyDescent="0.25">
      <c r="A7978" s="3" t="s">
        <v>23082</v>
      </c>
      <c r="B7978">
        <f>SUBTOTAL(3,B7974:B7977)</f>
        <v>4</v>
      </c>
    </row>
    <row r="7979" spans="1:2" hidden="1" outlineLevel="2" x14ac:dyDescent="0.25">
      <c r="B7979" t="s">
        <v>13637</v>
      </c>
    </row>
    <row r="7980" spans="1:2" hidden="1" outlineLevel="2" x14ac:dyDescent="0.25">
      <c r="B7980" t="s">
        <v>13637</v>
      </c>
    </row>
    <row r="7981" spans="1:2" outlineLevel="1" collapsed="1" x14ac:dyDescent="0.25">
      <c r="A7981" s="3" t="s">
        <v>23083</v>
      </c>
      <c r="B7981">
        <f>SUBTOTAL(3,B7979:B7980)</f>
        <v>2</v>
      </c>
    </row>
    <row r="7982" spans="1:2" hidden="1" outlineLevel="2" x14ac:dyDescent="0.25">
      <c r="B7982" t="s">
        <v>3784</v>
      </c>
    </row>
    <row r="7983" spans="1:2" outlineLevel="1" collapsed="1" x14ac:dyDescent="0.25">
      <c r="A7983" s="3" t="s">
        <v>23084</v>
      </c>
      <c r="B7983">
        <f>SUBTOTAL(3,B7982:B7982)</f>
        <v>1</v>
      </c>
    </row>
    <row r="7984" spans="1:2" hidden="1" outlineLevel="2" x14ac:dyDescent="0.25">
      <c r="B7984" t="s">
        <v>18094</v>
      </c>
    </row>
    <row r="7985" spans="1:2" outlineLevel="1" collapsed="1" x14ac:dyDescent="0.25">
      <c r="A7985" s="3" t="s">
        <v>23085</v>
      </c>
      <c r="B7985">
        <f>SUBTOTAL(3,B7984:B7984)</f>
        <v>1</v>
      </c>
    </row>
    <row r="7986" spans="1:2" hidden="1" outlineLevel="2" x14ac:dyDescent="0.25">
      <c r="B7986" t="s">
        <v>8042</v>
      </c>
    </row>
    <row r="7987" spans="1:2" outlineLevel="1" collapsed="1" x14ac:dyDescent="0.25">
      <c r="A7987" s="3" t="s">
        <v>23086</v>
      </c>
      <c r="B7987">
        <f>SUBTOTAL(3,B7986:B7986)</f>
        <v>1</v>
      </c>
    </row>
    <row r="7988" spans="1:2" hidden="1" outlineLevel="2" x14ac:dyDescent="0.25">
      <c r="B7988" t="s">
        <v>17173</v>
      </c>
    </row>
    <row r="7989" spans="1:2" outlineLevel="1" collapsed="1" x14ac:dyDescent="0.25">
      <c r="A7989" s="3" t="s">
        <v>23087</v>
      </c>
      <c r="B7989">
        <f>SUBTOTAL(3,B7988:B7988)</f>
        <v>1</v>
      </c>
    </row>
    <row r="7990" spans="1:2" hidden="1" outlineLevel="2" x14ac:dyDescent="0.25">
      <c r="B7990" t="s">
        <v>5342</v>
      </c>
    </row>
    <row r="7991" spans="1:2" hidden="1" outlineLevel="2" x14ac:dyDescent="0.25">
      <c r="B7991" t="s">
        <v>5342</v>
      </c>
    </row>
    <row r="7992" spans="1:2" hidden="1" outlineLevel="2" x14ac:dyDescent="0.25">
      <c r="B7992" t="s">
        <v>5342</v>
      </c>
    </row>
    <row r="7993" spans="1:2" outlineLevel="1" collapsed="1" x14ac:dyDescent="0.25">
      <c r="A7993" s="3" t="s">
        <v>23088</v>
      </c>
      <c r="B7993">
        <f>SUBTOTAL(3,B7990:B7992)</f>
        <v>3</v>
      </c>
    </row>
    <row r="7994" spans="1:2" hidden="1" outlineLevel="2" x14ac:dyDescent="0.25">
      <c r="B7994" t="s">
        <v>874</v>
      </c>
    </row>
    <row r="7995" spans="1:2" outlineLevel="1" collapsed="1" x14ac:dyDescent="0.25">
      <c r="A7995" s="3" t="s">
        <v>23089</v>
      </c>
      <c r="B7995">
        <f>SUBTOTAL(3,B7994:B7994)</f>
        <v>1</v>
      </c>
    </row>
    <row r="7996" spans="1:2" hidden="1" outlineLevel="2" x14ac:dyDescent="0.25">
      <c r="B7996" t="s">
        <v>13791</v>
      </c>
    </row>
    <row r="7997" spans="1:2" outlineLevel="1" collapsed="1" x14ac:dyDescent="0.25">
      <c r="A7997" s="3" t="s">
        <v>23090</v>
      </c>
      <c r="B7997">
        <f>SUBTOTAL(3,B7996:B7996)</f>
        <v>1</v>
      </c>
    </row>
    <row r="7998" spans="1:2" hidden="1" outlineLevel="2" x14ac:dyDescent="0.25">
      <c r="B7998" t="s">
        <v>17382</v>
      </c>
    </row>
    <row r="7999" spans="1:2" outlineLevel="1" collapsed="1" x14ac:dyDescent="0.25">
      <c r="A7999" s="3" t="s">
        <v>23091</v>
      </c>
      <c r="B7999">
        <f>SUBTOTAL(3,B7998:B7998)</f>
        <v>1</v>
      </c>
    </row>
    <row r="8000" spans="1:2" hidden="1" outlineLevel="2" x14ac:dyDescent="0.25">
      <c r="B8000" t="s">
        <v>41</v>
      </c>
    </row>
    <row r="8001" spans="1:2" hidden="1" outlineLevel="2" x14ac:dyDescent="0.25">
      <c r="B8001" t="s">
        <v>41</v>
      </c>
    </row>
    <row r="8002" spans="1:2" hidden="1" outlineLevel="2" x14ac:dyDescent="0.25">
      <c r="B8002" t="s">
        <v>41</v>
      </c>
    </row>
    <row r="8003" spans="1:2" hidden="1" outlineLevel="2" x14ac:dyDescent="0.25">
      <c r="B8003" t="s">
        <v>41</v>
      </c>
    </row>
    <row r="8004" spans="1:2" hidden="1" outlineLevel="2" x14ac:dyDescent="0.25">
      <c r="B8004" t="s">
        <v>41</v>
      </c>
    </row>
    <row r="8005" spans="1:2" hidden="1" outlineLevel="2" x14ac:dyDescent="0.25">
      <c r="B8005" t="s">
        <v>41</v>
      </c>
    </row>
    <row r="8006" spans="1:2" hidden="1" outlineLevel="2" x14ac:dyDescent="0.25">
      <c r="B8006" t="s">
        <v>41</v>
      </c>
    </row>
    <row r="8007" spans="1:2" hidden="1" outlineLevel="2" x14ac:dyDescent="0.25">
      <c r="B8007" t="s">
        <v>41</v>
      </c>
    </row>
    <row r="8008" spans="1:2" hidden="1" outlineLevel="2" x14ac:dyDescent="0.25">
      <c r="B8008" t="s">
        <v>41</v>
      </c>
    </row>
    <row r="8009" spans="1:2" hidden="1" outlineLevel="2" x14ac:dyDescent="0.25">
      <c r="B8009" t="s">
        <v>41</v>
      </c>
    </row>
    <row r="8010" spans="1:2" hidden="1" outlineLevel="2" x14ac:dyDescent="0.25">
      <c r="B8010" t="s">
        <v>41</v>
      </c>
    </row>
    <row r="8011" spans="1:2" hidden="1" outlineLevel="2" x14ac:dyDescent="0.25">
      <c r="B8011" t="s">
        <v>41</v>
      </c>
    </row>
    <row r="8012" spans="1:2" hidden="1" outlineLevel="2" x14ac:dyDescent="0.25">
      <c r="B8012" t="s">
        <v>41</v>
      </c>
    </row>
    <row r="8013" spans="1:2" hidden="1" outlineLevel="2" x14ac:dyDescent="0.25">
      <c r="B8013" t="s">
        <v>41</v>
      </c>
    </row>
    <row r="8014" spans="1:2" outlineLevel="1" collapsed="1" x14ac:dyDescent="0.25">
      <c r="A8014" s="3" t="s">
        <v>23092</v>
      </c>
      <c r="B8014">
        <f>SUBTOTAL(3,B8000:B8013)</f>
        <v>14</v>
      </c>
    </row>
    <row r="8015" spans="1:2" hidden="1" outlineLevel="2" x14ac:dyDescent="0.25">
      <c r="B8015" t="s">
        <v>18221</v>
      </c>
    </row>
    <row r="8016" spans="1:2" outlineLevel="1" collapsed="1" x14ac:dyDescent="0.25">
      <c r="A8016" s="3" t="s">
        <v>23093</v>
      </c>
      <c r="B8016">
        <f>SUBTOTAL(3,B8015:B8015)</f>
        <v>1</v>
      </c>
    </row>
    <row r="8017" spans="1:2" hidden="1" outlineLevel="2" x14ac:dyDescent="0.25">
      <c r="B8017" t="s">
        <v>2177</v>
      </c>
    </row>
    <row r="8018" spans="1:2" hidden="1" outlineLevel="2" x14ac:dyDescent="0.25">
      <c r="B8018" t="s">
        <v>2177</v>
      </c>
    </row>
    <row r="8019" spans="1:2" hidden="1" outlineLevel="2" x14ac:dyDescent="0.25">
      <c r="B8019" t="s">
        <v>2177</v>
      </c>
    </row>
    <row r="8020" spans="1:2" hidden="1" outlineLevel="2" x14ac:dyDescent="0.25">
      <c r="B8020" t="s">
        <v>2177</v>
      </c>
    </row>
    <row r="8021" spans="1:2" hidden="1" outlineLevel="2" x14ac:dyDescent="0.25">
      <c r="B8021" t="s">
        <v>2177</v>
      </c>
    </row>
    <row r="8022" spans="1:2" hidden="1" outlineLevel="2" x14ac:dyDescent="0.25">
      <c r="B8022" t="s">
        <v>2177</v>
      </c>
    </row>
    <row r="8023" spans="1:2" hidden="1" outlineLevel="2" x14ac:dyDescent="0.25">
      <c r="B8023" t="s">
        <v>2177</v>
      </c>
    </row>
    <row r="8024" spans="1:2" hidden="1" outlineLevel="2" x14ac:dyDescent="0.25">
      <c r="B8024" t="s">
        <v>2177</v>
      </c>
    </row>
    <row r="8025" spans="1:2" hidden="1" outlineLevel="2" x14ac:dyDescent="0.25">
      <c r="B8025" t="s">
        <v>2177</v>
      </c>
    </row>
    <row r="8026" spans="1:2" hidden="1" outlineLevel="2" x14ac:dyDescent="0.25">
      <c r="B8026" t="s">
        <v>2177</v>
      </c>
    </row>
    <row r="8027" spans="1:2" hidden="1" outlineLevel="2" x14ac:dyDescent="0.25">
      <c r="B8027" t="s">
        <v>2177</v>
      </c>
    </row>
    <row r="8028" spans="1:2" outlineLevel="1" collapsed="1" x14ac:dyDescent="0.25">
      <c r="A8028" s="3" t="s">
        <v>23094</v>
      </c>
      <c r="B8028">
        <f>SUBTOTAL(3,B8017:B8027)</f>
        <v>11</v>
      </c>
    </row>
    <row r="8029" spans="1:2" hidden="1" outlineLevel="2" x14ac:dyDescent="0.25">
      <c r="B8029" t="s">
        <v>13874</v>
      </c>
    </row>
    <row r="8030" spans="1:2" outlineLevel="1" collapsed="1" x14ac:dyDescent="0.25">
      <c r="A8030" s="3" t="s">
        <v>23095</v>
      </c>
      <c r="B8030">
        <f>SUBTOTAL(3,B8029:B8029)</f>
        <v>1</v>
      </c>
    </row>
    <row r="8031" spans="1:2" hidden="1" outlineLevel="2" x14ac:dyDescent="0.25">
      <c r="B8031" t="s">
        <v>1777</v>
      </c>
    </row>
    <row r="8032" spans="1:2" outlineLevel="1" collapsed="1" x14ac:dyDescent="0.25">
      <c r="A8032" s="3" t="s">
        <v>23096</v>
      </c>
      <c r="B8032">
        <f>SUBTOTAL(3,B8031:B8031)</f>
        <v>1</v>
      </c>
    </row>
    <row r="8033" spans="2:2" hidden="1" outlineLevel="2" x14ac:dyDescent="0.25">
      <c r="B8033" t="s">
        <v>385</v>
      </c>
    </row>
    <row r="8034" spans="2:2" hidden="1" outlineLevel="2" x14ac:dyDescent="0.25">
      <c r="B8034" t="s">
        <v>385</v>
      </c>
    </row>
    <row r="8035" spans="2:2" hidden="1" outlineLevel="2" x14ac:dyDescent="0.25">
      <c r="B8035" t="s">
        <v>385</v>
      </c>
    </row>
    <row r="8036" spans="2:2" hidden="1" outlineLevel="2" x14ac:dyDescent="0.25">
      <c r="B8036" t="s">
        <v>385</v>
      </c>
    </row>
    <row r="8037" spans="2:2" hidden="1" outlineLevel="2" x14ac:dyDescent="0.25">
      <c r="B8037" t="s">
        <v>385</v>
      </c>
    </row>
    <row r="8038" spans="2:2" hidden="1" outlineLevel="2" x14ac:dyDescent="0.25">
      <c r="B8038" t="s">
        <v>385</v>
      </c>
    </row>
    <row r="8039" spans="2:2" hidden="1" outlineLevel="2" x14ac:dyDescent="0.25">
      <c r="B8039" t="s">
        <v>385</v>
      </c>
    </row>
    <row r="8040" spans="2:2" hidden="1" outlineLevel="2" x14ac:dyDescent="0.25">
      <c r="B8040" t="s">
        <v>385</v>
      </c>
    </row>
    <row r="8041" spans="2:2" hidden="1" outlineLevel="2" x14ac:dyDescent="0.25">
      <c r="B8041" t="s">
        <v>385</v>
      </c>
    </row>
    <row r="8042" spans="2:2" hidden="1" outlineLevel="2" x14ac:dyDescent="0.25">
      <c r="B8042" t="s">
        <v>385</v>
      </c>
    </row>
    <row r="8043" spans="2:2" hidden="1" outlineLevel="2" x14ac:dyDescent="0.25">
      <c r="B8043" t="s">
        <v>385</v>
      </c>
    </row>
    <row r="8044" spans="2:2" hidden="1" outlineLevel="2" x14ac:dyDescent="0.25">
      <c r="B8044" t="s">
        <v>385</v>
      </c>
    </row>
    <row r="8045" spans="2:2" hidden="1" outlineLevel="2" x14ac:dyDescent="0.25">
      <c r="B8045" t="s">
        <v>385</v>
      </c>
    </row>
    <row r="8046" spans="2:2" hidden="1" outlineLevel="2" x14ac:dyDescent="0.25">
      <c r="B8046" t="s">
        <v>385</v>
      </c>
    </row>
    <row r="8047" spans="2:2" hidden="1" outlineLevel="2" x14ac:dyDescent="0.25">
      <c r="B8047" t="s">
        <v>385</v>
      </c>
    </row>
    <row r="8048" spans="2:2" hidden="1" outlineLevel="2" x14ac:dyDescent="0.25">
      <c r="B8048" t="s">
        <v>385</v>
      </c>
    </row>
    <row r="8049" spans="1:2" hidden="1" outlineLevel="2" x14ac:dyDescent="0.25">
      <c r="B8049" t="s">
        <v>385</v>
      </c>
    </row>
    <row r="8050" spans="1:2" hidden="1" outlineLevel="2" x14ac:dyDescent="0.25">
      <c r="B8050" t="s">
        <v>385</v>
      </c>
    </row>
    <row r="8051" spans="1:2" hidden="1" outlineLevel="2" x14ac:dyDescent="0.25">
      <c r="B8051" t="s">
        <v>385</v>
      </c>
    </row>
    <row r="8052" spans="1:2" hidden="1" outlineLevel="2" x14ac:dyDescent="0.25">
      <c r="B8052" t="s">
        <v>385</v>
      </c>
    </row>
    <row r="8053" spans="1:2" hidden="1" outlineLevel="2" x14ac:dyDescent="0.25">
      <c r="B8053" t="s">
        <v>385</v>
      </c>
    </row>
    <row r="8054" spans="1:2" hidden="1" outlineLevel="2" x14ac:dyDescent="0.25">
      <c r="B8054" t="s">
        <v>385</v>
      </c>
    </row>
    <row r="8055" spans="1:2" hidden="1" outlineLevel="2" x14ac:dyDescent="0.25">
      <c r="B8055" t="s">
        <v>385</v>
      </c>
    </row>
    <row r="8056" spans="1:2" hidden="1" outlineLevel="2" x14ac:dyDescent="0.25">
      <c r="B8056" t="s">
        <v>385</v>
      </c>
    </row>
    <row r="8057" spans="1:2" hidden="1" outlineLevel="2" x14ac:dyDescent="0.25">
      <c r="B8057" t="s">
        <v>385</v>
      </c>
    </row>
    <row r="8058" spans="1:2" outlineLevel="1" collapsed="1" x14ac:dyDescent="0.25">
      <c r="A8058" s="3" t="s">
        <v>23097</v>
      </c>
      <c r="B8058">
        <f>SUBTOTAL(3,B8033:B8057)</f>
        <v>25</v>
      </c>
    </row>
    <row r="8059" spans="1:2" hidden="1" outlineLevel="2" x14ac:dyDescent="0.25">
      <c r="B8059" t="s">
        <v>17794</v>
      </c>
    </row>
    <row r="8060" spans="1:2" outlineLevel="1" collapsed="1" x14ac:dyDescent="0.25">
      <c r="A8060" s="3" t="s">
        <v>23098</v>
      </c>
      <c r="B8060">
        <f>SUBTOTAL(3,B8059:B8059)</f>
        <v>1</v>
      </c>
    </row>
    <row r="8061" spans="1:2" hidden="1" outlineLevel="2" x14ac:dyDescent="0.25">
      <c r="B8061" t="s">
        <v>19163</v>
      </c>
    </row>
    <row r="8062" spans="1:2" outlineLevel="1" collapsed="1" x14ac:dyDescent="0.25">
      <c r="A8062" s="3" t="s">
        <v>23099</v>
      </c>
      <c r="B8062">
        <f>SUBTOTAL(3,B8061:B8061)</f>
        <v>1</v>
      </c>
    </row>
    <row r="8063" spans="1:2" hidden="1" outlineLevel="2" x14ac:dyDescent="0.25">
      <c r="B8063" t="s">
        <v>16440</v>
      </c>
    </row>
    <row r="8064" spans="1:2" outlineLevel="1" collapsed="1" x14ac:dyDescent="0.25">
      <c r="A8064" s="3" t="s">
        <v>23100</v>
      </c>
      <c r="B8064">
        <f>SUBTOTAL(3,B8063:B8063)</f>
        <v>1</v>
      </c>
    </row>
    <row r="8065" spans="1:2" hidden="1" outlineLevel="2" x14ac:dyDescent="0.25">
      <c r="B8065" t="s">
        <v>262</v>
      </c>
    </row>
    <row r="8066" spans="1:2" outlineLevel="1" collapsed="1" x14ac:dyDescent="0.25">
      <c r="A8066" s="3" t="s">
        <v>23101</v>
      </c>
      <c r="B8066">
        <f>SUBTOTAL(3,B8065:B8065)</f>
        <v>1</v>
      </c>
    </row>
    <row r="8067" spans="1:2" hidden="1" outlineLevel="2" x14ac:dyDescent="0.25">
      <c r="B8067" t="s">
        <v>14910</v>
      </c>
    </row>
    <row r="8068" spans="1:2" outlineLevel="1" collapsed="1" x14ac:dyDescent="0.25">
      <c r="A8068" s="3" t="s">
        <v>23102</v>
      </c>
      <c r="B8068">
        <f>SUBTOTAL(3,B8067:B8067)</f>
        <v>1</v>
      </c>
    </row>
    <row r="8069" spans="1:2" hidden="1" outlineLevel="2" x14ac:dyDescent="0.25">
      <c r="B8069" t="s">
        <v>10031</v>
      </c>
    </row>
    <row r="8070" spans="1:2" outlineLevel="1" collapsed="1" x14ac:dyDescent="0.25">
      <c r="A8070" s="3" t="s">
        <v>23103</v>
      </c>
      <c r="B8070">
        <f>SUBTOTAL(3,B8069:B8069)</f>
        <v>1</v>
      </c>
    </row>
    <row r="8071" spans="1:2" hidden="1" outlineLevel="2" x14ac:dyDescent="0.25">
      <c r="B8071" t="s">
        <v>117</v>
      </c>
    </row>
    <row r="8072" spans="1:2" hidden="1" outlineLevel="2" x14ac:dyDescent="0.25">
      <c r="B8072" t="s">
        <v>117</v>
      </c>
    </row>
    <row r="8073" spans="1:2" hidden="1" outlineLevel="2" x14ac:dyDescent="0.25">
      <c r="B8073" t="s">
        <v>117</v>
      </c>
    </row>
    <row r="8074" spans="1:2" hidden="1" outlineLevel="2" x14ac:dyDescent="0.25">
      <c r="B8074" t="s">
        <v>117</v>
      </c>
    </row>
    <row r="8075" spans="1:2" hidden="1" outlineLevel="2" x14ac:dyDescent="0.25">
      <c r="B8075" t="s">
        <v>117</v>
      </c>
    </row>
    <row r="8076" spans="1:2" hidden="1" outlineLevel="2" x14ac:dyDescent="0.25">
      <c r="B8076" t="s">
        <v>117</v>
      </c>
    </row>
    <row r="8077" spans="1:2" hidden="1" outlineLevel="2" x14ac:dyDescent="0.25">
      <c r="B8077" t="s">
        <v>117</v>
      </c>
    </row>
    <row r="8078" spans="1:2" hidden="1" outlineLevel="2" x14ac:dyDescent="0.25">
      <c r="B8078" t="s">
        <v>117</v>
      </c>
    </row>
    <row r="8079" spans="1:2" hidden="1" outlineLevel="2" x14ac:dyDescent="0.25">
      <c r="B8079" t="s">
        <v>117</v>
      </c>
    </row>
    <row r="8080" spans="1:2" hidden="1" outlineLevel="2" x14ac:dyDescent="0.25">
      <c r="B8080" t="s">
        <v>117</v>
      </c>
    </row>
    <row r="8081" spans="2:2" hidden="1" outlineLevel="2" x14ac:dyDescent="0.25">
      <c r="B8081" t="s">
        <v>117</v>
      </c>
    </row>
    <row r="8082" spans="2:2" hidden="1" outlineLevel="2" x14ac:dyDescent="0.25">
      <c r="B8082" t="s">
        <v>117</v>
      </c>
    </row>
    <row r="8083" spans="2:2" hidden="1" outlineLevel="2" x14ac:dyDescent="0.25">
      <c r="B8083" t="s">
        <v>117</v>
      </c>
    </row>
    <row r="8084" spans="2:2" hidden="1" outlineLevel="2" x14ac:dyDescent="0.25">
      <c r="B8084" t="s">
        <v>117</v>
      </c>
    </row>
    <row r="8085" spans="2:2" hidden="1" outlineLevel="2" x14ac:dyDescent="0.25">
      <c r="B8085" t="s">
        <v>117</v>
      </c>
    </row>
    <row r="8086" spans="2:2" hidden="1" outlineLevel="2" x14ac:dyDescent="0.25">
      <c r="B8086" t="s">
        <v>117</v>
      </c>
    </row>
    <row r="8087" spans="2:2" hidden="1" outlineLevel="2" x14ac:dyDescent="0.25">
      <c r="B8087" t="s">
        <v>117</v>
      </c>
    </row>
    <row r="8088" spans="2:2" hidden="1" outlineLevel="2" x14ac:dyDescent="0.25">
      <c r="B8088" t="s">
        <v>117</v>
      </c>
    </row>
    <row r="8089" spans="2:2" hidden="1" outlineLevel="2" x14ac:dyDescent="0.25">
      <c r="B8089" t="s">
        <v>117</v>
      </c>
    </row>
    <row r="8090" spans="2:2" hidden="1" outlineLevel="2" x14ac:dyDescent="0.25">
      <c r="B8090" t="s">
        <v>117</v>
      </c>
    </row>
    <row r="8091" spans="2:2" hidden="1" outlineLevel="2" x14ac:dyDescent="0.25">
      <c r="B8091" t="s">
        <v>117</v>
      </c>
    </row>
    <row r="8092" spans="2:2" hidden="1" outlineLevel="2" x14ac:dyDescent="0.25">
      <c r="B8092" t="s">
        <v>117</v>
      </c>
    </row>
    <row r="8093" spans="2:2" hidden="1" outlineLevel="2" x14ac:dyDescent="0.25">
      <c r="B8093" t="s">
        <v>117</v>
      </c>
    </row>
    <row r="8094" spans="2:2" hidden="1" outlineLevel="2" x14ac:dyDescent="0.25">
      <c r="B8094" t="s">
        <v>117</v>
      </c>
    </row>
    <row r="8095" spans="2:2" hidden="1" outlineLevel="2" x14ac:dyDescent="0.25">
      <c r="B8095" t="s">
        <v>117</v>
      </c>
    </row>
    <row r="8096" spans="2:2" hidden="1" outlineLevel="2" x14ac:dyDescent="0.25">
      <c r="B8096" t="s">
        <v>117</v>
      </c>
    </row>
    <row r="8097" spans="2:2" hidden="1" outlineLevel="2" x14ac:dyDescent="0.25">
      <c r="B8097" t="s">
        <v>117</v>
      </c>
    </row>
    <row r="8098" spans="2:2" hidden="1" outlineLevel="2" x14ac:dyDescent="0.25">
      <c r="B8098" t="s">
        <v>117</v>
      </c>
    </row>
    <row r="8099" spans="2:2" hidden="1" outlineLevel="2" x14ac:dyDescent="0.25">
      <c r="B8099" t="s">
        <v>117</v>
      </c>
    </row>
    <row r="8100" spans="2:2" hidden="1" outlineLevel="2" x14ac:dyDescent="0.25">
      <c r="B8100" t="s">
        <v>117</v>
      </c>
    </row>
    <row r="8101" spans="2:2" hidden="1" outlineLevel="2" x14ac:dyDescent="0.25">
      <c r="B8101" t="s">
        <v>117</v>
      </c>
    </row>
    <row r="8102" spans="2:2" hidden="1" outlineLevel="2" x14ac:dyDescent="0.25">
      <c r="B8102" t="s">
        <v>117</v>
      </c>
    </row>
    <row r="8103" spans="2:2" hidden="1" outlineLevel="2" x14ac:dyDescent="0.25">
      <c r="B8103" t="s">
        <v>117</v>
      </c>
    </row>
    <row r="8104" spans="2:2" hidden="1" outlineLevel="2" x14ac:dyDescent="0.25">
      <c r="B8104" t="s">
        <v>117</v>
      </c>
    </row>
    <row r="8105" spans="2:2" hidden="1" outlineLevel="2" x14ac:dyDescent="0.25">
      <c r="B8105" t="s">
        <v>117</v>
      </c>
    </row>
    <row r="8106" spans="2:2" hidden="1" outlineLevel="2" x14ac:dyDescent="0.25">
      <c r="B8106" t="s">
        <v>117</v>
      </c>
    </row>
    <row r="8107" spans="2:2" hidden="1" outlineLevel="2" x14ac:dyDescent="0.25">
      <c r="B8107" t="s">
        <v>117</v>
      </c>
    </row>
    <row r="8108" spans="2:2" hidden="1" outlineLevel="2" x14ac:dyDescent="0.25">
      <c r="B8108" t="s">
        <v>117</v>
      </c>
    </row>
    <row r="8109" spans="2:2" hidden="1" outlineLevel="2" x14ac:dyDescent="0.25">
      <c r="B8109" t="s">
        <v>117</v>
      </c>
    </row>
    <row r="8110" spans="2:2" hidden="1" outlineLevel="2" x14ac:dyDescent="0.25">
      <c r="B8110" t="s">
        <v>117</v>
      </c>
    </row>
    <row r="8111" spans="2:2" hidden="1" outlineLevel="2" x14ac:dyDescent="0.25">
      <c r="B8111" t="s">
        <v>117</v>
      </c>
    </row>
    <row r="8112" spans="2:2" hidden="1" outlineLevel="2" x14ac:dyDescent="0.25">
      <c r="B8112" t="s">
        <v>117</v>
      </c>
    </row>
    <row r="8113" spans="1:2" hidden="1" outlineLevel="2" x14ac:dyDescent="0.25">
      <c r="B8113" t="s">
        <v>117</v>
      </c>
    </row>
    <row r="8114" spans="1:2" hidden="1" outlineLevel="2" x14ac:dyDescent="0.25">
      <c r="B8114" t="s">
        <v>117</v>
      </c>
    </row>
    <row r="8115" spans="1:2" hidden="1" outlineLevel="2" x14ac:dyDescent="0.25">
      <c r="B8115" t="s">
        <v>117</v>
      </c>
    </row>
    <row r="8116" spans="1:2" hidden="1" outlineLevel="2" x14ac:dyDescent="0.25">
      <c r="B8116" t="s">
        <v>117</v>
      </c>
    </row>
    <row r="8117" spans="1:2" hidden="1" outlineLevel="2" x14ac:dyDescent="0.25">
      <c r="B8117" t="s">
        <v>117</v>
      </c>
    </row>
    <row r="8118" spans="1:2" outlineLevel="1" collapsed="1" x14ac:dyDescent="0.25">
      <c r="A8118" s="3" t="s">
        <v>23104</v>
      </c>
      <c r="B8118">
        <f>SUBTOTAL(3,B8071:B8117)</f>
        <v>47</v>
      </c>
    </row>
    <row r="8119" spans="1:2" hidden="1" outlineLevel="2" x14ac:dyDescent="0.25">
      <c r="B8119" t="s">
        <v>8467</v>
      </c>
    </row>
    <row r="8120" spans="1:2" hidden="1" outlineLevel="2" x14ac:dyDescent="0.25">
      <c r="B8120" t="s">
        <v>8467</v>
      </c>
    </row>
    <row r="8121" spans="1:2" outlineLevel="1" collapsed="1" x14ac:dyDescent="0.25">
      <c r="A8121" s="3" t="s">
        <v>23105</v>
      </c>
      <c r="B8121">
        <f>SUBTOTAL(3,B8119:B8120)</f>
        <v>2</v>
      </c>
    </row>
    <row r="8122" spans="1:2" hidden="1" outlineLevel="2" x14ac:dyDescent="0.25">
      <c r="B8122" t="s">
        <v>20161</v>
      </c>
    </row>
    <row r="8123" spans="1:2" outlineLevel="1" collapsed="1" x14ac:dyDescent="0.25">
      <c r="A8123" s="3" t="s">
        <v>23106</v>
      </c>
      <c r="B8123">
        <f>SUBTOTAL(3,B8122:B8122)</f>
        <v>1</v>
      </c>
    </row>
    <row r="8124" spans="1:2" hidden="1" outlineLevel="2" x14ac:dyDescent="0.25">
      <c r="B8124" t="s">
        <v>2923</v>
      </c>
    </row>
    <row r="8125" spans="1:2" hidden="1" outlineLevel="2" x14ac:dyDescent="0.25">
      <c r="B8125" t="s">
        <v>2923</v>
      </c>
    </row>
    <row r="8126" spans="1:2" outlineLevel="1" collapsed="1" x14ac:dyDescent="0.25">
      <c r="A8126" s="3" t="s">
        <v>23107</v>
      </c>
      <c r="B8126">
        <f>SUBTOTAL(3,B8124:B8125)</f>
        <v>2</v>
      </c>
    </row>
    <row r="8127" spans="1:2" hidden="1" outlineLevel="2" x14ac:dyDescent="0.25">
      <c r="B8127" t="s">
        <v>10825</v>
      </c>
    </row>
    <row r="8128" spans="1:2" outlineLevel="1" collapsed="1" x14ac:dyDescent="0.25">
      <c r="A8128" s="3" t="s">
        <v>23108</v>
      </c>
      <c r="B8128">
        <f>SUBTOTAL(3,B8127:B8127)</f>
        <v>1</v>
      </c>
    </row>
    <row r="8129" spans="1:2" hidden="1" outlineLevel="2" x14ac:dyDescent="0.25">
      <c r="B8129" t="s">
        <v>113</v>
      </c>
    </row>
    <row r="8130" spans="1:2" hidden="1" outlineLevel="2" x14ac:dyDescent="0.25">
      <c r="B8130" t="s">
        <v>113</v>
      </c>
    </row>
    <row r="8131" spans="1:2" outlineLevel="1" collapsed="1" x14ac:dyDescent="0.25">
      <c r="A8131" s="3" t="s">
        <v>23109</v>
      </c>
      <c r="B8131">
        <f>SUBTOTAL(3,B8129:B8130)</f>
        <v>2</v>
      </c>
    </row>
    <row r="8132" spans="1:2" hidden="1" outlineLevel="2" x14ac:dyDescent="0.25">
      <c r="B8132" t="s">
        <v>297</v>
      </c>
    </row>
    <row r="8133" spans="1:2" hidden="1" outlineLevel="2" x14ac:dyDescent="0.25">
      <c r="B8133" t="s">
        <v>297</v>
      </c>
    </row>
    <row r="8134" spans="1:2" hidden="1" outlineLevel="2" x14ac:dyDescent="0.25">
      <c r="B8134" t="s">
        <v>297</v>
      </c>
    </row>
    <row r="8135" spans="1:2" hidden="1" outlineLevel="2" x14ac:dyDescent="0.25">
      <c r="B8135" t="s">
        <v>297</v>
      </c>
    </row>
    <row r="8136" spans="1:2" hidden="1" outlineLevel="2" x14ac:dyDescent="0.25">
      <c r="B8136" t="s">
        <v>297</v>
      </c>
    </row>
    <row r="8137" spans="1:2" hidden="1" outlineLevel="2" x14ac:dyDescent="0.25">
      <c r="B8137" t="s">
        <v>297</v>
      </c>
    </row>
    <row r="8138" spans="1:2" hidden="1" outlineLevel="2" x14ac:dyDescent="0.25">
      <c r="B8138" t="s">
        <v>297</v>
      </c>
    </row>
    <row r="8139" spans="1:2" hidden="1" outlineLevel="2" x14ac:dyDescent="0.25">
      <c r="B8139" t="s">
        <v>297</v>
      </c>
    </row>
    <row r="8140" spans="1:2" hidden="1" outlineLevel="2" x14ac:dyDescent="0.25">
      <c r="B8140" t="s">
        <v>297</v>
      </c>
    </row>
    <row r="8141" spans="1:2" hidden="1" outlineLevel="2" x14ac:dyDescent="0.25">
      <c r="B8141" t="s">
        <v>297</v>
      </c>
    </row>
    <row r="8142" spans="1:2" hidden="1" outlineLevel="2" x14ac:dyDescent="0.25">
      <c r="B8142" t="s">
        <v>297</v>
      </c>
    </row>
    <row r="8143" spans="1:2" hidden="1" outlineLevel="2" x14ac:dyDescent="0.25">
      <c r="B8143" t="s">
        <v>297</v>
      </c>
    </row>
    <row r="8144" spans="1:2" hidden="1" outlineLevel="2" x14ac:dyDescent="0.25">
      <c r="B8144" t="s">
        <v>297</v>
      </c>
    </row>
    <row r="8145" spans="1:2" hidden="1" outlineLevel="2" x14ac:dyDescent="0.25">
      <c r="B8145" t="s">
        <v>297</v>
      </c>
    </row>
    <row r="8146" spans="1:2" hidden="1" outlineLevel="2" x14ac:dyDescent="0.25">
      <c r="B8146" t="s">
        <v>297</v>
      </c>
    </row>
    <row r="8147" spans="1:2" hidden="1" outlineLevel="2" x14ac:dyDescent="0.25">
      <c r="B8147" t="s">
        <v>297</v>
      </c>
    </row>
    <row r="8148" spans="1:2" hidden="1" outlineLevel="2" x14ac:dyDescent="0.25">
      <c r="B8148" t="s">
        <v>297</v>
      </c>
    </row>
    <row r="8149" spans="1:2" hidden="1" outlineLevel="2" x14ac:dyDescent="0.25">
      <c r="B8149" t="s">
        <v>297</v>
      </c>
    </row>
    <row r="8150" spans="1:2" hidden="1" outlineLevel="2" x14ac:dyDescent="0.25">
      <c r="B8150" t="s">
        <v>297</v>
      </c>
    </row>
    <row r="8151" spans="1:2" hidden="1" outlineLevel="2" x14ac:dyDescent="0.25">
      <c r="B8151" t="s">
        <v>297</v>
      </c>
    </row>
    <row r="8152" spans="1:2" hidden="1" outlineLevel="2" x14ac:dyDescent="0.25">
      <c r="B8152" t="s">
        <v>297</v>
      </c>
    </row>
    <row r="8153" spans="1:2" hidden="1" outlineLevel="2" x14ac:dyDescent="0.25">
      <c r="B8153" t="s">
        <v>297</v>
      </c>
    </row>
    <row r="8154" spans="1:2" hidden="1" outlineLevel="2" x14ac:dyDescent="0.25">
      <c r="B8154" t="s">
        <v>297</v>
      </c>
    </row>
    <row r="8155" spans="1:2" hidden="1" outlineLevel="2" x14ac:dyDescent="0.25">
      <c r="B8155" t="s">
        <v>297</v>
      </c>
    </row>
    <row r="8156" spans="1:2" outlineLevel="1" collapsed="1" x14ac:dyDescent="0.25">
      <c r="A8156" s="3" t="s">
        <v>23110</v>
      </c>
      <c r="B8156">
        <f>SUBTOTAL(3,B8132:B8155)</f>
        <v>24</v>
      </c>
    </row>
    <row r="8157" spans="1:2" hidden="1" outlineLevel="2" x14ac:dyDescent="0.25">
      <c r="B8157" t="s">
        <v>7185</v>
      </c>
    </row>
    <row r="8158" spans="1:2" outlineLevel="1" collapsed="1" x14ac:dyDescent="0.25">
      <c r="A8158" s="3" t="s">
        <v>23111</v>
      </c>
      <c r="B8158">
        <f>SUBTOTAL(3,B8157:B8157)</f>
        <v>1</v>
      </c>
    </row>
    <row r="8159" spans="1:2" hidden="1" outlineLevel="2" x14ac:dyDescent="0.25">
      <c r="B8159" t="s">
        <v>14125</v>
      </c>
    </row>
    <row r="8160" spans="1:2" outlineLevel="1" collapsed="1" x14ac:dyDescent="0.25">
      <c r="A8160" s="3" t="s">
        <v>23112</v>
      </c>
      <c r="B8160">
        <f>SUBTOTAL(3,B8159:B8159)</f>
        <v>1</v>
      </c>
    </row>
    <row r="8161" spans="2:2" hidden="1" outlineLevel="2" x14ac:dyDescent="0.25">
      <c r="B8161" t="s">
        <v>444</v>
      </c>
    </row>
    <row r="8162" spans="2:2" hidden="1" outlineLevel="2" x14ac:dyDescent="0.25">
      <c r="B8162" t="s">
        <v>444</v>
      </c>
    </row>
    <row r="8163" spans="2:2" hidden="1" outlineLevel="2" x14ac:dyDescent="0.25">
      <c r="B8163" t="s">
        <v>444</v>
      </c>
    </row>
    <row r="8164" spans="2:2" hidden="1" outlineLevel="2" x14ac:dyDescent="0.25">
      <c r="B8164" t="s">
        <v>444</v>
      </c>
    </row>
    <row r="8165" spans="2:2" hidden="1" outlineLevel="2" x14ac:dyDescent="0.25">
      <c r="B8165" t="s">
        <v>444</v>
      </c>
    </row>
    <row r="8166" spans="2:2" hidden="1" outlineLevel="2" x14ac:dyDescent="0.25">
      <c r="B8166" t="s">
        <v>444</v>
      </c>
    </row>
    <row r="8167" spans="2:2" hidden="1" outlineLevel="2" x14ac:dyDescent="0.25">
      <c r="B8167" t="s">
        <v>444</v>
      </c>
    </row>
    <row r="8168" spans="2:2" hidden="1" outlineLevel="2" x14ac:dyDescent="0.25">
      <c r="B8168" t="s">
        <v>444</v>
      </c>
    </row>
    <row r="8169" spans="2:2" hidden="1" outlineLevel="2" x14ac:dyDescent="0.25">
      <c r="B8169" t="s">
        <v>444</v>
      </c>
    </row>
    <row r="8170" spans="2:2" hidden="1" outlineLevel="2" x14ac:dyDescent="0.25">
      <c r="B8170" t="s">
        <v>444</v>
      </c>
    </row>
    <row r="8171" spans="2:2" hidden="1" outlineLevel="2" x14ac:dyDescent="0.25">
      <c r="B8171" t="s">
        <v>444</v>
      </c>
    </row>
    <row r="8172" spans="2:2" hidden="1" outlineLevel="2" x14ac:dyDescent="0.25">
      <c r="B8172" t="s">
        <v>444</v>
      </c>
    </row>
    <row r="8173" spans="2:2" hidden="1" outlineLevel="2" x14ac:dyDescent="0.25">
      <c r="B8173" t="s">
        <v>444</v>
      </c>
    </row>
    <row r="8174" spans="2:2" hidden="1" outlineLevel="2" x14ac:dyDescent="0.25">
      <c r="B8174" t="s">
        <v>444</v>
      </c>
    </row>
    <row r="8175" spans="2:2" hidden="1" outlineLevel="2" x14ac:dyDescent="0.25">
      <c r="B8175" t="s">
        <v>444</v>
      </c>
    </row>
    <row r="8176" spans="2:2" hidden="1" outlineLevel="2" x14ac:dyDescent="0.25">
      <c r="B8176" t="s">
        <v>444</v>
      </c>
    </row>
    <row r="8177" spans="1:2" hidden="1" outlineLevel="2" x14ac:dyDescent="0.25">
      <c r="B8177" t="s">
        <v>444</v>
      </c>
    </row>
    <row r="8178" spans="1:2" hidden="1" outlineLevel="2" x14ac:dyDescent="0.25">
      <c r="B8178" t="s">
        <v>444</v>
      </c>
    </row>
    <row r="8179" spans="1:2" hidden="1" outlineLevel="2" x14ac:dyDescent="0.25">
      <c r="B8179" t="s">
        <v>444</v>
      </c>
    </row>
    <row r="8180" spans="1:2" hidden="1" outlineLevel="2" x14ac:dyDescent="0.25">
      <c r="B8180" t="s">
        <v>444</v>
      </c>
    </row>
    <row r="8181" spans="1:2" hidden="1" outlineLevel="2" x14ac:dyDescent="0.25">
      <c r="B8181" t="s">
        <v>444</v>
      </c>
    </row>
    <row r="8182" spans="1:2" hidden="1" outlineLevel="2" x14ac:dyDescent="0.25">
      <c r="B8182" t="s">
        <v>444</v>
      </c>
    </row>
    <row r="8183" spans="1:2" hidden="1" outlineLevel="2" x14ac:dyDescent="0.25">
      <c r="B8183" t="s">
        <v>444</v>
      </c>
    </row>
    <row r="8184" spans="1:2" hidden="1" outlineLevel="2" x14ac:dyDescent="0.25">
      <c r="B8184" t="s">
        <v>444</v>
      </c>
    </row>
    <row r="8185" spans="1:2" hidden="1" outlineLevel="2" x14ac:dyDescent="0.25">
      <c r="B8185" t="s">
        <v>444</v>
      </c>
    </row>
    <row r="8186" spans="1:2" hidden="1" outlineLevel="2" x14ac:dyDescent="0.25">
      <c r="B8186" t="s">
        <v>444</v>
      </c>
    </row>
    <row r="8187" spans="1:2" hidden="1" outlineLevel="2" x14ac:dyDescent="0.25">
      <c r="B8187" t="s">
        <v>444</v>
      </c>
    </row>
    <row r="8188" spans="1:2" outlineLevel="1" collapsed="1" x14ac:dyDescent="0.25">
      <c r="A8188" s="3" t="s">
        <v>23113</v>
      </c>
      <c r="B8188">
        <f>SUBTOTAL(3,B8161:B8187)</f>
        <v>27</v>
      </c>
    </row>
    <row r="8189" spans="1:2" hidden="1" outlineLevel="2" x14ac:dyDescent="0.25">
      <c r="B8189" t="s">
        <v>3010</v>
      </c>
    </row>
    <row r="8190" spans="1:2" hidden="1" outlineLevel="2" x14ac:dyDescent="0.25">
      <c r="B8190" t="s">
        <v>3010</v>
      </c>
    </row>
    <row r="8191" spans="1:2" outlineLevel="1" collapsed="1" x14ac:dyDescent="0.25">
      <c r="A8191" s="3" t="s">
        <v>23114</v>
      </c>
      <c r="B8191">
        <f>SUBTOTAL(3,B8189:B8190)</f>
        <v>2</v>
      </c>
    </row>
    <row r="8192" spans="1:2" hidden="1" outlineLevel="2" x14ac:dyDescent="0.25">
      <c r="B8192" t="s">
        <v>400</v>
      </c>
    </row>
    <row r="8193" spans="2:2" hidden="1" outlineLevel="2" x14ac:dyDescent="0.25">
      <c r="B8193" t="s">
        <v>400</v>
      </c>
    </row>
    <row r="8194" spans="2:2" hidden="1" outlineLevel="2" x14ac:dyDescent="0.25">
      <c r="B8194" t="s">
        <v>400</v>
      </c>
    </row>
    <row r="8195" spans="2:2" hidden="1" outlineLevel="2" x14ac:dyDescent="0.25">
      <c r="B8195" t="s">
        <v>400</v>
      </c>
    </row>
    <row r="8196" spans="2:2" hidden="1" outlineLevel="2" x14ac:dyDescent="0.25">
      <c r="B8196" t="s">
        <v>400</v>
      </c>
    </row>
    <row r="8197" spans="2:2" hidden="1" outlineLevel="2" x14ac:dyDescent="0.25">
      <c r="B8197" t="s">
        <v>400</v>
      </c>
    </row>
    <row r="8198" spans="2:2" hidden="1" outlineLevel="2" x14ac:dyDescent="0.25">
      <c r="B8198" t="s">
        <v>400</v>
      </c>
    </row>
    <row r="8199" spans="2:2" hidden="1" outlineLevel="2" x14ac:dyDescent="0.25">
      <c r="B8199" t="s">
        <v>400</v>
      </c>
    </row>
    <row r="8200" spans="2:2" hidden="1" outlineLevel="2" x14ac:dyDescent="0.25">
      <c r="B8200" t="s">
        <v>400</v>
      </c>
    </row>
    <row r="8201" spans="2:2" hidden="1" outlineLevel="2" x14ac:dyDescent="0.25">
      <c r="B8201" t="s">
        <v>400</v>
      </c>
    </row>
    <row r="8202" spans="2:2" hidden="1" outlineLevel="2" x14ac:dyDescent="0.25">
      <c r="B8202" t="s">
        <v>400</v>
      </c>
    </row>
    <row r="8203" spans="2:2" hidden="1" outlineLevel="2" x14ac:dyDescent="0.25">
      <c r="B8203" t="s">
        <v>400</v>
      </c>
    </row>
    <row r="8204" spans="2:2" hidden="1" outlineLevel="2" x14ac:dyDescent="0.25">
      <c r="B8204" t="s">
        <v>400</v>
      </c>
    </row>
    <row r="8205" spans="2:2" hidden="1" outlineLevel="2" x14ac:dyDescent="0.25">
      <c r="B8205" t="s">
        <v>400</v>
      </c>
    </row>
    <row r="8206" spans="2:2" hidden="1" outlineLevel="2" x14ac:dyDescent="0.25">
      <c r="B8206" t="s">
        <v>400</v>
      </c>
    </row>
    <row r="8207" spans="2:2" hidden="1" outlineLevel="2" x14ac:dyDescent="0.25">
      <c r="B8207" t="s">
        <v>400</v>
      </c>
    </row>
    <row r="8208" spans="2:2" hidden="1" outlineLevel="2" x14ac:dyDescent="0.25">
      <c r="B8208" t="s">
        <v>400</v>
      </c>
    </row>
    <row r="8209" spans="1:2" hidden="1" outlineLevel="2" x14ac:dyDescent="0.25">
      <c r="B8209" t="s">
        <v>400</v>
      </c>
    </row>
    <row r="8210" spans="1:2" hidden="1" outlineLevel="2" x14ac:dyDescent="0.25">
      <c r="B8210" t="s">
        <v>400</v>
      </c>
    </row>
    <row r="8211" spans="1:2" hidden="1" outlineLevel="2" x14ac:dyDescent="0.25">
      <c r="B8211" t="s">
        <v>400</v>
      </c>
    </row>
    <row r="8212" spans="1:2" hidden="1" outlineLevel="2" x14ac:dyDescent="0.25">
      <c r="B8212" t="s">
        <v>400</v>
      </c>
    </row>
    <row r="8213" spans="1:2" outlineLevel="1" collapsed="1" x14ac:dyDescent="0.25">
      <c r="A8213" s="3" t="s">
        <v>23115</v>
      </c>
      <c r="B8213">
        <f>SUBTOTAL(3,B8192:B8212)</f>
        <v>21</v>
      </c>
    </row>
    <row r="8214" spans="1:2" hidden="1" outlineLevel="2" x14ac:dyDescent="0.25">
      <c r="B8214" t="s">
        <v>19738</v>
      </c>
    </row>
    <row r="8215" spans="1:2" outlineLevel="1" collapsed="1" x14ac:dyDescent="0.25">
      <c r="A8215" s="3" t="s">
        <v>23116</v>
      </c>
      <c r="B8215">
        <f>SUBTOTAL(3,B8214:B8214)</f>
        <v>1</v>
      </c>
    </row>
    <row r="8216" spans="1:2" hidden="1" outlineLevel="2" x14ac:dyDescent="0.25">
      <c r="B8216" t="s">
        <v>1173</v>
      </c>
    </row>
    <row r="8217" spans="1:2" hidden="1" outlineLevel="2" x14ac:dyDescent="0.25">
      <c r="B8217" t="s">
        <v>1173</v>
      </c>
    </row>
    <row r="8218" spans="1:2" hidden="1" outlineLevel="2" x14ac:dyDescent="0.25">
      <c r="B8218" t="s">
        <v>1173</v>
      </c>
    </row>
    <row r="8219" spans="1:2" hidden="1" outlineLevel="2" x14ac:dyDescent="0.25">
      <c r="B8219" t="s">
        <v>1173</v>
      </c>
    </row>
    <row r="8220" spans="1:2" outlineLevel="1" collapsed="1" x14ac:dyDescent="0.25">
      <c r="A8220" s="3" t="s">
        <v>23117</v>
      </c>
      <c r="B8220">
        <f>SUBTOTAL(3,B8216:B8219)</f>
        <v>4</v>
      </c>
    </row>
    <row r="8221" spans="1:2" hidden="1" outlineLevel="2" x14ac:dyDescent="0.25">
      <c r="B8221" t="s">
        <v>11462</v>
      </c>
    </row>
    <row r="8222" spans="1:2" outlineLevel="1" collapsed="1" x14ac:dyDescent="0.25">
      <c r="A8222" s="3" t="s">
        <v>23118</v>
      </c>
      <c r="B8222">
        <f>SUBTOTAL(3,B8221:B8221)</f>
        <v>1</v>
      </c>
    </row>
    <row r="8223" spans="1:2" hidden="1" outlineLevel="2" x14ac:dyDescent="0.25">
      <c r="B8223" t="s">
        <v>4932</v>
      </c>
    </row>
    <row r="8224" spans="1:2" outlineLevel="1" collapsed="1" x14ac:dyDescent="0.25">
      <c r="A8224" s="3" t="s">
        <v>23119</v>
      </c>
      <c r="B8224">
        <f>SUBTOTAL(3,B8223:B8223)</f>
        <v>1</v>
      </c>
    </row>
    <row r="8225" spans="1:2" hidden="1" outlineLevel="2" x14ac:dyDescent="0.25">
      <c r="B8225" t="s">
        <v>12808</v>
      </c>
    </row>
    <row r="8226" spans="1:2" outlineLevel="1" collapsed="1" x14ac:dyDescent="0.25">
      <c r="A8226" s="3" t="s">
        <v>23120</v>
      </c>
      <c r="B8226">
        <f>SUBTOTAL(3,B8225:B8225)</f>
        <v>1</v>
      </c>
    </row>
    <row r="8227" spans="1:2" hidden="1" outlineLevel="2" x14ac:dyDescent="0.25">
      <c r="B8227" t="s">
        <v>4305</v>
      </c>
    </row>
    <row r="8228" spans="1:2" hidden="1" outlineLevel="2" x14ac:dyDescent="0.25">
      <c r="B8228" t="s">
        <v>4305</v>
      </c>
    </row>
    <row r="8229" spans="1:2" outlineLevel="1" collapsed="1" x14ac:dyDescent="0.25">
      <c r="A8229" s="3" t="s">
        <v>23121</v>
      </c>
      <c r="B8229">
        <f>SUBTOTAL(3,B8227:B8228)</f>
        <v>2</v>
      </c>
    </row>
    <row r="8230" spans="1:2" hidden="1" outlineLevel="2" x14ac:dyDescent="0.25">
      <c r="B8230" t="s">
        <v>10432</v>
      </c>
    </row>
    <row r="8231" spans="1:2" outlineLevel="1" collapsed="1" x14ac:dyDescent="0.25">
      <c r="A8231" s="3" t="s">
        <v>23122</v>
      </c>
      <c r="B8231">
        <f>SUBTOTAL(3,B8230:B8230)</f>
        <v>1</v>
      </c>
    </row>
    <row r="8232" spans="1:2" hidden="1" outlineLevel="2" x14ac:dyDescent="0.25">
      <c r="B8232" t="s">
        <v>6884</v>
      </c>
    </row>
    <row r="8233" spans="1:2" outlineLevel="1" collapsed="1" x14ac:dyDescent="0.25">
      <c r="A8233" s="3" t="s">
        <v>23123</v>
      </c>
      <c r="B8233">
        <f>SUBTOTAL(3,B8232:B8232)</f>
        <v>1</v>
      </c>
    </row>
    <row r="8234" spans="1:2" hidden="1" outlineLevel="2" x14ac:dyDescent="0.25">
      <c r="B8234" t="s">
        <v>543</v>
      </c>
    </row>
    <row r="8235" spans="1:2" hidden="1" outlineLevel="2" x14ac:dyDescent="0.25">
      <c r="B8235" t="s">
        <v>543</v>
      </c>
    </row>
    <row r="8236" spans="1:2" hidden="1" outlineLevel="2" x14ac:dyDescent="0.25">
      <c r="B8236" t="s">
        <v>543</v>
      </c>
    </row>
    <row r="8237" spans="1:2" hidden="1" outlineLevel="2" x14ac:dyDescent="0.25">
      <c r="B8237" t="s">
        <v>543</v>
      </c>
    </row>
    <row r="8238" spans="1:2" hidden="1" outlineLevel="2" x14ac:dyDescent="0.25">
      <c r="B8238" t="s">
        <v>543</v>
      </c>
    </row>
    <row r="8239" spans="1:2" hidden="1" outlineLevel="2" x14ac:dyDescent="0.25">
      <c r="B8239" t="s">
        <v>543</v>
      </c>
    </row>
    <row r="8240" spans="1:2" hidden="1" outlineLevel="2" x14ac:dyDescent="0.25">
      <c r="B8240" t="s">
        <v>543</v>
      </c>
    </row>
    <row r="8241" spans="1:2" outlineLevel="1" collapsed="1" x14ac:dyDescent="0.25">
      <c r="A8241" s="3" t="s">
        <v>23124</v>
      </c>
      <c r="B8241">
        <f>SUBTOTAL(3,B8234:B8240)</f>
        <v>7</v>
      </c>
    </row>
    <row r="8242" spans="1:2" hidden="1" outlineLevel="2" x14ac:dyDescent="0.25">
      <c r="B8242" t="s">
        <v>101</v>
      </c>
    </row>
    <row r="8243" spans="1:2" hidden="1" outlineLevel="2" x14ac:dyDescent="0.25">
      <c r="B8243" t="s">
        <v>101</v>
      </c>
    </row>
    <row r="8244" spans="1:2" hidden="1" outlineLevel="2" x14ac:dyDescent="0.25">
      <c r="B8244" t="s">
        <v>101</v>
      </c>
    </row>
    <row r="8245" spans="1:2" hidden="1" outlineLevel="2" x14ac:dyDescent="0.25">
      <c r="B8245" t="s">
        <v>101</v>
      </c>
    </row>
    <row r="8246" spans="1:2" hidden="1" outlineLevel="2" x14ac:dyDescent="0.25">
      <c r="B8246" t="s">
        <v>101</v>
      </c>
    </row>
    <row r="8247" spans="1:2" hidden="1" outlineLevel="2" x14ac:dyDescent="0.25">
      <c r="B8247" t="s">
        <v>101</v>
      </c>
    </row>
    <row r="8248" spans="1:2" hidden="1" outlineLevel="2" x14ac:dyDescent="0.25">
      <c r="B8248" t="s">
        <v>101</v>
      </c>
    </row>
    <row r="8249" spans="1:2" hidden="1" outlineLevel="2" x14ac:dyDescent="0.25">
      <c r="B8249" t="s">
        <v>101</v>
      </c>
    </row>
    <row r="8250" spans="1:2" outlineLevel="1" collapsed="1" x14ac:dyDescent="0.25">
      <c r="A8250" s="3" t="s">
        <v>23125</v>
      </c>
      <c r="B8250">
        <f>SUBTOTAL(3,B8242:B8249)</f>
        <v>8</v>
      </c>
    </row>
    <row r="8251" spans="1:2" hidden="1" outlineLevel="2" x14ac:dyDescent="0.25">
      <c r="B8251" t="s">
        <v>1598</v>
      </c>
    </row>
    <row r="8252" spans="1:2" outlineLevel="1" collapsed="1" x14ac:dyDescent="0.25">
      <c r="A8252" s="3" t="s">
        <v>23126</v>
      </c>
      <c r="B8252">
        <f>SUBTOTAL(3,B8251:B8251)</f>
        <v>1</v>
      </c>
    </row>
    <row r="8253" spans="1:2" hidden="1" outlineLevel="2" x14ac:dyDescent="0.25">
      <c r="B8253" t="s">
        <v>13832</v>
      </c>
    </row>
    <row r="8254" spans="1:2" outlineLevel="1" collapsed="1" x14ac:dyDescent="0.25">
      <c r="A8254" s="3" t="s">
        <v>23127</v>
      </c>
      <c r="B8254">
        <f>SUBTOTAL(3,B8253:B8253)</f>
        <v>1</v>
      </c>
    </row>
    <row r="8255" spans="1:2" hidden="1" outlineLevel="2" x14ac:dyDescent="0.25">
      <c r="B8255" t="s">
        <v>20707</v>
      </c>
    </row>
    <row r="8256" spans="1:2" outlineLevel="1" collapsed="1" x14ac:dyDescent="0.25">
      <c r="A8256" s="3" t="s">
        <v>23128</v>
      </c>
      <c r="B8256">
        <f>SUBTOTAL(3,B8255:B8255)</f>
        <v>1</v>
      </c>
    </row>
    <row r="8257" spans="1:2" hidden="1" outlineLevel="2" x14ac:dyDescent="0.25">
      <c r="B8257" t="s">
        <v>7530</v>
      </c>
    </row>
    <row r="8258" spans="1:2" outlineLevel="1" collapsed="1" x14ac:dyDescent="0.25">
      <c r="A8258" s="3" t="s">
        <v>23129</v>
      </c>
      <c r="B8258">
        <f>SUBTOTAL(3,B8257:B8257)</f>
        <v>1</v>
      </c>
    </row>
    <row r="8259" spans="1:2" hidden="1" outlineLevel="2" x14ac:dyDescent="0.25">
      <c r="B8259" t="s">
        <v>3777</v>
      </c>
    </row>
    <row r="8260" spans="1:2" outlineLevel="1" collapsed="1" x14ac:dyDescent="0.25">
      <c r="A8260" s="3" t="s">
        <v>23130</v>
      </c>
      <c r="B8260">
        <f>SUBTOTAL(3,B8259:B8259)</f>
        <v>1</v>
      </c>
    </row>
    <row r="8261" spans="1:2" hidden="1" outlineLevel="2" x14ac:dyDescent="0.25">
      <c r="B8261" t="s">
        <v>11718</v>
      </c>
    </row>
    <row r="8262" spans="1:2" outlineLevel="1" collapsed="1" x14ac:dyDescent="0.25">
      <c r="A8262" s="3" t="s">
        <v>23131</v>
      </c>
      <c r="B8262">
        <f>SUBTOTAL(3,B8261:B8261)</f>
        <v>1</v>
      </c>
    </row>
    <row r="8263" spans="1:2" hidden="1" outlineLevel="2" x14ac:dyDescent="0.25">
      <c r="B8263" t="s">
        <v>7174</v>
      </c>
    </row>
    <row r="8264" spans="1:2" outlineLevel="1" collapsed="1" x14ac:dyDescent="0.25">
      <c r="A8264" s="3" t="s">
        <v>23132</v>
      </c>
      <c r="B8264">
        <f>SUBTOTAL(3,B8263:B8263)</f>
        <v>1</v>
      </c>
    </row>
    <row r="8265" spans="1:2" hidden="1" outlineLevel="2" x14ac:dyDescent="0.25">
      <c r="B8265" t="s">
        <v>2389</v>
      </c>
    </row>
    <row r="8266" spans="1:2" hidden="1" outlineLevel="2" x14ac:dyDescent="0.25">
      <c r="B8266" t="s">
        <v>2389</v>
      </c>
    </row>
    <row r="8267" spans="1:2" hidden="1" outlineLevel="2" x14ac:dyDescent="0.25">
      <c r="B8267" t="s">
        <v>2389</v>
      </c>
    </row>
    <row r="8268" spans="1:2" hidden="1" outlineLevel="2" x14ac:dyDescent="0.25">
      <c r="B8268" t="s">
        <v>2389</v>
      </c>
    </row>
    <row r="8269" spans="1:2" hidden="1" outlineLevel="2" x14ac:dyDescent="0.25">
      <c r="B8269" t="s">
        <v>2389</v>
      </c>
    </row>
    <row r="8270" spans="1:2" hidden="1" outlineLevel="2" x14ac:dyDescent="0.25">
      <c r="B8270" t="s">
        <v>2389</v>
      </c>
    </row>
    <row r="8271" spans="1:2" hidden="1" outlineLevel="2" x14ac:dyDescent="0.25">
      <c r="B8271" t="s">
        <v>2389</v>
      </c>
    </row>
    <row r="8272" spans="1:2" outlineLevel="1" collapsed="1" x14ac:dyDescent="0.25">
      <c r="A8272" s="3" t="s">
        <v>23133</v>
      </c>
      <c r="B8272">
        <f>SUBTOTAL(3,B8265:B8271)</f>
        <v>7</v>
      </c>
    </row>
    <row r="8273" spans="1:2" hidden="1" outlineLevel="2" x14ac:dyDescent="0.25">
      <c r="B8273" t="s">
        <v>3805</v>
      </c>
    </row>
    <row r="8274" spans="1:2" hidden="1" outlineLevel="2" x14ac:dyDescent="0.25">
      <c r="B8274" t="s">
        <v>3805</v>
      </c>
    </row>
    <row r="8275" spans="1:2" outlineLevel="1" collapsed="1" x14ac:dyDescent="0.25">
      <c r="A8275" s="3" t="s">
        <v>23134</v>
      </c>
      <c r="B8275">
        <f>SUBTOTAL(3,B8273:B8274)</f>
        <v>2</v>
      </c>
    </row>
    <row r="8276" spans="1:2" hidden="1" outlineLevel="2" x14ac:dyDescent="0.25">
      <c r="B8276" t="s">
        <v>11298</v>
      </c>
    </row>
    <row r="8277" spans="1:2" outlineLevel="1" collapsed="1" x14ac:dyDescent="0.25">
      <c r="A8277" s="3" t="s">
        <v>23135</v>
      </c>
      <c r="B8277">
        <f>SUBTOTAL(3,B8276:B8276)</f>
        <v>1</v>
      </c>
    </row>
    <row r="8278" spans="1:2" hidden="1" outlineLevel="2" x14ac:dyDescent="0.25">
      <c r="B8278" t="s">
        <v>4962</v>
      </c>
    </row>
    <row r="8279" spans="1:2" outlineLevel="1" collapsed="1" x14ac:dyDescent="0.25">
      <c r="A8279" s="3" t="s">
        <v>23136</v>
      </c>
      <c r="B8279">
        <f>SUBTOTAL(3,B8278:B8278)</f>
        <v>1</v>
      </c>
    </row>
    <row r="8280" spans="1:2" hidden="1" outlineLevel="2" x14ac:dyDescent="0.25">
      <c r="B8280" t="s">
        <v>9874</v>
      </c>
    </row>
    <row r="8281" spans="1:2" outlineLevel="1" collapsed="1" x14ac:dyDescent="0.25">
      <c r="A8281" s="3" t="s">
        <v>23137</v>
      </c>
      <c r="B8281">
        <f>SUBTOTAL(3,B8280:B8280)</f>
        <v>1</v>
      </c>
    </row>
    <row r="8282" spans="1:2" hidden="1" outlineLevel="2" x14ac:dyDescent="0.25">
      <c r="B8282" t="s">
        <v>12507</v>
      </c>
    </row>
    <row r="8283" spans="1:2" outlineLevel="1" collapsed="1" x14ac:dyDescent="0.25">
      <c r="A8283" s="3" t="s">
        <v>23138</v>
      </c>
      <c r="B8283">
        <f>SUBTOTAL(3,B8282:B8282)</f>
        <v>1</v>
      </c>
    </row>
    <row r="8284" spans="1:2" hidden="1" outlineLevel="2" x14ac:dyDescent="0.25">
      <c r="B8284" t="s">
        <v>3054</v>
      </c>
    </row>
    <row r="8285" spans="1:2" outlineLevel="1" collapsed="1" x14ac:dyDescent="0.25">
      <c r="A8285" s="3" t="s">
        <v>23139</v>
      </c>
      <c r="B8285">
        <f>SUBTOTAL(3,B8284:B8284)</f>
        <v>1</v>
      </c>
    </row>
    <row r="8286" spans="1:2" hidden="1" outlineLevel="2" x14ac:dyDescent="0.25">
      <c r="B8286" t="s">
        <v>18191</v>
      </c>
    </row>
    <row r="8287" spans="1:2" outlineLevel="1" collapsed="1" x14ac:dyDescent="0.25">
      <c r="A8287" s="3" t="s">
        <v>23140</v>
      </c>
      <c r="B8287">
        <f>SUBTOTAL(3,B8286:B8286)</f>
        <v>1</v>
      </c>
    </row>
    <row r="8288" spans="1:2" hidden="1" outlineLevel="2" x14ac:dyDescent="0.25">
      <c r="B8288" t="s">
        <v>15641</v>
      </c>
    </row>
    <row r="8289" spans="1:2" outlineLevel="1" collapsed="1" x14ac:dyDescent="0.25">
      <c r="A8289" s="3" t="s">
        <v>23141</v>
      </c>
      <c r="B8289">
        <f>SUBTOTAL(3,B8288:B8288)</f>
        <v>1</v>
      </c>
    </row>
    <row r="8290" spans="1:2" hidden="1" outlineLevel="2" x14ac:dyDescent="0.25">
      <c r="B8290" t="s">
        <v>4294</v>
      </c>
    </row>
    <row r="8291" spans="1:2" outlineLevel="1" collapsed="1" x14ac:dyDescent="0.25">
      <c r="A8291" s="3" t="s">
        <v>23142</v>
      </c>
      <c r="B8291">
        <f>SUBTOTAL(3,B8290:B8290)</f>
        <v>1</v>
      </c>
    </row>
    <row r="8292" spans="1:2" hidden="1" outlineLevel="2" x14ac:dyDescent="0.25">
      <c r="B8292" t="s">
        <v>10794</v>
      </c>
    </row>
    <row r="8293" spans="1:2" outlineLevel="1" collapsed="1" x14ac:dyDescent="0.25">
      <c r="A8293" s="3" t="s">
        <v>23143</v>
      </c>
      <c r="B8293">
        <f>SUBTOTAL(3,B8292:B8292)</f>
        <v>1</v>
      </c>
    </row>
    <row r="8294" spans="1:2" hidden="1" outlineLevel="2" x14ac:dyDescent="0.25">
      <c r="B8294" t="s">
        <v>899</v>
      </c>
    </row>
    <row r="8295" spans="1:2" hidden="1" outlineLevel="2" x14ac:dyDescent="0.25">
      <c r="B8295" t="s">
        <v>899</v>
      </c>
    </row>
    <row r="8296" spans="1:2" hidden="1" outlineLevel="2" x14ac:dyDescent="0.25">
      <c r="B8296" t="s">
        <v>899</v>
      </c>
    </row>
    <row r="8297" spans="1:2" hidden="1" outlineLevel="2" x14ac:dyDescent="0.25">
      <c r="B8297" t="s">
        <v>899</v>
      </c>
    </row>
    <row r="8298" spans="1:2" hidden="1" outlineLevel="2" x14ac:dyDescent="0.25">
      <c r="B8298" t="s">
        <v>899</v>
      </c>
    </row>
    <row r="8299" spans="1:2" hidden="1" outlineLevel="2" x14ac:dyDescent="0.25">
      <c r="B8299" t="s">
        <v>899</v>
      </c>
    </row>
    <row r="8300" spans="1:2" hidden="1" outlineLevel="2" x14ac:dyDescent="0.25">
      <c r="B8300" t="s">
        <v>899</v>
      </c>
    </row>
    <row r="8301" spans="1:2" hidden="1" outlineLevel="2" x14ac:dyDescent="0.25">
      <c r="B8301" t="s">
        <v>899</v>
      </c>
    </row>
    <row r="8302" spans="1:2" outlineLevel="1" collapsed="1" x14ac:dyDescent="0.25">
      <c r="A8302" s="3" t="s">
        <v>23144</v>
      </c>
      <c r="B8302">
        <f>SUBTOTAL(3,B8294:B8301)</f>
        <v>8</v>
      </c>
    </row>
    <row r="8303" spans="1:2" hidden="1" outlineLevel="2" x14ac:dyDescent="0.25">
      <c r="B8303" t="s">
        <v>867</v>
      </c>
    </row>
    <row r="8304" spans="1:2" hidden="1" outlineLevel="2" x14ac:dyDescent="0.25">
      <c r="B8304" t="s">
        <v>867</v>
      </c>
    </row>
    <row r="8305" spans="1:2" hidden="1" outlineLevel="2" x14ac:dyDescent="0.25">
      <c r="B8305" t="s">
        <v>867</v>
      </c>
    </row>
    <row r="8306" spans="1:2" hidden="1" outlineLevel="2" x14ac:dyDescent="0.25">
      <c r="B8306" t="s">
        <v>867</v>
      </c>
    </row>
    <row r="8307" spans="1:2" hidden="1" outlineLevel="2" x14ac:dyDescent="0.25">
      <c r="B8307" t="s">
        <v>867</v>
      </c>
    </row>
    <row r="8308" spans="1:2" hidden="1" outlineLevel="2" x14ac:dyDescent="0.25">
      <c r="B8308" t="s">
        <v>867</v>
      </c>
    </row>
    <row r="8309" spans="1:2" hidden="1" outlineLevel="2" x14ac:dyDescent="0.25">
      <c r="B8309" t="s">
        <v>867</v>
      </c>
    </row>
    <row r="8310" spans="1:2" hidden="1" outlineLevel="2" x14ac:dyDescent="0.25">
      <c r="B8310" t="s">
        <v>867</v>
      </c>
    </row>
    <row r="8311" spans="1:2" hidden="1" outlineLevel="2" x14ac:dyDescent="0.25">
      <c r="B8311" t="s">
        <v>867</v>
      </c>
    </row>
    <row r="8312" spans="1:2" hidden="1" outlineLevel="2" x14ac:dyDescent="0.25">
      <c r="B8312" t="s">
        <v>867</v>
      </c>
    </row>
    <row r="8313" spans="1:2" hidden="1" outlineLevel="2" x14ac:dyDescent="0.25">
      <c r="B8313" t="s">
        <v>867</v>
      </c>
    </row>
    <row r="8314" spans="1:2" outlineLevel="1" collapsed="1" x14ac:dyDescent="0.25">
      <c r="A8314" s="3" t="s">
        <v>23145</v>
      </c>
      <c r="B8314">
        <f>SUBTOTAL(3,B8303:B8313)</f>
        <v>11</v>
      </c>
    </row>
    <row r="8315" spans="1:2" hidden="1" outlineLevel="2" x14ac:dyDescent="0.25">
      <c r="B8315" t="s">
        <v>6121</v>
      </c>
    </row>
    <row r="8316" spans="1:2" outlineLevel="1" collapsed="1" x14ac:dyDescent="0.25">
      <c r="A8316" s="3" t="s">
        <v>23146</v>
      </c>
      <c r="B8316">
        <f>SUBTOTAL(3,B8315:B8315)</f>
        <v>1</v>
      </c>
    </row>
    <row r="8317" spans="1:2" hidden="1" outlineLevel="2" x14ac:dyDescent="0.25">
      <c r="B8317" t="s">
        <v>17832</v>
      </c>
    </row>
    <row r="8318" spans="1:2" outlineLevel="1" collapsed="1" x14ac:dyDescent="0.25">
      <c r="A8318" s="3" t="s">
        <v>23147</v>
      </c>
      <c r="B8318">
        <f>SUBTOTAL(3,B8317:B8317)</f>
        <v>1</v>
      </c>
    </row>
    <row r="8319" spans="1:2" hidden="1" outlineLevel="2" x14ac:dyDescent="0.25">
      <c r="B8319" t="s">
        <v>61</v>
      </c>
    </row>
    <row r="8320" spans="1:2" hidden="1" outlineLevel="2" x14ac:dyDescent="0.25">
      <c r="B8320" t="s">
        <v>61</v>
      </c>
    </row>
    <row r="8321" spans="2:2" hidden="1" outlineLevel="2" x14ac:dyDescent="0.25">
      <c r="B8321" t="s">
        <v>61</v>
      </c>
    </row>
    <row r="8322" spans="2:2" hidden="1" outlineLevel="2" x14ac:dyDescent="0.25">
      <c r="B8322" t="s">
        <v>61</v>
      </c>
    </row>
    <row r="8323" spans="2:2" hidden="1" outlineLevel="2" x14ac:dyDescent="0.25">
      <c r="B8323" t="s">
        <v>61</v>
      </c>
    </row>
    <row r="8324" spans="2:2" hidden="1" outlineLevel="2" x14ac:dyDescent="0.25">
      <c r="B8324" t="s">
        <v>61</v>
      </c>
    </row>
    <row r="8325" spans="2:2" hidden="1" outlineLevel="2" x14ac:dyDescent="0.25">
      <c r="B8325" t="s">
        <v>61</v>
      </c>
    </row>
    <row r="8326" spans="2:2" hidden="1" outlineLevel="2" x14ac:dyDescent="0.25">
      <c r="B8326" t="s">
        <v>61</v>
      </c>
    </row>
    <row r="8327" spans="2:2" hidden="1" outlineLevel="2" x14ac:dyDescent="0.25">
      <c r="B8327" t="s">
        <v>61</v>
      </c>
    </row>
    <row r="8328" spans="2:2" hidden="1" outlineLevel="2" x14ac:dyDescent="0.25">
      <c r="B8328" t="s">
        <v>61</v>
      </c>
    </row>
    <row r="8329" spans="2:2" hidden="1" outlineLevel="2" x14ac:dyDescent="0.25">
      <c r="B8329" t="s">
        <v>61</v>
      </c>
    </row>
    <row r="8330" spans="2:2" hidden="1" outlineLevel="2" x14ac:dyDescent="0.25">
      <c r="B8330" t="s">
        <v>61</v>
      </c>
    </row>
    <row r="8331" spans="2:2" hidden="1" outlineLevel="2" x14ac:dyDescent="0.25">
      <c r="B8331" t="s">
        <v>61</v>
      </c>
    </row>
    <row r="8332" spans="2:2" hidden="1" outlineLevel="2" x14ac:dyDescent="0.25">
      <c r="B8332" t="s">
        <v>61</v>
      </c>
    </row>
    <row r="8333" spans="2:2" hidden="1" outlineLevel="2" x14ac:dyDescent="0.25">
      <c r="B8333" t="s">
        <v>61</v>
      </c>
    </row>
    <row r="8334" spans="2:2" hidden="1" outlineLevel="2" x14ac:dyDescent="0.25">
      <c r="B8334" t="s">
        <v>61</v>
      </c>
    </row>
    <row r="8335" spans="2:2" hidden="1" outlineLevel="2" x14ac:dyDescent="0.25">
      <c r="B8335" t="s">
        <v>61</v>
      </c>
    </row>
    <row r="8336" spans="2:2" hidden="1" outlineLevel="2" x14ac:dyDescent="0.25">
      <c r="B8336" t="s">
        <v>61</v>
      </c>
    </row>
    <row r="8337" spans="1:2" hidden="1" outlineLevel="2" x14ac:dyDescent="0.25">
      <c r="B8337" t="s">
        <v>61</v>
      </c>
    </row>
    <row r="8338" spans="1:2" hidden="1" outlineLevel="2" x14ac:dyDescent="0.25">
      <c r="B8338" t="s">
        <v>61</v>
      </c>
    </row>
    <row r="8339" spans="1:2" hidden="1" outlineLevel="2" x14ac:dyDescent="0.25">
      <c r="B8339" t="s">
        <v>61</v>
      </c>
    </row>
    <row r="8340" spans="1:2" hidden="1" outlineLevel="2" x14ac:dyDescent="0.25">
      <c r="B8340" t="s">
        <v>61</v>
      </c>
    </row>
    <row r="8341" spans="1:2" hidden="1" outlineLevel="2" x14ac:dyDescent="0.25">
      <c r="B8341" t="s">
        <v>61</v>
      </c>
    </row>
    <row r="8342" spans="1:2" hidden="1" outlineLevel="2" x14ac:dyDescent="0.25">
      <c r="B8342" t="s">
        <v>61</v>
      </c>
    </row>
    <row r="8343" spans="1:2" hidden="1" outlineLevel="2" x14ac:dyDescent="0.25">
      <c r="B8343" t="s">
        <v>61</v>
      </c>
    </row>
    <row r="8344" spans="1:2" hidden="1" outlineLevel="2" x14ac:dyDescent="0.25">
      <c r="B8344" t="s">
        <v>61</v>
      </c>
    </row>
    <row r="8345" spans="1:2" outlineLevel="1" collapsed="1" x14ac:dyDescent="0.25">
      <c r="A8345" s="3" t="s">
        <v>23148</v>
      </c>
      <c r="B8345">
        <f>SUBTOTAL(3,B8319:B8344)</f>
        <v>26</v>
      </c>
    </row>
    <row r="8346" spans="1:2" hidden="1" outlineLevel="2" x14ac:dyDescent="0.25">
      <c r="B8346" t="s">
        <v>19415</v>
      </c>
    </row>
    <row r="8347" spans="1:2" outlineLevel="1" collapsed="1" x14ac:dyDescent="0.25">
      <c r="A8347" s="3" t="s">
        <v>23149</v>
      </c>
      <c r="B8347">
        <f>SUBTOTAL(3,B8346:B8346)</f>
        <v>1</v>
      </c>
    </row>
    <row r="8348" spans="1:2" hidden="1" outlineLevel="2" x14ac:dyDescent="0.25">
      <c r="B8348" t="s">
        <v>1273</v>
      </c>
    </row>
    <row r="8349" spans="1:2" outlineLevel="1" collapsed="1" x14ac:dyDescent="0.25">
      <c r="A8349" s="3" t="s">
        <v>23150</v>
      </c>
      <c r="B8349">
        <f>SUBTOTAL(3,B8348:B8348)</f>
        <v>1</v>
      </c>
    </row>
    <row r="8350" spans="1:2" hidden="1" outlineLevel="2" x14ac:dyDescent="0.25">
      <c r="B8350" t="s">
        <v>7787</v>
      </c>
    </row>
    <row r="8351" spans="1:2" hidden="1" outlineLevel="2" x14ac:dyDescent="0.25">
      <c r="B8351" t="s">
        <v>7787</v>
      </c>
    </row>
    <row r="8352" spans="1:2" hidden="1" outlineLevel="2" x14ac:dyDescent="0.25">
      <c r="B8352" t="s">
        <v>7787</v>
      </c>
    </row>
    <row r="8353" spans="1:2" hidden="1" outlineLevel="2" x14ac:dyDescent="0.25">
      <c r="B8353" t="s">
        <v>7787</v>
      </c>
    </row>
    <row r="8354" spans="1:2" hidden="1" outlineLevel="2" x14ac:dyDescent="0.25">
      <c r="B8354" t="s">
        <v>7787</v>
      </c>
    </row>
    <row r="8355" spans="1:2" hidden="1" outlineLevel="2" x14ac:dyDescent="0.25">
      <c r="B8355" t="s">
        <v>7787</v>
      </c>
    </row>
    <row r="8356" spans="1:2" outlineLevel="1" collapsed="1" x14ac:dyDescent="0.25">
      <c r="A8356" s="3" t="s">
        <v>23151</v>
      </c>
      <c r="B8356">
        <f>SUBTOTAL(3,B8350:B8355)</f>
        <v>6</v>
      </c>
    </row>
    <row r="8357" spans="1:2" hidden="1" outlineLevel="2" x14ac:dyDescent="0.25">
      <c r="B8357" t="s">
        <v>7855</v>
      </c>
    </row>
    <row r="8358" spans="1:2" outlineLevel="1" collapsed="1" x14ac:dyDescent="0.25">
      <c r="A8358" s="3" t="s">
        <v>23152</v>
      </c>
      <c r="B8358">
        <f>SUBTOTAL(3,B8357:B8357)</f>
        <v>1</v>
      </c>
    </row>
    <row r="8359" spans="1:2" hidden="1" outlineLevel="2" x14ac:dyDescent="0.25">
      <c r="B8359" t="s">
        <v>5079</v>
      </c>
    </row>
    <row r="8360" spans="1:2" outlineLevel="1" collapsed="1" x14ac:dyDescent="0.25">
      <c r="A8360" s="3" t="s">
        <v>23153</v>
      </c>
      <c r="B8360">
        <f>SUBTOTAL(3,B8359:B8359)</f>
        <v>1</v>
      </c>
    </row>
    <row r="8361" spans="1:2" hidden="1" outlineLevel="2" x14ac:dyDescent="0.25">
      <c r="B8361" t="s">
        <v>481</v>
      </c>
    </row>
    <row r="8362" spans="1:2" hidden="1" outlineLevel="2" x14ac:dyDescent="0.25">
      <c r="B8362" t="s">
        <v>481</v>
      </c>
    </row>
    <row r="8363" spans="1:2" hidden="1" outlineLevel="2" x14ac:dyDescent="0.25">
      <c r="B8363" t="s">
        <v>481</v>
      </c>
    </row>
    <row r="8364" spans="1:2" hidden="1" outlineLevel="2" x14ac:dyDescent="0.25">
      <c r="B8364" t="s">
        <v>481</v>
      </c>
    </row>
    <row r="8365" spans="1:2" hidden="1" outlineLevel="2" x14ac:dyDescent="0.25">
      <c r="B8365" t="s">
        <v>481</v>
      </c>
    </row>
    <row r="8366" spans="1:2" hidden="1" outlineLevel="2" x14ac:dyDescent="0.25">
      <c r="B8366" t="s">
        <v>481</v>
      </c>
    </row>
    <row r="8367" spans="1:2" hidden="1" outlineLevel="2" x14ac:dyDescent="0.25">
      <c r="B8367" t="s">
        <v>481</v>
      </c>
    </row>
    <row r="8368" spans="1:2" hidden="1" outlineLevel="2" x14ac:dyDescent="0.25">
      <c r="B8368" t="s">
        <v>481</v>
      </c>
    </row>
    <row r="8369" spans="1:2" hidden="1" outlineLevel="2" x14ac:dyDescent="0.25">
      <c r="B8369" t="s">
        <v>481</v>
      </c>
    </row>
    <row r="8370" spans="1:2" outlineLevel="1" collapsed="1" x14ac:dyDescent="0.25">
      <c r="A8370" s="3" t="s">
        <v>23154</v>
      </c>
      <c r="B8370">
        <f>SUBTOTAL(3,B8361:B8369)</f>
        <v>9</v>
      </c>
    </row>
    <row r="8371" spans="1:2" hidden="1" outlineLevel="2" x14ac:dyDescent="0.25">
      <c r="B8371" t="s">
        <v>17599</v>
      </c>
    </row>
    <row r="8372" spans="1:2" outlineLevel="1" collapsed="1" x14ac:dyDescent="0.25">
      <c r="A8372" s="3" t="s">
        <v>23155</v>
      </c>
      <c r="B8372">
        <f>SUBTOTAL(3,B8371:B8371)</f>
        <v>1</v>
      </c>
    </row>
    <row r="8373" spans="1:2" hidden="1" outlineLevel="2" x14ac:dyDescent="0.25">
      <c r="B8373" t="s">
        <v>13245</v>
      </c>
    </row>
    <row r="8374" spans="1:2" outlineLevel="1" collapsed="1" x14ac:dyDescent="0.25">
      <c r="A8374" s="3" t="s">
        <v>23156</v>
      </c>
      <c r="B8374">
        <f>SUBTOTAL(3,B8373:B8373)</f>
        <v>1</v>
      </c>
    </row>
    <row r="8375" spans="1:2" hidden="1" outlineLevel="2" x14ac:dyDescent="0.25">
      <c r="B8375" t="s">
        <v>4702</v>
      </c>
    </row>
    <row r="8376" spans="1:2" outlineLevel="1" collapsed="1" x14ac:dyDescent="0.25">
      <c r="A8376" s="3" t="s">
        <v>23157</v>
      </c>
      <c r="B8376">
        <f>SUBTOTAL(3,B8375:B8375)</f>
        <v>1</v>
      </c>
    </row>
    <row r="8377" spans="1:2" hidden="1" outlineLevel="2" x14ac:dyDescent="0.25">
      <c r="B8377" t="s">
        <v>12457</v>
      </c>
    </row>
    <row r="8378" spans="1:2" outlineLevel="1" collapsed="1" x14ac:dyDescent="0.25">
      <c r="A8378" s="3" t="s">
        <v>23158</v>
      </c>
      <c r="B8378">
        <f>SUBTOTAL(3,B8377:B8377)</f>
        <v>1</v>
      </c>
    </row>
    <row r="8379" spans="1:2" hidden="1" outlineLevel="2" x14ac:dyDescent="0.25">
      <c r="B8379" t="s">
        <v>632</v>
      </c>
    </row>
    <row r="8380" spans="1:2" hidden="1" outlineLevel="2" x14ac:dyDescent="0.25">
      <c r="B8380" t="s">
        <v>632</v>
      </c>
    </row>
    <row r="8381" spans="1:2" hidden="1" outlineLevel="2" x14ac:dyDescent="0.25">
      <c r="B8381" t="s">
        <v>632</v>
      </c>
    </row>
    <row r="8382" spans="1:2" hidden="1" outlineLevel="2" x14ac:dyDescent="0.25">
      <c r="B8382" t="s">
        <v>632</v>
      </c>
    </row>
    <row r="8383" spans="1:2" hidden="1" outlineLevel="2" x14ac:dyDescent="0.25">
      <c r="B8383" t="s">
        <v>632</v>
      </c>
    </row>
    <row r="8384" spans="1:2" hidden="1" outlineLevel="2" x14ac:dyDescent="0.25">
      <c r="B8384" t="s">
        <v>632</v>
      </c>
    </row>
    <row r="8385" spans="2:2" hidden="1" outlineLevel="2" x14ac:dyDescent="0.25">
      <c r="B8385" t="s">
        <v>632</v>
      </c>
    </row>
    <row r="8386" spans="2:2" hidden="1" outlineLevel="2" x14ac:dyDescent="0.25">
      <c r="B8386" t="s">
        <v>632</v>
      </c>
    </row>
    <row r="8387" spans="2:2" hidden="1" outlineLevel="2" x14ac:dyDescent="0.25">
      <c r="B8387" t="s">
        <v>632</v>
      </c>
    </row>
    <row r="8388" spans="2:2" hidden="1" outlineLevel="2" x14ac:dyDescent="0.25">
      <c r="B8388" t="s">
        <v>632</v>
      </c>
    </row>
    <row r="8389" spans="2:2" hidden="1" outlineLevel="2" x14ac:dyDescent="0.25">
      <c r="B8389" t="s">
        <v>632</v>
      </c>
    </row>
    <row r="8390" spans="2:2" hidden="1" outlineLevel="2" x14ac:dyDescent="0.25">
      <c r="B8390" t="s">
        <v>632</v>
      </c>
    </row>
    <row r="8391" spans="2:2" hidden="1" outlineLevel="2" x14ac:dyDescent="0.25">
      <c r="B8391" t="s">
        <v>632</v>
      </c>
    </row>
    <row r="8392" spans="2:2" hidden="1" outlineLevel="2" x14ac:dyDescent="0.25">
      <c r="B8392" t="s">
        <v>632</v>
      </c>
    </row>
    <row r="8393" spans="2:2" hidden="1" outlineLevel="2" x14ac:dyDescent="0.25">
      <c r="B8393" t="s">
        <v>632</v>
      </c>
    </row>
    <row r="8394" spans="2:2" hidden="1" outlineLevel="2" x14ac:dyDescent="0.25">
      <c r="B8394" t="s">
        <v>632</v>
      </c>
    </row>
    <row r="8395" spans="2:2" hidden="1" outlineLevel="2" x14ac:dyDescent="0.25">
      <c r="B8395" t="s">
        <v>632</v>
      </c>
    </row>
    <row r="8396" spans="2:2" hidden="1" outlineLevel="2" x14ac:dyDescent="0.25">
      <c r="B8396" t="s">
        <v>632</v>
      </c>
    </row>
    <row r="8397" spans="2:2" hidden="1" outlineLevel="2" x14ac:dyDescent="0.25">
      <c r="B8397" t="s">
        <v>632</v>
      </c>
    </row>
    <row r="8398" spans="2:2" hidden="1" outlineLevel="2" x14ac:dyDescent="0.25">
      <c r="B8398" t="s">
        <v>632</v>
      </c>
    </row>
    <row r="8399" spans="2:2" hidden="1" outlineLevel="2" x14ac:dyDescent="0.25">
      <c r="B8399" t="s">
        <v>632</v>
      </c>
    </row>
    <row r="8400" spans="2:2" hidden="1" outlineLevel="2" x14ac:dyDescent="0.25">
      <c r="B8400" t="s">
        <v>632</v>
      </c>
    </row>
    <row r="8401" spans="1:2" hidden="1" outlineLevel="2" x14ac:dyDescent="0.25">
      <c r="B8401" t="s">
        <v>632</v>
      </c>
    </row>
    <row r="8402" spans="1:2" hidden="1" outlineLevel="2" x14ac:dyDescent="0.25">
      <c r="B8402" t="s">
        <v>632</v>
      </c>
    </row>
    <row r="8403" spans="1:2" hidden="1" outlineLevel="2" x14ac:dyDescent="0.25">
      <c r="B8403" t="s">
        <v>632</v>
      </c>
    </row>
    <row r="8404" spans="1:2" hidden="1" outlineLevel="2" x14ac:dyDescent="0.25">
      <c r="B8404" t="s">
        <v>632</v>
      </c>
    </row>
    <row r="8405" spans="1:2" hidden="1" outlineLevel="2" x14ac:dyDescent="0.25">
      <c r="B8405" t="s">
        <v>632</v>
      </c>
    </row>
    <row r="8406" spans="1:2" hidden="1" outlineLevel="2" x14ac:dyDescent="0.25">
      <c r="B8406" t="s">
        <v>632</v>
      </c>
    </row>
    <row r="8407" spans="1:2" hidden="1" outlineLevel="2" x14ac:dyDescent="0.25">
      <c r="B8407" t="s">
        <v>632</v>
      </c>
    </row>
    <row r="8408" spans="1:2" hidden="1" outlineLevel="2" x14ac:dyDescent="0.25">
      <c r="B8408" t="s">
        <v>632</v>
      </c>
    </row>
    <row r="8409" spans="1:2" hidden="1" outlineLevel="2" x14ac:dyDescent="0.25">
      <c r="B8409" t="s">
        <v>632</v>
      </c>
    </row>
    <row r="8410" spans="1:2" hidden="1" outlineLevel="2" x14ac:dyDescent="0.25">
      <c r="B8410" t="s">
        <v>632</v>
      </c>
    </row>
    <row r="8411" spans="1:2" hidden="1" outlineLevel="2" x14ac:dyDescent="0.25">
      <c r="B8411" t="s">
        <v>632</v>
      </c>
    </row>
    <row r="8412" spans="1:2" hidden="1" outlineLevel="2" x14ac:dyDescent="0.25">
      <c r="B8412" t="s">
        <v>632</v>
      </c>
    </row>
    <row r="8413" spans="1:2" outlineLevel="1" collapsed="1" x14ac:dyDescent="0.25">
      <c r="A8413" s="3" t="s">
        <v>23159</v>
      </c>
      <c r="B8413">
        <f>SUBTOTAL(3,B8379:B8412)</f>
        <v>34</v>
      </c>
    </row>
    <row r="8414" spans="1:2" hidden="1" outlineLevel="2" x14ac:dyDescent="0.25">
      <c r="B8414" t="s">
        <v>4330</v>
      </c>
    </row>
    <row r="8415" spans="1:2" outlineLevel="1" collapsed="1" x14ac:dyDescent="0.25">
      <c r="A8415" s="3" t="s">
        <v>23160</v>
      </c>
      <c r="B8415">
        <f>SUBTOTAL(3,B8414:B8414)</f>
        <v>1</v>
      </c>
    </row>
    <row r="8416" spans="1:2" hidden="1" outlineLevel="2" x14ac:dyDescent="0.25">
      <c r="B8416" t="s">
        <v>136</v>
      </c>
    </row>
    <row r="8417" spans="1:2" outlineLevel="1" collapsed="1" x14ac:dyDescent="0.25">
      <c r="A8417" s="3" t="s">
        <v>23161</v>
      </c>
      <c r="B8417">
        <f>SUBTOTAL(3,B8416:B8416)</f>
        <v>1</v>
      </c>
    </row>
    <row r="8418" spans="1:2" hidden="1" outlineLevel="2" x14ac:dyDescent="0.25">
      <c r="B8418" t="s">
        <v>10808</v>
      </c>
    </row>
    <row r="8419" spans="1:2" hidden="1" outlineLevel="2" x14ac:dyDescent="0.25">
      <c r="B8419" t="s">
        <v>10808</v>
      </c>
    </row>
    <row r="8420" spans="1:2" outlineLevel="1" collapsed="1" x14ac:dyDescent="0.25">
      <c r="A8420" s="3" t="s">
        <v>23162</v>
      </c>
      <c r="B8420">
        <f>SUBTOTAL(3,B8418:B8419)</f>
        <v>2</v>
      </c>
    </row>
    <row r="8421" spans="1:2" hidden="1" outlineLevel="2" x14ac:dyDescent="0.25">
      <c r="B8421" t="s">
        <v>4732</v>
      </c>
    </row>
    <row r="8422" spans="1:2" hidden="1" outlineLevel="2" x14ac:dyDescent="0.25">
      <c r="B8422" t="s">
        <v>4732</v>
      </c>
    </row>
    <row r="8423" spans="1:2" outlineLevel="1" collapsed="1" x14ac:dyDescent="0.25">
      <c r="A8423" s="3" t="s">
        <v>23163</v>
      </c>
      <c r="B8423">
        <f>SUBTOTAL(3,B8421:B8422)</f>
        <v>2</v>
      </c>
    </row>
    <row r="8424" spans="1:2" hidden="1" outlineLevel="2" x14ac:dyDescent="0.25">
      <c r="B8424" t="s">
        <v>558</v>
      </c>
    </row>
    <row r="8425" spans="1:2" outlineLevel="1" collapsed="1" x14ac:dyDescent="0.25">
      <c r="A8425" s="3" t="s">
        <v>23164</v>
      </c>
      <c r="B8425">
        <f>SUBTOTAL(3,B8424:B8424)</f>
        <v>1</v>
      </c>
    </row>
    <row r="8426" spans="1:2" hidden="1" outlineLevel="2" x14ac:dyDescent="0.25">
      <c r="B8426" t="s">
        <v>16323</v>
      </c>
    </row>
    <row r="8427" spans="1:2" outlineLevel="1" collapsed="1" x14ac:dyDescent="0.25">
      <c r="A8427" s="3" t="s">
        <v>23165</v>
      </c>
      <c r="B8427">
        <f>SUBTOTAL(3,B8426:B8426)</f>
        <v>1</v>
      </c>
    </row>
    <row r="8428" spans="1:2" hidden="1" outlineLevel="2" x14ac:dyDescent="0.25">
      <c r="B8428" t="s">
        <v>7233</v>
      </c>
    </row>
    <row r="8429" spans="1:2" outlineLevel="1" collapsed="1" x14ac:dyDescent="0.25">
      <c r="A8429" s="3" t="s">
        <v>23166</v>
      </c>
      <c r="B8429">
        <f>SUBTOTAL(3,B8428:B8428)</f>
        <v>1</v>
      </c>
    </row>
    <row r="8430" spans="1:2" hidden="1" outlineLevel="2" x14ac:dyDescent="0.25">
      <c r="B8430" t="s">
        <v>5795</v>
      </c>
    </row>
    <row r="8431" spans="1:2" outlineLevel="1" collapsed="1" x14ac:dyDescent="0.25">
      <c r="A8431" s="3" t="s">
        <v>23167</v>
      </c>
      <c r="B8431">
        <f>SUBTOTAL(3,B8430:B8430)</f>
        <v>1</v>
      </c>
    </row>
    <row r="8432" spans="1:2" hidden="1" outlineLevel="2" x14ac:dyDescent="0.25">
      <c r="B8432" t="s">
        <v>2536</v>
      </c>
    </row>
    <row r="8433" spans="1:2" hidden="1" outlineLevel="2" x14ac:dyDescent="0.25">
      <c r="B8433" t="s">
        <v>2536</v>
      </c>
    </row>
    <row r="8434" spans="1:2" hidden="1" outlineLevel="2" x14ac:dyDescent="0.25">
      <c r="B8434" t="s">
        <v>2536</v>
      </c>
    </row>
    <row r="8435" spans="1:2" hidden="1" outlineLevel="2" x14ac:dyDescent="0.25">
      <c r="B8435" t="s">
        <v>2536</v>
      </c>
    </row>
    <row r="8436" spans="1:2" outlineLevel="1" collapsed="1" x14ac:dyDescent="0.25">
      <c r="A8436" s="3" t="s">
        <v>23168</v>
      </c>
      <c r="B8436">
        <f>SUBTOTAL(3,B8432:B8435)</f>
        <v>4</v>
      </c>
    </row>
    <row r="8437" spans="1:2" hidden="1" outlineLevel="2" x14ac:dyDescent="0.25">
      <c r="B8437" t="s">
        <v>2373</v>
      </c>
    </row>
    <row r="8438" spans="1:2" outlineLevel="1" collapsed="1" x14ac:dyDescent="0.25">
      <c r="A8438" s="3" t="s">
        <v>23169</v>
      </c>
      <c r="B8438">
        <f>SUBTOTAL(3,B8437:B8437)</f>
        <v>1</v>
      </c>
    </row>
    <row r="8439" spans="1:2" hidden="1" outlineLevel="2" x14ac:dyDescent="0.25">
      <c r="B8439" t="s">
        <v>8671</v>
      </c>
    </row>
    <row r="8440" spans="1:2" hidden="1" outlineLevel="2" x14ac:dyDescent="0.25">
      <c r="B8440" t="s">
        <v>8671</v>
      </c>
    </row>
    <row r="8441" spans="1:2" hidden="1" outlineLevel="2" x14ac:dyDescent="0.25">
      <c r="B8441" t="s">
        <v>8671</v>
      </c>
    </row>
    <row r="8442" spans="1:2" outlineLevel="1" collapsed="1" x14ac:dyDescent="0.25">
      <c r="A8442" s="3" t="s">
        <v>23170</v>
      </c>
      <c r="B8442">
        <f>SUBTOTAL(3,B8439:B8441)</f>
        <v>3</v>
      </c>
    </row>
    <row r="8443" spans="1:2" hidden="1" outlineLevel="2" x14ac:dyDescent="0.25">
      <c r="B8443" t="s">
        <v>9643</v>
      </c>
    </row>
    <row r="8444" spans="1:2" outlineLevel="1" collapsed="1" x14ac:dyDescent="0.25">
      <c r="A8444" s="3" t="s">
        <v>23171</v>
      </c>
      <c r="B8444">
        <f>SUBTOTAL(3,B8443:B8443)</f>
        <v>1</v>
      </c>
    </row>
    <row r="8445" spans="1:2" hidden="1" outlineLevel="2" x14ac:dyDescent="0.25">
      <c r="B8445" t="s">
        <v>4115</v>
      </c>
    </row>
    <row r="8446" spans="1:2" hidden="1" outlineLevel="2" x14ac:dyDescent="0.25">
      <c r="B8446" t="s">
        <v>4115</v>
      </c>
    </row>
    <row r="8447" spans="1:2" hidden="1" outlineLevel="2" x14ac:dyDescent="0.25">
      <c r="B8447" t="s">
        <v>4115</v>
      </c>
    </row>
    <row r="8448" spans="1:2" hidden="1" outlineLevel="2" x14ac:dyDescent="0.25">
      <c r="B8448" t="s">
        <v>4115</v>
      </c>
    </row>
    <row r="8449" spans="1:2" hidden="1" outlineLevel="2" x14ac:dyDescent="0.25">
      <c r="B8449" t="s">
        <v>4115</v>
      </c>
    </row>
    <row r="8450" spans="1:2" hidden="1" outlineLevel="2" x14ac:dyDescent="0.25">
      <c r="B8450" t="s">
        <v>4115</v>
      </c>
    </row>
    <row r="8451" spans="1:2" hidden="1" outlineLevel="2" x14ac:dyDescent="0.25">
      <c r="B8451" t="s">
        <v>4115</v>
      </c>
    </row>
    <row r="8452" spans="1:2" hidden="1" outlineLevel="2" x14ac:dyDescent="0.25">
      <c r="B8452" t="s">
        <v>4115</v>
      </c>
    </row>
    <row r="8453" spans="1:2" hidden="1" outlineLevel="2" x14ac:dyDescent="0.25">
      <c r="B8453" t="s">
        <v>4115</v>
      </c>
    </row>
    <row r="8454" spans="1:2" hidden="1" outlineLevel="2" x14ac:dyDescent="0.25">
      <c r="B8454" t="s">
        <v>4115</v>
      </c>
    </row>
    <row r="8455" spans="1:2" outlineLevel="1" collapsed="1" x14ac:dyDescent="0.25">
      <c r="A8455" s="3" t="s">
        <v>23172</v>
      </c>
      <c r="B8455">
        <f>SUBTOTAL(3,B8445:B8454)</f>
        <v>10</v>
      </c>
    </row>
    <row r="8456" spans="1:2" hidden="1" outlineLevel="2" x14ac:dyDescent="0.25">
      <c r="B8456" t="s">
        <v>1058</v>
      </c>
    </row>
    <row r="8457" spans="1:2" hidden="1" outlineLevel="2" x14ac:dyDescent="0.25">
      <c r="B8457" t="s">
        <v>1058</v>
      </c>
    </row>
    <row r="8458" spans="1:2" hidden="1" outlineLevel="2" x14ac:dyDescent="0.25">
      <c r="B8458" t="s">
        <v>1058</v>
      </c>
    </row>
    <row r="8459" spans="1:2" outlineLevel="1" collapsed="1" x14ac:dyDescent="0.25">
      <c r="A8459" s="3" t="s">
        <v>23173</v>
      </c>
      <c r="B8459">
        <f>SUBTOTAL(3,B8456:B8458)</f>
        <v>3</v>
      </c>
    </row>
    <row r="8460" spans="1:2" hidden="1" outlineLevel="2" x14ac:dyDescent="0.25">
      <c r="B8460" t="s">
        <v>4372</v>
      </c>
    </row>
    <row r="8461" spans="1:2" hidden="1" outlineLevel="2" x14ac:dyDescent="0.25">
      <c r="B8461" t="s">
        <v>4372</v>
      </c>
    </row>
    <row r="8462" spans="1:2" outlineLevel="1" collapsed="1" x14ac:dyDescent="0.25">
      <c r="A8462" s="3" t="s">
        <v>23174</v>
      </c>
      <c r="B8462">
        <f>SUBTOTAL(3,B8460:B8461)</f>
        <v>2</v>
      </c>
    </row>
    <row r="8463" spans="1:2" hidden="1" outlineLevel="2" x14ac:dyDescent="0.25">
      <c r="B8463" t="s">
        <v>15147</v>
      </c>
    </row>
    <row r="8464" spans="1:2" outlineLevel="1" collapsed="1" x14ac:dyDescent="0.25">
      <c r="A8464" s="3" t="s">
        <v>23175</v>
      </c>
      <c r="B8464">
        <f>SUBTOTAL(3,B8463:B8463)</f>
        <v>1</v>
      </c>
    </row>
    <row r="8465" spans="1:2" hidden="1" outlineLevel="2" x14ac:dyDescent="0.25">
      <c r="B8465" t="s">
        <v>11591</v>
      </c>
    </row>
    <row r="8466" spans="1:2" outlineLevel="1" collapsed="1" x14ac:dyDescent="0.25">
      <c r="A8466" s="3" t="s">
        <v>23176</v>
      </c>
      <c r="B8466">
        <f>SUBTOTAL(3,B8465:B8465)</f>
        <v>1</v>
      </c>
    </row>
    <row r="8467" spans="1:2" hidden="1" outlineLevel="2" x14ac:dyDescent="0.25">
      <c r="B8467" t="s">
        <v>3245</v>
      </c>
    </row>
    <row r="8468" spans="1:2" outlineLevel="1" collapsed="1" x14ac:dyDescent="0.25">
      <c r="A8468" s="3" t="s">
        <v>23177</v>
      </c>
      <c r="B8468">
        <f>SUBTOTAL(3,B8467:B8467)</f>
        <v>1</v>
      </c>
    </row>
    <row r="8469" spans="1:2" hidden="1" outlineLevel="2" x14ac:dyDescent="0.25">
      <c r="B8469" t="s">
        <v>1460</v>
      </c>
    </row>
    <row r="8470" spans="1:2" outlineLevel="1" collapsed="1" x14ac:dyDescent="0.25">
      <c r="A8470" s="3" t="s">
        <v>23178</v>
      </c>
      <c r="B8470">
        <f>SUBTOTAL(3,B8469:B8469)</f>
        <v>1</v>
      </c>
    </row>
    <row r="8471" spans="1:2" hidden="1" outlineLevel="2" x14ac:dyDescent="0.25">
      <c r="B8471" t="s">
        <v>10173</v>
      </c>
    </row>
    <row r="8472" spans="1:2" hidden="1" outlineLevel="2" x14ac:dyDescent="0.25">
      <c r="B8472" t="s">
        <v>10173</v>
      </c>
    </row>
    <row r="8473" spans="1:2" outlineLevel="1" collapsed="1" x14ac:dyDescent="0.25">
      <c r="A8473" s="3" t="s">
        <v>23179</v>
      </c>
      <c r="B8473">
        <f>SUBTOTAL(3,B8471:B8472)</f>
        <v>2</v>
      </c>
    </row>
    <row r="8474" spans="1:2" hidden="1" outlineLevel="2" x14ac:dyDescent="0.25">
      <c r="B8474" t="s">
        <v>10127</v>
      </c>
    </row>
    <row r="8475" spans="1:2" outlineLevel="1" collapsed="1" x14ac:dyDescent="0.25">
      <c r="A8475" s="3" t="s">
        <v>23180</v>
      </c>
      <c r="B8475">
        <f>SUBTOTAL(3,B8474:B8474)</f>
        <v>1</v>
      </c>
    </row>
    <row r="8476" spans="1:2" hidden="1" outlineLevel="2" x14ac:dyDescent="0.25">
      <c r="B8476" t="s">
        <v>11575</v>
      </c>
    </row>
    <row r="8477" spans="1:2" hidden="1" outlineLevel="2" x14ac:dyDescent="0.25">
      <c r="B8477" t="s">
        <v>11575</v>
      </c>
    </row>
    <row r="8478" spans="1:2" outlineLevel="1" collapsed="1" x14ac:dyDescent="0.25">
      <c r="A8478" s="3" t="s">
        <v>23181</v>
      </c>
      <c r="B8478">
        <f>SUBTOTAL(3,B8476:B8477)</f>
        <v>2</v>
      </c>
    </row>
    <row r="8479" spans="1:2" hidden="1" outlineLevel="2" x14ac:dyDescent="0.25">
      <c r="B8479" t="s">
        <v>1097</v>
      </c>
    </row>
    <row r="8480" spans="1:2" hidden="1" outlineLevel="2" x14ac:dyDescent="0.25">
      <c r="B8480" t="s">
        <v>1097</v>
      </c>
    </row>
    <row r="8481" spans="1:2" hidden="1" outlineLevel="2" x14ac:dyDescent="0.25">
      <c r="B8481" t="s">
        <v>1097</v>
      </c>
    </row>
    <row r="8482" spans="1:2" outlineLevel="1" collapsed="1" x14ac:dyDescent="0.25">
      <c r="A8482" s="3" t="s">
        <v>23182</v>
      </c>
      <c r="B8482">
        <f>SUBTOTAL(3,B8479:B8481)</f>
        <v>3</v>
      </c>
    </row>
    <row r="8483" spans="1:2" hidden="1" outlineLevel="2" x14ac:dyDescent="0.25">
      <c r="B8483" t="s">
        <v>9223</v>
      </c>
    </row>
    <row r="8484" spans="1:2" outlineLevel="1" collapsed="1" x14ac:dyDescent="0.25">
      <c r="A8484" s="3" t="s">
        <v>23183</v>
      </c>
      <c r="B8484">
        <f>SUBTOTAL(3,B8483:B8483)</f>
        <v>1</v>
      </c>
    </row>
    <row r="8485" spans="1:2" hidden="1" outlineLevel="2" x14ac:dyDescent="0.25">
      <c r="B8485" t="s">
        <v>7896</v>
      </c>
    </row>
    <row r="8486" spans="1:2" outlineLevel="1" collapsed="1" x14ac:dyDescent="0.25">
      <c r="A8486" s="3" t="s">
        <v>23184</v>
      </c>
      <c r="B8486">
        <f>SUBTOTAL(3,B8485:B8485)</f>
        <v>1</v>
      </c>
    </row>
    <row r="8487" spans="1:2" hidden="1" outlineLevel="2" x14ac:dyDescent="0.25">
      <c r="B8487" t="s">
        <v>2472</v>
      </c>
    </row>
    <row r="8488" spans="1:2" hidden="1" outlineLevel="2" x14ac:dyDescent="0.25">
      <c r="B8488" t="s">
        <v>2472</v>
      </c>
    </row>
    <row r="8489" spans="1:2" hidden="1" outlineLevel="2" x14ac:dyDescent="0.25">
      <c r="B8489" t="s">
        <v>2472</v>
      </c>
    </row>
    <row r="8490" spans="1:2" hidden="1" outlineLevel="2" x14ac:dyDescent="0.25">
      <c r="B8490" t="s">
        <v>2472</v>
      </c>
    </row>
    <row r="8491" spans="1:2" hidden="1" outlineLevel="2" x14ac:dyDescent="0.25">
      <c r="B8491" t="s">
        <v>2472</v>
      </c>
    </row>
    <row r="8492" spans="1:2" hidden="1" outlineLevel="2" x14ac:dyDescent="0.25">
      <c r="B8492" t="s">
        <v>2472</v>
      </c>
    </row>
    <row r="8493" spans="1:2" outlineLevel="1" collapsed="1" x14ac:dyDescent="0.25">
      <c r="A8493" s="3" t="s">
        <v>23185</v>
      </c>
      <c r="B8493">
        <f>SUBTOTAL(3,B8487:B8492)</f>
        <v>6</v>
      </c>
    </row>
    <row r="8494" spans="1:2" hidden="1" outlineLevel="2" x14ac:dyDescent="0.25">
      <c r="B8494" t="s">
        <v>19645</v>
      </c>
    </row>
    <row r="8495" spans="1:2" outlineLevel="1" collapsed="1" x14ac:dyDescent="0.25">
      <c r="A8495" s="3" t="s">
        <v>23186</v>
      </c>
      <c r="B8495">
        <f>SUBTOTAL(3,B8494:B8494)</f>
        <v>1</v>
      </c>
    </row>
    <row r="8496" spans="1:2" hidden="1" outlineLevel="2" x14ac:dyDescent="0.25">
      <c r="B8496" t="s">
        <v>12153</v>
      </c>
    </row>
    <row r="8497" spans="1:2" outlineLevel="1" collapsed="1" x14ac:dyDescent="0.25">
      <c r="A8497" s="3" t="s">
        <v>23187</v>
      </c>
      <c r="B8497">
        <f>SUBTOTAL(3,B8496:B8496)</f>
        <v>1</v>
      </c>
    </row>
    <row r="8498" spans="1:2" hidden="1" outlineLevel="2" x14ac:dyDescent="0.25">
      <c r="B8498" t="s">
        <v>12028</v>
      </c>
    </row>
    <row r="8499" spans="1:2" outlineLevel="1" collapsed="1" x14ac:dyDescent="0.25">
      <c r="A8499" s="3" t="s">
        <v>23188</v>
      </c>
      <c r="B8499">
        <f>SUBTOTAL(3,B8498:B8498)</f>
        <v>1</v>
      </c>
    </row>
    <row r="8500" spans="1:2" hidden="1" outlineLevel="2" x14ac:dyDescent="0.25">
      <c r="B8500" t="s">
        <v>17991</v>
      </c>
    </row>
    <row r="8501" spans="1:2" outlineLevel="1" collapsed="1" x14ac:dyDescent="0.25">
      <c r="A8501" s="3" t="s">
        <v>23189</v>
      </c>
      <c r="B8501">
        <f>SUBTOTAL(3,B8500:B8500)</f>
        <v>1</v>
      </c>
    </row>
    <row r="8502" spans="1:2" hidden="1" outlineLevel="2" x14ac:dyDescent="0.25">
      <c r="B8502" t="s">
        <v>2999</v>
      </c>
    </row>
    <row r="8503" spans="1:2" outlineLevel="1" collapsed="1" x14ac:dyDescent="0.25">
      <c r="A8503" s="3" t="s">
        <v>23190</v>
      </c>
      <c r="B8503">
        <f>SUBTOTAL(3,B8502:B8502)</f>
        <v>1</v>
      </c>
    </row>
    <row r="8504" spans="1:2" hidden="1" outlineLevel="2" x14ac:dyDescent="0.25">
      <c r="B8504" t="s">
        <v>15602</v>
      </c>
    </row>
    <row r="8505" spans="1:2" outlineLevel="1" collapsed="1" x14ac:dyDescent="0.25">
      <c r="A8505" s="3" t="s">
        <v>23191</v>
      </c>
      <c r="B8505">
        <f>SUBTOTAL(3,B8504:B8504)</f>
        <v>1</v>
      </c>
    </row>
    <row r="8506" spans="1:2" x14ac:dyDescent="0.25">
      <c r="A8506" s="3" t="s">
        <v>23192</v>
      </c>
      <c r="B8506">
        <f>SUBTOTAL(3,B2:B8504)</f>
        <v>6321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506"/>
  <sheetViews>
    <sheetView workbookViewId="0">
      <selection activeCell="F63" sqref="F63"/>
    </sheetView>
  </sheetViews>
  <sheetFormatPr defaultRowHeight="13.8" outlineLevelRow="2" x14ac:dyDescent="0.25"/>
  <cols>
    <col min="1" max="1" width="51" bestFit="1" customWidth="1"/>
  </cols>
  <sheetData>
    <row r="1" spans="1:2" x14ac:dyDescent="0.25">
      <c r="A1" t="s">
        <v>3</v>
      </c>
      <c r="B1" t="s">
        <v>21007</v>
      </c>
    </row>
    <row r="2" spans="1:2" hidden="1" outlineLevel="2" x14ac:dyDescent="0.25">
      <c r="A2" t="s">
        <v>3893</v>
      </c>
      <c r="B2">
        <v>0.42615722500000003</v>
      </c>
    </row>
    <row r="3" spans="1:2" outlineLevel="1" collapsed="1" x14ac:dyDescent="0.25">
      <c r="A3" s="3" t="s">
        <v>23193</v>
      </c>
      <c r="B3">
        <f>SUBTOTAL(9,B2:B2)</f>
        <v>0.42615722500000003</v>
      </c>
    </row>
    <row r="4" spans="1:2" hidden="1" outlineLevel="2" x14ac:dyDescent="0.25">
      <c r="A4" t="s">
        <v>367</v>
      </c>
      <c r="B4">
        <v>1.90865145</v>
      </c>
    </row>
    <row r="5" spans="1:2" hidden="1" outlineLevel="2" x14ac:dyDescent="0.25">
      <c r="A5" t="s">
        <v>367</v>
      </c>
      <c r="B5">
        <v>0.59488827499999997</v>
      </c>
    </row>
    <row r="6" spans="1:2" hidden="1" outlineLevel="2" x14ac:dyDescent="0.25">
      <c r="A6" t="s">
        <v>367</v>
      </c>
      <c r="B6">
        <v>2.8688664250000002</v>
      </c>
    </row>
    <row r="7" spans="1:2" hidden="1" outlineLevel="2" x14ac:dyDescent="0.25">
      <c r="A7" t="s">
        <v>367</v>
      </c>
      <c r="B7">
        <v>2.9175423500000006</v>
      </c>
    </row>
    <row r="8" spans="1:2" outlineLevel="1" collapsed="1" x14ac:dyDescent="0.25">
      <c r="A8" s="3" t="s">
        <v>23194</v>
      </c>
      <c r="B8">
        <f>SUBTOTAL(9,B4:B7)</f>
        <v>8.2899485000000013</v>
      </c>
    </row>
    <row r="9" spans="1:2" hidden="1" outlineLevel="2" x14ac:dyDescent="0.25">
      <c r="A9" t="s">
        <v>7546</v>
      </c>
      <c r="B9">
        <v>3.0937741999999999</v>
      </c>
    </row>
    <row r="10" spans="1:2" hidden="1" outlineLevel="2" x14ac:dyDescent="0.25">
      <c r="A10" t="s">
        <v>7546</v>
      </c>
      <c r="B10">
        <v>1.4315662499999999</v>
      </c>
    </row>
    <row r="11" spans="1:2" hidden="1" outlineLevel="2" x14ac:dyDescent="0.25">
      <c r="A11" t="s">
        <v>7546</v>
      </c>
      <c r="B11">
        <v>1.1574936750000002</v>
      </c>
    </row>
    <row r="12" spans="1:2" hidden="1" outlineLevel="2" x14ac:dyDescent="0.25">
      <c r="A12" t="s">
        <v>7546</v>
      </c>
      <c r="B12">
        <v>1.8116476750000001</v>
      </c>
    </row>
    <row r="13" spans="1:2" hidden="1" outlineLevel="2" x14ac:dyDescent="0.25">
      <c r="A13" t="s">
        <v>7546</v>
      </c>
      <c r="B13">
        <v>1.0886216</v>
      </c>
    </row>
    <row r="14" spans="1:2" outlineLevel="1" collapsed="1" x14ac:dyDescent="0.25">
      <c r="A14" s="3" t="s">
        <v>23195</v>
      </c>
      <c r="B14">
        <f>SUBTOTAL(9,B9:B13)</f>
        <v>8.5831034000000006</v>
      </c>
    </row>
    <row r="15" spans="1:2" hidden="1" outlineLevel="2" x14ac:dyDescent="0.25">
      <c r="A15" t="s">
        <v>1335</v>
      </c>
      <c r="B15">
        <v>7.7066085749999989</v>
      </c>
    </row>
    <row r="16" spans="1:2" hidden="1" outlineLevel="2" x14ac:dyDescent="0.25">
      <c r="A16" t="s">
        <v>1335</v>
      </c>
      <c r="B16">
        <v>8.2484184500000008</v>
      </c>
    </row>
    <row r="17" spans="1:2" hidden="1" outlineLevel="2" x14ac:dyDescent="0.25">
      <c r="A17" t="s">
        <v>1335</v>
      </c>
      <c r="B17">
        <v>4.0319915750000002</v>
      </c>
    </row>
    <row r="18" spans="1:2" hidden="1" outlineLevel="2" x14ac:dyDescent="0.25">
      <c r="A18" t="s">
        <v>1335</v>
      </c>
      <c r="B18">
        <v>2.677522175</v>
      </c>
    </row>
    <row r="19" spans="1:2" hidden="1" outlineLevel="2" x14ac:dyDescent="0.25">
      <c r="A19" t="s">
        <v>1335</v>
      </c>
      <c r="B19">
        <v>2.0389900999999999</v>
      </c>
    </row>
    <row r="20" spans="1:2" hidden="1" outlineLevel="2" x14ac:dyDescent="0.25">
      <c r="A20" t="s">
        <v>1335</v>
      </c>
      <c r="B20">
        <v>2.517078175</v>
      </c>
    </row>
    <row r="21" spans="1:2" hidden="1" outlineLevel="2" x14ac:dyDescent="0.25">
      <c r="A21" t="s">
        <v>1335</v>
      </c>
      <c r="B21">
        <v>1.2892201249999999</v>
      </c>
    </row>
    <row r="22" spans="1:2" hidden="1" outlineLevel="2" x14ac:dyDescent="0.25">
      <c r="A22" t="s">
        <v>1335</v>
      </c>
      <c r="B22">
        <v>1.0275573</v>
      </c>
    </row>
    <row r="23" spans="1:2" hidden="1" outlineLevel="2" x14ac:dyDescent="0.25">
      <c r="A23" t="s">
        <v>1335</v>
      </c>
      <c r="B23">
        <v>0.81117227500000011</v>
      </c>
    </row>
    <row r="24" spans="1:2" hidden="1" outlineLevel="2" x14ac:dyDescent="0.25">
      <c r="A24" t="s">
        <v>1335</v>
      </c>
      <c r="B24">
        <v>2.3394190500000001</v>
      </c>
    </row>
    <row r="25" spans="1:2" hidden="1" outlineLevel="2" x14ac:dyDescent="0.25">
      <c r="A25" t="s">
        <v>1335</v>
      </c>
      <c r="B25">
        <v>0.659516875</v>
      </c>
    </row>
    <row r="26" spans="1:2" hidden="1" outlineLevel="2" x14ac:dyDescent="0.25">
      <c r="A26" t="s">
        <v>1335</v>
      </c>
      <c r="B26">
        <v>1.5269212249999997</v>
      </c>
    </row>
    <row r="27" spans="1:2" hidden="1" outlineLevel="2" x14ac:dyDescent="0.25">
      <c r="A27" t="s">
        <v>1335</v>
      </c>
      <c r="B27">
        <v>2.2012216500000004</v>
      </c>
    </row>
    <row r="28" spans="1:2" hidden="1" outlineLevel="2" x14ac:dyDescent="0.25">
      <c r="A28" t="s">
        <v>1335</v>
      </c>
      <c r="B28">
        <v>3.7730222249999996</v>
      </c>
    </row>
    <row r="29" spans="1:2" hidden="1" outlineLevel="2" x14ac:dyDescent="0.25">
      <c r="A29" t="s">
        <v>1335</v>
      </c>
      <c r="B29">
        <v>0.37166552500000005</v>
      </c>
    </row>
    <row r="30" spans="1:2" hidden="1" outlineLevel="2" x14ac:dyDescent="0.25">
      <c r="A30" t="s">
        <v>1335</v>
      </c>
      <c r="B30">
        <v>5.6309809749999999</v>
      </c>
    </row>
    <row r="31" spans="1:2" hidden="1" outlineLevel="2" x14ac:dyDescent="0.25">
      <c r="A31" t="s">
        <v>1335</v>
      </c>
      <c r="B31">
        <v>2.5663364999999998</v>
      </c>
    </row>
    <row r="32" spans="1:2" outlineLevel="1" collapsed="1" x14ac:dyDescent="0.25">
      <c r="A32" s="3" t="s">
        <v>23196</v>
      </c>
      <c r="B32">
        <f>SUBTOTAL(9,B15:B31)</f>
        <v>49.417642774999997</v>
      </c>
    </row>
    <row r="33" spans="1:2" hidden="1" outlineLevel="2" x14ac:dyDescent="0.25">
      <c r="A33" t="s">
        <v>13900</v>
      </c>
      <c r="B33">
        <v>0.62460547500000008</v>
      </c>
    </row>
    <row r="34" spans="1:2" outlineLevel="1" collapsed="1" x14ac:dyDescent="0.25">
      <c r="A34" s="3" t="s">
        <v>23197</v>
      </c>
      <c r="B34">
        <f>SUBTOTAL(9,B33:B33)</f>
        <v>0.62460547500000008</v>
      </c>
    </row>
    <row r="35" spans="1:2" hidden="1" outlineLevel="2" x14ac:dyDescent="0.25">
      <c r="A35" t="s">
        <v>4917</v>
      </c>
      <c r="B35">
        <v>1.1784577500000002</v>
      </c>
    </row>
    <row r="36" spans="1:2" hidden="1" outlineLevel="2" x14ac:dyDescent="0.25">
      <c r="A36" t="s">
        <v>4917</v>
      </c>
      <c r="B36">
        <v>1.902876775</v>
      </c>
    </row>
    <row r="37" spans="1:2" hidden="1" outlineLevel="2" x14ac:dyDescent="0.25">
      <c r="A37" t="s">
        <v>4917</v>
      </c>
      <c r="B37">
        <v>0.49476655000000008</v>
      </c>
    </row>
    <row r="38" spans="1:2" outlineLevel="1" collapsed="1" x14ac:dyDescent="0.25">
      <c r="A38" s="3" t="s">
        <v>23198</v>
      </c>
      <c r="B38">
        <f>SUBTOTAL(9,B35:B37)</f>
        <v>3.576101075</v>
      </c>
    </row>
    <row r="39" spans="1:2" hidden="1" outlineLevel="2" x14ac:dyDescent="0.25">
      <c r="A39" t="s">
        <v>2246</v>
      </c>
      <c r="B39">
        <v>0.93159667500000021</v>
      </c>
    </row>
    <row r="40" spans="1:2" hidden="1" outlineLevel="2" x14ac:dyDescent="0.25">
      <c r="A40" t="s">
        <v>2246</v>
      </c>
      <c r="B40">
        <v>0.91371872500000006</v>
      </c>
    </row>
    <row r="41" spans="1:2" outlineLevel="1" collapsed="1" x14ac:dyDescent="0.25">
      <c r="A41" s="3" t="s">
        <v>23199</v>
      </c>
      <c r="B41">
        <f>SUBTOTAL(9,B39:B40)</f>
        <v>1.8453154000000003</v>
      </c>
    </row>
    <row r="42" spans="1:2" hidden="1" outlineLevel="2" x14ac:dyDescent="0.25">
      <c r="A42" t="s">
        <v>9715</v>
      </c>
      <c r="B42">
        <v>1.005374875</v>
      </c>
    </row>
    <row r="43" spans="1:2" outlineLevel="1" collapsed="1" x14ac:dyDescent="0.25">
      <c r="A43" s="3" t="s">
        <v>23200</v>
      </c>
      <c r="B43">
        <f>SUBTOTAL(9,B42:B42)</f>
        <v>1.005374875</v>
      </c>
    </row>
    <row r="44" spans="1:2" hidden="1" outlineLevel="2" x14ac:dyDescent="0.25">
      <c r="A44" t="s">
        <v>13008</v>
      </c>
      <c r="B44">
        <v>0.27163985000000002</v>
      </c>
    </row>
    <row r="45" spans="1:2" outlineLevel="1" collapsed="1" x14ac:dyDescent="0.25">
      <c r="A45" s="3" t="s">
        <v>23201</v>
      </c>
      <c r="B45">
        <f>SUBTOTAL(9,B44:B44)</f>
        <v>0.27163985000000002</v>
      </c>
    </row>
    <row r="46" spans="1:2" hidden="1" outlineLevel="2" x14ac:dyDescent="0.25">
      <c r="A46" t="s">
        <v>20798</v>
      </c>
      <c r="B46">
        <v>1.4582740000000001</v>
      </c>
    </row>
    <row r="47" spans="1:2" outlineLevel="1" collapsed="1" x14ac:dyDescent="0.25">
      <c r="A47" s="3" t="s">
        <v>23202</v>
      </c>
      <c r="B47">
        <f>SUBTOTAL(9,B46:B46)</f>
        <v>1.4582740000000001</v>
      </c>
    </row>
    <row r="48" spans="1:2" hidden="1" outlineLevel="2" x14ac:dyDescent="0.25">
      <c r="A48" t="s">
        <v>18456</v>
      </c>
      <c r="B48">
        <v>0.9033504750000001</v>
      </c>
    </row>
    <row r="49" spans="1:2" outlineLevel="1" collapsed="1" x14ac:dyDescent="0.25">
      <c r="A49" s="3" t="s">
        <v>23203</v>
      </c>
      <c r="B49">
        <f>SUBTOTAL(9,B48:B48)</f>
        <v>0.9033504750000001</v>
      </c>
    </row>
    <row r="50" spans="1:2" hidden="1" outlineLevel="2" x14ac:dyDescent="0.25">
      <c r="A50" t="s">
        <v>5093</v>
      </c>
      <c r="B50">
        <v>3.3569403750000006</v>
      </c>
    </row>
    <row r="51" spans="1:2" hidden="1" outlineLevel="2" x14ac:dyDescent="0.25">
      <c r="A51" t="s">
        <v>5093</v>
      </c>
      <c r="B51">
        <v>1.844134725</v>
      </c>
    </row>
    <row r="52" spans="1:2" outlineLevel="1" collapsed="1" x14ac:dyDescent="0.25">
      <c r="A52" s="3" t="s">
        <v>23204</v>
      </c>
      <c r="B52">
        <f>SUBTOTAL(9,B50:B51)</f>
        <v>5.2010751000000006</v>
      </c>
    </row>
    <row r="53" spans="1:2" hidden="1" outlineLevel="2" x14ac:dyDescent="0.25">
      <c r="A53" t="s">
        <v>12120</v>
      </c>
      <c r="B53">
        <v>2.8716164500000003</v>
      </c>
    </row>
    <row r="54" spans="1:2" hidden="1" outlineLevel="2" x14ac:dyDescent="0.25">
      <c r="A54" t="s">
        <v>12120</v>
      </c>
      <c r="B54">
        <v>2.033004</v>
      </c>
    </row>
    <row r="55" spans="1:2" outlineLevel="1" collapsed="1" x14ac:dyDescent="0.25">
      <c r="A55" s="3" t="s">
        <v>23205</v>
      </c>
      <c r="B55">
        <f>SUBTOTAL(9,B53:B54)</f>
        <v>4.9046204500000004</v>
      </c>
    </row>
    <row r="56" spans="1:2" hidden="1" outlineLevel="2" x14ac:dyDescent="0.25">
      <c r="A56" t="s">
        <v>93</v>
      </c>
      <c r="B56">
        <v>11.272286175</v>
      </c>
    </row>
    <row r="57" spans="1:2" hidden="1" outlineLevel="2" x14ac:dyDescent="0.25">
      <c r="A57" t="s">
        <v>93</v>
      </c>
      <c r="B57">
        <v>2.0582460250000003</v>
      </c>
    </row>
    <row r="58" spans="1:2" hidden="1" outlineLevel="2" x14ac:dyDescent="0.25">
      <c r="A58" t="s">
        <v>93</v>
      </c>
      <c r="B58">
        <v>2.3447121749999997</v>
      </c>
    </row>
    <row r="59" spans="1:2" outlineLevel="1" collapsed="1" x14ac:dyDescent="0.25">
      <c r="A59" s="3" t="s">
        <v>23206</v>
      </c>
      <c r="B59">
        <f>SUBTOTAL(9,B56:B58)</f>
        <v>15.675244375</v>
      </c>
    </row>
    <row r="60" spans="1:2" hidden="1" outlineLevel="2" x14ac:dyDescent="0.25">
      <c r="A60" t="s">
        <v>4660</v>
      </c>
      <c r="B60">
        <v>3.1884132500000004</v>
      </c>
    </row>
    <row r="61" spans="1:2" hidden="1" outlineLevel="2" x14ac:dyDescent="0.25">
      <c r="A61" t="s">
        <v>4660</v>
      </c>
      <c r="B61">
        <v>3.5894017749999998</v>
      </c>
    </row>
    <row r="62" spans="1:2" hidden="1" outlineLevel="2" x14ac:dyDescent="0.25">
      <c r="A62" t="s">
        <v>4660</v>
      </c>
      <c r="B62">
        <v>2.5967630500000003</v>
      </c>
    </row>
    <row r="63" spans="1:2" outlineLevel="1" collapsed="1" x14ac:dyDescent="0.25">
      <c r="A63" s="3" t="s">
        <v>23207</v>
      </c>
      <c r="B63">
        <f>SUBTOTAL(9,B60:B62)</f>
        <v>9.3745780750000005</v>
      </c>
    </row>
    <row r="64" spans="1:2" hidden="1" outlineLevel="2" x14ac:dyDescent="0.25">
      <c r="A64" t="s">
        <v>8983</v>
      </c>
      <c r="B64">
        <v>0.27423164999999999</v>
      </c>
    </row>
    <row r="65" spans="1:2" hidden="1" outlineLevel="2" x14ac:dyDescent="0.25">
      <c r="A65" t="s">
        <v>8983</v>
      </c>
      <c r="B65">
        <v>0.40342275000000005</v>
      </c>
    </row>
    <row r="66" spans="1:2" outlineLevel="1" collapsed="1" x14ac:dyDescent="0.25">
      <c r="A66" s="3" t="s">
        <v>23208</v>
      </c>
      <c r="B66">
        <f>SUBTOTAL(9,B64:B65)</f>
        <v>0.67765439999999999</v>
      </c>
    </row>
    <row r="67" spans="1:2" hidden="1" outlineLevel="2" x14ac:dyDescent="0.25">
      <c r="A67" t="s">
        <v>6930</v>
      </c>
      <c r="B67">
        <v>1.1117083499999998</v>
      </c>
    </row>
    <row r="68" spans="1:2" outlineLevel="1" collapsed="1" x14ac:dyDescent="0.25">
      <c r="A68" s="3" t="s">
        <v>23209</v>
      </c>
      <c r="B68">
        <f>SUBTOTAL(9,B67:B67)</f>
        <v>1.1117083499999998</v>
      </c>
    </row>
    <row r="69" spans="1:2" hidden="1" outlineLevel="2" x14ac:dyDescent="0.25">
      <c r="A69" t="s">
        <v>14838</v>
      </c>
      <c r="B69">
        <v>-10.989864725000002</v>
      </c>
    </row>
    <row r="70" spans="1:2" outlineLevel="1" collapsed="1" x14ac:dyDescent="0.25">
      <c r="A70" s="3" t="s">
        <v>23210</v>
      </c>
      <c r="B70">
        <f>SUBTOTAL(9,B69:B69)</f>
        <v>-10.989864725000002</v>
      </c>
    </row>
    <row r="71" spans="1:2" hidden="1" outlineLevel="2" x14ac:dyDescent="0.25">
      <c r="A71" t="s">
        <v>1990</v>
      </c>
      <c r="B71">
        <v>0.74524955000000004</v>
      </c>
    </row>
    <row r="72" spans="1:2" outlineLevel="1" collapsed="1" x14ac:dyDescent="0.25">
      <c r="A72" s="3" t="s">
        <v>23211</v>
      </c>
      <c r="B72">
        <f>SUBTOTAL(9,B71:B71)</f>
        <v>0.74524955000000004</v>
      </c>
    </row>
    <row r="73" spans="1:2" hidden="1" outlineLevel="2" x14ac:dyDescent="0.25">
      <c r="A73" t="s">
        <v>19694</v>
      </c>
      <c r="B73">
        <v>2.4093535749999999</v>
      </c>
    </row>
    <row r="74" spans="1:2" outlineLevel="1" collapsed="1" x14ac:dyDescent="0.25">
      <c r="A74" s="3" t="s">
        <v>23212</v>
      </c>
      <c r="B74">
        <f>SUBTOTAL(9,B73:B73)</f>
        <v>2.4093535749999999</v>
      </c>
    </row>
    <row r="75" spans="1:2" hidden="1" outlineLevel="2" x14ac:dyDescent="0.25">
      <c r="A75" t="s">
        <v>1657</v>
      </c>
      <c r="B75">
        <v>2.3854323750000002</v>
      </c>
    </row>
    <row r="76" spans="1:2" outlineLevel="1" collapsed="1" x14ac:dyDescent="0.25">
      <c r="A76" s="3" t="s">
        <v>23213</v>
      </c>
      <c r="B76">
        <f>SUBTOTAL(9,B75:B75)</f>
        <v>2.3854323750000002</v>
      </c>
    </row>
    <row r="77" spans="1:2" hidden="1" outlineLevel="2" x14ac:dyDescent="0.25">
      <c r="A77" t="s">
        <v>12556</v>
      </c>
      <c r="B77">
        <v>3.1120611250000008</v>
      </c>
    </row>
    <row r="78" spans="1:2" hidden="1" outlineLevel="2" x14ac:dyDescent="0.25">
      <c r="A78" t="s">
        <v>12556</v>
      </c>
      <c r="B78">
        <v>1.9470757000000003</v>
      </c>
    </row>
    <row r="79" spans="1:2" hidden="1" outlineLevel="2" x14ac:dyDescent="0.25">
      <c r="A79" t="s">
        <v>12556</v>
      </c>
      <c r="B79">
        <v>1.5581467000000002</v>
      </c>
    </row>
    <row r="80" spans="1:2" hidden="1" outlineLevel="2" x14ac:dyDescent="0.25">
      <c r="A80" t="s">
        <v>12556</v>
      </c>
      <c r="B80">
        <v>2.0320989000000003</v>
      </c>
    </row>
    <row r="81" spans="1:2" hidden="1" outlineLevel="2" x14ac:dyDescent="0.25">
      <c r="A81" t="s">
        <v>12556</v>
      </c>
      <c r="B81">
        <v>2.1563988000000003</v>
      </c>
    </row>
    <row r="82" spans="1:2" outlineLevel="1" collapsed="1" x14ac:dyDescent="0.25">
      <c r="A82" s="3" t="s">
        <v>23214</v>
      </c>
      <c r="B82">
        <f>SUBTOTAL(9,B77:B81)</f>
        <v>10.805781225000002</v>
      </c>
    </row>
    <row r="83" spans="1:2" hidden="1" outlineLevel="2" x14ac:dyDescent="0.25">
      <c r="A83" t="s">
        <v>5463</v>
      </c>
      <c r="B83">
        <v>4.9249815750000003</v>
      </c>
    </row>
    <row r="84" spans="1:2" hidden="1" outlineLevel="2" x14ac:dyDescent="0.25">
      <c r="A84" t="s">
        <v>5463</v>
      </c>
      <c r="B84">
        <v>1.0508102000000001</v>
      </c>
    </row>
    <row r="85" spans="1:2" hidden="1" outlineLevel="2" x14ac:dyDescent="0.25">
      <c r="A85" t="s">
        <v>5463</v>
      </c>
      <c r="B85">
        <v>3.6727541750000006</v>
      </c>
    </row>
    <row r="86" spans="1:2" hidden="1" outlineLevel="2" x14ac:dyDescent="0.25">
      <c r="A86" t="s">
        <v>5463</v>
      </c>
      <c r="B86">
        <v>3.1098482500000006</v>
      </c>
    </row>
    <row r="87" spans="1:2" hidden="1" outlineLevel="2" x14ac:dyDescent="0.25">
      <c r="A87" t="s">
        <v>5463</v>
      </c>
      <c r="B87">
        <v>1.9349408500000003</v>
      </c>
    </row>
    <row r="88" spans="1:2" outlineLevel="1" collapsed="1" x14ac:dyDescent="0.25">
      <c r="A88" s="3" t="s">
        <v>23215</v>
      </c>
      <c r="B88">
        <f>SUBTOTAL(9,B83:B87)</f>
        <v>14.693335050000002</v>
      </c>
    </row>
    <row r="89" spans="1:2" hidden="1" outlineLevel="2" x14ac:dyDescent="0.25">
      <c r="A89" t="s">
        <v>4412</v>
      </c>
      <c r="B89">
        <v>0.81684057500000007</v>
      </c>
    </row>
    <row r="90" spans="1:2" hidden="1" outlineLevel="2" x14ac:dyDescent="0.25">
      <c r="A90" t="s">
        <v>4412</v>
      </c>
      <c r="B90">
        <v>1.8882582000000001</v>
      </c>
    </row>
    <row r="91" spans="1:2" hidden="1" outlineLevel="2" x14ac:dyDescent="0.25">
      <c r="A91" t="s">
        <v>4412</v>
      </c>
      <c r="B91">
        <v>1.7650600500000002</v>
      </c>
    </row>
    <row r="92" spans="1:2" outlineLevel="1" collapsed="1" x14ac:dyDescent="0.25">
      <c r="A92" s="3" t="s">
        <v>23216</v>
      </c>
      <c r="B92">
        <f>SUBTOTAL(9,B89:B91)</f>
        <v>4.4701588250000004</v>
      </c>
    </row>
    <row r="93" spans="1:2" hidden="1" outlineLevel="2" x14ac:dyDescent="0.25">
      <c r="A93" t="s">
        <v>2618</v>
      </c>
      <c r="B93">
        <v>1.4947328500000003</v>
      </c>
    </row>
    <row r="94" spans="1:2" hidden="1" outlineLevel="2" x14ac:dyDescent="0.25">
      <c r="A94" t="s">
        <v>2618</v>
      </c>
      <c r="B94">
        <v>1.4352531000000002</v>
      </c>
    </row>
    <row r="95" spans="1:2" hidden="1" outlineLevel="2" x14ac:dyDescent="0.25">
      <c r="A95" t="s">
        <v>2618</v>
      </c>
      <c r="B95">
        <v>1.4993362250000004</v>
      </c>
    </row>
    <row r="96" spans="1:2" hidden="1" outlineLevel="2" x14ac:dyDescent="0.25">
      <c r="A96" t="s">
        <v>2618</v>
      </c>
      <c r="B96">
        <v>0.79065437500000002</v>
      </c>
    </row>
    <row r="97" spans="1:2" hidden="1" outlineLevel="2" x14ac:dyDescent="0.25">
      <c r="A97" t="s">
        <v>2618</v>
      </c>
      <c r="B97">
        <v>1.6158127500000001</v>
      </c>
    </row>
    <row r="98" spans="1:2" hidden="1" outlineLevel="2" x14ac:dyDescent="0.25">
      <c r="A98" t="s">
        <v>2618</v>
      </c>
      <c r="B98">
        <v>1.8980666000000002</v>
      </c>
    </row>
    <row r="99" spans="1:2" hidden="1" outlineLevel="2" x14ac:dyDescent="0.25">
      <c r="A99" t="s">
        <v>2618</v>
      </c>
      <c r="B99">
        <v>0.58850127500000005</v>
      </c>
    </row>
    <row r="100" spans="1:2" hidden="1" outlineLevel="2" x14ac:dyDescent="0.25">
      <c r="A100" t="s">
        <v>2618</v>
      </c>
      <c r="B100">
        <v>2.0675533750000001</v>
      </c>
    </row>
    <row r="101" spans="1:2" hidden="1" outlineLevel="2" x14ac:dyDescent="0.25">
      <c r="A101" t="s">
        <v>2618</v>
      </c>
      <c r="B101">
        <v>0.69553690000000012</v>
      </c>
    </row>
    <row r="102" spans="1:2" hidden="1" outlineLevel="2" x14ac:dyDescent="0.25">
      <c r="A102" t="s">
        <v>2618</v>
      </c>
      <c r="B102">
        <v>0.8222865250000001</v>
      </c>
    </row>
    <row r="103" spans="1:2" hidden="1" outlineLevel="2" x14ac:dyDescent="0.25">
      <c r="A103" t="s">
        <v>2618</v>
      </c>
      <c r="B103">
        <v>0.45495407500000007</v>
      </c>
    </row>
    <row r="104" spans="1:2" hidden="1" outlineLevel="2" x14ac:dyDescent="0.25">
      <c r="A104" t="s">
        <v>2618</v>
      </c>
      <c r="B104">
        <v>1.4847482250000004</v>
      </c>
    </row>
    <row r="105" spans="1:2" hidden="1" outlineLevel="2" x14ac:dyDescent="0.25">
      <c r="A105" t="s">
        <v>2618</v>
      </c>
      <c r="B105">
        <v>0.76670530000000015</v>
      </c>
    </row>
    <row r="106" spans="1:2" hidden="1" outlineLevel="2" x14ac:dyDescent="0.25">
      <c r="A106" t="s">
        <v>2618</v>
      </c>
      <c r="B106">
        <v>0.66919282499999999</v>
      </c>
    </row>
    <row r="107" spans="1:2" hidden="1" outlineLevel="2" x14ac:dyDescent="0.25">
      <c r="A107" t="s">
        <v>2618</v>
      </c>
      <c r="B107">
        <v>0.68620650000000005</v>
      </c>
    </row>
    <row r="108" spans="1:2" hidden="1" outlineLevel="2" x14ac:dyDescent="0.25">
      <c r="A108" t="s">
        <v>2618</v>
      </c>
      <c r="B108">
        <v>2.2607609499999999</v>
      </c>
    </row>
    <row r="109" spans="1:2" hidden="1" outlineLevel="2" x14ac:dyDescent="0.25">
      <c r="A109" t="s">
        <v>2618</v>
      </c>
      <c r="B109">
        <v>1.0344523000000001</v>
      </c>
    </row>
    <row r="110" spans="1:2" hidden="1" outlineLevel="2" x14ac:dyDescent="0.25">
      <c r="A110" t="s">
        <v>2618</v>
      </c>
      <c r="B110">
        <v>2.7324595250000003</v>
      </c>
    </row>
    <row r="111" spans="1:2" hidden="1" outlineLevel="2" x14ac:dyDescent="0.25">
      <c r="A111" t="s">
        <v>2618</v>
      </c>
      <c r="B111">
        <v>3.8468852250000003</v>
      </c>
    </row>
    <row r="112" spans="1:2" hidden="1" outlineLevel="2" x14ac:dyDescent="0.25">
      <c r="A112" t="s">
        <v>2618</v>
      </c>
      <c r="B112">
        <v>1.8807146500000003</v>
      </c>
    </row>
    <row r="113" spans="1:2" hidden="1" outlineLevel="2" x14ac:dyDescent="0.25">
      <c r="A113" t="s">
        <v>2618</v>
      </c>
      <c r="B113">
        <v>1.1263293999999999</v>
      </c>
    </row>
    <row r="114" spans="1:2" hidden="1" outlineLevel="2" x14ac:dyDescent="0.25">
      <c r="A114" t="s">
        <v>2618</v>
      </c>
      <c r="B114">
        <v>0.64575385000000007</v>
      </c>
    </row>
    <row r="115" spans="1:2" outlineLevel="1" collapsed="1" x14ac:dyDescent="0.25">
      <c r="A115" s="3" t="s">
        <v>23217</v>
      </c>
      <c r="B115">
        <f>SUBTOTAL(9,B93:B114)</f>
        <v>30.496896800000005</v>
      </c>
    </row>
    <row r="116" spans="1:2" hidden="1" outlineLevel="2" x14ac:dyDescent="0.25">
      <c r="A116" t="s">
        <v>20872</v>
      </c>
      <c r="B116">
        <v>2.265934975</v>
      </c>
    </row>
    <row r="117" spans="1:2" outlineLevel="1" collapsed="1" x14ac:dyDescent="0.25">
      <c r="A117" s="3" t="s">
        <v>23218</v>
      </c>
      <c r="B117">
        <f>SUBTOTAL(9,B116:B116)</f>
        <v>2.265934975</v>
      </c>
    </row>
    <row r="118" spans="1:2" hidden="1" outlineLevel="2" x14ac:dyDescent="0.25">
      <c r="A118" t="s">
        <v>8288</v>
      </c>
      <c r="B118">
        <v>1.3911354500000002</v>
      </c>
    </row>
    <row r="119" spans="1:2" hidden="1" outlineLevel="2" x14ac:dyDescent="0.25">
      <c r="A119" t="s">
        <v>8288</v>
      </c>
      <c r="B119">
        <v>1.3310430249999998</v>
      </c>
    </row>
    <row r="120" spans="1:2" hidden="1" outlineLevel="2" x14ac:dyDescent="0.25">
      <c r="A120" t="s">
        <v>8288</v>
      </c>
      <c r="B120">
        <v>3.3417296000000003</v>
      </c>
    </row>
    <row r="121" spans="1:2" hidden="1" outlineLevel="2" x14ac:dyDescent="0.25">
      <c r="A121" t="s">
        <v>8288</v>
      </c>
      <c r="B121">
        <v>0.28642775000000004</v>
      </c>
    </row>
    <row r="122" spans="1:2" outlineLevel="1" collapsed="1" x14ac:dyDescent="0.25">
      <c r="A122" s="3" t="s">
        <v>23219</v>
      </c>
      <c r="B122">
        <f>SUBTOTAL(9,B118:B121)</f>
        <v>6.3503358250000002</v>
      </c>
    </row>
    <row r="123" spans="1:2" hidden="1" outlineLevel="2" x14ac:dyDescent="0.25">
      <c r="A123" t="s">
        <v>16028</v>
      </c>
      <c r="B123">
        <v>1.88311615</v>
      </c>
    </row>
    <row r="124" spans="1:2" outlineLevel="1" collapsed="1" x14ac:dyDescent="0.25">
      <c r="A124" s="3" t="s">
        <v>23220</v>
      </c>
      <c r="B124">
        <f>SUBTOTAL(9,B123:B123)</f>
        <v>1.88311615</v>
      </c>
    </row>
    <row r="125" spans="1:2" hidden="1" outlineLevel="2" x14ac:dyDescent="0.25">
      <c r="A125" t="s">
        <v>8136</v>
      </c>
      <c r="B125">
        <v>0.86574747500000004</v>
      </c>
    </row>
    <row r="126" spans="1:2" outlineLevel="1" collapsed="1" x14ac:dyDescent="0.25">
      <c r="A126" s="3" t="s">
        <v>23221</v>
      </c>
      <c r="B126">
        <f>SUBTOTAL(9,B125:B125)</f>
        <v>0.86574747500000004</v>
      </c>
    </row>
    <row r="127" spans="1:2" hidden="1" outlineLevel="2" x14ac:dyDescent="0.25">
      <c r="A127" t="s">
        <v>3750</v>
      </c>
      <c r="B127">
        <v>8.5332485499999997</v>
      </c>
    </row>
    <row r="128" spans="1:2" outlineLevel="1" collapsed="1" x14ac:dyDescent="0.25">
      <c r="A128" s="3" t="s">
        <v>23222</v>
      </c>
      <c r="B128">
        <f>SUBTOTAL(9,B127:B127)</f>
        <v>8.5332485499999997</v>
      </c>
    </row>
    <row r="129" spans="1:2" hidden="1" outlineLevel="2" x14ac:dyDescent="0.25">
      <c r="A129" t="s">
        <v>14535</v>
      </c>
      <c r="B129">
        <v>1.213372425</v>
      </c>
    </row>
    <row r="130" spans="1:2" hidden="1" outlineLevel="2" x14ac:dyDescent="0.25">
      <c r="A130" t="s">
        <v>14535</v>
      </c>
      <c r="B130">
        <v>0.484049075</v>
      </c>
    </row>
    <row r="131" spans="1:2" outlineLevel="1" collapsed="1" x14ac:dyDescent="0.25">
      <c r="A131" s="3" t="s">
        <v>23223</v>
      </c>
      <c r="B131">
        <f>SUBTOTAL(9,B129:B130)</f>
        <v>1.6974214999999999</v>
      </c>
    </row>
    <row r="132" spans="1:2" hidden="1" outlineLevel="2" x14ac:dyDescent="0.25">
      <c r="A132" t="s">
        <v>617</v>
      </c>
      <c r="B132">
        <v>0.26263714999999999</v>
      </c>
    </row>
    <row r="133" spans="1:2" outlineLevel="1" collapsed="1" x14ac:dyDescent="0.25">
      <c r="A133" s="3" t="s">
        <v>23224</v>
      </c>
      <c r="B133">
        <f>SUBTOTAL(9,B132:B132)</f>
        <v>0.26263714999999999</v>
      </c>
    </row>
    <row r="134" spans="1:2" hidden="1" outlineLevel="2" x14ac:dyDescent="0.25">
      <c r="A134" t="s">
        <v>15699</v>
      </c>
      <c r="B134">
        <v>3.2605751750000005</v>
      </c>
    </row>
    <row r="135" spans="1:2" outlineLevel="1" collapsed="1" x14ac:dyDescent="0.25">
      <c r="A135" s="3" t="s">
        <v>23225</v>
      </c>
      <c r="B135">
        <f>SUBTOTAL(9,B134:B134)</f>
        <v>3.2605751750000005</v>
      </c>
    </row>
    <row r="136" spans="1:2" hidden="1" outlineLevel="2" x14ac:dyDescent="0.25">
      <c r="A136" t="s">
        <v>12549</v>
      </c>
      <c r="B136">
        <v>2.4922159000000002</v>
      </c>
    </row>
    <row r="137" spans="1:2" hidden="1" outlineLevel="2" x14ac:dyDescent="0.25">
      <c r="A137" t="s">
        <v>12549</v>
      </c>
      <c r="B137">
        <v>1.3245992500000003</v>
      </c>
    </row>
    <row r="138" spans="1:2" outlineLevel="1" collapsed="1" x14ac:dyDescent="0.25">
      <c r="A138" s="3" t="s">
        <v>23226</v>
      </c>
      <c r="B138">
        <f>SUBTOTAL(9,B136:B137)</f>
        <v>3.8168151500000005</v>
      </c>
    </row>
    <row r="139" spans="1:2" hidden="1" outlineLevel="2" x14ac:dyDescent="0.25">
      <c r="A139" t="s">
        <v>8144</v>
      </c>
      <c r="B139">
        <v>1.3697842500000004</v>
      </c>
    </row>
    <row r="140" spans="1:2" hidden="1" outlineLevel="2" x14ac:dyDescent="0.25">
      <c r="A140" t="s">
        <v>8144</v>
      </c>
      <c r="B140">
        <v>1.33435755</v>
      </c>
    </row>
    <row r="141" spans="1:2" hidden="1" outlineLevel="2" x14ac:dyDescent="0.25">
      <c r="A141" t="s">
        <v>8144</v>
      </c>
      <c r="B141">
        <v>0.274371525</v>
      </c>
    </row>
    <row r="142" spans="1:2" hidden="1" outlineLevel="2" x14ac:dyDescent="0.25">
      <c r="A142" t="s">
        <v>8144</v>
      </c>
      <c r="B142">
        <v>0.28281045000000005</v>
      </c>
    </row>
    <row r="143" spans="1:2" outlineLevel="1" collapsed="1" x14ac:dyDescent="0.25">
      <c r="A143" s="3" t="s">
        <v>23227</v>
      </c>
      <c r="B143">
        <f>SUBTOTAL(9,B139:B142)</f>
        <v>3.2613237750000001</v>
      </c>
    </row>
    <row r="144" spans="1:2" hidden="1" outlineLevel="2" x14ac:dyDescent="0.25">
      <c r="A144" t="s">
        <v>11788</v>
      </c>
      <c r="B144">
        <v>1.3501023250000002</v>
      </c>
    </row>
    <row r="145" spans="1:2" outlineLevel="1" collapsed="1" x14ac:dyDescent="0.25">
      <c r="A145" s="3" t="s">
        <v>23228</v>
      </c>
      <c r="B145">
        <f>SUBTOTAL(9,B144:B144)</f>
        <v>1.3501023250000002</v>
      </c>
    </row>
    <row r="146" spans="1:2" hidden="1" outlineLevel="2" x14ac:dyDescent="0.25">
      <c r="A146" t="s">
        <v>9418</v>
      </c>
      <c r="B146">
        <v>1.9290535750000002</v>
      </c>
    </row>
    <row r="147" spans="1:2" outlineLevel="1" collapsed="1" x14ac:dyDescent="0.25">
      <c r="A147" s="3" t="s">
        <v>23229</v>
      </c>
      <c r="B147">
        <f>SUBTOTAL(9,B146:B146)</f>
        <v>1.9290535750000002</v>
      </c>
    </row>
    <row r="148" spans="1:2" hidden="1" outlineLevel="2" x14ac:dyDescent="0.25">
      <c r="A148" t="s">
        <v>15777</v>
      </c>
      <c r="B148">
        <v>-6.4898106499999999</v>
      </c>
    </row>
    <row r="149" spans="1:2" outlineLevel="1" collapsed="1" x14ac:dyDescent="0.25">
      <c r="A149" s="3" t="s">
        <v>23230</v>
      </c>
      <c r="B149">
        <f>SUBTOTAL(9,B148:B148)</f>
        <v>-6.4898106499999999</v>
      </c>
    </row>
    <row r="150" spans="1:2" hidden="1" outlineLevel="2" x14ac:dyDescent="0.25">
      <c r="A150" t="s">
        <v>20421</v>
      </c>
      <c r="B150">
        <v>1.2081798500000001</v>
      </c>
    </row>
    <row r="151" spans="1:2" outlineLevel="1" collapsed="1" x14ac:dyDescent="0.25">
      <c r="A151" s="3" t="s">
        <v>23231</v>
      </c>
      <c r="B151">
        <f>SUBTOTAL(9,B150:B150)</f>
        <v>1.2081798500000001</v>
      </c>
    </row>
    <row r="152" spans="1:2" hidden="1" outlineLevel="2" x14ac:dyDescent="0.25">
      <c r="A152" t="s">
        <v>1401</v>
      </c>
      <c r="B152">
        <v>3.2613361250000006</v>
      </c>
    </row>
    <row r="153" spans="1:2" outlineLevel="1" collapsed="1" x14ac:dyDescent="0.25">
      <c r="A153" s="3" t="s">
        <v>23232</v>
      </c>
      <c r="B153">
        <f>SUBTOTAL(9,B152:B152)</f>
        <v>3.2613361250000006</v>
      </c>
    </row>
    <row r="154" spans="1:2" hidden="1" outlineLevel="2" x14ac:dyDescent="0.25">
      <c r="A154" t="s">
        <v>587</v>
      </c>
      <c r="B154">
        <v>2.0287338249999998</v>
      </c>
    </row>
    <row r="155" spans="1:2" outlineLevel="1" collapsed="1" x14ac:dyDescent="0.25">
      <c r="A155" s="3" t="s">
        <v>23233</v>
      </c>
      <c r="B155">
        <f>SUBTOTAL(9,B154:B154)</f>
        <v>2.0287338249999998</v>
      </c>
    </row>
    <row r="156" spans="1:2" hidden="1" outlineLevel="2" x14ac:dyDescent="0.25">
      <c r="A156" t="s">
        <v>5686</v>
      </c>
      <c r="B156">
        <v>2.8713208750000003</v>
      </c>
    </row>
    <row r="157" spans="1:2" outlineLevel="1" collapsed="1" x14ac:dyDescent="0.25">
      <c r="A157" s="3" t="s">
        <v>23234</v>
      </c>
      <c r="B157">
        <f>SUBTOTAL(9,B156:B156)</f>
        <v>2.8713208750000003</v>
      </c>
    </row>
    <row r="158" spans="1:2" hidden="1" outlineLevel="2" x14ac:dyDescent="0.25">
      <c r="A158" t="s">
        <v>7058</v>
      </c>
      <c r="B158">
        <v>1.2228814749999999</v>
      </c>
    </row>
    <row r="159" spans="1:2" outlineLevel="1" collapsed="1" x14ac:dyDescent="0.25">
      <c r="A159" s="3" t="s">
        <v>23235</v>
      </c>
      <c r="B159">
        <f>SUBTOTAL(9,B158:B158)</f>
        <v>1.2228814749999999</v>
      </c>
    </row>
    <row r="160" spans="1:2" hidden="1" outlineLevel="2" x14ac:dyDescent="0.25">
      <c r="A160" t="s">
        <v>5435</v>
      </c>
      <c r="B160">
        <v>0.26090020000000003</v>
      </c>
    </row>
    <row r="161" spans="1:2" outlineLevel="1" collapsed="1" x14ac:dyDescent="0.25">
      <c r="A161" s="3" t="s">
        <v>23236</v>
      </c>
      <c r="B161">
        <f>SUBTOTAL(9,B160:B160)</f>
        <v>0.26090020000000003</v>
      </c>
    </row>
    <row r="162" spans="1:2" hidden="1" outlineLevel="2" x14ac:dyDescent="0.25">
      <c r="A162" t="s">
        <v>1623</v>
      </c>
      <c r="B162">
        <v>0.91070700000000004</v>
      </c>
    </row>
    <row r="163" spans="1:2" outlineLevel="1" collapsed="1" x14ac:dyDescent="0.25">
      <c r="A163" s="3" t="s">
        <v>23237</v>
      </c>
      <c r="B163">
        <f>SUBTOTAL(9,B162:B162)</f>
        <v>0.91070700000000004</v>
      </c>
    </row>
    <row r="164" spans="1:2" hidden="1" outlineLevel="2" x14ac:dyDescent="0.25">
      <c r="A164" t="s">
        <v>20714</v>
      </c>
      <c r="B164">
        <v>1.557089575</v>
      </c>
    </row>
    <row r="165" spans="1:2" outlineLevel="1" collapsed="1" x14ac:dyDescent="0.25">
      <c r="A165" s="3" t="s">
        <v>23238</v>
      </c>
      <c r="B165">
        <f>SUBTOTAL(9,B164:B164)</f>
        <v>1.557089575</v>
      </c>
    </row>
    <row r="166" spans="1:2" hidden="1" outlineLevel="2" x14ac:dyDescent="0.25">
      <c r="A166" t="s">
        <v>6413</v>
      </c>
      <c r="B166">
        <v>-3.0270175000000038E-2</v>
      </c>
    </row>
    <row r="167" spans="1:2" outlineLevel="1" collapsed="1" x14ac:dyDescent="0.25">
      <c r="A167" s="3" t="s">
        <v>23239</v>
      </c>
      <c r="B167">
        <f>SUBTOTAL(9,B166:B166)</f>
        <v>-3.0270175000000038E-2</v>
      </c>
    </row>
    <row r="168" spans="1:2" hidden="1" outlineLevel="2" x14ac:dyDescent="0.25">
      <c r="A168" t="s">
        <v>19349</v>
      </c>
      <c r="B168">
        <v>1.6890984250000003</v>
      </c>
    </row>
    <row r="169" spans="1:2" outlineLevel="1" collapsed="1" x14ac:dyDescent="0.25">
      <c r="A169" s="3" t="s">
        <v>23240</v>
      </c>
      <c r="B169">
        <f>SUBTOTAL(9,B168:B168)</f>
        <v>1.6890984250000003</v>
      </c>
    </row>
    <row r="170" spans="1:2" hidden="1" outlineLevel="2" x14ac:dyDescent="0.25">
      <c r="A170" t="s">
        <v>2107</v>
      </c>
      <c r="B170">
        <v>1.0032953500000001</v>
      </c>
    </row>
    <row r="171" spans="1:2" hidden="1" outlineLevel="2" x14ac:dyDescent="0.25">
      <c r="A171" t="s">
        <v>2107</v>
      </c>
      <c r="B171">
        <v>0.69538192500000007</v>
      </c>
    </row>
    <row r="172" spans="1:2" hidden="1" outlineLevel="2" x14ac:dyDescent="0.25">
      <c r="A172" t="s">
        <v>2107</v>
      </c>
      <c r="B172">
        <v>1.2854732500000001</v>
      </c>
    </row>
    <row r="173" spans="1:2" hidden="1" outlineLevel="2" x14ac:dyDescent="0.25">
      <c r="A173" t="s">
        <v>2107</v>
      </c>
      <c r="B173">
        <v>2.5859094500000004</v>
      </c>
    </row>
    <row r="174" spans="1:2" hidden="1" outlineLevel="2" x14ac:dyDescent="0.25">
      <c r="A174" t="s">
        <v>2107</v>
      </c>
      <c r="B174">
        <v>0.74707392500000003</v>
      </c>
    </row>
    <row r="175" spans="1:2" outlineLevel="1" collapsed="1" x14ac:dyDescent="0.25">
      <c r="A175" s="3" t="s">
        <v>23241</v>
      </c>
      <c r="B175">
        <f>SUBTOTAL(9,B170:B174)</f>
        <v>6.3171339000000017</v>
      </c>
    </row>
    <row r="176" spans="1:2" hidden="1" outlineLevel="2" x14ac:dyDescent="0.25">
      <c r="A176" t="s">
        <v>2968</v>
      </c>
      <c r="B176">
        <v>1.1590800999999999</v>
      </c>
    </row>
    <row r="177" spans="1:2" outlineLevel="1" collapsed="1" x14ac:dyDescent="0.25">
      <c r="A177" s="3" t="s">
        <v>23242</v>
      </c>
      <c r="B177">
        <f>SUBTOTAL(9,B176:B176)</f>
        <v>1.1590800999999999</v>
      </c>
    </row>
    <row r="178" spans="1:2" hidden="1" outlineLevel="2" x14ac:dyDescent="0.25">
      <c r="A178" t="s">
        <v>644</v>
      </c>
      <c r="B178">
        <v>2.7992003000000003</v>
      </c>
    </row>
    <row r="179" spans="1:2" hidden="1" outlineLevel="2" x14ac:dyDescent="0.25">
      <c r="A179" t="s">
        <v>644</v>
      </c>
      <c r="B179">
        <v>2.3594761499999999</v>
      </c>
    </row>
    <row r="180" spans="1:2" hidden="1" outlineLevel="2" x14ac:dyDescent="0.25">
      <c r="A180" t="s">
        <v>644</v>
      </c>
      <c r="B180">
        <v>1.3265860250000001</v>
      </c>
    </row>
    <row r="181" spans="1:2" hidden="1" outlineLevel="2" x14ac:dyDescent="0.25">
      <c r="A181" t="s">
        <v>644</v>
      </c>
      <c r="B181">
        <v>1.8067335250000003</v>
      </c>
    </row>
    <row r="182" spans="1:2" hidden="1" outlineLevel="2" x14ac:dyDescent="0.25">
      <c r="A182" t="s">
        <v>644</v>
      </c>
      <c r="B182">
        <v>0.96375520000000003</v>
      </c>
    </row>
    <row r="183" spans="1:2" hidden="1" outlineLevel="2" x14ac:dyDescent="0.25">
      <c r="A183" t="s">
        <v>644</v>
      </c>
      <c r="B183">
        <v>4.2727129999999995</v>
      </c>
    </row>
    <row r="184" spans="1:2" outlineLevel="1" collapsed="1" x14ac:dyDescent="0.25">
      <c r="A184" s="3" t="s">
        <v>23243</v>
      </c>
      <c r="B184">
        <f>SUBTOTAL(9,B178:B183)</f>
        <v>13.5284642</v>
      </c>
    </row>
    <row r="185" spans="1:2" hidden="1" outlineLevel="2" x14ac:dyDescent="0.25">
      <c r="A185" t="s">
        <v>4858</v>
      </c>
      <c r="B185">
        <v>1.6840004000000002</v>
      </c>
    </row>
    <row r="186" spans="1:2" outlineLevel="1" collapsed="1" x14ac:dyDescent="0.25">
      <c r="A186" s="3" t="s">
        <v>23244</v>
      </c>
      <c r="B186">
        <f>SUBTOTAL(9,B185:B185)</f>
        <v>1.6840004000000002</v>
      </c>
    </row>
    <row r="187" spans="1:2" hidden="1" outlineLevel="2" x14ac:dyDescent="0.25">
      <c r="A187" t="s">
        <v>9487</v>
      </c>
      <c r="B187">
        <v>1.92304165</v>
      </c>
    </row>
    <row r="188" spans="1:2" outlineLevel="1" collapsed="1" x14ac:dyDescent="0.25">
      <c r="A188" s="3" t="s">
        <v>23245</v>
      </c>
      <c r="B188">
        <f>SUBTOTAL(9,B187:B187)</f>
        <v>1.92304165</v>
      </c>
    </row>
    <row r="189" spans="1:2" hidden="1" outlineLevel="2" x14ac:dyDescent="0.25">
      <c r="A189" t="s">
        <v>15391</v>
      </c>
      <c r="B189">
        <v>1.1228899250000002</v>
      </c>
    </row>
    <row r="190" spans="1:2" outlineLevel="1" collapsed="1" x14ac:dyDescent="0.25">
      <c r="A190" s="3" t="s">
        <v>23246</v>
      </c>
      <c r="B190">
        <f>SUBTOTAL(9,B189:B189)</f>
        <v>1.1228899250000002</v>
      </c>
    </row>
    <row r="191" spans="1:2" hidden="1" outlineLevel="2" x14ac:dyDescent="0.25">
      <c r="A191" t="s">
        <v>18509</v>
      </c>
      <c r="B191">
        <v>2.4405078499999999</v>
      </c>
    </row>
    <row r="192" spans="1:2" outlineLevel="1" collapsed="1" x14ac:dyDescent="0.25">
      <c r="A192" s="3" t="s">
        <v>23247</v>
      </c>
      <c r="B192">
        <f>SUBTOTAL(9,B191:B191)</f>
        <v>2.4405078499999999</v>
      </c>
    </row>
    <row r="193" spans="1:2" hidden="1" outlineLevel="2" x14ac:dyDescent="0.25">
      <c r="A193" t="s">
        <v>19156</v>
      </c>
      <c r="B193">
        <v>1.3423544750000003</v>
      </c>
    </row>
    <row r="194" spans="1:2" outlineLevel="1" collapsed="1" x14ac:dyDescent="0.25">
      <c r="A194" s="3" t="s">
        <v>23248</v>
      </c>
      <c r="B194">
        <f>SUBTOTAL(9,B193:B193)</f>
        <v>1.3423544750000003</v>
      </c>
    </row>
    <row r="195" spans="1:2" hidden="1" outlineLevel="2" x14ac:dyDescent="0.25">
      <c r="A195" t="s">
        <v>18924</v>
      </c>
      <c r="B195">
        <v>2.0172157000000004</v>
      </c>
    </row>
    <row r="196" spans="1:2" outlineLevel="1" collapsed="1" x14ac:dyDescent="0.25">
      <c r="A196" s="3" t="s">
        <v>23249</v>
      </c>
      <c r="B196">
        <f>SUBTOTAL(9,B195:B195)</f>
        <v>2.0172157000000004</v>
      </c>
    </row>
    <row r="197" spans="1:2" hidden="1" outlineLevel="2" x14ac:dyDescent="0.25">
      <c r="A197" t="s">
        <v>2778</v>
      </c>
      <c r="B197">
        <v>0.21179020000000004</v>
      </c>
    </row>
    <row r="198" spans="1:2" outlineLevel="1" collapsed="1" x14ac:dyDescent="0.25">
      <c r="A198" s="3" t="s">
        <v>23250</v>
      </c>
      <c r="B198">
        <f>SUBTOTAL(9,B197:B197)</f>
        <v>0.21179020000000004</v>
      </c>
    </row>
    <row r="199" spans="1:2" hidden="1" outlineLevel="2" x14ac:dyDescent="0.25">
      <c r="A199" t="s">
        <v>6034</v>
      </c>
      <c r="B199">
        <v>2.0624112999999999</v>
      </c>
    </row>
    <row r="200" spans="1:2" hidden="1" outlineLevel="2" x14ac:dyDescent="0.25">
      <c r="A200" t="s">
        <v>6034</v>
      </c>
      <c r="B200">
        <v>2.3026946499999998</v>
      </c>
    </row>
    <row r="201" spans="1:2" hidden="1" outlineLevel="2" x14ac:dyDescent="0.25">
      <c r="A201" t="s">
        <v>6034</v>
      </c>
      <c r="B201">
        <v>1.5752332500000001</v>
      </c>
    </row>
    <row r="202" spans="1:2" hidden="1" outlineLevel="2" x14ac:dyDescent="0.25">
      <c r="A202" t="s">
        <v>6034</v>
      </c>
      <c r="B202">
        <v>2.615215225</v>
      </c>
    </row>
    <row r="203" spans="1:2" outlineLevel="1" collapsed="1" x14ac:dyDescent="0.25">
      <c r="A203" s="3" t="s">
        <v>23251</v>
      </c>
      <c r="B203">
        <f>SUBTOTAL(9,B199:B202)</f>
        <v>8.5555544250000004</v>
      </c>
    </row>
    <row r="204" spans="1:2" hidden="1" outlineLevel="2" x14ac:dyDescent="0.25">
      <c r="A204" t="s">
        <v>7250</v>
      </c>
      <c r="B204">
        <v>3.7483076250000007</v>
      </c>
    </row>
    <row r="205" spans="1:2" outlineLevel="1" collapsed="1" x14ac:dyDescent="0.25">
      <c r="A205" s="3" t="s">
        <v>23252</v>
      </c>
      <c r="B205">
        <f>SUBTOTAL(9,B204:B204)</f>
        <v>3.7483076250000007</v>
      </c>
    </row>
    <row r="206" spans="1:2" hidden="1" outlineLevel="2" x14ac:dyDescent="0.25">
      <c r="A206" t="s">
        <v>16270</v>
      </c>
      <c r="B206">
        <v>2.4210483000000003</v>
      </c>
    </row>
    <row r="207" spans="1:2" outlineLevel="1" collapsed="1" x14ac:dyDescent="0.25">
      <c r="A207" s="3" t="s">
        <v>23253</v>
      </c>
      <c r="B207">
        <f>SUBTOTAL(9,B206:B206)</f>
        <v>2.4210483000000003</v>
      </c>
    </row>
    <row r="208" spans="1:2" hidden="1" outlineLevel="2" x14ac:dyDescent="0.25">
      <c r="A208" t="s">
        <v>12285</v>
      </c>
      <c r="B208">
        <v>1.8332152000000002</v>
      </c>
    </row>
    <row r="209" spans="1:2" hidden="1" outlineLevel="2" x14ac:dyDescent="0.25">
      <c r="A209" t="s">
        <v>12285</v>
      </c>
      <c r="B209">
        <v>2.0550294999999998</v>
      </c>
    </row>
    <row r="210" spans="1:2" hidden="1" outlineLevel="2" x14ac:dyDescent="0.25">
      <c r="A210" t="s">
        <v>12285</v>
      </c>
      <c r="B210">
        <v>1.6766934500000001</v>
      </c>
    </row>
    <row r="211" spans="1:2" hidden="1" outlineLevel="2" x14ac:dyDescent="0.25">
      <c r="A211" t="s">
        <v>12285</v>
      </c>
      <c r="B211">
        <v>2.1230432500000003</v>
      </c>
    </row>
    <row r="212" spans="1:2" outlineLevel="1" collapsed="1" x14ac:dyDescent="0.25">
      <c r="A212" s="3" t="s">
        <v>23254</v>
      </c>
      <c r="B212">
        <f>SUBTOTAL(9,B208:B211)</f>
        <v>7.6879814</v>
      </c>
    </row>
    <row r="213" spans="1:2" hidden="1" outlineLevel="2" x14ac:dyDescent="0.25">
      <c r="A213" t="s">
        <v>19012</v>
      </c>
      <c r="B213">
        <v>0.2939803250000001</v>
      </c>
    </row>
    <row r="214" spans="1:2" outlineLevel="1" collapsed="1" x14ac:dyDescent="0.25">
      <c r="A214" s="3" t="s">
        <v>23255</v>
      </c>
      <c r="B214">
        <f>SUBTOTAL(9,B213:B213)</f>
        <v>0.2939803250000001</v>
      </c>
    </row>
    <row r="215" spans="1:2" hidden="1" outlineLevel="2" x14ac:dyDescent="0.25">
      <c r="A215" t="s">
        <v>2955</v>
      </c>
      <c r="B215">
        <v>2.9381260999999999</v>
      </c>
    </row>
    <row r="216" spans="1:2" outlineLevel="1" collapsed="1" x14ac:dyDescent="0.25">
      <c r="A216" s="3" t="s">
        <v>23256</v>
      </c>
      <c r="B216">
        <f>SUBTOTAL(9,B215:B215)</f>
        <v>2.9381260999999999</v>
      </c>
    </row>
    <row r="217" spans="1:2" hidden="1" outlineLevel="2" x14ac:dyDescent="0.25">
      <c r="A217" t="s">
        <v>2192</v>
      </c>
      <c r="B217">
        <v>1.9238337750000003</v>
      </c>
    </row>
    <row r="218" spans="1:2" outlineLevel="1" collapsed="1" x14ac:dyDescent="0.25">
      <c r="A218" s="3" t="s">
        <v>23257</v>
      </c>
      <c r="B218">
        <f>SUBTOTAL(9,B217:B217)</f>
        <v>1.9238337750000003</v>
      </c>
    </row>
    <row r="219" spans="1:2" hidden="1" outlineLevel="2" x14ac:dyDescent="0.25">
      <c r="A219" t="s">
        <v>9075</v>
      </c>
      <c r="B219">
        <v>2.0945590749999998</v>
      </c>
    </row>
    <row r="220" spans="1:2" outlineLevel="1" collapsed="1" x14ac:dyDescent="0.25">
      <c r="A220" s="3" t="s">
        <v>23258</v>
      </c>
      <c r="B220">
        <f>SUBTOTAL(9,B219:B219)</f>
        <v>2.0945590749999998</v>
      </c>
    </row>
    <row r="221" spans="1:2" hidden="1" outlineLevel="2" x14ac:dyDescent="0.25">
      <c r="A221" t="s">
        <v>1024</v>
      </c>
      <c r="B221">
        <v>1.8680461749999999</v>
      </c>
    </row>
    <row r="222" spans="1:2" hidden="1" outlineLevel="2" x14ac:dyDescent="0.25">
      <c r="A222" t="s">
        <v>1024</v>
      </c>
      <c r="B222">
        <v>2.7703815000000001</v>
      </c>
    </row>
    <row r="223" spans="1:2" hidden="1" outlineLevel="2" x14ac:dyDescent="0.25">
      <c r="A223" t="s">
        <v>1024</v>
      </c>
      <c r="B223">
        <v>1.6174880000000003</v>
      </c>
    </row>
    <row r="224" spans="1:2" hidden="1" outlineLevel="2" x14ac:dyDescent="0.25">
      <c r="A224" t="s">
        <v>1024</v>
      </c>
      <c r="B224">
        <v>2.3758155250000002</v>
      </c>
    </row>
    <row r="225" spans="1:2" outlineLevel="1" collapsed="1" x14ac:dyDescent="0.25">
      <c r="A225" s="3" t="s">
        <v>23259</v>
      </c>
      <c r="B225">
        <f>SUBTOTAL(9,B221:B224)</f>
        <v>8.6317312000000008</v>
      </c>
    </row>
    <row r="226" spans="1:2" hidden="1" outlineLevel="2" x14ac:dyDescent="0.25">
      <c r="A226" t="s">
        <v>4155</v>
      </c>
      <c r="B226">
        <v>0.40629007500000003</v>
      </c>
    </row>
    <row r="227" spans="1:2" outlineLevel="1" collapsed="1" x14ac:dyDescent="0.25">
      <c r="A227" s="3" t="s">
        <v>23260</v>
      </c>
      <c r="B227">
        <f>SUBTOTAL(9,B226:B226)</f>
        <v>0.40629007500000003</v>
      </c>
    </row>
    <row r="228" spans="1:2" hidden="1" outlineLevel="2" x14ac:dyDescent="0.25">
      <c r="A228" t="s">
        <v>20963</v>
      </c>
      <c r="B228">
        <v>1.5843369</v>
      </c>
    </row>
    <row r="229" spans="1:2" outlineLevel="1" collapsed="1" x14ac:dyDescent="0.25">
      <c r="A229" s="3" t="s">
        <v>23261</v>
      </c>
      <c r="B229">
        <f>SUBTOTAL(9,B228:B228)</f>
        <v>1.5843369</v>
      </c>
    </row>
    <row r="230" spans="1:2" hidden="1" outlineLevel="2" x14ac:dyDescent="0.25">
      <c r="A230" t="s">
        <v>15606</v>
      </c>
      <c r="B230">
        <v>1.7594977250000001</v>
      </c>
    </row>
    <row r="231" spans="1:2" outlineLevel="1" collapsed="1" x14ac:dyDescent="0.25">
      <c r="A231" s="3" t="s">
        <v>23262</v>
      </c>
      <c r="B231">
        <f>SUBTOTAL(9,B230:B230)</f>
        <v>1.7594977250000001</v>
      </c>
    </row>
    <row r="232" spans="1:2" hidden="1" outlineLevel="2" x14ac:dyDescent="0.25">
      <c r="A232" t="s">
        <v>14082</v>
      </c>
      <c r="B232">
        <v>1.6103975000000001</v>
      </c>
    </row>
    <row r="233" spans="1:2" outlineLevel="1" collapsed="1" x14ac:dyDescent="0.25">
      <c r="A233" s="3" t="s">
        <v>23263</v>
      </c>
      <c r="B233">
        <f>SUBTOTAL(9,B232:B232)</f>
        <v>1.6103975000000001</v>
      </c>
    </row>
    <row r="234" spans="1:2" hidden="1" outlineLevel="2" x14ac:dyDescent="0.25">
      <c r="A234" t="s">
        <v>222</v>
      </c>
      <c r="B234">
        <v>0.57763660000000006</v>
      </c>
    </row>
    <row r="235" spans="1:2" outlineLevel="1" collapsed="1" x14ac:dyDescent="0.25">
      <c r="A235" s="3" t="s">
        <v>23264</v>
      </c>
      <c r="B235">
        <f>SUBTOTAL(9,B234:B234)</f>
        <v>0.57763660000000006</v>
      </c>
    </row>
    <row r="236" spans="1:2" hidden="1" outlineLevel="2" x14ac:dyDescent="0.25">
      <c r="A236" t="s">
        <v>14451</v>
      </c>
      <c r="B236">
        <v>0.93330697500000004</v>
      </c>
    </row>
    <row r="237" spans="1:2" outlineLevel="1" collapsed="1" x14ac:dyDescent="0.25">
      <c r="A237" s="3" t="s">
        <v>23265</v>
      </c>
      <c r="B237">
        <f>SUBTOTAL(9,B236:B236)</f>
        <v>0.93330697500000004</v>
      </c>
    </row>
    <row r="238" spans="1:2" hidden="1" outlineLevel="2" x14ac:dyDescent="0.25">
      <c r="A238" t="s">
        <v>19819</v>
      </c>
      <c r="B238">
        <v>-77.238189625000004</v>
      </c>
    </row>
    <row r="239" spans="1:2" outlineLevel="1" collapsed="1" x14ac:dyDescent="0.25">
      <c r="A239" s="3" t="s">
        <v>23266</v>
      </c>
      <c r="B239">
        <f>SUBTOTAL(9,B238:B238)</f>
        <v>-77.238189625000004</v>
      </c>
    </row>
    <row r="240" spans="1:2" hidden="1" outlineLevel="2" x14ac:dyDescent="0.25">
      <c r="A240" t="s">
        <v>4496</v>
      </c>
      <c r="B240">
        <v>2.0293277000000001</v>
      </c>
    </row>
    <row r="241" spans="1:2" hidden="1" outlineLevel="2" x14ac:dyDescent="0.25">
      <c r="A241" t="s">
        <v>4496</v>
      </c>
      <c r="B241">
        <v>2.3123779500000001</v>
      </c>
    </row>
    <row r="242" spans="1:2" hidden="1" outlineLevel="2" x14ac:dyDescent="0.25">
      <c r="A242" t="s">
        <v>4496</v>
      </c>
      <c r="B242">
        <v>1.0466739249999999</v>
      </c>
    </row>
    <row r="243" spans="1:2" outlineLevel="1" collapsed="1" x14ac:dyDescent="0.25">
      <c r="A243" s="3" t="s">
        <v>23267</v>
      </c>
      <c r="B243">
        <f>SUBTOTAL(9,B240:B242)</f>
        <v>5.3883795750000001</v>
      </c>
    </row>
    <row r="244" spans="1:2" hidden="1" outlineLevel="2" x14ac:dyDescent="0.25">
      <c r="A244" t="s">
        <v>19751</v>
      </c>
      <c r="B244">
        <v>2.0948256249999999</v>
      </c>
    </row>
    <row r="245" spans="1:2" outlineLevel="1" collapsed="1" x14ac:dyDescent="0.25">
      <c r="A245" s="3" t="s">
        <v>23268</v>
      </c>
      <c r="B245">
        <f>SUBTOTAL(9,B244:B244)</f>
        <v>2.0948256249999999</v>
      </c>
    </row>
    <row r="246" spans="1:2" hidden="1" outlineLevel="2" x14ac:dyDescent="0.25">
      <c r="A246" t="s">
        <v>1425</v>
      </c>
      <c r="B246">
        <v>1.606039725</v>
      </c>
    </row>
    <row r="247" spans="1:2" hidden="1" outlineLevel="2" x14ac:dyDescent="0.25">
      <c r="A247" t="s">
        <v>1425</v>
      </c>
      <c r="B247">
        <v>2.5798510750000001</v>
      </c>
    </row>
    <row r="248" spans="1:2" hidden="1" outlineLevel="2" x14ac:dyDescent="0.25">
      <c r="A248" t="s">
        <v>1425</v>
      </c>
      <c r="B248">
        <v>2.7178671000000008</v>
      </c>
    </row>
    <row r="249" spans="1:2" hidden="1" outlineLevel="2" x14ac:dyDescent="0.25">
      <c r="A249" t="s">
        <v>1425</v>
      </c>
      <c r="B249">
        <v>1.8271207</v>
      </c>
    </row>
    <row r="250" spans="1:2" hidden="1" outlineLevel="2" x14ac:dyDescent="0.25">
      <c r="A250" t="s">
        <v>1425</v>
      </c>
      <c r="B250">
        <v>2.213853625</v>
      </c>
    </row>
    <row r="251" spans="1:2" outlineLevel="1" collapsed="1" x14ac:dyDescent="0.25">
      <c r="A251" s="3" t="s">
        <v>23269</v>
      </c>
      <c r="B251">
        <f>SUBTOTAL(9,B246:B250)</f>
        <v>10.944732225000001</v>
      </c>
    </row>
    <row r="252" spans="1:2" hidden="1" outlineLevel="2" x14ac:dyDescent="0.25">
      <c r="A252" t="s">
        <v>20724</v>
      </c>
      <c r="B252">
        <v>0.82895197499999995</v>
      </c>
    </row>
    <row r="253" spans="1:2" outlineLevel="1" collapsed="1" x14ac:dyDescent="0.25">
      <c r="A253" s="3" t="s">
        <v>23270</v>
      </c>
      <c r="B253">
        <f>SUBTOTAL(9,B252:B252)</f>
        <v>0.82895197499999995</v>
      </c>
    </row>
    <row r="254" spans="1:2" hidden="1" outlineLevel="2" x14ac:dyDescent="0.25">
      <c r="A254" t="s">
        <v>13610</v>
      </c>
      <c r="B254">
        <v>1.8390955500000001</v>
      </c>
    </row>
    <row r="255" spans="1:2" outlineLevel="1" collapsed="1" x14ac:dyDescent="0.25">
      <c r="A255" s="3" t="s">
        <v>23271</v>
      </c>
      <c r="B255">
        <f>SUBTOTAL(9,B254:B254)</f>
        <v>1.8390955500000001</v>
      </c>
    </row>
    <row r="256" spans="1:2" hidden="1" outlineLevel="2" x14ac:dyDescent="0.25">
      <c r="A256" t="s">
        <v>1005</v>
      </c>
      <c r="B256">
        <v>1.3819600250000001</v>
      </c>
    </row>
    <row r="257" spans="1:2" hidden="1" outlineLevel="2" x14ac:dyDescent="0.25">
      <c r="A257" t="s">
        <v>1005</v>
      </c>
      <c r="B257">
        <v>0.5977640500000001</v>
      </c>
    </row>
    <row r="258" spans="1:2" hidden="1" outlineLevel="2" x14ac:dyDescent="0.25">
      <c r="A258" t="s">
        <v>1005</v>
      </c>
      <c r="B258">
        <v>1.3853434750000002</v>
      </c>
    </row>
    <row r="259" spans="1:2" hidden="1" outlineLevel="2" x14ac:dyDescent="0.25">
      <c r="A259" t="s">
        <v>1005</v>
      </c>
      <c r="B259">
        <v>2.9976673749999998</v>
      </c>
    </row>
    <row r="260" spans="1:2" hidden="1" outlineLevel="2" x14ac:dyDescent="0.25">
      <c r="A260" t="s">
        <v>1005</v>
      </c>
      <c r="B260">
        <v>0.92691175000000015</v>
      </c>
    </row>
    <row r="261" spans="1:2" hidden="1" outlineLevel="2" x14ac:dyDescent="0.25">
      <c r="A261" t="s">
        <v>1005</v>
      </c>
      <c r="B261">
        <v>4.0919135250000007</v>
      </c>
    </row>
    <row r="262" spans="1:2" hidden="1" outlineLevel="2" x14ac:dyDescent="0.25">
      <c r="A262" t="s">
        <v>1005</v>
      </c>
      <c r="B262">
        <v>3.7561437000000004</v>
      </c>
    </row>
    <row r="263" spans="1:2" hidden="1" outlineLevel="2" x14ac:dyDescent="0.25">
      <c r="A263" t="s">
        <v>1005</v>
      </c>
      <c r="B263">
        <v>1.0141815000000001</v>
      </c>
    </row>
    <row r="264" spans="1:2" hidden="1" outlineLevel="2" x14ac:dyDescent="0.25">
      <c r="A264" t="s">
        <v>1005</v>
      </c>
      <c r="B264">
        <v>2.0672022249999999</v>
      </c>
    </row>
    <row r="265" spans="1:2" outlineLevel="1" collapsed="1" x14ac:dyDescent="0.25">
      <c r="A265" s="3" t="s">
        <v>23272</v>
      </c>
      <c r="B265">
        <f>SUBTOTAL(9,B256:B264)</f>
        <v>18.219087625</v>
      </c>
    </row>
    <row r="266" spans="1:2" hidden="1" outlineLevel="2" x14ac:dyDescent="0.25">
      <c r="A266" t="s">
        <v>2039</v>
      </c>
      <c r="B266">
        <v>1.5727221250000003</v>
      </c>
    </row>
    <row r="267" spans="1:2" hidden="1" outlineLevel="2" x14ac:dyDescent="0.25">
      <c r="A267" t="s">
        <v>2039</v>
      </c>
      <c r="B267">
        <v>2.5200826000000003</v>
      </c>
    </row>
    <row r="268" spans="1:2" hidden="1" outlineLevel="2" x14ac:dyDescent="0.25">
      <c r="A268" t="s">
        <v>2039</v>
      </c>
      <c r="B268">
        <v>1.5228205250000002</v>
      </c>
    </row>
    <row r="269" spans="1:2" outlineLevel="1" collapsed="1" x14ac:dyDescent="0.25">
      <c r="A269" s="3" t="s">
        <v>23273</v>
      </c>
      <c r="B269">
        <f>SUBTOTAL(9,B266:B268)</f>
        <v>5.6156252500000008</v>
      </c>
    </row>
    <row r="270" spans="1:2" hidden="1" outlineLevel="2" x14ac:dyDescent="0.25">
      <c r="A270" t="s">
        <v>1714</v>
      </c>
      <c r="B270">
        <v>0.72642347500000004</v>
      </c>
    </row>
    <row r="271" spans="1:2" outlineLevel="1" collapsed="1" x14ac:dyDescent="0.25">
      <c r="A271" s="3" t="s">
        <v>23274</v>
      </c>
      <c r="B271">
        <f>SUBTOTAL(9,B270:B270)</f>
        <v>0.72642347500000004</v>
      </c>
    </row>
    <row r="272" spans="1:2" hidden="1" outlineLevel="2" x14ac:dyDescent="0.25">
      <c r="A272" t="s">
        <v>20978</v>
      </c>
      <c r="B272">
        <v>0.26397075000000003</v>
      </c>
    </row>
    <row r="273" spans="1:2" outlineLevel="1" collapsed="1" x14ac:dyDescent="0.25">
      <c r="A273" s="3" t="s">
        <v>23275</v>
      </c>
      <c r="B273">
        <f>SUBTOTAL(9,B272:B272)</f>
        <v>0.26397075000000003</v>
      </c>
    </row>
    <row r="274" spans="1:2" hidden="1" outlineLevel="2" x14ac:dyDescent="0.25">
      <c r="A274" t="s">
        <v>2140</v>
      </c>
      <c r="B274">
        <v>0.56570830000000005</v>
      </c>
    </row>
    <row r="275" spans="1:2" hidden="1" outlineLevel="2" x14ac:dyDescent="0.25">
      <c r="A275" t="s">
        <v>2140</v>
      </c>
      <c r="B275">
        <v>1.9537509999999998</v>
      </c>
    </row>
    <row r="276" spans="1:2" hidden="1" outlineLevel="2" x14ac:dyDescent="0.25">
      <c r="A276" t="s">
        <v>2140</v>
      </c>
      <c r="B276">
        <v>1.0107456000000001</v>
      </c>
    </row>
    <row r="277" spans="1:2" hidden="1" outlineLevel="2" x14ac:dyDescent="0.25">
      <c r="A277" t="s">
        <v>2140</v>
      </c>
      <c r="B277">
        <v>0.53774505000000006</v>
      </c>
    </row>
    <row r="278" spans="1:2" hidden="1" outlineLevel="2" x14ac:dyDescent="0.25">
      <c r="A278" t="s">
        <v>2140</v>
      </c>
      <c r="B278">
        <v>2.5589962000000002</v>
      </c>
    </row>
    <row r="279" spans="1:2" hidden="1" outlineLevel="2" x14ac:dyDescent="0.25">
      <c r="A279" t="s">
        <v>2140</v>
      </c>
      <c r="B279">
        <v>1.4585233499999999</v>
      </c>
    </row>
    <row r="280" spans="1:2" hidden="1" outlineLevel="2" x14ac:dyDescent="0.25">
      <c r="A280" t="s">
        <v>2140</v>
      </c>
      <c r="B280">
        <v>3.3601667250000005</v>
      </c>
    </row>
    <row r="281" spans="1:2" hidden="1" outlineLevel="2" x14ac:dyDescent="0.25">
      <c r="A281" t="s">
        <v>2140</v>
      </c>
      <c r="B281">
        <v>1.8628681249999999</v>
      </c>
    </row>
    <row r="282" spans="1:2" hidden="1" outlineLevel="2" x14ac:dyDescent="0.25">
      <c r="A282" t="s">
        <v>2140</v>
      </c>
      <c r="B282">
        <v>2.0679456250000001</v>
      </c>
    </row>
    <row r="283" spans="1:2" hidden="1" outlineLevel="2" x14ac:dyDescent="0.25">
      <c r="A283" t="s">
        <v>2140</v>
      </c>
      <c r="B283">
        <v>5.1455853750000005</v>
      </c>
    </row>
    <row r="284" spans="1:2" hidden="1" outlineLevel="2" x14ac:dyDescent="0.25">
      <c r="A284" t="s">
        <v>2140</v>
      </c>
      <c r="B284">
        <v>0.51859644999999999</v>
      </c>
    </row>
    <row r="285" spans="1:2" hidden="1" outlineLevel="2" x14ac:dyDescent="0.25">
      <c r="A285" t="s">
        <v>2140</v>
      </c>
      <c r="B285">
        <v>1.472367475</v>
      </c>
    </row>
    <row r="286" spans="1:2" hidden="1" outlineLevel="2" x14ac:dyDescent="0.25">
      <c r="A286" t="s">
        <v>2140</v>
      </c>
      <c r="B286">
        <v>0.73709947500000006</v>
      </c>
    </row>
    <row r="287" spans="1:2" outlineLevel="1" collapsed="1" x14ac:dyDescent="0.25">
      <c r="A287" s="3" t="s">
        <v>23276</v>
      </c>
      <c r="B287">
        <f>SUBTOTAL(9,B274:B286)</f>
        <v>23.250098750000003</v>
      </c>
    </row>
    <row r="288" spans="1:2" hidden="1" outlineLevel="2" x14ac:dyDescent="0.25">
      <c r="A288" t="s">
        <v>7118</v>
      </c>
      <c r="B288">
        <v>1.8911265750000004</v>
      </c>
    </row>
    <row r="289" spans="1:2" hidden="1" outlineLevel="2" x14ac:dyDescent="0.25">
      <c r="A289" t="s">
        <v>7118</v>
      </c>
      <c r="B289">
        <v>1.41512225</v>
      </c>
    </row>
    <row r="290" spans="1:2" hidden="1" outlineLevel="2" x14ac:dyDescent="0.25">
      <c r="A290" t="s">
        <v>7118</v>
      </c>
      <c r="B290">
        <v>2.6661344750000002</v>
      </c>
    </row>
    <row r="291" spans="1:2" outlineLevel="1" collapsed="1" x14ac:dyDescent="0.25">
      <c r="A291" s="3" t="s">
        <v>23277</v>
      </c>
      <c r="B291">
        <f>SUBTOTAL(9,B288:B290)</f>
        <v>5.9723833000000006</v>
      </c>
    </row>
    <row r="292" spans="1:2" hidden="1" outlineLevel="2" x14ac:dyDescent="0.25">
      <c r="A292" t="s">
        <v>1012</v>
      </c>
      <c r="B292">
        <v>0.12275447499999999</v>
      </c>
    </row>
    <row r="293" spans="1:2" outlineLevel="1" collapsed="1" x14ac:dyDescent="0.25">
      <c r="A293" s="3" t="s">
        <v>23278</v>
      </c>
      <c r="B293">
        <f>SUBTOTAL(9,B292:B292)</f>
        <v>0.12275447499999999</v>
      </c>
    </row>
    <row r="294" spans="1:2" hidden="1" outlineLevel="2" x14ac:dyDescent="0.25">
      <c r="A294" t="s">
        <v>1261</v>
      </c>
      <c r="B294">
        <v>1.549780975</v>
      </c>
    </row>
    <row r="295" spans="1:2" hidden="1" outlineLevel="2" x14ac:dyDescent="0.25">
      <c r="A295" t="s">
        <v>1261</v>
      </c>
      <c r="B295">
        <v>1.430500425</v>
      </c>
    </row>
    <row r="296" spans="1:2" hidden="1" outlineLevel="2" x14ac:dyDescent="0.25">
      <c r="A296" t="s">
        <v>1261</v>
      </c>
      <c r="B296">
        <v>1.7935541000000004</v>
      </c>
    </row>
    <row r="297" spans="1:2" hidden="1" outlineLevel="2" x14ac:dyDescent="0.25">
      <c r="A297" t="s">
        <v>1261</v>
      </c>
      <c r="B297">
        <v>0.82559555000000007</v>
      </c>
    </row>
    <row r="298" spans="1:2" outlineLevel="1" collapsed="1" x14ac:dyDescent="0.25">
      <c r="A298" s="3" t="s">
        <v>23279</v>
      </c>
      <c r="B298">
        <f>SUBTOTAL(9,B294:B297)</f>
        <v>5.5994310500000006</v>
      </c>
    </row>
    <row r="299" spans="1:2" hidden="1" outlineLevel="2" x14ac:dyDescent="0.25">
      <c r="A299" t="s">
        <v>1221</v>
      </c>
      <c r="B299">
        <v>1.2308388749999999</v>
      </c>
    </row>
    <row r="300" spans="1:2" outlineLevel="1" collapsed="1" x14ac:dyDescent="0.25">
      <c r="A300" s="3" t="s">
        <v>23280</v>
      </c>
      <c r="B300">
        <f>SUBTOTAL(9,B299:B299)</f>
        <v>1.2308388749999999</v>
      </c>
    </row>
    <row r="301" spans="1:2" hidden="1" outlineLevel="2" x14ac:dyDescent="0.25">
      <c r="A301" t="s">
        <v>2289</v>
      </c>
      <c r="B301">
        <v>1.8493143500000002</v>
      </c>
    </row>
    <row r="302" spans="1:2" hidden="1" outlineLevel="2" x14ac:dyDescent="0.25">
      <c r="A302" t="s">
        <v>2289</v>
      </c>
      <c r="B302">
        <v>2.9151306500000005</v>
      </c>
    </row>
    <row r="303" spans="1:2" hidden="1" outlineLevel="2" x14ac:dyDescent="0.25">
      <c r="A303" t="s">
        <v>2289</v>
      </c>
      <c r="B303">
        <v>2.9779692750000004</v>
      </c>
    </row>
    <row r="304" spans="1:2" hidden="1" outlineLevel="2" x14ac:dyDescent="0.25">
      <c r="A304" t="s">
        <v>2289</v>
      </c>
      <c r="B304">
        <v>3.1177052000000005</v>
      </c>
    </row>
    <row r="305" spans="1:2" hidden="1" outlineLevel="2" x14ac:dyDescent="0.25">
      <c r="A305" t="s">
        <v>2289</v>
      </c>
      <c r="B305">
        <v>0.96921217500000001</v>
      </c>
    </row>
    <row r="306" spans="1:2" outlineLevel="1" collapsed="1" x14ac:dyDescent="0.25">
      <c r="A306" s="3" t="s">
        <v>23281</v>
      </c>
      <c r="B306">
        <f>SUBTOTAL(9,B301:B305)</f>
        <v>11.82933165</v>
      </c>
    </row>
    <row r="307" spans="1:2" hidden="1" outlineLevel="2" x14ac:dyDescent="0.25">
      <c r="A307" t="s">
        <v>9647</v>
      </c>
      <c r="B307">
        <v>1.9662076000000004</v>
      </c>
    </row>
    <row r="308" spans="1:2" outlineLevel="1" collapsed="1" x14ac:dyDescent="0.25">
      <c r="A308" s="3" t="s">
        <v>23282</v>
      </c>
      <c r="B308">
        <f>SUBTOTAL(9,B307:B307)</f>
        <v>1.9662076000000004</v>
      </c>
    </row>
    <row r="309" spans="1:2" hidden="1" outlineLevel="2" x14ac:dyDescent="0.25">
      <c r="A309" t="s">
        <v>20903</v>
      </c>
      <c r="B309">
        <v>0.13009917499999987</v>
      </c>
    </row>
    <row r="310" spans="1:2" outlineLevel="1" collapsed="1" x14ac:dyDescent="0.25">
      <c r="A310" s="3" t="s">
        <v>23283</v>
      </c>
      <c r="B310">
        <f>SUBTOTAL(9,B309:B309)</f>
        <v>0.13009917499999987</v>
      </c>
    </row>
    <row r="311" spans="1:2" hidden="1" outlineLevel="2" x14ac:dyDescent="0.25">
      <c r="A311" t="s">
        <v>1277</v>
      </c>
      <c r="B311">
        <v>0.5072189250000001</v>
      </c>
    </row>
    <row r="312" spans="1:2" outlineLevel="1" collapsed="1" x14ac:dyDescent="0.25">
      <c r="A312" s="3" t="s">
        <v>23284</v>
      </c>
      <c r="B312">
        <f>SUBTOTAL(9,B311:B311)</f>
        <v>0.5072189250000001</v>
      </c>
    </row>
    <row r="313" spans="1:2" hidden="1" outlineLevel="2" x14ac:dyDescent="0.25">
      <c r="A313" t="s">
        <v>2396</v>
      </c>
      <c r="B313">
        <v>1.422694575</v>
      </c>
    </row>
    <row r="314" spans="1:2" outlineLevel="1" collapsed="1" x14ac:dyDescent="0.25">
      <c r="A314" s="3" t="s">
        <v>23285</v>
      </c>
      <c r="B314">
        <f>SUBTOTAL(9,B313:B313)</f>
        <v>1.422694575</v>
      </c>
    </row>
    <row r="315" spans="1:2" hidden="1" outlineLevel="2" x14ac:dyDescent="0.25">
      <c r="A315" t="s">
        <v>497</v>
      </c>
      <c r="B315">
        <v>1.41033275</v>
      </c>
    </row>
    <row r="316" spans="1:2" hidden="1" outlineLevel="2" x14ac:dyDescent="0.25">
      <c r="A316" t="s">
        <v>497</v>
      </c>
      <c r="B316">
        <v>0.89309550000000004</v>
      </c>
    </row>
    <row r="317" spans="1:2" outlineLevel="1" collapsed="1" x14ac:dyDescent="0.25">
      <c r="A317" s="3" t="s">
        <v>23286</v>
      </c>
      <c r="B317">
        <f>SUBTOTAL(9,B315:B316)</f>
        <v>2.3034282500000001</v>
      </c>
    </row>
    <row r="318" spans="1:2" hidden="1" outlineLevel="2" x14ac:dyDescent="0.25">
      <c r="A318" t="s">
        <v>11129</v>
      </c>
      <c r="B318">
        <v>1.5870556500000002</v>
      </c>
    </row>
    <row r="319" spans="1:2" outlineLevel="1" collapsed="1" x14ac:dyDescent="0.25">
      <c r="A319" s="3" t="s">
        <v>23287</v>
      </c>
      <c r="B319">
        <f>SUBTOTAL(9,B318:B318)</f>
        <v>1.5870556500000002</v>
      </c>
    </row>
    <row r="320" spans="1:2" hidden="1" outlineLevel="2" x14ac:dyDescent="0.25">
      <c r="A320" t="s">
        <v>3465</v>
      </c>
      <c r="B320">
        <v>1.1903287000000002</v>
      </c>
    </row>
    <row r="321" spans="1:2" hidden="1" outlineLevel="2" x14ac:dyDescent="0.25">
      <c r="A321" t="s">
        <v>3465</v>
      </c>
      <c r="B321">
        <v>1.1088429750000002</v>
      </c>
    </row>
    <row r="322" spans="1:2" outlineLevel="1" collapsed="1" x14ac:dyDescent="0.25">
      <c r="A322" s="3" t="s">
        <v>23288</v>
      </c>
      <c r="B322">
        <f>SUBTOTAL(9,B320:B321)</f>
        <v>2.2991716750000002</v>
      </c>
    </row>
    <row r="323" spans="1:2" hidden="1" outlineLevel="2" x14ac:dyDescent="0.25">
      <c r="A323" t="s">
        <v>2636</v>
      </c>
      <c r="B323">
        <v>1.6792054250000004</v>
      </c>
    </row>
    <row r="324" spans="1:2" hidden="1" outlineLevel="2" x14ac:dyDescent="0.25">
      <c r="A324" t="s">
        <v>2636</v>
      </c>
      <c r="B324">
        <v>2.2548341750000001</v>
      </c>
    </row>
    <row r="325" spans="1:2" hidden="1" outlineLevel="2" x14ac:dyDescent="0.25">
      <c r="A325" t="s">
        <v>2636</v>
      </c>
      <c r="B325">
        <v>0.93388525</v>
      </c>
    </row>
    <row r="326" spans="1:2" hidden="1" outlineLevel="2" x14ac:dyDescent="0.25">
      <c r="A326" t="s">
        <v>2636</v>
      </c>
      <c r="B326">
        <v>1.6071131250000004</v>
      </c>
    </row>
    <row r="327" spans="1:2" hidden="1" outlineLevel="2" x14ac:dyDescent="0.25">
      <c r="A327" t="s">
        <v>2636</v>
      </c>
      <c r="B327">
        <v>1.839188525</v>
      </c>
    </row>
    <row r="328" spans="1:2" hidden="1" outlineLevel="2" x14ac:dyDescent="0.25">
      <c r="A328" t="s">
        <v>2636</v>
      </c>
      <c r="B328">
        <v>1.6874565000000004</v>
      </c>
    </row>
    <row r="329" spans="1:2" hidden="1" outlineLevel="2" x14ac:dyDescent="0.25">
      <c r="A329" t="s">
        <v>2636</v>
      </c>
      <c r="B329">
        <v>2.6080219499999999</v>
      </c>
    </row>
    <row r="330" spans="1:2" outlineLevel="1" collapsed="1" x14ac:dyDescent="0.25">
      <c r="A330" s="3" t="s">
        <v>23289</v>
      </c>
      <c r="B330">
        <f>SUBTOTAL(9,B323:B329)</f>
        <v>12.609704949999999</v>
      </c>
    </row>
    <row r="331" spans="1:2" hidden="1" outlineLevel="2" x14ac:dyDescent="0.25">
      <c r="A331" t="s">
        <v>5822</v>
      </c>
      <c r="B331">
        <v>1.32937675</v>
      </c>
    </row>
    <row r="332" spans="1:2" outlineLevel="1" collapsed="1" x14ac:dyDescent="0.25">
      <c r="A332" s="3" t="s">
        <v>23290</v>
      </c>
      <c r="B332">
        <f>SUBTOTAL(9,B331:B331)</f>
        <v>1.32937675</v>
      </c>
    </row>
    <row r="333" spans="1:2" hidden="1" outlineLevel="2" x14ac:dyDescent="0.25">
      <c r="A333" t="s">
        <v>7181</v>
      </c>
      <c r="B333">
        <v>2.7766755750000005</v>
      </c>
    </row>
    <row r="334" spans="1:2" outlineLevel="1" collapsed="1" x14ac:dyDescent="0.25">
      <c r="A334" s="3" t="s">
        <v>23291</v>
      </c>
      <c r="B334">
        <f>SUBTOTAL(9,B333:B333)</f>
        <v>2.7766755750000005</v>
      </c>
    </row>
    <row r="335" spans="1:2" hidden="1" outlineLevel="2" x14ac:dyDescent="0.25">
      <c r="A335" t="s">
        <v>14988</v>
      </c>
      <c r="B335">
        <v>1.9611215000000004</v>
      </c>
    </row>
    <row r="336" spans="1:2" outlineLevel="1" collapsed="1" x14ac:dyDescent="0.25">
      <c r="A336" s="3" t="s">
        <v>23292</v>
      </c>
      <c r="B336">
        <f>SUBTOTAL(9,B335:B335)</f>
        <v>1.9611215000000004</v>
      </c>
    </row>
    <row r="337" spans="1:2" hidden="1" outlineLevel="2" x14ac:dyDescent="0.25">
      <c r="A337" t="s">
        <v>20180</v>
      </c>
      <c r="B337">
        <v>1.6845640750000002</v>
      </c>
    </row>
    <row r="338" spans="1:2" outlineLevel="1" collapsed="1" x14ac:dyDescent="0.25">
      <c r="A338" s="3" t="s">
        <v>23293</v>
      </c>
      <c r="B338">
        <f>SUBTOTAL(9,B337:B337)</f>
        <v>1.6845640750000002</v>
      </c>
    </row>
    <row r="339" spans="1:2" hidden="1" outlineLevel="2" x14ac:dyDescent="0.25">
      <c r="A339" t="s">
        <v>11748</v>
      </c>
      <c r="B339">
        <v>1.2797062499999998</v>
      </c>
    </row>
    <row r="340" spans="1:2" outlineLevel="1" collapsed="1" x14ac:dyDescent="0.25">
      <c r="A340" s="3" t="s">
        <v>23294</v>
      </c>
      <c r="B340">
        <f>SUBTOTAL(9,B339:B339)</f>
        <v>1.2797062499999998</v>
      </c>
    </row>
    <row r="341" spans="1:2" hidden="1" outlineLevel="2" x14ac:dyDescent="0.25">
      <c r="A341" t="s">
        <v>214</v>
      </c>
      <c r="B341">
        <v>1.4243751750000002</v>
      </c>
    </row>
    <row r="342" spans="1:2" hidden="1" outlineLevel="2" x14ac:dyDescent="0.25">
      <c r="A342" t="s">
        <v>214</v>
      </c>
      <c r="B342">
        <v>1.8673991750000001</v>
      </c>
    </row>
    <row r="343" spans="1:2" hidden="1" outlineLevel="2" x14ac:dyDescent="0.25">
      <c r="A343" t="s">
        <v>214</v>
      </c>
      <c r="B343">
        <v>1.8298389250000002</v>
      </c>
    </row>
    <row r="344" spans="1:2" hidden="1" outlineLevel="2" x14ac:dyDescent="0.25">
      <c r="A344" t="s">
        <v>214</v>
      </c>
      <c r="B344">
        <v>2.2325518249999998</v>
      </c>
    </row>
    <row r="345" spans="1:2" hidden="1" outlineLevel="2" x14ac:dyDescent="0.25">
      <c r="A345" t="s">
        <v>214</v>
      </c>
      <c r="B345">
        <v>2.1357266999999998</v>
      </c>
    </row>
    <row r="346" spans="1:2" hidden="1" outlineLevel="2" x14ac:dyDescent="0.25">
      <c r="A346" t="s">
        <v>214</v>
      </c>
      <c r="B346">
        <v>1.9896479250000001</v>
      </c>
    </row>
    <row r="347" spans="1:2" hidden="1" outlineLevel="2" x14ac:dyDescent="0.25">
      <c r="A347" t="s">
        <v>214</v>
      </c>
      <c r="B347">
        <v>1.8092316500000003</v>
      </c>
    </row>
    <row r="348" spans="1:2" hidden="1" outlineLevel="2" x14ac:dyDescent="0.25">
      <c r="A348" t="s">
        <v>214</v>
      </c>
      <c r="B348">
        <v>1.7804730250000003</v>
      </c>
    </row>
    <row r="349" spans="1:2" hidden="1" outlineLevel="2" x14ac:dyDescent="0.25">
      <c r="A349" t="s">
        <v>214</v>
      </c>
      <c r="B349">
        <v>1.070283425</v>
      </c>
    </row>
    <row r="350" spans="1:2" outlineLevel="1" collapsed="1" x14ac:dyDescent="0.25">
      <c r="A350" s="3" t="s">
        <v>23295</v>
      </c>
      <c r="B350">
        <f>SUBTOTAL(9,B341:B349)</f>
        <v>16.139527825000002</v>
      </c>
    </row>
    <row r="351" spans="1:2" hidden="1" outlineLevel="2" x14ac:dyDescent="0.25">
      <c r="A351" t="s">
        <v>2049</v>
      </c>
      <c r="B351">
        <v>3.8698579250000003</v>
      </c>
    </row>
    <row r="352" spans="1:2" hidden="1" outlineLevel="2" x14ac:dyDescent="0.25">
      <c r="A352" t="s">
        <v>2049</v>
      </c>
      <c r="B352">
        <v>1.8332971250000003</v>
      </c>
    </row>
    <row r="353" spans="1:2" outlineLevel="1" collapsed="1" x14ac:dyDescent="0.25">
      <c r="A353" s="3" t="s">
        <v>23296</v>
      </c>
      <c r="B353">
        <f>SUBTOTAL(9,B351:B352)</f>
        <v>5.7031550500000003</v>
      </c>
    </row>
    <row r="354" spans="1:2" hidden="1" outlineLevel="2" x14ac:dyDescent="0.25">
      <c r="A354" t="s">
        <v>33</v>
      </c>
      <c r="B354">
        <v>1.5075983749999999</v>
      </c>
    </row>
    <row r="355" spans="1:2" hidden="1" outlineLevel="2" x14ac:dyDescent="0.25">
      <c r="A355" t="s">
        <v>33</v>
      </c>
      <c r="B355">
        <v>2.1215193499999998</v>
      </c>
    </row>
    <row r="356" spans="1:2" hidden="1" outlineLevel="2" x14ac:dyDescent="0.25">
      <c r="A356" t="s">
        <v>33</v>
      </c>
      <c r="B356">
        <v>3.3453360750000005</v>
      </c>
    </row>
    <row r="357" spans="1:2" hidden="1" outlineLevel="2" x14ac:dyDescent="0.25">
      <c r="A357" t="s">
        <v>33</v>
      </c>
      <c r="B357">
        <v>2.3418356250000003</v>
      </c>
    </row>
    <row r="358" spans="1:2" hidden="1" outlineLevel="2" x14ac:dyDescent="0.25">
      <c r="A358" t="s">
        <v>33</v>
      </c>
      <c r="B358">
        <v>1.8925922000000002</v>
      </c>
    </row>
    <row r="359" spans="1:2" hidden="1" outlineLevel="2" x14ac:dyDescent="0.25">
      <c r="A359" t="s">
        <v>33</v>
      </c>
      <c r="B359">
        <v>2.232832975</v>
      </c>
    </row>
    <row r="360" spans="1:2" hidden="1" outlineLevel="2" x14ac:dyDescent="0.25">
      <c r="A360" t="s">
        <v>33</v>
      </c>
      <c r="B360">
        <v>2.0906299500000003</v>
      </c>
    </row>
    <row r="361" spans="1:2" outlineLevel="1" collapsed="1" x14ac:dyDescent="0.25">
      <c r="A361" s="3" t="s">
        <v>23297</v>
      </c>
      <c r="B361">
        <f>SUBTOTAL(9,B354:B360)</f>
        <v>15.532344550000001</v>
      </c>
    </row>
    <row r="362" spans="1:2" hidden="1" outlineLevel="2" x14ac:dyDescent="0.25">
      <c r="A362" t="s">
        <v>18699</v>
      </c>
      <c r="B362">
        <v>0.26083020000000012</v>
      </c>
    </row>
    <row r="363" spans="1:2" outlineLevel="1" collapsed="1" x14ac:dyDescent="0.25">
      <c r="A363" s="3" t="s">
        <v>23298</v>
      </c>
      <c r="B363">
        <f>SUBTOTAL(9,B362:B362)</f>
        <v>0.26083020000000012</v>
      </c>
    </row>
    <row r="364" spans="1:2" hidden="1" outlineLevel="2" x14ac:dyDescent="0.25">
      <c r="A364" t="s">
        <v>20653</v>
      </c>
      <c r="B364">
        <v>2.4164321000000002</v>
      </c>
    </row>
    <row r="365" spans="1:2" hidden="1" outlineLevel="2" x14ac:dyDescent="0.25">
      <c r="A365" t="s">
        <v>20653</v>
      </c>
      <c r="B365">
        <v>4.2839441250000005</v>
      </c>
    </row>
    <row r="366" spans="1:2" hidden="1" outlineLevel="2" x14ac:dyDescent="0.25">
      <c r="A366" t="s">
        <v>20653</v>
      </c>
      <c r="B366">
        <v>1.4673029500000001</v>
      </c>
    </row>
    <row r="367" spans="1:2" hidden="1" outlineLevel="2" x14ac:dyDescent="0.25">
      <c r="A367" t="s">
        <v>20653</v>
      </c>
      <c r="B367">
        <v>3.7553955500000002</v>
      </c>
    </row>
    <row r="368" spans="1:2" outlineLevel="1" collapsed="1" x14ac:dyDescent="0.25">
      <c r="A368" s="3" t="s">
        <v>23299</v>
      </c>
      <c r="B368">
        <f>SUBTOTAL(9,B364:B367)</f>
        <v>11.923074725000003</v>
      </c>
    </row>
    <row r="369" spans="1:2" hidden="1" outlineLevel="2" x14ac:dyDescent="0.25">
      <c r="A369" t="s">
        <v>4879</v>
      </c>
      <c r="B369">
        <v>0.6813916000000001</v>
      </c>
    </row>
    <row r="370" spans="1:2" hidden="1" outlineLevel="2" x14ac:dyDescent="0.25">
      <c r="A370" t="s">
        <v>4879</v>
      </c>
      <c r="B370">
        <v>0.55230135000000002</v>
      </c>
    </row>
    <row r="371" spans="1:2" outlineLevel="1" collapsed="1" x14ac:dyDescent="0.25">
      <c r="A371" s="3" t="s">
        <v>23300</v>
      </c>
      <c r="B371">
        <f>SUBTOTAL(9,B369:B370)</f>
        <v>1.23369295</v>
      </c>
    </row>
    <row r="372" spans="1:2" hidden="1" outlineLevel="2" x14ac:dyDescent="0.25">
      <c r="A372" t="s">
        <v>8794</v>
      </c>
      <c r="B372">
        <v>1.2838012249999999</v>
      </c>
    </row>
    <row r="373" spans="1:2" hidden="1" outlineLevel="2" x14ac:dyDescent="0.25">
      <c r="A373" t="s">
        <v>8794</v>
      </c>
      <c r="B373">
        <v>0.97135195000000008</v>
      </c>
    </row>
    <row r="374" spans="1:2" hidden="1" outlineLevel="2" x14ac:dyDescent="0.25">
      <c r="A374" t="s">
        <v>8794</v>
      </c>
      <c r="B374">
        <v>0.51629904999999998</v>
      </c>
    </row>
    <row r="375" spans="1:2" outlineLevel="1" collapsed="1" x14ac:dyDescent="0.25">
      <c r="A375" s="3" t="s">
        <v>23301</v>
      </c>
      <c r="B375">
        <f>SUBTOTAL(9,B372:B374)</f>
        <v>2.771452225</v>
      </c>
    </row>
    <row r="376" spans="1:2" hidden="1" outlineLevel="2" x14ac:dyDescent="0.25">
      <c r="A376" t="s">
        <v>1444</v>
      </c>
      <c r="B376">
        <v>1.229710275</v>
      </c>
    </row>
    <row r="377" spans="1:2" hidden="1" outlineLevel="2" x14ac:dyDescent="0.25">
      <c r="A377" t="s">
        <v>1444</v>
      </c>
      <c r="B377">
        <v>4.2854133500000007</v>
      </c>
    </row>
    <row r="378" spans="1:2" hidden="1" outlineLevel="2" x14ac:dyDescent="0.25">
      <c r="A378" t="s">
        <v>1444</v>
      </c>
      <c r="B378">
        <v>4.352737125</v>
      </c>
    </row>
    <row r="379" spans="1:2" outlineLevel="1" collapsed="1" x14ac:dyDescent="0.25">
      <c r="A379" s="3" t="s">
        <v>23302</v>
      </c>
      <c r="B379">
        <f>SUBTOTAL(9,B376:B378)</f>
        <v>9.867860750000002</v>
      </c>
    </row>
    <row r="380" spans="1:2" hidden="1" outlineLevel="2" x14ac:dyDescent="0.25">
      <c r="A380" t="s">
        <v>5006</v>
      </c>
      <c r="B380">
        <v>1.5481738250000003</v>
      </c>
    </row>
    <row r="381" spans="1:2" hidden="1" outlineLevel="2" x14ac:dyDescent="0.25">
      <c r="A381" t="s">
        <v>5006</v>
      </c>
      <c r="B381">
        <v>0.99653455000000013</v>
      </c>
    </row>
    <row r="382" spans="1:2" outlineLevel="1" collapsed="1" x14ac:dyDescent="0.25">
      <c r="A382" s="3" t="s">
        <v>23303</v>
      </c>
      <c r="B382">
        <f>SUBTOTAL(9,B380:B381)</f>
        <v>2.5447083750000004</v>
      </c>
    </row>
    <row r="383" spans="1:2" hidden="1" outlineLevel="2" x14ac:dyDescent="0.25">
      <c r="A383" t="s">
        <v>16586</v>
      </c>
      <c r="B383">
        <v>4.562769125</v>
      </c>
    </row>
    <row r="384" spans="1:2" outlineLevel="1" collapsed="1" x14ac:dyDescent="0.25">
      <c r="A384" s="3" t="s">
        <v>23304</v>
      </c>
      <c r="B384">
        <f>SUBTOTAL(9,B383:B383)</f>
        <v>4.562769125</v>
      </c>
    </row>
    <row r="385" spans="1:2" hidden="1" outlineLevel="2" x14ac:dyDescent="0.25">
      <c r="A385" t="s">
        <v>7725</v>
      </c>
      <c r="B385">
        <v>30.050731800000001</v>
      </c>
    </row>
    <row r="386" spans="1:2" hidden="1" outlineLevel="2" x14ac:dyDescent="0.25">
      <c r="A386" t="s">
        <v>7725</v>
      </c>
      <c r="B386">
        <v>1.0981379250000001</v>
      </c>
    </row>
    <row r="387" spans="1:2" hidden="1" outlineLevel="2" x14ac:dyDescent="0.25">
      <c r="A387" t="s">
        <v>7725</v>
      </c>
      <c r="B387">
        <v>4.8297148500000002</v>
      </c>
    </row>
    <row r="388" spans="1:2" outlineLevel="1" collapsed="1" x14ac:dyDescent="0.25">
      <c r="A388" s="3" t="s">
        <v>23305</v>
      </c>
      <c r="B388">
        <f>SUBTOTAL(9,B385:B387)</f>
        <v>35.978584574999999</v>
      </c>
    </row>
    <row r="389" spans="1:2" hidden="1" outlineLevel="2" x14ac:dyDescent="0.25">
      <c r="A389" t="s">
        <v>8352</v>
      </c>
      <c r="B389">
        <v>1.205134575</v>
      </c>
    </row>
    <row r="390" spans="1:2" outlineLevel="1" collapsed="1" x14ac:dyDescent="0.25">
      <c r="A390" s="3" t="s">
        <v>23306</v>
      </c>
      <c r="B390">
        <f>SUBTOTAL(9,B389:B389)</f>
        <v>1.205134575</v>
      </c>
    </row>
    <row r="391" spans="1:2" hidden="1" outlineLevel="2" x14ac:dyDescent="0.25">
      <c r="A391" t="s">
        <v>6688</v>
      </c>
      <c r="B391">
        <v>2.9860662750000002</v>
      </c>
    </row>
    <row r="392" spans="1:2" hidden="1" outlineLevel="2" x14ac:dyDescent="0.25">
      <c r="A392" t="s">
        <v>6688</v>
      </c>
      <c r="B392">
        <v>0.86958360000000012</v>
      </c>
    </row>
    <row r="393" spans="1:2" hidden="1" outlineLevel="2" x14ac:dyDescent="0.25">
      <c r="A393" t="s">
        <v>6688</v>
      </c>
      <c r="B393">
        <v>3.5391840250000004</v>
      </c>
    </row>
    <row r="394" spans="1:2" hidden="1" outlineLevel="2" x14ac:dyDescent="0.25">
      <c r="A394" t="s">
        <v>6688</v>
      </c>
      <c r="B394">
        <v>1.3895870749999999</v>
      </c>
    </row>
    <row r="395" spans="1:2" hidden="1" outlineLevel="2" x14ac:dyDescent="0.25">
      <c r="A395" t="s">
        <v>6688</v>
      </c>
      <c r="B395">
        <v>2.9086548750000003</v>
      </c>
    </row>
    <row r="396" spans="1:2" hidden="1" outlineLevel="2" x14ac:dyDescent="0.25">
      <c r="A396" t="s">
        <v>6688</v>
      </c>
      <c r="B396">
        <v>1.9846169250000001</v>
      </c>
    </row>
    <row r="397" spans="1:2" hidden="1" outlineLevel="2" x14ac:dyDescent="0.25">
      <c r="A397" t="s">
        <v>6688</v>
      </c>
      <c r="B397">
        <v>3.2819881000000004</v>
      </c>
    </row>
    <row r="398" spans="1:2" hidden="1" outlineLevel="2" x14ac:dyDescent="0.25">
      <c r="A398" t="s">
        <v>6688</v>
      </c>
      <c r="B398">
        <v>1.3992098999999998</v>
      </c>
    </row>
    <row r="399" spans="1:2" outlineLevel="1" collapsed="1" x14ac:dyDescent="0.25">
      <c r="A399" s="3" t="s">
        <v>23307</v>
      </c>
      <c r="B399">
        <f>SUBTOTAL(9,B391:B398)</f>
        <v>18.358890774999999</v>
      </c>
    </row>
    <row r="400" spans="1:2" hidden="1" outlineLevel="2" x14ac:dyDescent="0.25">
      <c r="A400" t="s">
        <v>363</v>
      </c>
      <c r="B400">
        <v>1.6554946500000001</v>
      </c>
    </row>
    <row r="401" spans="1:2" hidden="1" outlineLevel="2" x14ac:dyDescent="0.25">
      <c r="A401" t="s">
        <v>363</v>
      </c>
      <c r="B401">
        <v>2.2489212000000003</v>
      </c>
    </row>
    <row r="402" spans="1:2" hidden="1" outlineLevel="2" x14ac:dyDescent="0.25">
      <c r="A402" t="s">
        <v>363</v>
      </c>
      <c r="B402">
        <v>2.2430986499999999</v>
      </c>
    </row>
    <row r="403" spans="1:2" hidden="1" outlineLevel="2" x14ac:dyDescent="0.25">
      <c r="A403" t="s">
        <v>363</v>
      </c>
      <c r="B403">
        <v>1.873336975</v>
      </c>
    </row>
    <row r="404" spans="1:2" hidden="1" outlineLevel="2" x14ac:dyDescent="0.25">
      <c r="A404" t="s">
        <v>363</v>
      </c>
      <c r="B404">
        <v>3.6055609500000001</v>
      </c>
    </row>
    <row r="405" spans="1:2" hidden="1" outlineLevel="2" x14ac:dyDescent="0.25">
      <c r="A405" t="s">
        <v>363</v>
      </c>
      <c r="B405">
        <v>3.0794289000000004</v>
      </c>
    </row>
    <row r="406" spans="1:2" hidden="1" outlineLevel="2" x14ac:dyDescent="0.25">
      <c r="A406" t="s">
        <v>363</v>
      </c>
      <c r="B406">
        <v>2.9586503250000002</v>
      </c>
    </row>
    <row r="407" spans="1:2" hidden="1" outlineLevel="2" x14ac:dyDescent="0.25">
      <c r="A407" t="s">
        <v>363</v>
      </c>
      <c r="B407">
        <v>1.8605036500000001</v>
      </c>
    </row>
    <row r="408" spans="1:2" hidden="1" outlineLevel="2" x14ac:dyDescent="0.25">
      <c r="A408" t="s">
        <v>363</v>
      </c>
      <c r="B408">
        <v>1.9038863000000001</v>
      </c>
    </row>
    <row r="409" spans="1:2" hidden="1" outlineLevel="2" x14ac:dyDescent="0.25">
      <c r="A409" t="s">
        <v>363</v>
      </c>
      <c r="B409">
        <v>1.8838131250000001</v>
      </c>
    </row>
    <row r="410" spans="1:2" hidden="1" outlineLevel="2" x14ac:dyDescent="0.25">
      <c r="A410" t="s">
        <v>363</v>
      </c>
      <c r="B410">
        <v>1.7842404000000003</v>
      </c>
    </row>
    <row r="411" spans="1:2" hidden="1" outlineLevel="2" x14ac:dyDescent="0.25">
      <c r="A411" t="s">
        <v>363</v>
      </c>
      <c r="B411">
        <v>10.634905150000002</v>
      </c>
    </row>
    <row r="412" spans="1:2" hidden="1" outlineLevel="2" x14ac:dyDescent="0.25">
      <c r="A412" t="s">
        <v>363</v>
      </c>
      <c r="B412">
        <v>1.8863558000000002</v>
      </c>
    </row>
    <row r="413" spans="1:2" outlineLevel="1" collapsed="1" x14ac:dyDescent="0.25">
      <c r="A413" s="3" t="s">
        <v>23308</v>
      </c>
      <c r="B413">
        <f>SUBTOTAL(9,B400:B412)</f>
        <v>37.618196075</v>
      </c>
    </row>
    <row r="414" spans="1:2" hidden="1" outlineLevel="2" x14ac:dyDescent="0.25">
      <c r="A414" t="s">
        <v>467</v>
      </c>
      <c r="B414">
        <v>2.7988918000000007</v>
      </c>
    </row>
    <row r="415" spans="1:2" hidden="1" outlineLevel="2" x14ac:dyDescent="0.25">
      <c r="A415" t="s">
        <v>467</v>
      </c>
      <c r="B415">
        <v>1.2343711749999999</v>
      </c>
    </row>
    <row r="416" spans="1:2" outlineLevel="1" collapsed="1" x14ac:dyDescent="0.25">
      <c r="A416" s="3" t="s">
        <v>23309</v>
      </c>
      <c r="B416">
        <f>SUBTOTAL(9,B414:B415)</f>
        <v>4.0332629750000004</v>
      </c>
    </row>
    <row r="417" spans="1:2" hidden="1" outlineLevel="2" x14ac:dyDescent="0.25">
      <c r="A417" t="s">
        <v>734</v>
      </c>
      <c r="B417">
        <v>1.9671061750000001</v>
      </c>
    </row>
    <row r="418" spans="1:2" outlineLevel="1" collapsed="1" x14ac:dyDescent="0.25">
      <c r="A418" s="3" t="s">
        <v>23310</v>
      </c>
      <c r="B418">
        <f>SUBTOTAL(9,B417:B417)</f>
        <v>1.9671061750000001</v>
      </c>
    </row>
    <row r="419" spans="1:2" hidden="1" outlineLevel="2" x14ac:dyDescent="0.25">
      <c r="A419" t="s">
        <v>18713</v>
      </c>
      <c r="B419">
        <v>1.4943910500000002</v>
      </c>
    </row>
    <row r="420" spans="1:2" hidden="1" outlineLevel="2" x14ac:dyDescent="0.25">
      <c r="A420" t="s">
        <v>18713</v>
      </c>
      <c r="B420">
        <v>1.3628367500000003</v>
      </c>
    </row>
    <row r="421" spans="1:2" hidden="1" outlineLevel="2" x14ac:dyDescent="0.25">
      <c r="A421" t="s">
        <v>18713</v>
      </c>
      <c r="B421">
        <v>1.1123680999999999</v>
      </c>
    </row>
    <row r="422" spans="1:2" hidden="1" outlineLevel="2" x14ac:dyDescent="0.25">
      <c r="A422" t="s">
        <v>18713</v>
      </c>
      <c r="B422">
        <v>0.26148505</v>
      </c>
    </row>
    <row r="423" spans="1:2" hidden="1" outlineLevel="2" x14ac:dyDescent="0.25">
      <c r="A423" t="s">
        <v>18713</v>
      </c>
      <c r="B423">
        <v>2.3498989000000003</v>
      </c>
    </row>
    <row r="424" spans="1:2" hidden="1" outlineLevel="2" x14ac:dyDescent="0.25">
      <c r="A424" t="s">
        <v>18713</v>
      </c>
      <c r="B424">
        <v>0.64264612500000018</v>
      </c>
    </row>
    <row r="425" spans="1:2" hidden="1" outlineLevel="2" x14ac:dyDescent="0.25">
      <c r="A425" t="s">
        <v>18713</v>
      </c>
      <c r="B425">
        <v>1.1322111749999999</v>
      </c>
    </row>
    <row r="426" spans="1:2" hidden="1" outlineLevel="2" x14ac:dyDescent="0.25">
      <c r="A426" t="s">
        <v>18713</v>
      </c>
      <c r="B426">
        <v>0.34513090000000007</v>
      </c>
    </row>
    <row r="427" spans="1:2" outlineLevel="1" collapsed="1" x14ac:dyDescent="0.25">
      <c r="A427" s="3" t="s">
        <v>23311</v>
      </c>
      <c r="B427">
        <f>SUBTOTAL(9,B419:B426)</f>
        <v>8.700968050000002</v>
      </c>
    </row>
    <row r="428" spans="1:2" hidden="1" outlineLevel="2" x14ac:dyDescent="0.25">
      <c r="A428" t="s">
        <v>14477</v>
      </c>
      <c r="B428">
        <v>1.41160255</v>
      </c>
    </row>
    <row r="429" spans="1:2" outlineLevel="1" collapsed="1" x14ac:dyDescent="0.25">
      <c r="A429" s="3" t="s">
        <v>23312</v>
      </c>
      <c r="B429">
        <f>SUBTOTAL(9,B428:B428)</f>
        <v>1.41160255</v>
      </c>
    </row>
    <row r="430" spans="1:2" hidden="1" outlineLevel="2" x14ac:dyDescent="0.25">
      <c r="A430" t="s">
        <v>15535</v>
      </c>
      <c r="B430">
        <v>-158.1872917</v>
      </c>
    </row>
    <row r="431" spans="1:2" outlineLevel="1" collapsed="1" x14ac:dyDescent="0.25">
      <c r="A431" s="3" t="s">
        <v>23313</v>
      </c>
      <c r="B431">
        <f>SUBTOTAL(9,B430:B430)</f>
        <v>-158.1872917</v>
      </c>
    </row>
    <row r="432" spans="1:2" hidden="1" outlineLevel="2" x14ac:dyDescent="0.25">
      <c r="A432" t="s">
        <v>13487</v>
      </c>
      <c r="B432">
        <v>1.373401375</v>
      </c>
    </row>
    <row r="433" spans="1:2" outlineLevel="1" collapsed="1" x14ac:dyDescent="0.25">
      <c r="A433" s="3" t="s">
        <v>23314</v>
      </c>
      <c r="B433">
        <f>SUBTOTAL(9,B432:B432)</f>
        <v>1.373401375</v>
      </c>
    </row>
    <row r="434" spans="1:2" hidden="1" outlineLevel="2" x14ac:dyDescent="0.25">
      <c r="A434" t="s">
        <v>11159</v>
      </c>
      <c r="B434">
        <v>0.4456109250000001</v>
      </c>
    </row>
    <row r="435" spans="1:2" outlineLevel="1" collapsed="1" x14ac:dyDescent="0.25">
      <c r="A435" s="3" t="s">
        <v>23315</v>
      </c>
      <c r="B435">
        <f>SUBTOTAL(9,B434:B434)</f>
        <v>0.4456109250000001</v>
      </c>
    </row>
    <row r="436" spans="1:2" hidden="1" outlineLevel="2" x14ac:dyDescent="0.25">
      <c r="A436" t="s">
        <v>1393</v>
      </c>
      <c r="B436">
        <v>3.9720210000000002</v>
      </c>
    </row>
    <row r="437" spans="1:2" hidden="1" outlineLevel="2" x14ac:dyDescent="0.25">
      <c r="A437" t="s">
        <v>1393</v>
      </c>
      <c r="B437">
        <v>1.6880890750000002</v>
      </c>
    </row>
    <row r="438" spans="1:2" hidden="1" outlineLevel="2" x14ac:dyDescent="0.25">
      <c r="A438" t="s">
        <v>1393</v>
      </c>
      <c r="B438">
        <v>1.7755038249999999</v>
      </c>
    </row>
    <row r="439" spans="1:2" hidden="1" outlineLevel="2" x14ac:dyDescent="0.25">
      <c r="A439" t="s">
        <v>1393</v>
      </c>
      <c r="B439">
        <v>1.828891</v>
      </c>
    </row>
    <row r="440" spans="1:2" hidden="1" outlineLevel="2" x14ac:dyDescent="0.25">
      <c r="A440" t="s">
        <v>1393</v>
      </c>
      <c r="B440">
        <v>0.63955130000000004</v>
      </c>
    </row>
    <row r="441" spans="1:2" hidden="1" outlineLevel="2" x14ac:dyDescent="0.25">
      <c r="A441" t="s">
        <v>1393</v>
      </c>
      <c r="B441">
        <v>2.0566373499999999</v>
      </c>
    </row>
    <row r="442" spans="1:2" hidden="1" outlineLevel="2" x14ac:dyDescent="0.25">
      <c r="A442" t="s">
        <v>1393</v>
      </c>
      <c r="B442">
        <v>1.5431115750000002</v>
      </c>
    </row>
    <row r="443" spans="1:2" hidden="1" outlineLevel="2" x14ac:dyDescent="0.25">
      <c r="A443" t="s">
        <v>1393</v>
      </c>
      <c r="B443">
        <v>3.0056256750000001</v>
      </c>
    </row>
    <row r="444" spans="1:2" outlineLevel="1" collapsed="1" x14ac:dyDescent="0.25">
      <c r="A444" s="3" t="s">
        <v>23316</v>
      </c>
      <c r="B444">
        <f>SUBTOTAL(9,B436:B443)</f>
        <v>16.509430800000004</v>
      </c>
    </row>
    <row r="445" spans="1:2" hidden="1" outlineLevel="2" x14ac:dyDescent="0.25">
      <c r="A445" t="s">
        <v>6715</v>
      </c>
      <c r="B445">
        <v>2.1848489000000004</v>
      </c>
    </row>
    <row r="446" spans="1:2" outlineLevel="1" collapsed="1" x14ac:dyDescent="0.25">
      <c r="A446" s="3" t="s">
        <v>23317</v>
      </c>
      <c r="B446">
        <f>SUBTOTAL(9,B445:B445)</f>
        <v>2.1848489000000004</v>
      </c>
    </row>
    <row r="447" spans="1:2" hidden="1" outlineLevel="2" x14ac:dyDescent="0.25">
      <c r="A447" t="s">
        <v>10076</v>
      </c>
      <c r="B447">
        <v>-0.28791977499999993</v>
      </c>
    </row>
    <row r="448" spans="1:2" outlineLevel="1" collapsed="1" x14ac:dyDescent="0.25">
      <c r="A448" s="3" t="s">
        <v>23318</v>
      </c>
      <c r="B448">
        <f>SUBTOTAL(9,B447:B447)</f>
        <v>-0.28791977499999993</v>
      </c>
    </row>
    <row r="449" spans="1:2" hidden="1" outlineLevel="2" x14ac:dyDescent="0.25">
      <c r="A449" t="s">
        <v>13271</v>
      </c>
      <c r="B449">
        <v>1.5431330750000001</v>
      </c>
    </row>
    <row r="450" spans="1:2" outlineLevel="1" collapsed="1" x14ac:dyDescent="0.25">
      <c r="A450" s="3" t="s">
        <v>23319</v>
      </c>
      <c r="B450">
        <f>SUBTOTAL(9,B449:B449)</f>
        <v>1.5431330750000001</v>
      </c>
    </row>
    <row r="451" spans="1:2" hidden="1" outlineLevel="2" x14ac:dyDescent="0.25">
      <c r="A451" t="s">
        <v>15039</v>
      </c>
      <c r="B451">
        <v>0.59794720000000012</v>
      </c>
    </row>
    <row r="452" spans="1:2" outlineLevel="1" collapsed="1" x14ac:dyDescent="0.25">
      <c r="A452" s="3" t="s">
        <v>23320</v>
      </c>
      <c r="B452">
        <f>SUBTOTAL(9,B451:B451)</f>
        <v>0.59794720000000012</v>
      </c>
    </row>
    <row r="453" spans="1:2" hidden="1" outlineLevel="2" x14ac:dyDescent="0.25">
      <c r="A453" t="s">
        <v>2264</v>
      </c>
      <c r="B453">
        <v>2.2999687250000003</v>
      </c>
    </row>
    <row r="454" spans="1:2" outlineLevel="1" collapsed="1" x14ac:dyDescent="0.25">
      <c r="A454" s="3" t="s">
        <v>23321</v>
      </c>
      <c r="B454">
        <f>SUBTOTAL(9,B453:B453)</f>
        <v>2.2999687250000003</v>
      </c>
    </row>
    <row r="455" spans="1:2" hidden="1" outlineLevel="2" x14ac:dyDescent="0.25">
      <c r="A455" t="s">
        <v>4233</v>
      </c>
      <c r="B455">
        <v>1.3465785000000001</v>
      </c>
    </row>
    <row r="456" spans="1:2" outlineLevel="1" collapsed="1" x14ac:dyDescent="0.25">
      <c r="A456" s="3" t="s">
        <v>23322</v>
      </c>
      <c r="B456">
        <f>SUBTOTAL(9,B455:B455)</f>
        <v>1.3465785000000001</v>
      </c>
    </row>
    <row r="457" spans="1:2" hidden="1" outlineLevel="2" x14ac:dyDescent="0.25">
      <c r="A457" t="s">
        <v>1667</v>
      </c>
      <c r="B457">
        <v>2.178979075</v>
      </c>
    </row>
    <row r="458" spans="1:2" hidden="1" outlineLevel="2" x14ac:dyDescent="0.25">
      <c r="A458" t="s">
        <v>1667</v>
      </c>
      <c r="B458">
        <v>3.1716031000000005</v>
      </c>
    </row>
    <row r="459" spans="1:2" hidden="1" outlineLevel="2" x14ac:dyDescent="0.25">
      <c r="A459" t="s">
        <v>1667</v>
      </c>
      <c r="B459">
        <v>0.64308372500000011</v>
      </c>
    </row>
    <row r="460" spans="1:2" hidden="1" outlineLevel="2" x14ac:dyDescent="0.25">
      <c r="A460" t="s">
        <v>1667</v>
      </c>
      <c r="B460">
        <v>1.9617214500000002</v>
      </c>
    </row>
    <row r="461" spans="1:2" hidden="1" outlineLevel="2" x14ac:dyDescent="0.25">
      <c r="A461" t="s">
        <v>1667</v>
      </c>
      <c r="B461">
        <v>1.2027356249999999</v>
      </c>
    </row>
    <row r="462" spans="1:2" hidden="1" outlineLevel="2" x14ac:dyDescent="0.25">
      <c r="A462" t="s">
        <v>1667</v>
      </c>
      <c r="B462">
        <v>1.5481001500000002</v>
      </c>
    </row>
    <row r="463" spans="1:2" hidden="1" outlineLevel="2" x14ac:dyDescent="0.25">
      <c r="A463" t="s">
        <v>1667</v>
      </c>
      <c r="B463">
        <v>0.74446587500000005</v>
      </c>
    </row>
    <row r="464" spans="1:2" hidden="1" outlineLevel="2" x14ac:dyDescent="0.25">
      <c r="A464" t="s">
        <v>1667</v>
      </c>
      <c r="B464">
        <v>2.7894801250000003</v>
      </c>
    </row>
    <row r="465" spans="1:2" hidden="1" outlineLevel="2" x14ac:dyDescent="0.25">
      <c r="A465" t="s">
        <v>1667</v>
      </c>
      <c r="B465">
        <v>2.1561391250000002</v>
      </c>
    </row>
    <row r="466" spans="1:2" outlineLevel="1" collapsed="1" x14ac:dyDescent="0.25">
      <c r="A466" s="3" t="s">
        <v>23323</v>
      </c>
      <c r="B466">
        <f>SUBTOTAL(9,B457:B465)</f>
        <v>16.396308250000001</v>
      </c>
    </row>
    <row r="467" spans="1:2" hidden="1" outlineLevel="2" x14ac:dyDescent="0.25">
      <c r="A467" t="s">
        <v>1728</v>
      </c>
      <c r="B467">
        <v>1.7732772000000003</v>
      </c>
    </row>
    <row r="468" spans="1:2" hidden="1" outlineLevel="2" x14ac:dyDescent="0.25">
      <c r="A468" t="s">
        <v>1728</v>
      </c>
      <c r="B468">
        <v>1.8538344499999999</v>
      </c>
    </row>
    <row r="469" spans="1:2" outlineLevel="1" collapsed="1" x14ac:dyDescent="0.25">
      <c r="A469" s="3" t="s">
        <v>23324</v>
      </c>
      <c r="B469">
        <f>SUBTOTAL(9,B467:B468)</f>
        <v>3.6271116500000002</v>
      </c>
    </row>
    <row r="470" spans="1:2" hidden="1" outlineLevel="2" x14ac:dyDescent="0.25">
      <c r="A470" t="s">
        <v>19236</v>
      </c>
      <c r="B470">
        <v>2.1927511000000002</v>
      </c>
    </row>
    <row r="471" spans="1:2" outlineLevel="1" collapsed="1" x14ac:dyDescent="0.25">
      <c r="A471" s="3" t="s">
        <v>23325</v>
      </c>
      <c r="B471">
        <f>SUBTOTAL(9,B470:B470)</f>
        <v>2.1927511000000002</v>
      </c>
    </row>
    <row r="472" spans="1:2" hidden="1" outlineLevel="2" x14ac:dyDescent="0.25">
      <c r="A472" t="s">
        <v>7069</v>
      </c>
      <c r="B472">
        <v>0.42920450000000004</v>
      </c>
    </row>
    <row r="473" spans="1:2" hidden="1" outlineLevel="2" x14ac:dyDescent="0.25">
      <c r="A473" t="s">
        <v>7069</v>
      </c>
      <c r="B473">
        <v>0.8666720750000001</v>
      </c>
    </row>
    <row r="474" spans="1:2" hidden="1" outlineLevel="2" x14ac:dyDescent="0.25">
      <c r="A474" t="s">
        <v>7069</v>
      </c>
      <c r="B474">
        <v>1.2257203750000001</v>
      </c>
    </row>
    <row r="475" spans="1:2" hidden="1" outlineLevel="2" x14ac:dyDescent="0.25">
      <c r="A475" t="s">
        <v>7069</v>
      </c>
      <c r="B475">
        <v>1.5423427750000001</v>
      </c>
    </row>
    <row r="476" spans="1:2" hidden="1" outlineLevel="2" x14ac:dyDescent="0.25">
      <c r="A476" t="s">
        <v>7069</v>
      </c>
      <c r="B476">
        <v>0.34680017499999999</v>
      </c>
    </row>
    <row r="477" spans="1:2" outlineLevel="1" collapsed="1" x14ac:dyDescent="0.25">
      <c r="A477" s="3" t="s">
        <v>23326</v>
      </c>
      <c r="B477">
        <f>SUBTOTAL(9,B472:B476)</f>
        <v>4.4107399000000003</v>
      </c>
    </row>
    <row r="478" spans="1:2" hidden="1" outlineLevel="2" x14ac:dyDescent="0.25">
      <c r="A478" t="s">
        <v>4396</v>
      </c>
      <c r="B478">
        <v>0.70578910000000017</v>
      </c>
    </row>
    <row r="479" spans="1:2" outlineLevel="1" collapsed="1" x14ac:dyDescent="0.25">
      <c r="A479" s="3" t="s">
        <v>23327</v>
      </c>
      <c r="B479">
        <f>SUBTOTAL(9,B478:B478)</f>
        <v>0.70578910000000017</v>
      </c>
    </row>
    <row r="480" spans="1:2" hidden="1" outlineLevel="2" x14ac:dyDescent="0.25">
      <c r="A480" t="s">
        <v>4309</v>
      </c>
      <c r="B480">
        <v>-3.9395238250000002</v>
      </c>
    </row>
    <row r="481" spans="1:2" outlineLevel="1" collapsed="1" x14ac:dyDescent="0.25">
      <c r="A481" s="3" t="s">
        <v>23328</v>
      </c>
      <c r="B481">
        <f>SUBTOTAL(9,B480:B480)</f>
        <v>-3.9395238250000002</v>
      </c>
    </row>
    <row r="482" spans="1:2" hidden="1" outlineLevel="2" x14ac:dyDescent="0.25">
      <c r="A482" t="s">
        <v>13279</v>
      </c>
      <c r="B482">
        <v>1.5500320999999999</v>
      </c>
    </row>
    <row r="483" spans="1:2" outlineLevel="1" collapsed="1" x14ac:dyDescent="0.25">
      <c r="A483" s="3" t="s">
        <v>23329</v>
      </c>
      <c r="B483">
        <f>SUBTOTAL(9,B482:B482)</f>
        <v>1.5500320999999999</v>
      </c>
    </row>
    <row r="484" spans="1:2" hidden="1" outlineLevel="2" x14ac:dyDescent="0.25">
      <c r="A484" t="s">
        <v>9929</v>
      </c>
      <c r="B484">
        <v>1.8994363500000002</v>
      </c>
    </row>
    <row r="485" spans="1:2" outlineLevel="1" collapsed="1" x14ac:dyDescent="0.25">
      <c r="A485" s="3" t="s">
        <v>23330</v>
      </c>
      <c r="B485">
        <f>SUBTOTAL(9,B484:B484)</f>
        <v>1.8994363500000002</v>
      </c>
    </row>
    <row r="486" spans="1:2" hidden="1" outlineLevel="2" x14ac:dyDescent="0.25">
      <c r="A486" t="s">
        <v>1561</v>
      </c>
      <c r="B486">
        <v>1.4091800000000001</v>
      </c>
    </row>
    <row r="487" spans="1:2" outlineLevel="1" collapsed="1" x14ac:dyDescent="0.25">
      <c r="A487" s="3" t="s">
        <v>23331</v>
      </c>
      <c r="B487">
        <f>SUBTOTAL(9,B486:B486)</f>
        <v>1.4091800000000001</v>
      </c>
    </row>
    <row r="488" spans="1:2" hidden="1" outlineLevel="2" x14ac:dyDescent="0.25">
      <c r="A488" t="s">
        <v>9687</v>
      </c>
      <c r="B488">
        <v>1.1825957</v>
      </c>
    </row>
    <row r="489" spans="1:2" outlineLevel="1" collapsed="1" x14ac:dyDescent="0.25">
      <c r="A489" s="3" t="s">
        <v>23332</v>
      </c>
      <c r="B489">
        <f>SUBTOTAL(9,B488:B488)</f>
        <v>1.1825957</v>
      </c>
    </row>
    <row r="490" spans="1:2" hidden="1" outlineLevel="2" x14ac:dyDescent="0.25">
      <c r="A490" t="s">
        <v>5204</v>
      </c>
      <c r="B490">
        <v>1.6479681000000004</v>
      </c>
    </row>
    <row r="491" spans="1:2" outlineLevel="1" collapsed="1" x14ac:dyDescent="0.25">
      <c r="A491" s="3" t="s">
        <v>23333</v>
      </c>
      <c r="B491">
        <f>SUBTOTAL(9,B490:B490)</f>
        <v>1.6479681000000004</v>
      </c>
    </row>
    <row r="492" spans="1:2" hidden="1" outlineLevel="2" x14ac:dyDescent="0.25">
      <c r="A492" t="s">
        <v>17143</v>
      </c>
      <c r="B492">
        <v>-69.151902150000012</v>
      </c>
    </row>
    <row r="493" spans="1:2" outlineLevel="1" collapsed="1" x14ac:dyDescent="0.25">
      <c r="A493" s="3" t="s">
        <v>23334</v>
      </c>
      <c r="B493">
        <f>SUBTOTAL(9,B492:B492)</f>
        <v>-69.151902150000012</v>
      </c>
    </row>
    <row r="494" spans="1:2" hidden="1" outlineLevel="2" x14ac:dyDescent="0.25">
      <c r="A494" t="s">
        <v>4716</v>
      </c>
      <c r="B494">
        <v>4.7595713000000002</v>
      </c>
    </row>
    <row r="495" spans="1:2" outlineLevel="1" collapsed="1" x14ac:dyDescent="0.25">
      <c r="A495" s="3" t="s">
        <v>23335</v>
      </c>
      <c r="B495">
        <f>SUBTOTAL(9,B494:B494)</f>
        <v>4.7595713000000002</v>
      </c>
    </row>
    <row r="496" spans="1:2" hidden="1" outlineLevel="2" x14ac:dyDescent="0.25">
      <c r="A496" t="s">
        <v>9185</v>
      </c>
      <c r="B496">
        <v>3.3461836750000002</v>
      </c>
    </row>
    <row r="497" spans="1:2" outlineLevel="1" collapsed="1" x14ac:dyDescent="0.25">
      <c r="A497" s="3" t="s">
        <v>23336</v>
      </c>
      <c r="B497">
        <f>SUBTOTAL(9,B496:B496)</f>
        <v>3.3461836750000002</v>
      </c>
    </row>
    <row r="498" spans="1:2" hidden="1" outlineLevel="2" x14ac:dyDescent="0.25">
      <c r="A498" t="s">
        <v>5101</v>
      </c>
      <c r="B498">
        <v>2.7652000750000005</v>
      </c>
    </row>
    <row r="499" spans="1:2" hidden="1" outlineLevel="2" x14ac:dyDescent="0.25">
      <c r="A499" t="s">
        <v>5101</v>
      </c>
      <c r="B499">
        <v>1.7806764250000002</v>
      </c>
    </row>
    <row r="500" spans="1:2" hidden="1" outlineLevel="2" x14ac:dyDescent="0.25">
      <c r="A500" t="s">
        <v>5101</v>
      </c>
      <c r="B500">
        <v>1.1644425500000002</v>
      </c>
    </row>
    <row r="501" spans="1:2" outlineLevel="1" collapsed="1" x14ac:dyDescent="0.25">
      <c r="A501" s="3" t="s">
        <v>23337</v>
      </c>
      <c r="B501">
        <f>SUBTOTAL(9,B498:B500)</f>
        <v>5.7103190500000007</v>
      </c>
    </row>
    <row r="502" spans="1:2" hidden="1" outlineLevel="2" x14ac:dyDescent="0.25">
      <c r="A502" t="s">
        <v>9456</v>
      </c>
      <c r="B502">
        <v>1.7020672500000003</v>
      </c>
    </row>
    <row r="503" spans="1:2" outlineLevel="1" collapsed="1" x14ac:dyDescent="0.25">
      <c r="A503" s="3" t="s">
        <v>23338</v>
      </c>
      <c r="B503">
        <f>SUBTOTAL(9,B502:B502)</f>
        <v>1.7020672500000003</v>
      </c>
    </row>
    <row r="504" spans="1:2" hidden="1" outlineLevel="2" x14ac:dyDescent="0.25">
      <c r="A504" t="s">
        <v>3029</v>
      </c>
      <c r="B504">
        <v>8.8952943750000006</v>
      </c>
    </row>
    <row r="505" spans="1:2" outlineLevel="1" collapsed="1" x14ac:dyDescent="0.25">
      <c r="A505" s="3" t="s">
        <v>23339</v>
      </c>
      <c r="B505">
        <f>SUBTOTAL(9,B504:B504)</f>
        <v>8.8952943750000006</v>
      </c>
    </row>
    <row r="506" spans="1:2" hidden="1" outlineLevel="2" x14ac:dyDescent="0.25">
      <c r="A506" t="s">
        <v>10534</v>
      </c>
      <c r="B506">
        <v>1.5635356750000002</v>
      </c>
    </row>
    <row r="507" spans="1:2" outlineLevel="1" collapsed="1" x14ac:dyDescent="0.25">
      <c r="A507" s="3" t="s">
        <v>23340</v>
      </c>
      <c r="B507">
        <f>SUBTOTAL(9,B506:B506)</f>
        <v>1.5635356750000002</v>
      </c>
    </row>
    <row r="508" spans="1:2" hidden="1" outlineLevel="2" x14ac:dyDescent="0.25">
      <c r="A508" t="s">
        <v>389</v>
      </c>
      <c r="B508">
        <v>4.8658218500000006</v>
      </c>
    </row>
    <row r="509" spans="1:2" hidden="1" outlineLevel="2" x14ac:dyDescent="0.25">
      <c r="A509" t="s">
        <v>389</v>
      </c>
      <c r="B509">
        <v>1.347589275</v>
      </c>
    </row>
    <row r="510" spans="1:2" hidden="1" outlineLevel="2" x14ac:dyDescent="0.25">
      <c r="A510" t="s">
        <v>389</v>
      </c>
      <c r="B510">
        <v>3.2425812499999997</v>
      </c>
    </row>
    <row r="511" spans="1:2" hidden="1" outlineLevel="2" x14ac:dyDescent="0.25">
      <c r="A511" t="s">
        <v>389</v>
      </c>
      <c r="B511">
        <v>3.0937590250000002</v>
      </c>
    </row>
    <row r="512" spans="1:2" hidden="1" outlineLevel="2" x14ac:dyDescent="0.25">
      <c r="A512" t="s">
        <v>389</v>
      </c>
      <c r="B512">
        <v>2.4023719999999997</v>
      </c>
    </row>
    <row r="513" spans="1:2" hidden="1" outlineLevel="2" x14ac:dyDescent="0.25">
      <c r="A513" t="s">
        <v>389</v>
      </c>
      <c r="B513">
        <v>2.9649016499999998</v>
      </c>
    </row>
    <row r="514" spans="1:2" hidden="1" outlineLevel="2" x14ac:dyDescent="0.25">
      <c r="A514" t="s">
        <v>389</v>
      </c>
      <c r="B514">
        <v>2.4278767750000001</v>
      </c>
    </row>
    <row r="515" spans="1:2" hidden="1" outlineLevel="2" x14ac:dyDescent="0.25">
      <c r="A515" t="s">
        <v>389</v>
      </c>
      <c r="B515">
        <v>6.1592860250000001</v>
      </c>
    </row>
    <row r="516" spans="1:2" hidden="1" outlineLevel="2" x14ac:dyDescent="0.25">
      <c r="A516" t="s">
        <v>389</v>
      </c>
      <c r="B516">
        <v>1.7543454250000003</v>
      </c>
    </row>
    <row r="517" spans="1:2" outlineLevel="1" collapsed="1" x14ac:dyDescent="0.25">
      <c r="A517" s="3" t="s">
        <v>23341</v>
      </c>
      <c r="B517">
        <f>SUBTOTAL(9,B508:B516)</f>
        <v>28.258533275000001</v>
      </c>
    </row>
    <row r="518" spans="1:2" hidden="1" outlineLevel="2" x14ac:dyDescent="0.25">
      <c r="A518" t="s">
        <v>1931</v>
      </c>
      <c r="B518">
        <v>1.0849784</v>
      </c>
    </row>
    <row r="519" spans="1:2" outlineLevel="1" collapsed="1" x14ac:dyDescent="0.25">
      <c r="A519" s="3" t="s">
        <v>23342</v>
      </c>
      <c r="B519">
        <f>SUBTOTAL(9,B518:B518)</f>
        <v>1.0849784</v>
      </c>
    </row>
    <row r="520" spans="1:2" hidden="1" outlineLevel="2" x14ac:dyDescent="0.25">
      <c r="A520" t="s">
        <v>15381</v>
      </c>
      <c r="B520">
        <v>0.66131397499999989</v>
      </c>
    </row>
    <row r="521" spans="1:2" outlineLevel="1" collapsed="1" x14ac:dyDescent="0.25">
      <c r="A521" s="3" t="s">
        <v>23343</v>
      </c>
      <c r="B521">
        <f>SUBTOTAL(9,B520:B520)</f>
        <v>0.66131397499999989</v>
      </c>
    </row>
    <row r="522" spans="1:2" hidden="1" outlineLevel="2" x14ac:dyDescent="0.25">
      <c r="A522" t="s">
        <v>7791</v>
      </c>
      <c r="B522">
        <v>2.1800093250000003</v>
      </c>
    </row>
    <row r="523" spans="1:2" hidden="1" outlineLevel="2" x14ac:dyDescent="0.25">
      <c r="A523" t="s">
        <v>7791</v>
      </c>
      <c r="B523">
        <v>2.2297118249999999</v>
      </c>
    </row>
    <row r="524" spans="1:2" hidden="1" outlineLevel="2" x14ac:dyDescent="0.25">
      <c r="A524" t="s">
        <v>7791</v>
      </c>
      <c r="B524">
        <v>6.1891853250000004</v>
      </c>
    </row>
    <row r="525" spans="1:2" hidden="1" outlineLevel="2" x14ac:dyDescent="0.25">
      <c r="A525" t="s">
        <v>7791</v>
      </c>
      <c r="B525">
        <v>3.9556434</v>
      </c>
    </row>
    <row r="526" spans="1:2" outlineLevel="1" collapsed="1" x14ac:dyDescent="0.25">
      <c r="A526" s="3" t="s">
        <v>23344</v>
      </c>
      <c r="B526">
        <f>SUBTOTAL(9,B522:B525)</f>
        <v>14.554549874999999</v>
      </c>
    </row>
    <row r="527" spans="1:2" hidden="1" outlineLevel="2" x14ac:dyDescent="0.25">
      <c r="A527" t="s">
        <v>3233</v>
      </c>
      <c r="B527">
        <v>1.002463825</v>
      </c>
    </row>
    <row r="528" spans="1:2" hidden="1" outlineLevel="2" x14ac:dyDescent="0.25">
      <c r="A528" t="s">
        <v>3233</v>
      </c>
      <c r="B528">
        <v>1.1883758499999999</v>
      </c>
    </row>
    <row r="529" spans="1:2" outlineLevel="1" collapsed="1" x14ac:dyDescent="0.25">
      <c r="A529" s="3" t="s">
        <v>23345</v>
      </c>
      <c r="B529">
        <f>SUBTOTAL(9,B527:B528)</f>
        <v>2.1908396749999999</v>
      </c>
    </row>
    <row r="530" spans="1:2" hidden="1" outlineLevel="2" x14ac:dyDescent="0.25">
      <c r="A530" t="s">
        <v>18041</v>
      </c>
      <c r="B530">
        <v>0.2389821</v>
      </c>
    </row>
    <row r="531" spans="1:2" outlineLevel="1" collapsed="1" x14ac:dyDescent="0.25">
      <c r="A531" s="3" t="s">
        <v>23346</v>
      </c>
      <c r="B531">
        <f>SUBTOTAL(9,B530:B530)</f>
        <v>0.2389821</v>
      </c>
    </row>
    <row r="532" spans="1:2" hidden="1" outlineLevel="2" x14ac:dyDescent="0.25">
      <c r="A532" t="s">
        <v>7931</v>
      </c>
      <c r="B532">
        <v>1.2148419500000003</v>
      </c>
    </row>
    <row r="533" spans="1:2" outlineLevel="1" collapsed="1" x14ac:dyDescent="0.25">
      <c r="A533" s="3" t="s">
        <v>23347</v>
      </c>
      <c r="B533">
        <f>SUBTOTAL(9,B532:B532)</f>
        <v>1.2148419500000003</v>
      </c>
    </row>
    <row r="534" spans="1:2" hidden="1" outlineLevel="2" x14ac:dyDescent="0.25">
      <c r="A534" t="s">
        <v>4440</v>
      </c>
      <c r="B534">
        <v>1.5994402750000001</v>
      </c>
    </row>
    <row r="535" spans="1:2" outlineLevel="1" collapsed="1" x14ac:dyDescent="0.25">
      <c r="A535" s="3" t="s">
        <v>23348</v>
      </c>
      <c r="B535">
        <f>SUBTOTAL(9,B534:B534)</f>
        <v>1.5994402750000001</v>
      </c>
    </row>
    <row r="536" spans="1:2" hidden="1" outlineLevel="2" x14ac:dyDescent="0.25">
      <c r="A536" t="s">
        <v>6711</v>
      </c>
      <c r="B536">
        <v>4.6431206500000002</v>
      </c>
    </row>
    <row r="537" spans="1:2" outlineLevel="1" collapsed="1" x14ac:dyDescent="0.25">
      <c r="A537" s="3" t="s">
        <v>23349</v>
      </c>
      <c r="B537">
        <f>SUBTOTAL(9,B536:B536)</f>
        <v>4.6431206500000002</v>
      </c>
    </row>
    <row r="538" spans="1:2" hidden="1" outlineLevel="2" x14ac:dyDescent="0.25">
      <c r="A538" t="s">
        <v>1177</v>
      </c>
      <c r="B538">
        <v>1.0109514500000001</v>
      </c>
    </row>
    <row r="539" spans="1:2" hidden="1" outlineLevel="2" x14ac:dyDescent="0.25">
      <c r="A539" t="s">
        <v>1177</v>
      </c>
      <c r="B539">
        <v>1.7146497250000001</v>
      </c>
    </row>
    <row r="540" spans="1:2" outlineLevel="1" collapsed="1" x14ac:dyDescent="0.25">
      <c r="A540" s="3" t="s">
        <v>23350</v>
      </c>
      <c r="B540">
        <f>SUBTOTAL(9,B538:B539)</f>
        <v>2.7256011750000004</v>
      </c>
    </row>
    <row r="541" spans="1:2" hidden="1" outlineLevel="2" x14ac:dyDescent="0.25">
      <c r="A541" t="s">
        <v>16447</v>
      </c>
      <c r="B541">
        <v>1.9754555500000002</v>
      </c>
    </row>
    <row r="542" spans="1:2" outlineLevel="1" collapsed="1" x14ac:dyDescent="0.25">
      <c r="A542" s="3" t="s">
        <v>23351</v>
      </c>
      <c r="B542">
        <f>SUBTOTAL(9,B541:B541)</f>
        <v>1.9754555500000002</v>
      </c>
    </row>
    <row r="543" spans="1:2" hidden="1" outlineLevel="2" x14ac:dyDescent="0.25">
      <c r="A543" t="s">
        <v>15791</v>
      </c>
      <c r="B543">
        <v>1.0274209249999999</v>
      </c>
    </row>
    <row r="544" spans="1:2" outlineLevel="1" collapsed="1" x14ac:dyDescent="0.25">
      <c r="A544" s="3" t="s">
        <v>23352</v>
      </c>
      <c r="B544">
        <f>SUBTOTAL(9,B543:B543)</f>
        <v>1.0274209249999999</v>
      </c>
    </row>
    <row r="545" spans="1:2" hidden="1" outlineLevel="2" x14ac:dyDescent="0.25">
      <c r="A545" t="s">
        <v>9774</v>
      </c>
      <c r="B545">
        <v>0.47401652500000002</v>
      </c>
    </row>
    <row r="546" spans="1:2" hidden="1" outlineLevel="2" x14ac:dyDescent="0.25">
      <c r="A546" t="s">
        <v>9774</v>
      </c>
      <c r="B546">
        <v>2.538211225</v>
      </c>
    </row>
    <row r="547" spans="1:2" hidden="1" outlineLevel="2" x14ac:dyDescent="0.25">
      <c r="A547" t="s">
        <v>9774</v>
      </c>
      <c r="B547">
        <v>3.3677959500000005</v>
      </c>
    </row>
    <row r="548" spans="1:2" hidden="1" outlineLevel="2" x14ac:dyDescent="0.25">
      <c r="A548" t="s">
        <v>9774</v>
      </c>
      <c r="B548">
        <v>1.3732555</v>
      </c>
    </row>
    <row r="549" spans="1:2" hidden="1" outlineLevel="2" x14ac:dyDescent="0.25">
      <c r="A549" t="s">
        <v>9774</v>
      </c>
      <c r="B549">
        <v>0.35044435000000002</v>
      </c>
    </row>
    <row r="550" spans="1:2" hidden="1" outlineLevel="2" x14ac:dyDescent="0.25">
      <c r="A550" t="s">
        <v>9774</v>
      </c>
      <c r="B550">
        <v>1.3817269000000001</v>
      </c>
    </row>
    <row r="551" spans="1:2" outlineLevel="1" collapsed="1" x14ac:dyDescent="0.25">
      <c r="A551" s="3" t="s">
        <v>23353</v>
      </c>
      <c r="B551">
        <f>SUBTOTAL(9,B545:B550)</f>
        <v>9.4854504500000001</v>
      </c>
    </row>
    <row r="552" spans="1:2" hidden="1" outlineLevel="2" x14ac:dyDescent="0.25">
      <c r="A552" t="s">
        <v>14966</v>
      </c>
      <c r="B552">
        <v>1.295570975</v>
      </c>
    </row>
    <row r="553" spans="1:2" hidden="1" outlineLevel="2" x14ac:dyDescent="0.25">
      <c r="A553" t="s">
        <v>14966</v>
      </c>
      <c r="B553">
        <v>2.1124671749999999</v>
      </c>
    </row>
    <row r="554" spans="1:2" outlineLevel="1" collapsed="1" x14ac:dyDescent="0.25">
      <c r="A554" s="3" t="s">
        <v>23354</v>
      </c>
      <c r="B554">
        <f>SUBTOTAL(9,B552:B553)</f>
        <v>3.4080381499999999</v>
      </c>
    </row>
    <row r="555" spans="1:2" hidden="1" outlineLevel="2" x14ac:dyDescent="0.25">
      <c r="A555" t="s">
        <v>4100</v>
      </c>
      <c r="B555">
        <v>2.5054649000000002</v>
      </c>
    </row>
    <row r="556" spans="1:2" hidden="1" outlineLevel="2" x14ac:dyDescent="0.25">
      <c r="A556" t="s">
        <v>4100</v>
      </c>
      <c r="B556">
        <v>1.0983277</v>
      </c>
    </row>
    <row r="557" spans="1:2" hidden="1" outlineLevel="2" x14ac:dyDescent="0.25">
      <c r="A557" t="s">
        <v>4100</v>
      </c>
      <c r="B557">
        <v>0.9702018750000001</v>
      </c>
    </row>
    <row r="558" spans="1:2" hidden="1" outlineLevel="2" x14ac:dyDescent="0.25">
      <c r="A558" t="s">
        <v>4100</v>
      </c>
      <c r="B558">
        <v>1.3430543750000001</v>
      </c>
    </row>
    <row r="559" spans="1:2" hidden="1" outlineLevel="2" x14ac:dyDescent="0.25">
      <c r="A559" t="s">
        <v>4100</v>
      </c>
      <c r="B559">
        <v>1.2259786249999998</v>
      </c>
    </row>
    <row r="560" spans="1:2" hidden="1" outlineLevel="2" x14ac:dyDescent="0.25">
      <c r="A560" t="s">
        <v>4100</v>
      </c>
      <c r="B560">
        <v>1.696358075</v>
      </c>
    </row>
    <row r="561" spans="1:2" hidden="1" outlineLevel="2" x14ac:dyDescent="0.25">
      <c r="A561" t="s">
        <v>4100</v>
      </c>
      <c r="B561">
        <v>0.9695111500000001</v>
      </c>
    </row>
    <row r="562" spans="1:2" outlineLevel="1" collapsed="1" x14ac:dyDescent="0.25">
      <c r="A562" s="3" t="s">
        <v>23355</v>
      </c>
      <c r="B562">
        <f>SUBTOTAL(9,B555:B561)</f>
        <v>9.8088967</v>
      </c>
    </row>
    <row r="563" spans="1:2" hidden="1" outlineLevel="2" x14ac:dyDescent="0.25">
      <c r="A563" t="s">
        <v>6444</v>
      </c>
      <c r="B563">
        <v>0.85096410000000011</v>
      </c>
    </row>
    <row r="564" spans="1:2" outlineLevel="1" collapsed="1" x14ac:dyDescent="0.25">
      <c r="A564" s="3" t="s">
        <v>23356</v>
      </c>
      <c r="B564">
        <f>SUBTOTAL(9,B563:B563)</f>
        <v>0.85096410000000011</v>
      </c>
    </row>
    <row r="565" spans="1:2" hidden="1" outlineLevel="2" x14ac:dyDescent="0.25">
      <c r="A565" t="s">
        <v>1078</v>
      </c>
      <c r="B565">
        <v>1.6644697500000001</v>
      </c>
    </row>
    <row r="566" spans="1:2" hidden="1" outlineLevel="2" x14ac:dyDescent="0.25">
      <c r="A566" t="s">
        <v>1078</v>
      </c>
      <c r="B566">
        <v>2.6540213250000009</v>
      </c>
    </row>
    <row r="567" spans="1:2" hidden="1" outlineLevel="2" x14ac:dyDescent="0.25">
      <c r="A567" t="s">
        <v>1078</v>
      </c>
      <c r="B567">
        <v>2.5945169750000003</v>
      </c>
    </row>
    <row r="568" spans="1:2" hidden="1" outlineLevel="2" x14ac:dyDescent="0.25">
      <c r="A568" t="s">
        <v>1078</v>
      </c>
      <c r="B568">
        <v>0.76555620000000002</v>
      </c>
    </row>
    <row r="569" spans="1:2" hidden="1" outlineLevel="2" x14ac:dyDescent="0.25">
      <c r="A569" t="s">
        <v>1078</v>
      </c>
      <c r="B569">
        <v>1.4090204500000001</v>
      </c>
    </row>
    <row r="570" spans="1:2" hidden="1" outlineLevel="2" x14ac:dyDescent="0.25">
      <c r="A570" t="s">
        <v>1078</v>
      </c>
      <c r="B570">
        <v>0.40977490000000005</v>
      </c>
    </row>
    <row r="571" spans="1:2" hidden="1" outlineLevel="2" x14ac:dyDescent="0.25">
      <c r="A571" t="s">
        <v>1078</v>
      </c>
      <c r="B571">
        <v>0.34333792500000004</v>
      </c>
    </row>
    <row r="572" spans="1:2" hidden="1" outlineLevel="2" x14ac:dyDescent="0.25">
      <c r="A572" t="s">
        <v>1078</v>
      </c>
      <c r="B572">
        <v>0.43858737500000006</v>
      </c>
    </row>
    <row r="573" spans="1:2" hidden="1" outlineLevel="2" x14ac:dyDescent="0.25">
      <c r="A573" t="s">
        <v>1078</v>
      </c>
      <c r="B573">
        <v>0.43722120000000003</v>
      </c>
    </row>
    <row r="574" spans="1:2" hidden="1" outlineLevel="2" x14ac:dyDescent="0.25">
      <c r="A574" t="s">
        <v>1078</v>
      </c>
      <c r="B574">
        <v>0.52789680000000005</v>
      </c>
    </row>
    <row r="575" spans="1:2" hidden="1" outlineLevel="2" x14ac:dyDescent="0.25">
      <c r="A575" t="s">
        <v>1078</v>
      </c>
      <c r="B575">
        <v>1.0171134749999999</v>
      </c>
    </row>
    <row r="576" spans="1:2" hidden="1" outlineLevel="2" x14ac:dyDescent="0.25">
      <c r="A576" t="s">
        <v>1078</v>
      </c>
      <c r="B576">
        <v>1.9731794750000002</v>
      </c>
    </row>
    <row r="577" spans="1:2" hidden="1" outlineLevel="2" x14ac:dyDescent="0.25">
      <c r="A577" t="s">
        <v>1078</v>
      </c>
      <c r="B577">
        <v>1.7582849250000003</v>
      </c>
    </row>
    <row r="578" spans="1:2" hidden="1" outlineLevel="2" x14ac:dyDescent="0.25">
      <c r="A578" t="s">
        <v>1078</v>
      </c>
      <c r="B578">
        <v>1.7676504500000001</v>
      </c>
    </row>
    <row r="579" spans="1:2" hidden="1" outlineLevel="2" x14ac:dyDescent="0.25">
      <c r="A579" t="s">
        <v>1078</v>
      </c>
      <c r="B579">
        <v>0.44527990000000006</v>
      </c>
    </row>
    <row r="580" spans="1:2" hidden="1" outlineLevel="2" x14ac:dyDescent="0.25">
      <c r="A580" t="s">
        <v>1078</v>
      </c>
      <c r="B580">
        <v>0.70198607499999999</v>
      </c>
    </row>
    <row r="581" spans="1:2" hidden="1" outlineLevel="2" x14ac:dyDescent="0.25">
      <c r="A581" t="s">
        <v>1078</v>
      </c>
      <c r="B581">
        <v>2.4337540500000006</v>
      </c>
    </row>
    <row r="582" spans="1:2" hidden="1" outlineLevel="2" x14ac:dyDescent="0.25">
      <c r="A582" t="s">
        <v>1078</v>
      </c>
      <c r="B582">
        <v>0.62571690000000002</v>
      </c>
    </row>
    <row r="583" spans="1:2" hidden="1" outlineLevel="2" x14ac:dyDescent="0.25">
      <c r="A583" t="s">
        <v>1078</v>
      </c>
      <c r="B583">
        <v>1.5321906000000001</v>
      </c>
    </row>
    <row r="584" spans="1:2" outlineLevel="1" collapsed="1" x14ac:dyDescent="0.25">
      <c r="A584" s="3" t="s">
        <v>23357</v>
      </c>
      <c r="B584">
        <f>SUBTOTAL(9,B565:B583)</f>
        <v>23.499558750000006</v>
      </c>
    </row>
    <row r="585" spans="1:2" hidden="1" outlineLevel="2" x14ac:dyDescent="0.25">
      <c r="A585" t="s">
        <v>250</v>
      </c>
      <c r="B585">
        <v>2.6659163749999997</v>
      </c>
    </row>
    <row r="586" spans="1:2" hidden="1" outlineLevel="2" x14ac:dyDescent="0.25">
      <c r="A586" t="s">
        <v>250</v>
      </c>
      <c r="B586">
        <v>1.3983476500000001</v>
      </c>
    </row>
    <row r="587" spans="1:2" hidden="1" outlineLevel="2" x14ac:dyDescent="0.25">
      <c r="A587" t="s">
        <v>250</v>
      </c>
      <c r="B587">
        <v>0.73480817499999995</v>
      </c>
    </row>
    <row r="588" spans="1:2" hidden="1" outlineLevel="2" x14ac:dyDescent="0.25">
      <c r="A588" t="s">
        <v>250</v>
      </c>
      <c r="B588">
        <v>1.1209954</v>
      </c>
    </row>
    <row r="589" spans="1:2" hidden="1" outlineLevel="2" x14ac:dyDescent="0.25">
      <c r="A589" t="s">
        <v>250</v>
      </c>
      <c r="B589">
        <v>1.1847584249999998</v>
      </c>
    </row>
    <row r="590" spans="1:2" hidden="1" outlineLevel="2" x14ac:dyDescent="0.25">
      <c r="A590" t="s">
        <v>250</v>
      </c>
      <c r="B590">
        <v>0.99041005000000004</v>
      </c>
    </row>
    <row r="591" spans="1:2" hidden="1" outlineLevel="2" x14ac:dyDescent="0.25">
      <c r="A591" t="s">
        <v>250</v>
      </c>
      <c r="B591">
        <v>1.6986208250000001</v>
      </c>
    </row>
    <row r="592" spans="1:2" hidden="1" outlineLevel="2" x14ac:dyDescent="0.25">
      <c r="A592" t="s">
        <v>250</v>
      </c>
      <c r="B592">
        <v>1.2872754749999999</v>
      </c>
    </row>
    <row r="593" spans="1:2" hidden="1" outlineLevel="2" x14ac:dyDescent="0.25">
      <c r="A593" t="s">
        <v>250</v>
      </c>
      <c r="B593">
        <v>1.1024356</v>
      </c>
    </row>
    <row r="594" spans="1:2" hidden="1" outlineLevel="2" x14ac:dyDescent="0.25">
      <c r="A594" t="s">
        <v>250</v>
      </c>
      <c r="B594">
        <v>0.50365525</v>
      </c>
    </row>
    <row r="595" spans="1:2" hidden="1" outlineLevel="2" x14ac:dyDescent="0.25">
      <c r="A595" t="s">
        <v>250</v>
      </c>
      <c r="B595">
        <v>1.1829527500000001</v>
      </c>
    </row>
    <row r="596" spans="1:2" hidden="1" outlineLevel="2" x14ac:dyDescent="0.25">
      <c r="A596" t="s">
        <v>250</v>
      </c>
      <c r="B596">
        <v>0.83808637500000005</v>
      </c>
    </row>
    <row r="597" spans="1:2" hidden="1" outlineLevel="2" x14ac:dyDescent="0.25">
      <c r="A597" t="s">
        <v>250</v>
      </c>
      <c r="B597">
        <v>1.8742665249999999</v>
      </c>
    </row>
    <row r="598" spans="1:2" hidden="1" outlineLevel="2" x14ac:dyDescent="0.25">
      <c r="A598" t="s">
        <v>250</v>
      </c>
      <c r="B598">
        <v>0.45952770000000004</v>
      </c>
    </row>
    <row r="599" spans="1:2" hidden="1" outlineLevel="2" x14ac:dyDescent="0.25">
      <c r="A599" t="s">
        <v>250</v>
      </c>
      <c r="B599">
        <v>0.46452010000000005</v>
      </c>
    </row>
    <row r="600" spans="1:2" hidden="1" outlineLevel="2" x14ac:dyDescent="0.25">
      <c r="A600" t="s">
        <v>250</v>
      </c>
      <c r="B600">
        <v>3.8489998250000004</v>
      </c>
    </row>
    <row r="601" spans="1:2" hidden="1" outlineLevel="2" x14ac:dyDescent="0.25">
      <c r="A601" t="s">
        <v>250</v>
      </c>
      <c r="B601">
        <v>0.71467987500000008</v>
      </c>
    </row>
    <row r="602" spans="1:2" hidden="1" outlineLevel="2" x14ac:dyDescent="0.25">
      <c r="A602" t="s">
        <v>250</v>
      </c>
      <c r="B602">
        <v>1.06210475</v>
      </c>
    </row>
    <row r="603" spans="1:2" hidden="1" outlineLevel="2" x14ac:dyDescent="0.25">
      <c r="A603" t="s">
        <v>250</v>
      </c>
      <c r="B603">
        <v>1.9790227499999999</v>
      </c>
    </row>
    <row r="604" spans="1:2" hidden="1" outlineLevel="2" x14ac:dyDescent="0.25">
      <c r="A604" t="s">
        <v>250</v>
      </c>
      <c r="B604">
        <v>0.52119432499999996</v>
      </c>
    </row>
    <row r="605" spans="1:2" outlineLevel="1" collapsed="1" x14ac:dyDescent="0.25">
      <c r="A605" s="3" t="s">
        <v>23358</v>
      </c>
      <c r="B605">
        <f>SUBTOTAL(9,B585:B604)</f>
        <v>25.632578199999998</v>
      </c>
    </row>
    <row r="606" spans="1:2" hidden="1" outlineLevel="2" x14ac:dyDescent="0.25">
      <c r="A606" t="s">
        <v>18471</v>
      </c>
      <c r="B606">
        <v>2.29881315</v>
      </c>
    </row>
    <row r="607" spans="1:2" outlineLevel="1" collapsed="1" x14ac:dyDescent="0.25">
      <c r="A607" s="3" t="s">
        <v>23359</v>
      </c>
      <c r="B607">
        <f>SUBTOTAL(9,B606:B606)</f>
        <v>2.29881315</v>
      </c>
    </row>
    <row r="608" spans="1:2" hidden="1" outlineLevel="2" x14ac:dyDescent="0.25">
      <c r="A608" t="s">
        <v>792</v>
      </c>
      <c r="B608">
        <v>0.69290995</v>
      </c>
    </row>
    <row r="609" spans="1:2" hidden="1" outlineLevel="2" x14ac:dyDescent="0.25">
      <c r="A609" t="s">
        <v>792</v>
      </c>
      <c r="B609">
        <v>2.9440691750000005</v>
      </c>
    </row>
    <row r="610" spans="1:2" hidden="1" outlineLevel="2" x14ac:dyDescent="0.25">
      <c r="A610" t="s">
        <v>792</v>
      </c>
      <c r="B610">
        <v>3.9781926750000003</v>
      </c>
    </row>
    <row r="611" spans="1:2" hidden="1" outlineLevel="2" x14ac:dyDescent="0.25">
      <c r="A611" t="s">
        <v>792</v>
      </c>
      <c r="B611">
        <v>0.8159704000000001</v>
      </c>
    </row>
    <row r="612" spans="1:2" outlineLevel="1" collapsed="1" x14ac:dyDescent="0.25">
      <c r="A612" s="3" t="s">
        <v>23360</v>
      </c>
      <c r="B612">
        <f>SUBTOTAL(9,B608:B611)</f>
        <v>8.4311422</v>
      </c>
    </row>
    <row r="613" spans="1:2" hidden="1" outlineLevel="2" x14ac:dyDescent="0.25">
      <c r="A613" t="s">
        <v>8323</v>
      </c>
      <c r="B613">
        <v>4.3606169750000001</v>
      </c>
    </row>
    <row r="614" spans="1:2" hidden="1" outlineLevel="2" x14ac:dyDescent="0.25">
      <c r="A614" t="s">
        <v>8323</v>
      </c>
      <c r="B614">
        <v>0.71256635000000002</v>
      </c>
    </row>
    <row r="615" spans="1:2" hidden="1" outlineLevel="2" x14ac:dyDescent="0.25">
      <c r="A615" t="s">
        <v>8323</v>
      </c>
      <c r="B615">
        <v>1.678924925</v>
      </c>
    </row>
    <row r="616" spans="1:2" hidden="1" outlineLevel="2" x14ac:dyDescent="0.25">
      <c r="A616" t="s">
        <v>8323</v>
      </c>
      <c r="B616">
        <v>1.09246515</v>
      </c>
    </row>
    <row r="617" spans="1:2" hidden="1" outlineLevel="2" x14ac:dyDescent="0.25">
      <c r="A617" t="s">
        <v>8323</v>
      </c>
      <c r="B617">
        <v>3.0378542250000002</v>
      </c>
    </row>
    <row r="618" spans="1:2" outlineLevel="1" collapsed="1" x14ac:dyDescent="0.25">
      <c r="A618" s="3" t="s">
        <v>23361</v>
      </c>
      <c r="B618">
        <f>SUBTOTAL(9,B613:B617)</f>
        <v>10.882427625000002</v>
      </c>
    </row>
    <row r="619" spans="1:2" hidden="1" outlineLevel="2" x14ac:dyDescent="0.25">
      <c r="A619" t="s">
        <v>12427</v>
      </c>
      <c r="B619">
        <v>1.1939537999999998</v>
      </c>
    </row>
    <row r="620" spans="1:2" outlineLevel="1" collapsed="1" x14ac:dyDescent="0.25">
      <c r="A620" s="3" t="s">
        <v>23362</v>
      </c>
      <c r="B620">
        <f>SUBTOTAL(9,B619:B619)</f>
        <v>1.1939537999999998</v>
      </c>
    </row>
    <row r="621" spans="1:2" hidden="1" outlineLevel="2" x14ac:dyDescent="0.25">
      <c r="A621" t="s">
        <v>2358</v>
      </c>
      <c r="B621">
        <v>1.1279012750000001</v>
      </c>
    </row>
    <row r="622" spans="1:2" hidden="1" outlineLevel="2" x14ac:dyDescent="0.25">
      <c r="A622" t="s">
        <v>2358</v>
      </c>
      <c r="B622">
        <v>2.0286030750000004</v>
      </c>
    </row>
    <row r="623" spans="1:2" outlineLevel="1" collapsed="1" x14ac:dyDescent="0.25">
      <c r="A623" s="3" t="s">
        <v>23363</v>
      </c>
      <c r="B623">
        <f>SUBTOTAL(9,B621:B622)</f>
        <v>3.1565043500000005</v>
      </c>
    </row>
    <row r="624" spans="1:2" hidden="1" outlineLevel="2" x14ac:dyDescent="0.25">
      <c r="A624" t="s">
        <v>576</v>
      </c>
      <c r="B624">
        <v>1.3727446750000001</v>
      </c>
    </row>
    <row r="625" spans="1:2" hidden="1" outlineLevel="2" x14ac:dyDescent="0.25">
      <c r="A625" t="s">
        <v>576</v>
      </c>
      <c r="B625">
        <v>1.1536866499999998</v>
      </c>
    </row>
    <row r="626" spans="1:2" outlineLevel="1" collapsed="1" x14ac:dyDescent="0.25">
      <c r="A626" s="3" t="s">
        <v>23364</v>
      </c>
      <c r="B626">
        <f>SUBTOTAL(9,B624:B625)</f>
        <v>2.5264313249999999</v>
      </c>
    </row>
    <row r="627" spans="1:2" hidden="1" outlineLevel="2" x14ac:dyDescent="0.25">
      <c r="A627" t="s">
        <v>13801</v>
      </c>
      <c r="B627">
        <v>0.43664567499999996</v>
      </c>
    </row>
    <row r="628" spans="1:2" hidden="1" outlineLevel="2" x14ac:dyDescent="0.25">
      <c r="A628" t="s">
        <v>13801</v>
      </c>
      <c r="B628">
        <v>1.9360824499999998</v>
      </c>
    </row>
    <row r="629" spans="1:2" outlineLevel="1" collapsed="1" x14ac:dyDescent="0.25">
      <c r="A629" s="3" t="s">
        <v>23365</v>
      </c>
      <c r="B629">
        <f>SUBTOTAL(9,B627:B628)</f>
        <v>2.3727281249999996</v>
      </c>
    </row>
    <row r="630" spans="1:2" hidden="1" outlineLevel="2" x14ac:dyDescent="0.25">
      <c r="A630" t="s">
        <v>11554</v>
      </c>
      <c r="B630">
        <v>1.621138975</v>
      </c>
    </row>
    <row r="631" spans="1:2" hidden="1" outlineLevel="2" x14ac:dyDescent="0.25">
      <c r="A631" t="s">
        <v>11554</v>
      </c>
      <c r="B631">
        <v>3.392653175</v>
      </c>
    </row>
    <row r="632" spans="1:2" hidden="1" outlineLevel="2" x14ac:dyDescent="0.25">
      <c r="A632" t="s">
        <v>11554</v>
      </c>
      <c r="B632">
        <v>1.1533483499999999</v>
      </c>
    </row>
    <row r="633" spans="1:2" hidden="1" outlineLevel="2" x14ac:dyDescent="0.25">
      <c r="A633" t="s">
        <v>11554</v>
      </c>
      <c r="B633">
        <v>0.39936869999999997</v>
      </c>
    </row>
    <row r="634" spans="1:2" outlineLevel="1" collapsed="1" x14ac:dyDescent="0.25">
      <c r="A634" s="3" t="s">
        <v>23366</v>
      </c>
      <c r="B634">
        <f>SUBTOTAL(9,B630:B633)</f>
        <v>6.5665092000000005</v>
      </c>
    </row>
    <row r="635" spans="1:2" hidden="1" outlineLevel="2" x14ac:dyDescent="0.25">
      <c r="A635" t="s">
        <v>10804</v>
      </c>
      <c r="B635">
        <v>3.1340558000000005</v>
      </c>
    </row>
    <row r="636" spans="1:2" hidden="1" outlineLevel="2" x14ac:dyDescent="0.25">
      <c r="A636" t="s">
        <v>10804</v>
      </c>
      <c r="B636">
        <v>2.2362424000000001</v>
      </c>
    </row>
    <row r="637" spans="1:2" hidden="1" outlineLevel="2" x14ac:dyDescent="0.25">
      <c r="A637" t="s">
        <v>10804</v>
      </c>
      <c r="B637">
        <v>3.0048401750000004</v>
      </c>
    </row>
    <row r="638" spans="1:2" outlineLevel="1" collapsed="1" x14ac:dyDescent="0.25">
      <c r="A638" s="3" t="s">
        <v>23367</v>
      </c>
      <c r="B638">
        <f>SUBTOTAL(9,B635:B637)</f>
        <v>8.3751383750000006</v>
      </c>
    </row>
    <row r="639" spans="1:2" hidden="1" outlineLevel="2" x14ac:dyDescent="0.25">
      <c r="A639" t="s">
        <v>19552</v>
      </c>
      <c r="B639">
        <v>1.7174963249999999</v>
      </c>
    </row>
    <row r="640" spans="1:2" outlineLevel="1" collapsed="1" x14ac:dyDescent="0.25">
      <c r="A640" s="3" t="s">
        <v>23368</v>
      </c>
      <c r="B640">
        <f>SUBTOTAL(9,B639:B639)</f>
        <v>1.7174963249999999</v>
      </c>
    </row>
    <row r="641" spans="1:2" hidden="1" outlineLevel="2" x14ac:dyDescent="0.25">
      <c r="A641" t="s">
        <v>20138</v>
      </c>
      <c r="B641">
        <v>28.328537849999993</v>
      </c>
    </row>
    <row r="642" spans="1:2" outlineLevel="1" collapsed="1" x14ac:dyDescent="0.25">
      <c r="A642" s="3" t="s">
        <v>23369</v>
      </c>
      <c r="B642">
        <f>SUBTOTAL(9,B641:B641)</f>
        <v>28.328537849999993</v>
      </c>
    </row>
    <row r="643" spans="1:2" hidden="1" outlineLevel="2" x14ac:dyDescent="0.25">
      <c r="A643" t="s">
        <v>8204</v>
      </c>
      <c r="B643">
        <v>0.69543260000000018</v>
      </c>
    </row>
    <row r="644" spans="1:2" outlineLevel="1" collapsed="1" x14ac:dyDescent="0.25">
      <c r="A644" s="3" t="s">
        <v>23370</v>
      </c>
      <c r="B644">
        <f>SUBTOTAL(9,B643:B643)</f>
        <v>0.69543260000000018</v>
      </c>
    </row>
    <row r="645" spans="1:2" hidden="1" outlineLevel="2" x14ac:dyDescent="0.25">
      <c r="A645" t="s">
        <v>18554</v>
      </c>
      <c r="B645">
        <v>-171.33979302500001</v>
      </c>
    </row>
    <row r="646" spans="1:2" outlineLevel="1" collapsed="1" x14ac:dyDescent="0.25">
      <c r="A646" s="3" t="s">
        <v>23371</v>
      </c>
      <c r="B646">
        <f>SUBTOTAL(9,B645:B645)</f>
        <v>-171.33979302500001</v>
      </c>
    </row>
    <row r="647" spans="1:2" hidden="1" outlineLevel="2" x14ac:dyDescent="0.25">
      <c r="A647" t="s">
        <v>18171</v>
      </c>
      <c r="B647">
        <v>1.49980465</v>
      </c>
    </row>
    <row r="648" spans="1:2" outlineLevel="1" collapsed="1" x14ac:dyDescent="0.25">
      <c r="A648" s="3" t="s">
        <v>23372</v>
      </c>
      <c r="B648">
        <f>SUBTOTAL(9,B647:B647)</f>
        <v>1.49980465</v>
      </c>
    </row>
    <row r="649" spans="1:2" hidden="1" outlineLevel="2" x14ac:dyDescent="0.25">
      <c r="A649" t="s">
        <v>3703</v>
      </c>
      <c r="B649">
        <v>0.53189597500000008</v>
      </c>
    </row>
    <row r="650" spans="1:2" outlineLevel="1" collapsed="1" x14ac:dyDescent="0.25">
      <c r="A650" s="3" t="s">
        <v>23373</v>
      </c>
      <c r="B650">
        <f>SUBTOTAL(9,B649:B649)</f>
        <v>0.53189597500000008</v>
      </c>
    </row>
    <row r="651" spans="1:2" hidden="1" outlineLevel="2" x14ac:dyDescent="0.25">
      <c r="A651" t="s">
        <v>2873</v>
      </c>
      <c r="B651">
        <v>1.28292765</v>
      </c>
    </row>
    <row r="652" spans="1:2" hidden="1" outlineLevel="2" x14ac:dyDescent="0.25">
      <c r="A652" t="s">
        <v>2873</v>
      </c>
      <c r="B652">
        <v>2.0968849999999999</v>
      </c>
    </row>
    <row r="653" spans="1:2" hidden="1" outlineLevel="2" x14ac:dyDescent="0.25">
      <c r="A653" t="s">
        <v>2873</v>
      </c>
      <c r="B653">
        <v>1.4202895249999998</v>
      </c>
    </row>
    <row r="654" spans="1:2" outlineLevel="1" collapsed="1" x14ac:dyDescent="0.25">
      <c r="A654" s="3" t="s">
        <v>23374</v>
      </c>
      <c r="B654">
        <f>SUBTOTAL(9,B651:B653)</f>
        <v>4.8001021749999992</v>
      </c>
    </row>
    <row r="655" spans="1:2" hidden="1" outlineLevel="2" x14ac:dyDescent="0.25">
      <c r="A655" t="s">
        <v>6877</v>
      </c>
      <c r="B655">
        <v>2.1017017999999998</v>
      </c>
    </row>
    <row r="656" spans="1:2" outlineLevel="1" collapsed="1" x14ac:dyDescent="0.25">
      <c r="A656" s="3" t="s">
        <v>23375</v>
      </c>
      <c r="B656">
        <f>SUBTOTAL(9,B655:B655)</f>
        <v>2.1017017999999998</v>
      </c>
    </row>
    <row r="657" spans="1:2" hidden="1" outlineLevel="2" x14ac:dyDescent="0.25">
      <c r="A657" t="s">
        <v>13068</v>
      </c>
      <c r="B657">
        <v>3.6304736000000006</v>
      </c>
    </row>
    <row r="658" spans="1:2" outlineLevel="1" collapsed="1" x14ac:dyDescent="0.25">
      <c r="A658" s="3" t="s">
        <v>23376</v>
      </c>
      <c r="B658">
        <f>SUBTOTAL(9,B657:B657)</f>
        <v>3.6304736000000006</v>
      </c>
    </row>
    <row r="659" spans="1:2" hidden="1" outlineLevel="2" x14ac:dyDescent="0.25">
      <c r="A659" t="s">
        <v>18620</v>
      </c>
      <c r="B659">
        <v>0.29997855000000007</v>
      </c>
    </row>
    <row r="660" spans="1:2" outlineLevel="1" collapsed="1" x14ac:dyDescent="0.25">
      <c r="A660" s="3" t="s">
        <v>23377</v>
      </c>
      <c r="B660">
        <f>SUBTOTAL(9,B659:B659)</f>
        <v>0.29997855000000007</v>
      </c>
    </row>
    <row r="661" spans="1:2" hidden="1" outlineLevel="2" x14ac:dyDescent="0.25">
      <c r="A661" t="s">
        <v>3526</v>
      </c>
      <c r="B661">
        <v>3.5609312500000003</v>
      </c>
    </row>
    <row r="662" spans="1:2" outlineLevel="1" collapsed="1" x14ac:dyDescent="0.25">
      <c r="A662" s="3" t="s">
        <v>23378</v>
      </c>
      <c r="B662">
        <f>SUBTOTAL(9,B661:B661)</f>
        <v>3.5609312500000003</v>
      </c>
    </row>
    <row r="663" spans="1:2" hidden="1" outlineLevel="2" x14ac:dyDescent="0.25">
      <c r="A663" t="s">
        <v>13210</v>
      </c>
      <c r="B663">
        <v>1.1639028500000002</v>
      </c>
    </row>
    <row r="664" spans="1:2" outlineLevel="1" collapsed="1" x14ac:dyDescent="0.25">
      <c r="A664" s="3" t="s">
        <v>23379</v>
      </c>
      <c r="B664">
        <f>SUBTOTAL(9,B663:B663)</f>
        <v>1.1639028500000002</v>
      </c>
    </row>
    <row r="665" spans="1:2" hidden="1" outlineLevel="2" x14ac:dyDescent="0.25">
      <c r="A665" t="s">
        <v>10738</v>
      </c>
      <c r="B665">
        <v>0.70876155000000007</v>
      </c>
    </row>
    <row r="666" spans="1:2" outlineLevel="1" collapsed="1" x14ac:dyDescent="0.25">
      <c r="A666" s="3" t="s">
        <v>23380</v>
      </c>
      <c r="B666">
        <f>SUBTOTAL(9,B665:B665)</f>
        <v>0.70876155000000007</v>
      </c>
    </row>
    <row r="667" spans="1:2" hidden="1" outlineLevel="2" x14ac:dyDescent="0.25">
      <c r="A667" t="s">
        <v>11401</v>
      </c>
      <c r="B667">
        <v>-5.0149633250000001</v>
      </c>
    </row>
    <row r="668" spans="1:2" outlineLevel="1" collapsed="1" x14ac:dyDescent="0.25">
      <c r="A668" s="3" t="s">
        <v>23381</v>
      </c>
      <c r="B668">
        <f>SUBTOTAL(9,B667:B667)</f>
        <v>-5.0149633250000001</v>
      </c>
    </row>
    <row r="669" spans="1:2" hidden="1" outlineLevel="2" x14ac:dyDescent="0.25">
      <c r="A669" t="s">
        <v>6823</v>
      </c>
      <c r="B669">
        <v>2.2998040250000003</v>
      </c>
    </row>
    <row r="670" spans="1:2" outlineLevel="1" collapsed="1" x14ac:dyDescent="0.25">
      <c r="A670" s="3" t="s">
        <v>23382</v>
      </c>
      <c r="B670">
        <f>SUBTOTAL(9,B669:B669)</f>
        <v>2.2998040250000003</v>
      </c>
    </row>
    <row r="671" spans="1:2" hidden="1" outlineLevel="2" x14ac:dyDescent="0.25">
      <c r="A671" t="s">
        <v>16869</v>
      </c>
      <c r="B671">
        <v>1.371481025</v>
      </c>
    </row>
    <row r="672" spans="1:2" outlineLevel="1" collapsed="1" x14ac:dyDescent="0.25">
      <c r="A672" s="3" t="s">
        <v>23383</v>
      </c>
      <c r="B672">
        <f>SUBTOTAL(9,B671:B671)</f>
        <v>1.371481025</v>
      </c>
    </row>
    <row r="673" spans="1:2" hidden="1" outlineLevel="2" x14ac:dyDescent="0.25">
      <c r="A673" t="s">
        <v>10787</v>
      </c>
      <c r="B673">
        <v>2.3526573000000002</v>
      </c>
    </row>
    <row r="674" spans="1:2" hidden="1" outlineLevel="2" x14ac:dyDescent="0.25">
      <c r="A674" t="s">
        <v>10787</v>
      </c>
      <c r="B674">
        <v>1.6598507750000002</v>
      </c>
    </row>
    <row r="675" spans="1:2" outlineLevel="1" collapsed="1" x14ac:dyDescent="0.25">
      <c r="A675" s="3" t="s">
        <v>23384</v>
      </c>
      <c r="B675">
        <f>SUBTOTAL(9,B673:B674)</f>
        <v>4.0125080750000004</v>
      </c>
    </row>
    <row r="676" spans="1:2" hidden="1" outlineLevel="2" x14ac:dyDescent="0.25">
      <c r="A676" t="s">
        <v>2794</v>
      </c>
      <c r="B676">
        <v>1.5444788</v>
      </c>
    </row>
    <row r="677" spans="1:2" outlineLevel="1" collapsed="1" x14ac:dyDescent="0.25">
      <c r="A677" s="3" t="s">
        <v>23385</v>
      </c>
      <c r="B677">
        <f>SUBTOTAL(9,B676:B676)</f>
        <v>1.5444788</v>
      </c>
    </row>
    <row r="678" spans="1:2" hidden="1" outlineLevel="2" x14ac:dyDescent="0.25">
      <c r="A678" t="s">
        <v>20345</v>
      </c>
      <c r="B678">
        <v>-0.33005130000000005</v>
      </c>
    </row>
    <row r="679" spans="1:2" outlineLevel="1" collapsed="1" x14ac:dyDescent="0.25">
      <c r="A679" s="3" t="s">
        <v>23386</v>
      </c>
      <c r="B679">
        <f>SUBTOTAL(9,B678:B678)</f>
        <v>-0.33005130000000005</v>
      </c>
    </row>
    <row r="680" spans="1:2" hidden="1" outlineLevel="2" x14ac:dyDescent="0.25">
      <c r="A680" t="s">
        <v>73</v>
      </c>
      <c r="B680">
        <v>1.8941753499999998</v>
      </c>
    </row>
    <row r="681" spans="1:2" outlineLevel="1" collapsed="1" x14ac:dyDescent="0.25">
      <c r="A681" s="3" t="s">
        <v>23387</v>
      </c>
      <c r="B681">
        <f>SUBTOTAL(9,B680:B680)</f>
        <v>1.8941753499999998</v>
      </c>
    </row>
    <row r="682" spans="1:2" hidden="1" outlineLevel="2" x14ac:dyDescent="0.25">
      <c r="A682" t="s">
        <v>2854</v>
      </c>
      <c r="B682">
        <v>2.9100459750000005</v>
      </c>
    </row>
    <row r="683" spans="1:2" outlineLevel="1" collapsed="1" x14ac:dyDescent="0.25">
      <c r="A683" s="3" t="s">
        <v>23388</v>
      </c>
      <c r="B683">
        <f>SUBTOTAL(9,B682:B682)</f>
        <v>2.9100459750000005</v>
      </c>
    </row>
    <row r="684" spans="1:2" hidden="1" outlineLevel="2" x14ac:dyDescent="0.25">
      <c r="A684" t="s">
        <v>20278</v>
      </c>
      <c r="B684">
        <v>1.71408855</v>
      </c>
    </row>
    <row r="685" spans="1:2" outlineLevel="1" collapsed="1" x14ac:dyDescent="0.25">
      <c r="A685" s="3" t="s">
        <v>23389</v>
      </c>
      <c r="B685">
        <f>SUBTOTAL(9,B684:B684)</f>
        <v>1.71408855</v>
      </c>
    </row>
    <row r="686" spans="1:2" hidden="1" outlineLevel="2" x14ac:dyDescent="0.25">
      <c r="A686" t="s">
        <v>13550</v>
      </c>
      <c r="B686">
        <v>1.7845095</v>
      </c>
    </row>
    <row r="687" spans="1:2" outlineLevel="1" collapsed="1" x14ac:dyDescent="0.25">
      <c r="A687" s="3" t="s">
        <v>23390</v>
      </c>
      <c r="B687">
        <f>SUBTOTAL(9,B686:B686)</f>
        <v>1.7845095</v>
      </c>
    </row>
    <row r="688" spans="1:2" hidden="1" outlineLevel="2" x14ac:dyDescent="0.25">
      <c r="A688" t="s">
        <v>8049</v>
      </c>
      <c r="B688">
        <v>1.564658925</v>
      </c>
    </row>
    <row r="689" spans="1:2" hidden="1" outlineLevel="2" x14ac:dyDescent="0.25">
      <c r="A689" t="s">
        <v>8049</v>
      </c>
      <c r="B689">
        <v>0.28382147499999999</v>
      </c>
    </row>
    <row r="690" spans="1:2" outlineLevel="1" collapsed="1" x14ac:dyDescent="0.25">
      <c r="A690" s="3" t="s">
        <v>23391</v>
      </c>
      <c r="B690">
        <f>SUBTOTAL(9,B688:B689)</f>
        <v>1.8484804000000001</v>
      </c>
    </row>
    <row r="691" spans="1:2" hidden="1" outlineLevel="2" x14ac:dyDescent="0.25">
      <c r="A691" t="s">
        <v>3441</v>
      </c>
      <c r="B691">
        <v>1.3607800999999999</v>
      </c>
    </row>
    <row r="692" spans="1:2" outlineLevel="1" collapsed="1" x14ac:dyDescent="0.25">
      <c r="A692" s="3" t="s">
        <v>23392</v>
      </c>
      <c r="B692">
        <f>SUBTOTAL(9,B691:B691)</f>
        <v>1.3607800999999999</v>
      </c>
    </row>
    <row r="693" spans="1:2" hidden="1" outlineLevel="2" x14ac:dyDescent="0.25">
      <c r="A693" t="s">
        <v>14528</v>
      </c>
      <c r="B693">
        <v>1.6913190750000002</v>
      </c>
    </row>
    <row r="694" spans="1:2" outlineLevel="1" collapsed="1" x14ac:dyDescent="0.25">
      <c r="A694" s="3" t="s">
        <v>23393</v>
      </c>
      <c r="B694">
        <f>SUBTOTAL(9,B693:B693)</f>
        <v>1.6913190750000002</v>
      </c>
    </row>
    <row r="695" spans="1:2" hidden="1" outlineLevel="2" x14ac:dyDescent="0.25">
      <c r="A695" t="s">
        <v>1298</v>
      </c>
      <c r="B695">
        <v>0.33218190000000003</v>
      </c>
    </row>
    <row r="696" spans="1:2" outlineLevel="1" collapsed="1" x14ac:dyDescent="0.25">
      <c r="A696" s="3" t="s">
        <v>23394</v>
      </c>
      <c r="B696">
        <f>SUBTOTAL(9,B695:B695)</f>
        <v>0.33218190000000003</v>
      </c>
    </row>
    <row r="697" spans="1:2" hidden="1" outlineLevel="2" x14ac:dyDescent="0.25">
      <c r="A697" t="s">
        <v>7680</v>
      </c>
      <c r="B697">
        <v>1.380906475</v>
      </c>
    </row>
    <row r="698" spans="1:2" outlineLevel="1" collapsed="1" x14ac:dyDescent="0.25">
      <c r="A698" s="3" t="s">
        <v>23395</v>
      </c>
      <c r="B698">
        <f>SUBTOTAL(9,B697:B697)</f>
        <v>1.380906475</v>
      </c>
    </row>
    <row r="699" spans="1:2" hidden="1" outlineLevel="2" x14ac:dyDescent="0.25">
      <c r="A699" t="s">
        <v>6361</v>
      </c>
      <c r="B699">
        <v>1.1922685750000002</v>
      </c>
    </row>
    <row r="700" spans="1:2" hidden="1" outlineLevel="2" x14ac:dyDescent="0.25">
      <c r="A700" t="s">
        <v>6361</v>
      </c>
      <c r="B700">
        <v>1.5366361749999999</v>
      </c>
    </row>
    <row r="701" spans="1:2" hidden="1" outlineLevel="2" x14ac:dyDescent="0.25">
      <c r="A701" t="s">
        <v>6361</v>
      </c>
      <c r="B701">
        <v>3.1413058250000003</v>
      </c>
    </row>
    <row r="702" spans="1:2" hidden="1" outlineLevel="2" x14ac:dyDescent="0.25">
      <c r="A702" t="s">
        <v>6361</v>
      </c>
      <c r="B702">
        <v>2.8300784499999998</v>
      </c>
    </row>
    <row r="703" spans="1:2" hidden="1" outlineLevel="2" x14ac:dyDescent="0.25">
      <c r="A703" t="s">
        <v>6361</v>
      </c>
      <c r="B703">
        <v>1.5707933749999998</v>
      </c>
    </row>
    <row r="704" spans="1:2" outlineLevel="1" collapsed="1" x14ac:dyDescent="0.25">
      <c r="A704" s="3" t="s">
        <v>23396</v>
      </c>
      <c r="B704">
        <f>SUBTOTAL(9,B699:B703)</f>
        <v>10.271082399999999</v>
      </c>
    </row>
    <row r="705" spans="1:2" hidden="1" outlineLevel="2" x14ac:dyDescent="0.25">
      <c r="A705" t="s">
        <v>3017</v>
      </c>
      <c r="B705">
        <v>1.125549975</v>
      </c>
    </row>
    <row r="706" spans="1:2" outlineLevel="1" collapsed="1" x14ac:dyDescent="0.25">
      <c r="A706" s="3" t="s">
        <v>23397</v>
      </c>
      <c r="B706">
        <f>SUBTOTAL(9,B705:B705)</f>
        <v>1.125549975</v>
      </c>
    </row>
    <row r="707" spans="1:2" hidden="1" outlineLevel="2" x14ac:dyDescent="0.25">
      <c r="A707" t="s">
        <v>11632</v>
      </c>
      <c r="B707">
        <v>0.64645755000000005</v>
      </c>
    </row>
    <row r="708" spans="1:2" outlineLevel="1" collapsed="1" x14ac:dyDescent="0.25">
      <c r="A708" s="3" t="s">
        <v>23398</v>
      </c>
      <c r="B708">
        <f>SUBTOTAL(9,B707:B707)</f>
        <v>0.64645755000000005</v>
      </c>
    </row>
    <row r="709" spans="1:2" hidden="1" outlineLevel="2" x14ac:dyDescent="0.25">
      <c r="A709" t="s">
        <v>13384</v>
      </c>
      <c r="B709">
        <v>1.5500500750000001</v>
      </c>
    </row>
    <row r="710" spans="1:2" hidden="1" outlineLevel="2" x14ac:dyDescent="0.25">
      <c r="A710" t="s">
        <v>13384</v>
      </c>
      <c r="B710">
        <v>1.8733777249999999</v>
      </c>
    </row>
    <row r="711" spans="1:2" outlineLevel="1" collapsed="1" x14ac:dyDescent="0.25">
      <c r="A711" s="3" t="s">
        <v>23399</v>
      </c>
      <c r="B711">
        <f>SUBTOTAL(9,B709:B710)</f>
        <v>3.4234277999999998</v>
      </c>
    </row>
    <row r="712" spans="1:2" hidden="1" outlineLevel="2" x14ac:dyDescent="0.25">
      <c r="A712" t="s">
        <v>21</v>
      </c>
      <c r="B712">
        <v>2.0237854500000001</v>
      </c>
    </row>
    <row r="713" spans="1:2" hidden="1" outlineLevel="2" x14ac:dyDescent="0.25">
      <c r="A713" t="s">
        <v>21</v>
      </c>
      <c r="B713">
        <v>2.5558844499999998</v>
      </c>
    </row>
    <row r="714" spans="1:2" hidden="1" outlineLevel="2" x14ac:dyDescent="0.25">
      <c r="A714" t="s">
        <v>21</v>
      </c>
      <c r="B714">
        <v>4.4608332500000003</v>
      </c>
    </row>
    <row r="715" spans="1:2" hidden="1" outlineLevel="2" x14ac:dyDescent="0.25">
      <c r="A715" t="s">
        <v>21</v>
      </c>
      <c r="B715">
        <v>2.7509145750000004</v>
      </c>
    </row>
    <row r="716" spans="1:2" outlineLevel="1" collapsed="1" x14ac:dyDescent="0.25">
      <c r="A716" s="3" t="s">
        <v>23400</v>
      </c>
      <c r="B716">
        <f>SUBTOTAL(9,B712:B715)</f>
        <v>11.791417724999999</v>
      </c>
    </row>
    <row r="717" spans="1:2" hidden="1" outlineLevel="2" x14ac:dyDescent="0.25">
      <c r="A717" t="s">
        <v>4515</v>
      </c>
      <c r="B717">
        <v>2.4852918500000003</v>
      </c>
    </row>
    <row r="718" spans="1:2" hidden="1" outlineLevel="2" x14ac:dyDescent="0.25">
      <c r="A718" t="s">
        <v>4515</v>
      </c>
      <c r="B718">
        <v>2.4391439999999998</v>
      </c>
    </row>
    <row r="719" spans="1:2" hidden="1" outlineLevel="2" x14ac:dyDescent="0.25">
      <c r="A719" t="s">
        <v>4515</v>
      </c>
      <c r="B719">
        <v>1.6089413500000003</v>
      </c>
    </row>
    <row r="720" spans="1:2" hidden="1" outlineLevel="2" x14ac:dyDescent="0.25">
      <c r="A720" t="s">
        <v>4515</v>
      </c>
      <c r="B720">
        <v>2.6094545500000002</v>
      </c>
    </row>
    <row r="721" spans="1:2" hidden="1" outlineLevel="2" x14ac:dyDescent="0.25">
      <c r="A721" t="s">
        <v>4515</v>
      </c>
      <c r="B721">
        <v>2.3940666500000001</v>
      </c>
    </row>
    <row r="722" spans="1:2" hidden="1" outlineLevel="2" x14ac:dyDescent="0.25">
      <c r="A722" t="s">
        <v>4515</v>
      </c>
      <c r="B722">
        <v>2.5028743750000002</v>
      </c>
    </row>
    <row r="723" spans="1:2" hidden="1" outlineLevel="2" x14ac:dyDescent="0.25">
      <c r="A723" t="s">
        <v>4515</v>
      </c>
      <c r="B723">
        <v>2.7029173500000003</v>
      </c>
    </row>
    <row r="724" spans="1:2" hidden="1" outlineLevel="2" x14ac:dyDescent="0.25">
      <c r="A724" t="s">
        <v>4515</v>
      </c>
      <c r="B724">
        <v>1.387021525</v>
      </c>
    </row>
    <row r="725" spans="1:2" outlineLevel="1" collapsed="1" x14ac:dyDescent="0.25">
      <c r="A725" s="3" t="s">
        <v>23401</v>
      </c>
      <c r="B725">
        <f>SUBTOTAL(9,B717:B724)</f>
        <v>18.129711650000004</v>
      </c>
    </row>
    <row r="726" spans="1:2" hidden="1" outlineLevel="2" x14ac:dyDescent="0.25">
      <c r="A726" t="s">
        <v>11181</v>
      </c>
      <c r="B726">
        <v>1.15570175</v>
      </c>
    </row>
    <row r="727" spans="1:2" outlineLevel="1" collapsed="1" x14ac:dyDescent="0.25">
      <c r="A727" s="3" t="s">
        <v>23402</v>
      </c>
      <c r="B727">
        <f>SUBTOTAL(9,B726:B726)</f>
        <v>1.15570175</v>
      </c>
    </row>
    <row r="728" spans="1:2" hidden="1" outlineLevel="2" x14ac:dyDescent="0.25">
      <c r="A728" t="s">
        <v>18649</v>
      </c>
      <c r="B728">
        <v>4.5428051749999998</v>
      </c>
    </row>
    <row r="729" spans="1:2" outlineLevel="1" collapsed="1" x14ac:dyDescent="0.25">
      <c r="A729" s="3" t="s">
        <v>23403</v>
      </c>
      <c r="B729">
        <f>SUBTOTAL(9,B728:B728)</f>
        <v>4.5428051749999998</v>
      </c>
    </row>
    <row r="730" spans="1:2" hidden="1" outlineLevel="2" x14ac:dyDescent="0.25">
      <c r="A730" t="s">
        <v>17739</v>
      </c>
      <c r="B730">
        <v>5.176428875</v>
      </c>
    </row>
    <row r="731" spans="1:2" outlineLevel="1" collapsed="1" x14ac:dyDescent="0.25">
      <c r="A731" s="3" t="s">
        <v>23404</v>
      </c>
      <c r="B731">
        <f>SUBTOTAL(9,B730:B730)</f>
        <v>5.176428875</v>
      </c>
    </row>
    <row r="732" spans="1:2" hidden="1" outlineLevel="2" x14ac:dyDescent="0.25">
      <c r="A732" t="s">
        <v>3229</v>
      </c>
      <c r="B732">
        <v>0.96960635000000006</v>
      </c>
    </row>
    <row r="733" spans="1:2" outlineLevel="1" collapsed="1" x14ac:dyDescent="0.25">
      <c r="A733" s="3" t="s">
        <v>23405</v>
      </c>
      <c r="B733">
        <f>SUBTOTAL(9,B732:B732)</f>
        <v>0.96960635000000006</v>
      </c>
    </row>
    <row r="734" spans="1:2" hidden="1" outlineLevel="2" x14ac:dyDescent="0.25">
      <c r="A734" t="s">
        <v>17068</v>
      </c>
      <c r="B734">
        <v>2.7918405250000005</v>
      </c>
    </row>
    <row r="735" spans="1:2" outlineLevel="1" collapsed="1" x14ac:dyDescent="0.25">
      <c r="A735" s="3" t="s">
        <v>23406</v>
      </c>
      <c r="B735">
        <f>SUBTOTAL(9,B734:B734)</f>
        <v>2.7918405250000005</v>
      </c>
    </row>
    <row r="736" spans="1:2" hidden="1" outlineLevel="2" x14ac:dyDescent="0.25">
      <c r="A736" t="s">
        <v>640</v>
      </c>
      <c r="B736">
        <v>0.17572760000000004</v>
      </c>
    </row>
    <row r="737" spans="1:2" outlineLevel="1" collapsed="1" x14ac:dyDescent="0.25">
      <c r="A737" s="3" t="s">
        <v>23407</v>
      </c>
      <c r="B737">
        <f>SUBTOTAL(9,B736:B736)</f>
        <v>0.17572760000000004</v>
      </c>
    </row>
    <row r="738" spans="1:2" hidden="1" outlineLevel="2" x14ac:dyDescent="0.25">
      <c r="A738" t="s">
        <v>3215</v>
      </c>
      <c r="B738">
        <v>2.5721316500000002</v>
      </c>
    </row>
    <row r="739" spans="1:2" hidden="1" outlineLevel="2" x14ac:dyDescent="0.25">
      <c r="A739" t="s">
        <v>3215</v>
      </c>
      <c r="B739">
        <v>1.9563296750000001</v>
      </c>
    </row>
    <row r="740" spans="1:2" hidden="1" outlineLevel="2" x14ac:dyDescent="0.25">
      <c r="A740" t="s">
        <v>3215</v>
      </c>
      <c r="B740">
        <v>2.3274471499999998</v>
      </c>
    </row>
    <row r="741" spans="1:2" hidden="1" outlineLevel="2" x14ac:dyDescent="0.25">
      <c r="A741" t="s">
        <v>3215</v>
      </c>
      <c r="B741">
        <v>3.5775550000000003</v>
      </c>
    </row>
    <row r="742" spans="1:2" hidden="1" outlineLevel="2" x14ac:dyDescent="0.25">
      <c r="A742" t="s">
        <v>3215</v>
      </c>
      <c r="B742">
        <v>3.437056675</v>
      </c>
    </row>
    <row r="743" spans="1:2" hidden="1" outlineLevel="2" x14ac:dyDescent="0.25">
      <c r="A743" t="s">
        <v>3215</v>
      </c>
      <c r="B743">
        <v>5.2354832000000009</v>
      </c>
    </row>
    <row r="744" spans="1:2" hidden="1" outlineLevel="2" x14ac:dyDescent="0.25">
      <c r="A744" t="s">
        <v>3215</v>
      </c>
      <c r="B744">
        <v>2.2215722750000002</v>
      </c>
    </row>
    <row r="745" spans="1:2" hidden="1" outlineLevel="2" x14ac:dyDescent="0.25">
      <c r="A745" t="s">
        <v>3215</v>
      </c>
      <c r="B745">
        <v>2.290154775</v>
      </c>
    </row>
    <row r="746" spans="1:2" hidden="1" outlineLevel="2" x14ac:dyDescent="0.25">
      <c r="A746" t="s">
        <v>3215</v>
      </c>
      <c r="B746">
        <v>1.798943425</v>
      </c>
    </row>
    <row r="747" spans="1:2" hidden="1" outlineLevel="2" x14ac:dyDescent="0.25">
      <c r="A747" t="s">
        <v>3215</v>
      </c>
      <c r="B747">
        <v>1.4884373250000003</v>
      </c>
    </row>
    <row r="748" spans="1:2" outlineLevel="1" collapsed="1" x14ac:dyDescent="0.25">
      <c r="A748" s="3" t="s">
        <v>23408</v>
      </c>
      <c r="B748">
        <f>SUBTOTAL(9,B738:B747)</f>
        <v>26.905111150000003</v>
      </c>
    </row>
    <row r="749" spans="1:2" hidden="1" outlineLevel="2" x14ac:dyDescent="0.25">
      <c r="A749" t="s">
        <v>17110</v>
      </c>
      <c r="B749">
        <v>0.51706784999999988</v>
      </c>
    </row>
    <row r="750" spans="1:2" outlineLevel="1" collapsed="1" x14ac:dyDescent="0.25">
      <c r="A750" s="3" t="s">
        <v>23409</v>
      </c>
      <c r="B750">
        <f>SUBTOTAL(9,B749:B749)</f>
        <v>0.51706784999999988</v>
      </c>
    </row>
    <row r="751" spans="1:2" hidden="1" outlineLevel="2" x14ac:dyDescent="0.25">
      <c r="A751" t="s">
        <v>8258</v>
      </c>
      <c r="B751">
        <v>0.33897162500000005</v>
      </c>
    </row>
    <row r="752" spans="1:2" outlineLevel="1" collapsed="1" x14ac:dyDescent="0.25">
      <c r="A752" s="3" t="s">
        <v>23410</v>
      </c>
      <c r="B752">
        <f>SUBTOTAL(9,B751:B751)</f>
        <v>0.33897162500000005</v>
      </c>
    </row>
    <row r="753" spans="1:2" hidden="1" outlineLevel="2" x14ac:dyDescent="0.25">
      <c r="A753" t="s">
        <v>15690</v>
      </c>
      <c r="B753">
        <v>1.6007723500000004</v>
      </c>
    </row>
    <row r="754" spans="1:2" outlineLevel="1" collapsed="1" x14ac:dyDescent="0.25">
      <c r="A754" s="3" t="s">
        <v>23411</v>
      </c>
      <c r="B754">
        <f>SUBTOTAL(9,B753:B753)</f>
        <v>1.6007723500000004</v>
      </c>
    </row>
    <row r="755" spans="1:2" hidden="1" outlineLevel="2" x14ac:dyDescent="0.25">
      <c r="A755" t="s">
        <v>11761</v>
      </c>
      <c r="B755">
        <v>0.49440592500000002</v>
      </c>
    </row>
    <row r="756" spans="1:2" outlineLevel="1" collapsed="1" x14ac:dyDescent="0.25">
      <c r="A756" s="3" t="s">
        <v>23412</v>
      </c>
      <c r="B756">
        <f>SUBTOTAL(9,B755:B755)</f>
        <v>0.49440592500000002</v>
      </c>
    </row>
    <row r="757" spans="1:2" hidden="1" outlineLevel="2" x14ac:dyDescent="0.25">
      <c r="A757" t="s">
        <v>3073</v>
      </c>
      <c r="B757">
        <v>1.7684852</v>
      </c>
    </row>
    <row r="758" spans="1:2" hidden="1" outlineLevel="2" x14ac:dyDescent="0.25">
      <c r="A758" t="s">
        <v>3073</v>
      </c>
      <c r="B758">
        <v>1.6175041000000003</v>
      </c>
    </row>
    <row r="759" spans="1:2" hidden="1" outlineLevel="2" x14ac:dyDescent="0.25">
      <c r="A759" t="s">
        <v>3073</v>
      </c>
      <c r="B759">
        <v>1.5980943250000004</v>
      </c>
    </row>
    <row r="760" spans="1:2" hidden="1" outlineLevel="2" x14ac:dyDescent="0.25">
      <c r="A760" t="s">
        <v>3073</v>
      </c>
      <c r="B760">
        <v>1.1808615499999999</v>
      </c>
    </row>
    <row r="761" spans="1:2" outlineLevel="1" collapsed="1" x14ac:dyDescent="0.25">
      <c r="A761" s="3" t="s">
        <v>23413</v>
      </c>
      <c r="B761">
        <f>SUBTOTAL(9,B757:B760)</f>
        <v>6.1649451749999997</v>
      </c>
    </row>
    <row r="762" spans="1:2" hidden="1" outlineLevel="2" x14ac:dyDescent="0.25">
      <c r="A762" t="s">
        <v>9425</v>
      </c>
      <c r="B762">
        <v>0.56433805000000004</v>
      </c>
    </row>
    <row r="763" spans="1:2" outlineLevel="1" collapsed="1" x14ac:dyDescent="0.25">
      <c r="A763" s="3" t="s">
        <v>23414</v>
      </c>
      <c r="B763">
        <f>SUBTOTAL(9,B762:B762)</f>
        <v>0.56433805000000004</v>
      </c>
    </row>
    <row r="764" spans="1:2" hidden="1" outlineLevel="2" x14ac:dyDescent="0.25">
      <c r="A764" t="s">
        <v>19205</v>
      </c>
      <c r="B764">
        <v>1.2541061250000001</v>
      </c>
    </row>
    <row r="765" spans="1:2" outlineLevel="1" collapsed="1" x14ac:dyDescent="0.25">
      <c r="A765" s="3" t="s">
        <v>23415</v>
      </c>
      <c r="B765">
        <f>SUBTOTAL(9,B764:B764)</f>
        <v>1.2541061250000001</v>
      </c>
    </row>
    <row r="766" spans="1:2" hidden="1" outlineLevel="2" x14ac:dyDescent="0.25">
      <c r="A766" t="s">
        <v>7502</v>
      </c>
      <c r="B766">
        <v>1.9234015749999998</v>
      </c>
    </row>
    <row r="767" spans="1:2" outlineLevel="1" collapsed="1" x14ac:dyDescent="0.25">
      <c r="A767" s="3" t="s">
        <v>23416</v>
      </c>
      <c r="B767">
        <f>SUBTOTAL(9,B766:B766)</f>
        <v>1.9234015749999998</v>
      </c>
    </row>
    <row r="768" spans="1:2" hidden="1" outlineLevel="2" x14ac:dyDescent="0.25">
      <c r="A768" t="s">
        <v>9386</v>
      </c>
      <c r="B768">
        <v>3.6548679500000003</v>
      </c>
    </row>
    <row r="769" spans="1:2" outlineLevel="1" collapsed="1" x14ac:dyDescent="0.25">
      <c r="A769" s="3" t="s">
        <v>23417</v>
      </c>
      <c r="B769">
        <f>SUBTOTAL(9,B768:B768)</f>
        <v>3.6548679500000003</v>
      </c>
    </row>
    <row r="770" spans="1:2" hidden="1" outlineLevel="2" x14ac:dyDescent="0.25">
      <c r="A770" t="s">
        <v>12319</v>
      </c>
      <c r="B770">
        <v>2.1056015000000001</v>
      </c>
    </row>
    <row r="771" spans="1:2" outlineLevel="1" collapsed="1" x14ac:dyDescent="0.25">
      <c r="A771" s="3" t="s">
        <v>23418</v>
      </c>
      <c r="B771">
        <f>SUBTOTAL(9,B770:B770)</f>
        <v>2.1056015000000001</v>
      </c>
    </row>
    <row r="772" spans="1:2" hidden="1" outlineLevel="2" x14ac:dyDescent="0.25">
      <c r="A772" t="s">
        <v>2332</v>
      </c>
      <c r="B772">
        <v>1.4149385250000002</v>
      </c>
    </row>
    <row r="773" spans="1:2" hidden="1" outlineLevel="2" x14ac:dyDescent="0.25">
      <c r="A773" t="s">
        <v>2332</v>
      </c>
      <c r="B773">
        <v>3.6330410750000004</v>
      </c>
    </row>
    <row r="774" spans="1:2" hidden="1" outlineLevel="2" x14ac:dyDescent="0.25">
      <c r="A774" t="s">
        <v>2332</v>
      </c>
      <c r="B774">
        <v>5.3664811750000005</v>
      </c>
    </row>
    <row r="775" spans="1:2" outlineLevel="1" collapsed="1" x14ac:dyDescent="0.25">
      <c r="A775" s="3" t="s">
        <v>23419</v>
      </c>
      <c r="B775">
        <f>SUBTOTAL(9,B772:B774)</f>
        <v>10.414460775000002</v>
      </c>
    </row>
    <row r="776" spans="1:2" hidden="1" outlineLevel="2" x14ac:dyDescent="0.25">
      <c r="A776" t="s">
        <v>17087</v>
      </c>
      <c r="B776">
        <v>1.4923864500000004</v>
      </c>
    </row>
    <row r="777" spans="1:2" outlineLevel="1" collapsed="1" x14ac:dyDescent="0.25">
      <c r="A777" s="3" t="s">
        <v>23420</v>
      </c>
      <c r="B777">
        <f>SUBTOTAL(9,B776:B776)</f>
        <v>1.4923864500000004</v>
      </c>
    </row>
    <row r="778" spans="1:2" hidden="1" outlineLevel="2" x14ac:dyDescent="0.25">
      <c r="A778" t="s">
        <v>8890</v>
      </c>
      <c r="B778">
        <v>1.8657666500000001</v>
      </c>
    </row>
    <row r="779" spans="1:2" hidden="1" outlineLevel="2" x14ac:dyDescent="0.25">
      <c r="A779" t="s">
        <v>8890</v>
      </c>
      <c r="B779">
        <v>2.2676864999999999</v>
      </c>
    </row>
    <row r="780" spans="1:2" hidden="1" outlineLevel="2" x14ac:dyDescent="0.25">
      <c r="A780" t="s">
        <v>8890</v>
      </c>
      <c r="B780">
        <v>1.5738698750000002</v>
      </c>
    </row>
    <row r="781" spans="1:2" hidden="1" outlineLevel="2" x14ac:dyDescent="0.25">
      <c r="A781" t="s">
        <v>8890</v>
      </c>
      <c r="B781">
        <v>1.4253372750000002</v>
      </c>
    </row>
    <row r="782" spans="1:2" outlineLevel="1" collapsed="1" x14ac:dyDescent="0.25">
      <c r="A782" s="3" t="s">
        <v>23421</v>
      </c>
      <c r="B782">
        <f>SUBTOTAL(9,B778:B781)</f>
        <v>7.1326603000000013</v>
      </c>
    </row>
    <row r="783" spans="1:2" hidden="1" outlineLevel="2" x14ac:dyDescent="0.25">
      <c r="A783" t="s">
        <v>5063</v>
      </c>
      <c r="B783">
        <v>-1.2402934249999999</v>
      </c>
    </row>
    <row r="784" spans="1:2" outlineLevel="1" collapsed="1" x14ac:dyDescent="0.25">
      <c r="A784" s="3" t="s">
        <v>23422</v>
      </c>
      <c r="B784">
        <f>SUBTOTAL(9,B783:B783)</f>
        <v>-1.2402934249999999</v>
      </c>
    </row>
    <row r="785" spans="1:2" hidden="1" outlineLevel="2" x14ac:dyDescent="0.25">
      <c r="A785" t="s">
        <v>12573</v>
      </c>
      <c r="B785">
        <v>2.5557685999999999</v>
      </c>
    </row>
    <row r="786" spans="1:2" outlineLevel="1" collapsed="1" x14ac:dyDescent="0.25">
      <c r="A786" s="3" t="s">
        <v>23423</v>
      </c>
      <c r="B786">
        <f>SUBTOTAL(9,B785:B785)</f>
        <v>2.5557685999999999</v>
      </c>
    </row>
    <row r="787" spans="1:2" hidden="1" outlineLevel="2" x14ac:dyDescent="0.25">
      <c r="A787" t="s">
        <v>10520</v>
      </c>
      <c r="B787">
        <v>0.53495390000000009</v>
      </c>
    </row>
    <row r="788" spans="1:2" outlineLevel="1" collapsed="1" x14ac:dyDescent="0.25">
      <c r="A788" s="3" t="s">
        <v>23424</v>
      </c>
      <c r="B788">
        <f>SUBTOTAL(9,B787:B787)</f>
        <v>0.53495390000000009</v>
      </c>
    </row>
    <row r="789" spans="1:2" hidden="1" outlineLevel="2" x14ac:dyDescent="0.25">
      <c r="A789" t="s">
        <v>13518</v>
      </c>
      <c r="B789">
        <v>1.5195552000000003</v>
      </c>
    </row>
    <row r="790" spans="1:2" outlineLevel="1" collapsed="1" x14ac:dyDescent="0.25">
      <c r="A790" s="3" t="s">
        <v>23425</v>
      </c>
      <c r="B790">
        <f>SUBTOTAL(9,B789:B789)</f>
        <v>1.5195552000000003</v>
      </c>
    </row>
    <row r="791" spans="1:2" hidden="1" outlineLevel="2" x14ac:dyDescent="0.25">
      <c r="A791" t="s">
        <v>18908</v>
      </c>
      <c r="B791">
        <v>7.2570739250000003</v>
      </c>
    </row>
    <row r="792" spans="1:2" outlineLevel="1" collapsed="1" x14ac:dyDescent="0.25">
      <c r="A792" s="3" t="s">
        <v>23426</v>
      </c>
      <c r="B792">
        <f>SUBTOTAL(9,B791:B791)</f>
        <v>7.2570739250000003</v>
      </c>
    </row>
    <row r="793" spans="1:2" hidden="1" outlineLevel="2" x14ac:dyDescent="0.25">
      <c r="A793" t="s">
        <v>3117</v>
      </c>
      <c r="B793">
        <v>1.7556498750000002</v>
      </c>
    </row>
    <row r="794" spans="1:2" hidden="1" outlineLevel="2" x14ac:dyDescent="0.25">
      <c r="A794" t="s">
        <v>3117</v>
      </c>
      <c r="B794">
        <v>0.44433810000000007</v>
      </c>
    </row>
    <row r="795" spans="1:2" hidden="1" outlineLevel="2" x14ac:dyDescent="0.25">
      <c r="A795" t="s">
        <v>3117</v>
      </c>
      <c r="B795">
        <v>2.0513897249999999</v>
      </c>
    </row>
    <row r="796" spans="1:2" outlineLevel="1" collapsed="1" x14ac:dyDescent="0.25">
      <c r="A796" s="3" t="s">
        <v>23427</v>
      </c>
      <c r="B796">
        <f>SUBTOTAL(9,B793:B795)</f>
        <v>4.2513777000000008</v>
      </c>
    </row>
    <row r="797" spans="1:2" hidden="1" outlineLevel="2" x14ac:dyDescent="0.25">
      <c r="A797" t="s">
        <v>6113</v>
      </c>
      <c r="B797">
        <v>1.5346728000000001</v>
      </c>
    </row>
    <row r="798" spans="1:2" outlineLevel="1" collapsed="1" x14ac:dyDescent="0.25">
      <c r="A798" s="3" t="s">
        <v>23428</v>
      </c>
      <c r="B798">
        <f>SUBTOTAL(9,B797:B797)</f>
        <v>1.5346728000000001</v>
      </c>
    </row>
    <row r="799" spans="1:2" hidden="1" outlineLevel="2" x14ac:dyDescent="0.25">
      <c r="A799" t="s">
        <v>7393</v>
      </c>
      <c r="B799">
        <v>0.75312525000000008</v>
      </c>
    </row>
    <row r="800" spans="1:2" outlineLevel="1" collapsed="1" x14ac:dyDescent="0.25">
      <c r="A800" s="3" t="s">
        <v>23429</v>
      </c>
      <c r="B800">
        <f>SUBTOTAL(9,B799:B799)</f>
        <v>0.75312525000000008</v>
      </c>
    </row>
    <row r="801" spans="1:2" hidden="1" outlineLevel="2" x14ac:dyDescent="0.25">
      <c r="A801" t="s">
        <v>13367</v>
      </c>
      <c r="B801">
        <v>0.85471632500000005</v>
      </c>
    </row>
    <row r="802" spans="1:2" outlineLevel="1" collapsed="1" x14ac:dyDescent="0.25">
      <c r="A802" s="3" t="s">
        <v>23430</v>
      </c>
      <c r="B802">
        <f>SUBTOTAL(9,B801:B801)</f>
        <v>0.85471632500000005</v>
      </c>
    </row>
    <row r="803" spans="1:2" hidden="1" outlineLevel="2" x14ac:dyDescent="0.25">
      <c r="A803" t="s">
        <v>11074</v>
      </c>
      <c r="B803">
        <v>1.3622778000000004</v>
      </c>
    </row>
    <row r="804" spans="1:2" outlineLevel="1" collapsed="1" x14ac:dyDescent="0.25">
      <c r="A804" s="3" t="s">
        <v>23431</v>
      </c>
      <c r="B804">
        <f>SUBTOTAL(9,B803:B803)</f>
        <v>1.3622778000000004</v>
      </c>
    </row>
    <row r="805" spans="1:2" hidden="1" outlineLevel="2" x14ac:dyDescent="0.25">
      <c r="A805" t="s">
        <v>18612</v>
      </c>
      <c r="B805">
        <v>3.3211858500000004</v>
      </c>
    </row>
    <row r="806" spans="1:2" outlineLevel="1" collapsed="1" x14ac:dyDescent="0.25">
      <c r="A806" s="3" t="s">
        <v>23432</v>
      </c>
      <c r="B806">
        <f>SUBTOTAL(9,B805:B805)</f>
        <v>3.3211858500000004</v>
      </c>
    </row>
    <row r="807" spans="1:2" hidden="1" outlineLevel="2" x14ac:dyDescent="0.25">
      <c r="A807" t="s">
        <v>1016</v>
      </c>
      <c r="B807">
        <v>2.0644906500000002</v>
      </c>
    </row>
    <row r="808" spans="1:2" hidden="1" outlineLevel="2" x14ac:dyDescent="0.25">
      <c r="A808" t="s">
        <v>1016</v>
      </c>
      <c r="B808">
        <v>1.9362322750000003</v>
      </c>
    </row>
    <row r="809" spans="1:2" outlineLevel="1" collapsed="1" x14ac:dyDescent="0.25">
      <c r="A809" s="3" t="s">
        <v>23433</v>
      </c>
      <c r="B809">
        <f>SUBTOTAL(9,B807:B808)</f>
        <v>4.0007229250000007</v>
      </c>
    </row>
    <row r="810" spans="1:2" hidden="1" outlineLevel="2" x14ac:dyDescent="0.25">
      <c r="A810" t="s">
        <v>7373</v>
      </c>
      <c r="B810">
        <v>0.87068537500000009</v>
      </c>
    </row>
    <row r="811" spans="1:2" hidden="1" outlineLevel="2" x14ac:dyDescent="0.25">
      <c r="A811" t="s">
        <v>7373</v>
      </c>
      <c r="B811">
        <v>1.5697250750000002</v>
      </c>
    </row>
    <row r="812" spans="1:2" hidden="1" outlineLevel="2" x14ac:dyDescent="0.25">
      <c r="A812" t="s">
        <v>7373</v>
      </c>
      <c r="B812">
        <v>2.55896005</v>
      </c>
    </row>
    <row r="813" spans="1:2" hidden="1" outlineLevel="2" x14ac:dyDescent="0.25">
      <c r="A813" t="s">
        <v>7373</v>
      </c>
      <c r="B813">
        <v>0.77713632500000007</v>
      </c>
    </row>
    <row r="814" spans="1:2" outlineLevel="1" collapsed="1" x14ac:dyDescent="0.25">
      <c r="A814" s="3" t="s">
        <v>23434</v>
      </c>
      <c r="B814">
        <f>SUBTOTAL(9,B810:B813)</f>
        <v>5.7765068250000002</v>
      </c>
    </row>
    <row r="815" spans="1:2" hidden="1" outlineLevel="2" x14ac:dyDescent="0.25">
      <c r="A815" t="s">
        <v>888</v>
      </c>
      <c r="B815">
        <v>1.9267298500000003</v>
      </c>
    </row>
    <row r="816" spans="1:2" hidden="1" outlineLevel="2" x14ac:dyDescent="0.25">
      <c r="A816" t="s">
        <v>888</v>
      </c>
      <c r="B816">
        <v>2.5724376000000002</v>
      </c>
    </row>
    <row r="817" spans="1:2" hidden="1" outlineLevel="2" x14ac:dyDescent="0.25">
      <c r="A817" t="s">
        <v>888</v>
      </c>
      <c r="B817">
        <v>2.6871695500000001</v>
      </c>
    </row>
    <row r="818" spans="1:2" hidden="1" outlineLevel="2" x14ac:dyDescent="0.25">
      <c r="A818" t="s">
        <v>888</v>
      </c>
      <c r="B818">
        <v>0.54127025000000006</v>
      </c>
    </row>
    <row r="819" spans="1:2" hidden="1" outlineLevel="2" x14ac:dyDescent="0.25">
      <c r="A819" t="s">
        <v>888</v>
      </c>
      <c r="B819">
        <v>1.9940160250000001</v>
      </c>
    </row>
    <row r="820" spans="1:2" hidden="1" outlineLevel="2" x14ac:dyDescent="0.25">
      <c r="A820" t="s">
        <v>888</v>
      </c>
      <c r="B820">
        <v>1.0351037750000001</v>
      </c>
    </row>
    <row r="821" spans="1:2" hidden="1" outlineLevel="2" x14ac:dyDescent="0.25">
      <c r="A821" t="s">
        <v>888</v>
      </c>
      <c r="B821">
        <v>1.7176251250000001</v>
      </c>
    </row>
    <row r="822" spans="1:2" hidden="1" outlineLevel="2" x14ac:dyDescent="0.25">
      <c r="A822" t="s">
        <v>888</v>
      </c>
      <c r="B822">
        <v>1.7397270500000002</v>
      </c>
    </row>
    <row r="823" spans="1:2" hidden="1" outlineLevel="2" x14ac:dyDescent="0.25">
      <c r="A823" t="s">
        <v>888</v>
      </c>
      <c r="B823">
        <v>3.0697776500000002</v>
      </c>
    </row>
    <row r="824" spans="1:2" hidden="1" outlineLevel="2" x14ac:dyDescent="0.25">
      <c r="A824" t="s">
        <v>888</v>
      </c>
      <c r="B824">
        <v>1.4268752999999998</v>
      </c>
    </row>
    <row r="825" spans="1:2" hidden="1" outlineLevel="2" x14ac:dyDescent="0.25">
      <c r="A825" t="s">
        <v>888</v>
      </c>
      <c r="B825">
        <v>1.2463116999999999</v>
      </c>
    </row>
    <row r="826" spans="1:2" hidden="1" outlineLevel="2" x14ac:dyDescent="0.25">
      <c r="A826" t="s">
        <v>888</v>
      </c>
      <c r="B826">
        <v>1.023264725</v>
      </c>
    </row>
    <row r="827" spans="1:2" hidden="1" outlineLevel="2" x14ac:dyDescent="0.25">
      <c r="A827" t="s">
        <v>888</v>
      </c>
      <c r="B827">
        <v>0.48656892500000004</v>
      </c>
    </row>
    <row r="828" spans="1:2" hidden="1" outlineLevel="2" x14ac:dyDescent="0.25">
      <c r="A828" t="s">
        <v>888</v>
      </c>
      <c r="B828">
        <v>0.50952607500000002</v>
      </c>
    </row>
    <row r="829" spans="1:2" hidden="1" outlineLevel="2" x14ac:dyDescent="0.25">
      <c r="A829" t="s">
        <v>888</v>
      </c>
      <c r="B829">
        <v>2.0117219749999999</v>
      </c>
    </row>
    <row r="830" spans="1:2" hidden="1" outlineLevel="2" x14ac:dyDescent="0.25">
      <c r="A830" t="s">
        <v>888</v>
      </c>
      <c r="B830">
        <v>2.1434295749999999</v>
      </c>
    </row>
    <row r="831" spans="1:2" hidden="1" outlineLevel="2" x14ac:dyDescent="0.25">
      <c r="A831" t="s">
        <v>888</v>
      </c>
      <c r="B831">
        <v>1.4621693250000001</v>
      </c>
    </row>
    <row r="832" spans="1:2" hidden="1" outlineLevel="2" x14ac:dyDescent="0.25">
      <c r="A832" t="s">
        <v>888</v>
      </c>
      <c r="B832">
        <v>0.99083100000000002</v>
      </c>
    </row>
    <row r="833" spans="1:2" hidden="1" outlineLevel="2" x14ac:dyDescent="0.25">
      <c r="A833" t="s">
        <v>888</v>
      </c>
      <c r="B833">
        <v>1.9908760249999999</v>
      </c>
    </row>
    <row r="834" spans="1:2" hidden="1" outlineLevel="2" x14ac:dyDescent="0.25">
      <c r="A834" t="s">
        <v>888</v>
      </c>
      <c r="B834">
        <v>2.5504522500000002</v>
      </c>
    </row>
    <row r="835" spans="1:2" hidden="1" outlineLevel="2" x14ac:dyDescent="0.25">
      <c r="A835" t="s">
        <v>888</v>
      </c>
      <c r="B835">
        <v>3.39648905</v>
      </c>
    </row>
    <row r="836" spans="1:2" hidden="1" outlineLevel="2" x14ac:dyDescent="0.25">
      <c r="A836" t="s">
        <v>888</v>
      </c>
      <c r="B836">
        <v>1.2213197749999998</v>
      </c>
    </row>
    <row r="837" spans="1:2" hidden="1" outlineLevel="2" x14ac:dyDescent="0.25">
      <c r="A837" t="s">
        <v>888</v>
      </c>
      <c r="B837">
        <v>0.49732832500000002</v>
      </c>
    </row>
    <row r="838" spans="1:2" outlineLevel="1" collapsed="1" x14ac:dyDescent="0.25">
      <c r="A838" s="3" t="s">
        <v>23435</v>
      </c>
      <c r="B838">
        <f>SUBTOTAL(9,B815:B837)</f>
        <v>38.241020899999995</v>
      </c>
    </row>
    <row r="839" spans="1:2" hidden="1" outlineLevel="2" x14ac:dyDescent="0.25">
      <c r="A839" t="s">
        <v>15444</v>
      </c>
      <c r="B839">
        <v>2.1710940999999999</v>
      </c>
    </row>
    <row r="840" spans="1:2" outlineLevel="1" collapsed="1" x14ac:dyDescent="0.25">
      <c r="A840" s="3" t="s">
        <v>23436</v>
      </c>
      <c r="B840">
        <f>SUBTOTAL(9,B839:B839)</f>
        <v>2.1710940999999999</v>
      </c>
    </row>
    <row r="841" spans="1:2" hidden="1" outlineLevel="2" x14ac:dyDescent="0.25">
      <c r="A841" t="s">
        <v>6911</v>
      </c>
      <c r="B841">
        <v>3.529356575</v>
      </c>
    </row>
    <row r="842" spans="1:2" outlineLevel="1" collapsed="1" x14ac:dyDescent="0.25">
      <c r="A842" s="3" t="s">
        <v>23437</v>
      </c>
      <c r="B842">
        <f>SUBTOTAL(9,B841:B841)</f>
        <v>3.529356575</v>
      </c>
    </row>
    <row r="843" spans="1:2" hidden="1" outlineLevel="2" x14ac:dyDescent="0.25">
      <c r="A843" t="s">
        <v>4355</v>
      </c>
      <c r="B843">
        <v>2.6740747250000001</v>
      </c>
    </row>
    <row r="844" spans="1:2" hidden="1" outlineLevel="2" x14ac:dyDescent="0.25">
      <c r="A844" t="s">
        <v>4355</v>
      </c>
      <c r="B844">
        <v>3.7156978000000001</v>
      </c>
    </row>
    <row r="845" spans="1:2" hidden="1" outlineLevel="2" x14ac:dyDescent="0.25">
      <c r="A845" t="s">
        <v>4355</v>
      </c>
      <c r="B845">
        <v>3.0251655749999999</v>
      </c>
    </row>
    <row r="846" spans="1:2" hidden="1" outlineLevel="2" x14ac:dyDescent="0.25">
      <c r="A846" t="s">
        <v>4355</v>
      </c>
      <c r="B846">
        <v>1.763048725</v>
      </c>
    </row>
    <row r="847" spans="1:2" hidden="1" outlineLevel="2" x14ac:dyDescent="0.25">
      <c r="A847" t="s">
        <v>4355</v>
      </c>
      <c r="B847">
        <v>6.9229951750000005</v>
      </c>
    </row>
    <row r="848" spans="1:2" outlineLevel="1" collapsed="1" x14ac:dyDescent="0.25">
      <c r="A848" s="3" t="s">
        <v>23438</v>
      </c>
      <c r="B848">
        <f>SUBTOTAL(9,B843:B847)</f>
        <v>18.100982000000002</v>
      </c>
    </row>
    <row r="849" spans="1:2" hidden="1" outlineLevel="2" x14ac:dyDescent="0.25">
      <c r="A849" t="s">
        <v>18400</v>
      </c>
      <c r="B849">
        <v>0.77496427500000009</v>
      </c>
    </row>
    <row r="850" spans="1:2" outlineLevel="1" collapsed="1" x14ac:dyDescent="0.25">
      <c r="A850" s="3" t="s">
        <v>23439</v>
      </c>
      <c r="B850">
        <f>SUBTOTAL(9,B849:B849)</f>
        <v>0.77496427500000009</v>
      </c>
    </row>
    <row r="851" spans="1:2" hidden="1" outlineLevel="2" x14ac:dyDescent="0.25">
      <c r="A851" t="s">
        <v>2196</v>
      </c>
      <c r="B851">
        <v>1.5109191500000003</v>
      </c>
    </row>
    <row r="852" spans="1:2" hidden="1" outlineLevel="2" x14ac:dyDescent="0.25">
      <c r="A852" t="s">
        <v>2196</v>
      </c>
      <c r="B852">
        <v>5.6716289250000003</v>
      </c>
    </row>
    <row r="853" spans="1:2" hidden="1" outlineLevel="2" x14ac:dyDescent="0.25">
      <c r="A853" t="s">
        <v>2196</v>
      </c>
      <c r="B853">
        <v>1.1200409000000002</v>
      </c>
    </row>
    <row r="854" spans="1:2" outlineLevel="1" collapsed="1" x14ac:dyDescent="0.25">
      <c r="A854" s="3" t="s">
        <v>23440</v>
      </c>
      <c r="B854">
        <f>SUBTOTAL(9,B851:B853)</f>
        <v>8.3025889750000008</v>
      </c>
    </row>
    <row r="855" spans="1:2" hidden="1" outlineLevel="2" x14ac:dyDescent="0.25">
      <c r="A855" t="s">
        <v>9011</v>
      </c>
      <c r="B855">
        <v>2.3266679000000003</v>
      </c>
    </row>
    <row r="856" spans="1:2" outlineLevel="1" collapsed="1" x14ac:dyDescent="0.25">
      <c r="A856" s="3" t="s">
        <v>23441</v>
      </c>
      <c r="B856">
        <f>SUBTOTAL(9,B855:B855)</f>
        <v>2.3266679000000003</v>
      </c>
    </row>
    <row r="857" spans="1:2" hidden="1" outlineLevel="2" x14ac:dyDescent="0.25">
      <c r="A857" t="s">
        <v>11615</v>
      </c>
      <c r="B857">
        <v>2.588520275</v>
      </c>
    </row>
    <row r="858" spans="1:2" outlineLevel="1" collapsed="1" x14ac:dyDescent="0.25">
      <c r="A858" s="3" t="s">
        <v>23442</v>
      </c>
      <c r="B858">
        <f>SUBTOTAL(9,B857:B857)</f>
        <v>2.588520275</v>
      </c>
    </row>
    <row r="859" spans="1:2" hidden="1" outlineLevel="2" x14ac:dyDescent="0.25">
      <c r="A859" t="s">
        <v>343</v>
      </c>
      <c r="B859">
        <v>2.9472723250000006</v>
      </c>
    </row>
    <row r="860" spans="1:2" outlineLevel="1" collapsed="1" x14ac:dyDescent="0.25">
      <c r="A860" s="3" t="s">
        <v>23443</v>
      </c>
      <c r="B860">
        <f>SUBTOTAL(9,B859:B859)</f>
        <v>2.9472723250000006</v>
      </c>
    </row>
    <row r="861" spans="1:2" hidden="1" outlineLevel="2" x14ac:dyDescent="0.25">
      <c r="A861" t="s">
        <v>18842</v>
      </c>
      <c r="B861">
        <v>1.748733125</v>
      </c>
    </row>
    <row r="862" spans="1:2" outlineLevel="1" collapsed="1" x14ac:dyDescent="0.25">
      <c r="A862" s="3" t="s">
        <v>23444</v>
      </c>
      <c r="B862">
        <f>SUBTOTAL(9,B861:B861)</f>
        <v>1.748733125</v>
      </c>
    </row>
    <row r="863" spans="1:2" hidden="1" outlineLevel="2" x14ac:dyDescent="0.25">
      <c r="A863" t="s">
        <v>3110</v>
      </c>
      <c r="B863">
        <v>2.1015445000000001</v>
      </c>
    </row>
    <row r="864" spans="1:2" outlineLevel="1" collapsed="1" x14ac:dyDescent="0.25">
      <c r="A864" s="3" t="s">
        <v>23445</v>
      </c>
      <c r="B864">
        <f>SUBTOTAL(9,B863:B863)</f>
        <v>2.1015445000000001</v>
      </c>
    </row>
    <row r="865" spans="1:2" hidden="1" outlineLevel="2" x14ac:dyDescent="0.25">
      <c r="A865" t="s">
        <v>2742</v>
      </c>
      <c r="B865">
        <v>2.2114996250000001</v>
      </c>
    </row>
    <row r="866" spans="1:2" outlineLevel="1" collapsed="1" x14ac:dyDescent="0.25">
      <c r="A866" s="3" t="s">
        <v>23446</v>
      </c>
      <c r="B866">
        <f>SUBTOTAL(9,B865:B865)</f>
        <v>2.2114996250000001</v>
      </c>
    </row>
    <row r="867" spans="1:2" hidden="1" outlineLevel="2" x14ac:dyDescent="0.25">
      <c r="A867" t="s">
        <v>490</v>
      </c>
      <c r="B867">
        <v>1.3854199500000002</v>
      </c>
    </row>
    <row r="868" spans="1:2" hidden="1" outlineLevel="2" x14ac:dyDescent="0.25">
      <c r="A868" t="s">
        <v>490</v>
      </c>
      <c r="B868">
        <v>3.4590977500000002</v>
      </c>
    </row>
    <row r="869" spans="1:2" hidden="1" outlineLevel="2" x14ac:dyDescent="0.25">
      <c r="A869" t="s">
        <v>490</v>
      </c>
      <c r="B869">
        <v>1.8885106750000002</v>
      </c>
    </row>
    <row r="870" spans="1:2" hidden="1" outlineLevel="2" x14ac:dyDescent="0.25">
      <c r="A870" t="s">
        <v>490</v>
      </c>
      <c r="B870">
        <v>1.248315125</v>
      </c>
    </row>
    <row r="871" spans="1:2" hidden="1" outlineLevel="2" x14ac:dyDescent="0.25">
      <c r="A871" t="s">
        <v>490</v>
      </c>
      <c r="B871">
        <v>3.3074618000000005</v>
      </c>
    </row>
    <row r="872" spans="1:2" hidden="1" outlineLevel="2" x14ac:dyDescent="0.25">
      <c r="A872" t="s">
        <v>490</v>
      </c>
      <c r="B872">
        <v>1.2458219750000001</v>
      </c>
    </row>
    <row r="873" spans="1:2" hidden="1" outlineLevel="2" x14ac:dyDescent="0.25">
      <c r="A873" t="s">
        <v>490</v>
      </c>
      <c r="B873">
        <v>1.6909557500000001</v>
      </c>
    </row>
    <row r="874" spans="1:2" hidden="1" outlineLevel="2" x14ac:dyDescent="0.25">
      <c r="A874" t="s">
        <v>490</v>
      </c>
      <c r="B874">
        <v>3.0353049749999998</v>
      </c>
    </row>
    <row r="875" spans="1:2" hidden="1" outlineLevel="2" x14ac:dyDescent="0.25">
      <c r="A875" t="s">
        <v>490</v>
      </c>
      <c r="B875">
        <v>2.1130192750000001</v>
      </c>
    </row>
    <row r="876" spans="1:2" hidden="1" outlineLevel="2" x14ac:dyDescent="0.25">
      <c r="A876" t="s">
        <v>490</v>
      </c>
      <c r="B876">
        <v>1.1380384000000001</v>
      </c>
    </row>
    <row r="877" spans="1:2" hidden="1" outlineLevel="2" x14ac:dyDescent="0.25">
      <c r="A877" t="s">
        <v>490</v>
      </c>
      <c r="B877">
        <v>4.6889229000000006</v>
      </c>
    </row>
    <row r="878" spans="1:2" hidden="1" outlineLevel="2" x14ac:dyDescent="0.25">
      <c r="A878" t="s">
        <v>490</v>
      </c>
      <c r="B878">
        <v>1.8490969750000001</v>
      </c>
    </row>
    <row r="879" spans="1:2" hidden="1" outlineLevel="2" x14ac:dyDescent="0.25">
      <c r="A879" t="s">
        <v>490</v>
      </c>
      <c r="B879">
        <v>1.413828275</v>
      </c>
    </row>
    <row r="880" spans="1:2" outlineLevel="1" collapsed="1" x14ac:dyDescent="0.25">
      <c r="A880" s="3" t="s">
        <v>23447</v>
      </c>
      <c r="B880">
        <f>SUBTOTAL(9,B867:B879)</f>
        <v>28.463793825000003</v>
      </c>
    </row>
    <row r="881" spans="1:2" hidden="1" outlineLevel="2" x14ac:dyDescent="0.25">
      <c r="A881" t="s">
        <v>9719</v>
      </c>
      <c r="B881">
        <v>0.60347590000000007</v>
      </c>
    </row>
    <row r="882" spans="1:2" hidden="1" outlineLevel="2" x14ac:dyDescent="0.25">
      <c r="A882" t="s">
        <v>9719</v>
      </c>
      <c r="B882">
        <v>0.31934762500000002</v>
      </c>
    </row>
    <row r="883" spans="1:2" outlineLevel="1" collapsed="1" x14ac:dyDescent="0.25">
      <c r="A883" s="3" t="s">
        <v>23448</v>
      </c>
      <c r="B883">
        <f>SUBTOTAL(9,B881:B882)</f>
        <v>0.92282352500000009</v>
      </c>
    </row>
    <row r="884" spans="1:2" hidden="1" outlineLevel="2" x14ac:dyDescent="0.25">
      <c r="A884" t="s">
        <v>10092</v>
      </c>
      <c r="B884">
        <v>0.80417300000000003</v>
      </c>
    </row>
    <row r="885" spans="1:2" outlineLevel="1" collapsed="1" x14ac:dyDescent="0.25">
      <c r="A885" s="3" t="s">
        <v>23449</v>
      </c>
      <c r="B885">
        <f>SUBTOTAL(9,B884:B884)</f>
        <v>0.80417300000000003</v>
      </c>
    </row>
    <row r="886" spans="1:2" hidden="1" outlineLevel="2" x14ac:dyDescent="0.25">
      <c r="A886" t="s">
        <v>57</v>
      </c>
      <c r="B886">
        <v>1.14995545</v>
      </c>
    </row>
    <row r="887" spans="1:2" hidden="1" outlineLevel="2" x14ac:dyDescent="0.25">
      <c r="A887" t="s">
        <v>57</v>
      </c>
      <c r="B887">
        <v>1.1796632999999999</v>
      </c>
    </row>
    <row r="888" spans="1:2" hidden="1" outlineLevel="2" x14ac:dyDescent="0.25">
      <c r="A888" t="s">
        <v>57</v>
      </c>
      <c r="B888">
        <v>0.24672540000000004</v>
      </c>
    </row>
    <row r="889" spans="1:2" hidden="1" outlineLevel="2" x14ac:dyDescent="0.25">
      <c r="A889" t="s">
        <v>57</v>
      </c>
      <c r="B889">
        <v>1.6543251500000002</v>
      </c>
    </row>
    <row r="890" spans="1:2" hidden="1" outlineLevel="2" x14ac:dyDescent="0.25">
      <c r="A890" t="s">
        <v>57</v>
      </c>
      <c r="B890">
        <v>1.7276591000000001</v>
      </c>
    </row>
    <row r="891" spans="1:2" hidden="1" outlineLevel="2" x14ac:dyDescent="0.25">
      <c r="A891" t="s">
        <v>57</v>
      </c>
      <c r="B891">
        <v>1.5007729750000003</v>
      </c>
    </row>
    <row r="892" spans="1:2" hidden="1" outlineLevel="2" x14ac:dyDescent="0.25">
      <c r="A892" t="s">
        <v>57</v>
      </c>
      <c r="B892">
        <v>2.0374551250000001</v>
      </c>
    </row>
    <row r="893" spans="1:2" hidden="1" outlineLevel="2" x14ac:dyDescent="0.25">
      <c r="A893" t="s">
        <v>57</v>
      </c>
      <c r="B893">
        <v>2.0466287750000003</v>
      </c>
    </row>
    <row r="894" spans="1:2" hidden="1" outlineLevel="2" x14ac:dyDescent="0.25">
      <c r="A894" t="s">
        <v>57</v>
      </c>
      <c r="B894">
        <v>0.686335625</v>
      </c>
    </row>
    <row r="895" spans="1:2" hidden="1" outlineLevel="2" x14ac:dyDescent="0.25">
      <c r="A895" t="s">
        <v>57</v>
      </c>
      <c r="B895">
        <v>3.2282436750000003</v>
      </c>
    </row>
    <row r="896" spans="1:2" hidden="1" outlineLevel="2" x14ac:dyDescent="0.25">
      <c r="A896" t="s">
        <v>57</v>
      </c>
      <c r="B896">
        <v>0.52140484999999992</v>
      </c>
    </row>
    <row r="897" spans="1:2" outlineLevel="1" collapsed="1" x14ac:dyDescent="0.25">
      <c r="A897" s="3" t="s">
        <v>23450</v>
      </c>
      <c r="B897">
        <f>SUBTOTAL(9,B886:B896)</f>
        <v>15.979169425</v>
      </c>
    </row>
    <row r="898" spans="1:2" hidden="1" outlineLevel="2" x14ac:dyDescent="0.25">
      <c r="A898" t="s">
        <v>20484</v>
      </c>
      <c r="B898">
        <v>1.4326955749999999</v>
      </c>
    </row>
    <row r="899" spans="1:2" outlineLevel="1" collapsed="1" x14ac:dyDescent="0.25">
      <c r="A899" s="3" t="s">
        <v>23451</v>
      </c>
      <c r="B899">
        <f>SUBTOTAL(9,B898:B898)</f>
        <v>1.4326955749999999</v>
      </c>
    </row>
    <row r="900" spans="1:2" hidden="1" outlineLevel="2" x14ac:dyDescent="0.25">
      <c r="A900" t="s">
        <v>19910</v>
      </c>
      <c r="B900">
        <v>2.1113667500000002</v>
      </c>
    </row>
    <row r="901" spans="1:2" outlineLevel="1" collapsed="1" x14ac:dyDescent="0.25">
      <c r="A901" s="3" t="s">
        <v>23452</v>
      </c>
      <c r="B901">
        <f>SUBTOTAL(9,B900:B900)</f>
        <v>2.1113667500000002</v>
      </c>
    </row>
    <row r="902" spans="1:2" hidden="1" outlineLevel="2" x14ac:dyDescent="0.25">
      <c r="A902" t="s">
        <v>2626</v>
      </c>
      <c r="B902">
        <v>1.65398095</v>
      </c>
    </row>
    <row r="903" spans="1:2" outlineLevel="1" collapsed="1" x14ac:dyDescent="0.25">
      <c r="A903" s="3" t="s">
        <v>23453</v>
      </c>
      <c r="B903">
        <f>SUBTOTAL(9,B902:B902)</f>
        <v>1.65398095</v>
      </c>
    </row>
    <row r="904" spans="1:2" hidden="1" outlineLevel="2" x14ac:dyDescent="0.25">
      <c r="A904" t="s">
        <v>13327</v>
      </c>
      <c r="B904">
        <v>1.0681826750000001</v>
      </c>
    </row>
    <row r="905" spans="1:2" hidden="1" outlineLevel="2" x14ac:dyDescent="0.25">
      <c r="A905" t="s">
        <v>13327</v>
      </c>
      <c r="B905">
        <v>3.2274140500000001</v>
      </c>
    </row>
    <row r="906" spans="1:2" outlineLevel="1" collapsed="1" x14ac:dyDescent="0.25">
      <c r="A906" s="3" t="s">
        <v>23454</v>
      </c>
      <c r="B906">
        <f>SUBTOTAL(9,B904:B905)</f>
        <v>4.2955967250000002</v>
      </c>
    </row>
    <row r="907" spans="1:2" hidden="1" outlineLevel="2" x14ac:dyDescent="0.25">
      <c r="A907" t="s">
        <v>6841</v>
      </c>
      <c r="B907">
        <v>1.6788594500000003</v>
      </c>
    </row>
    <row r="908" spans="1:2" hidden="1" outlineLevel="2" x14ac:dyDescent="0.25">
      <c r="A908" t="s">
        <v>6841</v>
      </c>
      <c r="B908">
        <v>2.7123676250000006</v>
      </c>
    </row>
    <row r="909" spans="1:2" hidden="1" outlineLevel="2" x14ac:dyDescent="0.25">
      <c r="A909" t="s">
        <v>6841</v>
      </c>
      <c r="B909">
        <v>2.6837113500000003</v>
      </c>
    </row>
    <row r="910" spans="1:2" outlineLevel="1" collapsed="1" x14ac:dyDescent="0.25">
      <c r="A910" s="3" t="s">
        <v>23455</v>
      </c>
      <c r="B910">
        <f>SUBTOTAL(9,B907:B909)</f>
        <v>7.0749384250000009</v>
      </c>
    </row>
    <row r="911" spans="1:2" hidden="1" outlineLevel="2" x14ac:dyDescent="0.25">
      <c r="A911" t="s">
        <v>1750</v>
      </c>
      <c r="B911">
        <v>1.3563349250000001</v>
      </c>
    </row>
    <row r="912" spans="1:2" outlineLevel="1" collapsed="1" x14ac:dyDescent="0.25">
      <c r="A912" s="3" t="s">
        <v>23456</v>
      </c>
      <c r="B912">
        <f>SUBTOTAL(9,B911:B911)</f>
        <v>1.3563349250000001</v>
      </c>
    </row>
    <row r="913" spans="1:2" hidden="1" outlineLevel="2" x14ac:dyDescent="0.25">
      <c r="A913" t="s">
        <v>10513</v>
      </c>
      <c r="B913">
        <v>0.46222675000000002</v>
      </c>
    </row>
    <row r="914" spans="1:2" outlineLevel="1" collapsed="1" x14ac:dyDescent="0.25">
      <c r="A914" s="3" t="s">
        <v>23457</v>
      </c>
      <c r="B914">
        <f>SUBTOTAL(9,B913:B913)</f>
        <v>0.46222675000000002</v>
      </c>
    </row>
    <row r="915" spans="1:2" hidden="1" outlineLevel="2" x14ac:dyDescent="0.25">
      <c r="A915" t="s">
        <v>11411</v>
      </c>
      <c r="B915">
        <v>1.4639164500000001</v>
      </c>
    </row>
    <row r="916" spans="1:2" outlineLevel="1" collapsed="1" x14ac:dyDescent="0.25">
      <c r="A916" s="3" t="s">
        <v>23458</v>
      </c>
      <c r="B916">
        <f>SUBTOTAL(9,B915:B915)</f>
        <v>1.4639164500000001</v>
      </c>
    </row>
    <row r="917" spans="1:2" hidden="1" outlineLevel="2" x14ac:dyDescent="0.25">
      <c r="A917" t="s">
        <v>20682</v>
      </c>
      <c r="B917">
        <v>3.1376184999999994</v>
      </c>
    </row>
    <row r="918" spans="1:2" hidden="1" outlineLevel="2" x14ac:dyDescent="0.25">
      <c r="A918" t="s">
        <v>20682</v>
      </c>
      <c r="B918">
        <v>1.9203676500000002</v>
      </c>
    </row>
    <row r="919" spans="1:2" hidden="1" outlineLevel="2" x14ac:dyDescent="0.25">
      <c r="A919" t="s">
        <v>20682</v>
      </c>
      <c r="B919">
        <v>3.2137814250000005</v>
      </c>
    </row>
    <row r="920" spans="1:2" hidden="1" outlineLevel="2" x14ac:dyDescent="0.25">
      <c r="A920" t="s">
        <v>20682</v>
      </c>
      <c r="B920">
        <v>0.75744895000000001</v>
      </c>
    </row>
    <row r="921" spans="1:2" hidden="1" outlineLevel="2" x14ac:dyDescent="0.25">
      <c r="A921" t="s">
        <v>20682</v>
      </c>
      <c r="B921">
        <v>2.1834833000000002</v>
      </c>
    </row>
    <row r="922" spans="1:2" hidden="1" outlineLevel="2" x14ac:dyDescent="0.25">
      <c r="A922" t="s">
        <v>20682</v>
      </c>
      <c r="B922">
        <v>3.36781855</v>
      </c>
    </row>
    <row r="923" spans="1:2" hidden="1" outlineLevel="2" x14ac:dyDescent="0.25">
      <c r="A923" t="s">
        <v>20682</v>
      </c>
      <c r="B923">
        <v>2.7023878750000003</v>
      </c>
    </row>
    <row r="924" spans="1:2" hidden="1" outlineLevel="2" x14ac:dyDescent="0.25">
      <c r="A924" t="s">
        <v>20682</v>
      </c>
      <c r="B924">
        <v>1.4048499749999999</v>
      </c>
    </row>
    <row r="925" spans="1:2" hidden="1" outlineLevel="2" x14ac:dyDescent="0.25">
      <c r="A925" t="s">
        <v>20682</v>
      </c>
      <c r="B925">
        <v>2.3499135500000001</v>
      </c>
    </row>
    <row r="926" spans="1:2" outlineLevel="1" collapsed="1" x14ac:dyDescent="0.25">
      <c r="A926" s="3" t="s">
        <v>23459</v>
      </c>
      <c r="B926">
        <f>SUBTOTAL(9,B917:B925)</f>
        <v>21.037669775000001</v>
      </c>
    </row>
    <row r="927" spans="1:2" hidden="1" outlineLevel="2" x14ac:dyDescent="0.25">
      <c r="A927" t="s">
        <v>12664</v>
      </c>
      <c r="B927">
        <v>1.593750225</v>
      </c>
    </row>
    <row r="928" spans="1:2" outlineLevel="1" collapsed="1" x14ac:dyDescent="0.25">
      <c r="A928" s="3" t="s">
        <v>23460</v>
      </c>
      <c r="B928">
        <f>SUBTOTAL(9,B927:B927)</f>
        <v>1.593750225</v>
      </c>
    </row>
    <row r="929" spans="1:2" hidden="1" outlineLevel="2" x14ac:dyDescent="0.25">
      <c r="A929" t="s">
        <v>12592</v>
      </c>
      <c r="B929">
        <v>0.95924425000000013</v>
      </c>
    </row>
    <row r="930" spans="1:2" outlineLevel="1" collapsed="1" x14ac:dyDescent="0.25">
      <c r="A930" s="3" t="s">
        <v>23461</v>
      </c>
      <c r="B930">
        <f>SUBTOTAL(9,B929:B929)</f>
        <v>0.95924425000000013</v>
      </c>
    </row>
    <row r="931" spans="1:2" hidden="1" outlineLevel="2" x14ac:dyDescent="0.25">
      <c r="A931" t="s">
        <v>15120</v>
      </c>
      <c r="B931">
        <v>0.27858525000000001</v>
      </c>
    </row>
    <row r="932" spans="1:2" outlineLevel="1" collapsed="1" x14ac:dyDescent="0.25">
      <c r="A932" s="3" t="s">
        <v>23462</v>
      </c>
      <c r="B932">
        <f>SUBTOTAL(9,B931:B931)</f>
        <v>0.27858525000000001</v>
      </c>
    </row>
    <row r="933" spans="1:2" hidden="1" outlineLevel="2" x14ac:dyDescent="0.25">
      <c r="A933" t="s">
        <v>8098</v>
      </c>
      <c r="B933">
        <v>-0.19171867499999984</v>
      </c>
    </row>
    <row r="934" spans="1:2" outlineLevel="1" collapsed="1" x14ac:dyDescent="0.25">
      <c r="A934" s="3" t="s">
        <v>23463</v>
      </c>
      <c r="B934">
        <f>SUBTOTAL(9,B933:B933)</f>
        <v>-0.19171867499999984</v>
      </c>
    </row>
    <row r="935" spans="1:2" hidden="1" outlineLevel="2" x14ac:dyDescent="0.25">
      <c r="A935" t="s">
        <v>10237</v>
      </c>
      <c r="B935">
        <v>2.0121139250000004</v>
      </c>
    </row>
    <row r="936" spans="1:2" hidden="1" outlineLevel="2" x14ac:dyDescent="0.25">
      <c r="A936" t="s">
        <v>10237</v>
      </c>
      <c r="B936">
        <v>11.756497099999999</v>
      </c>
    </row>
    <row r="937" spans="1:2" outlineLevel="1" collapsed="1" x14ac:dyDescent="0.25">
      <c r="A937" s="3" t="s">
        <v>23464</v>
      </c>
      <c r="B937">
        <f>SUBTOTAL(9,B935:B936)</f>
        <v>13.768611024999998</v>
      </c>
    </row>
    <row r="938" spans="1:2" hidden="1" outlineLevel="2" x14ac:dyDescent="0.25">
      <c r="A938" t="s">
        <v>13072</v>
      </c>
      <c r="B938">
        <v>2.5959909000000003</v>
      </c>
    </row>
    <row r="939" spans="1:2" outlineLevel="1" collapsed="1" x14ac:dyDescent="0.25">
      <c r="A939" s="3" t="s">
        <v>23465</v>
      </c>
      <c r="B939">
        <f>SUBTOTAL(9,B938:B938)</f>
        <v>2.5959909000000003</v>
      </c>
    </row>
    <row r="940" spans="1:2" hidden="1" outlineLevel="2" x14ac:dyDescent="0.25">
      <c r="A940" t="s">
        <v>1386</v>
      </c>
      <c r="B940">
        <v>2.27987495</v>
      </c>
    </row>
    <row r="941" spans="1:2" outlineLevel="1" collapsed="1" x14ac:dyDescent="0.25">
      <c r="A941" s="3" t="s">
        <v>23466</v>
      </c>
      <c r="B941">
        <f>SUBTOTAL(9,B940:B940)</f>
        <v>2.27987495</v>
      </c>
    </row>
    <row r="942" spans="1:2" hidden="1" outlineLevel="2" x14ac:dyDescent="0.25">
      <c r="A942" t="s">
        <v>12062</v>
      </c>
      <c r="B942">
        <v>1.3868346750000002</v>
      </c>
    </row>
    <row r="943" spans="1:2" outlineLevel="1" collapsed="1" x14ac:dyDescent="0.25">
      <c r="A943" s="3" t="s">
        <v>23467</v>
      </c>
      <c r="B943">
        <f>SUBTOTAL(9,B942:B942)</f>
        <v>1.3868346750000002</v>
      </c>
    </row>
    <row r="944" spans="1:2" hidden="1" outlineLevel="2" x14ac:dyDescent="0.25">
      <c r="A944" t="s">
        <v>20383</v>
      </c>
      <c r="B944">
        <v>4.9520921500000004</v>
      </c>
    </row>
    <row r="945" spans="1:2" outlineLevel="1" collapsed="1" x14ac:dyDescent="0.25">
      <c r="A945" s="3" t="s">
        <v>23468</v>
      </c>
      <c r="B945">
        <f>SUBTOTAL(9,B944:B944)</f>
        <v>4.9520921500000004</v>
      </c>
    </row>
    <row r="946" spans="1:2" hidden="1" outlineLevel="2" x14ac:dyDescent="0.25">
      <c r="A946" t="s">
        <v>20570</v>
      </c>
      <c r="B946">
        <v>0.37983217500000005</v>
      </c>
    </row>
    <row r="947" spans="1:2" outlineLevel="1" collapsed="1" x14ac:dyDescent="0.25">
      <c r="A947" s="3" t="s">
        <v>23469</v>
      </c>
      <c r="B947">
        <f>SUBTOTAL(9,B946:B946)</f>
        <v>0.37983217500000005</v>
      </c>
    </row>
    <row r="948" spans="1:2" hidden="1" outlineLevel="2" x14ac:dyDescent="0.25">
      <c r="A948" t="s">
        <v>1957</v>
      </c>
      <c r="B948">
        <v>0.19595252500000004</v>
      </c>
    </row>
    <row r="949" spans="1:2" hidden="1" outlineLevel="2" x14ac:dyDescent="0.25">
      <c r="A949" t="s">
        <v>1957</v>
      </c>
      <c r="B949">
        <v>0.29652197499999999</v>
      </c>
    </row>
    <row r="950" spans="1:2" hidden="1" outlineLevel="2" x14ac:dyDescent="0.25">
      <c r="A950" t="s">
        <v>1957</v>
      </c>
      <c r="B950">
        <v>0.24524535000000003</v>
      </c>
    </row>
    <row r="951" spans="1:2" hidden="1" outlineLevel="2" x14ac:dyDescent="0.25">
      <c r="A951" t="s">
        <v>1957</v>
      </c>
      <c r="B951">
        <v>1.8825411250000001</v>
      </c>
    </row>
    <row r="952" spans="1:2" outlineLevel="1" collapsed="1" x14ac:dyDescent="0.25">
      <c r="A952" s="3" t="s">
        <v>23470</v>
      </c>
      <c r="B952">
        <f>SUBTOTAL(9,B948:B951)</f>
        <v>2.6202609750000003</v>
      </c>
    </row>
    <row r="953" spans="1:2" hidden="1" outlineLevel="2" x14ac:dyDescent="0.25">
      <c r="A953" t="s">
        <v>11496</v>
      </c>
      <c r="B953">
        <v>2.4068276499999999</v>
      </c>
    </row>
    <row r="954" spans="1:2" outlineLevel="1" collapsed="1" x14ac:dyDescent="0.25">
      <c r="A954" s="3" t="s">
        <v>23471</v>
      </c>
      <c r="B954">
        <f>SUBTOTAL(9,B953:B953)</f>
        <v>2.4068276499999999</v>
      </c>
    </row>
    <row r="955" spans="1:2" hidden="1" outlineLevel="2" x14ac:dyDescent="0.25">
      <c r="A955" t="s">
        <v>12305</v>
      </c>
      <c r="B955">
        <v>0.57310507499999996</v>
      </c>
    </row>
    <row r="956" spans="1:2" outlineLevel="1" collapsed="1" x14ac:dyDescent="0.25">
      <c r="A956" s="3" t="s">
        <v>23472</v>
      </c>
      <c r="B956">
        <f>SUBTOTAL(9,B955:B955)</f>
        <v>0.57310507499999996</v>
      </c>
    </row>
    <row r="957" spans="1:2" hidden="1" outlineLevel="2" x14ac:dyDescent="0.25">
      <c r="A957" t="s">
        <v>11814</v>
      </c>
      <c r="B957">
        <v>2.6531177499999998</v>
      </c>
    </row>
    <row r="958" spans="1:2" hidden="1" outlineLevel="2" x14ac:dyDescent="0.25">
      <c r="A958" t="s">
        <v>11814</v>
      </c>
      <c r="B958">
        <v>2.4809883250000007</v>
      </c>
    </row>
    <row r="959" spans="1:2" outlineLevel="1" collapsed="1" x14ac:dyDescent="0.25">
      <c r="A959" s="3" t="s">
        <v>23473</v>
      </c>
      <c r="B959">
        <f>SUBTOTAL(9,B957:B958)</f>
        <v>5.134106075</v>
      </c>
    </row>
    <row r="960" spans="1:2" hidden="1" outlineLevel="2" x14ac:dyDescent="0.25">
      <c r="A960" t="s">
        <v>17428</v>
      </c>
      <c r="B960">
        <v>0.27423397500000002</v>
      </c>
    </row>
    <row r="961" spans="1:2" outlineLevel="1" collapsed="1" x14ac:dyDescent="0.25">
      <c r="A961" s="3" t="s">
        <v>23474</v>
      </c>
      <c r="B961">
        <f>SUBTOTAL(9,B960:B960)</f>
        <v>0.27423397500000002</v>
      </c>
    </row>
    <row r="962" spans="1:2" hidden="1" outlineLevel="2" x14ac:dyDescent="0.25">
      <c r="A962" t="s">
        <v>689</v>
      </c>
      <c r="B962">
        <v>0.89584720000000007</v>
      </c>
    </row>
    <row r="963" spans="1:2" hidden="1" outlineLevel="2" x14ac:dyDescent="0.25">
      <c r="A963" t="s">
        <v>689</v>
      </c>
      <c r="B963">
        <v>0.84154825000000011</v>
      </c>
    </row>
    <row r="964" spans="1:2" hidden="1" outlineLevel="2" x14ac:dyDescent="0.25">
      <c r="A964" t="s">
        <v>689</v>
      </c>
      <c r="B964">
        <v>0.57068110000000005</v>
      </c>
    </row>
    <row r="965" spans="1:2" hidden="1" outlineLevel="2" x14ac:dyDescent="0.25">
      <c r="A965" t="s">
        <v>689</v>
      </c>
      <c r="B965">
        <v>1.3105669500000001</v>
      </c>
    </row>
    <row r="966" spans="1:2" hidden="1" outlineLevel="2" x14ac:dyDescent="0.25">
      <c r="A966" t="s">
        <v>689</v>
      </c>
      <c r="B966">
        <v>0.73068460000000013</v>
      </c>
    </row>
    <row r="967" spans="1:2" hidden="1" outlineLevel="2" x14ac:dyDescent="0.25">
      <c r="A967" t="s">
        <v>689</v>
      </c>
      <c r="B967">
        <v>0.47032145000000003</v>
      </c>
    </row>
    <row r="968" spans="1:2" hidden="1" outlineLevel="2" x14ac:dyDescent="0.25">
      <c r="A968" t="s">
        <v>689</v>
      </c>
      <c r="B968">
        <v>0.53073080000000006</v>
      </c>
    </row>
    <row r="969" spans="1:2" hidden="1" outlineLevel="2" x14ac:dyDescent="0.25">
      <c r="A969" t="s">
        <v>689</v>
      </c>
      <c r="B969">
        <v>1.4667230500000004</v>
      </c>
    </row>
    <row r="970" spans="1:2" hidden="1" outlineLevel="2" x14ac:dyDescent="0.25">
      <c r="A970" t="s">
        <v>689</v>
      </c>
      <c r="B970">
        <v>1.47551045</v>
      </c>
    </row>
    <row r="971" spans="1:2" hidden="1" outlineLevel="2" x14ac:dyDescent="0.25">
      <c r="A971" t="s">
        <v>689</v>
      </c>
      <c r="B971">
        <v>3.8321325500000007</v>
      </c>
    </row>
    <row r="972" spans="1:2" hidden="1" outlineLevel="2" x14ac:dyDescent="0.25">
      <c r="A972" t="s">
        <v>689</v>
      </c>
      <c r="B972">
        <v>0.43287980000000004</v>
      </c>
    </row>
    <row r="973" spans="1:2" outlineLevel="1" collapsed="1" x14ac:dyDescent="0.25">
      <c r="A973" s="3" t="s">
        <v>23475</v>
      </c>
      <c r="B973">
        <f>SUBTOTAL(9,B962:B972)</f>
        <v>12.557626200000001</v>
      </c>
    </row>
    <row r="974" spans="1:2" hidden="1" outlineLevel="2" x14ac:dyDescent="0.25">
      <c r="A974" t="s">
        <v>2336</v>
      </c>
      <c r="B974">
        <v>1.524769525</v>
      </c>
    </row>
    <row r="975" spans="1:2" hidden="1" outlineLevel="2" x14ac:dyDescent="0.25">
      <c r="A975" t="s">
        <v>2336</v>
      </c>
      <c r="B975">
        <v>0.73020142500000018</v>
      </c>
    </row>
    <row r="976" spans="1:2" hidden="1" outlineLevel="2" x14ac:dyDescent="0.25">
      <c r="A976" t="s">
        <v>2336</v>
      </c>
      <c r="B976">
        <v>0.6602787750000001</v>
      </c>
    </row>
    <row r="977" spans="1:2" outlineLevel="1" collapsed="1" x14ac:dyDescent="0.25">
      <c r="A977" s="3" t="s">
        <v>23476</v>
      </c>
      <c r="B977">
        <f>SUBTOTAL(9,B974:B976)</f>
        <v>2.9152497250000002</v>
      </c>
    </row>
    <row r="978" spans="1:2" hidden="1" outlineLevel="2" x14ac:dyDescent="0.25">
      <c r="A978" t="s">
        <v>20646</v>
      </c>
      <c r="B978">
        <v>1.11235515</v>
      </c>
    </row>
    <row r="979" spans="1:2" outlineLevel="1" collapsed="1" x14ac:dyDescent="0.25">
      <c r="A979" s="3" t="s">
        <v>23477</v>
      </c>
      <c r="B979">
        <f>SUBTOTAL(9,B978:B978)</f>
        <v>1.11235515</v>
      </c>
    </row>
    <row r="980" spans="1:2" hidden="1" outlineLevel="2" x14ac:dyDescent="0.25">
      <c r="A980" t="s">
        <v>6813</v>
      </c>
      <c r="B980">
        <v>1.1380269249999999</v>
      </c>
    </row>
    <row r="981" spans="1:2" outlineLevel="1" collapsed="1" x14ac:dyDescent="0.25">
      <c r="A981" s="3" t="s">
        <v>23478</v>
      </c>
      <c r="B981">
        <f>SUBTOTAL(9,B980:B980)</f>
        <v>1.1380269249999999</v>
      </c>
    </row>
    <row r="982" spans="1:2" hidden="1" outlineLevel="2" x14ac:dyDescent="0.25">
      <c r="A982" t="s">
        <v>9327</v>
      </c>
      <c r="B982">
        <v>1.4200317499999997</v>
      </c>
    </row>
    <row r="983" spans="1:2" hidden="1" outlineLevel="2" x14ac:dyDescent="0.25">
      <c r="A983" t="s">
        <v>9327</v>
      </c>
      <c r="B983">
        <v>3.2313301749999996</v>
      </c>
    </row>
    <row r="984" spans="1:2" hidden="1" outlineLevel="2" x14ac:dyDescent="0.25">
      <c r="A984" t="s">
        <v>9327</v>
      </c>
      <c r="B984">
        <v>1.5254730000000003</v>
      </c>
    </row>
    <row r="985" spans="1:2" outlineLevel="1" collapsed="1" x14ac:dyDescent="0.25">
      <c r="A985" s="3" t="s">
        <v>23479</v>
      </c>
      <c r="B985">
        <f>SUBTOTAL(9,B982:B984)</f>
        <v>6.1768349249999996</v>
      </c>
    </row>
    <row r="986" spans="1:2" hidden="1" outlineLevel="2" x14ac:dyDescent="0.25">
      <c r="A986" t="s">
        <v>9414</v>
      </c>
      <c r="B986">
        <v>1.1951358750000001</v>
      </c>
    </row>
    <row r="987" spans="1:2" hidden="1" outlineLevel="2" x14ac:dyDescent="0.25">
      <c r="A987" t="s">
        <v>9414</v>
      </c>
      <c r="B987">
        <v>1.693644175</v>
      </c>
    </row>
    <row r="988" spans="1:2" hidden="1" outlineLevel="2" x14ac:dyDescent="0.25">
      <c r="A988" t="s">
        <v>9414</v>
      </c>
      <c r="B988">
        <v>1.494062</v>
      </c>
    </row>
    <row r="989" spans="1:2" outlineLevel="1" collapsed="1" x14ac:dyDescent="0.25">
      <c r="A989" s="3" t="s">
        <v>23480</v>
      </c>
      <c r="B989">
        <f>SUBTOTAL(9,B986:B988)</f>
        <v>4.3828420500000007</v>
      </c>
    </row>
    <row r="990" spans="1:2" hidden="1" outlineLevel="2" x14ac:dyDescent="0.25">
      <c r="A990" t="s">
        <v>1201</v>
      </c>
      <c r="B990">
        <v>6.8728474000000004</v>
      </c>
    </row>
    <row r="991" spans="1:2" hidden="1" outlineLevel="2" x14ac:dyDescent="0.25">
      <c r="A991" t="s">
        <v>1201</v>
      </c>
      <c r="B991">
        <v>2.2104554250000001</v>
      </c>
    </row>
    <row r="992" spans="1:2" hidden="1" outlineLevel="2" x14ac:dyDescent="0.25">
      <c r="A992" t="s">
        <v>1201</v>
      </c>
      <c r="B992">
        <v>0.80759710000000018</v>
      </c>
    </row>
    <row r="993" spans="1:2" hidden="1" outlineLevel="2" x14ac:dyDescent="0.25">
      <c r="A993" t="s">
        <v>1201</v>
      </c>
      <c r="B993">
        <v>1.464575475</v>
      </c>
    </row>
    <row r="994" spans="1:2" hidden="1" outlineLevel="2" x14ac:dyDescent="0.25">
      <c r="A994" t="s">
        <v>1201</v>
      </c>
      <c r="B994">
        <v>4.6425777250000007</v>
      </c>
    </row>
    <row r="995" spans="1:2" outlineLevel="1" collapsed="1" x14ac:dyDescent="0.25">
      <c r="A995" s="3" t="s">
        <v>23481</v>
      </c>
      <c r="B995">
        <f>SUBTOTAL(9,B990:B994)</f>
        <v>15.998053125000002</v>
      </c>
    </row>
    <row r="996" spans="1:2" hidden="1" outlineLevel="2" x14ac:dyDescent="0.25">
      <c r="A996" t="s">
        <v>5568</v>
      </c>
      <c r="B996">
        <v>1.4726389250000003</v>
      </c>
    </row>
    <row r="997" spans="1:2" hidden="1" outlineLevel="2" x14ac:dyDescent="0.25">
      <c r="A997" t="s">
        <v>5568</v>
      </c>
      <c r="B997">
        <v>0.56874780000000003</v>
      </c>
    </row>
    <row r="998" spans="1:2" hidden="1" outlineLevel="2" x14ac:dyDescent="0.25">
      <c r="A998" t="s">
        <v>5568</v>
      </c>
      <c r="B998">
        <v>0.86384670000000008</v>
      </c>
    </row>
    <row r="999" spans="1:2" hidden="1" outlineLevel="2" x14ac:dyDescent="0.25">
      <c r="A999" t="s">
        <v>5568</v>
      </c>
      <c r="B999">
        <v>1.1614928500000001</v>
      </c>
    </row>
    <row r="1000" spans="1:2" hidden="1" outlineLevel="2" x14ac:dyDescent="0.25">
      <c r="A1000" t="s">
        <v>5568</v>
      </c>
      <c r="B1000">
        <v>0.42391345000000002</v>
      </c>
    </row>
    <row r="1001" spans="1:2" hidden="1" outlineLevel="2" x14ac:dyDescent="0.25">
      <c r="A1001" t="s">
        <v>5568</v>
      </c>
      <c r="B1001">
        <v>0.94413340000000001</v>
      </c>
    </row>
    <row r="1002" spans="1:2" hidden="1" outlineLevel="2" x14ac:dyDescent="0.25">
      <c r="A1002" t="s">
        <v>5568</v>
      </c>
      <c r="B1002">
        <v>1.9619323000000002</v>
      </c>
    </row>
    <row r="1003" spans="1:2" hidden="1" outlineLevel="2" x14ac:dyDescent="0.25">
      <c r="A1003" t="s">
        <v>5568</v>
      </c>
      <c r="B1003">
        <v>1.6445503250000002</v>
      </c>
    </row>
    <row r="1004" spans="1:2" outlineLevel="1" collapsed="1" x14ac:dyDescent="0.25">
      <c r="A1004" s="3" t="s">
        <v>23482</v>
      </c>
      <c r="B1004">
        <f>SUBTOTAL(9,B996:B1003)</f>
        <v>9.0412557500000013</v>
      </c>
    </row>
    <row r="1005" spans="1:2" hidden="1" outlineLevel="2" x14ac:dyDescent="0.25">
      <c r="A1005" t="s">
        <v>2007</v>
      </c>
      <c r="B1005">
        <v>2.0872011000000001</v>
      </c>
    </row>
    <row r="1006" spans="1:2" hidden="1" outlineLevel="2" x14ac:dyDescent="0.25">
      <c r="A1006" t="s">
        <v>2007</v>
      </c>
      <c r="B1006">
        <v>2.0718011499999998</v>
      </c>
    </row>
    <row r="1007" spans="1:2" hidden="1" outlineLevel="2" x14ac:dyDescent="0.25">
      <c r="A1007" t="s">
        <v>2007</v>
      </c>
      <c r="B1007">
        <v>1.4407129250000001</v>
      </c>
    </row>
    <row r="1008" spans="1:2" hidden="1" outlineLevel="2" x14ac:dyDescent="0.25">
      <c r="A1008" t="s">
        <v>2007</v>
      </c>
      <c r="B1008">
        <v>2.1713535749999999</v>
      </c>
    </row>
    <row r="1009" spans="1:2" hidden="1" outlineLevel="2" x14ac:dyDescent="0.25">
      <c r="A1009" t="s">
        <v>2007</v>
      </c>
      <c r="B1009">
        <v>1.5436333749999998</v>
      </c>
    </row>
    <row r="1010" spans="1:2" hidden="1" outlineLevel="2" x14ac:dyDescent="0.25">
      <c r="A1010" t="s">
        <v>2007</v>
      </c>
      <c r="B1010">
        <v>1.939041225</v>
      </c>
    </row>
    <row r="1011" spans="1:2" hidden="1" outlineLevel="2" x14ac:dyDescent="0.25">
      <c r="A1011" t="s">
        <v>2007</v>
      </c>
      <c r="B1011">
        <v>2.0036566250000001</v>
      </c>
    </row>
    <row r="1012" spans="1:2" hidden="1" outlineLevel="2" x14ac:dyDescent="0.25">
      <c r="A1012" t="s">
        <v>2007</v>
      </c>
      <c r="B1012">
        <v>4.4623731749999997</v>
      </c>
    </row>
    <row r="1013" spans="1:2" hidden="1" outlineLevel="2" x14ac:dyDescent="0.25">
      <c r="A1013" t="s">
        <v>2007</v>
      </c>
      <c r="B1013">
        <v>1.9414904499999999</v>
      </c>
    </row>
    <row r="1014" spans="1:2" hidden="1" outlineLevel="2" x14ac:dyDescent="0.25">
      <c r="A1014" t="s">
        <v>2007</v>
      </c>
      <c r="B1014">
        <v>2.3364647000000001</v>
      </c>
    </row>
    <row r="1015" spans="1:2" outlineLevel="1" collapsed="1" x14ac:dyDescent="0.25">
      <c r="A1015" s="3" t="s">
        <v>23483</v>
      </c>
      <c r="B1015">
        <f>SUBTOTAL(9,B1005:B1014)</f>
        <v>21.997728300000002</v>
      </c>
    </row>
    <row r="1016" spans="1:2" hidden="1" outlineLevel="2" x14ac:dyDescent="0.25">
      <c r="A1016" t="s">
        <v>2235</v>
      </c>
      <c r="B1016">
        <v>1.169950225</v>
      </c>
    </row>
    <row r="1017" spans="1:2" hidden="1" outlineLevel="2" x14ac:dyDescent="0.25">
      <c r="A1017" t="s">
        <v>2235</v>
      </c>
      <c r="B1017">
        <v>1.635357825</v>
      </c>
    </row>
    <row r="1018" spans="1:2" hidden="1" outlineLevel="2" x14ac:dyDescent="0.25">
      <c r="A1018" t="s">
        <v>2235</v>
      </c>
      <c r="B1018">
        <v>2.4356022249999998</v>
      </c>
    </row>
    <row r="1019" spans="1:2" hidden="1" outlineLevel="2" x14ac:dyDescent="0.25">
      <c r="A1019" t="s">
        <v>2235</v>
      </c>
      <c r="B1019">
        <v>0.98764415000000005</v>
      </c>
    </row>
    <row r="1020" spans="1:2" hidden="1" outlineLevel="2" x14ac:dyDescent="0.25">
      <c r="A1020" t="s">
        <v>2235</v>
      </c>
      <c r="B1020">
        <v>0.46939372500000004</v>
      </c>
    </row>
    <row r="1021" spans="1:2" hidden="1" outlineLevel="2" x14ac:dyDescent="0.25">
      <c r="A1021" t="s">
        <v>2235</v>
      </c>
      <c r="B1021">
        <v>1.6048558000000004</v>
      </c>
    </row>
    <row r="1022" spans="1:2" hidden="1" outlineLevel="2" x14ac:dyDescent="0.25">
      <c r="A1022" t="s">
        <v>2235</v>
      </c>
      <c r="B1022">
        <v>1.5734461000000004</v>
      </c>
    </row>
    <row r="1023" spans="1:2" hidden="1" outlineLevel="2" x14ac:dyDescent="0.25">
      <c r="A1023" t="s">
        <v>2235</v>
      </c>
      <c r="B1023">
        <v>1.3932038999999998</v>
      </c>
    </row>
    <row r="1024" spans="1:2" hidden="1" outlineLevel="2" x14ac:dyDescent="0.25">
      <c r="A1024" t="s">
        <v>2235</v>
      </c>
      <c r="B1024">
        <v>2.2678637750000004</v>
      </c>
    </row>
    <row r="1025" spans="1:2" hidden="1" outlineLevel="2" x14ac:dyDescent="0.25">
      <c r="A1025" t="s">
        <v>2235</v>
      </c>
      <c r="B1025">
        <v>2.9197690999999999</v>
      </c>
    </row>
    <row r="1026" spans="1:2" hidden="1" outlineLevel="2" x14ac:dyDescent="0.25">
      <c r="A1026" t="s">
        <v>2235</v>
      </c>
      <c r="B1026">
        <v>1.36078685</v>
      </c>
    </row>
    <row r="1027" spans="1:2" hidden="1" outlineLevel="2" x14ac:dyDescent="0.25">
      <c r="A1027" t="s">
        <v>2235</v>
      </c>
      <c r="B1027">
        <v>2.0866029250000002</v>
      </c>
    </row>
    <row r="1028" spans="1:2" hidden="1" outlineLevel="2" x14ac:dyDescent="0.25">
      <c r="A1028" t="s">
        <v>2235</v>
      </c>
      <c r="B1028">
        <v>1.4966732500000004</v>
      </c>
    </row>
    <row r="1029" spans="1:2" hidden="1" outlineLevel="2" x14ac:dyDescent="0.25">
      <c r="A1029" t="s">
        <v>2235</v>
      </c>
      <c r="B1029">
        <v>1.214375575</v>
      </c>
    </row>
    <row r="1030" spans="1:2" hidden="1" outlineLevel="2" x14ac:dyDescent="0.25">
      <c r="A1030" t="s">
        <v>2235</v>
      </c>
      <c r="B1030">
        <v>0.84439545000000005</v>
      </c>
    </row>
    <row r="1031" spans="1:2" hidden="1" outlineLevel="2" x14ac:dyDescent="0.25">
      <c r="A1031" t="s">
        <v>2235</v>
      </c>
      <c r="B1031">
        <v>1.0280626500000001</v>
      </c>
    </row>
    <row r="1032" spans="1:2" hidden="1" outlineLevel="2" x14ac:dyDescent="0.25">
      <c r="A1032" t="s">
        <v>2235</v>
      </c>
      <c r="B1032">
        <v>0.57042314999999999</v>
      </c>
    </row>
    <row r="1033" spans="1:2" hidden="1" outlineLevel="2" x14ac:dyDescent="0.25">
      <c r="A1033" t="s">
        <v>2235</v>
      </c>
      <c r="B1033">
        <v>0.50450165000000013</v>
      </c>
    </row>
    <row r="1034" spans="1:2" hidden="1" outlineLevel="2" x14ac:dyDescent="0.25">
      <c r="A1034" t="s">
        <v>2235</v>
      </c>
      <c r="B1034">
        <v>1.5763758999999999</v>
      </c>
    </row>
    <row r="1035" spans="1:2" hidden="1" outlineLevel="2" x14ac:dyDescent="0.25">
      <c r="A1035" t="s">
        <v>2235</v>
      </c>
      <c r="B1035">
        <v>0.90578025000000018</v>
      </c>
    </row>
    <row r="1036" spans="1:2" hidden="1" outlineLevel="2" x14ac:dyDescent="0.25">
      <c r="A1036" t="s">
        <v>2235</v>
      </c>
      <c r="B1036">
        <v>2.9005500250000003</v>
      </c>
    </row>
    <row r="1037" spans="1:2" hidden="1" outlineLevel="2" x14ac:dyDescent="0.25">
      <c r="A1037" t="s">
        <v>2235</v>
      </c>
      <c r="B1037">
        <v>0.48504305000000003</v>
      </c>
    </row>
    <row r="1038" spans="1:2" hidden="1" outlineLevel="2" x14ac:dyDescent="0.25">
      <c r="A1038" t="s">
        <v>2235</v>
      </c>
      <c r="B1038">
        <v>0.68792702500000003</v>
      </c>
    </row>
    <row r="1039" spans="1:2" hidden="1" outlineLevel="2" x14ac:dyDescent="0.25">
      <c r="A1039" t="s">
        <v>2235</v>
      </c>
      <c r="B1039">
        <v>0.41531927499999999</v>
      </c>
    </row>
    <row r="1040" spans="1:2" hidden="1" outlineLevel="2" x14ac:dyDescent="0.25">
      <c r="A1040" t="s">
        <v>2235</v>
      </c>
      <c r="B1040">
        <v>0.49458165000000004</v>
      </c>
    </row>
    <row r="1041" spans="1:2" hidden="1" outlineLevel="2" x14ac:dyDescent="0.25">
      <c r="A1041" t="s">
        <v>2235</v>
      </c>
      <c r="B1041">
        <v>1.25096615</v>
      </c>
    </row>
    <row r="1042" spans="1:2" hidden="1" outlineLevel="2" x14ac:dyDescent="0.25">
      <c r="A1042" t="s">
        <v>2235</v>
      </c>
      <c r="B1042">
        <v>0.60851317499999991</v>
      </c>
    </row>
    <row r="1043" spans="1:2" hidden="1" outlineLevel="2" x14ac:dyDescent="0.25">
      <c r="A1043" t="s">
        <v>2235</v>
      </c>
      <c r="B1043">
        <v>0.97103062500000004</v>
      </c>
    </row>
    <row r="1044" spans="1:2" hidden="1" outlineLevel="2" x14ac:dyDescent="0.25">
      <c r="A1044" t="s">
        <v>2235</v>
      </c>
      <c r="B1044">
        <v>2.1703660999999999</v>
      </c>
    </row>
    <row r="1045" spans="1:2" hidden="1" outlineLevel="2" x14ac:dyDescent="0.25">
      <c r="A1045" t="s">
        <v>2235</v>
      </c>
      <c r="B1045">
        <v>1.765626675</v>
      </c>
    </row>
    <row r="1046" spans="1:2" hidden="1" outlineLevel="2" x14ac:dyDescent="0.25">
      <c r="A1046" t="s">
        <v>2235</v>
      </c>
      <c r="B1046">
        <v>1.824832325</v>
      </c>
    </row>
    <row r="1047" spans="1:2" hidden="1" outlineLevel="2" x14ac:dyDescent="0.25">
      <c r="A1047" t="s">
        <v>2235</v>
      </c>
      <c r="B1047">
        <v>1.0698880500000001</v>
      </c>
    </row>
    <row r="1048" spans="1:2" hidden="1" outlineLevel="2" x14ac:dyDescent="0.25">
      <c r="A1048" t="s">
        <v>2235</v>
      </c>
      <c r="B1048">
        <v>1.9402815249999998</v>
      </c>
    </row>
    <row r="1049" spans="1:2" hidden="1" outlineLevel="2" x14ac:dyDescent="0.25">
      <c r="A1049" t="s">
        <v>2235</v>
      </c>
      <c r="B1049">
        <v>2.418012225</v>
      </c>
    </row>
    <row r="1050" spans="1:2" hidden="1" outlineLevel="2" x14ac:dyDescent="0.25">
      <c r="A1050" t="s">
        <v>2235</v>
      </c>
      <c r="B1050">
        <v>2.0924065999999999</v>
      </c>
    </row>
    <row r="1051" spans="1:2" hidden="1" outlineLevel="2" x14ac:dyDescent="0.25">
      <c r="A1051" t="s">
        <v>2235</v>
      </c>
      <c r="B1051">
        <v>1.5455817250000004</v>
      </c>
    </row>
    <row r="1052" spans="1:2" hidden="1" outlineLevel="2" x14ac:dyDescent="0.25">
      <c r="A1052" t="s">
        <v>2235</v>
      </c>
      <c r="B1052">
        <v>1.2305808</v>
      </c>
    </row>
    <row r="1053" spans="1:2" hidden="1" outlineLevel="2" x14ac:dyDescent="0.25">
      <c r="A1053" t="s">
        <v>2235</v>
      </c>
      <c r="B1053">
        <v>1.10262635</v>
      </c>
    </row>
    <row r="1054" spans="1:2" hidden="1" outlineLevel="2" x14ac:dyDescent="0.25">
      <c r="A1054" t="s">
        <v>2235</v>
      </c>
      <c r="B1054">
        <v>1.1291288500000001</v>
      </c>
    </row>
    <row r="1055" spans="1:2" hidden="1" outlineLevel="2" x14ac:dyDescent="0.25">
      <c r="A1055" t="s">
        <v>2235</v>
      </c>
      <c r="B1055">
        <v>0.96748467500000002</v>
      </c>
    </row>
    <row r="1056" spans="1:2" outlineLevel="1" collapsed="1" x14ac:dyDescent="0.25">
      <c r="A1056" s="3" t="s">
        <v>23484</v>
      </c>
      <c r="B1056">
        <f>SUBTOTAL(9,B1016:B1055)</f>
        <v>55.115811350000001</v>
      </c>
    </row>
    <row r="1057" spans="1:2" hidden="1" outlineLevel="2" x14ac:dyDescent="0.25">
      <c r="A1057" t="s">
        <v>2833</v>
      </c>
      <c r="B1057">
        <v>2.4336866750000006</v>
      </c>
    </row>
    <row r="1058" spans="1:2" hidden="1" outlineLevel="2" x14ac:dyDescent="0.25">
      <c r="A1058" t="s">
        <v>2833</v>
      </c>
      <c r="B1058">
        <v>1.9160240500000003</v>
      </c>
    </row>
    <row r="1059" spans="1:2" hidden="1" outlineLevel="2" x14ac:dyDescent="0.25">
      <c r="A1059" t="s">
        <v>2833</v>
      </c>
      <c r="B1059">
        <v>0.86264340000000006</v>
      </c>
    </row>
    <row r="1060" spans="1:2" outlineLevel="1" collapsed="1" x14ac:dyDescent="0.25">
      <c r="A1060" s="3" t="s">
        <v>23485</v>
      </c>
      <c r="B1060">
        <f>SUBTOTAL(9,B1057:B1059)</f>
        <v>5.2123541250000009</v>
      </c>
    </row>
    <row r="1061" spans="1:2" hidden="1" outlineLevel="2" x14ac:dyDescent="0.25">
      <c r="A1061" t="s">
        <v>18214</v>
      </c>
      <c r="B1061">
        <v>1.9577671250000002</v>
      </c>
    </row>
    <row r="1062" spans="1:2" hidden="1" outlineLevel="2" x14ac:dyDescent="0.25">
      <c r="A1062" t="s">
        <v>18214</v>
      </c>
      <c r="B1062">
        <v>1.9499549000000003</v>
      </c>
    </row>
    <row r="1063" spans="1:2" outlineLevel="1" collapsed="1" x14ac:dyDescent="0.25">
      <c r="A1063" s="3" t="s">
        <v>23486</v>
      </c>
      <c r="B1063">
        <f>SUBTOTAL(9,B1061:B1062)</f>
        <v>3.9077220250000004</v>
      </c>
    </row>
    <row r="1064" spans="1:2" hidden="1" outlineLevel="2" x14ac:dyDescent="0.25">
      <c r="A1064" t="s">
        <v>1982</v>
      </c>
      <c r="B1064">
        <v>7.6010154250000008</v>
      </c>
    </row>
    <row r="1065" spans="1:2" hidden="1" outlineLevel="2" x14ac:dyDescent="0.25">
      <c r="A1065" t="s">
        <v>1982</v>
      </c>
      <c r="B1065">
        <v>3.3241990000000001</v>
      </c>
    </row>
    <row r="1066" spans="1:2" hidden="1" outlineLevel="2" x14ac:dyDescent="0.25">
      <c r="A1066" t="s">
        <v>1982</v>
      </c>
      <c r="B1066">
        <v>1.8960870000000003</v>
      </c>
    </row>
    <row r="1067" spans="1:2" hidden="1" outlineLevel="2" x14ac:dyDescent="0.25">
      <c r="A1067" t="s">
        <v>1982</v>
      </c>
      <c r="B1067">
        <v>1.6263195250000002</v>
      </c>
    </row>
    <row r="1068" spans="1:2" hidden="1" outlineLevel="2" x14ac:dyDescent="0.25">
      <c r="A1068" t="s">
        <v>1982</v>
      </c>
      <c r="B1068">
        <v>2.8339216</v>
      </c>
    </row>
    <row r="1069" spans="1:2" outlineLevel="1" collapsed="1" x14ac:dyDescent="0.25">
      <c r="A1069" s="3" t="s">
        <v>23487</v>
      </c>
      <c r="B1069">
        <f>SUBTOTAL(9,B1064:B1068)</f>
        <v>17.281542549999998</v>
      </c>
    </row>
    <row r="1070" spans="1:2" hidden="1" outlineLevel="2" x14ac:dyDescent="0.25">
      <c r="A1070" t="s">
        <v>3519</v>
      </c>
      <c r="B1070">
        <v>2.2585788500000001</v>
      </c>
    </row>
    <row r="1071" spans="1:2" hidden="1" outlineLevel="2" x14ac:dyDescent="0.25">
      <c r="A1071" t="s">
        <v>3519</v>
      </c>
      <c r="B1071">
        <v>2.2963185500000001</v>
      </c>
    </row>
    <row r="1072" spans="1:2" outlineLevel="1" collapsed="1" x14ac:dyDescent="0.25">
      <c r="A1072" s="3" t="s">
        <v>23488</v>
      </c>
      <c r="B1072">
        <f>SUBTOTAL(9,B1070:B1071)</f>
        <v>4.5548973999999998</v>
      </c>
    </row>
    <row r="1073" spans="1:2" hidden="1" outlineLevel="2" x14ac:dyDescent="0.25">
      <c r="A1073" t="s">
        <v>13641</v>
      </c>
      <c r="B1073">
        <v>7.1510708250000006</v>
      </c>
    </row>
    <row r="1074" spans="1:2" hidden="1" outlineLevel="2" x14ac:dyDescent="0.25">
      <c r="A1074" t="s">
        <v>13641</v>
      </c>
      <c r="B1074">
        <v>4.0782424250000009</v>
      </c>
    </row>
    <row r="1075" spans="1:2" outlineLevel="1" collapsed="1" x14ac:dyDescent="0.25">
      <c r="A1075" s="3" t="s">
        <v>23489</v>
      </c>
      <c r="B1075">
        <f>SUBTOTAL(9,B1073:B1074)</f>
        <v>11.229313250000001</v>
      </c>
    </row>
    <row r="1076" spans="1:2" hidden="1" outlineLevel="2" x14ac:dyDescent="0.25">
      <c r="A1076" t="s">
        <v>3791</v>
      </c>
      <c r="B1076">
        <v>1.7873435000000002</v>
      </c>
    </row>
    <row r="1077" spans="1:2" hidden="1" outlineLevel="2" x14ac:dyDescent="0.25">
      <c r="A1077" t="s">
        <v>3791</v>
      </c>
      <c r="B1077">
        <v>7.3147022000000002</v>
      </c>
    </row>
    <row r="1078" spans="1:2" hidden="1" outlineLevel="2" x14ac:dyDescent="0.25">
      <c r="A1078" t="s">
        <v>3791</v>
      </c>
      <c r="B1078">
        <v>1.2874383250000001</v>
      </c>
    </row>
    <row r="1079" spans="1:2" hidden="1" outlineLevel="2" x14ac:dyDescent="0.25">
      <c r="A1079" t="s">
        <v>3791</v>
      </c>
      <c r="B1079">
        <v>3.6836614249999999</v>
      </c>
    </row>
    <row r="1080" spans="1:2" hidden="1" outlineLevel="2" x14ac:dyDescent="0.25">
      <c r="A1080" t="s">
        <v>3791</v>
      </c>
      <c r="B1080">
        <v>2.43465475</v>
      </c>
    </row>
    <row r="1081" spans="1:2" outlineLevel="1" collapsed="1" x14ac:dyDescent="0.25">
      <c r="A1081" s="3" t="s">
        <v>23490</v>
      </c>
      <c r="B1081">
        <f>SUBTOTAL(9,B1076:B1080)</f>
        <v>16.507800199999998</v>
      </c>
    </row>
    <row r="1082" spans="1:2" hidden="1" outlineLevel="2" x14ac:dyDescent="0.25">
      <c r="A1082" t="s">
        <v>3766</v>
      </c>
      <c r="B1082">
        <v>3.3567307999999998</v>
      </c>
    </row>
    <row r="1083" spans="1:2" hidden="1" outlineLevel="2" x14ac:dyDescent="0.25">
      <c r="A1083" t="s">
        <v>3766</v>
      </c>
      <c r="B1083">
        <v>1.6178595500000001</v>
      </c>
    </row>
    <row r="1084" spans="1:2" outlineLevel="1" collapsed="1" x14ac:dyDescent="0.25">
      <c r="A1084" s="3" t="s">
        <v>23491</v>
      </c>
      <c r="B1084">
        <f>SUBTOTAL(9,B1082:B1083)</f>
        <v>4.9745903499999997</v>
      </c>
    </row>
    <row r="1085" spans="1:2" hidden="1" outlineLevel="2" x14ac:dyDescent="0.25">
      <c r="A1085" t="s">
        <v>3098</v>
      </c>
      <c r="B1085">
        <v>2.5676521750000001</v>
      </c>
    </row>
    <row r="1086" spans="1:2" hidden="1" outlineLevel="2" x14ac:dyDescent="0.25">
      <c r="A1086" t="s">
        <v>3098</v>
      </c>
      <c r="B1086">
        <v>7.5907192749999997</v>
      </c>
    </row>
    <row r="1087" spans="1:2" hidden="1" outlineLevel="2" x14ac:dyDescent="0.25">
      <c r="A1087" t="s">
        <v>3098</v>
      </c>
      <c r="B1087">
        <v>16.722978675</v>
      </c>
    </row>
    <row r="1088" spans="1:2" outlineLevel="1" collapsed="1" x14ac:dyDescent="0.25">
      <c r="A1088" s="3" t="s">
        <v>23492</v>
      </c>
      <c r="B1088">
        <f>SUBTOTAL(9,B1085:B1087)</f>
        <v>26.881350125000001</v>
      </c>
    </row>
    <row r="1089" spans="1:2" hidden="1" outlineLevel="2" x14ac:dyDescent="0.25">
      <c r="A1089" t="s">
        <v>3907</v>
      </c>
      <c r="B1089">
        <v>5.3924247000000003</v>
      </c>
    </row>
    <row r="1090" spans="1:2" outlineLevel="1" collapsed="1" x14ac:dyDescent="0.25">
      <c r="A1090" s="3" t="s">
        <v>23493</v>
      </c>
      <c r="B1090">
        <f>SUBTOTAL(9,B1089:B1089)</f>
        <v>5.3924247000000003</v>
      </c>
    </row>
    <row r="1091" spans="1:2" hidden="1" outlineLevel="2" x14ac:dyDescent="0.25">
      <c r="A1091" t="s">
        <v>3147</v>
      </c>
      <c r="B1091">
        <v>3.8542538750000004</v>
      </c>
    </row>
    <row r="1092" spans="1:2" hidden="1" outlineLevel="2" x14ac:dyDescent="0.25">
      <c r="A1092" t="s">
        <v>3147</v>
      </c>
      <c r="B1092">
        <v>1.8195400250000002</v>
      </c>
    </row>
    <row r="1093" spans="1:2" hidden="1" outlineLevel="2" x14ac:dyDescent="0.25">
      <c r="A1093" t="s">
        <v>3147</v>
      </c>
      <c r="B1093">
        <v>2.7592992000000001</v>
      </c>
    </row>
    <row r="1094" spans="1:2" outlineLevel="1" collapsed="1" x14ac:dyDescent="0.25">
      <c r="A1094" s="3" t="s">
        <v>23494</v>
      </c>
      <c r="B1094">
        <f>SUBTOTAL(9,B1091:B1093)</f>
        <v>8.4330931000000007</v>
      </c>
    </row>
    <row r="1095" spans="1:2" hidden="1" outlineLevel="2" x14ac:dyDescent="0.25">
      <c r="A1095" t="s">
        <v>3645</v>
      </c>
      <c r="B1095">
        <v>2.1548612</v>
      </c>
    </row>
    <row r="1096" spans="1:2" hidden="1" outlineLevel="2" x14ac:dyDescent="0.25">
      <c r="A1096" t="s">
        <v>3645</v>
      </c>
      <c r="B1096">
        <v>2.2116311749999999</v>
      </c>
    </row>
    <row r="1097" spans="1:2" hidden="1" outlineLevel="2" x14ac:dyDescent="0.25">
      <c r="A1097" t="s">
        <v>3645</v>
      </c>
      <c r="B1097">
        <v>1.676780275</v>
      </c>
    </row>
    <row r="1098" spans="1:2" hidden="1" outlineLevel="2" x14ac:dyDescent="0.25">
      <c r="A1098" t="s">
        <v>3645</v>
      </c>
      <c r="B1098">
        <v>8.0773345750000001</v>
      </c>
    </row>
    <row r="1099" spans="1:2" hidden="1" outlineLevel="2" x14ac:dyDescent="0.25">
      <c r="A1099" t="s">
        <v>3645</v>
      </c>
      <c r="B1099">
        <v>1.3434289749999999</v>
      </c>
    </row>
    <row r="1100" spans="1:2" hidden="1" outlineLevel="2" x14ac:dyDescent="0.25">
      <c r="A1100" t="s">
        <v>3645</v>
      </c>
      <c r="B1100">
        <v>2.1116384749999999</v>
      </c>
    </row>
    <row r="1101" spans="1:2" outlineLevel="1" collapsed="1" x14ac:dyDescent="0.25">
      <c r="A1101" s="3" t="s">
        <v>23495</v>
      </c>
      <c r="B1101">
        <f>SUBTOTAL(9,B1095:B1100)</f>
        <v>17.575674675000002</v>
      </c>
    </row>
    <row r="1102" spans="1:2" hidden="1" outlineLevel="2" x14ac:dyDescent="0.25">
      <c r="A1102" t="s">
        <v>5973</v>
      </c>
      <c r="B1102">
        <v>3.5904534250000006</v>
      </c>
    </row>
    <row r="1103" spans="1:2" outlineLevel="1" collapsed="1" x14ac:dyDescent="0.25">
      <c r="A1103" s="3" t="s">
        <v>23496</v>
      </c>
      <c r="B1103">
        <f>SUBTOTAL(9,B1102:B1102)</f>
        <v>3.5904534250000006</v>
      </c>
    </row>
    <row r="1104" spans="1:2" hidden="1" outlineLevel="2" x14ac:dyDescent="0.25">
      <c r="A1104" t="s">
        <v>19998</v>
      </c>
      <c r="B1104">
        <v>0.68491772500000014</v>
      </c>
    </row>
    <row r="1105" spans="1:2" outlineLevel="1" collapsed="1" x14ac:dyDescent="0.25">
      <c r="A1105" s="3" t="s">
        <v>23497</v>
      </c>
      <c r="B1105">
        <f>SUBTOTAL(9,B1104:B1104)</f>
        <v>0.68491772500000014</v>
      </c>
    </row>
    <row r="1106" spans="1:2" hidden="1" outlineLevel="2" x14ac:dyDescent="0.25">
      <c r="A1106" t="s">
        <v>20728</v>
      </c>
      <c r="B1106">
        <v>1.6883979000000002</v>
      </c>
    </row>
    <row r="1107" spans="1:2" outlineLevel="1" collapsed="1" x14ac:dyDescent="0.25">
      <c r="A1107" s="3" t="s">
        <v>23498</v>
      </c>
      <c r="B1107">
        <f>SUBTOTAL(9,B1106:B1106)</f>
        <v>1.6883979000000002</v>
      </c>
    </row>
    <row r="1108" spans="1:2" hidden="1" outlineLevel="2" x14ac:dyDescent="0.25">
      <c r="A1108" t="s">
        <v>18945</v>
      </c>
      <c r="B1108">
        <v>1.4041651999999998</v>
      </c>
    </row>
    <row r="1109" spans="1:2" outlineLevel="1" collapsed="1" x14ac:dyDescent="0.25">
      <c r="A1109" s="3" t="s">
        <v>23499</v>
      </c>
      <c r="B1109">
        <f>SUBTOTAL(9,B1108:B1108)</f>
        <v>1.4041651999999998</v>
      </c>
    </row>
    <row r="1110" spans="1:2" hidden="1" outlineLevel="2" x14ac:dyDescent="0.25">
      <c r="A1110" t="s">
        <v>8214</v>
      </c>
      <c r="B1110">
        <v>2.0662598249999999</v>
      </c>
    </row>
    <row r="1111" spans="1:2" outlineLevel="1" collapsed="1" x14ac:dyDescent="0.25">
      <c r="A1111" s="3" t="s">
        <v>23500</v>
      </c>
      <c r="B1111">
        <f>SUBTOTAL(9,B1110:B1110)</f>
        <v>2.0662598249999999</v>
      </c>
    </row>
    <row r="1112" spans="1:2" hidden="1" outlineLevel="2" x14ac:dyDescent="0.25">
      <c r="A1112" t="s">
        <v>10549</v>
      </c>
      <c r="B1112">
        <v>0.75259955000000012</v>
      </c>
    </row>
    <row r="1113" spans="1:2" outlineLevel="1" collapsed="1" x14ac:dyDescent="0.25">
      <c r="A1113" s="3" t="s">
        <v>23501</v>
      </c>
      <c r="B1113">
        <f>SUBTOTAL(9,B1112:B1112)</f>
        <v>0.75259955000000012</v>
      </c>
    </row>
    <row r="1114" spans="1:2" hidden="1" outlineLevel="2" x14ac:dyDescent="0.25">
      <c r="A1114" t="s">
        <v>12844</v>
      </c>
      <c r="B1114">
        <v>1.7445388750000004</v>
      </c>
    </row>
    <row r="1115" spans="1:2" outlineLevel="1" collapsed="1" x14ac:dyDescent="0.25">
      <c r="A1115" s="3" t="s">
        <v>23502</v>
      </c>
      <c r="B1115">
        <f>SUBTOTAL(9,B1114:B1114)</f>
        <v>1.7445388750000004</v>
      </c>
    </row>
    <row r="1116" spans="1:2" hidden="1" outlineLevel="2" x14ac:dyDescent="0.25">
      <c r="A1116" t="s">
        <v>1671</v>
      </c>
      <c r="B1116">
        <v>0.98695525000000006</v>
      </c>
    </row>
    <row r="1117" spans="1:2" hidden="1" outlineLevel="2" x14ac:dyDescent="0.25">
      <c r="A1117" t="s">
        <v>1671</v>
      </c>
      <c r="B1117">
        <v>1.686108425</v>
      </c>
    </row>
    <row r="1118" spans="1:2" outlineLevel="1" collapsed="1" x14ac:dyDescent="0.25">
      <c r="A1118" s="3" t="s">
        <v>23503</v>
      </c>
      <c r="B1118">
        <f>SUBTOTAL(9,B1116:B1117)</f>
        <v>2.6730636749999999</v>
      </c>
    </row>
    <row r="1119" spans="1:2" hidden="1" outlineLevel="2" x14ac:dyDescent="0.25">
      <c r="A1119" t="s">
        <v>7139</v>
      </c>
      <c r="B1119">
        <v>1.476206575</v>
      </c>
    </row>
    <row r="1120" spans="1:2" hidden="1" outlineLevel="2" x14ac:dyDescent="0.25">
      <c r="A1120" t="s">
        <v>7139</v>
      </c>
      <c r="B1120">
        <v>1.4341330000000001</v>
      </c>
    </row>
    <row r="1121" spans="1:2" outlineLevel="1" collapsed="1" x14ac:dyDescent="0.25">
      <c r="A1121" s="3" t="s">
        <v>23504</v>
      </c>
      <c r="B1121">
        <f>SUBTOTAL(9,B1119:B1120)</f>
        <v>2.9103395750000001</v>
      </c>
    </row>
    <row r="1122" spans="1:2" hidden="1" outlineLevel="2" x14ac:dyDescent="0.25">
      <c r="A1122" t="s">
        <v>17506</v>
      </c>
      <c r="B1122">
        <v>-40.189152650000011</v>
      </c>
    </row>
    <row r="1123" spans="1:2" outlineLevel="1" collapsed="1" x14ac:dyDescent="0.25">
      <c r="A1123" s="3" t="s">
        <v>23505</v>
      </c>
      <c r="B1123">
        <f>SUBTOTAL(9,B1122:B1122)</f>
        <v>-40.189152650000011</v>
      </c>
    </row>
    <row r="1124" spans="1:2" hidden="1" outlineLevel="2" x14ac:dyDescent="0.25">
      <c r="A1124" t="s">
        <v>19583</v>
      </c>
      <c r="B1124">
        <v>1.4385889249999999</v>
      </c>
    </row>
    <row r="1125" spans="1:2" outlineLevel="1" collapsed="1" x14ac:dyDescent="0.25">
      <c r="A1125" s="3" t="s">
        <v>23506</v>
      </c>
      <c r="B1125">
        <f>SUBTOTAL(9,B1124:B1124)</f>
        <v>1.4385889249999999</v>
      </c>
    </row>
    <row r="1126" spans="1:2" hidden="1" outlineLevel="2" x14ac:dyDescent="0.25">
      <c r="A1126" t="s">
        <v>20585</v>
      </c>
      <c r="B1126">
        <v>1.126828975</v>
      </c>
    </row>
    <row r="1127" spans="1:2" outlineLevel="1" collapsed="1" x14ac:dyDescent="0.25">
      <c r="A1127" s="3" t="s">
        <v>23507</v>
      </c>
      <c r="B1127">
        <f>SUBTOTAL(9,B1126:B1126)</f>
        <v>1.126828975</v>
      </c>
    </row>
    <row r="1128" spans="1:2" hidden="1" outlineLevel="2" x14ac:dyDescent="0.25">
      <c r="A1128" t="s">
        <v>16464</v>
      </c>
      <c r="B1128">
        <v>6.1496072749999993</v>
      </c>
    </row>
    <row r="1129" spans="1:2" hidden="1" outlineLevel="2" x14ac:dyDescent="0.25">
      <c r="A1129" t="s">
        <v>16464</v>
      </c>
      <c r="B1129">
        <v>19.924538724999998</v>
      </c>
    </row>
    <row r="1130" spans="1:2" outlineLevel="1" collapsed="1" x14ac:dyDescent="0.25">
      <c r="A1130" s="3" t="s">
        <v>23508</v>
      </c>
      <c r="B1130">
        <f>SUBTOTAL(9,B1128:B1129)</f>
        <v>26.074145999999999</v>
      </c>
    </row>
    <row r="1131" spans="1:2" hidden="1" outlineLevel="2" x14ac:dyDescent="0.25">
      <c r="A1131" t="s">
        <v>6013</v>
      </c>
      <c r="B1131">
        <v>2.0163902250000003</v>
      </c>
    </row>
    <row r="1132" spans="1:2" outlineLevel="1" collapsed="1" x14ac:dyDescent="0.25">
      <c r="A1132" s="3" t="s">
        <v>23509</v>
      </c>
      <c r="B1132">
        <f>SUBTOTAL(9,B1131:B1131)</f>
        <v>2.0163902250000003</v>
      </c>
    </row>
    <row r="1133" spans="1:2" hidden="1" outlineLevel="2" x14ac:dyDescent="0.25">
      <c r="A1133" t="s">
        <v>20929</v>
      </c>
      <c r="B1133">
        <v>2.0483252750000003</v>
      </c>
    </row>
    <row r="1134" spans="1:2" outlineLevel="1" collapsed="1" x14ac:dyDescent="0.25">
      <c r="A1134" s="3" t="s">
        <v>23510</v>
      </c>
      <c r="B1134">
        <f>SUBTOTAL(9,B1133:B1133)</f>
        <v>2.0483252750000003</v>
      </c>
    </row>
    <row r="1135" spans="1:2" hidden="1" outlineLevel="2" x14ac:dyDescent="0.25">
      <c r="A1135" t="s">
        <v>234</v>
      </c>
      <c r="B1135">
        <v>2.3293554750000003</v>
      </c>
    </row>
    <row r="1136" spans="1:2" hidden="1" outlineLevel="2" x14ac:dyDescent="0.25">
      <c r="A1136" t="s">
        <v>234</v>
      </c>
      <c r="B1136">
        <v>1.5274770500000001</v>
      </c>
    </row>
    <row r="1137" spans="1:2" hidden="1" outlineLevel="2" x14ac:dyDescent="0.25">
      <c r="A1137" t="s">
        <v>234</v>
      </c>
      <c r="B1137">
        <v>3.0760263750000001</v>
      </c>
    </row>
    <row r="1138" spans="1:2" hidden="1" outlineLevel="2" x14ac:dyDescent="0.25">
      <c r="A1138" t="s">
        <v>234</v>
      </c>
      <c r="B1138">
        <v>3.1729428000000004</v>
      </c>
    </row>
    <row r="1139" spans="1:2" hidden="1" outlineLevel="2" x14ac:dyDescent="0.25">
      <c r="A1139" t="s">
        <v>234</v>
      </c>
      <c r="B1139">
        <v>2.9440408000000002</v>
      </c>
    </row>
    <row r="1140" spans="1:2" outlineLevel="1" collapsed="1" x14ac:dyDescent="0.25">
      <c r="A1140" s="3" t="s">
        <v>23511</v>
      </c>
      <c r="B1140">
        <f>SUBTOTAL(9,B1135:B1139)</f>
        <v>13.0498425</v>
      </c>
    </row>
    <row r="1141" spans="1:2" hidden="1" outlineLevel="2" x14ac:dyDescent="0.25">
      <c r="A1141" t="s">
        <v>14931</v>
      </c>
      <c r="B1141">
        <v>0.56070612500000006</v>
      </c>
    </row>
    <row r="1142" spans="1:2" outlineLevel="1" collapsed="1" x14ac:dyDescent="0.25">
      <c r="A1142" s="3" t="s">
        <v>23512</v>
      </c>
      <c r="B1142">
        <f>SUBTOTAL(9,B1141:B1141)</f>
        <v>0.56070612500000006</v>
      </c>
    </row>
    <row r="1143" spans="1:2" hidden="1" outlineLevel="2" x14ac:dyDescent="0.25">
      <c r="A1143" t="s">
        <v>5385</v>
      </c>
      <c r="B1143">
        <v>1.5793848750000001</v>
      </c>
    </row>
    <row r="1144" spans="1:2" outlineLevel="1" collapsed="1" x14ac:dyDescent="0.25">
      <c r="A1144" s="3" t="s">
        <v>23513</v>
      </c>
      <c r="B1144">
        <f>SUBTOTAL(9,B1143:B1143)</f>
        <v>1.5793848750000001</v>
      </c>
    </row>
    <row r="1145" spans="1:2" hidden="1" outlineLevel="2" x14ac:dyDescent="0.25">
      <c r="A1145" t="s">
        <v>5671</v>
      </c>
      <c r="B1145">
        <v>4.066626275</v>
      </c>
    </row>
    <row r="1146" spans="1:2" outlineLevel="1" collapsed="1" x14ac:dyDescent="0.25">
      <c r="A1146" s="3" t="s">
        <v>23514</v>
      </c>
      <c r="B1146">
        <f>SUBTOTAL(9,B1145:B1145)</f>
        <v>4.066626275</v>
      </c>
    </row>
    <row r="1147" spans="1:2" hidden="1" outlineLevel="2" x14ac:dyDescent="0.25">
      <c r="A1147" t="s">
        <v>8930</v>
      </c>
      <c r="B1147">
        <v>4.5323363499999996</v>
      </c>
    </row>
    <row r="1148" spans="1:2" hidden="1" outlineLevel="2" x14ac:dyDescent="0.25">
      <c r="A1148" t="s">
        <v>8930</v>
      </c>
      <c r="B1148">
        <v>1.7157496250000004</v>
      </c>
    </row>
    <row r="1149" spans="1:2" hidden="1" outlineLevel="2" x14ac:dyDescent="0.25">
      <c r="A1149" t="s">
        <v>8930</v>
      </c>
      <c r="B1149">
        <v>5.1364761250000006</v>
      </c>
    </row>
    <row r="1150" spans="1:2" outlineLevel="1" collapsed="1" x14ac:dyDescent="0.25">
      <c r="A1150" s="3" t="s">
        <v>23515</v>
      </c>
      <c r="B1150">
        <f>SUBTOTAL(9,B1147:B1149)</f>
        <v>11.3845621</v>
      </c>
    </row>
    <row r="1151" spans="1:2" hidden="1" outlineLevel="2" x14ac:dyDescent="0.25">
      <c r="A1151" t="s">
        <v>14209</v>
      </c>
      <c r="B1151">
        <v>3.6527573000000002</v>
      </c>
    </row>
    <row r="1152" spans="1:2" outlineLevel="1" collapsed="1" x14ac:dyDescent="0.25">
      <c r="A1152" s="3" t="s">
        <v>23516</v>
      </c>
      <c r="B1152">
        <f>SUBTOTAL(9,B1151:B1151)</f>
        <v>3.6527573000000002</v>
      </c>
    </row>
    <row r="1153" spans="1:2" hidden="1" outlineLevel="2" x14ac:dyDescent="0.25">
      <c r="A1153" t="s">
        <v>7708</v>
      </c>
      <c r="B1153">
        <v>0.44661457500000001</v>
      </c>
    </row>
    <row r="1154" spans="1:2" outlineLevel="1" collapsed="1" x14ac:dyDescent="0.25">
      <c r="A1154" s="3" t="s">
        <v>23517</v>
      </c>
      <c r="B1154">
        <f>SUBTOTAL(9,B1153:B1153)</f>
        <v>0.44661457500000001</v>
      </c>
    </row>
    <row r="1155" spans="1:2" hidden="1" outlineLevel="2" x14ac:dyDescent="0.25">
      <c r="A1155" t="s">
        <v>4180</v>
      </c>
      <c r="B1155">
        <v>2.6895980750000006</v>
      </c>
    </row>
    <row r="1156" spans="1:2" hidden="1" outlineLevel="2" x14ac:dyDescent="0.25">
      <c r="A1156" t="s">
        <v>4180</v>
      </c>
      <c r="B1156">
        <v>2.1890260000000001</v>
      </c>
    </row>
    <row r="1157" spans="1:2" hidden="1" outlineLevel="2" x14ac:dyDescent="0.25">
      <c r="A1157" t="s">
        <v>4180</v>
      </c>
      <c r="B1157">
        <v>1.7866580750000001</v>
      </c>
    </row>
    <row r="1158" spans="1:2" hidden="1" outlineLevel="2" x14ac:dyDescent="0.25">
      <c r="A1158" t="s">
        <v>4180</v>
      </c>
      <c r="B1158">
        <v>2.997848625</v>
      </c>
    </row>
    <row r="1159" spans="1:2" hidden="1" outlineLevel="2" x14ac:dyDescent="0.25">
      <c r="A1159" t="s">
        <v>4180</v>
      </c>
      <c r="B1159">
        <v>2.3912819249999999</v>
      </c>
    </row>
    <row r="1160" spans="1:2" outlineLevel="1" collapsed="1" x14ac:dyDescent="0.25">
      <c r="A1160" s="3" t="s">
        <v>23518</v>
      </c>
      <c r="B1160">
        <f>SUBTOTAL(9,B1155:B1159)</f>
        <v>12.0544127</v>
      </c>
    </row>
    <row r="1161" spans="1:2" hidden="1" outlineLevel="2" x14ac:dyDescent="0.25">
      <c r="A1161" t="s">
        <v>651</v>
      </c>
      <c r="B1161">
        <v>3.1782391749999999</v>
      </c>
    </row>
    <row r="1162" spans="1:2" hidden="1" outlineLevel="2" x14ac:dyDescent="0.25">
      <c r="A1162" t="s">
        <v>651</v>
      </c>
      <c r="B1162">
        <v>2.4793438000000001</v>
      </c>
    </row>
    <row r="1163" spans="1:2" hidden="1" outlineLevel="2" x14ac:dyDescent="0.25">
      <c r="A1163" t="s">
        <v>651</v>
      </c>
      <c r="B1163">
        <v>2.2363580249999999</v>
      </c>
    </row>
    <row r="1164" spans="1:2" hidden="1" outlineLevel="2" x14ac:dyDescent="0.25">
      <c r="A1164" t="s">
        <v>651</v>
      </c>
      <c r="B1164">
        <v>2.0220823499999998</v>
      </c>
    </row>
    <row r="1165" spans="1:2" hidden="1" outlineLevel="2" x14ac:dyDescent="0.25">
      <c r="A1165" t="s">
        <v>651</v>
      </c>
      <c r="B1165">
        <v>2.6781701500000001</v>
      </c>
    </row>
    <row r="1166" spans="1:2" hidden="1" outlineLevel="2" x14ac:dyDescent="0.25">
      <c r="A1166" t="s">
        <v>651</v>
      </c>
      <c r="B1166">
        <v>1.0057363750000001</v>
      </c>
    </row>
    <row r="1167" spans="1:2" hidden="1" outlineLevel="2" x14ac:dyDescent="0.25">
      <c r="A1167" t="s">
        <v>651</v>
      </c>
      <c r="B1167">
        <v>1.663347125</v>
      </c>
    </row>
    <row r="1168" spans="1:2" hidden="1" outlineLevel="2" x14ac:dyDescent="0.25">
      <c r="A1168" t="s">
        <v>651</v>
      </c>
      <c r="B1168">
        <v>2.0991634499999998</v>
      </c>
    </row>
    <row r="1169" spans="1:2" hidden="1" outlineLevel="2" x14ac:dyDescent="0.25">
      <c r="A1169" t="s">
        <v>651</v>
      </c>
      <c r="B1169">
        <v>3.3218796500000005</v>
      </c>
    </row>
    <row r="1170" spans="1:2" hidden="1" outlineLevel="2" x14ac:dyDescent="0.25">
      <c r="A1170" t="s">
        <v>651</v>
      </c>
      <c r="B1170">
        <v>1.9134919000000001</v>
      </c>
    </row>
    <row r="1171" spans="1:2" hidden="1" outlineLevel="2" x14ac:dyDescent="0.25">
      <c r="A1171" t="s">
        <v>651</v>
      </c>
      <c r="B1171">
        <v>3.3555297500000005</v>
      </c>
    </row>
    <row r="1172" spans="1:2" hidden="1" outlineLevel="2" x14ac:dyDescent="0.25">
      <c r="A1172" t="s">
        <v>651</v>
      </c>
      <c r="B1172">
        <v>2.5038122500000002</v>
      </c>
    </row>
    <row r="1173" spans="1:2" outlineLevel="1" collapsed="1" x14ac:dyDescent="0.25">
      <c r="A1173" s="3" t="s">
        <v>23519</v>
      </c>
      <c r="B1173">
        <f>SUBTOTAL(9,B1161:B1172)</f>
        <v>28.457153999999999</v>
      </c>
    </row>
    <row r="1174" spans="1:2" hidden="1" outlineLevel="2" x14ac:dyDescent="0.25">
      <c r="A1174" t="s">
        <v>19282</v>
      </c>
      <c r="B1174">
        <v>1.739432125</v>
      </c>
    </row>
    <row r="1175" spans="1:2" outlineLevel="1" collapsed="1" x14ac:dyDescent="0.25">
      <c r="A1175" s="3" t="s">
        <v>23520</v>
      </c>
      <c r="B1175">
        <f>SUBTOTAL(9,B1174:B1174)</f>
        <v>1.739432125</v>
      </c>
    </row>
    <row r="1176" spans="1:2" hidden="1" outlineLevel="2" x14ac:dyDescent="0.25">
      <c r="A1176" t="s">
        <v>10096</v>
      </c>
      <c r="B1176">
        <v>2.21672775</v>
      </c>
    </row>
    <row r="1177" spans="1:2" hidden="1" outlineLevel="2" x14ac:dyDescent="0.25">
      <c r="A1177" t="s">
        <v>10096</v>
      </c>
      <c r="B1177">
        <v>3.7220581749999999</v>
      </c>
    </row>
    <row r="1178" spans="1:2" outlineLevel="1" collapsed="1" x14ac:dyDescent="0.25">
      <c r="A1178" s="3" t="s">
        <v>23521</v>
      </c>
      <c r="B1178">
        <f>SUBTOTAL(9,B1176:B1177)</f>
        <v>5.9387859249999995</v>
      </c>
    </row>
    <row r="1179" spans="1:2" hidden="1" outlineLevel="2" x14ac:dyDescent="0.25">
      <c r="A1179" t="s">
        <v>7636</v>
      </c>
      <c r="B1179">
        <v>1.4150549249999997</v>
      </c>
    </row>
    <row r="1180" spans="1:2" hidden="1" outlineLevel="2" x14ac:dyDescent="0.25">
      <c r="A1180" t="s">
        <v>7636</v>
      </c>
      <c r="B1180">
        <v>1.7130210000000003</v>
      </c>
    </row>
    <row r="1181" spans="1:2" outlineLevel="1" collapsed="1" x14ac:dyDescent="0.25">
      <c r="A1181" s="3" t="s">
        <v>23522</v>
      </c>
      <c r="B1181">
        <f>SUBTOTAL(9,B1179:B1180)</f>
        <v>3.1280759250000001</v>
      </c>
    </row>
    <row r="1182" spans="1:2" hidden="1" outlineLevel="2" x14ac:dyDescent="0.25">
      <c r="A1182" t="s">
        <v>20387</v>
      </c>
      <c r="B1182">
        <v>0.53221974999999999</v>
      </c>
    </row>
    <row r="1183" spans="1:2" outlineLevel="1" collapsed="1" x14ac:dyDescent="0.25">
      <c r="A1183" s="3" t="s">
        <v>23523</v>
      </c>
      <c r="B1183">
        <f>SUBTOTAL(9,B1182:B1182)</f>
        <v>0.53221974999999999</v>
      </c>
    </row>
    <row r="1184" spans="1:2" hidden="1" outlineLevel="2" x14ac:dyDescent="0.25">
      <c r="A1184" t="s">
        <v>12605</v>
      </c>
      <c r="B1184">
        <v>2.3987754749999999</v>
      </c>
    </row>
    <row r="1185" spans="1:2" hidden="1" outlineLevel="2" x14ac:dyDescent="0.25">
      <c r="A1185" t="s">
        <v>12605</v>
      </c>
      <c r="B1185">
        <v>1.6153039750000002</v>
      </c>
    </row>
    <row r="1186" spans="1:2" hidden="1" outlineLevel="2" x14ac:dyDescent="0.25">
      <c r="A1186" t="s">
        <v>12605</v>
      </c>
      <c r="B1186">
        <v>2.1207411249999999</v>
      </c>
    </row>
    <row r="1187" spans="1:2" outlineLevel="1" collapsed="1" x14ac:dyDescent="0.25">
      <c r="A1187" s="3" t="s">
        <v>23524</v>
      </c>
      <c r="B1187">
        <f>SUBTOTAL(9,B1184:B1186)</f>
        <v>6.1348205750000009</v>
      </c>
    </row>
    <row r="1188" spans="1:2" hidden="1" outlineLevel="2" x14ac:dyDescent="0.25">
      <c r="A1188" t="s">
        <v>13357</v>
      </c>
      <c r="B1188">
        <v>0.16084875000000004</v>
      </c>
    </row>
    <row r="1189" spans="1:2" outlineLevel="1" collapsed="1" x14ac:dyDescent="0.25">
      <c r="A1189" s="3" t="s">
        <v>23525</v>
      </c>
      <c r="B1189">
        <f>SUBTOTAL(9,B1188:B1188)</f>
        <v>0.16084875000000004</v>
      </c>
    </row>
    <row r="1190" spans="1:2" hidden="1" outlineLevel="2" x14ac:dyDescent="0.25">
      <c r="A1190" t="s">
        <v>11354</v>
      </c>
      <c r="B1190">
        <v>0.17582945000000003</v>
      </c>
    </row>
    <row r="1191" spans="1:2" outlineLevel="1" collapsed="1" x14ac:dyDescent="0.25">
      <c r="A1191" s="3" t="s">
        <v>23526</v>
      </c>
      <c r="B1191">
        <f>SUBTOTAL(9,B1190:B1190)</f>
        <v>0.17582945000000003</v>
      </c>
    </row>
    <row r="1192" spans="1:2" hidden="1" outlineLevel="2" x14ac:dyDescent="0.25">
      <c r="A1192" t="s">
        <v>16110</v>
      </c>
      <c r="B1192">
        <v>1.1695228500000001</v>
      </c>
    </row>
    <row r="1193" spans="1:2" hidden="1" outlineLevel="2" x14ac:dyDescent="0.25">
      <c r="A1193" t="s">
        <v>16110</v>
      </c>
      <c r="B1193">
        <v>1.5145491</v>
      </c>
    </row>
    <row r="1194" spans="1:2" outlineLevel="1" collapsed="1" x14ac:dyDescent="0.25">
      <c r="A1194" s="3" t="s">
        <v>23527</v>
      </c>
      <c r="B1194">
        <f>SUBTOTAL(9,B1192:B1193)</f>
        <v>2.6840719499999999</v>
      </c>
    </row>
    <row r="1195" spans="1:2" hidden="1" outlineLevel="2" x14ac:dyDescent="0.25">
      <c r="A1195" t="s">
        <v>836</v>
      </c>
      <c r="B1195">
        <v>1.7034086500000001</v>
      </c>
    </row>
    <row r="1196" spans="1:2" hidden="1" outlineLevel="2" x14ac:dyDescent="0.25">
      <c r="A1196" t="s">
        <v>836</v>
      </c>
      <c r="B1196">
        <v>0.65154402500000008</v>
      </c>
    </row>
    <row r="1197" spans="1:2" hidden="1" outlineLevel="2" x14ac:dyDescent="0.25">
      <c r="A1197" t="s">
        <v>836</v>
      </c>
      <c r="B1197">
        <v>0.86911682500000009</v>
      </c>
    </row>
    <row r="1198" spans="1:2" hidden="1" outlineLevel="2" x14ac:dyDescent="0.25">
      <c r="A1198" t="s">
        <v>836</v>
      </c>
      <c r="B1198">
        <v>1.1536949000000001</v>
      </c>
    </row>
    <row r="1199" spans="1:2" hidden="1" outlineLevel="2" x14ac:dyDescent="0.25">
      <c r="A1199" t="s">
        <v>836</v>
      </c>
      <c r="B1199">
        <v>1.1000444</v>
      </c>
    </row>
    <row r="1200" spans="1:2" hidden="1" outlineLevel="2" x14ac:dyDescent="0.25">
      <c r="A1200" t="s">
        <v>836</v>
      </c>
      <c r="B1200">
        <v>3.1522677750000003</v>
      </c>
    </row>
    <row r="1201" spans="1:2" outlineLevel="1" collapsed="1" x14ac:dyDescent="0.25">
      <c r="A1201" s="3" t="s">
        <v>23528</v>
      </c>
      <c r="B1201">
        <f>SUBTOTAL(9,B1195:B1200)</f>
        <v>8.6300765750000004</v>
      </c>
    </row>
    <row r="1202" spans="1:2" hidden="1" outlineLevel="2" x14ac:dyDescent="0.25">
      <c r="A1202" t="s">
        <v>15781</v>
      </c>
      <c r="B1202">
        <v>1.6852615500000003</v>
      </c>
    </row>
    <row r="1203" spans="1:2" hidden="1" outlineLevel="2" x14ac:dyDescent="0.25">
      <c r="A1203" t="s">
        <v>15781</v>
      </c>
      <c r="B1203">
        <v>0.96381375000000014</v>
      </c>
    </row>
    <row r="1204" spans="1:2" outlineLevel="1" collapsed="1" x14ac:dyDescent="0.25">
      <c r="A1204" s="3" t="s">
        <v>23529</v>
      </c>
      <c r="B1204">
        <f>SUBTOTAL(9,B1202:B1203)</f>
        <v>2.6490753000000007</v>
      </c>
    </row>
    <row r="1205" spans="1:2" hidden="1" outlineLevel="2" x14ac:dyDescent="0.25">
      <c r="A1205" t="s">
        <v>3475</v>
      </c>
      <c r="B1205">
        <v>1.3997561500000004</v>
      </c>
    </row>
    <row r="1206" spans="1:2" outlineLevel="1" collapsed="1" x14ac:dyDescent="0.25">
      <c r="A1206" s="3" t="s">
        <v>23530</v>
      </c>
      <c r="B1206">
        <f>SUBTOTAL(9,B1205:B1205)</f>
        <v>1.3997561500000004</v>
      </c>
    </row>
    <row r="1207" spans="1:2" hidden="1" outlineLevel="2" x14ac:dyDescent="0.25">
      <c r="A1207" t="s">
        <v>4334</v>
      </c>
      <c r="B1207">
        <v>0.24563700000000002</v>
      </c>
    </row>
    <row r="1208" spans="1:2" hidden="1" outlineLevel="2" x14ac:dyDescent="0.25">
      <c r="A1208" t="s">
        <v>4334</v>
      </c>
      <c r="B1208">
        <v>0.92378702499999998</v>
      </c>
    </row>
    <row r="1209" spans="1:2" hidden="1" outlineLevel="2" x14ac:dyDescent="0.25">
      <c r="A1209" t="s">
        <v>4334</v>
      </c>
      <c r="B1209">
        <v>1.2442245250000001</v>
      </c>
    </row>
    <row r="1210" spans="1:2" outlineLevel="1" collapsed="1" x14ac:dyDescent="0.25">
      <c r="A1210" s="3" t="s">
        <v>23531</v>
      </c>
      <c r="B1210">
        <f>SUBTOTAL(9,B1207:B1209)</f>
        <v>2.4136485500000004</v>
      </c>
    </row>
    <row r="1211" spans="1:2" hidden="1" outlineLevel="2" x14ac:dyDescent="0.25">
      <c r="A1211" t="s">
        <v>788</v>
      </c>
      <c r="B1211">
        <v>1.5158832499999999</v>
      </c>
    </row>
    <row r="1212" spans="1:2" outlineLevel="1" collapsed="1" x14ac:dyDescent="0.25">
      <c r="A1212" s="3" t="s">
        <v>23532</v>
      </c>
      <c r="B1212">
        <f>SUBTOTAL(9,B1211:B1211)</f>
        <v>1.5158832499999999</v>
      </c>
    </row>
    <row r="1213" spans="1:2" hidden="1" outlineLevel="2" x14ac:dyDescent="0.25">
      <c r="A1213" t="s">
        <v>1235</v>
      </c>
      <c r="B1213">
        <v>1.7706004500000003</v>
      </c>
    </row>
    <row r="1214" spans="1:2" hidden="1" outlineLevel="2" x14ac:dyDescent="0.25">
      <c r="A1214" t="s">
        <v>1235</v>
      </c>
      <c r="B1214">
        <v>0.88307907500000016</v>
      </c>
    </row>
    <row r="1215" spans="1:2" hidden="1" outlineLevel="2" x14ac:dyDescent="0.25">
      <c r="A1215" t="s">
        <v>1235</v>
      </c>
      <c r="B1215">
        <v>1.1188422250000001</v>
      </c>
    </row>
    <row r="1216" spans="1:2" hidden="1" outlineLevel="2" x14ac:dyDescent="0.25">
      <c r="A1216" t="s">
        <v>1235</v>
      </c>
      <c r="B1216">
        <v>2.4751340250000005</v>
      </c>
    </row>
    <row r="1217" spans="1:2" hidden="1" outlineLevel="2" x14ac:dyDescent="0.25">
      <c r="A1217" t="s">
        <v>1235</v>
      </c>
      <c r="B1217">
        <v>1.0577561999999998</v>
      </c>
    </row>
    <row r="1218" spans="1:2" hidden="1" outlineLevel="2" x14ac:dyDescent="0.25">
      <c r="A1218" t="s">
        <v>1235</v>
      </c>
      <c r="B1218">
        <v>1.2833512000000002</v>
      </c>
    </row>
    <row r="1219" spans="1:2" hidden="1" outlineLevel="2" x14ac:dyDescent="0.25">
      <c r="A1219" t="s">
        <v>1235</v>
      </c>
      <c r="B1219">
        <v>1.4567977500000002</v>
      </c>
    </row>
    <row r="1220" spans="1:2" hidden="1" outlineLevel="2" x14ac:dyDescent="0.25">
      <c r="A1220" t="s">
        <v>1235</v>
      </c>
      <c r="B1220">
        <v>1.2525687000000001</v>
      </c>
    </row>
    <row r="1221" spans="1:2" outlineLevel="1" collapsed="1" x14ac:dyDescent="0.25">
      <c r="A1221" s="3" t="s">
        <v>23533</v>
      </c>
      <c r="B1221">
        <f>SUBTOTAL(9,B1213:B1220)</f>
        <v>11.298129625</v>
      </c>
    </row>
    <row r="1222" spans="1:2" hidden="1" outlineLevel="2" x14ac:dyDescent="0.25">
      <c r="A1222" t="s">
        <v>1382</v>
      </c>
      <c r="B1222">
        <v>1.4328906000000001</v>
      </c>
    </row>
    <row r="1223" spans="1:2" hidden="1" outlineLevel="2" x14ac:dyDescent="0.25">
      <c r="A1223" t="s">
        <v>1382</v>
      </c>
      <c r="B1223">
        <v>2.7965264500000009</v>
      </c>
    </row>
    <row r="1224" spans="1:2" outlineLevel="1" collapsed="1" x14ac:dyDescent="0.25">
      <c r="A1224" s="3" t="s">
        <v>23534</v>
      </c>
      <c r="B1224">
        <f>SUBTOTAL(9,B1222:B1223)</f>
        <v>4.2294170500000012</v>
      </c>
    </row>
    <row r="1225" spans="1:2" hidden="1" outlineLevel="2" x14ac:dyDescent="0.25">
      <c r="A1225" t="s">
        <v>7216</v>
      </c>
      <c r="B1225">
        <v>0.35607377499999998</v>
      </c>
    </row>
    <row r="1226" spans="1:2" hidden="1" outlineLevel="2" x14ac:dyDescent="0.25">
      <c r="A1226" t="s">
        <v>7216</v>
      </c>
      <c r="B1226">
        <v>2.5998109000000005</v>
      </c>
    </row>
    <row r="1227" spans="1:2" outlineLevel="1" collapsed="1" x14ac:dyDescent="0.25">
      <c r="A1227" s="3" t="s">
        <v>23535</v>
      </c>
      <c r="B1227">
        <f>SUBTOTAL(9,B1225:B1226)</f>
        <v>2.9558846750000005</v>
      </c>
    </row>
    <row r="1228" spans="1:2" hidden="1" outlineLevel="2" x14ac:dyDescent="0.25">
      <c r="A1228" t="s">
        <v>2343</v>
      </c>
      <c r="B1228">
        <v>0.55219577500000006</v>
      </c>
    </row>
    <row r="1229" spans="1:2" hidden="1" outlineLevel="2" x14ac:dyDescent="0.25">
      <c r="A1229" t="s">
        <v>2343</v>
      </c>
      <c r="B1229">
        <v>0.518971925</v>
      </c>
    </row>
    <row r="1230" spans="1:2" hidden="1" outlineLevel="2" x14ac:dyDescent="0.25">
      <c r="A1230" t="s">
        <v>2343</v>
      </c>
      <c r="B1230">
        <v>0.98318285000000005</v>
      </c>
    </row>
    <row r="1231" spans="1:2" hidden="1" outlineLevel="2" x14ac:dyDescent="0.25">
      <c r="A1231" t="s">
        <v>2343</v>
      </c>
      <c r="B1231">
        <v>0.75431792500000017</v>
      </c>
    </row>
    <row r="1232" spans="1:2" hidden="1" outlineLevel="2" x14ac:dyDescent="0.25">
      <c r="A1232" t="s">
        <v>2343</v>
      </c>
      <c r="B1232">
        <v>1.556359225</v>
      </c>
    </row>
    <row r="1233" spans="1:2" hidden="1" outlineLevel="2" x14ac:dyDescent="0.25">
      <c r="A1233" t="s">
        <v>2343</v>
      </c>
      <c r="B1233">
        <v>0.86786470000000004</v>
      </c>
    </row>
    <row r="1234" spans="1:2" hidden="1" outlineLevel="2" x14ac:dyDescent="0.25">
      <c r="A1234" t="s">
        <v>2343</v>
      </c>
      <c r="B1234">
        <v>0.43304810000000005</v>
      </c>
    </row>
    <row r="1235" spans="1:2" hidden="1" outlineLevel="2" x14ac:dyDescent="0.25">
      <c r="A1235" t="s">
        <v>2343</v>
      </c>
      <c r="B1235">
        <v>1.8135609750000004</v>
      </c>
    </row>
    <row r="1236" spans="1:2" hidden="1" outlineLevel="2" x14ac:dyDescent="0.25">
      <c r="A1236" t="s">
        <v>2343</v>
      </c>
      <c r="B1236">
        <v>-118.496989025</v>
      </c>
    </row>
    <row r="1237" spans="1:2" hidden="1" outlineLevel="2" x14ac:dyDescent="0.25">
      <c r="A1237" t="s">
        <v>2343</v>
      </c>
      <c r="B1237">
        <v>1.8337412500000001</v>
      </c>
    </row>
    <row r="1238" spans="1:2" hidden="1" outlineLevel="2" x14ac:dyDescent="0.25">
      <c r="A1238" t="s">
        <v>2343</v>
      </c>
      <c r="B1238">
        <v>0.83298265000000005</v>
      </c>
    </row>
    <row r="1239" spans="1:2" hidden="1" outlineLevel="2" x14ac:dyDescent="0.25">
      <c r="A1239" t="s">
        <v>2343</v>
      </c>
      <c r="B1239">
        <v>0.64178990000000002</v>
      </c>
    </row>
    <row r="1240" spans="1:2" hidden="1" outlineLevel="2" x14ac:dyDescent="0.25">
      <c r="A1240" t="s">
        <v>2343</v>
      </c>
      <c r="B1240">
        <v>1.5309622000000003</v>
      </c>
    </row>
    <row r="1241" spans="1:2" hidden="1" outlineLevel="2" x14ac:dyDescent="0.25">
      <c r="A1241" t="s">
        <v>2343</v>
      </c>
      <c r="B1241">
        <v>0.98915972500000005</v>
      </c>
    </row>
    <row r="1242" spans="1:2" hidden="1" outlineLevel="2" x14ac:dyDescent="0.25">
      <c r="A1242" t="s">
        <v>2343</v>
      </c>
      <c r="B1242">
        <v>1.4519122750000004</v>
      </c>
    </row>
    <row r="1243" spans="1:2" hidden="1" outlineLevel="2" x14ac:dyDescent="0.25">
      <c r="A1243" t="s">
        <v>2343</v>
      </c>
      <c r="B1243">
        <v>3.2603721999999999</v>
      </c>
    </row>
    <row r="1244" spans="1:2" hidden="1" outlineLevel="2" x14ac:dyDescent="0.25">
      <c r="A1244" t="s">
        <v>2343</v>
      </c>
      <c r="B1244">
        <v>0.69569930000000013</v>
      </c>
    </row>
    <row r="1245" spans="1:2" hidden="1" outlineLevel="2" x14ac:dyDescent="0.25">
      <c r="A1245" t="s">
        <v>2343</v>
      </c>
      <c r="B1245">
        <v>0.43447750000000007</v>
      </c>
    </row>
    <row r="1246" spans="1:2" outlineLevel="1" collapsed="1" x14ac:dyDescent="0.25">
      <c r="A1246" s="3" t="s">
        <v>23536</v>
      </c>
      <c r="B1246">
        <f>SUBTOTAL(9,B1228:B1245)</f>
        <v>-99.346390549999981</v>
      </c>
    </row>
    <row r="1247" spans="1:2" hidden="1" outlineLevel="2" x14ac:dyDescent="0.25">
      <c r="A1247" t="s">
        <v>14775</v>
      </c>
      <c r="B1247">
        <v>0.66524440000000018</v>
      </c>
    </row>
    <row r="1248" spans="1:2" outlineLevel="1" collapsed="1" x14ac:dyDescent="0.25">
      <c r="A1248" s="3" t="s">
        <v>23537</v>
      </c>
      <c r="B1248">
        <f>SUBTOTAL(9,B1247:B1247)</f>
        <v>0.66524440000000018</v>
      </c>
    </row>
    <row r="1249" spans="1:2" hidden="1" outlineLevel="2" x14ac:dyDescent="0.25">
      <c r="A1249" t="s">
        <v>3151</v>
      </c>
      <c r="B1249">
        <v>0.48057575000000002</v>
      </c>
    </row>
    <row r="1250" spans="1:2" hidden="1" outlineLevel="2" x14ac:dyDescent="0.25">
      <c r="A1250" t="s">
        <v>3151</v>
      </c>
      <c r="B1250">
        <v>0.98184467500000006</v>
      </c>
    </row>
    <row r="1251" spans="1:2" hidden="1" outlineLevel="2" x14ac:dyDescent="0.25">
      <c r="A1251" t="s">
        <v>3151</v>
      </c>
      <c r="B1251">
        <v>1.4460829749999999</v>
      </c>
    </row>
    <row r="1252" spans="1:2" outlineLevel="1" collapsed="1" x14ac:dyDescent="0.25">
      <c r="A1252" s="3" t="s">
        <v>23538</v>
      </c>
      <c r="B1252">
        <f>SUBTOTAL(9,B1249:B1251)</f>
        <v>2.9085033999999998</v>
      </c>
    </row>
    <row r="1253" spans="1:2" hidden="1" outlineLevel="2" x14ac:dyDescent="0.25">
      <c r="A1253" t="s">
        <v>546</v>
      </c>
      <c r="B1253">
        <v>0.7644801750000001</v>
      </c>
    </row>
    <row r="1254" spans="1:2" hidden="1" outlineLevel="2" x14ac:dyDescent="0.25">
      <c r="A1254" t="s">
        <v>546</v>
      </c>
      <c r="B1254">
        <v>0.50450455000000005</v>
      </c>
    </row>
    <row r="1255" spans="1:2" hidden="1" outlineLevel="2" x14ac:dyDescent="0.25">
      <c r="A1255" t="s">
        <v>546</v>
      </c>
      <c r="B1255">
        <v>0.66299355000000015</v>
      </c>
    </row>
    <row r="1256" spans="1:2" hidden="1" outlineLevel="2" x14ac:dyDescent="0.25">
      <c r="A1256" t="s">
        <v>546</v>
      </c>
      <c r="B1256">
        <v>0.42278615000000003</v>
      </c>
    </row>
    <row r="1257" spans="1:2" hidden="1" outlineLevel="2" x14ac:dyDescent="0.25">
      <c r="A1257" t="s">
        <v>546</v>
      </c>
      <c r="B1257">
        <v>1.0705398750000001</v>
      </c>
    </row>
    <row r="1258" spans="1:2" hidden="1" outlineLevel="2" x14ac:dyDescent="0.25">
      <c r="A1258" t="s">
        <v>546</v>
      </c>
      <c r="B1258">
        <v>0.70252420000000004</v>
      </c>
    </row>
    <row r="1259" spans="1:2" hidden="1" outlineLevel="2" x14ac:dyDescent="0.25">
      <c r="A1259" t="s">
        <v>546</v>
      </c>
      <c r="B1259">
        <v>1.2027024500000001</v>
      </c>
    </row>
    <row r="1260" spans="1:2" hidden="1" outlineLevel="2" x14ac:dyDescent="0.25">
      <c r="A1260" t="s">
        <v>546</v>
      </c>
      <c r="B1260">
        <v>0.5323694000000001</v>
      </c>
    </row>
    <row r="1261" spans="1:2" hidden="1" outlineLevel="2" x14ac:dyDescent="0.25">
      <c r="A1261" t="s">
        <v>546</v>
      </c>
      <c r="B1261">
        <v>0.79648627500000013</v>
      </c>
    </row>
    <row r="1262" spans="1:2" hidden="1" outlineLevel="2" x14ac:dyDescent="0.25">
      <c r="A1262" t="s">
        <v>546</v>
      </c>
      <c r="B1262">
        <v>2.9451246250000001</v>
      </c>
    </row>
    <row r="1263" spans="1:2" hidden="1" outlineLevel="2" x14ac:dyDescent="0.25">
      <c r="A1263" t="s">
        <v>546</v>
      </c>
      <c r="B1263">
        <v>1.8686494250000001</v>
      </c>
    </row>
    <row r="1264" spans="1:2" hidden="1" outlineLevel="2" x14ac:dyDescent="0.25">
      <c r="A1264" t="s">
        <v>546</v>
      </c>
      <c r="B1264">
        <v>1.7976853750000001</v>
      </c>
    </row>
    <row r="1265" spans="1:2" hidden="1" outlineLevel="2" x14ac:dyDescent="0.25">
      <c r="A1265" t="s">
        <v>546</v>
      </c>
      <c r="B1265">
        <v>0.70149162500000017</v>
      </c>
    </row>
    <row r="1266" spans="1:2" hidden="1" outlineLevel="2" x14ac:dyDescent="0.25">
      <c r="A1266" t="s">
        <v>546</v>
      </c>
      <c r="B1266">
        <v>0.47447299999999992</v>
      </c>
    </row>
    <row r="1267" spans="1:2" hidden="1" outlineLevel="2" x14ac:dyDescent="0.25">
      <c r="A1267" t="s">
        <v>546</v>
      </c>
      <c r="B1267">
        <v>2.6696866750000003</v>
      </c>
    </row>
    <row r="1268" spans="1:2" hidden="1" outlineLevel="2" x14ac:dyDescent="0.25">
      <c r="A1268" t="s">
        <v>546</v>
      </c>
      <c r="B1268">
        <v>1.5926291000000001</v>
      </c>
    </row>
    <row r="1269" spans="1:2" hidden="1" outlineLevel="2" x14ac:dyDescent="0.25">
      <c r="A1269" t="s">
        <v>546</v>
      </c>
      <c r="B1269">
        <v>1.8545397250000002</v>
      </c>
    </row>
    <row r="1270" spans="1:2" outlineLevel="1" collapsed="1" x14ac:dyDescent="0.25">
      <c r="A1270" s="3" t="s">
        <v>23539</v>
      </c>
      <c r="B1270">
        <f>SUBTOTAL(9,B1253:B1269)</f>
        <v>20.563666175000002</v>
      </c>
    </row>
    <row r="1271" spans="1:2" hidden="1" outlineLevel="2" x14ac:dyDescent="0.25">
      <c r="A1271" t="s">
        <v>6002</v>
      </c>
      <c r="B1271">
        <v>9.1618517749999988</v>
      </c>
    </row>
    <row r="1272" spans="1:2" outlineLevel="1" collapsed="1" x14ac:dyDescent="0.25">
      <c r="A1272" s="3" t="s">
        <v>23540</v>
      </c>
      <c r="B1272">
        <f>SUBTOTAL(9,B1271:B1271)</f>
        <v>9.1618517749999988</v>
      </c>
    </row>
    <row r="1273" spans="1:2" hidden="1" outlineLevel="2" x14ac:dyDescent="0.25">
      <c r="A1273" t="s">
        <v>18034</v>
      </c>
      <c r="B1273">
        <v>1.2919171</v>
      </c>
    </row>
    <row r="1274" spans="1:2" outlineLevel="1" collapsed="1" x14ac:dyDescent="0.25">
      <c r="A1274" s="3" t="s">
        <v>23541</v>
      </c>
      <c r="B1274">
        <f>SUBTOTAL(9,B1273:B1273)</f>
        <v>1.2919171</v>
      </c>
    </row>
    <row r="1275" spans="1:2" hidden="1" outlineLevel="2" x14ac:dyDescent="0.25">
      <c r="A1275" t="s">
        <v>6093</v>
      </c>
      <c r="B1275">
        <v>4.2704297499999999</v>
      </c>
    </row>
    <row r="1276" spans="1:2" hidden="1" outlineLevel="2" x14ac:dyDescent="0.25">
      <c r="A1276" t="s">
        <v>6093</v>
      </c>
      <c r="B1276">
        <v>2.9422064250000002</v>
      </c>
    </row>
    <row r="1277" spans="1:2" outlineLevel="1" collapsed="1" x14ac:dyDescent="0.25">
      <c r="A1277" s="3" t="s">
        <v>23542</v>
      </c>
      <c r="B1277">
        <f>SUBTOTAL(9,B1275:B1276)</f>
        <v>7.2126361750000001</v>
      </c>
    </row>
    <row r="1278" spans="1:2" hidden="1" outlineLevel="2" x14ac:dyDescent="0.25">
      <c r="A1278" t="s">
        <v>8627</v>
      </c>
      <c r="B1278">
        <v>1.2786779250000002</v>
      </c>
    </row>
    <row r="1279" spans="1:2" outlineLevel="1" collapsed="1" x14ac:dyDescent="0.25">
      <c r="A1279" s="3" t="s">
        <v>23543</v>
      </c>
      <c r="B1279">
        <f>SUBTOTAL(9,B1278:B1278)</f>
        <v>1.2786779250000002</v>
      </c>
    </row>
    <row r="1280" spans="1:2" hidden="1" outlineLevel="2" x14ac:dyDescent="0.25">
      <c r="A1280" t="s">
        <v>16757</v>
      </c>
      <c r="B1280">
        <v>0.26724210000000004</v>
      </c>
    </row>
    <row r="1281" spans="1:2" outlineLevel="1" collapsed="1" x14ac:dyDescent="0.25">
      <c r="A1281" s="3" t="s">
        <v>23544</v>
      </c>
      <c r="B1281">
        <f>SUBTOTAL(9,B1280:B1280)</f>
        <v>0.26724210000000004</v>
      </c>
    </row>
    <row r="1282" spans="1:2" hidden="1" outlineLevel="2" x14ac:dyDescent="0.25">
      <c r="A1282" t="s">
        <v>182</v>
      </c>
      <c r="B1282">
        <v>4.3631849999999996</v>
      </c>
    </row>
    <row r="1283" spans="1:2" hidden="1" outlineLevel="2" x14ac:dyDescent="0.25">
      <c r="A1283" t="s">
        <v>182</v>
      </c>
      <c r="B1283">
        <v>4.75550885</v>
      </c>
    </row>
    <row r="1284" spans="1:2" hidden="1" outlineLevel="2" x14ac:dyDescent="0.25">
      <c r="A1284" t="s">
        <v>182</v>
      </c>
      <c r="B1284">
        <v>4.7034503000000001</v>
      </c>
    </row>
    <row r="1285" spans="1:2" hidden="1" outlineLevel="2" x14ac:dyDescent="0.25">
      <c r="A1285" t="s">
        <v>182</v>
      </c>
      <c r="B1285">
        <v>1.6333981250000003</v>
      </c>
    </row>
    <row r="1286" spans="1:2" hidden="1" outlineLevel="2" x14ac:dyDescent="0.25">
      <c r="A1286" t="s">
        <v>182</v>
      </c>
      <c r="B1286">
        <v>6.6624248999999995</v>
      </c>
    </row>
    <row r="1287" spans="1:2" outlineLevel="1" collapsed="1" x14ac:dyDescent="0.25">
      <c r="A1287" s="3" t="s">
        <v>23545</v>
      </c>
      <c r="B1287">
        <f>SUBTOTAL(9,B1282:B1286)</f>
        <v>22.117967174999997</v>
      </c>
    </row>
    <row r="1288" spans="1:2" hidden="1" outlineLevel="2" x14ac:dyDescent="0.25">
      <c r="A1288" t="s">
        <v>13061</v>
      </c>
      <c r="B1288">
        <v>1.4351999</v>
      </c>
    </row>
    <row r="1289" spans="1:2" outlineLevel="1" collapsed="1" x14ac:dyDescent="0.25">
      <c r="A1289" s="3" t="s">
        <v>23546</v>
      </c>
      <c r="B1289">
        <f>SUBTOTAL(9,B1288:B1288)</f>
        <v>1.4351999</v>
      </c>
    </row>
    <row r="1290" spans="1:2" hidden="1" outlineLevel="2" x14ac:dyDescent="0.25">
      <c r="A1290" t="s">
        <v>6944</v>
      </c>
      <c r="B1290">
        <v>0.74961632500000008</v>
      </c>
    </row>
    <row r="1291" spans="1:2" outlineLevel="1" collapsed="1" x14ac:dyDescent="0.25">
      <c r="A1291" s="3" t="s">
        <v>23547</v>
      </c>
      <c r="B1291">
        <f>SUBTOTAL(9,B1290:B1290)</f>
        <v>0.74961632500000008</v>
      </c>
    </row>
    <row r="1292" spans="1:2" hidden="1" outlineLevel="2" x14ac:dyDescent="0.25">
      <c r="A1292" t="s">
        <v>10677</v>
      </c>
      <c r="B1292">
        <v>2.2513539499999999</v>
      </c>
    </row>
    <row r="1293" spans="1:2" hidden="1" outlineLevel="2" x14ac:dyDescent="0.25">
      <c r="A1293" t="s">
        <v>10677</v>
      </c>
      <c r="B1293">
        <v>2.091672575</v>
      </c>
    </row>
    <row r="1294" spans="1:2" outlineLevel="1" collapsed="1" x14ac:dyDescent="0.25">
      <c r="A1294" s="3" t="s">
        <v>23548</v>
      </c>
      <c r="B1294">
        <f>SUBTOTAL(9,B1292:B1293)</f>
        <v>4.343026525</v>
      </c>
    </row>
    <row r="1295" spans="1:2" hidden="1" outlineLevel="2" x14ac:dyDescent="0.25">
      <c r="A1295" t="s">
        <v>435</v>
      </c>
      <c r="B1295">
        <v>0.7778143500000001</v>
      </c>
    </row>
    <row r="1296" spans="1:2" outlineLevel="1" collapsed="1" x14ac:dyDescent="0.25">
      <c r="A1296" s="3" t="s">
        <v>23549</v>
      </c>
      <c r="B1296">
        <f>SUBTOTAL(9,B1295:B1295)</f>
        <v>0.7778143500000001</v>
      </c>
    </row>
    <row r="1297" spans="1:2" hidden="1" outlineLevel="2" x14ac:dyDescent="0.25">
      <c r="A1297" t="s">
        <v>3006</v>
      </c>
      <c r="B1297">
        <v>0.70213562500000015</v>
      </c>
    </row>
    <row r="1298" spans="1:2" outlineLevel="1" collapsed="1" x14ac:dyDescent="0.25">
      <c r="A1298" s="3" t="s">
        <v>23550</v>
      </c>
      <c r="B1298">
        <f>SUBTOTAL(9,B1297:B1297)</f>
        <v>0.70213562500000015</v>
      </c>
    </row>
    <row r="1299" spans="1:2" hidden="1" outlineLevel="2" x14ac:dyDescent="0.25">
      <c r="A1299" t="s">
        <v>14920</v>
      </c>
      <c r="B1299">
        <v>-12.387809875</v>
      </c>
    </row>
    <row r="1300" spans="1:2" outlineLevel="1" collapsed="1" x14ac:dyDescent="0.25">
      <c r="A1300" s="3" t="s">
        <v>23551</v>
      </c>
      <c r="B1300">
        <f>SUBTOTAL(9,B1299:B1299)</f>
        <v>-12.387809875</v>
      </c>
    </row>
    <row r="1301" spans="1:2" hidden="1" outlineLevel="2" x14ac:dyDescent="0.25">
      <c r="A1301" t="s">
        <v>5498</v>
      </c>
      <c r="B1301">
        <v>3.5349896000000003</v>
      </c>
    </row>
    <row r="1302" spans="1:2" outlineLevel="1" collapsed="1" x14ac:dyDescent="0.25">
      <c r="A1302" s="3" t="s">
        <v>23552</v>
      </c>
      <c r="B1302">
        <f>SUBTOTAL(9,B1301:B1301)</f>
        <v>3.5349896000000003</v>
      </c>
    </row>
    <row r="1303" spans="1:2" hidden="1" outlineLevel="2" x14ac:dyDescent="0.25">
      <c r="A1303" t="s">
        <v>1243</v>
      </c>
      <c r="B1303">
        <v>3.6634847000000001</v>
      </c>
    </row>
    <row r="1304" spans="1:2" hidden="1" outlineLevel="2" x14ac:dyDescent="0.25">
      <c r="A1304" t="s">
        <v>1243</v>
      </c>
      <c r="B1304">
        <v>2.0186411999999998</v>
      </c>
    </row>
    <row r="1305" spans="1:2" hidden="1" outlineLevel="2" x14ac:dyDescent="0.25">
      <c r="A1305" t="s">
        <v>1243</v>
      </c>
      <c r="B1305">
        <v>2.1205334000000002</v>
      </c>
    </row>
    <row r="1306" spans="1:2" hidden="1" outlineLevel="2" x14ac:dyDescent="0.25">
      <c r="A1306" t="s">
        <v>1243</v>
      </c>
      <c r="B1306">
        <v>1.111075875</v>
      </c>
    </row>
    <row r="1307" spans="1:2" hidden="1" outlineLevel="2" x14ac:dyDescent="0.25">
      <c r="A1307" t="s">
        <v>1243</v>
      </c>
      <c r="B1307">
        <v>1.200899875</v>
      </c>
    </row>
    <row r="1308" spans="1:2" hidden="1" outlineLevel="2" x14ac:dyDescent="0.25">
      <c r="A1308" t="s">
        <v>1243</v>
      </c>
      <c r="B1308">
        <v>7.8440190250000006</v>
      </c>
    </row>
    <row r="1309" spans="1:2" hidden="1" outlineLevel="2" x14ac:dyDescent="0.25">
      <c r="A1309" t="s">
        <v>1243</v>
      </c>
      <c r="B1309">
        <v>2.4767588749999998</v>
      </c>
    </row>
    <row r="1310" spans="1:2" hidden="1" outlineLevel="2" x14ac:dyDescent="0.25">
      <c r="A1310" t="s">
        <v>1243</v>
      </c>
      <c r="B1310">
        <v>1.9958518000000001</v>
      </c>
    </row>
    <row r="1311" spans="1:2" hidden="1" outlineLevel="2" x14ac:dyDescent="0.25">
      <c r="A1311" t="s">
        <v>1243</v>
      </c>
      <c r="B1311">
        <v>4.5114658750000007</v>
      </c>
    </row>
    <row r="1312" spans="1:2" outlineLevel="1" collapsed="1" x14ac:dyDescent="0.25">
      <c r="A1312" s="3" t="s">
        <v>23553</v>
      </c>
      <c r="B1312">
        <f>SUBTOTAL(9,B1303:B1311)</f>
        <v>26.942730625000003</v>
      </c>
    </row>
    <row r="1313" spans="1:2" hidden="1" outlineLevel="2" x14ac:dyDescent="0.25">
      <c r="A1313" t="s">
        <v>5331</v>
      </c>
      <c r="B1313">
        <v>-0.43968377500000005</v>
      </c>
    </row>
    <row r="1314" spans="1:2" outlineLevel="1" collapsed="1" x14ac:dyDescent="0.25">
      <c r="A1314" s="3" t="s">
        <v>23554</v>
      </c>
      <c r="B1314">
        <f>SUBTOTAL(9,B1313:B1313)</f>
        <v>-0.43968377500000005</v>
      </c>
    </row>
    <row r="1315" spans="1:2" hidden="1" outlineLevel="2" x14ac:dyDescent="0.25">
      <c r="A1315" t="s">
        <v>5528</v>
      </c>
      <c r="B1315">
        <v>0.26658772500000005</v>
      </c>
    </row>
    <row r="1316" spans="1:2" outlineLevel="1" collapsed="1" x14ac:dyDescent="0.25">
      <c r="A1316" s="3" t="s">
        <v>23555</v>
      </c>
      <c r="B1316">
        <f>SUBTOTAL(9,B1315:B1315)</f>
        <v>0.26658772500000005</v>
      </c>
    </row>
    <row r="1317" spans="1:2" hidden="1" outlineLevel="2" x14ac:dyDescent="0.25">
      <c r="A1317" t="s">
        <v>20952</v>
      </c>
      <c r="B1317">
        <v>1.9958716999999999</v>
      </c>
    </row>
    <row r="1318" spans="1:2" outlineLevel="1" collapsed="1" x14ac:dyDescent="0.25">
      <c r="A1318" s="3" t="s">
        <v>23556</v>
      </c>
      <c r="B1318">
        <f>SUBTOTAL(9,B1317:B1317)</f>
        <v>1.9958716999999999</v>
      </c>
    </row>
    <row r="1319" spans="1:2" hidden="1" outlineLevel="2" x14ac:dyDescent="0.25">
      <c r="A1319" t="s">
        <v>16011</v>
      </c>
      <c r="B1319">
        <v>0.96042502500000004</v>
      </c>
    </row>
    <row r="1320" spans="1:2" outlineLevel="1" collapsed="1" x14ac:dyDescent="0.25">
      <c r="A1320" s="3" t="s">
        <v>23557</v>
      </c>
      <c r="B1320">
        <f>SUBTOTAL(9,B1319:B1319)</f>
        <v>0.96042502500000004</v>
      </c>
    </row>
    <row r="1321" spans="1:2" hidden="1" outlineLevel="2" x14ac:dyDescent="0.25">
      <c r="A1321" t="s">
        <v>12172</v>
      </c>
      <c r="B1321">
        <v>0.32590940000000002</v>
      </c>
    </row>
    <row r="1322" spans="1:2" hidden="1" outlineLevel="2" x14ac:dyDescent="0.25">
      <c r="A1322" t="s">
        <v>12172</v>
      </c>
      <c r="B1322">
        <v>1.4423647500000001</v>
      </c>
    </row>
    <row r="1323" spans="1:2" outlineLevel="1" collapsed="1" x14ac:dyDescent="0.25">
      <c r="A1323" s="3" t="s">
        <v>23558</v>
      </c>
      <c r="B1323">
        <f>SUBTOTAL(9,B1321:B1322)</f>
        <v>1.7682741500000001</v>
      </c>
    </row>
    <row r="1324" spans="1:2" hidden="1" outlineLevel="2" x14ac:dyDescent="0.25">
      <c r="A1324" t="s">
        <v>18305</v>
      </c>
      <c r="B1324">
        <v>44.542086524999995</v>
      </c>
    </row>
    <row r="1325" spans="1:2" outlineLevel="1" collapsed="1" x14ac:dyDescent="0.25">
      <c r="A1325" s="3" t="s">
        <v>23559</v>
      </c>
      <c r="B1325">
        <f>SUBTOTAL(9,B1324:B1324)</f>
        <v>44.542086524999995</v>
      </c>
    </row>
    <row r="1326" spans="1:2" hidden="1" outlineLevel="2" x14ac:dyDescent="0.25">
      <c r="A1326" t="s">
        <v>12952</v>
      </c>
      <c r="B1326">
        <v>0.76303097500000006</v>
      </c>
    </row>
    <row r="1327" spans="1:2" outlineLevel="1" collapsed="1" x14ac:dyDescent="0.25">
      <c r="A1327" s="3" t="s">
        <v>23560</v>
      </c>
      <c r="B1327">
        <f>SUBTOTAL(9,B1326:B1326)</f>
        <v>0.76303097500000006</v>
      </c>
    </row>
    <row r="1328" spans="1:2" hidden="1" outlineLevel="2" x14ac:dyDescent="0.25">
      <c r="A1328" t="s">
        <v>20002</v>
      </c>
      <c r="B1328">
        <v>2.2145266250000004</v>
      </c>
    </row>
    <row r="1329" spans="1:2" outlineLevel="1" collapsed="1" x14ac:dyDescent="0.25">
      <c r="A1329" s="3" t="s">
        <v>23561</v>
      </c>
      <c r="B1329">
        <f>SUBTOTAL(9,B1328:B1328)</f>
        <v>2.2145266250000004</v>
      </c>
    </row>
    <row r="1330" spans="1:2" hidden="1" outlineLevel="2" x14ac:dyDescent="0.25">
      <c r="A1330" t="s">
        <v>10476</v>
      </c>
      <c r="B1330">
        <v>2.2486738749999997</v>
      </c>
    </row>
    <row r="1331" spans="1:2" hidden="1" outlineLevel="2" x14ac:dyDescent="0.25">
      <c r="A1331" t="s">
        <v>10476</v>
      </c>
      <c r="B1331">
        <v>1.9794867500000002</v>
      </c>
    </row>
    <row r="1332" spans="1:2" outlineLevel="1" collapsed="1" x14ac:dyDescent="0.25">
      <c r="A1332" s="3" t="s">
        <v>23562</v>
      </c>
      <c r="B1332">
        <f>SUBTOTAL(9,B1330:B1331)</f>
        <v>4.2281606250000001</v>
      </c>
    </row>
    <row r="1333" spans="1:2" hidden="1" outlineLevel="2" x14ac:dyDescent="0.25">
      <c r="A1333" t="s">
        <v>9557</v>
      </c>
      <c r="B1333">
        <v>1.1224963750000001</v>
      </c>
    </row>
    <row r="1334" spans="1:2" hidden="1" outlineLevel="2" x14ac:dyDescent="0.25">
      <c r="A1334" t="s">
        <v>9557</v>
      </c>
      <c r="B1334">
        <v>3.2588851250000004</v>
      </c>
    </row>
    <row r="1335" spans="1:2" outlineLevel="1" collapsed="1" x14ac:dyDescent="0.25">
      <c r="A1335" s="3" t="s">
        <v>23563</v>
      </c>
      <c r="B1335">
        <f>SUBTOTAL(9,B1333:B1334)</f>
        <v>4.3813815000000007</v>
      </c>
    </row>
    <row r="1336" spans="1:2" hidden="1" outlineLevel="2" x14ac:dyDescent="0.25">
      <c r="A1336" t="s">
        <v>18370</v>
      </c>
      <c r="B1336">
        <v>0.94987720000000009</v>
      </c>
    </row>
    <row r="1337" spans="1:2" outlineLevel="1" collapsed="1" x14ac:dyDescent="0.25">
      <c r="A1337" s="3" t="s">
        <v>23564</v>
      </c>
      <c r="B1337">
        <f>SUBTOTAL(9,B1336:B1336)</f>
        <v>0.94987720000000009</v>
      </c>
    </row>
    <row r="1338" spans="1:2" hidden="1" outlineLevel="2" x14ac:dyDescent="0.25">
      <c r="A1338" t="s">
        <v>15289</v>
      </c>
      <c r="B1338">
        <v>0.59351510000000007</v>
      </c>
    </row>
    <row r="1339" spans="1:2" outlineLevel="1" collapsed="1" x14ac:dyDescent="0.25">
      <c r="A1339" s="3" t="s">
        <v>23565</v>
      </c>
      <c r="B1339">
        <f>SUBTOTAL(9,B1338:B1338)</f>
        <v>0.59351510000000007</v>
      </c>
    </row>
    <row r="1340" spans="1:2" hidden="1" outlineLevel="2" x14ac:dyDescent="0.25">
      <c r="A1340" t="s">
        <v>6329</v>
      </c>
      <c r="B1340">
        <v>1.3828888749999999</v>
      </c>
    </row>
    <row r="1341" spans="1:2" outlineLevel="1" collapsed="1" x14ac:dyDescent="0.25">
      <c r="A1341" s="3" t="s">
        <v>23566</v>
      </c>
      <c r="B1341">
        <f>SUBTOTAL(9,B1340:B1340)</f>
        <v>1.3828888749999999</v>
      </c>
    </row>
    <row r="1342" spans="1:2" hidden="1" outlineLevel="2" x14ac:dyDescent="0.25">
      <c r="A1342" t="s">
        <v>105</v>
      </c>
      <c r="B1342">
        <v>1.3063956249999999</v>
      </c>
    </row>
    <row r="1343" spans="1:2" outlineLevel="1" collapsed="1" x14ac:dyDescent="0.25">
      <c r="A1343" s="3" t="s">
        <v>23567</v>
      </c>
      <c r="B1343">
        <f>SUBTOTAL(9,B1342:B1342)</f>
        <v>1.3063956249999999</v>
      </c>
    </row>
    <row r="1344" spans="1:2" hidden="1" outlineLevel="2" x14ac:dyDescent="0.25">
      <c r="A1344" t="s">
        <v>8920</v>
      </c>
      <c r="B1344">
        <v>1.845425675</v>
      </c>
    </row>
    <row r="1345" spans="1:2" outlineLevel="1" collapsed="1" x14ac:dyDescent="0.25">
      <c r="A1345" s="3" t="s">
        <v>23568</v>
      </c>
      <c r="B1345">
        <f>SUBTOTAL(9,B1344:B1344)</f>
        <v>1.845425675</v>
      </c>
    </row>
    <row r="1346" spans="1:2" hidden="1" outlineLevel="2" x14ac:dyDescent="0.25">
      <c r="A1346" t="s">
        <v>3693</v>
      </c>
      <c r="B1346">
        <v>1.6985837500000001</v>
      </c>
    </row>
    <row r="1347" spans="1:2" outlineLevel="1" collapsed="1" x14ac:dyDescent="0.25">
      <c r="A1347" s="3" t="s">
        <v>23569</v>
      </c>
      <c r="B1347">
        <f>SUBTOTAL(9,B1346:B1346)</f>
        <v>1.6985837500000001</v>
      </c>
    </row>
    <row r="1348" spans="1:2" hidden="1" outlineLevel="2" x14ac:dyDescent="0.25">
      <c r="A1348" t="s">
        <v>3627</v>
      </c>
      <c r="B1348">
        <v>1.5763927500000003</v>
      </c>
    </row>
    <row r="1349" spans="1:2" hidden="1" outlineLevel="2" x14ac:dyDescent="0.25">
      <c r="A1349" t="s">
        <v>3627</v>
      </c>
      <c r="B1349">
        <v>1.5243577250000002</v>
      </c>
    </row>
    <row r="1350" spans="1:2" hidden="1" outlineLevel="2" x14ac:dyDescent="0.25">
      <c r="A1350" t="s">
        <v>3627</v>
      </c>
      <c r="B1350">
        <v>2.2072216249999999</v>
      </c>
    </row>
    <row r="1351" spans="1:2" outlineLevel="1" collapsed="1" x14ac:dyDescent="0.25">
      <c r="A1351" s="3" t="s">
        <v>23570</v>
      </c>
      <c r="B1351">
        <f>SUBTOTAL(9,B1348:B1350)</f>
        <v>5.3079721000000006</v>
      </c>
    </row>
    <row r="1352" spans="1:2" hidden="1" outlineLevel="2" x14ac:dyDescent="0.25">
      <c r="A1352" t="s">
        <v>3607</v>
      </c>
      <c r="B1352">
        <v>1.4930448999999999</v>
      </c>
    </row>
    <row r="1353" spans="1:2" hidden="1" outlineLevel="2" x14ac:dyDescent="0.25">
      <c r="A1353" t="s">
        <v>3607</v>
      </c>
      <c r="B1353">
        <v>1.7693694500000003</v>
      </c>
    </row>
    <row r="1354" spans="1:2" hidden="1" outlineLevel="2" x14ac:dyDescent="0.25">
      <c r="A1354" t="s">
        <v>3607</v>
      </c>
      <c r="B1354">
        <v>3.0260561250000002</v>
      </c>
    </row>
    <row r="1355" spans="1:2" hidden="1" outlineLevel="2" x14ac:dyDescent="0.25">
      <c r="A1355" t="s">
        <v>3607</v>
      </c>
      <c r="B1355">
        <v>2.1603021999999998</v>
      </c>
    </row>
    <row r="1356" spans="1:2" outlineLevel="1" collapsed="1" x14ac:dyDescent="0.25">
      <c r="A1356" s="3" t="s">
        <v>23571</v>
      </c>
      <c r="B1356">
        <f>SUBTOTAL(9,B1352:B1355)</f>
        <v>8.4487726750000007</v>
      </c>
    </row>
    <row r="1357" spans="1:2" hidden="1" outlineLevel="2" x14ac:dyDescent="0.25">
      <c r="A1357" t="s">
        <v>418</v>
      </c>
      <c r="B1357">
        <v>0.24560165</v>
      </c>
    </row>
    <row r="1358" spans="1:2" outlineLevel="1" collapsed="1" x14ac:dyDescent="0.25">
      <c r="A1358" s="3" t="s">
        <v>23572</v>
      </c>
      <c r="B1358">
        <f>SUBTOTAL(9,B1357:B1357)</f>
        <v>0.24560165</v>
      </c>
    </row>
    <row r="1359" spans="1:2" hidden="1" outlineLevel="2" x14ac:dyDescent="0.25">
      <c r="A1359" t="s">
        <v>13423</v>
      </c>
      <c r="B1359">
        <v>1.4684527000000001</v>
      </c>
    </row>
    <row r="1360" spans="1:2" outlineLevel="1" collapsed="1" x14ac:dyDescent="0.25">
      <c r="A1360" s="3" t="s">
        <v>23573</v>
      </c>
      <c r="B1360">
        <f>SUBTOTAL(9,B1359:B1359)</f>
        <v>1.4684527000000001</v>
      </c>
    </row>
    <row r="1361" spans="1:2" hidden="1" outlineLevel="2" x14ac:dyDescent="0.25">
      <c r="A1361" t="s">
        <v>6337</v>
      </c>
      <c r="B1361">
        <v>2.0224161500000002</v>
      </c>
    </row>
    <row r="1362" spans="1:2" outlineLevel="1" collapsed="1" x14ac:dyDescent="0.25">
      <c r="A1362" s="3" t="s">
        <v>23574</v>
      </c>
      <c r="B1362">
        <f>SUBTOTAL(9,B1361:B1361)</f>
        <v>2.0224161500000002</v>
      </c>
    </row>
    <row r="1363" spans="1:2" hidden="1" outlineLevel="2" x14ac:dyDescent="0.25">
      <c r="A1363" t="s">
        <v>9192</v>
      </c>
      <c r="B1363">
        <v>0.80631925000000015</v>
      </c>
    </row>
    <row r="1364" spans="1:2" outlineLevel="1" collapsed="1" x14ac:dyDescent="0.25">
      <c r="A1364" s="3" t="s">
        <v>23575</v>
      </c>
      <c r="B1364">
        <f>SUBTOTAL(9,B1363:B1363)</f>
        <v>0.80631925000000015</v>
      </c>
    </row>
    <row r="1365" spans="1:2" hidden="1" outlineLevel="2" x14ac:dyDescent="0.25">
      <c r="A1365" t="s">
        <v>12503</v>
      </c>
      <c r="B1365">
        <v>1.8977243250000002</v>
      </c>
    </row>
    <row r="1366" spans="1:2" outlineLevel="1" collapsed="1" x14ac:dyDescent="0.25">
      <c r="A1366" s="3" t="s">
        <v>23576</v>
      </c>
      <c r="B1366">
        <f>SUBTOTAL(9,B1365:B1365)</f>
        <v>1.8977243250000002</v>
      </c>
    </row>
    <row r="1367" spans="1:2" hidden="1" outlineLevel="2" x14ac:dyDescent="0.25">
      <c r="A1367" t="s">
        <v>3723</v>
      </c>
      <c r="B1367">
        <v>2.5412438750000006</v>
      </c>
    </row>
    <row r="1368" spans="1:2" hidden="1" outlineLevel="2" x14ac:dyDescent="0.25">
      <c r="A1368" t="s">
        <v>3723</v>
      </c>
      <c r="B1368">
        <v>1.9345289000000001</v>
      </c>
    </row>
    <row r="1369" spans="1:2" hidden="1" outlineLevel="2" x14ac:dyDescent="0.25">
      <c r="A1369" t="s">
        <v>3723</v>
      </c>
      <c r="B1369">
        <v>1.2356113249999998</v>
      </c>
    </row>
    <row r="1370" spans="1:2" hidden="1" outlineLevel="2" x14ac:dyDescent="0.25">
      <c r="A1370" t="s">
        <v>3723</v>
      </c>
      <c r="B1370">
        <v>1.64255135</v>
      </c>
    </row>
    <row r="1371" spans="1:2" outlineLevel="1" collapsed="1" x14ac:dyDescent="0.25">
      <c r="A1371" s="3" t="s">
        <v>23577</v>
      </c>
      <c r="B1371">
        <f>SUBTOTAL(9,B1367:B1370)</f>
        <v>7.3539354500000007</v>
      </c>
    </row>
    <row r="1372" spans="1:2" hidden="1" outlineLevel="2" x14ac:dyDescent="0.25">
      <c r="A1372" t="s">
        <v>305</v>
      </c>
      <c r="B1372">
        <v>3.0163223250000004</v>
      </c>
    </row>
    <row r="1373" spans="1:2" hidden="1" outlineLevel="2" x14ac:dyDescent="0.25">
      <c r="A1373" t="s">
        <v>305</v>
      </c>
      <c r="B1373">
        <v>0.41747155000000002</v>
      </c>
    </row>
    <row r="1374" spans="1:2" hidden="1" outlineLevel="2" x14ac:dyDescent="0.25">
      <c r="A1374" t="s">
        <v>305</v>
      </c>
      <c r="B1374">
        <v>1.9773445250000004</v>
      </c>
    </row>
    <row r="1375" spans="1:2" hidden="1" outlineLevel="2" x14ac:dyDescent="0.25">
      <c r="A1375" t="s">
        <v>305</v>
      </c>
      <c r="B1375">
        <v>3.0185226000000003</v>
      </c>
    </row>
    <row r="1376" spans="1:2" hidden="1" outlineLevel="2" x14ac:dyDescent="0.25">
      <c r="A1376" t="s">
        <v>305</v>
      </c>
      <c r="B1376">
        <v>1.83708275</v>
      </c>
    </row>
    <row r="1377" spans="1:2" outlineLevel="1" collapsed="1" x14ac:dyDescent="0.25">
      <c r="A1377" s="3" t="s">
        <v>23578</v>
      </c>
      <c r="B1377">
        <f>SUBTOTAL(9,B1372:B1376)</f>
        <v>10.266743750000002</v>
      </c>
    </row>
    <row r="1378" spans="1:2" hidden="1" outlineLevel="2" x14ac:dyDescent="0.25">
      <c r="A1378" t="s">
        <v>10419</v>
      </c>
      <c r="B1378">
        <v>2.6874572000000003</v>
      </c>
    </row>
    <row r="1379" spans="1:2" outlineLevel="1" collapsed="1" x14ac:dyDescent="0.25">
      <c r="A1379" s="3" t="s">
        <v>23579</v>
      </c>
      <c r="B1379">
        <f>SUBTOTAL(9,B1378:B1378)</f>
        <v>2.6874572000000003</v>
      </c>
    </row>
    <row r="1380" spans="1:2" hidden="1" outlineLevel="2" x14ac:dyDescent="0.25">
      <c r="A1380" t="s">
        <v>4742</v>
      </c>
      <c r="B1380">
        <v>1.6559506750000001</v>
      </c>
    </row>
    <row r="1381" spans="1:2" outlineLevel="1" collapsed="1" x14ac:dyDescent="0.25">
      <c r="A1381" s="3" t="s">
        <v>23580</v>
      </c>
      <c r="B1381">
        <f>SUBTOTAL(9,B1380:B1380)</f>
        <v>1.6559506750000001</v>
      </c>
    </row>
    <row r="1382" spans="1:2" hidden="1" outlineLevel="2" x14ac:dyDescent="0.25">
      <c r="A1382" t="s">
        <v>18493</v>
      </c>
      <c r="B1382">
        <v>1.5583094500000003</v>
      </c>
    </row>
    <row r="1383" spans="1:2" outlineLevel="1" collapsed="1" x14ac:dyDescent="0.25">
      <c r="A1383" s="3" t="s">
        <v>23581</v>
      </c>
      <c r="B1383">
        <f>SUBTOTAL(9,B1382:B1382)</f>
        <v>1.5583094500000003</v>
      </c>
    </row>
    <row r="1384" spans="1:2" hidden="1" outlineLevel="2" x14ac:dyDescent="0.25">
      <c r="A1384" t="s">
        <v>5995</v>
      </c>
      <c r="B1384">
        <v>3.6762237750000004</v>
      </c>
    </row>
    <row r="1385" spans="1:2" outlineLevel="1" collapsed="1" x14ac:dyDescent="0.25">
      <c r="A1385" s="3" t="s">
        <v>23582</v>
      </c>
      <c r="B1385">
        <f>SUBTOTAL(9,B1384:B1384)</f>
        <v>3.6762237750000004</v>
      </c>
    </row>
    <row r="1386" spans="1:2" hidden="1" outlineLevel="2" x14ac:dyDescent="0.25">
      <c r="A1386" t="s">
        <v>2219</v>
      </c>
      <c r="B1386">
        <v>0.92577455000000008</v>
      </c>
    </row>
    <row r="1387" spans="1:2" hidden="1" outlineLevel="2" x14ac:dyDescent="0.25">
      <c r="A1387" t="s">
        <v>2219</v>
      </c>
      <c r="B1387">
        <v>3.1884298500000003</v>
      </c>
    </row>
    <row r="1388" spans="1:2" outlineLevel="1" collapsed="1" x14ac:dyDescent="0.25">
      <c r="A1388" s="3" t="s">
        <v>23583</v>
      </c>
      <c r="B1388">
        <f>SUBTOTAL(9,B1386:B1387)</f>
        <v>4.1142044000000002</v>
      </c>
    </row>
    <row r="1389" spans="1:2" hidden="1" outlineLevel="2" x14ac:dyDescent="0.25">
      <c r="A1389" t="s">
        <v>7826</v>
      </c>
      <c r="B1389">
        <v>2.8863588750000004</v>
      </c>
    </row>
    <row r="1390" spans="1:2" hidden="1" outlineLevel="2" x14ac:dyDescent="0.25">
      <c r="A1390" t="s">
        <v>7826</v>
      </c>
      <c r="B1390">
        <v>1.4912333250000001</v>
      </c>
    </row>
    <row r="1391" spans="1:2" outlineLevel="1" collapsed="1" x14ac:dyDescent="0.25">
      <c r="A1391" s="3" t="s">
        <v>23584</v>
      </c>
      <c r="B1391">
        <f>SUBTOTAL(9,B1389:B1390)</f>
        <v>4.3775922000000005</v>
      </c>
    </row>
    <row r="1392" spans="1:2" hidden="1" outlineLevel="2" x14ac:dyDescent="0.25">
      <c r="A1392" t="s">
        <v>5375</v>
      </c>
      <c r="B1392">
        <v>1.4355321000000003</v>
      </c>
    </row>
    <row r="1393" spans="1:2" outlineLevel="1" collapsed="1" x14ac:dyDescent="0.25">
      <c r="A1393" s="3" t="s">
        <v>23585</v>
      </c>
      <c r="B1393">
        <f>SUBTOTAL(9,B1392:B1392)</f>
        <v>1.4355321000000003</v>
      </c>
    </row>
    <row r="1394" spans="1:2" hidden="1" outlineLevel="2" x14ac:dyDescent="0.25">
      <c r="A1394" t="s">
        <v>1678</v>
      </c>
      <c r="B1394">
        <v>2.7557436500000008</v>
      </c>
    </row>
    <row r="1395" spans="1:2" outlineLevel="1" collapsed="1" x14ac:dyDescent="0.25">
      <c r="A1395" s="3" t="s">
        <v>23586</v>
      </c>
      <c r="B1395">
        <f>SUBTOTAL(9,B1394:B1394)</f>
        <v>2.7557436500000008</v>
      </c>
    </row>
    <row r="1396" spans="1:2" hidden="1" outlineLevel="2" x14ac:dyDescent="0.25">
      <c r="A1396" t="s">
        <v>266</v>
      </c>
      <c r="B1396">
        <v>2.1330239999999998</v>
      </c>
    </row>
    <row r="1397" spans="1:2" hidden="1" outlineLevel="2" x14ac:dyDescent="0.25">
      <c r="A1397" t="s">
        <v>266</v>
      </c>
      <c r="B1397">
        <v>1.9297488999999999</v>
      </c>
    </row>
    <row r="1398" spans="1:2" hidden="1" outlineLevel="2" x14ac:dyDescent="0.25">
      <c r="A1398" t="s">
        <v>266</v>
      </c>
      <c r="B1398">
        <v>1.783047925</v>
      </c>
    </row>
    <row r="1399" spans="1:2" hidden="1" outlineLevel="2" x14ac:dyDescent="0.25">
      <c r="A1399" t="s">
        <v>266</v>
      </c>
      <c r="B1399">
        <v>1.943217975</v>
      </c>
    </row>
    <row r="1400" spans="1:2" hidden="1" outlineLevel="2" x14ac:dyDescent="0.25">
      <c r="A1400" t="s">
        <v>266</v>
      </c>
      <c r="B1400">
        <v>4.5292202750000001</v>
      </c>
    </row>
    <row r="1401" spans="1:2" hidden="1" outlineLevel="2" x14ac:dyDescent="0.25">
      <c r="A1401" t="s">
        <v>266</v>
      </c>
      <c r="B1401">
        <v>2.018366125</v>
      </c>
    </row>
    <row r="1402" spans="1:2" hidden="1" outlineLevel="2" x14ac:dyDescent="0.25">
      <c r="A1402" t="s">
        <v>266</v>
      </c>
      <c r="B1402">
        <v>1.4422897000000001</v>
      </c>
    </row>
    <row r="1403" spans="1:2" hidden="1" outlineLevel="2" x14ac:dyDescent="0.25">
      <c r="A1403" t="s">
        <v>266</v>
      </c>
      <c r="B1403">
        <v>0.92774742499999996</v>
      </c>
    </row>
    <row r="1404" spans="1:2" hidden="1" outlineLevel="2" x14ac:dyDescent="0.25">
      <c r="A1404" t="s">
        <v>266</v>
      </c>
      <c r="B1404">
        <v>2.1707067750000002</v>
      </c>
    </row>
    <row r="1405" spans="1:2" hidden="1" outlineLevel="2" x14ac:dyDescent="0.25">
      <c r="A1405" t="s">
        <v>266</v>
      </c>
      <c r="B1405">
        <v>1.124641</v>
      </c>
    </row>
    <row r="1406" spans="1:2" hidden="1" outlineLevel="2" x14ac:dyDescent="0.25">
      <c r="A1406" t="s">
        <v>266</v>
      </c>
      <c r="B1406">
        <v>0.74472519999999998</v>
      </c>
    </row>
    <row r="1407" spans="1:2" hidden="1" outlineLevel="2" x14ac:dyDescent="0.25">
      <c r="A1407" t="s">
        <v>266</v>
      </c>
      <c r="B1407">
        <v>2.6081621000000004</v>
      </c>
    </row>
    <row r="1408" spans="1:2" hidden="1" outlineLevel="2" x14ac:dyDescent="0.25">
      <c r="A1408" t="s">
        <v>266</v>
      </c>
      <c r="B1408">
        <v>2.0893015500000001</v>
      </c>
    </row>
    <row r="1409" spans="1:2" hidden="1" outlineLevel="2" x14ac:dyDescent="0.25">
      <c r="A1409" t="s">
        <v>266</v>
      </c>
      <c r="B1409">
        <v>1.8347571</v>
      </c>
    </row>
    <row r="1410" spans="1:2" outlineLevel="1" collapsed="1" x14ac:dyDescent="0.25">
      <c r="A1410" s="3" t="s">
        <v>23587</v>
      </c>
      <c r="B1410">
        <f>SUBTOTAL(9,B1396:B1409)</f>
        <v>27.278956050000001</v>
      </c>
    </row>
    <row r="1411" spans="1:2" hidden="1" outlineLevel="2" x14ac:dyDescent="0.25">
      <c r="A1411" t="s">
        <v>2029</v>
      </c>
      <c r="B1411">
        <v>0.56645052500000004</v>
      </c>
    </row>
    <row r="1412" spans="1:2" outlineLevel="1" collapsed="1" x14ac:dyDescent="0.25">
      <c r="A1412" s="3" t="s">
        <v>23588</v>
      </c>
      <c r="B1412">
        <f>SUBTOTAL(9,B1411:B1411)</f>
        <v>0.56645052500000004</v>
      </c>
    </row>
    <row r="1413" spans="1:2" hidden="1" outlineLevel="2" x14ac:dyDescent="0.25">
      <c r="A1413" t="s">
        <v>14545</v>
      </c>
      <c r="B1413">
        <v>-0.63945505000000002</v>
      </c>
    </row>
    <row r="1414" spans="1:2" outlineLevel="1" collapsed="1" x14ac:dyDescent="0.25">
      <c r="A1414" s="3" t="s">
        <v>23589</v>
      </c>
      <c r="B1414">
        <f>SUBTOTAL(9,B1413:B1413)</f>
        <v>-0.63945505000000002</v>
      </c>
    </row>
    <row r="1415" spans="1:2" hidden="1" outlineLevel="2" x14ac:dyDescent="0.25">
      <c r="A1415" t="s">
        <v>18195</v>
      </c>
      <c r="B1415">
        <v>1.4835749000000003</v>
      </c>
    </row>
    <row r="1416" spans="1:2" outlineLevel="1" collapsed="1" x14ac:dyDescent="0.25">
      <c r="A1416" s="3" t="s">
        <v>23590</v>
      </c>
      <c r="B1416">
        <f>SUBTOTAL(9,B1415:B1415)</f>
        <v>1.4835749000000003</v>
      </c>
    </row>
    <row r="1417" spans="1:2" hidden="1" outlineLevel="2" x14ac:dyDescent="0.25">
      <c r="A1417" t="s">
        <v>19886</v>
      </c>
      <c r="B1417">
        <v>0.26597327500000001</v>
      </c>
    </row>
    <row r="1418" spans="1:2" outlineLevel="1" collapsed="1" x14ac:dyDescent="0.25">
      <c r="A1418" s="3" t="s">
        <v>23591</v>
      </c>
      <c r="B1418">
        <f>SUBTOTAL(9,B1417:B1417)</f>
        <v>0.26597327500000001</v>
      </c>
    </row>
    <row r="1419" spans="1:2" hidden="1" outlineLevel="2" x14ac:dyDescent="0.25">
      <c r="A1419" t="s">
        <v>14349</v>
      </c>
      <c r="B1419">
        <v>4.7152387999999998</v>
      </c>
    </row>
    <row r="1420" spans="1:2" outlineLevel="1" collapsed="1" x14ac:dyDescent="0.25">
      <c r="A1420" s="3" t="s">
        <v>23592</v>
      </c>
      <c r="B1420">
        <f>SUBTOTAL(9,B1419:B1419)</f>
        <v>4.7152387999999998</v>
      </c>
    </row>
    <row r="1421" spans="1:2" hidden="1" outlineLevel="2" x14ac:dyDescent="0.25">
      <c r="A1421" t="s">
        <v>20245</v>
      </c>
      <c r="B1421">
        <v>2.7507660000000005</v>
      </c>
    </row>
    <row r="1422" spans="1:2" outlineLevel="1" collapsed="1" x14ac:dyDescent="0.25">
      <c r="A1422" s="3" t="s">
        <v>23593</v>
      </c>
      <c r="B1422">
        <f>SUBTOTAL(9,B1421:B1421)</f>
        <v>2.7507660000000005</v>
      </c>
    </row>
    <row r="1423" spans="1:2" hidden="1" outlineLevel="2" x14ac:dyDescent="0.25">
      <c r="A1423" t="s">
        <v>6213</v>
      </c>
      <c r="B1423">
        <v>0.89774627500000015</v>
      </c>
    </row>
    <row r="1424" spans="1:2" outlineLevel="1" collapsed="1" x14ac:dyDescent="0.25">
      <c r="A1424" s="3" t="s">
        <v>23594</v>
      </c>
      <c r="B1424">
        <f>SUBTOTAL(9,B1423:B1423)</f>
        <v>0.89774627500000015</v>
      </c>
    </row>
    <row r="1425" spans="1:2" hidden="1" outlineLevel="2" x14ac:dyDescent="0.25">
      <c r="A1425" t="s">
        <v>15315</v>
      </c>
      <c r="B1425">
        <v>2.6380314</v>
      </c>
    </row>
    <row r="1426" spans="1:2" outlineLevel="1" collapsed="1" x14ac:dyDescent="0.25">
      <c r="A1426" s="3" t="s">
        <v>23595</v>
      </c>
      <c r="B1426">
        <f>SUBTOTAL(9,B1425:B1425)</f>
        <v>2.6380314</v>
      </c>
    </row>
    <row r="1427" spans="1:2" hidden="1" outlineLevel="2" x14ac:dyDescent="0.25">
      <c r="A1427" t="s">
        <v>13737</v>
      </c>
      <c r="B1427">
        <v>7.2551209249999999</v>
      </c>
    </row>
    <row r="1428" spans="1:2" hidden="1" outlineLevel="2" x14ac:dyDescent="0.25">
      <c r="A1428" t="s">
        <v>13737</v>
      </c>
      <c r="B1428">
        <v>6.5087023500000001</v>
      </c>
    </row>
    <row r="1429" spans="1:2" outlineLevel="1" collapsed="1" x14ac:dyDescent="0.25">
      <c r="A1429" s="3" t="s">
        <v>23596</v>
      </c>
      <c r="B1429">
        <f>SUBTOTAL(9,B1427:B1428)</f>
        <v>13.763823275</v>
      </c>
    </row>
    <row r="1430" spans="1:2" hidden="1" outlineLevel="2" x14ac:dyDescent="0.25">
      <c r="A1430" t="s">
        <v>3592</v>
      </c>
      <c r="B1430">
        <v>6.7488110749999999</v>
      </c>
    </row>
    <row r="1431" spans="1:2" outlineLevel="1" collapsed="1" x14ac:dyDescent="0.25">
      <c r="A1431" s="3" t="s">
        <v>23597</v>
      </c>
      <c r="B1431">
        <f>SUBTOTAL(9,B1430:B1430)</f>
        <v>6.7488110749999999</v>
      </c>
    </row>
    <row r="1432" spans="1:2" hidden="1" outlineLevel="2" x14ac:dyDescent="0.25">
      <c r="A1432" t="s">
        <v>12545</v>
      </c>
      <c r="B1432">
        <v>0.44521910000000003</v>
      </c>
    </row>
    <row r="1433" spans="1:2" outlineLevel="1" collapsed="1" x14ac:dyDescent="0.25">
      <c r="A1433" s="3" t="s">
        <v>23598</v>
      </c>
      <c r="B1433">
        <f>SUBTOTAL(9,B1432:B1432)</f>
        <v>0.44521910000000003</v>
      </c>
    </row>
    <row r="1434" spans="1:2" hidden="1" outlineLevel="2" x14ac:dyDescent="0.25">
      <c r="A1434" t="s">
        <v>9655</v>
      </c>
      <c r="B1434">
        <v>1.3752955250000003</v>
      </c>
    </row>
    <row r="1435" spans="1:2" outlineLevel="1" collapsed="1" x14ac:dyDescent="0.25">
      <c r="A1435" s="3" t="s">
        <v>23599</v>
      </c>
      <c r="B1435">
        <f>SUBTOTAL(9,B1434:B1434)</f>
        <v>1.3752955250000003</v>
      </c>
    </row>
    <row r="1436" spans="1:2" hidden="1" outlineLevel="2" x14ac:dyDescent="0.25">
      <c r="A1436" t="s">
        <v>2865</v>
      </c>
      <c r="B1436">
        <v>1.4103789500000001</v>
      </c>
    </row>
    <row r="1437" spans="1:2" hidden="1" outlineLevel="2" x14ac:dyDescent="0.25">
      <c r="A1437" t="s">
        <v>2865</v>
      </c>
      <c r="B1437">
        <v>1.0379246500000001</v>
      </c>
    </row>
    <row r="1438" spans="1:2" hidden="1" outlineLevel="2" x14ac:dyDescent="0.25">
      <c r="A1438" t="s">
        <v>2865</v>
      </c>
      <c r="B1438">
        <v>0.95374072500000007</v>
      </c>
    </row>
    <row r="1439" spans="1:2" hidden="1" outlineLevel="2" x14ac:dyDescent="0.25">
      <c r="A1439" t="s">
        <v>2865</v>
      </c>
      <c r="B1439">
        <v>1.434704575</v>
      </c>
    </row>
    <row r="1440" spans="1:2" hidden="1" outlineLevel="2" x14ac:dyDescent="0.25">
      <c r="A1440" t="s">
        <v>2865</v>
      </c>
      <c r="B1440">
        <v>2.0502327500000002</v>
      </c>
    </row>
    <row r="1441" spans="1:2" hidden="1" outlineLevel="2" x14ac:dyDescent="0.25">
      <c r="A1441" t="s">
        <v>2865</v>
      </c>
      <c r="B1441">
        <v>1.6675483500000001</v>
      </c>
    </row>
    <row r="1442" spans="1:2" hidden="1" outlineLevel="2" x14ac:dyDescent="0.25">
      <c r="A1442" t="s">
        <v>2865</v>
      </c>
      <c r="B1442">
        <v>0.81069590000000002</v>
      </c>
    </row>
    <row r="1443" spans="1:2" outlineLevel="1" collapsed="1" x14ac:dyDescent="0.25">
      <c r="A1443" s="3" t="s">
        <v>23600</v>
      </c>
      <c r="B1443">
        <f>SUBTOTAL(9,B1436:B1442)</f>
        <v>9.3652259000000004</v>
      </c>
    </row>
    <row r="1444" spans="1:2" hidden="1" outlineLevel="2" x14ac:dyDescent="0.25">
      <c r="A1444" t="s">
        <v>7033</v>
      </c>
      <c r="B1444">
        <v>0.89402907500000006</v>
      </c>
    </row>
    <row r="1445" spans="1:2" hidden="1" outlineLevel="2" x14ac:dyDescent="0.25">
      <c r="A1445" t="s">
        <v>7033</v>
      </c>
      <c r="B1445">
        <v>3.5208725500000004</v>
      </c>
    </row>
    <row r="1446" spans="1:2" hidden="1" outlineLevel="2" x14ac:dyDescent="0.25">
      <c r="A1446" t="s">
        <v>7033</v>
      </c>
      <c r="B1446">
        <v>1.5388911250000004</v>
      </c>
    </row>
    <row r="1447" spans="1:2" hidden="1" outlineLevel="2" x14ac:dyDescent="0.25">
      <c r="A1447" t="s">
        <v>7033</v>
      </c>
      <c r="B1447">
        <v>2.1917782750000003</v>
      </c>
    </row>
    <row r="1448" spans="1:2" hidden="1" outlineLevel="2" x14ac:dyDescent="0.25">
      <c r="A1448" t="s">
        <v>7033</v>
      </c>
      <c r="B1448">
        <v>0.8386709750000001</v>
      </c>
    </row>
    <row r="1449" spans="1:2" outlineLevel="1" collapsed="1" x14ac:dyDescent="0.25">
      <c r="A1449" s="3" t="s">
        <v>23601</v>
      </c>
      <c r="B1449">
        <f>SUBTOTAL(9,B1444:B1448)</f>
        <v>8.9842420000000001</v>
      </c>
    </row>
    <row r="1450" spans="1:2" hidden="1" outlineLevel="2" x14ac:dyDescent="0.25">
      <c r="A1450" t="s">
        <v>4092</v>
      </c>
      <c r="B1450">
        <v>2.8822021500000004</v>
      </c>
    </row>
    <row r="1451" spans="1:2" outlineLevel="1" collapsed="1" x14ac:dyDescent="0.25">
      <c r="A1451" s="3" t="s">
        <v>23602</v>
      </c>
      <c r="B1451">
        <f>SUBTOTAL(9,B1450:B1450)</f>
        <v>2.8822021500000004</v>
      </c>
    </row>
    <row r="1452" spans="1:2" hidden="1" outlineLevel="2" x14ac:dyDescent="0.25">
      <c r="A1452" t="s">
        <v>12499</v>
      </c>
      <c r="B1452">
        <v>0.81836142500000009</v>
      </c>
    </row>
    <row r="1453" spans="1:2" outlineLevel="1" collapsed="1" x14ac:dyDescent="0.25">
      <c r="A1453" s="3" t="s">
        <v>23603</v>
      </c>
      <c r="B1453">
        <f>SUBTOTAL(9,B1452:B1452)</f>
        <v>0.81836142500000009</v>
      </c>
    </row>
    <row r="1454" spans="1:2" hidden="1" outlineLevel="2" x14ac:dyDescent="0.25">
      <c r="A1454" t="s">
        <v>4636</v>
      </c>
      <c r="B1454">
        <v>1.3312951999999998</v>
      </c>
    </row>
    <row r="1455" spans="1:2" hidden="1" outlineLevel="2" x14ac:dyDescent="0.25">
      <c r="A1455" t="s">
        <v>4636</v>
      </c>
      <c r="B1455">
        <v>0.96986105000000011</v>
      </c>
    </row>
    <row r="1456" spans="1:2" hidden="1" outlineLevel="2" x14ac:dyDescent="0.25">
      <c r="A1456" t="s">
        <v>4636</v>
      </c>
      <c r="B1456">
        <v>1.481225775</v>
      </c>
    </row>
    <row r="1457" spans="1:2" hidden="1" outlineLevel="2" x14ac:dyDescent="0.25">
      <c r="A1457" t="s">
        <v>4636</v>
      </c>
      <c r="B1457">
        <v>0.59716407500000002</v>
      </c>
    </row>
    <row r="1458" spans="1:2" outlineLevel="1" collapsed="1" x14ac:dyDescent="0.25">
      <c r="A1458" s="3" t="s">
        <v>23604</v>
      </c>
      <c r="B1458">
        <f>SUBTOTAL(9,B1454:B1457)</f>
        <v>4.3795460999999998</v>
      </c>
    </row>
    <row r="1459" spans="1:2" hidden="1" outlineLevel="2" x14ac:dyDescent="0.25">
      <c r="A1459" t="s">
        <v>8703</v>
      </c>
      <c r="B1459">
        <v>0.42529549999999999</v>
      </c>
    </row>
    <row r="1460" spans="1:2" outlineLevel="1" collapsed="1" x14ac:dyDescent="0.25">
      <c r="A1460" s="3" t="s">
        <v>23605</v>
      </c>
      <c r="B1460">
        <f>SUBTOTAL(9,B1459:B1459)</f>
        <v>0.42529549999999999</v>
      </c>
    </row>
    <row r="1461" spans="1:2" hidden="1" outlineLevel="2" x14ac:dyDescent="0.25">
      <c r="A1461" t="s">
        <v>206</v>
      </c>
      <c r="B1461">
        <v>0.60517362500000005</v>
      </c>
    </row>
    <row r="1462" spans="1:2" outlineLevel="1" collapsed="1" x14ac:dyDescent="0.25">
      <c r="A1462" s="3" t="s">
        <v>23606</v>
      </c>
      <c r="B1462">
        <f>SUBTOTAL(9,B1461:B1461)</f>
        <v>0.60517362500000005</v>
      </c>
    </row>
    <row r="1463" spans="1:2" hidden="1" outlineLevel="2" x14ac:dyDescent="0.25">
      <c r="A1463" t="s">
        <v>6750</v>
      </c>
      <c r="B1463">
        <v>1.6238608750000003</v>
      </c>
    </row>
    <row r="1464" spans="1:2" outlineLevel="1" collapsed="1" x14ac:dyDescent="0.25">
      <c r="A1464" s="3" t="s">
        <v>23607</v>
      </c>
      <c r="B1464">
        <f>SUBTOTAL(9,B1463:B1463)</f>
        <v>1.6238608750000003</v>
      </c>
    </row>
    <row r="1465" spans="1:2" hidden="1" outlineLevel="2" x14ac:dyDescent="0.25">
      <c r="A1465" t="s">
        <v>1571</v>
      </c>
      <c r="B1465">
        <v>1.1656816749999999</v>
      </c>
    </row>
    <row r="1466" spans="1:2" hidden="1" outlineLevel="2" x14ac:dyDescent="0.25">
      <c r="A1466" t="s">
        <v>1571</v>
      </c>
      <c r="B1466">
        <v>0.43602100000000005</v>
      </c>
    </row>
    <row r="1467" spans="1:2" hidden="1" outlineLevel="2" x14ac:dyDescent="0.25">
      <c r="A1467" t="s">
        <v>1571</v>
      </c>
      <c r="B1467">
        <v>1.6861104250000001</v>
      </c>
    </row>
    <row r="1468" spans="1:2" hidden="1" outlineLevel="2" x14ac:dyDescent="0.25">
      <c r="A1468" t="s">
        <v>1571</v>
      </c>
      <c r="B1468">
        <v>0.98762177500000004</v>
      </c>
    </row>
    <row r="1469" spans="1:2" hidden="1" outlineLevel="2" x14ac:dyDescent="0.25">
      <c r="A1469" t="s">
        <v>1571</v>
      </c>
      <c r="B1469">
        <v>1.7853352750000002</v>
      </c>
    </row>
    <row r="1470" spans="1:2" hidden="1" outlineLevel="2" x14ac:dyDescent="0.25">
      <c r="A1470" t="s">
        <v>1571</v>
      </c>
      <c r="B1470">
        <v>0.94730807500000003</v>
      </c>
    </row>
    <row r="1471" spans="1:2" hidden="1" outlineLevel="2" x14ac:dyDescent="0.25">
      <c r="A1471" t="s">
        <v>1571</v>
      </c>
      <c r="B1471">
        <v>1.3759737750000001</v>
      </c>
    </row>
    <row r="1472" spans="1:2" outlineLevel="1" collapsed="1" x14ac:dyDescent="0.25">
      <c r="A1472" s="3" t="s">
        <v>23608</v>
      </c>
      <c r="B1472">
        <f>SUBTOTAL(9,B1465:B1471)</f>
        <v>8.3840520000000005</v>
      </c>
    </row>
    <row r="1473" spans="1:2" hidden="1" outlineLevel="2" x14ac:dyDescent="0.25">
      <c r="A1473" t="s">
        <v>1544</v>
      </c>
      <c r="B1473">
        <v>1.1156367</v>
      </c>
    </row>
    <row r="1474" spans="1:2" hidden="1" outlineLevel="2" x14ac:dyDescent="0.25">
      <c r="A1474" t="s">
        <v>1544</v>
      </c>
      <c r="B1474">
        <v>1.0463187500000002</v>
      </c>
    </row>
    <row r="1475" spans="1:2" hidden="1" outlineLevel="2" x14ac:dyDescent="0.25">
      <c r="A1475" t="s">
        <v>1544</v>
      </c>
      <c r="B1475">
        <v>0.93340550000000011</v>
      </c>
    </row>
    <row r="1476" spans="1:2" hidden="1" outlineLevel="2" x14ac:dyDescent="0.25">
      <c r="A1476" t="s">
        <v>1544</v>
      </c>
      <c r="B1476">
        <v>2.4292314750000004</v>
      </c>
    </row>
    <row r="1477" spans="1:2" hidden="1" outlineLevel="2" x14ac:dyDescent="0.25">
      <c r="A1477" t="s">
        <v>1544</v>
      </c>
      <c r="B1477">
        <v>2.5839515250000002</v>
      </c>
    </row>
    <row r="1478" spans="1:2" hidden="1" outlineLevel="2" x14ac:dyDescent="0.25">
      <c r="A1478" t="s">
        <v>1544</v>
      </c>
      <c r="B1478">
        <v>1.1927062249999998</v>
      </c>
    </row>
    <row r="1479" spans="1:2" outlineLevel="1" collapsed="1" x14ac:dyDescent="0.25">
      <c r="A1479" s="3" t="s">
        <v>23609</v>
      </c>
      <c r="B1479">
        <f>SUBTOTAL(9,B1473:B1478)</f>
        <v>9.3012501750000016</v>
      </c>
    </row>
    <row r="1480" spans="1:2" hidden="1" outlineLevel="2" x14ac:dyDescent="0.25">
      <c r="A1480" t="s">
        <v>238</v>
      </c>
      <c r="B1480">
        <v>0.59841420000000012</v>
      </c>
    </row>
    <row r="1481" spans="1:2" outlineLevel="1" collapsed="1" x14ac:dyDescent="0.25">
      <c r="A1481" s="3" t="s">
        <v>23610</v>
      </c>
      <c r="B1481">
        <f>SUBTOTAL(9,B1480:B1480)</f>
        <v>0.59841420000000012</v>
      </c>
    </row>
    <row r="1482" spans="1:2" hidden="1" outlineLevel="2" x14ac:dyDescent="0.25">
      <c r="A1482" t="s">
        <v>1114</v>
      </c>
      <c r="B1482">
        <v>0.65874777500000004</v>
      </c>
    </row>
    <row r="1483" spans="1:2" hidden="1" outlineLevel="2" x14ac:dyDescent="0.25">
      <c r="A1483" t="s">
        <v>1114</v>
      </c>
      <c r="B1483">
        <v>0.36975777500000007</v>
      </c>
    </row>
    <row r="1484" spans="1:2" hidden="1" outlineLevel="2" x14ac:dyDescent="0.25">
      <c r="A1484" t="s">
        <v>1114</v>
      </c>
      <c r="B1484">
        <v>1.02394395</v>
      </c>
    </row>
    <row r="1485" spans="1:2" hidden="1" outlineLevel="2" x14ac:dyDescent="0.25">
      <c r="A1485" t="s">
        <v>1114</v>
      </c>
      <c r="B1485">
        <v>0.73353927500000005</v>
      </c>
    </row>
    <row r="1486" spans="1:2" hidden="1" outlineLevel="2" x14ac:dyDescent="0.25">
      <c r="A1486" t="s">
        <v>1114</v>
      </c>
      <c r="B1486">
        <v>0.58549800000000007</v>
      </c>
    </row>
    <row r="1487" spans="1:2" hidden="1" outlineLevel="2" x14ac:dyDescent="0.25">
      <c r="A1487" t="s">
        <v>1114</v>
      </c>
      <c r="B1487">
        <v>0.88864460000000012</v>
      </c>
    </row>
    <row r="1488" spans="1:2" hidden="1" outlineLevel="2" x14ac:dyDescent="0.25">
      <c r="A1488" t="s">
        <v>1114</v>
      </c>
      <c r="B1488">
        <v>1.0739386</v>
      </c>
    </row>
    <row r="1489" spans="1:2" hidden="1" outlineLevel="2" x14ac:dyDescent="0.25">
      <c r="A1489" t="s">
        <v>1114</v>
      </c>
      <c r="B1489">
        <v>0.59823357500000007</v>
      </c>
    </row>
    <row r="1490" spans="1:2" hidden="1" outlineLevel="2" x14ac:dyDescent="0.25">
      <c r="A1490" t="s">
        <v>1114</v>
      </c>
      <c r="B1490">
        <v>1.3404300249999999</v>
      </c>
    </row>
    <row r="1491" spans="1:2" hidden="1" outlineLevel="2" x14ac:dyDescent="0.25">
      <c r="A1491" t="s">
        <v>1114</v>
      </c>
      <c r="B1491">
        <v>1.5675248499999999</v>
      </c>
    </row>
    <row r="1492" spans="1:2" hidden="1" outlineLevel="2" x14ac:dyDescent="0.25">
      <c r="A1492" t="s">
        <v>1114</v>
      </c>
      <c r="B1492">
        <v>1.4877773000000003</v>
      </c>
    </row>
    <row r="1493" spans="1:2" hidden="1" outlineLevel="2" x14ac:dyDescent="0.25">
      <c r="A1493" t="s">
        <v>1114</v>
      </c>
      <c r="B1493">
        <v>0.17036922500000004</v>
      </c>
    </row>
    <row r="1494" spans="1:2" hidden="1" outlineLevel="2" x14ac:dyDescent="0.25">
      <c r="A1494" t="s">
        <v>1114</v>
      </c>
      <c r="B1494">
        <v>0.40111677500000004</v>
      </c>
    </row>
    <row r="1495" spans="1:2" hidden="1" outlineLevel="2" x14ac:dyDescent="0.25">
      <c r="A1495" t="s">
        <v>1114</v>
      </c>
      <c r="B1495">
        <v>0.45516915000000002</v>
      </c>
    </row>
    <row r="1496" spans="1:2" hidden="1" outlineLevel="2" x14ac:dyDescent="0.25">
      <c r="A1496" t="s">
        <v>1114</v>
      </c>
      <c r="B1496">
        <v>0.59395462500000007</v>
      </c>
    </row>
    <row r="1497" spans="1:2" hidden="1" outlineLevel="2" x14ac:dyDescent="0.25">
      <c r="A1497" t="s">
        <v>1114</v>
      </c>
      <c r="B1497">
        <v>1.0115695250000001</v>
      </c>
    </row>
    <row r="1498" spans="1:2" hidden="1" outlineLevel="2" x14ac:dyDescent="0.25">
      <c r="A1498" t="s">
        <v>1114</v>
      </c>
      <c r="B1498">
        <v>1.1580690250000001</v>
      </c>
    </row>
    <row r="1499" spans="1:2" hidden="1" outlineLevel="2" x14ac:dyDescent="0.25">
      <c r="A1499" t="s">
        <v>1114</v>
      </c>
      <c r="B1499">
        <v>2.4369253749999999</v>
      </c>
    </row>
    <row r="1500" spans="1:2" hidden="1" outlineLevel="2" x14ac:dyDescent="0.25">
      <c r="A1500" t="s">
        <v>1114</v>
      </c>
      <c r="B1500">
        <v>0.80363307500000003</v>
      </c>
    </row>
    <row r="1501" spans="1:2" hidden="1" outlineLevel="2" x14ac:dyDescent="0.25">
      <c r="A1501" t="s">
        <v>1114</v>
      </c>
      <c r="B1501">
        <v>1.1120788500000001</v>
      </c>
    </row>
    <row r="1502" spans="1:2" hidden="1" outlineLevel="2" x14ac:dyDescent="0.25">
      <c r="A1502" t="s">
        <v>1114</v>
      </c>
      <c r="B1502">
        <v>1.1425603500000001</v>
      </c>
    </row>
    <row r="1503" spans="1:2" hidden="1" outlineLevel="2" x14ac:dyDescent="0.25">
      <c r="A1503" t="s">
        <v>1114</v>
      </c>
      <c r="B1503">
        <v>0.61608850000000004</v>
      </c>
    </row>
    <row r="1504" spans="1:2" hidden="1" outlineLevel="2" x14ac:dyDescent="0.25">
      <c r="A1504" t="s">
        <v>1114</v>
      </c>
      <c r="B1504">
        <v>3.1312146750000003</v>
      </c>
    </row>
    <row r="1505" spans="1:2" hidden="1" outlineLevel="2" x14ac:dyDescent="0.25">
      <c r="A1505" t="s">
        <v>1114</v>
      </c>
      <c r="B1505">
        <v>2.270725975</v>
      </c>
    </row>
    <row r="1506" spans="1:2" hidden="1" outlineLevel="2" x14ac:dyDescent="0.25">
      <c r="A1506" t="s">
        <v>1114</v>
      </c>
      <c r="B1506">
        <v>0.91314355000000014</v>
      </c>
    </row>
    <row r="1507" spans="1:2" hidden="1" outlineLevel="2" x14ac:dyDescent="0.25">
      <c r="A1507" t="s">
        <v>1114</v>
      </c>
      <c r="B1507">
        <v>0.49159317499999999</v>
      </c>
    </row>
    <row r="1508" spans="1:2" hidden="1" outlineLevel="2" x14ac:dyDescent="0.25">
      <c r="A1508" t="s">
        <v>1114</v>
      </c>
      <c r="B1508">
        <v>0.55286417500000007</v>
      </c>
    </row>
    <row r="1509" spans="1:2" hidden="1" outlineLevel="2" x14ac:dyDescent="0.25">
      <c r="A1509" t="s">
        <v>1114</v>
      </c>
      <c r="B1509">
        <v>0.67428812500000002</v>
      </c>
    </row>
    <row r="1510" spans="1:2" hidden="1" outlineLevel="2" x14ac:dyDescent="0.25">
      <c r="A1510" t="s">
        <v>1114</v>
      </c>
      <c r="B1510">
        <v>0.61603442500000005</v>
      </c>
    </row>
    <row r="1511" spans="1:2" hidden="1" outlineLevel="2" x14ac:dyDescent="0.25">
      <c r="A1511" t="s">
        <v>1114</v>
      </c>
      <c r="B1511">
        <v>0.36192744999999998</v>
      </c>
    </row>
    <row r="1512" spans="1:2" hidden="1" outlineLevel="2" x14ac:dyDescent="0.25">
      <c r="A1512" t="s">
        <v>1114</v>
      </c>
      <c r="B1512">
        <v>0.44277955000000002</v>
      </c>
    </row>
    <row r="1513" spans="1:2" hidden="1" outlineLevel="2" x14ac:dyDescent="0.25">
      <c r="A1513" t="s">
        <v>1114</v>
      </c>
      <c r="B1513">
        <v>1.5917414750000003</v>
      </c>
    </row>
    <row r="1514" spans="1:2" hidden="1" outlineLevel="2" x14ac:dyDescent="0.25">
      <c r="A1514" t="s">
        <v>1114</v>
      </c>
      <c r="B1514">
        <v>0.67245325</v>
      </c>
    </row>
    <row r="1515" spans="1:2" hidden="1" outlineLevel="2" x14ac:dyDescent="0.25">
      <c r="A1515" t="s">
        <v>1114</v>
      </c>
      <c r="B1515">
        <v>1.0225964250000001</v>
      </c>
    </row>
    <row r="1516" spans="1:2" hidden="1" outlineLevel="2" x14ac:dyDescent="0.25">
      <c r="A1516" t="s">
        <v>1114</v>
      </c>
      <c r="B1516">
        <v>0.50039270000000002</v>
      </c>
    </row>
    <row r="1517" spans="1:2" hidden="1" outlineLevel="2" x14ac:dyDescent="0.25">
      <c r="A1517" t="s">
        <v>1114</v>
      </c>
      <c r="B1517">
        <v>1.693748775</v>
      </c>
    </row>
    <row r="1518" spans="1:2" hidden="1" outlineLevel="2" x14ac:dyDescent="0.25">
      <c r="A1518" t="s">
        <v>1114</v>
      </c>
      <c r="B1518">
        <v>0.55972434999999998</v>
      </c>
    </row>
    <row r="1519" spans="1:2" hidden="1" outlineLevel="2" x14ac:dyDescent="0.25">
      <c r="A1519" t="s">
        <v>1114</v>
      </c>
      <c r="B1519">
        <v>1.3557670750000002</v>
      </c>
    </row>
    <row r="1520" spans="1:2" hidden="1" outlineLevel="2" x14ac:dyDescent="0.25">
      <c r="A1520" t="s">
        <v>1114</v>
      </c>
      <c r="B1520">
        <v>2.1267632750000001</v>
      </c>
    </row>
    <row r="1521" spans="1:2" hidden="1" outlineLevel="2" x14ac:dyDescent="0.25">
      <c r="A1521" t="s">
        <v>1114</v>
      </c>
      <c r="B1521">
        <v>0.5734051</v>
      </c>
    </row>
    <row r="1522" spans="1:2" hidden="1" outlineLevel="2" x14ac:dyDescent="0.25">
      <c r="A1522" t="s">
        <v>1114</v>
      </c>
      <c r="B1522">
        <v>0.77356940000000018</v>
      </c>
    </row>
    <row r="1523" spans="1:2" hidden="1" outlineLevel="2" x14ac:dyDescent="0.25">
      <c r="A1523" t="s">
        <v>1114</v>
      </c>
      <c r="B1523">
        <v>3.1341300000000003</v>
      </c>
    </row>
    <row r="1524" spans="1:2" hidden="1" outlineLevel="2" x14ac:dyDescent="0.25">
      <c r="A1524" t="s">
        <v>1114</v>
      </c>
      <c r="B1524">
        <v>0.53638209999999997</v>
      </c>
    </row>
    <row r="1525" spans="1:2" hidden="1" outlineLevel="2" x14ac:dyDescent="0.25">
      <c r="A1525" t="s">
        <v>1114</v>
      </c>
      <c r="B1525">
        <v>0.67606469999999996</v>
      </c>
    </row>
    <row r="1526" spans="1:2" hidden="1" outlineLevel="2" x14ac:dyDescent="0.25">
      <c r="A1526" t="s">
        <v>1114</v>
      </c>
      <c r="B1526">
        <v>1.1382589000000001</v>
      </c>
    </row>
    <row r="1527" spans="1:2" hidden="1" outlineLevel="2" x14ac:dyDescent="0.25">
      <c r="A1527" t="s">
        <v>1114</v>
      </c>
      <c r="B1527">
        <v>2.5727553750000003</v>
      </c>
    </row>
    <row r="1528" spans="1:2" hidden="1" outlineLevel="2" x14ac:dyDescent="0.25">
      <c r="A1528" t="s">
        <v>1114</v>
      </c>
      <c r="B1528">
        <v>0.88624420000000004</v>
      </c>
    </row>
    <row r="1529" spans="1:2" hidden="1" outlineLevel="2" x14ac:dyDescent="0.25">
      <c r="A1529" t="s">
        <v>1114</v>
      </c>
      <c r="B1529">
        <v>0.58019042500000007</v>
      </c>
    </row>
    <row r="1530" spans="1:2" hidden="1" outlineLevel="2" x14ac:dyDescent="0.25">
      <c r="A1530" t="s">
        <v>1114</v>
      </c>
      <c r="B1530">
        <v>0.56245622500000003</v>
      </c>
    </row>
    <row r="1531" spans="1:2" hidden="1" outlineLevel="2" x14ac:dyDescent="0.25">
      <c r="A1531" t="s">
        <v>1114</v>
      </c>
      <c r="B1531">
        <v>1.7110965250000003</v>
      </c>
    </row>
    <row r="1532" spans="1:2" hidden="1" outlineLevel="2" x14ac:dyDescent="0.25">
      <c r="A1532" t="s">
        <v>1114</v>
      </c>
      <c r="B1532">
        <v>0.70949949999999995</v>
      </c>
    </row>
    <row r="1533" spans="1:2" hidden="1" outlineLevel="2" x14ac:dyDescent="0.25">
      <c r="A1533" t="s">
        <v>1114</v>
      </c>
      <c r="B1533">
        <v>1.297802425</v>
      </c>
    </row>
    <row r="1534" spans="1:2" outlineLevel="1" collapsed="1" x14ac:dyDescent="0.25">
      <c r="A1534" s="3" t="s">
        <v>23611</v>
      </c>
      <c r="B1534">
        <f>SUBTOTAL(9,B1482:B1533)</f>
        <v>54.3591835</v>
      </c>
    </row>
    <row r="1535" spans="1:2" hidden="1" outlineLevel="2" x14ac:dyDescent="0.25">
      <c r="A1535" t="s">
        <v>14561</v>
      </c>
      <c r="B1535">
        <v>1.9288569750000002</v>
      </c>
    </row>
    <row r="1536" spans="1:2" hidden="1" outlineLevel="2" x14ac:dyDescent="0.25">
      <c r="A1536" t="s">
        <v>14561</v>
      </c>
      <c r="B1536">
        <v>1.3483087250000001</v>
      </c>
    </row>
    <row r="1537" spans="1:2" outlineLevel="1" collapsed="1" x14ac:dyDescent="0.25">
      <c r="A1537" s="3" t="s">
        <v>23612</v>
      </c>
      <c r="B1537">
        <f>SUBTOTAL(9,B1535:B1536)</f>
        <v>3.2771657000000003</v>
      </c>
    </row>
    <row r="1538" spans="1:2" hidden="1" outlineLevel="2" x14ac:dyDescent="0.25">
      <c r="A1538" t="s">
        <v>20593</v>
      </c>
      <c r="B1538">
        <v>4.5608363249999995</v>
      </c>
    </row>
    <row r="1539" spans="1:2" outlineLevel="1" collapsed="1" x14ac:dyDescent="0.25">
      <c r="A1539" s="3" t="s">
        <v>23613</v>
      </c>
      <c r="B1539">
        <f>SUBTOTAL(9,B1538:B1538)</f>
        <v>4.5608363249999995</v>
      </c>
    </row>
    <row r="1540" spans="1:2" hidden="1" outlineLevel="2" x14ac:dyDescent="0.25">
      <c r="A1540" t="s">
        <v>301</v>
      </c>
      <c r="B1540">
        <v>1.9297831000000001</v>
      </c>
    </row>
    <row r="1541" spans="1:2" hidden="1" outlineLevel="2" x14ac:dyDescent="0.25">
      <c r="A1541" t="s">
        <v>301</v>
      </c>
      <c r="B1541">
        <v>1.5284373250000001</v>
      </c>
    </row>
    <row r="1542" spans="1:2" hidden="1" outlineLevel="2" x14ac:dyDescent="0.25">
      <c r="A1542" t="s">
        <v>301</v>
      </c>
      <c r="B1542">
        <v>0.52969569999999999</v>
      </c>
    </row>
    <row r="1543" spans="1:2" hidden="1" outlineLevel="2" x14ac:dyDescent="0.25">
      <c r="A1543" t="s">
        <v>301</v>
      </c>
      <c r="B1543">
        <v>6.0863891250000011</v>
      </c>
    </row>
    <row r="1544" spans="1:2" hidden="1" outlineLevel="2" x14ac:dyDescent="0.25">
      <c r="A1544" t="s">
        <v>301</v>
      </c>
      <c r="B1544">
        <v>2.6917220250000002</v>
      </c>
    </row>
    <row r="1545" spans="1:2" outlineLevel="1" collapsed="1" x14ac:dyDescent="0.25">
      <c r="A1545" s="3" t="s">
        <v>23614</v>
      </c>
      <c r="B1545">
        <f>SUBTOTAL(9,B1540:B1544)</f>
        <v>12.766027275000003</v>
      </c>
    </row>
    <row r="1546" spans="1:2" hidden="1" outlineLevel="2" x14ac:dyDescent="0.25">
      <c r="A1546" t="s">
        <v>13659</v>
      </c>
      <c r="B1546">
        <v>0.94068037500000001</v>
      </c>
    </row>
    <row r="1547" spans="1:2" outlineLevel="1" collapsed="1" x14ac:dyDescent="0.25">
      <c r="A1547" s="3" t="s">
        <v>23615</v>
      </c>
      <c r="B1547">
        <f>SUBTOTAL(9,B1546:B1546)</f>
        <v>0.94068037500000001</v>
      </c>
    </row>
    <row r="1548" spans="1:2" hidden="1" outlineLevel="2" x14ac:dyDescent="0.25">
      <c r="A1548" t="s">
        <v>4485</v>
      </c>
      <c r="B1548">
        <v>-0.55979727499999998</v>
      </c>
    </row>
    <row r="1549" spans="1:2" outlineLevel="1" collapsed="1" x14ac:dyDescent="0.25">
      <c r="A1549" s="3" t="s">
        <v>23616</v>
      </c>
      <c r="B1549">
        <f>SUBTOTAL(9,B1548:B1548)</f>
        <v>-0.55979727499999998</v>
      </c>
    </row>
    <row r="1550" spans="1:2" hidden="1" outlineLevel="2" x14ac:dyDescent="0.25">
      <c r="A1550" t="s">
        <v>5991</v>
      </c>
      <c r="B1550">
        <v>1.8840548500000001</v>
      </c>
    </row>
    <row r="1551" spans="1:2" outlineLevel="1" collapsed="1" x14ac:dyDescent="0.25">
      <c r="A1551" s="3" t="s">
        <v>23617</v>
      </c>
      <c r="B1551">
        <f>SUBTOTAL(9,B1550:B1550)</f>
        <v>1.8840548500000001</v>
      </c>
    </row>
    <row r="1552" spans="1:2" hidden="1" outlineLevel="2" x14ac:dyDescent="0.25">
      <c r="A1552" t="s">
        <v>9679</v>
      </c>
      <c r="B1552">
        <v>1.5192969000000003</v>
      </c>
    </row>
    <row r="1553" spans="1:2" hidden="1" outlineLevel="2" x14ac:dyDescent="0.25">
      <c r="A1553" t="s">
        <v>9679</v>
      </c>
      <c r="B1553">
        <v>0.85713040000000007</v>
      </c>
    </row>
    <row r="1554" spans="1:2" outlineLevel="1" collapsed="1" x14ac:dyDescent="0.25">
      <c r="A1554" s="3" t="s">
        <v>23618</v>
      </c>
      <c r="B1554">
        <f>SUBTOTAL(9,B1552:B1553)</f>
        <v>2.3764273000000005</v>
      </c>
    </row>
    <row r="1555" spans="1:2" hidden="1" outlineLevel="2" x14ac:dyDescent="0.25">
      <c r="A1555" t="s">
        <v>10259</v>
      </c>
      <c r="B1555">
        <v>1.471108525</v>
      </c>
    </row>
    <row r="1556" spans="1:2" outlineLevel="1" collapsed="1" x14ac:dyDescent="0.25">
      <c r="A1556" s="3" t="s">
        <v>23619</v>
      </c>
      <c r="B1556">
        <f>SUBTOTAL(9,B1555:B1555)</f>
        <v>1.471108525</v>
      </c>
    </row>
    <row r="1557" spans="1:2" hidden="1" outlineLevel="2" x14ac:dyDescent="0.25">
      <c r="A1557" t="s">
        <v>10724</v>
      </c>
      <c r="B1557">
        <v>-0.95332402500000013</v>
      </c>
    </row>
    <row r="1558" spans="1:2" outlineLevel="1" collapsed="1" x14ac:dyDescent="0.25">
      <c r="A1558" s="3" t="s">
        <v>23620</v>
      </c>
      <c r="B1558">
        <f>SUBTOTAL(9,B1557:B1557)</f>
        <v>-0.95332402500000013</v>
      </c>
    </row>
    <row r="1559" spans="1:2" hidden="1" outlineLevel="2" x14ac:dyDescent="0.25">
      <c r="A1559" t="s">
        <v>20291</v>
      </c>
      <c r="B1559">
        <v>2.1104655000000001</v>
      </c>
    </row>
    <row r="1560" spans="1:2" outlineLevel="1" collapsed="1" x14ac:dyDescent="0.25">
      <c r="A1560" s="3" t="s">
        <v>23621</v>
      </c>
      <c r="B1560">
        <f>SUBTOTAL(9,B1559:B1559)</f>
        <v>2.1104655000000001</v>
      </c>
    </row>
    <row r="1561" spans="1:2" hidden="1" outlineLevel="2" x14ac:dyDescent="0.25">
      <c r="A1561" t="s">
        <v>1935</v>
      </c>
      <c r="B1561">
        <v>1.3278508</v>
      </c>
    </row>
    <row r="1562" spans="1:2" hidden="1" outlineLevel="2" x14ac:dyDescent="0.25">
      <c r="A1562" t="s">
        <v>1935</v>
      </c>
      <c r="B1562">
        <v>1.9730382000000004</v>
      </c>
    </row>
    <row r="1563" spans="1:2" hidden="1" outlineLevel="2" x14ac:dyDescent="0.25">
      <c r="A1563" t="s">
        <v>1935</v>
      </c>
      <c r="B1563">
        <v>1.6411322000000002</v>
      </c>
    </row>
    <row r="1564" spans="1:2" hidden="1" outlineLevel="2" x14ac:dyDescent="0.25">
      <c r="A1564" t="s">
        <v>1935</v>
      </c>
      <c r="B1564">
        <v>1.974415475</v>
      </c>
    </row>
    <row r="1565" spans="1:2" hidden="1" outlineLevel="2" x14ac:dyDescent="0.25">
      <c r="A1565" t="s">
        <v>1935</v>
      </c>
      <c r="B1565">
        <v>2.7753899000000004</v>
      </c>
    </row>
    <row r="1566" spans="1:2" hidden="1" outlineLevel="2" x14ac:dyDescent="0.25">
      <c r="A1566" t="s">
        <v>1935</v>
      </c>
      <c r="B1566">
        <v>0.81494417500000005</v>
      </c>
    </row>
    <row r="1567" spans="1:2" hidden="1" outlineLevel="2" x14ac:dyDescent="0.25">
      <c r="A1567" t="s">
        <v>1935</v>
      </c>
      <c r="B1567">
        <v>0.78051435000000002</v>
      </c>
    </row>
    <row r="1568" spans="1:2" outlineLevel="1" collapsed="1" x14ac:dyDescent="0.25">
      <c r="A1568" s="3" t="s">
        <v>23622</v>
      </c>
      <c r="B1568">
        <f>SUBTOTAL(9,B1561:B1567)</f>
        <v>11.287285100000002</v>
      </c>
    </row>
    <row r="1569" spans="1:2" hidden="1" outlineLevel="2" x14ac:dyDescent="0.25">
      <c r="A1569" t="s">
        <v>3874</v>
      </c>
      <c r="B1569">
        <v>1.2849857250000001</v>
      </c>
    </row>
    <row r="1570" spans="1:2" hidden="1" outlineLevel="2" x14ac:dyDescent="0.25">
      <c r="A1570" t="s">
        <v>3874</v>
      </c>
      <c r="B1570">
        <v>4.6289818749999991</v>
      </c>
    </row>
    <row r="1571" spans="1:2" hidden="1" outlineLevel="2" x14ac:dyDescent="0.25">
      <c r="A1571" t="s">
        <v>3874</v>
      </c>
      <c r="B1571">
        <v>1.6768934249999998</v>
      </c>
    </row>
    <row r="1572" spans="1:2" hidden="1" outlineLevel="2" x14ac:dyDescent="0.25">
      <c r="A1572" t="s">
        <v>3874</v>
      </c>
      <c r="B1572">
        <v>1.6384181999999998</v>
      </c>
    </row>
    <row r="1573" spans="1:2" hidden="1" outlineLevel="2" x14ac:dyDescent="0.25">
      <c r="A1573" t="s">
        <v>3874</v>
      </c>
      <c r="B1573">
        <v>2.2157953750000003</v>
      </c>
    </row>
    <row r="1574" spans="1:2" hidden="1" outlineLevel="2" x14ac:dyDescent="0.25">
      <c r="A1574" t="s">
        <v>3874</v>
      </c>
      <c r="B1574">
        <v>3.8947466750000004</v>
      </c>
    </row>
    <row r="1575" spans="1:2" hidden="1" outlineLevel="2" x14ac:dyDescent="0.25">
      <c r="A1575" t="s">
        <v>3874</v>
      </c>
      <c r="B1575">
        <v>1.9432366999999999</v>
      </c>
    </row>
    <row r="1576" spans="1:2" outlineLevel="1" collapsed="1" x14ac:dyDescent="0.25">
      <c r="A1576" s="3" t="s">
        <v>23623</v>
      </c>
      <c r="B1576">
        <f>SUBTOTAL(9,B1569:B1575)</f>
        <v>17.283057974999998</v>
      </c>
    </row>
    <row r="1577" spans="1:2" hidden="1" outlineLevel="2" x14ac:dyDescent="0.25">
      <c r="A1577" t="s">
        <v>8638</v>
      </c>
      <c r="B1577">
        <v>2.2096894499999999</v>
      </c>
    </row>
    <row r="1578" spans="1:2" hidden="1" outlineLevel="2" x14ac:dyDescent="0.25">
      <c r="A1578" t="s">
        <v>8638</v>
      </c>
      <c r="B1578">
        <v>2.7997387750000002</v>
      </c>
    </row>
    <row r="1579" spans="1:2" outlineLevel="1" collapsed="1" x14ac:dyDescent="0.25">
      <c r="A1579" s="3" t="s">
        <v>23624</v>
      </c>
      <c r="B1579">
        <f>SUBTOTAL(9,B1577:B1578)</f>
        <v>5.0094282250000006</v>
      </c>
    </row>
    <row r="1580" spans="1:2" hidden="1" outlineLevel="2" x14ac:dyDescent="0.25">
      <c r="A1580" t="s">
        <v>1247</v>
      </c>
      <c r="B1580">
        <v>2.8214305750000004</v>
      </c>
    </row>
    <row r="1581" spans="1:2" hidden="1" outlineLevel="2" x14ac:dyDescent="0.25">
      <c r="A1581" t="s">
        <v>1247</v>
      </c>
      <c r="B1581">
        <v>1.881893775</v>
      </c>
    </row>
    <row r="1582" spans="1:2" outlineLevel="1" collapsed="1" x14ac:dyDescent="0.25">
      <c r="A1582" s="3" t="s">
        <v>23625</v>
      </c>
      <c r="B1582">
        <f>SUBTOTAL(9,B1580:B1581)</f>
        <v>4.7033243500000008</v>
      </c>
    </row>
    <row r="1583" spans="1:2" hidden="1" outlineLevel="2" x14ac:dyDescent="0.25">
      <c r="A1583" t="s">
        <v>722</v>
      </c>
      <c r="B1583">
        <v>2.14782115</v>
      </c>
    </row>
    <row r="1584" spans="1:2" hidden="1" outlineLevel="2" x14ac:dyDescent="0.25">
      <c r="A1584" t="s">
        <v>722</v>
      </c>
      <c r="B1584">
        <v>2.2487144250000002</v>
      </c>
    </row>
    <row r="1585" spans="1:2" hidden="1" outlineLevel="2" x14ac:dyDescent="0.25">
      <c r="A1585" t="s">
        <v>722</v>
      </c>
      <c r="B1585">
        <v>1.3086655999999999</v>
      </c>
    </row>
    <row r="1586" spans="1:2" hidden="1" outlineLevel="2" x14ac:dyDescent="0.25">
      <c r="A1586" t="s">
        <v>722</v>
      </c>
      <c r="B1586">
        <v>1.2038724750000001</v>
      </c>
    </row>
    <row r="1587" spans="1:2" hidden="1" outlineLevel="2" x14ac:dyDescent="0.25">
      <c r="A1587" t="s">
        <v>722</v>
      </c>
      <c r="B1587">
        <v>1.7880104750000001</v>
      </c>
    </row>
    <row r="1588" spans="1:2" hidden="1" outlineLevel="2" x14ac:dyDescent="0.25">
      <c r="A1588" t="s">
        <v>722</v>
      </c>
      <c r="B1588">
        <v>1.3272218500000001</v>
      </c>
    </row>
    <row r="1589" spans="1:2" hidden="1" outlineLevel="2" x14ac:dyDescent="0.25">
      <c r="A1589" t="s">
        <v>722</v>
      </c>
      <c r="B1589">
        <v>1.26207355</v>
      </c>
    </row>
    <row r="1590" spans="1:2" hidden="1" outlineLevel="2" x14ac:dyDescent="0.25">
      <c r="A1590" t="s">
        <v>722</v>
      </c>
      <c r="B1590">
        <v>0.82639637500000007</v>
      </c>
    </row>
    <row r="1591" spans="1:2" hidden="1" outlineLevel="2" x14ac:dyDescent="0.25">
      <c r="A1591" t="s">
        <v>722</v>
      </c>
      <c r="B1591">
        <v>2.001943625</v>
      </c>
    </row>
    <row r="1592" spans="1:2" hidden="1" outlineLevel="2" x14ac:dyDescent="0.25">
      <c r="A1592" t="s">
        <v>722</v>
      </c>
      <c r="B1592">
        <v>0.99784629999999996</v>
      </c>
    </row>
    <row r="1593" spans="1:2" hidden="1" outlineLevel="2" x14ac:dyDescent="0.25">
      <c r="A1593" t="s">
        <v>722</v>
      </c>
      <c r="B1593">
        <v>0.95505355000000003</v>
      </c>
    </row>
    <row r="1594" spans="1:2" hidden="1" outlineLevel="2" x14ac:dyDescent="0.25">
      <c r="A1594" t="s">
        <v>722</v>
      </c>
      <c r="B1594">
        <v>1.1341357999999999</v>
      </c>
    </row>
    <row r="1595" spans="1:2" hidden="1" outlineLevel="2" x14ac:dyDescent="0.25">
      <c r="A1595" t="s">
        <v>722</v>
      </c>
      <c r="B1595">
        <v>1.7537713250000002</v>
      </c>
    </row>
    <row r="1596" spans="1:2" hidden="1" outlineLevel="2" x14ac:dyDescent="0.25">
      <c r="A1596" t="s">
        <v>722</v>
      </c>
      <c r="B1596">
        <v>2.2219944000000003</v>
      </c>
    </row>
    <row r="1597" spans="1:2" hidden="1" outlineLevel="2" x14ac:dyDescent="0.25">
      <c r="A1597" t="s">
        <v>722</v>
      </c>
      <c r="B1597">
        <v>1.950179825</v>
      </c>
    </row>
    <row r="1598" spans="1:2" hidden="1" outlineLevel="2" x14ac:dyDescent="0.25">
      <c r="A1598" t="s">
        <v>722</v>
      </c>
      <c r="B1598">
        <v>0.86658342500000007</v>
      </c>
    </row>
    <row r="1599" spans="1:2" hidden="1" outlineLevel="2" x14ac:dyDescent="0.25">
      <c r="A1599" t="s">
        <v>722</v>
      </c>
      <c r="B1599">
        <v>2.9944551500000003</v>
      </c>
    </row>
    <row r="1600" spans="1:2" hidden="1" outlineLevel="2" x14ac:dyDescent="0.25">
      <c r="A1600" t="s">
        <v>722</v>
      </c>
      <c r="B1600">
        <v>1.3274415249999998</v>
      </c>
    </row>
    <row r="1601" spans="1:2" hidden="1" outlineLevel="2" x14ac:dyDescent="0.25">
      <c r="A1601" t="s">
        <v>722</v>
      </c>
      <c r="B1601">
        <v>0.753560275</v>
      </c>
    </row>
    <row r="1602" spans="1:2" hidden="1" outlineLevel="2" x14ac:dyDescent="0.25">
      <c r="A1602" t="s">
        <v>722</v>
      </c>
      <c r="B1602">
        <v>3.0635616000000003</v>
      </c>
    </row>
    <row r="1603" spans="1:2" hidden="1" outlineLevel="2" x14ac:dyDescent="0.25">
      <c r="A1603" t="s">
        <v>722</v>
      </c>
      <c r="B1603">
        <v>1.5495132250000001</v>
      </c>
    </row>
    <row r="1604" spans="1:2" hidden="1" outlineLevel="2" x14ac:dyDescent="0.25">
      <c r="A1604" t="s">
        <v>722</v>
      </c>
      <c r="B1604">
        <v>3.8234318250000001</v>
      </c>
    </row>
    <row r="1605" spans="1:2" hidden="1" outlineLevel="2" x14ac:dyDescent="0.25">
      <c r="A1605" t="s">
        <v>722</v>
      </c>
      <c r="B1605">
        <v>0.50697457500000009</v>
      </c>
    </row>
    <row r="1606" spans="1:2" hidden="1" outlineLevel="2" x14ac:dyDescent="0.25">
      <c r="A1606" t="s">
        <v>722</v>
      </c>
      <c r="B1606">
        <v>1.4441733750000001</v>
      </c>
    </row>
    <row r="1607" spans="1:2" hidden="1" outlineLevel="2" x14ac:dyDescent="0.25">
      <c r="A1607" t="s">
        <v>722</v>
      </c>
      <c r="B1607">
        <v>1.553493075</v>
      </c>
    </row>
    <row r="1608" spans="1:2" outlineLevel="1" collapsed="1" x14ac:dyDescent="0.25">
      <c r="A1608" s="3" t="s">
        <v>23626</v>
      </c>
      <c r="B1608">
        <f>SUBTOTAL(9,B1583:B1607)</f>
        <v>41.010888774999998</v>
      </c>
    </row>
    <row r="1609" spans="1:2" hidden="1" outlineLevel="2" x14ac:dyDescent="0.25">
      <c r="A1609" t="s">
        <v>1254</v>
      </c>
      <c r="B1609">
        <v>1.1127625249999999</v>
      </c>
    </row>
    <row r="1610" spans="1:2" hidden="1" outlineLevel="2" x14ac:dyDescent="0.25">
      <c r="A1610" t="s">
        <v>1254</v>
      </c>
      <c r="B1610">
        <v>1.3139936499999998</v>
      </c>
    </row>
    <row r="1611" spans="1:2" hidden="1" outlineLevel="2" x14ac:dyDescent="0.25">
      <c r="A1611" t="s">
        <v>1254</v>
      </c>
      <c r="B1611">
        <v>0.51866212500000008</v>
      </c>
    </row>
    <row r="1612" spans="1:2" hidden="1" outlineLevel="2" x14ac:dyDescent="0.25">
      <c r="A1612" t="s">
        <v>1254</v>
      </c>
      <c r="B1612">
        <v>1.6893828750000002</v>
      </c>
    </row>
    <row r="1613" spans="1:2" hidden="1" outlineLevel="2" x14ac:dyDescent="0.25">
      <c r="A1613" t="s">
        <v>1254</v>
      </c>
      <c r="B1613">
        <v>0.44101190000000001</v>
      </c>
    </row>
    <row r="1614" spans="1:2" hidden="1" outlineLevel="2" x14ac:dyDescent="0.25">
      <c r="A1614" t="s">
        <v>1254</v>
      </c>
      <c r="B1614">
        <v>0.91283252500000001</v>
      </c>
    </row>
    <row r="1615" spans="1:2" hidden="1" outlineLevel="2" x14ac:dyDescent="0.25">
      <c r="A1615" t="s">
        <v>1254</v>
      </c>
      <c r="B1615">
        <v>1.3159672999999998</v>
      </c>
    </row>
    <row r="1616" spans="1:2" hidden="1" outlineLevel="2" x14ac:dyDescent="0.25">
      <c r="A1616" t="s">
        <v>1254</v>
      </c>
      <c r="B1616">
        <v>0.62430687500000004</v>
      </c>
    </row>
    <row r="1617" spans="1:2" hidden="1" outlineLevel="2" x14ac:dyDescent="0.25">
      <c r="A1617" t="s">
        <v>1254</v>
      </c>
      <c r="B1617">
        <v>1.7213254500000001</v>
      </c>
    </row>
    <row r="1618" spans="1:2" hidden="1" outlineLevel="2" x14ac:dyDescent="0.25">
      <c r="A1618" t="s">
        <v>1254</v>
      </c>
      <c r="B1618">
        <v>0.97842495000000007</v>
      </c>
    </row>
    <row r="1619" spans="1:2" hidden="1" outlineLevel="2" x14ac:dyDescent="0.25">
      <c r="A1619" t="s">
        <v>1254</v>
      </c>
      <c r="B1619">
        <v>1.3140536749999998</v>
      </c>
    </row>
    <row r="1620" spans="1:2" hidden="1" outlineLevel="2" x14ac:dyDescent="0.25">
      <c r="A1620" t="s">
        <v>1254</v>
      </c>
      <c r="B1620">
        <v>1.7172239750000002</v>
      </c>
    </row>
    <row r="1621" spans="1:2" hidden="1" outlineLevel="2" x14ac:dyDescent="0.25">
      <c r="A1621" t="s">
        <v>1254</v>
      </c>
      <c r="B1621">
        <v>1.517230275</v>
      </c>
    </row>
    <row r="1622" spans="1:2" hidden="1" outlineLevel="2" x14ac:dyDescent="0.25">
      <c r="A1622" t="s">
        <v>1254</v>
      </c>
      <c r="B1622">
        <v>0.56836217499999997</v>
      </c>
    </row>
    <row r="1623" spans="1:2" hidden="1" outlineLevel="2" x14ac:dyDescent="0.25">
      <c r="A1623" t="s">
        <v>1254</v>
      </c>
      <c r="B1623">
        <v>0.94778370000000001</v>
      </c>
    </row>
    <row r="1624" spans="1:2" hidden="1" outlineLevel="2" x14ac:dyDescent="0.25">
      <c r="A1624" t="s">
        <v>1254</v>
      </c>
      <c r="B1624">
        <v>0.9761345250000002</v>
      </c>
    </row>
    <row r="1625" spans="1:2" hidden="1" outlineLevel="2" x14ac:dyDescent="0.25">
      <c r="A1625" t="s">
        <v>1254</v>
      </c>
      <c r="B1625">
        <v>0.80631297499999999</v>
      </c>
    </row>
    <row r="1626" spans="1:2" outlineLevel="1" collapsed="1" x14ac:dyDescent="0.25">
      <c r="A1626" s="3" t="s">
        <v>23627</v>
      </c>
      <c r="B1626">
        <f>SUBTOTAL(9,B1609:B1625)</f>
        <v>18.475771474999998</v>
      </c>
    </row>
    <row r="1627" spans="1:2" hidden="1" outlineLevel="2" x14ac:dyDescent="0.25">
      <c r="A1627" t="s">
        <v>10134</v>
      </c>
      <c r="B1627">
        <v>4.1457863249999996</v>
      </c>
    </row>
    <row r="1628" spans="1:2" outlineLevel="1" collapsed="1" x14ac:dyDescent="0.25">
      <c r="A1628" s="3" t="s">
        <v>23628</v>
      </c>
      <c r="B1628">
        <f>SUBTOTAL(9,B1627:B1627)</f>
        <v>4.1457863249999996</v>
      </c>
    </row>
    <row r="1629" spans="1:2" hidden="1" outlineLevel="2" x14ac:dyDescent="0.25">
      <c r="A1629" t="s">
        <v>14927</v>
      </c>
      <c r="B1629">
        <v>1.0138174750000002</v>
      </c>
    </row>
    <row r="1630" spans="1:2" outlineLevel="1" collapsed="1" x14ac:dyDescent="0.25">
      <c r="A1630" s="3" t="s">
        <v>23629</v>
      </c>
      <c r="B1630">
        <f>SUBTOTAL(9,B1629:B1629)</f>
        <v>1.0138174750000002</v>
      </c>
    </row>
    <row r="1631" spans="1:2" hidden="1" outlineLevel="2" x14ac:dyDescent="0.25">
      <c r="A1631" t="s">
        <v>6610</v>
      </c>
      <c r="B1631">
        <v>1.7563261500000003</v>
      </c>
    </row>
    <row r="1632" spans="1:2" hidden="1" outlineLevel="2" x14ac:dyDescent="0.25">
      <c r="A1632" t="s">
        <v>6610</v>
      </c>
      <c r="B1632">
        <v>2.9807036250000003</v>
      </c>
    </row>
    <row r="1633" spans="1:2" outlineLevel="1" collapsed="1" x14ac:dyDescent="0.25">
      <c r="A1633" s="3" t="s">
        <v>23630</v>
      </c>
      <c r="B1633">
        <f>SUBTOTAL(9,B1631:B1632)</f>
        <v>4.7370297750000008</v>
      </c>
    </row>
    <row r="1634" spans="1:2" hidden="1" outlineLevel="2" x14ac:dyDescent="0.25">
      <c r="A1634" t="s">
        <v>3422</v>
      </c>
      <c r="B1634">
        <v>1.11110525</v>
      </c>
    </row>
    <row r="1635" spans="1:2" hidden="1" outlineLevel="2" x14ac:dyDescent="0.25">
      <c r="A1635" t="s">
        <v>3422</v>
      </c>
      <c r="B1635">
        <v>1.5288638000000003</v>
      </c>
    </row>
    <row r="1636" spans="1:2" hidden="1" outlineLevel="2" x14ac:dyDescent="0.25">
      <c r="A1636" t="s">
        <v>3422</v>
      </c>
      <c r="B1636">
        <v>0.87558500000000006</v>
      </c>
    </row>
    <row r="1637" spans="1:2" outlineLevel="1" collapsed="1" x14ac:dyDescent="0.25">
      <c r="A1637" s="3" t="s">
        <v>23631</v>
      </c>
      <c r="B1637">
        <f>SUBTOTAL(9,B1634:B1636)</f>
        <v>3.5155540500000004</v>
      </c>
    </row>
    <row r="1638" spans="1:2" hidden="1" outlineLevel="2" x14ac:dyDescent="0.25">
      <c r="A1638" t="s">
        <v>12538</v>
      </c>
      <c r="B1638">
        <v>0.11385595000000004</v>
      </c>
    </row>
    <row r="1639" spans="1:2" outlineLevel="1" collapsed="1" x14ac:dyDescent="0.25">
      <c r="A1639" s="3" t="s">
        <v>23632</v>
      </c>
      <c r="B1639">
        <f>SUBTOTAL(9,B1638:B1638)</f>
        <v>0.11385595000000004</v>
      </c>
    </row>
    <row r="1640" spans="1:2" hidden="1" outlineLevel="2" x14ac:dyDescent="0.25">
      <c r="A1640" t="s">
        <v>5694</v>
      </c>
      <c r="B1640">
        <v>1.735525625</v>
      </c>
    </row>
    <row r="1641" spans="1:2" outlineLevel="1" collapsed="1" x14ac:dyDescent="0.25">
      <c r="A1641" s="3" t="s">
        <v>23633</v>
      </c>
      <c r="B1641">
        <f>SUBTOTAL(9,B1640:B1640)</f>
        <v>1.735525625</v>
      </c>
    </row>
    <row r="1642" spans="1:2" hidden="1" outlineLevel="2" x14ac:dyDescent="0.25">
      <c r="A1642" t="s">
        <v>202</v>
      </c>
      <c r="B1642">
        <v>3.0995737250000004</v>
      </c>
    </row>
    <row r="1643" spans="1:2" hidden="1" outlineLevel="2" x14ac:dyDescent="0.25">
      <c r="A1643" t="s">
        <v>202</v>
      </c>
      <c r="B1643">
        <v>0.83879892500000008</v>
      </c>
    </row>
    <row r="1644" spans="1:2" hidden="1" outlineLevel="2" x14ac:dyDescent="0.25">
      <c r="A1644" t="s">
        <v>202</v>
      </c>
      <c r="B1644">
        <v>3.1202939500000002</v>
      </c>
    </row>
    <row r="1645" spans="1:2" hidden="1" outlineLevel="2" x14ac:dyDescent="0.25">
      <c r="A1645" t="s">
        <v>202</v>
      </c>
      <c r="B1645">
        <v>0.15473192500000005</v>
      </c>
    </row>
    <row r="1646" spans="1:2" hidden="1" outlineLevel="2" x14ac:dyDescent="0.25">
      <c r="A1646" t="s">
        <v>202</v>
      </c>
      <c r="B1646">
        <v>0.80606965000000008</v>
      </c>
    </row>
    <row r="1647" spans="1:2" hidden="1" outlineLevel="2" x14ac:dyDescent="0.25">
      <c r="A1647" t="s">
        <v>202</v>
      </c>
      <c r="B1647">
        <v>1.5679063000000002</v>
      </c>
    </row>
    <row r="1648" spans="1:2" hidden="1" outlineLevel="2" x14ac:dyDescent="0.25">
      <c r="A1648" t="s">
        <v>202</v>
      </c>
      <c r="B1648">
        <v>0.85505637500000009</v>
      </c>
    </row>
    <row r="1649" spans="1:2" hidden="1" outlineLevel="2" x14ac:dyDescent="0.25">
      <c r="A1649" t="s">
        <v>202</v>
      </c>
      <c r="B1649">
        <v>2.1841067000000001</v>
      </c>
    </row>
    <row r="1650" spans="1:2" hidden="1" outlineLevel="2" x14ac:dyDescent="0.25">
      <c r="A1650" t="s">
        <v>202</v>
      </c>
      <c r="B1650">
        <v>0.61462369999999988</v>
      </c>
    </row>
    <row r="1651" spans="1:2" hidden="1" outlineLevel="2" x14ac:dyDescent="0.25">
      <c r="A1651" t="s">
        <v>202</v>
      </c>
      <c r="B1651">
        <v>1.861901775</v>
      </c>
    </row>
    <row r="1652" spans="1:2" hidden="1" outlineLevel="2" x14ac:dyDescent="0.25">
      <c r="A1652" t="s">
        <v>202</v>
      </c>
      <c r="B1652">
        <v>1.5759001000000001</v>
      </c>
    </row>
    <row r="1653" spans="1:2" hidden="1" outlineLevel="2" x14ac:dyDescent="0.25">
      <c r="A1653" t="s">
        <v>202</v>
      </c>
      <c r="B1653">
        <v>1.8649257750000001</v>
      </c>
    </row>
    <row r="1654" spans="1:2" hidden="1" outlineLevel="2" x14ac:dyDescent="0.25">
      <c r="A1654" t="s">
        <v>202</v>
      </c>
      <c r="B1654">
        <v>1.6911269250000001</v>
      </c>
    </row>
    <row r="1655" spans="1:2" hidden="1" outlineLevel="2" x14ac:dyDescent="0.25">
      <c r="A1655" t="s">
        <v>202</v>
      </c>
      <c r="B1655">
        <v>6.9294547250000003</v>
      </c>
    </row>
    <row r="1656" spans="1:2" outlineLevel="1" collapsed="1" x14ac:dyDescent="0.25">
      <c r="A1656" s="3" t="s">
        <v>23634</v>
      </c>
      <c r="B1656">
        <f>SUBTOTAL(9,B1642:B1655)</f>
        <v>27.164470550000001</v>
      </c>
    </row>
    <row r="1657" spans="1:2" hidden="1" outlineLevel="2" x14ac:dyDescent="0.25">
      <c r="A1657" t="s">
        <v>9884</v>
      </c>
      <c r="B1657">
        <v>2.1951183250000001</v>
      </c>
    </row>
    <row r="1658" spans="1:2" outlineLevel="1" collapsed="1" x14ac:dyDescent="0.25">
      <c r="A1658" s="3" t="s">
        <v>23635</v>
      </c>
      <c r="B1658">
        <f>SUBTOTAL(9,B1657:B1657)</f>
        <v>2.1951183250000001</v>
      </c>
    </row>
    <row r="1659" spans="1:2" hidden="1" outlineLevel="2" x14ac:dyDescent="0.25">
      <c r="A1659" t="s">
        <v>3091</v>
      </c>
      <c r="B1659">
        <v>1.0091769250000002</v>
      </c>
    </row>
    <row r="1660" spans="1:2" hidden="1" outlineLevel="2" x14ac:dyDescent="0.25">
      <c r="A1660" t="s">
        <v>3091</v>
      </c>
      <c r="B1660">
        <v>2.456275175</v>
      </c>
    </row>
    <row r="1661" spans="1:2" hidden="1" outlineLevel="2" x14ac:dyDescent="0.25">
      <c r="A1661" t="s">
        <v>3091</v>
      </c>
      <c r="B1661">
        <v>0.35059825000000006</v>
      </c>
    </row>
    <row r="1662" spans="1:2" hidden="1" outlineLevel="2" x14ac:dyDescent="0.25">
      <c r="A1662" t="s">
        <v>3091</v>
      </c>
      <c r="B1662">
        <v>3.1408307500000006</v>
      </c>
    </row>
    <row r="1663" spans="1:2" outlineLevel="1" collapsed="1" x14ac:dyDescent="0.25">
      <c r="A1663" s="3" t="s">
        <v>23636</v>
      </c>
      <c r="B1663">
        <f>SUBTOTAL(9,B1659:B1662)</f>
        <v>6.9568811000000004</v>
      </c>
    </row>
    <row r="1664" spans="1:2" hidden="1" outlineLevel="2" x14ac:dyDescent="0.25">
      <c r="A1664" t="s">
        <v>15255</v>
      </c>
      <c r="B1664">
        <v>0.32613115000000004</v>
      </c>
    </row>
    <row r="1665" spans="1:2" outlineLevel="1" collapsed="1" x14ac:dyDescent="0.25">
      <c r="A1665" s="3" t="s">
        <v>23637</v>
      </c>
      <c r="B1665">
        <f>SUBTOTAL(9,B1664:B1664)</f>
        <v>0.32613115000000004</v>
      </c>
    </row>
    <row r="1666" spans="1:2" hidden="1" outlineLevel="2" x14ac:dyDescent="0.25">
      <c r="A1666" t="s">
        <v>4244</v>
      </c>
      <c r="B1666">
        <v>1.3082145249999999</v>
      </c>
    </row>
    <row r="1667" spans="1:2" hidden="1" outlineLevel="2" x14ac:dyDescent="0.25">
      <c r="A1667" t="s">
        <v>4244</v>
      </c>
      <c r="B1667">
        <v>1.9665492499999999</v>
      </c>
    </row>
    <row r="1668" spans="1:2" hidden="1" outlineLevel="2" x14ac:dyDescent="0.25">
      <c r="A1668" t="s">
        <v>4244</v>
      </c>
      <c r="B1668">
        <v>2.0192613750000001</v>
      </c>
    </row>
    <row r="1669" spans="1:2" hidden="1" outlineLevel="2" x14ac:dyDescent="0.25">
      <c r="A1669" t="s">
        <v>4244</v>
      </c>
      <c r="B1669">
        <v>1.7287288250000001</v>
      </c>
    </row>
    <row r="1670" spans="1:2" hidden="1" outlineLevel="2" x14ac:dyDescent="0.25">
      <c r="A1670" t="s">
        <v>4244</v>
      </c>
      <c r="B1670">
        <v>1.781744325</v>
      </c>
    </row>
    <row r="1671" spans="1:2" hidden="1" outlineLevel="2" x14ac:dyDescent="0.25">
      <c r="A1671" t="s">
        <v>4244</v>
      </c>
      <c r="B1671">
        <v>1.6832196749999997</v>
      </c>
    </row>
    <row r="1672" spans="1:2" outlineLevel="1" collapsed="1" x14ac:dyDescent="0.25">
      <c r="A1672" s="3" t="s">
        <v>23638</v>
      </c>
      <c r="B1672">
        <f>SUBTOTAL(9,B1666:B1671)</f>
        <v>10.487717974999999</v>
      </c>
    </row>
    <row r="1673" spans="1:2" hidden="1" outlineLevel="2" x14ac:dyDescent="0.25">
      <c r="A1673" t="s">
        <v>17133</v>
      </c>
      <c r="B1673">
        <v>2.9222847500000002</v>
      </c>
    </row>
    <row r="1674" spans="1:2" outlineLevel="1" collapsed="1" x14ac:dyDescent="0.25">
      <c r="A1674" s="3" t="s">
        <v>23639</v>
      </c>
      <c r="B1674">
        <f>SUBTOTAL(9,B1673:B1673)</f>
        <v>2.9222847500000002</v>
      </c>
    </row>
    <row r="1675" spans="1:2" hidden="1" outlineLevel="2" x14ac:dyDescent="0.25">
      <c r="A1675" t="s">
        <v>8733</v>
      </c>
      <c r="B1675">
        <v>-0.13933552500000002</v>
      </c>
    </row>
    <row r="1676" spans="1:2" outlineLevel="1" collapsed="1" x14ac:dyDescent="0.25">
      <c r="A1676" s="3" t="s">
        <v>23640</v>
      </c>
      <c r="B1676">
        <f>SUBTOTAL(9,B1675:B1675)</f>
        <v>-0.13933552500000002</v>
      </c>
    </row>
    <row r="1677" spans="1:2" hidden="1" outlineLevel="2" x14ac:dyDescent="0.25">
      <c r="A1677" t="s">
        <v>11853</v>
      </c>
      <c r="B1677">
        <v>2.012828775</v>
      </c>
    </row>
    <row r="1678" spans="1:2" outlineLevel="1" collapsed="1" x14ac:dyDescent="0.25">
      <c r="A1678" s="3" t="s">
        <v>23641</v>
      </c>
      <c r="B1678">
        <f>SUBTOTAL(9,B1677:B1677)</f>
        <v>2.012828775</v>
      </c>
    </row>
    <row r="1679" spans="1:2" hidden="1" outlineLevel="2" x14ac:dyDescent="0.25">
      <c r="A1679" t="s">
        <v>14366</v>
      </c>
      <c r="B1679">
        <v>1.3910013499999998</v>
      </c>
    </row>
    <row r="1680" spans="1:2" outlineLevel="1" collapsed="1" x14ac:dyDescent="0.25">
      <c r="A1680" s="3" t="s">
        <v>23642</v>
      </c>
      <c r="B1680">
        <f>SUBTOTAL(9,B1679:B1679)</f>
        <v>1.3910013499999998</v>
      </c>
    </row>
    <row r="1681" spans="1:2" hidden="1" outlineLevel="2" x14ac:dyDescent="0.25">
      <c r="A1681" t="s">
        <v>12863</v>
      </c>
      <c r="B1681">
        <v>3.1520525000000021E-2</v>
      </c>
    </row>
    <row r="1682" spans="1:2" hidden="1" outlineLevel="2" x14ac:dyDescent="0.25">
      <c r="A1682" t="s">
        <v>12863</v>
      </c>
      <c r="B1682">
        <v>2.2442639250000003</v>
      </c>
    </row>
    <row r="1683" spans="1:2" hidden="1" outlineLevel="2" x14ac:dyDescent="0.25">
      <c r="A1683" t="s">
        <v>12863</v>
      </c>
      <c r="B1683">
        <v>1.59809285</v>
      </c>
    </row>
    <row r="1684" spans="1:2" outlineLevel="1" collapsed="1" x14ac:dyDescent="0.25">
      <c r="A1684" s="3" t="s">
        <v>23643</v>
      </c>
      <c r="B1684">
        <f>SUBTOTAL(9,B1681:B1683)</f>
        <v>3.8738773000000002</v>
      </c>
    </row>
    <row r="1685" spans="1:2" hidden="1" outlineLevel="2" x14ac:dyDescent="0.25">
      <c r="A1685" t="s">
        <v>3933</v>
      </c>
      <c r="B1685">
        <v>1.2676775</v>
      </c>
    </row>
    <row r="1686" spans="1:2" outlineLevel="1" collapsed="1" x14ac:dyDescent="0.25">
      <c r="A1686" s="3" t="s">
        <v>23644</v>
      </c>
      <c r="B1686">
        <f>SUBTOTAL(9,B1685:B1685)</f>
        <v>1.2676775</v>
      </c>
    </row>
    <row r="1687" spans="1:2" hidden="1" outlineLevel="2" x14ac:dyDescent="0.25">
      <c r="A1687" t="s">
        <v>427</v>
      </c>
      <c r="B1687">
        <v>0.45686455000000004</v>
      </c>
    </row>
    <row r="1688" spans="1:2" hidden="1" outlineLevel="2" x14ac:dyDescent="0.25">
      <c r="A1688" t="s">
        <v>427</v>
      </c>
      <c r="B1688">
        <v>1.3060772250000001</v>
      </c>
    </row>
    <row r="1689" spans="1:2" hidden="1" outlineLevel="2" x14ac:dyDescent="0.25">
      <c r="A1689" t="s">
        <v>427</v>
      </c>
      <c r="B1689">
        <v>0.3799401</v>
      </c>
    </row>
    <row r="1690" spans="1:2" hidden="1" outlineLevel="2" x14ac:dyDescent="0.25">
      <c r="A1690" t="s">
        <v>427</v>
      </c>
      <c r="B1690">
        <v>0.88280080000000005</v>
      </c>
    </row>
    <row r="1691" spans="1:2" hidden="1" outlineLevel="2" x14ac:dyDescent="0.25">
      <c r="A1691" t="s">
        <v>427</v>
      </c>
      <c r="B1691">
        <v>1.5998841750000001</v>
      </c>
    </row>
    <row r="1692" spans="1:2" hidden="1" outlineLevel="2" x14ac:dyDescent="0.25">
      <c r="A1692" t="s">
        <v>427</v>
      </c>
      <c r="B1692">
        <v>1.2800445249999999</v>
      </c>
    </row>
    <row r="1693" spans="1:2" hidden="1" outlineLevel="2" x14ac:dyDescent="0.25">
      <c r="A1693" t="s">
        <v>427</v>
      </c>
      <c r="B1693">
        <v>1.5769968500000002</v>
      </c>
    </row>
    <row r="1694" spans="1:2" outlineLevel="1" collapsed="1" x14ac:dyDescent="0.25">
      <c r="A1694" s="3" t="s">
        <v>23645</v>
      </c>
      <c r="B1694">
        <f>SUBTOTAL(9,B1687:B1693)</f>
        <v>7.4826082250000008</v>
      </c>
    </row>
    <row r="1695" spans="1:2" hidden="1" outlineLevel="2" x14ac:dyDescent="0.25">
      <c r="A1695" t="s">
        <v>7872</v>
      </c>
      <c r="B1695">
        <v>0.36153912500000002</v>
      </c>
    </row>
    <row r="1696" spans="1:2" outlineLevel="1" collapsed="1" x14ac:dyDescent="0.25">
      <c r="A1696" s="3" t="s">
        <v>23646</v>
      </c>
      <c r="B1696">
        <f>SUBTOTAL(9,B1695:B1695)</f>
        <v>0.36153912500000002</v>
      </c>
    </row>
    <row r="1697" spans="1:2" hidden="1" outlineLevel="2" x14ac:dyDescent="0.25">
      <c r="A1697" t="s">
        <v>10930</v>
      </c>
      <c r="B1697">
        <v>1.4584057750000001</v>
      </c>
    </row>
    <row r="1698" spans="1:2" outlineLevel="1" collapsed="1" x14ac:dyDescent="0.25">
      <c r="A1698" s="3" t="s">
        <v>23647</v>
      </c>
      <c r="B1698">
        <f>SUBTOTAL(9,B1697:B1697)</f>
        <v>1.4584057750000001</v>
      </c>
    </row>
    <row r="1699" spans="1:2" hidden="1" outlineLevel="2" x14ac:dyDescent="0.25">
      <c r="A1699" t="s">
        <v>19485</v>
      </c>
      <c r="B1699">
        <v>2.4005665</v>
      </c>
    </row>
    <row r="1700" spans="1:2" outlineLevel="1" collapsed="1" x14ac:dyDescent="0.25">
      <c r="A1700" s="3" t="s">
        <v>23648</v>
      </c>
      <c r="B1700">
        <f>SUBTOTAL(9,B1699:B1699)</f>
        <v>2.4005665</v>
      </c>
    </row>
    <row r="1701" spans="1:2" hidden="1" outlineLevel="2" x14ac:dyDescent="0.25">
      <c r="A1701" t="s">
        <v>3162</v>
      </c>
      <c r="B1701">
        <v>0.83523937500000001</v>
      </c>
    </row>
    <row r="1702" spans="1:2" outlineLevel="1" collapsed="1" x14ac:dyDescent="0.25">
      <c r="A1702" s="3" t="s">
        <v>23649</v>
      </c>
      <c r="B1702">
        <f>SUBTOTAL(9,B1701:B1701)</f>
        <v>0.83523937500000001</v>
      </c>
    </row>
    <row r="1703" spans="1:2" hidden="1" outlineLevel="2" x14ac:dyDescent="0.25">
      <c r="A1703" t="s">
        <v>1185</v>
      </c>
      <c r="B1703">
        <v>0.75272097500000013</v>
      </c>
    </row>
    <row r="1704" spans="1:2" hidden="1" outlineLevel="2" x14ac:dyDescent="0.25">
      <c r="A1704" t="s">
        <v>1185</v>
      </c>
      <c r="B1704">
        <v>2.1885974000000004</v>
      </c>
    </row>
    <row r="1705" spans="1:2" hidden="1" outlineLevel="2" x14ac:dyDescent="0.25">
      <c r="A1705" t="s">
        <v>1185</v>
      </c>
      <c r="B1705">
        <v>1.2400913</v>
      </c>
    </row>
    <row r="1706" spans="1:2" hidden="1" outlineLevel="2" x14ac:dyDescent="0.25">
      <c r="A1706" t="s">
        <v>1185</v>
      </c>
      <c r="B1706">
        <v>1.8391527750000003</v>
      </c>
    </row>
    <row r="1707" spans="1:2" hidden="1" outlineLevel="2" x14ac:dyDescent="0.25">
      <c r="A1707" t="s">
        <v>1185</v>
      </c>
      <c r="B1707">
        <v>1.5275505249999999</v>
      </c>
    </row>
    <row r="1708" spans="1:2" hidden="1" outlineLevel="2" x14ac:dyDescent="0.25">
      <c r="A1708" t="s">
        <v>1185</v>
      </c>
      <c r="B1708">
        <v>3.0541296250000003</v>
      </c>
    </row>
    <row r="1709" spans="1:2" hidden="1" outlineLevel="2" x14ac:dyDescent="0.25">
      <c r="A1709" t="s">
        <v>1185</v>
      </c>
      <c r="B1709">
        <v>2.0334700249999997</v>
      </c>
    </row>
    <row r="1710" spans="1:2" hidden="1" outlineLevel="2" x14ac:dyDescent="0.25">
      <c r="A1710" t="s">
        <v>1185</v>
      </c>
      <c r="B1710">
        <v>1.147487425</v>
      </c>
    </row>
    <row r="1711" spans="1:2" hidden="1" outlineLevel="2" x14ac:dyDescent="0.25">
      <c r="A1711" t="s">
        <v>1185</v>
      </c>
      <c r="B1711">
        <v>2.2398688500000001</v>
      </c>
    </row>
    <row r="1712" spans="1:2" hidden="1" outlineLevel="2" x14ac:dyDescent="0.25">
      <c r="A1712" t="s">
        <v>1185</v>
      </c>
      <c r="B1712">
        <v>2.6713918000000003</v>
      </c>
    </row>
    <row r="1713" spans="1:2" hidden="1" outlineLevel="2" x14ac:dyDescent="0.25">
      <c r="A1713" t="s">
        <v>1185</v>
      </c>
      <c r="B1713">
        <v>1.599025975</v>
      </c>
    </row>
    <row r="1714" spans="1:2" hidden="1" outlineLevel="2" x14ac:dyDescent="0.25">
      <c r="A1714" t="s">
        <v>1185</v>
      </c>
      <c r="B1714">
        <v>1.7052005499999998</v>
      </c>
    </row>
    <row r="1715" spans="1:2" hidden="1" outlineLevel="2" x14ac:dyDescent="0.25">
      <c r="A1715" t="s">
        <v>1185</v>
      </c>
      <c r="B1715">
        <v>1.3660872999999998</v>
      </c>
    </row>
    <row r="1716" spans="1:2" hidden="1" outlineLevel="2" x14ac:dyDescent="0.25">
      <c r="A1716" t="s">
        <v>1185</v>
      </c>
      <c r="B1716">
        <v>2.069321425</v>
      </c>
    </row>
    <row r="1717" spans="1:2" hidden="1" outlineLevel="2" x14ac:dyDescent="0.25">
      <c r="A1717" t="s">
        <v>1185</v>
      </c>
      <c r="B1717">
        <v>3.1690593250000005</v>
      </c>
    </row>
    <row r="1718" spans="1:2" outlineLevel="1" collapsed="1" x14ac:dyDescent="0.25">
      <c r="A1718" s="3" t="s">
        <v>23650</v>
      </c>
      <c r="B1718">
        <f>SUBTOTAL(9,B1703:B1717)</f>
        <v>28.603155274999999</v>
      </c>
    </row>
    <row r="1719" spans="1:2" hidden="1" outlineLevel="2" x14ac:dyDescent="0.25">
      <c r="A1719" t="s">
        <v>332</v>
      </c>
      <c r="B1719">
        <v>-1.25505965</v>
      </c>
    </row>
    <row r="1720" spans="1:2" outlineLevel="1" collapsed="1" x14ac:dyDescent="0.25">
      <c r="A1720" s="3" t="s">
        <v>23651</v>
      </c>
      <c r="B1720">
        <f>SUBTOTAL(9,B1719:B1719)</f>
        <v>-1.25505965</v>
      </c>
    </row>
    <row r="1721" spans="1:2" hidden="1" outlineLevel="2" x14ac:dyDescent="0.25">
      <c r="A1721" t="s">
        <v>20229</v>
      </c>
      <c r="B1721">
        <v>2.8612228000000002</v>
      </c>
    </row>
    <row r="1722" spans="1:2" outlineLevel="1" collapsed="1" x14ac:dyDescent="0.25">
      <c r="A1722" s="3" t="s">
        <v>23652</v>
      </c>
      <c r="B1722">
        <f>SUBTOTAL(9,B1721:B1721)</f>
        <v>2.8612228000000002</v>
      </c>
    </row>
    <row r="1723" spans="1:2" hidden="1" outlineLevel="2" x14ac:dyDescent="0.25">
      <c r="A1723" t="s">
        <v>17097</v>
      </c>
      <c r="B1723">
        <v>-151.53503162500002</v>
      </c>
    </row>
    <row r="1724" spans="1:2" outlineLevel="1" collapsed="1" x14ac:dyDescent="0.25">
      <c r="A1724" s="3" t="s">
        <v>23653</v>
      </c>
      <c r="B1724">
        <f>SUBTOTAL(9,B1723:B1723)</f>
        <v>-151.53503162500002</v>
      </c>
    </row>
    <row r="1725" spans="1:2" hidden="1" outlineLevel="2" x14ac:dyDescent="0.25">
      <c r="A1725" t="s">
        <v>13125</v>
      </c>
      <c r="B1725">
        <v>1.2026860749999999</v>
      </c>
    </row>
    <row r="1726" spans="1:2" outlineLevel="1" collapsed="1" x14ac:dyDescent="0.25">
      <c r="A1726" s="3" t="s">
        <v>23654</v>
      </c>
      <c r="B1726">
        <f>SUBTOTAL(9,B1725:B1725)</f>
        <v>1.2026860749999999</v>
      </c>
    </row>
    <row r="1727" spans="1:2" hidden="1" outlineLevel="2" x14ac:dyDescent="0.25">
      <c r="A1727" t="s">
        <v>16510</v>
      </c>
      <c r="B1727">
        <v>2.0816503750000002</v>
      </c>
    </row>
    <row r="1728" spans="1:2" outlineLevel="1" collapsed="1" x14ac:dyDescent="0.25">
      <c r="A1728" s="3" t="s">
        <v>23655</v>
      </c>
      <c r="B1728">
        <f>SUBTOTAL(9,B1727:B1727)</f>
        <v>2.0816503750000002</v>
      </c>
    </row>
    <row r="1729" spans="1:2" hidden="1" outlineLevel="2" x14ac:dyDescent="0.25">
      <c r="A1729" t="s">
        <v>18583</v>
      </c>
      <c r="B1729">
        <v>1.0297351250000002</v>
      </c>
    </row>
    <row r="1730" spans="1:2" outlineLevel="1" collapsed="1" x14ac:dyDescent="0.25">
      <c r="A1730" s="3" t="s">
        <v>23656</v>
      </c>
      <c r="B1730">
        <f>SUBTOTAL(9,B1729:B1729)</f>
        <v>1.0297351250000002</v>
      </c>
    </row>
    <row r="1731" spans="1:2" hidden="1" outlineLevel="2" x14ac:dyDescent="0.25">
      <c r="A1731" t="s">
        <v>4692</v>
      </c>
      <c r="B1731">
        <v>1.6057742000000004</v>
      </c>
    </row>
    <row r="1732" spans="1:2" hidden="1" outlineLevel="2" x14ac:dyDescent="0.25">
      <c r="A1732" t="s">
        <v>4692</v>
      </c>
      <c r="B1732">
        <v>1.7092740750000002</v>
      </c>
    </row>
    <row r="1733" spans="1:2" hidden="1" outlineLevel="2" x14ac:dyDescent="0.25">
      <c r="A1733" t="s">
        <v>4692</v>
      </c>
      <c r="B1733">
        <v>1.09552765</v>
      </c>
    </row>
    <row r="1734" spans="1:2" hidden="1" outlineLevel="2" x14ac:dyDescent="0.25">
      <c r="A1734" t="s">
        <v>4692</v>
      </c>
      <c r="B1734">
        <v>1.7597192750000001</v>
      </c>
    </row>
    <row r="1735" spans="1:2" hidden="1" outlineLevel="2" x14ac:dyDescent="0.25">
      <c r="A1735" t="s">
        <v>4692</v>
      </c>
      <c r="B1735">
        <v>1.61589885</v>
      </c>
    </row>
    <row r="1736" spans="1:2" hidden="1" outlineLevel="2" x14ac:dyDescent="0.25">
      <c r="A1736" t="s">
        <v>4692</v>
      </c>
      <c r="B1736">
        <v>0.68059607500000008</v>
      </c>
    </row>
    <row r="1737" spans="1:2" outlineLevel="1" collapsed="1" x14ac:dyDescent="0.25">
      <c r="A1737" s="3" t="s">
        <v>23657</v>
      </c>
      <c r="B1737">
        <f>SUBTOTAL(9,B1731:B1736)</f>
        <v>8.4667901250000011</v>
      </c>
    </row>
    <row r="1738" spans="1:2" hidden="1" outlineLevel="2" x14ac:dyDescent="0.25">
      <c r="A1738" t="s">
        <v>9058</v>
      </c>
      <c r="B1738">
        <v>1.2994870249999999</v>
      </c>
    </row>
    <row r="1739" spans="1:2" outlineLevel="1" collapsed="1" x14ac:dyDescent="0.25">
      <c r="A1739" s="3" t="s">
        <v>23658</v>
      </c>
      <c r="B1739">
        <f>SUBTOTAL(9,B1738:B1738)</f>
        <v>1.2994870249999999</v>
      </c>
    </row>
    <row r="1740" spans="1:2" hidden="1" outlineLevel="2" x14ac:dyDescent="0.25">
      <c r="A1740" t="s">
        <v>5885</v>
      </c>
      <c r="B1740">
        <v>0.35646707500000008</v>
      </c>
    </row>
    <row r="1741" spans="1:2" hidden="1" outlineLevel="2" x14ac:dyDescent="0.25">
      <c r="A1741" t="s">
        <v>5885</v>
      </c>
      <c r="B1741">
        <v>1.09652795</v>
      </c>
    </row>
    <row r="1742" spans="1:2" hidden="1" outlineLevel="2" x14ac:dyDescent="0.25">
      <c r="A1742" t="s">
        <v>5885</v>
      </c>
      <c r="B1742">
        <v>1.8976812500000002</v>
      </c>
    </row>
    <row r="1743" spans="1:2" hidden="1" outlineLevel="2" x14ac:dyDescent="0.25">
      <c r="A1743" t="s">
        <v>5885</v>
      </c>
      <c r="B1743">
        <v>1.0995316500000001</v>
      </c>
    </row>
    <row r="1744" spans="1:2" hidden="1" outlineLevel="2" x14ac:dyDescent="0.25">
      <c r="A1744" t="s">
        <v>5885</v>
      </c>
      <c r="B1744">
        <v>1.5532350000000004</v>
      </c>
    </row>
    <row r="1745" spans="1:2" outlineLevel="1" collapsed="1" x14ac:dyDescent="0.25">
      <c r="A1745" s="3" t="s">
        <v>23659</v>
      </c>
      <c r="B1745">
        <f>SUBTOTAL(9,B1740:B1744)</f>
        <v>6.0034429250000017</v>
      </c>
    </row>
    <row r="1746" spans="1:2" hidden="1" outlineLevel="2" x14ac:dyDescent="0.25">
      <c r="A1746" t="s">
        <v>3335</v>
      </c>
      <c r="B1746">
        <v>2.7699399750000002</v>
      </c>
    </row>
    <row r="1747" spans="1:2" hidden="1" outlineLevel="2" x14ac:dyDescent="0.25">
      <c r="A1747" t="s">
        <v>3335</v>
      </c>
      <c r="B1747">
        <v>3.1410169250000002</v>
      </c>
    </row>
    <row r="1748" spans="1:2" hidden="1" outlineLevel="2" x14ac:dyDescent="0.25">
      <c r="A1748" t="s">
        <v>3335</v>
      </c>
      <c r="B1748">
        <v>2.0791396</v>
      </c>
    </row>
    <row r="1749" spans="1:2" hidden="1" outlineLevel="2" x14ac:dyDescent="0.25">
      <c r="A1749" t="s">
        <v>3335</v>
      </c>
      <c r="B1749">
        <v>1.6678818500000001</v>
      </c>
    </row>
    <row r="1750" spans="1:2" hidden="1" outlineLevel="2" x14ac:dyDescent="0.25">
      <c r="A1750" t="s">
        <v>3335</v>
      </c>
      <c r="B1750">
        <v>1.9288599500000001</v>
      </c>
    </row>
    <row r="1751" spans="1:2" hidden="1" outlineLevel="2" x14ac:dyDescent="0.25">
      <c r="A1751" t="s">
        <v>3335</v>
      </c>
      <c r="B1751">
        <v>1.6037838</v>
      </c>
    </row>
    <row r="1752" spans="1:2" hidden="1" outlineLevel="2" x14ac:dyDescent="0.25">
      <c r="A1752" t="s">
        <v>3335</v>
      </c>
      <c r="B1752">
        <v>1.2534658749999998</v>
      </c>
    </row>
    <row r="1753" spans="1:2" hidden="1" outlineLevel="2" x14ac:dyDescent="0.25">
      <c r="A1753" t="s">
        <v>3335</v>
      </c>
      <c r="B1753">
        <v>1.3419239999999999</v>
      </c>
    </row>
    <row r="1754" spans="1:2" outlineLevel="1" collapsed="1" x14ac:dyDescent="0.25">
      <c r="A1754" s="3" t="s">
        <v>23660</v>
      </c>
      <c r="B1754">
        <f>SUBTOTAL(9,B1746:B1753)</f>
        <v>15.786011975000001</v>
      </c>
    </row>
    <row r="1755" spans="1:2" hidden="1" outlineLevel="2" x14ac:dyDescent="0.25">
      <c r="A1755" t="s">
        <v>3740</v>
      </c>
      <c r="B1755">
        <v>2.2963516499999996</v>
      </c>
    </row>
    <row r="1756" spans="1:2" outlineLevel="1" collapsed="1" x14ac:dyDescent="0.25">
      <c r="A1756" s="3" t="s">
        <v>23661</v>
      </c>
      <c r="B1756">
        <f>SUBTOTAL(9,B1755:B1755)</f>
        <v>2.2963516499999996</v>
      </c>
    </row>
    <row r="1757" spans="1:2" hidden="1" outlineLevel="2" x14ac:dyDescent="0.25">
      <c r="A1757" t="s">
        <v>16283</v>
      </c>
      <c r="B1757">
        <v>0.44593607500000004</v>
      </c>
    </row>
    <row r="1758" spans="1:2" outlineLevel="1" collapsed="1" x14ac:dyDescent="0.25">
      <c r="A1758" s="3" t="s">
        <v>23662</v>
      </c>
      <c r="B1758">
        <f>SUBTOTAL(9,B1757:B1757)</f>
        <v>0.44593607500000004</v>
      </c>
    </row>
    <row r="1759" spans="1:2" hidden="1" outlineLevel="2" x14ac:dyDescent="0.25">
      <c r="A1759" t="s">
        <v>940</v>
      </c>
      <c r="B1759">
        <v>1.6882015000000001</v>
      </c>
    </row>
    <row r="1760" spans="1:2" outlineLevel="1" collapsed="1" x14ac:dyDescent="0.25">
      <c r="A1760" s="3" t="s">
        <v>23663</v>
      </c>
      <c r="B1760">
        <f>SUBTOTAL(9,B1759:B1759)</f>
        <v>1.6882015000000001</v>
      </c>
    </row>
    <row r="1761" spans="1:2" hidden="1" outlineLevel="2" x14ac:dyDescent="0.25">
      <c r="A1761" t="s">
        <v>2185</v>
      </c>
      <c r="B1761">
        <v>1.02883905</v>
      </c>
    </row>
    <row r="1762" spans="1:2" outlineLevel="1" collapsed="1" x14ac:dyDescent="0.25">
      <c r="A1762" s="3" t="s">
        <v>23664</v>
      </c>
      <c r="B1762">
        <f>SUBTOTAL(9,B1761:B1761)</f>
        <v>1.02883905</v>
      </c>
    </row>
    <row r="1763" spans="1:2" hidden="1" outlineLevel="2" x14ac:dyDescent="0.25">
      <c r="A1763" t="s">
        <v>20305</v>
      </c>
      <c r="B1763">
        <v>1.1683580000000002</v>
      </c>
    </row>
    <row r="1764" spans="1:2" outlineLevel="1" collapsed="1" x14ac:dyDescent="0.25">
      <c r="A1764" s="3" t="s">
        <v>23665</v>
      </c>
      <c r="B1764">
        <f>SUBTOTAL(9,B1763:B1763)</f>
        <v>1.1683580000000002</v>
      </c>
    </row>
    <row r="1765" spans="1:2" hidden="1" outlineLevel="2" x14ac:dyDescent="0.25">
      <c r="A1765" t="s">
        <v>12622</v>
      </c>
      <c r="B1765">
        <v>12.445672875</v>
      </c>
    </row>
    <row r="1766" spans="1:2" outlineLevel="1" collapsed="1" x14ac:dyDescent="0.25">
      <c r="A1766" s="3" t="s">
        <v>23666</v>
      </c>
      <c r="B1766">
        <f>SUBTOTAL(9,B1765:B1765)</f>
        <v>12.445672875</v>
      </c>
    </row>
    <row r="1767" spans="1:2" hidden="1" outlineLevel="2" x14ac:dyDescent="0.25">
      <c r="A1767" t="s">
        <v>8105</v>
      </c>
      <c r="B1767">
        <v>0.40373512500000003</v>
      </c>
    </row>
    <row r="1768" spans="1:2" outlineLevel="1" collapsed="1" x14ac:dyDescent="0.25">
      <c r="A1768" s="3" t="s">
        <v>23667</v>
      </c>
      <c r="B1768">
        <f>SUBTOTAL(9,B1767:B1767)</f>
        <v>0.40373512500000003</v>
      </c>
    </row>
    <row r="1769" spans="1:2" hidden="1" outlineLevel="2" x14ac:dyDescent="0.25">
      <c r="A1769" t="s">
        <v>13206</v>
      </c>
      <c r="B1769">
        <v>-0.94954149999999971</v>
      </c>
    </row>
    <row r="1770" spans="1:2" hidden="1" outlineLevel="2" x14ac:dyDescent="0.25">
      <c r="A1770" t="s">
        <v>13206</v>
      </c>
      <c r="B1770">
        <v>-1.2895415000000001</v>
      </c>
    </row>
    <row r="1771" spans="1:2" outlineLevel="1" collapsed="1" x14ac:dyDescent="0.25">
      <c r="A1771" s="3" t="s">
        <v>23668</v>
      </c>
      <c r="B1771">
        <f>SUBTOTAL(9,B1769:B1770)</f>
        <v>-2.2390829999999999</v>
      </c>
    </row>
    <row r="1772" spans="1:2" hidden="1" outlineLevel="2" x14ac:dyDescent="0.25">
      <c r="A1772" t="s">
        <v>11512</v>
      </c>
      <c r="B1772">
        <v>-6.6505649999999972E-2</v>
      </c>
    </row>
    <row r="1773" spans="1:2" outlineLevel="1" collapsed="1" x14ac:dyDescent="0.25">
      <c r="A1773" s="3" t="s">
        <v>23669</v>
      </c>
      <c r="B1773">
        <f>SUBTOTAL(9,B1772:B1772)</f>
        <v>-6.6505649999999972E-2</v>
      </c>
    </row>
    <row r="1774" spans="1:2" hidden="1" outlineLevel="2" x14ac:dyDescent="0.25">
      <c r="A1774" t="s">
        <v>15562</v>
      </c>
      <c r="B1774">
        <v>1.1672416249999999</v>
      </c>
    </row>
    <row r="1775" spans="1:2" outlineLevel="1" collapsed="1" x14ac:dyDescent="0.25">
      <c r="A1775" s="3" t="s">
        <v>23670</v>
      </c>
      <c r="B1775">
        <f>SUBTOTAL(9,B1774:B1774)</f>
        <v>1.1672416249999999</v>
      </c>
    </row>
    <row r="1776" spans="1:2" hidden="1" outlineLevel="2" x14ac:dyDescent="0.25">
      <c r="A1776" t="s">
        <v>4430</v>
      </c>
      <c r="B1776">
        <v>3.4493738250000003</v>
      </c>
    </row>
    <row r="1777" spans="1:2" hidden="1" outlineLevel="2" x14ac:dyDescent="0.25">
      <c r="A1777" t="s">
        <v>4430</v>
      </c>
      <c r="B1777">
        <v>1.193848225</v>
      </c>
    </row>
    <row r="1778" spans="1:2" hidden="1" outlineLevel="2" x14ac:dyDescent="0.25">
      <c r="A1778" t="s">
        <v>4430</v>
      </c>
      <c r="B1778">
        <v>3.3121865250000004</v>
      </c>
    </row>
    <row r="1779" spans="1:2" hidden="1" outlineLevel="2" x14ac:dyDescent="0.25">
      <c r="A1779" t="s">
        <v>4430</v>
      </c>
      <c r="B1779">
        <v>4.0504252000000003</v>
      </c>
    </row>
    <row r="1780" spans="1:2" hidden="1" outlineLevel="2" x14ac:dyDescent="0.25">
      <c r="A1780" t="s">
        <v>4430</v>
      </c>
      <c r="B1780">
        <v>0.68901892499999995</v>
      </c>
    </row>
    <row r="1781" spans="1:2" outlineLevel="1" collapsed="1" x14ac:dyDescent="0.25">
      <c r="A1781" s="3" t="s">
        <v>23671</v>
      </c>
      <c r="B1781">
        <f>SUBTOTAL(9,B1776:B1780)</f>
        <v>12.6948527</v>
      </c>
    </row>
    <row r="1782" spans="1:2" hidden="1" outlineLevel="2" x14ac:dyDescent="0.25">
      <c r="A1782" t="s">
        <v>9651</v>
      </c>
      <c r="B1782">
        <v>1.5583190500000001</v>
      </c>
    </row>
    <row r="1783" spans="1:2" hidden="1" outlineLevel="2" x14ac:dyDescent="0.25">
      <c r="A1783" t="s">
        <v>9651</v>
      </c>
      <c r="B1783">
        <v>1.5651904250000002</v>
      </c>
    </row>
    <row r="1784" spans="1:2" outlineLevel="1" collapsed="1" x14ac:dyDescent="0.25">
      <c r="A1784" s="3" t="s">
        <v>23672</v>
      </c>
      <c r="B1784">
        <f>SUBTOTAL(9,B1782:B1783)</f>
        <v>3.1235094750000005</v>
      </c>
    </row>
    <row r="1785" spans="1:2" hidden="1" outlineLevel="2" x14ac:dyDescent="0.25">
      <c r="A1785" t="s">
        <v>2552</v>
      </c>
      <c r="B1785">
        <v>3.2639651500000006</v>
      </c>
    </row>
    <row r="1786" spans="1:2" hidden="1" outlineLevel="2" x14ac:dyDescent="0.25">
      <c r="A1786" t="s">
        <v>2552</v>
      </c>
      <c r="B1786">
        <v>0.76373260000000009</v>
      </c>
    </row>
    <row r="1787" spans="1:2" hidden="1" outlineLevel="2" x14ac:dyDescent="0.25">
      <c r="A1787" t="s">
        <v>2552</v>
      </c>
      <c r="B1787">
        <v>3.6774974250000003</v>
      </c>
    </row>
    <row r="1788" spans="1:2" outlineLevel="1" collapsed="1" x14ac:dyDescent="0.25">
      <c r="A1788" s="3" t="s">
        <v>23673</v>
      </c>
      <c r="B1788">
        <f>SUBTOTAL(9,B1785:B1787)</f>
        <v>7.705195175000001</v>
      </c>
    </row>
    <row r="1789" spans="1:2" hidden="1" outlineLevel="2" x14ac:dyDescent="0.25">
      <c r="A1789" t="s">
        <v>6547</v>
      </c>
      <c r="B1789">
        <v>2.0714284250000001</v>
      </c>
    </row>
    <row r="1790" spans="1:2" hidden="1" outlineLevel="2" x14ac:dyDescent="0.25">
      <c r="A1790" t="s">
        <v>6547</v>
      </c>
      <c r="B1790">
        <v>1.5169852250000002</v>
      </c>
    </row>
    <row r="1791" spans="1:2" hidden="1" outlineLevel="2" x14ac:dyDescent="0.25">
      <c r="A1791" t="s">
        <v>6547</v>
      </c>
      <c r="B1791">
        <v>1.658016025</v>
      </c>
    </row>
    <row r="1792" spans="1:2" hidden="1" outlineLevel="2" x14ac:dyDescent="0.25">
      <c r="A1792" t="s">
        <v>6547</v>
      </c>
      <c r="B1792">
        <v>1.9587238750000002</v>
      </c>
    </row>
    <row r="1793" spans="1:2" hidden="1" outlineLevel="2" x14ac:dyDescent="0.25">
      <c r="A1793" t="s">
        <v>6547</v>
      </c>
      <c r="B1793">
        <v>1.2900564499999998</v>
      </c>
    </row>
    <row r="1794" spans="1:2" hidden="1" outlineLevel="2" x14ac:dyDescent="0.25">
      <c r="A1794" t="s">
        <v>6547</v>
      </c>
      <c r="B1794">
        <v>1.2216522250000001</v>
      </c>
    </row>
    <row r="1795" spans="1:2" hidden="1" outlineLevel="2" x14ac:dyDescent="0.25">
      <c r="A1795" t="s">
        <v>6547</v>
      </c>
      <c r="B1795">
        <v>1.8037116500000001</v>
      </c>
    </row>
    <row r="1796" spans="1:2" outlineLevel="1" collapsed="1" x14ac:dyDescent="0.25">
      <c r="A1796" s="3" t="s">
        <v>23674</v>
      </c>
      <c r="B1796">
        <f>SUBTOTAL(9,B1789:B1795)</f>
        <v>11.520573875</v>
      </c>
    </row>
    <row r="1797" spans="1:2" hidden="1" outlineLevel="2" x14ac:dyDescent="0.25">
      <c r="A1797" t="s">
        <v>3363</v>
      </c>
      <c r="B1797">
        <v>5.8134986500000005</v>
      </c>
    </row>
    <row r="1798" spans="1:2" outlineLevel="1" collapsed="1" x14ac:dyDescent="0.25">
      <c r="A1798" s="3" t="s">
        <v>23675</v>
      </c>
      <c r="B1798">
        <f>SUBTOTAL(9,B1797:B1797)</f>
        <v>5.8134986500000005</v>
      </c>
    </row>
    <row r="1799" spans="1:2" hidden="1" outlineLevel="2" x14ac:dyDescent="0.25">
      <c r="A1799" t="s">
        <v>3596</v>
      </c>
      <c r="B1799">
        <v>1.9439921</v>
      </c>
    </row>
    <row r="1800" spans="1:2" outlineLevel="1" collapsed="1" x14ac:dyDescent="0.25">
      <c r="A1800" s="3" t="s">
        <v>23676</v>
      </c>
      <c r="B1800">
        <f>SUBTOTAL(9,B1799:B1799)</f>
        <v>1.9439921</v>
      </c>
    </row>
    <row r="1801" spans="1:2" hidden="1" outlineLevel="2" x14ac:dyDescent="0.25">
      <c r="A1801" t="s">
        <v>20990</v>
      </c>
      <c r="B1801">
        <v>1.737093175</v>
      </c>
    </row>
    <row r="1802" spans="1:2" outlineLevel="1" collapsed="1" x14ac:dyDescent="0.25">
      <c r="A1802" s="3" t="s">
        <v>23677</v>
      </c>
      <c r="B1802">
        <f>SUBTOTAL(9,B1801:B1801)</f>
        <v>1.737093175</v>
      </c>
    </row>
    <row r="1803" spans="1:2" hidden="1" outlineLevel="2" x14ac:dyDescent="0.25">
      <c r="A1803" t="s">
        <v>2433</v>
      </c>
      <c r="B1803">
        <v>2.2028299749999998</v>
      </c>
    </row>
    <row r="1804" spans="1:2" hidden="1" outlineLevel="2" x14ac:dyDescent="0.25">
      <c r="A1804" t="s">
        <v>2433</v>
      </c>
      <c r="B1804">
        <v>0.82575007500000008</v>
      </c>
    </row>
    <row r="1805" spans="1:2" hidden="1" outlineLevel="2" x14ac:dyDescent="0.25">
      <c r="A1805" t="s">
        <v>2433</v>
      </c>
      <c r="B1805">
        <v>-0.20809387499999998</v>
      </c>
    </row>
    <row r="1806" spans="1:2" hidden="1" outlineLevel="2" x14ac:dyDescent="0.25">
      <c r="A1806" t="s">
        <v>2433</v>
      </c>
      <c r="B1806">
        <v>3.5425282750000004</v>
      </c>
    </row>
    <row r="1807" spans="1:2" hidden="1" outlineLevel="2" x14ac:dyDescent="0.25">
      <c r="A1807" t="s">
        <v>2433</v>
      </c>
      <c r="B1807">
        <v>1.62998635</v>
      </c>
    </row>
    <row r="1808" spans="1:2" hidden="1" outlineLevel="2" x14ac:dyDescent="0.25">
      <c r="A1808" t="s">
        <v>2433</v>
      </c>
      <c r="B1808">
        <v>0.46689262500000006</v>
      </c>
    </row>
    <row r="1809" spans="1:2" hidden="1" outlineLevel="2" x14ac:dyDescent="0.25">
      <c r="A1809" t="s">
        <v>2433</v>
      </c>
      <c r="B1809">
        <v>0.46388582500000003</v>
      </c>
    </row>
    <row r="1810" spans="1:2" outlineLevel="1" collapsed="1" x14ac:dyDescent="0.25">
      <c r="A1810" s="3" t="s">
        <v>23678</v>
      </c>
      <c r="B1810">
        <f>SUBTOTAL(9,B1803:B1809)</f>
        <v>8.9237792500000008</v>
      </c>
    </row>
    <row r="1811" spans="1:2" hidden="1" outlineLevel="2" x14ac:dyDescent="0.25">
      <c r="A1811" t="s">
        <v>6472</v>
      </c>
      <c r="B1811">
        <v>1.8169870499999998</v>
      </c>
    </row>
    <row r="1812" spans="1:2" hidden="1" outlineLevel="2" x14ac:dyDescent="0.25">
      <c r="A1812" t="s">
        <v>6472</v>
      </c>
      <c r="B1812">
        <v>2.8288506249999998</v>
      </c>
    </row>
    <row r="1813" spans="1:2" outlineLevel="1" collapsed="1" x14ac:dyDescent="0.25">
      <c r="A1813" s="3" t="s">
        <v>23679</v>
      </c>
      <c r="B1813">
        <f>SUBTOTAL(9,B1811:B1812)</f>
        <v>4.6458376749999992</v>
      </c>
    </row>
    <row r="1814" spans="1:2" hidden="1" outlineLevel="2" x14ac:dyDescent="0.25">
      <c r="A1814" t="s">
        <v>19678</v>
      </c>
      <c r="B1814">
        <v>1.7350123749999999</v>
      </c>
    </row>
    <row r="1815" spans="1:2" outlineLevel="1" collapsed="1" x14ac:dyDescent="0.25">
      <c r="A1815" s="3" t="s">
        <v>23680</v>
      </c>
      <c r="B1815">
        <f>SUBTOTAL(9,B1814:B1814)</f>
        <v>1.7350123749999999</v>
      </c>
    </row>
    <row r="1816" spans="1:2" hidden="1" outlineLevel="2" x14ac:dyDescent="0.25">
      <c r="A1816" t="s">
        <v>17967</v>
      </c>
      <c r="B1816">
        <v>1.61669675</v>
      </c>
    </row>
    <row r="1817" spans="1:2" outlineLevel="1" collapsed="1" x14ac:dyDescent="0.25">
      <c r="A1817" s="3" t="s">
        <v>23681</v>
      </c>
      <c r="B1817">
        <f>SUBTOTAL(9,B1816:B1816)</f>
        <v>1.61669675</v>
      </c>
    </row>
    <row r="1818" spans="1:2" hidden="1" outlineLevel="2" x14ac:dyDescent="0.25">
      <c r="A1818" t="s">
        <v>12268</v>
      </c>
      <c r="B1818">
        <v>-210.29476145000004</v>
      </c>
    </row>
    <row r="1819" spans="1:2" outlineLevel="1" collapsed="1" x14ac:dyDescent="0.25">
      <c r="A1819" s="3" t="s">
        <v>23682</v>
      </c>
      <c r="B1819">
        <f>SUBTOTAL(9,B1818:B1818)</f>
        <v>-210.29476145000004</v>
      </c>
    </row>
    <row r="1820" spans="1:2" hidden="1" outlineLevel="2" x14ac:dyDescent="0.25">
      <c r="A1820" t="s">
        <v>16933</v>
      </c>
      <c r="B1820">
        <v>0.48685942500000001</v>
      </c>
    </row>
    <row r="1821" spans="1:2" outlineLevel="1" collapsed="1" x14ac:dyDescent="0.25">
      <c r="A1821" s="3" t="s">
        <v>23683</v>
      </c>
      <c r="B1821">
        <f>SUBTOTAL(9,B1820:B1820)</f>
        <v>0.48685942500000001</v>
      </c>
    </row>
    <row r="1822" spans="1:2" hidden="1" outlineLevel="2" x14ac:dyDescent="0.25">
      <c r="A1822" t="s">
        <v>3878</v>
      </c>
      <c r="B1822">
        <v>4.3591697000000007</v>
      </c>
    </row>
    <row r="1823" spans="1:2" hidden="1" outlineLevel="2" x14ac:dyDescent="0.25">
      <c r="A1823" t="s">
        <v>3878</v>
      </c>
      <c r="B1823">
        <v>1.4033555500000001</v>
      </c>
    </row>
    <row r="1824" spans="1:2" hidden="1" outlineLevel="2" x14ac:dyDescent="0.25">
      <c r="A1824" t="s">
        <v>3878</v>
      </c>
      <c r="B1824">
        <v>3.4159552250000007</v>
      </c>
    </row>
    <row r="1825" spans="1:2" outlineLevel="1" collapsed="1" x14ac:dyDescent="0.25">
      <c r="A1825" s="3" t="s">
        <v>23684</v>
      </c>
      <c r="B1825">
        <f>SUBTOTAL(9,B1822:B1824)</f>
        <v>9.1784804750000024</v>
      </c>
    </row>
    <row r="1826" spans="1:2" hidden="1" outlineLevel="2" x14ac:dyDescent="0.25">
      <c r="A1826" t="s">
        <v>4416</v>
      </c>
      <c r="B1826">
        <v>0.56068180000000001</v>
      </c>
    </row>
    <row r="1827" spans="1:2" outlineLevel="1" collapsed="1" x14ac:dyDescent="0.25">
      <c r="A1827" s="3" t="s">
        <v>23685</v>
      </c>
      <c r="B1827">
        <f>SUBTOTAL(9,B1826:B1826)</f>
        <v>0.56068180000000001</v>
      </c>
    </row>
    <row r="1828" spans="1:2" hidden="1" outlineLevel="2" x14ac:dyDescent="0.25">
      <c r="A1828" t="s">
        <v>4511</v>
      </c>
      <c r="B1828">
        <v>1.732573575</v>
      </c>
    </row>
    <row r="1829" spans="1:2" outlineLevel="1" collapsed="1" x14ac:dyDescent="0.25">
      <c r="A1829" s="3" t="s">
        <v>23686</v>
      </c>
      <c r="B1829">
        <f>SUBTOTAL(9,B1828:B1828)</f>
        <v>1.732573575</v>
      </c>
    </row>
    <row r="1830" spans="1:2" hidden="1" outlineLevel="2" x14ac:dyDescent="0.25">
      <c r="A1830" t="s">
        <v>8830</v>
      </c>
      <c r="B1830">
        <v>1.7653331000000001</v>
      </c>
    </row>
    <row r="1831" spans="1:2" hidden="1" outlineLevel="2" x14ac:dyDescent="0.25">
      <c r="A1831" t="s">
        <v>8830</v>
      </c>
      <c r="B1831">
        <v>0.83529365000000011</v>
      </c>
    </row>
    <row r="1832" spans="1:2" outlineLevel="1" collapsed="1" x14ac:dyDescent="0.25">
      <c r="A1832" s="3" t="s">
        <v>23687</v>
      </c>
      <c r="B1832">
        <f>SUBTOTAL(9,B1830:B1831)</f>
        <v>2.60062675</v>
      </c>
    </row>
    <row r="1833" spans="1:2" hidden="1" outlineLevel="2" x14ac:dyDescent="0.25">
      <c r="A1833" t="s">
        <v>10835</v>
      </c>
      <c r="B1833">
        <v>3.1993948250000002</v>
      </c>
    </row>
    <row r="1834" spans="1:2" outlineLevel="1" collapsed="1" x14ac:dyDescent="0.25">
      <c r="A1834" s="3" t="s">
        <v>23688</v>
      </c>
      <c r="B1834">
        <f>SUBTOTAL(9,B1833:B1833)</f>
        <v>3.1993948250000002</v>
      </c>
    </row>
    <row r="1835" spans="1:2" hidden="1" outlineLevel="2" x14ac:dyDescent="0.25">
      <c r="A1835" t="s">
        <v>2325</v>
      </c>
      <c r="B1835">
        <v>4.6733853000000005</v>
      </c>
    </row>
    <row r="1836" spans="1:2" outlineLevel="1" collapsed="1" x14ac:dyDescent="0.25">
      <c r="A1836" s="3" t="s">
        <v>23689</v>
      </c>
      <c r="B1836">
        <f>SUBTOTAL(9,B1835:B1835)</f>
        <v>4.6733853000000005</v>
      </c>
    </row>
    <row r="1837" spans="1:2" hidden="1" outlineLevel="2" x14ac:dyDescent="0.25">
      <c r="A1837" t="s">
        <v>18489</v>
      </c>
      <c r="B1837">
        <v>0.61689315</v>
      </c>
    </row>
    <row r="1838" spans="1:2" outlineLevel="1" collapsed="1" x14ac:dyDescent="0.25">
      <c r="A1838" s="3" t="s">
        <v>23690</v>
      </c>
      <c r="B1838">
        <f>SUBTOTAL(9,B1837:B1837)</f>
        <v>0.61689315</v>
      </c>
    </row>
    <row r="1839" spans="1:2" hidden="1" outlineLevel="2" x14ac:dyDescent="0.25">
      <c r="A1839" t="s">
        <v>12911</v>
      </c>
      <c r="B1839">
        <v>1.5343999250000002</v>
      </c>
    </row>
    <row r="1840" spans="1:2" outlineLevel="1" collapsed="1" x14ac:dyDescent="0.25">
      <c r="A1840" s="3" t="s">
        <v>23691</v>
      </c>
      <c r="B1840">
        <f>SUBTOTAL(9,B1839:B1839)</f>
        <v>1.5343999250000002</v>
      </c>
    </row>
    <row r="1841" spans="1:2" hidden="1" outlineLevel="2" x14ac:dyDescent="0.25">
      <c r="A1841" t="s">
        <v>10020</v>
      </c>
      <c r="B1841">
        <v>8.1423660499999997</v>
      </c>
    </row>
    <row r="1842" spans="1:2" outlineLevel="1" collapsed="1" x14ac:dyDescent="0.25">
      <c r="A1842" s="3" t="s">
        <v>23692</v>
      </c>
      <c r="B1842">
        <f>SUBTOTAL(9,B1841:B1841)</f>
        <v>8.1423660499999997</v>
      </c>
    </row>
    <row r="1843" spans="1:2" hidden="1" outlineLevel="2" x14ac:dyDescent="0.25">
      <c r="A1843" t="s">
        <v>4326</v>
      </c>
      <c r="B1843">
        <v>1.7967268000000001</v>
      </c>
    </row>
    <row r="1844" spans="1:2" hidden="1" outlineLevel="2" x14ac:dyDescent="0.25">
      <c r="A1844" t="s">
        <v>4326</v>
      </c>
      <c r="B1844">
        <v>3.4302581750000001</v>
      </c>
    </row>
    <row r="1845" spans="1:2" hidden="1" outlineLevel="2" x14ac:dyDescent="0.25">
      <c r="A1845" t="s">
        <v>4326</v>
      </c>
      <c r="B1845">
        <v>5.0472105000000003</v>
      </c>
    </row>
    <row r="1846" spans="1:2" hidden="1" outlineLevel="2" x14ac:dyDescent="0.25">
      <c r="A1846" t="s">
        <v>4326</v>
      </c>
      <c r="B1846">
        <v>4.3593556250000001</v>
      </c>
    </row>
    <row r="1847" spans="1:2" outlineLevel="1" collapsed="1" x14ac:dyDescent="0.25">
      <c r="A1847" s="3" t="s">
        <v>23693</v>
      </c>
      <c r="B1847">
        <f>SUBTOTAL(9,B1843:B1846)</f>
        <v>14.633551100000002</v>
      </c>
    </row>
    <row r="1848" spans="1:2" hidden="1" outlineLevel="2" x14ac:dyDescent="0.25">
      <c r="A1848" t="s">
        <v>3960</v>
      </c>
      <c r="B1848">
        <v>1.00186175</v>
      </c>
    </row>
    <row r="1849" spans="1:2" outlineLevel="1" collapsed="1" x14ac:dyDescent="0.25">
      <c r="A1849" s="3" t="s">
        <v>23694</v>
      </c>
      <c r="B1849">
        <f>SUBTOTAL(9,B1848:B1848)</f>
        <v>1.00186175</v>
      </c>
    </row>
    <row r="1850" spans="1:2" hidden="1" outlineLevel="2" x14ac:dyDescent="0.25">
      <c r="A1850" t="s">
        <v>4400</v>
      </c>
      <c r="B1850">
        <v>0.25642030000000005</v>
      </c>
    </row>
    <row r="1851" spans="1:2" outlineLevel="1" collapsed="1" x14ac:dyDescent="0.25">
      <c r="A1851" s="3" t="s">
        <v>23695</v>
      </c>
      <c r="B1851">
        <f>SUBTOTAL(9,B1850:B1850)</f>
        <v>0.25642030000000005</v>
      </c>
    </row>
    <row r="1852" spans="1:2" hidden="1" outlineLevel="2" x14ac:dyDescent="0.25">
      <c r="A1852" t="s">
        <v>5598</v>
      </c>
      <c r="B1852">
        <v>1.619655225</v>
      </c>
    </row>
    <row r="1853" spans="1:2" outlineLevel="1" collapsed="1" x14ac:dyDescent="0.25">
      <c r="A1853" s="3" t="s">
        <v>23696</v>
      </c>
      <c r="B1853">
        <f>SUBTOTAL(9,B1852:B1852)</f>
        <v>1.619655225</v>
      </c>
    </row>
    <row r="1854" spans="1:2" hidden="1" outlineLevel="2" x14ac:dyDescent="0.25">
      <c r="A1854" t="s">
        <v>7476</v>
      </c>
      <c r="B1854">
        <v>0.26486132500000004</v>
      </c>
    </row>
    <row r="1855" spans="1:2" outlineLevel="1" collapsed="1" x14ac:dyDescent="0.25">
      <c r="A1855" s="3" t="s">
        <v>23697</v>
      </c>
      <c r="B1855">
        <f>SUBTOTAL(9,B1854:B1854)</f>
        <v>0.26486132500000004</v>
      </c>
    </row>
    <row r="1856" spans="1:2" hidden="1" outlineLevel="2" x14ac:dyDescent="0.25">
      <c r="A1856" t="s">
        <v>20068</v>
      </c>
      <c r="B1856">
        <v>1.275777325</v>
      </c>
    </row>
    <row r="1857" spans="1:2" outlineLevel="1" collapsed="1" x14ac:dyDescent="0.25">
      <c r="A1857" s="3" t="s">
        <v>23698</v>
      </c>
      <c r="B1857">
        <f>SUBTOTAL(9,B1856:B1856)</f>
        <v>1.275777325</v>
      </c>
    </row>
    <row r="1858" spans="1:2" hidden="1" outlineLevel="2" x14ac:dyDescent="0.25">
      <c r="A1858" t="s">
        <v>3359</v>
      </c>
      <c r="B1858">
        <v>1.4960561000000001</v>
      </c>
    </row>
    <row r="1859" spans="1:2" hidden="1" outlineLevel="2" x14ac:dyDescent="0.25">
      <c r="A1859" t="s">
        <v>3359</v>
      </c>
      <c r="B1859">
        <v>1.7341126</v>
      </c>
    </row>
    <row r="1860" spans="1:2" hidden="1" outlineLevel="2" x14ac:dyDescent="0.25">
      <c r="A1860" t="s">
        <v>3359</v>
      </c>
      <c r="B1860">
        <v>3.1566369750000001</v>
      </c>
    </row>
    <row r="1861" spans="1:2" hidden="1" outlineLevel="2" x14ac:dyDescent="0.25">
      <c r="A1861" t="s">
        <v>3359</v>
      </c>
      <c r="B1861">
        <v>1.7157816000000001</v>
      </c>
    </row>
    <row r="1862" spans="1:2" hidden="1" outlineLevel="2" x14ac:dyDescent="0.25">
      <c r="A1862" t="s">
        <v>3359</v>
      </c>
      <c r="B1862">
        <v>1.296622425</v>
      </c>
    </row>
    <row r="1863" spans="1:2" outlineLevel="1" collapsed="1" x14ac:dyDescent="0.25">
      <c r="A1863" s="3" t="s">
        <v>23699</v>
      </c>
      <c r="B1863">
        <f>SUBTOTAL(9,B1858:B1862)</f>
        <v>9.3992097000000001</v>
      </c>
    </row>
    <row r="1864" spans="1:2" hidden="1" outlineLevel="2" x14ac:dyDescent="0.25">
      <c r="A1864" t="s">
        <v>16994</v>
      </c>
      <c r="B1864">
        <v>1.8643356499999999</v>
      </c>
    </row>
    <row r="1865" spans="1:2" outlineLevel="1" collapsed="1" x14ac:dyDescent="0.25">
      <c r="A1865" s="3" t="s">
        <v>23700</v>
      </c>
      <c r="B1865">
        <f>SUBTOTAL(9,B1864:B1864)</f>
        <v>1.8643356499999999</v>
      </c>
    </row>
    <row r="1866" spans="1:2" hidden="1" outlineLevel="2" x14ac:dyDescent="0.25">
      <c r="A1866" t="s">
        <v>14099</v>
      </c>
      <c r="B1866">
        <v>1.074488425</v>
      </c>
    </row>
    <row r="1867" spans="1:2" outlineLevel="1" collapsed="1" x14ac:dyDescent="0.25">
      <c r="A1867" s="3" t="s">
        <v>23701</v>
      </c>
      <c r="B1867">
        <f>SUBTOTAL(9,B1866:B1866)</f>
        <v>1.074488425</v>
      </c>
    </row>
    <row r="1868" spans="1:2" hidden="1" outlineLevel="2" x14ac:dyDescent="0.25">
      <c r="A1868" t="s">
        <v>4559</v>
      </c>
      <c r="B1868">
        <v>-2.0887181249999998</v>
      </c>
    </row>
    <row r="1869" spans="1:2" outlineLevel="1" collapsed="1" x14ac:dyDescent="0.25">
      <c r="A1869" s="3" t="s">
        <v>23702</v>
      </c>
      <c r="B1869">
        <f>SUBTOTAL(9,B1868:B1868)</f>
        <v>-2.0887181249999998</v>
      </c>
    </row>
    <row r="1870" spans="1:2" hidden="1" outlineLevel="2" x14ac:dyDescent="0.25">
      <c r="A1870" t="s">
        <v>194</v>
      </c>
      <c r="B1870">
        <v>3.34634695</v>
      </c>
    </row>
    <row r="1871" spans="1:2" outlineLevel="1" collapsed="1" x14ac:dyDescent="0.25">
      <c r="A1871" s="3" t="s">
        <v>23703</v>
      </c>
      <c r="B1871">
        <f>SUBTOTAL(9,B1870:B1870)</f>
        <v>3.34634695</v>
      </c>
    </row>
    <row r="1872" spans="1:2" hidden="1" outlineLevel="2" x14ac:dyDescent="0.25">
      <c r="A1872" t="s">
        <v>20948</v>
      </c>
      <c r="B1872">
        <v>0.910366275</v>
      </c>
    </row>
    <row r="1873" spans="1:2" outlineLevel="1" collapsed="1" x14ac:dyDescent="0.25">
      <c r="A1873" s="3" t="s">
        <v>23704</v>
      </c>
      <c r="B1873">
        <f>SUBTOTAL(9,B1872:B1872)</f>
        <v>0.910366275</v>
      </c>
    </row>
    <row r="1874" spans="1:2" hidden="1" outlineLevel="2" x14ac:dyDescent="0.25">
      <c r="A1874" t="s">
        <v>15221</v>
      </c>
      <c r="B1874">
        <v>0.46028665000000007</v>
      </c>
    </row>
    <row r="1875" spans="1:2" outlineLevel="1" collapsed="1" x14ac:dyDescent="0.25">
      <c r="A1875" s="3" t="s">
        <v>23705</v>
      </c>
      <c r="B1875">
        <f>SUBTOTAL(9,B1874:B1874)</f>
        <v>0.46028665000000007</v>
      </c>
    </row>
    <row r="1876" spans="1:2" hidden="1" outlineLevel="2" x14ac:dyDescent="0.25">
      <c r="A1876" t="s">
        <v>764</v>
      </c>
      <c r="B1876">
        <v>1.8638483000000001</v>
      </c>
    </row>
    <row r="1877" spans="1:2" outlineLevel="1" collapsed="1" x14ac:dyDescent="0.25">
      <c r="A1877" s="3" t="s">
        <v>23706</v>
      </c>
      <c r="B1877">
        <f>SUBTOTAL(9,B1876:B1876)</f>
        <v>1.8638483000000001</v>
      </c>
    </row>
    <row r="1878" spans="1:2" hidden="1" outlineLevel="2" x14ac:dyDescent="0.25">
      <c r="A1878" t="s">
        <v>10845</v>
      </c>
      <c r="B1878">
        <v>2.52789785</v>
      </c>
    </row>
    <row r="1879" spans="1:2" hidden="1" outlineLevel="2" x14ac:dyDescent="0.25">
      <c r="A1879" t="s">
        <v>10845</v>
      </c>
      <c r="B1879">
        <v>2.4817413249999998</v>
      </c>
    </row>
    <row r="1880" spans="1:2" hidden="1" outlineLevel="2" x14ac:dyDescent="0.25">
      <c r="A1880" t="s">
        <v>10845</v>
      </c>
      <c r="B1880">
        <v>6.9505064749999992</v>
      </c>
    </row>
    <row r="1881" spans="1:2" outlineLevel="1" collapsed="1" x14ac:dyDescent="0.25">
      <c r="A1881" s="3" t="s">
        <v>23707</v>
      </c>
      <c r="B1881">
        <f>SUBTOTAL(9,B1878:B1880)</f>
        <v>11.960145649999999</v>
      </c>
    </row>
    <row r="1882" spans="1:2" hidden="1" outlineLevel="2" x14ac:dyDescent="0.25">
      <c r="A1882" t="s">
        <v>5163</v>
      </c>
      <c r="B1882">
        <v>1.7620559</v>
      </c>
    </row>
    <row r="1883" spans="1:2" hidden="1" outlineLevel="2" x14ac:dyDescent="0.25">
      <c r="A1883" t="s">
        <v>5163</v>
      </c>
      <c r="B1883">
        <v>2.2353882999999999</v>
      </c>
    </row>
    <row r="1884" spans="1:2" outlineLevel="1" collapsed="1" x14ac:dyDescent="0.25">
      <c r="A1884" s="3" t="s">
        <v>23708</v>
      </c>
      <c r="B1884">
        <f>SUBTOTAL(9,B1882:B1883)</f>
        <v>3.9974441999999999</v>
      </c>
    </row>
    <row r="1885" spans="1:2" hidden="1" outlineLevel="2" x14ac:dyDescent="0.25">
      <c r="A1885" t="s">
        <v>13136</v>
      </c>
      <c r="B1885">
        <v>1.3815513750000001</v>
      </c>
    </row>
    <row r="1886" spans="1:2" outlineLevel="1" collapsed="1" x14ac:dyDescent="0.25">
      <c r="A1886" s="3" t="s">
        <v>23709</v>
      </c>
      <c r="B1886">
        <f>SUBTOTAL(9,B1885:B1885)</f>
        <v>1.3815513750000001</v>
      </c>
    </row>
    <row r="1887" spans="1:2" hidden="1" outlineLevel="2" x14ac:dyDescent="0.25">
      <c r="A1887" t="s">
        <v>5773</v>
      </c>
      <c r="B1887">
        <v>1.9446123249999998</v>
      </c>
    </row>
    <row r="1888" spans="1:2" outlineLevel="1" collapsed="1" x14ac:dyDescent="0.25">
      <c r="A1888" s="3" t="s">
        <v>23710</v>
      </c>
      <c r="B1888">
        <f>SUBTOTAL(9,B1887:B1887)</f>
        <v>1.9446123249999998</v>
      </c>
    </row>
    <row r="1889" spans="1:2" hidden="1" outlineLevel="2" x14ac:dyDescent="0.25">
      <c r="A1889" t="s">
        <v>1066</v>
      </c>
      <c r="B1889">
        <v>1.627034375</v>
      </c>
    </row>
    <row r="1890" spans="1:2" hidden="1" outlineLevel="2" x14ac:dyDescent="0.25">
      <c r="A1890" t="s">
        <v>1066</v>
      </c>
      <c r="B1890">
        <v>1.3515703750000001</v>
      </c>
    </row>
    <row r="1891" spans="1:2" hidden="1" outlineLevel="2" x14ac:dyDescent="0.25">
      <c r="A1891" t="s">
        <v>1066</v>
      </c>
      <c r="B1891">
        <v>1.8977564500000004</v>
      </c>
    </row>
    <row r="1892" spans="1:2" hidden="1" outlineLevel="2" x14ac:dyDescent="0.25">
      <c r="A1892" t="s">
        <v>1066</v>
      </c>
      <c r="B1892">
        <v>2.4606089250000003</v>
      </c>
    </row>
    <row r="1893" spans="1:2" hidden="1" outlineLevel="2" x14ac:dyDescent="0.25">
      <c r="A1893" t="s">
        <v>1066</v>
      </c>
      <c r="B1893">
        <v>1.6187604250000003</v>
      </c>
    </row>
    <row r="1894" spans="1:2" outlineLevel="1" collapsed="1" x14ac:dyDescent="0.25">
      <c r="A1894" s="3" t="s">
        <v>23711</v>
      </c>
      <c r="B1894">
        <f>SUBTOTAL(9,B1889:B1893)</f>
        <v>8.9557305500000002</v>
      </c>
    </row>
    <row r="1895" spans="1:2" hidden="1" outlineLevel="2" x14ac:dyDescent="0.25">
      <c r="A1895" t="s">
        <v>18063</v>
      </c>
      <c r="B1895">
        <v>2.501726825</v>
      </c>
    </row>
    <row r="1896" spans="1:2" outlineLevel="1" collapsed="1" x14ac:dyDescent="0.25">
      <c r="A1896" s="3" t="s">
        <v>23712</v>
      </c>
      <c r="B1896">
        <f>SUBTOTAL(9,B1895:B1895)</f>
        <v>2.501726825</v>
      </c>
    </row>
    <row r="1897" spans="1:2" hidden="1" outlineLevel="2" x14ac:dyDescent="0.25">
      <c r="A1897" t="s">
        <v>7270</v>
      </c>
      <c r="B1897">
        <v>0.6881536250000001</v>
      </c>
    </row>
    <row r="1898" spans="1:2" outlineLevel="1" collapsed="1" x14ac:dyDescent="0.25">
      <c r="A1898" s="3" t="s">
        <v>23713</v>
      </c>
      <c r="B1898">
        <f>SUBTOTAL(9,B1897:B1897)</f>
        <v>0.6881536250000001</v>
      </c>
    </row>
    <row r="1899" spans="1:2" hidden="1" outlineLevel="2" x14ac:dyDescent="0.25">
      <c r="A1899" t="s">
        <v>10684</v>
      </c>
      <c r="B1899">
        <v>1.4046232500000002</v>
      </c>
    </row>
    <row r="1900" spans="1:2" outlineLevel="1" collapsed="1" x14ac:dyDescent="0.25">
      <c r="A1900" s="3" t="s">
        <v>23714</v>
      </c>
      <c r="B1900">
        <f>SUBTOTAL(9,B1899:B1899)</f>
        <v>1.4046232500000002</v>
      </c>
    </row>
    <row r="1901" spans="1:2" hidden="1" outlineLevel="2" x14ac:dyDescent="0.25">
      <c r="A1901" t="s">
        <v>8003</v>
      </c>
      <c r="B1901">
        <v>0.97360760000000002</v>
      </c>
    </row>
    <row r="1902" spans="1:2" outlineLevel="1" collapsed="1" x14ac:dyDescent="0.25">
      <c r="A1902" s="3" t="s">
        <v>23715</v>
      </c>
      <c r="B1902">
        <f>SUBTOTAL(9,B1901:B1901)</f>
        <v>0.97360760000000002</v>
      </c>
    </row>
    <row r="1903" spans="1:2" hidden="1" outlineLevel="2" x14ac:dyDescent="0.25">
      <c r="A1903" t="s">
        <v>4148</v>
      </c>
      <c r="B1903">
        <v>2.5465114</v>
      </c>
    </row>
    <row r="1904" spans="1:2" hidden="1" outlineLevel="2" x14ac:dyDescent="0.25">
      <c r="A1904" t="s">
        <v>4148</v>
      </c>
      <c r="B1904">
        <v>0.49828482500000004</v>
      </c>
    </row>
    <row r="1905" spans="1:2" outlineLevel="1" collapsed="1" x14ac:dyDescent="0.25">
      <c r="A1905" s="3" t="s">
        <v>23716</v>
      </c>
      <c r="B1905">
        <f>SUBTOTAL(9,B1903:B1904)</f>
        <v>3.0447962249999998</v>
      </c>
    </row>
    <row r="1906" spans="1:2" hidden="1" outlineLevel="2" x14ac:dyDescent="0.25">
      <c r="A1906" t="s">
        <v>17906</v>
      </c>
      <c r="B1906">
        <v>4.2367383250000001</v>
      </c>
    </row>
    <row r="1907" spans="1:2" outlineLevel="1" collapsed="1" x14ac:dyDescent="0.25">
      <c r="A1907" s="3" t="s">
        <v>23717</v>
      </c>
      <c r="B1907">
        <f>SUBTOTAL(9,B1906:B1906)</f>
        <v>4.2367383250000001</v>
      </c>
    </row>
    <row r="1908" spans="1:2" hidden="1" outlineLevel="2" x14ac:dyDescent="0.25">
      <c r="A1908" t="s">
        <v>3773</v>
      </c>
      <c r="B1908">
        <v>1.7941087250000003</v>
      </c>
    </row>
    <row r="1909" spans="1:2" outlineLevel="1" collapsed="1" x14ac:dyDescent="0.25">
      <c r="A1909" s="3" t="s">
        <v>23718</v>
      </c>
      <c r="B1909">
        <f>SUBTOTAL(9,B1908:B1908)</f>
        <v>1.7941087250000003</v>
      </c>
    </row>
    <row r="1910" spans="1:2" hidden="1" outlineLevel="2" x14ac:dyDescent="0.25">
      <c r="A1910" t="s">
        <v>15576</v>
      </c>
      <c r="B1910">
        <v>0.59852785000000008</v>
      </c>
    </row>
    <row r="1911" spans="1:2" outlineLevel="1" collapsed="1" x14ac:dyDescent="0.25">
      <c r="A1911" s="3" t="s">
        <v>23719</v>
      </c>
      <c r="B1911">
        <f>SUBTOTAL(9,B1910:B1910)</f>
        <v>0.59852785000000008</v>
      </c>
    </row>
    <row r="1912" spans="1:2" hidden="1" outlineLevel="2" x14ac:dyDescent="0.25">
      <c r="A1912" t="s">
        <v>3483</v>
      </c>
      <c r="B1912">
        <v>2.1383610000000002</v>
      </c>
    </row>
    <row r="1913" spans="1:2" hidden="1" outlineLevel="2" x14ac:dyDescent="0.25">
      <c r="A1913" t="s">
        <v>3483</v>
      </c>
      <c r="B1913">
        <v>1.9640146500000002</v>
      </c>
    </row>
    <row r="1914" spans="1:2" hidden="1" outlineLevel="2" x14ac:dyDescent="0.25">
      <c r="A1914" t="s">
        <v>3483</v>
      </c>
      <c r="B1914">
        <v>11.795358700000001</v>
      </c>
    </row>
    <row r="1915" spans="1:2" hidden="1" outlineLevel="2" x14ac:dyDescent="0.25">
      <c r="A1915" t="s">
        <v>3483</v>
      </c>
      <c r="B1915">
        <v>6.6313231500000001</v>
      </c>
    </row>
    <row r="1916" spans="1:2" outlineLevel="1" collapsed="1" x14ac:dyDescent="0.25">
      <c r="A1916" s="3" t="s">
        <v>23720</v>
      </c>
      <c r="B1916">
        <f>SUBTOTAL(9,B1912:B1915)</f>
        <v>22.5290575</v>
      </c>
    </row>
    <row r="1917" spans="1:2" hidden="1" outlineLevel="2" x14ac:dyDescent="0.25">
      <c r="A1917" t="s">
        <v>5833</v>
      </c>
      <c r="B1917">
        <v>3.6193722750000004</v>
      </c>
    </row>
    <row r="1918" spans="1:2" hidden="1" outlineLevel="2" x14ac:dyDescent="0.25">
      <c r="A1918" t="s">
        <v>5833</v>
      </c>
      <c r="B1918">
        <v>3.0116270750000003</v>
      </c>
    </row>
    <row r="1919" spans="1:2" outlineLevel="1" collapsed="1" x14ac:dyDescent="0.25">
      <c r="A1919" s="3" t="s">
        <v>23721</v>
      </c>
      <c r="B1919">
        <f>SUBTOTAL(9,B1917:B1918)</f>
        <v>6.6309993500000006</v>
      </c>
    </row>
    <row r="1920" spans="1:2" hidden="1" outlineLevel="2" x14ac:dyDescent="0.25">
      <c r="A1920" t="s">
        <v>9609</v>
      </c>
      <c r="B1920">
        <v>0.76950287500000014</v>
      </c>
    </row>
    <row r="1921" spans="1:2" outlineLevel="1" collapsed="1" x14ac:dyDescent="0.25">
      <c r="A1921" s="3" t="s">
        <v>23722</v>
      </c>
      <c r="B1921">
        <f>SUBTOTAL(9,B1920:B1920)</f>
        <v>0.76950287500000014</v>
      </c>
    </row>
    <row r="1922" spans="1:2" hidden="1" outlineLevel="2" x14ac:dyDescent="0.25">
      <c r="A1922" t="s">
        <v>37</v>
      </c>
      <c r="B1922">
        <v>2.7188945749999998</v>
      </c>
    </row>
    <row r="1923" spans="1:2" outlineLevel="1" collapsed="1" x14ac:dyDescent="0.25">
      <c r="A1923" s="3" t="s">
        <v>23723</v>
      </c>
      <c r="B1923">
        <f>SUBTOTAL(9,B1922:B1922)</f>
        <v>2.7188945749999998</v>
      </c>
    </row>
    <row r="1924" spans="1:2" hidden="1" outlineLevel="2" x14ac:dyDescent="0.25">
      <c r="A1924" t="s">
        <v>523</v>
      </c>
      <c r="B1924">
        <v>4.8816775000000003</v>
      </c>
    </row>
    <row r="1925" spans="1:2" hidden="1" outlineLevel="2" x14ac:dyDescent="0.25">
      <c r="A1925" t="s">
        <v>523</v>
      </c>
      <c r="B1925">
        <v>2.9665302250000005</v>
      </c>
    </row>
    <row r="1926" spans="1:2" hidden="1" outlineLevel="2" x14ac:dyDescent="0.25">
      <c r="A1926" t="s">
        <v>523</v>
      </c>
      <c r="B1926">
        <v>4.5800560499999996</v>
      </c>
    </row>
    <row r="1927" spans="1:2" hidden="1" outlineLevel="2" x14ac:dyDescent="0.25">
      <c r="A1927" t="s">
        <v>523</v>
      </c>
      <c r="B1927">
        <v>1.0181510499999999</v>
      </c>
    </row>
    <row r="1928" spans="1:2" hidden="1" outlineLevel="2" x14ac:dyDescent="0.25">
      <c r="A1928" t="s">
        <v>523</v>
      </c>
      <c r="B1928">
        <v>0.97980869999999998</v>
      </c>
    </row>
    <row r="1929" spans="1:2" hidden="1" outlineLevel="2" x14ac:dyDescent="0.25">
      <c r="A1929" t="s">
        <v>523</v>
      </c>
      <c r="B1929">
        <v>2.457658925</v>
      </c>
    </row>
    <row r="1930" spans="1:2" hidden="1" outlineLevel="2" x14ac:dyDescent="0.25">
      <c r="A1930" t="s">
        <v>523</v>
      </c>
      <c r="B1930">
        <v>1.2047916750000001</v>
      </c>
    </row>
    <row r="1931" spans="1:2" outlineLevel="1" collapsed="1" x14ac:dyDescent="0.25">
      <c r="A1931" s="3" t="s">
        <v>23724</v>
      </c>
      <c r="B1931">
        <f>SUBTOTAL(9,B1924:B1930)</f>
        <v>18.088674125000001</v>
      </c>
    </row>
    <row r="1932" spans="1:2" hidden="1" outlineLevel="2" x14ac:dyDescent="0.25">
      <c r="A1932" t="s">
        <v>16141</v>
      </c>
      <c r="B1932">
        <v>3.1976230000000005</v>
      </c>
    </row>
    <row r="1933" spans="1:2" outlineLevel="1" collapsed="1" x14ac:dyDescent="0.25">
      <c r="A1933" s="3" t="s">
        <v>23725</v>
      </c>
      <c r="B1933">
        <f>SUBTOTAL(9,B1932:B1932)</f>
        <v>3.1976230000000005</v>
      </c>
    </row>
    <row r="1934" spans="1:2" hidden="1" outlineLevel="2" x14ac:dyDescent="0.25">
      <c r="A1934" t="s">
        <v>7956</v>
      </c>
      <c r="B1934">
        <v>0.81959100000000018</v>
      </c>
    </row>
    <row r="1935" spans="1:2" hidden="1" outlineLevel="2" x14ac:dyDescent="0.25">
      <c r="A1935" t="s">
        <v>7956</v>
      </c>
      <c r="B1935">
        <v>0.9022038750000001</v>
      </c>
    </row>
    <row r="1936" spans="1:2" hidden="1" outlineLevel="2" x14ac:dyDescent="0.25">
      <c r="A1936" t="s">
        <v>7956</v>
      </c>
      <c r="B1936">
        <v>1.1401964249999998</v>
      </c>
    </row>
    <row r="1937" spans="1:2" hidden="1" outlineLevel="2" x14ac:dyDescent="0.25">
      <c r="A1937" t="s">
        <v>7956</v>
      </c>
      <c r="B1937">
        <v>1.4745793750000002</v>
      </c>
    </row>
    <row r="1938" spans="1:2" outlineLevel="1" collapsed="1" x14ac:dyDescent="0.25">
      <c r="A1938" s="3" t="s">
        <v>23726</v>
      </c>
      <c r="B1938">
        <f>SUBTOTAL(9,B1934:B1937)</f>
        <v>4.3365706750000008</v>
      </c>
    </row>
    <row r="1939" spans="1:2" hidden="1" outlineLevel="2" x14ac:dyDescent="0.25">
      <c r="A1939" t="s">
        <v>5200</v>
      </c>
      <c r="B1939">
        <v>0.78176872500000005</v>
      </c>
    </row>
    <row r="1940" spans="1:2" outlineLevel="1" collapsed="1" x14ac:dyDescent="0.25">
      <c r="A1940" s="3" t="s">
        <v>23727</v>
      </c>
      <c r="B1940">
        <f>SUBTOTAL(9,B1939:B1939)</f>
        <v>0.78176872500000005</v>
      </c>
    </row>
    <row r="1941" spans="1:2" hidden="1" outlineLevel="2" x14ac:dyDescent="0.25">
      <c r="A1941" t="s">
        <v>2074</v>
      </c>
      <c r="B1941">
        <v>3.0799202999999995</v>
      </c>
    </row>
    <row r="1942" spans="1:2" hidden="1" outlineLevel="2" x14ac:dyDescent="0.25">
      <c r="A1942" t="s">
        <v>2074</v>
      </c>
      <c r="B1942">
        <v>3.39721005</v>
      </c>
    </row>
    <row r="1943" spans="1:2" hidden="1" outlineLevel="2" x14ac:dyDescent="0.25">
      <c r="A1943" t="s">
        <v>2074</v>
      </c>
      <c r="B1943">
        <v>1.1647308000000001</v>
      </c>
    </row>
    <row r="1944" spans="1:2" outlineLevel="1" collapsed="1" x14ac:dyDescent="0.25">
      <c r="A1944" s="3" t="s">
        <v>23728</v>
      </c>
      <c r="B1944">
        <f>SUBTOTAL(9,B1941:B1943)</f>
        <v>7.6418611499999995</v>
      </c>
    </row>
    <row r="1945" spans="1:2" hidden="1" outlineLevel="2" x14ac:dyDescent="0.25">
      <c r="A1945" t="s">
        <v>9435</v>
      </c>
      <c r="B1945">
        <v>7.8180714499999997</v>
      </c>
    </row>
    <row r="1946" spans="1:2" hidden="1" outlineLevel="2" x14ac:dyDescent="0.25">
      <c r="A1946" t="s">
        <v>9435</v>
      </c>
      <c r="B1946">
        <v>8.4420833999999996</v>
      </c>
    </row>
    <row r="1947" spans="1:2" hidden="1" outlineLevel="2" x14ac:dyDescent="0.25">
      <c r="A1947" t="s">
        <v>9435</v>
      </c>
      <c r="B1947">
        <v>8.5216194250000008</v>
      </c>
    </row>
    <row r="1948" spans="1:2" outlineLevel="1" collapsed="1" x14ac:dyDescent="0.25">
      <c r="A1948" s="3" t="s">
        <v>23729</v>
      </c>
      <c r="B1948">
        <f>SUBTOTAL(9,B1945:B1947)</f>
        <v>24.781774275</v>
      </c>
    </row>
    <row r="1949" spans="1:2" hidden="1" outlineLevel="2" x14ac:dyDescent="0.25">
      <c r="A1949" t="s">
        <v>13202</v>
      </c>
      <c r="B1949">
        <v>1.5678638750000002</v>
      </c>
    </row>
    <row r="1950" spans="1:2" outlineLevel="1" collapsed="1" x14ac:dyDescent="0.25">
      <c r="A1950" s="3" t="s">
        <v>23730</v>
      </c>
      <c r="B1950">
        <f>SUBTOTAL(9,B1949:B1949)</f>
        <v>1.5678638750000002</v>
      </c>
    </row>
    <row r="1951" spans="1:2" hidden="1" outlineLevel="2" x14ac:dyDescent="0.25">
      <c r="A1951" t="s">
        <v>13679</v>
      </c>
      <c r="B1951">
        <v>1.7737647750000001</v>
      </c>
    </row>
    <row r="1952" spans="1:2" outlineLevel="1" collapsed="1" x14ac:dyDescent="0.25">
      <c r="A1952" s="3" t="s">
        <v>23731</v>
      </c>
      <c r="B1952">
        <f>SUBTOTAL(9,B1951:B1951)</f>
        <v>1.7737647750000001</v>
      </c>
    </row>
    <row r="1953" spans="1:2" hidden="1" outlineLevel="2" x14ac:dyDescent="0.25">
      <c r="A1953" t="s">
        <v>20944</v>
      </c>
      <c r="B1953">
        <v>0.87581387500000007</v>
      </c>
    </row>
    <row r="1954" spans="1:2" outlineLevel="1" collapsed="1" x14ac:dyDescent="0.25">
      <c r="A1954" s="3" t="s">
        <v>23732</v>
      </c>
      <c r="B1954">
        <f>SUBTOTAL(9,B1953:B1953)</f>
        <v>0.87581387500000007</v>
      </c>
    </row>
    <row r="1955" spans="1:2" hidden="1" outlineLevel="2" x14ac:dyDescent="0.25">
      <c r="A1955" t="s">
        <v>16236</v>
      </c>
      <c r="B1955">
        <v>4.1256870750000001</v>
      </c>
    </row>
    <row r="1956" spans="1:2" outlineLevel="1" collapsed="1" x14ac:dyDescent="0.25">
      <c r="A1956" s="3" t="s">
        <v>23733</v>
      </c>
      <c r="B1956">
        <f>SUBTOTAL(9,B1955:B1955)</f>
        <v>4.1256870750000001</v>
      </c>
    </row>
    <row r="1957" spans="1:2" hidden="1" outlineLevel="2" x14ac:dyDescent="0.25">
      <c r="A1957" t="s">
        <v>17569</v>
      </c>
      <c r="B1957">
        <v>2.5051256500000001</v>
      </c>
    </row>
    <row r="1958" spans="1:2" outlineLevel="1" collapsed="1" x14ac:dyDescent="0.25">
      <c r="A1958" s="3" t="s">
        <v>23734</v>
      </c>
      <c r="B1958">
        <f>SUBTOTAL(9,B1957:B1957)</f>
        <v>2.5051256500000001</v>
      </c>
    </row>
    <row r="1959" spans="1:2" hidden="1" outlineLevel="2" x14ac:dyDescent="0.25">
      <c r="A1959" t="s">
        <v>10574</v>
      </c>
      <c r="B1959">
        <v>0.95870452500000014</v>
      </c>
    </row>
    <row r="1960" spans="1:2" outlineLevel="1" collapsed="1" x14ac:dyDescent="0.25">
      <c r="A1960" s="3" t="s">
        <v>23735</v>
      </c>
      <c r="B1960">
        <f>SUBTOTAL(9,B1959:B1959)</f>
        <v>0.95870452500000014</v>
      </c>
    </row>
    <row r="1961" spans="1:2" hidden="1" outlineLevel="2" x14ac:dyDescent="0.25">
      <c r="A1961" t="s">
        <v>16390</v>
      </c>
      <c r="B1961">
        <v>4.2455262500000002</v>
      </c>
    </row>
    <row r="1962" spans="1:2" outlineLevel="1" collapsed="1" x14ac:dyDescent="0.25">
      <c r="A1962" s="3" t="s">
        <v>23736</v>
      </c>
      <c r="B1962">
        <f>SUBTOTAL(9,B1961:B1961)</f>
        <v>4.2455262500000002</v>
      </c>
    </row>
    <row r="1963" spans="1:2" hidden="1" outlineLevel="2" x14ac:dyDescent="0.25">
      <c r="A1963" t="s">
        <v>4607</v>
      </c>
      <c r="B1963">
        <v>2.6769180750000001</v>
      </c>
    </row>
    <row r="1964" spans="1:2" hidden="1" outlineLevel="2" x14ac:dyDescent="0.25">
      <c r="A1964" t="s">
        <v>4607</v>
      </c>
      <c r="B1964">
        <v>1.168422625</v>
      </c>
    </row>
    <row r="1965" spans="1:2" hidden="1" outlineLevel="2" x14ac:dyDescent="0.25">
      <c r="A1965" t="s">
        <v>4607</v>
      </c>
      <c r="B1965">
        <v>4.0293521999999999</v>
      </c>
    </row>
    <row r="1966" spans="1:2" outlineLevel="1" collapsed="1" x14ac:dyDescent="0.25">
      <c r="A1966" s="3" t="s">
        <v>23737</v>
      </c>
      <c r="B1966">
        <f>SUBTOTAL(9,B1963:B1965)</f>
        <v>7.8746929000000003</v>
      </c>
    </row>
    <row r="1967" spans="1:2" hidden="1" outlineLevel="2" x14ac:dyDescent="0.25">
      <c r="A1967" t="s">
        <v>19716</v>
      </c>
      <c r="B1967">
        <v>2.3382514250000002</v>
      </c>
    </row>
    <row r="1968" spans="1:2" outlineLevel="1" collapsed="1" x14ac:dyDescent="0.25">
      <c r="A1968" s="3" t="s">
        <v>23738</v>
      </c>
      <c r="B1968">
        <f>SUBTOTAL(9,B1967:B1967)</f>
        <v>2.3382514250000002</v>
      </c>
    </row>
    <row r="1969" spans="1:2" hidden="1" outlineLevel="2" x14ac:dyDescent="0.25">
      <c r="A1969" t="s">
        <v>2526</v>
      </c>
      <c r="B1969">
        <v>3.0219614250000006</v>
      </c>
    </row>
    <row r="1970" spans="1:2" outlineLevel="1" collapsed="1" x14ac:dyDescent="0.25">
      <c r="A1970" s="3" t="s">
        <v>23739</v>
      </c>
      <c r="B1970">
        <f>SUBTOTAL(9,B1969:B1969)</f>
        <v>3.0219614250000006</v>
      </c>
    </row>
    <row r="1971" spans="1:2" hidden="1" outlineLevel="2" x14ac:dyDescent="0.25">
      <c r="A1971" t="s">
        <v>19649</v>
      </c>
      <c r="B1971">
        <v>1.8782695000000005</v>
      </c>
    </row>
    <row r="1972" spans="1:2" outlineLevel="1" collapsed="1" x14ac:dyDescent="0.25">
      <c r="A1972" s="3" t="s">
        <v>23740</v>
      </c>
      <c r="B1972">
        <f>SUBTOTAL(9,B1971:B1971)</f>
        <v>1.8782695000000005</v>
      </c>
    </row>
    <row r="1973" spans="1:2" hidden="1" outlineLevel="2" x14ac:dyDescent="0.25">
      <c r="A1973" t="s">
        <v>4042</v>
      </c>
      <c r="B1973">
        <v>1.9507478500000004</v>
      </c>
    </row>
    <row r="1974" spans="1:2" hidden="1" outlineLevel="2" x14ac:dyDescent="0.25">
      <c r="A1974" t="s">
        <v>4042</v>
      </c>
      <c r="B1974">
        <v>1.9969501250000001</v>
      </c>
    </row>
    <row r="1975" spans="1:2" outlineLevel="1" collapsed="1" x14ac:dyDescent="0.25">
      <c r="A1975" s="3" t="s">
        <v>23741</v>
      </c>
      <c r="B1975">
        <f>SUBTOTAL(9,B1973:B1974)</f>
        <v>3.9476979750000005</v>
      </c>
    </row>
    <row r="1976" spans="1:2" hidden="1" outlineLevel="2" x14ac:dyDescent="0.25">
      <c r="A1976" t="s">
        <v>3889</v>
      </c>
      <c r="B1976">
        <v>2.1008604000000002</v>
      </c>
    </row>
    <row r="1977" spans="1:2" hidden="1" outlineLevel="2" x14ac:dyDescent="0.25">
      <c r="A1977" t="s">
        <v>3889</v>
      </c>
      <c r="B1977">
        <v>2.1892708750000001</v>
      </c>
    </row>
    <row r="1978" spans="1:2" outlineLevel="1" collapsed="1" x14ac:dyDescent="0.25">
      <c r="A1978" s="3" t="s">
        <v>23742</v>
      </c>
      <c r="B1978">
        <f>SUBTOTAL(9,B1976:B1977)</f>
        <v>4.2901312750000002</v>
      </c>
    </row>
    <row r="1979" spans="1:2" hidden="1" outlineLevel="2" x14ac:dyDescent="0.25">
      <c r="A1979" t="s">
        <v>18538</v>
      </c>
      <c r="B1979">
        <v>0.81808739999999991</v>
      </c>
    </row>
    <row r="1980" spans="1:2" outlineLevel="1" collapsed="1" x14ac:dyDescent="0.25">
      <c r="A1980" s="3" t="s">
        <v>23743</v>
      </c>
      <c r="B1980">
        <f>SUBTOTAL(9,B1979:B1979)</f>
        <v>0.81808739999999991</v>
      </c>
    </row>
    <row r="1981" spans="1:2" hidden="1" outlineLevel="2" x14ac:dyDescent="0.25">
      <c r="A1981" t="s">
        <v>49</v>
      </c>
      <c r="B1981">
        <v>3.6318036500000002</v>
      </c>
    </row>
    <row r="1982" spans="1:2" hidden="1" outlineLevel="2" x14ac:dyDescent="0.25">
      <c r="A1982" t="s">
        <v>49</v>
      </c>
      <c r="B1982">
        <v>4.1869621250000009</v>
      </c>
    </row>
    <row r="1983" spans="1:2" hidden="1" outlineLevel="2" x14ac:dyDescent="0.25">
      <c r="A1983" t="s">
        <v>49</v>
      </c>
      <c r="B1983">
        <v>2.6609043999999997</v>
      </c>
    </row>
    <row r="1984" spans="1:2" hidden="1" outlineLevel="2" x14ac:dyDescent="0.25">
      <c r="A1984" t="s">
        <v>49</v>
      </c>
      <c r="B1984">
        <v>3.4607885000000005</v>
      </c>
    </row>
    <row r="1985" spans="1:2" hidden="1" outlineLevel="2" x14ac:dyDescent="0.25">
      <c r="A1985" t="s">
        <v>49</v>
      </c>
      <c r="B1985">
        <v>2.3382736749999999</v>
      </c>
    </row>
    <row r="1986" spans="1:2" hidden="1" outlineLevel="2" x14ac:dyDescent="0.25">
      <c r="A1986" t="s">
        <v>49</v>
      </c>
      <c r="B1986">
        <v>5.0780676500000004</v>
      </c>
    </row>
    <row r="1987" spans="1:2" hidden="1" outlineLevel="2" x14ac:dyDescent="0.25">
      <c r="A1987" t="s">
        <v>49</v>
      </c>
      <c r="B1987">
        <v>2.1870808000000004</v>
      </c>
    </row>
    <row r="1988" spans="1:2" outlineLevel="1" collapsed="1" x14ac:dyDescent="0.25">
      <c r="A1988" s="3" t="s">
        <v>23744</v>
      </c>
      <c r="B1988">
        <f>SUBTOTAL(9,B1981:B1987)</f>
        <v>23.543880800000004</v>
      </c>
    </row>
    <row r="1989" spans="1:2" hidden="1" outlineLevel="2" x14ac:dyDescent="0.25">
      <c r="A1989" t="s">
        <v>18467</v>
      </c>
      <c r="B1989">
        <v>3.2479091250000005</v>
      </c>
    </row>
    <row r="1990" spans="1:2" hidden="1" outlineLevel="2" x14ac:dyDescent="0.25">
      <c r="A1990" t="s">
        <v>18467</v>
      </c>
      <c r="B1990">
        <v>2.5477447500000006</v>
      </c>
    </row>
    <row r="1991" spans="1:2" outlineLevel="1" collapsed="1" x14ac:dyDescent="0.25">
      <c r="A1991" s="3" t="s">
        <v>23745</v>
      </c>
      <c r="B1991">
        <f>SUBTOTAL(9,B1989:B1990)</f>
        <v>5.7956538750000011</v>
      </c>
    </row>
    <row r="1992" spans="1:2" hidden="1" outlineLevel="2" x14ac:dyDescent="0.25">
      <c r="A1992" t="s">
        <v>18616</v>
      </c>
      <c r="B1992">
        <v>0.90698127500000014</v>
      </c>
    </row>
    <row r="1993" spans="1:2" outlineLevel="1" collapsed="1" x14ac:dyDescent="0.25">
      <c r="A1993" s="3" t="s">
        <v>23746</v>
      </c>
      <c r="B1993">
        <f>SUBTOTAL(9,B1992:B1992)</f>
        <v>0.90698127500000014</v>
      </c>
    </row>
    <row r="1994" spans="1:2" hidden="1" outlineLevel="2" x14ac:dyDescent="0.25">
      <c r="A1994" t="s">
        <v>16299</v>
      </c>
      <c r="B1994">
        <v>1.4406297749999999</v>
      </c>
    </row>
    <row r="1995" spans="1:2" outlineLevel="1" collapsed="1" x14ac:dyDescent="0.25">
      <c r="A1995" s="3" t="s">
        <v>23747</v>
      </c>
      <c r="B1995">
        <f>SUBTOTAL(9,B1994:B1994)</f>
        <v>1.4406297749999999</v>
      </c>
    </row>
    <row r="1996" spans="1:2" hidden="1" outlineLevel="2" x14ac:dyDescent="0.25">
      <c r="A1996" t="s">
        <v>12182</v>
      </c>
      <c r="B1996">
        <v>2.6736036250000006</v>
      </c>
    </row>
    <row r="1997" spans="1:2" hidden="1" outlineLevel="2" x14ac:dyDescent="0.25">
      <c r="A1997" t="s">
        <v>12182</v>
      </c>
      <c r="B1997">
        <v>3.8018073750000005</v>
      </c>
    </row>
    <row r="1998" spans="1:2" outlineLevel="1" collapsed="1" x14ac:dyDescent="0.25">
      <c r="A1998" s="3" t="s">
        <v>23748</v>
      </c>
      <c r="B1998">
        <f>SUBTOTAL(9,B1996:B1997)</f>
        <v>6.4754110000000011</v>
      </c>
    </row>
    <row r="1999" spans="1:2" hidden="1" outlineLevel="2" x14ac:dyDescent="0.25">
      <c r="A1999" t="s">
        <v>10923</v>
      </c>
      <c r="B1999">
        <v>1.003946475</v>
      </c>
    </row>
    <row r="2000" spans="1:2" outlineLevel="1" collapsed="1" x14ac:dyDescent="0.25">
      <c r="A2000" s="3" t="s">
        <v>23749</v>
      </c>
      <c r="B2000">
        <f>SUBTOTAL(9,B1999:B1999)</f>
        <v>1.003946475</v>
      </c>
    </row>
    <row r="2001" spans="1:2" hidden="1" outlineLevel="2" x14ac:dyDescent="0.25">
      <c r="A2001" t="s">
        <v>8254</v>
      </c>
      <c r="B2001">
        <v>1.23256575</v>
      </c>
    </row>
    <row r="2002" spans="1:2" outlineLevel="1" collapsed="1" x14ac:dyDescent="0.25">
      <c r="A2002" s="3" t="s">
        <v>23750</v>
      </c>
      <c r="B2002">
        <f>SUBTOTAL(9,B2001:B2001)</f>
        <v>1.23256575</v>
      </c>
    </row>
    <row r="2003" spans="1:2" hidden="1" outlineLevel="2" x14ac:dyDescent="0.25">
      <c r="A2003" t="s">
        <v>5401</v>
      </c>
      <c r="B2003">
        <v>1.30487175</v>
      </c>
    </row>
    <row r="2004" spans="1:2" outlineLevel="1" collapsed="1" x14ac:dyDescent="0.25">
      <c r="A2004" s="3" t="s">
        <v>23751</v>
      </c>
      <c r="B2004">
        <f>SUBTOTAL(9,B2003:B2003)</f>
        <v>1.30487175</v>
      </c>
    </row>
    <row r="2005" spans="1:2" hidden="1" outlineLevel="2" x14ac:dyDescent="0.25">
      <c r="A2005" t="s">
        <v>5427</v>
      </c>
      <c r="B2005">
        <v>1.19845135</v>
      </c>
    </row>
    <row r="2006" spans="1:2" outlineLevel="1" collapsed="1" x14ac:dyDescent="0.25">
      <c r="A2006" s="3" t="s">
        <v>23752</v>
      </c>
      <c r="B2006">
        <f>SUBTOTAL(9,B2005:B2005)</f>
        <v>1.19845135</v>
      </c>
    </row>
    <row r="2007" spans="1:2" hidden="1" outlineLevel="2" x14ac:dyDescent="0.25">
      <c r="A2007" t="s">
        <v>14969</v>
      </c>
      <c r="B2007">
        <v>0.71095419999999998</v>
      </c>
    </row>
    <row r="2008" spans="1:2" outlineLevel="1" collapsed="1" x14ac:dyDescent="0.25">
      <c r="A2008" s="3" t="s">
        <v>23753</v>
      </c>
      <c r="B2008">
        <f>SUBTOTAL(9,B2007:B2007)</f>
        <v>0.71095419999999998</v>
      </c>
    </row>
    <row r="2009" spans="1:2" hidden="1" outlineLevel="2" x14ac:dyDescent="0.25">
      <c r="A2009" t="s">
        <v>9480</v>
      </c>
      <c r="B2009">
        <v>1.6493946500000001</v>
      </c>
    </row>
    <row r="2010" spans="1:2" outlineLevel="1" collapsed="1" x14ac:dyDescent="0.25">
      <c r="A2010" s="3" t="s">
        <v>23754</v>
      </c>
      <c r="B2010">
        <f>SUBTOTAL(9,B2009:B2009)</f>
        <v>1.6493946500000001</v>
      </c>
    </row>
    <row r="2011" spans="1:2" hidden="1" outlineLevel="2" x14ac:dyDescent="0.25">
      <c r="A2011" t="s">
        <v>10448</v>
      </c>
      <c r="B2011">
        <v>2.2385921500000001</v>
      </c>
    </row>
    <row r="2012" spans="1:2" hidden="1" outlineLevel="2" x14ac:dyDescent="0.25">
      <c r="A2012" t="s">
        <v>10448</v>
      </c>
      <c r="B2012">
        <v>1.69142685</v>
      </c>
    </row>
    <row r="2013" spans="1:2" hidden="1" outlineLevel="2" x14ac:dyDescent="0.25">
      <c r="A2013" t="s">
        <v>10448</v>
      </c>
      <c r="B2013">
        <v>1.9725287250000001</v>
      </c>
    </row>
    <row r="2014" spans="1:2" hidden="1" outlineLevel="2" x14ac:dyDescent="0.25">
      <c r="A2014" t="s">
        <v>10448</v>
      </c>
      <c r="B2014">
        <v>2.6117722250000002</v>
      </c>
    </row>
    <row r="2015" spans="1:2" hidden="1" outlineLevel="2" x14ac:dyDescent="0.25">
      <c r="A2015" t="s">
        <v>10448</v>
      </c>
      <c r="B2015">
        <v>1.8351897749999999</v>
      </c>
    </row>
    <row r="2016" spans="1:2" hidden="1" outlineLevel="2" x14ac:dyDescent="0.25">
      <c r="A2016" t="s">
        <v>10448</v>
      </c>
      <c r="B2016">
        <v>1.8934647250000003</v>
      </c>
    </row>
    <row r="2017" spans="1:2" outlineLevel="1" collapsed="1" x14ac:dyDescent="0.25">
      <c r="A2017" s="3" t="s">
        <v>23755</v>
      </c>
      <c r="B2017">
        <f>SUBTOTAL(9,B2011:B2016)</f>
        <v>12.242974450000002</v>
      </c>
    </row>
    <row r="2018" spans="1:2" hidden="1" outlineLevel="2" x14ac:dyDescent="0.25">
      <c r="A2018" t="s">
        <v>20876</v>
      </c>
      <c r="B2018">
        <v>3.2324762499999999</v>
      </c>
    </row>
    <row r="2019" spans="1:2" outlineLevel="1" collapsed="1" x14ac:dyDescent="0.25">
      <c r="A2019" s="3" t="s">
        <v>23756</v>
      </c>
      <c r="B2019">
        <f>SUBTOTAL(9,B2018:B2018)</f>
        <v>3.2324762499999999</v>
      </c>
    </row>
    <row r="2020" spans="1:2" hidden="1" outlineLevel="2" x14ac:dyDescent="0.25">
      <c r="A2020" t="s">
        <v>10956</v>
      </c>
      <c r="B2020">
        <v>1.8235325250000003</v>
      </c>
    </row>
    <row r="2021" spans="1:2" outlineLevel="1" collapsed="1" x14ac:dyDescent="0.25">
      <c r="A2021" s="3" t="s">
        <v>23757</v>
      </c>
      <c r="B2021">
        <f>SUBTOTAL(9,B2020:B2020)</f>
        <v>1.8235325250000003</v>
      </c>
    </row>
    <row r="2022" spans="1:2" hidden="1" outlineLevel="2" x14ac:dyDescent="0.25">
      <c r="A2022" t="s">
        <v>1090</v>
      </c>
      <c r="B2022">
        <v>0.57823012500000004</v>
      </c>
    </row>
    <row r="2023" spans="1:2" hidden="1" outlineLevel="2" x14ac:dyDescent="0.25">
      <c r="A2023" t="s">
        <v>1090</v>
      </c>
      <c r="B2023">
        <v>0.94828487500000014</v>
      </c>
    </row>
    <row r="2024" spans="1:2" outlineLevel="1" collapsed="1" x14ac:dyDescent="0.25">
      <c r="A2024" s="3" t="s">
        <v>23758</v>
      </c>
      <c r="B2024">
        <f>SUBTOTAL(9,B2022:B2023)</f>
        <v>1.5265150000000003</v>
      </c>
    </row>
    <row r="2025" spans="1:2" hidden="1" outlineLevel="2" x14ac:dyDescent="0.25">
      <c r="A2025" t="s">
        <v>15610</v>
      </c>
      <c r="B2025">
        <v>0.49534160000000005</v>
      </c>
    </row>
    <row r="2026" spans="1:2" outlineLevel="1" collapsed="1" x14ac:dyDescent="0.25">
      <c r="A2026" s="3" t="s">
        <v>23759</v>
      </c>
      <c r="B2026">
        <f>SUBTOTAL(9,B2025:B2025)</f>
        <v>0.49534160000000005</v>
      </c>
    </row>
    <row r="2027" spans="1:2" hidden="1" outlineLevel="2" x14ac:dyDescent="0.25">
      <c r="A2027" t="s">
        <v>14653</v>
      </c>
      <c r="B2027">
        <v>6.3094419000000013</v>
      </c>
    </row>
    <row r="2028" spans="1:2" outlineLevel="1" collapsed="1" x14ac:dyDescent="0.25">
      <c r="A2028" s="3" t="s">
        <v>23760</v>
      </c>
      <c r="B2028">
        <f>SUBTOTAL(9,B2027:B2027)</f>
        <v>6.3094419000000013</v>
      </c>
    </row>
    <row r="2029" spans="1:2" hidden="1" outlineLevel="2" x14ac:dyDescent="0.25">
      <c r="A2029" t="s">
        <v>10333</v>
      </c>
      <c r="B2029">
        <v>2.3745510250000006</v>
      </c>
    </row>
    <row r="2030" spans="1:2" outlineLevel="1" collapsed="1" x14ac:dyDescent="0.25">
      <c r="A2030" s="3" t="s">
        <v>23761</v>
      </c>
      <c r="B2030">
        <f>SUBTOTAL(9,B2029:B2029)</f>
        <v>2.3745510250000006</v>
      </c>
    </row>
    <row r="2031" spans="1:2" hidden="1" outlineLevel="2" x14ac:dyDescent="0.25">
      <c r="A2031" t="s">
        <v>4462</v>
      </c>
      <c r="B2031">
        <v>0.616545275</v>
      </c>
    </row>
    <row r="2032" spans="1:2" outlineLevel="1" collapsed="1" x14ac:dyDescent="0.25">
      <c r="A2032" s="3" t="s">
        <v>23762</v>
      </c>
      <c r="B2032">
        <f>SUBTOTAL(9,B2031:B2031)</f>
        <v>0.616545275</v>
      </c>
    </row>
    <row r="2033" spans="1:2" hidden="1" outlineLevel="2" x14ac:dyDescent="0.25">
      <c r="A2033" t="s">
        <v>17213</v>
      </c>
      <c r="B2033">
        <v>13.341267099999998</v>
      </c>
    </row>
    <row r="2034" spans="1:2" outlineLevel="1" collapsed="1" x14ac:dyDescent="0.25">
      <c r="A2034" s="3" t="s">
        <v>23763</v>
      </c>
      <c r="B2034">
        <f>SUBTOTAL(9,B2033:B2033)</f>
        <v>13.341267099999998</v>
      </c>
    </row>
    <row r="2035" spans="1:2" hidden="1" outlineLevel="2" x14ac:dyDescent="0.25">
      <c r="A2035" t="s">
        <v>16114</v>
      </c>
      <c r="B2035">
        <v>-0.39227259999999986</v>
      </c>
    </row>
    <row r="2036" spans="1:2" outlineLevel="1" collapsed="1" x14ac:dyDescent="0.25">
      <c r="A2036" s="3" t="s">
        <v>23764</v>
      </c>
      <c r="B2036">
        <f>SUBTOTAL(9,B2035:B2035)</f>
        <v>-0.39227259999999986</v>
      </c>
    </row>
    <row r="2037" spans="1:2" hidden="1" outlineLevel="2" x14ac:dyDescent="0.25">
      <c r="A2037" t="s">
        <v>16130</v>
      </c>
      <c r="B2037">
        <v>2.4234408250000001</v>
      </c>
    </row>
    <row r="2038" spans="1:2" outlineLevel="1" collapsed="1" x14ac:dyDescent="0.25">
      <c r="A2038" s="3" t="s">
        <v>23765</v>
      </c>
      <c r="B2038">
        <f>SUBTOTAL(9,B2037:B2037)</f>
        <v>2.4234408250000001</v>
      </c>
    </row>
    <row r="2039" spans="1:2" hidden="1" outlineLevel="2" x14ac:dyDescent="0.25">
      <c r="A2039" t="s">
        <v>9399</v>
      </c>
      <c r="B2039">
        <v>1.4345779249999999</v>
      </c>
    </row>
    <row r="2040" spans="1:2" hidden="1" outlineLevel="2" x14ac:dyDescent="0.25">
      <c r="A2040" t="s">
        <v>9399</v>
      </c>
      <c r="B2040">
        <v>1.6216636250000001</v>
      </c>
    </row>
    <row r="2041" spans="1:2" outlineLevel="1" collapsed="1" x14ac:dyDescent="0.25">
      <c r="A2041" s="3" t="s">
        <v>23766</v>
      </c>
      <c r="B2041">
        <f>SUBTOTAL(9,B2039:B2040)</f>
        <v>3.0562415500000002</v>
      </c>
    </row>
    <row r="2042" spans="1:2" hidden="1" outlineLevel="2" x14ac:dyDescent="0.25">
      <c r="A2042" t="s">
        <v>19839</v>
      </c>
      <c r="B2042">
        <v>1.979989325</v>
      </c>
    </row>
    <row r="2043" spans="1:2" outlineLevel="1" collapsed="1" x14ac:dyDescent="0.25">
      <c r="A2043" s="3" t="s">
        <v>23767</v>
      </c>
      <c r="B2043">
        <f>SUBTOTAL(9,B2042:B2042)</f>
        <v>1.979989325</v>
      </c>
    </row>
    <row r="2044" spans="1:2" hidden="1" outlineLevel="2" x14ac:dyDescent="0.25">
      <c r="A2044" t="s">
        <v>5346</v>
      </c>
      <c r="B2044">
        <v>0.51967862500000006</v>
      </c>
    </row>
    <row r="2045" spans="1:2" outlineLevel="1" collapsed="1" x14ac:dyDescent="0.25">
      <c r="A2045" s="3" t="s">
        <v>23768</v>
      </c>
      <c r="B2045">
        <f>SUBTOTAL(9,B2044:B2044)</f>
        <v>0.51967862500000006</v>
      </c>
    </row>
    <row r="2046" spans="1:2" hidden="1" outlineLevel="2" x14ac:dyDescent="0.25">
      <c r="A2046" t="s">
        <v>12197</v>
      </c>
      <c r="B2046">
        <v>6.5186594749999998</v>
      </c>
    </row>
    <row r="2047" spans="1:2" hidden="1" outlineLevel="2" x14ac:dyDescent="0.25">
      <c r="A2047" t="s">
        <v>12197</v>
      </c>
      <c r="B2047">
        <v>1.6928864000000003</v>
      </c>
    </row>
    <row r="2048" spans="1:2" outlineLevel="1" collapsed="1" x14ac:dyDescent="0.25">
      <c r="A2048" s="3" t="s">
        <v>23769</v>
      </c>
      <c r="B2048">
        <f>SUBTOTAL(9,B2046:B2047)</f>
        <v>8.2115458750000005</v>
      </c>
    </row>
    <row r="2049" spans="1:2" hidden="1" outlineLevel="2" x14ac:dyDescent="0.25">
      <c r="A2049" t="s">
        <v>3588</v>
      </c>
      <c r="B2049">
        <v>0.90722227500000008</v>
      </c>
    </row>
    <row r="2050" spans="1:2" outlineLevel="1" collapsed="1" x14ac:dyDescent="0.25">
      <c r="A2050" s="3" t="s">
        <v>23770</v>
      </c>
      <c r="B2050">
        <f>SUBTOTAL(9,B2049:B2049)</f>
        <v>0.90722227500000008</v>
      </c>
    </row>
    <row r="2051" spans="1:2" hidden="1" outlineLevel="2" x14ac:dyDescent="0.25">
      <c r="A2051" t="s">
        <v>20414</v>
      </c>
      <c r="B2051">
        <v>2.8456948500000001</v>
      </c>
    </row>
    <row r="2052" spans="1:2" outlineLevel="1" collapsed="1" x14ac:dyDescent="0.25">
      <c r="A2052" s="3" t="s">
        <v>23771</v>
      </c>
      <c r="B2052">
        <f>SUBTOTAL(9,B2051:B2051)</f>
        <v>2.8456948500000001</v>
      </c>
    </row>
    <row r="2053" spans="1:2" hidden="1" outlineLevel="2" x14ac:dyDescent="0.25">
      <c r="A2053" t="s">
        <v>535</v>
      </c>
      <c r="B2053">
        <v>5.8449820500000005</v>
      </c>
    </row>
    <row r="2054" spans="1:2" hidden="1" outlineLevel="2" x14ac:dyDescent="0.25">
      <c r="A2054" t="s">
        <v>535</v>
      </c>
      <c r="B2054">
        <v>3.612823675</v>
      </c>
    </row>
    <row r="2055" spans="1:2" hidden="1" outlineLevel="2" x14ac:dyDescent="0.25">
      <c r="A2055" t="s">
        <v>535</v>
      </c>
      <c r="B2055">
        <v>6.1720000000000006</v>
      </c>
    </row>
    <row r="2056" spans="1:2" hidden="1" outlineLevel="2" x14ac:dyDescent="0.25">
      <c r="A2056" t="s">
        <v>535</v>
      </c>
      <c r="B2056">
        <v>5.7153790249999989</v>
      </c>
    </row>
    <row r="2057" spans="1:2" hidden="1" outlineLevel="2" x14ac:dyDescent="0.25">
      <c r="A2057" t="s">
        <v>535</v>
      </c>
      <c r="B2057">
        <v>4.9357500749999996</v>
      </c>
    </row>
    <row r="2058" spans="1:2" hidden="1" outlineLevel="2" x14ac:dyDescent="0.25">
      <c r="A2058" t="s">
        <v>535</v>
      </c>
      <c r="B2058">
        <v>4.9272377249999995</v>
      </c>
    </row>
    <row r="2059" spans="1:2" hidden="1" outlineLevel="2" x14ac:dyDescent="0.25">
      <c r="A2059" t="s">
        <v>535</v>
      </c>
      <c r="B2059">
        <v>5.9814783500000006</v>
      </c>
    </row>
    <row r="2060" spans="1:2" hidden="1" outlineLevel="2" x14ac:dyDescent="0.25">
      <c r="A2060" t="s">
        <v>535</v>
      </c>
      <c r="B2060">
        <v>6.3408229499999997</v>
      </c>
    </row>
    <row r="2061" spans="1:2" hidden="1" outlineLevel="2" x14ac:dyDescent="0.25">
      <c r="A2061" t="s">
        <v>535</v>
      </c>
      <c r="B2061">
        <v>4.4269229750000001</v>
      </c>
    </row>
    <row r="2062" spans="1:2" hidden="1" outlineLevel="2" x14ac:dyDescent="0.25">
      <c r="A2062" t="s">
        <v>535</v>
      </c>
      <c r="B2062">
        <v>6.7058898249999999</v>
      </c>
    </row>
    <row r="2063" spans="1:2" hidden="1" outlineLevel="2" x14ac:dyDescent="0.25">
      <c r="A2063" t="s">
        <v>535</v>
      </c>
      <c r="B2063">
        <v>5.120637425</v>
      </c>
    </row>
    <row r="2064" spans="1:2" hidden="1" outlineLevel="2" x14ac:dyDescent="0.25">
      <c r="A2064" t="s">
        <v>535</v>
      </c>
      <c r="B2064">
        <v>4.0838509999999992</v>
      </c>
    </row>
    <row r="2065" spans="1:2" outlineLevel="1" collapsed="1" x14ac:dyDescent="0.25">
      <c r="A2065" s="3" t="s">
        <v>23772</v>
      </c>
      <c r="B2065">
        <f>SUBTOTAL(9,B2053:B2064)</f>
        <v>63.867775074999997</v>
      </c>
    </row>
    <row r="2066" spans="1:2" hidden="1" outlineLevel="2" x14ac:dyDescent="0.25">
      <c r="A2066" t="s">
        <v>12566</v>
      </c>
      <c r="B2066">
        <v>0.41185512500000004</v>
      </c>
    </row>
    <row r="2067" spans="1:2" outlineLevel="1" collapsed="1" x14ac:dyDescent="0.25">
      <c r="A2067" s="3" t="s">
        <v>23773</v>
      </c>
      <c r="B2067">
        <f>SUBTOTAL(9,B2066:B2066)</f>
        <v>0.41185512500000004</v>
      </c>
    </row>
    <row r="2068" spans="1:2" hidden="1" outlineLevel="2" x14ac:dyDescent="0.25">
      <c r="A2068" t="s">
        <v>4240</v>
      </c>
      <c r="B2068">
        <v>0.88611997500000006</v>
      </c>
    </row>
    <row r="2069" spans="1:2" hidden="1" outlineLevel="2" x14ac:dyDescent="0.25">
      <c r="A2069" t="s">
        <v>4240</v>
      </c>
      <c r="B2069">
        <v>0.524120225</v>
      </c>
    </row>
    <row r="2070" spans="1:2" outlineLevel="1" collapsed="1" x14ac:dyDescent="0.25">
      <c r="A2070" s="3" t="s">
        <v>23774</v>
      </c>
      <c r="B2070">
        <f>SUBTOTAL(9,B2068:B2069)</f>
        <v>1.4102402000000001</v>
      </c>
    </row>
    <row r="2071" spans="1:2" hidden="1" outlineLevel="2" x14ac:dyDescent="0.25">
      <c r="A2071" t="s">
        <v>1440</v>
      </c>
      <c r="B2071">
        <v>1.0999597000000001</v>
      </c>
    </row>
    <row r="2072" spans="1:2" outlineLevel="1" collapsed="1" x14ac:dyDescent="0.25">
      <c r="A2072" s="3" t="s">
        <v>23775</v>
      </c>
      <c r="B2072">
        <f>SUBTOTAL(9,B2071:B2071)</f>
        <v>1.0999597000000001</v>
      </c>
    </row>
    <row r="2073" spans="1:2" hidden="1" outlineLevel="2" x14ac:dyDescent="0.25">
      <c r="A2073" t="s">
        <v>7676</v>
      </c>
      <c r="B2073">
        <v>2.0139978000000003</v>
      </c>
    </row>
    <row r="2074" spans="1:2" outlineLevel="1" collapsed="1" x14ac:dyDescent="0.25">
      <c r="A2074" s="3" t="s">
        <v>23776</v>
      </c>
      <c r="B2074">
        <f>SUBTOTAL(9,B2073:B2073)</f>
        <v>2.0139978000000003</v>
      </c>
    </row>
    <row r="2075" spans="1:2" hidden="1" outlineLevel="2" x14ac:dyDescent="0.25">
      <c r="A2075" t="s">
        <v>4426</v>
      </c>
      <c r="B2075">
        <v>3.1954364000000002</v>
      </c>
    </row>
    <row r="2076" spans="1:2" outlineLevel="1" collapsed="1" x14ac:dyDescent="0.25">
      <c r="A2076" s="3" t="s">
        <v>23777</v>
      </c>
      <c r="B2076">
        <f>SUBTOTAL(9,B2075:B2075)</f>
        <v>3.1954364000000002</v>
      </c>
    </row>
    <row r="2077" spans="1:2" hidden="1" outlineLevel="2" x14ac:dyDescent="0.25">
      <c r="A2077" t="s">
        <v>7438</v>
      </c>
      <c r="B2077">
        <v>0.59474115000000005</v>
      </c>
    </row>
    <row r="2078" spans="1:2" outlineLevel="1" collapsed="1" x14ac:dyDescent="0.25">
      <c r="A2078" s="3" t="s">
        <v>23778</v>
      </c>
      <c r="B2078">
        <f>SUBTOTAL(9,B2077:B2077)</f>
        <v>0.59474115000000005</v>
      </c>
    </row>
    <row r="2079" spans="1:2" hidden="1" outlineLevel="2" x14ac:dyDescent="0.25">
      <c r="A2079" t="s">
        <v>512</v>
      </c>
      <c r="B2079">
        <v>1.3074168500000001</v>
      </c>
    </row>
    <row r="2080" spans="1:2" hidden="1" outlineLevel="2" x14ac:dyDescent="0.25">
      <c r="A2080" t="s">
        <v>512</v>
      </c>
      <c r="B2080">
        <v>4.6834390000000008</v>
      </c>
    </row>
    <row r="2081" spans="1:2" hidden="1" outlineLevel="2" x14ac:dyDescent="0.25">
      <c r="A2081" t="s">
        <v>512</v>
      </c>
      <c r="B2081">
        <v>0.58131427499999999</v>
      </c>
    </row>
    <row r="2082" spans="1:2" hidden="1" outlineLevel="2" x14ac:dyDescent="0.25">
      <c r="A2082" t="s">
        <v>512</v>
      </c>
      <c r="B2082">
        <v>1.6693113749999999</v>
      </c>
    </row>
    <row r="2083" spans="1:2" hidden="1" outlineLevel="2" x14ac:dyDescent="0.25">
      <c r="A2083" t="s">
        <v>512</v>
      </c>
      <c r="B2083">
        <v>0.6551167</v>
      </c>
    </row>
    <row r="2084" spans="1:2" hidden="1" outlineLevel="2" x14ac:dyDescent="0.25">
      <c r="A2084" t="s">
        <v>512</v>
      </c>
      <c r="B2084">
        <v>1.761515275</v>
      </c>
    </row>
    <row r="2085" spans="1:2" hidden="1" outlineLevel="2" x14ac:dyDescent="0.25">
      <c r="A2085" t="s">
        <v>512</v>
      </c>
      <c r="B2085">
        <v>1.2679351000000001</v>
      </c>
    </row>
    <row r="2086" spans="1:2" hidden="1" outlineLevel="2" x14ac:dyDescent="0.25">
      <c r="A2086" t="s">
        <v>512</v>
      </c>
      <c r="B2086">
        <v>3.1868906750000003</v>
      </c>
    </row>
    <row r="2087" spans="1:2" hidden="1" outlineLevel="2" x14ac:dyDescent="0.25">
      <c r="A2087" t="s">
        <v>512</v>
      </c>
      <c r="B2087">
        <v>1.397023825</v>
      </c>
    </row>
    <row r="2088" spans="1:2" hidden="1" outlineLevel="2" x14ac:dyDescent="0.25">
      <c r="A2088" t="s">
        <v>512</v>
      </c>
      <c r="B2088">
        <v>1.7128076750000003</v>
      </c>
    </row>
    <row r="2089" spans="1:2" hidden="1" outlineLevel="2" x14ac:dyDescent="0.25">
      <c r="A2089" t="s">
        <v>512</v>
      </c>
      <c r="B2089">
        <v>1.2225970999999998</v>
      </c>
    </row>
    <row r="2090" spans="1:2" hidden="1" outlineLevel="2" x14ac:dyDescent="0.25">
      <c r="A2090" t="s">
        <v>512</v>
      </c>
      <c r="B2090">
        <v>0.65193327500000009</v>
      </c>
    </row>
    <row r="2091" spans="1:2" hidden="1" outlineLevel="2" x14ac:dyDescent="0.25">
      <c r="A2091" t="s">
        <v>512</v>
      </c>
      <c r="B2091">
        <v>0.9140692250000001</v>
      </c>
    </row>
    <row r="2092" spans="1:2" hidden="1" outlineLevel="2" x14ac:dyDescent="0.25">
      <c r="A2092" t="s">
        <v>512</v>
      </c>
      <c r="B2092">
        <v>1.7367133750000001</v>
      </c>
    </row>
    <row r="2093" spans="1:2" hidden="1" outlineLevel="2" x14ac:dyDescent="0.25">
      <c r="A2093" t="s">
        <v>512</v>
      </c>
      <c r="B2093">
        <v>0.28710122500000002</v>
      </c>
    </row>
    <row r="2094" spans="1:2" hidden="1" outlineLevel="2" x14ac:dyDescent="0.25">
      <c r="A2094" t="s">
        <v>512</v>
      </c>
      <c r="B2094">
        <v>0.42210505000000004</v>
      </c>
    </row>
    <row r="2095" spans="1:2" hidden="1" outlineLevel="2" x14ac:dyDescent="0.25">
      <c r="A2095" t="s">
        <v>512</v>
      </c>
      <c r="B2095">
        <v>1.3670451500000003</v>
      </c>
    </row>
    <row r="2096" spans="1:2" hidden="1" outlineLevel="2" x14ac:dyDescent="0.25">
      <c r="A2096" t="s">
        <v>512</v>
      </c>
      <c r="B2096">
        <v>1.297989775</v>
      </c>
    </row>
    <row r="2097" spans="1:2" outlineLevel="1" collapsed="1" x14ac:dyDescent="0.25">
      <c r="A2097" s="3" t="s">
        <v>23779</v>
      </c>
      <c r="B2097">
        <f>SUBTOTAL(9,B2079:B2096)</f>
        <v>26.122324925000004</v>
      </c>
    </row>
    <row r="2098" spans="1:2" hidden="1" outlineLevel="2" x14ac:dyDescent="0.25">
      <c r="A2098" t="s">
        <v>1736</v>
      </c>
      <c r="B2098">
        <v>0.75809992500000012</v>
      </c>
    </row>
    <row r="2099" spans="1:2" hidden="1" outlineLevel="2" x14ac:dyDescent="0.25">
      <c r="A2099" t="s">
        <v>1736</v>
      </c>
      <c r="B2099">
        <v>1.6540717500000004</v>
      </c>
    </row>
    <row r="2100" spans="1:2" hidden="1" outlineLevel="2" x14ac:dyDescent="0.25">
      <c r="A2100" t="s">
        <v>1736</v>
      </c>
      <c r="B2100">
        <v>0.98198432499999999</v>
      </c>
    </row>
    <row r="2101" spans="1:2" hidden="1" outlineLevel="2" x14ac:dyDescent="0.25">
      <c r="A2101" t="s">
        <v>1736</v>
      </c>
      <c r="B2101">
        <v>1.9771554249999999</v>
      </c>
    </row>
    <row r="2102" spans="1:2" outlineLevel="1" collapsed="1" x14ac:dyDescent="0.25">
      <c r="A2102" s="3" t="s">
        <v>23780</v>
      </c>
      <c r="B2102">
        <f>SUBTOTAL(9,B2098:B2101)</f>
        <v>5.371311425</v>
      </c>
    </row>
    <row r="2103" spans="1:2" hidden="1" outlineLevel="2" x14ac:dyDescent="0.25">
      <c r="A2103" t="s">
        <v>45</v>
      </c>
      <c r="B2103">
        <v>1.3091791250000002</v>
      </c>
    </row>
    <row r="2104" spans="1:2" hidden="1" outlineLevel="2" x14ac:dyDescent="0.25">
      <c r="A2104" t="s">
        <v>45</v>
      </c>
      <c r="B2104">
        <v>1.1654618749999999</v>
      </c>
    </row>
    <row r="2105" spans="1:2" hidden="1" outlineLevel="2" x14ac:dyDescent="0.25">
      <c r="A2105" t="s">
        <v>45</v>
      </c>
      <c r="B2105">
        <v>0.89653965000000013</v>
      </c>
    </row>
    <row r="2106" spans="1:2" outlineLevel="1" collapsed="1" x14ac:dyDescent="0.25">
      <c r="A2106" s="3" t="s">
        <v>23781</v>
      </c>
      <c r="B2106">
        <f>SUBTOTAL(9,B2103:B2105)</f>
        <v>3.3711806500000003</v>
      </c>
    </row>
    <row r="2107" spans="1:2" hidden="1" outlineLevel="2" x14ac:dyDescent="0.25">
      <c r="A2107" t="s">
        <v>10462</v>
      </c>
      <c r="B2107">
        <v>1.3780221750000001</v>
      </c>
    </row>
    <row r="2108" spans="1:2" outlineLevel="1" collapsed="1" x14ac:dyDescent="0.25">
      <c r="A2108" s="3" t="s">
        <v>23782</v>
      </c>
      <c r="B2108">
        <f>SUBTOTAL(9,B2107:B2107)</f>
        <v>1.3780221750000001</v>
      </c>
    </row>
    <row r="2109" spans="1:2" hidden="1" outlineLevel="2" x14ac:dyDescent="0.25">
      <c r="A2109" t="s">
        <v>18449</v>
      </c>
      <c r="B2109">
        <v>1.6183889500000002</v>
      </c>
    </row>
    <row r="2110" spans="1:2" outlineLevel="1" collapsed="1" x14ac:dyDescent="0.25">
      <c r="A2110" s="3" t="s">
        <v>23783</v>
      </c>
      <c r="B2110">
        <f>SUBTOTAL(9,B2109:B2109)</f>
        <v>1.6183889500000002</v>
      </c>
    </row>
    <row r="2111" spans="1:2" hidden="1" outlineLevel="2" x14ac:dyDescent="0.25">
      <c r="A2111" t="s">
        <v>17247</v>
      </c>
      <c r="B2111">
        <v>1.3747934500000003</v>
      </c>
    </row>
    <row r="2112" spans="1:2" outlineLevel="1" collapsed="1" x14ac:dyDescent="0.25">
      <c r="A2112" s="3" t="s">
        <v>23784</v>
      </c>
      <c r="B2112">
        <f>SUBTOTAL(9,B2111:B2111)</f>
        <v>1.3747934500000003</v>
      </c>
    </row>
    <row r="2113" spans="1:2" hidden="1" outlineLevel="2" x14ac:dyDescent="0.25">
      <c r="A2113" t="s">
        <v>4536</v>
      </c>
      <c r="B2113">
        <v>0.75221945000000012</v>
      </c>
    </row>
    <row r="2114" spans="1:2" hidden="1" outlineLevel="2" x14ac:dyDescent="0.25">
      <c r="A2114" t="s">
        <v>4536</v>
      </c>
      <c r="B2114">
        <v>0.98631382499999998</v>
      </c>
    </row>
    <row r="2115" spans="1:2" hidden="1" outlineLevel="2" x14ac:dyDescent="0.25">
      <c r="A2115" t="s">
        <v>4536</v>
      </c>
      <c r="B2115">
        <v>0.98614687499999998</v>
      </c>
    </row>
    <row r="2116" spans="1:2" hidden="1" outlineLevel="2" x14ac:dyDescent="0.25">
      <c r="A2116" t="s">
        <v>4536</v>
      </c>
      <c r="B2116">
        <v>1.129216875</v>
      </c>
    </row>
    <row r="2117" spans="1:2" hidden="1" outlineLevel="2" x14ac:dyDescent="0.25">
      <c r="A2117" t="s">
        <v>4536</v>
      </c>
      <c r="B2117">
        <v>1.2695874500000002</v>
      </c>
    </row>
    <row r="2118" spans="1:2" hidden="1" outlineLevel="2" x14ac:dyDescent="0.25">
      <c r="A2118" t="s">
        <v>4536</v>
      </c>
      <c r="B2118">
        <v>2.8771100000000001</v>
      </c>
    </row>
    <row r="2119" spans="1:2" outlineLevel="1" collapsed="1" x14ac:dyDescent="0.25">
      <c r="A2119" s="3" t="s">
        <v>23785</v>
      </c>
      <c r="B2119">
        <f>SUBTOTAL(9,B2113:B2118)</f>
        <v>8.0005944749999998</v>
      </c>
    </row>
    <row r="2120" spans="1:2" hidden="1" outlineLevel="2" x14ac:dyDescent="0.25">
      <c r="A2120" t="s">
        <v>19900</v>
      </c>
      <c r="B2120">
        <v>-69.689395200000007</v>
      </c>
    </row>
    <row r="2121" spans="1:2" outlineLevel="1" collapsed="1" x14ac:dyDescent="0.25">
      <c r="A2121" s="3" t="s">
        <v>23786</v>
      </c>
      <c r="B2121">
        <f>SUBTOTAL(9,B2120:B2120)</f>
        <v>-69.689395200000007</v>
      </c>
    </row>
    <row r="2122" spans="1:2" hidden="1" outlineLevel="2" x14ac:dyDescent="0.25">
      <c r="A2122" t="s">
        <v>1649</v>
      </c>
      <c r="B2122">
        <v>8.3036894499999985</v>
      </c>
    </row>
    <row r="2123" spans="1:2" hidden="1" outlineLevel="2" x14ac:dyDescent="0.25">
      <c r="A2123" t="s">
        <v>1649</v>
      </c>
      <c r="B2123">
        <v>7.9828421249999995</v>
      </c>
    </row>
    <row r="2124" spans="1:2" hidden="1" outlineLevel="2" x14ac:dyDescent="0.25">
      <c r="A2124" t="s">
        <v>1649</v>
      </c>
      <c r="B2124">
        <v>4.1007105250000002</v>
      </c>
    </row>
    <row r="2125" spans="1:2" hidden="1" outlineLevel="2" x14ac:dyDescent="0.25">
      <c r="A2125" t="s">
        <v>1649</v>
      </c>
      <c r="B2125">
        <v>6.4863423999999998</v>
      </c>
    </row>
    <row r="2126" spans="1:2" hidden="1" outlineLevel="2" x14ac:dyDescent="0.25">
      <c r="A2126" t="s">
        <v>1649</v>
      </c>
      <c r="B2126">
        <v>13.249463474999999</v>
      </c>
    </row>
    <row r="2127" spans="1:2" outlineLevel="1" collapsed="1" x14ac:dyDescent="0.25">
      <c r="A2127" s="3" t="s">
        <v>23787</v>
      </c>
      <c r="B2127">
        <f>SUBTOTAL(9,B2122:B2126)</f>
        <v>40.123047974999999</v>
      </c>
    </row>
    <row r="2128" spans="1:2" hidden="1" outlineLevel="2" x14ac:dyDescent="0.25">
      <c r="A2128" t="s">
        <v>12643</v>
      </c>
      <c r="B2128">
        <v>0.29858010000000001</v>
      </c>
    </row>
    <row r="2129" spans="1:2" outlineLevel="1" collapsed="1" x14ac:dyDescent="0.25">
      <c r="A2129" s="3" t="s">
        <v>23788</v>
      </c>
      <c r="B2129">
        <f>SUBTOTAL(9,B2128:B2128)</f>
        <v>0.29858010000000001</v>
      </c>
    </row>
    <row r="2130" spans="1:2" hidden="1" outlineLevel="2" x14ac:dyDescent="0.25">
      <c r="A2130" t="s">
        <v>8600</v>
      </c>
      <c r="B2130">
        <v>2.0341231500000001</v>
      </c>
    </row>
    <row r="2131" spans="1:2" outlineLevel="1" collapsed="1" x14ac:dyDescent="0.25">
      <c r="A2131" s="3" t="s">
        <v>23789</v>
      </c>
      <c r="B2131">
        <f>SUBTOTAL(9,B2130:B2130)</f>
        <v>2.0341231500000001</v>
      </c>
    </row>
    <row r="2132" spans="1:2" hidden="1" outlineLevel="2" x14ac:dyDescent="0.25">
      <c r="A2132" t="s">
        <v>20274</v>
      </c>
      <c r="B2132">
        <v>4.3284541000000001</v>
      </c>
    </row>
    <row r="2133" spans="1:2" outlineLevel="1" collapsed="1" x14ac:dyDescent="0.25">
      <c r="A2133" s="3" t="s">
        <v>23790</v>
      </c>
      <c r="B2133">
        <f>SUBTOTAL(9,B2132:B2132)</f>
        <v>4.3284541000000001</v>
      </c>
    </row>
    <row r="2134" spans="1:2" hidden="1" outlineLevel="2" x14ac:dyDescent="0.25">
      <c r="A2134" t="s">
        <v>11136</v>
      </c>
      <c r="B2134">
        <v>0.36139597500000004</v>
      </c>
    </row>
    <row r="2135" spans="1:2" outlineLevel="1" collapsed="1" x14ac:dyDescent="0.25">
      <c r="A2135" s="3" t="s">
        <v>23791</v>
      </c>
      <c r="B2135">
        <f>SUBTOTAL(9,B2134:B2134)</f>
        <v>0.36139597500000004</v>
      </c>
    </row>
    <row r="2136" spans="1:2" hidden="1" outlineLevel="2" x14ac:dyDescent="0.25">
      <c r="A2136" t="s">
        <v>11629</v>
      </c>
      <c r="B2136">
        <v>0.47660605</v>
      </c>
    </row>
    <row r="2137" spans="1:2" outlineLevel="1" collapsed="1" x14ac:dyDescent="0.25">
      <c r="A2137" s="3" t="s">
        <v>23792</v>
      </c>
      <c r="B2137">
        <f>SUBTOTAL(9,B2136:B2136)</f>
        <v>0.47660605</v>
      </c>
    </row>
    <row r="2138" spans="1:2" hidden="1" outlineLevel="2" x14ac:dyDescent="0.25">
      <c r="A2138" t="s">
        <v>7912</v>
      </c>
      <c r="B2138">
        <v>1.6254587250000003</v>
      </c>
    </row>
    <row r="2139" spans="1:2" hidden="1" outlineLevel="2" x14ac:dyDescent="0.25">
      <c r="A2139" t="s">
        <v>7912</v>
      </c>
      <c r="B2139">
        <v>2.9046506000000005</v>
      </c>
    </row>
    <row r="2140" spans="1:2" hidden="1" outlineLevel="2" x14ac:dyDescent="0.25">
      <c r="A2140" t="s">
        <v>7912</v>
      </c>
      <c r="B2140">
        <v>1.7119454750000003</v>
      </c>
    </row>
    <row r="2141" spans="1:2" hidden="1" outlineLevel="2" x14ac:dyDescent="0.25">
      <c r="A2141" t="s">
        <v>7912</v>
      </c>
      <c r="B2141">
        <v>0.38309957500000003</v>
      </c>
    </row>
    <row r="2142" spans="1:2" outlineLevel="1" collapsed="1" x14ac:dyDescent="0.25">
      <c r="A2142" s="3" t="s">
        <v>23793</v>
      </c>
      <c r="B2142">
        <f>SUBTOTAL(9,B2138:B2141)</f>
        <v>6.625154375000001</v>
      </c>
    </row>
    <row r="2143" spans="1:2" hidden="1" outlineLevel="2" x14ac:dyDescent="0.25">
      <c r="A2143" t="s">
        <v>1082</v>
      </c>
      <c r="B2143">
        <v>-3.9169975000000037E-2</v>
      </c>
    </row>
    <row r="2144" spans="1:2" outlineLevel="1" collapsed="1" x14ac:dyDescent="0.25">
      <c r="A2144" s="3" t="s">
        <v>23794</v>
      </c>
      <c r="B2144">
        <f>SUBTOTAL(9,B2143:B2143)</f>
        <v>-3.9169975000000037E-2</v>
      </c>
    </row>
    <row r="2145" spans="1:2" hidden="1" outlineLevel="2" x14ac:dyDescent="0.25">
      <c r="A2145" t="s">
        <v>2790</v>
      </c>
      <c r="B2145">
        <v>1.2226456250000002</v>
      </c>
    </row>
    <row r="2146" spans="1:2" outlineLevel="1" collapsed="1" x14ac:dyDescent="0.25">
      <c r="A2146" s="3" t="s">
        <v>23795</v>
      </c>
      <c r="B2146">
        <f>SUBTOTAL(9,B2145:B2145)</f>
        <v>1.2226456250000002</v>
      </c>
    </row>
    <row r="2147" spans="1:2" hidden="1" outlineLevel="2" x14ac:dyDescent="0.25">
      <c r="A2147" t="s">
        <v>8790</v>
      </c>
      <c r="B2147">
        <v>1.3919111749999999</v>
      </c>
    </row>
    <row r="2148" spans="1:2" hidden="1" outlineLevel="2" x14ac:dyDescent="0.25">
      <c r="A2148" t="s">
        <v>8790</v>
      </c>
      <c r="B2148">
        <v>2.2669090750000001</v>
      </c>
    </row>
    <row r="2149" spans="1:2" hidden="1" outlineLevel="2" x14ac:dyDescent="0.25">
      <c r="A2149" t="s">
        <v>8790</v>
      </c>
      <c r="B2149">
        <v>0.87367232500000003</v>
      </c>
    </row>
    <row r="2150" spans="1:2" hidden="1" outlineLevel="2" x14ac:dyDescent="0.25">
      <c r="A2150" t="s">
        <v>8790</v>
      </c>
      <c r="B2150">
        <v>2.9727277750000005</v>
      </c>
    </row>
    <row r="2151" spans="1:2" hidden="1" outlineLevel="2" x14ac:dyDescent="0.25">
      <c r="A2151" t="s">
        <v>8790</v>
      </c>
      <c r="B2151">
        <v>0.73735432500000009</v>
      </c>
    </row>
    <row r="2152" spans="1:2" outlineLevel="1" collapsed="1" x14ac:dyDescent="0.25">
      <c r="A2152" s="3" t="s">
        <v>23796</v>
      </c>
      <c r="B2152">
        <f>SUBTOTAL(9,B2147:B2151)</f>
        <v>8.2425746750000002</v>
      </c>
    </row>
    <row r="2153" spans="1:2" hidden="1" outlineLevel="2" x14ac:dyDescent="0.25">
      <c r="A2153" t="s">
        <v>13627</v>
      </c>
      <c r="B2153">
        <v>1.7908581000000001</v>
      </c>
    </row>
    <row r="2154" spans="1:2" hidden="1" outlineLevel="2" x14ac:dyDescent="0.25">
      <c r="A2154" t="s">
        <v>13627</v>
      </c>
      <c r="B2154">
        <v>2.36318275</v>
      </c>
    </row>
    <row r="2155" spans="1:2" hidden="1" outlineLevel="2" x14ac:dyDescent="0.25">
      <c r="A2155" t="s">
        <v>13627</v>
      </c>
      <c r="B2155">
        <v>3.0566765</v>
      </c>
    </row>
    <row r="2156" spans="1:2" hidden="1" outlineLevel="2" x14ac:dyDescent="0.25">
      <c r="A2156" t="s">
        <v>13627</v>
      </c>
      <c r="B2156">
        <v>1.7033178999999998</v>
      </c>
    </row>
    <row r="2157" spans="1:2" outlineLevel="1" collapsed="1" x14ac:dyDescent="0.25">
      <c r="A2157" s="3" t="s">
        <v>23797</v>
      </c>
      <c r="B2157">
        <f>SUBTOTAL(9,B2153:B2156)</f>
        <v>8.9140352499999995</v>
      </c>
    </row>
    <row r="2158" spans="1:2" hidden="1" outlineLevel="2" x14ac:dyDescent="0.25">
      <c r="A2158" t="s">
        <v>8934</v>
      </c>
      <c r="B2158">
        <v>1.720012825</v>
      </c>
    </row>
    <row r="2159" spans="1:2" outlineLevel="1" collapsed="1" x14ac:dyDescent="0.25">
      <c r="A2159" s="3" t="s">
        <v>23798</v>
      </c>
      <c r="B2159">
        <f>SUBTOTAL(9,B2158:B2158)</f>
        <v>1.720012825</v>
      </c>
    </row>
    <row r="2160" spans="1:2" hidden="1" outlineLevel="2" x14ac:dyDescent="0.25">
      <c r="A2160" t="s">
        <v>11668</v>
      </c>
      <c r="B2160">
        <v>1.5300156500000004</v>
      </c>
    </row>
    <row r="2161" spans="1:2" hidden="1" outlineLevel="2" x14ac:dyDescent="0.25">
      <c r="A2161" t="s">
        <v>11668</v>
      </c>
      <c r="B2161">
        <v>2.0258107999999999</v>
      </c>
    </row>
    <row r="2162" spans="1:2" outlineLevel="1" collapsed="1" x14ac:dyDescent="0.25">
      <c r="A2162" s="3" t="s">
        <v>23799</v>
      </c>
      <c r="B2162">
        <f>SUBTOTAL(9,B2160:B2161)</f>
        <v>3.5558264500000005</v>
      </c>
    </row>
    <row r="2163" spans="1:2" hidden="1" outlineLevel="2" x14ac:dyDescent="0.25">
      <c r="A2163" t="s">
        <v>5508</v>
      </c>
      <c r="B2163">
        <v>2.8293999000000003</v>
      </c>
    </row>
    <row r="2164" spans="1:2" hidden="1" outlineLevel="2" x14ac:dyDescent="0.25">
      <c r="A2164" t="s">
        <v>5508</v>
      </c>
      <c r="B2164">
        <v>1.5222384500000001</v>
      </c>
    </row>
    <row r="2165" spans="1:2" outlineLevel="1" collapsed="1" x14ac:dyDescent="0.25">
      <c r="A2165" s="3" t="s">
        <v>23800</v>
      </c>
      <c r="B2165">
        <f>SUBTOTAL(9,B2163:B2164)</f>
        <v>4.35163835</v>
      </c>
    </row>
    <row r="2166" spans="1:2" hidden="1" outlineLevel="2" x14ac:dyDescent="0.25">
      <c r="A2166" t="s">
        <v>14356</v>
      </c>
      <c r="B2166">
        <v>1.3574381250000001</v>
      </c>
    </row>
    <row r="2167" spans="1:2" outlineLevel="1" collapsed="1" x14ac:dyDescent="0.25">
      <c r="A2167" s="3" t="s">
        <v>23801</v>
      </c>
      <c r="B2167">
        <f>SUBTOTAL(9,B2166:B2166)</f>
        <v>1.3574381250000001</v>
      </c>
    </row>
    <row r="2168" spans="1:2" hidden="1" outlineLevel="2" x14ac:dyDescent="0.25">
      <c r="A2168" t="s">
        <v>3974</v>
      </c>
      <c r="B2168">
        <v>1.4612260750000001</v>
      </c>
    </row>
    <row r="2169" spans="1:2" outlineLevel="1" collapsed="1" x14ac:dyDescent="0.25">
      <c r="A2169" s="3" t="s">
        <v>23802</v>
      </c>
      <c r="B2169">
        <f>SUBTOTAL(9,B2168:B2168)</f>
        <v>1.4612260750000001</v>
      </c>
    </row>
    <row r="2170" spans="1:2" hidden="1" outlineLevel="2" x14ac:dyDescent="0.25">
      <c r="A2170" t="s">
        <v>5766</v>
      </c>
      <c r="B2170">
        <v>1.5031039750000004</v>
      </c>
    </row>
    <row r="2171" spans="1:2" outlineLevel="1" collapsed="1" x14ac:dyDescent="0.25">
      <c r="A2171" s="3" t="s">
        <v>23803</v>
      </c>
      <c r="B2171">
        <f>SUBTOTAL(9,B2170:B2170)</f>
        <v>1.5031039750000004</v>
      </c>
    </row>
    <row r="2172" spans="1:2" hidden="1" outlineLevel="2" x14ac:dyDescent="0.25">
      <c r="A2172" t="s">
        <v>2512</v>
      </c>
      <c r="B2172">
        <v>3.2956074749999997</v>
      </c>
    </row>
    <row r="2173" spans="1:2" hidden="1" outlineLevel="2" x14ac:dyDescent="0.25">
      <c r="A2173" t="s">
        <v>2512</v>
      </c>
      <c r="B2173">
        <v>5.7434759499999997</v>
      </c>
    </row>
    <row r="2174" spans="1:2" hidden="1" outlineLevel="2" x14ac:dyDescent="0.25">
      <c r="A2174" t="s">
        <v>2512</v>
      </c>
      <c r="B2174">
        <v>5.58524405</v>
      </c>
    </row>
    <row r="2175" spans="1:2" hidden="1" outlineLevel="2" x14ac:dyDescent="0.25">
      <c r="A2175" t="s">
        <v>2512</v>
      </c>
      <c r="B2175">
        <v>8.0278091499999995</v>
      </c>
    </row>
    <row r="2176" spans="1:2" outlineLevel="1" collapsed="1" x14ac:dyDescent="0.25">
      <c r="A2176" s="3" t="s">
        <v>23804</v>
      </c>
      <c r="B2176">
        <f>SUBTOTAL(9,B2172:B2175)</f>
        <v>22.652136624999997</v>
      </c>
    </row>
    <row r="2177" spans="1:2" hidden="1" outlineLevel="2" x14ac:dyDescent="0.25">
      <c r="A2177" t="s">
        <v>13949</v>
      </c>
      <c r="B2177">
        <v>1.2277638</v>
      </c>
    </row>
    <row r="2178" spans="1:2" outlineLevel="1" collapsed="1" x14ac:dyDescent="0.25">
      <c r="A2178" s="3" t="s">
        <v>23805</v>
      </c>
      <c r="B2178">
        <f>SUBTOTAL(9,B2177:B2177)</f>
        <v>1.2277638</v>
      </c>
    </row>
    <row r="2179" spans="1:2" hidden="1" outlineLevel="2" x14ac:dyDescent="0.25">
      <c r="A2179" t="s">
        <v>12312</v>
      </c>
      <c r="B2179">
        <v>1.5638063750000002</v>
      </c>
    </row>
    <row r="2180" spans="1:2" outlineLevel="1" collapsed="1" x14ac:dyDescent="0.25">
      <c r="A2180" s="3" t="s">
        <v>23806</v>
      </c>
      <c r="B2180">
        <f>SUBTOTAL(9,B2179:B2179)</f>
        <v>1.5638063750000002</v>
      </c>
    </row>
    <row r="2181" spans="1:2" hidden="1" outlineLevel="2" x14ac:dyDescent="0.25">
      <c r="A2181" t="s">
        <v>7005</v>
      </c>
      <c r="B2181">
        <v>0.34827932500000003</v>
      </c>
    </row>
    <row r="2182" spans="1:2" outlineLevel="1" collapsed="1" x14ac:dyDescent="0.25">
      <c r="A2182" s="3" t="s">
        <v>23807</v>
      </c>
      <c r="B2182">
        <f>SUBTOTAL(9,B2181:B2181)</f>
        <v>0.34827932500000003</v>
      </c>
    </row>
    <row r="2183" spans="1:2" hidden="1" outlineLevel="2" x14ac:dyDescent="0.25">
      <c r="A2183" t="s">
        <v>555</v>
      </c>
      <c r="B2183">
        <v>2.2057435750000001</v>
      </c>
    </row>
    <row r="2184" spans="1:2" hidden="1" outlineLevel="2" x14ac:dyDescent="0.25">
      <c r="A2184" t="s">
        <v>555</v>
      </c>
      <c r="B2184">
        <v>1.553411525</v>
      </c>
    </row>
    <row r="2185" spans="1:2" hidden="1" outlineLevel="2" x14ac:dyDescent="0.25">
      <c r="A2185" t="s">
        <v>555</v>
      </c>
      <c r="B2185">
        <v>2.8299558500000006</v>
      </c>
    </row>
    <row r="2186" spans="1:2" hidden="1" outlineLevel="2" x14ac:dyDescent="0.25">
      <c r="A2186" t="s">
        <v>555</v>
      </c>
      <c r="B2186">
        <v>4.4246586250000002</v>
      </c>
    </row>
    <row r="2187" spans="1:2" hidden="1" outlineLevel="2" x14ac:dyDescent="0.25">
      <c r="A2187" t="s">
        <v>555</v>
      </c>
      <c r="B2187">
        <v>1.5912338000000004</v>
      </c>
    </row>
    <row r="2188" spans="1:2" hidden="1" outlineLevel="2" x14ac:dyDescent="0.25">
      <c r="A2188" t="s">
        <v>555</v>
      </c>
      <c r="B2188">
        <v>1.16077885</v>
      </c>
    </row>
    <row r="2189" spans="1:2" outlineLevel="1" collapsed="1" x14ac:dyDescent="0.25">
      <c r="A2189" s="3" t="s">
        <v>23808</v>
      </c>
      <c r="B2189">
        <f>SUBTOTAL(9,B2183:B2188)</f>
        <v>13.765782225000002</v>
      </c>
    </row>
    <row r="2190" spans="1:2" hidden="1" outlineLevel="2" x14ac:dyDescent="0.25">
      <c r="A2190" t="s">
        <v>9533</v>
      </c>
      <c r="B2190">
        <v>0.68457257500000013</v>
      </c>
    </row>
    <row r="2191" spans="1:2" outlineLevel="1" collapsed="1" x14ac:dyDescent="0.25">
      <c r="A2191" s="3" t="s">
        <v>23809</v>
      </c>
      <c r="B2191">
        <f>SUBTOTAL(9,B2190:B2190)</f>
        <v>0.68457257500000013</v>
      </c>
    </row>
    <row r="2192" spans="1:2" hidden="1" outlineLevel="2" x14ac:dyDescent="0.25">
      <c r="A2192" t="s">
        <v>19121</v>
      </c>
      <c r="B2192">
        <v>0.61620477500000004</v>
      </c>
    </row>
    <row r="2193" spans="1:2" outlineLevel="1" collapsed="1" x14ac:dyDescent="0.25">
      <c r="A2193" s="3" t="s">
        <v>23810</v>
      </c>
      <c r="B2193">
        <f>SUBTOTAL(9,B2192:B2192)</f>
        <v>0.61620477500000004</v>
      </c>
    </row>
    <row r="2194" spans="1:2" hidden="1" outlineLevel="2" x14ac:dyDescent="0.25">
      <c r="A2194" t="s">
        <v>12147</v>
      </c>
      <c r="B2194">
        <v>1.186607425</v>
      </c>
    </row>
    <row r="2195" spans="1:2" outlineLevel="1" collapsed="1" x14ac:dyDescent="0.25">
      <c r="A2195" s="3" t="s">
        <v>23811</v>
      </c>
      <c r="B2195">
        <f>SUBTOTAL(9,B2194:B2194)</f>
        <v>1.186607425</v>
      </c>
    </row>
    <row r="2196" spans="1:2" hidden="1" outlineLevel="2" x14ac:dyDescent="0.25">
      <c r="A2196" t="s">
        <v>17266</v>
      </c>
      <c r="B2196">
        <v>1.4091639500000002</v>
      </c>
    </row>
    <row r="2197" spans="1:2" outlineLevel="1" collapsed="1" x14ac:dyDescent="0.25">
      <c r="A2197" s="3" t="s">
        <v>23812</v>
      </c>
      <c r="B2197">
        <f>SUBTOTAL(9,B2196:B2196)</f>
        <v>1.4091639500000002</v>
      </c>
    </row>
    <row r="2198" spans="1:2" hidden="1" outlineLevel="2" x14ac:dyDescent="0.25">
      <c r="A2198" t="s">
        <v>8432</v>
      </c>
      <c r="B2198">
        <v>1.7201292749999999</v>
      </c>
    </row>
    <row r="2199" spans="1:2" hidden="1" outlineLevel="2" x14ac:dyDescent="0.25">
      <c r="A2199" t="s">
        <v>8432</v>
      </c>
      <c r="B2199">
        <v>2.4669834000000006</v>
      </c>
    </row>
    <row r="2200" spans="1:2" outlineLevel="1" collapsed="1" x14ac:dyDescent="0.25">
      <c r="A2200" s="3" t="s">
        <v>23813</v>
      </c>
      <c r="B2200">
        <f>SUBTOTAL(9,B2198:B2199)</f>
        <v>4.1871126750000007</v>
      </c>
    </row>
    <row r="2201" spans="1:2" hidden="1" outlineLevel="2" x14ac:dyDescent="0.25">
      <c r="A2201" t="s">
        <v>3379</v>
      </c>
      <c r="B2201">
        <v>2.27928365</v>
      </c>
    </row>
    <row r="2202" spans="1:2" hidden="1" outlineLevel="2" x14ac:dyDescent="0.25">
      <c r="A2202" t="s">
        <v>3379</v>
      </c>
      <c r="B2202">
        <v>8.6915241499999993</v>
      </c>
    </row>
    <row r="2203" spans="1:2" outlineLevel="1" collapsed="1" x14ac:dyDescent="0.25">
      <c r="A2203" s="3" t="s">
        <v>23814</v>
      </c>
      <c r="B2203">
        <f>SUBTOTAL(9,B2201:B2202)</f>
        <v>10.970807799999999</v>
      </c>
    </row>
    <row r="2204" spans="1:2" hidden="1" outlineLevel="2" x14ac:dyDescent="0.25">
      <c r="A2204" t="s">
        <v>4096</v>
      </c>
      <c r="B2204">
        <v>0.31743332500000004</v>
      </c>
    </row>
    <row r="2205" spans="1:2" outlineLevel="1" collapsed="1" x14ac:dyDescent="0.25">
      <c r="A2205" s="3" t="s">
        <v>23815</v>
      </c>
      <c r="B2205">
        <f>SUBTOTAL(9,B2204:B2204)</f>
        <v>0.31743332500000004</v>
      </c>
    </row>
    <row r="2206" spans="1:2" hidden="1" outlineLevel="2" x14ac:dyDescent="0.25">
      <c r="A2206" t="s">
        <v>1036</v>
      </c>
      <c r="B2206">
        <v>1.4321094500000002</v>
      </c>
    </row>
    <row r="2207" spans="1:2" hidden="1" outlineLevel="2" x14ac:dyDescent="0.25">
      <c r="A2207" t="s">
        <v>1036</v>
      </c>
      <c r="B2207">
        <v>1.1100636750000001</v>
      </c>
    </row>
    <row r="2208" spans="1:2" hidden="1" outlineLevel="2" x14ac:dyDescent="0.25">
      <c r="A2208" t="s">
        <v>1036</v>
      </c>
      <c r="B2208">
        <v>0.83392342500000005</v>
      </c>
    </row>
    <row r="2209" spans="1:2" hidden="1" outlineLevel="2" x14ac:dyDescent="0.25">
      <c r="A2209" t="s">
        <v>1036</v>
      </c>
      <c r="B2209">
        <v>0.76614652500000013</v>
      </c>
    </row>
    <row r="2210" spans="1:2" hidden="1" outlineLevel="2" x14ac:dyDescent="0.25">
      <c r="A2210" t="s">
        <v>1036</v>
      </c>
      <c r="B2210">
        <v>1.383067925</v>
      </c>
    </row>
    <row r="2211" spans="1:2" hidden="1" outlineLevel="2" x14ac:dyDescent="0.25">
      <c r="A2211" t="s">
        <v>1036</v>
      </c>
      <c r="B2211">
        <v>1.3895406750000001</v>
      </c>
    </row>
    <row r="2212" spans="1:2" hidden="1" outlineLevel="2" x14ac:dyDescent="0.25">
      <c r="A2212" t="s">
        <v>1036</v>
      </c>
      <c r="B2212">
        <v>3.4349302500000003</v>
      </c>
    </row>
    <row r="2213" spans="1:2" hidden="1" outlineLevel="2" x14ac:dyDescent="0.25">
      <c r="A2213" t="s">
        <v>1036</v>
      </c>
      <c r="B2213">
        <v>0.59758440000000002</v>
      </c>
    </row>
    <row r="2214" spans="1:2" hidden="1" outlineLevel="2" x14ac:dyDescent="0.25">
      <c r="A2214" t="s">
        <v>1036</v>
      </c>
      <c r="B2214">
        <v>1.1227596500000001</v>
      </c>
    </row>
    <row r="2215" spans="1:2" hidden="1" outlineLevel="2" x14ac:dyDescent="0.25">
      <c r="A2215" t="s">
        <v>1036</v>
      </c>
      <c r="B2215">
        <v>1.0971952</v>
      </c>
    </row>
    <row r="2216" spans="1:2" hidden="1" outlineLevel="2" x14ac:dyDescent="0.25">
      <c r="A2216" t="s">
        <v>1036</v>
      </c>
      <c r="B2216">
        <v>2.0784056999999998</v>
      </c>
    </row>
    <row r="2217" spans="1:2" hidden="1" outlineLevel="2" x14ac:dyDescent="0.25">
      <c r="A2217" t="s">
        <v>1036</v>
      </c>
      <c r="B2217">
        <v>2.1187431750000001</v>
      </c>
    </row>
    <row r="2218" spans="1:2" hidden="1" outlineLevel="2" x14ac:dyDescent="0.25">
      <c r="A2218" t="s">
        <v>1036</v>
      </c>
      <c r="B2218">
        <v>1.8831518249999999</v>
      </c>
    </row>
    <row r="2219" spans="1:2" outlineLevel="1" collapsed="1" x14ac:dyDescent="0.25">
      <c r="A2219" s="3" t="s">
        <v>23816</v>
      </c>
      <c r="B2219">
        <f>SUBTOTAL(9,B2206:B2218)</f>
        <v>19.247621875</v>
      </c>
    </row>
    <row r="2220" spans="1:2" hidden="1" outlineLevel="2" x14ac:dyDescent="0.25">
      <c r="A2220" t="s">
        <v>1839</v>
      </c>
      <c r="B2220">
        <v>0.73060235000000018</v>
      </c>
    </row>
    <row r="2221" spans="1:2" hidden="1" outlineLevel="2" x14ac:dyDescent="0.25">
      <c r="A2221" t="s">
        <v>1839</v>
      </c>
      <c r="B2221">
        <v>0.83318495000000004</v>
      </c>
    </row>
    <row r="2222" spans="1:2" outlineLevel="1" collapsed="1" x14ac:dyDescent="0.25">
      <c r="A2222" s="3" t="s">
        <v>23817</v>
      </c>
      <c r="B2222">
        <f>SUBTOTAL(9,B2220:B2221)</f>
        <v>1.5637873000000002</v>
      </c>
    </row>
    <row r="2223" spans="1:2" hidden="1" outlineLevel="2" x14ac:dyDescent="0.25">
      <c r="A2223" t="s">
        <v>12966</v>
      </c>
      <c r="B2223">
        <v>0.64792084999999999</v>
      </c>
    </row>
    <row r="2224" spans="1:2" outlineLevel="1" collapsed="1" x14ac:dyDescent="0.25">
      <c r="A2224" s="3" t="s">
        <v>23818</v>
      </c>
      <c r="B2224">
        <f>SUBTOTAL(9,B2223:B2223)</f>
        <v>0.64792084999999999</v>
      </c>
    </row>
    <row r="2225" spans="1:2" hidden="1" outlineLevel="2" x14ac:dyDescent="0.25">
      <c r="A2225" t="s">
        <v>3512</v>
      </c>
      <c r="B2225">
        <v>1.0840285000000003</v>
      </c>
    </row>
    <row r="2226" spans="1:2" hidden="1" outlineLevel="2" x14ac:dyDescent="0.25">
      <c r="A2226" t="s">
        <v>3512</v>
      </c>
      <c r="B2226">
        <v>4.9137398000000001</v>
      </c>
    </row>
    <row r="2227" spans="1:2" hidden="1" outlineLevel="2" x14ac:dyDescent="0.25">
      <c r="A2227" t="s">
        <v>3512</v>
      </c>
      <c r="B2227">
        <v>3.5360233250000004</v>
      </c>
    </row>
    <row r="2228" spans="1:2" hidden="1" outlineLevel="2" x14ac:dyDescent="0.25">
      <c r="A2228" t="s">
        <v>3512</v>
      </c>
      <c r="B2228">
        <v>0.50288962500000001</v>
      </c>
    </row>
    <row r="2229" spans="1:2" hidden="1" outlineLevel="2" x14ac:dyDescent="0.25">
      <c r="A2229" t="s">
        <v>3512</v>
      </c>
      <c r="B2229">
        <v>1.7031389250000002</v>
      </c>
    </row>
    <row r="2230" spans="1:2" outlineLevel="1" collapsed="1" x14ac:dyDescent="0.25">
      <c r="A2230" s="3" t="s">
        <v>23819</v>
      </c>
      <c r="B2230">
        <f>SUBTOTAL(9,B2225:B2229)</f>
        <v>11.739820175000002</v>
      </c>
    </row>
    <row r="2231" spans="1:2" hidden="1" outlineLevel="2" x14ac:dyDescent="0.25">
      <c r="A2231" t="s">
        <v>4031</v>
      </c>
      <c r="B2231">
        <v>0.63066342500000006</v>
      </c>
    </row>
    <row r="2232" spans="1:2" hidden="1" outlineLevel="2" x14ac:dyDescent="0.25">
      <c r="A2232" t="s">
        <v>4031</v>
      </c>
      <c r="B2232">
        <v>0.765903</v>
      </c>
    </row>
    <row r="2233" spans="1:2" hidden="1" outlineLevel="2" x14ac:dyDescent="0.25">
      <c r="A2233" t="s">
        <v>4031</v>
      </c>
      <c r="B2233">
        <v>0.46569772500000006</v>
      </c>
    </row>
    <row r="2234" spans="1:2" outlineLevel="1" collapsed="1" x14ac:dyDescent="0.25">
      <c r="A2234" s="3" t="s">
        <v>23820</v>
      </c>
      <c r="B2234">
        <f>SUBTOTAL(9,B2231:B2233)</f>
        <v>1.8622641500000001</v>
      </c>
    </row>
    <row r="2235" spans="1:2" hidden="1" outlineLevel="2" x14ac:dyDescent="0.25">
      <c r="A2235" t="s">
        <v>16905</v>
      </c>
      <c r="B2235">
        <v>4.5895571000000004</v>
      </c>
    </row>
    <row r="2236" spans="1:2" outlineLevel="1" collapsed="1" x14ac:dyDescent="0.25">
      <c r="A2236" s="3" t="s">
        <v>23821</v>
      </c>
      <c r="B2236">
        <f>SUBTOTAL(9,B2235:B2235)</f>
        <v>4.5895571000000004</v>
      </c>
    </row>
    <row r="2237" spans="1:2" hidden="1" outlineLevel="2" x14ac:dyDescent="0.25">
      <c r="A2237" t="s">
        <v>11891</v>
      </c>
      <c r="B2237">
        <v>1.2015042499999999</v>
      </c>
    </row>
    <row r="2238" spans="1:2" outlineLevel="1" collapsed="1" x14ac:dyDescent="0.25">
      <c r="A2238" s="3" t="s">
        <v>23822</v>
      </c>
      <c r="B2238">
        <f>SUBTOTAL(9,B2237:B2237)</f>
        <v>1.2015042499999999</v>
      </c>
    </row>
    <row r="2239" spans="1:2" hidden="1" outlineLevel="2" x14ac:dyDescent="0.25">
      <c r="A2239" t="s">
        <v>6285</v>
      </c>
      <c r="B2239">
        <v>1.4325558500000002</v>
      </c>
    </row>
    <row r="2240" spans="1:2" outlineLevel="1" collapsed="1" x14ac:dyDescent="0.25">
      <c r="A2240" s="3" t="s">
        <v>23823</v>
      </c>
      <c r="B2240">
        <f>SUBTOTAL(9,B2239:B2239)</f>
        <v>1.4325558500000002</v>
      </c>
    </row>
    <row r="2241" spans="1:2" hidden="1" outlineLevel="2" x14ac:dyDescent="0.25">
      <c r="A2241" t="s">
        <v>730</v>
      </c>
      <c r="B2241">
        <v>0.91498927500000016</v>
      </c>
    </row>
    <row r="2242" spans="1:2" hidden="1" outlineLevel="2" x14ac:dyDescent="0.25">
      <c r="A2242" t="s">
        <v>730</v>
      </c>
      <c r="B2242">
        <v>0.47599759999999997</v>
      </c>
    </row>
    <row r="2243" spans="1:2" hidden="1" outlineLevel="2" x14ac:dyDescent="0.25">
      <c r="A2243" t="s">
        <v>730</v>
      </c>
      <c r="B2243">
        <v>1.2825168000000002</v>
      </c>
    </row>
    <row r="2244" spans="1:2" hidden="1" outlineLevel="2" x14ac:dyDescent="0.25">
      <c r="A2244" t="s">
        <v>730</v>
      </c>
      <c r="B2244">
        <v>1.36878655</v>
      </c>
    </row>
    <row r="2245" spans="1:2" hidden="1" outlineLevel="2" x14ac:dyDescent="0.25">
      <c r="A2245" t="s">
        <v>730</v>
      </c>
      <c r="B2245">
        <v>0.68842100000000006</v>
      </c>
    </row>
    <row r="2246" spans="1:2" hidden="1" outlineLevel="2" x14ac:dyDescent="0.25">
      <c r="A2246" t="s">
        <v>730</v>
      </c>
      <c r="B2246">
        <v>0.86315637500000009</v>
      </c>
    </row>
    <row r="2247" spans="1:2" hidden="1" outlineLevel="2" x14ac:dyDescent="0.25">
      <c r="A2247" t="s">
        <v>730</v>
      </c>
      <c r="B2247">
        <v>1.0969600750000001</v>
      </c>
    </row>
    <row r="2248" spans="1:2" hidden="1" outlineLevel="2" x14ac:dyDescent="0.25">
      <c r="A2248" t="s">
        <v>730</v>
      </c>
      <c r="B2248">
        <v>0.86259095000000008</v>
      </c>
    </row>
    <row r="2249" spans="1:2" hidden="1" outlineLevel="2" x14ac:dyDescent="0.25">
      <c r="A2249" t="s">
        <v>730</v>
      </c>
      <c r="B2249">
        <v>0.76176975000000002</v>
      </c>
    </row>
    <row r="2250" spans="1:2" hidden="1" outlineLevel="2" x14ac:dyDescent="0.25">
      <c r="A2250" t="s">
        <v>730</v>
      </c>
      <c r="B2250">
        <v>0.42510472500000007</v>
      </c>
    </row>
    <row r="2251" spans="1:2" hidden="1" outlineLevel="2" x14ac:dyDescent="0.25">
      <c r="A2251" t="s">
        <v>730</v>
      </c>
      <c r="B2251">
        <v>0.46239320000000006</v>
      </c>
    </row>
    <row r="2252" spans="1:2" hidden="1" outlineLevel="2" x14ac:dyDescent="0.25">
      <c r="A2252" t="s">
        <v>730</v>
      </c>
      <c r="B2252">
        <v>0.95924415000000018</v>
      </c>
    </row>
    <row r="2253" spans="1:2" hidden="1" outlineLevel="2" x14ac:dyDescent="0.25">
      <c r="A2253" t="s">
        <v>730</v>
      </c>
      <c r="B2253">
        <v>0.84543619999999997</v>
      </c>
    </row>
    <row r="2254" spans="1:2" hidden="1" outlineLevel="2" x14ac:dyDescent="0.25">
      <c r="A2254" t="s">
        <v>730</v>
      </c>
      <c r="B2254">
        <v>0.75130475000000008</v>
      </c>
    </row>
    <row r="2255" spans="1:2" hidden="1" outlineLevel="2" x14ac:dyDescent="0.25">
      <c r="A2255" t="s">
        <v>730</v>
      </c>
      <c r="B2255">
        <v>0.47679582500000006</v>
      </c>
    </row>
    <row r="2256" spans="1:2" hidden="1" outlineLevel="2" x14ac:dyDescent="0.25">
      <c r="A2256" t="s">
        <v>730</v>
      </c>
      <c r="B2256">
        <v>0.90366007500000001</v>
      </c>
    </row>
    <row r="2257" spans="1:2" hidden="1" outlineLevel="2" x14ac:dyDescent="0.25">
      <c r="A2257" t="s">
        <v>730</v>
      </c>
      <c r="B2257">
        <v>0.87764842500000007</v>
      </c>
    </row>
    <row r="2258" spans="1:2" hidden="1" outlineLevel="2" x14ac:dyDescent="0.25">
      <c r="A2258" t="s">
        <v>730</v>
      </c>
      <c r="B2258">
        <v>0.32725590000000004</v>
      </c>
    </row>
    <row r="2259" spans="1:2" hidden="1" outlineLevel="2" x14ac:dyDescent="0.25">
      <c r="A2259" t="s">
        <v>730</v>
      </c>
      <c r="B2259">
        <v>0.46335885000000004</v>
      </c>
    </row>
    <row r="2260" spans="1:2" hidden="1" outlineLevel="2" x14ac:dyDescent="0.25">
      <c r="A2260" t="s">
        <v>730</v>
      </c>
      <c r="B2260">
        <v>0.40364034999999998</v>
      </c>
    </row>
    <row r="2261" spans="1:2" hidden="1" outlineLevel="2" x14ac:dyDescent="0.25">
      <c r="A2261" t="s">
        <v>730</v>
      </c>
      <c r="B2261">
        <v>0.97888372500000009</v>
      </c>
    </row>
    <row r="2262" spans="1:2" hidden="1" outlineLevel="2" x14ac:dyDescent="0.25">
      <c r="A2262" t="s">
        <v>730</v>
      </c>
      <c r="B2262">
        <v>1.3112659750000002</v>
      </c>
    </row>
    <row r="2263" spans="1:2" hidden="1" outlineLevel="2" x14ac:dyDescent="0.25">
      <c r="A2263" t="s">
        <v>730</v>
      </c>
      <c r="B2263">
        <v>0.44083245000000004</v>
      </c>
    </row>
    <row r="2264" spans="1:2" hidden="1" outlineLevel="2" x14ac:dyDescent="0.25">
      <c r="A2264" t="s">
        <v>730</v>
      </c>
      <c r="B2264">
        <v>0.22728342500000004</v>
      </c>
    </row>
    <row r="2265" spans="1:2" hidden="1" outlineLevel="2" x14ac:dyDescent="0.25">
      <c r="A2265" t="s">
        <v>730</v>
      </c>
      <c r="B2265">
        <v>1.488297</v>
      </c>
    </row>
    <row r="2266" spans="1:2" hidden="1" outlineLevel="2" x14ac:dyDescent="0.25">
      <c r="A2266" t="s">
        <v>730</v>
      </c>
      <c r="B2266">
        <v>0.72490542499999999</v>
      </c>
    </row>
    <row r="2267" spans="1:2" hidden="1" outlineLevel="2" x14ac:dyDescent="0.25">
      <c r="A2267" t="s">
        <v>730</v>
      </c>
      <c r="B2267">
        <v>0.45637092500000004</v>
      </c>
    </row>
    <row r="2268" spans="1:2" hidden="1" outlineLevel="2" x14ac:dyDescent="0.25">
      <c r="A2268" t="s">
        <v>730</v>
      </c>
      <c r="B2268">
        <v>0.89529037500000008</v>
      </c>
    </row>
    <row r="2269" spans="1:2" hidden="1" outlineLevel="2" x14ac:dyDescent="0.25">
      <c r="A2269" t="s">
        <v>730</v>
      </c>
      <c r="B2269">
        <v>1.2727161000000002</v>
      </c>
    </row>
    <row r="2270" spans="1:2" hidden="1" outlineLevel="2" x14ac:dyDescent="0.25">
      <c r="A2270" t="s">
        <v>730</v>
      </c>
      <c r="B2270">
        <v>1.0622775</v>
      </c>
    </row>
    <row r="2271" spans="1:2" hidden="1" outlineLevel="2" x14ac:dyDescent="0.25">
      <c r="A2271" t="s">
        <v>730</v>
      </c>
      <c r="B2271">
        <v>0.55351167499999998</v>
      </c>
    </row>
    <row r="2272" spans="1:2" hidden="1" outlineLevel="2" x14ac:dyDescent="0.25">
      <c r="A2272" t="s">
        <v>730</v>
      </c>
      <c r="B2272">
        <v>0.58108482500000003</v>
      </c>
    </row>
    <row r="2273" spans="1:2" hidden="1" outlineLevel="2" x14ac:dyDescent="0.25">
      <c r="A2273" t="s">
        <v>730</v>
      </c>
      <c r="B2273">
        <v>1.5719488000000004</v>
      </c>
    </row>
    <row r="2274" spans="1:2" hidden="1" outlineLevel="2" x14ac:dyDescent="0.25">
      <c r="A2274" t="s">
        <v>730</v>
      </c>
      <c r="B2274">
        <v>1.052848875</v>
      </c>
    </row>
    <row r="2275" spans="1:2" hidden="1" outlineLevel="2" x14ac:dyDescent="0.25">
      <c r="A2275" t="s">
        <v>730</v>
      </c>
      <c r="B2275">
        <v>0.96369347500000002</v>
      </c>
    </row>
    <row r="2276" spans="1:2" hidden="1" outlineLevel="2" x14ac:dyDescent="0.25">
      <c r="A2276" t="s">
        <v>730</v>
      </c>
      <c r="B2276">
        <v>0.44117305000000007</v>
      </c>
    </row>
    <row r="2277" spans="1:2" hidden="1" outlineLevel="2" x14ac:dyDescent="0.25">
      <c r="A2277" t="s">
        <v>730</v>
      </c>
      <c r="B2277">
        <v>0.70850465000000007</v>
      </c>
    </row>
    <row r="2278" spans="1:2" hidden="1" outlineLevel="2" x14ac:dyDescent="0.25">
      <c r="A2278" t="s">
        <v>730</v>
      </c>
      <c r="B2278">
        <v>0.57120974999999996</v>
      </c>
    </row>
    <row r="2279" spans="1:2" hidden="1" outlineLevel="2" x14ac:dyDescent="0.25">
      <c r="A2279" t="s">
        <v>730</v>
      </c>
      <c r="B2279">
        <v>0.60447485000000001</v>
      </c>
    </row>
    <row r="2280" spans="1:2" hidden="1" outlineLevel="2" x14ac:dyDescent="0.25">
      <c r="A2280" t="s">
        <v>730</v>
      </c>
      <c r="B2280">
        <v>0.45293557500000003</v>
      </c>
    </row>
    <row r="2281" spans="1:2" hidden="1" outlineLevel="2" x14ac:dyDescent="0.25">
      <c r="A2281" t="s">
        <v>730</v>
      </c>
      <c r="B2281">
        <v>0.60020957500000005</v>
      </c>
    </row>
    <row r="2282" spans="1:2" hidden="1" outlineLevel="2" x14ac:dyDescent="0.25">
      <c r="A2282" t="s">
        <v>730</v>
      </c>
      <c r="B2282">
        <v>0.44086750000000002</v>
      </c>
    </row>
    <row r="2283" spans="1:2" hidden="1" outlineLevel="2" x14ac:dyDescent="0.25">
      <c r="A2283" t="s">
        <v>730</v>
      </c>
      <c r="B2283">
        <v>1.5270929750000004</v>
      </c>
    </row>
    <row r="2284" spans="1:2" hidden="1" outlineLevel="2" x14ac:dyDescent="0.25">
      <c r="A2284" t="s">
        <v>730</v>
      </c>
      <c r="B2284">
        <v>0.53724559999999999</v>
      </c>
    </row>
    <row r="2285" spans="1:2" hidden="1" outlineLevel="2" x14ac:dyDescent="0.25">
      <c r="A2285" t="s">
        <v>730</v>
      </c>
      <c r="B2285">
        <v>0.56053600000000003</v>
      </c>
    </row>
    <row r="2286" spans="1:2" hidden="1" outlineLevel="2" x14ac:dyDescent="0.25">
      <c r="A2286" t="s">
        <v>730</v>
      </c>
      <c r="B2286">
        <v>0.46878467500000004</v>
      </c>
    </row>
    <row r="2287" spans="1:2" hidden="1" outlineLevel="2" x14ac:dyDescent="0.25">
      <c r="A2287" t="s">
        <v>730</v>
      </c>
      <c r="B2287">
        <v>0.64432690000000004</v>
      </c>
    </row>
    <row r="2288" spans="1:2" hidden="1" outlineLevel="2" x14ac:dyDescent="0.25">
      <c r="A2288" t="s">
        <v>730</v>
      </c>
      <c r="B2288">
        <v>0.48466755000000006</v>
      </c>
    </row>
    <row r="2289" spans="1:2" hidden="1" outlineLevel="2" x14ac:dyDescent="0.25">
      <c r="A2289" t="s">
        <v>730</v>
      </c>
      <c r="B2289">
        <v>0.48217047500000004</v>
      </c>
    </row>
    <row r="2290" spans="1:2" hidden="1" outlineLevel="2" x14ac:dyDescent="0.25">
      <c r="A2290" t="s">
        <v>730</v>
      </c>
      <c r="B2290">
        <v>0.77909660000000014</v>
      </c>
    </row>
    <row r="2291" spans="1:2" hidden="1" outlineLevel="2" x14ac:dyDescent="0.25">
      <c r="A2291" t="s">
        <v>730</v>
      </c>
      <c r="B2291">
        <v>0.69352500000000006</v>
      </c>
    </row>
    <row r="2292" spans="1:2" hidden="1" outlineLevel="2" x14ac:dyDescent="0.25">
      <c r="A2292" t="s">
        <v>730</v>
      </c>
      <c r="B2292">
        <v>0.42243545000000005</v>
      </c>
    </row>
    <row r="2293" spans="1:2" hidden="1" outlineLevel="2" x14ac:dyDescent="0.25">
      <c r="A2293" t="s">
        <v>730</v>
      </c>
      <c r="B2293">
        <v>1.6023192000000002</v>
      </c>
    </row>
    <row r="2294" spans="1:2" hidden="1" outlineLevel="2" x14ac:dyDescent="0.25">
      <c r="A2294" t="s">
        <v>730</v>
      </c>
      <c r="B2294">
        <v>0.68301602500000003</v>
      </c>
    </row>
    <row r="2295" spans="1:2" hidden="1" outlineLevel="2" x14ac:dyDescent="0.25">
      <c r="A2295" t="s">
        <v>730</v>
      </c>
      <c r="B2295">
        <v>0.98830077500000002</v>
      </c>
    </row>
    <row r="2296" spans="1:2" hidden="1" outlineLevel="2" x14ac:dyDescent="0.25">
      <c r="A2296" t="s">
        <v>730</v>
      </c>
      <c r="B2296">
        <v>1.802877775</v>
      </c>
    </row>
    <row r="2297" spans="1:2" hidden="1" outlineLevel="2" x14ac:dyDescent="0.25">
      <c r="A2297" t="s">
        <v>730</v>
      </c>
      <c r="B2297">
        <v>0.87199230000000005</v>
      </c>
    </row>
    <row r="2298" spans="1:2" hidden="1" outlineLevel="2" x14ac:dyDescent="0.25">
      <c r="A2298" t="s">
        <v>730</v>
      </c>
      <c r="B2298">
        <v>0.704516225</v>
      </c>
    </row>
    <row r="2299" spans="1:2" hidden="1" outlineLevel="2" x14ac:dyDescent="0.25">
      <c r="A2299" t="s">
        <v>730</v>
      </c>
      <c r="B2299">
        <v>0.39708547500000002</v>
      </c>
    </row>
    <row r="2300" spans="1:2" hidden="1" outlineLevel="2" x14ac:dyDescent="0.25">
      <c r="A2300" t="s">
        <v>730</v>
      </c>
      <c r="B2300">
        <v>0.40374592500000006</v>
      </c>
    </row>
    <row r="2301" spans="1:2" hidden="1" outlineLevel="2" x14ac:dyDescent="0.25">
      <c r="A2301" t="s">
        <v>730</v>
      </c>
      <c r="B2301">
        <v>1.2051924749999998</v>
      </c>
    </row>
    <row r="2302" spans="1:2" hidden="1" outlineLevel="2" x14ac:dyDescent="0.25">
      <c r="A2302" t="s">
        <v>730</v>
      </c>
      <c r="B2302">
        <v>0.43794687500000007</v>
      </c>
    </row>
    <row r="2303" spans="1:2" hidden="1" outlineLevel="2" x14ac:dyDescent="0.25">
      <c r="A2303" t="s">
        <v>730</v>
      </c>
      <c r="B2303">
        <v>0.85718972500000001</v>
      </c>
    </row>
    <row r="2304" spans="1:2" hidden="1" outlineLevel="2" x14ac:dyDescent="0.25">
      <c r="A2304" t="s">
        <v>730</v>
      </c>
      <c r="B2304">
        <v>0.62511815000000004</v>
      </c>
    </row>
    <row r="2305" spans="1:2" hidden="1" outlineLevel="2" x14ac:dyDescent="0.25">
      <c r="A2305" t="s">
        <v>730</v>
      </c>
      <c r="B2305">
        <v>0.55129600000000001</v>
      </c>
    </row>
    <row r="2306" spans="1:2" hidden="1" outlineLevel="2" x14ac:dyDescent="0.25">
      <c r="A2306" t="s">
        <v>730</v>
      </c>
      <c r="B2306">
        <v>0.45526977500000004</v>
      </c>
    </row>
    <row r="2307" spans="1:2" hidden="1" outlineLevel="2" x14ac:dyDescent="0.25">
      <c r="A2307" t="s">
        <v>730</v>
      </c>
      <c r="B2307">
        <v>0.94371057500000011</v>
      </c>
    </row>
    <row r="2308" spans="1:2" hidden="1" outlineLevel="2" x14ac:dyDescent="0.25">
      <c r="A2308" t="s">
        <v>730</v>
      </c>
      <c r="B2308">
        <v>0.55875677499999998</v>
      </c>
    </row>
    <row r="2309" spans="1:2" hidden="1" outlineLevel="2" x14ac:dyDescent="0.25">
      <c r="A2309" t="s">
        <v>730</v>
      </c>
      <c r="B2309">
        <v>0.89138277500000007</v>
      </c>
    </row>
    <row r="2310" spans="1:2" hidden="1" outlineLevel="2" x14ac:dyDescent="0.25">
      <c r="A2310" t="s">
        <v>730</v>
      </c>
      <c r="B2310">
        <v>1.2675013999999998</v>
      </c>
    </row>
    <row r="2311" spans="1:2" hidden="1" outlineLevel="2" x14ac:dyDescent="0.25">
      <c r="A2311" t="s">
        <v>730</v>
      </c>
      <c r="B2311">
        <v>0.66511927500000001</v>
      </c>
    </row>
    <row r="2312" spans="1:2" hidden="1" outlineLevel="2" x14ac:dyDescent="0.25">
      <c r="A2312" t="s">
        <v>730</v>
      </c>
      <c r="B2312">
        <v>1.6414190750000004</v>
      </c>
    </row>
    <row r="2313" spans="1:2" hidden="1" outlineLevel="2" x14ac:dyDescent="0.25">
      <c r="A2313" t="s">
        <v>730</v>
      </c>
      <c r="B2313">
        <v>0.58365265000000011</v>
      </c>
    </row>
    <row r="2314" spans="1:2" hidden="1" outlineLevel="2" x14ac:dyDescent="0.25">
      <c r="A2314" t="s">
        <v>730</v>
      </c>
      <c r="B2314">
        <v>0.692492675</v>
      </c>
    </row>
    <row r="2315" spans="1:2" hidden="1" outlineLevel="2" x14ac:dyDescent="0.25">
      <c r="A2315" t="s">
        <v>730</v>
      </c>
      <c r="B2315">
        <v>0.81731687500000016</v>
      </c>
    </row>
    <row r="2316" spans="1:2" hidden="1" outlineLevel="2" x14ac:dyDescent="0.25">
      <c r="A2316" t="s">
        <v>730</v>
      </c>
      <c r="B2316">
        <v>0.42850790000000005</v>
      </c>
    </row>
    <row r="2317" spans="1:2" hidden="1" outlineLevel="2" x14ac:dyDescent="0.25">
      <c r="A2317" t="s">
        <v>730</v>
      </c>
      <c r="B2317">
        <v>0.55124490000000004</v>
      </c>
    </row>
    <row r="2318" spans="1:2" hidden="1" outlineLevel="2" x14ac:dyDescent="0.25">
      <c r="A2318" t="s">
        <v>730</v>
      </c>
      <c r="B2318">
        <v>0.43746235</v>
      </c>
    </row>
    <row r="2319" spans="1:2" hidden="1" outlineLevel="2" x14ac:dyDescent="0.25">
      <c r="A2319" t="s">
        <v>730</v>
      </c>
      <c r="B2319">
        <v>0.55670330000000001</v>
      </c>
    </row>
    <row r="2320" spans="1:2" hidden="1" outlineLevel="2" x14ac:dyDescent="0.25">
      <c r="A2320" t="s">
        <v>730</v>
      </c>
      <c r="B2320">
        <v>0.685119225</v>
      </c>
    </row>
    <row r="2321" spans="1:2" hidden="1" outlineLevel="2" x14ac:dyDescent="0.25">
      <c r="A2321" t="s">
        <v>730</v>
      </c>
      <c r="B2321">
        <v>0.38881090000000007</v>
      </c>
    </row>
    <row r="2322" spans="1:2" hidden="1" outlineLevel="2" x14ac:dyDescent="0.25">
      <c r="A2322" t="s">
        <v>730</v>
      </c>
      <c r="B2322">
        <v>0.651244775</v>
      </c>
    </row>
    <row r="2323" spans="1:2" hidden="1" outlineLevel="2" x14ac:dyDescent="0.25">
      <c r="A2323" t="s">
        <v>730</v>
      </c>
      <c r="B2323">
        <v>0.63499620000000001</v>
      </c>
    </row>
    <row r="2324" spans="1:2" outlineLevel="1" collapsed="1" x14ac:dyDescent="0.25">
      <c r="A2324" s="3" t="s">
        <v>23824</v>
      </c>
      <c r="B2324">
        <f>SUBTOTAL(9,B2241:B2323)</f>
        <v>63.192805875000012</v>
      </c>
    </row>
    <row r="2325" spans="1:2" hidden="1" outlineLevel="2" x14ac:dyDescent="0.25">
      <c r="A2325" t="s">
        <v>8576</v>
      </c>
      <c r="B2325">
        <v>2.2398677</v>
      </c>
    </row>
    <row r="2326" spans="1:2" outlineLevel="1" collapsed="1" x14ac:dyDescent="0.25">
      <c r="A2326" s="3" t="s">
        <v>23825</v>
      </c>
      <c r="B2326">
        <f>SUBTOTAL(9,B2325:B2325)</f>
        <v>2.2398677</v>
      </c>
    </row>
    <row r="2327" spans="1:2" hidden="1" outlineLevel="2" x14ac:dyDescent="0.25">
      <c r="A2327" t="s">
        <v>13904</v>
      </c>
      <c r="B2327">
        <v>1.1187547500000001</v>
      </c>
    </row>
    <row r="2328" spans="1:2" outlineLevel="1" collapsed="1" x14ac:dyDescent="0.25">
      <c r="A2328" s="3" t="s">
        <v>23826</v>
      </c>
      <c r="B2328">
        <f>SUBTOTAL(9,B2327:B2327)</f>
        <v>1.1187547500000001</v>
      </c>
    </row>
    <row r="2329" spans="1:2" hidden="1" outlineLevel="2" x14ac:dyDescent="0.25">
      <c r="A2329" t="s">
        <v>9666</v>
      </c>
      <c r="B2329">
        <v>0.78972890000000007</v>
      </c>
    </row>
    <row r="2330" spans="1:2" outlineLevel="1" collapsed="1" x14ac:dyDescent="0.25">
      <c r="A2330" s="3" t="s">
        <v>23827</v>
      </c>
      <c r="B2330">
        <f>SUBTOTAL(9,B2329:B2329)</f>
        <v>0.78972890000000007</v>
      </c>
    </row>
    <row r="2331" spans="1:2" hidden="1" outlineLevel="2" x14ac:dyDescent="0.25">
      <c r="A2331" t="s">
        <v>3208</v>
      </c>
      <c r="B2331">
        <v>1.5659141000000003</v>
      </c>
    </row>
    <row r="2332" spans="1:2" outlineLevel="1" collapsed="1" x14ac:dyDescent="0.25">
      <c r="A2332" s="3" t="s">
        <v>23828</v>
      </c>
      <c r="B2332">
        <f>SUBTOTAL(9,B2331:B2331)</f>
        <v>1.5659141000000003</v>
      </c>
    </row>
    <row r="2333" spans="1:2" hidden="1" outlineLevel="2" x14ac:dyDescent="0.25">
      <c r="A2333" t="s">
        <v>911</v>
      </c>
      <c r="B2333">
        <v>1.8492622500000002</v>
      </c>
    </row>
    <row r="2334" spans="1:2" hidden="1" outlineLevel="2" x14ac:dyDescent="0.25">
      <c r="A2334" t="s">
        <v>911</v>
      </c>
      <c r="B2334">
        <v>0.38297092499999996</v>
      </c>
    </row>
    <row r="2335" spans="1:2" hidden="1" outlineLevel="2" x14ac:dyDescent="0.25">
      <c r="A2335" t="s">
        <v>911</v>
      </c>
      <c r="B2335">
        <v>1.2908888000000001</v>
      </c>
    </row>
    <row r="2336" spans="1:2" hidden="1" outlineLevel="2" x14ac:dyDescent="0.25">
      <c r="A2336" t="s">
        <v>911</v>
      </c>
      <c r="B2336">
        <v>1.7653296000000001</v>
      </c>
    </row>
    <row r="2337" spans="1:2" hidden="1" outlineLevel="2" x14ac:dyDescent="0.25">
      <c r="A2337" t="s">
        <v>911</v>
      </c>
      <c r="B2337">
        <v>0.9119796</v>
      </c>
    </row>
    <row r="2338" spans="1:2" outlineLevel="1" collapsed="1" x14ac:dyDescent="0.25">
      <c r="A2338" s="3" t="s">
        <v>23829</v>
      </c>
      <c r="B2338">
        <f>SUBTOTAL(9,B2333:B2337)</f>
        <v>6.2004311750000003</v>
      </c>
    </row>
    <row r="2339" spans="1:2" hidden="1" outlineLevel="2" x14ac:dyDescent="0.25">
      <c r="A2339" t="s">
        <v>540</v>
      </c>
      <c r="B2339">
        <v>1.172925625</v>
      </c>
    </row>
    <row r="2340" spans="1:2" outlineLevel="1" collapsed="1" x14ac:dyDescent="0.25">
      <c r="A2340" s="3" t="s">
        <v>23830</v>
      </c>
      <c r="B2340">
        <f>SUBTOTAL(9,B2339:B2339)</f>
        <v>1.172925625</v>
      </c>
    </row>
    <row r="2341" spans="1:2" hidden="1" outlineLevel="2" x14ac:dyDescent="0.25">
      <c r="A2341" t="s">
        <v>11708</v>
      </c>
      <c r="B2341">
        <v>-36.632473050000009</v>
      </c>
    </row>
    <row r="2342" spans="1:2" outlineLevel="1" collapsed="1" x14ac:dyDescent="0.25">
      <c r="A2342" s="3" t="s">
        <v>23831</v>
      </c>
      <c r="B2342">
        <f>SUBTOTAL(9,B2341:B2341)</f>
        <v>-36.632473050000009</v>
      </c>
    </row>
    <row r="2343" spans="1:2" hidden="1" outlineLevel="2" x14ac:dyDescent="0.25">
      <c r="A2343" t="s">
        <v>13082</v>
      </c>
      <c r="B2343">
        <v>1.4140739750000004</v>
      </c>
    </row>
    <row r="2344" spans="1:2" outlineLevel="1" collapsed="1" x14ac:dyDescent="0.25">
      <c r="A2344" s="3" t="s">
        <v>23832</v>
      </c>
      <c r="B2344">
        <f>SUBTOTAL(9,B2343:B2343)</f>
        <v>1.4140739750000004</v>
      </c>
    </row>
    <row r="2345" spans="1:2" hidden="1" outlineLevel="2" x14ac:dyDescent="0.25">
      <c r="A2345" t="s">
        <v>9571</v>
      </c>
      <c r="B2345">
        <v>1.8138725499999999</v>
      </c>
    </row>
    <row r="2346" spans="1:2" outlineLevel="1" collapsed="1" x14ac:dyDescent="0.25">
      <c r="A2346" s="3" t="s">
        <v>23833</v>
      </c>
      <c r="B2346">
        <f>SUBTOTAL(9,B2345:B2345)</f>
        <v>1.8138725499999999</v>
      </c>
    </row>
    <row r="2347" spans="1:2" hidden="1" outlineLevel="2" x14ac:dyDescent="0.25">
      <c r="A2347" t="s">
        <v>10815</v>
      </c>
      <c r="B2347">
        <v>1.4512726</v>
      </c>
    </row>
    <row r="2348" spans="1:2" hidden="1" outlineLevel="2" x14ac:dyDescent="0.25">
      <c r="A2348" t="s">
        <v>10815</v>
      </c>
      <c r="B2348">
        <v>0.65178452500000006</v>
      </c>
    </row>
    <row r="2349" spans="1:2" hidden="1" outlineLevel="2" x14ac:dyDescent="0.25">
      <c r="A2349" t="s">
        <v>10815</v>
      </c>
      <c r="B2349">
        <v>1.0250731749999999</v>
      </c>
    </row>
    <row r="2350" spans="1:2" outlineLevel="1" collapsed="1" x14ac:dyDescent="0.25">
      <c r="A2350" s="3" t="s">
        <v>23834</v>
      </c>
      <c r="B2350">
        <f>SUBTOTAL(9,B2347:B2349)</f>
        <v>3.1281303000000005</v>
      </c>
    </row>
    <row r="2351" spans="1:2" hidden="1" outlineLevel="2" x14ac:dyDescent="0.25">
      <c r="A2351" t="s">
        <v>636</v>
      </c>
      <c r="B2351">
        <v>1.2926625</v>
      </c>
    </row>
    <row r="2352" spans="1:2" hidden="1" outlineLevel="2" x14ac:dyDescent="0.25">
      <c r="A2352" t="s">
        <v>636</v>
      </c>
      <c r="B2352">
        <v>0.77017845000000007</v>
      </c>
    </row>
    <row r="2353" spans="1:2" hidden="1" outlineLevel="2" x14ac:dyDescent="0.25">
      <c r="A2353" t="s">
        <v>636</v>
      </c>
      <c r="B2353">
        <v>0.87699947499999997</v>
      </c>
    </row>
    <row r="2354" spans="1:2" hidden="1" outlineLevel="2" x14ac:dyDescent="0.25">
      <c r="A2354" t="s">
        <v>636</v>
      </c>
      <c r="B2354">
        <v>2.7348597750000008</v>
      </c>
    </row>
    <row r="2355" spans="1:2" hidden="1" outlineLevel="2" x14ac:dyDescent="0.25">
      <c r="A2355" t="s">
        <v>636</v>
      </c>
      <c r="B2355">
        <v>1.8798050750000002</v>
      </c>
    </row>
    <row r="2356" spans="1:2" hidden="1" outlineLevel="2" x14ac:dyDescent="0.25">
      <c r="A2356" t="s">
        <v>636</v>
      </c>
      <c r="B2356">
        <v>2.2156412249999997</v>
      </c>
    </row>
    <row r="2357" spans="1:2" hidden="1" outlineLevel="2" x14ac:dyDescent="0.25">
      <c r="A2357" t="s">
        <v>636</v>
      </c>
      <c r="B2357">
        <v>2.9102182750000001</v>
      </c>
    </row>
    <row r="2358" spans="1:2" hidden="1" outlineLevel="2" x14ac:dyDescent="0.25">
      <c r="A2358" t="s">
        <v>636</v>
      </c>
      <c r="B2358">
        <v>1.910954775</v>
      </c>
    </row>
    <row r="2359" spans="1:2" outlineLevel="1" collapsed="1" x14ac:dyDescent="0.25">
      <c r="A2359" s="3" t="s">
        <v>23835</v>
      </c>
      <c r="B2359">
        <f>SUBTOTAL(9,B2351:B2358)</f>
        <v>14.59131955</v>
      </c>
    </row>
    <row r="2360" spans="1:2" hidden="1" outlineLevel="2" x14ac:dyDescent="0.25">
      <c r="A2360" t="s">
        <v>3828</v>
      </c>
      <c r="B2360">
        <v>9.5598100000000005E-2</v>
      </c>
    </row>
    <row r="2361" spans="1:2" outlineLevel="1" collapsed="1" x14ac:dyDescent="0.25">
      <c r="A2361" s="3" t="s">
        <v>23836</v>
      </c>
      <c r="B2361">
        <f>SUBTOTAL(9,B2360:B2360)</f>
        <v>9.5598100000000005E-2</v>
      </c>
    </row>
    <row r="2362" spans="1:2" hidden="1" outlineLevel="2" x14ac:dyDescent="0.25">
      <c r="A2362" t="s">
        <v>8540</v>
      </c>
      <c r="B2362">
        <v>0.97185627500000005</v>
      </c>
    </row>
    <row r="2363" spans="1:2" outlineLevel="1" collapsed="1" x14ac:dyDescent="0.25">
      <c r="A2363" s="3" t="s">
        <v>23837</v>
      </c>
      <c r="B2363">
        <f>SUBTOTAL(9,B2362:B2362)</f>
        <v>0.97185627500000005</v>
      </c>
    </row>
    <row r="2364" spans="1:2" hidden="1" outlineLevel="2" x14ac:dyDescent="0.25">
      <c r="A2364" t="s">
        <v>1372</v>
      </c>
      <c r="B2364">
        <v>1.5601186</v>
      </c>
    </row>
    <row r="2365" spans="1:2" hidden="1" outlineLevel="2" x14ac:dyDescent="0.25">
      <c r="A2365" t="s">
        <v>1372</v>
      </c>
      <c r="B2365">
        <v>1.9356872000000001</v>
      </c>
    </row>
    <row r="2366" spans="1:2" hidden="1" outlineLevel="2" x14ac:dyDescent="0.25">
      <c r="A2366" t="s">
        <v>1372</v>
      </c>
      <c r="B2366">
        <v>1.3483153000000001</v>
      </c>
    </row>
    <row r="2367" spans="1:2" hidden="1" outlineLevel="2" x14ac:dyDescent="0.25">
      <c r="A2367" t="s">
        <v>1372</v>
      </c>
      <c r="B2367">
        <v>0.9755142750000001</v>
      </c>
    </row>
    <row r="2368" spans="1:2" hidden="1" outlineLevel="2" x14ac:dyDescent="0.25">
      <c r="A2368" t="s">
        <v>1372</v>
      </c>
      <c r="B2368">
        <v>1.98683235</v>
      </c>
    </row>
    <row r="2369" spans="1:2" hidden="1" outlineLevel="2" x14ac:dyDescent="0.25">
      <c r="A2369" t="s">
        <v>1372</v>
      </c>
      <c r="B2369">
        <v>0.78361410000000009</v>
      </c>
    </row>
    <row r="2370" spans="1:2" hidden="1" outlineLevel="2" x14ac:dyDescent="0.25">
      <c r="A2370" t="s">
        <v>1372</v>
      </c>
      <c r="B2370">
        <v>1.8985465750000003</v>
      </c>
    </row>
    <row r="2371" spans="1:2" hidden="1" outlineLevel="2" x14ac:dyDescent="0.25">
      <c r="A2371" t="s">
        <v>1372</v>
      </c>
      <c r="B2371">
        <v>1.9530745</v>
      </c>
    </row>
    <row r="2372" spans="1:2" hidden="1" outlineLevel="2" x14ac:dyDescent="0.25">
      <c r="A2372" t="s">
        <v>1372</v>
      </c>
      <c r="B2372">
        <v>3.5171265250000001</v>
      </c>
    </row>
    <row r="2373" spans="1:2" hidden="1" outlineLevel="2" x14ac:dyDescent="0.25">
      <c r="A2373" t="s">
        <v>1372</v>
      </c>
      <c r="B2373">
        <v>1.9253005999999999</v>
      </c>
    </row>
    <row r="2374" spans="1:2" hidden="1" outlineLevel="2" x14ac:dyDescent="0.25">
      <c r="A2374" t="s">
        <v>1372</v>
      </c>
      <c r="B2374">
        <v>2.0761655000000001</v>
      </c>
    </row>
    <row r="2375" spans="1:2" hidden="1" outlineLevel="2" x14ac:dyDescent="0.25">
      <c r="A2375" t="s">
        <v>1372</v>
      </c>
      <c r="B2375">
        <v>1.762040225</v>
      </c>
    </row>
    <row r="2376" spans="1:2" outlineLevel="1" collapsed="1" x14ac:dyDescent="0.25">
      <c r="A2376" s="3" t="s">
        <v>23838</v>
      </c>
      <c r="B2376">
        <f>SUBTOTAL(9,B2364:B2375)</f>
        <v>21.722335749999999</v>
      </c>
    </row>
    <row r="2377" spans="1:2" hidden="1" outlineLevel="2" x14ac:dyDescent="0.25">
      <c r="A2377" t="s">
        <v>506</v>
      </c>
      <c r="B2377">
        <v>1.774299125</v>
      </c>
    </row>
    <row r="2378" spans="1:2" hidden="1" outlineLevel="2" x14ac:dyDescent="0.25">
      <c r="A2378" t="s">
        <v>506</v>
      </c>
      <c r="B2378">
        <v>1.5696601500000003</v>
      </c>
    </row>
    <row r="2379" spans="1:2" outlineLevel="1" collapsed="1" x14ac:dyDescent="0.25">
      <c r="A2379" s="3" t="s">
        <v>23839</v>
      </c>
      <c r="B2379">
        <f>SUBTOTAL(9,B2377:B2378)</f>
        <v>3.3439592750000005</v>
      </c>
    </row>
    <row r="2380" spans="1:2" hidden="1" outlineLevel="2" x14ac:dyDescent="0.25">
      <c r="A2380" t="s">
        <v>170</v>
      </c>
      <c r="B2380">
        <v>0.21053882500000007</v>
      </c>
    </row>
    <row r="2381" spans="1:2" outlineLevel="1" collapsed="1" x14ac:dyDescent="0.25">
      <c r="A2381" s="3" t="s">
        <v>23840</v>
      </c>
      <c r="B2381">
        <f>SUBTOTAL(9,B2380:B2380)</f>
        <v>0.21053882500000007</v>
      </c>
    </row>
    <row r="2382" spans="1:2" hidden="1" outlineLevel="2" x14ac:dyDescent="0.25">
      <c r="A2382" t="s">
        <v>5049</v>
      </c>
      <c r="B2382">
        <v>0.41024062500000008</v>
      </c>
    </row>
    <row r="2383" spans="1:2" outlineLevel="1" collapsed="1" x14ac:dyDescent="0.25">
      <c r="A2383" s="3" t="s">
        <v>23841</v>
      </c>
      <c r="B2383">
        <f>SUBTOTAL(9,B2382:B2382)</f>
        <v>0.41024062500000008</v>
      </c>
    </row>
    <row r="2384" spans="1:2" hidden="1" outlineLevel="2" x14ac:dyDescent="0.25">
      <c r="A2384" t="s">
        <v>13953</v>
      </c>
      <c r="B2384">
        <v>-123.8044848</v>
      </c>
    </row>
    <row r="2385" spans="1:2" outlineLevel="1" collapsed="1" x14ac:dyDescent="0.25">
      <c r="A2385" s="3" t="s">
        <v>23842</v>
      </c>
      <c r="B2385">
        <f>SUBTOTAL(9,B2384:B2384)</f>
        <v>-123.8044848</v>
      </c>
    </row>
    <row r="2386" spans="1:2" hidden="1" outlineLevel="2" x14ac:dyDescent="0.25">
      <c r="A2386" t="s">
        <v>12668</v>
      </c>
      <c r="B2386">
        <v>-116.90722942500001</v>
      </c>
    </row>
    <row r="2387" spans="1:2" outlineLevel="1" collapsed="1" x14ac:dyDescent="0.25">
      <c r="A2387" s="3" t="s">
        <v>23843</v>
      </c>
      <c r="B2387">
        <f>SUBTOTAL(9,B2386:B2386)</f>
        <v>-116.90722942500001</v>
      </c>
    </row>
    <row r="2388" spans="1:2" hidden="1" outlineLevel="2" x14ac:dyDescent="0.25">
      <c r="A2388" t="s">
        <v>1209</v>
      </c>
      <c r="B2388">
        <v>0.73894320000000002</v>
      </c>
    </row>
    <row r="2389" spans="1:2" outlineLevel="1" collapsed="1" x14ac:dyDescent="0.25">
      <c r="A2389" s="3" t="s">
        <v>23844</v>
      </c>
      <c r="B2389">
        <f>SUBTOTAL(9,B2388:B2388)</f>
        <v>0.73894320000000002</v>
      </c>
    </row>
    <row r="2390" spans="1:2" hidden="1" outlineLevel="2" x14ac:dyDescent="0.25">
      <c r="A2390" t="s">
        <v>10204</v>
      </c>
      <c r="B2390">
        <v>2.4038230499999997</v>
      </c>
    </row>
    <row r="2391" spans="1:2" hidden="1" outlineLevel="2" x14ac:dyDescent="0.25">
      <c r="A2391" t="s">
        <v>10204</v>
      </c>
      <c r="B2391">
        <v>2.0697163750000001</v>
      </c>
    </row>
    <row r="2392" spans="1:2" hidden="1" outlineLevel="2" x14ac:dyDescent="0.25">
      <c r="A2392" t="s">
        <v>10204</v>
      </c>
      <c r="B2392">
        <v>1.5040640750000001</v>
      </c>
    </row>
    <row r="2393" spans="1:2" hidden="1" outlineLevel="2" x14ac:dyDescent="0.25">
      <c r="A2393" t="s">
        <v>10204</v>
      </c>
      <c r="B2393">
        <v>1.8810588250000002</v>
      </c>
    </row>
    <row r="2394" spans="1:2" outlineLevel="1" collapsed="1" x14ac:dyDescent="0.25">
      <c r="A2394" s="3" t="s">
        <v>23845</v>
      </c>
      <c r="B2394">
        <f>SUBTOTAL(9,B2390:B2393)</f>
        <v>7.8586623250000009</v>
      </c>
    </row>
    <row r="2395" spans="1:2" hidden="1" outlineLevel="2" x14ac:dyDescent="0.25">
      <c r="A2395" t="s">
        <v>20118</v>
      </c>
      <c r="B2395">
        <v>1.4506520250000001</v>
      </c>
    </row>
    <row r="2396" spans="1:2" outlineLevel="1" collapsed="1" x14ac:dyDescent="0.25">
      <c r="A2396" s="3" t="s">
        <v>23846</v>
      </c>
      <c r="B2396">
        <f>SUBTOTAL(9,B2395:B2395)</f>
        <v>1.4506520250000001</v>
      </c>
    </row>
    <row r="2397" spans="1:2" hidden="1" outlineLevel="2" x14ac:dyDescent="0.25">
      <c r="A2397" t="s">
        <v>20624</v>
      </c>
      <c r="B2397">
        <v>2.49496845</v>
      </c>
    </row>
    <row r="2398" spans="1:2" outlineLevel="1" collapsed="1" x14ac:dyDescent="0.25">
      <c r="A2398" s="3" t="s">
        <v>23847</v>
      </c>
      <c r="B2398">
        <f>SUBTOTAL(9,B2397:B2397)</f>
        <v>2.49496845</v>
      </c>
    </row>
    <row r="2399" spans="1:2" hidden="1" outlineLevel="2" x14ac:dyDescent="0.25">
      <c r="A2399" t="s">
        <v>15476</v>
      </c>
      <c r="B2399">
        <v>0.44105915000000007</v>
      </c>
    </row>
    <row r="2400" spans="1:2" outlineLevel="1" collapsed="1" x14ac:dyDescent="0.25">
      <c r="A2400" s="3" t="s">
        <v>23848</v>
      </c>
      <c r="B2400">
        <f>SUBTOTAL(9,B2399:B2399)</f>
        <v>0.44105915000000007</v>
      </c>
    </row>
    <row r="2401" spans="1:2" hidden="1" outlineLevel="2" x14ac:dyDescent="0.25">
      <c r="A2401" t="s">
        <v>5013</v>
      </c>
      <c r="B2401">
        <v>2.0644752500000001</v>
      </c>
    </row>
    <row r="2402" spans="1:2" hidden="1" outlineLevel="2" x14ac:dyDescent="0.25">
      <c r="A2402" t="s">
        <v>5013</v>
      </c>
      <c r="B2402">
        <v>1.0803544</v>
      </c>
    </row>
    <row r="2403" spans="1:2" hidden="1" outlineLevel="2" x14ac:dyDescent="0.25">
      <c r="A2403" t="s">
        <v>5013</v>
      </c>
      <c r="B2403">
        <v>1.3188784249999999</v>
      </c>
    </row>
    <row r="2404" spans="1:2" outlineLevel="1" collapsed="1" x14ac:dyDescent="0.25">
      <c r="A2404" s="3" t="s">
        <v>23849</v>
      </c>
      <c r="B2404">
        <f>SUBTOTAL(9,B2401:B2403)</f>
        <v>4.4637080749999996</v>
      </c>
    </row>
    <row r="2405" spans="1:2" hidden="1" outlineLevel="2" x14ac:dyDescent="0.25">
      <c r="A2405" t="s">
        <v>1630</v>
      </c>
      <c r="B2405">
        <v>3.2788463750000001</v>
      </c>
    </row>
    <row r="2406" spans="1:2" hidden="1" outlineLevel="2" x14ac:dyDescent="0.25">
      <c r="A2406" t="s">
        <v>1630</v>
      </c>
      <c r="B2406">
        <v>3.2264906000000009</v>
      </c>
    </row>
    <row r="2407" spans="1:2" hidden="1" outlineLevel="2" x14ac:dyDescent="0.25">
      <c r="A2407" t="s">
        <v>1630</v>
      </c>
      <c r="B2407">
        <v>2.5579368750000002</v>
      </c>
    </row>
    <row r="2408" spans="1:2" hidden="1" outlineLevel="2" x14ac:dyDescent="0.25">
      <c r="A2408" t="s">
        <v>1630</v>
      </c>
      <c r="B2408">
        <v>4.5484751500000007</v>
      </c>
    </row>
    <row r="2409" spans="1:2" hidden="1" outlineLevel="2" x14ac:dyDescent="0.25">
      <c r="A2409" t="s">
        <v>1630</v>
      </c>
      <c r="B2409">
        <v>1.459275125</v>
      </c>
    </row>
    <row r="2410" spans="1:2" outlineLevel="1" collapsed="1" x14ac:dyDescent="0.25">
      <c r="A2410" s="3" t="s">
        <v>23850</v>
      </c>
      <c r="B2410">
        <f>SUBTOTAL(9,B2405:B2409)</f>
        <v>15.071024125000003</v>
      </c>
    </row>
    <row r="2411" spans="1:2" hidden="1" outlineLevel="2" x14ac:dyDescent="0.25">
      <c r="A2411" t="s">
        <v>881</v>
      </c>
      <c r="B2411">
        <v>1.8166631750000002</v>
      </c>
    </row>
    <row r="2412" spans="1:2" hidden="1" outlineLevel="2" x14ac:dyDescent="0.25">
      <c r="A2412" t="s">
        <v>881</v>
      </c>
      <c r="B2412">
        <v>2.29022675</v>
      </c>
    </row>
    <row r="2413" spans="1:2" hidden="1" outlineLevel="2" x14ac:dyDescent="0.25">
      <c r="A2413" t="s">
        <v>881</v>
      </c>
      <c r="B2413">
        <v>1.4942565999999999</v>
      </c>
    </row>
    <row r="2414" spans="1:2" hidden="1" outlineLevel="2" x14ac:dyDescent="0.25">
      <c r="A2414" t="s">
        <v>881</v>
      </c>
      <c r="B2414">
        <v>1.2305058500000001</v>
      </c>
    </row>
    <row r="2415" spans="1:2" hidden="1" outlineLevel="2" x14ac:dyDescent="0.25">
      <c r="A2415" t="s">
        <v>881</v>
      </c>
      <c r="B2415">
        <v>1.6304530500000003</v>
      </c>
    </row>
    <row r="2416" spans="1:2" hidden="1" outlineLevel="2" x14ac:dyDescent="0.25">
      <c r="A2416" t="s">
        <v>881</v>
      </c>
      <c r="B2416">
        <v>3.3500336500000003</v>
      </c>
    </row>
    <row r="2417" spans="1:2" hidden="1" outlineLevel="2" x14ac:dyDescent="0.25">
      <c r="A2417" t="s">
        <v>881</v>
      </c>
      <c r="B2417">
        <v>1.2016559999999998</v>
      </c>
    </row>
    <row r="2418" spans="1:2" hidden="1" outlineLevel="2" x14ac:dyDescent="0.25">
      <c r="A2418" t="s">
        <v>881</v>
      </c>
      <c r="B2418">
        <v>1.2954939250000002</v>
      </c>
    </row>
    <row r="2419" spans="1:2" hidden="1" outlineLevel="2" x14ac:dyDescent="0.25">
      <c r="A2419" t="s">
        <v>881</v>
      </c>
      <c r="B2419">
        <v>1.242598375</v>
      </c>
    </row>
    <row r="2420" spans="1:2" hidden="1" outlineLevel="2" x14ac:dyDescent="0.25">
      <c r="A2420" t="s">
        <v>881</v>
      </c>
      <c r="B2420">
        <v>1.9109448750000002</v>
      </c>
    </row>
    <row r="2421" spans="1:2" hidden="1" outlineLevel="2" x14ac:dyDescent="0.25">
      <c r="A2421" t="s">
        <v>881</v>
      </c>
      <c r="B2421">
        <v>2.2692566000000003</v>
      </c>
    </row>
    <row r="2422" spans="1:2" hidden="1" outlineLevel="2" x14ac:dyDescent="0.25">
      <c r="A2422" t="s">
        <v>881</v>
      </c>
      <c r="B2422">
        <v>3.2431592250000003</v>
      </c>
    </row>
    <row r="2423" spans="1:2" hidden="1" outlineLevel="2" x14ac:dyDescent="0.25">
      <c r="A2423" t="s">
        <v>881</v>
      </c>
      <c r="B2423">
        <v>1.7971884</v>
      </c>
    </row>
    <row r="2424" spans="1:2" hidden="1" outlineLevel="2" x14ac:dyDescent="0.25">
      <c r="A2424" t="s">
        <v>881</v>
      </c>
      <c r="B2424">
        <v>0.80803475000000002</v>
      </c>
    </row>
    <row r="2425" spans="1:2" hidden="1" outlineLevel="2" x14ac:dyDescent="0.25">
      <c r="A2425" t="s">
        <v>881</v>
      </c>
      <c r="B2425">
        <v>3.8496956000000004</v>
      </c>
    </row>
    <row r="2426" spans="1:2" hidden="1" outlineLevel="2" x14ac:dyDescent="0.25">
      <c r="A2426" t="s">
        <v>881</v>
      </c>
      <c r="B2426">
        <v>0.73005552500000004</v>
      </c>
    </row>
    <row r="2427" spans="1:2" hidden="1" outlineLevel="2" x14ac:dyDescent="0.25">
      <c r="A2427" t="s">
        <v>881</v>
      </c>
      <c r="B2427">
        <v>2.0360195249999999</v>
      </c>
    </row>
    <row r="2428" spans="1:2" hidden="1" outlineLevel="2" x14ac:dyDescent="0.25">
      <c r="A2428" t="s">
        <v>881</v>
      </c>
      <c r="B2428">
        <v>2.6758556249999996</v>
      </c>
    </row>
    <row r="2429" spans="1:2" hidden="1" outlineLevel="2" x14ac:dyDescent="0.25">
      <c r="A2429" t="s">
        <v>881</v>
      </c>
      <c r="B2429">
        <v>2.3383091250000003</v>
      </c>
    </row>
    <row r="2430" spans="1:2" hidden="1" outlineLevel="2" x14ac:dyDescent="0.25">
      <c r="A2430" t="s">
        <v>881</v>
      </c>
      <c r="B2430">
        <v>2.8872709500000004</v>
      </c>
    </row>
    <row r="2431" spans="1:2" hidden="1" outlineLevel="2" x14ac:dyDescent="0.25">
      <c r="A2431" t="s">
        <v>881</v>
      </c>
      <c r="B2431">
        <v>1.6065845499999998</v>
      </c>
    </row>
    <row r="2432" spans="1:2" hidden="1" outlineLevel="2" x14ac:dyDescent="0.25">
      <c r="A2432" t="s">
        <v>881</v>
      </c>
      <c r="B2432">
        <v>1.0383300499999999</v>
      </c>
    </row>
    <row r="2433" spans="1:2" hidden="1" outlineLevel="2" x14ac:dyDescent="0.25">
      <c r="A2433" t="s">
        <v>881</v>
      </c>
      <c r="B2433">
        <v>1.0811876</v>
      </c>
    </row>
    <row r="2434" spans="1:2" hidden="1" outlineLevel="2" x14ac:dyDescent="0.25">
      <c r="A2434" t="s">
        <v>881</v>
      </c>
      <c r="B2434">
        <v>0.56069210000000003</v>
      </c>
    </row>
    <row r="2435" spans="1:2" hidden="1" outlineLevel="2" x14ac:dyDescent="0.25">
      <c r="A2435" t="s">
        <v>881</v>
      </c>
      <c r="B2435">
        <v>0.89036542500000004</v>
      </c>
    </row>
    <row r="2436" spans="1:2" outlineLevel="1" collapsed="1" x14ac:dyDescent="0.25">
      <c r="A2436" s="3" t="s">
        <v>23851</v>
      </c>
      <c r="B2436">
        <f>SUBTOTAL(9,B2411:B2435)</f>
        <v>45.274837300000002</v>
      </c>
    </row>
    <row r="2437" spans="1:2" hidden="1" outlineLevel="2" x14ac:dyDescent="0.25">
      <c r="A2437" t="s">
        <v>3487</v>
      </c>
      <c r="B2437">
        <v>1.154433225</v>
      </c>
    </row>
    <row r="2438" spans="1:2" hidden="1" outlineLevel="2" x14ac:dyDescent="0.25">
      <c r="A2438" t="s">
        <v>3487</v>
      </c>
      <c r="B2438">
        <v>0.72613205000000003</v>
      </c>
    </row>
    <row r="2439" spans="1:2" hidden="1" outlineLevel="2" x14ac:dyDescent="0.25">
      <c r="A2439" t="s">
        <v>3487</v>
      </c>
      <c r="B2439">
        <v>1.9611399250000001</v>
      </c>
    </row>
    <row r="2440" spans="1:2" hidden="1" outlineLevel="2" x14ac:dyDescent="0.25">
      <c r="A2440" t="s">
        <v>3487</v>
      </c>
      <c r="B2440">
        <v>2.4915158250000005</v>
      </c>
    </row>
    <row r="2441" spans="1:2" hidden="1" outlineLevel="2" x14ac:dyDescent="0.25">
      <c r="A2441" t="s">
        <v>3487</v>
      </c>
      <c r="B2441">
        <v>1.1225967000000001</v>
      </c>
    </row>
    <row r="2442" spans="1:2" hidden="1" outlineLevel="2" x14ac:dyDescent="0.25">
      <c r="A2442" t="s">
        <v>3487</v>
      </c>
      <c r="B2442">
        <v>2.2645333999999999</v>
      </c>
    </row>
    <row r="2443" spans="1:2" hidden="1" outlineLevel="2" x14ac:dyDescent="0.25">
      <c r="A2443" t="s">
        <v>3487</v>
      </c>
      <c r="B2443">
        <v>1.5271738250000002</v>
      </c>
    </row>
    <row r="2444" spans="1:2" hidden="1" outlineLevel="2" x14ac:dyDescent="0.25">
      <c r="A2444" t="s">
        <v>3487</v>
      </c>
      <c r="B2444">
        <v>0.65925014999999998</v>
      </c>
    </row>
    <row r="2445" spans="1:2" hidden="1" outlineLevel="2" x14ac:dyDescent="0.25">
      <c r="A2445" t="s">
        <v>3487</v>
      </c>
      <c r="B2445">
        <v>2.1827749999999999</v>
      </c>
    </row>
    <row r="2446" spans="1:2" outlineLevel="1" collapsed="1" x14ac:dyDescent="0.25">
      <c r="A2446" s="3" t="s">
        <v>23852</v>
      </c>
      <c r="B2446">
        <f>SUBTOTAL(9,B2437:B2445)</f>
        <v>14.0895501</v>
      </c>
    </row>
    <row r="2447" spans="1:2" hidden="1" outlineLevel="2" x14ac:dyDescent="0.25">
      <c r="A2447" t="s">
        <v>7240</v>
      </c>
      <c r="B2447">
        <v>1.5676642250000001</v>
      </c>
    </row>
    <row r="2448" spans="1:2" hidden="1" outlineLevel="2" x14ac:dyDescent="0.25">
      <c r="A2448" t="s">
        <v>7240</v>
      </c>
      <c r="B2448">
        <v>4.2997162249999992</v>
      </c>
    </row>
    <row r="2449" spans="1:2" hidden="1" outlineLevel="2" x14ac:dyDescent="0.25">
      <c r="A2449" t="s">
        <v>7240</v>
      </c>
      <c r="B2449">
        <v>2.0523977250000001</v>
      </c>
    </row>
    <row r="2450" spans="1:2" outlineLevel="1" collapsed="1" x14ac:dyDescent="0.25">
      <c r="A2450" s="3" t="s">
        <v>23853</v>
      </c>
      <c r="B2450">
        <f>SUBTOTAL(9,B2447:B2449)</f>
        <v>7.9197781749999994</v>
      </c>
    </row>
    <row r="2451" spans="1:2" hidden="1" outlineLevel="2" x14ac:dyDescent="0.25">
      <c r="A2451" t="s">
        <v>14262</v>
      </c>
      <c r="B2451">
        <v>-11.101504200000001</v>
      </c>
    </row>
    <row r="2452" spans="1:2" outlineLevel="1" collapsed="1" x14ac:dyDescent="0.25">
      <c r="A2452" s="3" t="s">
        <v>23854</v>
      </c>
      <c r="B2452">
        <f>SUBTOTAL(9,B2451:B2451)</f>
        <v>-11.101504200000001</v>
      </c>
    </row>
    <row r="2453" spans="1:2" hidden="1" outlineLevel="2" x14ac:dyDescent="0.25">
      <c r="A2453" t="s">
        <v>6333</v>
      </c>
      <c r="B2453">
        <v>0.99536772500000015</v>
      </c>
    </row>
    <row r="2454" spans="1:2" outlineLevel="1" collapsed="1" x14ac:dyDescent="0.25">
      <c r="A2454" s="3" t="s">
        <v>23855</v>
      </c>
      <c r="B2454">
        <f>SUBTOTAL(9,B2453:B2453)</f>
        <v>0.99536772500000015</v>
      </c>
    </row>
    <row r="2455" spans="1:2" hidden="1" outlineLevel="2" x14ac:dyDescent="0.25">
      <c r="A2455" t="s">
        <v>17975</v>
      </c>
      <c r="B2455">
        <v>1.484207775</v>
      </c>
    </row>
    <row r="2456" spans="1:2" outlineLevel="1" collapsed="1" x14ac:dyDescent="0.25">
      <c r="A2456" s="3" t="s">
        <v>23856</v>
      </c>
      <c r="B2456">
        <f>SUBTOTAL(9,B2455:B2455)</f>
        <v>1.484207775</v>
      </c>
    </row>
    <row r="2457" spans="1:2" hidden="1" outlineLevel="2" x14ac:dyDescent="0.25">
      <c r="A2457" t="s">
        <v>10502</v>
      </c>
      <c r="B2457">
        <v>9.5279501000000018</v>
      </c>
    </row>
    <row r="2458" spans="1:2" outlineLevel="1" collapsed="1" x14ac:dyDescent="0.25">
      <c r="A2458" s="3" t="s">
        <v>23857</v>
      </c>
      <c r="B2458">
        <f>SUBTOTAL(9,B2457:B2457)</f>
        <v>9.5279501000000018</v>
      </c>
    </row>
    <row r="2459" spans="1:2" hidden="1" outlineLevel="2" x14ac:dyDescent="0.25">
      <c r="A2459" t="s">
        <v>3730</v>
      </c>
      <c r="B2459">
        <v>1.4263727500000001</v>
      </c>
    </row>
    <row r="2460" spans="1:2" outlineLevel="1" collapsed="1" x14ac:dyDescent="0.25">
      <c r="A2460" s="3" t="s">
        <v>23858</v>
      </c>
      <c r="B2460">
        <f>SUBTOTAL(9,B2459:B2459)</f>
        <v>1.4263727500000001</v>
      </c>
    </row>
    <row r="2461" spans="1:2" hidden="1" outlineLevel="2" x14ac:dyDescent="0.25">
      <c r="A2461" t="s">
        <v>14266</v>
      </c>
      <c r="B2461">
        <v>1.9790144749999996</v>
      </c>
    </row>
    <row r="2462" spans="1:2" hidden="1" outlineLevel="2" x14ac:dyDescent="0.25">
      <c r="A2462" t="s">
        <v>14266</v>
      </c>
      <c r="B2462">
        <v>3.8816807</v>
      </c>
    </row>
    <row r="2463" spans="1:2" hidden="1" outlineLevel="2" x14ac:dyDescent="0.25">
      <c r="A2463" t="s">
        <v>14266</v>
      </c>
      <c r="B2463">
        <v>2.7212318</v>
      </c>
    </row>
    <row r="2464" spans="1:2" hidden="1" outlineLevel="2" x14ac:dyDescent="0.25">
      <c r="A2464" t="s">
        <v>14266</v>
      </c>
      <c r="B2464">
        <v>1.3266157500000002</v>
      </c>
    </row>
    <row r="2465" spans="1:2" outlineLevel="1" collapsed="1" x14ac:dyDescent="0.25">
      <c r="A2465" s="3" t="s">
        <v>23859</v>
      </c>
      <c r="B2465">
        <f>SUBTOTAL(9,B2461:B2464)</f>
        <v>9.9085427250000002</v>
      </c>
    </row>
    <row r="2466" spans="1:2" hidden="1" outlineLevel="2" x14ac:dyDescent="0.25">
      <c r="A2466" t="s">
        <v>6955</v>
      </c>
      <c r="B2466">
        <v>1.7977305250000002</v>
      </c>
    </row>
    <row r="2467" spans="1:2" hidden="1" outlineLevel="2" x14ac:dyDescent="0.25">
      <c r="A2467" t="s">
        <v>6955</v>
      </c>
      <c r="B2467">
        <v>1.5620461749999999</v>
      </c>
    </row>
    <row r="2468" spans="1:2" hidden="1" outlineLevel="2" x14ac:dyDescent="0.25">
      <c r="A2468" t="s">
        <v>6955</v>
      </c>
      <c r="B2468">
        <v>0.78249260000000009</v>
      </c>
    </row>
    <row r="2469" spans="1:2" outlineLevel="1" collapsed="1" x14ac:dyDescent="0.25">
      <c r="A2469" s="3" t="s">
        <v>23860</v>
      </c>
      <c r="B2469">
        <f>SUBTOTAL(9,B2466:B2468)</f>
        <v>4.1422693000000006</v>
      </c>
    </row>
    <row r="2470" spans="1:2" hidden="1" outlineLevel="2" x14ac:dyDescent="0.25">
      <c r="A2470" t="s">
        <v>3033</v>
      </c>
      <c r="B2470">
        <v>2.8289273750000006</v>
      </c>
    </row>
    <row r="2471" spans="1:2" outlineLevel="1" collapsed="1" x14ac:dyDescent="0.25">
      <c r="A2471" s="3" t="s">
        <v>23861</v>
      </c>
      <c r="B2471">
        <f>SUBTOTAL(9,B2470:B2470)</f>
        <v>2.8289273750000006</v>
      </c>
    </row>
    <row r="2472" spans="1:2" hidden="1" outlineLevel="2" x14ac:dyDescent="0.25">
      <c r="A2472" t="s">
        <v>19329</v>
      </c>
      <c r="B2472">
        <v>1.2513173999999998</v>
      </c>
    </row>
    <row r="2473" spans="1:2" outlineLevel="1" collapsed="1" x14ac:dyDescent="0.25">
      <c r="A2473" s="3" t="s">
        <v>23862</v>
      </c>
      <c r="B2473">
        <f>SUBTOTAL(9,B2472:B2472)</f>
        <v>1.2513173999999998</v>
      </c>
    </row>
    <row r="2474" spans="1:2" hidden="1" outlineLevel="2" x14ac:dyDescent="0.25">
      <c r="A2474" t="s">
        <v>8654</v>
      </c>
      <c r="B2474">
        <v>1.0037647750000001</v>
      </c>
    </row>
    <row r="2475" spans="1:2" outlineLevel="1" collapsed="1" x14ac:dyDescent="0.25">
      <c r="A2475" s="3" t="s">
        <v>23863</v>
      </c>
      <c r="B2475">
        <f>SUBTOTAL(9,B2474:B2474)</f>
        <v>1.0037647750000001</v>
      </c>
    </row>
    <row r="2476" spans="1:2" hidden="1" outlineLevel="2" x14ac:dyDescent="0.25">
      <c r="A2476" t="s">
        <v>29</v>
      </c>
      <c r="B2476">
        <v>2.0604838500000002</v>
      </c>
    </row>
    <row r="2477" spans="1:2" hidden="1" outlineLevel="2" x14ac:dyDescent="0.25">
      <c r="A2477" t="s">
        <v>29</v>
      </c>
      <c r="B2477">
        <v>1.9854241250000002</v>
      </c>
    </row>
    <row r="2478" spans="1:2" hidden="1" outlineLevel="2" x14ac:dyDescent="0.25">
      <c r="A2478" t="s">
        <v>29</v>
      </c>
      <c r="B2478">
        <v>0.44400620000000002</v>
      </c>
    </row>
    <row r="2479" spans="1:2" hidden="1" outlineLevel="2" x14ac:dyDescent="0.25">
      <c r="A2479" t="s">
        <v>29</v>
      </c>
      <c r="B2479">
        <v>3.5573718000000003</v>
      </c>
    </row>
    <row r="2480" spans="1:2" hidden="1" outlineLevel="2" x14ac:dyDescent="0.25">
      <c r="A2480" t="s">
        <v>29</v>
      </c>
      <c r="B2480">
        <v>0.69937595000000008</v>
      </c>
    </row>
    <row r="2481" spans="1:2" hidden="1" outlineLevel="2" x14ac:dyDescent="0.25">
      <c r="A2481" t="s">
        <v>29</v>
      </c>
      <c r="B2481">
        <v>2.0378026250000003</v>
      </c>
    </row>
    <row r="2482" spans="1:2" hidden="1" outlineLevel="2" x14ac:dyDescent="0.25">
      <c r="A2482" t="s">
        <v>29</v>
      </c>
      <c r="B2482">
        <v>1.234262025</v>
      </c>
    </row>
    <row r="2483" spans="1:2" hidden="1" outlineLevel="2" x14ac:dyDescent="0.25">
      <c r="A2483" t="s">
        <v>29</v>
      </c>
      <c r="B2483">
        <v>0.63240059999999998</v>
      </c>
    </row>
    <row r="2484" spans="1:2" hidden="1" outlineLevel="2" x14ac:dyDescent="0.25">
      <c r="A2484" t="s">
        <v>29</v>
      </c>
      <c r="B2484">
        <v>0.49291712500000007</v>
      </c>
    </row>
    <row r="2485" spans="1:2" hidden="1" outlineLevel="2" x14ac:dyDescent="0.25">
      <c r="A2485" t="s">
        <v>29</v>
      </c>
      <c r="B2485">
        <v>1.7575948750000001</v>
      </c>
    </row>
    <row r="2486" spans="1:2" hidden="1" outlineLevel="2" x14ac:dyDescent="0.25">
      <c r="A2486" t="s">
        <v>29</v>
      </c>
      <c r="B2486">
        <v>1.2263209750000001</v>
      </c>
    </row>
    <row r="2487" spans="1:2" hidden="1" outlineLevel="2" x14ac:dyDescent="0.25">
      <c r="A2487" t="s">
        <v>29</v>
      </c>
      <c r="B2487">
        <v>1.5700603500000001</v>
      </c>
    </row>
    <row r="2488" spans="1:2" hidden="1" outlineLevel="2" x14ac:dyDescent="0.25">
      <c r="A2488" t="s">
        <v>29</v>
      </c>
      <c r="B2488">
        <v>0.74324495000000002</v>
      </c>
    </row>
    <row r="2489" spans="1:2" hidden="1" outlineLevel="2" x14ac:dyDescent="0.25">
      <c r="A2489" t="s">
        <v>29</v>
      </c>
      <c r="B2489">
        <v>1.9093047500000002</v>
      </c>
    </row>
    <row r="2490" spans="1:2" hidden="1" outlineLevel="2" x14ac:dyDescent="0.25">
      <c r="A2490" t="s">
        <v>29</v>
      </c>
      <c r="B2490">
        <v>0.88409407500000015</v>
      </c>
    </row>
    <row r="2491" spans="1:2" hidden="1" outlineLevel="2" x14ac:dyDescent="0.25">
      <c r="A2491" t="s">
        <v>29</v>
      </c>
      <c r="B2491">
        <v>0.62873924999999997</v>
      </c>
    </row>
    <row r="2492" spans="1:2" hidden="1" outlineLevel="2" x14ac:dyDescent="0.25">
      <c r="A2492" t="s">
        <v>29</v>
      </c>
      <c r="B2492">
        <v>0.72283347500000006</v>
      </c>
    </row>
    <row r="2493" spans="1:2" hidden="1" outlineLevel="2" x14ac:dyDescent="0.25">
      <c r="A2493" t="s">
        <v>29</v>
      </c>
      <c r="B2493">
        <v>0.67041905000000002</v>
      </c>
    </row>
    <row r="2494" spans="1:2" hidden="1" outlineLevel="2" x14ac:dyDescent="0.25">
      <c r="A2494" t="s">
        <v>29</v>
      </c>
      <c r="B2494">
        <v>1.3512930000000001</v>
      </c>
    </row>
    <row r="2495" spans="1:2" hidden="1" outlineLevel="2" x14ac:dyDescent="0.25">
      <c r="A2495" t="s">
        <v>29</v>
      </c>
      <c r="B2495">
        <v>0.3170869</v>
      </c>
    </row>
    <row r="2496" spans="1:2" hidden="1" outlineLevel="2" x14ac:dyDescent="0.25">
      <c r="A2496" t="s">
        <v>29</v>
      </c>
      <c r="B2496">
        <v>1.820320725</v>
      </c>
    </row>
    <row r="2497" spans="1:2" hidden="1" outlineLevel="2" x14ac:dyDescent="0.25">
      <c r="A2497" t="s">
        <v>29</v>
      </c>
      <c r="B2497">
        <v>1.9389301249999999</v>
      </c>
    </row>
    <row r="2498" spans="1:2" hidden="1" outlineLevel="2" x14ac:dyDescent="0.25">
      <c r="A2498" t="s">
        <v>29</v>
      </c>
      <c r="B2498">
        <v>1.1394541499999999</v>
      </c>
    </row>
    <row r="2499" spans="1:2" hidden="1" outlineLevel="2" x14ac:dyDescent="0.25">
      <c r="A2499" t="s">
        <v>29</v>
      </c>
      <c r="B2499">
        <v>1.2569486750000001</v>
      </c>
    </row>
    <row r="2500" spans="1:2" hidden="1" outlineLevel="2" x14ac:dyDescent="0.25">
      <c r="A2500" t="s">
        <v>29</v>
      </c>
      <c r="B2500">
        <v>1.38355355</v>
      </c>
    </row>
    <row r="2501" spans="1:2" hidden="1" outlineLevel="2" x14ac:dyDescent="0.25">
      <c r="A2501" t="s">
        <v>29</v>
      </c>
      <c r="B2501">
        <v>4.0947369500000006</v>
      </c>
    </row>
    <row r="2502" spans="1:2" hidden="1" outlineLevel="2" x14ac:dyDescent="0.25">
      <c r="A2502" t="s">
        <v>29</v>
      </c>
      <c r="B2502">
        <v>1.4992460750000001</v>
      </c>
    </row>
    <row r="2503" spans="1:2" hidden="1" outlineLevel="2" x14ac:dyDescent="0.25">
      <c r="A2503" t="s">
        <v>29</v>
      </c>
      <c r="B2503">
        <v>1.6304967750000001</v>
      </c>
    </row>
    <row r="2504" spans="1:2" hidden="1" outlineLevel="2" x14ac:dyDescent="0.25">
      <c r="A2504" t="s">
        <v>29</v>
      </c>
      <c r="B2504">
        <v>0.66451624999999992</v>
      </c>
    </row>
    <row r="2505" spans="1:2" hidden="1" outlineLevel="2" x14ac:dyDescent="0.25">
      <c r="A2505" t="s">
        <v>29</v>
      </c>
      <c r="B2505">
        <v>1.8475823500000002</v>
      </c>
    </row>
    <row r="2506" spans="1:2" hidden="1" outlineLevel="2" x14ac:dyDescent="0.25">
      <c r="A2506" t="s">
        <v>29</v>
      </c>
      <c r="B2506">
        <v>1.3319388000000001</v>
      </c>
    </row>
    <row r="2507" spans="1:2" outlineLevel="1" collapsed="1" x14ac:dyDescent="0.25">
      <c r="A2507" s="3" t="s">
        <v>23864</v>
      </c>
      <c r="B2507">
        <f>SUBTOTAL(9,B2476:B2506)</f>
        <v>43.532760375000002</v>
      </c>
    </row>
    <row r="2508" spans="1:2" hidden="1" outlineLevel="2" x14ac:dyDescent="0.25">
      <c r="A2508" t="s">
        <v>7941</v>
      </c>
      <c r="B2508">
        <v>0.61880130000000011</v>
      </c>
    </row>
    <row r="2509" spans="1:2" outlineLevel="1" collapsed="1" x14ac:dyDescent="0.25">
      <c r="A2509" s="3" t="s">
        <v>23865</v>
      </c>
      <c r="B2509">
        <f>SUBTOTAL(9,B2508:B2508)</f>
        <v>0.61880130000000011</v>
      </c>
    </row>
    <row r="2510" spans="1:2" hidden="1" outlineLevel="2" x14ac:dyDescent="0.25">
      <c r="A2510" t="s">
        <v>6485</v>
      </c>
      <c r="B2510">
        <v>1.4442085499999999</v>
      </c>
    </row>
    <row r="2511" spans="1:2" hidden="1" outlineLevel="2" x14ac:dyDescent="0.25">
      <c r="A2511" t="s">
        <v>6485</v>
      </c>
      <c r="B2511">
        <v>1.1875744750000001</v>
      </c>
    </row>
    <row r="2512" spans="1:2" hidden="1" outlineLevel="2" x14ac:dyDescent="0.25">
      <c r="A2512" t="s">
        <v>6485</v>
      </c>
      <c r="B2512">
        <v>1.5224825249999998</v>
      </c>
    </row>
    <row r="2513" spans="1:2" hidden="1" outlineLevel="2" x14ac:dyDescent="0.25">
      <c r="A2513" t="s">
        <v>6485</v>
      </c>
      <c r="B2513">
        <v>0.50942795000000007</v>
      </c>
    </row>
    <row r="2514" spans="1:2" outlineLevel="1" collapsed="1" x14ac:dyDescent="0.25">
      <c r="A2514" s="3" t="s">
        <v>23866</v>
      </c>
      <c r="B2514">
        <f>SUBTOTAL(9,B2510:B2513)</f>
        <v>4.6636934999999999</v>
      </c>
    </row>
    <row r="2515" spans="1:2" hidden="1" outlineLevel="2" x14ac:dyDescent="0.25">
      <c r="A2515" t="s">
        <v>19536</v>
      </c>
      <c r="B2515">
        <v>-169.08530475000003</v>
      </c>
    </row>
    <row r="2516" spans="1:2" outlineLevel="1" collapsed="1" x14ac:dyDescent="0.25">
      <c r="A2516" s="3" t="s">
        <v>23867</v>
      </c>
      <c r="B2516">
        <f>SUBTOTAL(9,B2515:B2515)</f>
        <v>-169.08530475000003</v>
      </c>
    </row>
    <row r="2517" spans="1:2" hidden="1" outlineLevel="2" x14ac:dyDescent="0.25">
      <c r="A2517" t="s">
        <v>768</v>
      </c>
      <c r="B2517">
        <v>2.5981026500000004</v>
      </c>
    </row>
    <row r="2518" spans="1:2" hidden="1" outlineLevel="2" x14ac:dyDescent="0.25">
      <c r="A2518" t="s">
        <v>768</v>
      </c>
      <c r="B2518">
        <v>0.65645917499999995</v>
      </c>
    </row>
    <row r="2519" spans="1:2" hidden="1" outlineLevel="2" x14ac:dyDescent="0.25">
      <c r="A2519" t="s">
        <v>768</v>
      </c>
      <c r="B2519">
        <v>0.48263247500000006</v>
      </c>
    </row>
    <row r="2520" spans="1:2" outlineLevel="1" collapsed="1" x14ac:dyDescent="0.25">
      <c r="A2520" s="3" t="s">
        <v>23868</v>
      </c>
      <c r="B2520">
        <f>SUBTOTAL(9,B2517:B2519)</f>
        <v>3.7371943000000005</v>
      </c>
    </row>
    <row r="2521" spans="1:2" hidden="1" outlineLevel="2" x14ac:dyDescent="0.25">
      <c r="A2521" t="s">
        <v>2585</v>
      </c>
      <c r="B2521">
        <v>6.2485063500000004</v>
      </c>
    </row>
    <row r="2522" spans="1:2" hidden="1" outlineLevel="2" x14ac:dyDescent="0.25">
      <c r="A2522" t="s">
        <v>2585</v>
      </c>
      <c r="B2522">
        <v>4.361643775000001</v>
      </c>
    </row>
    <row r="2523" spans="1:2" outlineLevel="1" collapsed="1" x14ac:dyDescent="0.25">
      <c r="A2523" s="3" t="s">
        <v>23869</v>
      </c>
      <c r="B2523">
        <f>SUBTOTAL(9,B2521:B2522)</f>
        <v>10.610150125000001</v>
      </c>
    </row>
    <row r="2524" spans="1:2" hidden="1" outlineLevel="2" x14ac:dyDescent="0.25">
      <c r="A2524" t="s">
        <v>4184</v>
      </c>
      <c r="B2524">
        <v>-82.034871625000008</v>
      </c>
    </row>
    <row r="2525" spans="1:2" outlineLevel="1" collapsed="1" x14ac:dyDescent="0.25">
      <c r="A2525" s="3" t="s">
        <v>23870</v>
      </c>
      <c r="B2525">
        <f>SUBTOTAL(9,B2524:B2524)</f>
        <v>-82.034871625000008</v>
      </c>
    </row>
    <row r="2526" spans="1:2" hidden="1" outlineLevel="2" x14ac:dyDescent="0.25">
      <c r="A2526" t="s">
        <v>14011</v>
      </c>
      <c r="B2526">
        <v>0.66076142500000012</v>
      </c>
    </row>
    <row r="2527" spans="1:2" outlineLevel="1" collapsed="1" x14ac:dyDescent="0.25">
      <c r="A2527" s="3" t="s">
        <v>23871</v>
      </c>
      <c r="B2527">
        <f>SUBTOTAL(9,B2526:B2526)</f>
        <v>0.66076142500000012</v>
      </c>
    </row>
    <row r="2528" spans="1:2" hidden="1" outlineLevel="2" x14ac:dyDescent="0.25">
      <c r="A2528" t="s">
        <v>674</v>
      </c>
      <c r="B2528">
        <v>1.3481031000000001</v>
      </c>
    </row>
    <row r="2529" spans="1:2" hidden="1" outlineLevel="2" x14ac:dyDescent="0.25">
      <c r="A2529" t="s">
        <v>674</v>
      </c>
      <c r="B2529">
        <v>3.4330290000000003</v>
      </c>
    </row>
    <row r="2530" spans="1:2" hidden="1" outlineLevel="2" x14ac:dyDescent="0.25">
      <c r="A2530" t="s">
        <v>674</v>
      </c>
      <c r="B2530">
        <v>4.0205187750000002</v>
      </c>
    </row>
    <row r="2531" spans="1:2" hidden="1" outlineLevel="2" x14ac:dyDescent="0.25">
      <c r="A2531" t="s">
        <v>674</v>
      </c>
      <c r="B2531">
        <v>0.97392957499999988</v>
      </c>
    </row>
    <row r="2532" spans="1:2" hidden="1" outlineLevel="2" x14ac:dyDescent="0.25">
      <c r="A2532" t="s">
        <v>674</v>
      </c>
      <c r="B2532">
        <v>6.4636541000000003</v>
      </c>
    </row>
    <row r="2533" spans="1:2" hidden="1" outlineLevel="2" x14ac:dyDescent="0.25">
      <c r="A2533" t="s">
        <v>674</v>
      </c>
      <c r="B2533">
        <v>1.4557503750000003</v>
      </c>
    </row>
    <row r="2534" spans="1:2" hidden="1" outlineLevel="2" x14ac:dyDescent="0.25">
      <c r="A2534" t="s">
        <v>674</v>
      </c>
      <c r="B2534">
        <v>1.7903444500000001</v>
      </c>
    </row>
    <row r="2535" spans="1:2" outlineLevel="1" collapsed="1" x14ac:dyDescent="0.25">
      <c r="A2535" s="3" t="s">
        <v>23872</v>
      </c>
      <c r="B2535">
        <f>SUBTOTAL(9,B2528:B2534)</f>
        <v>19.485329374999999</v>
      </c>
    </row>
    <row r="2536" spans="1:2" hidden="1" outlineLevel="2" x14ac:dyDescent="0.25">
      <c r="A2536" t="s">
        <v>7879</v>
      </c>
      <c r="B2536">
        <v>1.1974447500000001</v>
      </c>
    </row>
    <row r="2537" spans="1:2" outlineLevel="1" collapsed="1" x14ac:dyDescent="0.25">
      <c r="A2537" s="3" t="s">
        <v>23873</v>
      </c>
      <c r="B2537">
        <f>SUBTOTAL(9,B2536:B2536)</f>
        <v>1.1974447500000001</v>
      </c>
    </row>
    <row r="2538" spans="1:2" hidden="1" outlineLevel="2" x14ac:dyDescent="0.25">
      <c r="A2538" t="s">
        <v>1964</v>
      </c>
      <c r="B2538">
        <v>3.2984555500000008</v>
      </c>
    </row>
    <row r="2539" spans="1:2" outlineLevel="1" collapsed="1" x14ac:dyDescent="0.25">
      <c r="A2539" s="3" t="s">
        <v>23874</v>
      </c>
      <c r="B2539">
        <f>SUBTOTAL(9,B2538:B2538)</f>
        <v>3.2984555500000008</v>
      </c>
    </row>
    <row r="2540" spans="1:2" hidden="1" outlineLevel="2" x14ac:dyDescent="0.25">
      <c r="A2540" t="s">
        <v>3191</v>
      </c>
      <c r="B2540">
        <v>1.7851459000000001</v>
      </c>
    </row>
    <row r="2541" spans="1:2" hidden="1" outlineLevel="2" x14ac:dyDescent="0.25">
      <c r="A2541" t="s">
        <v>3191</v>
      </c>
      <c r="B2541">
        <v>2.5217567000000001</v>
      </c>
    </row>
    <row r="2542" spans="1:2" hidden="1" outlineLevel="2" x14ac:dyDescent="0.25">
      <c r="A2542" t="s">
        <v>3191</v>
      </c>
      <c r="B2542">
        <v>1.2080901500000001</v>
      </c>
    </row>
    <row r="2543" spans="1:2" hidden="1" outlineLevel="2" x14ac:dyDescent="0.25">
      <c r="A2543" t="s">
        <v>3191</v>
      </c>
      <c r="B2543">
        <v>1.0439108749999999</v>
      </c>
    </row>
    <row r="2544" spans="1:2" hidden="1" outlineLevel="2" x14ac:dyDescent="0.25">
      <c r="A2544" t="s">
        <v>3191</v>
      </c>
      <c r="B2544">
        <v>1.208048075</v>
      </c>
    </row>
    <row r="2545" spans="1:2" hidden="1" outlineLevel="2" x14ac:dyDescent="0.25">
      <c r="A2545" t="s">
        <v>3191</v>
      </c>
      <c r="B2545">
        <v>2.6446817500000006</v>
      </c>
    </row>
    <row r="2546" spans="1:2" outlineLevel="1" collapsed="1" x14ac:dyDescent="0.25">
      <c r="A2546" s="3" t="s">
        <v>23875</v>
      </c>
      <c r="B2546">
        <f>SUBTOTAL(9,B2540:B2545)</f>
        <v>10.41163345</v>
      </c>
    </row>
    <row r="2547" spans="1:2" hidden="1" outlineLevel="2" x14ac:dyDescent="0.25">
      <c r="A2547" t="s">
        <v>17971</v>
      </c>
      <c r="B2547">
        <v>1.9204968249999999</v>
      </c>
    </row>
    <row r="2548" spans="1:2" outlineLevel="1" collapsed="1" x14ac:dyDescent="0.25">
      <c r="A2548" s="3" t="s">
        <v>23876</v>
      </c>
      <c r="B2548">
        <f>SUBTOTAL(9,B2547:B2547)</f>
        <v>1.9204968249999999</v>
      </c>
    </row>
    <row r="2549" spans="1:2" hidden="1" outlineLevel="2" x14ac:dyDescent="0.25">
      <c r="A2549" t="s">
        <v>19472</v>
      </c>
      <c r="B2549">
        <v>2.4792030999999999</v>
      </c>
    </row>
    <row r="2550" spans="1:2" outlineLevel="1" collapsed="1" x14ac:dyDescent="0.25">
      <c r="A2550" s="3" t="s">
        <v>23877</v>
      </c>
      <c r="B2550">
        <f>SUBTOTAL(9,B2549:B2549)</f>
        <v>2.4792030999999999</v>
      </c>
    </row>
    <row r="2551" spans="1:2" hidden="1" outlineLevel="2" x14ac:dyDescent="0.25">
      <c r="A2551" t="s">
        <v>4024</v>
      </c>
      <c r="B2551">
        <v>0.44742060000000006</v>
      </c>
    </row>
    <row r="2552" spans="1:2" outlineLevel="1" collapsed="1" x14ac:dyDescent="0.25">
      <c r="A2552" s="3" t="s">
        <v>23878</v>
      </c>
      <c r="B2552">
        <f>SUBTOTAL(9,B2551:B2551)</f>
        <v>0.44742060000000006</v>
      </c>
    </row>
    <row r="2553" spans="1:2" hidden="1" outlineLevel="2" x14ac:dyDescent="0.25">
      <c r="A2553" t="s">
        <v>520</v>
      </c>
      <c r="B2553">
        <v>0.66564527500000015</v>
      </c>
    </row>
    <row r="2554" spans="1:2" outlineLevel="1" collapsed="1" x14ac:dyDescent="0.25">
      <c r="A2554" s="3" t="s">
        <v>23879</v>
      </c>
      <c r="B2554">
        <f>SUBTOTAL(9,B2553:B2553)</f>
        <v>0.66564527500000015</v>
      </c>
    </row>
    <row r="2555" spans="1:2" hidden="1" outlineLevel="2" x14ac:dyDescent="0.25">
      <c r="A2555" t="s">
        <v>11918</v>
      </c>
      <c r="B2555">
        <v>1.3277906499999999</v>
      </c>
    </row>
    <row r="2556" spans="1:2" outlineLevel="1" collapsed="1" x14ac:dyDescent="0.25">
      <c r="A2556" s="3" t="s">
        <v>23880</v>
      </c>
      <c r="B2556">
        <f>SUBTOTAL(9,B2555:B2555)</f>
        <v>1.3277906499999999</v>
      </c>
    </row>
    <row r="2557" spans="1:2" hidden="1" outlineLevel="2" x14ac:dyDescent="0.25">
      <c r="A2557" t="s">
        <v>1773</v>
      </c>
      <c r="B2557">
        <v>2.0359098750000002</v>
      </c>
    </row>
    <row r="2558" spans="1:2" hidden="1" outlineLevel="2" x14ac:dyDescent="0.25">
      <c r="A2558" t="s">
        <v>1773</v>
      </c>
      <c r="B2558">
        <v>3.3171102250000004</v>
      </c>
    </row>
    <row r="2559" spans="1:2" outlineLevel="1" collapsed="1" x14ac:dyDescent="0.25">
      <c r="A2559" s="3" t="s">
        <v>23881</v>
      </c>
      <c r="B2559">
        <f>SUBTOTAL(9,B2557:B2558)</f>
        <v>5.3530201000000002</v>
      </c>
    </row>
    <row r="2560" spans="1:2" hidden="1" outlineLevel="2" x14ac:dyDescent="0.25">
      <c r="A2560" t="s">
        <v>7662</v>
      </c>
      <c r="B2560">
        <v>4.8375727749999999</v>
      </c>
    </row>
    <row r="2561" spans="1:2" hidden="1" outlineLevel="2" x14ac:dyDescent="0.25">
      <c r="A2561" t="s">
        <v>7662</v>
      </c>
      <c r="B2561">
        <v>2.856837675</v>
      </c>
    </row>
    <row r="2562" spans="1:2" hidden="1" outlineLevel="2" x14ac:dyDescent="0.25">
      <c r="A2562" t="s">
        <v>7662</v>
      </c>
      <c r="B2562">
        <v>0.88210585000000008</v>
      </c>
    </row>
    <row r="2563" spans="1:2" outlineLevel="1" collapsed="1" x14ac:dyDescent="0.25">
      <c r="A2563" s="3" t="s">
        <v>23882</v>
      </c>
      <c r="B2563">
        <f>SUBTOTAL(9,B2560:B2562)</f>
        <v>8.5765162999999998</v>
      </c>
    </row>
    <row r="2564" spans="1:2" hidden="1" outlineLevel="2" x14ac:dyDescent="0.25">
      <c r="A2564" t="s">
        <v>11884</v>
      </c>
      <c r="B2564">
        <v>1.0556802250000001</v>
      </c>
    </row>
    <row r="2565" spans="1:2" hidden="1" outlineLevel="2" x14ac:dyDescent="0.25">
      <c r="A2565" t="s">
        <v>11884</v>
      </c>
      <c r="B2565">
        <v>3.477675225</v>
      </c>
    </row>
    <row r="2566" spans="1:2" outlineLevel="1" collapsed="1" x14ac:dyDescent="0.25">
      <c r="A2566" s="3" t="s">
        <v>23883</v>
      </c>
      <c r="B2566">
        <f>SUBTOTAL(9,B2564:B2565)</f>
        <v>4.5333554500000002</v>
      </c>
    </row>
    <row r="2567" spans="1:2" hidden="1" outlineLevel="2" x14ac:dyDescent="0.25">
      <c r="A2567" t="s">
        <v>18952</v>
      </c>
      <c r="B2567">
        <v>3.5140291000000006</v>
      </c>
    </row>
    <row r="2568" spans="1:2" outlineLevel="1" collapsed="1" x14ac:dyDescent="0.25">
      <c r="A2568" s="3" t="s">
        <v>23884</v>
      </c>
      <c r="B2568">
        <f>SUBTOTAL(9,B2567:B2567)</f>
        <v>3.5140291000000006</v>
      </c>
    </row>
    <row r="2569" spans="1:2" hidden="1" outlineLevel="2" x14ac:dyDescent="0.25">
      <c r="A2569" t="s">
        <v>990</v>
      </c>
      <c r="B2569">
        <v>1.3580323250000004</v>
      </c>
    </row>
    <row r="2570" spans="1:2" hidden="1" outlineLevel="2" x14ac:dyDescent="0.25">
      <c r="A2570" t="s">
        <v>990</v>
      </c>
      <c r="B2570">
        <v>0.80339620000000012</v>
      </c>
    </row>
    <row r="2571" spans="1:2" hidden="1" outlineLevel="2" x14ac:dyDescent="0.25">
      <c r="A2571" t="s">
        <v>990</v>
      </c>
      <c r="B2571">
        <v>0.29705274999999998</v>
      </c>
    </row>
    <row r="2572" spans="1:2" outlineLevel="1" collapsed="1" x14ac:dyDescent="0.25">
      <c r="A2572" s="3" t="s">
        <v>23885</v>
      </c>
      <c r="B2572">
        <f>SUBTOTAL(9,B2569:B2571)</f>
        <v>2.4584812750000005</v>
      </c>
    </row>
    <row r="2573" spans="1:2" hidden="1" outlineLevel="2" x14ac:dyDescent="0.25">
      <c r="A2573" t="s">
        <v>15374</v>
      </c>
      <c r="B2573">
        <v>3.4545899500000004</v>
      </c>
    </row>
    <row r="2574" spans="1:2" outlineLevel="1" collapsed="1" x14ac:dyDescent="0.25">
      <c r="A2574" s="3" t="s">
        <v>23886</v>
      </c>
      <c r="B2574">
        <f>SUBTOTAL(9,B2573:B2573)</f>
        <v>3.4545899500000004</v>
      </c>
    </row>
    <row r="2575" spans="1:2" hidden="1" outlineLevel="2" x14ac:dyDescent="0.25">
      <c r="A2575" t="s">
        <v>18485</v>
      </c>
      <c r="B2575">
        <v>1.9606808499999999</v>
      </c>
    </row>
    <row r="2576" spans="1:2" outlineLevel="1" collapsed="1" x14ac:dyDescent="0.25">
      <c r="A2576" s="3" t="s">
        <v>23887</v>
      </c>
      <c r="B2576">
        <f>SUBTOTAL(9,B2575:B2575)</f>
        <v>1.9606808499999999</v>
      </c>
    </row>
    <row r="2577" spans="1:2" hidden="1" outlineLevel="2" x14ac:dyDescent="0.25">
      <c r="A2577" t="s">
        <v>162</v>
      </c>
      <c r="B2577">
        <v>1.8032192</v>
      </c>
    </row>
    <row r="2578" spans="1:2" hidden="1" outlineLevel="2" x14ac:dyDescent="0.25">
      <c r="A2578" t="s">
        <v>162</v>
      </c>
      <c r="B2578">
        <v>1.616502425</v>
      </c>
    </row>
    <row r="2579" spans="1:2" hidden="1" outlineLevel="2" x14ac:dyDescent="0.25">
      <c r="A2579" t="s">
        <v>162</v>
      </c>
      <c r="B2579">
        <v>2.0068656750000002</v>
      </c>
    </row>
    <row r="2580" spans="1:2" hidden="1" outlineLevel="2" x14ac:dyDescent="0.25">
      <c r="A2580" t="s">
        <v>162</v>
      </c>
      <c r="B2580">
        <v>0.91521577500000006</v>
      </c>
    </row>
    <row r="2581" spans="1:2" hidden="1" outlineLevel="2" x14ac:dyDescent="0.25">
      <c r="A2581" t="s">
        <v>162</v>
      </c>
      <c r="B2581">
        <v>0.86113355000000014</v>
      </c>
    </row>
    <row r="2582" spans="1:2" hidden="1" outlineLevel="2" x14ac:dyDescent="0.25">
      <c r="A2582" t="s">
        <v>162</v>
      </c>
      <c r="B2582">
        <v>2.8811729750000001</v>
      </c>
    </row>
    <row r="2583" spans="1:2" hidden="1" outlineLevel="2" x14ac:dyDescent="0.25">
      <c r="A2583" t="s">
        <v>162</v>
      </c>
      <c r="B2583">
        <v>0.87634217500000011</v>
      </c>
    </row>
    <row r="2584" spans="1:2" outlineLevel="1" collapsed="1" x14ac:dyDescent="0.25">
      <c r="A2584" s="3" t="s">
        <v>23888</v>
      </c>
      <c r="B2584">
        <f>SUBTOTAL(9,B2577:B2583)</f>
        <v>10.960451775000001</v>
      </c>
    </row>
    <row r="2585" spans="1:2" hidden="1" outlineLevel="2" x14ac:dyDescent="0.25">
      <c r="A2585" t="s">
        <v>1693</v>
      </c>
      <c r="B2585">
        <v>3.9927097000000003</v>
      </c>
    </row>
    <row r="2586" spans="1:2" hidden="1" outlineLevel="2" x14ac:dyDescent="0.25">
      <c r="A2586" t="s">
        <v>1693</v>
      </c>
      <c r="B2586">
        <v>0.90331687500000013</v>
      </c>
    </row>
    <row r="2587" spans="1:2" hidden="1" outlineLevel="2" x14ac:dyDescent="0.25">
      <c r="A2587" t="s">
        <v>1693</v>
      </c>
      <c r="B2587">
        <v>0.20925902499999999</v>
      </c>
    </row>
    <row r="2588" spans="1:2" hidden="1" outlineLevel="2" x14ac:dyDescent="0.25">
      <c r="A2588" t="s">
        <v>1693</v>
      </c>
      <c r="B2588">
        <v>0.47477265000000002</v>
      </c>
    </row>
    <row r="2589" spans="1:2" hidden="1" outlineLevel="2" x14ac:dyDescent="0.25">
      <c r="A2589" t="s">
        <v>1693</v>
      </c>
      <c r="B2589">
        <v>2.7137451000000006</v>
      </c>
    </row>
    <row r="2590" spans="1:2" hidden="1" outlineLevel="2" x14ac:dyDescent="0.25">
      <c r="A2590" t="s">
        <v>1693</v>
      </c>
      <c r="B2590">
        <v>0.59947399999999995</v>
      </c>
    </row>
    <row r="2591" spans="1:2" hidden="1" outlineLevel="2" x14ac:dyDescent="0.25">
      <c r="A2591" t="s">
        <v>1693</v>
      </c>
      <c r="B2591">
        <v>2.8453742250000005</v>
      </c>
    </row>
    <row r="2592" spans="1:2" hidden="1" outlineLevel="2" x14ac:dyDescent="0.25">
      <c r="A2592" t="s">
        <v>1693</v>
      </c>
      <c r="B2592">
        <v>2.0047324500000001</v>
      </c>
    </row>
    <row r="2593" spans="1:2" hidden="1" outlineLevel="2" x14ac:dyDescent="0.25">
      <c r="A2593" t="s">
        <v>1693</v>
      </c>
      <c r="B2593">
        <v>2.2456395249999996</v>
      </c>
    </row>
    <row r="2594" spans="1:2" hidden="1" outlineLevel="2" x14ac:dyDescent="0.25">
      <c r="A2594" t="s">
        <v>1693</v>
      </c>
      <c r="B2594">
        <v>1.5019611749999999</v>
      </c>
    </row>
    <row r="2595" spans="1:2" outlineLevel="1" collapsed="1" x14ac:dyDescent="0.25">
      <c r="A2595" s="3" t="s">
        <v>23889</v>
      </c>
      <c r="B2595">
        <f>SUBTOTAL(9,B2585:B2594)</f>
        <v>17.490984725000004</v>
      </c>
    </row>
    <row r="2596" spans="1:2" hidden="1" outlineLevel="2" x14ac:dyDescent="0.25">
      <c r="A2596" t="s">
        <v>5423</v>
      </c>
      <c r="B2596">
        <v>1.609579775</v>
      </c>
    </row>
    <row r="2597" spans="1:2" hidden="1" outlineLevel="2" x14ac:dyDescent="0.25">
      <c r="A2597" t="s">
        <v>5423</v>
      </c>
      <c r="B2597">
        <v>0.87594665000000005</v>
      </c>
    </row>
    <row r="2598" spans="1:2" hidden="1" outlineLevel="2" x14ac:dyDescent="0.25">
      <c r="A2598" t="s">
        <v>5423</v>
      </c>
      <c r="B2598">
        <v>1.8125509250000003</v>
      </c>
    </row>
    <row r="2599" spans="1:2" hidden="1" outlineLevel="2" x14ac:dyDescent="0.25">
      <c r="A2599" t="s">
        <v>5423</v>
      </c>
      <c r="B2599">
        <v>0.53035880000000002</v>
      </c>
    </row>
    <row r="2600" spans="1:2" outlineLevel="1" collapsed="1" x14ac:dyDescent="0.25">
      <c r="A2600" s="3" t="s">
        <v>23890</v>
      </c>
      <c r="B2600">
        <f>SUBTOTAL(9,B2596:B2599)</f>
        <v>4.8284361500000008</v>
      </c>
    </row>
    <row r="2601" spans="1:2" hidden="1" outlineLevel="2" x14ac:dyDescent="0.25">
      <c r="A2601" t="s">
        <v>5211</v>
      </c>
      <c r="B2601">
        <v>2.1549169249999998</v>
      </c>
    </row>
    <row r="2602" spans="1:2" hidden="1" outlineLevel="2" x14ac:dyDescent="0.25">
      <c r="A2602" t="s">
        <v>5211</v>
      </c>
      <c r="B2602">
        <v>0.5212050250000001</v>
      </c>
    </row>
    <row r="2603" spans="1:2" hidden="1" outlineLevel="2" x14ac:dyDescent="0.25">
      <c r="A2603" t="s">
        <v>5211</v>
      </c>
      <c r="B2603">
        <v>0.45919245000000003</v>
      </c>
    </row>
    <row r="2604" spans="1:2" outlineLevel="1" collapsed="1" x14ac:dyDescent="0.25">
      <c r="A2604" s="3" t="s">
        <v>23891</v>
      </c>
      <c r="B2604">
        <f>SUBTOTAL(9,B2601:B2603)</f>
        <v>3.1353143999999999</v>
      </c>
    </row>
    <row r="2605" spans="1:2" hidden="1" outlineLevel="2" x14ac:dyDescent="0.25">
      <c r="A2605" t="s">
        <v>1132</v>
      </c>
      <c r="B2605">
        <v>10.105051674999999</v>
      </c>
    </row>
    <row r="2606" spans="1:2" hidden="1" outlineLevel="2" x14ac:dyDescent="0.25">
      <c r="A2606" t="s">
        <v>1132</v>
      </c>
      <c r="B2606">
        <v>12.244616424999998</v>
      </c>
    </row>
    <row r="2607" spans="1:2" outlineLevel="1" collapsed="1" x14ac:dyDescent="0.25">
      <c r="A2607" s="3" t="s">
        <v>23892</v>
      </c>
      <c r="B2607">
        <f>SUBTOTAL(9,B2605:B2606)</f>
        <v>22.349668099999995</v>
      </c>
    </row>
    <row r="2608" spans="1:2" hidden="1" outlineLevel="2" x14ac:dyDescent="0.25">
      <c r="A2608" t="s">
        <v>6969</v>
      </c>
      <c r="B2608">
        <v>0.97095630000000011</v>
      </c>
    </row>
    <row r="2609" spans="1:2" outlineLevel="1" collapsed="1" x14ac:dyDescent="0.25">
      <c r="A2609" s="3" t="s">
        <v>23893</v>
      </c>
      <c r="B2609">
        <f>SUBTOTAL(9,B2608:B2608)</f>
        <v>0.97095630000000011</v>
      </c>
    </row>
    <row r="2610" spans="1:2" hidden="1" outlineLevel="2" x14ac:dyDescent="0.25">
      <c r="A2610" t="s">
        <v>11418</v>
      </c>
      <c r="B2610">
        <v>0.23359590000000002</v>
      </c>
    </row>
    <row r="2611" spans="1:2" outlineLevel="1" collapsed="1" x14ac:dyDescent="0.25">
      <c r="A2611" s="3" t="s">
        <v>23894</v>
      </c>
      <c r="B2611">
        <f>SUBTOTAL(9,B2610:B2610)</f>
        <v>0.23359590000000002</v>
      </c>
    </row>
    <row r="2612" spans="1:2" hidden="1" outlineLevel="2" x14ac:dyDescent="0.25">
      <c r="A2612" t="s">
        <v>15667</v>
      </c>
      <c r="B2612">
        <v>0.5663720000000001</v>
      </c>
    </row>
    <row r="2613" spans="1:2" outlineLevel="1" collapsed="1" x14ac:dyDescent="0.25">
      <c r="A2613" s="3" t="s">
        <v>23895</v>
      </c>
      <c r="B2613">
        <f>SUBTOTAL(9,B2612:B2612)</f>
        <v>0.5663720000000001</v>
      </c>
    </row>
    <row r="2614" spans="1:2" hidden="1" outlineLevel="2" x14ac:dyDescent="0.25">
      <c r="A2614" t="s">
        <v>7892</v>
      </c>
      <c r="B2614">
        <v>1.79347905</v>
      </c>
    </row>
    <row r="2615" spans="1:2" outlineLevel="1" collapsed="1" x14ac:dyDescent="0.25">
      <c r="A2615" s="3" t="s">
        <v>23896</v>
      </c>
      <c r="B2615">
        <f>SUBTOTAL(9,B2614:B2614)</f>
        <v>1.79347905</v>
      </c>
    </row>
    <row r="2616" spans="1:2" hidden="1" outlineLevel="2" x14ac:dyDescent="0.25">
      <c r="A2616" t="s">
        <v>10981</v>
      </c>
      <c r="B2616">
        <v>1.4996418500000002</v>
      </c>
    </row>
    <row r="2617" spans="1:2" outlineLevel="1" collapsed="1" x14ac:dyDescent="0.25">
      <c r="A2617" s="3" t="s">
        <v>23897</v>
      </c>
      <c r="B2617">
        <f>SUBTOTAL(9,B2616:B2616)</f>
        <v>1.4996418500000002</v>
      </c>
    </row>
    <row r="2618" spans="1:2" hidden="1" outlineLevel="2" x14ac:dyDescent="0.25">
      <c r="A2618" t="s">
        <v>965</v>
      </c>
      <c r="B2618">
        <v>0.40616150000000006</v>
      </c>
    </row>
    <row r="2619" spans="1:2" hidden="1" outlineLevel="2" x14ac:dyDescent="0.25">
      <c r="A2619" t="s">
        <v>965</v>
      </c>
      <c r="B2619">
        <v>0.51968645000000002</v>
      </c>
    </row>
    <row r="2620" spans="1:2" hidden="1" outlineLevel="2" x14ac:dyDescent="0.25">
      <c r="A2620" t="s">
        <v>965</v>
      </c>
      <c r="B2620">
        <v>1.2001079000000001</v>
      </c>
    </row>
    <row r="2621" spans="1:2" hidden="1" outlineLevel="2" x14ac:dyDescent="0.25">
      <c r="A2621" t="s">
        <v>965</v>
      </c>
      <c r="B2621">
        <v>0.37075027500000002</v>
      </c>
    </row>
    <row r="2622" spans="1:2" hidden="1" outlineLevel="2" x14ac:dyDescent="0.25">
      <c r="A2622" t="s">
        <v>965</v>
      </c>
      <c r="B2622">
        <v>0.52160007500000005</v>
      </c>
    </row>
    <row r="2623" spans="1:2" hidden="1" outlineLevel="2" x14ac:dyDescent="0.25">
      <c r="A2623" t="s">
        <v>965</v>
      </c>
      <c r="B2623">
        <v>0.699369825</v>
      </c>
    </row>
    <row r="2624" spans="1:2" outlineLevel="1" collapsed="1" x14ac:dyDescent="0.25">
      <c r="A2624" s="3" t="s">
        <v>23898</v>
      </c>
      <c r="B2624">
        <f>SUBTOTAL(9,B2618:B2623)</f>
        <v>3.7176760250000003</v>
      </c>
    </row>
    <row r="2625" spans="1:2" hidden="1" outlineLevel="2" x14ac:dyDescent="0.25">
      <c r="A2625" t="s">
        <v>7969</v>
      </c>
      <c r="B2625">
        <v>2.6791925000000005</v>
      </c>
    </row>
    <row r="2626" spans="1:2" outlineLevel="1" collapsed="1" x14ac:dyDescent="0.25">
      <c r="A2626" s="3" t="s">
        <v>23899</v>
      </c>
      <c r="B2626">
        <f>SUBTOTAL(9,B2625:B2625)</f>
        <v>2.6791925000000005</v>
      </c>
    </row>
    <row r="2627" spans="1:2" hidden="1" outlineLevel="2" x14ac:dyDescent="0.25">
      <c r="A2627" t="s">
        <v>19590</v>
      </c>
      <c r="B2627">
        <v>0.26639615000000005</v>
      </c>
    </row>
    <row r="2628" spans="1:2" outlineLevel="1" collapsed="1" x14ac:dyDescent="0.25">
      <c r="A2628" s="3" t="s">
        <v>23900</v>
      </c>
      <c r="B2628">
        <f>SUBTOTAL(9,B2627:B2627)</f>
        <v>0.26639615000000005</v>
      </c>
    </row>
    <row r="2629" spans="1:2" hidden="1" outlineLevel="2" x14ac:dyDescent="0.25">
      <c r="A2629" t="s">
        <v>8904</v>
      </c>
      <c r="B2629">
        <v>-81.488095650000005</v>
      </c>
    </row>
    <row r="2630" spans="1:2" outlineLevel="1" collapsed="1" x14ac:dyDescent="0.25">
      <c r="A2630" s="3" t="s">
        <v>23901</v>
      </c>
      <c r="B2630">
        <f>SUBTOTAL(9,B2629:B2629)</f>
        <v>-81.488095650000005</v>
      </c>
    </row>
    <row r="2631" spans="1:2" hidden="1" outlineLevel="2" x14ac:dyDescent="0.25">
      <c r="A2631" t="s">
        <v>11645</v>
      </c>
      <c r="B2631">
        <v>2.46907005</v>
      </c>
    </row>
    <row r="2632" spans="1:2" outlineLevel="1" collapsed="1" x14ac:dyDescent="0.25">
      <c r="A2632" s="3" t="s">
        <v>23902</v>
      </c>
      <c r="B2632">
        <f>SUBTOTAL(9,B2631:B2631)</f>
        <v>2.46907005</v>
      </c>
    </row>
    <row r="2633" spans="1:2" hidden="1" outlineLevel="2" x14ac:dyDescent="0.25">
      <c r="A2633" t="s">
        <v>9939</v>
      </c>
      <c r="B2633">
        <v>0.36033262500000007</v>
      </c>
    </row>
    <row r="2634" spans="1:2" outlineLevel="1" collapsed="1" x14ac:dyDescent="0.25">
      <c r="A2634" s="3" t="s">
        <v>23903</v>
      </c>
      <c r="B2634">
        <f>SUBTOTAL(9,B2633:B2633)</f>
        <v>0.36033262500000007</v>
      </c>
    </row>
    <row r="2635" spans="1:2" hidden="1" outlineLevel="2" x14ac:dyDescent="0.25">
      <c r="A2635" t="s">
        <v>1414</v>
      </c>
      <c r="B2635">
        <v>0.8490148500000001</v>
      </c>
    </row>
    <row r="2636" spans="1:2" outlineLevel="1" collapsed="1" x14ac:dyDescent="0.25">
      <c r="A2636" s="3" t="s">
        <v>23904</v>
      </c>
      <c r="B2636">
        <f>SUBTOTAL(9,B2635:B2635)</f>
        <v>0.8490148500000001</v>
      </c>
    </row>
    <row r="2637" spans="1:2" hidden="1" outlineLevel="2" x14ac:dyDescent="0.25">
      <c r="A2637" t="s">
        <v>1978</v>
      </c>
      <c r="B2637">
        <v>1.3564742500000002</v>
      </c>
    </row>
    <row r="2638" spans="1:2" hidden="1" outlineLevel="2" x14ac:dyDescent="0.25">
      <c r="A2638" t="s">
        <v>1978</v>
      </c>
      <c r="B2638">
        <v>0.71435840000000006</v>
      </c>
    </row>
    <row r="2639" spans="1:2" hidden="1" outlineLevel="2" x14ac:dyDescent="0.25">
      <c r="A2639" t="s">
        <v>1978</v>
      </c>
      <c r="B2639">
        <v>2.3274989750000001</v>
      </c>
    </row>
    <row r="2640" spans="1:2" hidden="1" outlineLevel="2" x14ac:dyDescent="0.25">
      <c r="A2640" t="s">
        <v>1978</v>
      </c>
      <c r="B2640">
        <v>2.3608631500000001</v>
      </c>
    </row>
    <row r="2641" spans="1:2" hidden="1" outlineLevel="2" x14ac:dyDescent="0.25">
      <c r="A2641" t="s">
        <v>1978</v>
      </c>
      <c r="B2641">
        <v>1.5193091500000002</v>
      </c>
    </row>
    <row r="2642" spans="1:2" hidden="1" outlineLevel="2" x14ac:dyDescent="0.25">
      <c r="A2642" t="s">
        <v>1978</v>
      </c>
      <c r="B2642">
        <v>2.4773778499999999</v>
      </c>
    </row>
    <row r="2643" spans="1:2" outlineLevel="1" collapsed="1" x14ac:dyDescent="0.25">
      <c r="A2643" s="3" t="s">
        <v>23905</v>
      </c>
      <c r="B2643">
        <f>SUBTOTAL(9,B2637:B2642)</f>
        <v>10.755881775000001</v>
      </c>
    </row>
    <row r="2644" spans="1:2" hidden="1" outlineLevel="2" x14ac:dyDescent="0.25">
      <c r="A2644" t="s">
        <v>77</v>
      </c>
      <c r="B2644">
        <v>1.6960121000000001</v>
      </c>
    </row>
    <row r="2645" spans="1:2" hidden="1" outlineLevel="2" x14ac:dyDescent="0.25">
      <c r="A2645" t="s">
        <v>77</v>
      </c>
      <c r="B2645">
        <v>0.41118435000000003</v>
      </c>
    </row>
    <row r="2646" spans="1:2" hidden="1" outlineLevel="2" x14ac:dyDescent="0.25">
      <c r="A2646" t="s">
        <v>77</v>
      </c>
      <c r="B2646">
        <v>1.7540001000000001</v>
      </c>
    </row>
    <row r="2647" spans="1:2" hidden="1" outlineLevel="2" x14ac:dyDescent="0.25">
      <c r="A2647" t="s">
        <v>77</v>
      </c>
      <c r="B2647">
        <v>1.8801945500000001</v>
      </c>
    </row>
    <row r="2648" spans="1:2" hidden="1" outlineLevel="2" x14ac:dyDescent="0.25">
      <c r="A2648" t="s">
        <v>77</v>
      </c>
      <c r="B2648">
        <v>1.5057695750000004</v>
      </c>
    </row>
    <row r="2649" spans="1:2" hidden="1" outlineLevel="2" x14ac:dyDescent="0.25">
      <c r="A2649" t="s">
        <v>77</v>
      </c>
      <c r="B2649">
        <v>2.6863295250000006</v>
      </c>
    </row>
    <row r="2650" spans="1:2" hidden="1" outlineLevel="2" x14ac:dyDescent="0.25">
      <c r="A2650" t="s">
        <v>77</v>
      </c>
      <c r="B2650">
        <v>1.7276405500000001</v>
      </c>
    </row>
    <row r="2651" spans="1:2" hidden="1" outlineLevel="2" x14ac:dyDescent="0.25">
      <c r="A2651" t="s">
        <v>77</v>
      </c>
      <c r="B2651">
        <v>1.7175833</v>
      </c>
    </row>
    <row r="2652" spans="1:2" hidden="1" outlineLevel="2" x14ac:dyDescent="0.25">
      <c r="A2652" t="s">
        <v>77</v>
      </c>
      <c r="B2652">
        <v>1.6750647750000001</v>
      </c>
    </row>
    <row r="2653" spans="1:2" outlineLevel="1" collapsed="1" x14ac:dyDescent="0.25">
      <c r="A2653" s="3" t="s">
        <v>23906</v>
      </c>
      <c r="B2653">
        <f>SUBTOTAL(9,B2644:B2652)</f>
        <v>15.053778825000002</v>
      </c>
    </row>
    <row r="2654" spans="1:2" hidden="1" outlineLevel="2" x14ac:dyDescent="0.25">
      <c r="A2654" t="s">
        <v>13226</v>
      </c>
      <c r="B2654">
        <v>1.5901485499999999</v>
      </c>
    </row>
    <row r="2655" spans="1:2" outlineLevel="1" collapsed="1" x14ac:dyDescent="0.25">
      <c r="A2655" s="3" t="s">
        <v>23907</v>
      </c>
      <c r="B2655">
        <f>SUBTOTAL(9,B2654:B2654)</f>
        <v>1.5901485499999999</v>
      </c>
    </row>
    <row r="2656" spans="1:2" hidden="1" outlineLevel="2" x14ac:dyDescent="0.25">
      <c r="A2656" t="s">
        <v>9812</v>
      </c>
      <c r="B2656">
        <v>-6.3318800499999996</v>
      </c>
    </row>
    <row r="2657" spans="1:2" outlineLevel="1" collapsed="1" x14ac:dyDescent="0.25">
      <c r="A2657" s="3" t="s">
        <v>23908</v>
      </c>
      <c r="B2657">
        <f>SUBTOTAL(9,B2656:B2656)</f>
        <v>-6.3318800499999996</v>
      </c>
    </row>
    <row r="2658" spans="1:2" hidden="1" outlineLevel="2" x14ac:dyDescent="0.25">
      <c r="A2658" t="s">
        <v>12446</v>
      </c>
      <c r="B2658">
        <v>1.6612514500000002</v>
      </c>
    </row>
    <row r="2659" spans="1:2" outlineLevel="1" collapsed="1" x14ac:dyDescent="0.25">
      <c r="A2659" s="3" t="s">
        <v>23909</v>
      </c>
      <c r="B2659">
        <f>SUBTOTAL(9,B2658:B2658)</f>
        <v>1.6612514500000002</v>
      </c>
    </row>
    <row r="2660" spans="1:2" hidden="1" outlineLevel="2" x14ac:dyDescent="0.25">
      <c r="A2660" t="s">
        <v>7434</v>
      </c>
      <c r="B2660">
        <v>0.77875467500000006</v>
      </c>
    </row>
    <row r="2661" spans="1:2" outlineLevel="1" collapsed="1" x14ac:dyDescent="0.25">
      <c r="A2661" s="3" t="s">
        <v>23910</v>
      </c>
      <c r="B2661">
        <f>SUBTOTAL(9,B2660:B2660)</f>
        <v>0.77875467500000006</v>
      </c>
    </row>
    <row r="2662" spans="1:2" hidden="1" outlineLevel="2" x14ac:dyDescent="0.25">
      <c r="A2662" t="s">
        <v>1368</v>
      </c>
      <c r="B2662">
        <v>1.5146009500000004</v>
      </c>
    </row>
    <row r="2663" spans="1:2" outlineLevel="1" collapsed="1" x14ac:dyDescent="0.25">
      <c r="A2663" s="3" t="s">
        <v>23911</v>
      </c>
      <c r="B2663">
        <f>SUBTOTAL(9,B2662:B2662)</f>
        <v>1.5146009500000004</v>
      </c>
    </row>
    <row r="2664" spans="1:2" hidden="1" outlineLevel="2" x14ac:dyDescent="0.25">
      <c r="A2664" t="s">
        <v>1086</v>
      </c>
      <c r="B2664">
        <v>0.67039297500000006</v>
      </c>
    </row>
    <row r="2665" spans="1:2" hidden="1" outlineLevel="2" x14ac:dyDescent="0.25">
      <c r="A2665" t="s">
        <v>1086</v>
      </c>
      <c r="B2665">
        <v>0.73734020000000011</v>
      </c>
    </row>
    <row r="2666" spans="1:2" hidden="1" outlineLevel="2" x14ac:dyDescent="0.25">
      <c r="A2666" t="s">
        <v>1086</v>
      </c>
      <c r="B2666">
        <v>1.4121141250000002</v>
      </c>
    </row>
    <row r="2667" spans="1:2" outlineLevel="1" collapsed="1" x14ac:dyDescent="0.25">
      <c r="A2667" s="3" t="s">
        <v>23912</v>
      </c>
      <c r="B2667">
        <f>SUBTOTAL(9,B2664:B2666)</f>
        <v>2.8198473000000002</v>
      </c>
    </row>
    <row r="2668" spans="1:2" hidden="1" outlineLevel="2" x14ac:dyDescent="0.25">
      <c r="A2668" t="s">
        <v>15026</v>
      </c>
      <c r="B2668">
        <v>0.56446477500000003</v>
      </c>
    </row>
    <row r="2669" spans="1:2" outlineLevel="1" collapsed="1" x14ac:dyDescent="0.25">
      <c r="A2669" s="3" t="s">
        <v>23913</v>
      </c>
      <c r="B2669">
        <f>SUBTOTAL(9,B2668:B2668)</f>
        <v>0.56446477500000003</v>
      </c>
    </row>
    <row r="2670" spans="1:2" hidden="1" outlineLevel="2" x14ac:dyDescent="0.25">
      <c r="A2670" t="s">
        <v>312</v>
      </c>
      <c r="B2670">
        <v>1.5907913750000002</v>
      </c>
    </row>
    <row r="2671" spans="1:2" hidden="1" outlineLevel="2" x14ac:dyDescent="0.25">
      <c r="A2671" t="s">
        <v>312</v>
      </c>
      <c r="B2671">
        <v>0.90656190000000014</v>
      </c>
    </row>
    <row r="2672" spans="1:2" hidden="1" outlineLevel="2" x14ac:dyDescent="0.25">
      <c r="A2672" t="s">
        <v>312</v>
      </c>
      <c r="B2672">
        <v>2.0402411749999998</v>
      </c>
    </row>
    <row r="2673" spans="1:2" hidden="1" outlineLevel="2" x14ac:dyDescent="0.25">
      <c r="A2673" t="s">
        <v>312</v>
      </c>
      <c r="B2673">
        <v>1.9333163250000003</v>
      </c>
    </row>
    <row r="2674" spans="1:2" outlineLevel="1" collapsed="1" x14ac:dyDescent="0.25">
      <c r="A2674" s="3" t="s">
        <v>23914</v>
      </c>
      <c r="B2674">
        <f>SUBTOTAL(9,B2670:B2673)</f>
        <v>6.4709107750000001</v>
      </c>
    </row>
    <row r="2675" spans="1:2" hidden="1" outlineLevel="2" x14ac:dyDescent="0.25">
      <c r="A2675" t="s">
        <v>4076</v>
      </c>
      <c r="B2675">
        <v>3.6054044000000003</v>
      </c>
    </row>
    <row r="2676" spans="1:2" hidden="1" outlineLevel="2" x14ac:dyDescent="0.25">
      <c r="A2676" t="s">
        <v>4076</v>
      </c>
      <c r="B2676">
        <v>4.7457191000000005</v>
      </c>
    </row>
    <row r="2677" spans="1:2" hidden="1" outlineLevel="2" x14ac:dyDescent="0.25">
      <c r="A2677" t="s">
        <v>4076</v>
      </c>
      <c r="B2677">
        <v>1.8386961749999999</v>
      </c>
    </row>
    <row r="2678" spans="1:2" hidden="1" outlineLevel="2" x14ac:dyDescent="0.25">
      <c r="A2678" t="s">
        <v>4076</v>
      </c>
      <c r="B2678">
        <v>3.573500975</v>
      </c>
    </row>
    <row r="2679" spans="1:2" outlineLevel="1" collapsed="1" x14ac:dyDescent="0.25">
      <c r="A2679" s="3" t="s">
        <v>23915</v>
      </c>
      <c r="B2679">
        <f>SUBTOTAL(9,B2675:B2678)</f>
        <v>13.763320649999999</v>
      </c>
    </row>
    <row r="2680" spans="1:2" hidden="1" outlineLevel="2" x14ac:dyDescent="0.25">
      <c r="A2680" t="s">
        <v>6622</v>
      </c>
      <c r="B2680">
        <v>1.301505425</v>
      </c>
    </row>
    <row r="2681" spans="1:2" outlineLevel="1" collapsed="1" x14ac:dyDescent="0.25">
      <c r="A2681" s="3" t="s">
        <v>23916</v>
      </c>
      <c r="B2681">
        <f>SUBTOTAL(9,B2680:B2680)</f>
        <v>1.301505425</v>
      </c>
    </row>
    <row r="2682" spans="1:2" hidden="1" outlineLevel="2" x14ac:dyDescent="0.25">
      <c r="A2682" t="s">
        <v>430</v>
      </c>
      <c r="B2682">
        <v>4.7642324</v>
      </c>
    </row>
    <row r="2683" spans="1:2" outlineLevel="1" collapsed="1" x14ac:dyDescent="0.25">
      <c r="A2683" s="3" t="s">
        <v>23917</v>
      </c>
      <c r="B2683">
        <f>SUBTOTAL(9,B2682:B2682)</f>
        <v>4.7642324</v>
      </c>
    </row>
    <row r="2684" spans="1:2" hidden="1" outlineLevel="2" x14ac:dyDescent="0.25">
      <c r="A2684" t="s">
        <v>8038</v>
      </c>
      <c r="B2684">
        <v>-15.078515600000001</v>
      </c>
    </row>
    <row r="2685" spans="1:2" outlineLevel="1" collapsed="1" x14ac:dyDescent="0.25">
      <c r="A2685" s="3" t="s">
        <v>23918</v>
      </c>
      <c r="B2685">
        <f>SUBTOTAL(9,B2684:B2684)</f>
        <v>-15.078515600000001</v>
      </c>
    </row>
    <row r="2686" spans="1:2" hidden="1" outlineLevel="2" x14ac:dyDescent="0.25">
      <c r="A2686" t="s">
        <v>14395</v>
      </c>
      <c r="B2686">
        <v>1.6022160750000003</v>
      </c>
    </row>
    <row r="2687" spans="1:2" outlineLevel="1" collapsed="1" x14ac:dyDescent="0.25">
      <c r="A2687" s="3" t="s">
        <v>23919</v>
      </c>
      <c r="B2687">
        <f>SUBTOTAL(9,B2686:B2686)</f>
        <v>1.6022160750000003</v>
      </c>
    </row>
    <row r="2688" spans="1:2" hidden="1" outlineLevel="2" x14ac:dyDescent="0.25">
      <c r="A2688" t="s">
        <v>10298</v>
      </c>
      <c r="B2688">
        <v>2.5037661</v>
      </c>
    </row>
    <row r="2689" spans="1:2" hidden="1" outlineLevel="2" x14ac:dyDescent="0.25">
      <c r="A2689" t="s">
        <v>10298</v>
      </c>
      <c r="B2689">
        <v>0.87367822500000003</v>
      </c>
    </row>
    <row r="2690" spans="1:2" outlineLevel="1" collapsed="1" x14ac:dyDescent="0.25">
      <c r="A2690" s="3" t="s">
        <v>23920</v>
      </c>
      <c r="B2690">
        <f>SUBTOTAL(9,B2688:B2689)</f>
        <v>3.3774443249999999</v>
      </c>
    </row>
    <row r="2691" spans="1:2" hidden="1" outlineLevel="2" x14ac:dyDescent="0.25">
      <c r="A2691" t="s">
        <v>1032</v>
      </c>
      <c r="B2691">
        <v>1.913795575</v>
      </c>
    </row>
    <row r="2692" spans="1:2" outlineLevel="1" collapsed="1" x14ac:dyDescent="0.25">
      <c r="A2692" s="3" t="s">
        <v>23921</v>
      </c>
      <c r="B2692">
        <f>SUBTOTAL(9,B2691:B2691)</f>
        <v>1.913795575</v>
      </c>
    </row>
    <row r="2693" spans="1:2" hidden="1" outlineLevel="2" x14ac:dyDescent="0.25">
      <c r="A2693" t="s">
        <v>2951</v>
      </c>
      <c r="B2693">
        <v>0.44787317500000001</v>
      </c>
    </row>
    <row r="2694" spans="1:2" outlineLevel="1" collapsed="1" x14ac:dyDescent="0.25">
      <c r="A2694" s="3" t="s">
        <v>23922</v>
      </c>
      <c r="B2694">
        <f>SUBTOTAL(9,B2693:B2693)</f>
        <v>0.44787317500000001</v>
      </c>
    </row>
    <row r="2695" spans="1:2" hidden="1" outlineLevel="2" x14ac:dyDescent="0.25">
      <c r="A2695" t="s">
        <v>2697</v>
      </c>
      <c r="B2695">
        <v>-0.31347647499999998</v>
      </c>
    </row>
    <row r="2696" spans="1:2" outlineLevel="1" collapsed="1" x14ac:dyDescent="0.25">
      <c r="A2696" s="3" t="s">
        <v>23923</v>
      </c>
      <c r="B2696">
        <f>SUBTOTAL(9,B2695:B2695)</f>
        <v>-0.31347647499999998</v>
      </c>
    </row>
    <row r="2697" spans="1:2" hidden="1" outlineLevel="2" x14ac:dyDescent="0.25">
      <c r="A2697" t="s">
        <v>2657</v>
      </c>
      <c r="B2697">
        <v>2.8954489750000003</v>
      </c>
    </row>
    <row r="2698" spans="1:2" outlineLevel="1" collapsed="1" x14ac:dyDescent="0.25">
      <c r="A2698" s="3" t="s">
        <v>23924</v>
      </c>
      <c r="B2698">
        <f>SUBTOTAL(9,B2697:B2697)</f>
        <v>2.8954489750000003</v>
      </c>
    </row>
    <row r="2699" spans="1:2" hidden="1" outlineLevel="2" x14ac:dyDescent="0.25">
      <c r="A2699" t="s">
        <v>9027</v>
      </c>
      <c r="B2699">
        <v>2.1723449499999998</v>
      </c>
    </row>
    <row r="2700" spans="1:2" hidden="1" outlineLevel="2" x14ac:dyDescent="0.25">
      <c r="A2700" t="s">
        <v>9027</v>
      </c>
      <c r="B2700">
        <v>10.819218600000001</v>
      </c>
    </row>
    <row r="2701" spans="1:2" hidden="1" outlineLevel="2" x14ac:dyDescent="0.25">
      <c r="A2701" t="s">
        <v>9027</v>
      </c>
      <c r="B2701">
        <v>4.3006746499999995</v>
      </c>
    </row>
    <row r="2702" spans="1:2" hidden="1" outlineLevel="2" x14ac:dyDescent="0.25">
      <c r="A2702" t="s">
        <v>9027</v>
      </c>
      <c r="B2702">
        <v>1.8179585249999999</v>
      </c>
    </row>
    <row r="2703" spans="1:2" outlineLevel="1" collapsed="1" x14ac:dyDescent="0.25">
      <c r="A2703" s="3" t="s">
        <v>23925</v>
      </c>
      <c r="B2703">
        <f>SUBTOTAL(9,B2699:B2702)</f>
        <v>19.110196725000002</v>
      </c>
    </row>
    <row r="2704" spans="1:2" hidden="1" outlineLevel="2" x14ac:dyDescent="0.25">
      <c r="A2704" t="s">
        <v>9733</v>
      </c>
      <c r="B2704">
        <v>-102.95900785000001</v>
      </c>
    </row>
    <row r="2705" spans="1:2" outlineLevel="1" collapsed="1" x14ac:dyDescent="0.25">
      <c r="A2705" s="3" t="s">
        <v>23926</v>
      </c>
      <c r="B2705">
        <f>SUBTOTAL(9,B2704:B2704)</f>
        <v>-102.95900785000001</v>
      </c>
    </row>
    <row r="2706" spans="1:2" hidden="1" outlineLevel="2" x14ac:dyDescent="0.25">
      <c r="A2706" t="s">
        <v>9313</v>
      </c>
      <c r="B2706">
        <v>1.1685614000000002</v>
      </c>
    </row>
    <row r="2707" spans="1:2" hidden="1" outlineLevel="2" x14ac:dyDescent="0.25">
      <c r="A2707" t="s">
        <v>9313</v>
      </c>
      <c r="B2707">
        <v>1.0686056750000001</v>
      </c>
    </row>
    <row r="2708" spans="1:2" outlineLevel="1" collapsed="1" x14ac:dyDescent="0.25">
      <c r="A2708" s="3" t="s">
        <v>23927</v>
      </c>
      <c r="B2708">
        <f>SUBTOTAL(9,B2706:B2707)</f>
        <v>2.2371670750000003</v>
      </c>
    </row>
    <row r="2709" spans="1:2" hidden="1" outlineLevel="2" x14ac:dyDescent="0.25">
      <c r="A2709" t="s">
        <v>944</v>
      </c>
      <c r="B2709">
        <v>0.62836522500000003</v>
      </c>
    </row>
    <row r="2710" spans="1:2" hidden="1" outlineLevel="2" x14ac:dyDescent="0.25">
      <c r="A2710" t="s">
        <v>944</v>
      </c>
      <c r="B2710">
        <v>2.9648566500000002</v>
      </c>
    </row>
    <row r="2711" spans="1:2" hidden="1" outlineLevel="2" x14ac:dyDescent="0.25">
      <c r="A2711" t="s">
        <v>944</v>
      </c>
      <c r="B2711">
        <v>1.5196204999999998</v>
      </c>
    </row>
    <row r="2712" spans="1:2" hidden="1" outlineLevel="2" x14ac:dyDescent="0.25">
      <c r="A2712" t="s">
        <v>944</v>
      </c>
      <c r="B2712">
        <v>1.2229670000000001</v>
      </c>
    </row>
    <row r="2713" spans="1:2" hidden="1" outlineLevel="2" x14ac:dyDescent="0.25">
      <c r="A2713" t="s">
        <v>944</v>
      </c>
      <c r="B2713">
        <v>1.3533716249999999</v>
      </c>
    </row>
    <row r="2714" spans="1:2" hidden="1" outlineLevel="2" x14ac:dyDescent="0.25">
      <c r="A2714" t="s">
        <v>944</v>
      </c>
      <c r="B2714">
        <v>0.42600975000000002</v>
      </c>
    </row>
    <row r="2715" spans="1:2" outlineLevel="1" collapsed="1" x14ac:dyDescent="0.25">
      <c r="A2715" s="3" t="s">
        <v>23928</v>
      </c>
      <c r="B2715">
        <f>SUBTOTAL(9,B2709:B2714)</f>
        <v>8.11519075</v>
      </c>
    </row>
    <row r="2716" spans="1:2" hidden="1" outlineLevel="2" x14ac:dyDescent="0.25">
      <c r="A2716" t="s">
        <v>8572</v>
      </c>
      <c r="B2716">
        <v>3.5260727000000003</v>
      </c>
    </row>
    <row r="2717" spans="1:2" outlineLevel="1" collapsed="1" x14ac:dyDescent="0.25">
      <c r="A2717" s="3" t="s">
        <v>23929</v>
      </c>
      <c r="B2717">
        <f>SUBTOTAL(9,B2716:B2716)</f>
        <v>3.5260727000000003</v>
      </c>
    </row>
    <row r="2718" spans="1:2" hidden="1" outlineLevel="2" x14ac:dyDescent="0.25">
      <c r="A2718" t="s">
        <v>16825</v>
      </c>
      <c r="B2718">
        <v>-116.086481275</v>
      </c>
    </row>
    <row r="2719" spans="1:2" outlineLevel="1" collapsed="1" x14ac:dyDescent="0.25">
      <c r="A2719" s="3" t="s">
        <v>23930</v>
      </c>
      <c r="B2719">
        <f>SUBTOTAL(9,B2718:B2718)</f>
        <v>-116.086481275</v>
      </c>
    </row>
    <row r="2720" spans="1:2" hidden="1" outlineLevel="2" x14ac:dyDescent="0.25">
      <c r="A2720" t="s">
        <v>14768</v>
      </c>
      <c r="B2720">
        <v>-50.689146000000008</v>
      </c>
    </row>
    <row r="2721" spans="1:2" outlineLevel="1" collapsed="1" x14ac:dyDescent="0.25">
      <c r="A2721" s="3" t="s">
        <v>23931</v>
      </c>
      <c r="B2721">
        <f>SUBTOTAL(9,B2720:B2720)</f>
        <v>-50.689146000000008</v>
      </c>
    </row>
    <row r="2722" spans="1:2" hidden="1" outlineLevel="2" x14ac:dyDescent="0.25">
      <c r="A2722" t="s">
        <v>4720</v>
      </c>
      <c r="B2722">
        <v>2.5977234250000003</v>
      </c>
    </row>
    <row r="2723" spans="1:2" hidden="1" outlineLevel="2" x14ac:dyDescent="0.25">
      <c r="A2723" t="s">
        <v>4720</v>
      </c>
      <c r="B2723">
        <v>2.1531535750000002</v>
      </c>
    </row>
    <row r="2724" spans="1:2" outlineLevel="1" collapsed="1" x14ac:dyDescent="0.25">
      <c r="A2724" s="3" t="s">
        <v>23932</v>
      </c>
      <c r="B2724">
        <f>SUBTOTAL(9,B2722:B2723)</f>
        <v>4.7508770000000009</v>
      </c>
    </row>
    <row r="2725" spans="1:2" hidden="1" outlineLevel="2" x14ac:dyDescent="0.25">
      <c r="A2725" t="s">
        <v>17863</v>
      </c>
      <c r="B2725">
        <v>3.3679314250000005</v>
      </c>
    </row>
    <row r="2726" spans="1:2" outlineLevel="1" collapsed="1" x14ac:dyDescent="0.25">
      <c r="A2726" s="3" t="s">
        <v>23933</v>
      </c>
      <c r="B2726">
        <f>SUBTOTAL(9,B2725:B2725)</f>
        <v>3.3679314250000005</v>
      </c>
    </row>
    <row r="2727" spans="1:2" hidden="1" outlineLevel="2" x14ac:dyDescent="0.25">
      <c r="A2727" t="s">
        <v>19322</v>
      </c>
      <c r="B2727">
        <v>3.1666607250000003</v>
      </c>
    </row>
    <row r="2728" spans="1:2" hidden="1" outlineLevel="2" x14ac:dyDescent="0.25">
      <c r="A2728" t="s">
        <v>19322</v>
      </c>
      <c r="B2728">
        <v>2.22772725</v>
      </c>
    </row>
    <row r="2729" spans="1:2" outlineLevel="1" collapsed="1" x14ac:dyDescent="0.25">
      <c r="A2729" s="3" t="s">
        <v>23934</v>
      </c>
      <c r="B2729">
        <f>SUBTOTAL(9,B2727:B2728)</f>
        <v>5.3943879750000008</v>
      </c>
    </row>
    <row r="2730" spans="1:2" hidden="1" outlineLevel="2" x14ac:dyDescent="0.25">
      <c r="A2730" t="s">
        <v>9277</v>
      </c>
      <c r="B2730">
        <v>0.44620915000000005</v>
      </c>
    </row>
    <row r="2731" spans="1:2" hidden="1" outlineLevel="2" x14ac:dyDescent="0.25">
      <c r="A2731" t="s">
        <v>9277</v>
      </c>
      <c r="B2731">
        <v>1.287831325</v>
      </c>
    </row>
    <row r="2732" spans="1:2" hidden="1" outlineLevel="2" x14ac:dyDescent="0.25">
      <c r="A2732" t="s">
        <v>9277</v>
      </c>
      <c r="B2732">
        <v>2.1743826250000002</v>
      </c>
    </row>
    <row r="2733" spans="1:2" outlineLevel="1" collapsed="1" x14ac:dyDescent="0.25">
      <c r="A2733" s="3" t="s">
        <v>23935</v>
      </c>
      <c r="B2733">
        <f>SUBTOTAL(9,B2730:B2732)</f>
        <v>3.9084231000000003</v>
      </c>
    </row>
    <row r="2734" spans="1:2" hidden="1" outlineLevel="2" x14ac:dyDescent="0.25">
      <c r="A2734" t="s">
        <v>19025</v>
      </c>
      <c r="B2734">
        <v>3.7546667500000002</v>
      </c>
    </row>
    <row r="2735" spans="1:2" outlineLevel="1" collapsed="1" x14ac:dyDescent="0.25">
      <c r="A2735" s="3" t="s">
        <v>23936</v>
      </c>
      <c r="B2735">
        <f>SUBTOTAL(9,B2734:B2734)</f>
        <v>3.7546667500000002</v>
      </c>
    </row>
    <row r="2736" spans="1:2" hidden="1" outlineLevel="2" x14ac:dyDescent="0.25">
      <c r="A2736" t="s">
        <v>19152</v>
      </c>
      <c r="B2736">
        <v>0.7060218250000001</v>
      </c>
    </row>
    <row r="2737" spans="1:2" outlineLevel="1" collapsed="1" x14ac:dyDescent="0.25">
      <c r="A2737" s="3" t="s">
        <v>23937</v>
      </c>
      <c r="B2737">
        <f>SUBTOTAL(9,B2736:B2736)</f>
        <v>0.7060218250000001</v>
      </c>
    </row>
    <row r="2738" spans="1:2" hidden="1" outlineLevel="2" x14ac:dyDescent="0.25">
      <c r="A2738" t="s">
        <v>922</v>
      </c>
      <c r="B2738">
        <v>1.9508667000000002</v>
      </c>
    </row>
    <row r="2739" spans="1:2" hidden="1" outlineLevel="2" x14ac:dyDescent="0.25">
      <c r="A2739" t="s">
        <v>922</v>
      </c>
      <c r="B2739">
        <v>1.4472619249999998</v>
      </c>
    </row>
    <row r="2740" spans="1:2" hidden="1" outlineLevel="2" x14ac:dyDescent="0.25">
      <c r="A2740" t="s">
        <v>922</v>
      </c>
      <c r="B2740">
        <v>1.7853653250000003</v>
      </c>
    </row>
    <row r="2741" spans="1:2" hidden="1" outlineLevel="2" x14ac:dyDescent="0.25">
      <c r="A2741" t="s">
        <v>922</v>
      </c>
      <c r="B2741">
        <v>3.2658383500000006</v>
      </c>
    </row>
    <row r="2742" spans="1:2" hidden="1" outlineLevel="2" x14ac:dyDescent="0.25">
      <c r="A2742" t="s">
        <v>922</v>
      </c>
      <c r="B2742">
        <v>1.7325744250000001</v>
      </c>
    </row>
    <row r="2743" spans="1:2" hidden="1" outlineLevel="2" x14ac:dyDescent="0.25">
      <c r="A2743" t="s">
        <v>922</v>
      </c>
      <c r="B2743">
        <v>2.8133390500000006</v>
      </c>
    </row>
    <row r="2744" spans="1:2" outlineLevel="1" collapsed="1" x14ac:dyDescent="0.25">
      <c r="A2744" s="3" t="s">
        <v>23938</v>
      </c>
      <c r="B2744">
        <f>SUBTOTAL(9,B2738:B2743)</f>
        <v>12.995245775000001</v>
      </c>
    </row>
    <row r="2745" spans="1:2" hidden="1" outlineLevel="2" x14ac:dyDescent="0.25">
      <c r="A2745" t="s">
        <v>1464</v>
      </c>
      <c r="B2745">
        <v>2.7919489000000004</v>
      </c>
    </row>
    <row r="2746" spans="1:2" hidden="1" outlineLevel="2" x14ac:dyDescent="0.25">
      <c r="A2746" t="s">
        <v>1464</v>
      </c>
      <c r="B2746">
        <v>3.5274047250000002</v>
      </c>
    </row>
    <row r="2747" spans="1:2" hidden="1" outlineLevel="2" x14ac:dyDescent="0.25">
      <c r="A2747" t="s">
        <v>1464</v>
      </c>
      <c r="B2747">
        <v>2.319102075</v>
      </c>
    </row>
    <row r="2748" spans="1:2" hidden="1" outlineLevel="2" x14ac:dyDescent="0.25">
      <c r="A2748" t="s">
        <v>1464</v>
      </c>
      <c r="B2748">
        <v>0.57166517500000003</v>
      </c>
    </row>
    <row r="2749" spans="1:2" hidden="1" outlineLevel="2" x14ac:dyDescent="0.25">
      <c r="A2749" t="s">
        <v>1464</v>
      </c>
      <c r="B2749">
        <v>2.3003057500000001</v>
      </c>
    </row>
    <row r="2750" spans="1:2" outlineLevel="1" collapsed="1" x14ac:dyDescent="0.25">
      <c r="A2750" s="3" t="s">
        <v>23939</v>
      </c>
      <c r="B2750">
        <f>SUBTOTAL(9,B2745:B2749)</f>
        <v>11.510426625000001</v>
      </c>
    </row>
    <row r="2751" spans="1:2" hidden="1" outlineLevel="2" x14ac:dyDescent="0.25">
      <c r="A2751" t="s">
        <v>18414</v>
      </c>
      <c r="B2751">
        <v>1.9471495999999999</v>
      </c>
    </row>
    <row r="2752" spans="1:2" outlineLevel="1" collapsed="1" x14ac:dyDescent="0.25">
      <c r="A2752" s="3" t="s">
        <v>23940</v>
      </c>
      <c r="B2752">
        <f>SUBTOTAL(9,B2751:B2751)</f>
        <v>1.9471495999999999</v>
      </c>
    </row>
    <row r="2753" spans="1:2" hidden="1" outlineLevel="2" x14ac:dyDescent="0.25">
      <c r="A2753" t="s">
        <v>10402</v>
      </c>
      <c r="B2753">
        <v>4.9808232500000003</v>
      </c>
    </row>
    <row r="2754" spans="1:2" outlineLevel="1" collapsed="1" x14ac:dyDescent="0.25">
      <c r="A2754" s="3" t="s">
        <v>23941</v>
      </c>
      <c r="B2754">
        <f>SUBTOTAL(9,B2753:B2753)</f>
        <v>4.9808232500000003</v>
      </c>
    </row>
    <row r="2755" spans="1:2" hidden="1" outlineLevel="2" x14ac:dyDescent="0.25">
      <c r="A2755" t="s">
        <v>453</v>
      </c>
      <c r="B2755">
        <v>0.58262320000000001</v>
      </c>
    </row>
    <row r="2756" spans="1:2" outlineLevel="1" collapsed="1" x14ac:dyDescent="0.25">
      <c r="A2756" s="3" t="s">
        <v>23942</v>
      </c>
      <c r="B2756">
        <f>SUBTOTAL(9,B2755:B2755)</f>
        <v>0.58262320000000001</v>
      </c>
    </row>
    <row r="2757" spans="1:2" hidden="1" outlineLevel="2" x14ac:dyDescent="0.25">
      <c r="A2757" t="s">
        <v>15430</v>
      </c>
      <c r="B2757">
        <v>1.3511546250000004</v>
      </c>
    </row>
    <row r="2758" spans="1:2" outlineLevel="1" collapsed="1" x14ac:dyDescent="0.25">
      <c r="A2758" s="3" t="s">
        <v>23943</v>
      </c>
      <c r="B2758">
        <f>SUBTOTAL(9,B2757:B2757)</f>
        <v>1.3511546250000004</v>
      </c>
    </row>
    <row r="2759" spans="1:2" hidden="1" outlineLevel="2" x14ac:dyDescent="0.25">
      <c r="A2759" t="s">
        <v>3058</v>
      </c>
      <c r="B2759">
        <v>0.85658285000000012</v>
      </c>
    </row>
    <row r="2760" spans="1:2" outlineLevel="1" collapsed="1" x14ac:dyDescent="0.25">
      <c r="A2760" s="3" t="s">
        <v>23944</v>
      </c>
      <c r="B2760">
        <f>SUBTOTAL(9,B2759:B2759)</f>
        <v>0.85658285000000012</v>
      </c>
    </row>
    <row r="2761" spans="1:2" hidden="1" outlineLevel="2" x14ac:dyDescent="0.25">
      <c r="A2761" t="s">
        <v>19069</v>
      </c>
      <c r="B2761">
        <v>0.18237720000000004</v>
      </c>
    </row>
    <row r="2762" spans="1:2" outlineLevel="1" collapsed="1" x14ac:dyDescent="0.25">
      <c r="A2762" s="3" t="s">
        <v>23945</v>
      </c>
      <c r="B2762">
        <f>SUBTOTAL(9,B2761:B2761)</f>
        <v>0.18237720000000004</v>
      </c>
    </row>
    <row r="2763" spans="1:2" hidden="1" outlineLevel="2" x14ac:dyDescent="0.25">
      <c r="A2763" t="s">
        <v>218</v>
      </c>
      <c r="B2763">
        <v>1.09634085</v>
      </c>
    </row>
    <row r="2764" spans="1:2" hidden="1" outlineLevel="2" x14ac:dyDescent="0.25">
      <c r="A2764" t="s">
        <v>218</v>
      </c>
      <c r="B2764">
        <v>0.57557175000000005</v>
      </c>
    </row>
    <row r="2765" spans="1:2" hidden="1" outlineLevel="2" x14ac:dyDescent="0.25">
      <c r="A2765" t="s">
        <v>218</v>
      </c>
      <c r="B2765">
        <v>0.69683942500000018</v>
      </c>
    </row>
    <row r="2766" spans="1:2" hidden="1" outlineLevel="2" x14ac:dyDescent="0.25">
      <c r="A2766" t="s">
        <v>218</v>
      </c>
      <c r="B2766">
        <v>2.7392527250000005</v>
      </c>
    </row>
    <row r="2767" spans="1:2" hidden="1" outlineLevel="2" x14ac:dyDescent="0.25">
      <c r="A2767" t="s">
        <v>218</v>
      </c>
      <c r="B2767">
        <v>2.946123</v>
      </c>
    </row>
    <row r="2768" spans="1:2" hidden="1" outlineLevel="2" x14ac:dyDescent="0.25">
      <c r="A2768" t="s">
        <v>218</v>
      </c>
      <c r="B2768">
        <v>0.90229392499999994</v>
      </c>
    </row>
    <row r="2769" spans="1:2" hidden="1" outlineLevel="2" x14ac:dyDescent="0.25">
      <c r="A2769" t="s">
        <v>218</v>
      </c>
      <c r="B2769">
        <v>1.3739320249999998</v>
      </c>
    </row>
    <row r="2770" spans="1:2" hidden="1" outlineLevel="2" x14ac:dyDescent="0.25">
      <c r="A2770" t="s">
        <v>218</v>
      </c>
      <c r="B2770">
        <v>1.669031825</v>
      </c>
    </row>
    <row r="2771" spans="1:2" hidden="1" outlineLevel="2" x14ac:dyDescent="0.25">
      <c r="A2771" t="s">
        <v>218</v>
      </c>
      <c r="B2771">
        <v>2.3586580750000001</v>
      </c>
    </row>
    <row r="2772" spans="1:2" hidden="1" outlineLevel="2" x14ac:dyDescent="0.25">
      <c r="A2772" t="s">
        <v>218</v>
      </c>
      <c r="B2772">
        <v>0.96021195000000004</v>
      </c>
    </row>
    <row r="2773" spans="1:2" hidden="1" outlineLevel="2" x14ac:dyDescent="0.25">
      <c r="A2773" t="s">
        <v>218</v>
      </c>
      <c r="B2773">
        <v>0.28086625000000004</v>
      </c>
    </row>
    <row r="2774" spans="1:2" hidden="1" outlineLevel="2" x14ac:dyDescent="0.25">
      <c r="A2774" t="s">
        <v>218</v>
      </c>
      <c r="B2774">
        <v>0.69577735000000018</v>
      </c>
    </row>
    <row r="2775" spans="1:2" outlineLevel="1" collapsed="1" x14ac:dyDescent="0.25">
      <c r="A2775" s="3" t="s">
        <v>23946</v>
      </c>
      <c r="B2775">
        <f>SUBTOTAL(9,B2763:B2774)</f>
        <v>16.294899150000003</v>
      </c>
    </row>
    <row r="2776" spans="1:2" hidden="1" outlineLevel="2" x14ac:dyDescent="0.25">
      <c r="A2776" t="s">
        <v>20899</v>
      </c>
      <c r="B2776">
        <v>1.5379181000000002</v>
      </c>
    </row>
    <row r="2777" spans="1:2" outlineLevel="1" collapsed="1" x14ac:dyDescent="0.25">
      <c r="A2777" s="3" t="s">
        <v>23947</v>
      </c>
      <c r="B2777">
        <f>SUBTOTAL(9,B2776:B2776)</f>
        <v>1.5379181000000002</v>
      </c>
    </row>
    <row r="2778" spans="1:2" hidden="1" outlineLevel="2" x14ac:dyDescent="0.25">
      <c r="A2778" t="s">
        <v>6873</v>
      </c>
      <c r="B2778">
        <v>4.4284030250000006</v>
      </c>
    </row>
    <row r="2779" spans="1:2" hidden="1" outlineLevel="2" x14ac:dyDescent="0.25">
      <c r="A2779" t="s">
        <v>6873</v>
      </c>
      <c r="B2779">
        <v>2.8172572750000002</v>
      </c>
    </row>
    <row r="2780" spans="1:2" outlineLevel="1" collapsed="1" x14ac:dyDescent="0.25">
      <c r="A2780" s="3" t="s">
        <v>23948</v>
      </c>
      <c r="B2780">
        <f>SUBTOTAL(9,B2778:B2779)</f>
        <v>7.2456603000000008</v>
      </c>
    </row>
    <row r="2781" spans="1:2" hidden="1" outlineLevel="2" x14ac:dyDescent="0.25">
      <c r="A2781" t="s">
        <v>1158</v>
      </c>
      <c r="B2781">
        <v>0.48457755000000013</v>
      </c>
    </row>
    <row r="2782" spans="1:2" hidden="1" outlineLevel="2" x14ac:dyDescent="0.25">
      <c r="A2782" t="s">
        <v>1158</v>
      </c>
      <c r="B2782">
        <v>1.1800947750000002</v>
      </c>
    </row>
    <row r="2783" spans="1:2" hidden="1" outlineLevel="2" x14ac:dyDescent="0.25">
      <c r="A2783" t="s">
        <v>1158</v>
      </c>
      <c r="B2783">
        <v>1.5464586500000004</v>
      </c>
    </row>
    <row r="2784" spans="1:2" hidden="1" outlineLevel="2" x14ac:dyDescent="0.25">
      <c r="A2784" t="s">
        <v>1158</v>
      </c>
      <c r="B2784">
        <v>0.69393397499999998</v>
      </c>
    </row>
    <row r="2785" spans="1:2" hidden="1" outlineLevel="2" x14ac:dyDescent="0.25">
      <c r="A2785" t="s">
        <v>1158</v>
      </c>
      <c r="B2785">
        <v>1.505848275</v>
      </c>
    </row>
    <row r="2786" spans="1:2" hidden="1" outlineLevel="2" x14ac:dyDescent="0.25">
      <c r="A2786" t="s">
        <v>1158</v>
      </c>
      <c r="B2786">
        <v>2.5721525000000005</v>
      </c>
    </row>
    <row r="2787" spans="1:2" hidden="1" outlineLevel="2" x14ac:dyDescent="0.25">
      <c r="A2787" t="s">
        <v>1158</v>
      </c>
      <c r="B2787">
        <v>1.77605255</v>
      </c>
    </row>
    <row r="2788" spans="1:2" hidden="1" outlineLevel="2" x14ac:dyDescent="0.25">
      <c r="A2788" t="s">
        <v>1158</v>
      </c>
      <c r="B2788">
        <v>3.6004238750000006</v>
      </c>
    </row>
    <row r="2789" spans="1:2" hidden="1" outlineLevel="2" x14ac:dyDescent="0.25">
      <c r="A2789" t="s">
        <v>1158</v>
      </c>
      <c r="B2789">
        <v>1.7843025750000001</v>
      </c>
    </row>
    <row r="2790" spans="1:2" hidden="1" outlineLevel="2" x14ac:dyDescent="0.25">
      <c r="A2790" t="s">
        <v>1158</v>
      </c>
      <c r="B2790">
        <v>0.96041945000000006</v>
      </c>
    </row>
    <row r="2791" spans="1:2" hidden="1" outlineLevel="2" x14ac:dyDescent="0.25">
      <c r="A2791" t="s">
        <v>1158</v>
      </c>
      <c r="B2791">
        <v>1.968347625</v>
      </c>
    </row>
    <row r="2792" spans="1:2" hidden="1" outlineLevel="2" x14ac:dyDescent="0.25">
      <c r="A2792" t="s">
        <v>1158</v>
      </c>
      <c r="B2792">
        <v>3.6304075249999999</v>
      </c>
    </row>
    <row r="2793" spans="1:2" hidden="1" outlineLevel="2" x14ac:dyDescent="0.25">
      <c r="A2793" t="s">
        <v>1158</v>
      </c>
      <c r="B2793">
        <v>1.84331815</v>
      </c>
    </row>
    <row r="2794" spans="1:2" hidden="1" outlineLevel="2" x14ac:dyDescent="0.25">
      <c r="A2794" t="s">
        <v>1158</v>
      </c>
      <c r="B2794">
        <v>1.3805295750000002</v>
      </c>
    </row>
    <row r="2795" spans="1:2" hidden="1" outlineLevel="2" x14ac:dyDescent="0.25">
      <c r="A2795" t="s">
        <v>1158</v>
      </c>
      <c r="B2795">
        <v>1.8830941000000001</v>
      </c>
    </row>
    <row r="2796" spans="1:2" hidden="1" outlineLevel="2" x14ac:dyDescent="0.25">
      <c r="A2796" t="s">
        <v>1158</v>
      </c>
      <c r="B2796">
        <v>1.7898219</v>
      </c>
    </row>
    <row r="2797" spans="1:2" hidden="1" outlineLevel="2" x14ac:dyDescent="0.25">
      <c r="A2797" t="s">
        <v>1158</v>
      </c>
      <c r="B2797">
        <v>1.1188580000000001</v>
      </c>
    </row>
    <row r="2798" spans="1:2" hidden="1" outlineLevel="2" x14ac:dyDescent="0.25">
      <c r="A2798" t="s">
        <v>1158</v>
      </c>
      <c r="B2798">
        <v>1.9419188000000003</v>
      </c>
    </row>
    <row r="2799" spans="1:2" hidden="1" outlineLevel="2" x14ac:dyDescent="0.25">
      <c r="A2799" t="s">
        <v>1158</v>
      </c>
      <c r="B2799">
        <v>0.73212720000000009</v>
      </c>
    </row>
    <row r="2800" spans="1:2" hidden="1" outlineLevel="2" x14ac:dyDescent="0.25">
      <c r="A2800" t="s">
        <v>1158</v>
      </c>
      <c r="B2800">
        <v>1.05245685</v>
      </c>
    </row>
    <row r="2801" spans="1:2" hidden="1" outlineLevel="2" x14ac:dyDescent="0.25">
      <c r="A2801" t="s">
        <v>1158</v>
      </c>
      <c r="B2801">
        <v>1.9824284750000001</v>
      </c>
    </row>
    <row r="2802" spans="1:2" hidden="1" outlineLevel="2" x14ac:dyDescent="0.25">
      <c r="A2802" t="s">
        <v>1158</v>
      </c>
      <c r="B2802">
        <v>1.0207435250000001</v>
      </c>
    </row>
    <row r="2803" spans="1:2" hidden="1" outlineLevel="2" x14ac:dyDescent="0.25">
      <c r="A2803" t="s">
        <v>1158</v>
      </c>
      <c r="B2803">
        <v>0.75964945000000006</v>
      </c>
    </row>
    <row r="2804" spans="1:2" outlineLevel="1" collapsed="1" x14ac:dyDescent="0.25">
      <c r="A2804" s="3" t="s">
        <v>23949</v>
      </c>
      <c r="B2804">
        <f>SUBTOTAL(9,B2781:B2803)</f>
        <v>37.207965349999995</v>
      </c>
    </row>
    <row r="2805" spans="1:2" hidden="1" outlineLevel="2" x14ac:dyDescent="0.25">
      <c r="A2805" t="s">
        <v>9583</v>
      </c>
      <c r="B2805">
        <v>0.79689065000000003</v>
      </c>
    </row>
    <row r="2806" spans="1:2" outlineLevel="1" collapsed="1" x14ac:dyDescent="0.25">
      <c r="A2806" s="3" t="s">
        <v>23950</v>
      </c>
      <c r="B2806">
        <f>SUBTOTAL(9,B2805:B2805)</f>
        <v>0.79689065000000003</v>
      </c>
    </row>
    <row r="2807" spans="1:2" hidden="1" outlineLevel="2" x14ac:dyDescent="0.25">
      <c r="A2807" t="s">
        <v>4643</v>
      </c>
      <c r="B2807">
        <v>0.87206925000000002</v>
      </c>
    </row>
    <row r="2808" spans="1:2" hidden="1" outlineLevel="2" x14ac:dyDescent="0.25">
      <c r="A2808" t="s">
        <v>4643</v>
      </c>
      <c r="B2808">
        <v>0.74981227500000014</v>
      </c>
    </row>
    <row r="2809" spans="1:2" hidden="1" outlineLevel="2" x14ac:dyDescent="0.25">
      <c r="A2809" t="s">
        <v>4643</v>
      </c>
      <c r="B2809">
        <v>1.5369846750000002</v>
      </c>
    </row>
    <row r="2810" spans="1:2" hidden="1" outlineLevel="2" x14ac:dyDescent="0.25">
      <c r="A2810" t="s">
        <v>4643</v>
      </c>
      <c r="B2810">
        <v>1.6855241750000001</v>
      </c>
    </row>
    <row r="2811" spans="1:2" hidden="1" outlineLevel="2" x14ac:dyDescent="0.25">
      <c r="A2811" t="s">
        <v>4643</v>
      </c>
      <c r="B2811">
        <v>2.2351482499999999</v>
      </c>
    </row>
    <row r="2812" spans="1:2" outlineLevel="1" collapsed="1" x14ac:dyDescent="0.25">
      <c r="A2812" s="3" t="s">
        <v>23951</v>
      </c>
      <c r="B2812">
        <f>SUBTOTAL(9,B2807:B2811)</f>
        <v>7.0795386250000005</v>
      </c>
    </row>
    <row r="2813" spans="1:2" hidden="1" outlineLevel="2" x14ac:dyDescent="0.25">
      <c r="A2813" t="s">
        <v>20764</v>
      </c>
      <c r="B2813">
        <v>0.22391402500000002</v>
      </c>
    </row>
    <row r="2814" spans="1:2" hidden="1" outlineLevel="2" x14ac:dyDescent="0.25">
      <c r="A2814" t="s">
        <v>20764</v>
      </c>
      <c r="B2814">
        <v>3.6890962500000004</v>
      </c>
    </row>
    <row r="2815" spans="1:2" outlineLevel="1" collapsed="1" x14ac:dyDescent="0.25">
      <c r="A2815" s="3" t="s">
        <v>23952</v>
      </c>
      <c r="B2815">
        <f>SUBTOTAL(9,B2813:B2814)</f>
        <v>3.9130102750000004</v>
      </c>
    </row>
    <row r="2816" spans="1:2" hidden="1" outlineLevel="2" x14ac:dyDescent="0.25">
      <c r="A2816" t="s">
        <v>20999</v>
      </c>
      <c r="B2816">
        <v>2.7059421250000004</v>
      </c>
    </row>
    <row r="2817" spans="1:2" outlineLevel="1" collapsed="1" x14ac:dyDescent="0.25">
      <c r="A2817" s="3" t="s">
        <v>23953</v>
      </c>
      <c r="B2817">
        <f>SUBTOTAL(9,B2816:B2816)</f>
        <v>2.7059421250000004</v>
      </c>
    </row>
    <row r="2818" spans="1:2" hidden="1" outlineLevel="2" x14ac:dyDescent="0.25">
      <c r="A2818" t="s">
        <v>3970</v>
      </c>
      <c r="B2818">
        <v>1.07714705</v>
      </c>
    </row>
    <row r="2819" spans="1:2" hidden="1" outlineLevel="2" x14ac:dyDescent="0.25">
      <c r="A2819" t="s">
        <v>3970</v>
      </c>
      <c r="B2819">
        <v>1.4851453000000003</v>
      </c>
    </row>
    <row r="2820" spans="1:2" hidden="1" outlineLevel="2" x14ac:dyDescent="0.25">
      <c r="A2820" t="s">
        <v>3970</v>
      </c>
      <c r="B2820">
        <v>0.70797090000000007</v>
      </c>
    </row>
    <row r="2821" spans="1:2" hidden="1" outlineLevel="2" x14ac:dyDescent="0.25">
      <c r="A2821" t="s">
        <v>3970</v>
      </c>
      <c r="B2821">
        <v>1.4811026250000003</v>
      </c>
    </row>
    <row r="2822" spans="1:2" hidden="1" outlineLevel="2" x14ac:dyDescent="0.25">
      <c r="A2822" t="s">
        <v>3970</v>
      </c>
      <c r="B2822">
        <v>3.0842599500000003</v>
      </c>
    </row>
    <row r="2823" spans="1:2" outlineLevel="1" collapsed="1" x14ac:dyDescent="0.25">
      <c r="A2823" s="3" t="s">
        <v>23954</v>
      </c>
      <c r="B2823">
        <f>SUBTOTAL(9,B2818:B2822)</f>
        <v>7.835625825000001</v>
      </c>
    </row>
    <row r="2824" spans="1:2" hidden="1" outlineLevel="2" x14ac:dyDescent="0.25">
      <c r="A2824" t="s">
        <v>2293</v>
      </c>
      <c r="B2824">
        <v>2.565678825</v>
      </c>
    </row>
    <row r="2825" spans="1:2" hidden="1" outlineLevel="2" x14ac:dyDescent="0.25">
      <c r="A2825" t="s">
        <v>2293</v>
      </c>
      <c r="B2825">
        <v>3.9950862499999999</v>
      </c>
    </row>
    <row r="2826" spans="1:2" outlineLevel="1" collapsed="1" x14ac:dyDescent="0.25">
      <c r="A2826" s="3" t="s">
        <v>23955</v>
      </c>
      <c r="B2826">
        <f>SUBTOTAL(9,B2824:B2825)</f>
        <v>6.5607650749999999</v>
      </c>
    </row>
    <row r="2827" spans="1:2" hidden="1" outlineLevel="2" x14ac:dyDescent="0.25">
      <c r="A2827" t="s">
        <v>6907</v>
      </c>
      <c r="B2827">
        <v>7.47790745</v>
      </c>
    </row>
    <row r="2828" spans="1:2" outlineLevel="1" collapsed="1" x14ac:dyDescent="0.25">
      <c r="A2828" s="3" t="s">
        <v>23956</v>
      </c>
      <c r="B2828">
        <f>SUBTOTAL(9,B2827:B2827)</f>
        <v>7.47790745</v>
      </c>
    </row>
    <row r="2829" spans="1:2" hidden="1" outlineLevel="2" x14ac:dyDescent="0.25">
      <c r="A2829" t="s">
        <v>18363</v>
      </c>
      <c r="B2829">
        <v>2.2685546500000004</v>
      </c>
    </row>
    <row r="2830" spans="1:2" outlineLevel="1" collapsed="1" x14ac:dyDescent="0.25">
      <c r="A2830" s="3" t="s">
        <v>23957</v>
      </c>
      <c r="B2830">
        <f>SUBTOTAL(9,B2829:B2829)</f>
        <v>2.2685546500000004</v>
      </c>
    </row>
    <row r="2831" spans="1:2" hidden="1" outlineLevel="2" x14ac:dyDescent="0.25">
      <c r="A2831" t="s">
        <v>7805</v>
      </c>
      <c r="B2831">
        <v>1.102905475</v>
      </c>
    </row>
    <row r="2832" spans="1:2" hidden="1" outlineLevel="2" x14ac:dyDescent="0.25">
      <c r="A2832" t="s">
        <v>7805</v>
      </c>
      <c r="B2832">
        <v>1.099983325</v>
      </c>
    </row>
    <row r="2833" spans="1:2" hidden="1" outlineLevel="2" x14ac:dyDescent="0.25">
      <c r="A2833" t="s">
        <v>7805</v>
      </c>
      <c r="B2833">
        <v>1.10461465</v>
      </c>
    </row>
    <row r="2834" spans="1:2" hidden="1" outlineLevel="2" x14ac:dyDescent="0.25">
      <c r="A2834" t="s">
        <v>7805</v>
      </c>
      <c r="B2834">
        <v>0.4872957</v>
      </c>
    </row>
    <row r="2835" spans="1:2" hidden="1" outlineLevel="2" x14ac:dyDescent="0.25">
      <c r="A2835" t="s">
        <v>7805</v>
      </c>
      <c r="B2835">
        <v>3.0243650500000001</v>
      </c>
    </row>
    <row r="2836" spans="1:2" hidden="1" outlineLevel="2" x14ac:dyDescent="0.25">
      <c r="A2836" t="s">
        <v>7805</v>
      </c>
      <c r="B2836">
        <v>1.8195253500000002</v>
      </c>
    </row>
    <row r="2837" spans="1:2" hidden="1" outlineLevel="2" x14ac:dyDescent="0.25">
      <c r="A2837" t="s">
        <v>7805</v>
      </c>
      <c r="B2837">
        <v>1.3420912250000003</v>
      </c>
    </row>
    <row r="2838" spans="1:2" hidden="1" outlineLevel="2" x14ac:dyDescent="0.25">
      <c r="A2838" t="s">
        <v>7805</v>
      </c>
      <c r="B2838">
        <v>2.3339043500000001</v>
      </c>
    </row>
    <row r="2839" spans="1:2" hidden="1" outlineLevel="2" x14ac:dyDescent="0.25">
      <c r="A2839" t="s">
        <v>7805</v>
      </c>
      <c r="B2839">
        <v>2.5155492250000004</v>
      </c>
    </row>
    <row r="2840" spans="1:2" outlineLevel="1" collapsed="1" x14ac:dyDescent="0.25">
      <c r="A2840" s="3" t="s">
        <v>23958</v>
      </c>
      <c r="B2840">
        <f>SUBTOTAL(9,B2831:B2839)</f>
        <v>14.830234350000001</v>
      </c>
    </row>
    <row r="2841" spans="1:2" hidden="1" outlineLevel="2" x14ac:dyDescent="0.25">
      <c r="A2841" t="s">
        <v>860</v>
      </c>
      <c r="B2841">
        <v>1.9187704750000001</v>
      </c>
    </row>
    <row r="2842" spans="1:2" hidden="1" outlineLevel="2" x14ac:dyDescent="0.25">
      <c r="A2842" t="s">
        <v>860</v>
      </c>
      <c r="B2842">
        <v>1.6966007750000003</v>
      </c>
    </row>
    <row r="2843" spans="1:2" hidden="1" outlineLevel="2" x14ac:dyDescent="0.25">
      <c r="A2843" t="s">
        <v>860</v>
      </c>
      <c r="B2843">
        <v>2.7413927000000005</v>
      </c>
    </row>
    <row r="2844" spans="1:2" hidden="1" outlineLevel="2" x14ac:dyDescent="0.25">
      <c r="A2844" t="s">
        <v>860</v>
      </c>
      <c r="B2844">
        <v>1.0381825500000001</v>
      </c>
    </row>
    <row r="2845" spans="1:2" hidden="1" outlineLevel="2" x14ac:dyDescent="0.25">
      <c r="A2845" t="s">
        <v>860</v>
      </c>
      <c r="B2845">
        <v>1.7944797000000001</v>
      </c>
    </row>
    <row r="2846" spans="1:2" hidden="1" outlineLevel="2" x14ac:dyDescent="0.25">
      <c r="A2846" t="s">
        <v>860</v>
      </c>
      <c r="B2846">
        <v>2.2112058499999998</v>
      </c>
    </row>
    <row r="2847" spans="1:2" hidden="1" outlineLevel="2" x14ac:dyDescent="0.25">
      <c r="A2847" t="s">
        <v>860</v>
      </c>
      <c r="B2847">
        <v>1.1584408500000001</v>
      </c>
    </row>
    <row r="2848" spans="1:2" hidden="1" outlineLevel="2" x14ac:dyDescent="0.25">
      <c r="A2848" t="s">
        <v>860</v>
      </c>
      <c r="B2848">
        <v>1.3117046499999998</v>
      </c>
    </row>
    <row r="2849" spans="1:2" hidden="1" outlineLevel="2" x14ac:dyDescent="0.25">
      <c r="A2849" t="s">
        <v>860</v>
      </c>
      <c r="B2849">
        <v>1.7954065000000001</v>
      </c>
    </row>
    <row r="2850" spans="1:2" hidden="1" outlineLevel="2" x14ac:dyDescent="0.25">
      <c r="A2850" t="s">
        <v>860</v>
      </c>
      <c r="B2850">
        <v>1.6249059000000003</v>
      </c>
    </row>
    <row r="2851" spans="1:2" hidden="1" outlineLevel="2" x14ac:dyDescent="0.25">
      <c r="A2851" t="s">
        <v>860</v>
      </c>
      <c r="B2851">
        <v>1.5865123000000003</v>
      </c>
    </row>
    <row r="2852" spans="1:2" hidden="1" outlineLevel="2" x14ac:dyDescent="0.25">
      <c r="A2852" t="s">
        <v>860</v>
      </c>
      <c r="B2852">
        <v>0.60208957500000004</v>
      </c>
    </row>
    <row r="2853" spans="1:2" outlineLevel="1" collapsed="1" x14ac:dyDescent="0.25">
      <c r="A2853" s="3" t="s">
        <v>23959</v>
      </c>
      <c r="B2853">
        <f>SUBTOTAL(9,B2841:B2852)</f>
        <v>19.479691825000003</v>
      </c>
    </row>
    <row r="2854" spans="1:2" hidden="1" outlineLevel="2" x14ac:dyDescent="0.25">
      <c r="A2854" t="s">
        <v>2158</v>
      </c>
      <c r="B2854">
        <v>2.20507345</v>
      </c>
    </row>
    <row r="2855" spans="1:2" hidden="1" outlineLevel="2" x14ac:dyDescent="0.25">
      <c r="A2855" t="s">
        <v>2158</v>
      </c>
      <c r="B2855">
        <v>1.909052475</v>
      </c>
    </row>
    <row r="2856" spans="1:2" hidden="1" outlineLevel="2" x14ac:dyDescent="0.25">
      <c r="A2856" t="s">
        <v>2158</v>
      </c>
      <c r="B2856">
        <v>2.9986163250000004</v>
      </c>
    </row>
    <row r="2857" spans="1:2" outlineLevel="1" collapsed="1" x14ac:dyDescent="0.25">
      <c r="A2857" s="3" t="s">
        <v>23960</v>
      </c>
      <c r="B2857">
        <f>SUBTOTAL(9,B2854:B2856)</f>
        <v>7.1127422500000002</v>
      </c>
    </row>
    <row r="2858" spans="1:2" hidden="1" outlineLevel="2" x14ac:dyDescent="0.25">
      <c r="A2858" t="s">
        <v>9683</v>
      </c>
      <c r="B2858">
        <v>2.1450236</v>
      </c>
    </row>
    <row r="2859" spans="1:2" outlineLevel="1" collapsed="1" x14ac:dyDescent="0.25">
      <c r="A2859" s="3" t="s">
        <v>23961</v>
      </c>
      <c r="B2859">
        <f>SUBTOTAL(9,B2858:B2858)</f>
        <v>2.1450236</v>
      </c>
    </row>
    <row r="2860" spans="1:2" hidden="1" outlineLevel="2" x14ac:dyDescent="0.25">
      <c r="A2860" t="s">
        <v>18671</v>
      </c>
      <c r="B2860">
        <v>1.6983488</v>
      </c>
    </row>
    <row r="2861" spans="1:2" outlineLevel="1" collapsed="1" x14ac:dyDescent="0.25">
      <c r="A2861" s="3" t="s">
        <v>23962</v>
      </c>
      <c r="B2861">
        <f>SUBTOTAL(9,B2860:B2860)</f>
        <v>1.6983488</v>
      </c>
    </row>
    <row r="2862" spans="1:2" hidden="1" outlineLevel="2" x14ac:dyDescent="0.25">
      <c r="A2862" t="s">
        <v>1939</v>
      </c>
      <c r="B2862">
        <v>1.7712976250000001</v>
      </c>
    </row>
    <row r="2863" spans="1:2" outlineLevel="1" collapsed="1" x14ac:dyDescent="0.25">
      <c r="A2863" s="3" t="s">
        <v>23963</v>
      </c>
      <c r="B2863">
        <f>SUBTOTAL(9,B2862:B2862)</f>
        <v>1.7712976250000001</v>
      </c>
    </row>
    <row r="2864" spans="1:2" hidden="1" outlineLevel="2" x14ac:dyDescent="0.25">
      <c r="A2864" t="s">
        <v>7798</v>
      </c>
      <c r="B2864">
        <v>1.5245592499999998</v>
      </c>
    </row>
    <row r="2865" spans="1:2" hidden="1" outlineLevel="2" x14ac:dyDescent="0.25">
      <c r="A2865" t="s">
        <v>7798</v>
      </c>
      <c r="B2865">
        <v>1.5704390750000004</v>
      </c>
    </row>
    <row r="2866" spans="1:2" hidden="1" outlineLevel="2" x14ac:dyDescent="0.25">
      <c r="A2866" t="s">
        <v>7798</v>
      </c>
      <c r="B2866">
        <v>7.0445384000000004</v>
      </c>
    </row>
    <row r="2867" spans="1:2" hidden="1" outlineLevel="2" x14ac:dyDescent="0.25">
      <c r="A2867" t="s">
        <v>7798</v>
      </c>
      <c r="B2867">
        <v>1.5444491499999999</v>
      </c>
    </row>
    <row r="2868" spans="1:2" outlineLevel="1" collapsed="1" x14ac:dyDescent="0.25">
      <c r="A2868" s="3" t="s">
        <v>23964</v>
      </c>
      <c r="B2868">
        <f>SUBTOTAL(9,B2864:B2867)</f>
        <v>11.683985875000001</v>
      </c>
    </row>
    <row r="2869" spans="1:2" hidden="1" outlineLevel="2" x14ac:dyDescent="0.25">
      <c r="A2869" t="s">
        <v>10509</v>
      </c>
      <c r="B2869">
        <v>2.6022689250000006</v>
      </c>
    </row>
    <row r="2870" spans="1:2" outlineLevel="1" collapsed="1" x14ac:dyDescent="0.25">
      <c r="A2870" s="3" t="s">
        <v>23965</v>
      </c>
      <c r="B2870">
        <f>SUBTOTAL(9,B2869:B2869)</f>
        <v>2.6022689250000006</v>
      </c>
    </row>
    <row r="2871" spans="1:2" hidden="1" outlineLevel="2" x14ac:dyDescent="0.25">
      <c r="A2871" t="s">
        <v>5477</v>
      </c>
      <c r="B2871">
        <v>-150.93749942500003</v>
      </c>
    </row>
    <row r="2872" spans="1:2" outlineLevel="1" collapsed="1" x14ac:dyDescent="0.25">
      <c r="A2872" s="3" t="s">
        <v>23966</v>
      </c>
      <c r="B2872">
        <f>SUBTOTAL(9,B2871:B2871)</f>
        <v>-150.93749942500003</v>
      </c>
    </row>
    <row r="2873" spans="1:2" hidden="1" outlineLevel="2" x14ac:dyDescent="0.25">
      <c r="A2873" t="s">
        <v>532</v>
      </c>
      <c r="B2873">
        <v>1.4872171250000004</v>
      </c>
    </row>
    <row r="2874" spans="1:2" hidden="1" outlineLevel="2" x14ac:dyDescent="0.25">
      <c r="A2874" t="s">
        <v>532</v>
      </c>
      <c r="B2874">
        <v>2.0020774499999998</v>
      </c>
    </row>
    <row r="2875" spans="1:2" hidden="1" outlineLevel="2" x14ac:dyDescent="0.25">
      <c r="A2875" t="s">
        <v>532</v>
      </c>
      <c r="B2875">
        <v>1.8716105999999999</v>
      </c>
    </row>
    <row r="2876" spans="1:2" hidden="1" outlineLevel="2" x14ac:dyDescent="0.25">
      <c r="A2876" t="s">
        <v>532</v>
      </c>
      <c r="B2876">
        <v>2.5228455500000004</v>
      </c>
    </row>
    <row r="2877" spans="1:2" hidden="1" outlineLevel="2" x14ac:dyDescent="0.25">
      <c r="A2877" t="s">
        <v>532</v>
      </c>
      <c r="B2877">
        <v>0.44934987500000001</v>
      </c>
    </row>
    <row r="2878" spans="1:2" hidden="1" outlineLevel="2" x14ac:dyDescent="0.25">
      <c r="A2878" t="s">
        <v>532</v>
      </c>
      <c r="B2878">
        <v>1.3182526000000001</v>
      </c>
    </row>
    <row r="2879" spans="1:2" hidden="1" outlineLevel="2" x14ac:dyDescent="0.25">
      <c r="A2879" t="s">
        <v>532</v>
      </c>
      <c r="B2879">
        <v>0.43244290000000002</v>
      </c>
    </row>
    <row r="2880" spans="1:2" hidden="1" outlineLevel="2" x14ac:dyDescent="0.25">
      <c r="A2880" t="s">
        <v>532</v>
      </c>
      <c r="B2880">
        <v>0.51194340000000005</v>
      </c>
    </row>
    <row r="2881" spans="1:2" hidden="1" outlineLevel="2" x14ac:dyDescent="0.25">
      <c r="A2881" t="s">
        <v>532</v>
      </c>
      <c r="B2881">
        <v>1.3113596000000001</v>
      </c>
    </row>
    <row r="2882" spans="1:2" hidden="1" outlineLevel="2" x14ac:dyDescent="0.25">
      <c r="A2882" t="s">
        <v>532</v>
      </c>
      <c r="B2882">
        <v>1.2294419250000002</v>
      </c>
    </row>
    <row r="2883" spans="1:2" hidden="1" outlineLevel="2" x14ac:dyDescent="0.25">
      <c r="A2883" t="s">
        <v>532</v>
      </c>
      <c r="B2883">
        <v>2.1827824000000002</v>
      </c>
    </row>
    <row r="2884" spans="1:2" hidden="1" outlineLevel="2" x14ac:dyDescent="0.25">
      <c r="A2884" t="s">
        <v>532</v>
      </c>
      <c r="B2884">
        <v>2.6983031000000004</v>
      </c>
    </row>
    <row r="2885" spans="1:2" hidden="1" outlineLevel="2" x14ac:dyDescent="0.25">
      <c r="A2885" t="s">
        <v>532</v>
      </c>
      <c r="B2885">
        <v>0.81019865000000013</v>
      </c>
    </row>
    <row r="2886" spans="1:2" hidden="1" outlineLevel="2" x14ac:dyDescent="0.25">
      <c r="A2886" t="s">
        <v>532</v>
      </c>
      <c r="B2886">
        <v>0.99836257500000003</v>
      </c>
    </row>
    <row r="2887" spans="1:2" hidden="1" outlineLevel="2" x14ac:dyDescent="0.25">
      <c r="A2887" t="s">
        <v>532</v>
      </c>
      <c r="B2887">
        <v>0.68010415000000002</v>
      </c>
    </row>
    <row r="2888" spans="1:2" hidden="1" outlineLevel="2" x14ac:dyDescent="0.25">
      <c r="A2888" t="s">
        <v>532</v>
      </c>
      <c r="B2888">
        <v>0.87249087500000011</v>
      </c>
    </row>
    <row r="2889" spans="1:2" hidden="1" outlineLevel="2" x14ac:dyDescent="0.25">
      <c r="A2889" t="s">
        <v>532</v>
      </c>
      <c r="B2889">
        <v>1.56206735</v>
      </c>
    </row>
    <row r="2890" spans="1:2" hidden="1" outlineLevel="2" x14ac:dyDescent="0.25">
      <c r="A2890" t="s">
        <v>532</v>
      </c>
      <c r="B2890">
        <v>1.0477096000000001</v>
      </c>
    </row>
    <row r="2891" spans="1:2" hidden="1" outlineLevel="2" x14ac:dyDescent="0.25">
      <c r="A2891" t="s">
        <v>532</v>
      </c>
      <c r="B2891">
        <v>0.88043307500000012</v>
      </c>
    </row>
    <row r="2892" spans="1:2" hidden="1" outlineLevel="2" x14ac:dyDescent="0.25">
      <c r="A2892" t="s">
        <v>532</v>
      </c>
      <c r="B2892">
        <v>1.5787174500000003</v>
      </c>
    </row>
    <row r="2893" spans="1:2" hidden="1" outlineLevel="2" x14ac:dyDescent="0.25">
      <c r="A2893" t="s">
        <v>532</v>
      </c>
      <c r="B2893">
        <v>0.84696375000000002</v>
      </c>
    </row>
    <row r="2894" spans="1:2" hidden="1" outlineLevel="2" x14ac:dyDescent="0.25">
      <c r="A2894" t="s">
        <v>532</v>
      </c>
      <c r="B2894">
        <v>1.2579871749999998</v>
      </c>
    </row>
    <row r="2895" spans="1:2" hidden="1" outlineLevel="2" x14ac:dyDescent="0.25">
      <c r="A2895" t="s">
        <v>532</v>
      </c>
      <c r="B2895">
        <v>1.11862485</v>
      </c>
    </row>
    <row r="2896" spans="1:2" hidden="1" outlineLevel="2" x14ac:dyDescent="0.25">
      <c r="A2896" t="s">
        <v>532</v>
      </c>
      <c r="B2896">
        <v>0.44759900000000008</v>
      </c>
    </row>
    <row r="2897" spans="1:2" hidden="1" outlineLevel="2" x14ac:dyDescent="0.25">
      <c r="A2897" t="s">
        <v>532</v>
      </c>
      <c r="B2897">
        <v>1.5637460000000003</v>
      </c>
    </row>
    <row r="2898" spans="1:2" hidden="1" outlineLevel="2" x14ac:dyDescent="0.25">
      <c r="A2898" t="s">
        <v>532</v>
      </c>
      <c r="B2898">
        <v>0.5521573500000001</v>
      </c>
    </row>
    <row r="2899" spans="1:2" outlineLevel="1" collapsed="1" x14ac:dyDescent="0.25">
      <c r="A2899" s="3" t="s">
        <v>23967</v>
      </c>
      <c r="B2899">
        <f>SUBTOTAL(9,B2873:B2898)</f>
        <v>32.234788375000001</v>
      </c>
    </row>
    <row r="2900" spans="1:2" hidden="1" outlineLevel="2" x14ac:dyDescent="0.25">
      <c r="A2900" t="s">
        <v>4549</v>
      </c>
      <c r="B2900">
        <v>1.2989089</v>
      </c>
    </row>
    <row r="2901" spans="1:2" hidden="1" outlineLevel="2" x14ac:dyDescent="0.25">
      <c r="A2901" t="s">
        <v>4549</v>
      </c>
      <c r="B2901">
        <v>1.7922906750000003</v>
      </c>
    </row>
    <row r="2902" spans="1:2" hidden="1" outlineLevel="2" x14ac:dyDescent="0.25">
      <c r="A2902" t="s">
        <v>4549</v>
      </c>
      <c r="B2902">
        <v>0.73616167499999996</v>
      </c>
    </row>
    <row r="2903" spans="1:2" outlineLevel="1" collapsed="1" x14ac:dyDescent="0.25">
      <c r="A2903" s="3" t="s">
        <v>23968</v>
      </c>
      <c r="B2903">
        <f>SUBTOTAL(9,B2900:B2902)</f>
        <v>3.82736125</v>
      </c>
    </row>
    <row r="2904" spans="1:2" hidden="1" outlineLevel="2" x14ac:dyDescent="0.25">
      <c r="A2904" t="s">
        <v>6427</v>
      </c>
      <c r="B2904">
        <v>0.64700182500000014</v>
      </c>
    </row>
    <row r="2905" spans="1:2" outlineLevel="1" collapsed="1" x14ac:dyDescent="0.25">
      <c r="A2905" s="3" t="s">
        <v>23969</v>
      </c>
      <c r="B2905">
        <f>SUBTOTAL(9,B2904:B2904)</f>
        <v>0.64700182500000014</v>
      </c>
    </row>
    <row r="2906" spans="1:2" hidden="1" outlineLevel="2" x14ac:dyDescent="0.25">
      <c r="A2906" t="s">
        <v>9476</v>
      </c>
      <c r="B2906">
        <v>1.7331878250000001</v>
      </c>
    </row>
    <row r="2907" spans="1:2" hidden="1" outlineLevel="2" x14ac:dyDescent="0.25">
      <c r="A2907" t="s">
        <v>9476</v>
      </c>
      <c r="B2907">
        <v>1.466244125</v>
      </c>
    </row>
    <row r="2908" spans="1:2" outlineLevel="1" collapsed="1" x14ac:dyDescent="0.25">
      <c r="A2908" s="3" t="s">
        <v>23970</v>
      </c>
      <c r="B2908">
        <f>SUBTOTAL(9,B2906:B2907)</f>
        <v>3.1994319500000001</v>
      </c>
    </row>
    <row r="2909" spans="1:2" hidden="1" outlineLevel="2" x14ac:dyDescent="0.25">
      <c r="A2909" t="s">
        <v>18007</v>
      </c>
      <c r="B2909">
        <v>0.74622377500000003</v>
      </c>
    </row>
    <row r="2910" spans="1:2" outlineLevel="1" collapsed="1" x14ac:dyDescent="0.25">
      <c r="A2910" s="3" t="s">
        <v>23971</v>
      </c>
      <c r="B2910">
        <f>SUBTOTAL(9,B2909:B2909)</f>
        <v>0.74622377500000003</v>
      </c>
    </row>
    <row r="2911" spans="1:2" hidden="1" outlineLevel="2" x14ac:dyDescent="0.25">
      <c r="A2911" t="s">
        <v>7424</v>
      </c>
      <c r="B2911">
        <v>1.5389119250000003</v>
      </c>
    </row>
    <row r="2912" spans="1:2" outlineLevel="1" collapsed="1" x14ac:dyDescent="0.25">
      <c r="A2912" s="3" t="s">
        <v>23972</v>
      </c>
      <c r="B2912">
        <f>SUBTOTAL(9,B2911:B2911)</f>
        <v>1.5389119250000003</v>
      </c>
    </row>
    <row r="2913" spans="1:2" hidden="1" outlineLevel="2" x14ac:dyDescent="0.25">
      <c r="A2913" t="s">
        <v>11541</v>
      </c>
      <c r="B2913">
        <v>0.29554827500000003</v>
      </c>
    </row>
    <row r="2914" spans="1:2" outlineLevel="1" collapsed="1" x14ac:dyDescent="0.25">
      <c r="A2914" s="3" t="s">
        <v>23973</v>
      </c>
      <c r="B2914">
        <f>SUBTOTAL(9,B2913:B2913)</f>
        <v>0.29554827500000003</v>
      </c>
    </row>
    <row r="2915" spans="1:2" hidden="1" outlineLevel="2" x14ac:dyDescent="0.25">
      <c r="A2915" t="s">
        <v>8446</v>
      </c>
      <c r="B2915">
        <v>2.7597352499999999</v>
      </c>
    </row>
    <row r="2916" spans="1:2" outlineLevel="1" collapsed="1" x14ac:dyDescent="0.25">
      <c r="A2916" s="3" t="s">
        <v>23974</v>
      </c>
      <c r="B2916">
        <f>SUBTOTAL(9,B2915:B2915)</f>
        <v>2.7597352499999999</v>
      </c>
    </row>
    <row r="2917" spans="1:2" hidden="1" outlineLevel="2" x14ac:dyDescent="0.25">
      <c r="A2917" t="s">
        <v>478</v>
      </c>
      <c r="B2917">
        <v>1.1296279999999999</v>
      </c>
    </row>
    <row r="2918" spans="1:2" hidden="1" outlineLevel="2" x14ac:dyDescent="0.25">
      <c r="A2918" t="s">
        <v>478</v>
      </c>
      <c r="B2918">
        <v>1.4511113000000002</v>
      </c>
    </row>
    <row r="2919" spans="1:2" hidden="1" outlineLevel="2" x14ac:dyDescent="0.25">
      <c r="A2919" t="s">
        <v>478</v>
      </c>
      <c r="B2919">
        <v>1.3337259000000001</v>
      </c>
    </row>
    <row r="2920" spans="1:2" hidden="1" outlineLevel="2" x14ac:dyDescent="0.25">
      <c r="A2920" t="s">
        <v>478</v>
      </c>
      <c r="B2920">
        <v>1.7965186500000003</v>
      </c>
    </row>
    <row r="2921" spans="1:2" hidden="1" outlineLevel="2" x14ac:dyDescent="0.25">
      <c r="A2921" t="s">
        <v>478</v>
      </c>
      <c r="B2921">
        <v>1.3707290750000003</v>
      </c>
    </row>
    <row r="2922" spans="1:2" hidden="1" outlineLevel="2" x14ac:dyDescent="0.25">
      <c r="A2922" t="s">
        <v>478</v>
      </c>
      <c r="B2922">
        <v>1.0649906499999999</v>
      </c>
    </row>
    <row r="2923" spans="1:2" hidden="1" outlineLevel="2" x14ac:dyDescent="0.25">
      <c r="A2923" t="s">
        <v>478</v>
      </c>
      <c r="B2923">
        <v>1.1586128999999998</v>
      </c>
    </row>
    <row r="2924" spans="1:2" hidden="1" outlineLevel="2" x14ac:dyDescent="0.25">
      <c r="A2924" t="s">
        <v>478</v>
      </c>
      <c r="B2924">
        <v>0.31363947500000006</v>
      </c>
    </row>
    <row r="2925" spans="1:2" hidden="1" outlineLevel="2" x14ac:dyDescent="0.25">
      <c r="A2925" t="s">
        <v>478</v>
      </c>
      <c r="B2925">
        <v>0.72033860000000016</v>
      </c>
    </row>
    <row r="2926" spans="1:2" hidden="1" outlineLevel="2" x14ac:dyDescent="0.25">
      <c r="A2926" t="s">
        <v>478</v>
      </c>
      <c r="B2926">
        <v>0.26379750000000002</v>
      </c>
    </row>
    <row r="2927" spans="1:2" hidden="1" outlineLevel="2" x14ac:dyDescent="0.25">
      <c r="A2927" t="s">
        <v>478</v>
      </c>
      <c r="B2927">
        <v>0.31543585000000007</v>
      </c>
    </row>
    <row r="2928" spans="1:2" hidden="1" outlineLevel="2" x14ac:dyDescent="0.25">
      <c r="A2928" t="s">
        <v>478</v>
      </c>
      <c r="B2928">
        <v>0.26102724999999999</v>
      </c>
    </row>
    <row r="2929" spans="1:2" hidden="1" outlineLevel="2" x14ac:dyDescent="0.25">
      <c r="A2929" t="s">
        <v>478</v>
      </c>
      <c r="B2929">
        <v>0.69556507500000009</v>
      </c>
    </row>
    <row r="2930" spans="1:2" hidden="1" outlineLevel="2" x14ac:dyDescent="0.25">
      <c r="A2930" t="s">
        <v>478</v>
      </c>
      <c r="B2930">
        <v>1.2376121500000001</v>
      </c>
    </row>
    <row r="2931" spans="1:2" outlineLevel="1" collapsed="1" x14ac:dyDescent="0.25">
      <c r="A2931" s="3" t="s">
        <v>23975</v>
      </c>
      <c r="B2931">
        <f>SUBTOTAL(9,B2917:B2930)</f>
        <v>13.112732375000002</v>
      </c>
    </row>
    <row r="2932" spans="1:2" hidden="1" outlineLevel="2" x14ac:dyDescent="0.25">
      <c r="A2932" t="s">
        <v>5300</v>
      </c>
      <c r="B2932">
        <v>0.21389584999999994</v>
      </c>
    </row>
    <row r="2933" spans="1:2" hidden="1" outlineLevel="2" x14ac:dyDescent="0.25">
      <c r="A2933" t="s">
        <v>5300</v>
      </c>
      <c r="B2933">
        <v>3.1738219500000007</v>
      </c>
    </row>
    <row r="2934" spans="1:2" hidden="1" outlineLevel="2" x14ac:dyDescent="0.25">
      <c r="A2934" t="s">
        <v>5300</v>
      </c>
      <c r="B2934">
        <v>3.3786568500000005</v>
      </c>
    </row>
    <row r="2935" spans="1:2" hidden="1" outlineLevel="2" x14ac:dyDescent="0.25">
      <c r="A2935" t="s">
        <v>5300</v>
      </c>
      <c r="B2935">
        <v>1.7608845</v>
      </c>
    </row>
    <row r="2936" spans="1:2" hidden="1" outlineLevel="2" x14ac:dyDescent="0.25">
      <c r="A2936" t="s">
        <v>5300</v>
      </c>
      <c r="B2936">
        <v>0.79662567500000003</v>
      </c>
    </row>
    <row r="2937" spans="1:2" hidden="1" outlineLevel="2" x14ac:dyDescent="0.25">
      <c r="A2937" t="s">
        <v>5300</v>
      </c>
      <c r="B2937">
        <v>0.93505837499999989</v>
      </c>
    </row>
    <row r="2938" spans="1:2" hidden="1" outlineLevel="2" x14ac:dyDescent="0.25">
      <c r="A2938" t="s">
        <v>5300</v>
      </c>
      <c r="B2938">
        <v>1.6547440500000001</v>
      </c>
    </row>
    <row r="2939" spans="1:2" hidden="1" outlineLevel="2" x14ac:dyDescent="0.25">
      <c r="A2939" t="s">
        <v>5300</v>
      </c>
      <c r="B2939">
        <v>1.8645390750000002</v>
      </c>
    </row>
    <row r="2940" spans="1:2" hidden="1" outlineLevel="2" x14ac:dyDescent="0.25">
      <c r="A2940" t="s">
        <v>5300</v>
      </c>
      <c r="B2940">
        <v>4.1186136000000007</v>
      </c>
    </row>
    <row r="2941" spans="1:2" outlineLevel="1" collapsed="1" x14ac:dyDescent="0.25">
      <c r="A2941" s="3" t="s">
        <v>23976</v>
      </c>
      <c r="B2941">
        <f>SUBTOTAL(9,B2932:B2940)</f>
        <v>17.896839925000002</v>
      </c>
    </row>
    <row r="2942" spans="1:2" hidden="1" outlineLevel="2" x14ac:dyDescent="0.25">
      <c r="A2942" t="s">
        <v>17661</v>
      </c>
      <c r="B2942">
        <v>0.28499432499999999</v>
      </c>
    </row>
    <row r="2943" spans="1:2" outlineLevel="1" collapsed="1" x14ac:dyDescent="0.25">
      <c r="A2943" s="3" t="s">
        <v>23977</v>
      </c>
      <c r="B2943">
        <f>SUBTOTAL(9,B2942:B2942)</f>
        <v>0.28499432499999999</v>
      </c>
    </row>
    <row r="2944" spans="1:2" hidden="1" outlineLevel="2" x14ac:dyDescent="0.25">
      <c r="A2944" t="s">
        <v>2448</v>
      </c>
      <c r="B2944">
        <v>1.339920725</v>
      </c>
    </row>
    <row r="2945" spans="1:2" outlineLevel="1" collapsed="1" x14ac:dyDescent="0.25">
      <c r="A2945" s="3" t="s">
        <v>23978</v>
      </c>
      <c r="B2945">
        <f>SUBTOTAL(9,B2944:B2944)</f>
        <v>1.339920725</v>
      </c>
    </row>
    <row r="2946" spans="1:2" hidden="1" outlineLevel="2" x14ac:dyDescent="0.25">
      <c r="A2946" t="s">
        <v>500</v>
      </c>
      <c r="B2946">
        <v>1.9099231750000001</v>
      </c>
    </row>
    <row r="2947" spans="1:2" hidden="1" outlineLevel="2" x14ac:dyDescent="0.25">
      <c r="A2947" t="s">
        <v>500</v>
      </c>
      <c r="B2947">
        <v>3.1554735500000004</v>
      </c>
    </row>
    <row r="2948" spans="1:2" hidden="1" outlineLevel="2" x14ac:dyDescent="0.25">
      <c r="A2948" t="s">
        <v>500</v>
      </c>
      <c r="B2948">
        <v>1.796600175</v>
      </c>
    </row>
    <row r="2949" spans="1:2" hidden="1" outlineLevel="2" x14ac:dyDescent="0.25">
      <c r="A2949" t="s">
        <v>500</v>
      </c>
      <c r="B2949">
        <v>1.0014035750000001</v>
      </c>
    </row>
    <row r="2950" spans="1:2" hidden="1" outlineLevel="2" x14ac:dyDescent="0.25">
      <c r="A2950" t="s">
        <v>500</v>
      </c>
      <c r="B2950">
        <v>1.177079875</v>
      </c>
    </row>
    <row r="2951" spans="1:2" hidden="1" outlineLevel="2" x14ac:dyDescent="0.25">
      <c r="A2951" t="s">
        <v>500</v>
      </c>
      <c r="B2951">
        <v>2.297374375</v>
      </c>
    </row>
    <row r="2952" spans="1:2" hidden="1" outlineLevel="2" x14ac:dyDescent="0.25">
      <c r="A2952" t="s">
        <v>500</v>
      </c>
      <c r="B2952">
        <v>2.1982745750000001</v>
      </c>
    </row>
    <row r="2953" spans="1:2" hidden="1" outlineLevel="2" x14ac:dyDescent="0.25">
      <c r="A2953" t="s">
        <v>500</v>
      </c>
      <c r="B2953">
        <v>1.7505839249999999</v>
      </c>
    </row>
    <row r="2954" spans="1:2" hidden="1" outlineLevel="2" x14ac:dyDescent="0.25">
      <c r="A2954" t="s">
        <v>500</v>
      </c>
      <c r="B2954">
        <v>1.8982919250000001</v>
      </c>
    </row>
    <row r="2955" spans="1:2" outlineLevel="1" collapsed="1" x14ac:dyDescent="0.25">
      <c r="A2955" s="3" t="s">
        <v>23979</v>
      </c>
      <c r="B2955">
        <f>SUBTOTAL(9,B2946:B2954)</f>
        <v>17.185005150000002</v>
      </c>
    </row>
    <row r="2956" spans="1:2" hidden="1" outlineLevel="2" x14ac:dyDescent="0.25">
      <c r="A2956" t="s">
        <v>4376</v>
      </c>
      <c r="B2956">
        <v>1.0293371</v>
      </c>
    </row>
    <row r="2957" spans="1:2" outlineLevel="1" collapsed="1" x14ac:dyDescent="0.25">
      <c r="A2957" s="3" t="s">
        <v>23980</v>
      </c>
      <c r="B2957">
        <f>SUBTOTAL(9,B2956:B2956)</f>
        <v>1.0293371</v>
      </c>
    </row>
    <row r="2958" spans="1:2" hidden="1" outlineLevel="2" x14ac:dyDescent="0.25">
      <c r="A2958" t="s">
        <v>5304</v>
      </c>
      <c r="B2958">
        <v>1.8384933750000001</v>
      </c>
    </row>
    <row r="2959" spans="1:2" outlineLevel="1" collapsed="1" x14ac:dyDescent="0.25">
      <c r="A2959" s="3" t="s">
        <v>23981</v>
      </c>
      <c r="B2959">
        <f>SUBTOTAL(9,B2958:B2958)</f>
        <v>1.8384933750000001</v>
      </c>
    </row>
    <row r="2960" spans="1:2" hidden="1" outlineLevel="2" x14ac:dyDescent="0.25">
      <c r="A2960" t="s">
        <v>6513</v>
      </c>
      <c r="B2960">
        <v>1.4530366500000003</v>
      </c>
    </row>
    <row r="2961" spans="1:2" outlineLevel="1" collapsed="1" x14ac:dyDescent="0.25">
      <c r="A2961" s="3" t="s">
        <v>23982</v>
      </c>
      <c r="B2961">
        <f>SUBTOTAL(9,B2960:B2960)</f>
        <v>1.4530366500000003</v>
      </c>
    </row>
    <row r="2962" spans="1:2" hidden="1" outlineLevel="2" x14ac:dyDescent="0.25">
      <c r="A2962" t="s">
        <v>15818</v>
      </c>
      <c r="B2962">
        <v>0.16253032500000003</v>
      </c>
    </row>
    <row r="2963" spans="1:2" outlineLevel="1" collapsed="1" x14ac:dyDescent="0.25">
      <c r="A2963" s="3" t="s">
        <v>23983</v>
      </c>
      <c r="B2963">
        <f>SUBTOTAL(9,B2962:B2962)</f>
        <v>0.16253032500000003</v>
      </c>
    </row>
    <row r="2964" spans="1:2" hidden="1" outlineLevel="2" x14ac:dyDescent="0.25">
      <c r="A2964" t="s">
        <v>7839</v>
      </c>
      <c r="B2964">
        <v>3.877476175</v>
      </c>
    </row>
    <row r="2965" spans="1:2" outlineLevel="1" collapsed="1" x14ac:dyDescent="0.25">
      <c r="A2965" s="3" t="s">
        <v>23984</v>
      </c>
      <c r="B2965">
        <f>SUBTOTAL(9,B2964:B2964)</f>
        <v>3.877476175</v>
      </c>
    </row>
    <row r="2966" spans="1:2" hidden="1" outlineLevel="2" x14ac:dyDescent="0.25">
      <c r="A2966" t="s">
        <v>20657</v>
      </c>
      <c r="B2966">
        <v>1.4885009250000003</v>
      </c>
    </row>
    <row r="2967" spans="1:2" hidden="1" outlineLevel="2" x14ac:dyDescent="0.25">
      <c r="A2967" t="s">
        <v>20657</v>
      </c>
      <c r="B2967">
        <v>0.44254487500000006</v>
      </c>
    </row>
    <row r="2968" spans="1:2" outlineLevel="1" collapsed="1" x14ac:dyDescent="0.25">
      <c r="A2968" s="3" t="s">
        <v>23985</v>
      </c>
      <c r="B2968">
        <f>SUBTOTAL(9,B2966:B2967)</f>
        <v>1.9310458000000004</v>
      </c>
    </row>
    <row r="2969" spans="1:2" hidden="1" outlineLevel="2" x14ac:dyDescent="0.25">
      <c r="A2969" t="s">
        <v>12684</v>
      </c>
      <c r="B2969">
        <v>1.7874158250000001</v>
      </c>
    </row>
    <row r="2970" spans="1:2" outlineLevel="1" collapsed="1" x14ac:dyDescent="0.25">
      <c r="A2970" s="3" t="s">
        <v>23986</v>
      </c>
      <c r="B2970">
        <f>SUBTOTAL(9,B2969:B2969)</f>
        <v>1.7874158250000001</v>
      </c>
    </row>
    <row r="2971" spans="1:2" hidden="1" outlineLevel="2" x14ac:dyDescent="0.25">
      <c r="A2971" t="s">
        <v>2607</v>
      </c>
      <c r="B2971">
        <v>0.33041422500000001</v>
      </c>
    </row>
    <row r="2972" spans="1:2" hidden="1" outlineLevel="2" x14ac:dyDescent="0.25">
      <c r="A2972" t="s">
        <v>2607</v>
      </c>
      <c r="B2972">
        <v>1.0004970000000002</v>
      </c>
    </row>
    <row r="2973" spans="1:2" hidden="1" outlineLevel="2" x14ac:dyDescent="0.25">
      <c r="A2973" t="s">
        <v>2607</v>
      </c>
      <c r="B2973">
        <v>1.015582575</v>
      </c>
    </row>
    <row r="2974" spans="1:2" hidden="1" outlineLevel="2" x14ac:dyDescent="0.25">
      <c r="A2974" t="s">
        <v>2607</v>
      </c>
      <c r="B2974">
        <v>1.1804908749999998</v>
      </c>
    </row>
    <row r="2975" spans="1:2" outlineLevel="1" collapsed="1" x14ac:dyDescent="0.25">
      <c r="A2975" s="3" t="s">
        <v>23987</v>
      </c>
      <c r="B2975">
        <f>SUBTOTAL(9,B2971:B2974)</f>
        <v>3.526984675</v>
      </c>
    </row>
    <row r="2976" spans="1:2" hidden="1" outlineLevel="2" x14ac:dyDescent="0.25">
      <c r="A2976" t="s">
        <v>5256</v>
      </c>
      <c r="B2976">
        <v>3.478311025</v>
      </c>
    </row>
    <row r="2977" spans="1:2" outlineLevel="1" collapsed="1" x14ac:dyDescent="0.25">
      <c r="A2977" s="3" t="s">
        <v>23988</v>
      </c>
      <c r="B2977">
        <f>SUBTOTAL(9,B2976:B2976)</f>
        <v>3.478311025</v>
      </c>
    </row>
    <row r="2978" spans="1:2" hidden="1" outlineLevel="2" x14ac:dyDescent="0.25">
      <c r="A2978" t="s">
        <v>2154</v>
      </c>
      <c r="B2978">
        <v>1.2672623499999998</v>
      </c>
    </row>
    <row r="2979" spans="1:2" outlineLevel="1" collapsed="1" x14ac:dyDescent="0.25">
      <c r="A2979" s="3" t="s">
        <v>23989</v>
      </c>
      <c r="B2979">
        <f>SUBTOTAL(9,B2978:B2978)</f>
        <v>1.2672623499999998</v>
      </c>
    </row>
    <row r="2980" spans="1:2" hidden="1" outlineLevel="2" x14ac:dyDescent="0.25">
      <c r="A2980" t="s">
        <v>9837</v>
      </c>
      <c r="B2980">
        <v>0.55201302500000005</v>
      </c>
    </row>
    <row r="2981" spans="1:2" outlineLevel="1" collapsed="1" x14ac:dyDescent="0.25">
      <c r="A2981" s="3" t="s">
        <v>23990</v>
      </c>
      <c r="B2981">
        <f>SUBTOTAL(9,B2980:B2980)</f>
        <v>0.55201302500000005</v>
      </c>
    </row>
    <row r="2982" spans="1:2" hidden="1" outlineLevel="2" x14ac:dyDescent="0.25">
      <c r="A2982" t="s">
        <v>328</v>
      </c>
      <c r="B2982">
        <v>1.59980045</v>
      </c>
    </row>
    <row r="2983" spans="1:2" hidden="1" outlineLevel="2" x14ac:dyDescent="0.25">
      <c r="A2983" t="s">
        <v>328</v>
      </c>
      <c r="B2983">
        <v>1.7578023250000001</v>
      </c>
    </row>
    <row r="2984" spans="1:2" hidden="1" outlineLevel="2" x14ac:dyDescent="0.25">
      <c r="A2984" t="s">
        <v>328</v>
      </c>
      <c r="B2984">
        <v>1.7451486</v>
      </c>
    </row>
    <row r="2985" spans="1:2" hidden="1" outlineLevel="2" x14ac:dyDescent="0.25">
      <c r="A2985" t="s">
        <v>328</v>
      </c>
      <c r="B2985">
        <v>1.8154562000000003</v>
      </c>
    </row>
    <row r="2986" spans="1:2" hidden="1" outlineLevel="2" x14ac:dyDescent="0.25">
      <c r="A2986" t="s">
        <v>328</v>
      </c>
      <c r="B2986">
        <v>1.7198077250000001</v>
      </c>
    </row>
    <row r="2987" spans="1:2" hidden="1" outlineLevel="2" x14ac:dyDescent="0.25">
      <c r="A2987" t="s">
        <v>328</v>
      </c>
      <c r="B2987">
        <v>1.3328150999999999</v>
      </c>
    </row>
    <row r="2988" spans="1:2" hidden="1" outlineLevel="2" x14ac:dyDescent="0.25">
      <c r="A2988" t="s">
        <v>328</v>
      </c>
      <c r="B2988">
        <v>1.6358446750000002</v>
      </c>
    </row>
    <row r="2989" spans="1:2" hidden="1" outlineLevel="2" x14ac:dyDescent="0.25">
      <c r="A2989" t="s">
        <v>328</v>
      </c>
      <c r="B2989">
        <v>2.9192382750000001</v>
      </c>
    </row>
    <row r="2990" spans="1:2" hidden="1" outlineLevel="2" x14ac:dyDescent="0.25">
      <c r="A2990" t="s">
        <v>328</v>
      </c>
      <c r="B2990">
        <v>1.769483575</v>
      </c>
    </row>
    <row r="2991" spans="1:2" hidden="1" outlineLevel="2" x14ac:dyDescent="0.25">
      <c r="A2991" t="s">
        <v>328</v>
      </c>
      <c r="B2991">
        <v>0.96353275000000005</v>
      </c>
    </row>
    <row r="2992" spans="1:2" outlineLevel="1" collapsed="1" x14ac:dyDescent="0.25">
      <c r="A2992" s="3" t="s">
        <v>23991</v>
      </c>
      <c r="B2992">
        <f>SUBTOTAL(9,B2982:B2991)</f>
        <v>17.258929674999997</v>
      </c>
    </row>
    <row r="2993" spans="1:2" hidden="1" outlineLevel="2" x14ac:dyDescent="0.25">
      <c r="A2993" t="s">
        <v>7417</v>
      </c>
      <c r="B2993">
        <v>0.50643677500000006</v>
      </c>
    </row>
    <row r="2994" spans="1:2" outlineLevel="1" collapsed="1" x14ac:dyDescent="0.25">
      <c r="A2994" s="3" t="s">
        <v>23992</v>
      </c>
      <c r="B2994">
        <f>SUBTOTAL(9,B2993:B2993)</f>
        <v>0.50643677500000006</v>
      </c>
    </row>
    <row r="2995" spans="1:2" hidden="1" outlineLevel="2" x14ac:dyDescent="0.25">
      <c r="A2995" t="s">
        <v>7865</v>
      </c>
      <c r="B2995">
        <v>1.3500990750000001</v>
      </c>
    </row>
    <row r="2996" spans="1:2" outlineLevel="1" collapsed="1" x14ac:dyDescent="0.25">
      <c r="A2996" s="3" t="s">
        <v>23993</v>
      </c>
      <c r="B2996">
        <f>SUBTOTAL(9,B2995:B2995)</f>
        <v>1.3500990750000001</v>
      </c>
    </row>
    <row r="2997" spans="1:2" hidden="1" outlineLevel="2" x14ac:dyDescent="0.25">
      <c r="A2997" t="s">
        <v>16729</v>
      </c>
      <c r="B2997">
        <v>2.8891844999999998</v>
      </c>
    </row>
    <row r="2998" spans="1:2" hidden="1" outlineLevel="2" x14ac:dyDescent="0.25">
      <c r="A2998" t="s">
        <v>16729</v>
      </c>
      <c r="B2998">
        <v>3.737701725</v>
      </c>
    </row>
    <row r="2999" spans="1:2" hidden="1" outlineLevel="2" x14ac:dyDescent="0.25">
      <c r="A2999" t="s">
        <v>16729</v>
      </c>
      <c r="B2999">
        <v>4.6513704750000002</v>
      </c>
    </row>
    <row r="3000" spans="1:2" outlineLevel="1" collapsed="1" x14ac:dyDescent="0.25">
      <c r="A3000" s="3" t="s">
        <v>23994</v>
      </c>
      <c r="B3000">
        <f>SUBTOTAL(9,B2997:B2999)</f>
        <v>11.2782567</v>
      </c>
    </row>
    <row r="3001" spans="1:2" hidden="1" outlineLevel="2" x14ac:dyDescent="0.25">
      <c r="A3001" t="s">
        <v>393</v>
      </c>
      <c r="B3001">
        <v>1.8600663750000002</v>
      </c>
    </row>
    <row r="3002" spans="1:2" hidden="1" outlineLevel="2" x14ac:dyDescent="0.25">
      <c r="A3002" t="s">
        <v>393</v>
      </c>
      <c r="B3002">
        <v>3.1521806250000002</v>
      </c>
    </row>
    <row r="3003" spans="1:2" outlineLevel="1" collapsed="1" x14ac:dyDescent="0.25">
      <c r="A3003" s="3" t="s">
        <v>23995</v>
      </c>
      <c r="B3003">
        <f>SUBTOTAL(9,B3001:B3002)</f>
        <v>5.0122470000000003</v>
      </c>
    </row>
    <row r="3004" spans="1:2" hidden="1" outlineLevel="2" x14ac:dyDescent="0.25">
      <c r="A3004" t="s">
        <v>2181</v>
      </c>
      <c r="B3004">
        <v>1.258652675</v>
      </c>
    </row>
    <row r="3005" spans="1:2" outlineLevel="1" collapsed="1" x14ac:dyDescent="0.25">
      <c r="A3005" s="3" t="s">
        <v>23996</v>
      </c>
      <c r="B3005">
        <f>SUBTOTAL(9,B3004:B3004)</f>
        <v>1.258652675</v>
      </c>
    </row>
    <row r="3006" spans="1:2" hidden="1" outlineLevel="2" x14ac:dyDescent="0.25">
      <c r="A3006" t="s">
        <v>186</v>
      </c>
      <c r="B3006">
        <v>2.3934536250000003</v>
      </c>
    </row>
    <row r="3007" spans="1:2" hidden="1" outlineLevel="2" x14ac:dyDescent="0.25">
      <c r="A3007" t="s">
        <v>186</v>
      </c>
      <c r="B3007">
        <v>3.7563662000000004</v>
      </c>
    </row>
    <row r="3008" spans="1:2" hidden="1" outlineLevel="2" x14ac:dyDescent="0.25">
      <c r="A3008" t="s">
        <v>186</v>
      </c>
      <c r="B3008">
        <v>3.1641533000000006</v>
      </c>
    </row>
    <row r="3009" spans="1:2" hidden="1" outlineLevel="2" x14ac:dyDescent="0.25">
      <c r="A3009" t="s">
        <v>186</v>
      </c>
      <c r="B3009">
        <v>1.4229196</v>
      </c>
    </row>
    <row r="3010" spans="1:2" hidden="1" outlineLevel="2" x14ac:dyDescent="0.25">
      <c r="A3010" t="s">
        <v>186</v>
      </c>
      <c r="B3010">
        <v>7.4711668000000007</v>
      </c>
    </row>
    <row r="3011" spans="1:2" hidden="1" outlineLevel="2" x14ac:dyDescent="0.25">
      <c r="A3011" t="s">
        <v>186</v>
      </c>
      <c r="B3011">
        <v>1.759918525</v>
      </c>
    </row>
    <row r="3012" spans="1:2" hidden="1" outlineLevel="2" x14ac:dyDescent="0.25">
      <c r="A3012" t="s">
        <v>186</v>
      </c>
      <c r="B3012">
        <v>2.5064629749999998</v>
      </c>
    </row>
    <row r="3013" spans="1:2" hidden="1" outlineLevel="2" x14ac:dyDescent="0.25">
      <c r="A3013" t="s">
        <v>186</v>
      </c>
      <c r="B3013">
        <v>1.9347352</v>
      </c>
    </row>
    <row r="3014" spans="1:2" hidden="1" outlineLevel="2" x14ac:dyDescent="0.25">
      <c r="A3014" t="s">
        <v>186</v>
      </c>
      <c r="B3014">
        <v>2.8879119750000006</v>
      </c>
    </row>
    <row r="3015" spans="1:2" hidden="1" outlineLevel="2" x14ac:dyDescent="0.25">
      <c r="A3015" t="s">
        <v>186</v>
      </c>
      <c r="B3015">
        <v>1.9016112000000001</v>
      </c>
    </row>
    <row r="3016" spans="1:2" hidden="1" outlineLevel="2" x14ac:dyDescent="0.25">
      <c r="A3016" t="s">
        <v>186</v>
      </c>
      <c r="B3016">
        <v>2.1734727750000005</v>
      </c>
    </row>
    <row r="3017" spans="1:2" hidden="1" outlineLevel="2" x14ac:dyDescent="0.25">
      <c r="A3017" t="s">
        <v>186</v>
      </c>
      <c r="B3017">
        <v>1.7089659749999999</v>
      </c>
    </row>
    <row r="3018" spans="1:2" outlineLevel="1" collapsed="1" x14ac:dyDescent="0.25">
      <c r="A3018" s="3" t="s">
        <v>23997</v>
      </c>
      <c r="B3018">
        <f>SUBTOTAL(9,B3006:B3017)</f>
        <v>33.081138150000008</v>
      </c>
    </row>
    <row r="3019" spans="1:2" hidden="1" outlineLevel="2" x14ac:dyDescent="0.25">
      <c r="A3019" t="s">
        <v>8526</v>
      </c>
      <c r="B3019">
        <v>1.0225407</v>
      </c>
    </row>
    <row r="3020" spans="1:2" outlineLevel="1" collapsed="1" x14ac:dyDescent="0.25">
      <c r="A3020" s="3" t="s">
        <v>23998</v>
      </c>
      <c r="B3020">
        <f>SUBTOTAL(9,B3019:B3019)</f>
        <v>1.0225407</v>
      </c>
    </row>
    <row r="3021" spans="1:2" hidden="1" outlineLevel="2" x14ac:dyDescent="0.25">
      <c r="A3021" t="s">
        <v>5791</v>
      </c>
      <c r="B3021">
        <v>1.73391395</v>
      </c>
    </row>
    <row r="3022" spans="1:2" hidden="1" outlineLevel="2" x14ac:dyDescent="0.25">
      <c r="A3022" t="s">
        <v>5791</v>
      </c>
      <c r="B3022">
        <v>0.91090455000000004</v>
      </c>
    </row>
    <row r="3023" spans="1:2" outlineLevel="1" collapsed="1" x14ac:dyDescent="0.25">
      <c r="A3023" s="3" t="s">
        <v>23999</v>
      </c>
      <c r="B3023">
        <f>SUBTOTAL(9,B3021:B3022)</f>
        <v>2.6448185</v>
      </c>
    </row>
    <row r="3024" spans="1:2" hidden="1" outlineLevel="2" x14ac:dyDescent="0.25">
      <c r="A3024" t="s">
        <v>1529</v>
      </c>
      <c r="B3024">
        <v>1.4467100500000003</v>
      </c>
    </row>
    <row r="3025" spans="1:2" hidden="1" outlineLevel="2" x14ac:dyDescent="0.25">
      <c r="A3025" t="s">
        <v>1529</v>
      </c>
      <c r="B3025">
        <v>1.0427645000000001</v>
      </c>
    </row>
    <row r="3026" spans="1:2" outlineLevel="1" collapsed="1" x14ac:dyDescent="0.25">
      <c r="A3026" s="3" t="s">
        <v>24000</v>
      </c>
      <c r="B3026">
        <f>SUBTOTAL(9,B3024:B3025)</f>
        <v>2.4894745500000006</v>
      </c>
    </row>
    <row r="3027" spans="1:2" hidden="1" outlineLevel="2" x14ac:dyDescent="0.25">
      <c r="A3027" t="s">
        <v>7307</v>
      </c>
      <c r="B3027">
        <v>3.0718083250000006</v>
      </c>
    </row>
    <row r="3028" spans="1:2" hidden="1" outlineLevel="2" x14ac:dyDescent="0.25">
      <c r="A3028" t="s">
        <v>7307</v>
      </c>
      <c r="B3028">
        <v>2.050617575</v>
      </c>
    </row>
    <row r="3029" spans="1:2" outlineLevel="1" collapsed="1" x14ac:dyDescent="0.25">
      <c r="A3029" s="3" t="s">
        <v>24001</v>
      </c>
      <c r="B3029">
        <f>SUBTOTAL(9,B3027:B3028)</f>
        <v>5.1224259000000005</v>
      </c>
    </row>
    <row r="3030" spans="1:2" hidden="1" outlineLevel="2" x14ac:dyDescent="0.25">
      <c r="A3030" t="s">
        <v>20982</v>
      </c>
      <c r="B3030">
        <v>0.81070875000000009</v>
      </c>
    </row>
    <row r="3031" spans="1:2" outlineLevel="1" collapsed="1" x14ac:dyDescent="0.25">
      <c r="A3031" s="3" t="s">
        <v>24002</v>
      </c>
      <c r="B3031">
        <f>SUBTOTAL(9,B3030:B3030)</f>
        <v>0.81070875000000009</v>
      </c>
    </row>
    <row r="3032" spans="1:2" hidden="1" outlineLevel="2" x14ac:dyDescent="0.25">
      <c r="A3032" t="s">
        <v>4059</v>
      </c>
      <c r="B3032">
        <v>2.1632186499999997</v>
      </c>
    </row>
    <row r="3033" spans="1:2" hidden="1" outlineLevel="2" x14ac:dyDescent="0.25">
      <c r="A3033" t="s">
        <v>4059</v>
      </c>
      <c r="B3033">
        <v>2.0218424500000003</v>
      </c>
    </row>
    <row r="3034" spans="1:2" outlineLevel="1" collapsed="1" x14ac:dyDescent="0.25">
      <c r="A3034" s="3" t="s">
        <v>24003</v>
      </c>
      <c r="B3034">
        <f>SUBTOTAL(9,B3032:B3033)</f>
        <v>4.1850611000000004</v>
      </c>
    </row>
    <row r="3035" spans="1:2" hidden="1" outlineLevel="2" x14ac:dyDescent="0.25">
      <c r="A3035" t="s">
        <v>1870</v>
      </c>
      <c r="B3035">
        <v>0.49661422500000008</v>
      </c>
    </row>
    <row r="3036" spans="1:2" outlineLevel="1" collapsed="1" x14ac:dyDescent="0.25">
      <c r="A3036" s="3" t="s">
        <v>24004</v>
      </c>
      <c r="B3036">
        <f>SUBTOTAL(9,B3035:B3035)</f>
        <v>0.49661422500000008</v>
      </c>
    </row>
    <row r="3037" spans="1:2" hidden="1" outlineLevel="2" x14ac:dyDescent="0.25">
      <c r="A3037" t="s">
        <v>19948</v>
      </c>
      <c r="B3037">
        <v>1.9579640999999999</v>
      </c>
    </row>
    <row r="3038" spans="1:2" outlineLevel="1" collapsed="1" x14ac:dyDescent="0.25">
      <c r="A3038" s="3" t="s">
        <v>24005</v>
      </c>
      <c r="B3038">
        <f>SUBTOTAL(9,B3037:B3037)</f>
        <v>1.9579640999999999</v>
      </c>
    </row>
    <row r="3039" spans="1:2" hidden="1" outlineLevel="2" x14ac:dyDescent="0.25">
      <c r="A3039" t="s">
        <v>15754</v>
      </c>
      <c r="B3039">
        <v>1.5225683000000001</v>
      </c>
    </row>
    <row r="3040" spans="1:2" outlineLevel="1" collapsed="1" x14ac:dyDescent="0.25">
      <c r="A3040" s="3" t="s">
        <v>24006</v>
      </c>
      <c r="B3040">
        <f>SUBTOTAL(9,B3039:B3039)</f>
        <v>1.5225683000000001</v>
      </c>
    </row>
    <row r="3041" spans="1:2" hidden="1" outlineLevel="2" x14ac:dyDescent="0.25">
      <c r="A3041" t="s">
        <v>5097</v>
      </c>
      <c r="B3041">
        <v>1.0062456750000002</v>
      </c>
    </row>
    <row r="3042" spans="1:2" hidden="1" outlineLevel="2" x14ac:dyDescent="0.25">
      <c r="A3042" t="s">
        <v>5097</v>
      </c>
      <c r="B3042">
        <v>2.8837461750000002</v>
      </c>
    </row>
    <row r="3043" spans="1:2" hidden="1" outlineLevel="2" x14ac:dyDescent="0.25">
      <c r="A3043" t="s">
        <v>5097</v>
      </c>
      <c r="B3043">
        <v>1.9201485500000002</v>
      </c>
    </row>
    <row r="3044" spans="1:2" hidden="1" outlineLevel="2" x14ac:dyDescent="0.25">
      <c r="A3044" t="s">
        <v>5097</v>
      </c>
      <c r="B3044">
        <v>1.82280485</v>
      </c>
    </row>
    <row r="3045" spans="1:2" hidden="1" outlineLevel="2" x14ac:dyDescent="0.25">
      <c r="A3045" t="s">
        <v>5097</v>
      </c>
      <c r="B3045">
        <v>0.89941702500000009</v>
      </c>
    </row>
    <row r="3046" spans="1:2" hidden="1" outlineLevel="2" x14ac:dyDescent="0.25">
      <c r="A3046" t="s">
        <v>5097</v>
      </c>
      <c r="B3046">
        <v>2.3201525000000003</v>
      </c>
    </row>
    <row r="3047" spans="1:2" hidden="1" outlineLevel="2" x14ac:dyDescent="0.25">
      <c r="A3047" t="s">
        <v>5097</v>
      </c>
      <c r="B3047">
        <v>0.46747625000000004</v>
      </c>
    </row>
    <row r="3048" spans="1:2" hidden="1" outlineLevel="2" x14ac:dyDescent="0.25">
      <c r="A3048" t="s">
        <v>5097</v>
      </c>
      <c r="B3048">
        <v>0.8572775250000001</v>
      </c>
    </row>
    <row r="3049" spans="1:2" hidden="1" outlineLevel="2" x14ac:dyDescent="0.25">
      <c r="A3049" t="s">
        <v>5097</v>
      </c>
      <c r="B3049">
        <v>4.0024065000000002</v>
      </c>
    </row>
    <row r="3050" spans="1:2" hidden="1" outlineLevel="2" x14ac:dyDescent="0.25">
      <c r="A3050" t="s">
        <v>5097</v>
      </c>
      <c r="B3050">
        <v>0.87684207500000011</v>
      </c>
    </row>
    <row r="3051" spans="1:2" hidden="1" outlineLevel="2" x14ac:dyDescent="0.25">
      <c r="A3051" t="s">
        <v>5097</v>
      </c>
      <c r="B3051">
        <v>3.2923411250000001</v>
      </c>
    </row>
    <row r="3052" spans="1:2" hidden="1" outlineLevel="2" x14ac:dyDescent="0.25">
      <c r="A3052" t="s">
        <v>5097</v>
      </c>
      <c r="B3052">
        <v>3.2093154750000004</v>
      </c>
    </row>
    <row r="3053" spans="1:2" hidden="1" outlineLevel="2" x14ac:dyDescent="0.25">
      <c r="A3053" t="s">
        <v>5097</v>
      </c>
      <c r="B3053">
        <v>2.6132403250000005</v>
      </c>
    </row>
    <row r="3054" spans="1:2" outlineLevel="1" collapsed="1" x14ac:dyDescent="0.25">
      <c r="A3054" s="3" t="s">
        <v>24007</v>
      </c>
      <c r="B3054">
        <f>SUBTOTAL(9,B3041:B3053)</f>
        <v>26.171414050000003</v>
      </c>
    </row>
    <row r="3055" spans="1:2" hidden="1" outlineLevel="2" x14ac:dyDescent="0.25">
      <c r="A3055" t="s">
        <v>4176</v>
      </c>
      <c r="B3055">
        <v>0.87460472500000019</v>
      </c>
    </row>
    <row r="3056" spans="1:2" hidden="1" outlineLevel="2" x14ac:dyDescent="0.25">
      <c r="A3056" t="s">
        <v>4176</v>
      </c>
      <c r="B3056">
        <v>1.2732077500000001</v>
      </c>
    </row>
    <row r="3057" spans="1:2" outlineLevel="1" collapsed="1" x14ac:dyDescent="0.25">
      <c r="A3057" s="3" t="s">
        <v>24008</v>
      </c>
      <c r="B3057">
        <f>SUBTOTAL(9,B3055:B3056)</f>
        <v>2.1478124750000003</v>
      </c>
    </row>
    <row r="3058" spans="1:2" hidden="1" outlineLevel="2" x14ac:dyDescent="0.25">
      <c r="A3058" t="s">
        <v>17358</v>
      </c>
      <c r="B3058">
        <v>0.84906930000000014</v>
      </c>
    </row>
    <row r="3059" spans="1:2" outlineLevel="1" collapsed="1" x14ac:dyDescent="0.25">
      <c r="A3059" s="3" t="s">
        <v>24009</v>
      </c>
      <c r="B3059">
        <f>SUBTOTAL(9,B3058:B3058)</f>
        <v>0.84906930000000014</v>
      </c>
    </row>
    <row r="3060" spans="1:2" hidden="1" outlineLevel="2" x14ac:dyDescent="0.25">
      <c r="A3060" t="s">
        <v>3415</v>
      </c>
      <c r="B3060">
        <v>1.6494384250000003</v>
      </c>
    </row>
    <row r="3061" spans="1:2" hidden="1" outlineLevel="2" x14ac:dyDescent="0.25">
      <c r="A3061" t="s">
        <v>3415</v>
      </c>
      <c r="B3061">
        <v>0.93605840000000007</v>
      </c>
    </row>
    <row r="3062" spans="1:2" hidden="1" outlineLevel="2" x14ac:dyDescent="0.25">
      <c r="A3062" t="s">
        <v>3415</v>
      </c>
      <c r="B3062">
        <v>1.6998554000000001</v>
      </c>
    </row>
    <row r="3063" spans="1:2" hidden="1" outlineLevel="2" x14ac:dyDescent="0.25">
      <c r="A3063" t="s">
        <v>3415</v>
      </c>
      <c r="B3063">
        <v>1.5163539250000002</v>
      </c>
    </row>
    <row r="3064" spans="1:2" hidden="1" outlineLevel="2" x14ac:dyDescent="0.25">
      <c r="A3064" t="s">
        <v>3415</v>
      </c>
      <c r="B3064">
        <v>1.2717041999999998</v>
      </c>
    </row>
    <row r="3065" spans="1:2" hidden="1" outlineLevel="2" x14ac:dyDescent="0.25">
      <c r="A3065" t="s">
        <v>3415</v>
      </c>
      <c r="B3065">
        <v>1.8361717</v>
      </c>
    </row>
    <row r="3066" spans="1:2" hidden="1" outlineLevel="2" x14ac:dyDescent="0.25">
      <c r="A3066" t="s">
        <v>3415</v>
      </c>
      <c r="B3066">
        <v>1.6606346249999999</v>
      </c>
    </row>
    <row r="3067" spans="1:2" hidden="1" outlineLevel="2" x14ac:dyDescent="0.25">
      <c r="A3067" t="s">
        <v>3415</v>
      </c>
      <c r="B3067">
        <v>1.7346435250000001</v>
      </c>
    </row>
    <row r="3068" spans="1:2" hidden="1" outlineLevel="2" x14ac:dyDescent="0.25">
      <c r="A3068" t="s">
        <v>3415</v>
      </c>
      <c r="B3068">
        <v>1.856788425</v>
      </c>
    </row>
    <row r="3069" spans="1:2" hidden="1" outlineLevel="2" x14ac:dyDescent="0.25">
      <c r="A3069" t="s">
        <v>3415</v>
      </c>
      <c r="B3069">
        <v>0.48029337500000002</v>
      </c>
    </row>
    <row r="3070" spans="1:2" hidden="1" outlineLevel="2" x14ac:dyDescent="0.25">
      <c r="A3070" t="s">
        <v>3415</v>
      </c>
      <c r="B3070">
        <v>1.717569125</v>
      </c>
    </row>
    <row r="3071" spans="1:2" hidden="1" outlineLevel="2" x14ac:dyDescent="0.25">
      <c r="A3071" t="s">
        <v>3415</v>
      </c>
      <c r="B3071">
        <v>1.184037725</v>
      </c>
    </row>
    <row r="3072" spans="1:2" hidden="1" outlineLevel="2" x14ac:dyDescent="0.25">
      <c r="A3072" t="s">
        <v>3415</v>
      </c>
      <c r="B3072">
        <v>1.9273021000000001</v>
      </c>
    </row>
    <row r="3073" spans="1:2" hidden="1" outlineLevel="2" x14ac:dyDescent="0.25">
      <c r="A3073" t="s">
        <v>3415</v>
      </c>
      <c r="B3073">
        <v>2.2742138750000001</v>
      </c>
    </row>
    <row r="3074" spans="1:2" hidden="1" outlineLevel="2" x14ac:dyDescent="0.25">
      <c r="A3074" t="s">
        <v>3415</v>
      </c>
      <c r="B3074">
        <v>1.3644522749999999</v>
      </c>
    </row>
    <row r="3075" spans="1:2" hidden="1" outlineLevel="2" x14ac:dyDescent="0.25">
      <c r="A3075" t="s">
        <v>3415</v>
      </c>
      <c r="B3075">
        <v>2.0055174750000004</v>
      </c>
    </row>
    <row r="3076" spans="1:2" hidden="1" outlineLevel="2" x14ac:dyDescent="0.25">
      <c r="A3076" t="s">
        <v>3415</v>
      </c>
      <c r="B3076">
        <v>2.6196860000000002</v>
      </c>
    </row>
    <row r="3077" spans="1:2" hidden="1" outlineLevel="2" x14ac:dyDescent="0.25">
      <c r="A3077" t="s">
        <v>3415</v>
      </c>
      <c r="B3077">
        <v>2.8542028000000004</v>
      </c>
    </row>
    <row r="3078" spans="1:2" hidden="1" outlineLevel="2" x14ac:dyDescent="0.25">
      <c r="A3078" t="s">
        <v>3415</v>
      </c>
      <c r="B3078">
        <v>1.7702875250000001</v>
      </c>
    </row>
    <row r="3079" spans="1:2" hidden="1" outlineLevel="2" x14ac:dyDescent="0.25">
      <c r="A3079" t="s">
        <v>3415</v>
      </c>
      <c r="B3079">
        <v>2.4975319250000005</v>
      </c>
    </row>
    <row r="3080" spans="1:2" hidden="1" outlineLevel="2" x14ac:dyDescent="0.25">
      <c r="A3080" t="s">
        <v>3415</v>
      </c>
      <c r="B3080">
        <v>1.5690456749999999</v>
      </c>
    </row>
    <row r="3081" spans="1:2" hidden="1" outlineLevel="2" x14ac:dyDescent="0.25">
      <c r="A3081" t="s">
        <v>3415</v>
      </c>
      <c r="B3081">
        <v>1.1085925000000001</v>
      </c>
    </row>
    <row r="3082" spans="1:2" outlineLevel="1" collapsed="1" x14ac:dyDescent="0.25">
      <c r="A3082" s="3" t="s">
        <v>24010</v>
      </c>
      <c r="B3082">
        <f>SUBTOTAL(9,B3060:B3081)</f>
        <v>37.534380999999996</v>
      </c>
    </row>
    <row r="3083" spans="1:2" hidden="1" outlineLevel="2" x14ac:dyDescent="0.25">
      <c r="A3083" t="s">
        <v>13344</v>
      </c>
      <c r="B3083">
        <v>5.1971994000000006</v>
      </c>
    </row>
    <row r="3084" spans="1:2" outlineLevel="1" collapsed="1" x14ac:dyDescent="0.25">
      <c r="A3084" s="3" t="s">
        <v>24011</v>
      </c>
      <c r="B3084">
        <f>SUBTOTAL(9,B3083:B3083)</f>
        <v>5.1971994000000006</v>
      </c>
    </row>
    <row r="3085" spans="1:2" hidden="1" outlineLevel="2" x14ac:dyDescent="0.25">
      <c r="A3085" t="s">
        <v>4206</v>
      </c>
      <c r="B3085">
        <v>1.9227716500000003</v>
      </c>
    </row>
    <row r="3086" spans="1:2" outlineLevel="1" collapsed="1" x14ac:dyDescent="0.25">
      <c r="A3086" s="3" t="s">
        <v>24012</v>
      </c>
      <c r="B3086">
        <f>SUBTOTAL(9,B3085:B3085)</f>
        <v>1.9227716500000003</v>
      </c>
    </row>
    <row r="3087" spans="1:2" hidden="1" outlineLevel="2" x14ac:dyDescent="0.25">
      <c r="A3087" t="s">
        <v>8729</v>
      </c>
      <c r="B3087">
        <v>-139.58135377500003</v>
      </c>
    </row>
    <row r="3088" spans="1:2" outlineLevel="1" collapsed="1" x14ac:dyDescent="0.25">
      <c r="A3088" s="3" t="s">
        <v>24013</v>
      </c>
      <c r="B3088">
        <f>SUBTOTAL(9,B3087:B3087)</f>
        <v>-139.58135377500003</v>
      </c>
    </row>
    <row r="3089" spans="1:2" hidden="1" outlineLevel="2" x14ac:dyDescent="0.25">
      <c r="A3089" t="s">
        <v>951</v>
      </c>
      <c r="B3089">
        <v>2.0996385750000002</v>
      </c>
    </row>
    <row r="3090" spans="1:2" hidden="1" outlineLevel="2" x14ac:dyDescent="0.25">
      <c r="A3090" t="s">
        <v>951</v>
      </c>
      <c r="B3090">
        <v>1.4827985500000003</v>
      </c>
    </row>
    <row r="3091" spans="1:2" hidden="1" outlineLevel="2" x14ac:dyDescent="0.25">
      <c r="A3091" t="s">
        <v>951</v>
      </c>
      <c r="B3091">
        <v>2.2828331500000001</v>
      </c>
    </row>
    <row r="3092" spans="1:2" hidden="1" outlineLevel="2" x14ac:dyDescent="0.25">
      <c r="A3092" t="s">
        <v>951</v>
      </c>
      <c r="B3092">
        <v>2.2350298249999998</v>
      </c>
    </row>
    <row r="3093" spans="1:2" hidden="1" outlineLevel="2" x14ac:dyDescent="0.25">
      <c r="A3093" t="s">
        <v>951</v>
      </c>
      <c r="B3093">
        <v>1.4281289000000004</v>
      </c>
    </row>
    <row r="3094" spans="1:2" outlineLevel="1" collapsed="1" x14ac:dyDescent="0.25">
      <c r="A3094" s="3" t="s">
        <v>24014</v>
      </c>
      <c r="B3094">
        <f>SUBTOTAL(9,B3089:B3093)</f>
        <v>9.5284290000000009</v>
      </c>
    </row>
    <row r="3095" spans="1:2" hidden="1" outlineLevel="2" x14ac:dyDescent="0.25">
      <c r="A3095" t="s">
        <v>9575</v>
      </c>
      <c r="B3095">
        <v>2.3517166499999997</v>
      </c>
    </row>
    <row r="3096" spans="1:2" hidden="1" outlineLevel="2" x14ac:dyDescent="0.25">
      <c r="A3096" t="s">
        <v>9575</v>
      </c>
      <c r="B3096">
        <v>1.3672323750000002</v>
      </c>
    </row>
    <row r="3097" spans="1:2" hidden="1" outlineLevel="2" x14ac:dyDescent="0.25">
      <c r="A3097" t="s">
        <v>9575</v>
      </c>
      <c r="B3097">
        <v>1.378664025</v>
      </c>
    </row>
    <row r="3098" spans="1:2" outlineLevel="1" collapsed="1" x14ac:dyDescent="0.25">
      <c r="A3098" s="3" t="s">
        <v>24015</v>
      </c>
      <c r="B3098">
        <f>SUBTOTAL(9,B3095:B3097)</f>
        <v>5.0976130499999996</v>
      </c>
    </row>
    <row r="3099" spans="1:2" hidden="1" outlineLevel="2" x14ac:dyDescent="0.25">
      <c r="A3099" t="s">
        <v>10042</v>
      </c>
      <c r="B3099">
        <v>1.6968911750000002</v>
      </c>
    </row>
    <row r="3100" spans="1:2" hidden="1" outlineLevel="2" x14ac:dyDescent="0.25">
      <c r="A3100" t="s">
        <v>10042</v>
      </c>
      <c r="B3100">
        <v>2.2454157500000003</v>
      </c>
    </row>
    <row r="3101" spans="1:2" outlineLevel="1" collapsed="1" x14ac:dyDescent="0.25">
      <c r="A3101" s="3" t="s">
        <v>24016</v>
      </c>
      <c r="B3101">
        <f>SUBTOTAL(9,B3099:B3100)</f>
        <v>3.9423069250000005</v>
      </c>
    </row>
    <row r="3102" spans="1:2" hidden="1" outlineLevel="2" x14ac:dyDescent="0.25">
      <c r="A3102" t="s">
        <v>15928</v>
      </c>
      <c r="B3102">
        <v>1.170375825</v>
      </c>
    </row>
    <row r="3103" spans="1:2" outlineLevel="1" collapsed="1" x14ac:dyDescent="0.25">
      <c r="A3103" s="3" t="s">
        <v>24017</v>
      </c>
      <c r="B3103">
        <f>SUBTOTAL(9,B3102:B3102)</f>
        <v>1.170375825</v>
      </c>
    </row>
    <row r="3104" spans="1:2" hidden="1" outlineLevel="2" x14ac:dyDescent="0.25">
      <c r="A3104" t="s">
        <v>2484</v>
      </c>
      <c r="B3104">
        <v>0.39349595000000004</v>
      </c>
    </row>
    <row r="3105" spans="1:2" hidden="1" outlineLevel="2" x14ac:dyDescent="0.25">
      <c r="A3105" t="s">
        <v>2484</v>
      </c>
      <c r="B3105">
        <v>0.36038615000000007</v>
      </c>
    </row>
    <row r="3106" spans="1:2" outlineLevel="1" collapsed="1" x14ac:dyDescent="0.25">
      <c r="A3106" s="3" t="s">
        <v>24018</v>
      </c>
      <c r="B3106">
        <f>SUBTOTAL(9,B3104:B3105)</f>
        <v>0.75388210000000011</v>
      </c>
    </row>
    <row r="3107" spans="1:2" hidden="1" outlineLevel="2" x14ac:dyDescent="0.25">
      <c r="A3107" t="s">
        <v>14697</v>
      </c>
      <c r="B3107">
        <v>1.0357544250000001</v>
      </c>
    </row>
    <row r="3108" spans="1:2" outlineLevel="1" collapsed="1" x14ac:dyDescent="0.25">
      <c r="A3108" s="3" t="s">
        <v>24019</v>
      </c>
      <c r="B3108">
        <f>SUBTOTAL(9,B3107:B3107)</f>
        <v>1.0357544250000001</v>
      </c>
    </row>
    <row r="3109" spans="1:2" hidden="1" outlineLevel="2" x14ac:dyDescent="0.25">
      <c r="A3109" t="s">
        <v>1757</v>
      </c>
      <c r="B3109">
        <v>0.73814970000000013</v>
      </c>
    </row>
    <row r="3110" spans="1:2" outlineLevel="1" collapsed="1" x14ac:dyDescent="0.25">
      <c r="A3110" s="3" t="s">
        <v>24020</v>
      </c>
      <c r="B3110">
        <f>SUBTOTAL(9,B3109:B3109)</f>
        <v>0.73814970000000013</v>
      </c>
    </row>
    <row r="3111" spans="1:2" hidden="1" outlineLevel="2" x14ac:dyDescent="0.25">
      <c r="A3111" t="s">
        <v>13893</v>
      </c>
      <c r="B3111">
        <v>2.5273663250000005</v>
      </c>
    </row>
    <row r="3112" spans="1:2" hidden="1" outlineLevel="2" x14ac:dyDescent="0.25">
      <c r="A3112" t="s">
        <v>13893</v>
      </c>
      <c r="B3112">
        <v>2.7304971500000002</v>
      </c>
    </row>
    <row r="3113" spans="1:2" outlineLevel="1" collapsed="1" x14ac:dyDescent="0.25">
      <c r="A3113" s="3" t="s">
        <v>24021</v>
      </c>
      <c r="B3113">
        <f>SUBTOTAL(9,B3111:B3112)</f>
        <v>5.2578634750000006</v>
      </c>
    </row>
    <row r="3114" spans="1:2" hidden="1" outlineLevel="2" x14ac:dyDescent="0.25">
      <c r="A3114" t="s">
        <v>5338</v>
      </c>
      <c r="B3114">
        <v>3.63841415</v>
      </c>
    </row>
    <row r="3115" spans="1:2" outlineLevel="1" collapsed="1" x14ac:dyDescent="0.25">
      <c r="A3115" s="3" t="s">
        <v>24022</v>
      </c>
      <c r="B3115">
        <f>SUBTOTAL(9,B3114:B3114)</f>
        <v>3.63841415</v>
      </c>
    </row>
    <row r="3116" spans="1:2" hidden="1" outlineLevel="2" x14ac:dyDescent="0.25">
      <c r="A3116" t="s">
        <v>15423</v>
      </c>
      <c r="B3116">
        <v>1.3728122750000002</v>
      </c>
    </row>
    <row r="3117" spans="1:2" outlineLevel="1" collapsed="1" x14ac:dyDescent="0.25">
      <c r="A3117" s="3" t="s">
        <v>24023</v>
      </c>
      <c r="B3117">
        <f>SUBTOTAL(9,B3116:B3116)</f>
        <v>1.3728122750000002</v>
      </c>
    </row>
    <row r="3118" spans="1:2" hidden="1" outlineLevel="2" x14ac:dyDescent="0.25">
      <c r="A3118" t="s">
        <v>1900</v>
      </c>
      <c r="B3118">
        <v>1.553750325</v>
      </c>
    </row>
    <row r="3119" spans="1:2" hidden="1" outlineLevel="2" x14ac:dyDescent="0.25">
      <c r="A3119" t="s">
        <v>1900</v>
      </c>
      <c r="B3119">
        <v>1.6294344999999999</v>
      </c>
    </row>
    <row r="3120" spans="1:2" hidden="1" outlineLevel="2" x14ac:dyDescent="0.25">
      <c r="A3120" t="s">
        <v>1900</v>
      </c>
      <c r="B3120">
        <v>2.2152635749999998</v>
      </c>
    </row>
    <row r="3121" spans="1:2" hidden="1" outlineLevel="2" x14ac:dyDescent="0.25">
      <c r="A3121" t="s">
        <v>1900</v>
      </c>
      <c r="B3121">
        <v>1.312513625</v>
      </c>
    </row>
    <row r="3122" spans="1:2" hidden="1" outlineLevel="2" x14ac:dyDescent="0.25">
      <c r="A3122" t="s">
        <v>1900</v>
      </c>
      <c r="B3122">
        <v>0.84436980000000017</v>
      </c>
    </row>
    <row r="3123" spans="1:2" outlineLevel="1" collapsed="1" x14ac:dyDescent="0.25">
      <c r="A3123" s="3" t="s">
        <v>24024</v>
      </c>
      <c r="B3123">
        <f>SUBTOTAL(9,B3118:B3122)</f>
        <v>7.5553318249999997</v>
      </c>
    </row>
    <row r="3124" spans="1:2" hidden="1" outlineLevel="2" x14ac:dyDescent="0.25">
      <c r="A3124" t="s">
        <v>15486</v>
      </c>
      <c r="B3124">
        <v>0.86222995000000013</v>
      </c>
    </row>
    <row r="3125" spans="1:2" outlineLevel="1" collapsed="1" x14ac:dyDescent="0.25">
      <c r="A3125" s="3" t="s">
        <v>24025</v>
      </c>
      <c r="B3125">
        <f>SUBTOTAL(9,B3124:B3124)</f>
        <v>0.86222995000000013</v>
      </c>
    </row>
    <row r="3126" spans="1:2" hidden="1" outlineLevel="2" x14ac:dyDescent="0.25">
      <c r="A3126" t="s">
        <v>17151</v>
      </c>
      <c r="B3126">
        <v>2.3049517750000001</v>
      </c>
    </row>
    <row r="3127" spans="1:2" outlineLevel="1" collapsed="1" x14ac:dyDescent="0.25">
      <c r="A3127" s="3" t="s">
        <v>24026</v>
      </c>
      <c r="B3127">
        <f>SUBTOTAL(9,B3126:B3126)</f>
        <v>2.3049517750000001</v>
      </c>
    </row>
    <row r="3128" spans="1:2" hidden="1" outlineLevel="2" x14ac:dyDescent="0.25">
      <c r="A3128" t="s">
        <v>14411</v>
      </c>
      <c r="B3128">
        <v>1.834174</v>
      </c>
    </row>
    <row r="3129" spans="1:2" outlineLevel="1" collapsed="1" x14ac:dyDescent="0.25">
      <c r="A3129" s="3" t="s">
        <v>24027</v>
      </c>
      <c r="B3129">
        <f>SUBTOTAL(9,B3128:B3128)</f>
        <v>1.834174</v>
      </c>
    </row>
    <row r="3130" spans="1:2" hidden="1" outlineLevel="2" x14ac:dyDescent="0.25">
      <c r="A3130" t="s">
        <v>14884</v>
      </c>
      <c r="B3130">
        <v>0.66489330000000002</v>
      </c>
    </row>
    <row r="3131" spans="1:2" outlineLevel="1" collapsed="1" x14ac:dyDescent="0.25">
      <c r="A3131" s="3" t="s">
        <v>24028</v>
      </c>
      <c r="B3131">
        <f>SUBTOTAL(9,B3130:B3130)</f>
        <v>0.66489330000000002</v>
      </c>
    </row>
    <row r="3132" spans="1:2" hidden="1" outlineLevel="2" x14ac:dyDescent="0.25">
      <c r="A3132" t="s">
        <v>11078</v>
      </c>
      <c r="B3132">
        <v>0.61057505000000012</v>
      </c>
    </row>
    <row r="3133" spans="1:2" outlineLevel="1" collapsed="1" x14ac:dyDescent="0.25">
      <c r="A3133" s="3" t="s">
        <v>24029</v>
      </c>
      <c r="B3133">
        <f>SUBTOTAL(9,B3132:B3132)</f>
        <v>0.61057505000000012</v>
      </c>
    </row>
    <row r="3134" spans="1:2" hidden="1" outlineLevel="2" x14ac:dyDescent="0.25">
      <c r="A3134" t="s">
        <v>3552</v>
      </c>
      <c r="B3134">
        <v>1.2531840750000001</v>
      </c>
    </row>
    <row r="3135" spans="1:2" hidden="1" outlineLevel="2" x14ac:dyDescent="0.25">
      <c r="A3135" t="s">
        <v>3552</v>
      </c>
      <c r="B3135">
        <v>0.39325975000000002</v>
      </c>
    </row>
    <row r="3136" spans="1:2" outlineLevel="1" collapsed="1" x14ac:dyDescent="0.25">
      <c r="A3136" s="3" t="s">
        <v>24030</v>
      </c>
      <c r="B3136">
        <f>SUBTOTAL(9,B3134:B3135)</f>
        <v>1.646443825</v>
      </c>
    </row>
    <row r="3137" spans="1:2" hidden="1" outlineLevel="2" x14ac:dyDescent="0.25">
      <c r="A3137" t="s">
        <v>13781</v>
      </c>
      <c r="B3137">
        <v>0.60564227500000001</v>
      </c>
    </row>
    <row r="3138" spans="1:2" outlineLevel="1" collapsed="1" x14ac:dyDescent="0.25">
      <c r="A3138" s="3" t="s">
        <v>24031</v>
      </c>
      <c r="B3138">
        <f>SUBTOTAL(9,B3137:B3137)</f>
        <v>0.60564227500000001</v>
      </c>
    </row>
    <row r="3139" spans="1:2" hidden="1" outlineLevel="2" x14ac:dyDescent="0.25">
      <c r="A3139" t="s">
        <v>2589</v>
      </c>
      <c r="B3139">
        <v>5.9962592249999993</v>
      </c>
    </row>
    <row r="3140" spans="1:2" hidden="1" outlineLevel="2" x14ac:dyDescent="0.25">
      <c r="A3140" t="s">
        <v>2589</v>
      </c>
      <c r="B3140">
        <v>7.214635425</v>
      </c>
    </row>
    <row r="3141" spans="1:2" hidden="1" outlineLevel="2" x14ac:dyDescent="0.25">
      <c r="A3141" t="s">
        <v>2589</v>
      </c>
      <c r="B3141">
        <v>3.5295485250000005</v>
      </c>
    </row>
    <row r="3142" spans="1:2" hidden="1" outlineLevel="2" x14ac:dyDescent="0.25">
      <c r="A3142" t="s">
        <v>2589</v>
      </c>
      <c r="B3142">
        <v>3.8585101499999999</v>
      </c>
    </row>
    <row r="3143" spans="1:2" hidden="1" outlineLevel="2" x14ac:dyDescent="0.25">
      <c r="A3143" t="s">
        <v>2589</v>
      </c>
      <c r="B3143">
        <v>0.99283497500000006</v>
      </c>
    </row>
    <row r="3144" spans="1:2" hidden="1" outlineLevel="2" x14ac:dyDescent="0.25">
      <c r="A3144" t="s">
        <v>2589</v>
      </c>
      <c r="B3144">
        <v>4.69764845</v>
      </c>
    </row>
    <row r="3145" spans="1:2" outlineLevel="1" collapsed="1" x14ac:dyDescent="0.25">
      <c r="A3145" s="3" t="s">
        <v>24032</v>
      </c>
      <c r="B3145">
        <f>SUBTOTAL(9,B3139:B3144)</f>
        <v>26.28943675</v>
      </c>
    </row>
    <row r="3146" spans="1:2" hidden="1" outlineLevel="2" x14ac:dyDescent="0.25">
      <c r="A3146" t="s">
        <v>2904</v>
      </c>
      <c r="B3146">
        <v>3.5623976500000003</v>
      </c>
    </row>
    <row r="3147" spans="1:2" hidden="1" outlineLevel="2" x14ac:dyDescent="0.25">
      <c r="A3147" t="s">
        <v>2904</v>
      </c>
      <c r="B3147">
        <v>2.9475903750000003</v>
      </c>
    </row>
    <row r="3148" spans="1:2" hidden="1" outlineLevel="2" x14ac:dyDescent="0.25">
      <c r="A3148" t="s">
        <v>2904</v>
      </c>
      <c r="B3148">
        <v>3.1815134250000003</v>
      </c>
    </row>
    <row r="3149" spans="1:2" hidden="1" outlineLevel="2" x14ac:dyDescent="0.25">
      <c r="A3149" t="s">
        <v>2904</v>
      </c>
      <c r="B3149">
        <v>1.557214275</v>
      </c>
    </row>
    <row r="3150" spans="1:2" hidden="1" outlineLevel="2" x14ac:dyDescent="0.25">
      <c r="A3150" t="s">
        <v>2904</v>
      </c>
      <c r="B3150">
        <v>3.4205254750000003</v>
      </c>
    </row>
    <row r="3151" spans="1:2" hidden="1" outlineLevel="2" x14ac:dyDescent="0.25">
      <c r="A3151" t="s">
        <v>2904</v>
      </c>
      <c r="B3151">
        <v>1.3590554499999998</v>
      </c>
    </row>
    <row r="3152" spans="1:2" hidden="1" outlineLevel="2" x14ac:dyDescent="0.25">
      <c r="A3152" t="s">
        <v>2904</v>
      </c>
      <c r="B3152">
        <v>1.8121485750000002</v>
      </c>
    </row>
    <row r="3153" spans="1:2" hidden="1" outlineLevel="2" x14ac:dyDescent="0.25">
      <c r="A3153" t="s">
        <v>2904</v>
      </c>
      <c r="B3153">
        <v>1.3829506499999999</v>
      </c>
    </row>
    <row r="3154" spans="1:2" outlineLevel="1" collapsed="1" x14ac:dyDescent="0.25">
      <c r="A3154" s="3" t="s">
        <v>24033</v>
      </c>
      <c r="B3154">
        <f>SUBTOTAL(9,B3146:B3153)</f>
        <v>19.223395875000005</v>
      </c>
    </row>
    <row r="3155" spans="1:2" hidden="1" outlineLevel="2" x14ac:dyDescent="0.25">
      <c r="A3155" t="s">
        <v>4226</v>
      </c>
      <c r="B3155">
        <v>1.7439841500000002</v>
      </c>
    </row>
    <row r="3156" spans="1:2" hidden="1" outlineLevel="2" x14ac:dyDescent="0.25">
      <c r="A3156" t="s">
        <v>4226</v>
      </c>
      <c r="B3156">
        <v>2.4907699750000005</v>
      </c>
    </row>
    <row r="3157" spans="1:2" hidden="1" outlineLevel="2" x14ac:dyDescent="0.25">
      <c r="A3157" t="s">
        <v>4226</v>
      </c>
      <c r="B3157">
        <v>2.2726012499999997</v>
      </c>
    </row>
    <row r="3158" spans="1:2" hidden="1" outlineLevel="2" x14ac:dyDescent="0.25">
      <c r="A3158" t="s">
        <v>4226</v>
      </c>
      <c r="B3158">
        <v>1.18681295</v>
      </c>
    </row>
    <row r="3159" spans="1:2" hidden="1" outlineLevel="2" x14ac:dyDescent="0.25">
      <c r="A3159" t="s">
        <v>4226</v>
      </c>
      <c r="B3159">
        <v>1.9208624500000002</v>
      </c>
    </row>
    <row r="3160" spans="1:2" hidden="1" outlineLevel="2" x14ac:dyDescent="0.25">
      <c r="A3160" t="s">
        <v>4226</v>
      </c>
      <c r="B3160">
        <v>2.3663742250000004</v>
      </c>
    </row>
    <row r="3161" spans="1:2" hidden="1" outlineLevel="2" x14ac:dyDescent="0.25">
      <c r="A3161" t="s">
        <v>4226</v>
      </c>
      <c r="B3161">
        <v>2.5983531500000003</v>
      </c>
    </row>
    <row r="3162" spans="1:2" outlineLevel="1" collapsed="1" x14ac:dyDescent="0.25">
      <c r="A3162" s="3" t="s">
        <v>24034</v>
      </c>
      <c r="B3162">
        <f>SUBTOTAL(9,B3155:B3161)</f>
        <v>14.57975815</v>
      </c>
    </row>
    <row r="3163" spans="1:2" hidden="1" outlineLevel="2" x14ac:dyDescent="0.25">
      <c r="A3163" t="s">
        <v>7534</v>
      </c>
      <c r="B3163">
        <v>1.8428921999999999</v>
      </c>
    </row>
    <row r="3164" spans="1:2" hidden="1" outlineLevel="2" x14ac:dyDescent="0.25">
      <c r="A3164" t="s">
        <v>7534</v>
      </c>
      <c r="B3164">
        <v>3.2125419750000006</v>
      </c>
    </row>
    <row r="3165" spans="1:2" hidden="1" outlineLevel="2" x14ac:dyDescent="0.25">
      <c r="A3165" t="s">
        <v>7534</v>
      </c>
      <c r="B3165">
        <v>2.2736785250000002</v>
      </c>
    </row>
    <row r="3166" spans="1:2" outlineLevel="1" collapsed="1" x14ac:dyDescent="0.25">
      <c r="A3166" s="3" t="s">
        <v>24035</v>
      </c>
      <c r="B3166">
        <f>SUBTOTAL(9,B3163:B3165)</f>
        <v>7.3291127000000005</v>
      </c>
    </row>
    <row r="3167" spans="1:2" hidden="1" outlineLevel="2" x14ac:dyDescent="0.25">
      <c r="A3167" t="s">
        <v>14169</v>
      </c>
      <c r="B3167">
        <v>1.446804325</v>
      </c>
    </row>
    <row r="3168" spans="1:2" hidden="1" outlineLevel="2" x14ac:dyDescent="0.25">
      <c r="A3168" t="s">
        <v>14169</v>
      </c>
      <c r="B3168">
        <v>2.5130721500000002</v>
      </c>
    </row>
    <row r="3169" spans="1:2" outlineLevel="1" collapsed="1" x14ac:dyDescent="0.25">
      <c r="A3169" s="3" t="s">
        <v>24036</v>
      </c>
      <c r="B3169">
        <f>SUBTOTAL(9,B3167:B3168)</f>
        <v>3.9598764750000002</v>
      </c>
    </row>
    <row r="3170" spans="1:2" hidden="1" outlineLevel="2" x14ac:dyDescent="0.25">
      <c r="A3170" t="s">
        <v>19927</v>
      </c>
      <c r="B3170">
        <v>1.5182667249999999</v>
      </c>
    </row>
    <row r="3171" spans="1:2" outlineLevel="1" collapsed="1" x14ac:dyDescent="0.25">
      <c r="A3171" s="3" t="s">
        <v>24037</v>
      </c>
      <c r="B3171">
        <f>SUBTOTAL(9,B3170:B3170)</f>
        <v>1.5182667249999999</v>
      </c>
    </row>
    <row r="3172" spans="1:2" hidden="1" outlineLevel="2" x14ac:dyDescent="0.25">
      <c r="A3172" t="s">
        <v>4893</v>
      </c>
      <c r="B3172">
        <v>1.1359384750000001</v>
      </c>
    </row>
    <row r="3173" spans="1:2" hidden="1" outlineLevel="2" x14ac:dyDescent="0.25">
      <c r="A3173" t="s">
        <v>4893</v>
      </c>
      <c r="B3173">
        <v>3.7357736249999998</v>
      </c>
    </row>
    <row r="3174" spans="1:2" outlineLevel="1" collapsed="1" x14ac:dyDescent="0.25">
      <c r="A3174" s="3" t="s">
        <v>24038</v>
      </c>
      <c r="B3174">
        <f>SUBTOTAL(9,B3172:B3173)</f>
        <v>4.8717120999999999</v>
      </c>
    </row>
    <row r="3175" spans="1:2" hidden="1" outlineLevel="2" x14ac:dyDescent="0.25">
      <c r="A3175" t="s">
        <v>17147</v>
      </c>
      <c r="B3175">
        <v>1.9615739000000001</v>
      </c>
    </row>
    <row r="3176" spans="1:2" outlineLevel="1" collapsed="1" x14ac:dyDescent="0.25">
      <c r="A3176" s="3" t="s">
        <v>24039</v>
      </c>
      <c r="B3176">
        <f>SUBTOTAL(9,B3175:B3175)</f>
        <v>1.9615739000000001</v>
      </c>
    </row>
    <row r="3177" spans="1:2" hidden="1" outlineLevel="2" x14ac:dyDescent="0.25">
      <c r="A3177" t="s">
        <v>154</v>
      </c>
      <c r="B3177">
        <v>1.3676763500000002</v>
      </c>
    </row>
    <row r="3178" spans="1:2" outlineLevel="1" collapsed="1" x14ac:dyDescent="0.25">
      <c r="A3178" s="3" t="s">
        <v>24040</v>
      </c>
      <c r="B3178">
        <f>SUBTOTAL(9,B3177:B3177)</f>
        <v>1.3676763500000002</v>
      </c>
    </row>
    <row r="3179" spans="1:2" hidden="1" outlineLevel="2" x14ac:dyDescent="0.25">
      <c r="A3179" t="s">
        <v>2250</v>
      </c>
      <c r="B3179">
        <v>1.8028467749999999</v>
      </c>
    </row>
    <row r="3180" spans="1:2" outlineLevel="1" collapsed="1" x14ac:dyDescent="0.25">
      <c r="A3180" s="3" t="s">
        <v>24041</v>
      </c>
      <c r="B3180">
        <f>SUBTOTAL(9,B3179:B3179)</f>
        <v>1.8028467749999999</v>
      </c>
    </row>
    <row r="3181" spans="1:2" hidden="1" outlineLevel="2" x14ac:dyDescent="0.25">
      <c r="A3181" t="s">
        <v>20967</v>
      </c>
      <c r="B3181">
        <v>-18.533464450000004</v>
      </c>
    </row>
    <row r="3182" spans="1:2" outlineLevel="1" collapsed="1" x14ac:dyDescent="0.25">
      <c r="A3182" s="3" t="s">
        <v>24042</v>
      </c>
      <c r="B3182">
        <f>SUBTOTAL(9,B3181:B3181)</f>
        <v>-18.533464450000004</v>
      </c>
    </row>
    <row r="3183" spans="1:2" hidden="1" outlineLevel="2" x14ac:dyDescent="0.25">
      <c r="A3183" t="s">
        <v>6502</v>
      </c>
      <c r="B3183">
        <v>3.5886312500000002</v>
      </c>
    </row>
    <row r="3184" spans="1:2" hidden="1" outlineLevel="2" x14ac:dyDescent="0.25">
      <c r="A3184" t="s">
        <v>6502</v>
      </c>
      <c r="B3184">
        <v>1.5887635250000003</v>
      </c>
    </row>
    <row r="3185" spans="1:2" hidden="1" outlineLevel="2" x14ac:dyDescent="0.25">
      <c r="A3185" t="s">
        <v>6502</v>
      </c>
      <c r="B3185">
        <v>0.284776325</v>
      </c>
    </row>
    <row r="3186" spans="1:2" hidden="1" outlineLevel="2" x14ac:dyDescent="0.25">
      <c r="A3186" t="s">
        <v>6502</v>
      </c>
      <c r="B3186">
        <v>2.5507206499999997</v>
      </c>
    </row>
    <row r="3187" spans="1:2" hidden="1" outlineLevel="2" x14ac:dyDescent="0.25">
      <c r="A3187" t="s">
        <v>6502</v>
      </c>
      <c r="B3187">
        <v>0.98256567500000003</v>
      </c>
    </row>
    <row r="3188" spans="1:2" hidden="1" outlineLevel="2" x14ac:dyDescent="0.25">
      <c r="A3188" t="s">
        <v>6502</v>
      </c>
      <c r="B3188">
        <v>2.5160754000000001</v>
      </c>
    </row>
    <row r="3189" spans="1:2" outlineLevel="1" collapsed="1" x14ac:dyDescent="0.25">
      <c r="A3189" s="3" t="s">
        <v>24043</v>
      </c>
      <c r="B3189">
        <f>SUBTOTAL(9,B3183:B3188)</f>
        <v>11.511532825000002</v>
      </c>
    </row>
    <row r="3190" spans="1:2" hidden="1" outlineLevel="2" x14ac:dyDescent="0.25">
      <c r="A3190" t="s">
        <v>7314</v>
      </c>
      <c r="B3190">
        <v>0.29913594999999998</v>
      </c>
    </row>
    <row r="3191" spans="1:2" outlineLevel="1" collapsed="1" x14ac:dyDescent="0.25">
      <c r="A3191" s="3" t="s">
        <v>24044</v>
      </c>
      <c r="B3191">
        <f>SUBTOTAL(9,B3190:B3190)</f>
        <v>0.29913594999999998</v>
      </c>
    </row>
    <row r="3192" spans="1:2" hidden="1" outlineLevel="2" x14ac:dyDescent="0.25">
      <c r="A3192" t="s">
        <v>6837</v>
      </c>
      <c r="B3192">
        <v>1.4847515500000004</v>
      </c>
    </row>
    <row r="3193" spans="1:2" hidden="1" outlineLevel="2" x14ac:dyDescent="0.25">
      <c r="A3193" t="s">
        <v>6837</v>
      </c>
      <c r="B3193">
        <v>1.4816327000000002</v>
      </c>
    </row>
    <row r="3194" spans="1:2" hidden="1" outlineLevel="2" x14ac:dyDescent="0.25">
      <c r="A3194" t="s">
        <v>6837</v>
      </c>
      <c r="B3194">
        <v>1.6676554000000001</v>
      </c>
    </row>
    <row r="3195" spans="1:2" outlineLevel="1" collapsed="1" x14ac:dyDescent="0.25">
      <c r="A3195" s="3" t="s">
        <v>24045</v>
      </c>
      <c r="B3195">
        <f>SUBTOTAL(9,B3192:B3194)</f>
        <v>4.634039650000001</v>
      </c>
    </row>
    <row r="3196" spans="1:2" hidden="1" outlineLevel="2" x14ac:dyDescent="0.25">
      <c r="A3196" t="s">
        <v>6827</v>
      </c>
      <c r="B3196">
        <v>1.1156727</v>
      </c>
    </row>
    <row r="3197" spans="1:2" outlineLevel="1" collapsed="1" x14ac:dyDescent="0.25">
      <c r="A3197" s="3" t="s">
        <v>24046</v>
      </c>
      <c r="B3197">
        <f>SUBTOTAL(9,B3196:B3196)</f>
        <v>1.1156727</v>
      </c>
    </row>
    <row r="3198" spans="1:2" hidden="1" outlineLevel="2" x14ac:dyDescent="0.25">
      <c r="A3198" t="s">
        <v>4807</v>
      </c>
      <c r="B3198">
        <v>1.2336680000000002</v>
      </c>
    </row>
    <row r="3199" spans="1:2" outlineLevel="1" collapsed="1" x14ac:dyDescent="0.25">
      <c r="A3199" s="3" t="s">
        <v>24047</v>
      </c>
      <c r="B3199">
        <f>SUBTOTAL(9,B3198:B3198)</f>
        <v>1.2336680000000002</v>
      </c>
    </row>
    <row r="3200" spans="1:2" hidden="1" outlineLevel="2" x14ac:dyDescent="0.25">
      <c r="A3200" t="s">
        <v>13839</v>
      </c>
      <c r="B3200">
        <v>2.1399643999999998</v>
      </c>
    </row>
    <row r="3201" spans="1:2" outlineLevel="1" collapsed="1" x14ac:dyDescent="0.25">
      <c r="A3201" s="3" t="s">
        <v>24048</v>
      </c>
      <c r="B3201">
        <f>SUBTOTAL(9,B3200:B3200)</f>
        <v>2.1399643999999998</v>
      </c>
    </row>
    <row r="3202" spans="1:2" hidden="1" outlineLevel="2" x14ac:dyDescent="0.25">
      <c r="A3202" t="s">
        <v>8407</v>
      </c>
      <c r="B3202">
        <v>1.9513696249999999</v>
      </c>
    </row>
    <row r="3203" spans="1:2" outlineLevel="1" collapsed="1" x14ac:dyDescent="0.25">
      <c r="A3203" s="3" t="s">
        <v>24049</v>
      </c>
      <c r="B3203">
        <f>SUBTOTAL(9,B3202:B3202)</f>
        <v>1.9513696249999999</v>
      </c>
    </row>
    <row r="3204" spans="1:2" hidden="1" outlineLevel="2" x14ac:dyDescent="0.25">
      <c r="A3204" t="s">
        <v>11449</v>
      </c>
      <c r="B3204">
        <v>1.600911575</v>
      </c>
    </row>
    <row r="3205" spans="1:2" outlineLevel="1" collapsed="1" x14ac:dyDescent="0.25">
      <c r="A3205" s="3" t="s">
        <v>24050</v>
      </c>
      <c r="B3205">
        <f>SUBTOTAL(9,B3204:B3204)</f>
        <v>1.600911575</v>
      </c>
    </row>
    <row r="3206" spans="1:2" hidden="1" outlineLevel="2" x14ac:dyDescent="0.25">
      <c r="A3206" t="s">
        <v>16065</v>
      </c>
      <c r="B3206">
        <v>0.74157377499999999</v>
      </c>
    </row>
    <row r="3207" spans="1:2" outlineLevel="1" collapsed="1" x14ac:dyDescent="0.25">
      <c r="A3207" s="3" t="s">
        <v>24051</v>
      </c>
      <c r="B3207">
        <f>SUBTOTAL(9,B3206:B3206)</f>
        <v>0.74157377499999999</v>
      </c>
    </row>
    <row r="3208" spans="1:2" hidden="1" outlineLevel="2" x14ac:dyDescent="0.25">
      <c r="A3208" t="s">
        <v>8951</v>
      </c>
      <c r="B3208">
        <v>2.6532861000000003</v>
      </c>
    </row>
    <row r="3209" spans="1:2" hidden="1" outlineLevel="2" x14ac:dyDescent="0.25">
      <c r="A3209" t="s">
        <v>8951</v>
      </c>
      <c r="B3209">
        <v>1.8904399250000001</v>
      </c>
    </row>
    <row r="3210" spans="1:2" hidden="1" outlineLevel="2" x14ac:dyDescent="0.25">
      <c r="A3210" t="s">
        <v>8951</v>
      </c>
      <c r="B3210">
        <v>1.7308188500000001</v>
      </c>
    </row>
    <row r="3211" spans="1:2" hidden="1" outlineLevel="2" x14ac:dyDescent="0.25">
      <c r="A3211" t="s">
        <v>8951</v>
      </c>
      <c r="B3211">
        <v>2.2296555000000002</v>
      </c>
    </row>
    <row r="3212" spans="1:2" hidden="1" outlineLevel="2" x14ac:dyDescent="0.25">
      <c r="A3212" t="s">
        <v>8951</v>
      </c>
      <c r="B3212">
        <v>1.3191206249999998</v>
      </c>
    </row>
    <row r="3213" spans="1:2" hidden="1" outlineLevel="2" x14ac:dyDescent="0.25">
      <c r="A3213" t="s">
        <v>8951</v>
      </c>
      <c r="B3213">
        <v>3.5518815000000004</v>
      </c>
    </row>
    <row r="3214" spans="1:2" hidden="1" outlineLevel="2" x14ac:dyDescent="0.25">
      <c r="A3214" t="s">
        <v>8951</v>
      </c>
      <c r="B3214">
        <v>1.0108764250000002</v>
      </c>
    </row>
    <row r="3215" spans="1:2" outlineLevel="1" collapsed="1" x14ac:dyDescent="0.25">
      <c r="A3215" s="3" t="s">
        <v>24052</v>
      </c>
      <c r="B3215">
        <f>SUBTOTAL(9,B3208:B3214)</f>
        <v>14.386078925000003</v>
      </c>
    </row>
    <row r="3216" spans="1:2" hidden="1" outlineLevel="2" x14ac:dyDescent="0.25">
      <c r="A3216" t="s">
        <v>13374</v>
      </c>
      <c r="B3216">
        <v>0.89004922500000017</v>
      </c>
    </row>
    <row r="3217" spans="1:2" hidden="1" outlineLevel="2" x14ac:dyDescent="0.25">
      <c r="A3217" t="s">
        <v>13374</v>
      </c>
      <c r="B3217">
        <v>4.5432673750000001</v>
      </c>
    </row>
    <row r="3218" spans="1:2" outlineLevel="1" collapsed="1" x14ac:dyDescent="0.25">
      <c r="A3218" s="3" t="s">
        <v>24053</v>
      </c>
      <c r="B3218">
        <f>SUBTOTAL(9,B3216:B3217)</f>
        <v>5.4333166000000004</v>
      </c>
    </row>
    <row r="3219" spans="1:2" hidden="1" outlineLevel="2" x14ac:dyDescent="0.25">
      <c r="A3219" t="s">
        <v>1540</v>
      </c>
      <c r="B3219">
        <v>1.1008933500000002</v>
      </c>
    </row>
    <row r="3220" spans="1:2" hidden="1" outlineLevel="2" x14ac:dyDescent="0.25">
      <c r="A3220" t="s">
        <v>1540</v>
      </c>
      <c r="B3220">
        <v>2.8723609750000003</v>
      </c>
    </row>
    <row r="3221" spans="1:2" outlineLevel="1" collapsed="1" x14ac:dyDescent="0.25">
      <c r="A3221" s="3" t="s">
        <v>24054</v>
      </c>
      <c r="B3221">
        <f>SUBTOTAL(9,B3219:B3220)</f>
        <v>3.9732543250000005</v>
      </c>
    </row>
    <row r="3222" spans="1:2" hidden="1" outlineLevel="2" x14ac:dyDescent="0.25">
      <c r="A3222" t="s">
        <v>4251</v>
      </c>
      <c r="B3222">
        <v>1.5559044500000003</v>
      </c>
    </row>
    <row r="3223" spans="1:2" outlineLevel="1" collapsed="1" x14ac:dyDescent="0.25">
      <c r="A3223" s="3" t="s">
        <v>24055</v>
      </c>
      <c r="B3223">
        <f>SUBTOTAL(9,B3222:B3222)</f>
        <v>1.5559044500000003</v>
      </c>
    </row>
    <row r="3224" spans="1:2" hidden="1" outlineLevel="2" x14ac:dyDescent="0.25">
      <c r="A3224" t="s">
        <v>6551</v>
      </c>
      <c r="B3224">
        <v>1.3450174749999999</v>
      </c>
    </row>
    <row r="3225" spans="1:2" outlineLevel="1" collapsed="1" x14ac:dyDescent="0.25">
      <c r="A3225" s="3" t="s">
        <v>24056</v>
      </c>
      <c r="B3225">
        <f>SUBTOTAL(9,B3224:B3224)</f>
        <v>1.3450174749999999</v>
      </c>
    </row>
    <row r="3226" spans="1:2" hidden="1" outlineLevel="2" x14ac:dyDescent="0.25">
      <c r="A3226" t="s">
        <v>1189</v>
      </c>
      <c r="B3226">
        <v>3.5141415000000005</v>
      </c>
    </row>
    <row r="3227" spans="1:2" outlineLevel="1" collapsed="1" x14ac:dyDescent="0.25">
      <c r="A3227" s="3" t="s">
        <v>24057</v>
      </c>
      <c r="B3227">
        <f>SUBTOTAL(9,B3226:B3226)</f>
        <v>3.5141415000000005</v>
      </c>
    </row>
    <row r="3228" spans="1:2" hidden="1" outlineLevel="2" x14ac:dyDescent="0.25">
      <c r="A3228" t="s">
        <v>1612</v>
      </c>
      <c r="B3228">
        <v>2.73937125</v>
      </c>
    </row>
    <row r="3229" spans="1:2" hidden="1" outlineLevel="2" x14ac:dyDescent="0.25">
      <c r="A3229" t="s">
        <v>1612</v>
      </c>
      <c r="B3229">
        <v>24.749410999999998</v>
      </c>
    </row>
    <row r="3230" spans="1:2" hidden="1" outlineLevel="2" x14ac:dyDescent="0.25">
      <c r="A3230" t="s">
        <v>1612</v>
      </c>
      <c r="B3230">
        <v>5.5011618499999999</v>
      </c>
    </row>
    <row r="3231" spans="1:2" hidden="1" outlineLevel="2" x14ac:dyDescent="0.25">
      <c r="A3231" t="s">
        <v>1612</v>
      </c>
      <c r="B3231">
        <v>5.5616660000000007</v>
      </c>
    </row>
    <row r="3232" spans="1:2" hidden="1" outlineLevel="2" x14ac:dyDescent="0.25">
      <c r="A3232" t="s">
        <v>1612</v>
      </c>
      <c r="B3232">
        <v>3.245639175</v>
      </c>
    </row>
    <row r="3233" spans="1:2" hidden="1" outlineLevel="2" x14ac:dyDescent="0.25">
      <c r="A3233" t="s">
        <v>1612</v>
      </c>
      <c r="B3233">
        <v>8.3425271499999987</v>
      </c>
    </row>
    <row r="3234" spans="1:2" hidden="1" outlineLevel="2" x14ac:dyDescent="0.25">
      <c r="A3234" t="s">
        <v>1612</v>
      </c>
      <c r="B3234">
        <v>5.6518175999999993</v>
      </c>
    </row>
    <row r="3235" spans="1:2" hidden="1" outlineLevel="2" x14ac:dyDescent="0.25">
      <c r="A3235" t="s">
        <v>1612</v>
      </c>
      <c r="B3235">
        <v>5.8179417499999992</v>
      </c>
    </row>
    <row r="3236" spans="1:2" hidden="1" outlineLevel="2" x14ac:dyDescent="0.25">
      <c r="A3236" t="s">
        <v>1612</v>
      </c>
      <c r="B3236">
        <v>7.5173099249999993</v>
      </c>
    </row>
    <row r="3237" spans="1:2" outlineLevel="1" collapsed="1" x14ac:dyDescent="0.25">
      <c r="A3237" s="3" t="s">
        <v>24058</v>
      </c>
      <c r="B3237">
        <f>SUBTOTAL(9,B3228:B3236)</f>
        <v>69.126845700000018</v>
      </c>
    </row>
    <row r="3238" spans="1:2" hidden="1" outlineLevel="2" x14ac:dyDescent="0.25">
      <c r="A3238" t="s">
        <v>7777</v>
      </c>
      <c r="B3238">
        <v>0.56578697500000008</v>
      </c>
    </row>
    <row r="3239" spans="1:2" outlineLevel="1" collapsed="1" x14ac:dyDescent="0.25">
      <c r="A3239" s="3" t="s">
        <v>24059</v>
      </c>
      <c r="B3239">
        <f>SUBTOTAL(9,B3238:B3238)</f>
        <v>0.56578697500000008</v>
      </c>
    </row>
    <row r="3240" spans="1:2" hidden="1" outlineLevel="2" x14ac:dyDescent="0.25">
      <c r="A3240" t="s">
        <v>19876</v>
      </c>
      <c r="B3240">
        <v>1.811385375</v>
      </c>
    </row>
    <row r="3241" spans="1:2" outlineLevel="1" collapsed="1" x14ac:dyDescent="0.25">
      <c r="A3241" s="3" t="s">
        <v>24060</v>
      </c>
      <c r="B3241">
        <f>SUBTOTAL(9,B3240:B3240)</f>
        <v>1.811385375</v>
      </c>
    </row>
    <row r="3242" spans="1:2" hidden="1" outlineLevel="2" x14ac:dyDescent="0.25">
      <c r="A3242" t="s">
        <v>6653</v>
      </c>
      <c r="B3242">
        <v>2.3407007750000006</v>
      </c>
    </row>
    <row r="3243" spans="1:2" hidden="1" outlineLevel="2" x14ac:dyDescent="0.25">
      <c r="A3243" t="s">
        <v>6653</v>
      </c>
      <c r="B3243">
        <v>0.74443212500000011</v>
      </c>
    </row>
    <row r="3244" spans="1:2" hidden="1" outlineLevel="2" x14ac:dyDescent="0.25">
      <c r="A3244" t="s">
        <v>6653</v>
      </c>
      <c r="B3244">
        <v>2.7355528000000002</v>
      </c>
    </row>
    <row r="3245" spans="1:2" outlineLevel="1" collapsed="1" x14ac:dyDescent="0.25">
      <c r="A3245" s="3" t="s">
        <v>24061</v>
      </c>
      <c r="B3245">
        <f>SUBTOTAL(9,B3242:B3244)</f>
        <v>5.8206857000000003</v>
      </c>
    </row>
    <row r="3246" spans="1:2" hidden="1" outlineLevel="2" x14ac:dyDescent="0.25">
      <c r="A3246" t="s">
        <v>11876</v>
      </c>
      <c r="B3246">
        <v>2.1968486249999999</v>
      </c>
    </row>
    <row r="3247" spans="1:2" hidden="1" outlineLevel="2" x14ac:dyDescent="0.25">
      <c r="A3247" t="s">
        <v>11876</v>
      </c>
      <c r="B3247">
        <v>0.91504720000000006</v>
      </c>
    </row>
    <row r="3248" spans="1:2" outlineLevel="1" collapsed="1" x14ac:dyDescent="0.25">
      <c r="A3248" s="3" t="s">
        <v>24062</v>
      </c>
      <c r="B3248">
        <f>SUBTOTAL(9,B3246:B3247)</f>
        <v>3.1118958249999999</v>
      </c>
    </row>
    <row r="3249" spans="1:2" hidden="1" outlineLevel="2" x14ac:dyDescent="0.25">
      <c r="A3249" t="s">
        <v>2422</v>
      </c>
      <c r="B3249">
        <v>1.3432255250000003</v>
      </c>
    </row>
    <row r="3250" spans="1:2" hidden="1" outlineLevel="2" x14ac:dyDescent="0.25">
      <c r="A3250" t="s">
        <v>2422</v>
      </c>
      <c r="B3250">
        <v>0.95510405000000009</v>
      </c>
    </row>
    <row r="3251" spans="1:2" hidden="1" outlineLevel="2" x14ac:dyDescent="0.25">
      <c r="A3251" t="s">
        <v>2422</v>
      </c>
      <c r="B3251">
        <v>1.3566739250000002</v>
      </c>
    </row>
    <row r="3252" spans="1:2" hidden="1" outlineLevel="2" x14ac:dyDescent="0.25">
      <c r="A3252" t="s">
        <v>2422</v>
      </c>
      <c r="B3252">
        <v>2.6630366250000006</v>
      </c>
    </row>
    <row r="3253" spans="1:2" hidden="1" outlineLevel="2" x14ac:dyDescent="0.25">
      <c r="A3253" t="s">
        <v>2422</v>
      </c>
      <c r="B3253">
        <v>1.2862689249999999</v>
      </c>
    </row>
    <row r="3254" spans="1:2" hidden="1" outlineLevel="2" x14ac:dyDescent="0.25">
      <c r="A3254" t="s">
        <v>2422</v>
      </c>
      <c r="B3254">
        <v>1.1478694250000001</v>
      </c>
    </row>
    <row r="3255" spans="1:2" hidden="1" outlineLevel="2" x14ac:dyDescent="0.25">
      <c r="A3255" t="s">
        <v>2422</v>
      </c>
      <c r="B3255">
        <v>1.4352788750000003</v>
      </c>
    </row>
    <row r="3256" spans="1:2" hidden="1" outlineLevel="2" x14ac:dyDescent="0.25">
      <c r="A3256" t="s">
        <v>2422</v>
      </c>
      <c r="B3256">
        <v>0.9039239750000001</v>
      </c>
    </row>
    <row r="3257" spans="1:2" hidden="1" outlineLevel="2" x14ac:dyDescent="0.25">
      <c r="A3257" t="s">
        <v>2422</v>
      </c>
      <c r="B3257">
        <v>1.6186642500000001</v>
      </c>
    </row>
    <row r="3258" spans="1:2" hidden="1" outlineLevel="2" x14ac:dyDescent="0.25">
      <c r="A3258" t="s">
        <v>2422</v>
      </c>
      <c r="B3258">
        <v>1.3010947499999999</v>
      </c>
    </row>
    <row r="3259" spans="1:2" outlineLevel="1" collapsed="1" x14ac:dyDescent="0.25">
      <c r="A3259" s="3" t="s">
        <v>24063</v>
      </c>
      <c r="B3259">
        <f>SUBTOTAL(9,B3249:B3258)</f>
        <v>14.011140325</v>
      </c>
    </row>
    <row r="3260" spans="1:2" hidden="1" outlineLevel="2" x14ac:dyDescent="0.25">
      <c r="A3260" t="s">
        <v>1943</v>
      </c>
      <c r="B3260">
        <v>1.4764862750000001</v>
      </c>
    </row>
    <row r="3261" spans="1:2" hidden="1" outlineLevel="2" x14ac:dyDescent="0.25">
      <c r="A3261" t="s">
        <v>1943</v>
      </c>
      <c r="B3261">
        <v>1.44263655</v>
      </c>
    </row>
    <row r="3262" spans="1:2" outlineLevel="1" collapsed="1" x14ac:dyDescent="0.25">
      <c r="A3262" s="3" t="s">
        <v>24064</v>
      </c>
      <c r="B3262">
        <f>SUBTOTAL(9,B3260:B3261)</f>
        <v>2.9191228250000001</v>
      </c>
    </row>
    <row r="3263" spans="1:2" hidden="1" outlineLevel="2" x14ac:dyDescent="0.25">
      <c r="A3263" t="s">
        <v>7952</v>
      </c>
      <c r="B3263">
        <v>2.881094225</v>
      </c>
    </row>
    <row r="3264" spans="1:2" outlineLevel="1" collapsed="1" x14ac:dyDescent="0.25">
      <c r="A3264" s="3" t="s">
        <v>24065</v>
      </c>
      <c r="B3264">
        <f>SUBTOTAL(9,B3263:B3263)</f>
        <v>2.881094225</v>
      </c>
    </row>
    <row r="3265" spans="1:2" hidden="1" outlineLevel="2" x14ac:dyDescent="0.25">
      <c r="A3265" t="s">
        <v>7022</v>
      </c>
      <c r="B3265">
        <v>2.0061600500000001</v>
      </c>
    </row>
    <row r="3266" spans="1:2" hidden="1" outlineLevel="2" x14ac:dyDescent="0.25">
      <c r="A3266" t="s">
        <v>7022</v>
      </c>
      <c r="B3266">
        <v>2.5693973000000003</v>
      </c>
    </row>
    <row r="3267" spans="1:2" outlineLevel="1" collapsed="1" x14ac:dyDescent="0.25">
      <c r="A3267" s="3" t="s">
        <v>24066</v>
      </c>
      <c r="B3267">
        <f>SUBTOTAL(9,B3265:B3266)</f>
        <v>4.5755573500000004</v>
      </c>
    </row>
    <row r="3268" spans="1:2" hidden="1" outlineLevel="2" x14ac:dyDescent="0.25">
      <c r="A3268" t="s">
        <v>1136</v>
      </c>
      <c r="B3268">
        <v>1.6425619249999999</v>
      </c>
    </row>
    <row r="3269" spans="1:2" hidden="1" outlineLevel="2" x14ac:dyDescent="0.25">
      <c r="A3269" t="s">
        <v>1136</v>
      </c>
      <c r="B3269">
        <v>1.9762262750000001</v>
      </c>
    </row>
    <row r="3270" spans="1:2" hidden="1" outlineLevel="2" x14ac:dyDescent="0.25">
      <c r="A3270" t="s">
        <v>1136</v>
      </c>
      <c r="B3270">
        <v>1.9393770250000002</v>
      </c>
    </row>
    <row r="3271" spans="1:2" hidden="1" outlineLevel="2" x14ac:dyDescent="0.25">
      <c r="A3271" t="s">
        <v>1136</v>
      </c>
      <c r="B3271">
        <v>1.8057407250000002</v>
      </c>
    </row>
    <row r="3272" spans="1:2" hidden="1" outlineLevel="2" x14ac:dyDescent="0.25">
      <c r="A3272" t="s">
        <v>1136</v>
      </c>
      <c r="B3272">
        <v>1.7167143249999999</v>
      </c>
    </row>
    <row r="3273" spans="1:2" hidden="1" outlineLevel="2" x14ac:dyDescent="0.25">
      <c r="A3273" t="s">
        <v>1136</v>
      </c>
      <c r="B3273">
        <v>2.8283421250000007</v>
      </c>
    </row>
    <row r="3274" spans="1:2" hidden="1" outlineLevel="2" x14ac:dyDescent="0.25">
      <c r="A3274" t="s">
        <v>1136</v>
      </c>
      <c r="B3274">
        <v>1.0942389000000001</v>
      </c>
    </row>
    <row r="3275" spans="1:2" hidden="1" outlineLevel="2" x14ac:dyDescent="0.25">
      <c r="A3275" t="s">
        <v>1136</v>
      </c>
      <c r="B3275">
        <v>1.5015944999999999</v>
      </c>
    </row>
    <row r="3276" spans="1:2" hidden="1" outlineLevel="2" x14ac:dyDescent="0.25">
      <c r="A3276" t="s">
        <v>1136</v>
      </c>
      <c r="B3276">
        <v>2.0846453499999997</v>
      </c>
    </row>
    <row r="3277" spans="1:2" hidden="1" outlineLevel="2" x14ac:dyDescent="0.25">
      <c r="A3277" t="s">
        <v>1136</v>
      </c>
      <c r="B3277">
        <v>1.5843105499999999</v>
      </c>
    </row>
    <row r="3278" spans="1:2" hidden="1" outlineLevel="2" x14ac:dyDescent="0.25">
      <c r="A3278" t="s">
        <v>1136</v>
      </c>
      <c r="B3278">
        <v>1.0827274250000001</v>
      </c>
    </row>
    <row r="3279" spans="1:2" hidden="1" outlineLevel="2" x14ac:dyDescent="0.25">
      <c r="A3279" t="s">
        <v>1136</v>
      </c>
      <c r="B3279">
        <v>1.6833090000000002</v>
      </c>
    </row>
    <row r="3280" spans="1:2" hidden="1" outlineLevel="2" x14ac:dyDescent="0.25">
      <c r="A3280" t="s">
        <v>1136</v>
      </c>
      <c r="B3280">
        <v>3.5832691000000008</v>
      </c>
    </row>
    <row r="3281" spans="1:2" hidden="1" outlineLevel="2" x14ac:dyDescent="0.25">
      <c r="A3281" t="s">
        <v>1136</v>
      </c>
      <c r="B3281">
        <v>0.95283077500000013</v>
      </c>
    </row>
    <row r="3282" spans="1:2" hidden="1" outlineLevel="2" x14ac:dyDescent="0.25">
      <c r="A3282" t="s">
        <v>1136</v>
      </c>
      <c r="B3282">
        <v>1.6035575499999999</v>
      </c>
    </row>
    <row r="3283" spans="1:2" hidden="1" outlineLevel="2" x14ac:dyDescent="0.25">
      <c r="A3283" t="s">
        <v>1136</v>
      </c>
      <c r="B3283">
        <v>3.5776629750000004</v>
      </c>
    </row>
    <row r="3284" spans="1:2" hidden="1" outlineLevel="2" x14ac:dyDescent="0.25">
      <c r="A3284" t="s">
        <v>1136</v>
      </c>
      <c r="B3284">
        <v>2.4387604500000002</v>
      </c>
    </row>
    <row r="3285" spans="1:2" hidden="1" outlineLevel="2" x14ac:dyDescent="0.25">
      <c r="A3285" t="s">
        <v>1136</v>
      </c>
      <c r="B3285">
        <v>1.399639375</v>
      </c>
    </row>
    <row r="3286" spans="1:2" outlineLevel="1" collapsed="1" x14ac:dyDescent="0.25">
      <c r="A3286" s="3" t="s">
        <v>24067</v>
      </c>
      <c r="B3286">
        <f>SUBTOTAL(9,B3268:B3285)</f>
        <v>34.495508350000001</v>
      </c>
    </row>
    <row r="3287" spans="1:2" hidden="1" outlineLevel="2" x14ac:dyDescent="0.25">
      <c r="A3287" t="s">
        <v>2275</v>
      </c>
      <c r="B3287">
        <v>4.922226675000001</v>
      </c>
    </row>
    <row r="3288" spans="1:2" hidden="1" outlineLevel="2" x14ac:dyDescent="0.25">
      <c r="A3288" t="s">
        <v>2275</v>
      </c>
      <c r="B3288">
        <v>1.8133275500000001</v>
      </c>
    </row>
    <row r="3289" spans="1:2" hidden="1" outlineLevel="2" x14ac:dyDescent="0.25">
      <c r="A3289" t="s">
        <v>2275</v>
      </c>
      <c r="B3289">
        <v>2.0213140250000001</v>
      </c>
    </row>
    <row r="3290" spans="1:2" hidden="1" outlineLevel="2" x14ac:dyDescent="0.25">
      <c r="A3290" t="s">
        <v>2275</v>
      </c>
      <c r="B3290">
        <v>1.2006855000000001</v>
      </c>
    </row>
    <row r="3291" spans="1:2" hidden="1" outlineLevel="2" x14ac:dyDescent="0.25">
      <c r="A3291" t="s">
        <v>2275</v>
      </c>
      <c r="B3291">
        <v>3.1033080250000005</v>
      </c>
    </row>
    <row r="3292" spans="1:2" hidden="1" outlineLevel="2" x14ac:dyDescent="0.25">
      <c r="A3292" t="s">
        <v>2275</v>
      </c>
      <c r="B3292">
        <v>1.20650145</v>
      </c>
    </row>
    <row r="3293" spans="1:2" hidden="1" outlineLevel="2" x14ac:dyDescent="0.25">
      <c r="A3293" t="s">
        <v>2275</v>
      </c>
      <c r="B3293">
        <v>1.8117138750000001</v>
      </c>
    </row>
    <row r="3294" spans="1:2" hidden="1" outlineLevel="2" x14ac:dyDescent="0.25">
      <c r="A3294" t="s">
        <v>2275</v>
      </c>
      <c r="B3294">
        <v>1.6769181500000001</v>
      </c>
    </row>
    <row r="3295" spans="1:2" hidden="1" outlineLevel="2" x14ac:dyDescent="0.25">
      <c r="A3295" t="s">
        <v>2275</v>
      </c>
      <c r="B3295">
        <v>2.2464105999999999</v>
      </c>
    </row>
    <row r="3296" spans="1:2" hidden="1" outlineLevel="2" x14ac:dyDescent="0.25">
      <c r="A3296" t="s">
        <v>2275</v>
      </c>
      <c r="B3296">
        <v>1.4518914000000001</v>
      </c>
    </row>
    <row r="3297" spans="1:2" hidden="1" outlineLevel="2" x14ac:dyDescent="0.25">
      <c r="A3297" t="s">
        <v>2275</v>
      </c>
      <c r="B3297">
        <v>1.5161656250000002</v>
      </c>
    </row>
    <row r="3298" spans="1:2" hidden="1" outlineLevel="2" x14ac:dyDescent="0.25">
      <c r="A3298" t="s">
        <v>2275</v>
      </c>
      <c r="B3298">
        <v>0.84289532499999997</v>
      </c>
    </row>
    <row r="3299" spans="1:2" hidden="1" outlineLevel="2" x14ac:dyDescent="0.25">
      <c r="A3299" t="s">
        <v>2275</v>
      </c>
      <c r="B3299">
        <v>0.89110102499999999</v>
      </c>
    </row>
    <row r="3300" spans="1:2" outlineLevel="1" collapsed="1" x14ac:dyDescent="0.25">
      <c r="A3300" s="3" t="s">
        <v>24068</v>
      </c>
      <c r="B3300">
        <f>SUBTOTAL(9,B3287:B3299)</f>
        <v>24.704459225000004</v>
      </c>
    </row>
    <row r="3301" spans="1:2" hidden="1" outlineLevel="2" x14ac:dyDescent="0.25">
      <c r="A3301" t="s">
        <v>17916</v>
      </c>
      <c r="B3301">
        <v>2.9109609999999999</v>
      </c>
    </row>
    <row r="3302" spans="1:2" outlineLevel="1" collapsed="1" x14ac:dyDescent="0.25">
      <c r="A3302" s="3" t="s">
        <v>24069</v>
      </c>
      <c r="B3302">
        <f>SUBTOTAL(9,B3301:B3301)</f>
        <v>2.9109609999999999</v>
      </c>
    </row>
    <row r="3303" spans="1:2" hidden="1" outlineLevel="2" x14ac:dyDescent="0.25">
      <c r="A3303" t="s">
        <v>3083</v>
      </c>
      <c r="B3303">
        <v>1.3497787500000002</v>
      </c>
    </row>
    <row r="3304" spans="1:2" outlineLevel="1" collapsed="1" x14ac:dyDescent="0.25">
      <c r="A3304" s="3" t="s">
        <v>24070</v>
      </c>
      <c r="B3304">
        <f>SUBTOTAL(9,B3303:B3303)</f>
        <v>1.3497787500000002</v>
      </c>
    </row>
    <row r="3305" spans="1:2" hidden="1" outlineLevel="2" x14ac:dyDescent="0.25">
      <c r="A3305" t="s">
        <v>18011</v>
      </c>
      <c r="B3305">
        <v>5.5332770500000006</v>
      </c>
    </row>
    <row r="3306" spans="1:2" outlineLevel="1" collapsed="1" x14ac:dyDescent="0.25">
      <c r="A3306" s="3" t="s">
        <v>24071</v>
      </c>
      <c r="B3306">
        <f>SUBTOTAL(9,B3305:B3305)</f>
        <v>5.5332770500000006</v>
      </c>
    </row>
    <row r="3307" spans="1:2" hidden="1" outlineLevel="2" x14ac:dyDescent="0.25">
      <c r="A3307" t="s">
        <v>3315</v>
      </c>
      <c r="B3307">
        <v>0.23107590000000003</v>
      </c>
    </row>
    <row r="3308" spans="1:2" outlineLevel="1" collapsed="1" x14ac:dyDescent="0.25">
      <c r="A3308" s="3" t="s">
        <v>24072</v>
      </c>
      <c r="B3308">
        <f>SUBTOTAL(9,B3307:B3307)</f>
        <v>0.23107590000000003</v>
      </c>
    </row>
    <row r="3309" spans="1:2" hidden="1" outlineLevel="2" x14ac:dyDescent="0.25">
      <c r="A3309" t="s">
        <v>415</v>
      </c>
      <c r="B3309">
        <v>1.4280460499999998</v>
      </c>
    </row>
    <row r="3310" spans="1:2" hidden="1" outlineLevel="2" x14ac:dyDescent="0.25">
      <c r="A3310" t="s">
        <v>415</v>
      </c>
      <c r="B3310">
        <v>4.6927185500000004</v>
      </c>
    </row>
    <row r="3311" spans="1:2" hidden="1" outlineLevel="2" x14ac:dyDescent="0.25">
      <c r="A3311" t="s">
        <v>415</v>
      </c>
      <c r="B3311">
        <v>1.40002505</v>
      </c>
    </row>
    <row r="3312" spans="1:2" hidden="1" outlineLevel="2" x14ac:dyDescent="0.25">
      <c r="A3312" t="s">
        <v>415</v>
      </c>
      <c r="B3312">
        <v>3.2365813250000004</v>
      </c>
    </row>
    <row r="3313" spans="1:2" hidden="1" outlineLevel="2" x14ac:dyDescent="0.25">
      <c r="A3313" t="s">
        <v>415</v>
      </c>
      <c r="B3313">
        <v>3.9254433499999997</v>
      </c>
    </row>
    <row r="3314" spans="1:2" outlineLevel="1" collapsed="1" x14ac:dyDescent="0.25">
      <c r="A3314" s="3" t="s">
        <v>24073</v>
      </c>
      <c r="B3314">
        <f>SUBTOTAL(9,B3309:B3313)</f>
        <v>14.682814325000001</v>
      </c>
    </row>
    <row r="3315" spans="1:2" hidden="1" outlineLevel="2" x14ac:dyDescent="0.25">
      <c r="A3315" t="s">
        <v>11445</v>
      </c>
      <c r="B3315">
        <v>3.3747709000000006</v>
      </c>
    </row>
    <row r="3316" spans="1:2" hidden="1" outlineLevel="2" x14ac:dyDescent="0.25">
      <c r="A3316" t="s">
        <v>11445</v>
      </c>
      <c r="B3316">
        <v>3.4322439500000002</v>
      </c>
    </row>
    <row r="3317" spans="1:2" outlineLevel="1" collapsed="1" x14ac:dyDescent="0.25">
      <c r="A3317" s="3" t="s">
        <v>24074</v>
      </c>
      <c r="B3317">
        <f>SUBTOTAL(9,B3315:B3316)</f>
        <v>6.8070148500000007</v>
      </c>
    </row>
    <row r="3318" spans="1:2" hidden="1" outlineLevel="2" x14ac:dyDescent="0.25">
      <c r="A3318" t="s">
        <v>7989</v>
      </c>
      <c r="B3318">
        <v>0.40739490000000006</v>
      </c>
    </row>
    <row r="3319" spans="1:2" outlineLevel="1" collapsed="1" x14ac:dyDescent="0.25">
      <c r="A3319" s="3" t="s">
        <v>24075</v>
      </c>
      <c r="B3319">
        <f>SUBTOTAL(9,B3318:B3318)</f>
        <v>0.40739490000000006</v>
      </c>
    </row>
    <row r="3320" spans="1:2" hidden="1" outlineLevel="2" x14ac:dyDescent="0.25">
      <c r="A3320" t="s">
        <v>4794</v>
      </c>
      <c r="B3320">
        <v>1.8933620000000002</v>
      </c>
    </row>
    <row r="3321" spans="1:2" hidden="1" outlineLevel="2" x14ac:dyDescent="0.25">
      <c r="A3321" t="s">
        <v>4794</v>
      </c>
      <c r="B3321">
        <v>2.661285425</v>
      </c>
    </row>
    <row r="3322" spans="1:2" outlineLevel="1" collapsed="1" x14ac:dyDescent="0.25">
      <c r="A3322" s="3" t="s">
        <v>24076</v>
      </c>
      <c r="B3322">
        <f>SUBTOTAL(9,B3320:B3321)</f>
        <v>4.5546474250000006</v>
      </c>
    </row>
    <row r="3323" spans="1:2" hidden="1" outlineLevel="2" x14ac:dyDescent="0.25">
      <c r="A3323" t="s">
        <v>11811</v>
      </c>
      <c r="B3323">
        <v>1.0753039500000001</v>
      </c>
    </row>
    <row r="3324" spans="1:2" hidden="1" outlineLevel="2" x14ac:dyDescent="0.25">
      <c r="A3324" t="s">
        <v>11811</v>
      </c>
      <c r="B3324">
        <v>1.5079843750000004</v>
      </c>
    </row>
    <row r="3325" spans="1:2" outlineLevel="1" collapsed="1" x14ac:dyDescent="0.25">
      <c r="A3325" s="3" t="s">
        <v>24077</v>
      </c>
      <c r="B3325">
        <f>SUBTOTAL(9,B3323:B3324)</f>
        <v>2.5832883250000007</v>
      </c>
    </row>
    <row r="3326" spans="1:2" hidden="1" outlineLevel="2" x14ac:dyDescent="0.25">
      <c r="A3326" t="s">
        <v>14724</v>
      </c>
      <c r="B3326">
        <v>1.5063204750000003</v>
      </c>
    </row>
    <row r="3327" spans="1:2" outlineLevel="1" collapsed="1" x14ac:dyDescent="0.25">
      <c r="A3327" s="3" t="s">
        <v>24078</v>
      </c>
      <c r="B3327">
        <f>SUBTOTAL(9,B3326:B3326)</f>
        <v>1.5063204750000003</v>
      </c>
    </row>
    <row r="3328" spans="1:2" hidden="1" outlineLevel="2" x14ac:dyDescent="0.25">
      <c r="A3328" t="s">
        <v>15419</v>
      </c>
      <c r="B3328">
        <v>0.75317200000000006</v>
      </c>
    </row>
    <row r="3329" spans="1:2" outlineLevel="1" collapsed="1" x14ac:dyDescent="0.25">
      <c r="A3329" s="3" t="s">
        <v>24079</v>
      </c>
      <c r="B3329">
        <f>SUBTOTAL(9,B3328:B3328)</f>
        <v>0.75317200000000006</v>
      </c>
    </row>
    <row r="3330" spans="1:2" hidden="1" outlineLevel="2" x14ac:dyDescent="0.25">
      <c r="A3330" t="s">
        <v>2227</v>
      </c>
      <c r="B3330">
        <v>1.7014909500000002</v>
      </c>
    </row>
    <row r="3331" spans="1:2" hidden="1" outlineLevel="2" x14ac:dyDescent="0.25">
      <c r="A3331" t="s">
        <v>2227</v>
      </c>
      <c r="B3331">
        <v>1.4866657000000003</v>
      </c>
    </row>
    <row r="3332" spans="1:2" hidden="1" outlineLevel="2" x14ac:dyDescent="0.25">
      <c r="A3332" t="s">
        <v>2227</v>
      </c>
      <c r="B3332">
        <v>1.4354876000000001</v>
      </c>
    </row>
    <row r="3333" spans="1:2" outlineLevel="1" collapsed="1" x14ac:dyDescent="0.25">
      <c r="A3333" s="3" t="s">
        <v>24080</v>
      </c>
      <c r="B3333">
        <f>SUBTOTAL(9,B3330:B3332)</f>
        <v>4.6236442500000008</v>
      </c>
    </row>
    <row r="3334" spans="1:2" hidden="1" outlineLevel="2" x14ac:dyDescent="0.25">
      <c r="A3334" t="s">
        <v>2861</v>
      </c>
      <c r="B3334">
        <v>2.0162352000000001</v>
      </c>
    </row>
    <row r="3335" spans="1:2" outlineLevel="1" collapsed="1" x14ac:dyDescent="0.25">
      <c r="A3335" s="3" t="s">
        <v>24081</v>
      </c>
      <c r="B3335">
        <f>SUBTOTAL(9,B3334:B3334)</f>
        <v>2.0162352000000001</v>
      </c>
    </row>
    <row r="3336" spans="1:2" hidden="1" outlineLevel="2" x14ac:dyDescent="0.25">
      <c r="A3336" t="s">
        <v>655</v>
      </c>
      <c r="B3336">
        <v>3.0473506750000006</v>
      </c>
    </row>
    <row r="3337" spans="1:2" hidden="1" outlineLevel="2" x14ac:dyDescent="0.25">
      <c r="A3337" t="s">
        <v>655</v>
      </c>
      <c r="B3337">
        <v>1.3353024500000004</v>
      </c>
    </row>
    <row r="3338" spans="1:2" hidden="1" outlineLevel="2" x14ac:dyDescent="0.25">
      <c r="A3338" t="s">
        <v>655</v>
      </c>
      <c r="B3338">
        <v>1.2541736000000001</v>
      </c>
    </row>
    <row r="3339" spans="1:2" hidden="1" outlineLevel="2" x14ac:dyDescent="0.25">
      <c r="A3339" t="s">
        <v>655</v>
      </c>
      <c r="B3339">
        <v>2.9422978000000004</v>
      </c>
    </row>
    <row r="3340" spans="1:2" hidden="1" outlineLevel="2" x14ac:dyDescent="0.25">
      <c r="A3340" t="s">
        <v>655</v>
      </c>
      <c r="B3340">
        <v>0.93354602500000006</v>
      </c>
    </row>
    <row r="3341" spans="1:2" hidden="1" outlineLevel="2" x14ac:dyDescent="0.25">
      <c r="A3341" t="s">
        <v>655</v>
      </c>
      <c r="B3341">
        <v>0.87688612500000007</v>
      </c>
    </row>
    <row r="3342" spans="1:2" hidden="1" outlineLevel="2" x14ac:dyDescent="0.25">
      <c r="A3342" t="s">
        <v>655</v>
      </c>
      <c r="B3342">
        <v>1.5626703750000002</v>
      </c>
    </row>
    <row r="3343" spans="1:2" hidden="1" outlineLevel="2" x14ac:dyDescent="0.25">
      <c r="A3343" t="s">
        <v>655</v>
      </c>
      <c r="B3343">
        <v>1.0454895500000001</v>
      </c>
    </row>
    <row r="3344" spans="1:2" hidden="1" outlineLevel="2" x14ac:dyDescent="0.25">
      <c r="A3344" t="s">
        <v>655</v>
      </c>
      <c r="B3344">
        <v>2.9090303500000001</v>
      </c>
    </row>
    <row r="3345" spans="1:2" hidden="1" outlineLevel="2" x14ac:dyDescent="0.25">
      <c r="A3345" t="s">
        <v>655</v>
      </c>
      <c r="B3345">
        <v>1.389715475</v>
      </c>
    </row>
    <row r="3346" spans="1:2" hidden="1" outlineLevel="2" x14ac:dyDescent="0.25">
      <c r="A3346" t="s">
        <v>655</v>
      </c>
      <c r="B3346">
        <v>2.6070550500000005</v>
      </c>
    </row>
    <row r="3347" spans="1:2" hidden="1" outlineLevel="2" x14ac:dyDescent="0.25">
      <c r="A3347" t="s">
        <v>655</v>
      </c>
      <c r="B3347">
        <v>1.5303871250000001</v>
      </c>
    </row>
    <row r="3348" spans="1:2" hidden="1" outlineLevel="2" x14ac:dyDescent="0.25">
      <c r="A3348" t="s">
        <v>655</v>
      </c>
      <c r="B3348">
        <v>1.2395544249999999</v>
      </c>
    </row>
    <row r="3349" spans="1:2" hidden="1" outlineLevel="2" x14ac:dyDescent="0.25">
      <c r="A3349" t="s">
        <v>655</v>
      </c>
      <c r="B3349">
        <v>1.1248614750000001</v>
      </c>
    </row>
    <row r="3350" spans="1:2" outlineLevel="1" collapsed="1" x14ac:dyDescent="0.25">
      <c r="A3350" s="3" t="s">
        <v>24082</v>
      </c>
      <c r="B3350">
        <f>SUBTOTAL(9,B3336:B3349)</f>
        <v>23.798320500000003</v>
      </c>
    </row>
    <row r="3351" spans="1:2" hidden="1" outlineLevel="2" x14ac:dyDescent="0.25">
      <c r="A3351" t="s">
        <v>10282</v>
      </c>
      <c r="B3351">
        <v>2.1029611749999999</v>
      </c>
    </row>
    <row r="3352" spans="1:2" outlineLevel="1" collapsed="1" x14ac:dyDescent="0.25">
      <c r="A3352" s="3" t="s">
        <v>24083</v>
      </c>
      <c r="B3352">
        <f>SUBTOTAL(9,B3351:B3351)</f>
        <v>2.1029611749999999</v>
      </c>
    </row>
    <row r="3353" spans="1:2" hidden="1" outlineLevel="2" x14ac:dyDescent="0.25">
      <c r="A3353" t="s">
        <v>1616</v>
      </c>
      <c r="B3353">
        <v>0.64969374999999996</v>
      </c>
    </row>
    <row r="3354" spans="1:2" hidden="1" outlineLevel="2" x14ac:dyDescent="0.25">
      <c r="A3354" t="s">
        <v>1616</v>
      </c>
      <c r="B3354">
        <v>1.2685953750000001</v>
      </c>
    </row>
    <row r="3355" spans="1:2" hidden="1" outlineLevel="2" x14ac:dyDescent="0.25">
      <c r="A3355" t="s">
        <v>1616</v>
      </c>
      <c r="B3355">
        <v>1.4041175000000004</v>
      </c>
    </row>
    <row r="3356" spans="1:2" hidden="1" outlineLevel="2" x14ac:dyDescent="0.25">
      <c r="A3356" t="s">
        <v>1616</v>
      </c>
      <c r="B3356">
        <v>1.042313125</v>
      </c>
    </row>
    <row r="3357" spans="1:2" hidden="1" outlineLevel="2" x14ac:dyDescent="0.25">
      <c r="A3357" t="s">
        <v>1616</v>
      </c>
      <c r="B3357">
        <v>1.8160771750000002</v>
      </c>
    </row>
    <row r="3358" spans="1:2" hidden="1" outlineLevel="2" x14ac:dyDescent="0.25">
      <c r="A3358" t="s">
        <v>1616</v>
      </c>
      <c r="B3358">
        <v>0.62561777500000004</v>
      </c>
    </row>
    <row r="3359" spans="1:2" hidden="1" outlineLevel="2" x14ac:dyDescent="0.25">
      <c r="A3359" t="s">
        <v>1616</v>
      </c>
      <c r="B3359">
        <v>1.8761140249999999</v>
      </c>
    </row>
    <row r="3360" spans="1:2" hidden="1" outlineLevel="2" x14ac:dyDescent="0.25">
      <c r="A3360" t="s">
        <v>1616</v>
      </c>
      <c r="B3360">
        <v>1.2770258250000002</v>
      </c>
    </row>
    <row r="3361" spans="1:2" hidden="1" outlineLevel="2" x14ac:dyDescent="0.25">
      <c r="A3361" t="s">
        <v>1616</v>
      </c>
      <c r="B3361">
        <v>1.0460968500000001</v>
      </c>
    </row>
    <row r="3362" spans="1:2" hidden="1" outlineLevel="2" x14ac:dyDescent="0.25">
      <c r="A3362" t="s">
        <v>1616</v>
      </c>
      <c r="B3362">
        <v>1.0608462000000001</v>
      </c>
    </row>
    <row r="3363" spans="1:2" hidden="1" outlineLevel="2" x14ac:dyDescent="0.25">
      <c r="A3363" t="s">
        <v>1616</v>
      </c>
      <c r="B3363">
        <v>0.96969842500000003</v>
      </c>
    </row>
    <row r="3364" spans="1:2" hidden="1" outlineLevel="2" x14ac:dyDescent="0.25">
      <c r="A3364" t="s">
        <v>1616</v>
      </c>
      <c r="B3364">
        <v>1.7936143500000001</v>
      </c>
    </row>
    <row r="3365" spans="1:2" hidden="1" outlineLevel="2" x14ac:dyDescent="0.25">
      <c r="A3365" t="s">
        <v>1616</v>
      </c>
      <c r="B3365">
        <v>0.48622027500000004</v>
      </c>
    </row>
    <row r="3366" spans="1:2" hidden="1" outlineLevel="2" x14ac:dyDescent="0.25">
      <c r="A3366" t="s">
        <v>1616</v>
      </c>
      <c r="B3366">
        <v>1.518540325</v>
      </c>
    </row>
    <row r="3367" spans="1:2" hidden="1" outlineLevel="2" x14ac:dyDescent="0.25">
      <c r="A3367" t="s">
        <v>1616</v>
      </c>
      <c r="B3367">
        <v>1.6326716750000001</v>
      </c>
    </row>
    <row r="3368" spans="1:2" hidden="1" outlineLevel="2" x14ac:dyDescent="0.25">
      <c r="A3368" t="s">
        <v>1616</v>
      </c>
      <c r="B3368">
        <v>1.0075212250000001</v>
      </c>
    </row>
    <row r="3369" spans="1:2" hidden="1" outlineLevel="2" x14ac:dyDescent="0.25">
      <c r="A3369" t="s">
        <v>1616</v>
      </c>
      <c r="B3369">
        <v>0.52259670000000003</v>
      </c>
    </row>
    <row r="3370" spans="1:2" hidden="1" outlineLevel="2" x14ac:dyDescent="0.25">
      <c r="A3370" t="s">
        <v>1616</v>
      </c>
      <c r="B3370">
        <v>0.46615185000000003</v>
      </c>
    </row>
    <row r="3371" spans="1:2" hidden="1" outlineLevel="2" x14ac:dyDescent="0.25">
      <c r="A3371" t="s">
        <v>1616</v>
      </c>
      <c r="B3371">
        <v>0.83359257500000017</v>
      </c>
    </row>
    <row r="3372" spans="1:2" hidden="1" outlineLevel="2" x14ac:dyDescent="0.25">
      <c r="A3372" t="s">
        <v>1616</v>
      </c>
      <c r="B3372">
        <v>1.0372213750000001</v>
      </c>
    </row>
    <row r="3373" spans="1:2" hidden="1" outlineLevel="2" x14ac:dyDescent="0.25">
      <c r="A3373" t="s">
        <v>1616</v>
      </c>
      <c r="B3373">
        <v>0.97880732500000012</v>
      </c>
    </row>
    <row r="3374" spans="1:2" hidden="1" outlineLevel="2" x14ac:dyDescent="0.25">
      <c r="A3374" t="s">
        <v>1616</v>
      </c>
      <c r="B3374">
        <v>0.62635154999999998</v>
      </c>
    </row>
    <row r="3375" spans="1:2" hidden="1" outlineLevel="2" x14ac:dyDescent="0.25">
      <c r="A3375" t="s">
        <v>1616</v>
      </c>
      <c r="B3375">
        <v>1.03694255</v>
      </c>
    </row>
    <row r="3376" spans="1:2" hidden="1" outlineLevel="2" x14ac:dyDescent="0.25">
      <c r="A3376" t="s">
        <v>1616</v>
      </c>
      <c r="B3376">
        <v>0.82734980000000002</v>
      </c>
    </row>
    <row r="3377" spans="1:2" hidden="1" outlineLevel="2" x14ac:dyDescent="0.25">
      <c r="A3377" t="s">
        <v>1616</v>
      </c>
      <c r="B3377">
        <v>2.2565757999999998</v>
      </c>
    </row>
    <row r="3378" spans="1:2" hidden="1" outlineLevel="2" x14ac:dyDescent="0.25">
      <c r="A3378" t="s">
        <v>1616</v>
      </c>
      <c r="B3378">
        <v>1.2177023499999999</v>
      </c>
    </row>
    <row r="3379" spans="1:2" hidden="1" outlineLevel="2" x14ac:dyDescent="0.25">
      <c r="A3379" t="s">
        <v>1616</v>
      </c>
      <c r="B3379">
        <v>3.1392484750000005</v>
      </c>
    </row>
    <row r="3380" spans="1:2" hidden="1" outlineLevel="2" x14ac:dyDescent="0.25">
      <c r="A3380" t="s">
        <v>1616</v>
      </c>
      <c r="B3380">
        <v>7.0508982249999992</v>
      </c>
    </row>
    <row r="3381" spans="1:2" hidden="1" outlineLevel="2" x14ac:dyDescent="0.25">
      <c r="A3381" t="s">
        <v>1616</v>
      </c>
      <c r="B3381">
        <v>1.0269421750000001</v>
      </c>
    </row>
    <row r="3382" spans="1:2" hidden="1" outlineLevel="2" x14ac:dyDescent="0.25">
      <c r="A3382" t="s">
        <v>1616</v>
      </c>
      <c r="B3382">
        <v>0.64321087499999996</v>
      </c>
    </row>
    <row r="3383" spans="1:2" hidden="1" outlineLevel="2" x14ac:dyDescent="0.25">
      <c r="A3383" t="s">
        <v>1616</v>
      </c>
      <c r="B3383">
        <v>1.9397710250000002</v>
      </c>
    </row>
    <row r="3384" spans="1:2" hidden="1" outlineLevel="2" x14ac:dyDescent="0.25">
      <c r="A3384" t="s">
        <v>1616</v>
      </c>
      <c r="B3384">
        <v>0.40789582499999999</v>
      </c>
    </row>
    <row r="3385" spans="1:2" hidden="1" outlineLevel="2" x14ac:dyDescent="0.25">
      <c r="A3385" t="s">
        <v>1616</v>
      </c>
      <c r="B3385">
        <v>0.46096159999999997</v>
      </c>
    </row>
    <row r="3386" spans="1:2" hidden="1" outlineLevel="2" x14ac:dyDescent="0.25">
      <c r="A3386" t="s">
        <v>1616</v>
      </c>
      <c r="B3386">
        <v>1.0418432000000002</v>
      </c>
    </row>
    <row r="3387" spans="1:2" outlineLevel="1" collapsed="1" x14ac:dyDescent="0.25">
      <c r="A3387" s="3" t="s">
        <v>24084</v>
      </c>
      <c r="B3387">
        <f>SUBTOTAL(9,B3353:B3386)</f>
        <v>44.988827150000006</v>
      </c>
    </row>
    <row r="3388" spans="1:2" hidden="1" outlineLevel="2" x14ac:dyDescent="0.25">
      <c r="A3388" t="s">
        <v>5806</v>
      </c>
      <c r="B3388">
        <v>0.97112850000000006</v>
      </c>
    </row>
    <row r="3389" spans="1:2" outlineLevel="1" collapsed="1" x14ac:dyDescent="0.25">
      <c r="A3389" s="3" t="s">
        <v>24085</v>
      </c>
      <c r="B3389">
        <f>SUBTOTAL(9,B3388:B3388)</f>
        <v>0.97112850000000006</v>
      </c>
    </row>
    <row r="3390" spans="1:2" hidden="1" outlineLevel="2" x14ac:dyDescent="0.25">
      <c r="A3390" t="s">
        <v>17944</v>
      </c>
      <c r="B3390">
        <v>1.1911067000000002</v>
      </c>
    </row>
    <row r="3391" spans="1:2" outlineLevel="1" collapsed="1" x14ac:dyDescent="0.25">
      <c r="A3391" s="3" t="s">
        <v>24086</v>
      </c>
      <c r="B3391">
        <f>SUBTOTAL(9,B3390:B3390)</f>
        <v>1.1911067000000002</v>
      </c>
    </row>
    <row r="3392" spans="1:2" hidden="1" outlineLevel="2" x14ac:dyDescent="0.25">
      <c r="A3392" t="s">
        <v>11103</v>
      </c>
      <c r="B3392">
        <v>3.1397002749999996</v>
      </c>
    </row>
    <row r="3393" spans="1:2" outlineLevel="1" collapsed="1" x14ac:dyDescent="0.25">
      <c r="A3393" s="3" t="s">
        <v>24087</v>
      </c>
      <c r="B3393">
        <f>SUBTOTAL(9,B3392:B3392)</f>
        <v>3.1397002749999996</v>
      </c>
    </row>
    <row r="3394" spans="1:2" hidden="1" outlineLevel="2" x14ac:dyDescent="0.25">
      <c r="A3394" t="s">
        <v>19434</v>
      </c>
      <c r="B3394">
        <v>0.73220702500000001</v>
      </c>
    </row>
    <row r="3395" spans="1:2" outlineLevel="1" collapsed="1" x14ac:dyDescent="0.25">
      <c r="A3395" s="3" t="s">
        <v>24088</v>
      </c>
      <c r="B3395">
        <f>SUBTOTAL(9,B3394:B3394)</f>
        <v>0.73220702500000001</v>
      </c>
    </row>
    <row r="3396" spans="1:2" hidden="1" outlineLevel="2" x14ac:dyDescent="0.25">
      <c r="A3396" t="s">
        <v>11287</v>
      </c>
      <c r="B3396">
        <v>0.56060672500000008</v>
      </c>
    </row>
    <row r="3397" spans="1:2" outlineLevel="1" collapsed="1" x14ac:dyDescent="0.25">
      <c r="A3397" s="3" t="s">
        <v>24089</v>
      </c>
      <c r="B3397">
        <f>SUBTOTAL(9,B3396:B3396)</f>
        <v>0.56060672500000008</v>
      </c>
    </row>
    <row r="3398" spans="1:2" hidden="1" outlineLevel="2" x14ac:dyDescent="0.25">
      <c r="A3398" t="s">
        <v>8471</v>
      </c>
      <c r="B3398">
        <v>2.7710848750000001</v>
      </c>
    </row>
    <row r="3399" spans="1:2" outlineLevel="1" collapsed="1" x14ac:dyDescent="0.25">
      <c r="A3399" s="3" t="s">
        <v>24090</v>
      </c>
      <c r="B3399">
        <f>SUBTOTAL(9,B3398:B3398)</f>
        <v>2.7710848750000001</v>
      </c>
    </row>
    <row r="3400" spans="1:2" hidden="1" outlineLevel="2" x14ac:dyDescent="0.25">
      <c r="A3400" t="s">
        <v>16855</v>
      </c>
      <c r="B3400">
        <v>0.70568950000000008</v>
      </c>
    </row>
    <row r="3401" spans="1:2" outlineLevel="1" collapsed="1" x14ac:dyDescent="0.25">
      <c r="A3401" s="3" t="s">
        <v>24091</v>
      </c>
      <c r="B3401">
        <f>SUBTOTAL(9,B3400:B3400)</f>
        <v>0.70568950000000008</v>
      </c>
    </row>
    <row r="3402" spans="1:2" hidden="1" outlineLevel="2" x14ac:dyDescent="0.25">
      <c r="A3402" t="s">
        <v>15539</v>
      </c>
      <c r="B3402">
        <v>1.1975062250000001</v>
      </c>
    </row>
    <row r="3403" spans="1:2" outlineLevel="1" collapsed="1" x14ac:dyDescent="0.25">
      <c r="A3403" s="3" t="s">
        <v>24092</v>
      </c>
      <c r="B3403">
        <f>SUBTOTAL(9,B3402:B3402)</f>
        <v>1.1975062250000001</v>
      </c>
    </row>
    <row r="3404" spans="1:2" hidden="1" outlineLevel="2" x14ac:dyDescent="0.25">
      <c r="A3404" t="s">
        <v>14639</v>
      </c>
      <c r="B3404">
        <v>1.4498139750000001</v>
      </c>
    </row>
    <row r="3405" spans="1:2" outlineLevel="1" collapsed="1" x14ac:dyDescent="0.25">
      <c r="A3405" s="3" t="s">
        <v>24093</v>
      </c>
      <c r="B3405">
        <f>SUBTOTAL(9,B3404:B3404)</f>
        <v>1.4498139750000001</v>
      </c>
    </row>
    <row r="3406" spans="1:2" hidden="1" outlineLevel="2" x14ac:dyDescent="0.25">
      <c r="A3406" t="s">
        <v>1857</v>
      </c>
      <c r="B3406">
        <v>1.3599059</v>
      </c>
    </row>
    <row r="3407" spans="1:2" hidden="1" outlineLevel="2" x14ac:dyDescent="0.25">
      <c r="A3407" t="s">
        <v>1857</v>
      </c>
      <c r="B3407">
        <v>2.5228665000000006</v>
      </c>
    </row>
    <row r="3408" spans="1:2" hidden="1" outlineLevel="2" x14ac:dyDescent="0.25">
      <c r="A3408" t="s">
        <v>1857</v>
      </c>
      <c r="B3408">
        <v>1.3017159999999999</v>
      </c>
    </row>
    <row r="3409" spans="1:2" outlineLevel="1" collapsed="1" x14ac:dyDescent="0.25">
      <c r="A3409" s="3" t="s">
        <v>24094</v>
      </c>
      <c r="B3409">
        <f>SUBTOTAL(9,B3406:B3408)</f>
        <v>5.1844884000000002</v>
      </c>
    </row>
    <row r="3410" spans="1:2" hidden="1" outlineLevel="2" x14ac:dyDescent="0.25">
      <c r="A3410" t="s">
        <v>2564</v>
      </c>
      <c r="B3410">
        <v>1.8026300250000002</v>
      </c>
    </row>
    <row r="3411" spans="1:2" hidden="1" outlineLevel="2" x14ac:dyDescent="0.25">
      <c r="A3411" t="s">
        <v>2564</v>
      </c>
      <c r="B3411">
        <v>1.4005518500000003</v>
      </c>
    </row>
    <row r="3412" spans="1:2" hidden="1" outlineLevel="2" x14ac:dyDescent="0.25">
      <c r="A3412" t="s">
        <v>2564</v>
      </c>
      <c r="B3412">
        <v>1.1022135749999999</v>
      </c>
    </row>
    <row r="3413" spans="1:2" hidden="1" outlineLevel="2" x14ac:dyDescent="0.25">
      <c r="A3413" t="s">
        <v>2564</v>
      </c>
      <c r="B3413">
        <v>2.1838186750000004</v>
      </c>
    </row>
    <row r="3414" spans="1:2" hidden="1" outlineLevel="2" x14ac:dyDescent="0.25">
      <c r="A3414" t="s">
        <v>2564</v>
      </c>
      <c r="B3414">
        <v>3.9249429500000002</v>
      </c>
    </row>
    <row r="3415" spans="1:2" hidden="1" outlineLevel="2" x14ac:dyDescent="0.25">
      <c r="A3415" t="s">
        <v>2564</v>
      </c>
      <c r="B3415">
        <v>3.0457775750000002</v>
      </c>
    </row>
    <row r="3416" spans="1:2" hidden="1" outlineLevel="2" x14ac:dyDescent="0.25">
      <c r="A3416" t="s">
        <v>2564</v>
      </c>
      <c r="B3416">
        <v>1.9482316750000002</v>
      </c>
    </row>
    <row r="3417" spans="1:2" hidden="1" outlineLevel="2" x14ac:dyDescent="0.25">
      <c r="A3417" t="s">
        <v>2564</v>
      </c>
      <c r="B3417">
        <v>1.2670130000000002</v>
      </c>
    </row>
    <row r="3418" spans="1:2" hidden="1" outlineLevel="2" x14ac:dyDescent="0.25">
      <c r="A3418" t="s">
        <v>2564</v>
      </c>
      <c r="B3418">
        <v>2.9689694000000006</v>
      </c>
    </row>
    <row r="3419" spans="1:2" hidden="1" outlineLevel="2" x14ac:dyDescent="0.25">
      <c r="A3419" t="s">
        <v>2564</v>
      </c>
      <c r="B3419">
        <v>2.0296663750000001</v>
      </c>
    </row>
    <row r="3420" spans="1:2" hidden="1" outlineLevel="2" x14ac:dyDescent="0.25">
      <c r="A3420" t="s">
        <v>2564</v>
      </c>
      <c r="B3420">
        <v>0.9043597000000001</v>
      </c>
    </row>
    <row r="3421" spans="1:2" outlineLevel="1" collapsed="1" x14ac:dyDescent="0.25">
      <c r="A3421" s="3" t="s">
        <v>24095</v>
      </c>
      <c r="B3421">
        <f>SUBTOTAL(9,B3410:B3420)</f>
        <v>22.578174800000003</v>
      </c>
    </row>
    <row r="3422" spans="1:2" hidden="1" outlineLevel="2" x14ac:dyDescent="0.25">
      <c r="A3422" t="s">
        <v>20849</v>
      </c>
      <c r="B3422">
        <v>1.557028925</v>
      </c>
    </row>
    <row r="3423" spans="1:2" outlineLevel="1" collapsed="1" x14ac:dyDescent="0.25">
      <c r="A3423" s="3" t="s">
        <v>24096</v>
      </c>
      <c r="B3423">
        <f>SUBTOTAL(9,B3422:B3422)</f>
        <v>1.557028925</v>
      </c>
    </row>
    <row r="3424" spans="1:2" hidden="1" outlineLevel="2" x14ac:dyDescent="0.25">
      <c r="A3424" t="s">
        <v>10731</v>
      </c>
      <c r="B3424">
        <v>-68.280621449999998</v>
      </c>
    </row>
    <row r="3425" spans="1:2" outlineLevel="1" collapsed="1" x14ac:dyDescent="0.25">
      <c r="A3425" s="3" t="s">
        <v>24097</v>
      </c>
      <c r="B3425">
        <f>SUBTOTAL(9,B3424:B3424)</f>
        <v>-68.280621449999998</v>
      </c>
    </row>
    <row r="3426" spans="1:2" hidden="1" outlineLevel="2" x14ac:dyDescent="0.25">
      <c r="A3426" t="s">
        <v>12688</v>
      </c>
      <c r="B3426">
        <v>0.88230560000000013</v>
      </c>
    </row>
    <row r="3427" spans="1:2" outlineLevel="1" collapsed="1" x14ac:dyDescent="0.25">
      <c r="A3427" s="3" t="s">
        <v>24098</v>
      </c>
      <c r="B3427">
        <f>SUBTOTAL(9,B3426:B3426)</f>
        <v>0.88230560000000013</v>
      </c>
    </row>
    <row r="3428" spans="1:2" hidden="1" outlineLevel="2" x14ac:dyDescent="0.25">
      <c r="A3428" t="s">
        <v>18866</v>
      </c>
      <c r="B3428">
        <v>0.78241407500000015</v>
      </c>
    </row>
    <row r="3429" spans="1:2" outlineLevel="1" collapsed="1" x14ac:dyDescent="0.25">
      <c r="A3429" s="3" t="s">
        <v>24099</v>
      </c>
      <c r="B3429">
        <f>SUBTOTAL(9,B3428:B3428)</f>
        <v>0.78241407500000015</v>
      </c>
    </row>
    <row r="3430" spans="1:2" hidden="1" outlineLevel="2" x14ac:dyDescent="0.25">
      <c r="A3430" t="s">
        <v>18870</v>
      </c>
      <c r="B3430">
        <v>-1.9397872000000005</v>
      </c>
    </row>
    <row r="3431" spans="1:2" outlineLevel="1" collapsed="1" x14ac:dyDescent="0.25">
      <c r="A3431" s="3" t="s">
        <v>24100</v>
      </c>
      <c r="B3431">
        <f>SUBTOTAL(9,B3430:B3430)</f>
        <v>-1.9397872000000005</v>
      </c>
    </row>
    <row r="3432" spans="1:2" hidden="1" outlineLevel="2" x14ac:dyDescent="0.25">
      <c r="A3432" t="s">
        <v>6614</v>
      </c>
      <c r="B3432">
        <v>0.35013310000000003</v>
      </c>
    </row>
    <row r="3433" spans="1:2" outlineLevel="1" collapsed="1" x14ac:dyDescent="0.25">
      <c r="A3433" s="3" t="s">
        <v>24101</v>
      </c>
      <c r="B3433">
        <f>SUBTOTAL(9,B3432:B3432)</f>
        <v>0.35013310000000003</v>
      </c>
    </row>
    <row r="3434" spans="1:2" hidden="1" outlineLevel="2" x14ac:dyDescent="0.25">
      <c r="A3434" t="s">
        <v>17329</v>
      </c>
      <c r="B3434">
        <v>6.9917525500000002</v>
      </c>
    </row>
    <row r="3435" spans="1:2" outlineLevel="1" collapsed="1" x14ac:dyDescent="0.25">
      <c r="A3435" s="3" t="s">
        <v>24102</v>
      </c>
      <c r="B3435">
        <f>SUBTOTAL(9,B3434:B3434)</f>
        <v>6.9917525500000002</v>
      </c>
    </row>
    <row r="3436" spans="1:2" hidden="1" outlineLevel="2" x14ac:dyDescent="0.25">
      <c r="A3436" t="s">
        <v>4753</v>
      </c>
      <c r="B3436">
        <v>2.7059955000000007</v>
      </c>
    </row>
    <row r="3437" spans="1:2" outlineLevel="1" collapsed="1" x14ac:dyDescent="0.25">
      <c r="A3437" s="3" t="s">
        <v>24103</v>
      </c>
      <c r="B3437">
        <f>SUBTOTAL(9,B3436:B3436)</f>
        <v>2.7059955000000007</v>
      </c>
    </row>
    <row r="3438" spans="1:2" hidden="1" outlineLevel="2" x14ac:dyDescent="0.25">
      <c r="A3438" t="s">
        <v>14664</v>
      </c>
      <c r="B3438">
        <v>1.6653684000000002</v>
      </c>
    </row>
    <row r="3439" spans="1:2" hidden="1" outlineLevel="2" x14ac:dyDescent="0.25">
      <c r="A3439" t="s">
        <v>14664</v>
      </c>
      <c r="B3439">
        <v>3.61857205</v>
      </c>
    </row>
    <row r="3440" spans="1:2" outlineLevel="1" collapsed="1" x14ac:dyDescent="0.25">
      <c r="A3440" s="3" t="s">
        <v>24104</v>
      </c>
      <c r="B3440">
        <f>SUBTOTAL(9,B3438:B3439)</f>
        <v>5.2839404500000002</v>
      </c>
    </row>
    <row r="3441" spans="1:2" hidden="1" outlineLevel="2" x14ac:dyDescent="0.25">
      <c r="A3441" t="s">
        <v>552</v>
      </c>
      <c r="B3441">
        <v>1.9279288999999999</v>
      </c>
    </row>
    <row r="3442" spans="1:2" hidden="1" outlineLevel="2" x14ac:dyDescent="0.25">
      <c r="A3442" t="s">
        <v>552</v>
      </c>
      <c r="B3442">
        <v>0.9291706500000001</v>
      </c>
    </row>
    <row r="3443" spans="1:2" outlineLevel="1" collapsed="1" x14ac:dyDescent="0.25">
      <c r="A3443" s="3" t="s">
        <v>24105</v>
      </c>
      <c r="B3443">
        <f>SUBTOTAL(9,B3441:B3442)</f>
        <v>2.85709955</v>
      </c>
    </row>
    <row r="3444" spans="1:2" hidden="1" outlineLevel="2" x14ac:dyDescent="0.25">
      <c r="A3444" t="s">
        <v>2207</v>
      </c>
      <c r="B3444">
        <v>2.2719547750000002</v>
      </c>
    </row>
    <row r="3445" spans="1:2" hidden="1" outlineLevel="2" x14ac:dyDescent="0.25">
      <c r="A3445" t="s">
        <v>2207</v>
      </c>
      <c r="B3445">
        <v>2.3169672749999997</v>
      </c>
    </row>
    <row r="3446" spans="1:2" hidden="1" outlineLevel="2" x14ac:dyDescent="0.25">
      <c r="A3446" t="s">
        <v>2207</v>
      </c>
      <c r="B3446">
        <v>2.480737725</v>
      </c>
    </row>
    <row r="3447" spans="1:2" hidden="1" outlineLevel="2" x14ac:dyDescent="0.25">
      <c r="A3447" t="s">
        <v>2207</v>
      </c>
      <c r="B3447">
        <v>1.7092713000000004</v>
      </c>
    </row>
    <row r="3448" spans="1:2" hidden="1" outlineLevel="2" x14ac:dyDescent="0.25">
      <c r="A3448" t="s">
        <v>2207</v>
      </c>
      <c r="B3448">
        <v>2.648615575</v>
      </c>
    </row>
    <row r="3449" spans="1:2" hidden="1" outlineLevel="2" x14ac:dyDescent="0.25">
      <c r="A3449" t="s">
        <v>2207</v>
      </c>
      <c r="B3449">
        <v>1.7923306750000003</v>
      </c>
    </row>
    <row r="3450" spans="1:2" hidden="1" outlineLevel="2" x14ac:dyDescent="0.25">
      <c r="A3450" t="s">
        <v>2207</v>
      </c>
      <c r="B3450">
        <v>2.3435773749999997</v>
      </c>
    </row>
    <row r="3451" spans="1:2" hidden="1" outlineLevel="2" x14ac:dyDescent="0.25">
      <c r="A3451" t="s">
        <v>2207</v>
      </c>
      <c r="B3451">
        <v>2.0389116500000002</v>
      </c>
    </row>
    <row r="3452" spans="1:2" outlineLevel="1" collapsed="1" x14ac:dyDescent="0.25">
      <c r="A3452" s="3" t="s">
        <v>24106</v>
      </c>
      <c r="B3452">
        <f>SUBTOTAL(9,B3444:B3451)</f>
        <v>17.60236635</v>
      </c>
    </row>
    <row r="3453" spans="1:2" hidden="1" outlineLevel="2" x14ac:dyDescent="0.25">
      <c r="A3453" t="s">
        <v>7721</v>
      </c>
      <c r="B3453">
        <v>1.8809022500000001</v>
      </c>
    </row>
    <row r="3454" spans="1:2" hidden="1" outlineLevel="2" x14ac:dyDescent="0.25">
      <c r="A3454" t="s">
        <v>7721</v>
      </c>
      <c r="B3454">
        <v>0.63479862500000006</v>
      </c>
    </row>
    <row r="3455" spans="1:2" outlineLevel="1" collapsed="1" x14ac:dyDescent="0.25">
      <c r="A3455" s="3" t="s">
        <v>24107</v>
      </c>
      <c r="B3455">
        <f>SUBTOTAL(9,B3453:B3454)</f>
        <v>2.5157008750000003</v>
      </c>
    </row>
    <row r="3456" spans="1:2" hidden="1" outlineLevel="2" x14ac:dyDescent="0.25">
      <c r="A3456" t="s">
        <v>4489</v>
      </c>
      <c r="B3456">
        <v>4.7961612000000002</v>
      </c>
    </row>
    <row r="3457" spans="1:2" hidden="1" outlineLevel="2" x14ac:dyDescent="0.25">
      <c r="A3457" t="s">
        <v>4489</v>
      </c>
      <c r="B3457">
        <v>1.3783005999999998</v>
      </c>
    </row>
    <row r="3458" spans="1:2" hidden="1" outlineLevel="2" x14ac:dyDescent="0.25">
      <c r="A3458" t="s">
        <v>4489</v>
      </c>
      <c r="B3458">
        <v>3.0317422500000006</v>
      </c>
    </row>
    <row r="3459" spans="1:2" outlineLevel="1" collapsed="1" x14ac:dyDescent="0.25">
      <c r="A3459" s="3" t="s">
        <v>24108</v>
      </c>
      <c r="B3459">
        <f>SUBTOTAL(9,B3456:B3458)</f>
        <v>9.2062040500000002</v>
      </c>
    </row>
    <row r="3460" spans="1:2" hidden="1" outlineLevel="2" x14ac:dyDescent="0.25">
      <c r="A3460" t="s">
        <v>1986</v>
      </c>
      <c r="B3460">
        <v>0.80146510000000015</v>
      </c>
    </row>
    <row r="3461" spans="1:2" hidden="1" outlineLevel="2" x14ac:dyDescent="0.25">
      <c r="A3461" t="s">
        <v>1986</v>
      </c>
      <c r="B3461">
        <v>2.3830586</v>
      </c>
    </row>
    <row r="3462" spans="1:2" hidden="1" outlineLevel="2" x14ac:dyDescent="0.25">
      <c r="A3462" t="s">
        <v>1986</v>
      </c>
      <c r="B3462">
        <v>1.7199230000000001</v>
      </c>
    </row>
    <row r="3463" spans="1:2" hidden="1" outlineLevel="2" x14ac:dyDescent="0.25">
      <c r="A3463" t="s">
        <v>1986</v>
      </c>
      <c r="B3463">
        <v>0.88453777499999997</v>
      </c>
    </row>
    <row r="3464" spans="1:2" hidden="1" outlineLevel="2" x14ac:dyDescent="0.25">
      <c r="A3464" t="s">
        <v>1986</v>
      </c>
      <c r="B3464">
        <v>1.3990658250000001</v>
      </c>
    </row>
    <row r="3465" spans="1:2" hidden="1" outlineLevel="2" x14ac:dyDescent="0.25">
      <c r="A3465" t="s">
        <v>1986</v>
      </c>
      <c r="B3465">
        <v>1.53144185</v>
      </c>
    </row>
    <row r="3466" spans="1:2" hidden="1" outlineLevel="2" x14ac:dyDescent="0.25">
      <c r="A3466" t="s">
        <v>1986</v>
      </c>
      <c r="B3466">
        <v>1.6084306500000001</v>
      </c>
    </row>
    <row r="3467" spans="1:2" hidden="1" outlineLevel="2" x14ac:dyDescent="0.25">
      <c r="A3467" t="s">
        <v>1986</v>
      </c>
      <c r="B3467">
        <v>4.4647244500000003</v>
      </c>
    </row>
    <row r="3468" spans="1:2" hidden="1" outlineLevel="2" x14ac:dyDescent="0.25">
      <c r="A3468" t="s">
        <v>1986</v>
      </c>
      <c r="B3468">
        <v>2.3156586000000003</v>
      </c>
    </row>
    <row r="3469" spans="1:2" hidden="1" outlineLevel="2" x14ac:dyDescent="0.25">
      <c r="A3469" t="s">
        <v>1986</v>
      </c>
      <c r="B3469">
        <v>1.5114324749999999</v>
      </c>
    </row>
    <row r="3470" spans="1:2" hidden="1" outlineLevel="2" x14ac:dyDescent="0.25">
      <c r="A3470" t="s">
        <v>1986</v>
      </c>
      <c r="B3470">
        <v>4.2884689750000007</v>
      </c>
    </row>
    <row r="3471" spans="1:2" hidden="1" outlineLevel="2" x14ac:dyDescent="0.25">
      <c r="A3471" t="s">
        <v>1986</v>
      </c>
      <c r="B3471">
        <v>2.2596899000000001</v>
      </c>
    </row>
    <row r="3472" spans="1:2" hidden="1" outlineLevel="2" x14ac:dyDescent="0.25">
      <c r="A3472" t="s">
        <v>1986</v>
      </c>
      <c r="B3472">
        <v>2.4956620250000001</v>
      </c>
    </row>
    <row r="3473" spans="1:2" hidden="1" outlineLevel="2" x14ac:dyDescent="0.25">
      <c r="A3473" t="s">
        <v>1986</v>
      </c>
      <c r="B3473">
        <v>3.1362368500000004</v>
      </c>
    </row>
    <row r="3474" spans="1:2" hidden="1" outlineLevel="2" x14ac:dyDescent="0.25">
      <c r="A3474" t="s">
        <v>1986</v>
      </c>
      <c r="B3474">
        <v>1.35111355</v>
      </c>
    </row>
    <row r="3475" spans="1:2" hidden="1" outlineLevel="2" x14ac:dyDescent="0.25">
      <c r="A3475" t="s">
        <v>1986</v>
      </c>
      <c r="B3475">
        <v>1.3026362499999999</v>
      </c>
    </row>
    <row r="3476" spans="1:2" hidden="1" outlineLevel="2" x14ac:dyDescent="0.25">
      <c r="A3476" t="s">
        <v>1986</v>
      </c>
      <c r="B3476">
        <v>3.3527099000000007</v>
      </c>
    </row>
    <row r="3477" spans="1:2" hidden="1" outlineLevel="2" x14ac:dyDescent="0.25">
      <c r="A3477" t="s">
        <v>1986</v>
      </c>
      <c r="B3477">
        <v>1.5802764</v>
      </c>
    </row>
    <row r="3478" spans="1:2" hidden="1" outlineLevel="2" x14ac:dyDescent="0.25">
      <c r="A3478" t="s">
        <v>1986</v>
      </c>
      <c r="B3478">
        <v>1.6539229249999998</v>
      </c>
    </row>
    <row r="3479" spans="1:2" hidden="1" outlineLevel="2" x14ac:dyDescent="0.25">
      <c r="A3479" t="s">
        <v>1986</v>
      </c>
      <c r="B3479">
        <v>2.1706346000000001</v>
      </c>
    </row>
    <row r="3480" spans="1:2" hidden="1" outlineLevel="2" x14ac:dyDescent="0.25">
      <c r="A3480" t="s">
        <v>1986</v>
      </c>
      <c r="B3480">
        <v>1.1683981500000002</v>
      </c>
    </row>
    <row r="3481" spans="1:2" hidden="1" outlineLevel="2" x14ac:dyDescent="0.25">
      <c r="A3481" t="s">
        <v>1986</v>
      </c>
      <c r="B3481">
        <v>2.4892855250000001</v>
      </c>
    </row>
    <row r="3482" spans="1:2" hidden="1" outlineLevel="2" x14ac:dyDescent="0.25">
      <c r="A3482" t="s">
        <v>1986</v>
      </c>
      <c r="B3482">
        <v>0.86422155000000012</v>
      </c>
    </row>
    <row r="3483" spans="1:2" outlineLevel="1" collapsed="1" x14ac:dyDescent="0.25">
      <c r="A3483" s="3" t="s">
        <v>24109</v>
      </c>
      <c r="B3483">
        <f>SUBTOTAL(9,B3460:B3482)</f>
        <v>46.732994925000007</v>
      </c>
    </row>
    <row r="3484" spans="1:2" hidden="1" outlineLevel="2" x14ac:dyDescent="0.25">
      <c r="A3484" t="s">
        <v>17937</v>
      </c>
      <c r="B3484">
        <v>1.5111849500000003</v>
      </c>
    </row>
    <row r="3485" spans="1:2" hidden="1" outlineLevel="2" x14ac:dyDescent="0.25">
      <c r="A3485" t="s">
        <v>17937</v>
      </c>
      <c r="B3485">
        <v>1.5636688000000001</v>
      </c>
    </row>
    <row r="3486" spans="1:2" outlineLevel="1" collapsed="1" x14ac:dyDescent="0.25">
      <c r="A3486" s="3" t="s">
        <v>24110</v>
      </c>
      <c r="B3486">
        <f>SUBTOTAL(9,B3484:B3485)</f>
        <v>3.0748537500000004</v>
      </c>
    </row>
    <row r="3487" spans="1:2" hidden="1" outlineLevel="2" x14ac:dyDescent="0.25">
      <c r="A3487" t="s">
        <v>12483</v>
      </c>
      <c r="B3487">
        <v>1.8148503750000002</v>
      </c>
    </row>
    <row r="3488" spans="1:2" hidden="1" outlineLevel="2" x14ac:dyDescent="0.25">
      <c r="A3488" t="s">
        <v>12483</v>
      </c>
      <c r="B3488">
        <v>2.9791562750000007</v>
      </c>
    </row>
    <row r="3489" spans="1:2" hidden="1" outlineLevel="2" x14ac:dyDescent="0.25">
      <c r="A3489" t="s">
        <v>12483</v>
      </c>
      <c r="B3489">
        <v>5.217277600000001</v>
      </c>
    </row>
    <row r="3490" spans="1:2" hidden="1" outlineLevel="2" x14ac:dyDescent="0.25">
      <c r="A3490" t="s">
        <v>12483</v>
      </c>
      <c r="B3490">
        <v>1.8355257500000004</v>
      </c>
    </row>
    <row r="3491" spans="1:2" outlineLevel="1" collapsed="1" x14ac:dyDescent="0.25">
      <c r="A3491" s="3" t="s">
        <v>24111</v>
      </c>
      <c r="B3491">
        <f>SUBTOTAL(9,B3487:B3490)</f>
        <v>11.846810000000003</v>
      </c>
    </row>
    <row r="3492" spans="1:2" hidden="1" outlineLevel="2" x14ac:dyDescent="0.25">
      <c r="A3492" t="s">
        <v>19336</v>
      </c>
      <c r="B3492">
        <v>1.6314040000000003</v>
      </c>
    </row>
    <row r="3493" spans="1:2" outlineLevel="1" collapsed="1" x14ac:dyDescent="0.25">
      <c r="A3493" s="3" t="s">
        <v>24112</v>
      </c>
      <c r="B3493">
        <f>SUBTOTAL(9,B3492:B3492)</f>
        <v>1.6314040000000003</v>
      </c>
    </row>
    <row r="3494" spans="1:2" hidden="1" outlineLevel="2" x14ac:dyDescent="0.25">
      <c r="A3494" t="s">
        <v>1765</v>
      </c>
      <c r="B3494">
        <v>2.395802175</v>
      </c>
    </row>
    <row r="3495" spans="1:2" hidden="1" outlineLevel="2" x14ac:dyDescent="0.25">
      <c r="A3495" t="s">
        <v>1765</v>
      </c>
      <c r="B3495">
        <v>3.8781922250000003</v>
      </c>
    </row>
    <row r="3496" spans="1:2" hidden="1" outlineLevel="2" x14ac:dyDescent="0.25">
      <c r="A3496" t="s">
        <v>1765</v>
      </c>
      <c r="B3496">
        <v>2.5173801999999998</v>
      </c>
    </row>
    <row r="3497" spans="1:2" hidden="1" outlineLevel="2" x14ac:dyDescent="0.25">
      <c r="A3497" t="s">
        <v>1765</v>
      </c>
      <c r="B3497">
        <v>3.0899688250000001</v>
      </c>
    </row>
    <row r="3498" spans="1:2" hidden="1" outlineLevel="2" x14ac:dyDescent="0.25">
      <c r="A3498" t="s">
        <v>1765</v>
      </c>
      <c r="B3498">
        <v>3.6634007000000004</v>
      </c>
    </row>
    <row r="3499" spans="1:2" outlineLevel="1" collapsed="1" x14ac:dyDescent="0.25">
      <c r="A3499" s="3" t="s">
        <v>24113</v>
      </c>
      <c r="B3499">
        <f>SUBTOTAL(9,B3494:B3498)</f>
        <v>15.544744125000001</v>
      </c>
    </row>
    <row r="3500" spans="1:2" hidden="1" outlineLevel="2" x14ac:dyDescent="0.25">
      <c r="A3500" t="s">
        <v>10180</v>
      </c>
      <c r="B3500">
        <v>0.90048289999999998</v>
      </c>
    </row>
    <row r="3501" spans="1:2" hidden="1" outlineLevel="2" x14ac:dyDescent="0.25">
      <c r="A3501" t="s">
        <v>10180</v>
      </c>
      <c r="B3501">
        <v>4.6538190000000004</v>
      </c>
    </row>
    <row r="3502" spans="1:2" outlineLevel="1" collapsed="1" x14ac:dyDescent="0.25">
      <c r="A3502" s="3" t="s">
        <v>24114</v>
      </c>
      <c r="B3502">
        <f>SUBTOTAL(9,B3500:B3501)</f>
        <v>5.5543019000000005</v>
      </c>
    </row>
    <row r="3503" spans="1:2" hidden="1" outlineLevel="2" x14ac:dyDescent="0.25">
      <c r="A3503" t="s">
        <v>13480</v>
      </c>
      <c r="B3503">
        <v>1.4513384</v>
      </c>
    </row>
    <row r="3504" spans="1:2" outlineLevel="1" collapsed="1" x14ac:dyDescent="0.25">
      <c r="A3504" s="3" t="s">
        <v>24115</v>
      </c>
      <c r="B3504">
        <f>SUBTOTAL(9,B3503:B3503)</f>
        <v>1.4513384</v>
      </c>
    </row>
    <row r="3505" spans="1:2" hidden="1" outlineLevel="2" x14ac:dyDescent="0.25">
      <c r="A3505" t="s">
        <v>8504</v>
      </c>
      <c r="B3505">
        <v>1.191920775</v>
      </c>
    </row>
    <row r="3506" spans="1:2" outlineLevel="1" collapsed="1" x14ac:dyDescent="0.25">
      <c r="A3506" s="3" t="s">
        <v>24116</v>
      </c>
      <c r="B3506">
        <f>SUBTOTAL(9,B3505:B3505)</f>
        <v>1.191920775</v>
      </c>
    </row>
    <row r="3507" spans="1:2" hidden="1" outlineLevel="2" x14ac:dyDescent="0.25">
      <c r="A3507" t="s">
        <v>3986</v>
      </c>
      <c r="B3507">
        <v>2.2243844749999999</v>
      </c>
    </row>
    <row r="3508" spans="1:2" hidden="1" outlineLevel="2" x14ac:dyDescent="0.25">
      <c r="A3508" t="s">
        <v>3986</v>
      </c>
      <c r="B3508">
        <v>2.1513733250000002</v>
      </c>
    </row>
    <row r="3509" spans="1:2" hidden="1" outlineLevel="2" x14ac:dyDescent="0.25">
      <c r="A3509" t="s">
        <v>3986</v>
      </c>
      <c r="B3509">
        <v>3.508159</v>
      </c>
    </row>
    <row r="3510" spans="1:2" hidden="1" outlineLevel="2" x14ac:dyDescent="0.25">
      <c r="A3510" t="s">
        <v>3986</v>
      </c>
      <c r="B3510">
        <v>3.8628200500000007</v>
      </c>
    </row>
    <row r="3511" spans="1:2" hidden="1" outlineLevel="2" x14ac:dyDescent="0.25">
      <c r="A3511" t="s">
        <v>3986</v>
      </c>
      <c r="B3511">
        <v>2.8274889000000005</v>
      </c>
    </row>
    <row r="3512" spans="1:2" hidden="1" outlineLevel="2" x14ac:dyDescent="0.25">
      <c r="A3512" t="s">
        <v>3986</v>
      </c>
      <c r="B3512">
        <v>0.43779845000000006</v>
      </c>
    </row>
    <row r="3513" spans="1:2" hidden="1" outlineLevel="2" x14ac:dyDescent="0.25">
      <c r="A3513" t="s">
        <v>3986</v>
      </c>
      <c r="B3513">
        <v>3.4678117250000002</v>
      </c>
    </row>
    <row r="3514" spans="1:2" hidden="1" outlineLevel="2" x14ac:dyDescent="0.25">
      <c r="A3514" t="s">
        <v>3986</v>
      </c>
      <c r="B3514">
        <v>2.4489084999999999</v>
      </c>
    </row>
    <row r="3515" spans="1:2" hidden="1" outlineLevel="2" x14ac:dyDescent="0.25">
      <c r="A3515" t="s">
        <v>3986</v>
      </c>
      <c r="B3515">
        <v>0.82601812499999994</v>
      </c>
    </row>
    <row r="3516" spans="1:2" hidden="1" outlineLevel="2" x14ac:dyDescent="0.25">
      <c r="A3516" t="s">
        <v>3986</v>
      </c>
      <c r="B3516">
        <v>3.2255717000000006</v>
      </c>
    </row>
    <row r="3517" spans="1:2" hidden="1" outlineLevel="2" x14ac:dyDescent="0.25">
      <c r="A3517" t="s">
        <v>3986</v>
      </c>
      <c r="B3517">
        <v>2.7985829499999997</v>
      </c>
    </row>
    <row r="3518" spans="1:2" hidden="1" outlineLevel="2" x14ac:dyDescent="0.25">
      <c r="A3518" t="s">
        <v>3986</v>
      </c>
      <c r="B3518">
        <v>2.3043952999999999</v>
      </c>
    </row>
    <row r="3519" spans="1:2" hidden="1" outlineLevel="2" x14ac:dyDescent="0.25">
      <c r="A3519" t="s">
        <v>3986</v>
      </c>
      <c r="B3519">
        <v>3.2377842500000003</v>
      </c>
    </row>
    <row r="3520" spans="1:2" hidden="1" outlineLevel="2" x14ac:dyDescent="0.25">
      <c r="A3520" t="s">
        <v>3986</v>
      </c>
      <c r="B3520">
        <v>1.7724493749999999</v>
      </c>
    </row>
    <row r="3521" spans="1:2" outlineLevel="1" collapsed="1" x14ac:dyDescent="0.25">
      <c r="A3521" s="3" t="s">
        <v>24117</v>
      </c>
      <c r="B3521">
        <f>SUBTOTAL(9,B3507:B3520)</f>
        <v>35.093546125000003</v>
      </c>
    </row>
    <row r="3522" spans="1:2" hidden="1" outlineLevel="2" x14ac:dyDescent="0.25">
      <c r="A3522" t="s">
        <v>2078</v>
      </c>
      <c r="B3522">
        <v>0.41699807500000002</v>
      </c>
    </row>
    <row r="3523" spans="1:2" outlineLevel="1" collapsed="1" x14ac:dyDescent="0.25">
      <c r="A3523" s="3" t="s">
        <v>24118</v>
      </c>
      <c r="B3523">
        <f>SUBTOTAL(9,B3522:B3522)</f>
        <v>0.41699807500000002</v>
      </c>
    </row>
    <row r="3524" spans="1:2" hidden="1" outlineLevel="2" x14ac:dyDescent="0.25">
      <c r="A3524" t="s">
        <v>18891</v>
      </c>
      <c r="B3524">
        <v>1.6224185</v>
      </c>
    </row>
    <row r="3525" spans="1:2" outlineLevel="1" collapsed="1" x14ac:dyDescent="0.25">
      <c r="A3525" s="3" t="s">
        <v>24119</v>
      </c>
      <c r="B3525">
        <f>SUBTOTAL(9,B3524:B3524)</f>
        <v>1.6224185</v>
      </c>
    </row>
    <row r="3526" spans="1:2" hidden="1" outlineLevel="2" x14ac:dyDescent="0.25">
      <c r="A3526" t="s">
        <v>10191</v>
      </c>
      <c r="B3526">
        <v>2.3590692999999998</v>
      </c>
    </row>
    <row r="3527" spans="1:2" hidden="1" outlineLevel="2" x14ac:dyDescent="0.25">
      <c r="A3527" t="s">
        <v>10191</v>
      </c>
      <c r="B3527">
        <v>2.1786064999999999</v>
      </c>
    </row>
    <row r="3528" spans="1:2" hidden="1" outlineLevel="2" x14ac:dyDescent="0.25">
      <c r="A3528" t="s">
        <v>10191</v>
      </c>
      <c r="B3528">
        <v>5.6727476000000001</v>
      </c>
    </row>
    <row r="3529" spans="1:2" outlineLevel="1" collapsed="1" x14ac:dyDescent="0.25">
      <c r="A3529" s="3" t="s">
        <v>24120</v>
      </c>
      <c r="B3529">
        <f>SUBTOTAL(9,B3526:B3528)</f>
        <v>10.2104234</v>
      </c>
    </row>
    <row r="3530" spans="1:2" hidden="1" outlineLevel="2" x14ac:dyDescent="0.25">
      <c r="A3530" t="s">
        <v>5452</v>
      </c>
      <c r="B3530">
        <v>1.5459539500000004</v>
      </c>
    </row>
    <row r="3531" spans="1:2" outlineLevel="1" collapsed="1" x14ac:dyDescent="0.25">
      <c r="A3531" s="3" t="s">
        <v>24121</v>
      </c>
      <c r="B3531">
        <f>SUBTOTAL(9,B3530:B3530)</f>
        <v>1.5459539500000004</v>
      </c>
    </row>
    <row r="3532" spans="1:2" hidden="1" outlineLevel="2" x14ac:dyDescent="0.25">
      <c r="A3532" t="s">
        <v>3158</v>
      </c>
      <c r="B3532">
        <v>-141.47633850000003</v>
      </c>
    </row>
    <row r="3533" spans="1:2" outlineLevel="1" collapsed="1" x14ac:dyDescent="0.25">
      <c r="A3533" s="3" t="s">
        <v>24122</v>
      </c>
      <c r="B3533">
        <f>SUBTOTAL(9,B3532:B3532)</f>
        <v>-141.47633850000003</v>
      </c>
    </row>
    <row r="3534" spans="1:2" hidden="1" outlineLevel="2" x14ac:dyDescent="0.25">
      <c r="A3534" t="s">
        <v>584</v>
      </c>
      <c r="B3534">
        <v>1.4891188500000003</v>
      </c>
    </row>
    <row r="3535" spans="1:2" hidden="1" outlineLevel="2" x14ac:dyDescent="0.25">
      <c r="A3535" t="s">
        <v>584</v>
      </c>
      <c r="B3535">
        <v>1.66590365</v>
      </c>
    </row>
    <row r="3536" spans="1:2" hidden="1" outlineLevel="2" x14ac:dyDescent="0.25">
      <c r="A3536" t="s">
        <v>584</v>
      </c>
      <c r="B3536">
        <v>2.3862432499999997</v>
      </c>
    </row>
    <row r="3537" spans="1:2" hidden="1" outlineLevel="2" x14ac:dyDescent="0.25">
      <c r="A3537" t="s">
        <v>584</v>
      </c>
      <c r="B3537">
        <v>1.3802715000000001</v>
      </c>
    </row>
    <row r="3538" spans="1:2" hidden="1" outlineLevel="2" x14ac:dyDescent="0.25">
      <c r="A3538" t="s">
        <v>584</v>
      </c>
      <c r="B3538">
        <v>2.0691176499999999</v>
      </c>
    </row>
    <row r="3539" spans="1:2" outlineLevel="1" collapsed="1" x14ac:dyDescent="0.25">
      <c r="A3539" s="3" t="s">
        <v>24123</v>
      </c>
      <c r="B3539">
        <f>SUBTOTAL(9,B3534:B3538)</f>
        <v>8.9906548999999991</v>
      </c>
    </row>
    <row r="3540" spans="1:2" hidden="1" outlineLevel="2" x14ac:dyDescent="0.25">
      <c r="A3540" t="s">
        <v>14316</v>
      </c>
      <c r="B3540">
        <v>-0.10425572499999997</v>
      </c>
    </row>
    <row r="3541" spans="1:2" outlineLevel="1" collapsed="1" x14ac:dyDescent="0.25">
      <c r="A3541" s="3" t="s">
        <v>24124</v>
      </c>
      <c r="B3541">
        <f>SUBTOTAL(9,B3540:B3540)</f>
        <v>-0.10425572499999997</v>
      </c>
    </row>
    <row r="3542" spans="1:2" hidden="1" outlineLevel="2" x14ac:dyDescent="0.25">
      <c r="A3542" t="s">
        <v>7110</v>
      </c>
      <c r="B3542">
        <v>0.58004547500000003</v>
      </c>
    </row>
    <row r="3543" spans="1:2" outlineLevel="1" collapsed="1" x14ac:dyDescent="0.25">
      <c r="A3543" s="3" t="s">
        <v>24125</v>
      </c>
      <c r="B3543">
        <f>SUBTOTAL(9,B3542:B3542)</f>
        <v>0.58004547500000003</v>
      </c>
    </row>
    <row r="3544" spans="1:2" hidden="1" outlineLevel="2" x14ac:dyDescent="0.25">
      <c r="A3544" t="s">
        <v>9833</v>
      </c>
      <c r="B3544">
        <v>3.1840859000000004</v>
      </c>
    </row>
    <row r="3545" spans="1:2" hidden="1" outlineLevel="2" x14ac:dyDescent="0.25">
      <c r="A3545" t="s">
        <v>9833</v>
      </c>
      <c r="B3545">
        <v>1.39710435</v>
      </c>
    </row>
    <row r="3546" spans="1:2" hidden="1" outlineLevel="2" x14ac:dyDescent="0.25">
      <c r="A3546" t="s">
        <v>9833</v>
      </c>
      <c r="B3546">
        <v>5.8653355999999999</v>
      </c>
    </row>
    <row r="3547" spans="1:2" outlineLevel="1" collapsed="1" x14ac:dyDescent="0.25">
      <c r="A3547" s="3" t="s">
        <v>24126</v>
      </c>
      <c r="B3547">
        <f>SUBTOTAL(9,B3544:B3546)</f>
        <v>10.44652585</v>
      </c>
    </row>
    <row r="3548" spans="1:2" hidden="1" outlineLevel="2" x14ac:dyDescent="0.25">
      <c r="A3548" t="s">
        <v>5024</v>
      </c>
      <c r="B3548">
        <v>3.4966295499999998</v>
      </c>
    </row>
    <row r="3549" spans="1:2" outlineLevel="1" collapsed="1" x14ac:dyDescent="0.25">
      <c r="A3549" s="3" t="s">
        <v>24127</v>
      </c>
      <c r="B3549">
        <f>SUBTOTAL(9,B3548:B3548)</f>
        <v>3.4966295499999998</v>
      </c>
    </row>
    <row r="3550" spans="1:2" hidden="1" outlineLevel="2" x14ac:dyDescent="0.25">
      <c r="A3550" t="s">
        <v>9870</v>
      </c>
      <c r="B3550">
        <v>1.497878775</v>
      </c>
    </row>
    <row r="3551" spans="1:2" outlineLevel="1" collapsed="1" x14ac:dyDescent="0.25">
      <c r="A3551" s="3" t="s">
        <v>24128</v>
      </c>
      <c r="B3551">
        <f>SUBTOTAL(9,B3550:B3550)</f>
        <v>1.497878775</v>
      </c>
    </row>
    <row r="3552" spans="1:2" hidden="1" outlineLevel="2" x14ac:dyDescent="0.25">
      <c r="A3552" t="s">
        <v>10302</v>
      </c>
      <c r="B3552">
        <v>1.9297786750000001</v>
      </c>
    </row>
    <row r="3553" spans="1:2" hidden="1" outlineLevel="2" x14ac:dyDescent="0.25">
      <c r="A3553" t="s">
        <v>10302</v>
      </c>
      <c r="B3553">
        <v>2.5830657250000004</v>
      </c>
    </row>
    <row r="3554" spans="1:2" outlineLevel="1" collapsed="1" x14ac:dyDescent="0.25">
      <c r="A3554" s="3" t="s">
        <v>24129</v>
      </c>
      <c r="B3554">
        <f>SUBTOTAL(9,B3552:B3553)</f>
        <v>4.5128444000000005</v>
      </c>
    </row>
    <row r="3555" spans="1:2" hidden="1" outlineLevel="2" x14ac:dyDescent="0.25">
      <c r="A3555" t="s">
        <v>14717</v>
      </c>
      <c r="B3555">
        <v>-1.301182075</v>
      </c>
    </row>
    <row r="3556" spans="1:2" outlineLevel="1" collapsed="1" x14ac:dyDescent="0.25">
      <c r="A3556" s="3" t="s">
        <v>24130</v>
      </c>
      <c r="B3556">
        <f>SUBTOTAL(9,B3555:B3555)</f>
        <v>-1.301182075</v>
      </c>
    </row>
    <row r="3557" spans="1:2" hidden="1" outlineLevel="2" x14ac:dyDescent="0.25">
      <c r="A3557" t="s">
        <v>18256</v>
      </c>
      <c r="B3557">
        <v>4.6444873749999998</v>
      </c>
    </row>
    <row r="3558" spans="1:2" outlineLevel="1" collapsed="1" x14ac:dyDescent="0.25">
      <c r="A3558" s="3" t="s">
        <v>24131</v>
      </c>
      <c r="B3558">
        <f>SUBTOTAL(9,B3557:B3557)</f>
        <v>4.6444873749999998</v>
      </c>
    </row>
    <row r="3559" spans="1:2" hidden="1" outlineLevel="2" x14ac:dyDescent="0.25">
      <c r="A3559" t="s">
        <v>20030</v>
      </c>
      <c r="B3559">
        <v>2.1348116749999999</v>
      </c>
    </row>
    <row r="3560" spans="1:2" outlineLevel="1" collapsed="1" x14ac:dyDescent="0.25">
      <c r="A3560" s="3" t="s">
        <v>24132</v>
      </c>
      <c r="B3560">
        <f>SUBTOTAL(9,B3559:B3559)</f>
        <v>2.1348116749999999</v>
      </c>
    </row>
    <row r="3561" spans="1:2" hidden="1" outlineLevel="2" x14ac:dyDescent="0.25">
      <c r="A3561" t="s">
        <v>5260</v>
      </c>
      <c r="B3561">
        <v>4.4361274249999996</v>
      </c>
    </row>
    <row r="3562" spans="1:2" outlineLevel="1" collapsed="1" x14ac:dyDescent="0.25">
      <c r="A3562" s="3" t="s">
        <v>24133</v>
      </c>
      <c r="B3562">
        <f>SUBTOTAL(9,B3561:B3561)</f>
        <v>4.4361274249999996</v>
      </c>
    </row>
    <row r="3563" spans="1:2" hidden="1" outlineLevel="2" x14ac:dyDescent="0.25">
      <c r="A3563" t="s">
        <v>13600</v>
      </c>
      <c r="B3563">
        <v>3.95867645</v>
      </c>
    </row>
    <row r="3564" spans="1:2" outlineLevel="1" collapsed="1" x14ac:dyDescent="0.25">
      <c r="A3564" s="3" t="s">
        <v>24134</v>
      </c>
      <c r="B3564">
        <f>SUBTOTAL(9,B3563:B3563)</f>
        <v>3.95867645</v>
      </c>
    </row>
    <row r="3565" spans="1:2" hidden="1" outlineLevel="2" x14ac:dyDescent="0.25">
      <c r="A3565" t="s">
        <v>85</v>
      </c>
      <c r="B3565">
        <v>1.9236358999999998</v>
      </c>
    </row>
    <row r="3566" spans="1:2" hidden="1" outlineLevel="2" x14ac:dyDescent="0.25">
      <c r="A3566" t="s">
        <v>85</v>
      </c>
      <c r="B3566">
        <v>4.1466045750000005</v>
      </c>
    </row>
    <row r="3567" spans="1:2" hidden="1" outlineLevel="2" x14ac:dyDescent="0.25">
      <c r="A3567" t="s">
        <v>85</v>
      </c>
      <c r="B3567">
        <v>2.9062778500000004</v>
      </c>
    </row>
    <row r="3568" spans="1:2" hidden="1" outlineLevel="2" x14ac:dyDescent="0.25">
      <c r="A3568" t="s">
        <v>85</v>
      </c>
      <c r="B3568">
        <v>2.3226636250000001</v>
      </c>
    </row>
    <row r="3569" spans="1:2" outlineLevel="1" collapsed="1" x14ac:dyDescent="0.25">
      <c r="A3569" s="3" t="s">
        <v>24135</v>
      </c>
      <c r="B3569">
        <f>SUBTOTAL(9,B3565:B3568)</f>
        <v>11.299181950000001</v>
      </c>
    </row>
    <row r="3570" spans="1:2" hidden="1" outlineLevel="2" x14ac:dyDescent="0.25">
      <c r="A3570" t="s">
        <v>1896</v>
      </c>
      <c r="B3570">
        <v>3.8449206</v>
      </c>
    </row>
    <row r="3571" spans="1:2" hidden="1" outlineLevel="2" x14ac:dyDescent="0.25">
      <c r="A3571" t="s">
        <v>1896</v>
      </c>
      <c r="B3571">
        <v>4.4455269500000005</v>
      </c>
    </row>
    <row r="3572" spans="1:2" outlineLevel="1" collapsed="1" x14ac:dyDescent="0.25">
      <c r="A3572" s="3" t="s">
        <v>24136</v>
      </c>
      <c r="B3572">
        <f>SUBTOTAL(9,B3570:B3571)</f>
        <v>8.2904475499999997</v>
      </c>
    </row>
    <row r="3573" spans="1:2" hidden="1" outlineLevel="2" x14ac:dyDescent="0.25">
      <c r="A3573" t="s">
        <v>5826</v>
      </c>
      <c r="B3573">
        <v>1.2952008000000002</v>
      </c>
    </row>
    <row r="3574" spans="1:2" hidden="1" outlineLevel="2" x14ac:dyDescent="0.25">
      <c r="A3574" t="s">
        <v>5826</v>
      </c>
      <c r="B3574">
        <v>0.59256560000000003</v>
      </c>
    </row>
    <row r="3575" spans="1:2" hidden="1" outlineLevel="2" x14ac:dyDescent="0.25">
      <c r="A3575" t="s">
        <v>5826</v>
      </c>
      <c r="B3575">
        <v>2.2992955749999999</v>
      </c>
    </row>
    <row r="3576" spans="1:2" outlineLevel="1" collapsed="1" x14ac:dyDescent="0.25">
      <c r="A3576" s="3" t="s">
        <v>24137</v>
      </c>
      <c r="B3576">
        <f>SUBTOTAL(9,B3573:B3575)</f>
        <v>4.1870619750000007</v>
      </c>
    </row>
    <row r="3577" spans="1:2" hidden="1" outlineLevel="2" x14ac:dyDescent="0.25">
      <c r="A3577" t="s">
        <v>464</v>
      </c>
      <c r="B3577">
        <v>2.8292067250000001</v>
      </c>
    </row>
    <row r="3578" spans="1:2" hidden="1" outlineLevel="2" x14ac:dyDescent="0.25">
      <c r="A3578" t="s">
        <v>464</v>
      </c>
      <c r="B3578">
        <v>2.4020657000000001</v>
      </c>
    </row>
    <row r="3579" spans="1:2" hidden="1" outlineLevel="2" x14ac:dyDescent="0.25">
      <c r="A3579" t="s">
        <v>464</v>
      </c>
      <c r="B3579">
        <v>3.3144101250000002</v>
      </c>
    </row>
    <row r="3580" spans="1:2" hidden="1" outlineLevel="2" x14ac:dyDescent="0.25">
      <c r="A3580" t="s">
        <v>464</v>
      </c>
      <c r="B3580">
        <v>6.5495259000000008</v>
      </c>
    </row>
    <row r="3581" spans="1:2" outlineLevel="1" collapsed="1" x14ac:dyDescent="0.25">
      <c r="A3581" s="3" t="s">
        <v>24138</v>
      </c>
      <c r="B3581">
        <f>SUBTOTAL(9,B3577:B3580)</f>
        <v>15.095208450000001</v>
      </c>
    </row>
    <row r="3582" spans="1:2" hidden="1" outlineLevel="2" x14ac:dyDescent="0.25">
      <c r="A3582" t="s">
        <v>13663</v>
      </c>
      <c r="B3582">
        <v>1.7886457250000001</v>
      </c>
    </row>
    <row r="3583" spans="1:2" outlineLevel="1" collapsed="1" x14ac:dyDescent="0.25">
      <c r="A3583" s="3" t="s">
        <v>24139</v>
      </c>
      <c r="B3583">
        <f>SUBTOTAL(9,B3582:B3582)</f>
        <v>1.7886457250000001</v>
      </c>
    </row>
    <row r="3584" spans="1:2" hidden="1" outlineLevel="2" x14ac:dyDescent="0.25">
      <c r="A3584" t="s">
        <v>4005</v>
      </c>
      <c r="B3584">
        <v>3.9389567749999994</v>
      </c>
    </row>
    <row r="3585" spans="1:2" hidden="1" outlineLevel="2" x14ac:dyDescent="0.25">
      <c r="A3585" t="s">
        <v>4005</v>
      </c>
      <c r="B3585">
        <v>9.4999378750000005</v>
      </c>
    </row>
    <row r="3586" spans="1:2" hidden="1" outlineLevel="2" x14ac:dyDescent="0.25">
      <c r="A3586" t="s">
        <v>4005</v>
      </c>
      <c r="B3586">
        <v>10.348073975</v>
      </c>
    </row>
    <row r="3587" spans="1:2" hidden="1" outlineLevel="2" x14ac:dyDescent="0.25">
      <c r="A3587" t="s">
        <v>4005</v>
      </c>
      <c r="B3587">
        <v>1.6323927499999999</v>
      </c>
    </row>
    <row r="3588" spans="1:2" outlineLevel="1" collapsed="1" x14ac:dyDescent="0.25">
      <c r="A3588" s="3" t="s">
        <v>24140</v>
      </c>
      <c r="B3588">
        <f>SUBTOTAL(9,B3584:B3587)</f>
        <v>25.419361375000001</v>
      </c>
    </row>
    <row r="3589" spans="1:2" hidden="1" outlineLevel="2" x14ac:dyDescent="0.25">
      <c r="A3589" t="s">
        <v>4945</v>
      </c>
      <c r="B3589">
        <v>3.4526575749999999</v>
      </c>
    </row>
    <row r="3590" spans="1:2" hidden="1" outlineLevel="2" x14ac:dyDescent="0.25">
      <c r="A3590" t="s">
        <v>4945</v>
      </c>
      <c r="B3590">
        <v>1.4193532749999997</v>
      </c>
    </row>
    <row r="3591" spans="1:2" hidden="1" outlineLevel="2" x14ac:dyDescent="0.25">
      <c r="A3591" t="s">
        <v>4945</v>
      </c>
      <c r="B3591">
        <v>2.6847427250000004</v>
      </c>
    </row>
    <row r="3592" spans="1:2" hidden="1" outlineLevel="2" x14ac:dyDescent="0.25">
      <c r="A3592" t="s">
        <v>4945</v>
      </c>
      <c r="B3592">
        <v>1.4785765999999998</v>
      </c>
    </row>
    <row r="3593" spans="1:2" hidden="1" outlineLevel="2" x14ac:dyDescent="0.25">
      <c r="A3593" t="s">
        <v>4945</v>
      </c>
      <c r="B3593">
        <v>1.0824753</v>
      </c>
    </row>
    <row r="3594" spans="1:2" outlineLevel="1" collapsed="1" x14ac:dyDescent="0.25">
      <c r="A3594" s="3" t="s">
        <v>24141</v>
      </c>
      <c r="B3594">
        <f>SUBTOTAL(9,B3589:B3593)</f>
        <v>10.117805475000001</v>
      </c>
    </row>
    <row r="3595" spans="1:2" hidden="1" outlineLevel="2" x14ac:dyDescent="0.25">
      <c r="A3595" t="s">
        <v>2211</v>
      </c>
      <c r="B3595">
        <v>-8.9680274999999962E-2</v>
      </c>
    </row>
    <row r="3596" spans="1:2" outlineLevel="1" collapsed="1" x14ac:dyDescent="0.25">
      <c r="A3596" s="3" t="s">
        <v>24142</v>
      </c>
      <c r="B3596">
        <f>SUBTOTAL(9,B3595:B3595)</f>
        <v>-8.9680274999999962E-2</v>
      </c>
    </row>
    <row r="3597" spans="1:2" hidden="1" outlineLevel="2" x14ac:dyDescent="0.25">
      <c r="A3597" t="s">
        <v>351</v>
      </c>
      <c r="B3597">
        <v>3.7983077750000005</v>
      </c>
    </row>
    <row r="3598" spans="1:2" hidden="1" outlineLevel="2" x14ac:dyDescent="0.25">
      <c r="A3598" t="s">
        <v>351</v>
      </c>
      <c r="B3598">
        <v>1.1524189250000001</v>
      </c>
    </row>
    <row r="3599" spans="1:2" hidden="1" outlineLevel="2" x14ac:dyDescent="0.25">
      <c r="A3599" t="s">
        <v>351</v>
      </c>
      <c r="B3599">
        <v>1.4550487249999999</v>
      </c>
    </row>
    <row r="3600" spans="1:2" hidden="1" outlineLevel="2" x14ac:dyDescent="0.25">
      <c r="A3600" t="s">
        <v>351</v>
      </c>
      <c r="B3600">
        <v>2.0793893500000005</v>
      </c>
    </row>
    <row r="3601" spans="1:2" hidden="1" outlineLevel="2" x14ac:dyDescent="0.25">
      <c r="A3601" t="s">
        <v>351</v>
      </c>
      <c r="B3601">
        <v>1.0108545000000002</v>
      </c>
    </row>
    <row r="3602" spans="1:2" hidden="1" outlineLevel="2" x14ac:dyDescent="0.25">
      <c r="A3602" t="s">
        <v>351</v>
      </c>
      <c r="B3602">
        <v>1.1302350750000001</v>
      </c>
    </row>
    <row r="3603" spans="1:2" hidden="1" outlineLevel="2" x14ac:dyDescent="0.25">
      <c r="A3603" t="s">
        <v>351</v>
      </c>
      <c r="B3603">
        <v>2.0790158500000002</v>
      </c>
    </row>
    <row r="3604" spans="1:2" hidden="1" outlineLevel="2" x14ac:dyDescent="0.25">
      <c r="A3604" t="s">
        <v>351</v>
      </c>
      <c r="B3604">
        <v>1.7592243750000001</v>
      </c>
    </row>
    <row r="3605" spans="1:2" hidden="1" outlineLevel="2" x14ac:dyDescent="0.25">
      <c r="A3605" t="s">
        <v>351</v>
      </c>
      <c r="B3605">
        <v>1.4860200499999998</v>
      </c>
    </row>
    <row r="3606" spans="1:2" outlineLevel="1" collapsed="1" x14ac:dyDescent="0.25">
      <c r="A3606" s="3" t="s">
        <v>24143</v>
      </c>
      <c r="B3606">
        <f>SUBTOTAL(9,B3597:B3605)</f>
        <v>15.950514625000002</v>
      </c>
    </row>
    <row r="3607" spans="1:2" hidden="1" outlineLevel="2" x14ac:dyDescent="0.25">
      <c r="A3607" t="s">
        <v>5550</v>
      </c>
      <c r="B3607">
        <v>3.2728203750000002</v>
      </c>
    </row>
    <row r="3608" spans="1:2" hidden="1" outlineLevel="2" x14ac:dyDescent="0.25">
      <c r="A3608" t="s">
        <v>5550</v>
      </c>
      <c r="B3608">
        <v>1.73790395</v>
      </c>
    </row>
    <row r="3609" spans="1:2" outlineLevel="1" collapsed="1" x14ac:dyDescent="0.25">
      <c r="A3609" s="3" t="s">
        <v>24144</v>
      </c>
      <c r="B3609">
        <f>SUBTOTAL(9,B3607:B3608)</f>
        <v>5.010724325</v>
      </c>
    </row>
    <row r="3610" spans="1:2" hidden="1" outlineLevel="2" x14ac:dyDescent="0.25">
      <c r="A3610" t="s">
        <v>13811</v>
      </c>
      <c r="B3610">
        <v>-29.93941165</v>
      </c>
    </row>
    <row r="3611" spans="1:2" outlineLevel="1" collapsed="1" x14ac:dyDescent="0.25">
      <c r="A3611" s="3" t="s">
        <v>24145</v>
      </c>
      <c r="B3611">
        <f>SUBTOTAL(9,B3610:B3610)</f>
        <v>-29.93941165</v>
      </c>
    </row>
    <row r="3612" spans="1:2" hidden="1" outlineLevel="2" x14ac:dyDescent="0.25">
      <c r="A3612" t="s">
        <v>4084</v>
      </c>
      <c r="B3612">
        <v>0.76973457500000009</v>
      </c>
    </row>
    <row r="3613" spans="1:2" hidden="1" outlineLevel="2" x14ac:dyDescent="0.25">
      <c r="A3613" t="s">
        <v>4084</v>
      </c>
      <c r="B3613">
        <v>1.4053273749999999</v>
      </c>
    </row>
    <row r="3614" spans="1:2" hidden="1" outlineLevel="2" x14ac:dyDescent="0.25">
      <c r="A3614" t="s">
        <v>4084</v>
      </c>
      <c r="B3614">
        <v>3.1669633749999999</v>
      </c>
    </row>
    <row r="3615" spans="1:2" hidden="1" outlineLevel="2" x14ac:dyDescent="0.25">
      <c r="A3615" t="s">
        <v>4084</v>
      </c>
      <c r="B3615">
        <v>0.67205190000000004</v>
      </c>
    </row>
    <row r="3616" spans="1:2" hidden="1" outlineLevel="2" x14ac:dyDescent="0.25">
      <c r="A3616" t="s">
        <v>4084</v>
      </c>
      <c r="B3616">
        <v>1.8853764500000001</v>
      </c>
    </row>
    <row r="3617" spans="1:2" hidden="1" outlineLevel="2" x14ac:dyDescent="0.25">
      <c r="A3617" t="s">
        <v>4084</v>
      </c>
      <c r="B3617">
        <v>2.3105031249999999</v>
      </c>
    </row>
    <row r="3618" spans="1:2" outlineLevel="1" collapsed="1" x14ac:dyDescent="0.25">
      <c r="A3618" s="3" t="s">
        <v>24146</v>
      </c>
      <c r="B3618">
        <f>SUBTOTAL(9,B3612:B3617)</f>
        <v>10.209956799999999</v>
      </c>
    </row>
    <row r="3619" spans="1:2" hidden="1" outlineLevel="2" x14ac:dyDescent="0.25">
      <c r="A3619" t="s">
        <v>1471</v>
      </c>
      <c r="B3619">
        <v>0.50587802500000001</v>
      </c>
    </row>
    <row r="3620" spans="1:2" hidden="1" outlineLevel="2" x14ac:dyDescent="0.25">
      <c r="A3620" t="s">
        <v>1471</v>
      </c>
      <c r="B3620">
        <v>1.19657485</v>
      </c>
    </row>
    <row r="3621" spans="1:2" hidden="1" outlineLevel="2" x14ac:dyDescent="0.25">
      <c r="A3621" t="s">
        <v>1471</v>
      </c>
      <c r="B3621">
        <v>1.4424965500000002</v>
      </c>
    </row>
    <row r="3622" spans="1:2" hidden="1" outlineLevel="2" x14ac:dyDescent="0.25">
      <c r="A3622" t="s">
        <v>1471</v>
      </c>
      <c r="B3622">
        <v>1.6853729500000003</v>
      </c>
    </row>
    <row r="3623" spans="1:2" hidden="1" outlineLevel="2" x14ac:dyDescent="0.25">
      <c r="A3623" t="s">
        <v>1471</v>
      </c>
      <c r="B3623">
        <v>1.4690148250000001</v>
      </c>
    </row>
    <row r="3624" spans="1:2" hidden="1" outlineLevel="2" x14ac:dyDescent="0.25">
      <c r="A3624" t="s">
        <v>1471</v>
      </c>
      <c r="B3624">
        <v>1.827168825</v>
      </c>
    </row>
    <row r="3625" spans="1:2" hidden="1" outlineLevel="2" x14ac:dyDescent="0.25">
      <c r="A3625" t="s">
        <v>1471</v>
      </c>
      <c r="B3625">
        <v>1.6205240500000002</v>
      </c>
    </row>
    <row r="3626" spans="1:2" hidden="1" outlineLevel="2" x14ac:dyDescent="0.25">
      <c r="A3626" t="s">
        <v>1471</v>
      </c>
      <c r="B3626">
        <v>1.6758900500000002</v>
      </c>
    </row>
    <row r="3627" spans="1:2" hidden="1" outlineLevel="2" x14ac:dyDescent="0.25">
      <c r="A3627" t="s">
        <v>1471</v>
      </c>
      <c r="B3627">
        <v>0.86860787500000014</v>
      </c>
    </row>
    <row r="3628" spans="1:2" outlineLevel="1" collapsed="1" x14ac:dyDescent="0.25">
      <c r="A3628" s="3" t="s">
        <v>24147</v>
      </c>
      <c r="B3628">
        <f>SUBTOTAL(9,B3619:B3627)</f>
        <v>12.291528000000001</v>
      </c>
    </row>
    <row r="3629" spans="1:2" hidden="1" outlineLevel="2" x14ac:dyDescent="0.25">
      <c r="A3629" t="s">
        <v>13858</v>
      </c>
      <c r="B3629">
        <v>4.087147550000001</v>
      </c>
    </row>
    <row r="3630" spans="1:2" outlineLevel="1" collapsed="1" x14ac:dyDescent="0.25">
      <c r="A3630" s="3" t="s">
        <v>24148</v>
      </c>
      <c r="B3630">
        <f>SUBTOTAL(9,B3629:B3629)</f>
        <v>4.087147550000001</v>
      </c>
    </row>
    <row r="3631" spans="1:2" hidden="1" outlineLevel="2" x14ac:dyDescent="0.25">
      <c r="A3631" t="s">
        <v>9816</v>
      </c>
      <c r="B3631">
        <v>5.6281412500000005</v>
      </c>
    </row>
    <row r="3632" spans="1:2" outlineLevel="1" collapsed="1" x14ac:dyDescent="0.25">
      <c r="A3632" s="3" t="s">
        <v>24149</v>
      </c>
      <c r="B3632">
        <f>SUBTOTAL(9,B3631:B3631)</f>
        <v>5.6281412500000005</v>
      </c>
    </row>
    <row r="3633" spans="1:2" hidden="1" outlineLevel="2" x14ac:dyDescent="0.25">
      <c r="A3633" t="s">
        <v>14320</v>
      </c>
      <c r="B3633">
        <v>2.1374466000000001</v>
      </c>
    </row>
    <row r="3634" spans="1:2" outlineLevel="1" collapsed="1" x14ac:dyDescent="0.25">
      <c r="A3634" s="3" t="s">
        <v>24150</v>
      </c>
      <c r="B3634">
        <f>SUBTOTAL(9,B3633:B3633)</f>
        <v>2.1374466000000001</v>
      </c>
    </row>
    <row r="3635" spans="1:2" hidden="1" outlineLevel="2" x14ac:dyDescent="0.25">
      <c r="A3635" t="s">
        <v>11382</v>
      </c>
      <c r="B3635">
        <v>1.4011806250000001</v>
      </c>
    </row>
    <row r="3636" spans="1:2" outlineLevel="1" collapsed="1" x14ac:dyDescent="0.25">
      <c r="A3636" s="3" t="s">
        <v>24151</v>
      </c>
      <c r="B3636">
        <f>SUBTOTAL(9,B3635:B3635)</f>
        <v>1.4011806250000001</v>
      </c>
    </row>
    <row r="3637" spans="1:2" hidden="1" outlineLevel="2" x14ac:dyDescent="0.25">
      <c r="A3637" t="s">
        <v>17747</v>
      </c>
      <c r="B3637">
        <v>2.0409362250000003</v>
      </c>
    </row>
    <row r="3638" spans="1:2" hidden="1" outlineLevel="2" x14ac:dyDescent="0.25">
      <c r="A3638" t="s">
        <v>17747</v>
      </c>
      <c r="B3638">
        <v>1.016082275</v>
      </c>
    </row>
    <row r="3639" spans="1:2" outlineLevel="1" collapsed="1" x14ac:dyDescent="0.25">
      <c r="A3639" s="3" t="s">
        <v>24152</v>
      </c>
      <c r="B3639">
        <f>SUBTOTAL(9,B3637:B3638)</f>
        <v>3.0570185000000003</v>
      </c>
    </row>
    <row r="3640" spans="1:2" hidden="1" outlineLevel="2" x14ac:dyDescent="0.25">
      <c r="A3640" t="s">
        <v>20400</v>
      </c>
      <c r="B3640">
        <v>2.0124313250000005</v>
      </c>
    </row>
    <row r="3641" spans="1:2" outlineLevel="1" collapsed="1" x14ac:dyDescent="0.25">
      <c r="A3641" s="3" t="s">
        <v>24153</v>
      </c>
      <c r="B3641">
        <f>SUBTOTAL(9,B3640:B3640)</f>
        <v>2.0124313250000005</v>
      </c>
    </row>
    <row r="3642" spans="1:2" hidden="1" outlineLevel="2" x14ac:dyDescent="0.25">
      <c r="A3642" t="s">
        <v>12380</v>
      </c>
      <c r="B3642">
        <v>1.76737185</v>
      </c>
    </row>
    <row r="3643" spans="1:2" outlineLevel="1" collapsed="1" x14ac:dyDescent="0.25">
      <c r="A3643" s="3" t="s">
        <v>24154</v>
      </c>
      <c r="B3643">
        <f>SUBTOTAL(9,B3642:B3642)</f>
        <v>1.76737185</v>
      </c>
    </row>
    <row r="3644" spans="1:2" hidden="1" outlineLevel="2" x14ac:dyDescent="0.25">
      <c r="A3644" t="s">
        <v>2686</v>
      </c>
      <c r="B3644">
        <v>0.94214882500000019</v>
      </c>
    </row>
    <row r="3645" spans="1:2" outlineLevel="1" collapsed="1" x14ac:dyDescent="0.25">
      <c r="A3645" s="3" t="s">
        <v>24155</v>
      </c>
      <c r="B3645">
        <f>SUBTOTAL(9,B3644:B3644)</f>
        <v>0.94214882500000019</v>
      </c>
    </row>
    <row r="3646" spans="1:2" hidden="1" outlineLevel="2" x14ac:dyDescent="0.25">
      <c r="A3646" t="s">
        <v>6423</v>
      </c>
      <c r="B3646">
        <v>1.768071575</v>
      </c>
    </row>
    <row r="3647" spans="1:2" hidden="1" outlineLevel="2" x14ac:dyDescent="0.25">
      <c r="A3647" t="s">
        <v>6423</v>
      </c>
      <c r="B3647">
        <v>1.6512789000000001</v>
      </c>
    </row>
    <row r="3648" spans="1:2" outlineLevel="1" collapsed="1" x14ac:dyDescent="0.25">
      <c r="A3648" s="3" t="s">
        <v>24156</v>
      </c>
      <c r="B3648">
        <f>SUBTOTAL(9,B3646:B3647)</f>
        <v>3.4193504749999999</v>
      </c>
    </row>
    <row r="3649" spans="1:2" hidden="1" outlineLevel="2" x14ac:dyDescent="0.25">
      <c r="A3649" t="s">
        <v>14880</v>
      </c>
      <c r="B3649">
        <v>1.6901115249999998</v>
      </c>
    </row>
    <row r="3650" spans="1:2" outlineLevel="1" collapsed="1" x14ac:dyDescent="0.25">
      <c r="A3650" s="3" t="s">
        <v>24157</v>
      </c>
      <c r="B3650">
        <f>SUBTOTAL(9,B3649:B3649)</f>
        <v>1.6901115249999998</v>
      </c>
    </row>
    <row r="3651" spans="1:2" hidden="1" outlineLevel="2" x14ac:dyDescent="0.25">
      <c r="A3651" t="s">
        <v>2782</v>
      </c>
      <c r="B3651">
        <v>1.9847111</v>
      </c>
    </row>
    <row r="3652" spans="1:2" outlineLevel="1" collapsed="1" x14ac:dyDescent="0.25">
      <c r="A3652" s="3" t="s">
        <v>24158</v>
      </c>
      <c r="B3652">
        <f>SUBTOTAL(9,B3651:B3651)</f>
        <v>1.9847111</v>
      </c>
    </row>
    <row r="3653" spans="1:2" hidden="1" outlineLevel="2" x14ac:dyDescent="0.25">
      <c r="A3653" t="s">
        <v>4080</v>
      </c>
      <c r="B3653">
        <v>0.71645032500000005</v>
      </c>
    </row>
    <row r="3654" spans="1:2" outlineLevel="1" collapsed="1" x14ac:dyDescent="0.25">
      <c r="A3654" s="3" t="s">
        <v>24159</v>
      </c>
      <c r="B3654">
        <f>SUBTOTAL(9,B3653:B3653)</f>
        <v>0.71645032500000005</v>
      </c>
    </row>
    <row r="3655" spans="1:2" hidden="1" outlineLevel="2" x14ac:dyDescent="0.25">
      <c r="A3655" t="s">
        <v>9782</v>
      </c>
      <c r="B3655">
        <v>2.0508531750000003</v>
      </c>
    </row>
    <row r="3656" spans="1:2" outlineLevel="1" collapsed="1" x14ac:dyDescent="0.25">
      <c r="A3656" s="3" t="s">
        <v>24160</v>
      </c>
      <c r="B3656">
        <f>SUBTOTAL(9,B3655:B3655)</f>
        <v>2.0508531750000003</v>
      </c>
    </row>
    <row r="3657" spans="1:2" hidden="1" outlineLevel="2" x14ac:dyDescent="0.25">
      <c r="A3657" t="s">
        <v>198</v>
      </c>
      <c r="B3657">
        <v>0.80539452500000008</v>
      </c>
    </row>
    <row r="3658" spans="1:2" hidden="1" outlineLevel="2" x14ac:dyDescent="0.25">
      <c r="A3658" t="s">
        <v>198</v>
      </c>
      <c r="B3658">
        <v>2.7241697250000008</v>
      </c>
    </row>
    <row r="3659" spans="1:2" hidden="1" outlineLevel="2" x14ac:dyDescent="0.25">
      <c r="A3659" t="s">
        <v>198</v>
      </c>
      <c r="B3659">
        <v>1.2800968500000001</v>
      </c>
    </row>
    <row r="3660" spans="1:2" hidden="1" outlineLevel="2" x14ac:dyDescent="0.25">
      <c r="A3660" t="s">
        <v>198</v>
      </c>
      <c r="B3660">
        <v>1.1402403000000001</v>
      </c>
    </row>
    <row r="3661" spans="1:2" hidden="1" outlineLevel="2" x14ac:dyDescent="0.25">
      <c r="A3661" t="s">
        <v>198</v>
      </c>
      <c r="B3661">
        <v>0.45601532500000003</v>
      </c>
    </row>
    <row r="3662" spans="1:2" hidden="1" outlineLevel="2" x14ac:dyDescent="0.25">
      <c r="A3662" t="s">
        <v>198</v>
      </c>
      <c r="B3662">
        <v>0.47631060000000003</v>
      </c>
    </row>
    <row r="3663" spans="1:2" hidden="1" outlineLevel="2" x14ac:dyDescent="0.25">
      <c r="A3663" t="s">
        <v>198</v>
      </c>
      <c r="B3663">
        <v>0.44435910000000006</v>
      </c>
    </row>
    <row r="3664" spans="1:2" hidden="1" outlineLevel="2" x14ac:dyDescent="0.25">
      <c r="A3664" t="s">
        <v>198</v>
      </c>
      <c r="B3664">
        <v>0.43730800000000003</v>
      </c>
    </row>
    <row r="3665" spans="1:2" hidden="1" outlineLevel="2" x14ac:dyDescent="0.25">
      <c r="A3665" t="s">
        <v>198</v>
      </c>
      <c r="B3665">
        <v>1.256623375</v>
      </c>
    </row>
    <row r="3666" spans="1:2" hidden="1" outlineLevel="2" x14ac:dyDescent="0.25">
      <c r="A3666" t="s">
        <v>198</v>
      </c>
      <c r="B3666">
        <v>1.0372454499999999</v>
      </c>
    </row>
    <row r="3667" spans="1:2" hidden="1" outlineLevel="2" x14ac:dyDescent="0.25">
      <c r="A3667" t="s">
        <v>198</v>
      </c>
      <c r="B3667">
        <v>0.57995295000000002</v>
      </c>
    </row>
    <row r="3668" spans="1:2" hidden="1" outlineLevel="2" x14ac:dyDescent="0.25">
      <c r="A3668" t="s">
        <v>198</v>
      </c>
      <c r="B3668">
        <v>1.7546516250000002</v>
      </c>
    </row>
    <row r="3669" spans="1:2" hidden="1" outlineLevel="2" x14ac:dyDescent="0.25">
      <c r="A3669" t="s">
        <v>198</v>
      </c>
      <c r="B3669">
        <v>2.3119223250000003</v>
      </c>
    </row>
    <row r="3670" spans="1:2" hidden="1" outlineLevel="2" x14ac:dyDescent="0.25">
      <c r="A3670" t="s">
        <v>198</v>
      </c>
      <c r="B3670">
        <v>2.9161743749999998</v>
      </c>
    </row>
    <row r="3671" spans="1:2" hidden="1" outlineLevel="2" x14ac:dyDescent="0.25">
      <c r="A3671" t="s">
        <v>198</v>
      </c>
      <c r="B3671">
        <v>0.57743995000000004</v>
      </c>
    </row>
    <row r="3672" spans="1:2" hidden="1" outlineLevel="2" x14ac:dyDescent="0.25">
      <c r="A3672" t="s">
        <v>198</v>
      </c>
      <c r="B3672">
        <v>1.7467881250000001</v>
      </c>
    </row>
    <row r="3673" spans="1:2" hidden="1" outlineLevel="2" x14ac:dyDescent="0.25">
      <c r="A3673" t="s">
        <v>198</v>
      </c>
      <c r="B3673">
        <v>0.795036725</v>
      </c>
    </row>
    <row r="3674" spans="1:2" hidden="1" outlineLevel="2" x14ac:dyDescent="0.25">
      <c r="A3674" t="s">
        <v>198</v>
      </c>
      <c r="B3674">
        <v>0.55121830000000005</v>
      </c>
    </row>
    <row r="3675" spans="1:2" hidden="1" outlineLevel="2" x14ac:dyDescent="0.25">
      <c r="A3675" t="s">
        <v>198</v>
      </c>
      <c r="B3675">
        <v>0.48587697500000004</v>
      </c>
    </row>
    <row r="3676" spans="1:2" hidden="1" outlineLevel="2" x14ac:dyDescent="0.25">
      <c r="A3676" t="s">
        <v>198</v>
      </c>
      <c r="B3676">
        <v>0.44364405000000007</v>
      </c>
    </row>
    <row r="3677" spans="1:2" hidden="1" outlineLevel="2" x14ac:dyDescent="0.25">
      <c r="A3677" t="s">
        <v>198</v>
      </c>
      <c r="B3677">
        <v>1.0854907</v>
      </c>
    </row>
    <row r="3678" spans="1:2" hidden="1" outlineLevel="2" x14ac:dyDescent="0.25">
      <c r="A3678" t="s">
        <v>198</v>
      </c>
      <c r="B3678">
        <v>1.725472925</v>
      </c>
    </row>
    <row r="3679" spans="1:2" hidden="1" outlineLevel="2" x14ac:dyDescent="0.25">
      <c r="A3679" t="s">
        <v>198</v>
      </c>
      <c r="B3679">
        <v>0.88157407500000007</v>
      </c>
    </row>
    <row r="3680" spans="1:2" hidden="1" outlineLevel="2" x14ac:dyDescent="0.25">
      <c r="A3680" t="s">
        <v>198</v>
      </c>
      <c r="B3680">
        <v>0.48097015000000004</v>
      </c>
    </row>
    <row r="3681" spans="1:2" hidden="1" outlineLevel="2" x14ac:dyDescent="0.25">
      <c r="A3681" t="s">
        <v>198</v>
      </c>
      <c r="B3681">
        <v>1.4243956</v>
      </c>
    </row>
    <row r="3682" spans="1:2" hidden="1" outlineLevel="2" x14ac:dyDescent="0.25">
      <c r="A3682" t="s">
        <v>198</v>
      </c>
      <c r="B3682">
        <v>0.66170825</v>
      </c>
    </row>
    <row r="3683" spans="1:2" hidden="1" outlineLevel="2" x14ac:dyDescent="0.25">
      <c r="A3683" t="s">
        <v>198</v>
      </c>
      <c r="B3683">
        <v>1.2530966750000001</v>
      </c>
    </row>
    <row r="3684" spans="1:2" hidden="1" outlineLevel="2" x14ac:dyDescent="0.25">
      <c r="A3684" t="s">
        <v>198</v>
      </c>
      <c r="B3684">
        <v>0.426022075</v>
      </c>
    </row>
    <row r="3685" spans="1:2" hidden="1" outlineLevel="2" x14ac:dyDescent="0.25">
      <c r="A3685" t="s">
        <v>198</v>
      </c>
      <c r="B3685">
        <v>0.44031327500000006</v>
      </c>
    </row>
    <row r="3686" spans="1:2" hidden="1" outlineLevel="2" x14ac:dyDescent="0.25">
      <c r="A3686" t="s">
        <v>198</v>
      </c>
      <c r="B3686">
        <v>0.92066872500000008</v>
      </c>
    </row>
    <row r="3687" spans="1:2" hidden="1" outlineLevel="2" x14ac:dyDescent="0.25">
      <c r="A3687" t="s">
        <v>198</v>
      </c>
      <c r="B3687">
        <v>0.42527777499999997</v>
      </c>
    </row>
    <row r="3688" spans="1:2" hidden="1" outlineLevel="2" x14ac:dyDescent="0.25">
      <c r="A3688" t="s">
        <v>198</v>
      </c>
      <c r="B3688">
        <v>0.66904982499999999</v>
      </c>
    </row>
    <row r="3689" spans="1:2" hidden="1" outlineLevel="2" x14ac:dyDescent="0.25">
      <c r="A3689" t="s">
        <v>198</v>
      </c>
      <c r="B3689">
        <v>0.46289772500000004</v>
      </c>
    </row>
    <row r="3690" spans="1:2" hidden="1" outlineLevel="2" x14ac:dyDescent="0.25">
      <c r="A3690" t="s">
        <v>198</v>
      </c>
      <c r="B3690">
        <v>1.5926185750000004</v>
      </c>
    </row>
    <row r="3691" spans="1:2" hidden="1" outlineLevel="2" x14ac:dyDescent="0.25">
      <c r="A3691" t="s">
        <v>198</v>
      </c>
      <c r="B3691">
        <v>1.5882726</v>
      </c>
    </row>
    <row r="3692" spans="1:2" hidden="1" outlineLevel="2" x14ac:dyDescent="0.25">
      <c r="A3692" t="s">
        <v>198</v>
      </c>
      <c r="B3692">
        <v>1.2849794999999999</v>
      </c>
    </row>
    <row r="3693" spans="1:2" hidden="1" outlineLevel="2" x14ac:dyDescent="0.25">
      <c r="A3693" t="s">
        <v>198</v>
      </c>
      <c r="B3693">
        <v>0.49750345000000001</v>
      </c>
    </row>
    <row r="3694" spans="1:2" hidden="1" outlineLevel="2" x14ac:dyDescent="0.25">
      <c r="A3694" t="s">
        <v>198</v>
      </c>
      <c r="B3694">
        <v>1.39317855</v>
      </c>
    </row>
    <row r="3695" spans="1:2" hidden="1" outlineLevel="2" x14ac:dyDescent="0.25">
      <c r="A3695" t="s">
        <v>198</v>
      </c>
      <c r="B3695">
        <v>1.517466175</v>
      </c>
    </row>
    <row r="3696" spans="1:2" hidden="1" outlineLevel="2" x14ac:dyDescent="0.25">
      <c r="A3696" t="s">
        <v>198</v>
      </c>
      <c r="B3696">
        <v>0.5551578250000001</v>
      </c>
    </row>
    <row r="3697" spans="1:2" hidden="1" outlineLevel="2" x14ac:dyDescent="0.25">
      <c r="A3697" t="s">
        <v>198</v>
      </c>
      <c r="B3697">
        <v>0.77738669999999999</v>
      </c>
    </row>
    <row r="3698" spans="1:2" hidden="1" outlineLevel="2" x14ac:dyDescent="0.25">
      <c r="A3698" t="s">
        <v>198</v>
      </c>
      <c r="B3698">
        <v>0.479709575</v>
      </c>
    </row>
    <row r="3699" spans="1:2" hidden="1" outlineLevel="2" x14ac:dyDescent="0.25">
      <c r="A3699" t="s">
        <v>198</v>
      </c>
      <c r="B3699">
        <v>2.1615672750000003</v>
      </c>
    </row>
    <row r="3700" spans="1:2" hidden="1" outlineLevel="2" x14ac:dyDescent="0.25">
      <c r="A3700" t="s">
        <v>198</v>
      </c>
      <c r="B3700">
        <v>1.07262455</v>
      </c>
    </row>
    <row r="3701" spans="1:2" hidden="1" outlineLevel="2" x14ac:dyDescent="0.25">
      <c r="A3701" t="s">
        <v>198</v>
      </c>
      <c r="B3701">
        <v>0.52470107500000007</v>
      </c>
    </row>
    <row r="3702" spans="1:2" hidden="1" outlineLevel="2" x14ac:dyDescent="0.25">
      <c r="A3702" t="s">
        <v>198</v>
      </c>
      <c r="B3702">
        <v>0.43367622500000003</v>
      </c>
    </row>
    <row r="3703" spans="1:2" hidden="1" outlineLevel="2" x14ac:dyDescent="0.25">
      <c r="A3703" t="s">
        <v>198</v>
      </c>
      <c r="B3703">
        <v>0.75790165000000009</v>
      </c>
    </row>
    <row r="3704" spans="1:2" hidden="1" outlineLevel="2" x14ac:dyDescent="0.25">
      <c r="A3704" t="s">
        <v>198</v>
      </c>
      <c r="B3704">
        <v>1.6156724499999999</v>
      </c>
    </row>
    <row r="3705" spans="1:2" hidden="1" outlineLevel="2" x14ac:dyDescent="0.25">
      <c r="A3705" t="s">
        <v>198</v>
      </c>
      <c r="B3705">
        <v>0.72138092499999995</v>
      </c>
    </row>
    <row r="3706" spans="1:2" hidden="1" outlineLevel="2" x14ac:dyDescent="0.25">
      <c r="A3706" t="s">
        <v>198</v>
      </c>
      <c r="B3706">
        <v>0.70114512500000004</v>
      </c>
    </row>
    <row r="3707" spans="1:2" hidden="1" outlineLevel="2" x14ac:dyDescent="0.25">
      <c r="A3707" t="s">
        <v>198</v>
      </c>
      <c r="B3707">
        <v>1.0793798750000001</v>
      </c>
    </row>
    <row r="3708" spans="1:2" hidden="1" outlineLevel="2" x14ac:dyDescent="0.25">
      <c r="A3708" t="s">
        <v>198</v>
      </c>
      <c r="B3708">
        <v>0.56305967499999998</v>
      </c>
    </row>
    <row r="3709" spans="1:2" hidden="1" outlineLevel="2" x14ac:dyDescent="0.25">
      <c r="A3709" t="s">
        <v>198</v>
      </c>
      <c r="B3709">
        <v>1.4446280500000002</v>
      </c>
    </row>
    <row r="3710" spans="1:2" hidden="1" outlineLevel="2" x14ac:dyDescent="0.25">
      <c r="A3710" t="s">
        <v>198</v>
      </c>
      <c r="B3710">
        <v>1.32500225</v>
      </c>
    </row>
    <row r="3711" spans="1:2" hidden="1" outlineLevel="2" x14ac:dyDescent="0.25">
      <c r="A3711" t="s">
        <v>198</v>
      </c>
      <c r="B3711">
        <v>1.04024425</v>
      </c>
    </row>
    <row r="3712" spans="1:2" hidden="1" outlineLevel="2" x14ac:dyDescent="0.25">
      <c r="A3712" t="s">
        <v>198</v>
      </c>
      <c r="B3712">
        <v>0.95673865000000002</v>
      </c>
    </row>
    <row r="3713" spans="1:2" hidden="1" outlineLevel="2" x14ac:dyDescent="0.25">
      <c r="A3713" t="s">
        <v>198</v>
      </c>
      <c r="B3713">
        <v>0.75611092499999999</v>
      </c>
    </row>
    <row r="3714" spans="1:2" hidden="1" outlineLevel="2" x14ac:dyDescent="0.25">
      <c r="A3714" t="s">
        <v>198</v>
      </c>
      <c r="B3714">
        <v>0.87889617499999995</v>
      </c>
    </row>
    <row r="3715" spans="1:2" hidden="1" outlineLevel="2" x14ac:dyDescent="0.25">
      <c r="A3715" t="s">
        <v>198</v>
      </c>
      <c r="B3715">
        <v>0.52995579999999998</v>
      </c>
    </row>
    <row r="3716" spans="1:2" hidden="1" outlineLevel="2" x14ac:dyDescent="0.25">
      <c r="A3716" t="s">
        <v>198</v>
      </c>
      <c r="B3716">
        <v>0.50205152500000005</v>
      </c>
    </row>
    <row r="3717" spans="1:2" hidden="1" outlineLevel="2" x14ac:dyDescent="0.25">
      <c r="A3717" t="s">
        <v>198</v>
      </c>
      <c r="B3717">
        <v>0.66708562500000002</v>
      </c>
    </row>
    <row r="3718" spans="1:2" hidden="1" outlineLevel="2" x14ac:dyDescent="0.25">
      <c r="A3718" t="s">
        <v>198</v>
      </c>
      <c r="B3718">
        <v>0.69993735000000001</v>
      </c>
    </row>
    <row r="3719" spans="1:2" hidden="1" outlineLevel="2" x14ac:dyDescent="0.25">
      <c r="A3719" t="s">
        <v>198</v>
      </c>
      <c r="B3719">
        <v>1.5923791499999997</v>
      </c>
    </row>
    <row r="3720" spans="1:2" hidden="1" outlineLevel="2" x14ac:dyDescent="0.25">
      <c r="A3720" t="s">
        <v>198</v>
      </c>
      <c r="B3720">
        <v>0.45959937500000003</v>
      </c>
    </row>
    <row r="3721" spans="1:2" hidden="1" outlineLevel="2" x14ac:dyDescent="0.25">
      <c r="A3721" t="s">
        <v>198</v>
      </c>
      <c r="B3721">
        <v>0.44595860000000004</v>
      </c>
    </row>
    <row r="3722" spans="1:2" hidden="1" outlineLevel="2" x14ac:dyDescent="0.25">
      <c r="A3722" t="s">
        <v>198</v>
      </c>
      <c r="B3722">
        <v>0.99683429999999995</v>
      </c>
    </row>
    <row r="3723" spans="1:2" hidden="1" outlineLevel="2" x14ac:dyDescent="0.25">
      <c r="A3723" t="s">
        <v>198</v>
      </c>
      <c r="B3723">
        <v>1.1663164250000002</v>
      </c>
    </row>
    <row r="3724" spans="1:2" hidden="1" outlineLevel="2" x14ac:dyDescent="0.25">
      <c r="A3724" t="s">
        <v>198</v>
      </c>
      <c r="B3724">
        <v>0.51685162500000004</v>
      </c>
    </row>
    <row r="3725" spans="1:2" hidden="1" outlineLevel="2" x14ac:dyDescent="0.25">
      <c r="A3725" t="s">
        <v>198</v>
      </c>
      <c r="B3725">
        <v>2.11401555</v>
      </c>
    </row>
    <row r="3726" spans="1:2" hidden="1" outlineLevel="2" x14ac:dyDescent="0.25">
      <c r="A3726" t="s">
        <v>198</v>
      </c>
      <c r="B3726">
        <v>0.45861367500000005</v>
      </c>
    </row>
    <row r="3727" spans="1:2" outlineLevel="1" collapsed="1" x14ac:dyDescent="0.25">
      <c r="A3727" s="3" t="s">
        <v>24161</v>
      </c>
      <c r="B3727">
        <f>SUBTOTAL(9,B3657:B3726)</f>
        <v>68.946007500000022</v>
      </c>
    </row>
    <row r="3728" spans="1:2" hidden="1" outlineLevel="2" x14ac:dyDescent="0.25">
      <c r="A3728" t="s">
        <v>1507</v>
      </c>
      <c r="B3728">
        <v>1.4522346250000002</v>
      </c>
    </row>
    <row r="3729" spans="1:2" outlineLevel="1" collapsed="1" x14ac:dyDescent="0.25">
      <c r="A3729" s="3" t="s">
        <v>24162</v>
      </c>
      <c r="B3729">
        <f>SUBTOTAL(9,B3728:B3728)</f>
        <v>1.4522346250000002</v>
      </c>
    </row>
    <row r="3730" spans="1:2" hidden="1" outlineLevel="2" x14ac:dyDescent="0.25">
      <c r="A3730" t="s">
        <v>5504</v>
      </c>
      <c r="B3730">
        <v>1.533175575</v>
      </c>
    </row>
    <row r="3731" spans="1:2" hidden="1" outlineLevel="2" x14ac:dyDescent="0.25">
      <c r="A3731" t="s">
        <v>5504</v>
      </c>
      <c r="B3731">
        <v>0.85358152500000006</v>
      </c>
    </row>
    <row r="3732" spans="1:2" hidden="1" outlineLevel="2" x14ac:dyDescent="0.25">
      <c r="A3732" t="s">
        <v>5504</v>
      </c>
      <c r="B3732">
        <v>1.8743710249999999</v>
      </c>
    </row>
    <row r="3733" spans="1:2" outlineLevel="1" collapsed="1" x14ac:dyDescent="0.25">
      <c r="A3733" s="3" t="s">
        <v>24163</v>
      </c>
      <c r="B3733">
        <f>SUBTOTAL(9,B3730:B3732)</f>
        <v>4.2611281249999999</v>
      </c>
    </row>
    <row r="3734" spans="1:2" hidden="1" outlineLevel="2" x14ac:dyDescent="0.25">
      <c r="A3734" t="s">
        <v>16436</v>
      </c>
      <c r="B3734">
        <v>2.6927767</v>
      </c>
    </row>
    <row r="3735" spans="1:2" outlineLevel="1" collapsed="1" x14ac:dyDescent="0.25">
      <c r="A3735" s="3" t="s">
        <v>24164</v>
      </c>
      <c r="B3735">
        <f>SUBTOTAL(9,B3734:B3734)</f>
        <v>2.6927767</v>
      </c>
    </row>
    <row r="3736" spans="1:2" hidden="1" outlineLevel="2" x14ac:dyDescent="0.25">
      <c r="A3736" t="s">
        <v>18765</v>
      </c>
      <c r="B3736">
        <v>1.25652045</v>
      </c>
    </row>
    <row r="3737" spans="1:2" outlineLevel="1" collapsed="1" x14ac:dyDescent="0.25">
      <c r="A3737" s="3" t="s">
        <v>24165</v>
      </c>
      <c r="B3737">
        <f>SUBTOTAL(9,B3736:B3736)</f>
        <v>1.25652045</v>
      </c>
    </row>
    <row r="3738" spans="1:2" hidden="1" outlineLevel="2" x14ac:dyDescent="0.25">
      <c r="A3738" t="s">
        <v>3853</v>
      </c>
      <c r="B3738">
        <v>1.9031965999999998</v>
      </c>
    </row>
    <row r="3739" spans="1:2" hidden="1" outlineLevel="2" x14ac:dyDescent="0.25">
      <c r="A3739" t="s">
        <v>3853</v>
      </c>
      <c r="B3739">
        <v>3.1015077500000006</v>
      </c>
    </row>
    <row r="3740" spans="1:2" hidden="1" outlineLevel="2" x14ac:dyDescent="0.25">
      <c r="A3740" t="s">
        <v>3853</v>
      </c>
      <c r="B3740">
        <v>1.7587569250000001</v>
      </c>
    </row>
    <row r="3741" spans="1:2" outlineLevel="1" collapsed="1" x14ac:dyDescent="0.25">
      <c r="A3741" s="3" t="s">
        <v>24166</v>
      </c>
      <c r="B3741">
        <f>SUBTOTAL(9,B3738:B3740)</f>
        <v>6.7634612750000009</v>
      </c>
    </row>
    <row r="3742" spans="1:2" hidden="1" outlineLevel="2" x14ac:dyDescent="0.25">
      <c r="A3742" t="s">
        <v>3166</v>
      </c>
      <c r="B3742">
        <v>1.0903352000000002</v>
      </c>
    </row>
    <row r="3743" spans="1:2" hidden="1" outlineLevel="2" x14ac:dyDescent="0.25">
      <c r="A3743" t="s">
        <v>3166</v>
      </c>
      <c r="B3743">
        <v>1.632147</v>
      </c>
    </row>
    <row r="3744" spans="1:2" hidden="1" outlineLevel="2" x14ac:dyDescent="0.25">
      <c r="A3744" t="s">
        <v>3166</v>
      </c>
      <c r="B3744">
        <v>0.59708732499999995</v>
      </c>
    </row>
    <row r="3745" spans="1:2" hidden="1" outlineLevel="2" x14ac:dyDescent="0.25">
      <c r="A3745" t="s">
        <v>3166</v>
      </c>
      <c r="B3745">
        <v>0.94791630000000016</v>
      </c>
    </row>
    <row r="3746" spans="1:2" hidden="1" outlineLevel="2" x14ac:dyDescent="0.25">
      <c r="A3746" t="s">
        <v>3166</v>
      </c>
      <c r="B3746">
        <v>1.5463799750000002</v>
      </c>
    </row>
    <row r="3747" spans="1:2" hidden="1" outlineLevel="2" x14ac:dyDescent="0.25">
      <c r="A3747" t="s">
        <v>3166</v>
      </c>
      <c r="B3747">
        <v>0.98236767500000011</v>
      </c>
    </row>
    <row r="3748" spans="1:2" hidden="1" outlineLevel="2" x14ac:dyDescent="0.25">
      <c r="A3748" t="s">
        <v>3166</v>
      </c>
      <c r="B3748">
        <v>0.72013755000000002</v>
      </c>
    </row>
    <row r="3749" spans="1:2" hidden="1" outlineLevel="2" x14ac:dyDescent="0.25">
      <c r="A3749" t="s">
        <v>3166</v>
      </c>
      <c r="B3749">
        <v>1.6583476750000001</v>
      </c>
    </row>
    <row r="3750" spans="1:2" hidden="1" outlineLevel="2" x14ac:dyDescent="0.25">
      <c r="A3750" t="s">
        <v>3166</v>
      </c>
      <c r="B3750">
        <v>1.3524070249999998</v>
      </c>
    </row>
    <row r="3751" spans="1:2" hidden="1" outlineLevel="2" x14ac:dyDescent="0.25">
      <c r="A3751" t="s">
        <v>3166</v>
      </c>
      <c r="B3751">
        <v>0.59533207499999996</v>
      </c>
    </row>
    <row r="3752" spans="1:2" hidden="1" outlineLevel="2" x14ac:dyDescent="0.25">
      <c r="A3752" t="s">
        <v>3166</v>
      </c>
      <c r="B3752">
        <v>0.72129655000000004</v>
      </c>
    </row>
    <row r="3753" spans="1:2" hidden="1" outlineLevel="2" x14ac:dyDescent="0.25">
      <c r="A3753" t="s">
        <v>3166</v>
      </c>
      <c r="B3753">
        <v>1.0049420250000001</v>
      </c>
    </row>
    <row r="3754" spans="1:2" hidden="1" outlineLevel="2" x14ac:dyDescent="0.25">
      <c r="A3754" t="s">
        <v>3166</v>
      </c>
      <c r="B3754">
        <v>0.59784087499999994</v>
      </c>
    </row>
    <row r="3755" spans="1:2" hidden="1" outlineLevel="2" x14ac:dyDescent="0.25">
      <c r="A3755" t="s">
        <v>3166</v>
      </c>
      <c r="B3755">
        <v>0.68343757500000013</v>
      </c>
    </row>
    <row r="3756" spans="1:2" hidden="1" outlineLevel="2" x14ac:dyDescent="0.25">
      <c r="A3756" t="s">
        <v>3166</v>
      </c>
      <c r="B3756">
        <v>0.89654787499999999</v>
      </c>
    </row>
    <row r="3757" spans="1:2" hidden="1" outlineLevel="2" x14ac:dyDescent="0.25">
      <c r="A3757" t="s">
        <v>3166</v>
      </c>
      <c r="B3757">
        <v>1.7438605500000002</v>
      </c>
    </row>
    <row r="3758" spans="1:2" hidden="1" outlineLevel="2" x14ac:dyDescent="0.25">
      <c r="A3758" t="s">
        <v>3166</v>
      </c>
      <c r="B3758">
        <v>1.0492550500000002</v>
      </c>
    </row>
    <row r="3759" spans="1:2" outlineLevel="1" collapsed="1" x14ac:dyDescent="0.25">
      <c r="A3759" s="3" t="s">
        <v>24167</v>
      </c>
      <c r="B3759">
        <f>SUBTOTAL(9,B3742:B3758)</f>
        <v>17.819638299999998</v>
      </c>
    </row>
    <row r="3760" spans="1:2" hidden="1" outlineLevel="2" x14ac:dyDescent="0.25">
      <c r="A3760" t="s">
        <v>10538</v>
      </c>
      <c r="B3760">
        <v>2.2523374</v>
      </c>
    </row>
    <row r="3761" spans="1:2" outlineLevel="1" collapsed="1" x14ac:dyDescent="0.25">
      <c r="A3761" s="3" t="s">
        <v>24168</v>
      </c>
      <c r="B3761">
        <f>SUBTOTAL(9,B3760:B3760)</f>
        <v>2.2523374</v>
      </c>
    </row>
    <row r="3762" spans="1:2" hidden="1" outlineLevel="2" x14ac:dyDescent="0.25">
      <c r="A3762" t="s">
        <v>1784</v>
      </c>
      <c r="B3762">
        <v>1.2155384499999999</v>
      </c>
    </row>
    <row r="3763" spans="1:2" hidden="1" outlineLevel="2" x14ac:dyDescent="0.25">
      <c r="A3763" t="s">
        <v>1784</v>
      </c>
      <c r="B3763">
        <v>0.78329567500000008</v>
      </c>
    </row>
    <row r="3764" spans="1:2" outlineLevel="1" collapsed="1" x14ac:dyDescent="0.25">
      <c r="A3764" s="3" t="s">
        <v>24169</v>
      </c>
      <c r="B3764">
        <f>SUBTOTAL(9,B3762:B3763)</f>
        <v>1.9988341250000001</v>
      </c>
    </row>
    <row r="3765" spans="1:2" hidden="1" outlineLevel="2" x14ac:dyDescent="0.25">
      <c r="A3765" t="s">
        <v>12405</v>
      </c>
      <c r="B3765">
        <v>5.5059726250000001</v>
      </c>
    </row>
    <row r="3766" spans="1:2" outlineLevel="1" collapsed="1" x14ac:dyDescent="0.25">
      <c r="A3766" s="3" t="s">
        <v>24170</v>
      </c>
      <c r="B3766">
        <f>SUBTOTAL(9,B3765:B3765)</f>
        <v>5.5059726250000001</v>
      </c>
    </row>
    <row r="3767" spans="1:2" hidden="1" outlineLevel="2" x14ac:dyDescent="0.25">
      <c r="A3767" t="s">
        <v>15101</v>
      </c>
      <c r="B3767">
        <v>-15.289704424999998</v>
      </c>
    </row>
    <row r="3768" spans="1:2" outlineLevel="1" collapsed="1" x14ac:dyDescent="0.25">
      <c r="A3768" s="3" t="s">
        <v>24171</v>
      </c>
      <c r="B3768">
        <f>SUBTOTAL(9,B3767:B3767)</f>
        <v>-15.289704424999998</v>
      </c>
    </row>
    <row r="3769" spans="1:2" hidden="1" outlineLevel="2" x14ac:dyDescent="0.25">
      <c r="A3769" t="s">
        <v>5629</v>
      </c>
      <c r="B3769">
        <v>0.76574077500000015</v>
      </c>
    </row>
    <row r="3770" spans="1:2" outlineLevel="1" collapsed="1" x14ac:dyDescent="0.25">
      <c r="A3770" s="3" t="s">
        <v>24172</v>
      </c>
      <c r="B3770">
        <f>SUBTOTAL(9,B3769:B3769)</f>
        <v>0.76574077500000015</v>
      </c>
    </row>
    <row r="3771" spans="1:2" hidden="1" outlineLevel="2" x14ac:dyDescent="0.25">
      <c r="A3771" t="s">
        <v>11066</v>
      </c>
      <c r="B3771">
        <v>2.8231452750000008</v>
      </c>
    </row>
    <row r="3772" spans="1:2" outlineLevel="1" collapsed="1" x14ac:dyDescent="0.25">
      <c r="A3772" s="3" t="s">
        <v>24173</v>
      </c>
      <c r="B3772">
        <f>SUBTOTAL(9,B3771:B3771)</f>
        <v>2.8231452750000008</v>
      </c>
    </row>
    <row r="3773" spans="1:2" hidden="1" outlineLevel="2" x14ac:dyDescent="0.25">
      <c r="A3773" t="s">
        <v>1557</v>
      </c>
      <c r="B3773">
        <v>6.4123175250000006</v>
      </c>
    </row>
    <row r="3774" spans="1:2" outlineLevel="1" collapsed="1" x14ac:dyDescent="0.25">
      <c r="A3774" s="3" t="s">
        <v>24174</v>
      </c>
      <c r="B3774">
        <f>SUBTOTAL(9,B3773:B3773)</f>
        <v>6.4123175250000006</v>
      </c>
    </row>
    <row r="3775" spans="1:2" hidden="1" outlineLevel="2" x14ac:dyDescent="0.25">
      <c r="A3775" t="s">
        <v>14072</v>
      </c>
      <c r="B3775">
        <v>2.7963174500000005</v>
      </c>
    </row>
    <row r="3776" spans="1:2" outlineLevel="1" collapsed="1" x14ac:dyDescent="0.25">
      <c r="A3776" s="3" t="s">
        <v>24175</v>
      </c>
      <c r="B3776">
        <f>SUBTOTAL(9,B3775:B3775)</f>
        <v>2.7963174500000005</v>
      </c>
    </row>
    <row r="3777" spans="1:2" hidden="1" outlineLevel="2" x14ac:dyDescent="0.25">
      <c r="A3777" t="s">
        <v>18723</v>
      </c>
      <c r="B3777">
        <v>1.655334225</v>
      </c>
    </row>
    <row r="3778" spans="1:2" outlineLevel="1" collapsed="1" x14ac:dyDescent="0.25">
      <c r="A3778" s="3" t="s">
        <v>24176</v>
      </c>
      <c r="B3778">
        <f>SUBTOTAL(9,B3777:B3777)</f>
        <v>1.655334225</v>
      </c>
    </row>
    <row r="3779" spans="1:2" hidden="1" outlineLevel="2" x14ac:dyDescent="0.25">
      <c r="A3779" t="s">
        <v>5980</v>
      </c>
      <c r="B3779">
        <v>1.1495912500000001</v>
      </c>
    </row>
    <row r="3780" spans="1:2" outlineLevel="1" collapsed="1" x14ac:dyDescent="0.25">
      <c r="A3780" s="3" t="s">
        <v>24177</v>
      </c>
      <c r="B3780">
        <f>SUBTOTAL(9,B3779:B3779)</f>
        <v>1.1495912500000001</v>
      </c>
    </row>
    <row r="3781" spans="1:2" hidden="1" outlineLevel="2" x14ac:dyDescent="0.25">
      <c r="A3781" t="s">
        <v>258</v>
      </c>
      <c r="B3781">
        <v>1.2939144999999999</v>
      </c>
    </row>
    <row r="3782" spans="1:2" hidden="1" outlineLevel="2" x14ac:dyDescent="0.25">
      <c r="A3782" t="s">
        <v>258</v>
      </c>
      <c r="B3782">
        <v>1.5168833000000004</v>
      </c>
    </row>
    <row r="3783" spans="1:2" hidden="1" outlineLevel="2" x14ac:dyDescent="0.25">
      <c r="A3783" t="s">
        <v>258</v>
      </c>
      <c r="B3783">
        <v>2.5013560750000003</v>
      </c>
    </row>
    <row r="3784" spans="1:2" outlineLevel="1" collapsed="1" x14ac:dyDescent="0.25">
      <c r="A3784" s="3" t="s">
        <v>24178</v>
      </c>
      <c r="B3784">
        <f>SUBTOTAL(9,B3781:B3783)</f>
        <v>5.3121538750000008</v>
      </c>
    </row>
    <row r="3785" spans="1:2" hidden="1" outlineLevel="2" x14ac:dyDescent="0.25">
      <c r="A3785" t="s">
        <v>7761</v>
      </c>
      <c r="B3785">
        <v>1.6812257750000001</v>
      </c>
    </row>
    <row r="3786" spans="1:2" hidden="1" outlineLevel="2" x14ac:dyDescent="0.25">
      <c r="A3786" t="s">
        <v>7761</v>
      </c>
      <c r="B3786">
        <v>1.3270019249999998</v>
      </c>
    </row>
    <row r="3787" spans="1:2" outlineLevel="1" collapsed="1" x14ac:dyDescent="0.25">
      <c r="A3787" s="3" t="s">
        <v>24179</v>
      </c>
      <c r="B3787">
        <f>SUBTOTAL(9,B3785:B3786)</f>
        <v>3.0082276999999999</v>
      </c>
    </row>
    <row r="3788" spans="1:2" hidden="1" outlineLevel="2" x14ac:dyDescent="0.25">
      <c r="A3788" t="s">
        <v>4664</v>
      </c>
      <c r="B3788">
        <v>0.84183252500000005</v>
      </c>
    </row>
    <row r="3789" spans="1:2" outlineLevel="1" collapsed="1" x14ac:dyDescent="0.25">
      <c r="A3789" s="3" t="s">
        <v>24180</v>
      </c>
      <c r="B3789">
        <f>SUBTOTAL(9,B3788:B3788)</f>
        <v>0.84183252500000005</v>
      </c>
    </row>
    <row r="3790" spans="1:2" hidden="1" outlineLevel="2" x14ac:dyDescent="0.25">
      <c r="A3790" t="s">
        <v>2426</v>
      </c>
      <c r="B3790">
        <v>0.81760517500000018</v>
      </c>
    </row>
    <row r="3791" spans="1:2" hidden="1" outlineLevel="2" x14ac:dyDescent="0.25">
      <c r="A3791" t="s">
        <v>2426</v>
      </c>
      <c r="B3791">
        <v>1.1986730249999999</v>
      </c>
    </row>
    <row r="3792" spans="1:2" hidden="1" outlineLevel="2" x14ac:dyDescent="0.25">
      <c r="A3792" t="s">
        <v>2426</v>
      </c>
      <c r="B3792">
        <v>1.7059211000000003</v>
      </c>
    </row>
    <row r="3793" spans="1:2" hidden="1" outlineLevel="2" x14ac:dyDescent="0.25">
      <c r="A3793" t="s">
        <v>2426</v>
      </c>
      <c r="B3793">
        <v>1.5265193250000002</v>
      </c>
    </row>
    <row r="3794" spans="1:2" outlineLevel="1" collapsed="1" x14ac:dyDescent="0.25">
      <c r="A3794" s="3" t="s">
        <v>24181</v>
      </c>
      <c r="B3794">
        <f>SUBTOTAL(9,B3790:B3793)</f>
        <v>5.2487186250000004</v>
      </c>
    </row>
    <row r="3795" spans="1:2" hidden="1" outlineLevel="2" x14ac:dyDescent="0.25">
      <c r="A3795" t="s">
        <v>15139</v>
      </c>
      <c r="B3795">
        <v>2.2302485249999999</v>
      </c>
    </row>
    <row r="3796" spans="1:2" outlineLevel="1" collapsed="1" x14ac:dyDescent="0.25">
      <c r="A3796" s="3" t="s">
        <v>24182</v>
      </c>
      <c r="B3796">
        <f>SUBTOTAL(9,B3795:B3795)</f>
        <v>2.2302485249999999</v>
      </c>
    </row>
    <row r="3797" spans="1:2" hidden="1" outlineLevel="2" x14ac:dyDescent="0.25">
      <c r="A3797" t="s">
        <v>20446</v>
      </c>
      <c r="B3797">
        <v>2.35853585</v>
      </c>
    </row>
    <row r="3798" spans="1:2" outlineLevel="1" collapsed="1" x14ac:dyDescent="0.25">
      <c r="A3798" s="3" t="s">
        <v>24183</v>
      </c>
      <c r="B3798">
        <f>SUBTOTAL(9,B3797:B3797)</f>
        <v>2.35853585</v>
      </c>
    </row>
    <row r="3799" spans="1:2" hidden="1" outlineLevel="2" x14ac:dyDescent="0.25">
      <c r="A3799" t="s">
        <v>5117</v>
      </c>
      <c r="B3799">
        <v>1.64831795</v>
      </c>
    </row>
    <row r="3800" spans="1:2" hidden="1" outlineLevel="2" x14ac:dyDescent="0.25">
      <c r="A3800" t="s">
        <v>5117</v>
      </c>
      <c r="B3800">
        <v>1.8975708250000003</v>
      </c>
    </row>
    <row r="3801" spans="1:2" hidden="1" outlineLevel="2" x14ac:dyDescent="0.25">
      <c r="A3801" t="s">
        <v>5117</v>
      </c>
      <c r="B3801">
        <v>1.3180816499999999</v>
      </c>
    </row>
    <row r="3802" spans="1:2" outlineLevel="1" collapsed="1" x14ac:dyDescent="0.25">
      <c r="A3802" s="3" t="s">
        <v>24184</v>
      </c>
      <c r="B3802">
        <f>SUBTOTAL(9,B3799:B3801)</f>
        <v>4.8639704249999998</v>
      </c>
    </row>
    <row r="3803" spans="1:2" hidden="1" outlineLevel="2" x14ac:dyDescent="0.25">
      <c r="A3803" t="s">
        <v>15454</v>
      </c>
      <c r="B3803">
        <v>1.1603650500000002</v>
      </c>
    </row>
    <row r="3804" spans="1:2" outlineLevel="1" collapsed="1" x14ac:dyDescent="0.25">
      <c r="A3804" s="3" t="s">
        <v>24185</v>
      </c>
      <c r="B3804">
        <f>SUBTOTAL(9,B3803:B3803)</f>
        <v>1.1603650500000002</v>
      </c>
    </row>
    <row r="3805" spans="1:2" hidden="1" outlineLevel="2" x14ac:dyDescent="0.25">
      <c r="A3805" t="s">
        <v>4404</v>
      </c>
      <c r="B3805">
        <v>-77.754045550000001</v>
      </c>
    </row>
    <row r="3806" spans="1:2" outlineLevel="1" collapsed="1" x14ac:dyDescent="0.25">
      <c r="A3806" s="3" t="s">
        <v>24186</v>
      </c>
      <c r="B3806">
        <f>SUBTOTAL(9,B3805:B3805)</f>
        <v>-77.754045550000001</v>
      </c>
    </row>
    <row r="3807" spans="1:2" hidden="1" outlineLevel="2" x14ac:dyDescent="0.25">
      <c r="A3807" t="s">
        <v>7340</v>
      </c>
      <c r="B3807">
        <v>2.0727114250000001</v>
      </c>
    </row>
    <row r="3808" spans="1:2" outlineLevel="1" collapsed="1" x14ac:dyDescent="0.25">
      <c r="A3808" s="3" t="s">
        <v>24187</v>
      </c>
      <c r="B3808">
        <f>SUBTOTAL(9,B3807:B3807)</f>
        <v>2.0727114250000001</v>
      </c>
    </row>
    <row r="3809" spans="1:2" hidden="1" outlineLevel="2" x14ac:dyDescent="0.25">
      <c r="A3809" t="s">
        <v>13275</v>
      </c>
      <c r="B3809">
        <v>1.6447918250000002</v>
      </c>
    </row>
    <row r="3810" spans="1:2" outlineLevel="1" collapsed="1" x14ac:dyDescent="0.25">
      <c r="A3810" s="3" t="s">
        <v>24188</v>
      </c>
      <c r="B3810">
        <f>SUBTOTAL(9,B3809:B3809)</f>
        <v>1.6447918250000002</v>
      </c>
    </row>
    <row r="3811" spans="1:2" hidden="1" outlineLevel="2" x14ac:dyDescent="0.25">
      <c r="A3811" t="s">
        <v>18234</v>
      </c>
      <c r="B3811">
        <v>1.0077221750000001</v>
      </c>
    </row>
    <row r="3812" spans="1:2" outlineLevel="1" collapsed="1" x14ac:dyDescent="0.25">
      <c r="A3812" s="3" t="s">
        <v>24189</v>
      </c>
      <c r="B3812">
        <f>SUBTOTAL(9,B3811:B3811)</f>
        <v>1.0077221750000001</v>
      </c>
    </row>
    <row r="3813" spans="1:2" hidden="1" outlineLevel="2" x14ac:dyDescent="0.25">
      <c r="A3813" t="s">
        <v>4875</v>
      </c>
      <c r="B3813">
        <v>3.8247783000000002</v>
      </c>
    </row>
    <row r="3814" spans="1:2" outlineLevel="1" collapsed="1" x14ac:dyDescent="0.25">
      <c r="A3814" s="3" t="s">
        <v>24190</v>
      </c>
      <c r="B3814">
        <f>SUBTOTAL(9,B3813:B3813)</f>
        <v>3.8247783000000002</v>
      </c>
    </row>
    <row r="3815" spans="1:2" hidden="1" outlineLevel="2" x14ac:dyDescent="0.25">
      <c r="A3815" t="s">
        <v>8813</v>
      </c>
      <c r="B3815">
        <v>2.9202399000000008</v>
      </c>
    </row>
    <row r="3816" spans="1:2" hidden="1" outlineLevel="2" x14ac:dyDescent="0.25">
      <c r="A3816" t="s">
        <v>8813</v>
      </c>
      <c r="B3816">
        <v>2.0072390500000004</v>
      </c>
    </row>
    <row r="3817" spans="1:2" outlineLevel="1" collapsed="1" x14ac:dyDescent="0.25">
      <c r="A3817" s="3" t="s">
        <v>24191</v>
      </c>
      <c r="B3817">
        <f>SUBTOTAL(9,B3815:B3816)</f>
        <v>4.9274789500000011</v>
      </c>
    </row>
    <row r="3818" spans="1:2" hidden="1" outlineLevel="2" x14ac:dyDescent="0.25">
      <c r="A3818" t="s">
        <v>2508</v>
      </c>
      <c r="B3818">
        <v>2.5096070750000004</v>
      </c>
    </row>
    <row r="3819" spans="1:2" hidden="1" outlineLevel="2" x14ac:dyDescent="0.25">
      <c r="A3819" t="s">
        <v>2508</v>
      </c>
      <c r="B3819">
        <v>3.869080275</v>
      </c>
    </row>
    <row r="3820" spans="1:2" hidden="1" outlineLevel="2" x14ac:dyDescent="0.25">
      <c r="A3820" t="s">
        <v>2508</v>
      </c>
      <c r="B3820">
        <v>1.966194075</v>
      </c>
    </row>
    <row r="3821" spans="1:2" hidden="1" outlineLevel="2" x14ac:dyDescent="0.25">
      <c r="A3821" t="s">
        <v>2508</v>
      </c>
      <c r="B3821">
        <v>2.4230596250000001</v>
      </c>
    </row>
    <row r="3822" spans="1:2" hidden="1" outlineLevel="2" x14ac:dyDescent="0.25">
      <c r="A3822" t="s">
        <v>2508</v>
      </c>
      <c r="B3822">
        <v>4.0890728750000003</v>
      </c>
    </row>
    <row r="3823" spans="1:2" outlineLevel="1" collapsed="1" x14ac:dyDescent="0.25">
      <c r="A3823" s="3" t="s">
        <v>24192</v>
      </c>
      <c r="B3823">
        <f>SUBTOTAL(9,B3818:B3822)</f>
        <v>14.857013925</v>
      </c>
    </row>
    <row r="3824" spans="1:2" hidden="1" outlineLevel="2" x14ac:dyDescent="0.25">
      <c r="A3824" t="s">
        <v>89</v>
      </c>
      <c r="B3824">
        <v>0.65281927500000003</v>
      </c>
    </row>
    <row r="3825" spans="1:2" hidden="1" outlineLevel="2" x14ac:dyDescent="0.25">
      <c r="A3825" t="s">
        <v>89</v>
      </c>
      <c r="B3825">
        <v>0.96908325000000017</v>
      </c>
    </row>
    <row r="3826" spans="1:2" hidden="1" outlineLevel="2" x14ac:dyDescent="0.25">
      <c r="A3826" t="s">
        <v>89</v>
      </c>
      <c r="B3826">
        <v>1.4944206500000004</v>
      </c>
    </row>
    <row r="3827" spans="1:2" outlineLevel="1" collapsed="1" x14ac:dyDescent="0.25">
      <c r="A3827" s="3" t="s">
        <v>24193</v>
      </c>
      <c r="B3827">
        <f>SUBTOTAL(9,B3824:B3826)</f>
        <v>3.1163231750000007</v>
      </c>
    </row>
    <row r="3828" spans="1:2" hidden="1" outlineLevel="2" x14ac:dyDescent="0.25">
      <c r="A3828" t="s">
        <v>7644</v>
      </c>
      <c r="B3828">
        <v>1.9536062000000001</v>
      </c>
    </row>
    <row r="3829" spans="1:2" outlineLevel="1" collapsed="1" x14ac:dyDescent="0.25">
      <c r="A3829" s="3" t="s">
        <v>24194</v>
      </c>
      <c r="B3829">
        <f>SUBTOTAL(9,B3828:B3828)</f>
        <v>1.9536062000000001</v>
      </c>
    </row>
    <row r="3830" spans="1:2" hidden="1" outlineLevel="2" x14ac:dyDescent="0.25">
      <c r="A3830" t="s">
        <v>15806</v>
      </c>
      <c r="B3830">
        <v>0.41317355</v>
      </c>
    </row>
    <row r="3831" spans="1:2" outlineLevel="1" collapsed="1" x14ac:dyDescent="0.25">
      <c r="A3831" s="3" t="s">
        <v>24195</v>
      </c>
      <c r="B3831">
        <f>SUBTOTAL(9,B3830:B3830)</f>
        <v>0.41317355</v>
      </c>
    </row>
    <row r="3832" spans="1:2" hidden="1" outlineLevel="2" x14ac:dyDescent="0.25">
      <c r="A3832" t="s">
        <v>4500</v>
      </c>
      <c r="B3832">
        <v>2.210428775</v>
      </c>
    </row>
    <row r="3833" spans="1:2" outlineLevel="1" collapsed="1" x14ac:dyDescent="0.25">
      <c r="A3833" s="3" t="s">
        <v>24196</v>
      </c>
      <c r="B3833">
        <f>SUBTOTAL(9,B3832:B3832)</f>
        <v>2.210428775</v>
      </c>
    </row>
    <row r="3834" spans="1:2" hidden="1" outlineLevel="2" x14ac:dyDescent="0.25">
      <c r="A3834" t="s">
        <v>3634</v>
      </c>
      <c r="B3834">
        <v>4.2625617499999997</v>
      </c>
    </row>
    <row r="3835" spans="1:2" hidden="1" outlineLevel="2" x14ac:dyDescent="0.25">
      <c r="A3835" t="s">
        <v>3634</v>
      </c>
      <c r="B3835">
        <v>3.1123910500000003</v>
      </c>
    </row>
    <row r="3836" spans="1:2" hidden="1" outlineLevel="2" x14ac:dyDescent="0.25">
      <c r="A3836" t="s">
        <v>3634</v>
      </c>
      <c r="B3836">
        <v>0.87550190000000006</v>
      </c>
    </row>
    <row r="3837" spans="1:2" hidden="1" outlineLevel="2" x14ac:dyDescent="0.25">
      <c r="A3837" t="s">
        <v>3634</v>
      </c>
      <c r="B3837">
        <v>4.6824753999999995</v>
      </c>
    </row>
    <row r="3838" spans="1:2" hidden="1" outlineLevel="2" x14ac:dyDescent="0.25">
      <c r="A3838" t="s">
        <v>3634</v>
      </c>
      <c r="B3838">
        <v>3.2338050000000003</v>
      </c>
    </row>
    <row r="3839" spans="1:2" hidden="1" outlineLevel="2" x14ac:dyDescent="0.25">
      <c r="A3839" t="s">
        <v>3634</v>
      </c>
      <c r="B3839">
        <v>2.1951065999999999</v>
      </c>
    </row>
    <row r="3840" spans="1:2" outlineLevel="1" collapsed="1" x14ac:dyDescent="0.25">
      <c r="A3840" s="3" t="s">
        <v>24197</v>
      </c>
      <c r="B3840">
        <f>SUBTOTAL(9,B3834:B3839)</f>
        <v>18.361841699999999</v>
      </c>
    </row>
    <row r="3841" spans="1:2" hidden="1" outlineLevel="2" x14ac:dyDescent="0.25">
      <c r="A3841" t="s">
        <v>918</v>
      </c>
      <c r="B3841">
        <v>2.1702186750000001</v>
      </c>
    </row>
    <row r="3842" spans="1:2" hidden="1" outlineLevel="2" x14ac:dyDescent="0.25">
      <c r="A3842" t="s">
        <v>918</v>
      </c>
      <c r="B3842">
        <v>14.956715825</v>
      </c>
    </row>
    <row r="3843" spans="1:2" hidden="1" outlineLevel="2" x14ac:dyDescent="0.25">
      <c r="A3843" t="s">
        <v>918</v>
      </c>
      <c r="B3843">
        <v>8.57057395</v>
      </c>
    </row>
    <row r="3844" spans="1:2" hidden="1" outlineLevel="2" x14ac:dyDescent="0.25">
      <c r="A3844" t="s">
        <v>918</v>
      </c>
      <c r="B3844">
        <v>7.395027325</v>
      </c>
    </row>
    <row r="3845" spans="1:2" hidden="1" outlineLevel="2" x14ac:dyDescent="0.25">
      <c r="A3845" t="s">
        <v>918</v>
      </c>
      <c r="B3845">
        <v>1.2405080000000002</v>
      </c>
    </row>
    <row r="3846" spans="1:2" hidden="1" outlineLevel="2" x14ac:dyDescent="0.25">
      <c r="A3846" t="s">
        <v>918</v>
      </c>
      <c r="B3846">
        <v>5.5844095999999999</v>
      </c>
    </row>
    <row r="3847" spans="1:2" hidden="1" outlineLevel="2" x14ac:dyDescent="0.25">
      <c r="A3847" t="s">
        <v>918</v>
      </c>
      <c r="B3847">
        <v>4.08621385</v>
      </c>
    </row>
    <row r="3848" spans="1:2" outlineLevel="1" collapsed="1" x14ac:dyDescent="0.25">
      <c r="A3848" s="3" t="s">
        <v>24198</v>
      </c>
      <c r="B3848">
        <f>SUBTOTAL(9,B3841:B3847)</f>
        <v>44.003667225000001</v>
      </c>
    </row>
    <row r="3849" spans="1:2" hidden="1" outlineLevel="2" x14ac:dyDescent="0.25">
      <c r="A3849" t="s">
        <v>1994</v>
      </c>
      <c r="B3849">
        <v>1.0970800250000001</v>
      </c>
    </row>
    <row r="3850" spans="1:2" outlineLevel="1" collapsed="1" x14ac:dyDescent="0.25">
      <c r="A3850" s="3" t="s">
        <v>24199</v>
      </c>
      <c r="B3850">
        <f>SUBTOTAL(9,B3849:B3849)</f>
        <v>1.0970800250000001</v>
      </c>
    </row>
    <row r="3851" spans="1:2" hidden="1" outlineLevel="2" x14ac:dyDescent="0.25">
      <c r="A3851" t="s">
        <v>6468</v>
      </c>
      <c r="B3851">
        <v>-25.349179500000002</v>
      </c>
    </row>
    <row r="3852" spans="1:2" outlineLevel="1" collapsed="1" x14ac:dyDescent="0.25">
      <c r="A3852" s="3" t="s">
        <v>24200</v>
      </c>
      <c r="B3852">
        <f>SUBTOTAL(9,B3851:B3851)</f>
        <v>-25.349179500000002</v>
      </c>
    </row>
    <row r="3853" spans="1:2" hidden="1" outlineLevel="2" x14ac:dyDescent="0.25">
      <c r="A3853" t="s">
        <v>3289</v>
      </c>
      <c r="B3853">
        <v>2.3700419750000004</v>
      </c>
    </row>
    <row r="3854" spans="1:2" outlineLevel="1" collapsed="1" x14ac:dyDescent="0.25">
      <c r="A3854" s="3" t="s">
        <v>24201</v>
      </c>
      <c r="B3854">
        <f>SUBTOTAL(9,B3853:B3853)</f>
        <v>2.3700419750000004</v>
      </c>
    </row>
    <row r="3855" spans="1:2" hidden="1" outlineLevel="2" x14ac:dyDescent="0.25">
      <c r="A3855" t="s">
        <v>158</v>
      </c>
      <c r="B3855">
        <v>2.9958001750000003</v>
      </c>
    </row>
    <row r="3856" spans="1:2" hidden="1" outlineLevel="2" x14ac:dyDescent="0.25">
      <c r="A3856" t="s">
        <v>158</v>
      </c>
      <c r="B3856">
        <v>3.2560505750000002</v>
      </c>
    </row>
    <row r="3857" spans="1:2" outlineLevel="1" collapsed="1" x14ac:dyDescent="0.25">
      <c r="A3857" s="3" t="s">
        <v>24202</v>
      </c>
      <c r="B3857">
        <f>SUBTOTAL(9,B3855:B3856)</f>
        <v>6.2518507500000009</v>
      </c>
    </row>
    <row r="3858" spans="1:2" hidden="1" outlineLevel="2" x14ac:dyDescent="0.25">
      <c r="A3858" t="s">
        <v>5658</v>
      </c>
      <c r="B3858">
        <v>3.8061286750000005</v>
      </c>
    </row>
    <row r="3859" spans="1:2" hidden="1" outlineLevel="2" x14ac:dyDescent="0.25">
      <c r="A3859" t="s">
        <v>5658</v>
      </c>
      <c r="B3859">
        <v>1.9674514750000003</v>
      </c>
    </row>
    <row r="3860" spans="1:2" hidden="1" outlineLevel="2" x14ac:dyDescent="0.25">
      <c r="A3860" t="s">
        <v>5658</v>
      </c>
      <c r="B3860">
        <v>1.5587489000000003</v>
      </c>
    </row>
    <row r="3861" spans="1:2" hidden="1" outlineLevel="2" x14ac:dyDescent="0.25">
      <c r="A3861" t="s">
        <v>5658</v>
      </c>
      <c r="B3861">
        <v>2.9935540000000005</v>
      </c>
    </row>
    <row r="3862" spans="1:2" hidden="1" outlineLevel="2" x14ac:dyDescent="0.25">
      <c r="A3862" t="s">
        <v>5658</v>
      </c>
      <c r="B3862">
        <v>1.7362592750000003</v>
      </c>
    </row>
    <row r="3863" spans="1:2" outlineLevel="1" collapsed="1" x14ac:dyDescent="0.25">
      <c r="A3863" s="3" t="s">
        <v>24203</v>
      </c>
      <c r="B3863">
        <f>SUBTOTAL(9,B3858:B3862)</f>
        <v>12.062142325000002</v>
      </c>
    </row>
    <row r="3864" spans="1:2" hidden="1" outlineLevel="2" x14ac:dyDescent="0.25">
      <c r="A3864" t="s">
        <v>6206</v>
      </c>
      <c r="B3864">
        <v>1.9943038250000003</v>
      </c>
    </row>
    <row r="3865" spans="1:2" hidden="1" outlineLevel="2" x14ac:dyDescent="0.25">
      <c r="A3865" t="s">
        <v>6206</v>
      </c>
      <c r="B3865">
        <v>1.6988604</v>
      </c>
    </row>
    <row r="3866" spans="1:2" outlineLevel="1" collapsed="1" x14ac:dyDescent="0.25">
      <c r="A3866" s="3" t="s">
        <v>24204</v>
      </c>
      <c r="B3866">
        <f>SUBTOTAL(9,B3864:B3865)</f>
        <v>3.6931642250000003</v>
      </c>
    </row>
    <row r="3867" spans="1:2" hidden="1" outlineLevel="2" x14ac:dyDescent="0.25">
      <c r="A3867" t="s">
        <v>4049</v>
      </c>
      <c r="B3867">
        <v>-84.938128900000009</v>
      </c>
    </row>
    <row r="3868" spans="1:2" outlineLevel="1" collapsed="1" x14ac:dyDescent="0.25">
      <c r="A3868" s="3" t="s">
        <v>24205</v>
      </c>
      <c r="B3868">
        <f>SUBTOTAL(9,B3867:B3867)</f>
        <v>-84.938128900000009</v>
      </c>
    </row>
    <row r="3869" spans="1:2" hidden="1" outlineLevel="2" x14ac:dyDescent="0.25">
      <c r="A3869" t="s">
        <v>20523</v>
      </c>
      <c r="B3869">
        <v>6.3450225500000013</v>
      </c>
    </row>
    <row r="3870" spans="1:2" outlineLevel="1" collapsed="1" x14ac:dyDescent="0.25">
      <c r="A3870" s="3" t="s">
        <v>24206</v>
      </c>
      <c r="B3870">
        <f>SUBTOTAL(9,B3869:B3869)</f>
        <v>6.3450225500000013</v>
      </c>
    </row>
    <row r="3871" spans="1:2" hidden="1" outlineLevel="2" x14ac:dyDescent="0.25">
      <c r="A3871" t="s">
        <v>3530</v>
      </c>
      <c r="B3871">
        <v>4.92484155</v>
      </c>
    </row>
    <row r="3872" spans="1:2" hidden="1" outlineLevel="2" x14ac:dyDescent="0.25">
      <c r="A3872" t="s">
        <v>3530</v>
      </c>
      <c r="B3872">
        <v>3.0267650250000004</v>
      </c>
    </row>
    <row r="3873" spans="1:2" outlineLevel="1" collapsed="1" x14ac:dyDescent="0.25">
      <c r="A3873" s="3" t="s">
        <v>24207</v>
      </c>
      <c r="B3873">
        <f>SUBTOTAL(9,B3871:B3872)</f>
        <v>7.9516065750000005</v>
      </c>
    </row>
    <row r="3874" spans="1:2" hidden="1" outlineLevel="2" x14ac:dyDescent="0.25">
      <c r="A3874" t="s">
        <v>7973</v>
      </c>
      <c r="B3874">
        <v>3.1566430750000007</v>
      </c>
    </row>
    <row r="3875" spans="1:2" hidden="1" outlineLevel="2" x14ac:dyDescent="0.25">
      <c r="A3875" t="s">
        <v>7973</v>
      </c>
      <c r="B3875">
        <v>2.2562239000000002</v>
      </c>
    </row>
    <row r="3876" spans="1:2" outlineLevel="1" collapsed="1" x14ac:dyDescent="0.25">
      <c r="A3876" s="3" t="s">
        <v>24208</v>
      </c>
      <c r="B3876">
        <f>SUBTOTAL(9,B3874:B3875)</f>
        <v>5.4128669750000009</v>
      </c>
    </row>
    <row r="3877" spans="1:2" hidden="1" outlineLevel="2" x14ac:dyDescent="0.25">
      <c r="A3877" t="s">
        <v>6763</v>
      </c>
      <c r="B3877">
        <v>1.2318009750000001</v>
      </c>
    </row>
    <row r="3878" spans="1:2" outlineLevel="1" collapsed="1" x14ac:dyDescent="0.25">
      <c r="A3878" s="3" t="s">
        <v>24209</v>
      </c>
      <c r="B3878">
        <f>SUBTOTAL(9,B3877:B3877)</f>
        <v>1.2318009750000001</v>
      </c>
    </row>
    <row r="3879" spans="1:2" hidden="1" outlineLevel="2" x14ac:dyDescent="0.25">
      <c r="A3879" t="s">
        <v>15285</v>
      </c>
      <c r="B3879">
        <v>1.9106046000000003</v>
      </c>
    </row>
    <row r="3880" spans="1:2" outlineLevel="1" collapsed="1" x14ac:dyDescent="0.25">
      <c r="A3880" s="3" t="s">
        <v>24210</v>
      </c>
      <c r="B3880">
        <f>SUBTOTAL(9,B3879:B3879)</f>
        <v>1.9106046000000003</v>
      </c>
    </row>
    <row r="3881" spans="1:2" hidden="1" outlineLevel="2" x14ac:dyDescent="0.25">
      <c r="A3881" t="s">
        <v>336</v>
      </c>
      <c r="B3881">
        <v>0.66494480000000011</v>
      </c>
    </row>
    <row r="3882" spans="1:2" outlineLevel="1" collapsed="1" x14ac:dyDescent="0.25">
      <c r="A3882" s="3" t="s">
        <v>24211</v>
      </c>
      <c r="B3882">
        <f>SUBTOTAL(9,B3881:B3881)</f>
        <v>0.66494480000000011</v>
      </c>
    </row>
    <row r="3883" spans="1:2" hidden="1" outlineLevel="2" x14ac:dyDescent="0.25">
      <c r="A3883" t="s">
        <v>15398</v>
      </c>
      <c r="B3883">
        <v>1.2059922249999999</v>
      </c>
    </row>
    <row r="3884" spans="1:2" outlineLevel="1" collapsed="1" x14ac:dyDescent="0.25">
      <c r="A3884" s="3" t="s">
        <v>24212</v>
      </c>
      <c r="B3884">
        <f>SUBTOTAL(9,B3883:B3883)</f>
        <v>1.2059922249999999</v>
      </c>
    </row>
    <row r="3885" spans="1:2" hidden="1" outlineLevel="2" x14ac:dyDescent="0.25">
      <c r="A3885" t="s">
        <v>484</v>
      </c>
      <c r="B3885">
        <v>3.3158838500000005</v>
      </c>
    </row>
    <row r="3886" spans="1:2" hidden="1" outlineLevel="2" x14ac:dyDescent="0.25">
      <c r="A3886" t="s">
        <v>484</v>
      </c>
      <c r="B3886">
        <v>1.8020466500000003</v>
      </c>
    </row>
    <row r="3887" spans="1:2" hidden="1" outlineLevel="2" x14ac:dyDescent="0.25">
      <c r="A3887" t="s">
        <v>484</v>
      </c>
      <c r="B3887">
        <v>1.4045265749999998</v>
      </c>
    </row>
    <row r="3888" spans="1:2" hidden="1" outlineLevel="2" x14ac:dyDescent="0.25">
      <c r="A3888" t="s">
        <v>484</v>
      </c>
      <c r="B3888">
        <v>2.8146253500000005</v>
      </c>
    </row>
    <row r="3889" spans="1:2" hidden="1" outlineLevel="2" x14ac:dyDescent="0.25">
      <c r="A3889" t="s">
        <v>484</v>
      </c>
      <c r="B3889">
        <v>1.5823882</v>
      </c>
    </row>
    <row r="3890" spans="1:2" hidden="1" outlineLevel="2" x14ac:dyDescent="0.25">
      <c r="A3890" t="s">
        <v>484</v>
      </c>
      <c r="B3890">
        <v>1.6386187250000004</v>
      </c>
    </row>
    <row r="3891" spans="1:2" hidden="1" outlineLevel="2" x14ac:dyDescent="0.25">
      <c r="A3891" t="s">
        <v>484</v>
      </c>
      <c r="B3891">
        <v>3.0650109500000005</v>
      </c>
    </row>
    <row r="3892" spans="1:2" hidden="1" outlineLevel="2" x14ac:dyDescent="0.25">
      <c r="A3892" t="s">
        <v>484</v>
      </c>
      <c r="B3892">
        <v>1.5965106500000004</v>
      </c>
    </row>
    <row r="3893" spans="1:2" outlineLevel="1" collapsed="1" x14ac:dyDescent="0.25">
      <c r="A3893" s="3" t="s">
        <v>24213</v>
      </c>
      <c r="B3893">
        <f>SUBTOTAL(9,B3885:B3892)</f>
        <v>17.21961095</v>
      </c>
    </row>
    <row r="3894" spans="1:2" hidden="1" outlineLevel="2" x14ac:dyDescent="0.25">
      <c r="A3894" t="s">
        <v>11945</v>
      </c>
      <c r="B3894">
        <v>0.64230209999999999</v>
      </c>
    </row>
    <row r="3895" spans="1:2" outlineLevel="1" collapsed="1" x14ac:dyDescent="0.25">
      <c r="A3895" s="3" t="s">
        <v>24214</v>
      </c>
      <c r="B3895">
        <f>SUBTOTAL(9,B3894:B3894)</f>
        <v>0.64230209999999999</v>
      </c>
    </row>
    <row r="3896" spans="1:2" hidden="1" outlineLevel="2" x14ac:dyDescent="0.25">
      <c r="A3896" t="s">
        <v>6109</v>
      </c>
      <c r="B3896">
        <v>1.5654282750000001</v>
      </c>
    </row>
    <row r="3897" spans="1:2" hidden="1" outlineLevel="2" x14ac:dyDescent="0.25">
      <c r="A3897" t="s">
        <v>6109</v>
      </c>
      <c r="B3897">
        <v>8.6785241499999994</v>
      </c>
    </row>
    <row r="3898" spans="1:2" outlineLevel="1" collapsed="1" x14ac:dyDescent="0.25">
      <c r="A3898" s="3" t="s">
        <v>24215</v>
      </c>
      <c r="B3898">
        <f>SUBTOTAL(9,B3896:B3897)</f>
        <v>10.243952425</v>
      </c>
    </row>
    <row r="3899" spans="1:2" hidden="1" outlineLevel="2" x14ac:dyDescent="0.25">
      <c r="A3899" t="s">
        <v>2070</v>
      </c>
      <c r="B3899">
        <v>1.5278532749999998</v>
      </c>
    </row>
    <row r="3900" spans="1:2" hidden="1" outlineLevel="2" x14ac:dyDescent="0.25">
      <c r="A3900" t="s">
        <v>2070</v>
      </c>
      <c r="B3900">
        <v>1.1184773000000001</v>
      </c>
    </row>
    <row r="3901" spans="1:2" outlineLevel="1" collapsed="1" x14ac:dyDescent="0.25">
      <c r="A3901" s="3" t="s">
        <v>24216</v>
      </c>
      <c r="B3901">
        <f>SUBTOTAL(9,B3899:B3900)</f>
        <v>2.6463305749999999</v>
      </c>
    </row>
    <row r="3902" spans="1:2" hidden="1" outlineLevel="2" x14ac:dyDescent="0.25">
      <c r="A3902" t="s">
        <v>4668</v>
      </c>
      <c r="B3902">
        <v>0.93761650000000007</v>
      </c>
    </row>
    <row r="3903" spans="1:2" outlineLevel="1" collapsed="1" x14ac:dyDescent="0.25">
      <c r="A3903" s="3" t="s">
        <v>24217</v>
      </c>
      <c r="B3903">
        <f>SUBTOTAL(9,B3902:B3902)</f>
        <v>0.93761650000000007</v>
      </c>
    </row>
    <row r="3904" spans="1:2" hidden="1" outlineLevel="2" x14ac:dyDescent="0.25">
      <c r="A3904" t="s">
        <v>7996</v>
      </c>
      <c r="B3904">
        <v>1.4307797750000002</v>
      </c>
    </row>
    <row r="3905" spans="1:2" hidden="1" outlineLevel="2" x14ac:dyDescent="0.25">
      <c r="A3905" t="s">
        <v>7996</v>
      </c>
      <c r="B3905">
        <v>1.87325505</v>
      </c>
    </row>
    <row r="3906" spans="1:2" hidden="1" outlineLevel="2" x14ac:dyDescent="0.25">
      <c r="A3906" t="s">
        <v>7996</v>
      </c>
      <c r="B3906">
        <v>1.6116795750000004</v>
      </c>
    </row>
    <row r="3907" spans="1:2" outlineLevel="1" collapsed="1" x14ac:dyDescent="0.25">
      <c r="A3907" s="3" t="s">
        <v>24218</v>
      </c>
      <c r="B3907">
        <f>SUBTOTAL(9,B3904:B3906)</f>
        <v>4.9157144000000006</v>
      </c>
    </row>
    <row r="3908" spans="1:2" hidden="1" outlineLevel="2" x14ac:dyDescent="0.25">
      <c r="A3908" t="s">
        <v>10458</v>
      </c>
      <c r="B3908">
        <v>1.8329643500000004</v>
      </c>
    </row>
    <row r="3909" spans="1:2" outlineLevel="1" collapsed="1" x14ac:dyDescent="0.25">
      <c r="A3909" s="3" t="s">
        <v>24219</v>
      </c>
      <c r="B3909">
        <f>SUBTOTAL(9,B3908:B3908)</f>
        <v>1.8329643500000004</v>
      </c>
    </row>
    <row r="3910" spans="1:2" hidden="1" outlineLevel="2" x14ac:dyDescent="0.25">
      <c r="A3910" t="s">
        <v>5867</v>
      </c>
      <c r="B3910">
        <v>0.92715512499999997</v>
      </c>
    </row>
    <row r="3911" spans="1:2" outlineLevel="1" collapsed="1" x14ac:dyDescent="0.25">
      <c r="A3911" s="3" t="s">
        <v>24220</v>
      </c>
      <c r="B3911">
        <f>SUBTOTAL(9,B3910:B3910)</f>
        <v>0.92715512499999997</v>
      </c>
    </row>
    <row r="3912" spans="1:2" hidden="1" outlineLevel="2" x14ac:dyDescent="0.25">
      <c r="A3912" t="s">
        <v>9916</v>
      </c>
      <c r="B3912">
        <v>2.3031062000000002</v>
      </c>
    </row>
    <row r="3913" spans="1:2" outlineLevel="1" collapsed="1" x14ac:dyDescent="0.25">
      <c r="A3913" s="3" t="s">
        <v>24221</v>
      </c>
      <c r="B3913">
        <f>SUBTOTAL(9,B3912:B3912)</f>
        <v>2.3031062000000002</v>
      </c>
    </row>
    <row r="3914" spans="1:2" hidden="1" outlineLevel="2" x14ac:dyDescent="0.25">
      <c r="A3914" t="s">
        <v>15528</v>
      </c>
      <c r="B3914">
        <v>2.2594614000000002</v>
      </c>
    </row>
    <row r="3915" spans="1:2" outlineLevel="1" collapsed="1" x14ac:dyDescent="0.25">
      <c r="A3915" s="3" t="s">
        <v>24222</v>
      </c>
      <c r="B3915">
        <f>SUBTOTAL(9,B3914:B3914)</f>
        <v>2.2594614000000002</v>
      </c>
    </row>
    <row r="3916" spans="1:2" hidden="1" outlineLevel="2" x14ac:dyDescent="0.25">
      <c r="A3916" t="s">
        <v>281</v>
      </c>
      <c r="B3916">
        <v>0.49874800000000002</v>
      </c>
    </row>
    <row r="3917" spans="1:2" hidden="1" outlineLevel="2" x14ac:dyDescent="0.25">
      <c r="A3917" t="s">
        <v>281</v>
      </c>
      <c r="B3917">
        <v>0.98161152500000004</v>
      </c>
    </row>
    <row r="3918" spans="1:2" outlineLevel="1" collapsed="1" x14ac:dyDescent="0.25">
      <c r="A3918" s="3" t="s">
        <v>24223</v>
      </c>
      <c r="B3918">
        <f>SUBTOTAL(9,B3916:B3917)</f>
        <v>1.4803595250000001</v>
      </c>
    </row>
    <row r="3919" spans="1:2" hidden="1" outlineLevel="2" x14ac:dyDescent="0.25">
      <c r="A3919" t="s">
        <v>5690</v>
      </c>
      <c r="B3919">
        <v>1.672348425</v>
      </c>
    </row>
    <row r="3920" spans="1:2" hidden="1" outlineLevel="2" x14ac:dyDescent="0.25">
      <c r="A3920" t="s">
        <v>5690</v>
      </c>
      <c r="B3920">
        <v>2.8245759250000004</v>
      </c>
    </row>
    <row r="3921" spans="1:2" hidden="1" outlineLevel="2" x14ac:dyDescent="0.25">
      <c r="A3921" t="s">
        <v>5690</v>
      </c>
      <c r="B3921">
        <v>1.754742625</v>
      </c>
    </row>
    <row r="3922" spans="1:2" hidden="1" outlineLevel="2" x14ac:dyDescent="0.25">
      <c r="A3922" t="s">
        <v>5690</v>
      </c>
      <c r="B3922">
        <v>3.1079017250000005</v>
      </c>
    </row>
    <row r="3923" spans="1:2" outlineLevel="1" collapsed="1" x14ac:dyDescent="0.25">
      <c r="A3923" s="3" t="s">
        <v>24224</v>
      </c>
      <c r="B3923">
        <f>SUBTOTAL(9,B3919:B3922)</f>
        <v>9.3595687000000005</v>
      </c>
    </row>
    <row r="3924" spans="1:2" hidden="1" outlineLevel="2" x14ac:dyDescent="0.25">
      <c r="A3924" t="s">
        <v>1353</v>
      </c>
      <c r="B3924">
        <v>2.2740678750000001</v>
      </c>
    </row>
    <row r="3925" spans="1:2" hidden="1" outlineLevel="2" x14ac:dyDescent="0.25">
      <c r="A3925" t="s">
        <v>1353</v>
      </c>
      <c r="B3925">
        <v>1.23723385</v>
      </c>
    </row>
    <row r="3926" spans="1:2" outlineLevel="1" collapsed="1" x14ac:dyDescent="0.25">
      <c r="A3926" s="3" t="s">
        <v>24225</v>
      </c>
      <c r="B3926">
        <f>SUBTOTAL(9,B3924:B3925)</f>
        <v>3.511301725</v>
      </c>
    </row>
    <row r="3927" spans="1:2" hidden="1" outlineLevel="2" x14ac:dyDescent="0.25">
      <c r="A3927" t="s">
        <v>5324</v>
      </c>
      <c r="B3927">
        <v>6.0537772000000007</v>
      </c>
    </row>
    <row r="3928" spans="1:2" hidden="1" outlineLevel="2" x14ac:dyDescent="0.25">
      <c r="A3928" t="s">
        <v>5324</v>
      </c>
      <c r="B3928">
        <v>3.4334067500000005</v>
      </c>
    </row>
    <row r="3929" spans="1:2" hidden="1" outlineLevel="2" x14ac:dyDescent="0.25">
      <c r="A3929" t="s">
        <v>5324</v>
      </c>
      <c r="B3929">
        <v>2.0495448999999999</v>
      </c>
    </row>
    <row r="3930" spans="1:2" hidden="1" outlineLevel="2" x14ac:dyDescent="0.25">
      <c r="A3930" t="s">
        <v>5324</v>
      </c>
      <c r="B3930">
        <v>1.6718974000000002</v>
      </c>
    </row>
    <row r="3931" spans="1:2" outlineLevel="1" collapsed="1" x14ac:dyDescent="0.25">
      <c r="A3931" s="3" t="s">
        <v>24226</v>
      </c>
      <c r="B3931">
        <f>SUBTOTAL(9,B3927:B3930)</f>
        <v>13.208626250000004</v>
      </c>
    </row>
    <row r="3932" spans="1:2" hidden="1" outlineLevel="2" x14ac:dyDescent="0.25">
      <c r="A3932" t="s">
        <v>19507</v>
      </c>
      <c r="B3932">
        <v>1.3934906000000002</v>
      </c>
    </row>
    <row r="3933" spans="1:2" outlineLevel="1" collapsed="1" x14ac:dyDescent="0.25">
      <c r="A3933" s="3" t="s">
        <v>24227</v>
      </c>
      <c r="B3933">
        <f>SUBTOTAL(9,B3932:B3932)</f>
        <v>1.3934906000000002</v>
      </c>
    </row>
    <row r="3934" spans="1:2" hidden="1" outlineLevel="2" x14ac:dyDescent="0.25">
      <c r="A3934" t="s">
        <v>8309</v>
      </c>
      <c r="B3934">
        <v>2.221083975</v>
      </c>
    </row>
    <row r="3935" spans="1:2" hidden="1" outlineLevel="2" x14ac:dyDescent="0.25">
      <c r="A3935" t="s">
        <v>8309</v>
      </c>
      <c r="B3935">
        <v>5.1270945500000007</v>
      </c>
    </row>
    <row r="3936" spans="1:2" hidden="1" outlineLevel="2" x14ac:dyDescent="0.25">
      <c r="A3936" t="s">
        <v>8309</v>
      </c>
      <c r="B3936">
        <v>1.9475566500000001</v>
      </c>
    </row>
    <row r="3937" spans="1:2" hidden="1" outlineLevel="2" x14ac:dyDescent="0.25">
      <c r="A3937" t="s">
        <v>8309</v>
      </c>
      <c r="B3937">
        <v>3.56286025</v>
      </c>
    </row>
    <row r="3938" spans="1:2" hidden="1" outlineLevel="2" x14ac:dyDescent="0.25">
      <c r="A3938" t="s">
        <v>8309</v>
      </c>
      <c r="B3938">
        <v>0.85235824999999998</v>
      </c>
    </row>
    <row r="3939" spans="1:2" outlineLevel="1" collapsed="1" x14ac:dyDescent="0.25">
      <c r="A3939" s="3" t="s">
        <v>24228</v>
      </c>
      <c r="B3939">
        <f>SUBTOTAL(9,B3934:B3938)</f>
        <v>13.710953675000001</v>
      </c>
    </row>
    <row r="3940" spans="1:2" hidden="1" outlineLevel="2" x14ac:dyDescent="0.25">
      <c r="A3940" t="s">
        <v>7498</v>
      </c>
      <c r="B3940">
        <v>3.4786795499999998</v>
      </c>
    </row>
    <row r="3941" spans="1:2" outlineLevel="1" collapsed="1" x14ac:dyDescent="0.25">
      <c r="A3941" s="3" t="s">
        <v>24229</v>
      </c>
      <c r="B3941">
        <f>SUBTOTAL(9,B3940:B3940)</f>
        <v>3.4786795499999998</v>
      </c>
    </row>
    <row r="3942" spans="1:2" hidden="1" outlineLevel="2" x14ac:dyDescent="0.25">
      <c r="A3942" t="s">
        <v>1637</v>
      </c>
      <c r="B3942">
        <v>0.58060952500000007</v>
      </c>
    </row>
    <row r="3943" spans="1:2" outlineLevel="1" collapsed="1" x14ac:dyDescent="0.25">
      <c r="A3943" s="3" t="s">
        <v>24230</v>
      </c>
      <c r="B3943">
        <f>SUBTOTAL(9,B3942:B3942)</f>
        <v>0.58060952500000007</v>
      </c>
    </row>
    <row r="3944" spans="1:2" hidden="1" outlineLevel="2" x14ac:dyDescent="0.25">
      <c r="A3944" t="s">
        <v>2522</v>
      </c>
      <c r="B3944">
        <v>3.1380025750000002</v>
      </c>
    </row>
    <row r="3945" spans="1:2" hidden="1" outlineLevel="2" x14ac:dyDescent="0.25">
      <c r="A3945" t="s">
        <v>2522</v>
      </c>
      <c r="B3945">
        <v>1.7617393000000001</v>
      </c>
    </row>
    <row r="3946" spans="1:2" outlineLevel="1" collapsed="1" x14ac:dyDescent="0.25">
      <c r="A3946" s="3" t="s">
        <v>24231</v>
      </c>
      <c r="B3946">
        <f>SUBTOTAL(9,B3944:B3945)</f>
        <v>4.8997418750000001</v>
      </c>
    </row>
    <row r="3947" spans="1:2" hidden="1" outlineLevel="2" x14ac:dyDescent="0.25">
      <c r="A3947" t="s">
        <v>18330</v>
      </c>
      <c r="B3947">
        <v>0.9991127500000001</v>
      </c>
    </row>
    <row r="3948" spans="1:2" outlineLevel="1" collapsed="1" x14ac:dyDescent="0.25">
      <c r="A3948" s="3" t="s">
        <v>24232</v>
      </c>
      <c r="B3948">
        <f>SUBTOTAL(9,B3947:B3947)</f>
        <v>0.9991127500000001</v>
      </c>
    </row>
    <row r="3949" spans="1:2" hidden="1" outlineLevel="2" x14ac:dyDescent="0.25">
      <c r="A3949" t="s">
        <v>15799</v>
      </c>
      <c r="B3949">
        <v>-82.687602325000015</v>
      </c>
    </row>
    <row r="3950" spans="1:2" outlineLevel="1" collapsed="1" x14ac:dyDescent="0.25">
      <c r="A3950" s="3" t="s">
        <v>24233</v>
      </c>
      <c r="B3950">
        <f>SUBTOTAL(9,B3949:B3949)</f>
        <v>-82.687602325000015</v>
      </c>
    </row>
    <row r="3951" spans="1:2" hidden="1" outlineLevel="2" x14ac:dyDescent="0.25">
      <c r="A3951" t="s">
        <v>18475</v>
      </c>
      <c r="B3951">
        <v>0.56050487500000001</v>
      </c>
    </row>
    <row r="3952" spans="1:2" outlineLevel="1" collapsed="1" x14ac:dyDescent="0.25">
      <c r="A3952" s="3" t="s">
        <v>24234</v>
      </c>
      <c r="B3952">
        <f>SUBTOTAL(9,B3951:B3951)</f>
        <v>0.56050487500000001</v>
      </c>
    </row>
    <row r="3953" spans="1:2" hidden="1" outlineLevel="2" x14ac:dyDescent="0.25">
      <c r="A3953" t="s">
        <v>20678</v>
      </c>
      <c r="B3953">
        <v>-42.289570900000008</v>
      </c>
    </row>
    <row r="3954" spans="1:2" outlineLevel="1" collapsed="1" x14ac:dyDescent="0.25">
      <c r="A3954" s="3" t="s">
        <v>24235</v>
      </c>
      <c r="B3954">
        <f>SUBTOTAL(9,B3953:B3953)</f>
        <v>-42.289570900000008</v>
      </c>
    </row>
    <row r="3955" spans="1:2" hidden="1" outlineLevel="2" x14ac:dyDescent="0.25">
      <c r="A3955" t="s">
        <v>7704</v>
      </c>
      <c r="B3955">
        <v>2.1203096500000003</v>
      </c>
    </row>
    <row r="3956" spans="1:2" outlineLevel="1" collapsed="1" x14ac:dyDescent="0.25">
      <c r="A3956" s="3" t="s">
        <v>24236</v>
      </c>
      <c r="B3956">
        <f>SUBTOTAL(9,B3955:B3955)</f>
        <v>2.1203096500000003</v>
      </c>
    </row>
    <row r="3957" spans="1:2" hidden="1" outlineLevel="2" x14ac:dyDescent="0.25">
      <c r="A3957" t="s">
        <v>8065</v>
      </c>
      <c r="B3957">
        <v>1.7332085750000004</v>
      </c>
    </row>
    <row r="3958" spans="1:2" outlineLevel="1" collapsed="1" x14ac:dyDescent="0.25">
      <c r="A3958" s="3" t="s">
        <v>24237</v>
      </c>
      <c r="B3958">
        <f>SUBTOTAL(9,B3957:B3957)</f>
        <v>1.7332085750000004</v>
      </c>
    </row>
    <row r="3959" spans="1:2" hidden="1" outlineLevel="2" x14ac:dyDescent="0.25">
      <c r="A3959" t="s">
        <v>16368</v>
      </c>
      <c r="B3959">
        <v>1.5821462250000002</v>
      </c>
    </row>
    <row r="3960" spans="1:2" outlineLevel="1" collapsed="1" x14ac:dyDescent="0.25">
      <c r="A3960" s="3" t="s">
        <v>24238</v>
      </c>
      <c r="B3960">
        <f>SUBTOTAL(9,B3959:B3959)</f>
        <v>1.5821462250000002</v>
      </c>
    </row>
    <row r="3961" spans="1:2" hidden="1" outlineLevel="2" x14ac:dyDescent="0.25">
      <c r="A3961" t="s">
        <v>9972</v>
      </c>
      <c r="B3961">
        <v>1.1123710500000001</v>
      </c>
    </row>
    <row r="3962" spans="1:2" hidden="1" outlineLevel="2" x14ac:dyDescent="0.25">
      <c r="A3962" t="s">
        <v>9972</v>
      </c>
      <c r="B3962">
        <v>2.36623815</v>
      </c>
    </row>
    <row r="3963" spans="1:2" hidden="1" outlineLevel="2" x14ac:dyDescent="0.25">
      <c r="A3963" t="s">
        <v>9972</v>
      </c>
      <c r="B3963">
        <v>3.3518170249999999</v>
      </c>
    </row>
    <row r="3964" spans="1:2" outlineLevel="1" collapsed="1" x14ac:dyDescent="0.25">
      <c r="A3964" s="3" t="s">
        <v>24239</v>
      </c>
      <c r="B3964">
        <f>SUBTOTAL(9,B3961:B3963)</f>
        <v>6.8304262250000001</v>
      </c>
    </row>
    <row r="3965" spans="1:2" hidden="1" outlineLevel="2" x14ac:dyDescent="0.25">
      <c r="A3965" t="s">
        <v>958</v>
      </c>
      <c r="B3965">
        <v>2.6704822749999999</v>
      </c>
    </row>
    <row r="3966" spans="1:2" outlineLevel="1" collapsed="1" x14ac:dyDescent="0.25">
      <c r="A3966" s="3" t="s">
        <v>24240</v>
      </c>
      <c r="B3966">
        <f>SUBTOTAL(9,B3965:B3965)</f>
        <v>2.6704822749999999</v>
      </c>
    </row>
    <row r="3967" spans="1:2" hidden="1" outlineLevel="2" x14ac:dyDescent="0.25">
      <c r="A3967" t="s">
        <v>5667</v>
      </c>
      <c r="B3967">
        <v>0.89205999999999985</v>
      </c>
    </row>
    <row r="3968" spans="1:2" outlineLevel="1" collapsed="1" x14ac:dyDescent="0.25">
      <c r="A3968" s="3" t="s">
        <v>24241</v>
      </c>
      <c r="B3968">
        <f>SUBTOTAL(9,B3967:B3967)</f>
        <v>0.89205999999999985</v>
      </c>
    </row>
    <row r="3969" spans="1:2" hidden="1" outlineLevel="2" x14ac:dyDescent="0.25">
      <c r="A3969" t="s">
        <v>9539</v>
      </c>
      <c r="B3969">
        <v>2.7412499500000003</v>
      </c>
    </row>
    <row r="3970" spans="1:2" outlineLevel="1" collapsed="1" x14ac:dyDescent="0.25">
      <c r="A3970" s="3" t="s">
        <v>24242</v>
      </c>
      <c r="B3970">
        <f>SUBTOTAL(9,B3969:B3969)</f>
        <v>2.7412499500000003</v>
      </c>
    </row>
    <row r="3971" spans="1:2" hidden="1" outlineLevel="2" x14ac:dyDescent="0.25">
      <c r="A3971" t="s">
        <v>20986</v>
      </c>
      <c r="B3971">
        <v>2.7930029250000001</v>
      </c>
    </row>
    <row r="3972" spans="1:2" outlineLevel="1" collapsed="1" x14ac:dyDescent="0.25">
      <c r="A3972" s="3" t="s">
        <v>24243</v>
      </c>
      <c r="B3972">
        <f>SUBTOTAL(9,B3971:B3971)</f>
        <v>2.7930029250000001</v>
      </c>
    </row>
    <row r="3973" spans="1:2" hidden="1" outlineLevel="2" x14ac:dyDescent="0.25">
      <c r="A3973" t="s">
        <v>6888</v>
      </c>
      <c r="B3973">
        <v>0.78966532500000008</v>
      </c>
    </row>
    <row r="3974" spans="1:2" outlineLevel="1" collapsed="1" x14ac:dyDescent="0.25">
      <c r="A3974" s="3" t="s">
        <v>24244</v>
      </c>
      <c r="B3974">
        <f>SUBTOTAL(9,B3973:B3973)</f>
        <v>0.78966532500000008</v>
      </c>
    </row>
    <row r="3975" spans="1:2" hidden="1" outlineLevel="2" x14ac:dyDescent="0.25">
      <c r="A3975" t="s">
        <v>13828</v>
      </c>
      <c r="B3975">
        <v>1.4522412750000002</v>
      </c>
    </row>
    <row r="3976" spans="1:2" outlineLevel="1" collapsed="1" x14ac:dyDescent="0.25">
      <c r="A3976" s="3" t="s">
        <v>24245</v>
      </c>
      <c r="B3976">
        <f>SUBTOTAL(9,B3975:B3975)</f>
        <v>1.4522412750000002</v>
      </c>
    </row>
    <row r="3977" spans="1:2" hidden="1" outlineLevel="2" x14ac:dyDescent="0.25">
      <c r="A3977" t="s">
        <v>11652</v>
      </c>
      <c r="B3977">
        <v>0.35911355000000006</v>
      </c>
    </row>
    <row r="3978" spans="1:2" outlineLevel="1" collapsed="1" x14ac:dyDescent="0.25">
      <c r="A3978" s="3" t="s">
        <v>24246</v>
      </c>
      <c r="B3978">
        <f>SUBTOTAL(9,B3977:B3977)</f>
        <v>0.35911355000000006</v>
      </c>
    </row>
    <row r="3979" spans="1:2" hidden="1" outlineLevel="2" x14ac:dyDescent="0.25">
      <c r="A3979" t="s">
        <v>8533</v>
      </c>
      <c r="B3979">
        <v>1.1568815749999999</v>
      </c>
    </row>
    <row r="3980" spans="1:2" outlineLevel="1" collapsed="1" x14ac:dyDescent="0.25">
      <c r="A3980" s="3" t="s">
        <v>24247</v>
      </c>
      <c r="B3980">
        <f>SUBTOTAL(9,B3979:B3979)</f>
        <v>1.1568815749999999</v>
      </c>
    </row>
    <row r="3981" spans="1:2" hidden="1" outlineLevel="2" x14ac:dyDescent="0.25">
      <c r="A3981" t="s">
        <v>18862</v>
      </c>
      <c r="B3981">
        <v>1.5175188249999998</v>
      </c>
    </row>
    <row r="3982" spans="1:2" outlineLevel="1" collapsed="1" x14ac:dyDescent="0.25">
      <c r="A3982" s="3" t="s">
        <v>24248</v>
      </c>
      <c r="B3982">
        <f>SUBTOTAL(9,B3981:B3981)</f>
        <v>1.5175188249999998</v>
      </c>
    </row>
    <row r="3983" spans="1:2" hidden="1" outlineLevel="2" x14ac:dyDescent="0.25">
      <c r="A3983" t="s">
        <v>17889</v>
      </c>
      <c r="B3983">
        <v>1.4632174500000004</v>
      </c>
    </row>
    <row r="3984" spans="1:2" outlineLevel="1" collapsed="1" x14ac:dyDescent="0.25">
      <c r="A3984" s="3" t="s">
        <v>24249</v>
      </c>
      <c r="B3984">
        <f>SUBTOTAL(9,B3983:B3983)</f>
        <v>1.4632174500000004</v>
      </c>
    </row>
    <row r="3985" spans="1:2" hidden="1" outlineLevel="2" x14ac:dyDescent="0.25">
      <c r="A3985" t="s">
        <v>17186</v>
      </c>
      <c r="B3985">
        <v>1.4562277750000003</v>
      </c>
    </row>
    <row r="3986" spans="1:2" outlineLevel="1" collapsed="1" x14ac:dyDescent="0.25">
      <c r="A3986" s="3" t="s">
        <v>24250</v>
      </c>
      <c r="B3986">
        <f>SUBTOTAL(9,B3985:B3985)</f>
        <v>1.4562277750000003</v>
      </c>
    </row>
    <row r="3987" spans="1:2" hidden="1" outlineLevel="2" x14ac:dyDescent="0.25">
      <c r="A3987" t="s">
        <v>18323</v>
      </c>
      <c r="B3987">
        <v>-76.689005650000013</v>
      </c>
    </row>
    <row r="3988" spans="1:2" outlineLevel="1" collapsed="1" x14ac:dyDescent="0.25">
      <c r="A3988" s="3" t="s">
        <v>24251</v>
      </c>
      <c r="B3988">
        <f>SUBTOTAL(9,B3987:B3987)</f>
        <v>-76.689005650000013</v>
      </c>
    </row>
    <row r="3989" spans="1:2" hidden="1" outlineLevel="2" x14ac:dyDescent="0.25">
      <c r="A3989" t="s">
        <v>895</v>
      </c>
      <c r="B3989">
        <v>2.2329283499999999</v>
      </c>
    </row>
    <row r="3990" spans="1:2" hidden="1" outlineLevel="2" x14ac:dyDescent="0.25">
      <c r="A3990" t="s">
        <v>895</v>
      </c>
      <c r="B3990">
        <v>1.3457769749999999</v>
      </c>
    </row>
    <row r="3991" spans="1:2" hidden="1" outlineLevel="2" x14ac:dyDescent="0.25">
      <c r="A3991" t="s">
        <v>895</v>
      </c>
      <c r="B3991">
        <v>3.1409617250000004</v>
      </c>
    </row>
    <row r="3992" spans="1:2" hidden="1" outlineLevel="2" x14ac:dyDescent="0.25">
      <c r="A3992" t="s">
        <v>895</v>
      </c>
      <c r="B3992">
        <v>1.7696103750000001</v>
      </c>
    </row>
    <row r="3993" spans="1:2" outlineLevel="1" collapsed="1" x14ac:dyDescent="0.25">
      <c r="A3993" s="3" t="s">
        <v>24252</v>
      </c>
      <c r="B3993">
        <f>SUBTOTAL(9,B3989:B3992)</f>
        <v>8.4892774250000009</v>
      </c>
    </row>
    <row r="3994" spans="1:2" hidden="1" outlineLevel="2" x14ac:dyDescent="0.25">
      <c r="A3994" t="s">
        <v>1908</v>
      </c>
      <c r="B3994">
        <v>1.1588614500000001</v>
      </c>
    </row>
    <row r="3995" spans="1:2" hidden="1" outlineLevel="2" x14ac:dyDescent="0.25">
      <c r="A3995" t="s">
        <v>1908</v>
      </c>
      <c r="B3995">
        <v>0.79110897499999999</v>
      </c>
    </row>
    <row r="3996" spans="1:2" hidden="1" outlineLevel="2" x14ac:dyDescent="0.25">
      <c r="A3996" t="s">
        <v>1908</v>
      </c>
      <c r="B3996">
        <v>0.570649925</v>
      </c>
    </row>
    <row r="3997" spans="1:2" outlineLevel="1" collapsed="1" x14ac:dyDescent="0.25">
      <c r="A3997" s="3" t="s">
        <v>24253</v>
      </c>
      <c r="B3997">
        <f>SUBTOTAL(9,B3994:B3996)</f>
        <v>2.5206203500000002</v>
      </c>
    </row>
    <row r="3998" spans="1:2" hidden="1" outlineLevel="2" x14ac:dyDescent="0.25">
      <c r="A3998" t="s">
        <v>11486</v>
      </c>
      <c r="B3998">
        <v>2.6778122250000007</v>
      </c>
    </row>
    <row r="3999" spans="1:2" outlineLevel="1" collapsed="1" x14ac:dyDescent="0.25">
      <c r="A3999" s="3" t="s">
        <v>24254</v>
      </c>
      <c r="B3999">
        <f>SUBTOTAL(9,B3998:B3998)</f>
        <v>2.6778122250000007</v>
      </c>
    </row>
    <row r="4000" spans="1:2" hidden="1" outlineLevel="2" x14ac:dyDescent="0.25">
      <c r="A4000" t="s">
        <v>14518</v>
      </c>
      <c r="B4000">
        <v>0.98503197500000017</v>
      </c>
    </row>
    <row r="4001" spans="1:2" hidden="1" outlineLevel="2" x14ac:dyDescent="0.25">
      <c r="A4001" t="s">
        <v>14518</v>
      </c>
      <c r="B4001">
        <v>1.8319498000000003</v>
      </c>
    </row>
    <row r="4002" spans="1:2" hidden="1" outlineLevel="2" x14ac:dyDescent="0.25">
      <c r="A4002" t="s">
        <v>14518</v>
      </c>
      <c r="B4002">
        <v>1.9246248000000004</v>
      </c>
    </row>
    <row r="4003" spans="1:2" outlineLevel="1" collapsed="1" x14ac:dyDescent="0.25">
      <c r="A4003" s="3" t="s">
        <v>24255</v>
      </c>
      <c r="B4003">
        <f>SUBTOTAL(9,B4000:B4002)</f>
        <v>4.7416065750000005</v>
      </c>
    </row>
    <row r="4004" spans="1:2" hidden="1" outlineLevel="2" x14ac:dyDescent="0.25">
      <c r="A4004" t="s">
        <v>6009</v>
      </c>
      <c r="B4004">
        <v>1.6326836000000002</v>
      </c>
    </row>
    <row r="4005" spans="1:2" hidden="1" outlineLevel="2" x14ac:dyDescent="0.25">
      <c r="A4005" t="s">
        <v>6009</v>
      </c>
      <c r="B4005">
        <v>2.0427154000000001</v>
      </c>
    </row>
    <row r="4006" spans="1:2" hidden="1" outlineLevel="2" x14ac:dyDescent="0.25">
      <c r="A4006" t="s">
        <v>6009</v>
      </c>
      <c r="B4006">
        <v>0.92745610000000012</v>
      </c>
    </row>
    <row r="4007" spans="1:2" hidden="1" outlineLevel="2" x14ac:dyDescent="0.25">
      <c r="A4007" t="s">
        <v>6009</v>
      </c>
      <c r="B4007">
        <v>2.7878514500000002</v>
      </c>
    </row>
    <row r="4008" spans="1:2" hidden="1" outlineLevel="2" x14ac:dyDescent="0.25">
      <c r="A4008" t="s">
        <v>6009</v>
      </c>
      <c r="B4008">
        <v>1.74337235</v>
      </c>
    </row>
    <row r="4009" spans="1:2" outlineLevel="1" collapsed="1" x14ac:dyDescent="0.25">
      <c r="A4009" s="3" t="s">
        <v>24256</v>
      </c>
      <c r="B4009">
        <f>SUBTOTAL(9,B4004:B4008)</f>
        <v>9.1340789000000004</v>
      </c>
    </row>
    <row r="4010" spans="1:2" hidden="1" outlineLevel="2" x14ac:dyDescent="0.25">
      <c r="A4010" t="s">
        <v>17445</v>
      </c>
      <c r="B4010">
        <v>0.79575260000000003</v>
      </c>
    </row>
    <row r="4011" spans="1:2" outlineLevel="1" collapsed="1" x14ac:dyDescent="0.25">
      <c r="A4011" s="3" t="s">
        <v>24257</v>
      </c>
      <c r="B4011">
        <f>SUBTOTAL(9,B4010:B4010)</f>
        <v>0.79575260000000003</v>
      </c>
    </row>
    <row r="4012" spans="1:2" hidden="1" outlineLevel="2" x14ac:dyDescent="0.25">
      <c r="A4012" t="s">
        <v>18758</v>
      </c>
      <c r="B4012">
        <v>3.9254822750000002</v>
      </c>
    </row>
    <row r="4013" spans="1:2" outlineLevel="1" collapsed="1" x14ac:dyDescent="0.25">
      <c r="A4013" s="3" t="s">
        <v>24258</v>
      </c>
      <c r="B4013">
        <f>SUBTOTAL(9,B4012:B4012)</f>
        <v>3.9254822750000002</v>
      </c>
    </row>
    <row r="4014" spans="1:2" hidden="1" outlineLevel="2" x14ac:dyDescent="0.25">
      <c r="A4014" t="s">
        <v>14632</v>
      </c>
      <c r="B4014">
        <v>0.91427952499999998</v>
      </c>
    </row>
    <row r="4015" spans="1:2" outlineLevel="1" collapsed="1" x14ac:dyDescent="0.25">
      <c r="A4015" s="3" t="s">
        <v>24259</v>
      </c>
      <c r="B4015">
        <f>SUBTOTAL(9,B4014:B4014)</f>
        <v>0.91427952499999998</v>
      </c>
    </row>
    <row r="4016" spans="1:2" hidden="1" outlineLevel="2" x14ac:dyDescent="0.25">
      <c r="A4016" t="s">
        <v>17668</v>
      </c>
      <c r="B4016">
        <v>1.4179346250000002</v>
      </c>
    </row>
    <row r="4017" spans="1:2" outlineLevel="1" collapsed="1" x14ac:dyDescent="0.25">
      <c r="A4017" s="3" t="s">
        <v>24260</v>
      </c>
      <c r="B4017">
        <f>SUBTOTAL(9,B4016:B4016)</f>
        <v>1.4179346250000002</v>
      </c>
    </row>
    <row r="4018" spans="1:2" hidden="1" outlineLevel="2" x14ac:dyDescent="0.25">
      <c r="A4018" t="s">
        <v>1265</v>
      </c>
      <c r="B4018">
        <v>1.1476074999999999</v>
      </c>
    </row>
    <row r="4019" spans="1:2" outlineLevel="1" collapsed="1" x14ac:dyDescent="0.25">
      <c r="A4019" s="3" t="s">
        <v>24261</v>
      </c>
      <c r="B4019">
        <f>SUBTOTAL(9,B4018:B4018)</f>
        <v>1.1476074999999999</v>
      </c>
    </row>
    <row r="4020" spans="1:2" hidden="1" outlineLevel="2" x14ac:dyDescent="0.25">
      <c r="A4020" t="s">
        <v>20407</v>
      </c>
      <c r="B4020">
        <v>2.8949433250000003</v>
      </c>
    </row>
    <row r="4021" spans="1:2" outlineLevel="1" collapsed="1" x14ac:dyDescent="0.25">
      <c r="A4021" s="3" t="s">
        <v>24262</v>
      </c>
      <c r="B4021">
        <f>SUBTOTAL(9,B4020:B4020)</f>
        <v>2.8949433250000003</v>
      </c>
    </row>
    <row r="4022" spans="1:2" hidden="1" outlineLevel="2" x14ac:dyDescent="0.25">
      <c r="A4022" t="s">
        <v>10997</v>
      </c>
      <c r="B4022">
        <v>2.4217949750000005</v>
      </c>
    </row>
    <row r="4023" spans="1:2" outlineLevel="1" collapsed="1" x14ac:dyDescent="0.25">
      <c r="A4023" s="3" t="s">
        <v>24263</v>
      </c>
      <c r="B4023">
        <f>SUBTOTAL(9,B4022:B4022)</f>
        <v>2.4217949750000005</v>
      </c>
    </row>
    <row r="4024" spans="1:2" hidden="1" outlineLevel="2" x14ac:dyDescent="0.25">
      <c r="A4024" t="s">
        <v>18460</v>
      </c>
      <c r="B4024">
        <v>1.7183673749999999</v>
      </c>
    </row>
    <row r="4025" spans="1:2" outlineLevel="1" collapsed="1" x14ac:dyDescent="0.25">
      <c r="A4025" s="3" t="s">
        <v>24264</v>
      </c>
      <c r="B4025">
        <f>SUBTOTAL(9,B4024:B4024)</f>
        <v>1.7183673749999999</v>
      </c>
    </row>
    <row r="4026" spans="1:2" hidden="1" outlineLevel="2" x14ac:dyDescent="0.25">
      <c r="A4026" t="s">
        <v>17206</v>
      </c>
      <c r="B4026">
        <v>0.13966442500000004</v>
      </c>
    </row>
    <row r="4027" spans="1:2" outlineLevel="1" collapsed="1" x14ac:dyDescent="0.25">
      <c r="A4027" s="3" t="s">
        <v>24265</v>
      </c>
      <c r="B4027">
        <f>SUBTOTAL(9,B4026:B4026)</f>
        <v>0.13966442500000004</v>
      </c>
    </row>
    <row r="4028" spans="1:2" hidden="1" outlineLevel="2" x14ac:dyDescent="0.25">
      <c r="A4028" t="s">
        <v>1689</v>
      </c>
      <c r="B4028">
        <v>1.2535206499999998</v>
      </c>
    </row>
    <row r="4029" spans="1:2" outlineLevel="1" collapsed="1" x14ac:dyDescent="0.25">
      <c r="A4029" s="3" t="s">
        <v>24266</v>
      </c>
      <c r="B4029">
        <f>SUBTOTAL(9,B4028:B4028)</f>
        <v>1.2535206499999998</v>
      </c>
    </row>
    <row r="4030" spans="1:2" hidden="1" outlineLevel="2" x14ac:dyDescent="0.25">
      <c r="A4030" t="s">
        <v>1020</v>
      </c>
      <c r="B4030">
        <v>2.325743675</v>
      </c>
    </row>
    <row r="4031" spans="1:2" hidden="1" outlineLevel="2" x14ac:dyDescent="0.25">
      <c r="A4031" t="s">
        <v>1020</v>
      </c>
      <c r="B4031">
        <v>2.4671166749999998</v>
      </c>
    </row>
    <row r="4032" spans="1:2" hidden="1" outlineLevel="2" x14ac:dyDescent="0.25">
      <c r="A4032" t="s">
        <v>1020</v>
      </c>
      <c r="B4032">
        <v>3.6919404750000004</v>
      </c>
    </row>
    <row r="4033" spans="1:2" hidden="1" outlineLevel="2" x14ac:dyDescent="0.25">
      <c r="A4033" t="s">
        <v>1020</v>
      </c>
      <c r="B4033">
        <v>2.2220200999999999</v>
      </c>
    </row>
    <row r="4034" spans="1:2" hidden="1" outlineLevel="2" x14ac:dyDescent="0.25">
      <c r="A4034" t="s">
        <v>1020</v>
      </c>
      <c r="B4034">
        <v>3.1172418250000007</v>
      </c>
    </row>
    <row r="4035" spans="1:2" hidden="1" outlineLevel="2" x14ac:dyDescent="0.25">
      <c r="A4035" t="s">
        <v>1020</v>
      </c>
      <c r="B4035">
        <v>3.3004105500000005</v>
      </c>
    </row>
    <row r="4036" spans="1:2" hidden="1" outlineLevel="2" x14ac:dyDescent="0.25">
      <c r="A4036" t="s">
        <v>1020</v>
      </c>
      <c r="B4036">
        <v>2.4157660500000002</v>
      </c>
    </row>
    <row r="4037" spans="1:2" hidden="1" outlineLevel="2" x14ac:dyDescent="0.25">
      <c r="A4037" t="s">
        <v>1020</v>
      </c>
      <c r="B4037">
        <v>4.5253754500000003</v>
      </c>
    </row>
    <row r="4038" spans="1:2" hidden="1" outlineLevel="2" x14ac:dyDescent="0.25">
      <c r="A4038" t="s">
        <v>1020</v>
      </c>
      <c r="B4038">
        <v>6.5584220750000002</v>
      </c>
    </row>
    <row r="4039" spans="1:2" outlineLevel="1" collapsed="1" x14ac:dyDescent="0.25">
      <c r="A4039" s="3" t="s">
        <v>24267</v>
      </c>
      <c r="B4039">
        <f>SUBTOTAL(9,B4030:B4038)</f>
        <v>30.624036874999998</v>
      </c>
    </row>
    <row r="4040" spans="1:2" hidden="1" outlineLevel="2" x14ac:dyDescent="0.25">
      <c r="A4040" t="s">
        <v>1825</v>
      </c>
      <c r="B4040">
        <v>2.432957225</v>
      </c>
    </row>
    <row r="4041" spans="1:2" outlineLevel="1" collapsed="1" x14ac:dyDescent="0.25">
      <c r="A4041" s="3" t="s">
        <v>24268</v>
      </c>
      <c r="B4041">
        <f>SUBTOTAL(9,B4040:B4040)</f>
        <v>2.432957225</v>
      </c>
    </row>
    <row r="4042" spans="1:2" hidden="1" outlineLevel="2" x14ac:dyDescent="0.25">
      <c r="A4042" t="s">
        <v>9662</v>
      </c>
      <c r="B4042">
        <v>1.060736525</v>
      </c>
    </row>
    <row r="4043" spans="1:2" outlineLevel="1" collapsed="1" x14ac:dyDescent="0.25">
      <c r="A4043" s="3" t="s">
        <v>24269</v>
      </c>
      <c r="B4043">
        <f>SUBTOTAL(9,B4042:B4042)</f>
        <v>1.060736525</v>
      </c>
    </row>
    <row r="4044" spans="1:2" hidden="1" outlineLevel="2" x14ac:dyDescent="0.25">
      <c r="A4044" t="s">
        <v>3455</v>
      </c>
      <c r="B4044">
        <v>2.4281342750000006</v>
      </c>
    </row>
    <row r="4045" spans="1:2" outlineLevel="1" collapsed="1" x14ac:dyDescent="0.25">
      <c r="A4045" s="3" t="s">
        <v>24270</v>
      </c>
      <c r="B4045">
        <f>SUBTOTAL(9,B4044:B4044)</f>
        <v>2.4281342750000006</v>
      </c>
    </row>
    <row r="4046" spans="1:2" hidden="1" outlineLevel="2" x14ac:dyDescent="0.25">
      <c r="A4046" t="s">
        <v>2455</v>
      </c>
      <c r="B4046">
        <v>2.4979563500000004</v>
      </c>
    </row>
    <row r="4047" spans="1:2" outlineLevel="1" collapsed="1" x14ac:dyDescent="0.25">
      <c r="A4047" s="3" t="s">
        <v>24271</v>
      </c>
      <c r="B4047">
        <f>SUBTOTAL(9,B4046:B4046)</f>
        <v>2.4979563500000004</v>
      </c>
    </row>
    <row r="4048" spans="1:2" hidden="1" outlineLevel="2" x14ac:dyDescent="0.25">
      <c r="A4048" t="s">
        <v>4136</v>
      </c>
      <c r="B4048">
        <v>2.5519120250000005</v>
      </c>
    </row>
    <row r="4049" spans="1:2" hidden="1" outlineLevel="2" x14ac:dyDescent="0.25">
      <c r="A4049" t="s">
        <v>4136</v>
      </c>
      <c r="B4049">
        <v>2.2116270500000001</v>
      </c>
    </row>
    <row r="4050" spans="1:2" outlineLevel="1" collapsed="1" x14ac:dyDescent="0.25">
      <c r="A4050" s="3" t="s">
        <v>24272</v>
      </c>
      <c r="B4050">
        <f>SUBTOTAL(9,B4048:B4049)</f>
        <v>4.7635390750000006</v>
      </c>
    </row>
    <row r="4051" spans="1:2" hidden="1" outlineLevel="2" x14ac:dyDescent="0.25">
      <c r="A4051" t="s">
        <v>20956</v>
      </c>
      <c r="B4051">
        <v>11.979592474999999</v>
      </c>
    </row>
    <row r="4052" spans="1:2" outlineLevel="1" collapsed="1" x14ac:dyDescent="0.25">
      <c r="A4052" s="3" t="s">
        <v>24273</v>
      </c>
      <c r="B4052">
        <f>SUBTOTAL(9,B4051:B4051)</f>
        <v>11.979592474999999</v>
      </c>
    </row>
    <row r="4053" spans="1:2" hidden="1" outlineLevel="2" x14ac:dyDescent="0.25">
      <c r="A4053" t="s">
        <v>374</v>
      </c>
      <c r="B4053">
        <v>2.0601769500000002</v>
      </c>
    </row>
    <row r="4054" spans="1:2" outlineLevel="1" collapsed="1" x14ac:dyDescent="0.25">
      <c r="A4054" s="3" t="s">
        <v>24274</v>
      </c>
      <c r="B4054">
        <f>SUBTOTAL(9,B4053:B4053)</f>
        <v>2.0601769500000002</v>
      </c>
    </row>
    <row r="4055" spans="1:2" hidden="1" outlineLevel="2" x14ac:dyDescent="0.25">
      <c r="A4055" t="s">
        <v>20326</v>
      </c>
      <c r="B4055">
        <v>1.9524308500000001</v>
      </c>
    </row>
    <row r="4056" spans="1:2" outlineLevel="1" collapsed="1" x14ac:dyDescent="0.25">
      <c r="A4056" s="3" t="s">
        <v>24275</v>
      </c>
      <c r="B4056">
        <f>SUBTOTAL(9,B4055:B4055)</f>
        <v>1.9524308500000001</v>
      </c>
    </row>
    <row r="4057" spans="1:2" hidden="1" outlineLevel="2" x14ac:dyDescent="0.25">
      <c r="A4057" t="s">
        <v>409</v>
      </c>
      <c r="B4057">
        <v>2.0058465249999999</v>
      </c>
    </row>
    <row r="4058" spans="1:2" hidden="1" outlineLevel="2" x14ac:dyDescent="0.25">
      <c r="A4058" t="s">
        <v>409</v>
      </c>
      <c r="B4058">
        <v>1.6438632499999999</v>
      </c>
    </row>
    <row r="4059" spans="1:2" outlineLevel="1" collapsed="1" x14ac:dyDescent="0.25">
      <c r="A4059" s="3" t="s">
        <v>24276</v>
      </c>
      <c r="B4059">
        <f>SUBTOTAL(9,B4057:B4058)</f>
        <v>3.6497097749999998</v>
      </c>
    </row>
    <row r="4060" spans="1:2" hidden="1" outlineLevel="2" x14ac:dyDescent="0.25">
      <c r="A4060" t="s">
        <v>2056</v>
      </c>
      <c r="B4060">
        <v>0.72026312500000012</v>
      </c>
    </row>
    <row r="4061" spans="1:2" hidden="1" outlineLevel="2" x14ac:dyDescent="0.25">
      <c r="A4061" t="s">
        <v>2056</v>
      </c>
      <c r="B4061">
        <v>1.3767167250000003</v>
      </c>
    </row>
    <row r="4062" spans="1:2" hidden="1" outlineLevel="2" x14ac:dyDescent="0.25">
      <c r="A4062" t="s">
        <v>2056</v>
      </c>
      <c r="B4062">
        <v>0.28095755</v>
      </c>
    </row>
    <row r="4063" spans="1:2" outlineLevel="1" collapsed="1" x14ac:dyDescent="0.25">
      <c r="A4063" s="3" t="s">
        <v>24277</v>
      </c>
      <c r="B4063">
        <f>SUBTOTAL(9,B4060:B4062)</f>
        <v>2.3779374000000004</v>
      </c>
    </row>
    <row r="4064" spans="1:2" hidden="1" outlineLevel="2" x14ac:dyDescent="0.25">
      <c r="A4064" t="s">
        <v>12701</v>
      </c>
      <c r="B4064">
        <v>0.78081029999999996</v>
      </c>
    </row>
    <row r="4065" spans="1:2" outlineLevel="1" collapsed="1" x14ac:dyDescent="0.25">
      <c r="A4065" s="3" t="s">
        <v>24278</v>
      </c>
      <c r="B4065">
        <f>SUBTOTAL(9,B4064:B4064)</f>
        <v>0.78081029999999996</v>
      </c>
    </row>
    <row r="4066" spans="1:2" hidden="1" outlineLevel="2" x14ac:dyDescent="0.25">
      <c r="A4066" t="s">
        <v>3614</v>
      </c>
      <c r="B4066">
        <v>2.8453089249999999</v>
      </c>
    </row>
    <row r="4067" spans="1:2" hidden="1" outlineLevel="2" x14ac:dyDescent="0.25">
      <c r="A4067" t="s">
        <v>3614</v>
      </c>
      <c r="B4067">
        <v>1.9990736</v>
      </c>
    </row>
    <row r="4068" spans="1:2" hidden="1" outlineLevel="2" x14ac:dyDescent="0.25">
      <c r="A4068" t="s">
        <v>3614</v>
      </c>
      <c r="B4068">
        <v>3.0580543750000002</v>
      </c>
    </row>
    <row r="4069" spans="1:2" outlineLevel="1" collapsed="1" x14ac:dyDescent="0.25">
      <c r="A4069" s="3" t="s">
        <v>24279</v>
      </c>
      <c r="B4069">
        <f>SUBTOTAL(9,B4066:B4068)</f>
        <v>7.9024369000000005</v>
      </c>
    </row>
    <row r="4070" spans="1:2" hidden="1" outlineLevel="2" x14ac:dyDescent="0.25">
      <c r="A4070" t="s">
        <v>7654</v>
      </c>
      <c r="B4070">
        <v>3.4317767250000002</v>
      </c>
    </row>
    <row r="4071" spans="1:2" hidden="1" outlineLevel="2" x14ac:dyDescent="0.25">
      <c r="A4071" t="s">
        <v>7654</v>
      </c>
      <c r="B4071">
        <v>1.5936346000000001</v>
      </c>
    </row>
    <row r="4072" spans="1:2" hidden="1" outlineLevel="2" x14ac:dyDescent="0.25">
      <c r="A4072" t="s">
        <v>7654</v>
      </c>
      <c r="B4072">
        <v>3.925235475</v>
      </c>
    </row>
    <row r="4073" spans="1:2" outlineLevel="1" collapsed="1" x14ac:dyDescent="0.25">
      <c r="A4073" s="3" t="s">
        <v>24280</v>
      </c>
      <c r="B4073">
        <f>SUBTOTAL(9,B4070:B4072)</f>
        <v>8.9506468000000012</v>
      </c>
    </row>
    <row r="4074" spans="1:2" hidden="1" outlineLevel="2" x14ac:dyDescent="0.25">
      <c r="A4074" t="s">
        <v>9095</v>
      </c>
      <c r="B4074">
        <v>1.747559225</v>
      </c>
    </row>
    <row r="4075" spans="1:2" hidden="1" outlineLevel="2" x14ac:dyDescent="0.25">
      <c r="A4075" t="s">
        <v>9095</v>
      </c>
      <c r="B4075">
        <v>0.85969000000000007</v>
      </c>
    </row>
    <row r="4076" spans="1:2" hidden="1" outlineLevel="2" x14ac:dyDescent="0.25">
      <c r="A4076" t="s">
        <v>9095</v>
      </c>
      <c r="B4076">
        <v>1.12467425</v>
      </c>
    </row>
    <row r="4077" spans="1:2" outlineLevel="1" collapsed="1" x14ac:dyDescent="0.25">
      <c r="A4077" s="3" t="s">
        <v>24281</v>
      </c>
      <c r="B4077">
        <f>SUBTOTAL(9,B4074:B4076)</f>
        <v>3.7319234750000003</v>
      </c>
    </row>
    <row r="4078" spans="1:2" hidden="1" outlineLevel="2" x14ac:dyDescent="0.25">
      <c r="A4078" t="s">
        <v>12223</v>
      </c>
      <c r="B4078">
        <v>0.43452182500000003</v>
      </c>
    </row>
    <row r="4079" spans="1:2" outlineLevel="1" collapsed="1" x14ac:dyDescent="0.25">
      <c r="A4079" s="3" t="s">
        <v>24282</v>
      </c>
      <c r="B4079">
        <f>SUBTOTAL(9,B4078:B4078)</f>
        <v>0.43452182500000003</v>
      </c>
    </row>
    <row r="4080" spans="1:2" hidden="1" outlineLevel="2" x14ac:dyDescent="0.25">
      <c r="A4080" t="s">
        <v>6406</v>
      </c>
      <c r="B4080">
        <v>1.4977160250000001</v>
      </c>
    </row>
    <row r="4081" spans="1:2" outlineLevel="1" collapsed="1" x14ac:dyDescent="0.25">
      <c r="A4081" s="3" t="s">
        <v>24283</v>
      </c>
      <c r="B4081">
        <f>SUBTOTAL(9,B4080:B4080)</f>
        <v>1.4977160250000001</v>
      </c>
    </row>
    <row r="4082" spans="1:2" hidden="1" outlineLevel="2" x14ac:dyDescent="0.25">
      <c r="A4082" t="s">
        <v>7362</v>
      </c>
      <c r="B4082">
        <v>1.9993803250000002</v>
      </c>
    </row>
    <row r="4083" spans="1:2" outlineLevel="1" collapsed="1" x14ac:dyDescent="0.25">
      <c r="A4083" s="3" t="s">
        <v>24284</v>
      </c>
      <c r="B4083">
        <f>SUBTOTAL(9,B4082:B4082)</f>
        <v>1.9993803250000002</v>
      </c>
    </row>
    <row r="4084" spans="1:2" hidden="1" outlineLevel="2" x14ac:dyDescent="0.25">
      <c r="A4084" t="s">
        <v>7609</v>
      </c>
      <c r="B4084">
        <v>1.743223075</v>
      </c>
    </row>
    <row r="4085" spans="1:2" outlineLevel="1" collapsed="1" x14ac:dyDescent="0.25">
      <c r="A4085" s="3" t="s">
        <v>24285</v>
      </c>
      <c r="B4085">
        <f>SUBTOTAL(9,B4084:B4084)</f>
        <v>1.743223075</v>
      </c>
    </row>
    <row r="4086" spans="1:2" hidden="1" outlineLevel="2" x14ac:dyDescent="0.25">
      <c r="A4086" t="s">
        <v>1306</v>
      </c>
      <c r="B4086">
        <v>2.6991453500000002</v>
      </c>
    </row>
    <row r="4087" spans="1:2" hidden="1" outlineLevel="2" x14ac:dyDescent="0.25">
      <c r="A4087" t="s">
        <v>1306</v>
      </c>
      <c r="B4087">
        <v>1.2885062249999999</v>
      </c>
    </row>
    <row r="4088" spans="1:2" hidden="1" outlineLevel="2" x14ac:dyDescent="0.25">
      <c r="A4088" t="s">
        <v>1306</v>
      </c>
      <c r="B4088">
        <v>3.03852375</v>
      </c>
    </row>
    <row r="4089" spans="1:2" hidden="1" outlineLevel="2" x14ac:dyDescent="0.25">
      <c r="A4089" t="s">
        <v>1306</v>
      </c>
      <c r="B4089">
        <v>2.0002870499999998</v>
      </c>
    </row>
    <row r="4090" spans="1:2" outlineLevel="1" collapsed="1" x14ac:dyDescent="0.25">
      <c r="A4090" s="3" t="s">
        <v>24286</v>
      </c>
      <c r="B4090">
        <f>SUBTOTAL(9,B4086:B4089)</f>
        <v>9.0264623750000013</v>
      </c>
    </row>
    <row r="4091" spans="1:2" hidden="1" outlineLevel="2" x14ac:dyDescent="0.25">
      <c r="A4091" t="s">
        <v>1162</v>
      </c>
      <c r="B4091">
        <v>1.7678553500000003</v>
      </c>
    </row>
    <row r="4092" spans="1:2" hidden="1" outlineLevel="2" x14ac:dyDescent="0.25">
      <c r="A4092" t="s">
        <v>1162</v>
      </c>
      <c r="B4092">
        <v>1.7096312500000002</v>
      </c>
    </row>
    <row r="4093" spans="1:2" hidden="1" outlineLevel="2" x14ac:dyDescent="0.25">
      <c r="A4093" t="s">
        <v>1162</v>
      </c>
      <c r="B4093">
        <v>0.58501354999999999</v>
      </c>
    </row>
    <row r="4094" spans="1:2" hidden="1" outlineLevel="2" x14ac:dyDescent="0.25">
      <c r="A4094" t="s">
        <v>1162</v>
      </c>
      <c r="B4094">
        <v>1.2676710250000001</v>
      </c>
    </row>
    <row r="4095" spans="1:2" hidden="1" outlineLevel="2" x14ac:dyDescent="0.25">
      <c r="A4095" t="s">
        <v>1162</v>
      </c>
      <c r="B4095">
        <v>0.41930575000000003</v>
      </c>
    </row>
    <row r="4096" spans="1:2" hidden="1" outlineLevel="2" x14ac:dyDescent="0.25">
      <c r="A4096" t="s">
        <v>1162</v>
      </c>
      <c r="B4096">
        <v>2.8241188750000008</v>
      </c>
    </row>
    <row r="4097" spans="1:2" hidden="1" outlineLevel="2" x14ac:dyDescent="0.25">
      <c r="A4097" t="s">
        <v>1162</v>
      </c>
      <c r="B4097">
        <v>1.1147502250000001</v>
      </c>
    </row>
    <row r="4098" spans="1:2" hidden="1" outlineLevel="2" x14ac:dyDescent="0.25">
      <c r="A4098" t="s">
        <v>1162</v>
      </c>
      <c r="B4098">
        <v>1.1155251000000002</v>
      </c>
    </row>
    <row r="4099" spans="1:2" hidden="1" outlineLevel="2" x14ac:dyDescent="0.25">
      <c r="A4099" t="s">
        <v>1162</v>
      </c>
      <c r="B4099">
        <v>1.491554125</v>
      </c>
    </row>
    <row r="4100" spans="1:2" hidden="1" outlineLevel="2" x14ac:dyDescent="0.25">
      <c r="A4100" t="s">
        <v>1162</v>
      </c>
      <c r="B4100">
        <v>0.40451860000000006</v>
      </c>
    </row>
    <row r="4101" spans="1:2" hidden="1" outlineLevel="2" x14ac:dyDescent="0.25">
      <c r="A4101" t="s">
        <v>1162</v>
      </c>
      <c r="B4101">
        <v>0.43537932500000004</v>
      </c>
    </row>
    <row r="4102" spans="1:2" hidden="1" outlineLevel="2" x14ac:dyDescent="0.25">
      <c r="A4102" t="s">
        <v>1162</v>
      </c>
      <c r="B4102">
        <v>0.80139205000000013</v>
      </c>
    </row>
    <row r="4103" spans="1:2" hidden="1" outlineLevel="2" x14ac:dyDescent="0.25">
      <c r="A4103" t="s">
        <v>1162</v>
      </c>
      <c r="B4103">
        <v>1.8049811250000003</v>
      </c>
    </row>
    <row r="4104" spans="1:2" hidden="1" outlineLevel="2" x14ac:dyDescent="0.25">
      <c r="A4104" t="s">
        <v>1162</v>
      </c>
      <c r="B4104">
        <v>0.40942362500000007</v>
      </c>
    </row>
    <row r="4105" spans="1:2" hidden="1" outlineLevel="2" x14ac:dyDescent="0.25">
      <c r="A4105" t="s">
        <v>1162</v>
      </c>
      <c r="B4105">
        <v>0.80967465000000005</v>
      </c>
    </row>
    <row r="4106" spans="1:2" hidden="1" outlineLevel="2" x14ac:dyDescent="0.25">
      <c r="A4106" t="s">
        <v>1162</v>
      </c>
      <c r="B4106">
        <v>0.38830462500000007</v>
      </c>
    </row>
    <row r="4107" spans="1:2" hidden="1" outlineLevel="2" x14ac:dyDescent="0.25">
      <c r="A4107" t="s">
        <v>1162</v>
      </c>
      <c r="B4107">
        <v>0.86780714999999997</v>
      </c>
    </row>
    <row r="4108" spans="1:2" hidden="1" outlineLevel="2" x14ac:dyDescent="0.25">
      <c r="A4108" t="s">
        <v>1162</v>
      </c>
      <c r="B4108">
        <v>0.40961775000000006</v>
      </c>
    </row>
    <row r="4109" spans="1:2" hidden="1" outlineLevel="2" x14ac:dyDescent="0.25">
      <c r="A4109" t="s">
        <v>1162</v>
      </c>
      <c r="B4109">
        <v>0.43537827500000004</v>
      </c>
    </row>
    <row r="4110" spans="1:2" hidden="1" outlineLevel="2" x14ac:dyDescent="0.25">
      <c r="A4110" t="s">
        <v>1162</v>
      </c>
      <c r="B4110">
        <v>3.1972530500000005</v>
      </c>
    </row>
    <row r="4111" spans="1:2" hidden="1" outlineLevel="2" x14ac:dyDescent="0.25">
      <c r="A4111" t="s">
        <v>1162</v>
      </c>
      <c r="B4111">
        <v>1.6594888500000002</v>
      </c>
    </row>
    <row r="4112" spans="1:2" hidden="1" outlineLevel="2" x14ac:dyDescent="0.25">
      <c r="A4112" t="s">
        <v>1162</v>
      </c>
      <c r="B4112">
        <v>1.6008978250000003</v>
      </c>
    </row>
    <row r="4113" spans="1:2" hidden="1" outlineLevel="2" x14ac:dyDescent="0.25">
      <c r="A4113" t="s">
        <v>1162</v>
      </c>
      <c r="B4113">
        <v>1.5244301500000002</v>
      </c>
    </row>
    <row r="4114" spans="1:2" hidden="1" outlineLevel="2" x14ac:dyDescent="0.25">
      <c r="A4114" t="s">
        <v>1162</v>
      </c>
      <c r="B4114">
        <v>3.0197968000000004</v>
      </c>
    </row>
    <row r="4115" spans="1:2" hidden="1" outlineLevel="2" x14ac:dyDescent="0.25">
      <c r="A4115" t="s">
        <v>1162</v>
      </c>
      <c r="B4115">
        <v>4.0607751000000007</v>
      </c>
    </row>
    <row r="4116" spans="1:2" hidden="1" outlineLevel="2" x14ac:dyDescent="0.25">
      <c r="A4116" t="s">
        <v>1162</v>
      </c>
      <c r="B4116">
        <v>3.2312699750000005</v>
      </c>
    </row>
    <row r="4117" spans="1:2" hidden="1" outlineLevel="2" x14ac:dyDescent="0.25">
      <c r="A4117" t="s">
        <v>1162</v>
      </c>
      <c r="B4117">
        <v>0.78819360000000005</v>
      </c>
    </row>
    <row r="4118" spans="1:2" hidden="1" outlineLevel="2" x14ac:dyDescent="0.25">
      <c r="A4118" t="s">
        <v>1162</v>
      </c>
      <c r="B4118">
        <v>1.4273822500000002</v>
      </c>
    </row>
    <row r="4119" spans="1:2" hidden="1" outlineLevel="2" x14ac:dyDescent="0.25">
      <c r="A4119" t="s">
        <v>1162</v>
      </c>
      <c r="B4119">
        <v>0.41910607500000002</v>
      </c>
    </row>
    <row r="4120" spans="1:2" hidden="1" outlineLevel="2" x14ac:dyDescent="0.25">
      <c r="A4120" t="s">
        <v>1162</v>
      </c>
      <c r="B4120">
        <v>0.44249937500000003</v>
      </c>
    </row>
    <row r="4121" spans="1:2" hidden="1" outlineLevel="2" x14ac:dyDescent="0.25">
      <c r="A4121" t="s">
        <v>1162</v>
      </c>
      <c r="B4121">
        <v>1.1284021500000001</v>
      </c>
    </row>
    <row r="4122" spans="1:2" hidden="1" outlineLevel="2" x14ac:dyDescent="0.25">
      <c r="A4122" t="s">
        <v>1162</v>
      </c>
      <c r="B4122">
        <v>2.1259843000000003</v>
      </c>
    </row>
    <row r="4123" spans="1:2" hidden="1" outlineLevel="2" x14ac:dyDescent="0.25">
      <c r="A4123" t="s">
        <v>1162</v>
      </c>
      <c r="B4123">
        <v>2.9810921750000006</v>
      </c>
    </row>
    <row r="4124" spans="1:2" hidden="1" outlineLevel="2" x14ac:dyDescent="0.25">
      <c r="A4124" t="s">
        <v>1162</v>
      </c>
      <c r="B4124">
        <v>0.28442505000000001</v>
      </c>
    </row>
    <row r="4125" spans="1:2" hidden="1" outlineLevel="2" x14ac:dyDescent="0.25">
      <c r="A4125" t="s">
        <v>1162</v>
      </c>
      <c r="B4125">
        <v>0.42584445000000004</v>
      </c>
    </row>
    <row r="4126" spans="1:2" hidden="1" outlineLevel="2" x14ac:dyDescent="0.25">
      <c r="A4126" t="s">
        <v>1162</v>
      </c>
      <c r="B4126">
        <v>1.2084753500000001</v>
      </c>
    </row>
    <row r="4127" spans="1:2" hidden="1" outlineLevel="2" x14ac:dyDescent="0.25">
      <c r="A4127" t="s">
        <v>1162</v>
      </c>
      <c r="B4127">
        <v>0.42106852500000003</v>
      </c>
    </row>
    <row r="4128" spans="1:2" outlineLevel="1" collapsed="1" x14ac:dyDescent="0.25">
      <c r="A4128" s="3" t="s">
        <v>24287</v>
      </c>
      <c r="B4128">
        <f>SUBTOTAL(9,B4091:B4127)</f>
        <v>49.008287475000017</v>
      </c>
    </row>
    <row r="4129" spans="1:2" hidden="1" outlineLevel="2" x14ac:dyDescent="0.25">
      <c r="A4129" t="s">
        <v>2988</v>
      </c>
      <c r="B4129">
        <v>-44.721079400000008</v>
      </c>
    </row>
    <row r="4130" spans="1:2" outlineLevel="1" collapsed="1" x14ac:dyDescent="0.25">
      <c r="A4130" s="3" t="s">
        <v>24288</v>
      </c>
      <c r="B4130">
        <f>SUBTOTAL(9,B4129:B4129)</f>
        <v>-44.721079400000008</v>
      </c>
    </row>
    <row r="4131" spans="1:2" hidden="1" outlineLevel="2" x14ac:dyDescent="0.25">
      <c r="A4131" t="s">
        <v>16339</v>
      </c>
      <c r="B4131">
        <v>1.4522826749999997</v>
      </c>
    </row>
    <row r="4132" spans="1:2" outlineLevel="1" collapsed="1" x14ac:dyDescent="0.25">
      <c r="A4132" s="3" t="s">
        <v>24289</v>
      </c>
      <c r="B4132">
        <f>SUBTOTAL(9,B4131:B4131)</f>
        <v>1.4522826749999997</v>
      </c>
    </row>
    <row r="4133" spans="1:2" hidden="1" outlineLevel="2" x14ac:dyDescent="0.25">
      <c r="A4133" t="s">
        <v>8500</v>
      </c>
      <c r="B4133">
        <v>1.4808411750000003</v>
      </c>
    </row>
    <row r="4134" spans="1:2" hidden="1" outlineLevel="2" x14ac:dyDescent="0.25">
      <c r="A4134" t="s">
        <v>8500</v>
      </c>
      <c r="B4134">
        <v>1.5131885250000003</v>
      </c>
    </row>
    <row r="4135" spans="1:2" hidden="1" outlineLevel="2" x14ac:dyDescent="0.25">
      <c r="A4135" t="s">
        <v>8500</v>
      </c>
      <c r="B4135">
        <v>1.9035962500000001</v>
      </c>
    </row>
    <row r="4136" spans="1:2" hidden="1" outlineLevel="2" x14ac:dyDescent="0.25">
      <c r="A4136" t="s">
        <v>8500</v>
      </c>
      <c r="B4136">
        <v>1.4910032500000003</v>
      </c>
    </row>
    <row r="4137" spans="1:2" outlineLevel="1" collapsed="1" x14ac:dyDescent="0.25">
      <c r="A4137" s="3" t="s">
        <v>24290</v>
      </c>
      <c r="B4137">
        <f>SUBTOTAL(9,B4133:B4136)</f>
        <v>6.3886292000000005</v>
      </c>
    </row>
    <row r="4138" spans="1:2" hidden="1" outlineLevel="2" x14ac:dyDescent="0.25">
      <c r="A4138" t="s">
        <v>15160</v>
      </c>
      <c r="B4138">
        <v>1.1356869999999999</v>
      </c>
    </row>
    <row r="4139" spans="1:2" hidden="1" outlineLevel="2" x14ac:dyDescent="0.25">
      <c r="A4139" t="s">
        <v>15160</v>
      </c>
      <c r="B4139">
        <v>1.5900817750000003</v>
      </c>
    </row>
    <row r="4140" spans="1:2" hidden="1" outlineLevel="2" x14ac:dyDescent="0.25">
      <c r="A4140" t="s">
        <v>15160</v>
      </c>
      <c r="B4140">
        <v>1.5287049000000004</v>
      </c>
    </row>
    <row r="4141" spans="1:2" outlineLevel="1" collapsed="1" x14ac:dyDescent="0.25">
      <c r="A4141" s="3" t="s">
        <v>24291</v>
      </c>
      <c r="B4141">
        <f>SUBTOTAL(9,B4138:B4140)</f>
        <v>4.2544736750000007</v>
      </c>
    </row>
    <row r="4142" spans="1:2" hidden="1" outlineLevel="2" x14ac:dyDescent="0.25">
      <c r="A4142" t="s">
        <v>2690</v>
      </c>
      <c r="B4142">
        <v>5.3928118500000002</v>
      </c>
    </row>
    <row r="4143" spans="1:2" hidden="1" outlineLevel="2" x14ac:dyDescent="0.25">
      <c r="A4143" t="s">
        <v>2690</v>
      </c>
      <c r="B4143">
        <v>1.5927622000000001</v>
      </c>
    </row>
    <row r="4144" spans="1:2" hidden="1" outlineLevel="2" x14ac:dyDescent="0.25">
      <c r="A4144" t="s">
        <v>2690</v>
      </c>
      <c r="B4144">
        <v>3.8289039250000001</v>
      </c>
    </row>
    <row r="4145" spans="1:2" hidden="1" outlineLevel="2" x14ac:dyDescent="0.25">
      <c r="A4145" t="s">
        <v>2690</v>
      </c>
      <c r="B4145">
        <v>0.64379885000000003</v>
      </c>
    </row>
    <row r="4146" spans="1:2" hidden="1" outlineLevel="2" x14ac:dyDescent="0.25">
      <c r="A4146" t="s">
        <v>2690</v>
      </c>
      <c r="B4146">
        <v>3.0229341000000005</v>
      </c>
    </row>
    <row r="4147" spans="1:2" hidden="1" outlineLevel="2" x14ac:dyDescent="0.25">
      <c r="A4147" t="s">
        <v>2690</v>
      </c>
      <c r="B4147">
        <v>3.6994859250000003</v>
      </c>
    </row>
    <row r="4148" spans="1:2" hidden="1" outlineLevel="2" x14ac:dyDescent="0.25">
      <c r="A4148" t="s">
        <v>2690</v>
      </c>
      <c r="B4148">
        <v>3.3894967000000005</v>
      </c>
    </row>
    <row r="4149" spans="1:2" hidden="1" outlineLevel="2" x14ac:dyDescent="0.25">
      <c r="A4149" t="s">
        <v>2690</v>
      </c>
      <c r="B4149">
        <v>1.6298652250000001</v>
      </c>
    </row>
    <row r="4150" spans="1:2" outlineLevel="1" collapsed="1" x14ac:dyDescent="0.25">
      <c r="A4150" s="3" t="s">
        <v>24292</v>
      </c>
      <c r="B4150">
        <f>SUBTOTAL(9,B4142:B4149)</f>
        <v>23.200058774999999</v>
      </c>
    </row>
    <row r="4151" spans="1:2" hidden="1" outlineLevel="2" x14ac:dyDescent="0.25">
      <c r="A4151" t="s">
        <v>4676</v>
      </c>
      <c r="B4151">
        <v>2.8173174250000002</v>
      </c>
    </row>
    <row r="4152" spans="1:2" hidden="1" outlineLevel="2" x14ac:dyDescent="0.25">
      <c r="A4152" t="s">
        <v>4676</v>
      </c>
      <c r="B4152">
        <v>3.6652908000000002</v>
      </c>
    </row>
    <row r="4153" spans="1:2" hidden="1" outlineLevel="2" x14ac:dyDescent="0.25">
      <c r="A4153" t="s">
        <v>4676</v>
      </c>
      <c r="B4153">
        <v>3.6180836000000003</v>
      </c>
    </row>
    <row r="4154" spans="1:2" hidden="1" outlineLevel="2" x14ac:dyDescent="0.25">
      <c r="A4154" t="s">
        <v>4676</v>
      </c>
      <c r="B4154">
        <v>3.3985829000000005</v>
      </c>
    </row>
    <row r="4155" spans="1:2" hidden="1" outlineLevel="2" x14ac:dyDescent="0.25">
      <c r="A4155" t="s">
        <v>4676</v>
      </c>
      <c r="B4155">
        <v>4.9835978000000001</v>
      </c>
    </row>
    <row r="4156" spans="1:2" hidden="1" outlineLevel="2" x14ac:dyDescent="0.25">
      <c r="A4156" t="s">
        <v>4676</v>
      </c>
      <c r="B4156">
        <v>1.4680647250000001</v>
      </c>
    </row>
    <row r="4157" spans="1:2" outlineLevel="1" collapsed="1" x14ac:dyDescent="0.25">
      <c r="A4157" s="3" t="s">
        <v>24293</v>
      </c>
      <c r="B4157">
        <f>SUBTOTAL(9,B4151:B4156)</f>
        <v>19.950937250000003</v>
      </c>
    </row>
    <row r="4158" spans="1:2" hidden="1" outlineLevel="2" x14ac:dyDescent="0.25">
      <c r="A4158" t="s">
        <v>14464</v>
      </c>
      <c r="B4158">
        <v>1.3483938000000002</v>
      </c>
    </row>
    <row r="4159" spans="1:2" outlineLevel="1" collapsed="1" x14ac:dyDescent="0.25">
      <c r="A4159" s="3" t="s">
        <v>24294</v>
      </c>
      <c r="B4159">
        <f>SUBTOTAL(9,B4158:B4158)</f>
        <v>1.3483938000000002</v>
      </c>
    </row>
    <row r="4160" spans="1:2" hidden="1" outlineLevel="2" x14ac:dyDescent="0.25">
      <c r="A4160" t="s">
        <v>11010</v>
      </c>
      <c r="B4160">
        <v>1.5092445250000002</v>
      </c>
    </row>
    <row r="4161" spans="1:2" hidden="1" outlineLevel="2" x14ac:dyDescent="0.25">
      <c r="A4161" t="s">
        <v>11010</v>
      </c>
      <c r="B4161">
        <v>2.6294144749999999</v>
      </c>
    </row>
    <row r="4162" spans="1:2" hidden="1" outlineLevel="2" x14ac:dyDescent="0.25">
      <c r="A4162" t="s">
        <v>11010</v>
      </c>
      <c r="B4162">
        <v>2.2158100750000003</v>
      </c>
    </row>
    <row r="4163" spans="1:2" hidden="1" outlineLevel="2" x14ac:dyDescent="0.25">
      <c r="A4163" t="s">
        <v>11010</v>
      </c>
      <c r="B4163">
        <v>4.5693167250000002</v>
      </c>
    </row>
    <row r="4164" spans="1:2" outlineLevel="1" collapsed="1" x14ac:dyDescent="0.25">
      <c r="A4164" s="3" t="s">
        <v>24295</v>
      </c>
      <c r="B4164">
        <f>SUBTOTAL(9,B4160:B4163)</f>
        <v>10.923785800000001</v>
      </c>
    </row>
    <row r="4165" spans="1:2" hidden="1" outlineLevel="2" x14ac:dyDescent="0.25">
      <c r="A4165" t="s">
        <v>12332</v>
      </c>
      <c r="B4165">
        <v>1.6919109000000001</v>
      </c>
    </row>
    <row r="4166" spans="1:2" outlineLevel="1" collapsed="1" x14ac:dyDescent="0.25">
      <c r="A4166" s="3" t="s">
        <v>24296</v>
      </c>
      <c r="B4166">
        <f>SUBTOTAL(9,B4165:B4165)</f>
        <v>1.6919109000000001</v>
      </c>
    </row>
    <row r="4167" spans="1:2" hidden="1" outlineLevel="2" x14ac:dyDescent="0.25">
      <c r="A4167" t="s">
        <v>9501</v>
      </c>
      <c r="B4167">
        <v>0.26531317500000001</v>
      </c>
    </row>
    <row r="4168" spans="1:2" outlineLevel="1" collapsed="1" x14ac:dyDescent="0.25">
      <c r="A4168" s="3" t="s">
        <v>24297</v>
      </c>
      <c r="B4168">
        <f>SUBTOTAL(9,B4167:B4167)</f>
        <v>0.26531317500000001</v>
      </c>
    </row>
    <row r="4169" spans="1:2" hidden="1" outlineLevel="2" x14ac:dyDescent="0.25">
      <c r="A4169" t="s">
        <v>4952</v>
      </c>
      <c r="B4169">
        <v>1.5158975250000002</v>
      </c>
    </row>
    <row r="4170" spans="1:2" outlineLevel="1" collapsed="1" x14ac:dyDescent="0.25">
      <c r="A4170" s="3" t="s">
        <v>24298</v>
      </c>
      <c r="B4170">
        <f>SUBTOTAL(9,B4169:B4169)</f>
        <v>1.5158975250000002</v>
      </c>
    </row>
    <row r="4171" spans="1:2" hidden="1" outlineLevel="2" x14ac:dyDescent="0.25">
      <c r="A4171" t="s">
        <v>2571</v>
      </c>
      <c r="B4171">
        <v>3.30005455</v>
      </c>
    </row>
    <row r="4172" spans="1:2" outlineLevel="1" collapsed="1" x14ac:dyDescent="0.25">
      <c r="A4172" s="3" t="s">
        <v>24299</v>
      </c>
      <c r="B4172">
        <f>SUBTOTAL(9,B4171:B4171)</f>
        <v>3.30005455</v>
      </c>
    </row>
    <row r="4173" spans="1:2" hidden="1" outlineLevel="2" x14ac:dyDescent="0.25">
      <c r="A4173" t="s">
        <v>7745</v>
      </c>
      <c r="B4173">
        <v>1.6263108000000004</v>
      </c>
    </row>
    <row r="4174" spans="1:2" hidden="1" outlineLevel="2" x14ac:dyDescent="0.25">
      <c r="A4174" t="s">
        <v>7745</v>
      </c>
      <c r="B4174">
        <v>1.762360725</v>
      </c>
    </row>
    <row r="4175" spans="1:2" outlineLevel="1" collapsed="1" x14ac:dyDescent="0.25">
      <c r="A4175" s="3" t="s">
        <v>24300</v>
      </c>
      <c r="B4175">
        <f>SUBTOTAL(9,B4173:B4174)</f>
        <v>3.3886715250000004</v>
      </c>
    </row>
    <row r="4176" spans="1:2" hidden="1" outlineLevel="2" x14ac:dyDescent="0.25">
      <c r="A4176" t="s">
        <v>3469</v>
      </c>
      <c r="B4176">
        <v>2.8598893250000001</v>
      </c>
    </row>
    <row r="4177" spans="1:2" outlineLevel="1" collapsed="1" x14ac:dyDescent="0.25">
      <c r="A4177" s="3" t="s">
        <v>24301</v>
      </c>
      <c r="B4177">
        <f>SUBTOTAL(9,B4176:B4176)</f>
        <v>2.8598893250000001</v>
      </c>
    </row>
    <row r="4178" spans="1:2" hidden="1" outlineLevel="2" x14ac:dyDescent="0.25">
      <c r="A4178" t="s">
        <v>19635</v>
      </c>
      <c r="B4178">
        <v>1.2340393500000002</v>
      </c>
    </row>
    <row r="4179" spans="1:2" outlineLevel="1" collapsed="1" x14ac:dyDescent="0.25">
      <c r="A4179" s="3" t="s">
        <v>24302</v>
      </c>
      <c r="B4179">
        <f>SUBTOTAL(9,B4178:B4178)</f>
        <v>1.2340393500000002</v>
      </c>
    </row>
    <row r="4180" spans="1:2" hidden="1" outlineLevel="2" x14ac:dyDescent="0.25">
      <c r="A4180" t="s">
        <v>6603</v>
      </c>
      <c r="B4180">
        <v>2.2198998249999997</v>
      </c>
    </row>
    <row r="4181" spans="1:2" hidden="1" outlineLevel="2" x14ac:dyDescent="0.25">
      <c r="A4181" t="s">
        <v>6603</v>
      </c>
      <c r="B4181">
        <v>3.6560802749999999</v>
      </c>
    </row>
    <row r="4182" spans="1:2" hidden="1" outlineLevel="2" x14ac:dyDescent="0.25">
      <c r="A4182" t="s">
        <v>6603</v>
      </c>
      <c r="B4182">
        <v>2.2765339500000001</v>
      </c>
    </row>
    <row r="4183" spans="1:2" hidden="1" outlineLevel="2" x14ac:dyDescent="0.25">
      <c r="A4183" t="s">
        <v>6603</v>
      </c>
      <c r="B4183">
        <v>2.6964116000000002</v>
      </c>
    </row>
    <row r="4184" spans="1:2" hidden="1" outlineLevel="2" x14ac:dyDescent="0.25">
      <c r="A4184" t="s">
        <v>6603</v>
      </c>
      <c r="B4184">
        <v>2.355293225</v>
      </c>
    </row>
    <row r="4185" spans="1:2" hidden="1" outlineLevel="2" x14ac:dyDescent="0.25">
      <c r="A4185" t="s">
        <v>6603</v>
      </c>
      <c r="B4185">
        <v>2.1822279999999998</v>
      </c>
    </row>
    <row r="4186" spans="1:2" hidden="1" outlineLevel="2" x14ac:dyDescent="0.25">
      <c r="A4186" t="s">
        <v>6603</v>
      </c>
      <c r="B4186">
        <v>1.59989435</v>
      </c>
    </row>
    <row r="4187" spans="1:2" hidden="1" outlineLevel="2" x14ac:dyDescent="0.25">
      <c r="A4187" t="s">
        <v>6603</v>
      </c>
      <c r="B4187">
        <v>2.7564620249999998</v>
      </c>
    </row>
    <row r="4188" spans="1:2" hidden="1" outlineLevel="2" x14ac:dyDescent="0.25">
      <c r="A4188" t="s">
        <v>6603</v>
      </c>
      <c r="B4188">
        <v>4.8426524499999992</v>
      </c>
    </row>
    <row r="4189" spans="1:2" hidden="1" outlineLevel="2" x14ac:dyDescent="0.25">
      <c r="A4189" t="s">
        <v>6603</v>
      </c>
      <c r="B4189">
        <v>2.4982886</v>
      </c>
    </row>
    <row r="4190" spans="1:2" outlineLevel="1" collapsed="1" x14ac:dyDescent="0.25">
      <c r="A4190" s="3" t="s">
        <v>24303</v>
      </c>
      <c r="B4190">
        <f>SUBTOTAL(9,B4180:B4189)</f>
        <v>27.083744300000003</v>
      </c>
    </row>
    <row r="4191" spans="1:2" hidden="1" outlineLevel="2" x14ac:dyDescent="0.25">
      <c r="A4191" t="s">
        <v>12219</v>
      </c>
      <c r="B4191">
        <v>3.4132251500000006</v>
      </c>
    </row>
    <row r="4192" spans="1:2" outlineLevel="1" collapsed="1" x14ac:dyDescent="0.25">
      <c r="A4192" s="3" t="s">
        <v>24304</v>
      </c>
      <c r="B4192">
        <f>SUBTOTAL(9,B4191:B4191)</f>
        <v>3.4132251500000006</v>
      </c>
    </row>
    <row r="4193" spans="1:2" hidden="1" outlineLevel="2" x14ac:dyDescent="0.25">
      <c r="A4193" t="s">
        <v>6220</v>
      </c>
      <c r="B4193">
        <v>1.5593581749999998</v>
      </c>
    </row>
    <row r="4194" spans="1:2" outlineLevel="1" collapsed="1" x14ac:dyDescent="0.25">
      <c r="A4194" s="3" t="s">
        <v>24305</v>
      </c>
      <c r="B4194">
        <f>SUBTOTAL(9,B4193:B4193)</f>
        <v>1.5593581749999998</v>
      </c>
    </row>
    <row r="4195" spans="1:2" hidden="1" outlineLevel="2" x14ac:dyDescent="0.25">
      <c r="A4195" t="s">
        <v>2480</v>
      </c>
      <c r="B4195">
        <v>1.7775771250000003</v>
      </c>
    </row>
    <row r="4196" spans="1:2" hidden="1" outlineLevel="2" x14ac:dyDescent="0.25">
      <c r="A4196" t="s">
        <v>2480</v>
      </c>
      <c r="B4196">
        <v>1.789478425</v>
      </c>
    </row>
    <row r="4197" spans="1:2" outlineLevel="1" collapsed="1" x14ac:dyDescent="0.25">
      <c r="A4197" s="3" t="s">
        <v>24306</v>
      </c>
      <c r="B4197">
        <f>SUBTOTAL(9,B4195:B4196)</f>
        <v>3.5670555500000001</v>
      </c>
    </row>
    <row r="4198" spans="1:2" hidden="1" outlineLevel="2" x14ac:dyDescent="0.25">
      <c r="A4198" t="s">
        <v>5654</v>
      </c>
      <c r="B4198">
        <v>1.9333509250000003</v>
      </c>
    </row>
    <row r="4199" spans="1:2" outlineLevel="1" collapsed="1" x14ac:dyDescent="0.25">
      <c r="A4199" s="3" t="s">
        <v>24307</v>
      </c>
      <c r="B4199">
        <f>SUBTOTAL(9,B4198:B4198)</f>
        <v>1.9333509250000003</v>
      </c>
    </row>
    <row r="4200" spans="1:2" hidden="1" outlineLevel="2" x14ac:dyDescent="0.25">
      <c r="A4200" t="s">
        <v>19223</v>
      </c>
      <c r="B4200">
        <v>0.19785337500000003</v>
      </c>
    </row>
    <row r="4201" spans="1:2" outlineLevel="1" collapsed="1" x14ac:dyDescent="0.25">
      <c r="A4201" s="3" t="s">
        <v>24308</v>
      </c>
      <c r="B4201">
        <f>SUBTOTAL(9,B4200:B4200)</f>
        <v>0.19785337500000003</v>
      </c>
    </row>
    <row r="4202" spans="1:2" hidden="1" outlineLevel="2" x14ac:dyDescent="0.25">
      <c r="A4202" t="s">
        <v>8826</v>
      </c>
      <c r="B4202">
        <v>2.7615588750000004</v>
      </c>
    </row>
    <row r="4203" spans="1:2" outlineLevel="1" collapsed="1" x14ac:dyDescent="0.25">
      <c r="A4203" s="3" t="s">
        <v>24309</v>
      </c>
      <c r="B4203">
        <f>SUBTOTAL(9,B4202:B4202)</f>
        <v>2.7615588750000004</v>
      </c>
    </row>
    <row r="4204" spans="1:2" hidden="1" outlineLevel="2" x14ac:dyDescent="0.25">
      <c r="A4204" t="s">
        <v>613</v>
      </c>
      <c r="B4204">
        <v>1.6081565</v>
      </c>
    </row>
    <row r="4205" spans="1:2" hidden="1" outlineLevel="2" x14ac:dyDescent="0.25">
      <c r="A4205" t="s">
        <v>613</v>
      </c>
      <c r="B4205">
        <v>1.2290454749999999</v>
      </c>
    </row>
    <row r="4206" spans="1:2" outlineLevel="1" collapsed="1" x14ac:dyDescent="0.25">
      <c r="A4206" s="3" t="s">
        <v>24310</v>
      </c>
      <c r="B4206">
        <f>SUBTOTAL(9,B4204:B4205)</f>
        <v>2.8372019750000002</v>
      </c>
    </row>
    <row r="4207" spans="1:2" hidden="1" outlineLevel="2" x14ac:dyDescent="0.25">
      <c r="A4207" t="s">
        <v>15490</v>
      </c>
      <c r="B4207">
        <v>0.87490607500000006</v>
      </c>
    </row>
    <row r="4208" spans="1:2" outlineLevel="1" collapsed="1" x14ac:dyDescent="0.25">
      <c r="A4208" s="3" t="s">
        <v>24311</v>
      </c>
      <c r="B4208">
        <f>SUBTOTAL(9,B4207:B4207)</f>
        <v>0.87490607500000006</v>
      </c>
    </row>
    <row r="4209" spans="1:2" hidden="1" outlineLevel="2" x14ac:dyDescent="0.25">
      <c r="A4209" t="s">
        <v>9841</v>
      </c>
      <c r="B4209">
        <v>0.7930036250000001</v>
      </c>
    </row>
    <row r="4210" spans="1:2" outlineLevel="1" collapsed="1" x14ac:dyDescent="0.25">
      <c r="A4210" s="3" t="s">
        <v>24312</v>
      </c>
      <c r="B4210">
        <f>SUBTOTAL(9,B4209:B4209)</f>
        <v>0.7930036250000001</v>
      </c>
    </row>
    <row r="4211" spans="1:2" hidden="1" outlineLevel="2" x14ac:dyDescent="0.25">
      <c r="A4211" t="s">
        <v>13818</v>
      </c>
      <c r="B4211">
        <v>11.3633235</v>
      </c>
    </row>
    <row r="4212" spans="1:2" hidden="1" outlineLevel="2" x14ac:dyDescent="0.25">
      <c r="A4212" t="s">
        <v>13818</v>
      </c>
      <c r="B4212">
        <v>1.8128310250000002</v>
      </c>
    </row>
    <row r="4213" spans="1:2" outlineLevel="1" collapsed="1" x14ac:dyDescent="0.25">
      <c r="A4213" s="3" t="s">
        <v>24313</v>
      </c>
      <c r="B4213">
        <f>SUBTOTAL(9,B4211:B4212)</f>
        <v>13.176154524999999</v>
      </c>
    </row>
    <row r="4214" spans="1:2" hidden="1" outlineLevel="2" x14ac:dyDescent="0.25">
      <c r="A4214" t="s">
        <v>109</v>
      </c>
      <c r="B4214">
        <v>1.6290710750000001</v>
      </c>
    </row>
    <row r="4215" spans="1:2" hidden="1" outlineLevel="2" x14ac:dyDescent="0.25">
      <c r="A4215" t="s">
        <v>109</v>
      </c>
      <c r="B4215">
        <v>1.9925493999999999</v>
      </c>
    </row>
    <row r="4216" spans="1:2" hidden="1" outlineLevel="2" x14ac:dyDescent="0.25">
      <c r="A4216" t="s">
        <v>109</v>
      </c>
      <c r="B4216">
        <v>3.0217158250000002</v>
      </c>
    </row>
    <row r="4217" spans="1:2" hidden="1" outlineLevel="2" x14ac:dyDescent="0.25">
      <c r="A4217" t="s">
        <v>109</v>
      </c>
      <c r="B4217">
        <v>2.0329299250000004</v>
      </c>
    </row>
    <row r="4218" spans="1:2" hidden="1" outlineLevel="2" x14ac:dyDescent="0.25">
      <c r="A4218" t="s">
        <v>109</v>
      </c>
      <c r="B4218">
        <v>0.64991707500000007</v>
      </c>
    </row>
    <row r="4219" spans="1:2" hidden="1" outlineLevel="2" x14ac:dyDescent="0.25">
      <c r="A4219" t="s">
        <v>109</v>
      </c>
      <c r="B4219">
        <v>2.5806343500000004</v>
      </c>
    </row>
    <row r="4220" spans="1:2" hidden="1" outlineLevel="2" x14ac:dyDescent="0.25">
      <c r="A4220" t="s">
        <v>109</v>
      </c>
      <c r="B4220">
        <v>1.8603769999999999</v>
      </c>
    </row>
    <row r="4221" spans="1:2" hidden="1" outlineLevel="2" x14ac:dyDescent="0.25">
      <c r="A4221" t="s">
        <v>109</v>
      </c>
      <c r="B4221">
        <v>1.8427464499999999</v>
      </c>
    </row>
    <row r="4222" spans="1:2" hidden="1" outlineLevel="2" x14ac:dyDescent="0.25">
      <c r="A4222" t="s">
        <v>109</v>
      </c>
      <c r="B4222">
        <v>1.6421512750000002</v>
      </c>
    </row>
    <row r="4223" spans="1:2" hidden="1" outlineLevel="2" x14ac:dyDescent="0.25">
      <c r="A4223" t="s">
        <v>109</v>
      </c>
      <c r="B4223">
        <v>2.2138276000000001</v>
      </c>
    </row>
    <row r="4224" spans="1:2" hidden="1" outlineLevel="2" x14ac:dyDescent="0.25">
      <c r="A4224" t="s">
        <v>109</v>
      </c>
      <c r="B4224">
        <v>1.743502375</v>
      </c>
    </row>
    <row r="4225" spans="1:2" hidden="1" outlineLevel="2" x14ac:dyDescent="0.25">
      <c r="A4225" t="s">
        <v>109</v>
      </c>
      <c r="B4225">
        <v>1.6812755000000004</v>
      </c>
    </row>
    <row r="4226" spans="1:2" hidden="1" outlineLevel="2" x14ac:dyDescent="0.25">
      <c r="A4226" t="s">
        <v>109</v>
      </c>
      <c r="B4226">
        <v>1.284761775</v>
      </c>
    </row>
    <row r="4227" spans="1:2" hidden="1" outlineLevel="2" x14ac:dyDescent="0.25">
      <c r="A4227" t="s">
        <v>109</v>
      </c>
      <c r="B4227">
        <v>1.4031287250000002</v>
      </c>
    </row>
    <row r="4228" spans="1:2" hidden="1" outlineLevel="2" x14ac:dyDescent="0.25">
      <c r="A4228" t="s">
        <v>109</v>
      </c>
      <c r="B4228">
        <v>1.6688114500000002</v>
      </c>
    </row>
    <row r="4229" spans="1:2" hidden="1" outlineLevel="2" x14ac:dyDescent="0.25">
      <c r="A4229" t="s">
        <v>109</v>
      </c>
      <c r="B4229">
        <v>1.150003275</v>
      </c>
    </row>
    <row r="4230" spans="1:2" hidden="1" outlineLevel="2" x14ac:dyDescent="0.25">
      <c r="A4230" t="s">
        <v>109</v>
      </c>
      <c r="B4230">
        <v>1.2302530250000001</v>
      </c>
    </row>
    <row r="4231" spans="1:2" hidden="1" outlineLevel="2" x14ac:dyDescent="0.25">
      <c r="A4231" t="s">
        <v>109</v>
      </c>
      <c r="B4231">
        <v>2.2463696500000001</v>
      </c>
    </row>
    <row r="4232" spans="1:2" hidden="1" outlineLevel="2" x14ac:dyDescent="0.25">
      <c r="A4232" t="s">
        <v>109</v>
      </c>
      <c r="B4232">
        <v>1.0995463750000001</v>
      </c>
    </row>
    <row r="4233" spans="1:2" hidden="1" outlineLevel="2" x14ac:dyDescent="0.25">
      <c r="A4233" t="s">
        <v>109</v>
      </c>
      <c r="B4233">
        <v>0.98586667500000003</v>
      </c>
    </row>
    <row r="4234" spans="1:2" hidden="1" outlineLevel="2" x14ac:dyDescent="0.25">
      <c r="A4234" t="s">
        <v>109</v>
      </c>
      <c r="B4234">
        <v>1.2294896749999999</v>
      </c>
    </row>
    <row r="4235" spans="1:2" hidden="1" outlineLevel="2" x14ac:dyDescent="0.25">
      <c r="A4235" t="s">
        <v>109</v>
      </c>
      <c r="B4235">
        <v>1.88174555</v>
      </c>
    </row>
    <row r="4236" spans="1:2" hidden="1" outlineLevel="2" x14ac:dyDescent="0.25">
      <c r="A4236" t="s">
        <v>109</v>
      </c>
      <c r="B4236">
        <v>0.48243754999999999</v>
      </c>
    </row>
    <row r="4237" spans="1:2" hidden="1" outlineLevel="2" x14ac:dyDescent="0.25">
      <c r="A4237" t="s">
        <v>109</v>
      </c>
      <c r="B4237">
        <v>1.3261988</v>
      </c>
    </row>
    <row r="4238" spans="1:2" hidden="1" outlineLevel="2" x14ac:dyDescent="0.25">
      <c r="A4238" t="s">
        <v>109</v>
      </c>
      <c r="B4238">
        <v>0.51340905000000003</v>
      </c>
    </row>
    <row r="4239" spans="1:2" outlineLevel="1" collapsed="1" x14ac:dyDescent="0.25">
      <c r="A4239" s="3" t="s">
        <v>24314</v>
      </c>
      <c r="B4239">
        <f>SUBTOTAL(9,B4214:B4238)</f>
        <v>39.392719424999996</v>
      </c>
    </row>
    <row r="4240" spans="1:2" hidden="1" outlineLevel="2" x14ac:dyDescent="0.25">
      <c r="A4240" t="s">
        <v>9958</v>
      </c>
      <c r="B4240">
        <v>2.2404129750000004</v>
      </c>
    </row>
    <row r="4241" spans="1:2" outlineLevel="1" collapsed="1" x14ac:dyDescent="0.25">
      <c r="A4241" s="3" t="s">
        <v>24315</v>
      </c>
      <c r="B4241">
        <f>SUBTOTAL(9,B4240:B4240)</f>
        <v>2.2404129750000004</v>
      </c>
    </row>
    <row r="4242" spans="1:2" hidden="1" outlineLevel="2" x14ac:dyDescent="0.25">
      <c r="A4242" t="s">
        <v>12189</v>
      </c>
      <c r="B4242">
        <v>1.1214094749999999</v>
      </c>
    </row>
    <row r="4243" spans="1:2" outlineLevel="1" collapsed="1" x14ac:dyDescent="0.25">
      <c r="A4243" s="3" t="s">
        <v>24316</v>
      </c>
      <c r="B4243">
        <f>SUBTOTAL(9,B4242:B4242)</f>
        <v>1.1214094749999999</v>
      </c>
    </row>
    <row r="4244" spans="1:2" hidden="1" outlineLevel="2" x14ac:dyDescent="0.25">
      <c r="A4244" t="s">
        <v>6260</v>
      </c>
      <c r="B4244">
        <v>0.64793675000000017</v>
      </c>
    </row>
    <row r="4245" spans="1:2" outlineLevel="1" collapsed="1" x14ac:dyDescent="0.25">
      <c r="A4245" s="3" t="s">
        <v>24317</v>
      </c>
      <c r="B4245">
        <f>SUBTOTAL(9,B4244:B4244)</f>
        <v>0.64793675000000017</v>
      </c>
    </row>
    <row r="4246" spans="1:2" hidden="1" outlineLevel="2" x14ac:dyDescent="0.25">
      <c r="A4246" t="s">
        <v>18852</v>
      </c>
      <c r="B4246">
        <v>2.0241587750000001</v>
      </c>
    </row>
    <row r="4247" spans="1:2" outlineLevel="1" collapsed="1" x14ac:dyDescent="0.25">
      <c r="A4247" s="3" t="s">
        <v>24318</v>
      </c>
      <c r="B4247">
        <f>SUBTOTAL(9,B4246:B4246)</f>
        <v>2.0241587750000001</v>
      </c>
    </row>
    <row r="4248" spans="1:2" hidden="1" outlineLevel="2" x14ac:dyDescent="0.25">
      <c r="A4248" t="s">
        <v>16454</v>
      </c>
      <c r="B4248">
        <v>3.6856084749999996</v>
      </c>
    </row>
    <row r="4249" spans="1:2" outlineLevel="1" collapsed="1" x14ac:dyDescent="0.25">
      <c r="A4249" s="3" t="s">
        <v>24319</v>
      </c>
      <c r="B4249">
        <f>SUBTOTAL(9,B4248:B4248)</f>
        <v>3.6856084749999996</v>
      </c>
    </row>
    <row r="4250" spans="1:2" hidden="1" outlineLevel="2" x14ac:dyDescent="0.25">
      <c r="A4250" t="s">
        <v>14285</v>
      </c>
      <c r="B4250">
        <v>3.1314315750000001</v>
      </c>
    </row>
    <row r="4251" spans="1:2" outlineLevel="1" collapsed="1" x14ac:dyDescent="0.25">
      <c r="A4251" s="3" t="s">
        <v>24320</v>
      </c>
      <c r="B4251">
        <f>SUBTOTAL(9,B4250:B4250)</f>
        <v>3.1314315750000001</v>
      </c>
    </row>
    <row r="4252" spans="1:2" hidden="1" outlineLevel="2" x14ac:dyDescent="0.25">
      <c r="A4252" t="s">
        <v>17484</v>
      </c>
      <c r="B4252">
        <v>0.31595422500000003</v>
      </c>
    </row>
    <row r="4253" spans="1:2" outlineLevel="1" collapsed="1" x14ac:dyDescent="0.25">
      <c r="A4253" s="3" t="s">
        <v>24321</v>
      </c>
      <c r="B4253">
        <f>SUBTOTAL(9,B4252:B4252)</f>
        <v>0.31595422500000003</v>
      </c>
    </row>
    <row r="4254" spans="1:2" hidden="1" outlineLevel="2" x14ac:dyDescent="0.25">
      <c r="A4254" t="s">
        <v>18790</v>
      </c>
      <c r="B4254">
        <v>1.6421351500000001</v>
      </c>
    </row>
    <row r="4255" spans="1:2" outlineLevel="1" collapsed="1" x14ac:dyDescent="0.25">
      <c r="A4255" s="3" t="s">
        <v>24322</v>
      </c>
      <c r="B4255">
        <f>SUBTOTAL(9,B4254:B4254)</f>
        <v>1.6421351500000001</v>
      </c>
    </row>
    <row r="4256" spans="1:2" hidden="1" outlineLevel="2" x14ac:dyDescent="0.25">
      <c r="A4256" t="s">
        <v>3978</v>
      </c>
      <c r="B4256">
        <v>0.95440762499999998</v>
      </c>
    </row>
    <row r="4257" spans="1:2" hidden="1" outlineLevel="2" x14ac:dyDescent="0.25">
      <c r="A4257" t="s">
        <v>3978</v>
      </c>
      <c r="B4257">
        <v>0.76490730000000007</v>
      </c>
    </row>
    <row r="4258" spans="1:2" hidden="1" outlineLevel="2" x14ac:dyDescent="0.25">
      <c r="A4258" t="s">
        <v>3978</v>
      </c>
      <c r="B4258">
        <v>3.0065732500000006</v>
      </c>
    </row>
    <row r="4259" spans="1:2" hidden="1" outlineLevel="2" x14ac:dyDescent="0.25">
      <c r="A4259" t="s">
        <v>3978</v>
      </c>
      <c r="B4259">
        <v>2.4622770750000003</v>
      </c>
    </row>
    <row r="4260" spans="1:2" hidden="1" outlineLevel="2" x14ac:dyDescent="0.25">
      <c r="A4260" t="s">
        <v>3978</v>
      </c>
      <c r="B4260">
        <v>1.8952620250000001</v>
      </c>
    </row>
    <row r="4261" spans="1:2" outlineLevel="1" collapsed="1" x14ac:dyDescent="0.25">
      <c r="A4261" s="3" t="s">
        <v>24323</v>
      </c>
      <c r="B4261">
        <f>SUBTOTAL(9,B4256:B4260)</f>
        <v>9.0834272750000018</v>
      </c>
    </row>
    <row r="4262" spans="1:2" hidden="1" outlineLevel="2" x14ac:dyDescent="0.25">
      <c r="A4262" t="s">
        <v>2560</v>
      </c>
      <c r="B4262">
        <v>2.6808594750000005</v>
      </c>
    </row>
    <row r="4263" spans="1:2" hidden="1" outlineLevel="2" x14ac:dyDescent="0.25">
      <c r="A4263" t="s">
        <v>2560</v>
      </c>
      <c r="B4263">
        <v>0.70397189999999998</v>
      </c>
    </row>
    <row r="4264" spans="1:2" hidden="1" outlineLevel="2" x14ac:dyDescent="0.25">
      <c r="A4264" t="s">
        <v>2560</v>
      </c>
      <c r="B4264">
        <v>2.1729453749999998</v>
      </c>
    </row>
    <row r="4265" spans="1:2" hidden="1" outlineLevel="2" x14ac:dyDescent="0.25">
      <c r="A4265" t="s">
        <v>2560</v>
      </c>
      <c r="B4265">
        <v>1.0699507750000001</v>
      </c>
    </row>
    <row r="4266" spans="1:2" outlineLevel="1" collapsed="1" x14ac:dyDescent="0.25">
      <c r="A4266" s="3" t="s">
        <v>24324</v>
      </c>
      <c r="B4266">
        <f>SUBTOTAL(9,B4262:B4265)</f>
        <v>6.627727525000001</v>
      </c>
    </row>
    <row r="4267" spans="1:2" hidden="1" outlineLevel="2" x14ac:dyDescent="0.25">
      <c r="A4267" t="s">
        <v>1853</v>
      </c>
      <c r="B4267">
        <v>1.8143666000000001</v>
      </c>
    </row>
    <row r="4268" spans="1:2" hidden="1" outlineLevel="2" x14ac:dyDescent="0.25">
      <c r="A4268" t="s">
        <v>1853</v>
      </c>
      <c r="B4268">
        <v>2.3773434999999998</v>
      </c>
    </row>
    <row r="4269" spans="1:2" hidden="1" outlineLevel="2" x14ac:dyDescent="0.25">
      <c r="A4269" t="s">
        <v>1853</v>
      </c>
      <c r="B4269">
        <v>1.5112267750000004</v>
      </c>
    </row>
    <row r="4270" spans="1:2" hidden="1" outlineLevel="2" x14ac:dyDescent="0.25">
      <c r="A4270" t="s">
        <v>1853</v>
      </c>
      <c r="B4270">
        <v>1.260149425</v>
      </c>
    </row>
    <row r="4271" spans="1:2" hidden="1" outlineLevel="2" x14ac:dyDescent="0.25">
      <c r="A4271" t="s">
        <v>1853</v>
      </c>
      <c r="B4271">
        <v>2.1046066750000003</v>
      </c>
    </row>
    <row r="4272" spans="1:2" hidden="1" outlineLevel="2" x14ac:dyDescent="0.25">
      <c r="A4272" t="s">
        <v>1853</v>
      </c>
      <c r="B4272">
        <v>6.0743405250000002</v>
      </c>
    </row>
    <row r="4273" spans="1:2" hidden="1" outlineLevel="2" x14ac:dyDescent="0.25">
      <c r="A4273" t="s">
        <v>1853</v>
      </c>
      <c r="B4273">
        <v>2.010009975</v>
      </c>
    </row>
    <row r="4274" spans="1:2" outlineLevel="1" collapsed="1" x14ac:dyDescent="0.25">
      <c r="A4274" s="3" t="s">
        <v>24325</v>
      </c>
      <c r="B4274">
        <f>SUBTOTAL(9,B4267:B4273)</f>
        <v>17.152043474999999</v>
      </c>
    </row>
    <row r="4275" spans="1:2" hidden="1" outlineLevel="2" x14ac:dyDescent="0.25">
      <c r="A4275" t="s">
        <v>3870</v>
      </c>
      <c r="B4275">
        <v>2.3092619999999999</v>
      </c>
    </row>
    <row r="4276" spans="1:2" hidden="1" outlineLevel="2" x14ac:dyDescent="0.25">
      <c r="A4276" t="s">
        <v>3870</v>
      </c>
      <c r="B4276">
        <v>3.1347519999999998</v>
      </c>
    </row>
    <row r="4277" spans="1:2" hidden="1" outlineLevel="2" x14ac:dyDescent="0.25">
      <c r="A4277" t="s">
        <v>3870</v>
      </c>
      <c r="B4277">
        <v>4.0251982000000002</v>
      </c>
    </row>
    <row r="4278" spans="1:2" hidden="1" outlineLevel="2" x14ac:dyDescent="0.25">
      <c r="A4278" t="s">
        <v>3870</v>
      </c>
      <c r="B4278">
        <v>6.1163115250000004</v>
      </c>
    </row>
    <row r="4279" spans="1:2" hidden="1" outlineLevel="2" x14ac:dyDescent="0.25">
      <c r="A4279" t="s">
        <v>3870</v>
      </c>
      <c r="B4279">
        <v>0.61839500000000003</v>
      </c>
    </row>
    <row r="4280" spans="1:2" outlineLevel="1" collapsed="1" x14ac:dyDescent="0.25">
      <c r="A4280" s="3" t="s">
        <v>24326</v>
      </c>
      <c r="B4280">
        <f>SUBTOTAL(9,B4275:B4279)</f>
        <v>16.203918725000001</v>
      </c>
    </row>
    <row r="4281" spans="1:2" hidden="1" outlineLevel="2" x14ac:dyDescent="0.25">
      <c r="A4281" t="s">
        <v>4504</v>
      </c>
      <c r="B4281">
        <v>1.2414205</v>
      </c>
    </row>
    <row r="4282" spans="1:2" hidden="1" outlineLevel="2" x14ac:dyDescent="0.25">
      <c r="A4282" t="s">
        <v>4504</v>
      </c>
      <c r="B4282">
        <v>0.65957622500000002</v>
      </c>
    </row>
    <row r="4283" spans="1:2" hidden="1" outlineLevel="2" x14ac:dyDescent="0.25">
      <c r="A4283" t="s">
        <v>4504</v>
      </c>
      <c r="B4283">
        <v>1.1023432</v>
      </c>
    </row>
    <row r="4284" spans="1:2" hidden="1" outlineLevel="2" x14ac:dyDescent="0.25">
      <c r="A4284" t="s">
        <v>4504</v>
      </c>
      <c r="B4284">
        <v>0.92310962500000016</v>
      </c>
    </row>
    <row r="4285" spans="1:2" hidden="1" outlineLevel="2" x14ac:dyDescent="0.25">
      <c r="A4285" t="s">
        <v>4504</v>
      </c>
      <c r="B4285">
        <v>0.60187925000000009</v>
      </c>
    </row>
    <row r="4286" spans="1:2" hidden="1" outlineLevel="2" x14ac:dyDescent="0.25">
      <c r="A4286" t="s">
        <v>4504</v>
      </c>
      <c r="B4286">
        <v>1.3720256</v>
      </c>
    </row>
    <row r="4287" spans="1:2" hidden="1" outlineLevel="2" x14ac:dyDescent="0.25">
      <c r="A4287" t="s">
        <v>4504</v>
      </c>
      <c r="B4287">
        <v>0.88494335000000013</v>
      </c>
    </row>
    <row r="4288" spans="1:2" hidden="1" outlineLevel="2" x14ac:dyDescent="0.25">
      <c r="A4288" t="s">
        <v>4504</v>
      </c>
      <c r="B4288">
        <v>0.40325072500000003</v>
      </c>
    </row>
    <row r="4289" spans="1:2" hidden="1" outlineLevel="2" x14ac:dyDescent="0.25">
      <c r="A4289" t="s">
        <v>4504</v>
      </c>
      <c r="B4289">
        <v>0.68305317500000007</v>
      </c>
    </row>
    <row r="4290" spans="1:2" hidden="1" outlineLevel="2" x14ac:dyDescent="0.25">
      <c r="A4290" t="s">
        <v>4504</v>
      </c>
      <c r="B4290">
        <v>2.0499241000000001</v>
      </c>
    </row>
    <row r="4291" spans="1:2" hidden="1" outlineLevel="2" x14ac:dyDescent="0.25">
      <c r="A4291" t="s">
        <v>4504</v>
      </c>
      <c r="B4291">
        <v>1.6982720499999999</v>
      </c>
    </row>
    <row r="4292" spans="1:2" hidden="1" outlineLevel="2" x14ac:dyDescent="0.25">
      <c r="A4292" t="s">
        <v>4504</v>
      </c>
      <c r="B4292">
        <v>0.93608095000000002</v>
      </c>
    </row>
    <row r="4293" spans="1:2" hidden="1" outlineLevel="2" x14ac:dyDescent="0.25">
      <c r="A4293" t="s">
        <v>4504</v>
      </c>
      <c r="B4293">
        <v>0.52508232500000007</v>
      </c>
    </row>
    <row r="4294" spans="1:2" outlineLevel="1" collapsed="1" x14ac:dyDescent="0.25">
      <c r="A4294" s="3" t="s">
        <v>24327</v>
      </c>
      <c r="B4294">
        <f>SUBTOTAL(9,B4281:B4293)</f>
        <v>13.080961075000001</v>
      </c>
    </row>
    <row r="4295" spans="1:2" hidden="1" outlineLevel="2" x14ac:dyDescent="0.25">
      <c r="A4295" t="s">
        <v>13038</v>
      </c>
      <c r="B4295">
        <v>1.8285550000000002</v>
      </c>
    </row>
    <row r="4296" spans="1:2" hidden="1" outlineLevel="2" x14ac:dyDescent="0.25">
      <c r="A4296" t="s">
        <v>13038</v>
      </c>
      <c r="B4296">
        <v>2.7833052500000006</v>
      </c>
    </row>
    <row r="4297" spans="1:2" hidden="1" outlineLevel="2" x14ac:dyDescent="0.25">
      <c r="A4297" t="s">
        <v>13038</v>
      </c>
      <c r="B4297">
        <v>2.2953956999999998</v>
      </c>
    </row>
    <row r="4298" spans="1:2" outlineLevel="1" collapsed="1" x14ac:dyDescent="0.25">
      <c r="A4298" s="3" t="s">
        <v>24328</v>
      </c>
      <c r="B4298">
        <f>SUBTOTAL(9,B4295:B4297)</f>
        <v>6.9072559500000015</v>
      </c>
    </row>
    <row r="4299" spans="1:2" hidden="1" outlineLevel="2" x14ac:dyDescent="0.25">
      <c r="A4299" t="s">
        <v>14037</v>
      </c>
      <c r="B4299">
        <v>1.4551514499999998</v>
      </c>
    </row>
    <row r="4300" spans="1:2" outlineLevel="1" collapsed="1" x14ac:dyDescent="0.25">
      <c r="A4300" s="3" t="s">
        <v>24329</v>
      </c>
      <c r="B4300">
        <f>SUBTOTAL(9,B4299:B4299)</f>
        <v>1.4551514499999998</v>
      </c>
    </row>
    <row r="4301" spans="1:2" hidden="1" outlineLevel="2" x14ac:dyDescent="0.25">
      <c r="A4301" t="s">
        <v>6948</v>
      </c>
      <c r="B4301">
        <v>1.6269003750000004</v>
      </c>
    </row>
    <row r="4302" spans="1:2" outlineLevel="1" collapsed="1" x14ac:dyDescent="0.25">
      <c r="A4302" s="3" t="s">
        <v>24330</v>
      </c>
      <c r="B4302">
        <f>SUBTOTAL(9,B4301:B4301)</f>
        <v>1.6269003750000004</v>
      </c>
    </row>
    <row r="4303" spans="1:2" hidden="1" outlineLevel="2" x14ac:dyDescent="0.25">
      <c r="A4303" t="s">
        <v>3383</v>
      </c>
      <c r="B4303">
        <v>0.69541265000000019</v>
      </c>
    </row>
    <row r="4304" spans="1:2" outlineLevel="1" collapsed="1" x14ac:dyDescent="0.25">
      <c r="A4304" s="3" t="s">
        <v>24331</v>
      </c>
      <c r="B4304">
        <f>SUBTOTAL(9,B4303:B4303)</f>
        <v>0.69541265000000019</v>
      </c>
    </row>
    <row r="4305" spans="1:2" hidden="1" outlineLevel="2" x14ac:dyDescent="0.25">
      <c r="A4305" t="s">
        <v>15500</v>
      </c>
      <c r="B4305">
        <v>2.7571650999999999</v>
      </c>
    </row>
    <row r="4306" spans="1:2" outlineLevel="1" collapsed="1" x14ac:dyDescent="0.25">
      <c r="A4306" s="3" t="s">
        <v>24332</v>
      </c>
      <c r="B4306">
        <f>SUBTOTAL(9,B4305:B4305)</f>
        <v>2.7571650999999999</v>
      </c>
    </row>
    <row r="4307" spans="1:2" hidden="1" outlineLevel="2" x14ac:dyDescent="0.25">
      <c r="A4307" t="s">
        <v>14092</v>
      </c>
      <c r="B4307">
        <v>1.9873292499999999</v>
      </c>
    </row>
    <row r="4308" spans="1:2" outlineLevel="1" collapsed="1" x14ac:dyDescent="0.25">
      <c r="A4308" s="3" t="s">
        <v>24333</v>
      </c>
      <c r="B4308">
        <f>SUBTOTAL(9,B4307:B4307)</f>
        <v>1.9873292499999999</v>
      </c>
    </row>
    <row r="4309" spans="1:2" hidden="1" outlineLevel="2" x14ac:dyDescent="0.25">
      <c r="A4309" t="s">
        <v>1503</v>
      </c>
      <c r="B4309">
        <v>0.80533725000000012</v>
      </c>
    </row>
    <row r="4310" spans="1:2" hidden="1" outlineLevel="2" x14ac:dyDescent="0.25">
      <c r="A4310" t="s">
        <v>1503</v>
      </c>
      <c r="B4310">
        <v>1.4457556500000002</v>
      </c>
    </row>
    <row r="4311" spans="1:2" hidden="1" outlineLevel="2" x14ac:dyDescent="0.25">
      <c r="A4311" t="s">
        <v>1503</v>
      </c>
      <c r="B4311">
        <v>0.54585085</v>
      </c>
    </row>
    <row r="4312" spans="1:2" hidden="1" outlineLevel="2" x14ac:dyDescent="0.25">
      <c r="A4312" t="s">
        <v>1503</v>
      </c>
      <c r="B4312">
        <v>0.8530755000000001</v>
      </c>
    </row>
    <row r="4313" spans="1:2" hidden="1" outlineLevel="2" x14ac:dyDescent="0.25">
      <c r="A4313" t="s">
        <v>1503</v>
      </c>
      <c r="B4313">
        <v>0.69730370000000019</v>
      </c>
    </row>
    <row r="4314" spans="1:2" hidden="1" outlineLevel="2" x14ac:dyDescent="0.25">
      <c r="A4314" t="s">
        <v>1503</v>
      </c>
      <c r="B4314">
        <v>1.8039667749999999</v>
      </c>
    </row>
    <row r="4315" spans="1:2" hidden="1" outlineLevel="2" x14ac:dyDescent="0.25">
      <c r="A4315" t="s">
        <v>1503</v>
      </c>
      <c r="B4315">
        <v>2.8464213000000003</v>
      </c>
    </row>
    <row r="4316" spans="1:2" hidden="1" outlineLevel="2" x14ac:dyDescent="0.25">
      <c r="A4316" t="s">
        <v>1503</v>
      </c>
      <c r="B4316">
        <v>0.70769607500000009</v>
      </c>
    </row>
    <row r="4317" spans="1:2" outlineLevel="1" collapsed="1" x14ac:dyDescent="0.25">
      <c r="A4317" s="3" t="s">
        <v>24334</v>
      </c>
      <c r="B4317">
        <f>SUBTOTAL(9,B4309:B4316)</f>
        <v>9.7054071000000004</v>
      </c>
    </row>
    <row r="4318" spans="1:2" hidden="1" outlineLevel="2" x14ac:dyDescent="0.25">
      <c r="A4318" t="s">
        <v>13531</v>
      </c>
      <c r="B4318">
        <v>0.72381492500000011</v>
      </c>
    </row>
    <row r="4319" spans="1:2" outlineLevel="1" collapsed="1" x14ac:dyDescent="0.25">
      <c r="A4319" s="3" t="s">
        <v>24335</v>
      </c>
      <c r="B4319">
        <f>SUBTOTAL(9,B4318:B4318)</f>
        <v>0.72381492500000011</v>
      </c>
    </row>
    <row r="4320" spans="1:2" hidden="1" outlineLevel="2" x14ac:dyDescent="0.25">
      <c r="A4320" t="s">
        <v>20661</v>
      </c>
      <c r="B4320">
        <v>2.6752612500000001</v>
      </c>
    </row>
    <row r="4321" spans="1:2" outlineLevel="1" collapsed="1" x14ac:dyDescent="0.25">
      <c r="A4321" s="3" t="s">
        <v>24336</v>
      </c>
      <c r="B4321">
        <f>SUBTOTAL(9,B4320:B4320)</f>
        <v>2.6752612500000001</v>
      </c>
    </row>
    <row r="4322" spans="1:2" hidden="1" outlineLevel="2" x14ac:dyDescent="0.25">
      <c r="A4322" t="s">
        <v>17531</v>
      </c>
      <c r="B4322">
        <v>-177.13122060000001</v>
      </c>
    </row>
    <row r="4323" spans="1:2" outlineLevel="1" collapsed="1" x14ac:dyDescent="0.25">
      <c r="A4323" s="3" t="s">
        <v>24337</v>
      </c>
      <c r="B4323">
        <f>SUBTOTAL(9,B4322:B4322)</f>
        <v>-177.13122060000001</v>
      </c>
    </row>
    <row r="4324" spans="1:2" hidden="1" outlineLevel="2" x14ac:dyDescent="0.25">
      <c r="A4324" t="s">
        <v>6017</v>
      </c>
      <c r="B4324">
        <v>2.8493508750000003</v>
      </c>
    </row>
    <row r="4325" spans="1:2" hidden="1" outlineLevel="2" x14ac:dyDescent="0.25">
      <c r="A4325" t="s">
        <v>6017</v>
      </c>
      <c r="B4325">
        <v>0.63852065000000002</v>
      </c>
    </row>
    <row r="4326" spans="1:2" outlineLevel="1" collapsed="1" x14ac:dyDescent="0.25">
      <c r="A4326" s="3" t="s">
        <v>24338</v>
      </c>
      <c r="B4326">
        <f>SUBTOTAL(9,B4324:B4325)</f>
        <v>3.4878715250000001</v>
      </c>
    </row>
    <row r="4327" spans="1:2" hidden="1" outlineLevel="2" x14ac:dyDescent="0.25">
      <c r="A4327" t="s">
        <v>663</v>
      </c>
      <c r="B4327">
        <v>3.7995374000000002</v>
      </c>
    </row>
    <row r="4328" spans="1:2" hidden="1" outlineLevel="2" x14ac:dyDescent="0.25">
      <c r="A4328" t="s">
        <v>663</v>
      </c>
      <c r="B4328">
        <v>1.3448171</v>
      </c>
    </row>
    <row r="4329" spans="1:2" hidden="1" outlineLevel="2" x14ac:dyDescent="0.25">
      <c r="A4329" t="s">
        <v>663</v>
      </c>
      <c r="B4329">
        <v>4.1293967</v>
      </c>
    </row>
    <row r="4330" spans="1:2" hidden="1" outlineLevel="2" x14ac:dyDescent="0.25">
      <c r="A4330" t="s">
        <v>663</v>
      </c>
      <c r="B4330">
        <v>1.9844674250000001</v>
      </c>
    </row>
    <row r="4331" spans="1:2" hidden="1" outlineLevel="2" x14ac:dyDescent="0.25">
      <c r="A4331" t="s">
        <v>663</v>
      </c>
      <c r="B4331">
        <v>2.4223719500000001</v>
      </c>
    </row>
    <row r="4332" spans="1:2" hidden="1" outlineLevel="2" x14ac:dyDescent="0.25">
      <c r="A4332" t="s">
        <v>663</v>
      </c>
      <c r="B4332">
        <v>2.7998391250000001</v>
      </c>
    </row>
    <row r="4333" spans="1:2" outlineLevel="1" collapsed="1" x14ac:dyDescent="0.25">
      <c r="A4333" s="3" t="s">
        <v>24339</v>
      </c>
      <c r="B4333">
        <f>SUBTOTAL(9,B4327:B4332)</f>
        <v>16.480429700000002</v>
      </c>
    </row>
    <row r="4334" spans="1:2" hidden="1" outlineLevel="2" x14ac:dyDescent="0.25">
      <c r="A4334" t="s">
        <v>7040</v>
      </c>
      <c r="B4334">
        <v>2.3274309999999998</v>
      </c>
    </row>
    <row r="4335" spans="1:2" hidden="1" outlineLevel="2" x14ac:dyDescent="0.25">
      <c r="A4335" t="s">
        <v>7040</v>
      </c>
      <c r="B4335">
        <v>3.4787568000000002</v>
      </c>
    </row>
    <row r="4336" spans="1:2" hidden="1" outlineLevel="2" x14ac:dyDescent="0.25">
      <c r="A4336" t="s">
        <v>7040</v>
      </c>
      <c r="B4336">
        <v>2.4738902750000005</v>
      </c>
    </row>
    <row r="4337" spans="1:2" hidden="1" outlineLevel="2" x14ac:dyDescent="0.25">
      <c r="A4337" t="s">
        <v>7040</v>
      </c>
      <c r="B4337">
        <v>2.1627822250000004</v>
      </c>
    </row>
    <row r="4338" spans="1:2" outlineLevel="1" collapsed="1" x14ac:dyDescent="0.25">
      <c r="A4338" s="3" t="s">
        <v>24340</v>
      </c>
      <c r="B4338">
        <f>SUBTOTAL(9,B4334:B4337)</f>
        <v>10.442860300000001</v>
      </c>
    </row>
    <row r="4339" spans="1:2" hidden="1" outlineLevel="2" x14ac:dyDescent="0.25">
      <c r="A4339" t="s">
        <v>20616</v>
      </c>
      <c r="B4339">
        <v>1.6107741500000001</v>
      </c>
    </row>
    <row r="4340" spans="1:2" outlineLevel="1" collapsed="1" x14ac:dyDescent="0.25">
      <c r="A4340" s="3" t="s">
        <v>24341</v>
      </c>
      <c r="B4340">
        <f>SUBTOTAL(9,B4339:B4339)</f>
        <v>1.6107741500000001</v>
      </c>
    </row>
    <row r="4341" spans="1:2" hidden="1" outlineLevel="2" x14ac:dyDescent="0.25">
      <c r="A4341" t="s">
        <v>7738</v>
      </c>
      <c r="B4341">
        <v>-0.48906935000000001</v>
      </c>
    </row>
    <row r="4342" spans="1:2" outlineLevel="1" collapsed="1" x14ac:dyDescent="0.25">
      <c r="A4342" s="3" t="s">
        <v>24342</v>
      </c>
      <c r="B4342">
        <f>SUBTOTAL(9,B4341:B4341)</f>
        <v>-0.48906935000000001</v>
      </c>
    </row>
    <row r="4343" spans="1:2" hidden="1" outlineLevel="2" x14ac:dyDescent="0.25">
      <c r="A4343" t="s">
        <v>8200</v>
      </c>
      <c r="B4343">
        <v>1.4819696250000001</v>
      </c>
    </row>
    <row r="4344" spans="1:2" outlineLevel="1" collapsed="1" x14ac:dyDescent="0.25">
      <c r="A4344" s="3" t="s">
        <v>24343</v>
      </c>
      <c r="B4344">
        <f>SUBTOTAL(9,B4343:B4343)</f>
        <v>1.4819696250000001</v>
      </c>
    </row>
    <row r="4345" spans="1:2" hidden="1" outlineLevel="2" x14ac:dyDescent="0.25">
      <c r="A4345" t="s">
        <v>65</v>
      </c>
      <c r="B4345">
        <v>3.3608207749999996</v>
      </c>
    </row>
    <row r="4346" spans="1:2" hidden="1" outlineLevel="2" x14ac:dyDescent="0.25">
      <c r="A4346" t="s">
        <v>65</v>
      </c>
      <c r="B4346">
        <v>5.0343017249999997</v>
      </c>
    </row>
    <row r="4347" spans="1:2" hidden="1" outlineLevel="2" x14ac:dyDescent="0.25">
      <c r="A4347" t="s">
        <v>65</v>
      </c>
      <c r="B4347">
        <v>6.4476329499999991</v>
      </c>
    </row>
    <row r="4348" spans="1:2" hidden="1" outlineLevel="2" x14ac:dyDescent="0.25">
      <c r="A4348" t="s">
        <v>65</v>
      </c>
      <c r="B4348">
        <v>8.4094247499999977</v>
      </c>
    </row>
    <row r="4349" spans="1:2" outlineLevel="1" collapsed="1" x14ac:dyDescent="0.25">
      <c r="A4349" s="3" t="s">
        <v>24344</v>
      </c>
      <c r="B4349">
        <f>SUBTOTAL(9,B4345:B4348)</f>
        <v>23.252180199999998</v>
      </c>
    </row>
    <row r="4350" spans="1:2" hidden="1" outlineLevel="2" x14ac:dyDescent="0.25">
      <c r="A4350" t="s">
        <v>2900</v>
      </c>
      <c r="B4350">
        <v>0.63556984999999999</v>
      </c>
    </row>
    <row r="4351" spans="1:2" hidden="1" outlineLevel="2" x14ac:dyDescent="0.25">
      <c r="A4351" t="s">
        <v>2900</v>
      </c>
      <c r="B4351">
        <v>3.4636684500000001</v>
      </c>
    </row>
    <row r="4352" spans="1:2" hidden="1" outlineLevel="2" x14ac:dyDescent="0.25">
      <c r="A4352" t="s">
        <v>2900</v>
      </c>
      <c r="B4352">
        <v>1.4161741000000001</v>
      </c>
    </row>
    <row r="4353" spans="1:2" hidden="1" outlineLevel="2" x14ac:dyDescent="0.25">
      <c r="A4353" t="s">
        <v>2900</v>
      </c>
      <c r="B4353">
        <v>3.4679084500000004</v>
      </c>
    </row>
    <row r="4354" spans="1:2" hidden="1" outlineLevel="2" x14ac:dyDescent="0.25">
      <c r="A4354" t="s">
        <v>2900</v>
      </c>
      <c r="B4354">
        <v>1.091474625</v>
      </c>
    </row>
    <row r="4355" spans="1:2" hidden="1" outlineLevel="2" x14ac:dyDescent="0.25">
      <c r="A4355" t="s">
        <v>2900</v>
      </c>
      <c r="B4355">
        <v>1.1241606750000002</v>
      </c>
    </row>
    <row r="4356" spans="1:2" hidden="1" outlineLevel="2" x14ac:dyDescent="0.25">
      <c r="A4356" t="s">
        <v>2900</v>
      </c>
      <c r="B4356">
        <v>3.8817663250000005</v>
      </c>
    </row>
    <row r="4357" spans="1:2" hidden="1" outlineLevel="2" x14ac:dyDescent="0.25">
      <c r="A4357" t="s">
        <v>2900</v>
      </c>
      <c r="B4357">
        <v>3.2180789999999995</v>
      </c>
    </row>
    <row r="4358" spans="1:2" hidden="1" outlineLevel="2" x14ac:dyDescent="0.25">
      <c r="A4358" t="s">
        <v>2900</v>
      </c>
      <c r="B4358">
        <v>2.6456856750000002</v>
      </c>
    </row>
    <row r="4359" spans="1:2" outlineLevel="1" collapsed="1" x14ac:dyDescent="0.25">
      <c r="A4359" s="3" t="s">
        <v>24345</v>
      </c>
      <c r="B4359">
        <f>SUBTOTAL(9,B4350:B4358)</f>
        <v>20.94448715</v>
      </c>
    </row>
    <row r="4360" spans="1:2" hidden="1" outlineLevel="2" x14ac:dyDescent="0.25">
      <c r="A4360" t="s">
        <v>8667</v>
      </c>
      <c r="B4360">
        <v>2.6587788750000003</v>
      </c>
    </row>
    <row r="4361" spans="1:2" outlineLevel="1" collapsed="1" x14ac:dyDescent="0.25">
      <c r="A4361" s="3" t="s">
        <v>24346</v>
      </c>
      <c r="B4361">
        <f>SUBTOTAL(9,B4360:B4360)</f>
        <v>2.6587788750000003</v>
      </c>
    </row>
    <row r="4362" spans="1:2" hidden="1" outlineLevel="2" x14ac:dyDescent="0.25">
      <c r="A4362" t="s">
        <v>1436</v>
      </c>
      <c r="B4362">
        <v>1.2848812999999999</v>
      </c>
    </row>
    <row r="4363" spans="1:2" hidden="1" outlineLevel="2" x14ac:dyDescent="0.25">
      <c r="A4363" t="s">
        <v>1436</v>
      </c>
      <c r="B4363">
        <v>1.95484495</v>
      </c>
    </row>
    <row r="4364" spans="1:2" outlineLevel="1" collapsed="1" x14ac:dyDescent="0.25">
      <c r="A4364" s="3" t="s">
        <v>24347</v>
      </c>
      <c r="B4364">
        <f>SUBTOTAL(9,B4362:B4363)</f>
        <v>3.2397262499999999</v>
      </c>
    </row>
    <row r="4365" spans="1:2" hidden="1" outlineLevel="2" x14ac:dyDescent="0.25">
      <c r="A4365" t="s">
        <v>20785</v>
      </c>
      <c r="B4365">
        <v>1.3314399000000003</v>
      </c>
    </row>
    <row r="4366" spans="1:2" hidden="1" outlineLevel="2" x14ac:dyDescent="0.25">
      <c r="A4366" t="s">
        <v>20785</v>
      </c>
      <c r="B4366">
        <v>0.93069707499999998</v>
      </c>
    </row>
    <row r="4367" spans="1:2" outlineLevel="1" collapsed="1" x14ac:dyDescent="0.25">
      <c r="A4367" s="3" t="s">
        <v>24348</v>
      </c>
      <c r="B4367">
        <f>SUBTOTAL(9,B4365:B4366)</f>
        <v>2.2621369750000002</v>
      </c>
    </row>
    <row r="4368" spans="1:2" hidden="1" outlineLevel="2" x14ac:dyDescent="0.25">
      <c r="A4368" t="s">
        <v>3426</v>
      </c>
      <c r="B4368">
        <v>0.81997330000000013</v>
      </c>
    </row>
    <row r="4369" spans="1:2" hidden="1" outlineLevel="2" x14ac:dyDescent="0.25">
      <c r="A4369" t="s">
        <v>3426</v>
      </c>
      <c r="B4369">
        <v>1.3828410750000002</v>
      </c>
    </row>
    <row r="4370" spans="1:2" outlineLevel="1" collapsed="1" x14ac:dyDescent="0.25">
      <c r="A4370" s="3" t="s">
        <v>24349</v>
      </c>
      <c r="B4370">
        <f>SUBTOTAL(9,B4368:B4369)</f>
        <v>2.2028143750000004</v>
      </c>
    </row>
    <row r="4371" spans="1:2" hidden="1" outlineLevel="2" x14ac:dyDescent="0.25">
      <c r="A4371" t="s">
        <v>10321</v>
      </c>
      <c r="B4371">
        <v>0.47558357500000009</v>
      </c>
    </row>
    <row r="4372" spans="1:2" outlineLevel="1" collapsed="1" x14ac:dyDescent="0.25">
      <c r="A4372" s="3" t="s">
        <v>24350</v>
      </c>
      <c r="B4372">
        <f>SUBTOTAL(9,B4371:B4371)</f>
        <v>0.47558357500000009</v>
      </c>
    </row>
    <row r="4373" spans="1:2" hidden="1" outlineLevel="2" x14ac:dyDescent="0.25">
      <c r="A4373" t="s">
        <v>13388</v>
      </c>
      <c r="B4373">
        <v>1.3567859250000001</v>
      </c>
    </row>
    <row r="4374" spans="1:2" outlineLevel="1" collapsed="1" x14ac:dyDescent="0.25">
      <c r="A4374" s="3" t="s">
        <v>24351</v>
      </c>
      <c r="B4374">
        <f>SUBTOTAL(9,B4373:B4373)</f>
        <v>1.3567859250000001</v>
      </c>
    </row>
    <row r="4375" spans="1:2" hidden="1" outlineLevel="2" x14ac:dyDescent="0.25">
      <c r="A4375" t="s">
        <v>9778</v>
      </c>
      <c r="B4375">
        <v>2.4914212000000004</v>
      </c>
    </row>
    <row r="4376" spans="1:2" outlineLevel="1" collapsed="1" x14ac:dyDescent="0.25">
      <c r="A4376" s="3" t="s">
        <v>24352</v>
      </c>
      <c r="B4376">
        <f>SUBTOTAL(9,B4375:B4375)</f>
        <v>2.4914212000000004</v>
      </c>
    </row>
    <row r="4377" spans="1:2" hidden="1" outlineLevel="2" x14ac:dyDescent="0.25">
      <c r="A4377" t="s">
        <v>8454</v>
      </c>
      <c r="B4377">
        <v>2.1247546000000002</v>
      </c>
    </row>
    <row r="4378" spans="1:2" hidden="1" outlineLevel="2" x14ac:dyDescent="0.25">
      <c r="A4378" t="s">
        <v>8454</v>
      </c>
      <c r="B4378">
        <v>0.96648820000000013</v>
      </c>
    </row>
    <row r="4379" spans="1:2" hidden="1" outlineLevel="2" x14ac:dyDescent="0.25">
      <c r="A4379" t="s">
        <v>8454</v>
      </c>
      <c r="B4379">
        <v>1.6349292000000002</v>
      </c>
    </row>
    <row r="4380" spans="1:2" outlineLevel="1" collapsed="1" x14ac:dyDescent="0.25">
      <c r="A4380" s="3" t="s">
        <v>24353</v>
      </c>
      <c r="B4380">
        <f>SUBTOTAL(9,B4377:B4379)</f>
        <v>4.726172</v>
      </c>
    </row>
    <row r="4381" spans="1:2" hidden="1" outlineLevel="2" x14ac:dyDescent="0.25">
      <c r="A4381" t="s">
        <v>10038</v>
      </c>
      <c r="B4381">
        <v>8.096721024999999</v>
      </c>
    </row>
    <row r="4382" spans="1:2" hidden="1" outlineLevel="2" x14ac:dyDescent="0.25">
      <c r="A4382" t="s">
        <v>10038</v>
      </c>
      <c r="B4382">
        <v>4.1121100999999998</v>
      </c>
    </row>
    <row r="4383" spans="1:2" outlineLevel="1" collapsed="1" x14ac:dyDescent="0.25">
      <c r="A4383" s="3" t="s">
        <v>24354</v>
      </c>
      <c r="B4383">
        <f>SUBTOTAL(9,B4381:B4382)</f>
        <v>12.208831125</v>
      </c>
    </row>
    <row r="4384" spans="1:2" hidden="1" outlineLevel="2" x14ac:dyDescent="0.25">
      <c r="A4384" t="s">
        <v>2271</v>
      </c>
      <c r="B4384">
        <v>4.653692275</v>
      </c>
    </row>
    <row r="4385" spans="1:2" hidden="1" outlineLevel="2" x14ac:dyDescent="0.25">
      <c r="A4385" t="s">
        <v>2271</v>
      </c>
      <c r="B4385">
        <v>4.5753157000000009</v>
      </c>
    </row>
    <row r="4386" spans="1:2" hidden="1" outlineLevel="2" x14ac:dyDescent="0.25">
      <c r="A4386" t="s">
        <v>2271</v>
      </c>
      <c r="B4386">
        <v>2.6809836750000002</v>
      </c>
    </row>
    <row r="4387" spans="1:2" hidden="1" outlineLevel="2" x14ac:dyDescent="0.25">
      <c r="A4387" t="s">
        <v>2271</v>
      </c>
      <c r="B4387">
        <v>3.48498705</v>
      </c>
    </row>
    <row r="4388" spans="1:2" hidden="1" outlineLevel="2" x14ac:dyDescent="0.25">
      <c r="A4388" t="s">
        <v>2271</v>
      </c>
      <c r="B4388">
        <v>6.6676022000000001</v>
      </c>
    </row>
    <row r="4389" spans="1:2" outlineLevel="1" collapsed="1" x14ac:dyDescent="0.25">
      <c r="A4389" s="3" t="s">
        <v>24355</v>
      </c>
      <c r="B4389">
        <f>SUBTOTAL(9,B4384:B4388)</f>
        <v>22.062580900000004</v>
      </c>
    </row>
    <row r="4390" spans="1:2" hidden="1" outlineLevel="2" x14ac:dyDescent="0.25">
      <c r="A4390" t="s">
        <v>9091</v>
      </c>
      <c r="B4390">
        <v>1.4175501250000002</v>
      </c>
    </row>
    <row r="4391" spans="1:2" hidden="1" outlineLevel="2" x14ac:dyDescent="0.25">
      <c r="A4391" t="s">
        <v>9091</v>
      </c>
      <c r="B4391">
        <v>0.99982707500000012</v>
      </c>
    </row>
    <row r="4392" spans="1:2" hidden="1" outlineLevel="2" x14ac:dyDescent="0.25">
      <c r="A4392" t="s">
        <v>9091</v>
      </c>
      <c r="B4392">
        <v>1.1602255000000001</v>
      </c>
    </row>
    <row r="4393" spans="1:2" outlineLevel="1" collapsed="1" x14ac:dyDescent="0.25">
      <c r="A4393" s="3" t="s">
        <v>24356</v>
      </c>
      <c r="B4393">
        <f>SUBTOTAL(9,B4390:B4392)</f>
        <v>3.5776027000000004</v>
      </c>
    </row>
    <row r="4394" spans="1:2" hidden="1" outlineLevel="2" x14ac:dyDescent="0.25">
      <c r="A4394" t="s">
        <v>15993</v>
      </c>
      <c r="B4394">
        <v>0.87203407500000008</v>
      </c>
    </row>
    <row r="4395" spans="1:2" outlineLevel="1" collapsed="1" x14ac:dyDescent="0.25">
      <c r="A4395" s="3" t="s">
        <v>24357</v>
      </c>
      <c r="B4395">
        <f>SUBTOTAL(9,B4394:B4394)</f>
        <v>0.87203407500000008</v>
      </c>
    </row>
    <row r="4396" spans="1:2" hidden="1" outlineLevel="2" x14ac:dyDescent="0.25">
      <c r="A4396" t="s">
        <v>738</v>
      </c>
      <c r="B4396">
        <v>-87.888850250000004</v>
      </c>
    </row>
    <row r="4397" spans="1:2" outlineLevel="1" collapsed="1" x14ac:dyDescent="0.25">
      <c r="A4397" s="3" t="s">
        <v>24358</v>
      </c>
      <c r="B4397">
        <f>SUBTOTAL(9,B4396:B4396)</f>
        <v>-87.888850250000004</v>
      </c>
    </row>
    <row r="4398" spans="1:2" hidden="1" outlineLevel="2" x14ac:dyDescent="0.25">
      <c r="A4398" t="s">
        <v>17101</v>
      </c>
      <c r="B4398">
        <v>20.132205875</v>
      </c>
    </row>
    <row r="4399" spans="1:2" outlineLevel="1" collapsed="1" x14ac:dyDescent="0.25">
      <c r="A4399" s="3" t="s">
        <v>24359</v>
      </c>
      <c r="B4399">
        <f>SUBTOTAL(9,B4398:B4398)</f>
        <v>20.132205875</v>
      </c>
    </row>
    <row r="4400" spans="1:2" hidden="1" outlineLevel="2" x14ac:dyDescent="0.25">
      <c r="A4400" t="s">
        <v>3683</v>
      </c>
      <c r="B4400">
        <v>2.0463845250000001</v>
      </c>
    </row>
    <row r="4401" spans="1:2" outlineLevel="1" collapsed="1" x14ac:dyDescent="0.25">
      <c r="A4401" s="3" t="s">
        <v>24360</v>
      </c>
      <c r="B4401">
        <f>SUBTOTAL(9,B4400:B4400)</f>
        <v>2.0463845250000001</v>
      </c>
    </row>
    <row r="4402" spans="1:2" hidden="1" outlineLevel="2" x14ac:dyDescent="0.25">
      <c r="A4402" t="s">
        <v>3322</v>
      </c>
      <c r="B4402">
        <v>1.5262151750000004</v>
      </c>
    </row>
    <row r="4403" spans="1:2" hidden="1" outlineLevel="2" x14ac:dyDescent="0.25">
      <c r="A4403" t="s">
        <v>3322</v>
      </c>
      <c r="B4403">
        <v>1.697114075</v>
      </c>
    </row>
    <row r="4404" spans="1:2" hidden="1" outlineLevel="2" x14ac:dyDescent="0.25">
      <c r="A4404" t="s">
        <v>3322</v>
      </c>
      <c r="B4404">
        <v>0.57575877500000006</v>
      </c>
    </row>
    <row r="4405" spans="1:2" outlineLevel="1" collapsed="1" x14ac:dyDescent="0.25">
      <c r="A4405" s="3" t="s">
        <v>24361</v>
      </c>
      <c r="B4405">
        <f>SUBTOTAL(9,B4402:B4404)</f>
        <v>3.7990880250000005</v>
      </c>
    </row>
    <row r="4406" spans="1:2" hidden="1" outlineLevel="2" x14ac:dyDescent="0.25">
      <c r="A4406" t="s">
        <v>5911</v>
      </c>
      <c r="B4406">
        <v>1.6393880250000001</v>
      </c>
    </row>
    <row r="4407" spans="1:2" hidden="1" outlineLevel="2" x14ac:dyDescent="0.25">
      <c r="A4407" t="s">
        <v>5911</v>
      </c>
      <c r="B4407">
        <v>1.4778668750000004</v>
      </c>
    </row>
    <row r="4408" spans="1:2" outlineLevel="1" collapsed="1" x14ac:dyDescent="0.25">
      <c r="A4408" s="3" t="s">
        <v>24362</v>
      </c>
      <c r="B4408">
        <f>SUBTOTAL(9,B4406:B4407)</f>
        <v>3.1172549000000007</v>
      </c>
    </row>
    <row r="4409" spans="1:2" hidden="1" outlineLevel="2" x14ac:dyDescent="0.25">
      <c r="A4409" t="s">
        <v>2786</v>
      </c>
      <c r="B4409">
        <v>2.2226664750000005</v>
      </c>
    </row>
    <row r="4410" spans="1:2" outlineLevel="1" collapsed="1" x14ac:dyDescent="0.25">
      <c r="A4410" s="3" t="s">
        <v>24363</v>
      </c>
      <c r="B4410">
        <f>SUBTOTAL(9,B4409:B4409)</f>
        <v>2.2226664750000005</v>
      </c>
    </row>
    <row r="4411" spans="1:2" hidden="1" outlineLevel="2" x14ac:dyDescent="0.25">
      <c r="A4411" t="s">
        <v>19665</v>
      </c>
      <c r="B4411">
        <v>2.2881118250000001</v>
      </c>
    </row>
    <row r="4412" spans="1:2" outlineLevel="1" collapsed="1" x14ac:dyDescent="0.25">
      <c r="A4412" s="3" t="s">
        <v>24364</v>
      </c>
      <c r="B4412">
        <f>SUBTOTAL(9,B4411:B4411)</f>
        <v>2.2881118250000001</v>
      </c>
    </row>
    <row r="4413" spans="1:2" hidden="1" outlineLevel="2" x14ac:dyDescent="0.25">
      <c r="A4413" t="s">
        <v>6793</v>
      </c>
      <c r="B4413">
        <v>1.38102725</v>
      </c>
    </row>
    <row r="4414" spans="1:2" outlineLevel="1" collapsed="1" x14ac:dyDescent="0.25">
      <c r="A4414" s="3" t="s">
        <v>24365</v>
      </c>
      <c r="B4414">
        <f>SUBTOTAL(9,B4413:B4413)</f>
        <v>1.38102725</v>
      </c>
    </row>
    <row r="4415" spans="1:2" hidden="1" outlineLevel="2" x14ac:dyDescent="0.25">
      <c r="A4415" t="s">
        <v>9860</v>
      </c>
      <c r="B4415">
        <v>3.6548836749999998</v>
      </c>
    </row>
    <row r="4416" spans="1:2" outlineLevel="1" collapsed="1" x14ac:dyDescent="0.25">
      <c r="A4416" s="3" t="s">
        <v>24366</v>
      </c>
      <c r="B4416">
        <f>SUBTOTAL(9,B4415:B4415)</f>
        <v>3.6548836749999998</v>
      </c>
    </row>
    <row r="4417" spans="1:2" hidden="1" outlineLevel="2" x14ac:dyDescent="0.25">
      <c r="A4417" t="s">
        <v>1904</v>
      </c>
      <c r="B4417">
        <v>0.96976122500000006</v>
      </c>
    </row>
    <row r="4418" spans="1:2" outlineLevel="1" collapsed="1" x14ac:dyDescent="0.25">
      <c r="A4418" s="3" t="s">
        <v>24367</v>
      </c>
      <c r="B4418">
        <f>SUBTOTAL(9,B4417:B4417)</f>
        <v>0.96976122500000006</v>
      </c>
    </row>
    <row r="4419" spans="1:2" hidden="1" outlineLevel="2" x14ac:dyDescent="0.25">
      <c r="A4419" t="s">
        <v>9118</v>
      </c>
      <c r="B4419">
        <v>1.4485989249999998</v>
      </c>
    </row>
    <row r="4420" spans="1:2" hidden="1" outlineLevel="2" x14ac:dyDescent="0.25">
      <c r="A4420" t="s">
        <v>9118</v>
      </c>
      <c r="B4420">
        <v>1.6295967750000004</v>
      </c>
    </row>
    <row r="4421" spans="1:2" outlineLevel="1" collapsed="1" x14ac:dyDescent="0.25">
      <c r="A4421" s="3" t="s">
        <v>24368</v>
      </c>
      <c r="B4421">
        <f>SUBTOTAL(9,B4419:B4420)</f>
        <v>3.0781957000000002</v>
      </c>
    </row>
    <row r="4422" spans="1:2" hidden="1" outlineLevel="2" x14ac:dyDescent="0.25">
      <c r="A4422" t="s">
        <v>2939</v>
      </c>
      <c r="B4422">
        <v>0.40401137500000006</v>
      </c>
    </row>
    <row r="4423" spans="1:2" hidden="1" outlineLevel="2" x14ac:dyDescent="0.25">
      <c r="A4423" t="s">
        <v>2939</v>
      </c>
      <c r="B4423">
        <v>1.713856775</v>
      </c>
    </row>
    <row r="4424" spans="1:2" hidden="1" outlineLevel="2" x14ac:dyDescent="0.25">
      <c r="A4424" t="s">
        <v>2939</v>
      </c>
      <c r="B4424">
        <v>2.2851347500000001</v>
      </c>
    </row>
    <row r="4425" spans="1:2" hidden="1" outlineLevel="2" x14ac:dyDescent="0.25">
      <c r="A4425" t="s">
        <v>2939</v>
      </c>
      <c r="B4425">
        <v>1.4083996749999999</v>
      </c>
    </row>
    <row r="4426" spans="1:2" hidden="1" outlineLevel="2" x14ac:dyDescent="0.25">
      <c r="A4426" t="s">
        <v>2939</v>
      </c>
      <c r="B4426">
        <v>1.6718697750000002</v>
      </c>
    </row>
    <row r="4427" spans="1:2" hidden="1" outlineLevel="2" x14ac:dyDescent="0.25">
      <c r="A4427" t="s">
        <v>2939</v>
      </c>
      <c r="B4427">
        <v>0.65513920000000003</v>
      </c>
    </row>
    <row r="4428" spans="1:2" hidden="1" outlineLevel="2" x14ac:dyDescent="0.25">
      <c r="A4428" t="s">
        <v>2939</v>
      </c>
      <c r="B4428">
        <v>1.92316525</v>
      </c>
    </row>
    <row r="4429" spans="1:2" outlineLevel="1" collapsed="1" x14ac:dyDescent="0.25">
      <c r="A4429" s="3" t="s">
        <v>24369</v>
      </c>
      <c r="B4429">
        <f>SUBTOTAL(9,B4422:B4428)</f>
        <v>10.061576800000001</v>
      </c>
    </row>
    <row r="4430" spans="1:2" hidden="1" outlineLevel="2" x14ac:dyDescent="0.25">
      <c r="A4430" t="s">
        <v>12711</v>
      </c>
      <c r="B4430">
        <v>0.353294675</v>
      </c>
    </row>
    <row r="4431" spans="1:2" outlineLevel="1" collapsed="1" x14ac:dyDescent="0.25">
      <c r="A4431" s="3" t="s">
        <v>24370</v>
      </c>
      <c r="B4431">
        <f>SUBTOTAL(9,B4430:B4430)</f>
        <v>0.353294675</v>
      </c>
    </row>
    <row r="4432" spans="1:2" hidden="1" outlineLevel="2" x14ac:dyDescent="0.25">
      <c r="A4432" t="s">
        <v>4408</v>
      </c>
      <c r="B4432">
        <v>1.1200874250000001</v>
      </c>
    </row>
    <row r="4433" spans="1:2" hidden="1" outlineLevel="2" x14ac:dyDescent="0.25">
      <c r="A4433" t="s">
        <v>4408</v>
      </c>
      <c r="B4433">
        <v>1.4357940750000002</v>
      </c>
    </row>
    <row r="4434" spans="1:2" outlineLevel="1" collapsed="1" x14ac:dyDescent="0.25">
      <c r="A4434" s="3" t="s">
        <v>24371</v>
      </c>
      <c r="B4434">
        <f>SUBTOTAL(9,B4432:B4433)</f>
        <v>2.5558815000000004</v>
      </c>
    </row>
    <row r="4435" spans="1:2" hidden="1" outlineLevel="2" x14ac:dyDescent="0.25">
      <c r="A4435" t="s">
        <v>15712</v>
      </c>
      <c r="B4435">
        <v>0.19559692500000003</v>
      </c>
    </row>
    <row r="4436" spans="1:2" outlineLevel="1" collapsed="1" x14ac:dyDescent="0.25">
      <c r="A4436" s="3" t="s">
        <v>24372</v>
      </c>
      <c r="B4436">
        <f>SUBTOTAL(9,B4435:B4435)</f>
        <v>0.19559692500000003</v>
      </c>
    </row>
    <row r="4437" spans="1:2" hidden="1" outlineLevel="2" x14ac:dyDescent="0.25">
      <c r="A4437" t="s">
        <v>5290</v>
      </c>
      <c r="B4437">
        <v>2.5995393500000006</v>
      </c>
    </row>
    <row r="4438" spans="1:2" outlineLevel="1" collapsed="1" x14ac:dyDescent="0.25">
      <c r="A4438" s="3" t="s">
        <v>24373</v>
      </c>
      <c r="B4438">
        <f>SUBTOTAL(9,B4437:B4437)</f>
        <v>2.5995393500000006</v>
      </c>
    </row>
    <row r="4439" spans="1:2" hidden="1" outlineLevel="2" x14ac:dyDescent="0.25">
      <c r="A4439" t="s">
        <v>5083</v>
      </c>
      <c r="B4439">
        <v>2.2965669000000002</v>
      </c>
    </row>
    <row r="4440" spans="1:2" hidden="1" outlineLevel="2" x14ac:dyDescent="0.25">
      <c r="A4440" t="s">
        <v>5083</v>
      </c>
      <c r="B4440">
        <v>1.4121020500000003</v>
      </c>
    </row>
    <row r="4441" spans="1:2" outlineLevel="1" collapsed="1" x14ac:dyDescent="0.25">
      <c r="A4441" s="3" t="s">
        <v>24374</v>
      </c>
      <c r="B4441">
        <f>SUBTOTAL(9,B4439:B4440)</f>
        <v>3.7086689500000007</v>
      </c>
    </row>
    <row r="4442" spans="1:2" hidden="1" outlineLevel="2" x14ac:dyDescent="0.25">
      <c r="A4442" t="s">
        <v>1485</v>
      </c>
      <c r="B4442">
        <v>2.8941295249999999</v>
      </c>
    </row>
    <row r="4443" spans="1:2" hidden="1" outlineLevel="2" x14ac:dyDescent="0.25">
      <c r="A4443" t="s">
        <v>1485</v>
      </c>
      <c r="B4443">
        <v>1.630002725</v>
      </c>
    </row>
    <row r="4444" spans="1:2" outlineLevel="1" collapsed="1" x14ac:dyDescent="0.25">
      <c r="A4444" s="3" t="s">
        <v>24375</v>
      </c>
      <c r="B4444">
        <f>SUBTOTAL(9,B4442:B4443)</f>
        <v>4.5241322500000001</v>
      </c>
    </row>
    <row r="4445" spans="1:2" hidden="1" outlineLevel="2" x14ac:dyDescent="0.25">
      <c r="A4445" t="s">
        <v>10007</v>
      </c>
      <c r="B4445">
        <v>3.4173086249999995</v>
      </c>
    </row>
    <row r="4446" spans="1:2" outlineLevel="1" collapsed="1" x14ac:dyDescent="0.25">
      <c r="A4446" s="3" t="s">
        <v>24376</v>
      </c>
      <c r="B4446">
        <f>SUBTOTAL(9,B4445:B4445)</f>
        <v>3.4173086249999995</v>
      </c>
    </row>
    <row r="4447" spans="1:2" hidden="1" outlineLevel="2" x14ac:dyDescent="0.25">
      <c r="A4447" t="s">
        <v>5041</v>
      </c>
      <c r="B4447">
        <v>0.34656170000000008</v>
      </c>
    </row>
    <row r="4448" spans="1:2" outlineLevel="1" collapsed="1" x14ac:dyDescent="0.25">
      <c r="A4448" s="3" t="s">
        <v>24377</v>
      </c>
      <c r="B4448">
        <f>SUBTOTAL(9,B4447:B4447)</f>
        <v>0.34656170000000008</v>
      </c>
    </row>
    <row r="4449" spans="1:2" hidden="1" outlineLevel="2" x14ac:dyDescent="0.25">
      <c r="A4449" t="s">
        <v>10762</v>
      </c>
      <c r="B4449">
        <v>1.6719482999999999</v>
      </c>
    </row>
    <row r="4450" spans="1:2" outlineLevel="1" collapsed="1" x14ac:dyDescent="0.25">
      <c r="A4450" s="3" t="s">
        <v>24378</v>
      </c>
      <c r="B4450">
        <f>SUBTOTAL(9,B4449:B4449)</f>
        <v>1.6719482999999999</v>
      </c>
    </row>
    <row r="4451" spans="1:2" hidden="1" outlineLevel="2" x14ac:dyDescent="0.25">
      <c r="A4451" t="s">
        <v>15970</v>
      </c>
      <c r="B4451">
        <v>1.767980125</v>
      </c>
    </row>
    <row r="4452" spans="1:2" outlineLevel="1" collapsed="1" x14ac:dyDescent="0.25">
      <c r="A4452" s="3" t="s">
        <v>24379</v>
      </c>
      <c r="B4452">
        <f>SUBTOTAL(9,B4451:B4451)</f>
        <v>1.767980125</v>
      </c>
    </row>
    <row r="4453" spans="1:2" hidden="1" outlineLevel="2" x14ac:dyDescent="0.25">
      <c r="A4453" t="s">
        <v>412</v>
      </c>
      <c r="B4453">
        <v>14.673512975</v>
      </c>
    </row>
    <row r="4454" spans="1:2" hidden="1" outlineLevel="2" x14ac:dyDescent="0.25">
      <c r="A4454" t="s">
        <v>412</v>
      </c>
      <c r="B4454">
        <v>17.416281724999997</v>
      </c>
    </row>
    <row r="4455" spans="1:2" outlineLevel="1" collapsed="1" x14ac:dyDescent="0.25">
      <c r="A4455" s="3" t="s">
        <v>24380</v>
      </c>
      <c r="B4455">
        <f>SUBTOTAL(9,B4453:B4454)</f>
        <v>32.089794699999999</v>
      </c>
    </row>
    <row r="4456" spans="1:2" hidden="1" outlineLevel="2" x14ac:dyDescent="0.25">
      <c r="A4456" t="s">
        <v>3947</v>
      </c>
      <c r="B4456">
        <v>3.9344277249999999</v>
      </c>
    </row>
    <row r="4457" spans="1:2" outlineLevel="1" collapsed="1" x14ac:dyDescent="0.25">
      <c r="A4457" s="3" t="s">
        <v>24381</v>
      </c>
      <c r="B4457">
        <f>SUBTOTAL(9,B4456:B4456)</f>
        <v>3.9344277249999999</v>
      </c>
    </row>
    <row r="4458" spans="1:2" hidden="1" outlineLevel="2" x14ac:dyDescent="0.25">
      <c r="A4458" t="s">
        <v>15183</v>
      </c>
      <c r="B4458">
        <v>0.92857950000000011</v>
      </c>
    </row>
    <row r="4459" spans="1:2" hidden="1" outlineLevel="2" x14ac:dyDescent="0.25">
      <c r="A4459" t="s">
        <v>15183</v>
      </c>
      <c r="B4459">
        <v>2.5226296000000001</v>
      </c>
    </row>
    <row r="4460" spans="1:2" outlineLevel="1" collapsed="1" x14ac:dyDescent="0.25">
      <c r="A4460" s="3" t="s">
        <v>24382</v>
      </c>
      <c r="B4460">
        <f>SUBTOTAL(9,B4458:B4459)</f>
        <v>3.4512091000000003</v>
      </c>
    </row>
    <row r="4461" spans="1:2" hidden="1" outlineLevel="2" x14ac:dyDescent="0.25">
      <c r="A4461" t="s">
        <v>1284</v>
      </c>
      <c r="B4461">
        <v>0.8566041000000002</v>
      </c>
    </row>
    <row r="4462" spans="1:2" hidden="1" outlineLevel="2" x14ac:dyDescent="0.25">
      <c r="A4462" t="s">
        <v>1284</v>
      </c>
      <c r="B4462">
        <v>1.3185495999999999</v>
      </c>
    </row>
    <row r="4463" spans="1:2" hidden="1" outlineLevel="2" x14ac:dyDescent="0.25">
      <c r="A4463" t="s">
        <v>1284</v>
      </c>
      <c r="B4463">
        <v>1.9367890250000002</v>
      </c>
    </row>
    <row r="4464" spans="1:2" outlineLevel="1" collapsed="1" x14ac:dyDescent="0.25">
      <c r="A4464" s="3" t="s">
        <v>24383</v>
      </c>
      <c r="B4464">
        <f>SUBTOTAL(9,B4461:B4463)</f>
        <v>4.1119427250000005</v>
      </c>
    </row>
    <row r="4465" spans="1:2" hidden="1" outlineLevel="2" x14ac:dyDescent="0.25">
      <c r="A4465" t="s">
        <v>9281</v>
      </c>
      <c r="B4465">
        <v>1.2560520249999998</v>
      </c>
    </row>
    <row r="4466" spans="1:2" outlineLevel="1" collapsed="1" x14ac:dyDescent="0.25">
      <c r="A4466" s="3" t="s">
        <v>24384</v>
      </c>
      <c r="B4466">
        <f>SUBTOTAL(9,B4465:B4465)</f>
        <v>1.2560520249999998</v>
      </c>
    </row>
    <row r="4467" spans="1:2" hidden="1" outlineLevel="2" x14ac:dyDescent="0.25">
      <c r="A4467" t="s">
        <v>6773</v>
      </c>
      <c r="B4467">
        <v>0.92075339999999994</v>
      </c>
    </row>
    <row r="4468" spans="1:2" outlineLevel="1" collapsed="1" x14ac:dyDescent="0.25">
      <c r="A4468" s="3" t="s">
        <v>24385</v>
      </c>
      <c r="B4468">
        <f>SUBTOTAL(9,B4467:B4467)</f>
        <v>0.92075339999999994</v>
      </c>
    </row>
    <row r="4469" spans="1:2" hidden="1" outlineLevel="2" x14ac:dyDescent="0.25">
      <c r="A4469" t="s">
        <v>1452</v>
      </c>
      <c r="B4469">
        <v>2.2495201499999999</v>
      </c>
    </row>
    <row r="4470" spans="1:2" hidden="1" outlineLevel="2" x14ac:dyDescent="0.25">
      <c r="A4470" t="s">
        <v>1452</v>
      </c>
      <c r="B4470">
        <v>1.0394097249999998</v>
      </c>
    </row>
    <row r="4471" spans="1:2" outlineLevel="1" collapsed="1" x14ac:dyDescent="0.25">
      <c r="A4471" s="3" t="s">
        <v>24386</v>
      </c>
      <c r="B4471">
        <f>SUBTOTAL(9,B4469:B4470)</f>
        <v>3.288929875</v>
      </c>
    </row>
    <row r="4472" spans="1:2" hidden="1" outlineLevel="2" x14ac:dyDescent="0.25">
      <c r="A4472" t="s">
        <v>8450</v>
      </c>
      <c r="B4472">
        <v>0.7232561500000001</v>
      </c>
    </row>
    <row r="4473" spans="1:2" hidden="1" outlineLevel="2" x14ac:dyDescent="0.25">
      <c r="A4473" t="s">
        <v>8450</v>
      </c>
      <c r="B4473">
        <v>1.1268977500000001</v>
      </c>
    </row>
    <row r="4474" spans="1:2" outlineLevel="1" collapsed="1" x14ac:dyDescent="0.25">
      <c r="A4474" s="3" t="s">
        <v>24387</v>
      </c>
      <c r="B4474">
        <f>SUBTOTAL(9,B4472:B4473)</f>
        <v>1.8501539000000002</v>
      </c>
    </row>
    <row r="4475" spans="1:2" hidden="1" outlineLevel="2" x14ac:dyDescent="0.25">
      <c r="A4475" t="s">
        <v>2880</v>
      </c>
      <c r="B4475">
        <v>0.98129482499999998</v>
      </c>
    </row>
    <row r="4476" spans="1:2" outlineLevel="1" collapsed="1" x14ac:dyDescent="0.25">
      <c r="A4476" s="3" t="s">
        <v>24388</v>
      </c>
      <c r="B4476">
        <f>SUBTOTAL(9,B4475:B4475)</f>
        <v>0.98129482499999998</v>
      </c>
    </row>
    <row r="4477" spans="1:2" hidden="1" outlineLevel="2" x14ac:dyDescent="0.25">
      <c r="A4477" t="s">
        <v>6073</v>
      </c>
      <c r="B4477">
        <v>1.7067518250000002</v>
      </c>
    </row>
    <row r="4478" spans="1:2" hidden="1" outlineLevel="2" x14ac:dyDescent="0.25">
      <c r="A4478" t="s">
        <v>6073</v>
      </c>
      <c r="B4478">
        <v>1.5229937750000002</v>
      </c>
    </row>
    <row r="4479" spans="1:2" outlineLevel="1" collapsed="1" x14ac:dyDescent="0.25">
      <c r="A4479" s="3" t="s">
        <v>24389</v>
      </c>
      <c r="B4479">
        <f>SUBTOTAL(9,B4477:B4478)</f>
        <v>3.2297456000000002</v>
      </c>
    </row>
    <row r="4480" spans="1:2" hidden="1" outlineLevel="2" x14ac:dyDescent="0.25">
      <c r="A4480" t="s">
        <v>20597</v>
      </c>
      <c r="B4480">
        <v>1.7228406000000003</v>
      </c>
    </row>
    <row r="4481" spans="1:2" outlineLevel="1" collapsed="1" x14ac:dyDescent="0.25">
      <c r="A4481" s="3" t="s">
        <v>24390</v>
      </c>
      <c r="B4481">
        <f>SUBTOTAL(9,B4480:B4480)</f>
        <v>1.7228406000000003</v>
      </c>
    </row>
    <row r="4482" spans="1:2" hidden="1" outlineLevel="2" x14ac:dyDescent="0.25">
      <c r="A4482" t="s">
        <v>5575</v>
      </c>
      <c r="B4482">
        <v>-25.488411350000003</v>
      </c>
    </row>
    <row r="4483" spans="1:2" outlineLevel="1" collapsed="1" x14ac:dyDescent="0.25">
      <c r="A4483" s="3" t="s">
        <v>24391</v>
      </c>
      <c r="B4483">
        <f>SUBTOTAL(9,B4482:B4482)</f>
        <v>-25.488411350000003</v>
      </c>
    </row>
    <row r="4484" spans="1:2" hidden="1" outlineLevel="2" x14ac:dyDescent="0.25">
      <c r="A4484" t="s">
        <v>1047</v>
      </c>
      <c r="B4484">
        <v>1.0464269500000001</v>
      </c>
    </row>
    <row r="4485" spans="1:2" outlineLevel="1" collapsed="1" x14ac:dyDescent="0.25">
      <c r="A4485" s="3" t="s">
        <v>24392</v>
      </c>
      <c r="B4485">
        <f>SUBTOTAL(9,B4484:B4484)</f>
        <v>1.0464269500000001</v>
      </c>
    </row>
    <row r="4486" spans="1:2" hidden="1" outlineLevel="2" x14ac:dyDescent="0.25">
      <c r="A4486" t="s">
        <v>9982</v>
      </c>
      <c r="B4486">
        <v>-50.899486625000002</v>
      </c>
    </row>
    <row r="4487" spans="1:2" outlineLevel="1" collapsed="1" x14ac:dyDescent="0.25">
      <c r="A4487" s="3" t="s">
        <v>24393</v>
      </c>
      <c r="B4487">
        <f>SUBTOTAL(9,B4486:B4486)</f>
        <v>-50.899486625000002</v>
      </c>
    </row>
    <row r="4488" spans="1:2" hidden="1" outlineLevel="2" x14ac:dyDescent="0.25">
      <c r="A4488" t="s">
        <v>11170</v>
      </c>
      <c r="B4488">
        <v>1.6166727999999999</v>
      </c>
    </row>
    <row r="4489" spans="1:2" outlineLevel="1" collapsed="1" x14ac:dyDescent="0.25">
      <c r="A4489" s="3" t="s">
        <v>24394</v>
      </c>
      <c r="B4489">
        <f>SUBTOTAL(9,B4488:B4488)</f>
        <v>1.6166727999999999</v>
      </c>
    </row>
    <row r="4490" spans="1:2" hidden="1" outlineLevel="2" x14ac:dyDescent="0.25">
      <c r="A4490" t="s">
        <v>7093</v>
      </c>
      <c r="B4490">
        <v>0.72420572500000002</v>
      </c>
    </row>
    <row r="4491" spans="1:2" outlineLevel="1" collapsed="1" x14ac:dyDescent="0.25">
      <c r="A4491" s="3" t="s">
        <v>24395</v>
      </c>
      <c r="B4491">
        <f>SUBTOTAL(9,B4490:B4490)</f>
        <v>0.72420572500000002</v>
      </c>
    </row>
    <row r="4492" spans="1:2" hidden="1" outlineLevel="2" x14ac:dyDescent="0.25">
      <c r="A4492" t="s">
        <v>4924</v>
      </c>
      <c r="B4492">
        <v>2.5299481250000002</v>
      </c>
    </row>
    <row r="4493" spans="1:2" hidden="1" outlineLevel="2" x14ac:dyDescent="0.25">
      <c r="A4493" t="s">
        <v>4924</v>
      </c>
      <c r="B4493">
        <v>1.9161202250000002</v>
      </c>
    </row>
    <row r="4494" spans="1:2" hidden="1" outlineLevel="2" x14ac:dyDescent="0.25">
      <c r="A4494" t="s">
        <v>4924</v>
      </c>
      <c r="B4494">
        <v>3.618381125</v>
      </c>
    </row>
    <row r="4495" spans="1:2" hidden="1" outlineLevel="2" x14ac:dyDescent="0.25">
      <c r="A4495" t="s">
        <v>4924</v>
      </c>
      <c r="B4495">
        <v>1.6679657999999997</v>
      </c>
    </row>
    <row r="4496" spans="1:2" outlineLevel="1" collapsed="1" x14ac:dyDescent="0.25">
      <c r="A4496" s="3" t="s">
        <v>24396</v>
      </c>
      <c r="B4496">
        <f>SUBTOTAL(9,B4492:B4495)</f>
        <v>9.7324152749999993</v>
      </c>
    </row>
    <row r="4497" spans="1:2" hidden="1" outlineLevel="2" x14ac:dyDescent="0.25">
      <c r="A4497" t="s">
        <v>7700</v>
      </c>
      <c r="B4497">
        <v>2.1227358500000002</v>
      </c>
    </row>
    <row r="4498" spans="1:2" outlineLevel="1" collapsed="1" x14ac:dyDescent="0.25">
      <c r="A4498" s="3" t="s">
        <v>24397</v>
      </c>
      <c r="B4498">
        <f>SUBTOTAL(9,B4497:B4497)</f>
        <v>2.1227358500000002</v>
      </c>
    </row>
    <row r="4499" spans="1:2" hidden="1" outlineLevel="2" x14ac:dyDescent="0.25">
      <c r="A4499" t="s">
        <v>6537</v>
      </c>
      <c r="B4499">
        <v>2.6792180250000004</v>
      </c>
    </row>
    <row r="4500" spans="1:2" outlineLevel="1" collapsed="1" x14ac:dyDescent="0.25">
      <c r="A4500" s="3" t="s">
        <v>24398</v>
      </c>
      <c r="B4500">
        <f>SUBTOTAL(9,B4499:B4499)</f>
        <v>2.6792180250000004</v>
      </c>
    </row>
    <row r="4501" spans="1:2" hidden="1" outlineLevel="2" x14ac:dyDescent="0.25">
      <c r="A4501" t="s">
        <v>549</v>
      </c>
      <c r="B4501">
        <v>3.5175615750000002</v>
      </c>
    </row>
    <row r="4502" spans="1:2" hidden="1" outlineLevel="2" x14ac:dyDescent="0.25">
      <c r="A4502" t="s">
        <v>549</v>
      </c>
      <c r="B4502">
        <v>2.9286067750000004</v>
      </c>
    </row>
    <row r="4503" spans="1:2" hidden="1" outlineLevel="2" x14ac:dyDescent="0.25">
      <c r="A4503" t="s">
        <v>549</v>
      </c>
      <c r="B4503">
        <v>3.1377543750000001</v>
      </c>
    </row>
    <row r="4504" spans="1:2" hidden="1" outlineLevel="2" x14ac:dyDescent="0.25">
      <c r="A4504" t="s">
        <v>549</v>
      </c>
      <c r="B4504">
        <v>1.4428279499999999</v>
      </c>
    </row>
    <row r="4505" spans="1:2" hidden="1" outlineLevel="2" x14ac:dyDescent="0.25">
      <c r="A4505" t="s">
        <v>549</v>
      </c>
      <c r="B4505">
        <v>3.7531778500000001</v>
      </c>
    </row>
    <row r="4506" spans="1:2" hidden="1" outlineLevel="2" x14ac:dyDescent="0.25">
      <c r="A4506" t="s">
        <v>549</v>
      </c>
      <c r="B4506">
        <v>1.6394920000000002</v>
      </c>
    </row>
    <row r="4507" spans="1:2" outlineLevel="1" collapsed="1" x14ac:dyDescent="0.25">
      <c r="A4507" s="3" t="s">
        <v>24399</v>
      </c>
      <c r="B4507">
        <f>SUBTOTAL(9,B4501:B4506)</f>
        <v>16.419420525</v>
      </c>
    </row>
    <row r="4508" spans="1:2" hidden="1" outlineLevel="2" x14ac:dyDescent="0.25">
      <c r="A4508" t="s">
        <v>2418</v>
      </c>
      <c r="B4508">
        <v>5.4346997500000001</v>
      </c>
    </row>
    <row r="4509" spans="1:2" hidden="1" outlineLevel="2" x14ac:dyDescent="0.25">
      <c r="A4509" t="s">
        <v>2418</v>
      </c>
      <c r="B4509">
        <v>0.39845780000000003</v>
      </c>
    </row>
    <row r="4510" spans="1:2" hidden="1" outlineLevel="2" x14ac:dyDescent="0.25">
      <c r="A4510" t="s">
        <v>2418</v>
      </c>
      <c r="B4510">
        <v>13.992675975000001</v>
      </c>
    </row>
    <row r="4511" spans="1:2" hidden="1" outlineLevel="2" x14ac:dyDescent="0.25">
      <c r="A4511" t="s">
        <v>2418</v>
      </c>
      <c r="B4511">
        <v>2.2656330249999996</v>
      </c>
    </row>
    <row r="4512" spans="1:2" hidden="1" outlineLevel="2" x14ac:dyDescent="0.25">
      <c r="A4512" t="s">
        <v>2418</v>
      </c>
      <c r="B4512">
        <v>3.0117977499999999</v>
      </c>
    </row>
    <row r="4513" spans="1:2" outlineLevel="1" collapsed="1" x14ac:dyDescent="0.25">
      <c r="A4513" s="3" t="s">
        <v>24400</v>
      </c>
      <c r="B4513">
        <f>SUBTOTAL(9,B4508:B4512)</f>
        <v>25.103264299999999</v>
      </c>
    </row>
    <row r="4514" spans="1:2" hidden="1" outlineLevel="2" x14ac:dyDescent="0.25">
      <c r="A4514" t="s">
        <v>450</v>
      </c>
      <c r="B4514">
        <v>1.9701209</v>
      </c>
    </row>
    <row r="4515" spans="1:2" hidden="1" outlineLevel="2" x14ac:dyDescent="0.25">
      <c r="A4515" t="s">
        <v>450</v>
      </c>
      <c r="B4515">
        <v>0.90699837499999991</v>
      </c>
    </row>
    <row r="4516" spans="1:2" hidden="1" outlineLevel="2" x14ac:dyDescent="0.25">
      <c r="A4516" t="s">
        <v>450</v>
      </c>
      <c r="B4516">
        <v>1.27613815</v>
      </c>
    </row>
    <row r="4517" spans="1:2" hidden="1" outlineLevel="2" x14ac:dyDescent="0.25">
      <c r="A4517" t="s">
        <v>450</v>
      </c>
      <c r="B4517">
        <v>1.5117518250000002</v>
      </c>
    </row>
    <row r="4518" spans="1:2" hidden="1" outlineLevel="2" x14ac:dyDescent="0.25">
      <c r="A4518" t="s">
        <v>450</v>
      </c>
      <c r="B4518">
        <v>3.0766857750000001</v>
      </c>
    </row>
    <row r="4519" spans="1:2" hidden="1" outlineLevel="2" x14ac:dyDescent="0.25">
      <c r="A4519" t="s">
        <v>450</v>
      </c>
      <c r="B4519">
        <v>2.3843196500000001</v>
      </c>
    </row>
    <row r="4520" spans="1:2" hidden="1" outlineLevel="2" x14ac:dyDescent="0.25">
      <c r="A4520" t="s">
        <v>450</v>
      </c>
      <c r="B4520">
        <v>1.306922025</v>
      </c>
    </row>
    <row r="4521" spans="1:2" hidden="1" outlineLevel="2" x14ac:dyDescent="0.25">
      <c r="A4521" t="s">
        <v>450</v>
      </c>
      <c r="B4521">
        <v>1.4054205</v>
      </c>
    </row>
    <row r="4522" spans="1:2" hidden="1" outlineLevel="2" x14ac:dyDescent="0.25">
      <c r="A4522" t="s">
        <v>450</v>
      </c>
      <c r="B4522">
        <v>3.5366974500000001</v>
      </c>
    </row>
    <row r="4523" spans="1:2" hidden="1" outlineLevel="2" x14ac:dyDescent="0.25">
      <c r="A4523" t="s">
        <v>450</v>
      </c>
      <c r="B4523">
        <v>1.8230155250000002</v>
      </c>
    </row>
    <row r="4524" spans="1:2" hidden="1" outlineLevel="2" x14ac:dyDescent="0.25">
      <c r="A4524" t="s">
        <v>450</v>
      </c>
      <c r="B4524">
        <v>1.6081968500000001</v>
      </c>
    </row>
    <row r="4525" spans="1:2" hidden="1" outlineLevel="2" x14ac:dyDescent="0.25">
      <c r="A4525" t="s">
        <v>450</v>
      </c>
      <c r="B4525">
        <v>0.75305997499999999</v>
      </c>
    </row>
    <row r="4526" spans="1:2" hidden="1" outlineLevel="2" x14ac:dyDescent="0.25">
      <c r="A4526" t="s">
        <v>450</v>
      </c>
      <c r="B4526">
        <v>1.4567082499999999</v>
      </c>
    </row>
    <row r="4527" spans="1:2" hidden="1" outlineLevel="2" x14ac:dyDescent="0.25">
      <c r="A4527" t="s">
        <v>450</v>
      </c>
      <c r="B4527">
        <v>1.772858375</v>
      </c>
    </row>
    <row r="4528" spans="1:2" hidden="1" outlineLevel="2" x14ac:dyDescent="0.25">
      <c r="A4528" t="s">
        <v>450</v>
      </c>
      <c r="B4528">
        <v>1.3021128499999999</v>
      </c>
    </row>
    <row r="4529" spans="1:2" hidden="1" outlineLevel="2" x14ac:dyDescent="0.25">
      <c r="A4529" t="s">
        <v>450</v>
      </c>
      <c r="B4529">
        <v>0.99155052499999996</v>
      </c>
    </row>
    <row r="4530" spans="1:2" hidden="1" outlineLevel="2" x14ac:dyDescent="0.25">
      <c r="A4530" t="s">
        <v>450</v>
      </c>
      <c r="B4530">
        <v>2.3946064499999999</v>
      </c>
    </row>
    <row r="4531" spans="1:2" hidden="1" outlineLevel="2" x14ac:dyDescent="0.25">
      <c r="A4531" t="s">
        <v>450</v>
      </c>
      <c r="B4531">
        <v>1.2175909499999999</v>
      </c>
    </row>
    <row r="4532" spans="1:2" hidden="1" outlineLevel="2" x14ac:dyDescent="0.25">
      <c r="A4532" t="s">
        <v>450</v>
      </c>
      <c r="B4532">
        <v>3.6643287249999998</v>
      </c>
    </row>
    <row r="4533" spans="1:2" hidden="1" outlineLevel="2" x14ac:dyDescent="0.25">
      <c r="A4533" t="s">
        <v>450</v>
      </c>
      <c r="B4533">
        <v>2.0379326500000001</v>
      </c>
    </row>
    <row r="4534" spans="1:2" hidden="1" outlineLevel="2" x14ac:dyDescent="0.25">
      <c r="A4534" t="s">
        <v>450</v>
      </c>
      <c r="B4534">
        <v>0.63773685000000002</v>
      </c>
    </row>
    <row r="4535" spans="1:2" hidden="1" outlineLevel="2" x14ac:dyDescent="0.25">
      <c r="A4535" t="s">
        <v>450</v>
      </c>
      <c r="B4535">
        <v>1.3153333</v>
      </c>
    </row>
    <row r="4536" spans="1:2" outlineLevel="1" collapsed="1" x14ac:dyDescent="0.25">
      <c r="A4536" s="3" t="s">
        <v>24401</v>
      </c>
      <c r="B4536">
        <f>SUBTOTAL(9,B4514:B4535)</f>
        <v>38.350085925000002</v>
      </c>
    </row>
    <row r="4537" spans="1:2" hidden="1" outlineLevel="2" x14ac:dyDescent="0.25">
      <c r="A4537" t="s">
        <v>1602</v>
      </c>
      <c r="B4537">
        <v>2.4751765749999999</v>
      </c>
    </row>
    <row r="4538" spans="1:2" hidden="1" outlineLevel="2" x14ac:dyDescent="0.25">
      <c r="A4538" t="s">
        <v>2556</v>
      </c>
      <c r="B4538">
        <v>2.6920624000000002</v>
      </c>
    </row>
    <row r="4539" spans="1:2" hidden="1" outlineLevel="2" x14ac:dyDescent="0.25">
      <c r="A4539" t="s">
        <v>1602</v>
      </c>
      <c r="B4539">
        <v>4.7614561749999993</v>
      </c>
    </row>
    <row r="4540" spans="1:2" hidden="1" outlineLevel="2" x14ac:dyDescent="0.25">
      <c r="A4540" t="s">
        <v>2556</v>
      </c>
      <c r="B4540">
        <v>1.875936625</v>
      </c>
    </row>
    <row r="4541" spans="1:2" hidden="1" outlineLevel="2" x14ac:dyDescent="0.25">
      <c r="A4541" t="s">
        <v>1602</v>
      </c>
      <c r="B4541">
        <v>5.7520005999999997</v>
      </c>
    </row>
    <row r="4542" spans="1:2" hidden="1" outlineLevel="2" x14ac:dyDescent="0.25">
      <c r="A4542" t="s">
        <v>1602</v>
      </c>
      <c r="B4542">
        <v>2.0052768000000003</v>
      </c>
    </row>
    <row r="4543" spans="1:2" outlineLevel="1" collapsed="1" x14ac:dyDescent="0.25">
      <c r="A4543" s="3" t="s">
        <v>24402</v>
      </c>
      <c r="B4543">
        <f>SUBTOTAL(9,B4537:B4542)</f>
        <v>19.561909175</v>
      </c>
    </row>
    <row r="4544" spans="1:2" hidden="1" outlineLevel="2" x14ac:dyDescent="0.25">
      <c r="A4544" t="s">
        <v>140</v>
      </c>
      <c r="B4544">
        <v>1.2242686999999999</v>
      </c>
    </row>
    <row r="4545" spans="1:2" outlineLevel="1" collapsed="1" x14ac:dyDescent="0.25">
      <c r="A4545" s="3" t="s">
        <v>24403</v>
      </c>
      <c r="B4545">
        <f>SUBTOTAL(9,B4544:B4544)</f>
        <v>1.2242686999999999</v>
      </c>
    </row>
    <row r="4546" spans="1:2" hidden="1" outlineLevel="2" x14ac:dyDescent="0.25">
      <c r="A4546" t="s">
        <v>13314</v>
      </c>
      <c r="B4546">
        <v>2.7960172999999999</v>
      </c>
    </row>
    <row r="4547" spans="1:2" outlineLevel="1" collapsed="1" x14ac:dyDescent="0.25">
      <c r="A4547" s="3" t="s">
        <v>24404</v>
      </c>
      <c r="B4547">
        <f>SUBTOTAL(9,B4546:B4546)</f>
        <v>2.7960172999999999</v>
      </c>
    </row>
    <row r="4548" spans="1:2" hidden="1" outlineLevel="2" x14ac:dyDescent="0.25">
      <c r="A4548" t="s">
        <v>470</v>
      </c>
      <c r="B4548">
        <v>18.153276224999995</v>
      </c>
    </row>
    <row r="4549" spans="1:2" hidden="1" outlineLevel="2" x14ac:dyDescent="0.25">
      <c r="A4549" t="s">
        <v>470</v>
      </c>
      <c r="B4549">
        <v>2.8125214999999999</v>
      </c>
    </row>
    <row r="4550" spans="1:2" hidden="1" outlineLevel="2" x14ac:dyDescent="0.25">
      <c r="A4550" t="s">
        <v>470</v>
      </c>
      <c r="B4550">
        <v>2.4066243250000001</v>
      </c>
    </row>
    <row r="4551" spans="1:2" hidden="1" outlineLevel="2" x14ac:dyDescent="0.25">
      <c r="A4551" t="s">
        <v>470</v>
      </c>
      <c r="B4551">
        <v>2.0746312499999999</v>
      </c>
    </row>
    <row r="4552" spans="1:2" hidden="1" outlineLevel="2" x14ac:dyDescent="0.25">
      <c r="A4552" t="s">
        <v>470</v>
      </c>
      <c r="B4552">
        <v>1.9252605250000001</v>
      </c>
    </row>
    <row r="4553" spans="1:2" hidden="1" outlineLevel="2" x14ac:dyDescent="0.25">
      <c r="A4553" t="s">
        <v>470</v>
      </c>
      <c r="B4553">
        <v>0.92405252500000012</v>
      </c>
    </row>
    <row r="4554" spans="1:2" hidden="1" outlineLevel="2" x14ac:dyDescent="0.25">
      <c r="A4554" t="s">
        <v>470</v>
      </c>
      <c r="B4554">
        <v>1.60521285</v>
      </c>
    </row>
    <row r="4555" spans="1:2" hidden="1" outlineLevel="2" x14ac:dyDescent="0.25">
      <c r="A4555" t="s">
        <v>470</v>
      </c>
      <c r="B4555">
        <v>0.90929032499999995</v>
      </c>
    </row>
    <row r="4556" spans="1:2" hidden="1" outlineLevel="2" x14ac:dyDescent="0.25">
      <c r="A4556" t="s">
        <v>470</v>
      </c>
      <c r="B4556">
        <v>3.9047152499999997</v>
      </c>
    </row>
    <row r="4557" spans="1:2" hidden="1" outlineLevel="2" x14ac:dyDescent="0.25">
      <c r="A4557" t="s">
        <v>470</v>
      </c>
      <c r="B4557">
        <v>12.03586975</v>
      </c>
    </row>
    <row r="4558" spans="1:2" hidden="1" outlineLevel="2" x14ac:dyDescent="0.25">
      <c r="A4558" t="s">
        <v>470</v>
      </c>
      <c r="B4558">
        <v>1.6151319750000004</v>
      </c>
    </row>
    <row r="4559" spans="1:2" hidden="1" outlineLevel="2" x14ac:dyDescent="0.25">
      <c r="A4559" t="s">
        <v>470</v>
      </c>
      <c r="B4559">
        <v>3.0154322000000007</v>
      </c>
    </row>
    <row r="4560" spans="1:2" hidden="1" outlineLevel="2" x14ac:dyDescent="0.25">
      <c r="A4560" t="s">
        <v>470</v>
      </c>
      <c r="B4560">
        <v>8.2510485249999999</v>
      </c>
    </row>
    <row r="4561" spans="1:2" hidden="1" outlineLevel="2" x14ac:dyDescent="0.25">
      <c r="A4561" t="s">
        <v>470</v>
      </c>
      <c r="B4561">
        <v>1.9875414750000002</v>
      </c>
    </row>
    <row r="4562" spans="1:2" hidden="1" outlineLevel="2" x14ac:dyDescent="0.25">
      <c r="A4562" t="s">
        <v>470</v>
      </c>
      <c r="B4562">
        <v>2.4822047999999999</v>
      </c>
    </row>
    <row r="4563" spans="1:2" hidden="1" outlineLevel="2" x14ac:dyDescent="0.25">
      <c r="A4563" t="s">
        <v>470</v>
      </c>
      <c r="B4563">
        <v>0.65917457499999998</v>
      </c>
    </row>
    <row r="4564" spans="1:2" outlineLevel="1" collapsed="1" x14ac:dyDescent="0.25">
      <c r="A4564" s="3" t="s">
        <v>24405</v>
      </c>
      <c r="B4564">
        <f>SUBTOTAL(9,B4548:B4563)</f>
        <v>64.761988074999991</v>
      </c>
    </row>
    <row r="4565" spans="1:2" hidden="1" outlineLevel="2" x14ac:dyDescent="0.25">
      <c r="A4565" t="s">
        <v>4576</v>
      </c>
      <c r="B4565">
        <v>1.7601692500000004</v>
      </c>
    </row>
    <row r="4566" spans="1:2" outlineLevel="1" collapsed="1" x14ac:dyDescent="0.25">
      <c r="A4566" s="3" t="s">
        <v>24406</v>
      </c>
      <c r="B4566">
        <f>SUBTOTAL(9,B4565:B4565)</f>
        <v>1.7601692500000004</v>
      </c>
    </row>
    <row r="4567" spans="1:2" hidden="1" outlineLevel="2" x14ac:dyDescent="0.25">
      <c r="A4567" t="s">
        <v>1429</v>
      </c>
      <c r="B4567">
        <v>1.7585737750000003</v>
      </c>
    </row>
    <row r="4568" spans="1:2" hidden="1" outlineLevel="2" x14ac:dyDescent="0.25">
      <c r="A4568" t="s">
        <v>1429</v>
      </c>
      <c r="B4568">
        <v>2.5605848</v>
      </c>
    </row>
    <row r="4569" spans="1:2" hidden="1" outlineLevel="2" x14ac:dyDescent="0.25">
      <c r="A4569" t="s">
        <v>1429</v>
      </c>
      <c r="B4569">
        <v>1.9365705750000002</v>
      </c>
    </row>
    <row r="4570" spans="1:2" hidden="1" outlineLevel="2" x14ac:dyDescent="0.25">
      <c r="A4570" t="s">
        <v>1429</v>
      </c>
      <c r="B4570">
        <v>1.6924063750000005</v>
      </c>
    </row>
    <row r="4571" spans="1:2" hidden="1" outlineLevel="2" x14ac:dyDescent="0.25">
      <c r="A4571" t="s">
        <v>1429</v>
      </c>
      <c r="B4571">
        <v>6.1672337750000006</v>
      </c>
    </row>
    <row r="4572" spans="1:2" hidden="1" outlineLevel="2" x14ac:dyDescent="0.25">
      <c r="A4572" t="s">
        <v>1429</v>
      </c>
      <c r="B4572">
        <v>1.9608187749999999</v>
      </c>
    </row>
    <row r="4573" spans="1:2" outlineLevel="1" collapsed="1" x14ac:dyDescent="0.25">
      <c r="A4573" s="3" t="s">
        <v>24407</v>
      </c>
      <c r="B4573">
        <f>SUBTOTAL(9,B4567:B4572)</f>
        <v>16.076188075000001</v>
      </c>
    </row>
    <row r="4574" spans="1:2" hidden="1" outlineLevel="2" x14ac:dyDescent="0.25">
      <c r="A4574" t="s">
        <v>230</v>
      </c>
      <c r="B4574">
        <v>1.5390081499999999</v>
      </c>
    </row>
    <row r="4575" spans="1:2" outlineLevel="1" collapsed="1" x14ac:dyDescent="0.25">
      <c r="A4575" s="3" t="s">
        <v>24408</v>
      </c>
      <c r="B4575">
        <f>SUBTOTAL(9,B4574:B4574)</f>
        <v>1.5390081499999999</v>
      </c>
    </row>
    <row r="4576" spans="1:2" hidden="1" outlineLevel="2" x14ac:dyDescent="0.25">
      <c r="A4576" t="s">
        <v>7569</v>
      </c>
      <c r="B4576">
        <v>1.6840120750000001</v>
      </c>
    </row>
    <row r="4577" spans="1:2" outlineLevel="1" collapsed="1" x14ac:dyDescent="0.25">
      <c r="A4577" s="3" t="s">
        <v>24409</v>
      </c>
      <c r="B4577">
        <f>SUBTOTAL(9,B4576:B4576)</f>
        <v>1.6840120750000001</v>
      </c>
    </row>
    <row r="4578" spans="1:2" hidden="1" outlineLevel="2" x14ac:dyDescent="0.25">
      <c r="A4578" t="s">
        <v>13115</v>
      </c>
      <c r="B4578">
        <v>5.4588837249999997</v>
      </c>
    </row>
    <row r="4579" spans="1:2" outlineLevel="1" collapsed="1" x14ac:dyDescent="0.25">
      <c r="A4579" s="3" t="s">
        <v>24410</v>
      </c>
      <c r="B4579">
        <f>SUBTOTAL(9,B4578:B4578)</f>
        <v>5.4588837249999997</v>
      </c>
    </row>
    <row r="4580" spans="1:2" hidden="1" outlineLevel="2" x14ac:dyDescent="0.25">
      <c r="A4580" t="s">
        <v>17193</v>
      </c>
      <c r="B4580">
        <v>1.6684076500000002</v>
      </c>
    </row>
    <row r="4581" spans="1:2" outlineLevel="1" collapsed="1" x14ac:dyDescent="0.25">
      <c r="A4581" s="3" t="s">
        <v>24411</v>
      </c>
      <c r="B4581">
        <f>SUBTOTAL(9,B4580:B4580)</f>
        <v>1.6684076500000002</v>
      </c>
    </row>
    <row r="4582" spans="1:2" hidden="1" outlineLevel="2" x14ac:dyDescent="0.25">
      <c r="A4582" t="s">
        <v>20581</v>
      </c>
      <c r="B4582">
        <v>0.7703369000000001</v>
      </c>
    </row>
    <row r="4583" spans="1:2" outlineLevel="1" collapsed="1" x14ac:dyDescent="0.25">
      <c r="A4583" s="3" t="s">
        <v>24412</v>
      </c>
      <c r="B4583">
        <f>SUBTOTAL(9,B4582:B4582)</f>
        <v>0.7703369000000001</v>
      </c>
    </row>
    <row r="4584" spans="1:2" hidden="1" outlineLevel="2" x14ac:dyDescent="0.25">
      <c r="A4584" t="s">
        <v>6089</v>
      </c>
      <c r="B4584">
        <v>1.3085421500000001</v>
      </c>
    </row>
    <row r="4585" spans="1:2" outlineLevel="1" collapsed="1" x14ac:dyDescent="0.25">
      <c r="A4585" s="3" t="s">
        <v>24413</v>
      </c>
      <c r="B4585">
        <f>SUBTOTAL(9,B4584:B4584)</f>
        <v>1.3085421500000001</v>
      </c>
    </row>
    <row r="4586" spans="1:2" hidden="1" outlineLevel="2" x14ac:dyDescent="0.25">
      <c r="A4586" t="s">
        <v>12416</v>
      </c>
      <c r="B4586">
        <v>0.64590457500000009</v>
      </c>
    </row>
    <row r="4587" spans="1:2" outlineLevel="1" collapsed="1" x14ac:dyDescent="0.25">
      <c r="A4587" s="3" t="s">
        <v>24414</v>
      </c>
      <c r="B4587">
        <f>SUBTOTAL(9,B4586:B4586)</f>
        <v>0.64590457500000009</v>
      </c>
    </row>
    <row r="4588" spans="1:2" hidden="1" outlineLevel="2" x14ac:dyDescent="0.25">
      <c r="A4588" t="s">
        <v>13042</v>
      </c>
      <c r="B4588">
        <v>0.90895622500000017</v>
      </c>
    </row>
    <row r="4589" spans="1:2" outlineLevel="1" collapsed="1" x14ac:dyDescent="0.25">
      <c r="A4589" s="3" t="s">
        <v>24415</v>
      </c>
      <c r="B4589">
        <f>SUBTOTAL(9,B4588:B4588)</f>
        <v>0.90895622500000017</v>
      </c>
    </row>
    <row r="4590" spans="1:2" hidden="1" outlineLevel="2" x14ac:dyDescent="0.25">
      <c r="A4590" t="s">
        <v>6267</v>
      </c>
      <c r="B4590">
        <v>1.9875498750000002</v>
      </c>
    </row>
    <row r="4591" spans="1:2" outlineLevel="1" collapsed="1" x14ac:dyDescent="0.25">
      <c r="A4591" s="3" t="s">
        <v>24416</v>
      </c>
      <c r="B4591">
        <f>SUBTOTAL(9,B4590:B4590)</f>
        <v>1.9875498750000002</v>
      </c>
    </row>
    <row r="4592" spans="1:2" hidden="1" outlineLevel="2" x14ac:dyDescent="0.25">
      <c r="A4592" t="s">
        <v>10605</v>
      </c>
      <c r="B4592">
        <v>1.4656492500000002</v>
      </c>
    </row>
    <row r="4593" spans="1:2" outlineLevel="1" collapsed="1" x14ac:dyDescent="0.25">
      <c r="A4593" s="3" t="s">
        <v>24417</v>
      </c>
      <c r="B4593">
        <f>SUBTOTAL(9,B4592:B4592)</f>
        <v>1.4656492500000002</v>
      </c>
    </row>
    <row r="4594" spans="1:2" hidden="1" outlineLevel="2" x14ac:dyDescent="0.25">
      <c r="A4594" t="s">
        <v>3131</v>
      </c>
      <c r="B4594">
        <v>3.7092955000000001</v>
      </c>
    </row>
    <row r="4595" spans="1:2" outlineLevel="1" collapsed="1" x14ac:dyDescent="0.25">
      <c r="A4595" s="3" t="s">
        <v>24418</v>
      </c>
      <c r="B4595">
        <f>SUBTOTAL(9,B4594:B4594)</f>
        <v>3.7092955000000001</v>
      </c>
    </row>
    <row r="4596" spans="1:2" hidden="1" outlineLevel="2" x14ac:dyDescent="0.25">
      <c r="A4596" t="s">
        <v>18407</v>
      </c>
      <c r="B4596">
        <v>1.134995175</v>
      </c>
    </row>
    <row r="4597" spans="1:2" outlineLevel="1" collapsed="1" x14ac:dyDescent="0.25">
      <c r="A4597" s="3" t="s">
        <v>24419</v>
      </c>
      <c r="B4597">
        <f>SUBTOTAL(9,B4596:B4596)</f>
        <v>1.134995175</v>
      </c>
    </row>
    <row r="4598" spans="1:2" hidden="1" outlineLevel="2" x14ac:dyDescent="0.25">
      <c r="A4598" t="s">
        <v>810</v>
      </c>
      <c r="B4598">
        <v>2.1716812000000001</v>
      </c>
    </row>
    <row r="4599" spans="1:2" hidden="1" outlineLevel="2" x14ac:dyDescent="0.25">
      <c r="A4599" t="s">
        <v>810</v>
      </c>
      <c r="B4599">
        <v>3.1989521500000002</v>
      </c>
    </row>
    <row r="4600" spans="1:2" hidden="1" outlineLevel="2" x14ac:dyDescent="0.25">
      <c r="A4600" t="s">
        <v>810</v>
      </c>
      <c r="B4600">
        <v>2.6087050249999999</v>
      </c>
    </row>
    <row r="4601" spans="1:2" hidden="1" outlineLevel="2" x14ac:dyDescent="0.25">
      <c r="A4601" t="s">
        <v>810</v>
      </c>
      <c r="B4601">
        <v>3.5586525500000006</v>
      </c>
    </row>
    <row r="4602" spans="1:2" hidden="1" outlineLevel="2" x14ac:dyDescent="0.25">
      <c r="A4602" t="s">
        <v>810</v>
      </c>
      <c r="B4602">
        <v>3.8029081500000004</v>
      </c>
    </row>
    <row r="4603" spans="1:2" hidden="1" outlineLevel="2" x14ac:dyDescent="0.25">
      <c r="A4603" t="s">
        <v>810</v>
      </c>
      <c r="B4603">
        <v>5.0194408000000008</v>
      </c>
    </row>
    <row r="4604" spans="1:2" outlineLevel="1" collapsed="1" x14ac:dyDescent="0.25">
      <c r="A4604" s="3" t="s">
        <v>24420</v>
      </c>
      <c r="B4604">
        <f>SUBTOTAL(9,B4598:B4603)</f>
        <v>20.360339875000001</v>
      </c>
    </row>
    <row r="4605" spans="1:2" hidden="1" outlineLevel="2" x14ac:dyDescent="0.25">
      <c r="A4605" t="s">
        <v>903</v>
      </c>
      <c r="B4605">
        <v>0.98132137500000005</v>
      </c>
    </row>
    <row r="4606" spans="1:2" hidden="1" outlineLevel="2" x14ac:dyDescent="0.25">
      <c r="A4606" t="s">
        <v>903</v>
      </c>
      <c r="B4606">
        <v>2.1382761750000001</v>
      </c>
    </row>
    <row r="4607" spans="1:2" hidden="1" outlineLevel="2" x14ac:dyDescent="0.25">
      <c r="A4607" t="s">
        <v>903</v>
      </c>
      <c r="B4607">
        <v>4.0445984749999999</v>
      </c>
    </row>
    <row r="4608" spans="1:2" hidden="1" outlineLevel="2" x14ac:dyDescent="0.25">
      <c r="A4608" t="s">
        <v>903</v>
      </c>
      <c r="B4608">
        <v>3.1136149500000005</v>
      </c>
    </row>
    <row r="4609" spans="1:2" hidden="1" outlineLevel="2" x14ac:dyDescent="0.25">
      <c r="A4609" t="s">
        <v>903</v>
      </c>
      <c r="B4609">
        <v>1.7225722749999999</v>
      </c>
    </row>
    <row r="4610" spans="1:2" hidden="1" outlineLevel="2" x14ac:dyDescent="0.25">
      <c r="A4610" t="s">
        <v>903</v>
      </c>
      <c r="B4610">
        <v>1.2651296249999999</v>
      </c>
    </row>
    <row r="4611" spans="1:2" outlineLevel="1" collapsed="1" x14ac:dyDescent="0.25">
      <c r="A4611" s="3" t="s">
        <v>24421</v>
      </c>
      <c r="B4611">
        <f>SUBTOTAL(9,B4605:B4610)</f>
        <v>13.265512875000001</v>
      </c>
    </row>
    <row r="4612" spans="1:2" hidden="1" outlineLevel="2" x14ac:dyDescent="0.25">
      <c r="A4612" t="s">
        <v>8868</v>
      </c>
      <c r="B4612">
        <v>2.2903232499999997</v>
      </c>
    </row>
    <row r="4613" spans="1:2" hidden="1" outlineLevel="2" x14ac:dyDescent="0.25">
      <c r="A4613" t="s">
        <v>8868</v>
      </c>
      <c r="B4613">
        <v>4.7536727250000004</v>
      </c>
    </row>
    <row r="4614" spans="1:2" hidden="1" outlineLevel="2" x14ac:dyDescent="0.25">
      <c r="A4614" t="s">
        <v>8868</v>
      </c>
      <c r="B4614">
        <v>1.8803205250000001</v>
      </c>
    </row>
    <row r="4615" spans="1:2" hidden="1" outlineLevel="2" x14ac:dyDescent="0.25">
      <c r="A4615" t="s">
        <v>8868</v>
      </c>
      <c r="B4615">
        <v>1.6395507250000001</v>
      </c>
    </row>
    <row r="4616" spans="1:2" hidden="1" outlineLevel="2" x14ac:dyDescent="0.25">
      <c r="A4616" t="s">
        <v>8868</v>
      </c>
      <c r="B4616">
        <v>2.0493076500000003</v>
      </c>
    </row>
    <row r="4617" spans="1:2" hidden="1" outlineLevel="2" x14ac:dyDescent="0.25">
      <c r="A4617" t="s">
        <v>8868</v>
      </c>
      <c r="B4617">
        <v>4.3402633500000007</v>
      </c>
    </row>
    <row r="4618" spans="1:2" hidden="1" outlineLevel="2" x14ac:dyDescent="0.25">
      <c r="A4618" t="s">
        <v>8868</v>
      </c>
      <c r="B4618">
        <v>0.83883590000000008</v>
      </c>
    </row>
    <row r="4619" spans="1:2" outlineLevel="1" collapsed="1" x14ac:dyDescent="0.25">
      <c r="A4619" s="3" t="s">
        <v>24422</v>
      </c>
      <c r="B4619">
        <f>SUBTOTAL(9,B4612:B4618)</f>
        <v>17.792274124999999</v>
      </c>
    </row>
    <row r="4620" spans="1:2" hidden="1" outlineLevel="2" x14ac:dyDescent="0.25">
      <c r="A4620" t="s">
        <v>2912</v>
      </c>
      <c r="B4620">
        <v>1.8952440250000002</v>
      </c>
    </row>
    <row r="4621" spans="1:2" hidden="1" outlineLevel="2" x14ac:dyDescent="0.25">
      <c r="A4621" t="s">
        <v>2912</v>
      </c>
      <c r="B4621">
        <v>2.1704271250000002</v>
      </c>
    </row>
    <row r="4622" spans="1:2" hidden="1" outlineLevel="2" x14ac:dyDescent="0.25">
      <c r="A4622" t="s">
        <v>2912</v>
      </c>
      <c r="B4622">
        <v>2.12284585</v>
      </c>
    </row>
    <row r="4623" spans="1:2" hidden="1" outlineLevel="2" x14ac:dyDescent="0.25">
      <c r="A4623" t="s">
        <v>2912</v>
      </c>
      <c r="B4623">
        <v>0.96671407500000006</v>
      </c>
    </row>
    <row r="4624" spans="1:2" outlineLevel="1" collapsed="1" x14ac:dyDescent="0.25">
      <c r="A4624" s="3" t="s">
        <v>24423</v>
      </c>
      <c r="B4624">
        <f>SUBTOTAL(9,B4620:B4623)</f>
        <v>7.1552310749999997</v>
      </c>
    </row>
    <row r="4625" spans="1:2" hidden="1" outlineLevel="2" x14ac:dyDescent="0.25">
      <c r="A4625" t="s">
        <v>14737</v>
      </c>
      <c r="B4625">
        <v>-142.47250017500002</v>
      </c>
    </row>
    <row r="4626" spans="1:2" outlineLevel="1" collapsed="1" x14ac:dyDescent="0.25">
      <c r="A4626" s="3" t="s">
        <v>24424</v>
      </c>
      <c r="B4626">
        <f>SUBTOTAL(9,B4625:B4625)</f>
        <v>-142.47250017500002</v>
      </c>
    </row>
    <row r="4627" spans="1:2" hidden="1" outlineLevel="2" x14ac:dyDescent="0.25">
      <c r="A4627" t="s">
        <v>12076</v>
      </c>
      <c r="B4627">
        <v>1.5927006250000002</v>
      </c>
    </row>
    <row r="4628" spans="1:2" outlineLevel="1" collapsed="1" x14ac:dyDescent="0.25">
      <c r="A4628" s="3" t="s">
        <v>24425</v>
      </c>
      <c r="B4628">
        <f>SUBTOTAL(9,B4627:B4627)</f>
        <v>1.5927006250000002</v>
      </c>
    </row>
    <row r="4629" spans="1:2" hidden="1" outlineLevel="2" x14ac:dyDescent="0.25">
      <c r="A4629" t="s">
        <v>1151</v>
      </c>
      <c r="B4629">
        <v>0.34652512500000004</v>
      </c>
    </row>
    <row r="4630" spans="1:2" outlineLevel="1" collapsed="1" x14ac:dyDescent="0.25">
      <c r="A4630" s="3" t="s">
        <v>24426</v>
      </c>
      <c r="B4630">
        <f>SUBTOTAL(9,B4629:B4629)</f>
        <v>0.34652512500000004</v>
      </c>
    </row>
    <row r="4631" spans="1:2" hidden="1" outlineLevel="2" x14ac:dyDescent="0.25">
      <c r="A4631" t="s">
        <v>12298</v>
      </c>
      <c r="B4631">
        <v>0.86418660000000003</v>
      </c>
    </row>
    <row r="4632" spans="1:2" outlineLevel="1" collapsed="1" x14ac:dyDescent="0.25">
      <c r="A4632" s="3" t="s">
        <v>24427</v>
      </c>
      <c r="B4632">
        <f>SUBTOTAL(9,B4631:B4631)</f>
        <v>0.86418660000000003</v>
      </c>
    </row>
    <row r="4633" spans="1:2" hidden="1" outlineLevel="2" x14ac:dyDescent="0.25">
      <c r="A4633" t="s">
        <v>1193</v>
      </c>
      <c r="B4633">
        <v>1.6451813750000002</v>
      </c>
    </row>
    <row r="4634" spans="1:2" outlineLevel="1" collapsed="1" x14ac:dyDescent="0.25">
      <c r="A4634" s="3" t="s">
        <v>24428</v>
      </c>
      <c r="B4634">
        <f>SUBTOTAL(9,B4633:B4633)</f>
        <v>1.6451813750000002</v>
      </c>
    </row>
    <row r="4635" spans="1:2" hidden="1" outlineLevel="2" x14ac:dyDescent="0.25">
      <c r="A4635" t="s">
        <v>4472</v>
      </c>
      <c r="B4635">
        <v>1.2890076500000001</v>
      </c>
    </row>
    <row r="4636" spans="1:2" hidden="1" outlineLevel="2" x14ac:dyDescent="0.25">
      <c r="A4636" t="s">
        <v>4472</v>
      </c>
      <c r="B4636">
        <v>1.5078538250000002</v>
      </c>
    </row>
    <row r="4637" spans="1:2" hidden="1" outlineLevel="2" x14ac:dyDescent="0.25">
      <c r="A4637" t="s">
        <v>4472</v>
      </c>
      <c r="B4637">
        <v>2.0612895499999997</v>
      </c>
    </row>
    <row r="4638" spans="1:2" hidden="1" outlineLevel="2" x14ac:dyDescent="0.25">
      <c r="A4638" t="s">
        <v>4472</v>
      </c>
      <c r="B4638">
        <v>1.6484603250000001</v>
      </c>
    </row>
    <row r="4639" spans="1:2" outlineLevel="1" collapsed="1" x14ac:dyDescent="0.25">
      <c r="A4639" s="3" t="s">
        <v>24429</v>
      </c>
      <c r="B4639">
        <f>SUBTOTAL(9,B4635:B4638)</f>
        <v>6.50661135</v>
      </c>
    </row>
    <row r="4640" spans="1:2" hidden="1" outlineLevel="2" x14ac:dyDescent="0.25">
      <c r="A4640" t="s">
        <v>15849</v>
      </c>
      <c r="B4640">
        <v>2.4342752000000001</v>
      </c>
    </row>
    <row r="4641" spans="1:2" outlineLevel="1" collapsed="1" x14ac:dyDescent="0.25">
      <c r="A4641" s="3" t="s">
        <v>24430</v>
      </c>
      <c r="B4641">
        <f>SUBTOTAL(9,B4640:B4640)</f>
        <v>2.4342752000000001</v>
      </c>
    </row>
    <row r="4642" spans="1:2" hidden="1" outlineLevel="2" x14ac:dyDescent="0.25">
      <c r="A4642" t="s">
        <v>9560</v>
      </c>
      <c r="B4642">
        <v>0.28652872500000004</v>
      </c>
    </row>
    <row r="4643" spans="1:2" outlineLevel="1" collapsed="1" x14ac:dyDescent="0.25">
      <c r="A4643" s="3" t="s">
        <v>24431</v>
      </c>
      <c r="B4643">
        <f>SUBTOTAL(9,B4642:B4642)</f>
        <v>0.28652872500000004</v>
      </c>
    </row>
    <row r="4644" spans="1:2" hidden="1" outlineLevel="2" x14ac:dyDescent="0.25">
      <c r="A4644" t="s">
        <v>13557</v>
      </c>
      <c r="B4644">
        <v>0.78648510000000016</v>
      </c>
    </row>
    <row r="4645" spans="1:2" outlineLevel="1" collapsed="1" x14ac:dyDescent="0.25">
      <c r="A4645" s="3" t="s">
        <v>24432</v>
      </c>
      <c r="B4645">
        <f>SUBTOTAL(9,B4644:B4644)</f>
        <v>0.78648510000000016</v>
      </c>
    </row>
    <row r="4646" spans="1:2" hidden="1" outlineLevel="2" x14ac:dyDescent="0.25">
      <c r="A4646" t="s">
        <v>12487</v>
      </c>
      <c r="B4646">
        <v>1.6595483750000004</v>
      </c>
    </row>
    <row r="4647" spans="1:2" outlineLevel="1" collapsed="1" x14ac:dyDescent="0.25">
      <c r="A4647" s="3" t="s">
        <v>24433</v>
      </c>
      <c r="B4647">
        <f>SUBTOTAL(9,B4646:B4646)</f>
        <v>1.6595483750000004</v>
      </c>
    </row>
    <row r="4648" spans="1:2" hidden="1" outlineLevel="2" x14ac:dyDescent="0.25">
      <c r="A4648" t="s">
        <v>8976</v>
      </c>
      <c r="B4648">
        <v>3.8588672250000005</v>
      </c>
    </row>
    <row r="4649" spans="1:2" outlineLevel="1" collapsed="1" x14ac:dyDescent="0.25">
      <c r="A4649" s="3" t="s">
        <v>24434</v>
      </c>
      <c r="B4649">
        <f>SUBTOTAL(9,B4648:B4648)</f>
        <v>3.8588672250000005</v>
      </c>
    </row>
    <row r="4650" spans="1:2" hidden="1" outlineLevel="2" x14ac:dyDescent="0.25">
      <c r="A4650" t="s">
        <v>20642</v>
      </c>
      <c r="B4650">
        <v>2.953284075</v>
      </c>
    </row>
    <row r="4651" spans="1:2" hidden="1" outlineLevel="2" x14ac:dyDescent="0.25">
      <c r="A4651" t="s">
        <v>20642</v>
      </c>
      <c r="B4651">
        <v>1.0342087</v>
      </c>
    </row>
    <row r="4652" spans="1:2" outlineLevel="1" collapsed="1" x14ac:dyDescent="0.25">
      <c r="A4652" s="3" t="s">
        <v>24435</v>
      </c>
      <c r="B4652">
        <f>SUBTOTAL(9,B4650:B4651)</f>
        <v>3.9874927749999998</v>
      </c>
    </row>
    <row r="4653" spans="1:2" hidden="1" outlineLevel="2" x14ac:dyDescent="0.25">
      <c r="A4653" t="s">
        <v>2869</v>
      </c>
      <c r="B4653">
        <v>0.40478267500000004</v>
      </c>
    </row>
    <row r="4654" spans="1:2" outlineLevel="1" collapsed="1" x14ac:dyDescent="0.25">
      <c r="A4654" s="3" t="s">
        <v>24436</v>
      </c>
      <c r="B4654">
        <f>SUBTOTAL(9,B4653:B4653)</f>
        <v>0.40478267500000004</v>
      </c>
    </row>
    <row r="4655" spans="1:2" hidden="1" outlineLevel="2" x14ac:dyDescent="0.25">
      <c r="A4655" t="s">
        <v>18935</v>
      </c>
      <c r="B4655">
        <v>2.1691770250000002</v>
      </c>
    </row>
    <row r="4656" spans="1:2" outlineLevel="1" collapsed="1" x14ac:dyDescent="0.25">
      <c r="A4656" s="3" t="s">
        <v>24437</v>
      </c>
      <c r="B4656">
        <f>SUBTOTAL(9,B4655:B4655)</f>
        <v>2.1691770250000002</v>
      </c>
    </row>
    <row r="4657" spans="1:2" hidden="1" outlineLevel="2" x14ac:dyDescent="0.25">
      <c r="A4657" t="s">
        <v>7291</v>
      </c>
      <c r="B4657">
        <v>0.42643302500000002</v>
      </c>
    </row>
    <row r="4658" spans="1:2" outlineLevel="1" collapsed="1" x14ac:dyDescent="0.25">
      <c r="A4658" s="3" t="s">
        <v>24438</v>
      </c>
      <c r="B4658">
        <f>SUBTOTAL(9,B4657:B4657)</f>
        <v>0.42643302500000002</v>
      </c>
    </row>
    <row r="4659" spans="1:2" hidden="1" outlineLevel="2" x14ac:dyDescent="0.25">
      <c r="A4659" t="s">
        <v>5615</v>
      </c>
      <c r="B4659">
        <v>0.76447477500000005</v>
      </c>
    </row>
    <row r="4660" spans="1:2" hidden="1" outlineLevel="2" x14ac:dyDescent="0.25">
      <c r="A4660" t="s">
        <v>5615</v>
      </c>
      <c r="B4660">
        <v>2.8039995250000005</v>
      </c>
    </row>
    <row r="4661" spans="1:2" outlineLevel="1" collapsed="1" x14ac:dyDescent="0.25">
      <c r="A4661" s="3" t="s">
        <v>24439</v>
      </c>
      <c r="B4661">
        <f>SUBTOTAL(9,B4659:B4660)</f>
        <v>3.5684743000000005</v>
      </c>
    </row>
    <row r="4662" spans="1:2" hidden="1" outlineLevel="2" x14ac:dyDescent="0.25">
      <c r="A4662" t="s">
        <v>10053</v>
      </c>
      <c r="B4662">
        <v>3.2271003250000003</v>
      </c>
    </row>
    <row r="4663" spans="1:2" hidden="1" outlineLevel="2" x14ac:dyDescent="0.25">
      <c r="A4663" t="s">
        <v>10053</v>
      </c>
      <c r="B4663">
        <v>5.9796925249999999</v>
      </c>
    </row>
    <row r="4664" spans="1:2" hidden="1" outlineLevel="2" x14ac:dyDescent="0.25">
      <c r="A4664" t="s">
        <v>10053</v>
      </c>
      <c r="B4664">
        <v>5.0902345250000014</v>
      </c>
    </row>
    <row r="4665" spans="1:2" hidden="1" outlineLevel="2" x14ac:dyDescent="0.25">
      <c r="A4665" t="s">
        <v>10053</v>
      </c>
      <c r="B4665">
        <v>2.96913245</v>
      </c>
    </row>
    <row r="4666" spans="1:2" outlineLevel="1" collapsed="1" x14ac:dyDescent="0.25">
      <c r="A4666" s="3" t="s">
        <v>24440</v>
      </c>
      <c r="B4666">
        <f>SUBTOTAL(9,B4662:B4665)</f>
        <v>17.266159825000003</v>
      </c>
    </row>
    <row r="4667" spans="1:2" hidden="1" outlineLevel="2" x14ac:dyDescent="0.25">
      <c r="A4667" t="s">
        <v>1924</v>
      </c>
      <c r="B4667">
        <v>1.396393625</v>
      </c>
    </row>
    <row r="4668" spans="1:2" outlineLevel="1" collapsed="1" x14ac:dyDescent="0.25">
      <c r="A4668" s="3" t="s">
        <v>24441</v>
      </c>
      <c r="B4668">
        <f>SUBTOTAL(9,B4667:B4667)</f>
        <v>1.396393625</v>
      </c>
    </row>
    <row r="4669" spans="1:2" hidden="1" outlineLevel="2" x14ac:dyDescent="0.25">
      <c r="A4669" t="s">
        <v>503</v>
      </c>
      <c r="B4669">
        <v>0.591193725</v>
      </c>
    </row>
    <row r="4670" spans="1:2" hidden="1" outlineLevel="2" x14ac:dyDescent="0.25">
      <c r="A4670" t="s">
        <v>503</v>
      </c>
      <c r="B4670">
        <v>1.682039225</v>
      </c>
    </row>
    <row r="4671" spans="1:2" hidden="1" outlineLevel="2" x14ac:dyDescent="0.25">
      <c r="A4671" t="s">
        <v>503</v>
      </c>
      <c r="B4671">
        <v>1.7583161250000001</v>
      </c>
    </row>
    <row r="4672" spans="1:2" hidden="1" outlineLevel="2" x14ac:dyDescent="0.25">
      <c r="A4672" t="s">
        <v>503</v>
      </c>
      <c r="B4672">
        <v>1.3106698749999999</v>
      </c>
    </row>
    <row r="4673" spans="1:2" hidden="1" outlineLevel="2" x14ac:dyDescent="0.25">
      <c r="A4673" t="s">
        <v>503</v>
      </c>
      <c r="B4673">
        <v>1.5067856250000002</v>
      </c>
    </row>
    <row r="4674" spans="1:2" outlineLevel="1" collapsed="1" x14ac:dyDescent="0.25">
      <c r="A4674" s="3" t="s">
        <v>24442</v>
      </c>
      <c r="B4674">
        <f>SUBTOTAL(9,B4669:B4673)</f>
        <v>6.8490045749999995</v>
      </c>
    </row>
    <row r="4675" spans="1:2" hidden="1" outlineLevel="2" x14ac:dyDescent="0.25">
      <c r="A4675" t="s">
        <v>8151</v>
      </c>
      <c r="B4675">
        <v>1.6291187</v>
      </c>
    </row>
    <row r="4676" spans="1:2" outlineLevel="1" collapsed="1" x14ac:dyDescent="0.25">
      <c r="A4676" s="3" t="s">
        <v>24443</v>
      </c>
      <c r="B4676">
        <f>SUBTOTAL(9,B4675:B4675)</f>
        <v>1.6291187</v>
      </c>
    </row>
    <row r="4677" spans="1:2" hidden="1" outlineLevel="2" x14ac:dyDescent="0.25">
      <c r="A4677" t="s">
        <v>9343</v>
      </c>
      <c r="B4677">
        <v>0.53773780000000004</v>
      </c>
    </row>
    <row r="4678" spans="1:2" outlineLevel="1" collapsed="1" x14ac:dyDescent="0.25">
      <c r="A4678" s="3" t="s">
        <v>24444</v>
      </c>
      <c r="B4678">
        <f>SUBTOTAL(9,B4677:B4677)</f>
        <v>0.53773780000000004</v>
      </c>
    </row>
    <row r="4679" spans="1:2" hidden="1" outlineLevel="2" x14ac:dyDescent="0.25">
      <c r="A4679" t="s">
        <v>6492</v>
      </c>
      <c r="B4679">
        <v>1.2504947</v>
      </c>
    </row>
    <row r="4680" spans="1:2" hidden="1" outlineLevel="2" x14ac:dyDescent="0.25">
      <c r="A4680" t="s">
        <v>6492</v>
      </c>
      <c r="B4680">
        <v>1.4340704750000002</v>
      </c>
    </row>
    <row r="4681" spans="1:2" hidden="1" outlineLevel="2" x14ac:dyDescent="0.25">
      <c r="A4681" t="s">
        <v>6492</v>
      </c>
      <c r="B4681">
        <v>1.4058438500000001</v>
      </c>
    </row>
    <row r="4682" spans="1:2" outlineLevel="1" collapsed="1" x14ac:dyDescent="0.25">
      <c r="A4682" s="3" t="s">
        <v>24445</v>
      </c>
      <c r="B4682">
        <f>SUBTOTAL(9,B4679:B4681)</f>
        <v>4.0904090250000005</v>
      </c>
    </row>
    <row r="4683" spans="1:2" hidden="1" outlineLevel="2" x14ac:dyDescent="0.25">
      <c r="A4683" t="s">
        <v>1070</v>
      </c>
      <c r="B4683">
        <v>2.4864356249999999</v>
      </c>
    </row>
    <row r="4684" spans="1:2" hidden="1" outlineLevel="2" x14ac:dyDescent="0.25">
      <c r="A4684" t="s">
        <v>1070</v>
      </c>
      <c r="B4684">
        <v>1.0365861750000001</v>
      </c>
    </row>
    <row r="4685" spans="1:2" hidden="1" outlineLevel="2" x14ac:dyDescent="0.25">
      <c r="A4685" t="s">
        <v>1070</v>
      </c>
      <c r="B4685">
        <v>3.1822917500000005</v>
      </c>
    </row>
    <row r="4686" spans="1:2" hidden="1" outlineLevel="2" x14ac:dyDescent="0.25">
      <c r="A4686" t="s">
        <v>1070</v>
      </c>
      <c r="B4686">
        <v>2.3976965750000003</v>
      </c>
    </row>
    <row r="4687" spans="1:2" outlineLevel="1" collapsed="1" x14ac:dyDescent="0.25">
      <c r="A4687" s="3" t="s">
        <v>24446</v>
      </c>
      <c r="B4687">
        <f>SUBTOTAL(9,B4683:B4686)</f>
        <v>9.1030101250000008</v>
      </c>
    </row>
    <row r="4688" spans="1:2" hidden="1" outlineLevel="2" x14ac:dyDescent="0.25">
      <c r="A4688" t="s">
        <v>9366</v>
      </c>
      <c r="B4688">
        <v>1.7556117499999999</v>
      </c>
    </row>
    <row r="4689" spans="1:2" outlineLevel="1" collapsed="1" x14ac:dyDescent="0.25">
      <c r="A4689" s="3" t="s">
        <v>24447</v>
      </c>
      <c r="B4689">
        <f>SUBTOTAL(9,B4688:B4688)</f>
        <v>1.7556117499999999</v>
      </c>
    </row>
    <row r="4690" spans="1:2" hidden="1" outlineLevel="2" x14ac:dyDescent="0.25">
      <c r="A4690" t="s">
        <v>13754</v>
      </c>
      <c r="B4690">
        <v>1.7097412749999998</v>
      </c>
    </row>
    <row r="4691" spans="1:2" outlineLevel="1" collapsed="1" x14ac:dyDescent="0.25">
      <c r="A4691" s="3" t="s">
        <v>24448</v>
      </c>
      <c r="B4691">
        <f>SUBTOTAL(9,B4690:B4690)</f>
        <v>1.7097412749999998</v>
      </c>
    </row>
    <row r="4692" spans="1:2" hidden="1" outlineLevel="2" x14ac:dyDescent="0.25">
      <c r="A4692" t="s">
        <v>1721</v>
      </c>
      <c r="B4692">
        <v>0.61615015000000006</v>
      </c>
    </row>
    <row r="4693" spans="1:2" outlineLevel="1" collapsed="1" x14ac:dyDescent="0.25">
      <c r="A4693" s="3" t="s">
        <v>24449</v>
      </c>
      <c r="B4693">
        <f>SUBTOTAL(9,B4692:B4692)</f>
        <v>0.61615015000000006</v>
      </c>
    </row>
    <row r="4694" spans="1:2" hidden="1" outlineLevel="2" x14ac:dyDescent="0.25">
      <c r="A4694" t="s">
        <v>9587</v>
      </c>
      <c r="B4694">
        <v>1.3355704250000002</v>
      </c>
    </row>
    <row r="4695" spans="1:2" outlineLevel="1" collapsed="1" x14ac:dyDescent="0.25">
      <c r="A4695" s="3" t="s">
        <v>24450</v>
      </c>
      <c r="B4695">
        <f>SUBTOTAL(9,B4694:B4694)</f>
        <v>1.3355704250000002</v>
      </c>
    </row>
    <row r="4696" spans="1:2" hidden="1" outlineLevel="2" x14ac:dyDescent="0.25">
      <c r="A4696" t="s">
        <v>561</v>
      </c>
      <c r="B4696">
        <v>2.2135534499999996</v>
      </c>
    </row>
    <row r="4697" spans="1:2" hidden="1" outlineLevel="2" x14ac:dyDescent="0.25">
      <c r="A4697" t="s">
        <v>561</v>
      </c>
      <c r="B4697">
        <v>2.183522075</v>
      </c>
    </row>
    <row r="4698" spans="1:2" outlineLevel="1" collapsed="1" x14ac:dyDescent="0.25">
      <c r="A4698" s="3" t="s">
        <v>24451</v>
      </c>
      <c r="B4698">
        <f>SUBTOTAL(9,B4696:B4697)</f>
        <v>4.397075525</v>
      </c>
    </row>
    <row r="4699" spans="1:2" hidden="1" outlineLevel="2" x14ac:dyDescent="0.25">
      <c r="A4699" t="s">
        <v>13985</v>
      </c>
      <c r="B4699">
        <v>0.51033127499999997</v>
      </c>
    </row>
    <row r="4700" spans="1:2" outlineLevel="1" collapsed="1" x14ac:dyDescent="0.25">
      <c r="A4700" s="3" t="s">
        <v>24452</v>
      </c>
      <c r="B4700">
        <f>SUBTOTAL(9,B4699:B4699)</f>
        <v>0.51033127499999997</v>
      </c>
    </row>
    <row r="4701" spans="1:2" hidden="1" outlineLevel="2" x14ac:dyDescent="0.25">
      <c r="A4701" t="s">
        <v>1641</v>
      </c>
      <c r="B4701">
        <v>0.49221827500000004</v>
      </c>
    </row>
    <row r="4702" spans="1:2" hidden="1" outlineLevel="2" x14ac:dyDescent="0.25">
      <c r="A4702" t="s">
        <v>1641</v>
      </c>
      <c r="B4702">
        <v>2.0258985250000001</v>
      </c>
    </row>
    <row r="4703" spans="1:2" hidden="1" outlineLevel="2" x14ac:dyDescent="0.25">
      <c r="A4703" t="s">
        <v>1641</v>
      </c>
      <c r="B4703">
        <v>1.0727783500000001</v>
      </c>
    </row>
    <row r="4704" spans="1:2" hidden="1" outlineLevel="2" x14ac:dyDescent="0.25">
      <c r="A4704" t="s">
        <v>1641</v>
      </c>
      <c r="B4704">
        <v>5.4380291000000005</v>
      </c>
    </row>
    <row r="4705" spans="1:2" hidden="1" outlineLevel="2" x14ac:dyDescent="0.25">
      <c r="A4705" t="s">
        <v>1641</v>
      </c>
      <c r="B4705">
        <v>1.602266</v>
      </c>
    </row>
    <row r="4706" spans="1:2" hidden="1" outlineLevel="2" x14ac:dyDescent="0.25">
      <c r="A4706" t="s">
        <v>1641</v>
      </c>
      <c r="B4706">
        <v>1.9011129000000002</v>
      </c>
    </row>
    <row r="4707" spans="1:2" hidden="1" outlineLevel="2" x14ac:dyDescent="0.25">
      <c r="A4707" t="s">
        <v>1641</v>
      </c>
      <c r="B4707">
        <v>1.5514556000000004</v>
      </c>
    </row>
    <row r="4708" spans="1:2" hidden="1" outlineLevel="2" x14ac:dyDescent="0.25">
      <c r="A4708" t="s">
        <v>1641</v>
      </c>
      <c r="B4708">
        <v>1.4359276999999999</v>
      </c>
    </row>
    <row r="4709" spans="1:2" outlineLevel="1" collapsed="1" x14ac:dyDescent="0.25">
      <c r="A4709" s="3" t="s">
        <v>24453</v>
      </c>
      <c r="B4709">
        <f>SUBTOTAL(9,B4701:B4708)</f>
        <v>15.519686450000002</v>
      </c>
    </row>
    <row r="4710" spans="1:2" hidden="1" outlineLevel="2" x14ac:dyDescent="0.25">
      <c r="A4710" t="s">
        <v>10905</v>
      </c>
      <c r="B4710">
        <v>2.4848520500000002</v>
      </c>
    </row>
    <row r="4711" spans="1:2" hidden="1" outlineLevel="2" x14ac:dyDescent="0.25">
      <c r="A4711" t="s">
        <v>10905</v>
      </c>
      <c r="B4711">
        <v>0.73783937500000008</v>
      </c>
    </row>
    <row r="4712" spans="1:2" outlineLevel="1" collapsed="1" x14ac:dyDescent="0.25">
      <c r="A4712" s="3" t="s">
        <v>24454</v>
      </c>
      <c r="B4712">
        <f>SUBTOTAL(9,B4710:B4711)</f>
        <v>3.2226914250000003</v>
      </c>
    </row>
    <row r="4713" spans="1:2" hidden="1" outlineLevel="2" x14ac:dyDescent="0.25">
      <c r="A4713" t="s">
        <v>5240</v>
      </c>
      <c r="B4713">
        <v>0.42306647500000005</v>
      </c>
    </row>
    <row r="4714" spans="1:2" outlineLevel="1" collapsed="1" x14ac:dyDescent="0.25">
      <c r="A4714" s="3" t="s">
        <v>24455</v>
      </c>
      <c r="B4714">
        <f>SUBTOTAL(9,B4713:B4713)</f>
        <v>0.42306647500000005</v>
      </c>
    </row>
    <row r="4715" spans="1:2" hidden="1" outlineLevel="2" x14ac:dyDescent="0.25">
      <c r="A4715" t="s">
        <v>3225</v>
      </c>
      <c r="B4715">
        <v>3.7350025500000004</v>
      </c>
    </row>
    <row r="4716" spans="1:2" outlineLevel="1" collapsed="1" x14ac:dyDescent="0.25">
      <c r="A4716" s="3" t="s">
        <v>24456</v>
      </c>
      <c r="B4716">
        <f>SUBTOTAL(9,B4715:B4715)</f>
        <v>3.7350025500000004</v>
      </c>
    </row>
    <row r="4717" spans="1:2" hidden="1" outlineLevel="2" x14ac:dyDescent="0.25">
      <c r="A4717" t="s">
        <v>11741</v>
      </c>
      <c r="B4717">
        <v>0.51807895000000004</v>
      </c>
    </row>
    <row r="4718" spans="1:2" outlineLevel="1" collapsed="1" x14ac:dyDescent="0.25">
      <c r="A4718" s="3" t="s">
        <v>24457</v>
      </c>
      <c r="B4718">
        <f>SUBTOTAL(9,B4717:B4717)</f>
        <v>0.51807895000000004</v>
      </c>
    </row>
    <row r="4719" spans="1:2" hidden="1" outlineLevel="2" x14ac:dyDescent="0.25">
      <c r="A4719" t="s">
        <v>569</v>
      </c>
      <c r="B4719">
        <v>1.0049059250000001</v>
      </c>
    </row>
    <row r="4720" spans="1:2" outlineLevel="1" collapsed="1" x14ac:dyDescent="0.25">
      <c r="A4720" s="3" t="s">
        <v>24458</v>
      </c>
      <c r="B4720">
        <f>SUBTOTAL(9,B4719:B4719)</f>
        <v>1.0049059250000001</v>
      </c>
    </row>
    <row r="4721" spans="1:2" hidden="1" outlineLevel="2" x14ac:dyDescent="0.25">
      <c r="A4721" t="s">
        <v>4038</v>
      </c>
      <c r="B4721">
        <v>5.7556430249999995</v>
      </c>
    </row>
    <row r="4722" spans="1:2" hidden="1" outlineLevel="2" x14ac:dyDescent="0.25">
      <c r="A4722" t="s">
        <v>4038</v>
      </c>
      <c r="B4722">
        <v>3.3666723250000001</v>
      </c>
    </row>
    <row r="4723" spans="1:2" outlineLevel="1" collapsed="1" x14ac:dyDescent="0.25">
      <c r="A4723" s="3" t="s">
        <v>24459</v>
      </c>
      <c r="B4723">
        <f>SUBTOTAL(9,B4721:B4722)</f>
        <v>9.1223153499999992</v>
      </c>
    </row>
    <row r="4724" spans="1:2" hidden="1" outlineLevel="2" x14ac:dyDescent="0.25">
      <c r="A4724" t="s">
        <v>7146</v>
      </c>
      <c r="B4724">
        <v>1.2830746</v>
      </c>
    </row>
    <row r="4725" spans="1:2" hidden="1" outlineLevel="2" x14ac:dyDescent="0.25">
      <c r="A4725" t="s">
        <v>7146</v>
      </c>
      <c r="B4725">
        <v>1.5821432</v>
      </c>
    </row>
    <row r="4726" spans="1:2" hidden="1" outlineLevel="2" x14ac:dyDescent="0.25">
      <c r="A4726" t="s">
        <v>7146</v>
      </c>
      <c r="B4726">
        <v>4.4892306000000008</v>
      </c>
    </row>
    <row r="4727" spans="1:2" outlineLevel="1" collapsed="1" x14ac:dyDescent="0.25">
      <c r="A4727" s="3" t="s">
        <v>24460</v>
      </c>
      <c r="B4727">
        <f>SUBTOTAL(9,B4724:B4726)</f>
        <v>7.3544484000000008</v>
      </c>
    </row>
    <row r="4728" spans="1:2" hidden="1" outlineLevel="2" x14ac:dyDescent="0.25">
      <c r="A4728" t="s">
        <v>20820</v>
      </c>
      <c r="B4728">
        <v>3.0522910750000003</v>
      </c>
    </row>
    <row r="4729" spans="1:2" outlineLevel="1" collapsed="1" x14ac:dyDescent="0.25">
      <c r="A4729" s="3" t="s">
        <v>24461</v>
      </c>
      <c r="B4729">
        <f>SUBTOTAL(9,B4728:B4728)</f>
        <v>3.0522910750000003</v>
      </c>
    </row>
    <row r="4730" spans="1:2" hidden="1" outlineLevel="2" x14ac:dyDescent="0.25">
      <c r="A4730" t="s">
        <v>2314</v>
      </c>
      <c r="B4730">
        <v>1.8237667750000002</v>
      </c>
    </row>
    <row r="4731" spans="1:2" hidden="1" outlineLevel="2" x14ac:dyDescent="0.25">
      <c r="A4731" t="s">
        <v>2314</v>
      </c>
      <c r="B4731">
        <v>1.8668210250000001</v>
      </c>
    </row>
    <row r="4732" spans="1:2" hidden="1" outlineLevel="2" x14ac:dyDescent="0.25">
      <c r="A4732" t="s">
        <v>2314</v>
      </c>
      <c r="B4732">
        <v>2.7376211000000006</v>
      </c>
    </row>
    <row r="4733" spans="1:2" hidden="1" outlineLevel="2" x14ac:dyDescent="0.25">
      <c r="A4733" t="s">
        <v>2314</v>
      </c>
      <c r="B4733">
        <v>3.0077490250000003</v>
      </c>
    </row>
    <row r="4734" spans="1:2" hidden="1" outlineLevel="2" x14ac:dyDescent="0.25">
      <c r="A4734" t="s">
        <v>2314</v>
      </c>
      <c r="B4734">
        <v>2.3549745</v>
      </c>
    </row>
    <row r="4735" spans="1:2" hidden="1" outlineLevel="2" x14ac:dyDescent="0.25">
      <c r="A4735" t="s">
        <v>2314</v>
      </c>
      <c r="B4735">
        <v>1.7637180000000003</v>
      </c>
    </row>
    <row r="4736" spans="1:2" hidden="1" outlineLevel="2" x14ac:dyDescent="0.25">
      <c r="A4736" t="s">
        <v>2314</v>
      </c>
      <c r="B4736">
        <v>1.9331785750000001</v>
      </c>
    </row>
    <row r="4737" spans="1:2" outlineLevel="1" collapsed="1" x14ac:dyDescent="0.25">
      <c r="A4737" s="3" t="s">
        <v>24462</v>
      </c>
      <c r="B4737">
        <f>SUBTOTAL(9,B4730:B4736)</f>
        <v>15.487829000000001</v>
      </c>
    </row>
    <row r="4738" spans="1:2" hidden="1" outlineLevel="2" x14ac:dyDescent="0.25">
      <c r="A4738" t="s">
        <v>15082</v>
      </c>
      <c r="B4738">
        <v>1.6084941750000001</v>
      </c>
    </row>
    <row r="4739" spans="1:2" outlineLevel="1" collapsed="1" x14ac:dyDescent="0.25">
      <c r="A4739" s="3" t="s">
        <v>24463</v>
      </c>
      <c r="B4739">
        <f>SUBTOTAL(9,B4738:B4738)</f>
        <v>1.6084941750000001</v>
      </c>
    </row>
    <row r="4740" spans="1:2" hidden="1" outlineLevel="2" x14ac:dyDescent="0.25">
      <c r="A4740" t="s">
        <v>1288</v>
      </c>
      <c r="B4740">
        <v>-53.688416950000011</v>
      </c>
    </row>
    <row r="4741" spans="1:2" outlineLevel="1" collapsed="1" x14ac:dyDescent="0.25">
      <c r="A4741" s="3" t="s">
        <v>24464</v>
      </c>
      <c r="B4741">
        <f>SUBTOTAL(9,B4740:B4740)</f>
        <v>-53.688416950000011</v>
      </c>
    </row>
    <row r="4742" spans="1:2" hidden="1" outlineLevel="2" x14ac:dyDescent="0.25">
      <c r="A4742" t="s">
        <v>438</v>
      </c>
      <c r="B4742">
        <v>0.44794800000000001</v>
      </c>
    </row>
    <row r="4743" spans="1:2" outlineLevel="1" collapsed="1" x14ac:dyDescent="0.25">
      <c r="A4743" s="3" t="s">
        <v>24465</v>
      </c>
      <c r="B4743">
        <f>SUBTOTAL(9,B4742:B4742)</f>
        <v>0.44794800000000001</v>
      </c>
    </row>
    <row r="4744" spans="1:2" hidden="1" outlineLevel="2" x14ac:dyDescent="0.25">
      <c r="A4744" t="s">
        <v>15266</v>
      </c>
      <c r="B4744">
        <v>0.50893097499999995</v>
      </c>
    </row>
    <row r="4745" spans="1:2" outlineLevel="1" collapsed="1" x14ac:dyDescent="0.25">
      <c r="A4745" s="3" t="s">
        <v>24466</v>
      </c>
      <c r="B4745">
        <f>SUBTOTAL(9,B4744:B4744)</f>
        <v>0.50893097499999995</v>
      </c>
    </row>
    <row r="4746" spans="1:2" hidden="1" outlineLevel="2" x14ac:dyDescent="0.25">
      <c r="A4746" t="s">
        <v>9410</v>
      </c>
      <c r="B4746">
        <v>2.7762984250000002</v>
      </c>
    </row>
    <row r="4747" spans="1:2" hidden="1" outlineLevel="2" x14ac:dyDescent="0.25">
      <c r="A4747" t="s">
        <v>9410</v>
      </c>
      <c r="B4747">
        <v>1.8101484750000003</v>
      </c>
    </row>
    <row r="4748" spans="1:2" outlineLevel="1" collapsed="1" x14ac:dyDescent="0.25">
      <c r="A4748" s="3" t="s">
        <v>24467</v>
      </c>
      <c r="B4748">
        <f>SUBTOTAL(9,B4746:B4747)</f>
        <v>4.5864469000000003</v>
      </c>
    </row>
    <row r="4749" spans="1:2" hidden="1" outlineLevel="2" x14ac:dyDescent="0.25">
      <c r="A4749" t="s">
        <v>3255</v>
      </c>
      <c r="B4749">
        <v>1.6171238500000005</v>
      </c>
    </row>
    <row r="4750" spans="1:2" outlineLevel="1" collapsed="1" x14ac:dyDescent="0.25">
      <c r="A4750" s="3" t="s">
        <v>24468</v>
      </c>
      <c r="B4750">
        <f>SUBTOTAL(9,B4749:B4749)</f>
        <v>1.6171238500000005</v>
      </c>
    </row>
    <row r="4751" spans="1:2" hidden="1" outlineLevel="2" x14ac:dyDescent="0.25">
      <c r="A4751" t="s">
        <v>5512</v>
      </c>
      <c r="B4751">
        <v>0.62097580000000008</v>
      </c>
    </row>
    <row r="4752" spans="1:2" outlineLevel="1" collapsed="1" x14ac:dyDescent="0.25">
      <c r="A4752" s="3" t="s">
        <v>24469</v>
      </c>
      <c r="B4752">
        <f>SUBTOTAL(9,B4751:B4751)</f>
        <v>0.62097580000000008</v>
      </c>
    </row>
    <row r="4753" spans="1:2" hidden="1" outlineLevel="2" x14ac:dyDescent="0.25">
      <c r="A4753" t="s">
        <v>4746</v>
      </c>
      <c r="B4753">
        <v>0.4609968000000001</v>
      </c>
    </row>
    <row r="4754" spans="1:2" outlineLevel="1" collapsed="1" x14ac:dyDescent="0.25">
      <c r="A4754" s="3" t="s">
        <v>24470</v>
      </c>
      <c r="B4754">
        <f>SUBTOTAL(9,B4753:B4753)</f>
        <v>0.4609968000000001</v>
      </c>
    </row>
    <row r="4755" spans="1:2" hidden="1" outlineLevel="2" x14ac:dyDescent="0.25">
      <c r="A4755" t="s">
        <v>829</v>
      </c>
      <c r="B4755">
        <v>1.8004521</v>
      </c>
    </row>
    <row r="4756" spans="1:2" outlineLevel="1" collapsed="1" x14ac:dyDescent="0.25">
      <c r="A4756" s="3" t="s">
        <v>24471</v>
      </c>
      <c r="B4756">
        <f>SUBTOTAL(9,B4755:B4755)</f>
        <v>1.8004521</v>
      </c>
    </row>
    <row r="4757" spans="1:2" hidden="1" outlineLevel="2" x14ac:dyDescent="0.25">
      <c r="A4757" t="s">
        <v>19312</v>
      </c>
      <c r="B4757">
        <v>5.8301695000000002</v>
      </c>
    </row>
    <row r="4758" spans="1:2" outlineLevel="1" collapsed="1" x14ac:dyDescent="0.25">
      <c r="A4758" s="3" t="s">
        <v>24472</v>
      </c>
      <c r="B4758">
        <f>SUBTOTAL(9,B4757:B4757)</f>
        <v>5.8301695000000002</v>
      </c>
    </row>
    <row r="4759" spans="1:2" hidden="1" outlineLevel="2" x14ac:dyDescent="0.25">
      <c r="A4759" t="s">
        <v>6464</v>
      </c>
      <c r="B4759">
        <v>1.5854462500000002</v>
      </c>
    </row>
    <row r="4760" spans="1:2" hidden="1" outlineLevel="2" x14ac:dyDescent="0.25">
      <c r="A4760" t="s">
        <v>6464</v>
      </c>
      <c r="B4760">
        <v>2.2912954000000001</v>
      </c>
    </row>
    <row r="4761" spans="1:2" hidden="1" outlineLevel="2" x14ac:dyDescent="0.25">
      <c r="A4761" t="s">
        <v>6464</v>
      </c>
      <c r="B4761">
        <v>3.2108908000000005</v>
      </c>
    </row>
    <row r="4762" spans="1:2" hidden="1" outlineLevel="2" x14ac:dyDescent="0.25">
      <c r="A4762" t="s">
        <v>6464</v>
      </c>
      <c r="B4762">
        <v>1.7378288749999999</v>
      </c>
    </row>
    <row r="4763" spans="1:2" hidden="1" outlineLevel="2" x14ac:dyDescent="0.25">
      <c r="A4763" t="s">
        <v>6464</v>
      </c>
      <c r="B4763">
        <v>2.2337027250000001</v>
      </c>
    </row>
    <row r="4764" spans="1:2" outlineLevel="1" collapsed="1" x14ac:dyDescent="0.25">
      <c r="A4764" s="3" t="s">
        <v>24473</v>
      </c>
      <c r="B4764">
        <f>SUBTOTAL(9,B4759:B4763)</f>
        <v>11.059164050000001</v>
      </c>
    </row>
    <row r="4765" spans="1:2" hidden="1" outlineLevel="2" x14ac:dyDescent="0.25">
      <c r="A4765" t="s">
        <v>2668</v>
      </c>
      <c r="B4765">
        <v>1.8567271000000001</v>
      </c>
    </row>
    <row r="4766" spans="1:2" hidden="1" outlineLevel="2" x14ac:dyDescent="0.25">
      <c r="A4766" t="s">
        <v>2668</v>
      </c>
      <c r="B4766">
        <v>0.56422907499999986</v>
      </c>
    </row>
    <row r="4767" spans="1:2" hidden="1" outlineLevel="2" x14ac:dyDescent="0.25">
      <c r="A4767" t="s">
        <v>2668</v>
      </c>
      <c r="B4767">
        <v>2.3252031249999998</v>
      </c>
    </row>
    <row r="4768" spans="1:2" hidden="1" outlineLevel="2" x14ac:dyDescent="0.25">
      <c r="A4768" t="s">
        <v>2668</v>
      </c>
      <c r="B4768">
        <v>2.096766675</v>
      </c>
    </row>
    <row r="4769" spans="1:2" outlineLevel="1" collapsed="1" x14ac:dyDescent="0.25">
      <c r="A4769" s="3" t="s">
        <v>24474</v>
      </c>
      <c r="B4769">
        <f>SUBTOTAL(9,B4765:B4768)</f>
        <v>6.842925975</v>
      </c>
    </row>
    <row r="4770" spans="1:2" hidden="1" outlineLevel="2" x14ac:dyDescent="0.25">
      <c r="A4770" t="s">
        <v>1645</v>
      </c>
      <c r="B4770">
        <v>-155.19710820000003</v>
      </c>
    </row>
    <row r="4771" spans="1:2" outlineLevel="1" collapsed="1" x14ac:dyDescent="0.25">
      <c r="A4771" s="3" t="s">
        <v>24475</v>
      </c>
      <c r="B4771">
        <f>SUBTOTAL(9,B4770:B4770)</f>
        <v>-155.19710820000003</v>
      </c>
    </row>
    <row r="4772" spans="1:2" hidden="1" outlineLevel="2" x14ac:dyDescent="0.25">
      <c r="A4772" t="s">
        <v>5459</v>
      </c>
      <c r="B4772">
        <v>1.5240476250000003</v>
      </c>
    </row>
    <row r="4773" spans="1:2" outlineLevel="1" collapsed="1" x14ac:dyDescent="0.25">
      <c r="A4773" s="3" t="s">
        <v>24476</v>
      </c>
      <c r="B4773">
        <f>SUBTOTAL(9,B4772:B4772)</f>
        <v>1.5240476250000003</v>
      </c>
    </row>
    <row r="4774" spans="1:2" hidden="1" outlineLevel="2" x14ac:dyDescent="0.25">
      <c r="A4774" t="s">
        <v>4287</v>
      </c>
      <c r="B4774">
        <v>0.16076492500000003</v>
      </c>
    </row>
    <row r="4775" spans="1:2" outlineLevel="1" collapsed="1" x14ac:dyDescent="0.25">
      <c r="A4775" s="3" t="s">
        <v>24477</v>
      </c>
      <c r="B4775">
        <f>SUBTOTAL(9,B4774:B4774)</f>
        <v>0.16076492500000003</v>
      </c>
    </row>
    <row r="4776" spans="1:2" hidden="1" outlineLevel="2" x14ac:dyDescent="0.25">
      <c r="A4776" t="s">
        <v>3285</v>
      </c>
      <c r="B4776">
        <v>1.1743570750000001</v>
      </c>
    </row>
    <row r="4777" spans="1:2" hidden="1" outlineLevel="2" x14ac:dyDescent="0.25">
      <c r="A4777" t="s">
        <v>3285</v>
      </c>
      <c r="B4777">
        <v>1.0246918</v>
      </c>
    </row>
    <row r="4778" spans="1:2" outlineLevel="1" collapsed="1" x14ac:dyDescent="0.25">
      <c r="A4778" s="3" t="s">
        <v>24478</v>
      </c>
      <c r="B4778">
        <f>SUBTOTAL(9,B4776:B4777)</f>
        <v>2.1990488749999999</v>
      </c>
    </row>
    <row r="4779" spans="1:2" hidden="1" outlineLevel="2" x14ac:dyDescent="0.25">
      <c r="A4779" t="s">
        <v>5481</v>
      </c>
      <c r="B4779">
        <v>1.4966977250000002</v>
      </c>
    </row>
    <row r="4780" spans="1:2" outlineLevel="1" collapsed="1" x14ac:dyDescent="0.25">
      <c r="A4780" s="3" t="s">
        <v>24479</v>
      </c>
      <c r="B4780">
        <f>SUBTOTAL(9,B4779:B4779)</f>
        <v>1.4966977250000002</v>
      </c>
    </row>
    <row r="4781" spans="1:2" hidden="1" outlineLevel="2" x14ac:dyDescent="0.25">
      <c r="A4781" t="s">
        <v>17743</v>
      </c>
      <c r="B4781">
        <v>1.7446207250000001</v>
      </c>
    </row>
    <row r="4782" spans="1:2" outlineLevel="1" collapsed="1" x14ac:dyDescent="0.25">
      <c r="A4782" s="3" t="s">
        <v>24480</v>
      </c>
      <c r="B4782">
        <f>SUBTOTAL(9,B4781:B4781)</f>
        <v>1.7446207250000001</v>
      </c>
    </row>
    <row r="4783" spans="1:2" hidden="1" outlineLevel="2" x14ac:dyDescent="0.25">
      <c r="A4783" t="s">
        <v>121</v>
      </c>
      <c r="B4783">
        <v>1.0229954500000003</v>
      </c>
    </row>
    <row r="4784" spans="1:2" outlineLevel="1" collapsed="1" x14ac:dyDescent="0.25">
      <c r="A4784" s="3" t="s">
        <v>24481</v>
      </c>
      <c r="B4784">
        <f>SUBTOTAL(9,B4783:B4783)</f>
        <v>1.0229954500000003</v>
      </c>
    </row>
    <row r="4785" spans="1:2" hidden="1" outlineLevel="2" x14ac:dyDescent="0.25">
      <c r="A4785" t="s">
        <v>1947</v>
      </c>
      <c r="B4785">
        <v>1.5949531000000001</v>
      </c>
    </row>
    <row r="4786" spans="1:2" outlineLevel="1" collapsed="1" x14ac:dyDescent="0.25">
      <c r="A4786" s="3" t="s">
        <v>24482</v>
      </c>
      <c r="B4786">
        <f>SUBTOTAL(9,B4785:B4785)</f>
        <v>1.5949531000000001</v>
      </c>
    </row>
    <row r="4787" spans="1:2" hidden="1" outlineLevel="2" x14ac:dyDescent="0.25">
      <c r="A4787" t="s">
        <v>16404</v>
      </c>
      <c r="B4787">
        <v>0.66360815000000017</v>
      </c>
    </row>
    <row r="4788" spans="1:2" outlineLevel="1" collapsed="1" x14ac:dyDescent="0.25">
      <c r="A4788" s="3" t="s">
        <v>24483</v>
      </c>
      <c r="B4788">
        <f>SUBTOTAL(9,B4787:B4787)</f>
        <v>0.66360815000000017</v>
      </c>
    </row>
    <row r="4789" spans="1:2" hidden="1" outlineLevel="2" x14ac:dyDescent="0.25">
      <c r="A4789" t="s">
        <v>4817</v>
      </c>
      <c r="B4789">
        <v>3.5828824000000004</v>
      </c>
    </row>
    <row r="4790" spans="1:2" hidden="1" outlineLevel="2" x14ac:dyDescent="0.25">
      <c r="A4790" t="s">
        <v>4817</v>
      </c>
      <c r="B4790">
        <v>-28.038135375</v>
      </c>
    </row>
    <row r="4791" spans="1:2" outlineLevel="1" collapsed="1" x14ac:dyDescent="0.25">
      <c r="A4791" s="3" t="s">
        <v>24484</v>
      </c>
      <c r="B4791">
        <f>SUBTOTAL(9,B4789:B4790)</f>
        <v>-24.455252975000001</v>
      </c>
    </row>
    <row r="4792" spans="1:2" hidden="1" outlineLevel="2" x14ac:dyDescent="0.25">
      <c r="A4792" t="s">
        <v>6304</v>
      </c>
      <c r="B4792">
        <v>1.7679003500000001</v>
      </c>
    </row>
    <row r="4793" spans="1:2" hidden="1" outlineLevel="2" x14ac:dyDescent="0.25">
      <c r="A4793" t="s">
        <v>6304</v>
      </c>
      <c r="B4793">
        <v>2.9877003250000005</v>
      </c>
    </row>
    <row r="4794" spans="1:2" hidden="1" outlineLevel="2" x14ac:dyDescent="0.25">
      <c r="A4794" t="s">
        <v>6304</v>
      </c>
      <c r="B4794">
        <v>1.3915322000000003</v>
      </c>
    </row>
    <row r="4795" spans="1:2" hidden="1" outlineLevel="2" x14ac:dyDescent="0.25">
      <c r="A4795" t="s">
        <v>6304</v>
      </c>
      <c r="B4795">
        <v>0.64604082500000004</v>
      </c>
    </row>
    <row r="4796" spans="1:2" hidden="1" outlineLevel="2" x14ac:dyDescent="0.25">
      <c r="A4796" t="s">
        <v>6304</v>
      </c>
      <c r="B4796">
        <v>2.559644875</v>
      </c>
    </row>
    <row r="4797" spans="1:2" hidden="1" outlineLevel="2" x14ac:dyDescent="0.25">
      <c r="A4797" t="s">
        <v>6304</v>
      </c>
      <c r="B4797">
        <v>5.0834780749999995</v>
      </c>
    </row>
    <row r="4798" spans="1:2" hidden="1" outlineLevel="2" x14ac:dyDescent="0.25">
      <c r="A4798" t="s">
        <v>6304</v>
      </c>
      <c r="B4798">
        <v>2.5775674</v>
      </c>
    </row>
    <row r="4799" spans="1:2" hidden="1" outlineLevel="2" x14ac:dyDescent="0.25">
      <c r="A4799" t="s">
        <v>6304</v>
      </c>
      <c r="B4799">
        <v>0.55165247500000003</v>
      </c>
    </row>
    <row r="4800" spans="1:2" outlineLevel="1" collapsed="1" x14ac:dyDescent="0.25">
      <c r="A4800" s="3" t="s">
        <v>24485</v>
      </c>
      <c r="B4800">
        <f>SUBTOTAL(9,B4792:B4799)</f>
        <v>17.565516525</v>
      </c>
    </row>
    <row r="4801" spans="1:2" hidden="1" outlineLevel="2" x14ac:dyDescent="0.25">
      <c r="A4801" t="s">
        <v>475</v>
      </c>
      <c r="B4801">
        <v>2.0991856250000001</v>
      </c>
    </row>
    <row r="4802" spans="1:2" hidden="1" outlineLevel="2" x14ac:dyDescent="0.25">
      <c r="A4802" t="s">
        <v>475</v>
      </c>
      <c r="B4802">
        <v>1.5123068750000004</v>
      </c>
    </row>
    <row r="4803" spans="1:2" hidden="1" outlineLevel="2" x14ac:dyDescent="0.25">
      <c r="A4803" t="s">
        <v>475</v>
      </c>
      <c r="B4803">
        <v>0.56774585000000011</v>
      </c>
    </row>
    <row r="4804" spans="1:2" outlineLevel="1" collapsed="1" x14ac:dyDescent="0.25">
      <c r="A4804" s="3" t="s">
        <v>24486</v>
      </c>
      <c r="B4804">
        <f>SUBTOTAL(9,B4801:B4803)</f>
        <v>4.1792383500000003</v>
      </c>
    </row>
    <row r="4805" spans="1:2" hidden="1" outlineLevel="2" x14ac:dyDescent="0.25">
      <c r="A4805" t="s">
        <v>13298</v>
      </c>
      <c r="B4805">
        <v>1.7655216250000003</v>
      </c>
    </row>
    <row r="4806" spans="1:2" hidden="1" outlineLevel="2" x14ac:dyDescent="0.25">
      <c r="A4806" t="s">
        <v>13298</v>
      </c>
      <c r="B4806">
        <v>0.90317267500000009</v>
      </c>
    </row>
    <row r="4807" spans="1:2" hidden="1" outlineLevel="2" x14ac:dyDescent="0.25">
      <c r="A4807" t="s">
        <v>13298</v>
      </c>
      <c r="B4807">
        <v>1.0616789250000001</v>
      </c>
    </row>
    <row r="4808" spans="1:2" outlineLevel="1" collapsed="1" x14ac:dyDescent="0.25">
      <c r="A4808" s="3" t="s">
        <v>24487</v>
      </c>
      <c r="B4808">
        <f>SUBTOTAL(9,B4805:B4807)</f>
        <v>3.7303732250000001</v>
      </c>
    </row>
    <row r="4809" spans="1:2" hidden="1" outlineLevel="2" x14ac:dyDescent="0.25">
      <c r="A4809" t="s">
        <v>11934</v>
      </c>
      <c r="B4809">
        <v>1.373546275</v>
      </c>
    </row>
    <row r="4810" spans="1:2" outlineLevel="1" collapsed="1" x14ac:dyDescent="0.25">
      <c r="A4810" s="3" t="s">
        <v>24488</v>
      </c>
      <c r="B4810">
        <f>SUBTOTAL(9,B4809:B4809)</f>
        <v>1.373546275</v>
      </c>
    </row>
    <row r="4811" spans="1:2" hidden="1" outlineLevel="2" x14ac:dyDescent="0.25">
      <c r="A4811" t="s">
        <v>1761</v>
      </c>
      <c r="B4811">
        <v>2.0283245250000004</v>
      </c>
    </row>
    <row r="4812" spans="1:2" outlineLevel="1" collapsed="1" x14ac:dyDescent="0.25">
      <c r="A4812" s="3" t="s">
        <v>24489</v>
      </c>
      <c r="B4812">
        <f>SUBTOTAL(9,B4811:B4811)</f>
        <v>2.0283245250000004</v>
      </c>
    </row>
    <row r="4813" spans="1:2" hidden="1" outlineLevel="2" x14ac:dyDescent="0.25">
      <c r="A4813" t="s">
        <v>1489</v>
      </c>
      <c r="B4813">
        <v>1.86076175</v>
      </c>
    </row>
    <row r="4814" spans="1:2" hidden="1" outlineLevel="2" x14ac:dyDescent="0.25">
      <c r="A4814" t="s">
        <v>1489</v>
      </c>
      <c r="B4814">
        <v>1.827230125</v>
      </c>
    </row>
    <row r="4815" spans="1:2" outlineLevel="1" collapsed="1" x14ac:dyDescent="0.25">
      <c r="A4815" s="3" t="s">
        <v>24490</v>
      </c>
      <c r="B4815">
        <f>SUBTOTAL(9,B4813:B4814)</f>
        <v>3.6879918749999998</v>
      </c>
    </row>
    <row r="4816" spans="1:2" hidden="1" outlineLevel="2" x14ac:dyDescent="0.25">
      <c r="A4816" t="s">
        <v>10752</v>
      </c>
      <c r="B4816">
        <v>0.85147885000000001</v>
      </c>
    </row>
    <row r="4817" spans="1:2" outlineLevel="1" collapsed="1" x14ac:dyDescent="0.25">
      <c r="A4817" s="3" t="s">
        <v>24491</v>
      </c>
      <c r="B4817">
        <f>SUBTOTAL(9,B4816:B4816)</f>
        <v>0.85147885000000001</v>
      </c>
    </row>
    <row r="4818" spans="1:2" hidden="1" outlineLevel="2" x14ac:dyDescent="0.25">
      <c r="A4818" t="s">
        <v>19272</v>
      </c>
      <c r="B4818">
        <v>1.5001676500000003</v>
      </c>
    </row>
    <row r="4819" spans="1:2" outlineLevel="1" collapsed="1" x14ac:dyDescent="0.25">
      <c r="A4819" s="3" t="s">
        <v>24492</v>
      </c>
      <c r="B4819">
        <f>SUBTOTAL(9,B4818:B4818)</f>
        <v>1.5001676500000003</v>
      </c>
    </row>
    <row r="4820" spans="1:2" hidden="1" outlineLevel="2" x14ac:dyDescent="0.25">
      <c r="A4820" t="s">
        <v>2297</v>
      </c>
      <c r="B4820">
        <v>0.531660825</v>
      </c>
    </row>
    <row r="4821" spans="1:2" outlineLevel="1" collapsed="1" x14ac:dyDescent="0.25">
      <c r="A4821" s="3" t="s">
        <v>24493</v>
      </c>
      <c r="B4821">
        <f>SUBTOTAL(9,B4820:B4820)</f>
        <v>0.531660825</v>
      </c>
    </row>
    <row r="4822" spans="1:2" hidden="1" outlineLevel="2" x14ac:dyDescent="0.25">
      <c r="A4822" t="s">
        <v>1302</v>
      </c>
      <c r="B4822">
        <v>1.105484675</v>
      </c>
    </row>
    <row r="4823" spans="1:2" hidden="1" outlineLevel="2" x14ac:dyDescent="0.25">
      <c r="A4823" t="s">
        <v>1302</v>
      </c>
      <c r="B4823">
        <v>2.2713708499999998</v>
      </c>
    </row>
    <row r="4824" spans="1:2" hidden="1" outlineLevel="2" x14ac:dyDescent="0.25">
      <c r="A4824" t="s">
        <v>1302</v>
      </c>
      <c r="B4824">
        <v>2.7071738750000005</v>
      </c>
    </row>
    <row r="4825" spans="1:2" hidden="1" outlineLevel="2" x14ac:dyDescent="0.25">
      <c r="A4825" t="s">
        <v>1302</v>
      </c>
      <c r="B4825">
        <v>1.6314496750000003</v>
      </c>
    </row>
    <row r="4826" spans="1:2" outlineLevel="1" collapsed="1" x14ac:dyDescent="0.25">
      <c r="A4826" s="3" t="s">
        <v>24494</v>
      </c>
      <c r="B4826">
        <f>SUBTOTAL(9,B4822:B4825)</f>
        <v>7.7154790750000011</v>
      </c>
    </row>
    <row r="4827" spans="1:2" hidden="1" outlineLevel="2" x14ac:dyDescent="0.25">
      <c r="A4827" t="s">
        <v>6633</v>
      </c>
      <c r="B4827">
        <v>0.19998470000000002</v>
      </c>
    </row>
    <row r="4828" spans="1:2" outlineLevel="1" collapsed="1" x14ac:dyDescent="0.25">
      <c r="A4828" s="3" t="s">
        <v>24495</v>
      </c>
      <c r="B4828">
        <f>SUBTOTAL(9,B4827:B4827)</f>
        <v>0.19998470000000002</v>
      </c>
    </row>
    <row r="4829" spans="1:2" hidden="1" outlineLevel="2" x14ac:dyDescent="0.25">
      <c r="A4829" t="s">
        <v>5536</v>
      </c>
      <c r="B4829">
        <v>1.313797675</v>
      </c>
    </row>
    <row r="4830" spans="1:2" hidden="1" outlineLevel="2" x14ac:dyDescent="0.25">
      <c r="A4830" t="s">
        <v>5536</v>
      </c>
      <c r="B4830">
        <v>0.36061582500000006</v>
      </c>
    </row>
    <row r="4831" spans="1:2" hidden="1" outlineLevel="2" x14ac:dyDescent="0.25">
      <c r="A4831" t="s">
        <v>5536</v>
      </c>
      <c r="B4831">
        <v>0.40302392500000006</v>
      </c>
    </row>
    <row r="4832" spans="1:2" outlineLevel="1" collapsed="1" x14ac:dyDescent="0.25">
      <c r="A4832" s="3" t="s">
        <v>24496</v>
      </c>
      <c r="B4832">
        <f>SUBTOTAL(9,B4829:B4831)</f>
        <v>2.0774374250000003</v>
      </c>
    </row>
    <row r="4833" spans="1:2" hidden="1" outlineLevel="2" x14ac:dyDescent="0.25">
      <c r="A4833" t="s">
        <v>2581</v>
      </c>
      <c r="B4833">
        <v>0.65671372500000003</v>
      </c>
    </row>
    <row r="4834" spans="1:2" hidden="1" outlineLevel="2" x14ac:dyDescent="0.25">
      <c r="A4834" t="s">
        <v>2581</v>
      </c>
      <c r="B4834">
        <v>1.4412730000000005</v>
      </c>
    </row>
    <row r="4835" spans="1:2" outlineLevel="1" collapsed="1" x14ac:dyDescent="0.25">
      <c r="A4835" s="3" t="s">
        <v>24497</v>
      </c>
      <c r="B4835">
        <f>SUBTOTAL(9,B4833:B4834)</f>
        <v>2.0979867250000006</v>
      </c>
    </row>
    <row r="4836" spans="1:2" hidden="1" outlineLevel="2" x14ac:dyDescent="0.25">
      <c r="A4836" t="s">
        <v>5353</v>
      </c>
      <c r="B4836">
        <v>0.39325480000000002</v>
      </c>
    </row>
    <row r="4837" spans="1:2" outlineLevel="1" collapsed="1" x14ac:dyDescent="0.25">
      <c r="A4837" s="3" t="s">
        <v>24498</v>
      </c>
      <c r="B4837">
        <f>SUBTOTAL(9,B4836:B4836)</f>
        <v>0.39325480000000002</v>
      </c>
    </row>
    <row r="4838" spans="1:2" hidden="1" outlineLevel="2" x14ac:dyDescent="0.25">
      <c r="A4838" t="s">
        <v>4016</v>
      </c>
      <c r="B4838">
        <v>0.71109322500000005</v>
      </c>
    </row>
    <row r="4839" spans="1:2" outlineLevel="1" collapsed="1" x14ac:dyDescent="0.25">
      <c r="A4839" s="3" t="s">
        <v>24499</v>
      </c>
      <c r="B4839">
        <f>SUBTOTAL(9,B4838:B4838)</f>
        <v>0.71109322500000005</v>
      </c>
    </row>
    <row r="4840" spans="1:2" hidden="1" outlineLevel="2" x14ac:dyDescent="0.25">
      <c r="A4840" t="s">
        <v>6350</v>
      </c>
      <c r="B4840">
        <v>2.2547345250000004</v>
      </c>
    </row>
    <row r="4841" spans="1:2" outlineLevel="1" collapsed="1" x14ac:dyDescent="0.25">
      <c r="A4841" s="3" t="s">
        <v>24500</v>
      </c>
      <c r="B4841">
        <f>SUBTOTAL(9,B4840:B4840)</f>
        <v>2.2547345250000004</v>
      </c>
    </row>
    <row r="4842" spans="1:2" hidden="1" outlineLevel="2" x14ac:dyDescent="0.25">
      <c r="A4842" t="s">
        <v>10278</v>
      </c>
      <c r="B4842">
        <v>0.29900342499999999</v>
      </c>
    </row>
    <row r="4843" spans="1:2" outlineLevel="1" collapsed="1" x14ac:dyDescent="0.25">
      <c r="A4843" s="3" t="s">
        <v>24501</v>
      </c>
      <c r="B4843">
        <f>SUBTOTAL(9,B4842:B4842)</f>
        <v>0.29900342499999999</v>
      </c>
    </row>
    <row r="4844" spans="1:2" hidden="1" outlineLevel="2" x14ac:dyDescent="0.25">
      <c r="A4844" t="s">
        <v>19964</v>
      </c>
      <c r="B4844">
        <v>1.4988075000000001</v>
      </c>
    </row>
    <row r="4845" spans="1:2" outlineLevel="1" collapsed="1" x14ac:dyDescent="0.25">
      <c r="A4845" s="3" t="s">
        <v>24502</v>
      </c>
      <c r="B4845">
        <f>SUBTOTAL(9,B4844:B4844)</f>
        <v>1.4988075000000001</v>
      </c>
    </row>
    <row r="4846" spans="1:2" hidden="1" outlineLevel="2" x14ac:dyDescent="0.25">
      <c r="A4846" t="s">
        <v>13849</v>
      </c>
      <c r="B4846">
        <v>1.7310201250000004</v>
      </c>
    </row>
    <row r="4847" spans="1:2" outlineLevel="1" collapsed="1" x14ac:dyDescent="0.25">
      <c r="A4847" s="3" t="s">
        <v>24503</v>
      </c>
      <c r="B4847">
        <f>SUBTOTAL(9,B4846:B4846)</f>
        <v>1.7310201250000004</v>
      </c>
    </row>
    <row r="4848" spans="1:2" hidden="1" outlineLevel="2" x14ac:dyDescent="0.25">
      <c r="A4848" t="s">
        <v>757</v>
      </c>
      <c r="B4848">
        <v>1.809218475</v>
      </c>
    </row>
    <row r="4849" spans="1:2" hidden="1" outlineLevel="2" x14ac:dyDescent="0.25">
      <c r="A4849" t="s">
        <v>757</v>
      </c>
      <c r="B4849">
        <v>2.847948025</v>
      </c>
    </row>
    <row r="4850" spans="1:2" hidden="1" outlineLevel="2" x14ac:dyDescent="0.25">
      <c r="A4850" t="s">
        <v>757</v>
      </c>
      <c r="B4850">
        <v>2.0889026749999999</v>
      </c>
    </row>
    <row r="4851" spans="1:2" outlineLevel="1" collapsed="1" x14ac:dyDescent="0.25">
      <c r="A4851" s="3" t="s">
        <v>24504</v>
      </c>
      <c r="B4851">
        <f>SUBTOTAL(9,B4848:B4850)</f>
        <v>6.7460691749999997</v>
      </c>
    </row>
    <row r="4852" spans="1:2" hidden="1" outlineLevel="2" x14ac:dyDescent="0.25">
      <c r="A4852" t="s">
        <v>7579</v>
      </c>
      <c r="B4852">
        <v>0.961636975</v>
      </c>
    </row>
    <row r="4853" spans="1:2" hidden="1" outlineLevel="2" x14ac:dyDescent="0.25">
      <c r="A4853" t="s">
        <v>7579</v>
      </c>
      <c r="B4853">
        <v>1.2112493</v>
      </c>
    </row>
    <row r="4854" spans="1:2" outlineLevel="1" collapsed="1" x14ac:dyDescent="0.25">
      <c r="A4854" s="3" t="s">
        <v>24505</v>
      </c>
      <c r="B4854">
        <f>SUBTOTAL(9,B4852:B4853)</f>
        <v>2.1728862749999998</v>
      </c>
    </row>
    <row r="4855" spans="1:2" hidden="1" outlineLevel="2" x14ac:dyDescent="0.25">
      <c r="A4855" t="s">
        <v>6695</v>
      </c>
      <c r="B4855">
        <v>2.2753166</v>
      </c>
    </row>
    <row r="4856" spans="1:2" outlineLevel="1" collapsed="1" x14ac:dyDescent="0.25">
      <c r="A4856" s="3" t="s">
        <v>24506</v>
      </c>
      <c r="B4856">
        <f>SUBTOTAL(9,B4855:B4855)</f>
        <v>2.2753166</v>
      </c>
    </row>
    <row r="4857" spans="1:2" hidden="1" outlineLevel="2" x14ac:dyDescent="0.25">
      <c r="A4857" t="s">
        <v>8900</v>
      </c>
      <c r="B4857">
        <v>2.2494499749999997</v>
      </c>
    </row>
    <row r="4858" spans="1:2" outlineLevel="1" collapsed="1" x14ac:dyDescent="0.25">
      <c r="A4858" s="3" t="s">
        <v>24507</v>
      </c>
      <c r="B4858">
        <f>SUBTOTAL(9,B4857:B4857)</f>
        <v>2.2494499749999997</v>
      </c>
    </row>
    <row r="4859" spans="1:2" hidden="1" outlineLevel="2" x14ac:dyDescent="0.25">
      <c r="A4859" t="s">
        <v>2231</v>
      </c>
      <c r="B4859">
        <v>0.57493084999999999</v>
      </c>
    </row>
    <row r="4860" spans="1:2" outlineLevel="1" collapsed="1" x14ac:dyDescent="0.25">
      <c r="A4860" s="3" t="s">
        <v>24508</v>
      </c>
      <c r="B4860">
        <f>SUBTOTAL(9,B4859:B4859)</f>
        <v>0.57493084999999999</v>
      </c>
    </row>
    <row r="4861" spans="1:2" hidden="1" outlineLevel="2" x14ac:dyDescent="0.25">
      <c r="A4861" t="s">
        <v>16137</v>
      </c>
      <c r="B4861">
        <v>0.69861130000000016</v>
      </c>
    </row>
    <row r="4862" spans="1:2" outlineLevel="1" collapsed="1" x14ac:dyDescent="0.25">
      <c r="A4862" s="3" t="s">
        <v>24509</v>
      </c>
      <c r="B4862">
        <f>SUBTOTAL(9,B4861:B4861)</f>
        <v>0.69861130000000016</v>
      </c>
    </row>
    <row r="4863" spans="1:2" hidden="1" outlineLevel="2" x14ac:dyDescent="0.25">
      <c r="A4863" t="s">
        <v>16394</v>
      </c>
      <c r="B4863">
        <v>-62.422663450000002</v>
      </c>
    </row>
    <row r="4864" spans="1:2" outlineLevel="1" collapsed="1" x14ac:dyDescent="0.25">
      <c r="A4864" s="3" t="s">
        <v>24510</v>
      </c>
      <c r="B4864">
        <f>SUBTOTAL(9,B4863:B4863)</f>
        <v>-62.422663450000002</v>
      </c>
    </row>
    <row r="4865" spans="1:2" hidden="1" outlineLevel="2" x14ac:dyDescent="0.25">
      <c r="A4865" t="s">
        <v>7089</v>
      </c>
      <c r="B4865">
        <v>-4.4422499999997866E-4</v>
      </c>
    </row>
    <row r="4866" spans="1:2" outlineLevel="1" collapsed="1" x14ac:dyDescent="0.25">
      <c r="A4866" s="3" t="s">
        <v>24511</v>
      </c>
      <c r="B4866">
        <f>SUBTOTAL(9,B4865:B4865)</f>
        <v>-4.4422499999997866E-4</v>
      </c>
    </row>
    <row r="4867" spans="1:2" hidden="1" outlineLevel="2" x14ac:dyDescent="0.25">
      <c r="A4867" t="s">
        <v>6934</v>
      </c>
      <c r="B4867">
        <v>1.4610836750000002</v>
      </c>
    </row>
    <row r="4868" spans="1:2" hidden="1" outlineLevel="2" x14ac:dyDescent="0.25">
      <c r="A4868" t="s">
        <v>6934</v>
      </c>
      <c r="B4868">
        <v>1.6922931750000001</v>
      </c>
    </row>
    <row r="4869" spans="1:2" hidden="1" outlineLevel="2" x14ac:dyDescent="0.25">
      <c r="A4869" t="s">
        <v>6934</v>
      </c>
      <c r="B4869">
        <v>2.8173710000000001</v>
      </c>
    </row>
    <row r="4870" spans="1:2" hidden="1" outlineLevel="2" x14ac:dyDescent="0.25">
      <c r="A4870" t="s">
        <v>6934</v>
      </c>
      <c r="B4870">
        <v>2.2600065499999999</v>
      </c>
    </row>
    <row r="4871" spans="1:2" hidden="1" outlineLevel="2" x14ac:dyDescent="0.25">
      <c r="A4871" t="s">
        <v>6934</v>
      </c>
      <c r="B4871">
        <v>6.4328210250000009</v>
      </c>
    </row>
    <row r="4872" spans="1:2" outlineLevel="1" collapsed="1" x14ac:dyDescent="0.25">
      <c r="A4872" s="3" t="s">
        <v>24512</v>
      </c>
      <c r="B4872">
        <f>SUBTOTAL(9,B4867:B4871)</f>
        <v>14.663575425000001</v>
      </c>
    </row>
    <row r="4873" spans="1:2" hidden="1" outlineLevel="2" x14ac:dyDescent="0.25">
      <c r="A4873" t="s">
        <v>12737</v>
      </c>
      <c r="B4873">
        <v>1.108732625</v>
      </c>
    </row>
    <row r="4874" spans="1:2" outlineLevel="1" collapsed="1" x14ac:dyDescent="0.25">
      <c r="A4874" s="3" t="s">
        <v>24513</v>
      </c>
      <c r="B4874">
        <f>SUBTOTAL(9,B4873:B4873)</f>
        <v>1.108732625</v>
      </c>
    </row>
    <row r="4875" spans="1:2" hidden="1" outlineLevel="2" x14ac:dyDescent="0.25">
      <c r="A4875" t="s">
        <v>13258</v>
      </c>
      <c r="B4875">
        <v>1.0915047500000001</v>
      </c>
    </row>
    <row r="4876" spans="1:2" outlineLevel="1" collapsed="1" x14ac:dyDescent="0.25">
      <c r="A4876" s="3" t="s">
        <v>24514</v>
      </c>
      <c r="B4876">
        <f>SUBTOTAL(9,B4875:B4875)</f>
        <v>1.0915047500000001</v>
      </c>
    </row>
    <row r="4877" spans="1:2" hidden="1" outlineLevel="2" x14ac:dyDescent="0.25">
      <c r="A4877" t="s">
        <v>13457</v>
      </c>
      <c r="B4877">
        <v>2.2318078750000003</v>
      </c>
    </row>
    <row r="4878" spans="1:2" hidden="1" outlineLevel="2" x14ac:dyDescent="0.25">
      <c r="A4878" t="s">
        <v>13457</v>
      </c>
      <c r="B4878">
        <v>1.5762742750000003</v>
      </c>
    </row>
    <row r="4879" spans="1:2" outlineLevel="1" collapsed="1" x14ac:dyDescent="0.25">
      <c r="A4879" s="3" t="s">
        <v>24515</v>
      </c>
      <c r="B4879">
        <f>SUBTOTAL(9,B4877:B4878)</f>
        <v>3.8080821500000006</v>
      </c>
    </row>
    <row r="4880" spans="1:2" hidden="1" outlineLevel="2" x14ac:dyDescent="0.25">
      <c r="A4880" t="s">
        <v>2622</v>
      </c>
      <c r="B4880">
        <v>2.3409516000000004</v>
      </c>
    </row>
    <row r="4881" spans="1:2" hidden="1" outlineLevel="2" x14ac:dyDescent="0.25">
      <c r="A4881" t="s">
        <v>2622</v>
      </c>
      <c r="B4881">
        <v>1.6804792500000003</v>
      </c>
    </row>
    <row r="4882" spans="1:2" hidden="1" outlineLevel="2" x14ac:dyDescent="0.25">
      <c r="A4882" t="s">
        <v>2622</v>
      </c>
      <c r="B4882">
        <v>1.6108845000000001</v>
      </c>
    </row>
    <row r="4883" spans="1:2" hidden="1" outlineLevel="2" x14ac:dyDescent="0.25">
      <c r="A4883" t="s">
        <v>2622</v>
      </c>
      <c r="B4883">
        <v>2.5691329999999999</v>
      </c>
    </row>
    <row r="4884" spans="1:2" hidden="1" outlineLevel="2" x14ac:dyDescent="0.25">
      <c r="A4884" t="s">
        <v>2622</v>
      </c>
      <c r="B4884">
        <v>2.7704521000000004</v>
      </c>
    </row>
    <row r="4885" spans="1:2" hidden="1" outlineLevel="2" x14ac:dyDescent="0.25">
      <c r="A4885" t="s">
        <v>2622</v>
      </c>
      <c r="B4885">
        <v>3.5472688250000002</v>
      </c>
    </row>
    <row r="4886" spans="1:2" hidden="1" outlineLevel="2" x14ac:dyDescent="0.25">
      <c r="A4886" t="s">
        <v>2622</v>
      </c>
      <c r="B4886">
        <v>1.3325613249999999</v>
      </c>
    </row>
    <row r="4887" spans="1:2" outlineLevel="1" collapsed="1" x14ac:dyDescent="0.25">
      <c r="A4887" s="3" t="s">
        <v>24516</v>
      </c>
      <c r="B4887">
        <f>SUBTOTAL(9,B4880:B4886)</f>
        <v>15.8517306</v>
      </c>
    </row>
    <row r="4888" spans="1:2" hidden="1" outlineLevel="2" x14ac:dyDescent="0.25">
      <c r="A4888" t="s">
        <v>16093</v>
      </c>
      <c r="B4888">
        <v>2.3544684500000002</v>
      </c>
    </row>
    <row r="4889" spans="1:2" outlineLevel="1" collapsed="1" x14ac:dyDescent="0.25">
      <c r="A4889" s="3" t="s">
        <v>24517</v>
      </c>
      <c r="B4889">
        <f>SUBTOTAL(9,B4888:B4888)</f>
        <v>2.3544684500000002</v>
      </c>
    </row>
    <row r="4890" spans="1:2" hidden="1" outlineLevel="2" x14ac:dyDescent="0.25">
      <c r="A4890" t="s">
        <v>17348</v>
      </c>
      <c r="B4890">
        <v>1.10618445</v>
      </c>
    </row>
    <row r="4891" spans="1:2" outlineLevel="1" collapsed="1" x14ac:dyDescent="0.25">
      <c r="A4891" s="3" t="s">
        <v>24518</v>
      </c>
      <c r="B4891">
        <f>SUBTOTAL(9,B4890:B4890)</f>
        <v>1.10618445</v>
      </c>
    </row>
    <row r="4892" spans="1:2" hidden="1" outlineLevel="2" x14ac:dyDescent="0.25">
      <c r="A4892" t="s">
        <v>17499</v>
      </c>
      <c r="B4892">
        <v>-109.43266300000001</v>
      </c>
    </row>
    <row r="4893" spans="1:2" outlineLevel="1" collapsed="1" x14ac:dyDescent="0.25">
      <c r="A4893" s="3" t="s">
        <v>24519</v>
      </c>
      <c r="B4893">
        <f>SUBTOTAL(9,B4892:B4892)</f>
        <v>-109.43266300000001</v>
      </c>
    </row>
    <row r="4894" spans="1:2" hidden="1" outlineLevel="2" x14ac:dyDescent="0.25">
      <c r="A4894" t="s">
        <v>285</v>
      </c>
      <c r="B4894">
        <v>1.6827606250000002</v>
      </c>
    </row>
    <row r="4895" spans="1:2" outlineLevel="1" collapsed="1" x14ac:dyDescent="0.25">
      <c r="A4895" s="3" t="s">
        <v>24520</v>
      </c>
      <c r="B4895">
        <f>SUBTOTAL(9,B4894:B4894)</f>
        <v>1.6827606250000002</v>
      </c>
    </row>
    <row r="4896" spans="1:2" hidden="1" outlineLevel="2" x14ac:dyDescent="0.25">
      <c r="A4896" t="s">
        <v>17630</v>
      </c>
      <c r="B4896">
        <v>0.54239405000000007</v>
      </c>
    </row>
    <row r="4897" spans="1:2" outlineLevel="1" collapsed="1" x14ac:dyDescent="0.25">
      <c r="A4897" s="3" t="s">
        <v>24521</v>
      </c>
      <c r="B4897">
        <f>SUBTOTAL(9,B4896:B4896)</f>
        <v>0.54239405000000007</v>
      </c>
    </row>
    <row r="4898" spans="1:2" hidden="1" outlineLevel="2" x14ac:dyDescent="0.25">
      <c r="A4898" t="s">
        <v>15737</v>
      </c>
      <c r="B4898">
        <v>0.66061452499999995</v>
      </c>
    </row>
    <row r="4899" spans="1:2" outlineLevel="1" collapsed="1" x14ac:dyDescent="0.25">
      <c r="A4899" s="3" t="s">
        <v>24522</v>
      </c>
      <c r="B4899">
        <f>SUBTOTAL(9,B4898:B4898)</f>
        <v>0.66061452499999995</v>
      </c>
    </row>
    <row r="4900" spans="1:2" hidden="1" outlineLevel="2" x14ac:dyDescent="0.25">
      <c r="A4900" t="s">
        <v>487</v>
      </c>
      <c r="B4900">
        <v>1.78799595</v>
      </c>
    </row>
    <row r="4901" spans="1:2" hidden="1" outlineLevel="2" x14ac:dyDescent="0.25">
      <c r="A4901" t="s">
        <v>487</v>
      </c>
      <c r="B4901">
        <v>1.0085019</v>
      </c>
    </row>
    <row r="4902" spans="1:2" hidden="1" outlineLevel="2" x14ac:dyDescent="0.25">
      <c r="A4902" t="s">
        <v>487</v>
      </c>
      <c r="B4902">
        <v>1.2387598000000002</v>
      </c>
    </row>
    <row r="4903" spans="1:2" hidden="1" outlineLevel="2" x14ac:dyDescent="0.25">
      <c r="A4903" t="s">
        <v>487</v>
      </c>
      <c r="B4903">
        <v>1.354698325</v>
      </c>
    </row>
    <row r="4904" spans="1:2" hidden="1" outlineLevel="2" x14ac:dyDescent="0.25">
      <c r="A4904" t="s">
        <v>487</v>
      </c>
      <c r="B4904">
        <v>1.605350375</v>
      </c>
    </row>
    <row r="4905" spans="1:2" hidden="1" outlineLevel="2" x14ac:dyDescent="0.25">
      <c r="A4905" t="s">
        <v>487</v>
      </c>
      <c r="B4905">
        <v>0.89743135000000018</v>
      </c>
    </row>
    <row r="4906" spans="1:2" hidden="1" outlineLevel="2" x14ac:dyDescent="0.25">
      <c r="A4906" t="s">
        <v>487</v>
      </c>
      <c r="B4906">
        <v>1.4994792000000003</v>
      </c>
    </row>
    <row r="4907" spans="1:2" hidden="1" outlineLevel="2" x14ac:dyDescent="0.25">
      <c r="A4907" t="s">
        <v>487</v>
      </c>
      <c r="B4907">
        <v>1.2553947249999999</v>
      </c>
    </row>
    <row r="4908" spans="1:2" outlineLevel="1" collapsed="1" x14ac:dyDescent="0.25">
      <c r="A4908" s="3" t="s">
        <v>24523</v>
      </c>
      <c r="B4908">
        <f>SUBTOTAL(9,B4900:B4907)</f>
        <v>10.647611625</v>
      </c>
    </row>
    <row r="4909" spans="1:2" hidden="1" outlineLevel="2" x14ac:dyDescent="0.25">
      <c r="A4909" t="s">
        <v>5878</v>
      </c>
      <c r="B4909">
        <v>2.0124908750000001</v>
      </c>
    </row>
    <row r="4910" spans="1:2" hidden="1" outlineLevel="2" x14ac:dyDescent="0.25">
      <c r="A4910" t="s">
        <v>5878</v>
      </c>
      <c r="B4910">
        <v>0.53266077500000009</v>
      </c>
    </row>
    <row r="4911" spans="1:2" hidden="1" outlineLevel="2" x14ac:dyDescent="0.25">
      <c r="A4911" t="s">
        <v>5878</v>
      </c>
      <c r="B4911">
        <v>3.0966149250000008</v>
      </c>
    </row>
    <row r="4912" spans="1:2" outlineLevel="1" collapsed="1" x14ac:dyDescent="0.25">
      <c r="A4912" s="3" t="s">
        <v>24524</v>
      </c>
      <c r="B4912">
        <f>SUBTOTAL(9,B4909:B4911)</f>
        <v>5.641766575000001</v>
      </c>
    </row>
    <row r="4913" spans="1:2" hidden="1" outlineLevel="2" x14ac:dyDescent="0.25">
      <c r="A4913" t="s">
        <v>10187</v>
      </c>
      <c r="B4913">
        <v>1.4612133</v>
      </c>
    </row>
    <row r="4914" spans="1:2" outlineLevel="1" collapsed="1" x14ac:dyDescent="0.25">
      <c r="A4914" s="3" t="s">
        <v>24525</v>
      </c>
      <c r="B4914">
        <f>SUBTOTAL(9,B4913:B4913)</f>
        <v>1.4612133</v>
      </c>
    </row>
    <row r="4915" spans="1:2" hidden="1" outlineLevel="2" x14ac:dyDescent="0.25">
      <c r="A4915" t="s">
        <v>6021</v>
      </c>
      <c r="B4915">
        <v>1.0955812</v>
      </c>
    </row>
    <row r="4916" spans="1:2" hidden="1" outlineLevel="2" x14ac:dyDescent="0.25">
      <c r="A4916" t="s">
        <v>6021</v>
      </c>
      <c r="B4916">
        <v>1.3580594500000005</v>
      </c>
    </row>
    <row r="4917" spans="1:2" outlineLevel="1" collapsed="1" x14ac:dyDescent="0.25">
      <c r="A4917" s="3" t="s">
        <v>24526</v>
      </c>
      <c r="B4917">
        <f>SUBTOTAL(9,B4915:B4916)</f>
        <v>2.4536406500000005</v>
      </c>
    </row>
    <row r="4918" spans="1:2" hidden="1" outlineLevel="2" x14ac:dyDescent="0.25">
      <c r="A4918" t="s">
        <v>2060</v>
      </c>
      <c r="B4918">
        <v>2.0280721750000001</v>
      </c>
    </row>
    <row r="4919" spans="1:2" hidden="1" outlineLevel="2" x14ac:dyDescent="0.25">
      <c r="A4919" t="s">
        <v>2060</v>
      </c>
      <c r="B4919">
        <v>1.5424721500000003</v>
      </c>
    </row>
    <row r="4920" spans="1:2" hidden="1" outlineLevel="2" x14ac:dyDescent="0.25">
      <c r="A4920" t="s">
        <v>2060</v>
      </c>
      <c r="B4920">
        <v>1.4496658000000002</v>
      </c>
    </row>
    <row r="4921" spans="1:2" outlineLevel="1" collapsed="1" x14ac:dyDescent="0.25">
      <c r="A4921" s="3" t="s">
        <v>24527</v>
      </c>
      <c r="B4921">
        <f>SUBTOTAL(9,B4918:B4920)</f>
        <v>5.0202101250000002</v>
      </c>
    </row>
    <row r="4922" spans="1:2" hidden="1" outlineLevel="2" x14ac:dyDescent="0.25">
      <c r="A4922" t="s">
        <v>15019</v>
      </c>
      <c r="B4922">
        <v>2.6653173749999999</v>
      </c>
    </row>
    <row r="4923" spans="1:2" outlineLevel="1" collapsed="1" x14ac:dyDescent="0.25">
      <c r="A4923" s="3" t="s">
        <v>24528</v>
      </c>
      <c r="B4923">
        <f>SUBTOTAL(9,B4922:B4922)</f>
        <v>2.6653173749999999</v>
      </c>
    </row>
    <row r="4924" spans="1:2" hidden="1" outlineLevel="2" x14ac:dyDescent="0.25">
      <c r="A4924" t="s">
        <v>12137</v>
      </c>
      <c r="B4924">
        <v>1.632610925</v>
      </c>
    </row>
    <row r="4925" spans="1:2" outlineLevel="1" collapsed="1" x14ac:dyDescent="0.25">
      <c r="A4925" s="3" t="s">
        <v>24529</v>
      </c>
      <c r="B4925">
        <f>SUBTOTAL(9,B4924:B4924)</f>
        <v>1.632610925</v>
      </c>
    </row>
    <row r="4926" spans="1:2" hidden="1" outlineLevel="2" x14ac:dyDescent="0.25">
      <c r="A4926" t="s">
        <v>1912</v>
      </c>
      <c r="B4926">
        <v>0.48107607500000005</v>
      </c>
    </row>
    <row r="4927" spans="1:2" outlineLevel="1" collapsed="1" x14ac:dyDescent="0.25">
      <c r="A4927" s="3" t="s">
        <v>24530</v>
      </c>
      <c r="B4927">
        <f>SUBTOTAL(9,B4926:B4926)</f>
        <v>0.48107607500000005</v>
      </c>
    </row>
    <row r="4928" spans="1:2" hidden="1" outlineLevel="2" x14ac:dyDescent="0.25">
      <c r="A4928" t="s">
        <v>18751</v>
      </c>
      <c r="B4928">
        <v>0.89207175000000016</v>
      </c>
    </row>
    <row r="4929" spans="1:2" outlineLevel="1" collapsed="1" x14ac:dyDescent="0.25">
      <c r="A4929" s="3" t="s">
        <v>24531</v>
      </c>
      <c r="B4929">
        <f>SUBTOTAL(9,B4928:B4928)</f>
        <v>0.89207175000000016</v>
      </c>
    </row>
    <row r="4930" spans="1:2" hidden="1" outlineLevel="2" x14ac:dyDescent="0.25">
      <c r="A4930" t="s">
        <v>8947</v>
      </c>
      <c r="B4930">
        <v>4.5443150750000001</v>
      </c>
    </row>
    <row r="4931" spans="1:2" outlineLevel="1" collapsed="1" x14ac:dyDescent="0.25">
      <c r="A4931" s="3" t="s">
        <v>24532</v>
      </c>
      <c r="B4931">
        <f>SUBTOTAL(9,B4930:B4930)</f>
        <v>4.5443150750000001</v>
      </c>
    </row>
    <row r="4932" spans="1:2" hidden="1" outlineLevel="2" x14ac:dyDescent="0.25">
      <c r="A4932" t="s">
        <v>18880</v>
      </c>
      <c r="B4932">
        <v>0.91348205000000016</v>
      </c>
    </row>
    <row r="4933" spans="1:2" outlineLevel="1" collapsed="1" x14ac:dyDescent="0.25">
      <c r="A4933" s="3" t="s">
        <v>24533</v>
      </c>
      <c r="B4933">
        <f>SUBTOTAL(9,B4932:B4932)</f>
        <v>0.91348205000000016</v>
      </c>
    </row>
    <row r="4934" spans="1:2" hidden="1" outlineLevel="2" x14ac:dyDescent="0.25">
      <c r="A4934" t="s">
        <v>18719</v>
      </c>
      <c r="B4934">
        <v>1.216665425</v>
      </c>
    </row>
    <row r="4935" spans="1:2" hidden="1" outlineLevel="2" x14ac:dyDescent="0.25">
      <c r="A4935" t="s">
        <v>18719</v>
      </c>
      <c r="B4935">
        <v>1.6765552000000001</v>
      </c>
    </row>
    <row r="4936" spans="1:2" outlineLevel="1" collapsed="1" x14ac:dyDescent="0.25">
      <c r="A4936" s="3" t="s">
        <v>24534</v>
      </c>
      <c r="B4936">
        <f>SUBTOTAL(9,B4934:B4935)</f>
        <v>2.8932206250000001</v>
      </c>
    </row>
    <row r="4937" spans="1:2" hidden="1" outlineLevel="2" x14ac:dyDescent="0.25">
      <c r="A4937" t="s">
        <v>6848</v>
      </c>
      <c r="B4937">
        <v>3.1673247750000004</v>
      </c>
    </row>
    <row r="4938" spans="1:2" hidden="1" outlineLevel="2" x14ac:dyDescent="0.25">
      <c r="A4938" t="s">
        <v>6848</v>
      </c>
      <c r="B4938">
        <v>1.4388082250000001</v>
      </c>
    </row>
    <row r="4939" spans="1:2" outlineLevel="1" collapsed="1" x14ac:dyDescent="0.25">
      <c r="A4939" s="3" t="s">
        <v>24535</v>
      </c>
      <c r="B4939">
        <f>SUBTOTAL(9,B4937:B4938)</f>
        <v>4.6061330000000007</v>
      </c>
    </row>
    <row r="4940" spans="1:2" hidden="1" outlineLevel="2" x14ac:dyDescent="0.25">
      <c r="A4940" t="s">
        <v>1228</v>
      </c>
      <c r="B4940">
        <v>1.6258241000000002</v>
      </c>
    </row>
    <row r="4941" spans="1:2" hidden="1" outlineLevel="2" x14ac:dyDescent="0.25">
      <c r="A4941" t="s">
        <v>1228</v>
      </c>
      <c r="B4941">
        <v>2.5009608750000005</v>
      </c>
    </row>
    <row r="4942" spans="1:2" hidden="1" outlineLevel="2" x14ac:dyDescent="0.25">
      <c r="A4942" t="s">
        <v>1228</v>
      </c>
      <c r="B4942">
        <v>3.3266108500000002</v>
      </c>
    </row>
    <row r="4943" spans="1:2" hidden="1" outlineLevel="2" x14ac:dyDescent="0.25">
      <c r="A4943" t="s">
        <v>1228</v>
      </c>
      <c r="B4943">
        <v>1.7883777500000002</v>
      </c>
    </row>
    <row r="4944" spans="1:2" hidden="1" outlineLevel="2" x14ac:dyDescent="0.25">
      <c r="A4944" t="s">
        <v>1228</v>
      </c>
      <c r="B4944">
        <v>0.36284600000000006</v>
      </c>
    </row>
    <row r="4945" spans="1:2" hidden="1" outlineLevel="2" x14ac:dyDescent="0.25">
      <c r="A4945" t="s">
        <v>1228</v>
      </c>
      <c r="B4945">
        <v>1.5220070750000001</v>
      </c>
    </row>
    <row r="4946" spans="1:2" outlineLevel="1" collapsed="1" x14ac:dyDescent="0.25">
      <c r="A4946" s="3" t="s">
        <v>24536</v>
      </c>
      <c r="B4946">
        <f>SUBTOTAL(9,B4940:B4945)</f>
        <v>11.12662665</v>
      </c>
    </row>
    <row r="4947" spans="1:2" hidden="1" outlineLevel="2" x14ac:dyDescent="0.25">
      <c r="A4947" t="s">
        <v>9965</v>
      </c>
      <c r="B4947">
        <v>2.5965097250000002</v>
      </c>
    </row>
    <row r="4948" spans="1:2" hidden="1" outlineLevel="2" x14ac:dyDescent="0.25">
      <c r="A4948" t="s">
        <v>9965</v>
      </c>
      <c r="B4948">
        <v>2.5319993250000001</v>
      </c>
    </row>
    <row r="4949" spans="1:2" hidden="1" outlineLevel="2" x14ac:dyDescent="0.25">
      <c r="A4949" t="s">
        <v>9965</v>
      </c>
      <c r="B4949">
        <v>1.6884178500000002</v>
      </c>
    </row>
    <row r="4950" spans="1:2" outlineLevel="1" collapsed="1" x14ac:dyDescent="0.25">
      <c r="A4950" s="3" t="s">
        <v>24537</v>
      </c>
      <c r="B4950">
        <f>SUBTOTAL(9,B4947:B4949)</f>
        <v>6.8169269000000003</v>
      </c>
    </row>
    <row r="4951" spans="1:2" hidden="1" outlineLevel="2" x14ac:dyDescent="0.25">
      <c r="A4951" t="s">
        <v>2919</v>
      </c>
      <c r="B4951">
        <v>2.2192517999999999</v>
      </c>
    </row>
    <row r="4952" spans="1:2" outlineLevel="1" collapsed="1" x14ac:dyDescent="0.25">
      <c r="A4952" s="3" t="s">
        <v>24538</v>
      </c>
      <c r="B4952">
        <f>SUBTOTAL(9,B4951:B4951)</f>
        <v>2.2192517999999999</v>
      </c>
    </row>
    <row r="4953" spans="1:2" hidden="1" outlineLevel="2" x14ac:dyDescent="0.25">
      <c r="A4953" t="s">
        <v>4672</v>
      </c>
      <c r="B4953">
        <v>1.3550772</v>
      </c>
    </row>
    <row r="4954" spans="1:2" outlineLevel="1" collapsed="1" x14ac:dyDescent="0.25">
      <c r="A4954" s="3" t="s">
        <v>24539</v>
      </c>
      <c r="B4954">
        <f>SUBTOTAL(9,B4953:B4953)</f>
        <v>1.3550772</v>
      </c>
    </row>
    <row r="4955" spans="1:2" hidden="1" outlineLevel="2" x14ac:dyDescent="0.25">
      <c r="A4955" t="s">
        <v>20816</v>
      </c>
      <c r="B4955">
        <v>2.2823888750000001</v>
      </c>
    </row>
    <row r="4956" spans="1:2" outlineLevel="1" collapsed="1" x14ac:dyDescent="0.25">
      <c r="A4956" s="3" t="s">
        <v>24540</v>
      </c>
      <c r="B4956">
        <f>SUBTOTAL(9,B4955:B4955)</f>
        <v>2.2823888750000001</v>
      </c>
    </row>
    <row r="4957" spans="1:2" hidden="1" outlineLevel="2" x14ac:dyDescent="0.25">
      <c r="A4957" t="s">
        <v>15747</v>
      </c>
      <c r="B4957">
        <v>0.2953743250000001</v>
      </c>
    </row>
    <row r="4958" spans="1:2" outlineLevel="1" collapsed="1" x14ac:dyDescent="0.25">
      <c r="A4958" s="3" t="s">
        <v>24541</v>
      </c>
      <c r="B4958">
        <f>SUBTOTAL(9,B4957:B4957)</f>
        <v>0.2953743250000001</v>
      </c>
    </row>
    <row r="4959" spans="1:2" hidden="1" outlineLevel="2" x14ac:dyDescent="0.25">
      <c r="A4959" t="s">
        <v>14657</v>
      </c>
      <c r="B4959">
        <v>0.47340107500000006</v>
      </c>
    </row>
    <row r="4960" spans="1:2" outlineLevel="1" collapsed="1" x14ac:dyDescent="0.25">
      <c r="A4960" s="3" t="s">
        <v>24542</v>
      </c>
      <c r="B4960">
        <f>SUBTOTAL(9,B4959:B4959)</f>
        <v>0.47340107500000006</v>
      </c>
    </row>
    <row r="4961" spans="1:2" hidden="1" outlineLevel="2" x14ac:dyDescent="0.25">
      <c r="A4961" t="s">
        <v>14693</v>
      </c>
      <c r="B4961">
        <v>0.49564732500000008</v>
      </c>
    </row>
    <row r="4962" spans="1:2" outlineLevel="1" collapsed="1" x14ac:dyDescent="0.25">
      <c r="A4962" s="3" t="s">
        <v>24543</v>
      </c>
      <c r="B4962">
        <f>SUBTOTAL(9,B4961:B4961)</f>
        <v>0.49564732500000008</v>
      </c>
    </row>
    <row r="4963" spans="1:2" hidden="1" outlineLevel="2" x14ac:dyDescent="0.25">
      <c r="A4963" t="s">
        <v>18564</v>
      </c>
      <c r="B4963">
        <v>0.8079731750000001</v>
      </c>
    </row>
    <row r="4964" spans="1:2" outlineLevel="1" collapsed="1" x14ac:dyDescent="0.25">
      <c r="A4964" s="3" t="s">
        <v>24544</v>
      </c>
      <c r="B4964">
        <f>SUBTOTAL(9,B4963:B4963)</f>
        <v>0.8079731750000001</v>
      </c>
    </row>
    <row r="4965" spans="1:2" hidden="1" outlineLevel="2" x14ac:dyDescent="0.25">
      <c r="A4965" t="s">
        <v>12998</v>
      </c>
      <c r="B4965">
        <v>2.306536575</v>
      </c>
    </row>
    <row r="4966" spans="1:2" hidden="1" outlineLevel="2" x14ac:dyDescent="0.25">
      <c r="A4966" t="s">
        <v>12998</v>
      </c>
      <c r="B4966">
        <v>1.2045730250000002</v>
      </c>
    </row>
    <row r="4967" spans="1:2" outlineLevel="1" collapsed="1" x14ac:dyDescent="0.25">
      <c r="A4967" s="3" t="s">
        <v>24545</v>
      </c>
      <c r="B4967">
        <f>SUBTOTAL(9,B4965:B4966)</f>
        <v>3.5111096000000002</v>
      </c>
    </row>
    <row r="4968" spans="1:2" hidden="1" outlineLevel="2" x14ac:dyDescent="0.25">
      <c r="A4968" t="s">
        <v>7629</v>
      </c>
      <c r="B4968">
        <v>1.7634820750000002</v>
      </c>
    </row>
    <row r="4969" spans="1:2" hidden="1" outlineLevel="2" x14ac:dyDescent="0.25">
      <c r="A4969" t="s">
        <v>7629</v>
      </c>
      <c r="B4969">
        <v>1.8420970500000002</v>
      </c>
    </row>
    <row r="4970" spans="1:2" hidden="1" outlineLevel="2" x14ac:dyDescent="0.25">
      <c r="A4970" t="s">
        <v>7629</v>
      </c>
      <c r="B4970">
        <v>0.33449837500000001</v>
      </c>
    </row>
    <row r="4971" spans="1:2" outlineLevel="1" collapsed="1" x14ac:dyDescent="0.25">
      <c r="A4971" s="3" t="s">
        <v>24546</v>
      </c>
      <c r="B4971">
        <f>SUBTOTAL(9,B4968:B4970)</f>
        <v>3.9400775000000001</v>
      </c>
    </row>
    <row r="4972" spans="1:2" hidden="1" outlineLevel="2" x14ac:dyDescent="0.25">
      <c r="A4972" t="s">
        <v>11347</v>
      </c>
      <c r="B4972">
        <v>1.5551909500000003</v>
      </c>
    </row>
    <row r="4973" spans="1:2" hidden="1" outlineLevel="2" x14ac:dyDescent="0.25">
      <c r="A4973" t="s">
        <v>11347</v>
      </c>
      <c r="B4973">
        <v>0.60438787500000002</v>
      </c>
    </row>
    <row r="4974" spans="1:2" outlineLevel="1" collapsed="1" x14ac:dyDescent="0.25">
      <c r="A4974" s="3" t="s">
        <v>24547</v>
      </c>
      <c r="B4974">
        <f>SUBTOTAL(9,B4972:B4973)</f>
        <v>2.1595788250000005</v>
      </c>
    </row>
    <row r="4975" spans="1:2" hidden="1" outlineLevel="2" x14ac:dyDescent="0.25">
      <c r="A4975" t="s">
        <v>4341</v>
      </c>
      <c r="B4975">
        <v>4.5339343250000006</v>
      </c>
    </row>
    <row r="4976" spans="1:2" hidden="1" outlineLevel="2" x14ac:dyDescent="0.25">
      <c r="A4976" t="s">
        <v>4341</v>
      </c>
      <c r="B4976">
        <v>0.20584597500000001</v>
      </c>
    </row>
    <row r="4977" spans="1:2" outlineLevel="1" collapsed="1" x14ac:dyDescent="0.25">
      <c r="A4977" s="3" t="s">
        <v>24548</v>
      </c>
      <c r="B4977">
        <f>SUBTOTAL(9,B4975:B4976)</f>
        <v>4.7397803000000005</v>
      </c>
    </row>
    <row r="4978" spans="1:2" hidden="1" outlineLevel="2" x14ac:dyDescent="0.25">
      <c r="A4978" t="s">
        <v>5128</v>
      </c>
      <c r="B4978">
        <v>3.3214041250000008</v>
      </c>
    </row>
    <row r="4979" spans="1:2" hidden="1" outlineLevel="2" x14ac:dyDescent="0.25">
      <c r="A4979" t="s">
        <v>5128</v>
      </c>
      <c r="B4979">
        <v>2.1906887250000002</v>
      </c>
    </row>
    <row r="4980" spans="1:2" outlineLevel="1" collapsed="1" x14ac:dyDescent="0.25">
      <c r="A4980" s="3" t="s">
        <v>24549</v>
      </c>
      <c r="B4980">
        <f>SUBTOTAL(9,B4978:B4979)</f>
        <v>5.512092850000001</v>
      </c>
    </row>
    <row r="4981" spans="1:2" hidden="1" outlineLevel="2" x14ac:dyDescent="0.25">
      <c r="A4981" t="s">
        <v>11062</v>
      </c>
      <c r="B4981">
        <v>0.56812197499999995</v>
      </c>
    </row>
    <row r="4982" spans="1:2" outlineLevel="1" collapsed="1" x14ac:dyDescent="0.25">
      <c r="A4982" s="3" t="s">
        <v>24550</v>
      </c>
      <c r="B4982">
        <f>SUBTOTAL(9,B4981:B4981)</f>
        <v>0.56812197499999995</v>
      </c>
    </row>
    <row r="4983" spans="1:2" hidden="1" outlineLevel="2" x14ac:dyDescent="0.25">
      <c r="A4983" t="s">
        <v>11280</v>
      </c>
      <c r="B4983">
        <v>0.87696877500000014</v>
      </c>
    </row>
    <row r="4984" spans="1:2" outlineLevel="1" collapsed="1" x14ac:dyDescent="0.25">
      <c r="A4984" s="3" t="s">
        <v>24551</v>
      </c>
      <c r="B4984">
        <f>SUBTOTAL(9,B4983:B4983)</f>
        <v>0.87696877500000014</v>
      </c>
    </row>
    <row r="4985" spans="1:2" hidden="1" outlineLevel="2" x14ac:dyDescent="0.25">
      <c r="A4985" t="s">
        <v>210</v>
      </c>
      <c r="B4985">
        <v>1.8562424500000001</v>
      </c>
    </row>
    <row r="4986" spans="1:2" hidden="1" outlineLevel="2" x14ac:dyDescent="0.25">
      <c r="A4986" t="s">
        <v>210</v>
      </c>
      <c r="B4986">
        <v>1.8512024750000002</v>
      </c>
    </row>
    <row r="4987" spans="1:2" hidden="1" outlineLevel="2" x14ac:dyDescent="0.25">
      <c r="A4987" t="s">
        <v>210</v>
      </c>
      <c r="B4987">
        <v>1.2770223250000001</v>
      </c>
    </row>
    <row r="4988" spans="1:2" hidden="1" outlineLevel="2" x14ac:dyDescent="0.25">
      <c r="A4988" t="s">
        <v>210</v>
      </c>
      <c r="B4988">
        <v>0.71585092500000003</v>
      </c>
    </row>
    <row r="4989" spans="1:2" hidden="1" outlineLevel="2" x14ac:dyDescent="0.25">
      <c r="A4989" t="s">
        <v>210</v>
      </c>
      <c r="B4989">
        <v>0.50859512500000004</v>
      </c>
    </row>
    <row r="4990" spans="1:2" hidden="1" outlineLevel="2" x14ac:dyDescent="0.25">
      <c r="A4990" t="s">
        <v>210</v>
      </c>
      <c r="B4990">
        <v>2.9702794750000003</v>
      </c>
    </row>
    <row r="4991" spans="1:2" hidden="1" outlineLevel="2" x14ac:dyDescent="0.25">
      <c r="A4991" t="s">
        <v>210</v>
      </c>
      <c r="B4991">
        <v>1.3729565000000004</v>
      </c>
    </row>
    <row r="4992" spans="1:2" hidden="1" outlineLevel="2" x14ac:dyDescent="0.25">
      <c r="A4992" t="s">
        <v>210</v>
      </c>
      <c r="B4992">
        <v>1.1931795999999999</v>
      </c>
    </row>
    <row r="4993" spans="1:2" hidden="1" outlineLevel="2" x14ac:dyDescent="0.25">
      <c r="A4993" t="s">
        <v>210</v>
      </c>
      <c r="B4993">
        <v>0.33391492499999997</v>
      </c>
    </row>
    <row r="4994" spans="1:2" hidden="1" outlineLevel="2" x14ac:dyDescent="0.25">
      <c r="A4994" t="s">
        <v>210</v>
      </c>
      <c r="B4994">
        <v>0.66366535000000004</v>
      </c>
    </row>
    <row r="4995" spans="1:2" hidden="1" outlineLevel="2" x14ac:dyDescent="0.25">
      <c r="A4995" t="s">
        <v>210</v>
      </c>
      <c r="B4995">
        <v>1.0580708249999999</v>
      </c>
    </row>
    <row r="4996" spans="1:2" hidden="1" outlineLevel="2" x14ac:dyDescent="0.25">
      <c r="A4996" t="s">
        <v>210</v>
      </c>
      <c r="B4996">
        <v>1.2606102499999998</v>
      </c>
    </row>
    <row r="4997" spans="1:2" outlineLevel="1" collapsed="1" x14ac:dyDescent="0.25">
      <c r="A4997" s="3" t="s">
        <v>24552</v>
      </c>
      <c r="B4997">
        <f>SUBTOTAL(9,B4985:B4996)</f>
        <v>15.061590225000002</v>
      </c>
    </row>
    <row r="4998" spans="1:2" hidden="1" outlineLevel="2" x14ac:dyDescent="0.25">
      <c r="A4998" t="s">
        <v>784</v>
      </c>
      <c r="B4998">
        <v>0.69543610000000011</v>
      </c>
    </row>
    <row r="4999" spans="1:2" outlineLevel="1" collapsed="1" x14ac:dyDescent="0.25">
      <c r="A4999" s="3" t="s">
        <v>24553</v>
      </c>
      <c r="B4999">
        <f>SUBTOTAL(9,B4998:B4998)</f>
        <v>0.69543610000000011</v>
      </c>
    </row>
    <row r="5000" spans="1:2" hidden="1" outlineLevel="2" x14ac:dyDescent="0.25">
      <c r="A5000" t="s">
        <v>19308</v>
      </c>
      <c r="B5000">
        <v>-75.536294375000011</v>
      </c>
    </row>
    <row r="5001" spans="1:2" outlineLevel="1" collapsed="1" x14ac:dyDescent="0.25">
      <c r="A5001" s="3" t="s">
        <v>24554</v>
      </c>
      <c r="B5001">
        <f>SUBTOTAL(9,B5000:B5000)</f>
        <v>-75.536294375000011</v>
      </c>
    </row>
    <row r="5002" spans="1:2" hidden="1" outlineLevel="2" x14ac:dyDescent="0.25">
      <c r="A5002" t="s">
        <v>818</v>
      </c>
      <c r="B5002">
        <v>0.94753092500000013</v>
      </c>
    </row>
    <row r="5003" spans="1:2" hidden="1" outlineLevel="2" x14ac:dyDescent="0.25">
      <c r="A5003" t="s">
        <v>818</v>
      </c>
      <c r="B5003">
        <v>1.0532555750000001</v>
      </c>
    </row>
    <row r="5004" spans="1:2" hidden="1" outlineLevel="2" x14ac:dyDescent="0.25">
      <c r="A5004" t="s">
        <v>818</v>
      </c>
      <c r="B5004">
        <v>1.1763525000000001</v>
      </c>
    </row>
    <row r="5005" spans="1:2" hidden="1" outlineLevel="2" x14ac:dyDescent="0.25">
      <c r="A5005" t="s">
        <v>818</v>
      </c>
      <c r="B5005">
        <v>1.1191229499999999</v>
      </c>
    </row>
    <row r="5006" spans="1:2" hidden="1" outlineLevel="2" x14ac:dyDescent="0.25">
      <c r="A5006" t="s">
        <v>818</v>
      </c>
      <c r="B5006">
        <v>1.22258695</v>
      </c>
    </row>
    <row r="5007" spans="1:2" hidden="1" outlineLevel="2" x14ac:dyDescent="0.25">
      <c r="A5007" t="s">
        <v>818</v>
      </c>
      <c r="B5007">
        <v>0.80563522500000007</v>
      </c>
    </row>
    <row r="5008" spans="1:2" hidden="1" outlineLevel="2" x14ac:dyDescent="0.25">
      <c r="A5008" t="s">
        <v>818</v>
      </c>
      <c r="B5008">
        <v>2.2305109999999999</v>
      </c>
    </row>
    <row r="5009" spans="1:2" hidden="1" outlineLevel="2" x14ac:dyDescent="0.25">
      <c r="A5009" t="s">
        <v>818</v>
      </c>
      <c r="B5009">
        <v>0.46841652500000003</v>
      </c>
    </row>
    <row r="5010" spans="1:2" hidden="1" outlineLevel="2" x14ac:dyDescent="0.25">
      <c r="A5010" t="s">
        <v>818</v>
      </c>
      <c r="B5010">
        <v>0.64342442500000008</v>
      </c>
    </row>
    <row r="5011" spans="1:2" hidden="1" outlineLevel="2" x14ac:dyDescent="0.25">
      <c r="A5011" t="s">
        <v>818</v>
      </c>
      <c r="B5011">
        <v>0.44462604999999999</v>
      </c>
    </row>
    <row r="5012" spans="1:2" hidden="1" outlineLevel="2" x14ac:dyDescent="0.25">
      <c r="A5012" t="s">
        <v>818</v>
      </c>
      <c r="B5012">
        <v>0.36814380000000002</v>
      </c>
    </row>
    <row r="5013" spans="1:2" hidden="1" outlineLevel="2" x14ac:dyDescent="0.25">
      <c r="A5013" t="s">
        <v>818</v>
      </c>
      <c r="B5013">
        <v>2.2345995250000001</v>
      </c>
    </row>
    <row r="5014" spans="1:2" hidden="1" outlineLevel="2" x14ac:dyDescent="0.25">
      <c r="A5014" t="s">
        <v>818</v>
      </c>
      <c r="B5014">
        <v>1.7963266249999998</v>
      </c>
    </row>
    <row r="5015" spans="1:2" hidden="1" outlineLevel="2" x14ac:dyDescent="0.25">
      <c r="A5015" t="s">
        <v>818</v>
      </c>
      <c r="B5015">
        <v>0.8923866250000001</v>
      </c>
    </row>
    <row r="5016" spans="1:2" hidden="1" outlineLevel="2" x14ac:dyDescent="0.25">
      <c r="A5016" t="s">
        <v>818</v>
      </c>
      <c r="B5016">
        <v>0.42704355000000005</v>
      </c>
    </row>
    <row r="5017" spans="1:2" hidden="1" outlineLevel="2" x14ac:dyDescent="0.25">
      <c r="A5017" t="s">
        <v>818</v>
      </c>
      <c r="B5017">
        <v>0.50962762500000003</v>
      </c>
    </row>
    <row r="5018" spans="1:2" hidden="1" outlineLevel="2" x14ac:dyDescent="0.25">
      <c r="A5018" t="s">
        <v>818</v>
      </c>
      <c r="B5018">
        <v>0.40118830000000005</v>
      </c>
    </row>
    <row r="5019" spans="1:2" hidden="1" outlineLevel="2" x14ac:dyDescent="0.25">
      <c r="A5019" t="s">
        <v>818</v>
      </c>
      <c r="B5019">
        <v>0.82180755000000016</v>
      </c>
    </row>
    <row r="5020" spans="1:2" hidden="1" outlineLevel="2" x14ac:dyDescent="0.25">
      <c r="A5020" t="s">
        <v>818</v>
      </c>
      <c r="B5020">
        <v>0.41873467500000006</v>
      </c>
    </row>
    <row r="5021" spans="1:2" hidden="1" outlineLevel="2" x14ac:dyDescent="0.25">
      <c r="A5021" t="s">
        <v>818</v>
      </c>
      <c r="B5021">
        <v>1.4679651000000002</v>
      </c>
    </row>
    <row r="5022" spans="1:2" hidden="1" outlineLevel="2" x14ac:dyDescent="0.25">
      <c r="A5022" t="s">
        <v>818</v>
      </c>
      <c r="B5022">
        <v>0.47176720000000005</v>
      </c>
    </row>
    <row r="5023" spans="1:2" hidden="1" outlineLevel="2" x14ac:dyDescent="0.25">
      <c r="A5023" t="s">
        <v>818</v>
      </c>
      <c r="B5023">
        <v>0.99301249999999996</v>
      </c>
    </row>
    <row r="5024" spans="1:2" hidden="1" outlineLevel="2" x14ac:dyDescent="0.25">
      <c r="A5024" t="s">
        <v>818</v>
      </c>
      <c r="B5024">
        <v>2.0647890750000002</v>
      </c>
    </row>
    <row r="5025" spans="1:2" hidden="1" outlineLevel="2" x14ac:dyDescent="0.25">
      <c r="A5025" t="s">
        <v>818</v>
      </c>
      <c r="B5025">
        <v>0.5269983250000001</v>
      </c>
    </row>
    <row r="5026" spans="1:2" hidden="1" outlineLevel="2" x14ac:dyDescent="0.25">
      <c r="A5026" t="s">
        <v>818</v>
      </c>
      <c r="B5026">
        <v>0.45764055000000003</v>
      </c>
    </row>
    <row r="5027" spans="1:2" hidden="1" outlineLevel="2" x14ac:dyDescent="0.25">
      <c r="A5027" t="s">
        <v>818</v>
      </c>
      <c r="B5027">
        <v>0.46095347500000006</v>
      </c>
    </row>
    <row r="5028" spans="1:2" hidden="1" outlineLevel="2" x14ac:dyDescent="0.25">
      <c r="A5028" t="s">
        <v>818</v>
      </c>
      <c r="B5028">
        <v>1.4609501500000004</v>
      </c>
    </row>
    <row r="5029" spans="1:2" hidden="1" outlineLevel="2" x14ac:dyDescent="0.25">
      <c r="A5029" t="s">
        <v>818</v>
      </c>
      <c r="B5029">
        <v>0.83720282500000009</v>
      </c>
    </row>
    <row r="5030" spans="1:2" hidden="1" outlineLevel="2" x14ac:dyDescent="0.25">
      <c r="A5030" t="s">
        <v>818</v>
      </c>
      <c r="B5030">
        <v>0.59638845000000007</v>
      </c>
    </row>
    <row r="5031" spans="1:2" hidden="1" outlineLevel="2" x14ac:dyDescent="0.25">
      <c r="A5031" t="s">
        <v>818</v>
      </c>
      <c r="B5031">
        <v>0.60597397500000005</v>
      </c>
    </row>
    <row r="5032" spans="1:2" hidden="1" outlineLevel="2" x14ac:dyDescent="0.25">
      <c r="A5032" t="s">
        <v>818</v>
      </c>
      <c r="B5032">
        <v>0.645009575</v>
      </c>
    </row>
    <row r="5033" spans="1:2" hidden="1" outlineLevel="2" x14ac:dyDescent="0.25">
      <c r="A5033" t="s">
        <v>818</v>
      </c>
      <c r="B5033">
        <v>1.4884176250000003</v>
      </c>
    </row>
    <row r="5034" spans="1:2" hidden="1" outlineLevel="2" x14ac:dyDescent="0.25">
      <c r="A5034" t="s">
        <v>818</v>
      </c>
      <c r="B5034">
        <v>0.58383355000000003</v>
      </c>
    </row>
    <row r="5035" spans="1:2" hidden="1" outlineLevel="2" x14ac:dyDescent="0.25">
      <c r="A5035" t="s">
        <v>818</v>
      </c>
      <c r="B5035">
        <v>1.2160136500000001</v>
      </c>
    </row>
    <row r="5036" spans="1:2" hidden="1" outlineLevel="2" x14ac:dyDescent="0.25">
      <c r="A5036" t="s">
        <v>818</v>
      </c>
      <c r="B5036">
        <v>1.4327929500000001</v>
      </c>
    </row>
    <row r="5037" spans="1:2" hidden="1" outlineLevel="2" x14ac:dyDescent="0.25">
      <c r="A5037" t="s">
        <v>818</v>
      </c>
      <c r="B5037">
        <v>0.45249642500000004</v>
      </c>
    </row>
    <row r="5038" spans="1:2" hidden="1" outlineLevel="2" x14ac:dyDescent="0.25">
      <c r="A5038" t="s">
        <v>818</v>
      </c>
      <c r="B5038">
        <v>0.86601307500000013</v>
      </c>
    </row>
    <row r="5039" spans="1:2" hidden="1" outlineLevel="2" x14ac:dyDescent="0.25">
      <c r="A5039" t="s">
        <v>818</v>
      </c>
      <c r="B5039">
        <v>0.40235805000000002</v>
      </c>
    </row>
    <row r="5040" spans="1:2" hidden="1" outlineLevel="2" x14ac:dyDescent="0.25">
      <c r="A5040" t="s">
        <v>818</v>
      </c>
      <c r="B5040">
        <v>0.67600855000000004</v>
      </c>
    </row>
    <row r="5041" spans="1:2" hidden="1" outlineLevel="2" x14ac:dyDescent="0.25">
      <c r="A5041" t="s">
        <v>818</v>
      </c>
      <c r="B5041">
        <v>0.88498062500000008</v>
      </c>
    </row>
    <row r="5042" spans="1:2" hidden="1" outlineLevel="2" x14ac:dyDescent="0.25">
      <c r="A5042" t="s">
        <v>818</v>
      </c>
      <c r="B5042">
        <v>0.85699917500000011</v>
      </c>
    </row>
    <row r="5043" spans="1:2" hidden="1" outlineLevel="2" x14ac:dyDescent="0.25">
      <c r="A5043" t="s">
        <v>818</v>
      </c>
      <c r="B5043">
        <v>1.1624159250000001</v>
      </c>
    </row>
    <row r="5044" spans="1:2" hidden="1" outlineLevel="2" x14ac:dyDescent="0.25">
      <c r="A5044" t="s">
        <v>818</v>
      </c>
      <c r="B5044">
        <v>0.43749087500000006</v>
      </c>
    </row>
    <row r="5045" spans="1:2" hidden="1" outlineLevel="2" x14ac:dyDescent="0.25">
      <c r="A5045" t="s">
        <v>818</v>
      </c>
      <c r="B5045">
        <v>0.77783145000000009</v>
      </c>
    </row>
    <row r="5046" spans="1:2" hidden="1" outlineLevel="2" x14ac:dyDescent="0.25">
      <c r="A5046" t="s">
        <v>818</v>
      </c>
      <c r="B5046">
        <v>0.38481220000000005</v>
      </c>
    </row>
    <row r="5047" spans="1:2" hidden="1" outlineLevel="2" x14ac:dyDescent="0.25">
      <c r="A5047" t="s">
        <v>818</v>
      </c>
      <c r="B5047">
        <v>0.77399482500000016</v>
      </c>
    </row>
    <row r="5048" spans="1:2" hidden="1" outlineLevel="2" x14ac:dyDescent="0.25">
      <c r="A5048" t="s">
        <v>818</v>
      </c>
      <c r="B5048">
        <v>0.5003493</v>
      </c>
    </row>
    <row r="5049" spans="1:2" hidden="1" outlineLevel="2" x14ac:dyDescent="0.25">
      <c r="A5049" t="s">
        <v>818</v>
      </c>
      <c r="B5049">
        <v>0.44344035000000004</v>
      </c>
    </row>
    <row r="5050" spans="1:2" hidden="1" outlineLevel="2" x14ac:dyDescent="0.25">
      <c r="A5050" t="s">
        <v>818</v>
      </c>
      <c r="B5050">
        <v>1.0290862750000001</v>
      </c>
    </row>
    <row r="5051" spans="1:2" hidden="1" outlineLevel="2" x14ac:dyDescent="0.25">
      <c r="A5051" t="s">
        <v>818</v>
      </c>
      <c r="B5051">
        <v>1.2272094500000001</v>
      </c>
    </row>
    <row r="5052" spans="1:2" hidden="1" outlineLevel="2" x14ac:dyDescent="0.25">
      <c r="A5052" t="s">
        <v>818</v>
      </c>
      <c r="B5052">
        <v>0.46234507500000005</v>
      </c>
    </row>
    <row r="5053" spans="1:2" hidden="1" outlineLevel="2" x14ac:dyDescent="0.25">
      <c r="A5053" t="s">
        <v>818</v>
      </c>
      <c r="B5053">
        <v>1.2341052749999999</v>
      </c>
    </row>
    <row r="5054" spans="1:2" hidden="1" outlineLevel="2" x14ac:dyDescent="0.25">
      <c r="A5054" t="s">
        <v>818</v>
      </c>
      <c r="B5054">
        <v>0.57338067500000001</v>
      </c>
    </row>
    <row r="5055" spans="1:2" hidden="1" outlineLevel="2" x14ac:dyDescent="0.25">
      <c r="A5055" t="s">
        <v>818</v>
      </c>
      <c r="B5055">
        <v>1.2197611000000002</v>
      </c>
    </row>
    <row r="5056" spans="1:2" hidden="1" outlineLevel="2" x14ac:dyDescent="0.25">
      <c r="A5056" t="s">
        <v>818</v>
      </c>
      <c r="B5056">
        <v>1.544577675</v>
      </c>
    </row>
    <row r="5057" spans="1:2" outlineLevel="1" collapsed="1" x14ac:dyDescent="0.25">
      <c r="A5057" s="3" t="s">
        <v>24555</v>
      </c>
      <c r="B5057">
        <f>SUBTOTAL(9,B5002:B5056)</f>
        <v>49.200685725</v>
      </c>
    </row>
    <row r="5058" spans="1:2" hidden="1" outlineLevel="2" x14ac:dyDescent="0.25">
      <c r="A5058" t="s">
        <v>15938</v>
      </c>
      <c r="B5058">
        <v>0.587658075</v>
      </c>
    </row>
    <row r="5059" spans="1:2" hidden="1" outlineLevel="2" x14ac:dyDescent="0.25">
      <c r="A5059" t="s">
        <v>15938</v>
      </c>
      <c r="B5059">
        <v>1.1110946750000001</v>
      </c>
    </row>
    <row r="5060" spans="1:2" outlineLevel="1" collapsed="1" x14ac:dyDescent="0.25">
      <c r="A5060" s="3" t="s">
        <v>24556</v>
      </c>
      <c r="B5060">
        <f>SUBTOTAL(9,B5058:B5059)</f>
        <v>1.6987527500000001</v>
      </c>
    </row>
    <row r="5061" spans="1:2" hidden="1" outlineLevel="2" x14ac:dyDescent="0.25">
      <c r="A5061" t="s">
        <v>7126</v>
      </c>
      <c r="B5061">
        <v>1.1969523000000002</v>
      </c>
    </row>
    <row r="5062" spans="1:2" outlineLevel="1" collapsed="1" x14ac:dyDescent="0.25">
      <c r="A5062" s="3" t="s">
        <v>24557</v>
      </c>
      <c r="B5062">
        <f>SUBTOTAL(9,B5061:B5061)</f>
        <v>1.1969523000000002</v>
      </c>
    </row>
    <row r="5063" spans="1:2" hidden="1" outlineLevel="2" x14ac:dyDescent="0.25">
      <c r="A5063" t="s">
        <v>4626</v>
      </c>
      <c r="B5063">
        <v>1.552949675</v>
      </c>
    </row>
    <row r="5064" spans="1:2" hidden="1" outlineLevel="2" x14ac:dyDescent="0.25">
      <c r="A5064" t="s">
        <v>4626</v>
      </c>
      <c r="B5064">
        <v>2.1151518500000002</v>
      </c>
    </row>
    <row r="5065" spans="1:2" hidden="1" outlineLevel="2" x14ac:dyDescent="0.25">
      <c r="A5065" t="s">
        <v>4626</v>
      </c>
      <c r="B5065">
        <v>1.7653073750000001</v>
      </c>
    </row>
    <row r="5066" spans="1:2" outlineLevel="1" collapsed="1" x14ac:dyDescent="0.25">
      <c r="A5066" s="3" t="s">
        <v>24558</v>
      </c>
      <c r="B5066">
        <f>SUBTOTAL(9,B5063:B5065)</f>
        <v>5.4334088999999999</v>
      </c>
    </row>
    <row r="5067" spans="1:2" hidden="1" outlineLevel="2" x14ac:dyDescent="0.25">
      <c r="A5067" t="s">
        <v>8634</v>
      </c>
      <c r="B5067">
        <v>1.1772608999999998</v>
      </c>
    </row>
    <row r="5068" spans="1:2" outlineLevel="1" collapsed="1" x14ac:dyDescent="0.25">
      <c r="A5068" s="3" t="s">
        <v>24559</v>
      </c>
      <c r="B5068">
        <f>SUBTOTAL(9,B5067:B5067)</f>
        <v>1.1772608999999998</v>
      </c>
    </row>
    <row r="5069" spans="1:2" hidden="1" outlineLevel="2" x14ac:dyDescent="0.25">
      <c r="A5069" t="s">
        <v>526</v>
      </c>
      <c r="B5069">
        <v>1.8611703999999998</v>
      </c>
    </row>
    <row r="5070" spans="1:2" hidden="1" outlineLevel="2" x14ac:dyDescent="0.25">
      <c r="A5070" t="s">
        <v>526</v>
      </c>
      <c r="B5070">
        <v>2.7554457499999998</v>
      </c>
    </row>
    <row r="5071" spans="1:2" hidden="1" outlineLevel="2" x14ac:dyDescent="0.25">
      <c r="A5071" t="s">
        <v>526</v>
      </c>
      <c r="B5071">
        <v>2.3731732000000005</v>
      </c>
    </row>
    <row r="5072" spans="1:2" hidden="1" outlineLevel="2" x14ac:dyDescent="0.25">
      <c r="A5072" t="s">
        <v>526</v>
      </c>
      <c r="B5072">
        <v>0.11417847500000004</v>
      </c>
    </row>
    <row r="5073" spans="1:2" outlineLevel="1" collapsed="1" x14ac:dyDescent="0.25">
      <c r="A5073" s="3" t="s">
        <v>24560</v>
      </c>
      <c r="B5073">
        <f>SUBTOTAL(9,B5069:B5072)</f>
        <v>7.1039678250000007</v>
      </c>
    </row>
    <row r="5074" spans="1:2" hidden="1" outlineLevel="2" x14ac:dyDescent="0.25">
      <c r="A5074" t="s">
        <v>700</v>
      </c>
      <c r="B5074">
        <v>1.8146107999999999</v>
      </c>
    </row>
    <row r="5075" spans="1:2" hidden="1" outlineLevel="2" x14ac:dyDescent="0.25">
      <c r="A5075" t="s">
        <v>700</v>
      </c>
      <c r="B5075">
        <v>0.36524167499999999</v>
      </c>
    </row>
    <row r="5076" spans="1:2" hidden="1" outlineLevel="2" x14ac:dyDescent="0.25">
      <c r="A5076" t="s">
        <v>700</v>
      </c>
      <c r="B5076">
        <v>0.64946482500000013</v>
      </c>
    </row>
    <row r="5077" spans="1:2" hidden="1" outlineLevel="2" x14ac:dyDescent="0.25">
      <c r="A5077" t="s">
        <v>700</v>
      </c>
      <c r="B5077">
        <v>1.4874474250000003</v>
      </c>
    </row>
    <row r="5078" spans="1:2" hidden="1" outlineLevel="2" x14ac:dyDescent="0.25">
      <c r="A5078" t="s">
        <v>700</v>
      </c>
      <c r="B5078">
        <v>0.51140070000000004</v>
      </c>
    </row>
    <row r="5079" spans="1:2" hidden="1" outlineLevel="2" x14ac:dyDescent="0.25">
      <c r="A5079" t="s">
        <v>700</v>
      </c>
      <c r="B5079">
        <v>1.3276964250000005</v>
      </c>
    </row>
    <row r="5080" spans="1:2" hidden="1" outlineLevel="2" x14ac:dyDescent="0.25">
      <c r="A5080" t="s">
        <v>700</v>
      </c>
      <c r="B5080">
        <v>1.4574331500000002</v>
      </c>
    </row>
    <row r="5081" spans="1:2" hidden="1" outlineLevel="2" x14ac:dyDescent="0.25">
      <c r="A5081" t="s">
        <v>700</v>
      </c>
      <c r="B5081">
        <v>0.35476745000000004</v>
      </c>
    </row>
    <row r="5082" spans="1:2" hidden="1" outlineLevel="2" x14ac:dyDescent="0.25">
      <c r="A5082" t="s">
        <v>700</v>
      </c>
      <c r="B5082">
        <v>0.7177574000000001</v>
      </c>
    </row>
    <row r="5083" spans="1:2" hidden="1" outlineLevel="2" x14ac:dyDescent="0.25">
      <c r="A5083" t="s">
        <v>700</v>
      </c>
      <c r="B5083">
        <v>1.0188021</v>
      </c>
    </row>
    <row r="5084" spans="1:2" hidden="1" outlineLevel="2" x14ac:dyDescent="0.25">
      <c r="A5084" t="s">
        <v>700</v>
      </c>
      <c r="B5084">
        <v>1.5710876499999999</v>
      </c>
    </row>
    <row r="5085" spans="1:2" hidden="1" outlineLevel="2" x14ac:dyDescent="0.25">
      <c r="A5085" t="s">
        <v>700</v>
      </c>
      <c r="B5085">
        <v>1.2016699</v>
      </c>
    </row>
    <row r="5086" spans="1:2" hidden="1" outlineLevel="2" x14ac:dyDescent="0.25">
      <c r="A5086" t="s">
        <v>700</v>
      </c>
      <c r="B5086">
        <v>0.54546620000000001</v>
      </c>
    </row>
    <row r="5087" spans="1:2" hidden="1" outlineLevel="2" x14ac:dyDescent="0.25">
      <c r="A5087" t="s">
        <v>700</v>
      </c>
      <c r="B5087">
        <v>0.85099970000000003</v>
      </c>
    </row>
    <row r="5088" spans="1:2" hidden="1" outlineLevel="2" x14ac:dyDescent="0.25">
      <c r="A5088" t="s">
        <v>700</v>
      </c>
      <c r="B5088">
        <v>0.482721175</v>
      </c>
    </row>
    <row r="5089" spans="1:2" hidden="1" outlineLevel="2" x14ac:dyDescent="0.25">
      <c r="A5089" t="s">
        <v>700</v>
      </c>
      <c r="B5089">
        <v>1.2901793750000004</v>
      </c>
    </row>
    <row r="5090" spans="1:2" hidden="1" outlineLevel="2" x14ac:dyDescent="0.25">
      <c r="A5090" t="s">
        <v>700</v>
      </c>
      <c r="B5090">
        <v>0.59925810000000002</v>
      </c>
    </row>
    <row r="5091" spans="1:2" hidden="1" outlineLevel="2" x14ac:dyDescent="0.25">
      <c r="A5091" t="s">
        <v>700</v>
      </c>
      <c r="B5091">
        <v>1.4105414000000003</v>
      </c>
    </row>
    <row r="5092" spans="1:2" hidden="1" outlineLevel="2" x14ac:dyDescent="0.25">
      <c r="A5092" t="s">
        <v>700</v>
      </c>
      <c r="B5092">
        <v>1.4835820250000002</v>
      </c>
    </row>
    <row r="5093" spans="1:2" hidden="1" outlineLevel="2" x14ac:dyDescent="0.25">
      <c r="A5093" t="s">
        <v>700</v>
      </c>
      <c r="B5093">
        <v>3.1723352000000005</v>
      </c>
    </row>
    <row r="5094" spans="1:2" hidden="1" outlineLevel="2" x14ac:dyDescent="0.25">
      <c r="A5094" t="s">
        <v>700</v>
      </c>
      <c r="B5094">
        <v>1.5974983</v>
      </c>
    </row>
    <row r="5095" spans="1:2" outlineLevel="1" collapsed="1" x14ac:dyDescent="0.25">
      <c r="A5095" s="3" t="s">
        <v>24561</v>
      </c>
      <c r="B5095">
        <f>SUBTOTAL(9,B5074:B5094)</f>
        <v>23.909960975000004</v>
      </c>
    </row>
    <row r="5096" spans="1:2" hidden="1" outlineLevel="2" x14ac:dyDescent="0.25">
      <c r="A5096" t="s">
        <v>742</v>
      </c>
      <c r="B5096">
        <v>0.38789675000000001</v>
      </c>
    </row>
    <row r="5097" spans="1:2" hidden="1" outlineLevel="2" x14ac:dyDescent="0.25">
      <c r="A5097" t="s">
        <v>742</v>
      </c>
      <c r="B5097">
        <v>2.830392775</v>
      </c>
    </row>
    <row r="5098" spans="1:2" hidden="1" outlineLevel="2" x14ac:dyDescent="0.25">
      <c r="A5098" t="s">
        <v>742</v>
      </c>
      <c r="B5098">
        <v>0.56277877499999995</v>
      </c>
    </row>
    <row r="5099" spans="1:2" hidden="1" outlineLevel="2" x14ac:dyDescent="0.25">
      <c r="A5099" t="s">
        <v>742</v>
      </c>
      <c r="B5099">
        <v>0.40419485000000005</v>
      </c>
    </row>
    <row r="5100" spans="1:2" hidden="1" outlineLevel="2" x14ac:dyDescent="0.25">
      <c r="A5100" t="s">
        <v>742</v>
      </c>
      <c r="B5100">
        <v>0.40476605000000004</v>
      </c>
    </row>
    <row r="5101" spans="1:2" hidden="1" outlineLevel="2" x14ac:dyDescent="0.25">
      <c r="A5101" t="s">
        <v>742</v>
      </c>
      <c r="B5101">
        <v>2.2427503250000003</v>
      </c>
    </row>
    <row r="5102" spans="1:2" hidden="1" outlineLevel="2" x14ac:dyDescent="0.25">
      <c r="A5102" t="s">
        <v>742</v>
      </c>
      <c r="B5102">
        <v>0.39183757500000005</v>
      </c>
    </row>
    <row r="5103" spans="1:2" hidden="1" outlineLevel="2" x14ac:dyDescent="0.25">
      <c r="A5103" t="s">
        <v>742</v>
      </c>
      <c r="B5103">
        <v>1.9973490249999999</v>
      </c>
    </row>
    <row r="5104" spans="1:2" hidden="1" outlineLevel="2" x14ac:dyDescent="0.25">
      <c r="A5104" t="s">
        <v>742</v>
      </c>
      <c r="B5104">
        <v>0.804121325</v>
      </c>
    </row>
    <row r="5105" spans="1:2" hidden="1" outlineLevel="2" x14ac:dyDescent="0.25">
      <c r="A5105" t="s">
        <v>742</v>
      </c>
      <c r="B5105">
        <v>3.2236495500000002</v>
      </c>
    </row>
    <row r="5106" spans="1:2" hidden="1" outlineLevel="2" x14ac:dyDescent="0.25">
      <c r="A5106" t="s">
        <v>742</v>
      </c>
      <c r="B5106">
        <v>0.66028267499999993</v>
      </c>
    </row>
    <row r="5107" spans="1:2" hidden="1" outlineLevel="2" x14ac:dyDescent="0.25">
      <c r="A5107" t="s">
        <v>742</v>
      </c>
      <c r="B5107">
        <v>1.3956186000000002</v>
      </c>
    </row>
    <row r="5108" spans="1:2" hidden="1" outlineLevel="2" x14ac:dyDescent="0.25">
      <c r="A5108" t="s">
        <v>742</v>
      </c>
      <c r="B5108">
        <v>0.69591892500000019</v>
      </c>
    </row>
    <row r="5109" spans="1:2" hidden="1" outlineLevel="2" x14ac:dyDescent="0.25">
      <c r="A5109" t="s">
        <v>742</v>
      </c>
      <c r="B5109">
        <v>0.39142452500000002</v>
      </c>
    </row>
    <row r="5110" spans="1:2" hidden="1" outlineLevel="2" x14ac:dyDescent="0.25">
      <c r="A5110" t="s">
        <v>742</v>
      </c>
      <c r="B5110">
        <v>0.43768157500000004</v>
      </c>
    </row>
    <row r="5111" spans="1:2" hidden="1" outlineLevel="2" x14ac:dyDescent="0.25">
      <c r="A5111" t="s">
        <v>742</v>
      </c>
      <c r="B5111">
        <v>0.40065932500000001</v>
      </c>
    </row>
    <row r="5112" spans="1:2" hidden="1" outlineLevel="2" x14ac:dyDescent="0.25">
      <c r="A5112" t="s">
        <v>742</v>
      </c>
      <c r="B5112">
        <v>0.50003989999999998</v>
      </c>
    </row>
    <row r="5113" spans="1:2" hidden="1" outlineLevel="2" x14ac:dyDescent="0.25">
      <c r="A5113" t="s">
        <v>742</v>
      </c>
      <c r="B5113">
        <v>0.52920295000000006</v>
      </c>
    </row>
    <row r="5114" spans="1:2" hidden="1" outlineLevel="2" x14ac:dyDescent="0.25">
      <c r="A5114" t="s">
        <v>742</v>
      </c>
      <c r="B5114">
        <v>0.46522495000000008</v>
      </c>
    </row>
    <row r="5115" spans="1:2" outlineLevel="1" collapsed="1" x14ac:dyDescent="0.25">
      <c r="A5115" s="3" t="s">
        <v>24562</v>
      </c>
      <c r="B5115">
        <f>SUBTOTAL(9,B5096:B5114)</f>
        <v>18.725790425</v>
      </c>
    </row>
    <row r="5116" spans="1:2" hidden="1" outlineLevel="2" x14ac:dyDescent="0.25">
      <c r="A5116" t="s">
        <v>1181</v>
      </c>
      <c r="B5116">
        <v>0.45873185000000005</v>
      </c>
    </row>
    <row r="5117" spans="1:2" hidden="1" outlineLevel="2" x14ac:dyDescent="0.25">
      <c r="A5117" t="s">
        <v>1181</v>
      </c>
      <c r="B5117">
        <v>1.65033395</v>
      </c>
    </row>
    <row r="5118" spans="1:2" hidden="1" outlineLevel="2" x14ac:dyDescent="0.25">
      <c r="A5118" t="s">
        <v>1181</v>
      </c>
      <c r="B5118">
        <v>1.2312338250000001</v>
      </c>
    </row>
    <row r="5119" spans="1:2" hidden="1" outlineLevel="2" x14ac:dyDescent="0.25">
      <c r="A5119" t="s">
        <v>1181</v>
      </c>
      <c r="B5119">
        <v>0.50508410000000004</v>
      </c>
    </row>
    <row r="5120" spans="1:2" hidden="1" outlineLevel="2" x14ac:dyDescent="0.25">
      <c r="A5120" t="s">
        <v>1181</v>
      </c>
      <c r="B5120">
        <v>0.65950972500000005</v>
      </c>
    </row>
    <row r="5121" spans="1:2" hidden="1" outlineLevel="2" x14ac:dyDescent="0.25">
      <c r="A5121" t="s">
        <v>1181</v>
      </c>
      <c r="B5121">
        <v>1.4547875250000004</v>
      </c>
    </row>
    <row r="5122" spans="1:2" outlineLevel="1" collapsed="1" x14ac:dyDescent="0.25">
      <c r="A5122" s="3" t="s">
        <v>24563</v>
      </c>
      <c r="B5122">
        <f>SUBTOTAL(9,B5116:B5121)</f>
        <v>5.9596809750000004</v>
      </c>
    </row>
    <row r="5123" spans="1:2" hidden="1" outlineLevel="2" x14ac:dyDescent="0.25">
      <c r="A5123" t="s">
        <v>10542</v>
      </c>
      <c r="B5123">
        <v>0.41047547500000003</v>
      </c>
    </row>
    <row r="5124" spans="1:2" outlineLevel="1" collapsed="1" x14ac:dyDescent="0.25">
      <c r="A5124" s="3" t="s">
        <v>24564</v>
      </c>
      <c r="B5124">
        <f>SUBTOTAL(9,B5123:B5123)</f>
        <v>0.41047547500000003</v>
      </c>
    </row>
    <row r="5125" spans="1:2" hidden="1" outlineLevel="2" x14ac:dyDescent="0.25">
      <c r="A5125" t="s">
        <v>10214</v>
      </c>
      <c r="B5125">
        <v>0.11034055000000004</v>
      </c>
    </row>
    <row r="5126" spans="1:2" outlineLevel="1" collapsed="1" x14ac:dyDescent="0.25">
      <c r="A5126" s="3" t="s">
        <v>24565</v>
      </c>
      <c r="B5126">
        <f>SUBTOTAL(9,B5125:B5125)</f>
        <v>0.11034055000000004</v>
      </c>
    </row>
    <row r="5127" spans="1:2" hidden="1" outlineLevel="2" x14ac:dyDescent="0.25">
      <c r="A5127" t="s">
        <v>16764</v>
      </c>
      <c r="B5127">
        <v>0.44356565000000003</v>
      </c>
    </row>
    <row r="5128" spans="1:2" outlineLevel="1" collapsed="1" x14ac:dyDescent="0.25">
      <c r="A5128" s="3" t="s">
        <v>24566</v>
      </c>
      <c r="B5128">
        <f>SUBTOTAL(9,B5127:B5127)</f>
        <v>0.44356565000000003</v>
      </c>
    </row>
    <row r="5129" spans="1:2" hidden="1" outlineLevel="2" x14ac:dyDescent="0.25">
      <c r="A5129" t="s">
        <v>5059</v>
      </c>
      <c r="B5129">
        <v>1.4910691250000003</v>
      </c>
    </row>
    <row r="5130" spans="1:2" hidden="1" outlineLevel="2" x14ac:dyDescent="0.25">
      <c r="A5130" t="s">
        <v>5059</v>
      </c>
      <c r="B5130">
        <v>3.3466237000000003</v>
      </c>
    </row>
    <row r="5131" spans="1:2" hidden="1" outlineLevel="2" x14ac:dyDescent="0.25">
      <c r="A5131" t="s">
        <v>5059</v>
      </c>
      <c r="B5131">
        <v>1.5351594250000002</v>
      </c>
    </row>
    <row r="5132" spans="1:2" outlineLevel="1" collapsed="1" x14ac:dyDescent="0.25">
      <c r="A5132" s="3" t="s">
        <v>24567</v>
      </c>
      <c r="B5132">
        <f>SUBTOTAL(9,B5129:B5131)</f>
        <v>6.3728522500000011</v>
      </c>
    </row>
    <row r="5133" spans="1:2" hidden="1" outlineLevel="2" x14ac:dyDescent="0.25">
      <c r="A5133" t="s">
        <v>1074</v>
      </c>
      <c r="B5133">
        <v>1.8189499499999999</v>
      </c>
    </row>
    <row r="5134" spans="1:2" hidden="1" outlineLevel="2" x14ac:dyDescent="0.25">
      <c r="A5134" t="s">
        <v>1074</v>
      </c>
      <c r="B5134">
        <v>2.8517855500000007</v>
      </c>
    </row>
    <row r="5135" spans="1:2" hidden="1" outlineLevel="2" x14ac:dyDescent="0.25">
      <c r="A5135" t="s">
        <v>1074</v>
      </c>
      <c r="B5135">
        <v>1.7836104000000002</v>
      </c>
    </row>
    <row r="5136" spans="1:2" hidden="1" outlineLevel="2" x14ac:dyDescent="0.25">
      <c r="A5136" t="s">
        <v>1074</v>
      </c>
      <c r="B5136">
        <v>1.9165087750000001</v>
      </c>
    </row>
    <row r="5137" spans="1:2" hidden="1" outlineLevel="2" x14ac:dyDescent="0.25">
      <c r="A5137" t="s">
        <v>1074</v>
      </c>
      <c r="B5137">
        <v>2.0853621000000002</v>
      </c>
    </row>
    <row r="5138" spans="1:2" hidden="1" outlineLevel="2" x14ac:dyDescent="0.25">
      <c r="A5138" t="s">
        <v>1074</v>
      </c>
      <c r="B5138">
        <v>2.0711207750000002</v>
      </c>
    </row>
    <row r="5139" spans="1:2" hidden="1" outlineLevel="2" x14ac:dyDescent="0.25">
      <c r="A5139" t="s">
        <v>1074</v>
      </c>
      <c r="B5139">
        <v>1.332943225</v>
      </c>
    </row>
    <row r="5140" spans="1:2" hidden="1" outlineLevel="2" x14ac:dyDescent="0.25">
      <c r="A5140" t="s">
        <v>1074</v>
      </c>
      <c r="B5140">
        <v>1.6286694000000002</v>
      </c>
    </row>
    <row r="5141" spans="1:2" outlineLevel="1" collapsed="1" x14ac:dyDescent="0.25">
      <c r="A5141" s="3" t="s">
        <v>24568</v>
      </c>
      <c r="B5141">
        <f>SUBTOTAL(9,B5133:B5140)</f>
        <v>15.488950175000001</v>
      </c>
    </row>
    <row r="5142" spans="1:2" hidden="1" outlineLevel="2" x14ac:dyDescent="0.25">
      <c r="A5142" t="s">
        <v>403</v>
      </c>
      <c r="B5142">
        <v>2.3481037750000002</v>
      </c>
    </row>
    <row r="5143" spans="1:2" hidden="1" outlineLevel="2" x14ac:dyDescent="0.25">
      <c r="A5143" t="s">
        <v>403</v>
      </c>
      <c r="B5143">
        <v>2.08523915</v>
      </c>
    </row>
    <row r="5144" spans="1:2" hidden="1" outlineLevel="2" x14ac:dyDescent="0.25">
      <c r="A5144" t="s">
        <v>403</v>
      </c>
      <c r="B5144">
        <v>0.63660905000000001</v>
      </c>
    </row>
    <row r="5145" spans="1:2" hidden="1" outlineLevel="2" x14ac:dyDescent="0.25">
      <c r="A5145" t="s">
        <v>403</v>
      </c>
      <c r="B5145">
        <v>0.97836797500000006</v>
      </c>
    </row>
    <row r="5146" spans="1:2" hidden="1" outlineLevel="2" x14ac:dyDescent="0.25">
      <c r="A5146" t="s">
        <v>403</v>
      </c>
      <c r="B5146">
        <v>2.3589040250000002</v>
      </c>
    </row>
    <row r="5147" spans="1:2" hidden="1" outlineLevel="2" x14ac:dyDescent="0.25">
      <c r="A5147" t="s">
        <v>403</v>
      </c>
      <c r="B5147">
        <v>0.92073139999999998</v>
      </c>
    </row>
    <row r="5148" spans="1:2" hidden="1" outlineLevel="2" x14ac:dyDescent="0.25">
      <c r="A5148" t="s">
        <v>403</v>
      </c>
      <c r="B5148">
        <v>0.85815680000000016</v>
      </c>
    </row>
    <row r="5149" spans="1:2" hidden="1" outlineLevel="2" x14ac:dyDescent="0.25">
      <c r="A5149" t="s">
        <v>403</v>
      </c>
      <c r="B5149">
        <v>0.80328107500000012</v>
      </c>
    </row>
    <row r="5150" spans="1:2" hidden="1" outlineLevel="2" x14ac:dyDescent="0.25">
      <c r="A5150" t="s">
        <v>403</v>
      </c>
      <c r="B5150">
        <v>0.36095877500000006</v>
      </c>
    </row>
    <row r="5151" spans="1:2" hidden="1" outlineLevel="2" x14ac:dyDescent="0.25">
      <c r="A5151" t="s">
        <v>403</v>
      </c>
      <c r="B5151">
        <v>1.265172325</v>
      </c>
    </row>
    <row r="5152" spans="1:2" hidden="1" outlineLevel="2" x14ac:dyDescent="0.25">
      <c r="A5152" t="s">
        <v>403</v>
      </c>
      <c r="B5152">
        <v>1.4952662000000001</v>
      </c>
    </row>
    <row r="5153" spans="1:2" hidden="1" outlineLevel="2" x14ac:dyDescent="0.25">
      <c r="A5153" t="s">
        <v>403</v>
      </c>
      <c r="B5153">
        <v>1.1728918749999999</v>
      </c>
    </row>
    <row r="5154" spans="1:2" hidden="1" outlineLevel="2" x14ac:dyDescent="0.25">
      <c r="A5154" t="s">
        <v>403</v>
      </c>
      <c r="B5154">
        <v>0.44853682500000003</v>
      </c>
    </row>
    <row r="5155" spans="1:2" hidden="1" outlineLevel="2" x14ac:dyDescent="0.25">
      <c r="A5155" t="s">
        <v>403</v>
      </c>
      <c r="B5155">
        <v>0.98228937500000013</v>
      </c>
    </row>
    <row r="5156" spans="1:2" hidden="1" outlineLevel="2" x14ac:dyDescent="0.25">
      <c r="A5156" t="s">
        <v>403</v>
      </c>
      <c r="B5156">
        <v>0.57193235000000009</v>
      </c>
    </row>
    <row r="5157" spans="1:2" hidden="1" outlineLevel="2" x14ac:dyDescent="0.25">
      <c r="A5157" t="s">
        <v>403</v>
      </c>
      <c r="B5157">
        <v>0.47506530000000002</v>
      </c>
    </row>
    <row r="5158" spans="1:2" hidden="1" outlineLevel="2" x14ac:dyDescent="0.25">
      <c r="A5158" t="s">
        <v>403</v>
      </c>
      <c r="B5158">
        <v>0.63009199999999999</v>
      </c>
    </row>
    <row r="5159" spans="1:2" hidden="1" outlineLevel="2" x14ac:dyDescent="0.25">
      <c r="A5159" t="s">
        <v>403</v>
      </c>
      <c r="B5159">
        <v>0.41868187500000004</v>
      </c>
    </row>
    <row r="5160" spans="1:2" hidden="1" outlineLevel="2" x14ac:dyDescent="0.25">
      <c r="A5160" t="s">
        <v>403</v>
      </c>
      <c r="B5160">
        <v>0.70238262500000004</v>
      </c>
    </row>
    <row r="5161" spans="1:2" hidden="1" outlineLevel="2" x14ac:dyDescent="0.25">
      <c r="A5161" t="s">
        <v>403</v>
      </c>
      <c r="B5161">
        <v>3.0077174500000003</v>
      </c>
    </row>
    <row r="5162" spans="1:2" hidden="1" outlineLevel="2" x14ac:dyDescent="0.25">
      <c r="A5162" t="s">
        <v>403</v>
      </c>
      <c r="B5162">
        <v>1.007039075</v>
      </c>
    </row>
    <row r="5163" spans="1:2" hidden="1" outlineLevel="2" x14ac:dyDescent="0.25">
      <c r="A5163" t="s">
        <v>403</v>
      </c>
      <c r="B5163">
        <v>0.86440252500000003</v>
      </c>
    </row>
    <row r="5164" spans="1:2" hidden="1" outlineLevel="2" x14ac:dyDescent="0.25">
      <c r="A5164" t="s">
        <v>403</v>
      </c>
      <c r="B5164">
        <v>1.597933525</v>
      </c>
    </row>
    <row r="5165" spans="1:2" hidden="1" outlineLevel="2" x14ac:dyDescent="0.25">
      <c r="A5165" t="s">
        <v>403</v>
      </c>
      <c r="B5165">
        <v>0.45529117500000005</v>
      </c>
    </row>
    <row r="5166" spans="1:2" hidden="1" outlineLevel="2" x14ac:dyDescent="0.25">
      <c r="A5166" t="s">
        <v>403</v>
      </c>
      <c r="B5166">
        <v>1.6743964250000003</v>
      </c>
    </row>
    <row r="5167" spans="1:2" hidden="1" outlineLevel="2" x14ac:dyDescent="0.25">
      <c r="A5167" t="s">
        <v>403</v>
      </c>
      <c r="B5167">
        <v>0.45896145000000005</v>
      </c>
    </row>
    <row r="5168" spans="1:2" hidden="1" outlineLevel="2" x14ac:dyDescent="0.25">
      <c r="A5168" t="s">
        <v>403</v>
      </c>
      <c r="B5168">
        <v>0.48138367500000001</v>
      </c>
    </row>
    <row r="5169" spans="1:2" hidden="1" outlineLevel="2" x14ac:dyDescent="0.25">
      <c r="A5169" t="s">
        <v>403</v>
      </c>
      <c r="B5169">
        <v>0.64324487500000005</v>
      </c>
    </row>
    <row r="5170" spans="1:2" hidden="1" outlineLevel="2" x14ac:dyDescent="0.25">
      <c r="A5170" t="s">
        <v>403</v>
      </c>
      <c r="B5170">
        <v>1.4854345250000001</v>
      </c>
    </row>
    <row r="5171" spans="1:2" hidden="1" outlineLevel="2" x14ac:dyDescent="0.25">
      <c r="A5171" t="s">
        <v>403</v>
      </c>
      <c r="B5171">
        <v>0.68543229999999999</v>
      </c>
    </row>
    <row r="5172" spans="1:2" hidden="1" outlineLevel="2" x14ac:dyDescent="0.25">
      <c r="A5172" t="s">
        <v>403</v>
      </c>
      <c r="B5172">
        <v>0.48967500000000003</v>
      </c>
    </row>
    <row r="5173" spans="1:2" hidden="1" outlineLevel="2" x14ac:dyDescent="0.25">
      <c r="A5173" t="s">
        <v>403</v>
      </c>
      <c r="B5173">
        <v>1.06133335</v>
      </c>
    </row>
    <row r="5174" spans="1:2" hidden="1" outlineLevel="2" x14ac:dyDescent="0.25">
      <c r="A5174" t="s">
        <v>403</v>
      </c>
      <c r="B5174">
        <v>1.1673348749999999</v>
      </c>
    </row>
    <row r="5175" spans="1:2" hidden="1" outlineLevel="2" x14ac:dyDescent="0.25">
      <c r="A5175" t="s">
        <v>403</v>
      </c>
      <c r="B5175">
        <v>1.679389375</v>
      </c>
    </row>
    <row r="5176" spans="1:2" hidden="1" outlineLevel="2" x14ac:dyDescent="0.25">
      <c r="A5176" t="s">
        <v>403</v>
      </c>
      <c r="B5176">
        <v>0.6149521</v>
      </c>
    </row>
    <row r="5177" spans="1:2" hidden="1" outlineLevel="2" x14ac:dyDescent="0.25">
      <c r="A5177" t="s">
        <v>403</v>
      </c>
      <c r="B5177">
        <v>1.7258171750000002</v>
      </c>
    </row>
    <row r="5178" spans="1:2" hidden="1" outlineLevel="2" x14ac:dyDescent="0.25">
      <c r="A5178" t="s">
        <v>403</v>
      </c>
      <c r="B5178">
        <v>0.471840225</v>
      </c>
    </row>
    <row r="5179" spans="1:2" hidden="1" outlineLevel="2" x14ac:dyDescent="0.25">
      <c r="A5179" t="s">
        <v>403</v>
      </c>
      <c r="B5179">
        <v>0.78369759999999999</v>
      </c>
    </row>
    <row r="5180" spans="1:2" hidden="1" outlineLevel="2" x14ac:dyDescent="0.25">
      <c r="A5180" t="s">
        <v>403</v>
      </c>
      <c r="B5180">
        <v>1.5826456750000002</v>
      </c>
    </row>
    <row r="5181" spans="1:2" hidden="1" outlineLevel="2" x14ac:dyDescent="0.25">
      <c r="A5181" t="s">
        <v>403</v>
      </c>
      <c r="B5181">
        <v>0.45100332500000007</v>
      </c>
    </row>
    <row r="5182" spans="1:2" hidden="1" outlineLevel="2" x14ac:dyDescent="0.25">
      <c r="A5182" t="s">
        <v>403</v>
      </c>
      <c r="B5182">
        <v>1.2524003500000001</v>
      </c>
    </row>
    <row r="5183" spans="1:2" hidden="1" outlineLevel="2" x14ac:dyDescent="0.25">
      <c r="A5183" t="s">
        <v>403</v>
      </c>
      <c r="B5183">
        <v>1.13808105</v>
      </c>
    </row>
    <row r="5184" spans="1:2" hidden="1" outlineLevel="2" x14ac:dyDescent="0.25">
      <c r="A5184" t="s">
        <v>403</v>
      </c>
      <c r="B5184">
        <v>0.62478757500000004</v>
      </c>
    </row>
    <row r="5185" spans="1:2" hidden="1" outlineLevel="2" x14ac:dyDescent="0.25">
      <c r="A5185" t="s">
        <v>403</v>
      </c>
      <c r="B5185">
        <v>1.1242740250000001</v>
      </c>
    </row>
    <row r="5186" spans="1:2" hidden="1" outlineLevel="2" x14ac:dyDescent="0.25">
      <c r="A5186" t="s">
        <v>403</v>
      </c>
      <c r="B5186">
        <v>0.35689195000000007</v>
      </c>
    </row>
    <row r="5187" spans="1:2" hidden="1" outlineLevel="2" x14ac:dyDescent="0.25">
      <c r="A5187" t="s">
        <v>403</v>
      </c>
      <c r="B5187">
        <v>0.65580107500000007</v>
      </c>
    </row>
    <row r="5188" spans="1:2" hidden="1" outlineLevel="2" x14ac:dyDescent="0.25">
      <c r="A5188" t="s">
        <v>403</v>
      </c>
      <c r="B5188">
        <v>0.68255477500000006</v>
      </c>
    </row>
    <row r="5189" spans="1:2" hidden="1" outlineLevel="2" x14ac:dyDescent="0.25">
      <c r="A5189" t="s">
        <v>403</v>
      </c>
      <c r="B5189">
        <v>0.62961792500000002</v>
      </c>
    </row>
    <row r="5190" spans="1:2" hidden="1" outlineLevel="2" x14ac:dyDescent="0.25">
      <c r="A5190" t="s">
        <v>403</v>
      </c>
      <c r="B5190">
        <v>0.67090765000000008</v>
      </c>
    </row>
    <row r="5191" spans="1:2" hidden="1" outlineLevel="2" x14ac:dyDescent="0.25">
      <c r="A5191" t="s">
        <v>403</v>
      </c>
      <c r="B5191">
        <v>1.28518815</v>
      </c>
    </row>
    <row r="5192" spans="1:2" hidden="1" outlineLevel="2" x14ac:dyDescent="0.25">
      <c r="A5192" t="s">
        <v>403</v>
      </c>
      <c r="B5192">
        <v>0.90583342499999997</v>
      </c>
    </row>
    <row r="5193" spans="1:2" hidden="1" outlineLevel="2" x14ac:dyDescent="0.25">
      <c r="A5193" t="s">
        <v>403</v>
      </c>
      <c r="B5193">
        <v>1.564820925</v>
      </c>
    </row>
    <row r="5194" spans="1:2" hidden="1" outlineLevel="2" x14ac:dyDescent="0.25">
      <c r="A5194" t="s">
        <v>403</v>
      </c>
      <c r="B5194">
        <v>0.85041497500000007</v>
      </c>
    </row>
    <row r="5195" spans="1:2" hidden="1" outlineLevel="2" x14ac:dyDescent="0.25">
      <c r="A5195" t="s">
        <v>403</v>
      </c>
      <c r="B5195">
        <v>1.1577150999999999</v>
      </c>
    </row>
    <row r="5196" spans="1:2" hidden="1" outlineLevel="2" x14ac:dyDescent="0.25">
      <c r="A5196" t="s">
        <v>403</v>
      </c>
      <c r="B5196">
        <v>1.071679225</v>
      </c>
    </row>
    <row r="5197" spans="1:2" hidden="1" outlineLevel="2" x14ac:dyDescent="0.25">
      <c r="A5197" t="s">
        <v>403</v>
      </c>
      <c r="B5197">
        <v>0.26128125000000002</v>
      </c>
    </row>
    <row r="5198" spans="1:2" hidden="1" outlineLevel="2" x14ac:dyDescent="0.25">
      <c r="A5198" t="s">
        <v>403</v>
      </c>
      <c r="B5198">
        <v>1.7420035</v>
      </c>
    </row>
    <row r="5199" spans="1:2" hidden="1" outlineLevel="2" x14ac:dyDescent="0.25">
      <c r="A5199" t="s">
        <v>403</v>
      </c>
      <c r="B5199">
        <v>0.37875907500000006</v>
      </c>
    </row>
    <row r="5200" spans="1:2" outlineLevel="1" collapsed="1" x14ac:dyDescent="0.25">
      <c r="A5200" s="3" t="s">
        <v>24569</v>
      </c>
      <c r="B5200">
        <f>SUBTOTAL(9,B5142:B5199)</f>
        <v>58.25460047499999</v>
      </c>
    </row>
    <row r="5201" spans="1:2" hidden="1" outlineLevel="2" x14ac:dyDescent="0.25">
      <c r="A5201" t="s">
        <v>7404</v>
      </c>
      <c r="B5201">
        <v>1.737611875</v>
      </c>
    </row>
    <row r="5202" spans="1:2" outlineLevel="1" collapsed="1" x14ac:dyDescent="0.25">
      <c r="A5202" s="3" t="s">
        <v>24570</v>
      </c>
      <c r="B5202">
        <f>SUBTOTAL(9,B5201:B5201)</f>
        <v>1.737611875</v>
      </c>
    </row>
    <row r="5203" spans="1:2" hidden="1" outlineLevel="2" x14ac:dyDescent="0.25">
      <c r="A5203" t="s">
        <v>18289</v>
      </c>
      <c r="B5203">
        <v>2.4508137999999997</v>
      </c>
    </row>
    <row r="5204" spans="1:2" outlineLevel="1" collapsed="1" x14ac:dyDescent="0.25">
      <c r="A5204" s="3" t="s">
        <v>24571</v>
      </c>
      <c r="B5204">
        <f>SUBTOTAL(9,B5203:B5203)</f>
        <v>2.4508137999999997</v>
      </c>
    </row>
    <row r="5205" spans="1:2" hidden="1" outlineLevel="2" x14ac:dyDescent="0.25">
      <c r="A5205" t="s">
        <v>20497</v>
      </c>
      <c r="B5205">
        <v>1.5657009250000002</v>
      </c>
    </row>
    <row r="5206" spans="1:2" outlineLevel="1" collapsed="1" x14ac:dyDescent="0.25">
      <c r="A5206" s="3" t="s">
        <v>24572</v>
      </c>
      <c r="B5206">
        <f>SUBTOTAL(9,B5205:B5205)</f>
        <v>1.5657009250000002</v>
      </c>
    </row>
    <row r="5207" spans="1:2" hidden="1" outlineLevel="2" x14ac:dyDescent="0.25">
      <c r="A5207" t="s">
        <v>4020</v>
      </c>
      <c r="B5207">
        <v>1.4623561000000003</v>
      </c>
    </row>
    <row r="5208" spans="1:2" hidden="1" outlineLevel="2" x14ac:dyDescent="0.25">
      <c r="A5208" t="s">
        <v>4020</v>
      </c>
      <c r="B5208">
        <v>0.74546007500000011</v>
      </c>
    </row>
    <row r="5209" spans="1:2" outlineLevel="1" collapsed="1" x14ac:dyDescent="0.25">
      <c r="A5209" s="3" t="s">
        <v>24573</v>
      </c>
      <c r="B5209">
        <f>SUBTOTAL(9,B5207:B5208)</f>
        <v>2.2078161750000005</v>
      </c>
    </row>
    <row r="5210" spans="1:2" hidden="1" outlineLevel="2" x14ac:dyDescent="0.25">
      <c r="A5210" t="s">
        <v>8193</v>
      </c>
      <c r="B5210">
        <v>0.14153127500000001</v>
      </c>
    </row>
    <row r="5211" spans="1:2" outlineLevel="1" collapsed="1" x14ac:dyDescent="0.25">
      <c r="A5211" s="3" t="s">
        <v>24574</v>
      </c>
      <c r="B5211">
        <f>SUBTOTAL(9,B5210:B5210)</f>
        <v>0.14153127500000001</v>
      </c>
    </row>
    <row r="5212" spans="1:2" hidden="1" outlineLevel="2" x14ac:dyDescent="0.25">
      <c r="A5212" t="s">
        <v>1740</v>
      </c>
      <c r="B5212">
        <v>0.38315117500000001</v>
      </c>
    </row>
    <row r="5213" spans="1:2" hidden="1" outlineLevel="2" x14ac:dyDescent="0.25">
      <c r="A5213" t="s">
        <v>1740</v>
      </c>
      <c r="B5213">
        <v>1.630174475</v>
      </c>
    </row>
    <row r="5214" spans="1:2" outlineLevel="1" collapsed="1" x14ac:dyDescent="0.25">
      <c r="A5214" s="3" t="s">
        <v>24575</v>
      </c>
      <c r="B5214">
        <f>SUBTOTAL(9,B5212:B5213)</f>
        <v>2.0133256500000001</v>
      </c>
    </row>
    <row r="5215" spans="1:2" hidden="1" outlineLevel="2" x14ac:dyDescent="0.25">
      <c r="A5215" t="s">
        <v>14976</v>
      </c>
      <c r="B5215">
        <v>0.44560882500000004</v>
      </c>
    </row>
    <row r="5216" spans="1:2" outlineLevel="1" collapsed="1" x14ac:dyDescent="0.25">
      <c r="A5216" s="3" t="s">
        <v>24576</v>
      </c>
      <c r="B5216">
        <f>SUBTOTAL(9,B5215:B5215)</f>
        <v>0.44560882500000004</v>
      </c>
    </row>
    <row r="5217" spans="1:2" hidden="1" outlineLevel="2" x14ac:dyDescent="0.25">
      <c r="A5217" t="s">
        <v>13392</v>
      </c>
      <c r="B5217">
        <v>2.8561207750000008</v>
      </c>
    </row>
    <row r="5218" spans="1:2" outlineLevel="1" collapsed="1" x14ac:dyDescent="0.25">
      <c r="A5218" s="3" t="s">
        <v>24577</v>
      </c>
      <c r="B5218">
        <f>SUBTOTAL(9,B5217:B5217)</f>
        <v>2.8561207750000008</v>
      </c>
    </row>
    <row r="5219" spans="1:2" hidden="1" outlineLevel="2" x14ac:dyDescent="0.25">
      <c r="A5219" t="s">
        <v>13992</v>
      </c>
      <c r="B5219">
        <v>1.456522425</v>
      </c>
    </row>
    <row r="5220" spans="1:2" outlineLevel="1" collapsed="1" x14ac:dyDescent="0.25">
      <c r="A5220" s="3" t="s">
        <v>24578</v>
      </c>
      <c r="B5220">
        <f>SUBTOTAL(9,B5219:B5219)</f>
        <v>1.456522425</v>
      </c>
    </row>
    <row r="5221" spans="1:2" hidden="1" outlineLevel="2" x14ac:dyDescent="0.25">
      <c r="A5221" t="s">
        <v>12083</v>
      </c>
      <c r="B5221">
        <v>0.69651532500000013</v>
      </c>
    </row>
    <row r="5222" spans="1:2" hidden="1" outlineLevel="2" x14ac:dyDescent="0.25">
      <c r="A5222" t="s">
        <v>12083</v>
      </c>
      <c r="B5222">
        <v>1.3009332000000002</v>
      </c>
    </row>
    <row r="5223" spans="1:2" outlineLevel="1" collapsed="1" x14ac:dyDescent="0.25">
      <c r="A5223" s="3" t="s">
        <v>24579</v>
      </c>
      <c r="B5223">
        <f>SUBTOTAL(9,B5221:B5222)</f>
        <v>1.9974485250000003</v>
      </c>
    </row>
    <row r="5224" spans="1:2" hidden="1" outlineLevel="2" x14ac:dyDescent="0.25">
      <c r="A5224" t="s">
        <v>4913</v>
      </c>
      <c r="B5224">
        <v>0.97269355000000002</v>
      </c>
    </row>
    <row r="5225" spans="1:2" hidden="1" outlineLevel="2" x14ac:dyDescent="0.25">
      <c r="A5225" t="s">
        <v>4913</v>
      </c>
      <c r="B5225">
        <v>0.81759782500000011</v>
      </c>
    </row>
    <row r="5226" spans="1:2" outlineLevel="1" collapsed="1" x14ac:dyDescent="0.25">
      <c r="A5226" s="3" t="s">
        <v>24580</v>
      </c>
      <c r="B5226">
        <f>SUBTOTAL(9,B5224:B5225)</f>
        <v>1.7902913750000002</v>
      </c>
    </row>
    <row r="5227" spans="1:2" hidden="1" outlineLevel="2" x14ac:dyDescent="0.25">
      <c r="A5227" t="s">
        <v>1213</v>
      </c>
      <c r="B5227">
        <v>0.88624127500000005</v>
      </c>
    </row>
    <row r="5228" spans="1:2" hidden="1" outlineLevel="2" x14ac:dyDescent="0.25">
      <c r="A5228" t="s">
        <v>1213</v>
      </c>
      <c r="B5228">
        <v>2.9969937499999997</v>
      </c>
    </row>
    <row r="5229" spans="1:2" hidden="1" outlineLevel="2" x14ac:dyDescent="0.25">
      <c r="A5229" t="s">
        <v>1213</v>
      </c>
      <c r="B5229">
        <v>1.7893840249999999</v>
      </c>
    </row>
    <row r="5230" spans="1:2" hidden="1" outlineLevel="2" x14ac:dyDescent="0.25">
      <c r="A5230" t="s">
        <v>1213</v>
      </c>
      <c r="B5230">
        <v>0.56669824999999996</v>
      </c>
    </row>
    <row r="5231" spans="1:2" hidden="1" outlineLevel="2" x14ac:dyDescent="0.25">
      <c r="A5231" t="s">
        <v>1213</v>
      </c>
      <c r="B5231">
        <v>0.52219000000000004</v>
      </c>
    </row>
    <row r="5232" spans="1:2" hidden="1" outlineLevel="2" x14ac:dyDescent="0.25">
      <c r="A5232" t="s">
        <v>1213</v>
      </c>
      <c r="B5232">
        <v>0.40924097500000001</v>
      </c>
    </row>
    <row r="5233" spans="1:2" hidden="1" outlineLevel="2" x14ac:dyDescent="0.25">
      <c r="A5233" t="s">
        <v>1213</v>
      </c>
      <c r="B5233">
        <v>0.63257720000000006</v>
      </c>
    </row>
    <row r="5234" spans="1:2" hidden="1" outlineLevel="2" x14ac:dyDescent="0.25">
      <c r="A5234" t="s">
        <v>1213</v>
      </c>
      <c r="B5234">
        <v>0.28236397499999999</v>
      </c>
    </row>
    <row r="5235" spans="1:2" hidden="1" outlineLevel="2" x14ac:dyDescent="0.25">
      <c r="A5235" t="s">
        <v>1213</v>
      </c>
      <c r="B5235">
        <v>0.74682230000000005</v>
      </c>
    </row>
    <row r="5236" spans="1:2" hidden="1" outlineLevel="2" x14ac:dyDescent="0.25">
      <c r="A5236" t="s">
        <v>1213</v>
      </c>
      <c r="B5236">
        <v>1.0120077000000001</v>
      </c>
    </row>
    <row r="5237" spans="1:2" hidden="1" outlineLevel="2" x14ac:dyDescent="0.25">
      <c r="A5237" t="s">
        <v>1213</v>
      </c>
      <c r="B5237">
        <v>0.40827002500000004</v>
      </c>
    </row>
    <row r="5238" spans="1:2" hidden="1" outlineLevel="2" x14ac:dyDescent="0.25">
      <c r="A5238" t="s">
        <v>1213</v>
      </c>
      <c r="B5238">
        <v>1.1273993499999999</v>
      </c>
    </row>
    <row r="5239" spans="1:2" hidden="1" outlineLevel="2" x14ac:dyDescent="0.25">
      <c r="A5239" t="s">
        <v>1213</v>
      </c>
      <c r="B5239">
        <v>1.0796187750000001</v>
      </c>
    </row>
    <row r="5240" spans="1:2" hidden="1" outlineLevel="2" x14ac:dyDescent="0.25">
      <c r="A5240" t="s">
        <v>1213</v>
      </c>
      <c r="B5240">
        <v>1.4910175750000001</v>
      </c>
    </row>
    <row r="5241" spans="1:2" hidden="1" outlineLevel="2" x14ac:dyDescent="0.25">
      <c r="A5241" t="s">
        <v>1213</v>
      </c>
      <c r="B5241">
        <v>0.59171260000000003</v>
      </c>
    </row>
    <row r="5242" spans="1:2" hidden="1" outlineLevel="2" x14ac:dyDescent="0.25">
      <c r="A5242" t="s">
        <v>1213</v>
      </c>
      <c r="B5242">
        <v>0.8509807250000001</v>
      </c>
    </row>
    <row r="5243" spans="1:2" hidden="1" outlineLevel="2" x14ac:dyDescent="0.25">
      <c r="A5243" t="s">
        <v>1213</v>
      </c>
      <c r="B5243">
        <v>0.90353570000000016</v>
      </c>
    </row>
    <row r="5244" spans="1:2" hidden="1" outlineLevel="2" x14ac:dyDescent="0.25">
      <c r="A5244" t="s">
        <v>1213</v>
      </c>
      <c r="B5244">
        <v>1.16421435</v>
      </c>
    </row>
    <row r="5245" spans="1:2" hidden="1" outlineLevel="2" x14ac:dyDescent="0.25">
      <c r="A5245" t="s">
        <v>1213</v>
      </c>
      <c r="B5245">
        <v>1.2012002000000002</v>
      </c>
    </row>
    <row r="5246" spans="1:2" hidden="1" outlineLevel="2" x14ac:dyDescent="0.25">
      <c r="A5246" t="s">
        <v>1213</v>
      </c>
      <c r="B5246">
        <v>2.1864994499999999</v>
      </c>
    </row>
    <row r="5247" spans="1:2" hidden="1" outlineLevel="2" x14ac:dyDescent="0.25">
      <c r="A5247" t="s">
        <v>1213</v>
      </c>
      <c r="B5247">
        <v>0.45080137500000006</v>
      </c>
    </row>
    <row r="5248" spans="1:2" hidden="1" outlineLevel="2" x14ac:dyDescent="0.25">
      <c r="A5248" t="s">
        <v>1213</v>
      </c>
      <c r="B5248">
        <v>1.33896405</v>
      </c>
    </row>
    <row r="5249" spans="1:2" hidden="1" outlineLevel="2" x14ac:dyDescent="0.25">
      <c r="A5249" t="s">
        <v>1213</v>
      </c>
      <c r="B5249">
        <v>1.3665956500000003</v>
      </c>
    </row>
    <row r="5250" spans="1:2" hidden="1" outlineLevel="2" x14ac:dyDescent="0.25">
      <c r="A5250" t="s">
        <v>1213</v>
      </c>
      <c r="B5250">
        <v>1.2578825249999999</v>
      </c>
    </row>
    <row r="5251" spans="1:2" hidden="1" outlineLevel="2" x14ac:dyDescent="0.25">
      <c r="A5251" t="s">
        <v>1213</v>
      </c>
      <c r="B5251">
        <v>1.54541035</v>
      </c>
    </row>
    <row r="5252" spans="1:2" hidden="1" outlineLevel="2" x14ac:dyDescent="0.25">
      <c r="A5252" t="s">
        <v>1213</v>
      </c>
      <c r="B5252">
        <v>1.7397377250000001</v>
      </c>
    </row>
    <row r="5253" spans="1:2" hidden="1" outlineLevel="2" x14ac:dyDescent="0.25">
      <c r="A5253" t="s">
        <v>1213</v>
      </c>
      <c r="B5253">
        <v>0.84772557500000012</v>
      </c>
    </row>
    <row r="5254" spans="1:2" hidden="1" outlineLevel="2" x14ac:dyDescent="0.25">
      <c r="A5254" t="s">
        <v>1213</v>
      </c>
      <c r="B5254">
        <v>0.60022407500000008</v>
      </c>
    </row>
    <row r="5255" spans="1:2" hidden="1" outlineLevel="2" x14ac:dyDescent="0.25">
      <c r="A5255" t="s">
        <v>1213</v>
      </c>
      <c r="B5255">
        <v>0.87657650000000009</v>
      </c>
    </row>
    <row r="5256" spans="1:2" hidden="1" outlineLevel="2" x14ac:dyDescent="0.25">
      <c r="A5256" t="s">
        <v>1213</v>
      </c>
      <c r="B5256">
        <v>1.3413952</v>
      </c>
    </row>
    <row r="5257" spans="1:2" hidden="1" outlineLevel="2" x14ac:dyDescent="0.25">
      <c r="A5257" t="s">
        <v>1213</v>
      </c>
      <c r="B5257">
        <v>1.8510048750000001</v>
      </c>
    </row>
    <row r="5258" spans="1:2" hidden="1" outlineLevel="2" x14ac:dyDescent="0.25">
      <c r="A5258" t="s">
        <v>1213</v>
      </c>
      <c r="B5258">
        <v>0.70483347500000004</v>
      </c>
    </row>
    <row r="5259" spans="1:2" hidden="1" outlineLevel="2" x14ac:dyDescent="0.25">
      <c r="A5259" t="s">
        <v>1213</v>
      </c>
      <c r="B5259">
        <v>0.62415025000000002</v>
      </c>
    </row>
    <row r="5260" spans="1:2" hidden="1" outlineLevel="2" x14ac:dyDescent="0.25">
      <c r="A5260" t="s">
        <v>1213</v>
      </c>
      <c r="B5260">
        <v>1.8358232750000001</v>
      </c>
    </row>
    <row r="5261" spans="1:2" hidden="1" outlineLevel="2" x14ac:dyDescent="0.25">
      <c r="A5261" t="s">
        <v>1213</v>
      </c>
      <c r="B5261">
        <v>0.38540045000000001</v>
      </c>
    </row>
    <row r="5262" spans="1:2" hidden="1" outlineLevel="2" x14ac:dyDescent="0.25">
      <c r="A5262" t="s">
        <v>1213</v>
      </c>
      <c r="B5262">
        <v>1.358148125</v>
      </c>
    </row>
    <row r="5263" spans="1:2" outlineLevel="1" collapsed="1" x14ac:dyDescent="0.25">
      <c r="A5263" s="3" t="s">
        <v>24581</v>
      </c>
      <c r="B5263">
        <f>SUBTOTAL(9,B5227:B5262)</f>
        <v>38.973641675000003</v>
      </c>
    </row>
    <row r="5264" spans="1:2" hidden="1" outlineLevel="2" x14ac:dyDescent="0.25">
      <c r="A5264" t="s">
        <v>1877</v>
      </c>
      <c r="B5264">
        <v>2.2747268250000001</v>
      </c>
    </row>
    <row r="5265" spans="1:2" outlineLevel="1" collapsed="1" x14ac:dyDescent="0.25">
      <c r="A5265" s="3" t="s">
        <v>24582</v>
      </c>
      <c r="B5265">
        <f>SUBTOTAL(9,B5264:B5264)</f>
        <v>2.2747268250000001</v>
      </c>
    </row>
    <row r="5266" spans="1:2" hidden="1" outlineLevel="2" x14ac:dyDescent="0.25">
      <c r="A5266" t="s">
        <v>4313</v>
      </c>
      <c r="B5266">
        <v>1.5103124500000003</v>
      </c>
    </row>
    <row r="5267" spans="1:2" outlineLevel="1" collapsed="1" x14ac:dyDescent="0.25">
      <c r="A5267" s="3" t="s">
        <v>24583</v>
      </c>
      <c r="B5267">
        <f>SUBTOTAL(9,B5266:B5266)</f>
        <v>1.5103124500000003</v>
      </c>
    </row>
    <row r="5268" spans="1:2" hidden="1" outlineLevel="2" x14ac:dyDescent="0.25">
      <c r="A5268" t="s">
        <v>5742</v>
      </c>
      <c r="B5268">
        <v>2.5237507250000002</v>
      </c>
    </row>
    <row r="5269" spans="1:2" hidden="1" outlineLevel="2" x14ac:dyDescent="0.25">
      <c r="A5269" t="s">
        <v>5742</v>
      </c>
      <c r="B5269">
        <v>0.88243922499999994</v>
      </c>
    </row>
    <row r="5270" spans="1:2" outlineLevel="1" collapsed="1" x14ac:dyDescent="0.25">
      <c r="A5270" s="3" t="s">
        <v>24584</v>
      </c>
      <c r="B5270">
        <f>SUBTOTAL(9,B5268:B5269)</f>
        <v>3.4061899499999999</v>
      </c>
    </row>
    <row r="5271" spans="1:2" hidden="1" outlineLevel="2" x14ac:dyDescent="0.25">
      <c r="A5271" t="s">
        <v>11866</v>
      </c>
      <c r="B5271">
        <v>3.0190325250000005</v>
      </c>
    </row>
    <row r="5272" spans="1:2" hidden="1" outlineLevel="2" x14ac:dyDescent="0.25">
      <c r="A5272" t="s">
        <v>11866</v>
      </c>
      <c r="B5272">
        <v>2.8076448250000006</v>
      </c>
    </row>
    <row r="5273" spans="1:2" outlineLevel="1" collapsed="1" x14ac:dyDescent="0.25">
      <c r="A5273" s="3" t="s">
        <v>24585</v>
      </c>
      <c r="B5273">
        <f>SUBTOTAL(9,B5271:B5272)</f>
        <v>5.8266773500000006</v>
      </c>
    </row>
    <row r="5274" spans="1:2" hidden="1" outlineLevel="2" x14ac:dyDescent="0.25">
      <c r="A5274" t="s">
        <v>5750</v>
      </c>
      <c r="B5274">
        <v>2.4163423750000002</v>
      </c>
    </row>
    <row r="5275" spans="1:2" hidden="1" outlineLevel="2" x14ac:dyDescent="0.25">
      <c r="A5275" t="s">
        <v>5750</v>
      </c>
      <c r="B5275">
        <v>2.3259520250000003</v>
      </c>
    </row>
    <row r="5276" spans="1:2" hidden="1" outlineLevel="2" x14ac:dyDescent="0.25">
      <c r="A5276" t="s">
        <v>5750</v>
      </c>
      <c r="B5276">
        <v>1.1710139500000001</v>
      </c>
    </row>
    <row r="5277" spans="1:2" outlineLevel="1" collapsed="1" x14ac:dyDescent="0.25">
      <c r="A5277" s="3" t="s">
        <v>24586</v>
      </c>
      <c r="B5277">
        <f>SUBTOTAL(9,B5274:B5276)</f>
        <v>5.9133083500000003</v>
      </c>
    </row>
    <row r="5278" spans="1:2" hidden="1" outlineLevel="2" x14ac:dyDescent="0.25">
      <c r="A5278" t="s">
        <v>9445</v>
      </c>
      <c r="B5278">
        <v>1.3073712500000001</v>
      </c>
    </row>
    <row r="5279" spans="1:2" outlineLevel="1" collapsed="1" x14ac:dyDescent="0.25">
      <c r="A5279" s="3" t="s">
        <v>24587</v>
      </c>
      <c r="B5279">
        <f>SUBTOTAL(9,B5278:B5278)</f>
        <v>1.3073712500000001</v>
      </c>
    </row>
    <row r="5280" spans="1:2" hidden="1" outlineLevel="2" x14ac:dyDescent="0.25">
      <c r="A5280" t="s">
        <v>20545</v>
      </c>
      <c r="B5280">
        <v>1.7804945750000001</v>
      </c>
    </row>
    <row r="5281" spans="1:2" outlineLevel="1" collapsed="1" x14ac:dyDescent="0.25">
      <c r="A5281" s="3" t="s">
        <v>24588</v>
      </c>
      <c r="B5281">
        <f>SUBTOTAL(9,B5280:B5280)</f>
        <v>1.7804945750000001</v>
      </c>
    </row>
    <row r="5282" spans="1:2" hidden="1" outlineLevel="2" x14ac:dyDescent="0.25">
      <c r="A5282" t="s">
        <v>8072</v>
      </c>
      <c r="B5282">
        <v>0.81386945000000011</v>
      </c>
    </row>
    <row r="5283" spans="1:2" hidden="1" outlineLevel="2" x14ac:dyDescent="0.25">
      <c r="A5283" t="s">
        <v>8072</v>
      </c>
      <c r="B5283">
        <v>2.5586311250000002</v>
      </c>
    </row>
    <row r="5284" spans="1:2" outlineLevel="1" collapsed="1" x14ac:dyDescent="0.25">
      <c r="A5284" s="3" t="s">
        <v>24589</v>
      </c>
      <c r="B5284">
        <f>SUBTOTAL(9,B5282:B5283)</f>
        <v>3.3725005750000001</v>
      </c>
    </row>
    <row r="5285" spans="1:2" hidden="1" outlineLevel="2" x14ac:dyDescent="0.25">
      <c r="A5285" t="s">
        <v>15977</v>
      </c>
      <c r="B5285">
        <v>6.4643465500000001</v>
      </c>
    </row>
    <row r="5286" spans="1:2" outlineLevel="1" collapsed="1" x14ac:dyDescent="0.25">
      <c r="A5286" s="3" t="s">
        <v>24590</v>
      </c>
      <c r="B5286">
        <f>SUBTOTAL(9,B5285:B5285)</f>
        <v>6.4643465500000001</v>
      </c>
    </row>
    <row r="5287" spans="1:2" hidden="1" outlineLevel="2" x14ac:dyDescent="0.25">
      <c r="A5287" t="s">
        <v>15367</v>
      </c>
      <c r="B5287">
        <v>-0.79877472500000002</v>
      </c>
    </row>
    <row r="5288" spans="1:2" outlineLevel="1" collapsed="1" x14ac:dyDescent="0.25">
      <c r="A5288" s="3" t="s">
        <v>24591</v>
      </c>
      <c r="B5288">
        <f>SUBTOTAL(9,B5287:B5287)</f>
        <v>-0.79877472500000002</v>
      </c>
    </row>
    <row r="5289" spans="1:2" hidden="1" outlineLevel="2" x14ac:dyDescent="0.25">
      <c r="A5289" t="s">
        <v>1496</v>
      </c>
      <c r="B5289">
        <v>6.165407375</v>
      </c>
    </row>
    <row r="5290" spans="1:2" hidden="1" outlineLevel="2" x14ac:dyDescent="0.25">
      <c r="A5290" t="s">
        <v>1496</v>
      </c>
      <c r="B5290">
        <v>9.6129727000000003</v>
      </c>
    </row>
    <row r="5291" spans="1:2" outlineLevel="1" collapsed="1" x14ac:dyDescent="0.25">
      <c r="A5291" s="3" t="s">
        <v>24592</v>
      </c>
      <c r="B5291">
        <f>SUBTOTAL(9,B5289:B5290)</f>
        <v>15.778380075000001</v>
      </c>
    </row>
    <row r="5292" spans="1:2" hidden="1" outlineLevel="2" x14ac:dyDescent="0.25">
      <c r="A5292" t="s">
        <v>7593</v>
      </c>
      <c r="B5292">
        <v>2.1157794000000001</v>
      </c>
    </row>
    <row r="5293" spans="1:2" outlineLevel="1" collapsed="1" x14ac:dyDescent="0.25">
      <c r="A5293" s="3" t="s">
        <v>24593</v>
      </c>
      <c r="B5293">
        <f>SUBTOTAL(9,B5292:B5292)</f>
        <v>2.1157794000000001</v>
      </c>
    </row>
    <row r="5294" spans="1:2" hidden="1" outlineLevel="2" x14ac:dyDescent="0.25">
      <c r="A5294" t="s">
        <v>6509</v>
      </c>
      <c r="B5294">
        <v>0.28376794999999999</v>
      </c>
    </row>
    <row r="5295" spans="1:2" hidden="1" outlineLevel="2" x14ac:dyDescent="0.25">
      <c r="A5295" t="s">
        <v>6509</v>
      </c>
      <c r="B5295">
        <v>1.6871658250000003</v>
      </c>
    </row>
    <row r="5296" spans="1:2" hidden="1" outlineLevel="2" x14ac:dyDescent="0.25">
      <c r="A5296" t="s">
        <v>6509</v>
      </c>
      <c r="B5296">
        <v>1.4414699250000003</v>
      </c>
    </row>
    <row r="5297" spans="1:2" hidden="1" outlineLevel="2" x14ac:dyDescent="0.25">
      <c r="A5297" t="s">
        <v>6509</v>
      </c>
      <c r="B5297">
        <v>2.7223625500000006</v>
      </c>
    </row>
    <row r="5298" spans="1:2" outlineLevel="1" collapsed="1" x14ac:dyDescent="0.25">
      <c r="A5298" s="3" t="s">
        <v>24594</v>
      </c>
      <c r="B5298">
        <f>SUBTOTAL(9,B5294:B5297)</f>
        <v>6.1347662500000011</v>
      </c>
    </row>
    <row r="5299" spans="1:2" hidden="1" outlineLevel="2" x14ac:dyDescent="0.25">
      <c r="A5299" t="s">
        <v>10855</v>
      </c>
      <c r="B5299">
        <v>6.0130081749999995</v>
      </c>
    </row>
    <row r="5300" spans="1:2" hidden="1" outlineLevel="2" x14ac:dyDescent="0.25">
      <c r="A5300" t="s">
        <v>10855</v>
      </c>
      <c r="B5300">
        <v>5.0366882250000007</v>
      </c>
    </row>
    <row r="5301" spans="1:2" outlineLevel="1" collapsed="1" x14ac:dyDescent="0.25">
      <c r="A5301" s="3" t="s">
        <v>24595</v>
      </c>
      <c r="B5301">
        <f>SUBTOTAL(9,B5299:B5300)</f>
        <v>11.0496964</v>
      </c>
    </row>
    <row r="5302" spans="1:2" hidden="1" outlineLevel="2" x14ac:dyDescent="0.25">
      <c r="A5302" t="s">
        <v>2746</v>
      </c>
      <c r="B5302">
        <v>2.8754535750000003</v>
      </c>
    </row>
    <row r="5303" spans="1:2" hidden="1" outlineLevel="2" x14ac:dyDescent="0.25">
      <c r="A5303" t="s">
        <v>2746</v>
      </c>
      <c r="B5303">
        <v>1.8609688499999999</v>
      </c>
    </row>
    <row r="5304" spans="1:2" outlineLevel="1" collapsed="1" x14ac:dyDescent="0.25">
      <c r="A5304" s="3" t="s">
        <v>24596</v>
      </c>
      <c r="B5304">
        <f>SUBTOTAL(9,B5302:B5303)</f>
        <v>4.7364224250000007</v>
      </c>
    </row>
    <row r="5305" spans="1:2" hidden="1" outlineLevel="2" x14ac:dyDescent="0.25">
      <c r="A5305" t="s">
        <v>7448</v>
      </c>
      <c r="B5305">
        <v>0.63896160000000002</v>
      </c>
    </row>
    <row r="5306" spans="1:2" hidden="1" outlineLevel="2" x14ac:dyDescent="0.25">
      <c r="A5306" t="s">
        <v>7448</v>
      </c>
      <c r="B5306">
        <v>2.9102906500000003</v>
      </c>
    </row>
    <row r="5307" spans="1:2" outlineLevel="1" collapsed="1" x14ac:dyDescent="0.25">
      <c r="A5307" s="3" t="s">
        <v>24597</v>
      </c>
      <c r="B5307">
        <f>SUBTOTAL(9,B5305:B5306)</f>
        <v>3.5492522500000003</v>
      </c>
    </row>
    <row r="5308" spans="1:2" hidden="1" outlineLevel="2" x14ac:dyDescent="0.25">
      <c r="A5308" t="s">
        <v>1310</v>
      </c>
      <c r="B5308">
        <v>2.4179615750000001</v>
      </c>
    </row>
    <row r="5309" spans="1:2" hidden="1" outlineLevel="2" x14ac:dyDescent="0.25">
      <c r="A5309" t="s">
        <v>1310</v>
      </c>
      <c r="B5309">
        <v>3.7503047500000006</v>
      </c>
    </row>
    <row r="5310" spans="1:2" hidden="1" outlineLevel="2" x14ac:dyDescent="0.25">
      <c r="A5310" t="s">
        <v>1310</v>
      </c>
      <c r="B5310">
        <v>2.06584565</v>
      </c>
    </row>
    <row r="5311" spans="1:2" hidden="1" outlineLevel="2" x14ac:dyDescent="0.25">
      <c r="A5311" t="s">
        <v>1310</v>
      </c>
      <c r="B5311">
        <v>2.228244675</v>
      </c>
    </row>
    <row r="5312" spans="1:2" hidden="1" outlineLevel="2" x14ac:dyDescent="0.25">
      <c r="A5312" t="s">
        <v>1310</v>
      </c>
      <c r="B5312">
        <v>3.8053363750000004</v>
      </c>
    </row>
    <row r="5313" spans="1:2" hidden="1" outlineLevel="2" x14ac:dyDescent="0.25">
      <c r="A5313" t="s">
        <v>1310</v>
      </c>
      <c r="B5313">
        <v>8.5355814999999993</v>
      </c>
    </row>
    <row r="5314" spans="1:2" hidden="1" outlineLevel="2" x14ac:dyDescent="0.25">
      <c r="A5314" t="s">
        <v>1310</v>
      </c>
      <c r="B5314">
        <v>4.2028184500000005</v>
      </c>
    </row>
    <row r="5315" spans="1:2" outlineLevel="1" collapsed="1" x14ac:dyDescent="0.25">
      <c r="A5315" s="3" t="s">
        <v>24598</v>
      </c>
      <c r="B5315">
        <f>SUBTOTAL(9,B5308:B5314)</f>
        <v>27.006092975000001</v>
      </c>
    </row>
    <row r="5316" spans="1:2" hidden="1" outlineLevel="2" x14ac:dyDescent="0.25">
      <c r="A5316" t="s">
        <v>12636</v>
      </c>
      <c r="B5316">
        <v>2.7338469750000001</v>
      </c>
    </row>
    <row r="5317" spans="1:2" outlineLevel="1" collapsed="1" x14ac:dyDescent="0.25">
      <c r="A5317" s="3" t="s">
        <v>24599</v>
      </c>
      <c r="B5317">
        <f>SUBTOTAL(9,B5316:B5316)</f>
        <v>2.7338469750000001</v>
      </c>
    </row>
    <row r="5318" spans="1:2" hidden="1" outlineLevel="2" x14ac:dyDescent="0.25">
      <c r="A5318" t="s">
        <v>6637</v>
      </c>
      <c r="B5318">
        <v>1.2426363250000001</v>
      </c>
    </row>
    <row r="5319" spans="1:2" hidden="1" outlineLevel="2" x14ac:dyDescent="0.25">
      <c r="A5319" t="s">
        <v>6637</v>
      </c>
      <c r="B5319">
        <v>2.0001839000000001</v>
      </c>
    </row>
    <row r="5320" spans="1:2" outlineLevel="1" collapsed="1" x14ac:dyDescent="0.25">
      <c r="A5320" s="3" t="s">
        <v>24600</v>
      </c>
      <c r="B5320">
        <f>SUBTOTAL(9,B5318:B5319)</f>
        <v>3.242820225</v>
      </c>
    </row>
    <row r="5321" spans="1:2" hidden="1" outlineLevel="2" x14ac:dyDescent="0.25">
      <c r="A5321" t="s">
        <v>12127</v>
      </c>
      <c r="B5321">
        <v>2.9973411250000002</v>
      </c>
    </row>
    <row r="5322" spans="1:2" outlineLevel="1" collapsed="1" x14ac:dyDescent="0.25">
      <c r="A5322" s="3" t="s">
        <v>24601</v>
      </c>
      <c r="B5322">
        <f>SUBTOTAL(9,B5321:B5321)</f>
        <v>2.9973411250000002</v>
      </c>
    </row>
    <row r="5323" spans="1:2" hidden="1" outlineLevel="2" x14ac:dyDescent="0.25">
      <c r="A5323" t="s">
        <v>20809</v>
      </c>
      <c r="B5323">
        <v>3.7056219750000006</v>
      </c>
    </row>
    <row r="5324" spans="1:2" outlineLevel="1" collapsed="1" x14ac:dyDescent="0.25">
      <c r="A5324" s="3" t="s">
        <v>24602</v>
      </c>
      <c r="B5324">
        <f>SUBTOTAL(9,B5323:B5323)</f>
        <v>3.7056219750000006</v>
      </c>
    </row>
    <row r="5325" spans="1:2" hidden="1" outlineLevel="2" x14ac:dyDescent="0.25">
      <c r="A5325" t="s">
        <v>973</v>
      </c>
      <c r="B5325">
        <v>6.173628475000001</v>
      </c>
    </row>
    <row r="5326" spans="1:2" hidden="1" outlineLevel="2" x14ac:dyDescent="0.25">
      <c r="A5326" t="s">
        <v>973</v>
      </c>
      <c r="B5326">
        <v>1.7649509249999999</v>
      </c>
    </row>
    <row r="5327" spans="1:2" hidden="1" outlineLevel="2" x14ac:dyDescent="0.25">
      <c r="A5327" t="s">
        <v>973</v>
      </c>
      <c r="B5327">
        <v>2.13679095</v>
      </c>
    </row>
    <row r="5328" spans="1:2" hidden="1" outlineLevel="2" x14ac:dyDescent="0.25">
      <c r="A5328" t="s">
        <v>973</v>
      </c>
      <c r="B5328">
        <v>2.7460337500000005</v>
      </c>
    </row>
    <row r="5329" spans="1:2" hidden="1" outlineLevel="2" x14ac:dyDescent="0.25">
      <c r="A5329" t="s">
        <v>973</v>
      </c>
      <c r="B5329">
        <v>3.4348104250000002</v>
      </c>
    </row>
    <row r="5330" spans="1:2" hidden="1" outlineLevel="2" x14ac:dyDescent="0.25">
      <c r="A5330" t="s">
        <v>973</v>
      </c>
      <c r="B5330">
        <v>3.5136013750000004</v>
      </c>
    </row>
    <row r="5331" spans="1:2" hidden="1" outlineLevel="2" x14ac:dyDescent="0.25">
      <c r="A5331" t="s">
        <v>973</v>
      </c>
      <c r="B5331">
        <v>1.5006938000000001</v>
      </c>
    </row>
    <row r="5332" spans="1:2" hidden="1" outlineLevel="2" x14ac:dyDescent="0.25">
      <c r="A5332" t="s">
        <v>973</v>
      </c>
      <c r="B5332">
        <v>3.7415568250000004</v>
      </c>
    </row>
    <row r="5333" spans="1:2" hidden="1" outlineLevel="2" x14ac:dyDescent="0.25">
      <c r="A5333" t="s">
        <v>973</v>
      </c>
      <c r="B5333">
        <v>2.3291980749999999</v>
      </c>
    </row>
    <row r="5334" spans="1:2" hidden="1" outlineLevel="2" x14ac:dyDescent="0.25">
      <c r="A5334" t="s">
        <v>973</v>
      </c>
      <c r="B5334">
        <v>1.84172395</v>
      </c>
    </row>
    <row r="5335" spans="1:2" hidden="1" outlineLevel="2" x14ac:dyDescent="0.25">
      <c r="A5335" t="s">
        <v>973</v>
      </c>
      <c r="B5335">
        <v>0.88250695000000001</v>
      </c>
    </row>
    <row r="5336" spans="1:2" hidden="1" outlineLevel="2" x14ac:dyDescent="0.25">
      <c r="A5336" t="s">
        <v>973</v>
      </c>
      <c r="B5336">
        <v>2.1449330999999998</v>
      </c>
    </row>
    <row r="5337" spans="1:2" outlineLevel="1" collapsed="1" x14ac:dyDescent="0.25">
      <c r="A5337" s="3" t="s">
        <v>24603</v>
      </c>
      <c r="B5337">
        <f>SUBTOTAL(9,B5325:B5336)</f>
        <v>32.2104286</v>
      </c>
    </row>
    <row r="5338" spans="1:2" hidden="1" outlineLevel="2" x14ac:dyDescent="0.25">
      <c r="A5338" t="s">
        <v>2908</v>
      </c>
      <c r="B5338">
        <v>0.86126207500000018</v>
      </c>
    </row>
    <row r="5339" spans="1:2" hidden="1" outlineLevel="2" x14ac:dyDescent="0.25">
      <c r="A5339" t="s">
        <v>2908</v>
      </c>
      <c r="B5339">
        <v>1.9274844500000001</v>
      </c>
    </row>
    <row r="5340" spans="1:2" outlineLevel="1" collapsed="1" x14ac:dyDescent="0.25">
      <c r="A5340" s="3" t="s">
        <v>24604</v>
      </c>
      <c r="B5340">
        <f>SUBTOTAL(9,B5338:B5339)</f>
        <v>2.7887465250000005</v>
      </c>
    </row>
    <row r="5341" spans="1:2" hidden="1" outlineLevel="2" x14ac:dyDescent="0.25">
      <c r="A5341" t="s">
        <v>1239</v>
      </c>
      <c r="B5341">
        <v>1.3796384249999998</v>
      </c>
    </row>
    <row r="5342" spans="1:2" outlineLevel="1" collapsed="1" x14ac:dyDescent="0.25">
      <c r="A5342" s="3" t="s">
        <v>24605</v>
      </c>
      <c r="B5342">
        <f>SUBTOTAL(9,B5341:B5341)</f>
        <v>1.3796384249999998</v>
      </c>
    </row>
    <row r="5343" spans="1:2" hidden="1" outlineLevel="2" x14ac:dyDescent="0.25">
      <c r="A5343" t="s">
        <v>840</v>
      </c>
      <c r="B5343">
        <v>1.9446742500000003</v>
      </c>
    </row>
    <row r="5344" spans="1:2" hidden="1" outlineLevel="2" x14ac:dyDescent="0.25">
      <c r="A5344" t="s">
        <v>840</v>
      </c>
      <c r="B5344">
        <v>0.71609425000000004</v>
      </c>
    </row>
    <row r="5345" spans="1:2" hidden="1" outlineLevel="2" x14ac:dyDescent="0.25">
      <c r="A5345" t="s">
        <v>840</v>
      </c>
      <c r="B5345">
        <v>2.116848225</v>
      </c>
    </row>
    <row r="5346" spans="1:2" hidden="1" outlineLevel="2" x14ac:dyDescent="0.25">
      <c r="A5346" t="s">
        <v>840</v>
      </c>
      <c r="B5346">
        <v>1.5858446500000001</v>
      </c>
    </row>
    <row r="5347" spans="1:2" hidden="1" outlineLevel="2" x14ac:dyDescent="0.25">
      <c r="A5347" t="s">
        <v>840</v>
      </c>
      <c r="B5347">
        <v>1.046682025</v>
      </c>
    </row>
    <row r="5348" spans="1:2" hidden="1" outlineLevel="2" x14ac:dyDescent="0.25">
      <c r="A5348" t="s">
        <v>840</v>
      </c>
      <c r="B5348">
        <v>0.65071542500000001</v>
      </c>
    </row>
    <row r="5349" spans="1:2" hidden="1" outlineLevel="2" x14ac:dyDescent="0.25">
      <c r="A5349" t="s">
        <v>840</v>
      </c>
      <c r="B5349">
        <v>1.0357968500000001</v>
      </c>
    </row>
    <row r="5350" spans="1:2" hidden="1" outlineLevel="2" x14ac:dyDescent="0.25">
      <c r="A5350" t="s">
        <v>840</v>
      </c>
      <c r="B5350">
        <v>2.3483419750000003</v>
      </c>
    </row>
    <row r="5351" spans="1:2" hidden="1" outlineLevel="2" x14ac:dyDescent="0.25">
      <c r="A5351" t="s">
        <v>840</v>
      </c>
      <c r="B5351">
        <v>4.3118804500000003</v>
      </c>
    </row>
    <row r="5352" spans="1:2" hidden="1" outlineLevel="2" x14ac:dyDescent="0.25">
      <c r="A5352" t="s">
        <v>840</v>
      </c>
      <c r="B5352">
        <v>1.5784773000000001</v>
      </c>
    </row>
    <row r="5353" spans="1:2" hidden="1" outlineLevel="2" x14ac:dyDescent="0.25">
      <c r="A5353" t="s">
        <v>840</v>
      </c>
      <c r="B5353">
        <v>3.7474305499999998</v>
      </c>
    </row>
    <row r="5354" spans="1:2" hidden="1" outlineLevel="2" x14ac:dyDescent="0.25">
      <c r="A5354" t="s">
        <v>840</v>
      </c>
      <c r="B5354">
        <v>1.3699806999999997</v>
      </c>
    </row>
    <row r="5355" spans="1:2" hidden="1" outlineLevel="2" x14ac:dyDescent="0.25">
      <c r="A5355" t="s">
        <v>840</v>
      </c>
      <c r="B5355">
        <v>1.9061361749999999</v>
      </c>
    </row>
    <row r="5356" spans="1:2" hidden="1" outlineLevel="2" x14ac:dyDescent="0.25">
      <c r="A5356" t="s">
        <v>840</v>
      </c>
      <c r="B5356">
        <v>0.67211022499999995</v>
      </c>
    </row>
    <row r="5357" spans="1:2" outlineLevel="1" collapsed="1" x14ac:dyDescent="0.25">
      <c r="A5357" s="3" t="s">
        <v>24606</v>
      </c>
      <c r="B5357">
        <f>SUBTOTAL(9,B5343:B5356)</f>
        <v>25.031013050000002</v>
      </c>
    </row>
    <row r="5358" spans="1:2" hidden="1" outlineLevel="2" x14ac:dyDescent="0.25">
      <c r="A5358" t="s">
        <v>8082</v>
      </c>
      <c r="B5358">
        <v>1.4184755500000004</v>
      </c>
    </row>
    <row r="5359" spans="1:2" outlineLevel="1" collapsed="1" x14ac:dyDescent="0.25">
      <c r="A5359" s="3" t="s">
        <v>24607</v>
      </c>
      <c r="B5359">
        <f>SUBTOTAL(9,B5358:B5358)</f>
        <v>1.4184755500000004</v>
      </c>
    </row>
    <row r="5360" spans="1:2" hidden="1" outlineLevel="2" x14ac:dyDescent="0.25">
      <c r="A5360" t="s">
        <v>19292</v>
      </c>
      <c r="B5360">
        <v>1.8484170000000002</v>
      </c>
    </row>
    <row r="5361" spans="1:2" outlineLevel="1" collapsed="1" x14ac:dyDescent="0.25">
      <c r="A5361" s="3" t="s">
        <v>24608</v>
      </c>
      <c r="B5361">
        <f>SUBTOTAL(9,B5360:B5360)</f>
        <v>1.8484170000000002</v>
      </c>
    </row>
    <row r="5362" spans="1:2" hidden="1" outlineLevel="2" x14ac:dyDescent="0.25">
      <c r="A5362" t="s">
        <v>4712</v>
      </c>
      <c r="B5362">
        <v>2.0814775000000001</v>
      </c>
    </row>
    <row r="5363" spans="1:2" hidden="1" outlineLevel="2" x14ac:dyDescent="0.25">
      <c r="A5363" t="s">
        <v>4712</v>
      </c>
      <c r="B5363">
        <v>0.51350800000000008</v>
      </c>
    </row>
    <row r="5364" spans="1:2" hidden="1" outlineLevel="2" x14ac:dyDescent="0.25">
      <c r="A5364" t="s">
        <v>4712</v>
      </c>
      <c r="B5364">
        <v>1.9005913250000002</v>
      </c>
    </row>
    <row r="5365" spans="1:2" outlineLevel="1" collapsed="1" x14ac:dyDescent="0.25">
      <c r="A5365" s="3" t="s">
        <v>24609</v>
      </c>
      <c r="B5365">
        <f>SUBTOTAL(9,B5362:B5364)</f>
        <v>4.4955768250000006</v>
      </c>
    </row>
    <row r="5366" spans="1:2" hidden="1" outlineLevel="2" x14ac:dyDescent="0.25">
      <c r="A5366" t="s">
        <v>977</v>
      </c>
      <c r="B5366">
        <v>0.95709772500000001</v>
      </c>
    </row>
    <row r="5367" spans="1:2" outlineLevel="1" collapsed="1" x14ac:dyDescent="0.25">
      <c r="A5367" s="3" t="s">
        <v>24610</v>
      </c>
      <c r="B5367">
        <f>SUBTOTAL(9,B5366:B5366)</f>
        <v>0.95709772500000001</v>
      </c>
    </row>
    <row r="5368" spans="1:2" hidden="1" outlineLevel="2" x14ac:dyDescent="0.25">
      <c r="A5368" t="s">
        <v>2215</v>
      </c>
      <c r="B5368">
        <v>2.3850842749999996</v>
      </c>
    </row>
    <row r="5369" spans="1:2" outlineLevel="1" collapsed="1" x14ac:dyDescent="0.25">
      <c r="A5369" s="3" t="s">
        <v>24611</v>
      </c>
      <c r="B5369">
        <f>SUBTOTAL(9,B5368:B5368)</f>
        <v>2.3850842749999996</v>
      </c>
    </row>
    <row r="5370" spans="1:2" hidden="1" outlineLevel="2" x14ac:dyDescent="0.25">
      <c r="A5370" t="s">
        <v>17467</v>
      </c>
      <c r="B5370">
        <v>0.87224997500000012</v>
      </c>
    </row>
    <row r="5371" spans="1:2" outlineLevel="1" collapsed="1" x14ac:dyDescent="0.25">
      <c r="A5371" s="3" t="s">
        <v>24612</v>
      </c>
      <c r="B5371">
        <f>SUBTOTAL(9,B5370:B5370)</f>
        <v>0.87224997500000012</v>
      </c>
    </row>
    <row r="5372" spans="1:2" hidden="1" outlineLevel="2" x14ac:dyDescent="0.25">
      <c r="A5372" t="s">
        <v>825</v>
      </c>
      <c r="B5372">
        <v>-9.2485390499999998</v>
      </c>
    </row>
    <row r="5373" spans="1:2" outlineLevel="1" collapsed="1" x14ac:dyDescent="0.25">
      <c r="A5373" s="3" t="s">
        <v>24613</v>
      </c>
      <c r="B5373">
        <f>SUBTOTAL(9,B5372:B5372)</f>
        <v>-9.2485390499999998</v>
      </c>
    </row>
    <row r="5374" spans="1:2" hidden="1" outlineLevel="2" x14ac:dyDescent="0.25">
      <c r="A5374" t="s">
        <v>18838</v>
      </c>
      <c r="B5374">
        <v>1.8094105250000001</v>
      </c>
    </row>
    <row r="5375" spans="1:2" outlineLevel="1" collapsed="1" x14ac:dyDescent="0.25">
      <c r="A5375" s="3" t="s">
        <v>24614</v>
      </c>
      <c r="B5375">
        <f>SUBTOTAL(9,B5374:B5374)</f>
        <v>1.8094105250000001</v>
      </c>
    </row>
    <row r="5376" spans="1:2" hidden="1" outlineLevel="2" x14ac:dyDescent="0.25">
      <c r="A5376" t="s">
        <v>17592</v>
      </c>
      <c r="B5376">
        <v>-1.0626851750000001</v>
      </c>
    </row>
    <row r="5377" spans="1:2" outlineLevel="1" collapsed="1" x14ac:dyDescent="0.25">
      <c r="A5377" s="3" t="s">
        <v>24615</v>
      </c>
      <c r="B5377">
        <f>SUBTOTAL(9,B5376:B5376)</f>
        <v>-1.0626851750000001</v>
      </c>
    </row>
    <row r="5378" spans="1:2" hidden="1" outlineLevel="2" x14ac:dyDescent="0.25">
      <c r="A5378" t="s">
        <v>6786</v>
      </c>
      <c r="B5378">
        <v>3.2851064000000001</v>
      </c>
    </row>
    <row r="5379" spans="1:2" outlineLevel="1" collapsed="1" x14ac:dyDescent="0.25">
      <c r="A5379" s="3" t="s">
        <v>24616</v>
      </c>
      <c r="B5379">
        <f>SUBTOTAL(9,B5378:B5378)</f>
        <v>3.2851064000000001</v>
      </c>
    </row>
    <row r="5380" spans="1:2" hidden="1" outlineLevel="2" x14ac:dyDescent="0.25">
      <c r="A5380" t="s">
        <v>3349</v>
      </c>
      <c r="B5380">
        <v>-74.954419175000012</v>
      </c>
    </row>
    <row r="5381" spans="1:2" outlineLevel="1" collapsed="1" x14ac:dyDescent="0.25">
      <c r="A5381" s="3" t="s">
        <v>24617</v>
      </c>
      <c r="B5381">
        <f>SUBTOTAL(9,B5380:B5380)</f>
        <v>-74.954419175000012</v>
      </c>
    </row>
    <row r="5382" spans="1:2" hidden="1" outlineLevel="2" x14ac:dyDescent="0.25">
      <c r="A5382" t="s">
        <v>10218</v>
      </c>
      <c r="B5382">
        <v>1.3306578499999999</v>
      </c>
    </row>
    <row r="5383" spans="1:2" outlineLevel="1" collapsed="1" x14ac:dyDescent="0.25">
      <c r="A5383" s="3" t="s">
        <v>24618</v>
      </c>
      <c r="B5383">
        <f>SUBTOTAL(9,B5382:B5382)</f>
        <v>1.3306578499999999</v>
      </c>
    </row>
    <row r="5384" spans="1:2" hidden="1" outlineLevel="2" x14ac:dyDescent="0.25">
      <c r="A5384" t="s">
        <v>8336</v>
      </c>
      <c r="B5384">
        <v>1.2831789499999999</v>
      </c>
    </row>
    <row r="5385" spans="1:2" outlineLevel="1" collapsed="1" x14ac:dyDescent="0.25">
      <c r="A5385" s="3" t="s">
        <v>24619</v>
      </c>
      <c r="B5385">
        <f>SUBTOTAL(9,B5384:B5384)</f>
        <v>1.2831789499999999</v>
      </c>
    </row>
    <row r="5386" spans="1:2" hidden="1" outlineLevel="2" x14ac:dyDescent="0.25">
      <c r="A5386" t="s">
        <v>274</v>
      </c>
      <c r="B5386">
        <v>3.1866132</v>
      </c>
    </row>
    <row r="5387" spans="1:2" hidden="1" outlineLevel="2" x14ac:dyDescent="0.25">
      <c r="A5387" t="s">
        <v>274</v>
      </c>
      <c r="B5387">
        <v>1.791223475</v>
      </c>
    </row>
    <row r="5388" spans="1:2" hidden="1" outlineLevel="2" x14ac:dyDescent="0.25">
      <c r="A5388" t="s">
        <v>274</v>
      </c>
      <c r="B5388">
        <v>2.6868516750000007</v>
      </c>
    </row>
    <row r="5389" spans="1:2" hidden="1" outlineLevel="2" x14ac:dyDescent="0.25">
      <c r="A5389" t="s">
        <v>274</v>
      </c>
      <c r="B5389">
        <v>1.5459240750000001</v>
      </c>
    </row>
    <row r="5390" spans="1:2" hidden="1" outlineLevel="2" x14ac:dyDescent="0.25">
      <c r="A5390" t="s">
        <v>274</v>
      </c>
      <c r="B5390">
        <v>1.3330674750000002</v>
      </c>
    </row>
    <row r="5391" spans="1:2" outlineLevel="1" collapsed="1" x14ac:dyDescent="0.25">
      <c r="A5391" s="3" t="s">
        <v>24620</v>
      </c>
      <c r="B5391">
        <f>SUBTOTAL(9,B5386:B5390)</f>
        <v>10.543679900000001</v>
      </c>
    </row>
    <row r="5392" spans="1:2" hidden="1" outlineLevel="2" x14ac:dyDescent="0.25">
      <c r="A5392" t="s">
        <v>20895</v>
      </c>
      <c r="B5392">
        <v>0.91091350000000004</v>
      </c>
    </row>
    <row r="5393" spans="1:2" outlineLevel="1" collapsed="1" x14ac:dyDescent="0.25">
      <c r="A5393" s="3" t="s">
        <v>24621</v>
      </c>
      <c r="B5393">
        <f>SUBTOTAL(9,B5392:B5392)</f>
        <v>0.91091350000000004</v>
      </c>
    </row>
    <row r="5394" spans="1:2" hidden="1" outlineLevel="2" x14ac:dyDescent="0.25">
      <c r="A5394" t="s">
        <v>2369</v>
      </c>
      <c r="B5394">
        <v>2.12995775</v>
      </c>
    </row>
    <row r="5395" spans="1:2" outlineLevel="1" collapsed="1" x14ac:dyDescent="0.25">
      <c r="A5395" s="3" t="s">
        <v>24622</v>
      </c>
      <c r="B5395">
        <f>SUBTOTAL(9,B5394:B5394)</f>
        <v>2.12995775</v>
      </c>
    </row>
    <row r="5396" spans="1:2" hidden="1" outlineLevel="2" x14ac:dyDescent="0.25">
      <c r="A5396" t="s">
        <v>7583</v>
      </c>
      <c r="B5396">
        <v>1.5489324</v>
      </c>
    </row>
    <row r="5397" spans="1:2" outlineLevel="1" collapsed="1" x14ac:dyDescent="0.25">
      <c r="A5397" s="3" t="s">
        <v>24623</v>
      </c>
      <c r="B5397">
        <f>SUBTOTAL(9,B5396:B5396)</f>
        <v>1.5489324</v>
      </c>
    </row>
    <row r="5398" spans="1:2" hidden="1" outlineLevel="2" x14ac:dyDescent="0.25">
      <c r="A5398" t="s">
        <v>12470</v>
      </c>
      <c r="B5398">
        <v>0.86288857500000005</v>
      </c>
    </row>
    <row r="5399" spans="1:2" outlineLevel="1" collapsed="1" x14ac:dyDescent="0.25">
      <c r="A5399" s="3" t="s">
        <v>24624</v>
      </c>
      <c r="B5399">
        <f>SUBTOTAL(9,B5398:B5398)</f>
        <v>0.86288857500000005</v>
      </c>
    </row>
    <row r="5400" spans="1:2" hidden="1" outlineLevel="2" x14ac:dyDescent="0.25">
      <c r="A5400" t="s">
        <v>14103</v>
      </c>
      <c r="B5400">
        <v>1.1114862749999999</v>
      </c>
    </row>
    <row r="5401" spans="1:2" outlineLevel="1" collapsed="1" x14ac:dyDescent="0.25">
      <c r="A5401" s="3" t="s">
        <v>24625</v>
      </c>
      <c r="B5401">
        <f>SUBTOTAL(9,B5400:B5400)</f>
        <v>1.1114862749999999</v>
      </c>
    </row>
    <row r="5402" spans="1:2" hidden="1" outlineLevel="2" x14ac:dyDescent="0.25">
      <c r="A5402" t="s">
        <v>10919</v>
      </c>
      <c r="B5402">
        <v>1.1569019249999999</v>
      </c>
    </row>
    <row r="5403" spans="1:2" outlineLevel="1" collapsed="1" x14ac:dyDescent="0.25">
      <c r="A5403" s="3" t="s">
        <v>24626</v>
      </c>
      <c r="B5403">
        <f>SUBTOTAL(9,B5402:B5402)</f>
        <v>1.1569019249999999</v>
      </c>
    </row>
    <row r="5404" spans="1:2" hidden="1" outlineLevel="2" x14ac:dyDescent="0.25">
      <c r="A5404" t="s">
        <v>9362</v>
      </c>
      <c r="B5404">
        <v>1.275873925</v>
      </c>
    </row>
    <row r="5405" spans="1:2" outlineLevel="1" collapsed="1" x14ac:dyDescent="0.25">
      <c r="A5405" s="3" t="s">
        <v>24627</v>
      </c>
      <c r="B5405">
        <f>SUBTOTAL(9,B5404:B5404)</f>
        <v>1.275873925</v>
      </c>
    </row>
    <row r="5406" spans="1:2" hidden="1" outlineLevel="2" x14ac:dyDescent="0.25">
      <c r="A5406" t="s">
        <v>4528</v>
      </c>
      <c r="B5406">
        <v>2.1142649250000001</v>
      </c>
    </row>
    <row r="5407" spans="1:2" outlineLevel="1" collapsed="1" x14ac:dyDescent="0.25">
      <c r="A5407" s="3" t="s">
        <v>24628</v>
      </c>
      <c r="B5407">
        <f>SUBTOTAL(9,B5406:B5406)</f>
        <v>2.1142649250000001</v>
      </c>
    </row>
    <row r="5408" spans="1:2" hidden="1" outlineLevel="2" x14ac:dyDescent="0.25">
      <c r="A5408" t="s">
        <v>8991</v>
      </c>
      <c r="B5408">
        <v>1.5017699500000004</v>
      </c>
    </row>
    <row r="5409" spans="1:2" hidden="1" outlineLevel="2" x14ac:dyDescent="0.25">
      <c r="A5409" t="s">
        <v>8991</v>
      </c>
      <c r="B5409">
        <v>1.6252133750000004</v>
      </c>
    </row>
    <row r="5410" spans="1:2" outlineLevel="1" collapsed="1" x14ac:dyDescent="0.25">
      <c r="A5410" s="3" t="s">
        <v>24629</v>
      </c>
      <c r="B5410">
        <f>SUBTOTAL(9,B5408:B5409)</f>
        <v>3.1269833250000008</v>
      </c>
    </row>
    <row r="5411" spans="1:2" hidden="1" outlineLevel="2" x14ac:dyDescent="0.25">
      <c r="A5411" t="s">
        <v>10341</v>
      </c>
      <c r="B5411">
        <v>-2.3398395250000004</v>
      </c>
    </row>
    <row r="5412" spans="1:2" outlineLevel="1" collapsed="1" x14ac:dyDescent="0.25">
      <c r="A5412" s="3" t="s">
        <v>24630</v>
      </c>
      <c r="B5412">
        <f>SUBTOTAL(9,B5411:B5411)</f>
        <v>-2.3398395250000004</v>
      </c>
    </row>
    <row r="5413" spans="1:2" hidden="1" outlineLevel="2" x14ac:dyDescent="0.25">
      <c r="A5413" t="s">
        <v>11537</v>
      </c>
      <c r="B5413">
        <v>2.9392731250000002</v>
      </c>
    </row>
    <row r="5414" spans="1:2" outlineLevel="1" collapsed="1" x14ac:dyDescent="0.25">
      <c r="A5414" s="3" t="s">
        <v>24631</v>
      </c>
      <c r="B5414">
        <f>SUBTOTAL(9,B5413:B5413)</f>
        <v>2.9392731250000002</v>
      </c>
    </row>
    <row r="5415" spans="1:2" hidden="1" outlineLevel="2" x14ac:dyDescent="0.25">
      <c r="A5415" t="s">
        <v>14831</v>
      </c>
      <c r="B5415">
        <v>1.6995493500000003</v>
      </c>
    </row>
    <row r="5416" spans="1:2" outlineLevel="1" collapsed="1" x14ac:dyDescent="0.25">
      <c r="A5416" s="3" t="s">
        <v>24632</v>
      </c>
      <c r="B5416">
        <f>SUBTOTAL(9,B5415:B5415)</f>
        <v>1.6995493500000003</v>
      </c>
    </row>
    <row r="5417" spans="1:2" hidden="1" outlineLevel="2" x14ac:dyDescent="0.25">
      <c r="A5417" t="s">
        <v>3430</v>
      </c>
      <c r="B5417">
        <v>4.903684000000001</v>
      </c>
    </row>
    <row r="5418" spans="1:2" outlineLevel="1" collapsed="1" x14ac:dyDescent="0.25">
      <c r="A5418" s="3" t="s">
        <v>24633</v>
      </c>
      <c r="B5418">
        <f>SUBTOTAL(9,B5417:B5417)</f>
        <v>4.903684000000001</v>
      </c>
    </row>
    <row r="5419" spans="1:2" hidden="1" outlineLevel="2" x14ac:dyDescent="0.25">
      <c r="A5419" t="s">
        <v>11622</v>
      </c>
      <c r="B5419">
        <v>0.58146460000000011</v>
      </c>
    </row>
    <row r="5420" spans="1:2" hidden="1" outlineLevel="2" x14ac:dyDescent="0.25">
      <c r="A5420" t="s">
        <v>11622</v>
      </c>
      <c r="B5420">
        <v>1.017472275</v>
      </c>
    </row>
    <row r="5421" spans="1:2" hidden="1" outlineLevel="2" x14ac:dyDescent="0.25">
      <c r="A5421" t="s">
        <v>11622</v>
      </c>
      <c r="B5421">
        <v>1.4771403750000001</v>
      </c>
    </row>
    <row r="5422" spans="1:2" hidden="1" outlineLevel="2" x14ac:dyDescent="0.25">
      <c r="A5422" t="s">
        <v>11622</v>
      </c>
      <c r="B5422">
        <v>6.9590475000000013E-2</v>
      </c>
    </row>
    <row r="5423" spans="1:2" outlineLevel="1" collapsed="1" x14ac:dyDescent="0.25">
      <c r="A5423" s="3" t="s">
        <v>24634</v>
      </c>
      <c r="B5423">
        <f>SUBTOTAL(9,B5419:B5422)</f>
        <v>3.145667725</v>
      </c>
    </row>
    <row r="5424" spans="1:2" hidden="1" outlineLevel="2" x14ac:dyDescent="0.25">
      <c r="A5424" t="s">
        <v>7062</v>
      </c>
      <c r="B5424">
        <v>5.549264</v>
      </c>
    </row>
    <row r="5425" spans="1:2" outlineLevel="1" collapsed="1" x14ac:dyDescent="0.25">
      <c r="A5425" s="3" t="s">
        <v>24635</v>
      </c>
      <c r="B5425">
        <f>SUBTOTAL(9,B5424:B5424)</f>
        <v>5.549264</v>
      </c>
    </row>
    <row r="5426" spans="1:2" hidden="1" outlineLevel="2" x14ac:dyDescent="0.25">
      <c r="A5426" t="s">
        <v>1143</v>
      </c>
      <c r="B5426">
        <v>1.9725994500000001</v>
      </c>
    </row>
    <row r="5427" spans="1:2" hidden="1" outlineLevel="2" x14ac:dyDescent="0.25">
      <c r="A5427" t="s">
        <v>1143</v>
      </c>
      <c r="B5427">
        <v>1.7630994</v>
      </c>
    </row>
    <row r="5428" spans="1:2" outlineLevel="1" collapsed="1" x14ac:dyDescent="0.25">
      <c r="A5428" s="3" t="s">
        <v>24636</v>
      </c>
      <c r="B5428">
        <f>SUBTOTAL(9,B5426:B5427)</f>
        <v>3.7356988500000003</v>
      </c>
    </row>
    <row r="5429" spans="1:2" hidden="1" outlineLevel="2" x14ac:dyDescent="0.25">
      <c r="A5429" t="s">
        <v>2850</v>
      </c>
      <c r="B5429">
        <v>-92.632665975000009</v>
      </c>
    </row>
    <row r="5430" spans="1:2" outlineLevel="1" collapsed="1" x14ac:dyDescent="0.25">
      <c r="A5430" s="3" t="s">
        <v>24637</v>
      </c>
      <c r="B5430">
        <f>SUBTOTAL(9,B5429:B5429)</f>
        <v>-92.632665975000009</v>
      </c>
    </row>
    <row r="5431" spans="1:2" hidden="1" outlineLevel="2" x14ac:dyDescent="0.25">
      <c r="A5431" t="s">
        <v>566</v>
      </c>
      <c r="B5431">
        <v>2.0898132</v>
      </c>
    </row>
    <row r="5432" spans="1:2" hidden="1" outlineLevel="2" x14ac:dyDescent="0.25">
      <c r="A5432" t="s">
        <v>566</v>
      </c>
      <c r="B5432">
        <v>1.679577675</v>
      </c>
    </row>
    <row r="5433" spans="1:2" outlineLevel="1" collapsed="1" x14ac:dyDescent="0.25">
      <c r="A5433" s="3" t="s">
        <v>24638</v>
      </c>
      <c r="B5433">
        <f>SUBTOTAL(9,B5431:B5432)</f>
        <v>3.769390875</v>
      </c>
    </row>
    <row r="5434" spans="1:2" hidden="1" outlineLevel="2" x14ac:dyDescent="0.25">
      <c r="A5434" t="s">
        <v>2362</v>
      </c>
      <c r="B5434">
        <v>1.4375271000000003</v>
      </c>
    </row>
    <row r="5435" spans="1:2" outlineLevel="1" collapsed="1" x14ac:dyDescent="0.25">
      <c r="A5435" s="3" t="s">
        <v>24639</v>
      </c>
      <c r="B5435">
        <f>SUBTOTAL(9,B5434:B5434)</f>
        <v>1.4375271000000003</v>
      </c>
    </row>
    <row r="5436" spans="1:2" hidden="1" outlineLevel="2" x14ac:dyDescent="0.25">
      <c r="A5436" t="s">
        <v>4845</v>
      </c>
      <c r="B5436">
        <v>3.1551972500000001</v>
      </c>
    </row>
    <row r="5437" spans="1:2" hidden="1" outlineLevel="2" x14ac:dyDescent="0.25">
      <c r="A5437" t="s">
        <v>4845</v>
      </c>
      <c r="B5437">
        <v>0.40825060000000002</v>
      </c>
    </row>
    <row r="5438" spans="1:2" hidden="1" outlineLevel="2" x14ac:dyDescent="0.25">
      <c r="A5438" t="s">
        <v>4845</v>
      </c>
      <c r="B5438">
        <v>1.1637379750000001</v>
      </c>
    </row>
    <row r="5439" spans="1:2" hidden="1" outlineLevel="2" x14ac:dyDescent="0.25">
      <c r="A5439" t="s">
        <v>4845</v>
      </c>
      <c r="B5439">
        <v>1.6468675500000001</v>
      </c>
    </row>
    <row r="5440" spans="1:2" hidden="1" outlineLevel="2" x14ac:dyDescent="0.25">
      <c r="A5440" t="s">
        <v>4845</v>
      </c>
      <c r="B5440">
        <v>2.5727631500000001</v>
      </c>
    </row>
    <row r="5441" spans="1:2" hidden="1" outlineLevel="2" x14ac:dyDescent="0.25">
      <c r="A5441" t="s">
        <v>4845</v>
      </c>
      <c r="B5441">
        <v>2.9930836250000001</v>
      </c>
    </row>
    <row r="5442" spans="1:2" outlineLevel="1" collapsed="1" x14ac:dyDescent="0.25">
      <c r="A5442" s="3" t="s">
        <v>24640</v>
      </c>
      <c r="B5442">
        <f>SUBTOTAL(9,B5436:B5441)</f>
        <v>11.939900150000001</v>
      </c>
    </row>
    <row r="5443" spans="1:2" hidden="1" outlineLevel="2" x14ac:dyDescent="0.25">
      <c r="A5443" t="s">
        <v>18895</v>
      </c>
      <c r="B5443">
        <v>1.00787545</v>
      </c>
    </row>
    <row r="5444" spans="1:2" outlineLevel="1" collapsed="1" x14ac:dyDescent="0.25">
      <c r="A5444" s="3" t="s">
        <v>24641</v>
      </c>
      <c r="B5444">
        <f>SUBTOTAL(9,B5443:B5443)</f>
        <v>1.00787545</v>
      </c>
    </row>
    <row r="5445" spans="1:2" hidden="1" outlineLevel="2" x14ac:dyDescent="0.25">
      <c r="A5445" t="s">
        <v>2593</v>
      </c>
      <c r="B5445">
        <v>-0.3842898500000001</v>
      </c>
    </row>
    <row r="5446" spans="1:2" outlineLevel="1" collapsed="1" x14ac:dyDescent="0.25">
      <c r="A5446" s="3" t="s">
        <v>24642</v>
      </c>
      <c r="B5446">
        <f>SUBTOTAL(9,B5445:B5445)</f>
        <v>-0.3842898500000001</v>
      </c>
    </row>
    <row r="5447" spans="1:2" hidden="1" outlineLevel="2" x14ac:dyDescent="0.25">
      <c r="A5447" t="s">
        <v>14228</v>
      </c>
      <c r="B5447">
        <v>-131.236847375</v>
      </c>
    </row>
    <row r="5448" spans="1:2" outlineLevel="1" collapsed="1" x14ac:dyDescent="0.25">
      <c r="A5448" s="3" t="s">
        <v>24643</v>
      </c>
      <c r="B5448">
        <f>SUBTOTAL(9,B5447:B5447)</f>
        <v>-131.236847375</v>
      </c>
    </row>
    <row r="5449" spans="1:2" hidden="1" outlineLevel="2" x14ac:dyDescent="0.25">
      <c r="A5449" t="s">
        <v>7693</v>
      </c>
      <c r="B5449">
        <v>2.1439876</v>
      </c>
    </row>
    <row r="5450" spans="1:2" outlineLevel="1" collapsed="1" x14ac:dyDescent="0.25">
      <c r="A5450" s="3" t="s">
        <v>24644</v>
      </c>
      <c r="B5450">
        <f>SUBTOTAL(9,B5449:B5449)</f>
        <v>2.1439876</v>
      </c>
    </row>
    <row r="5451" spans="1:2" hidden="1" outlineLevel="2" x14ac:dyDescent="0.25">
      <c r="A5451" t="s">
        <v>19411</v>
      </c>
      <c r="B5451">
        <v>2.9514157750000001</v>
      </c>
    </row>
    <row r="5452" spans="1:2" outlineLevel="1" collapsed="1" x14ac:dyDescent="0.25">
      <c r="A5452" s="3" t="s">
        <v>24645</v>
      </c>
      <c r="B5452">
        <f>SUBTOTAL(9,B5451:B5451)</f>
        <v>2.9514157750000001</v>
      </c>
    </row>
    <row r="5453" spans="1:2" hidden="1" outlineLevel="2" x14ac:dyDescent="0.25">
      <c r="A5453" t="s">
        <v>6666</v>
      </c>
      <c r="B5453">
        <v>1.94676575</v>
      </c>
    </row>
    <row r="5454" spans="1:2" outlineLevel="1" collapsed="1" x14ac:dyDescent="0.25">
      <c r="A5454" s="3" t="s">
        <v>24646</v>
      </c>
      <c r="B5454">
        <f>SUBTOTAL(9,B5453:B5453)</f>
        <v>1.94676575</v>
      </c>
    </row>
    <row r="5455" spans="1:2" hidden="1" outlineLevel="2" x14ac:dyDescent="0.25">
      <c r="A5455" t="s">
        <v>11567</v>
      </c>
      <c r="B5455">
        <v>0.89870982500000007</v>
      </c>
    </row>
    <row r="5456" spans="1:2" outlineLevel="1" collapsed="1" x14ac:dyDescent="0.25">
      <c r="A5456" s="3" t="s">
        <v>24647</v>
      </c>
      <c r="B5456">
        <f>SUBTOTAL(9,B5455:B5455)</f>
        <v>0.89870982500000007</v>
      </c>
    </row>
    <row r="5457" spans="1:2" hidden="1" outlineLevel="2" x14ac:dyDescent="0.25">
      <c r="A5457" t="s">
        <v>5588</v>
      </c>
      <c r="B5457">
        <v>2.1647442000000003</v>
      </c>
    </row>
    <row r="5458" spans="1:2" outlineLevel="1" collapsed="1" x14ac:dyDescent="0.25">
      <c r="A5458" s="3" t="s">
        <v>24648</v>
      </c>
      <c r="B5458">
        <f>SUBTOTAL(9,B5457:B5457)</f>
        <v>2.1647442000000003</v>
      </c>
    </row>
    <row r="5459" spans="1:2" hidden="1" outlineLevel="2" x14ac:dyDescent="0.25">
      <c r="A5459" t="s">
        <v>1217</v>
      </c>
      <c r="B5459">
        <v>0.6117407250000001</v>
      </c>
    </row>
    <row r="5460" spans="1:2" outlineLevel="1" collapsed="1" x14ac:dyDescent="0.25">
      <c r="A5460" s="3" t="s">
        <v>24649</v>
      </c>
      <c r="B5460">
        <f>SUBTOTAL(9,B5459:B5459)</f>
        <v>0.6117407250000001</v>
      </c>
    </row>
    <row r="5461" spans="1:2" hidden="1" outlineLevel="2" x14ac:dyDescent="0.25">
      <c r="A5461" t="s">
        <v>19362</v>
      </c>
      <c r="B5461">
        <v>5.9276613000000005</v>
      </c>
    </row>
    <row r="5462" spans="1:2" outlineLevel="1" collapsed="1" x14ac:dyDescent="0.25">
      <c r="A5462" s="3" t="s">
        <v>24650</v>
      </c>
      <c r="B5462">
        <f>SUBTOTAL(9,B5461:B5461)</f>
        <v>5.9276613000000005</v>
      </c>
    </row>
    <row r="5463" spans="1:2" hidden="1" outlineLevel="2" x14ac:dyDescent="0.25">
      <c r="A5463" t="s">
        <v>18149</v>
      </c>
      <c r="B5463">
        <v>0.22926260000000001</v>
      </c>
    </row>
    <row r="5464" spans="1:2" outlineLevel="1" collapsed="1" x14ac:dyDescent="0.25">
      <c r="A5464" s="3" t="s">
        <v>24651</v>
      </c>
      <c r="B5464">
        <f>SUBTOTAL(9,B5463:B5463)</f>
        <v>0.22926260000000001</v>
      </c>
    </row>
    <row r="5465" spans="1:2" hidden="1" outlineLevel="2" x14ac:dyDescent="0.25">
      <c r="A5465" t="s">
        <v>1448</v>
      </c>
      <c r="B5465">
        <v>1.6932046250000004</v>
      </c>
    </row>
    <row r="5466" spans="1:2" outlineLevel="1" collapsed="1" x14ac:dyDescent="0.25">
      <c r="A5466" s="3" t="s">
        <v>24652</v>
      </c>
      <c r="B5466">
        <f>SUBTOTAL(9,B5465:B5465)</f>
        <v>1.6932046250000004</v>
      </c>
    </row>
    <row r="5467" spans="1:2" hidden="1" outlineLevel="2" x14ac:dyDescent="0.25">
      <c r="A5467" t="s">
        <v>9767</v>
      </c>
      <c r="B5467">
        <v>0.51230155000000011</v>
      </c>
    </row>
    <row r="5468" spans="1:2" outlineLevel="1" collapsed="1" x14ac:dyDescent="0.25">
      <c r="A5468" s="3" t="s">
        <v>24653</v>
      </c>
      <c r="B5468">
        <f>SUBTOTAL(9,B5467:B5467)</f>
        <v>0.51230155000000011</v>
      </c>
    </row>
    <row r="5469" spans="1:2" hidden="1" outlineLevel="2" x14ac:dyDescent="0.25">
      <c r="A5469" t="s">
        <v>14182</v>
      </c>
      <c r="B5469">
        <v>0.67974327500000009</v>
      </c>
    </row>
    <row r="5470" spans="1:2" outlineLevel="1" collapsed="1" x14ac:dyDescent="0.25">
      <c r="A5470" s="3" t="s">
        <v>24654</v>
      </c>
      <c r="B5470">
        <f>SUBTOTAL(9,B5469:B5469)</f>
        <v>0.67974327500000009</v>
      </c>
    </row>
    <row r="5471" spans="1:2" hidden="1" outlineLevel="2" x14ac:dyDescent="0.25">
      <c r="A5471" t="s">
        <v>20971</v>
      </c>
      <c r="B5471">
        <v>1.3664625750000003</v>
      </c>
    </row>
    <row r="5472" spans="1:2" outlineLevel="1" collapsed="1" x14ac:dyDescent="0.25">
      <c r="A5472" s="3" t="s">
        <v>24655</v>
      </c>
      <c r="B5472">
        <f>SUBTOTAL(9,B5471:B5471)</f>
        <v>1.3664625750000003</v>
      </c>
    </row>
    <row r="5473" spans="1:2" hidden="1" outlineLevel="2" x14ac:dyDescent="0.25">
      <c r="A5473" t="s">
        <v>6626</v>
      </c>
      <c r="B5473">
        <v>-3.9869624999999922E-2</v>
      </c>
    </row>
    <row r="5474" spans="1:2" outlineLevel="1" collapsed="1" x14ac:dyDescent="0.25">
      <c r="A5474" s="3" t="s">
        <v>24656</v>
      </c>
      <c r="B5474">
        <f>SUBTOTAL(9,B5473:B5473)</f>
        <v>-3.9869624999999922E-2</v>
      </c>
    </row>
    <row r="5475" spans="1:2" hidden="1" outlineLevel="2" x14ac:dyDescent="0.25">
      <c r="A5475" t="s">
        <v>16506</v>
      </c>
      <c r="B5475">
        <v>3.2227864250000007</v>
      </c>
    </row>
    <row r="5476" spans="1:2" hidden="1" outlineLevel="2" x14ac:dyDescent="0.25">
      <c r="A5476" t="s">
        <v>16506</v>
      </c>
      <c r="B5476">
        <v>6.0083119000000007</v>
      </c>
    </row>
    <row r="5477" spans="1:2" outlineLevel="1" collapsed="1" x14ac:dyDescent="0.25">
      <c r="A5477" s="3" t="s">
        <v>24657</v>
      </c>
      <c r="B5477">
        <f>SUBTOTAL(9,B5475:B5476)</f>
        <v>9.2310983250000014</v>
      </c>
    </row>
    <row r="5478" spans="1:2" hidden="1" outlineLevel="2" x14ac:dyDescent="0.25">
      <c r="A5478" t="s">
        <v>2354</v>
      </c>
      <c r="B5478">
        <v>4.0782055499999998</v>
      </c>
    </row>
    <row r="5479" spans="1:2" hidden="1" outlineLevel="2" x14ac:dyDescent="0.25">
      <c r="A5479" t="s">
        <v>2354</v>
      </c>
      <c r="B5479">
        <v>0.823807175</v>
      </c>
    </row>
    <row r="5480" spans="1:2" hidden="1" outlineLevel="2" x14ac:dyDescent="0.25">
      <c r="A5480" t="s">
        <v>2354</v>
      </c>
      <c r="B5480">
        <v>4.6817233750000007</v>
      </c>
    </row>
    <row r="5481" spans="1:2" hidden="1" outlineLevel="2" x14ac:dyDescent="0.25">
      <c r="A5481" t="s">
        <v>2354</v>
      </c>
      <c r="B5481">
        <v>0.5530659</v>
      </c>
    </row>
    <row r="5482" spans="1:2" hidden="1" outlineLevel="2" x14ac:dyDescent="0.25">
      <c r="A5482" t="s">
        <v>2354</v>
      </c>
      <c r="B5482">
        <v>2.6169525000000005</v>
      </c>
    </row>
    <row r="5483" spans="1:2" hidden="1" outlineLevel="2" x14ac:dyDescent="0.25">
      <c r="A5483" t="s">
        <v>2354</v>
      </c>
      <c r="B5483">
        <v>1.0477459250000001</v>
      </c>
    </row>
    <row r="5484" spans="1:2" outlineLevel="1" collapsed="1" x14ac:dyDescent="0.25">
      <c r="A5484" s="3" t="s">
        <v>24658</v>
      </c>
      <c r="B5484">
        <f>SUBTOTAL(9,B5478:B5483)</f>
        <v>13.801500425</v>
      </c>
    </row>
    <row r="5485" spans="1:2" hidden="1" outlineLevel="2" x14ac:dyDescent="0.25">
      <c r="A5485" t="s">
        <v>1418</v>
      </c>
      <c r="B5485">
        <v>1.711656225</v>
      </c>
    </row>
    <row r="5486" spans="1:2" hidden="1" outlineLevel="2" x14ac:dyDescent="0.25">
      <c r="A5486" t="s">
        <v>1418</v>
      </c>
      <c r="B5486">
        <v>0.33072922500000002</v>
      </c>
    </row>
    <row r="5487" spans="1:2" outlineLevel="1" collapsed="1" x14ac:dyDescent="0.25">
      <c r="A5487" s="3" t="s">
        <v>24659</v>
      </c>
      <c r="B5487">
        <f>SUBTOTAL(9,B5485:B5486)</f>
        <v>2.0423854500000003</v>
      </c>
    </row>
    <row r="5488" spans="1:2" hidden="1" outlineLevel="2" x14ac:dyDescent="0.25">
      <c r="A5488" t="s">
        <v>2829</v>
      </c>
      <c r="B5488">
        <v>0.55549757499999997</v>
      </c>
    </row>
    <row r="5489" spans="1:2" hidden="1" outlineLevel="2" x14ac:dyDescent="0.25">
      <c r="A5489" t="s">
        <v>2829</v>
      </c>
      <c r="B5489">
        <v>2.5359020249999999</v>
      </c>
    </row>
    <row r="5490" spans="1:2" hidden="1" outlineLevel="2" x14ac:dyDescent="0.25">
      <c r="A5490" t="s">
        <v>2829</v>
      </c>
      <c r="B5490">
        <v>1.639443875</v>
      </c>
    </row>
    <row r="5491" spans="1:2" hidden="1" outlineLevel="2" x14ac:dyDescent="0.25">
      <c r="A5491" t="s">
        <v>2829</v>
      </c>
      <c r="B5491">
        <v>5.4713363249999993</v>
      </c>
    </row>
    <row r="5492" spans="1:2" hidden="1" outlineLevel="2" x14ac:dyDescent="0.25">
      <c r="A5492" t="s">
        <v>2829</v>
      </c>
      <c r="B5492">
        <v>2.7474712999999999</v>
      </c>
    </row>
    <row r="5493" spans="1:2" hidden="1" outlineLevel="2" x14ac:dyDescent="0.25">
      <c r="A5493" t="s">
        <v>2829</v>
      </c>
      <c r="B5493">
        <v>4.8192704499999994</v>
      </c>
    </row>
    <row r="5494" spans="1:2" hidden="1" outlineLevel="2" x14ac:dyDescent="0.25">
      <c r="A5494" t="s">
        <v>2829</v>
      </c>
      <c r="B5494">
        <v>7.1090520499999998</v>
      </c>
    </row>
    <row r="5495" spans="1:2" outlineLevel="1" collapsed="1" x14ac:dyDescent="0.25">
      <c r="A5495" s="3" t="s">
        <v>24660</v>
      </c>
      <c r="B5495">
        <f>SUBTOTAL(9,B5488:B5494)</f>
        <v>24.877973600000001</v>
      </c>
    </row>
    <row r="5496" spans="1:2" hidden="1" outlineLevel="2" x14ac:dyDescent="0.25">
      <c r="A5496" t="s">
        <v>20577</v>
      </c>
      <c r="B5496">
        <v>1.3216558250000001</v>
      </c>
    </row>
    <row r="5497" spans="1:2" outlineLevel="1" collapsed="1" x14ac:dyDescent="0.25">
      <c r="A5497" s="3" t="s">
        <v>24661</v>
      </c>
      <c r="B5497">
        <f>SUBTOTAL(9,B5496:B5496)</f>
        <v>1.3216558250000001</v>
      </c>
    </row>
    <row r="5498" spans="1:2" hidden="1" outlineLevel="2" x14ac:dyDescent="0.25">
      <c r="A5498" t="s">
        <v>12650</v>
      </c>
      <c r="B5498">
        <v>1.5912458500000002</v>
      </c>
    </row>
    <row r="5499" spans="1:2" outlineLevel="1" collapsed="1" x14ac:dyDescent="0.25">
      <c r="A5499" s="3" t="s">
        <v>24662</v>
      </c>
      <c r="B5499">
        <f>SUBTOTAL(9,B5498:B5498)</f>
        <v>1.5912458500000002</v>
      </c>
    </row>
    <row r="5500" spans="1:2" hidden="1" outlineLevel="2" x14ac:dyDescent="0.25">
      <c r="A5500" t="s">
        <v>1685</v>
      </c>
      <c r="B5500">
        <v>1.19371085</v>
      </c>
    </row>
    <row r="5501" spans="1:2" hidden="1" outlineLevel="2" x14ac:dyDescent="0.25">
      <c r="A5501" t="s">
        <v>1685</v>
      </c>
      <c r="B5501">
        <v>0.87621442500000013</v>
      </c>
    </row>
    <row r="5502" spans="1:2" outlineLevel="1" collapsed="1" x14ac:dyDescent="0.25">
      <c r="A5502" s="3" t="s">
        <v>24663</v>
      </c>
      <c r="B5502">
        <f>SUBTOTAL(9,B5500:B5501)</f>
        <v>2.0699252750000001</v>
      </c>
    </row>
    <row r="5503" spans="1:2" hidden="1" outlineLevel="2" x14ac:dyDescent="0.25">
      <c r="A5503" t="s">
        <v>3025</v>
      </c>
      <c r="B5503">
        <v>1.7169840500000002</v>
      </c>
    </row>
    <row r="5504" spans="1:2" outlineLevel="1" collapsed="1" x14ac:dyDescent="0.25">
      <c r="A5504" s="3" t="s">
        <v>24664</v>
      </c>
      <c r="B5504">
        <f>SUBTOTAL(9,B5503:B5503)</f>
        <v>1.7169840500000002</v>
      </c>
    </row>
    <row r="5505" spans="1:2" hidden="1" outlineLevel="2" x14ac:dyDescent="0.25">
      <c r="A5505" t="s">
        <v>7122</v>
      </c>
      <c r="B5505">
        <v>1.9834126250000002</v>
      </c>
    </row>
    <row r="5506" spans="1:2" hidden="1" outlineLevel="2" x14ac:dyDescent="0.25">
      <c r="A5506" t="s">
        <v>7122</v>
      </c>
      <c r="B5506">
        <v>1.04912585</v>
      </c>
    </row>
    <row r="5507" spans="1:2" outlineLevel="1" collapsed="1" x14ac:dyDescent="0.25">
      <c r="A5507" s="3" t="s">
        <v>24665</v>
      </c>
      <c r="B5507">
        <f>SUBTOTAL(9,B5505:B5506)</f>
        <v>3.032538475</v>
      </c>
    </row>
    <row r="5508" spans="1:2" hidden="1" outlineLevel="2" x14ac:dyDescent="0.25">
      <c r="A5508" t="s">
        <v>7945</v>
      </c>
      <c r="B5508">
        <v>1.5067963999999998</v>
      </c>
    </row>
    <row r="5509" spans="1:2" outlineLevel="1" collapsed="1" x14ac:dyDescent="0.25">
      <c r="A5509" s="3" t="s">
        <v>24666</v>
      </c>
      <c r="B5509">
        <f>SUBTOTAL(9,B5508:B5508)</f>
        <v>1.5067963999999998</v>
      </c>
    </row>
    <row r="5510" spans="1:2" hidden="1" outlineLevel="2" x14ac:dyDescent="0.25">
      <c r="A5510" t="s">
        <v>1478</v>
      </c>
      <c r="B5510">
        <v>3.3253868750000004</v>
      </c>
    </row>
    <row r="5511" spans="1:2" hidden="1" outlineLevel="2" x14ac:dyDescent="0.25">
      <c r="A5511" t="s">
        <v>1478</v>
      </c>
      <c r="B5511">
        <v>0.73832760000000008</v>
      </c>
    </row>
    <row r="5512" spans="1:2" hidden="1" outlineLevel="2" x14ac:dyDescent="0.25">
      <c r="A5512" t="s">
        <v>1478</v>
      </c>
      <c r="B5512">
        <v>1.6781342500000003</v>
      </c>
    </row>
    <row r="5513" spans="1:2" outlineLevel="1" collapsed="1" x14ac:dyDescent="0.25">
      <c r="A5513" s="3" t="s">
        <v>24667</v>
      </c>
      <c r="B5513">
        <f>SUBTOTAL(9,B5510:B5512)</f>
        <v>5.7418487250000005</v>
      </c>
    </row>
    <row r="5514" spans="1:2" hidden="1" outlineLevel="2" x14ac:dyDescent="0.25">
      <c r="A5514" t="s">
        <v>10524</v>
      </c>
      <c r="B5514">
        <v>0.55613164999999998</v>
      </c>
    </row>
    <row r="5515" spans="1:2" outlineLevel="1" collapsed="1" x14ac:dyDescent="0.25">
      <c r="A5515" s="3" t="s">
        <v>24668</v>
      </c>
      <c r="B5515">
        <f>SUBTOTAL(9,B5514:B5514)</f>
        <v>0.55613164999999998</v>
      </c>
    </row>
    <row r="5516" spans="1:2" hidden="1" outlineLevel="2" x14ac:dyDescent="0.25">
      <c r="A5516" t="s">
        <v>10748</v>
      </c>
      <c r="B5516">
        <v>-139.97706715000001</v>
      </c>
    </row>
    <row r="5517" spans="1:2" outlineLevel="1" collapsed="1" x14ac:dyDescent="0.25">
      <c r="A5517" s="3" t="s">
        <v>24669</v>
      </c>
      <c r="B5517">
        <f>SUBTOTAL(9,B5516:B5516)</f>
        <v>-139.97706715000001</v>
      </c>
    </row>
    <row r="5518" spans="1:2" hidden="1" outlineLevel="2" x14ac:dyDescent="0.25">
      <c r="A5518" t="s">
        <v>14625</v>
      </c>
      <c r="B5518">
        <v>1.7953664250000001</v>
      </c>
    </row>
    <row r="5519" spans="1:2" outlineLevel="1" collapsed="1" x14ac:dyDescent="0.25">
      <c r="A5519" s="3" t="s">
        <v>24670</v>
      </c>
      <c r="B5519">
        <f>SUBTOTAL(9,B5518:B5518)</f>
        <v>1.7953664250000001</v>
      </c>
    </row>
    <row r="5520" spans="1:2" hidden="1" outlineLevel="2" x14ac:dyDescent="0.25">
      <c r="A5520" t="s">
        <v>3069</v>
      </c>
      <c r="B5520">
        <v>1.5232757000000003</v>
      </c>
    </row>
    <row r="5521" spans="1:2" outlineLevel="1" collapsed="1" x14ac:dyDescent="0.25">
      <c r="A5521" s="3" t="s">
        <v>24671</v>
      </c>
      <c r="B5521">
        <f>SUBTOTAL(9,B5520:B5520)</f>
        <v>1.5232757000000003</v>
      </c>
    </row>
    <row r="5522" spans="1:2" hidden="1" outlineLevel="2" x14ac:dyDescent="0.25">
      <c r="A5522" t="s">
        <v>53</v>
      </c>
      <c r="B5522">
        <v>4.6669353750000004</v>
      </c>
    </row>
    <row r="5523" spans="1:2" hidden="1" outlineLevel="2" x14ac:dyDescent="0.25">
      <c r="A5523" t="s">
        <v>53</v>
      </c>
      <c r="B5523">
        <v>2.8247233</v>
      </c>
    </row>
    <row r="5524" spans="1:2" hidden="1" outlineLevel="2" x14ac:dyDescent="0.25">
      <c r="A5524" t="s">
        <v>53</v>
      </c>
      <c r="B5524">
        <v>3.0543808500000007</v>
      </c>
    </row>
    <row r="5525" spans="1:2" hidden="1" outlineLevel="2" x14ac:dyDescent="0.25">
      <c r="A5525" t="s">
        <v>53</v>
      </c>
      <c r="B5525">
        <v>1.0346928750000002</v>
      </c>
    </row>
    <row r="5526" spans="1:2" outlineLevel="1" collapsed="1" x14ac:dyDescent="0.25">
      <c r="A5526" s="3" t="s">
        <v>24672</v>
      </c>
      <c r="B5526">
        <f>SUBTOTAL(9,B5522:B5525)</f>
        <v>11.580732400000002</v>
      </c>
    </row>
    <row r="5527" spans="1:2" hidden="1" outlineLevel="2" x14ac:dyDescent="0.25">
      <c r="A5527" t="s">
        <v>3241</v>
      </c>
      <c r="B5527">
        <v>0.89888255000000006</v>
      </c>
    </row>
    <row r="5528" spans="1:2" hidden="1" outlineLevel="2" x14ac:dyDescent="0.25">
      <c r="A5528" t="s">
        <v>3241</v>
      </c>
      <c r="B5528">
        <v>1.5445461</v>
      </c>
    </row>
    <row r="5529" spans="1:2" hidden="1" outlineLevel="2" x14ac:dyDescent="0.25">
      <c r="A5529" t="s">
        <v>3241</v>
      </c>
      <c r="B5529">
        <v>0.63761034999999999</v>
      </c>
    </row>
    <row r="5530" spans="1:2" hidden="1" outlineLevel="2" x14ac:dyDescent="0.25">
      <c r="A5530" t="s">
        <v>3241</v>
      </c>
      <c r="B5530">
        <v>2.379430825</v>
      </c>
    </row>
    <row r="5531" spans="1:2" hidden="1" outlineLevel="2" x14ac:dyDescent="0.25">
      <c r="A5531" t="s">
        <v>3241</v>
      </c>
      <c r="B5531">
        <v>0.44760975000000008</v>
      </c>
    </row>
    <row r="5532" spans="1:2" hidden="1" outlineLevel="2" x14ac:dyDescent="0.25">
      <c r="A5532" t="s">
        <v>3241</v>
      </c>
      <c r="B5532">
        <v>1.2367282250000002</v>
      </c>
    </row>
    <row r="5533" spans="1:2" hidden="1" outlineLevel="2" x14ac:dyDescent="0.25">
      <c r="A5533" t="s">
        <v>3241</v>
      </c>
      <c r="B5533">
        <v>0.52786469999999996</v>
      </c>
    </row>
    <row r="5534" spans="1:2" hidden="1" outlineLevel="2" x14ac:dyDescent="0.25">
      <c r="A5534" t="s">
        <v>3241</v>
      </c>
      <c r="B5534">
        <v>0.71597192500000006</v>
      </c>
    </row>
    <row r="5535" spans="1:2" outlineLevel="1" collapsed="1" x14ac:dyDescent="0.25">
      <c r="A5535" s="3" t="s">
        <v>24673</v>
      </c>
      <c r="B5535">
        <f>SUBTOTAL(9,B5527:B5534)</f>
        <v>8.3886444250000007</v>
      </c>
    </row>
    <row r="5536" spans="1:2" hidden="1" outlineLevel="2" x14ac:dyDescent="0.25">
      <c r="A5536" t="s">
        <v>15296</v>
      </c>
      <c r="B5536">
        <v>2.6428496750000008</v>
      </c>
    </row>
    <row r="5537" spans="1:2" outlineLevel="1" collapsed="1" x14ac:dyDescent="0.25">
      <c r="A5537" s="3" t="s">
        <v>24674</v>
      </c>
      <c r="B5537">
        <f>SUBTOTAL(9,B5536:B5536)</f>
        <v>2.6428496750000008</v>
      </c>
    </row>
    <row r="5538" spans="1:2" hidden="1" outlineLevel="2" x14ac:dyDescent="0.25">
      <c r="A5538" t="s">
        <v>597</v>
      </c>
      <c r="B5538">
        <v>0.38957047500000003</v>
      </c>
    </row>
    <row r="5539" spans="1:2" outlineLevel="1" collapsed="1" x14ac:dyDescent="0.25">
      <c r="A5539" s="3" t="s">
        <v>24675</v>
      </c>
      <c r="B5539">
        <f>SUBTOTAL(9,B5538:B5538)</f>
        <v>0.38957047500000003</v>
      </c>
    </row>
    <row r="5540" spans="1:2" hidden="1" outlineLevel="2" x14ac:dyDescent="0.25">
      <c r="A5540" t="s">
        <v>18377</v>
      </c>
      <c r="B5540">
        <v>-4.3895752750000003</v>
      </c>
    </row>
    <row r="5541" spans="1:2" outlineLevel="1" collapsed="1" x14ac:dyDescent="0.25">
      <c r="A5541" s="3" t="s">
        <v>24676</v>
      </c>
      <c r="B5541">
        <f>SUBTOTAL(9,B5540:B5540)</f>
        <v>-4.3895752750000003</v>
      </c>
    </row>
    <row r="5542" spans="1:2" hidden="1" outlineLevel="2" x14ac:dyDescent="0.25">
      <c r="A5542" t="s">
        <v>18337</v>
      </c>
      <c r="B5542">
        <v>-70.345968249999999</v>
      </c>
    </row>
    <row r="5543" spans="1:2" outlineLevel="1" collapsed="1" x14ac:dyDescent="0.25">
      <c r="A5543" s="3" t="s">
        <v>24677</v>
      </c>
      <c r="B5543">
        <f>SUBTOTAL(9,B5542:B5542)</f>
        <v>-70.345968249999999</v>
      </c>
    </row>
    <row r="5544" spans="1:2" hidden="1" outlineLevel="2" x14ac:dyDescent="0.25">
      <c r="A5544" t="s">
        <v>1349</v>
      </c>
      <c r="B5544">
        <v>1.05264695</v>
      </c>
    </row>
    <row r="5545" spans="1:2" hidden="1" outlineLevel="2" x14ac:dyDescent="0.25">
      <c r="A5545" t="s">
        <v>1349</v>
      </c>
      <c r="B5545">
        <v>1.2991500250000001</v>
      </c>
    </row>
    <row r="5546" spans="1:2" outlineLevel="1" collapsed="1" x14ac:dyDescent="0.25">
      <c r="A5546" s="3" t="s">
        <v>24678</v>
      </c>
      <c r="B5546">
        <f>SUBTOTAL(9,B5544:B5545)</f>
        <v>2.3517969750000001</v>
      </c>
    </row>
    <row r="5547" spans="1:2" hidden="1" outlineLevel="2" x14ac:dyDescent="0.25">
      <c r="A5547" t="s">
        <v>7281</v>
      </c>
      <c r="B5547">
        <v>1.4359205500000001</v>
      </c>
    </row>
    <row r="5548" spans="1:2" hidden="1" outlineLevel="2" x14ac:dyDescent="0.25">
      <c r="A5548" t="s">
        <v>7281</v>
      </c>
      <c r="B5548">
        <v>1.2955794250000001</v>
      </c>
    </row>
    <row r="5549" spans="1:2" outlineLevel="1" collapsed="1" x14ac:dyDescent="0.25">
      <c r="A5549" s="3" t="s">
        <v>24679</v>
      </c>
      <c r="B5549">
        <f>SUBTOTAL(9,B5547:B5548)</f>
        <v>2.7314999750000002</v>
      </c>
    </row>
    <row r="5550" spans="1:2" hidden="1" outlineLevel="2" x14ac:dyDescent="0.25">
      <c r="A5550" t="s">
        <v>6308</v>
      </c>
      <c r="B5550">
        <v>1.6109531750000001</v>
      </c>
    </row>
    <row r="5551" spans="1:2" hidden="1" outlineLevel="2" x14ac:dyDescent="0.25">
      <c r="A5551" t="s">
        <v>6308</v>
      </c>
      <c r="B5551">
        <v>1.5717356249999999</v>
      </c>
    </row>
    <row r="5552" spans="1:2" outlineLevel="1" collapsed="1" x14ac:dyDescent="0.25">
      <c r="A5552" s="3" t="s">
        <v>24680</v>
      </c>
      <c r="B5552">
        <f>SUBTOTAL(9,B5550:B5551)</f>
        <v>3.1826888000000002</v>
      </c>
    </row>
    <row r="5553" spans="1:2" hidden="1" outlineLevel="2" x14ac:dyDescent="0.25">
      <c r="A5553" t="s">
        <v>2223</v>
      </c>
      <c r="B5553">
        <v>1.3950066750000003</v>
      </c>
    </row>
    <row r="5554" spans="1:2" outlineLevel="1" collapsed="1" x14ac:dyDescent="0.25">
      <c r="A5554" s="3" t="s">
        <v>24681</v>
      </c>
      <c r="B5554">
        <f>SUBTOTAL(9,B5553:B5553)</f>
        <v>1.3950066750000003</v>
      </c>
    </row>
    <row r="5555" spans="1:2" hidden="1" outlineLevel="2" x14ac:dyDescent="0.25">
      <c r="A5555" t="s">
        <v>3575</v>
      </c>
      <c r="B5555">
        <v>1.7774841000000003</v>
      </c>
    </row>
    <row r="5556" spans="1:2" outlineLevel="1" collapsed="1" x14ac:dyDescent="0.25">
      <c r="A5556" s="3" t="s">
        <v>24682</v>
      </c>
      <c r="B5556">
        <f>SUBTOTAL(9,B5555:B5555)</f>
        <v>1.7774841000000003</v>
      </c>
    </row>
    <row r="5557" spans="1:2" hidden="1" outlineLevel="2" x14ac:dyDescent="0.25">
      <c r="A5557" t="s">
        <v>6368</v>
      </c>
      <c r="B5557">
        <v>1.2072406250000001</v>
      </c>
    </row>
    <row r="5558" spans="1:2" outlineLevel="1" collapsed="1" x14ac:dyDescent="0.25">
      <c r="A5558" s="3" t="s">
        <v>24683</v>
      </c>
      <c r="B5558">
        <f>SUBTOTAL(9,B5557:B5557)</f>
        <v>1.2072406250000001</v>
      </c>
    </row>
    <row r="5559" spans="1:2" hidden="1" outlineLevel="2" x14ac:dyDescent="0.25">
      <c r="A5559" t="s">
        <v>6584</v>
      </c>
      <c r="B5559">
        <v>0.49004639999999999</v>
      </c>
    </row>
    <row r="5560" spans="1:2" outlineLevel="1" collapsed="1" x14ac:dyDescent="0.25">
      <c r="A5560" s="3" t="s">
        <v>24684</v>
      </c>
      <c r="B5560">
        <f>SUBTOTAL(9,B5559:B5559)</f>
        <v>0.49004639999999999</v>
      </c>
    </row>
    <row r="5561" spans="1:2" hidden="1" outlineLevel="2" x14ac:dyDescent="0.25">
      <c r="A5561" t="s">
        <v>2679</v>
      </c>
      <c r="B5561">
        <v>1.7996558000000002</v>
      </c>
    </row>
    <row r="5562" spans="1:2" hidden="1" outlineLevel="2" x14ac:dyDescent="0.25">
      <c r="A5562" t="s">
        <v>2679</v>
      </c>
      <c r="B5562">
        <v>2.4400130500000001</v>
      </c>
    </row>
    <row r="5563" spans="1:2" outlineLevel="1" collapsed="1" x14ac:dyDescent="0.25">
      <c r="A5563" s="3" t="s">
        <v>24685</v>
      </c>
      <c r="B5563">
        <f>SUBTOTAL(9,B5561:B5562)</f>
        <v>4.2396688500000002</v>
      </c>
    </row>
    <row r="5564" spans="1:2" hidden="1" outlineLevel="2" x14ac:dyDescent="0.25">
      <c r="A5564" t="s">
        <v>8140</v>
      </c>
      <c r="B5564">
        <v>0.37613110000000005</v>
      </c>
    </row>
    <row r="5565" spans="1:2" outlineLevel="1" collapsed="1" x14ac:dyDescent="0.25">
      <c r="A5565" s="3" t="s">
        <v>24686</v>
      </c>
      <c r="B5565">
        <f>SUBTOTAL(9,B5564:B5564)</f>
        <v>0.37613110000000005</v>
      </c>
    </row>
    <row r="5566" spans="1:2" hidden="1" outlineLevel="2" x14ac:dyDescent="0.25">
      <c r="A5566" t="s">
        <v>4871</v>
      </c>
      <c r="B5566">
        <v>1.3111875</v>
      </c>
    </row>
    <row r="5567" spans="1:2" hidden="1" outlineLevel="2" x14ac:dyDescent="0.25">
      <c r="A5567" t="s">
        <v>4871</v>
      </c>
      <c r="B5567">
        <v>2.1461721499999999</v>
      </c>
    </row>
    <row r="5568" spans="1:2" hidden="1" outlineLevel="2" x14ac:dyDescent="0.25">
      <c r="A5568" t="s">
        <v>4871</v>
      </c>
      <c r="B5568">
        <v>2.1237853499999999</v>
      </c>
    </row>
    <row r="5569" spans="1:2" hidden="1" outlineLevel="2" x14ac:dyDescent="0.25">
      <c r="A5569" t="s">
        <v>4871</v>
      </c>
      <c r="B5569">
        <v>2.2525778250000004</v>
      </c>
    </row>
    <row r="5570" spans="1:2" outlineLevel="1" collapsed="1" x14ac:dyDescent="0.25">
      <c r="A5570" s="3" t="s">
        <v>24687</v>
      </c>
      <c r="B5570">
        <f>SUBTOTAL(9,B5566:B5569)</f>
        <v>7.8337228249999997</v>
      </c>
    </row>
    <row r="5571" spans="1:2" hidden="1" outlineLevel="2" x14ac:dyDescent="0.25">
      <c r="A5571" t="s">
        <v>7193</v>
      </c>
      <c r="B5571">
        <v>1.6977202500000004</v>
      </c>
    </row>
    <row r="5572" spans="1:2" outlineLevel="1" collapsed="1" x14ac:dyDescent="0.25">
      <c r="A5572" s="3" t="s">
        <v>24688</v>
      </c>
      <c r="B5572">
        <f>SUBTOTAL(9,B5571:B5571)</f>
        <v>1.6977202500000004</v>
      </c>
    </row>
    <row r="5573" spans="1:2" hidden="1" outlineLevel="2" x14ac:dyDescent="0.25">
      <c r="A5573" t="s">
        <v>803</v>
      </c>
      <c r="B5573">
        <v>5.9897838500000002</v>
      </c>
    </row>
    <row r="5574" spans="1:2" outlineLevel="1" collapsed="1" x14ac:dyDescent="0.25">
      <c r="A5574" s="3" t="s">
        <v>24689</v>
      </c>
      <c r="B5574">
        <f>SUBTOTAL(9,B5573:B5573)</f>
        <v>5.9897838500000002</v>
      </c>
    </row>
    <row r="5575" spans="1:2" hidden="1" outlineLevel="2" x14ac:dyDescent="0.25">
      <c r="A5575" t="s">
        <v>3914</v>
      </c>
      <c r="B5575">
        <v>-61.642575400000013</v>
      </c>
    </row>
    <row r="5576" spans="1:2" outlineLevel="1" collapsed="1" x14ac:dyDescent="0.25">
      <c r="A5576" s="3" t="s">
        <v>24690</v>
      </c>
      <c r="B5576">
        <f>SUBTOTAL(9,B5575:B5575)</f>
        <v>-61.642575400000013</v>
      </c>
    </row>
    <row r="5577" spans="1:2" hidden="1" outlineLevel="2" x14ac:dyDescent="0.25">
      <c r="A5577" t="s">
        <v>4066</v>
      </c>
      <c r="B5577">
        <v>1.1975649750000001</v>
      </c>
    </row>
    <row r="5578" spans="1:2" outlineLevel="1" collapsed="1" x14ac:dyDescent="0.25">
      <c r="A5578" s="3" t="s">
        <v>24691</v>
      </c>
      <c r="B5578">
        <f>SUBTOTAL(9,B5577:B5577)</f>
        <v>1.1975649750000001</v>
      </c>
    </row>
    <row r="5579" spans="1:2" hidden="1" outlineLevel="2" x14ac:dyDescent="0.25">
      <c r="A5579" t="s">
        <v>8565</v>
      </c>
      <c r="B5579">
        <v>1.4156896750000001</v>
      </c>
    </row>
    <row r="5580" spans="1:2" outlineLevel="1" collapsed="1" x14ac:dyDescent="0.25">
      <c r="A5580" s="3" t="s">
        <v>24692</v>
      </c>
      <c r="B5580">
        <f>SUBTOTAL(9,B5579:B5579)</f>
        <v>1.4156896750000001</v>
      </c>
    </row>
    <row r="5581" spans="1:2" hidden="1" outlineLevel="2" x14ac:dyDescent="0.25">
      <c r="A5581" t="s">
        <v>1169</v>
      </c>
      <c r="B5581">
        <v>3.1848178500000008</v>
      </c>
    </row>
    <row r="5582" spans="1:2" hidden="1" outlineLevel="2" x14ac:dyDescent="0.25">
      <c r="A5582" t="s">
        <v>1169</v>
      </c>
      <c r="B5582">
        <v>2.3223045249999998</v>
      </c>
    </row>
    <row r="5583" spans="1:2" outlineLevel="1" collapsed="1" x14ac:dyDescent="0.25">
      <c r="A5583" s="3" t="s">
        <v>24693</v>
      </c>
      <c r="B5583">
        <f>SUBTOTAL(9,B5581:B5582)</f>
        <v>5.5071223750000007</v>
      </c>
    </row>
    <row r="5584" spans="1:2" hidden="1" outlineLevel="2" x14ac:dyDescent="0.25">
      <c r="A5584" t="s">
        <v>15179</v>
      </c>
      <c r="B5584">
        <v>2.3472176250000003</v>
      </c>
    </row>
    <row r="5585" spans="1:2" outlineLevel="1" collapsed="1" x14ac:dyDescent="0.25">
      <c r="A5585" s="3" t="s">
        <v>24694</v>
      </c>
      <c r="B5585">
        <f>SUBTOTAL(9,B5584:B5584)</f>
        <v>2.3472176250000003</v>
      </c>
    </row>
    <row r="5586" spans="1:2" hidden="1" outlineLevel="2" x14ac:dyDescent="0.25">
      <c r="A5586" t="s">
        <v>17313</v>
      </c>
      <c r="B5586">
        <v>0.37666189999999999</v>
      </c>
    </row>
    <row r="5587" spans="1:2" outlineLevel="1" collapsed="1" x14ac:dyDescent="0.25">
      <c r="A5587" s="3" t="s">
        <v>24695</v>
      </c>
      <c r="B5587">
        <f>SUBTOTAL(9,B5586:B5586)</f>
        <v>0.37666189999999999</v>
      </c>
    </row>
    <row r="5588" spans="1:2" hidden="1" outlineLevel="2" x14ac:dyDescent="0.25">
      <c r="A5588" t="s">
        <v>4168</v>
      </c>
      <c r="B5588">
        <v>1.4999641750000001</v>
      </c>
    </row>
    <row r="5589" spans="1:2" outlineLevel="1" collapsed="1" x14ac:dyDescent="0.25">
      <c r="A5589" s="3" t="s">
        <v>24696</v>
      </c>
      <c r="B5589">
        <f>SUBTOTAL(9,B5588:B5588)</f>
        <v>1.4999641750000001</v>
      </c>
    </row>
    <row r="5590" spans="1:2" hidden="1" outlineLevel="2" x14ac:dyDescent="0.25">
      <c r="A5590" t="s">
        <v>6524</v>
      </c>
      <c r="B5590">
        <v>2.0070333250000001</v>
      </c>
    </row>
    <row r="5591" spans="1:2" hidden="1" outlineLevel="2" x14ac:dyDescent="0.25">
      <c r="A5591" t="s">
        <v>6524</v>
      </c>
      <c r="B5591">
        <v>1.4670778749999998</v>
      </c>
    </row>
    <row r="5592" spans="1:2" hidden="1" outlineLevel="2" x14ac:dyDescent="0.25">
      <c r="A5592" t="s">
        <v>6524</v>
      </c>
      <c r="B5592">
        <v>2.0070129749999999</v>
      </c>
    </row>
    <row r="5593" spans="1:2" outlineLevel="1" collapsed="1" x14ac:dyDescent="0.25">
      <c r="A5593" s="3" t="s">
        <v>24697</v>
      </c>
      <c r="B5593">
        <f>SUBTOTAL(9,B5590:B5592)</f>
        <v>5.4811241749999997</v>
      </c>
    </row>
    <row r="5594" spans="1:2" hidden="1" outlineLevel="2" x14ac:dyDescent="0.25">
      <c r="A5594" t="s">
        <v>18393</v>
      </c>
      <c r="B5594">
        <v>1.7851526750000002</v>
      </c>
    </row>
    <row r="5595" spans="1:2" outlineLevel="1" collapsed="1" x14ac:dyDescent="0.25">
      <c r="A5595" s="3" t="s">
        <v>24698</v>
      </c>
      <c r="B5595">
        <f>SUBTOTAL(9,B5594:B5594)</f>
        <v>1.7851526750000002</v>
      </c>
    </row>
    <row r="5596" spans="1:2" hidden="1" outlineLevel="2" x14ac:dyDescent="0.25">
      <c r="A5596" t="s">
        <v>5177</v>
      </c>
      <c r="B5596">
        <v>1.8256768000000003</v>
      </c>
    </row>
    <row r="5597" spans="1:2" outlineLevel="1" collapsed="1" x14ac:dyDescent="0.25">
      <c r="A5597" s="3" t="s">
        <v>24699</v>
      </c>
      <c r="B5597">
        <f>SUBTOTAL(9,B5596:B5596)</f>
        <v>1.8256768000000003</v>
      </c>
    </row>
    <row r="5598" spans="1:2" hidden="1" outlineLevel="2" x14ac:dyDescent="0.25">
      <c r="A5598" t="s">
        <v>5965</v>
      </c>
      <c r="B5598">
        <v>0.69536435000000019</v>
      </c>
    </row>
    <row r="5599" spans="1:2" outlineLevel="1" collapsed="1" x14ac:dyDescent="0.25">
      <c r="A5599" s="3" t="s">
        <v>24700</v>
      </c>
      <c r="B5599">
        <f>SUBTOTAL(9,B5598:B5598)</f>
        <v>0.69536435000000019</v>
      </c>
    </row>
    <row r="5600" spans="1:2" hidden="1" outlineLevel="2" x14ac:dyDescent="0.25">
      <c r="A5600" t="s">
        <v>12066</v>
      </c>
      <c r="B5600">
        <v>2.8409662249999998</v>
      </c>
    </row>
    <row r="5601" spans="1:2" outlineLevel="1" collapsed="1" x14ac:dyDescent="0.25">
      <c r="A5601" s="3" t="s">
        <v>24701</v>
      </c>
      <c r="B5601">
        <f>SUBTOTAL(9,B5600:B5600)</f>
        <v>2.8409662249999998</v>
      </c>
    </row>
    <row r="5602" spans="1:2" hidden="1" outlineLevel="2" x14ac:dyDescent="0.25">
      <c r="A5602" t="s">
        <v>659</v>
      </c>
      <c r="B5602">
        <v>0.36393130000000001</v>
      </c>
    </row>
    <row r="5603" spans="1:2" hidden="1" outlineLevel="2" x14ac:dyDescent="0.25">
      <c r="A5603" t="s">
        <v>659</v>
      </c>
      <c r="B5603">
        <v>5.8004192749999994</v>
      </c>
    </row>
    <row r="5604" spans="1:2" hidden="1" outlineLevel="2" x14ac:dyDescent="0.25">
      <c r="A5604" t="s">
        <v>659</v>
      </c>
      <c r="B5604">
        <v>2.5142391500000003</v>
      </c>
    </row>
    <row r="5605" spans="1:2" outlineLevel="1" collapsed="1" x14ac:dyDescent="0.25">
      <c r="A5605" s="3" t="s">
        <v>24702</v>
      </c>
      <c r="B5605">
        <f>SUBTOTAL(9,B5602:B5604)</f>
        <v>8.6785897250000001</v>
      </c>
    </row>
    <row r="5606" spans="1:2" hidden="1" outlineLevel="2" x14ac:dyDescent="0.25">
      <c r="A5606" t="s">
        <v>6047</v>
      </c>
      <c r="B5606">
        <v>0.60332249999999998</v>
      </c>
    </row>
    <row r="5607" spans="1:2" hidden="1" outlineLevel="2" x14ac:dyDescent="0.25">
      <c r="A5607" t="s">
        <v>6047</v>
      </c>
      <c r="B5607">
        <v>3.0685471</v>
      </c>
    </row>
    <row r="5608" spans="1:2" outlineLevel="1" collapsed="1" x14ac:dyDescent="0.25">
      <c r="A5608" s="3" t="s">
        <v>24703</v>
      </c>
      <c r="B5608">
        <f>SUBTOTAL(9,B5606:B5607)</f>
        <v>3.6718696</v>
      </c>
    </row>
    <row r="5609" spans="1:2" hidden="1" outlineLevel="2" x14ac:dyDescent="0.25">
      <c r="A5609" t="s">
        <v>2476</v>
      </c>
      <c r="B5609">
        <v>2.3881760000000005</v>
      </c>
    </row>
    <row r="5610" spans="1:2" hidden="1" outlineLevel="2" x14ac:dyDescent="0.25">
      <c r="A5610" t="s">
        <v>2476</v>
      </c>
      <c r="B5610">
        <v>0.46072250000000003</v>
      </c>
    </row>
    <row r="5611" spans="1:2" outlineLevel="1" collapsed="1" x14ac:dyDescent="0.25">
      <c r="A5611" s="3" t="s">
        <v>24704</v>
      </c>
      <c r="B5611">
        <f>SUBTOTAL(9,B5609:B5610)</f>
        <v>2.8488985000000007</v>
      </c>
    </row>
    <row r="5612" spans="1:2" hidden="1" outlineLevel="2" x14ac:dyDescent="0.25">
      <c r="A5612" t="s">
        <v>11070</v>
      </c>
      <c r="B5612">
        <v>1.1157410250000002</v>
      </c>
    </row>
    <row r="5613" spans="1:2" outlineLevel="1" collapsed="1" x14ac:dyDescent="0.25">
      <c r="A5613" s="3" t="s">
        <v>24705</v>
      </c>
      <c r="B5613">
        <f>SUBTOTAL(9,B5612:B5612)</f>
        <v>1.1157410250000002</v>
      </c>
    </row>
    <row r="5614" spans="1:2" hidden="1" outlineLevel="2" x14ac:dyDescent="0.25">
      <c r="A5614" t="s">
        <v>4111</v>
      </c>
      <c r="B5614">
        <v>1.4225428500000001</v>
      </c>
    </row>
    <row r="5615" spans="1:2" outlineLevel="1" collapsed="1" x14ac:dyDescent="0.25">
      <c r="A5615" s="3" t="s">
        <v>24706</v>
      </c>
      <c r="B5615">
        <f>SUBTOTAL(9,B5614:B5614)</f>
        <v>1.4225428500000001</v>
      </c>
    </row>
    <row r="5616" spans="1:2" hidden="1" outlineLevel="2" x14ac:dyDescent="0.25">
      <c r="A5616" t="s">
        <v>2774</v>
      </c>
      <c r="B5616">
        <v>1.4846737749999999</v>
      </c>
    </row>
    <row r="5617" spans="1:2" hidden="1" outlineLevel="2" x14ac:dyDescent="0.25">
      <c r="A5617" t="s">
        <v>2774</v>
      </c>
      <c r="B5617">
        <v>1.1226533750000001</v>
      </c>
    </row>
    <row r="5618" spans="1:2" outlineLevel="1" collapsed="1" x14ac:dyDescent="0.25">
      <c r="A5618" s="3" t="s">
        <v>24707</v>
      </c>
      <c r="B5618">
        <f>SUBTOTAL(9,B5616:B5617)</f>
        <v>2.6073271499999997</v>
      </c>
    </row>
    <row r="5619" spans="1:2" hidden="1" outlineLevel="2" x14ac:dyDescent="0.25">
      <c r="A5619" t="s">
        <v>5494</v>
      </c>
      <c r="B5619">
        <v>0.50303485000000003</v>
      </c>
    </row>
    <row r="5620" spans="1:2" outlineLevel="1" collapsed="1" x14ac:dyDescent="0.25">
      <c r="A5620" s="3" t="s">
        <v>24708</v>
      </c>
      <c r="B5620">
        <f>SUBTOTAL(9,B5619:B5619)</f>
        <v>0.50303485000000003</v>
      </c>
    </row>
    <row r="5621" spans="1:2" hidden="1" outlineLevel="2" x14ac:dyDescent="0.25">
      <c r="A5621" t="s">
        <v>20605</v>
      </c>
      <c r="B5621">
        <v>-16.389035925000002</v>
      </c>
    </row>
    <row r="5622" spans="1:2" outlineLevel="1" collapsed="1" x14ac:dyDescent="0.25">
      <c r="A5622" s="3" t="s">
        <v>24709</v>
      </c>
      <c r="B5622">
        <f>SUBTOTAL(9,B5621:B5621)</f>
        <v>-16.389035925000002</v>
      </c>
    </row>
    <row r="5623" spans="1:2" hidden="1" outlineLevel="2" x14ac:dyDescent="0.25">
      <c r="A5623" t="s">
        <v>19468</v>
      </c>
      <c r="B5623">
        <v>0.29556700000000002</v>
      </c>
    </row>
    <row r="5624" spans="1:2" hidden="1" outlineLevel="2" x14ac:dyDescent="0.25">
      <c r="A5624" t="s">
        <v>19468</v>
      </c>
      <c r="B5624">
        <v>-0.29629424999999987</v>
      </c>
    </row>
    <row r="5625" spans="1:2" outlineLevel="1" collapsed="1" x14ac:dyDescent="0.25">
      <c r="A5625" s="3" t="s">
        <v>24710</v>
      </c>
      <c r="B5625">
        <f>SUBTOTAL(9,B5623:B5624)</f>
        <v>-7.2724999999984608E-4</v>
      </c>
    </row>
    <row r="5626" spans="1:2" hidden="1" outlineLevel="2" x14ac:dyDescent="0.25">
      <c r="A5626" t="s">
        <v>3040</v>
      </c>
      <c r="B5626">
        <v>1.4885684750000003</v>
      </c>
    </row>
    <row r="5627" spans="1:2" outlineLevel="1" collapsed="1" x14ac:dyDescent="0.25">
      <c r="A5627" s="3" t="s">
        <v>24711</v>
      </c>
      <c r="B5627">
        <f>SUBTOTAL(9,B5626:B5626)</f>
        <v>1.4885684750000003</v>
      </c>
    </row>
    <row r="5628" spans="1:2" hidden="1" outlineLevel="2" x14ac:dyDescent="0.25">
      <c r="A5628" t="s">
        <v>3603</v>
      </c>
      <c r="B5628">
        <v>2.0178003499999999</v>
      </c>
    </row>
    <row r="5629" spans="1:2" hidden="1" outlineLevel="2" x14ac:dyDescent="0.25">
      <c r="A5629" t="s">
        <v>3603</v>
      </c>
      <c r="B5629">
        <v>2.20427705</v>
      </c>
    </row>
    <row r="5630" spans="1:2" hidden="1" outlineLevel="2" x14ac:dyDescent="0.25">
      <c r="A5630" t="s">
        <v>3603</v>
      </c>
      <c r="B5630">
        <v>1.9027603000000002</v>
      </c>
    </row>
    <row r="5631" spans="1:2" outlineLevel="1" collapsed="1" x14ac:dyDescent="0.25">
      <c r="A5631" s="3" t="s">
        <v>24712</v>
      </c>
      <c r="B5631">
        <f>SUBTOTAL(9,B5628:B5630)</f>
        <v>6.1248377000000005</v>
      </c>
    </row>
    <row r="5632" spans="1:2" hidden="1" outlineLevel="2" x14ac:dyDescent="0.25">
      <c r="A5632" t="s">
        <v>10649</v>
      </c>
      <c r="B5632">
        <v>1.9494640500000002</v>
      </c>
    </row>
    <row r="5633" spans="1:2" outlineLevel="1" collapsed="1" x14ac:dyDescent="0.25">
      <c r="A5633" s="3" t="s">
        <v>24713</v>
      </c>
      <c r="B5633">
        <f>SUBTOTAL(9,B5632:B5632)</f>
        <v>1.9494640500000002</v>
      </c>
    </row>
    <row r="5634" spans="1:2" hidden="1" outlineLevel="2" x14ac:dyDescent="0.25">
      <c r="A5634" t="s">
        <v>9579</v>
      </c>
      <c r="B5634">
        <v>0.62402425000000006</v>
      </c>
    </row>
    <row r="5635" spans="1:2" outlineLevel="1" collapsed="1" x14ac:dyDescent="0.25">
      <c r="A5635" s="3" t="s">
        <v>24714</v>
      </c>
      <c r="B5635">
        <f>SUBTOTAL(9,B5634:B5634)</f>
        <v>0.62402425000000006</v>
      </c>
    </row>
    <row r="5636" spans="1:2" hidden="1" outlineLevel="2" x14ac:dyDescent="0.25">
      <c r="A5636" t="s">
        <v>6734</v>
      </c>
      <c r="B5636">
        <v>2.030838025</v>
      </c>
    </row>
    <row r="5637" spans="1:2" outlineLevel="1" collapsed="1" x14ac:dyDescent="0.25">
      <c r="A5637" s="3" t="s">
        <v>24715</v>
      </c>
      <c r="B5637">
        <f>SUBTOTAL(9,B5636:B5636)</f>
        <v>2.030838025</v>
      </c>
    </row>
    <row r="5638" spans="1:2" hidden="1" outlineLevel="2" x14ac:dyDescent="0.25">
      <c r="A5638" t="s">
        <v>7050</v>
      </c>
      <c r="B5638">
        <v>3.4831447250000003</v>
      </c>
    </row>
    <row r="5639" spans="1:2" outlineLevel="1" collapsed="1" x14ac:dyDescent="0.25">
      <c r="A5639" s="3" t="s">
        <v>24716</v>
      </c>
      <c r="B5639">
        <f>SUBTOTAL(9,B5638:B5638)</f>
        <v>3.4831447250000003</v>
      </c>
    </row>
    <row r="5640" spans="1:2" hidden="1" outlineLevel="2" x14ac:dyDescent="0.25">
      <c r="A5640" t="s">
        <v>13975</v>
      </c>
      <c r="B5640">
        <v>0.56234252500000004</v>
      </c>
    </row>
    <row r="5641" spans="1:2" outlineLevel="1" collapsed="1" x14ac:dyDescent="0.25">
      <c r="A5641" s="3" t="s">
        <v>24717</v>
      </c>
      <c r="B5641">
        <f>SUBTOTAL(9,B5640:B5640)</f>
        <v>0.56234252500000004</v>
      </c>
    </row>
    <row r="5642" spans="1:2" hidden="1" outlineLevel="2" x14ac:dyDescent="0.25">
      <c r="A5642" t="s">
        <v>19938</v>
      </c>
      <c r="B5642">
        <v>1.2618504000000004</v>
      </c>
    </row>
    <row r="5643" spans="1:2" outlineLevel="1" collapsed="1" x14ac:dyDescent="0.25">
      <c r="A5643" s="3" t="s">
        <v>24718</v>
      </c>
      <c r="B5643">
        <f>SUBTOTAL(9,B5642:B5642)</f>
        <v>1.2618504000000004</v>
      </c>
    </row>
    <row r="5644" spans="1:2" hidden="1" outlineLevel="2" x14ac:dyDescent="0.25">
      <c r="A5644" t="s">
        <v>17893</v>
      </c>
      <c r="B5644">
        <v>-120.738360125</v>
      </c>
    </row>
    <row r="5645" spans="1:2" outlineLevel="1" collapsed="1" x14ac:dyDescent="0.25">
      <c r="A5645" s="3" t="s">
        <v>24719</v>
      </c>
      <c r="B5645">
        <f>SUBTOTAL(9,B5644:B5644)</f>
        <v>-120.738360125</v>
      </c>
    </row>
    <row r="5646" spans="1:2" hidden="1" outlineLevel="2" x14ac:dyDescent="0.25">
      <c r="A5646" t="s">
        <v>16306</v>
      </c>
      <c r="B5646">
        <v>0.53353232500000003</v>
      </c>
    </row>
    <row r="5647" spans="1:2" outlineLevel="1" collapsed="1" x14ac:dyDescent="0.25">
      <c r="A5647" s="3" t="s">
        <v>24720</v>
      </c>
      <c r="B5647">
        <f>SUBTOTAL(9,B5646:B5646)</f>
        <v>0.53353232500000003</v>
      </c>
    </row>
    <row r="5648" spans="1:2" hidden="1" outlineLevel="2" x14ac:dyDescent="0.25">
      <c r="A5648" t="s">
        <v>10409</v>
      </c>
      <c r="B5648">
        <v>1.2696059499999999</v>
      </c>
    </row>
    <row r="5649" spans="1:2" outlineLevel="1" collapsed="1" x14ac:dyDescent="0.25">
      <c r="A5649" s="3" t="s">
        <v>24721</v>
      </c>
      <c r="B5649">
        <f>SUBTOTAL(9,B5648:B5648)</f>
        <v>1.2696059499999999</v>
      </c>
    </row>
    <row r="5650" spans="1:2" hidden="1" outlineLevel="2" x14ac:dyDescent="0.25">
      <c r="A5650" t="s">
        <v>2896</v>
      </c>
      <c r="B5650">
        <v>1.9925399750000001</v>
      </c>
    </row>
    <row r="5651" spans="1:2" hidden="1" outlineLevel="2" x14ac:dyDescent="0.25">
      <c r="A5651" t="s">
        <v>2896</v>
      </c>
      <c r="B5651">
        <v>1.6920232500000001</v>
      </c>
    </row>
    <row r="5652" spans="1:2" hidden="1" outlineLevel="2" x14ac:dyDescent="0.25">
      <c r="A5652" t="s">
        <v>2896</v>
      </c>
      <c r="B5652">
        <v>2.0205889500000001</v>
      </c>
    </row>
    <row r="5653" spans="1:2" hidden="1" outlineLevel="2" x14ac:dyDescent="0.25">
      <c r="A5653" t="s">
        <v>2896</v>
      </c>
      <c r="B5653">
        <v>1.0720075000000002</v>
      </c>
    </row>
    <row r="5654" spans="1:2" outlineLevel="1" collapsed="1" x14ac:dyDescent="0.25">
      <c r="A5654" s="3" t="s">
        <v>24722</v>
      </c>
      <c r="B5654">
        <f>SUBTOTAL(9,B5650:B5653)</f>
        <v>6.777159675</v>
      </c>
    </row>
    <row r="5655" spans="1:2" hidden="1" outlineLevel="2" x14ac:dyDescent="0.25">
      <c r="A5655" t="s">
        <v>11728</v>
      </c>
      <c r="B5655">
        <v>0.90529345000000006</v>
      </c>
    </row>
    <row r="5656" spans="1:2" outlineLevel="1" collapsed="1" x14ac:dyDescent="0.25">
      <c r="A5656" s="3" t="s">
        <v>24723</v>
      </c>
      <c r="B5656">
        <f>SUBTOTAL(9,B5655:B5655)</f>
        <v>0.90529345000000006</v>
      </c>
    </row>
    <row r="5657" spans="1:2" hidden="1" outlineLevel="2" x14ac:dyDescent="0.25">
      <c r="A5657" t="s">
        <v>18030</v>
      </c>
      <c r="B5657">
        <v>0.99042930000000007</v>
      </c>
    </row>
    <row r="5658" spans="1:2" outlineLevel="1" collapsed="1" x14ac:dyDescent="0.25">
      <c r="A5658" s="3" t="s">
        <v>24724</v>
      </c>
      <c r="B5658">
        <f>SUBTOTAL(9,B5657:B5657)</f>
        <v>0.99042930000000007</v>
      </c>
    </row>
    <row r="5659" spans="1:2" hidden="1" outlineLevel="2" x14ac:dyDescent="0.25">
      <c r="A5659" t="s">
        <v>1788</v>
      </c>
      <c r="B5659">
        <v>1.2581561000000001</v>
      </c>
    </row>
    <row r="5660" spans="1:2" hidden="1" outlineLevel="2" x14ac:dyDescent="0.25">
      <c r="A5660" t="s">
        <v>1788</v>
      </c>
      <c r="B5660">
        <v>1.4187297250000002</v>
      </c>
    </row>
    <row r="5661" spans="1:2" hidden="1" outlineLevel="2" x14ac:dyDescent="0.25">
      <c r="A5661" t="s">
        <v>1788</v>
      </c>
      <c r="B5661">
        <v>1.6288330500000003</v>
      </c>
    </row>
    <row r="5662" spans="1:2" outlineLevel="1" collapsed="1" x14ac:dyDescent="0.25">
      <c r="A5662" s="3" t="s">
        <v>24725</v>
      </c>
      <c r="B5662">
        <f>SUBTOTAL(9,B5659:B5661)</f>
        <v>4.3057188750000002</v>
      </c>
    </row>
    <row r="5663" spans="1:2" hidden="1" outlineLevel="2" x14ac:dyDescent="0.25">
      <c r="A5663" t="s">
        <v>9105</v>
      </c>
      <c r="B5663">
        <v>0.37456540000000005</v>
      </c>
    </row>
    <row r="5664" spans="1:2" hidden="1" outlineLevel="2" x14ac:dyDescent="0.25">
      <c r="A5664" t="s">
        <v>9105</v>
      </c>
      <c r="B5664">
        <v>2.9091795750000005</v>
      </c>
    </row>
    <row r="5665" spans="1:2" outlineLevel="1" collapsed="1" x14ac:dyDescent="0.25">
      <c r="A5665" s="3" t="s">
        <v>24726</v>
      </c>
      <c r="B5665">
        <f>SUBTOTAL(9,B5663:B5664)</f>
        <v>3.2837449750000003</v>
      </c>
    </row>
    <row r="5666" spans="1:2" hidden="1" outlineLevel="2" x14ac:dyDescent="0.25">
      <c r="A5666" t="s">
        <v>14221</v>
      </c>
      <c r="B5666">
        <v>3.3486423000000003</v>
      </c>
    </row>
    <row r="5667" spans="1:2" hidden="1" outlineLevel="2" x14ac:dyDescent="0.25">
      <c r="A5667" t="s">
        <v>14221</v>
      </c>
      <c r="B5667">
        <v>2.448426725</v>
      </c>
    </row>
    <row r="5668" spans="1:2" outlineLevel="1" collapsed="1" x14ac:dyDescent="0.25">
      <c r="A5668" s="3" t="s">
        <v>24727</v>
      </c>
      <c r="B5668">
        <f>SUBTOTAL(9,B5666:B5667)</f>
        <v>5.7970690250000008</v>
      </c>
    </row>
    <row r="5669" spans="1:2" hidden="1" outlineLevel="2" x14ac:dyDescent="0.25">
      <c r="A5669" t="s">
        <v>18703</v>
      </c>
      <c r="B5669">
        <v>1.7095387000000002</v>
      </c>
    </row>
    <row r="5670" spans="1:2" hidden="1" outlineLevel="2" x14ac:dyDescent="0.25">
      <c r="A5670" t="s">
        <v>18703</v>
      </c>
      <c r="B5670">
        <v>3.7612187500000003</v>
      </c>
    </row>
    <row r="5671" spans="1:2" outlineLevel="1" collapsed="1" x14ac:dyDescent="0.25">
      <c r="A5671" s="3" t="s">
        <v>24728</v>
      </c>
      <c r="B5671">
        <f>SUBTOTAL(9,B5669:B5670)</f>
        <v>5.4707574500000007</v>
      </c>
    </row>
    <row r="5672" spans="1:2" hidden="1" outlineLevel="2" x14ac:dyDescent="0.25">
      <c r="A5672" t="s">
        <v>10472</v>
      </c>
      <c r="B5672">
        <v>1.8099734750000003</v>
      </c>
    </row>
    <row r="5673" spans="1:2" hidden="1" outlineLevel="2" x14ac:dyDescent="0.25">
      <c r="A5673" t="s">
        <v>10472</v>
      </c>
      <c r="B5673">
        <v>2.2248197750000003</v>
      </c>
    </row>
    <row r="5674" spans="1:2" outlineLevel="1" collapsed="1" x14ac:dyDescent="0.25">
      <c r="A5674" s="3" t="s">
        <v>24729</v>
      </c>
      <c r="B5674">
        <f>SUBTOTAL(9,B5672:B5673)</f>
        <v>4.0347932500000008</v>
      </c>
    </row>
    <row r="5675" spans="1:2" hidden="1" outlineLevel="2" x14ac:dyDescent="0.25">
      <c r="A5675" t="s">
        <v>17790</v>
      </c>
      <c r="B5675">
        <v>3.1653294499999998</v>
      </c>
    </row>
    <row r="5676" spans="1:2" outlineLevel="1" collapsed="1" x14ac:dyDescent="0.25">
      <c r="A5676" s="3" t="s">
        <v>24730</v>
      </c>
      <c r="B5676">
        <f>SUBTOTAL(9,B5675:B5675)</f>
        <v>3.1653294499999998</v>
      </c>
    </row>
    <row r="5677" spans="1:2" hidden="1" outlineLevel="2" x14ac:dyDescent="0.25">
      <c r="A5677" t="s">
        <v>1339</v>
      </c>
      <c r="B5677">
        <v>3.5371446999999998</v>
      </c>
    </row>
    <row r="5678" spans="1:2" hidden="1" outlineLevel="2" x14ac:dyDescent="0.25">
      <c r="A5678" t="s">
        <v>1339</v>
      </c>
      <c r="B5678">
        <v>3.9711836750000007</v>
      </c>
    </row>
    <row r="5679" spans="1:2" outlineLevel="1" collapsed="1" x14ac:dyDescent="0.25">
      <c r="A5679" s="3" t="s">
        <v>24731</v>
      </c>
      <c r="B5679">
        <f>SUBTOTAL(9,B5677:B5678)</f>
        <v>7.5083283750000005</v>
      </c>
    </row>
    <row r="5680" spans="1:2" hidden="1" outlineLevel="2" x14ac:dyDescent="0.25">
      <c r="A5680" t="s">
        <v>81</v>
      </c>
      <c r="B5680">
        <v>1.9365905749999999</v>
      </c>
    </row>
    <row r="5681" spans="1:2" hidden="1" outlineLevel="2" x14ac:dyDescent="0.25">
      <c r="A5681" t="s">
        <v>81</v>
      </c>
      <c r="B5681">
        <v>3.5656166500000004</v>
      </c>
    </row>
    <row r="5682" spans="1:2" hidden="1" outlineLevel="2" x14ac:dyDescent="0.25">
      <c r="A5682" t="s">
        <v>81</v>
      </c>
      <c r="B5682">
        <v>4.3753858000000001</v>
      </c>
    </row>
    <row r="5683" spans="1:2" outlineLevel="1" collapsed="1" x14ac:dyDescent="0.25">
      <c r="A5683" s="3" t="s">
        <v>24732</v>
      </c>
      <c r="B5683">
        <f>SUBTOTAL(9,B5680:B5682)</f>
        <v>9.8775930249999995</v>
      </c>
    </row>
    <row r="5684" spans="1:2" hidden="1" outlineLevel="2" x14ac:dyDescent="0.25">
      <c r="A5684" t="s">
        <v>5843</v>
      </c>
      <c r="B5684">
        <v>4.4913546499999999</v>
      </c>
    </row>
    <row r="5685" spans="1:2" outlineLevel="1" collapsed="1" x14ac:dyDescent="0.25">
      <c r="A5685" s="3" t="s">
        <v>24733</v>
      </c>
      <c r="B5685">
        <f>SUBTOTAL(9,B5684:B5684)</f>
        <v>4.4913546499999999</v>
      </c>
    </row>
    <row r="5686" spans="1:2" hidden="1" outlineLevel="2" x14ac:dyDescent="0.25">
      <c r="A5686" t="s">
        <v>3237</v>
      </c>
      <c r="B5686">
        <v>0.81125807500000002</v>
      </c>
    </row>
    <row r="5687" spans="1:2" outlineLevel="1" collapsed="1" x14ac:dyDescent="0.25">
      <c r="A5687" s="3" t="s">
        <v>24734</v>
      </c>
      <c r="B5687">
        <f>SUBTOTAL(9,B5686:B5686)</f>
        <v>0.81125807500000002</v>
      </c>
    </row>
    <row r="5688" spans="1:2" hidden="1" outlineLevel="2" x14ac:dyDescent="0.25">
      <c r="A5688" t="s">
        <v>14587</v>
      </c>
      <c r="B5688">
        <v>0.64143085</v>
      </c>
    </row>
    <row r="5689" spans="1:2" outlineLevel="1" collapsed="1" x14ac:dyDescent="0.25">
      <c r="A5689" s="3" t="s">
        <v>24735</v>
      </c>
      <c r="B5689">
        <f>SUBTOTAL(9,B5688:B5688)</f>
        <v>0.64143085</v>
      </c>
    </row>
    <row r="5690" spans="1:2" hidden="1" outlineLevel="2" x14ac:dyDescent="0.25">
      <c r="A5690" t="s">
        <v>7538</v>
      </c>
      <c r="B5690">
        <v>2.8500227500000004</v>
      </c>
    </row>
    <row r="5691" spans="1:2" hidden="1" outlineLevel="2" x14ac:dyDescent="0.25">
      <c r="A5691" t="s">
        <v>7538</v>
      </c>
      <c r="B5691">
        <v>3.5075926500000003</v>
      </c>
    </row>
    <row r="5692" spans="1:2" hidden="1" outlineLevel="2" x14ac:dyDescent="0.25">
      <c r="A5692" t="s">
        <v>7538</v>
      </c>
      <c r="B5692">
        <v>2.3865362250000004</v>
      </c>
    </row>
    <row r="5693" spans="1:2" hidden="1" outlineLevel="2" x14ac:dyDescent="0.25">
      <c r="A5693" t="s">
        <v>7538</v>
      </c>
      <c r="B5693">
        <v>1.7976539750000002</v>
      </c>
    </row>
    <row r="5694" spans="1:2" outlineLevel="1" collapsed="1" x14ac:dyDescent="0.25">
      <c r="A5694" s="3" t="s">
        <v>24736</v>
      </c>
      <c r="B5694">
        <f>SUBTOTAL(9,B5690:B5693)</f>
        <v>10.5418056</v>
      </c>
    </row>
    <row r="5695" spans="1:2" hidden="1" outlineLevel="2" x14ac:dyDescent="0.25">
      <c r="A5695" t="s">
        <v>11177</v>
      </c>
      <c r="B5695">
        <v>1.7329688250000002</v>
      </c>
    </row>
    <row r="5696" spans="1:2" hidden="1" outlineLevel="2" x14ac:dyDescent="0.25">
      <c r="A5696" t="s">
        <v>11177</v>
      </c>
      <c r="B5696">
        <v>1.5380270749999998</v>
      </c>
    </row>
    <row r="5697" spans="1:2" outlineLevel="1" collapsed="1" x14ac:dyDescent="0.25">
      <c r="A5697" s="3" t="s">
        <v>24737</v>
      </c>
      <c r="B5697">
        <f>SUBTOTAL(9,B5695:B5696)</f>
        <v>3.2709959</v>
      </c>
    </row>
    <row r="5698" spans="1:2" hidden="1" outlineLevel="2" x14ac:dyDescent="0.25">
      <c r="A5698" t="s">
        <v>254</v>
      </c>
      <c r="B5698">
        <v>2.3134250500000002</v>
      </c>
    </row>
    <row r="5699" spans="1:2" hidden="1" outlineLevel="2" x14ac:dyDescent="0.25">
      <c r="A5699" t="s">
        <v>254</v>
      </c>
      <c r="B5699">
        <v>4.56898655</v>
      </c>
    </row>
    <row r="5700" spans="1:2" hidden="1" outlineLevel="2" x14ac:dyDescent="0.25">
      <c r="A5700" t="s">
        <v>254</v>
      </c>
      <c r="B5700">
        <v>3.8401880500000001</v>
      </c>
    </row>
    <row r="5701" spans="1:2" hidden="1" outlineLevel="2" x14ac:dyDescent="0.25">
      <c r="A5701" t="s">
        <v>254</v>
      </c>
      <c r="B5701">
        <v>2.2585497500000002</v>
      </c>
    </row>
    <row r="5702" spans="1:2" hidden="1" outlineLevel="2" x14ac:dyDescent="0.25">
      <c r="A5702" t="s">
        <v>254</v>
      </c>
      <c r="B5702">
        <v>4.49079695</v>
      </c>
    </row>
    <row r="5703" spans="1:2" hidden="1" outlineLevel="2" x14ac:dyDescent="0.25">
      <c r="A5703" t="s">
        <v>254</v>
      </c>
      <c r="B5703">
        <v>1.4985586249999998</v>
      </c>
    </row>
    <row r="5704" spans="1:2" hidden="1" outlineLevel="2" x14ac:dyDescent="0.25">
      <c r="A5704" t="s">
        <v>254</v>
      </c>
      <c r="B5704">
        <v>2.4797900500000001</v>
      </c>
    </row>
    <row r="5705" spans="1:2" hidden="1" outlineLevel="2" x14ac:dyDescent="0.25">
      <c r="A5705" t="s">
        <v>254</v>
      </c>
      <c r="B5705">
        <v>4.0849869000000005</v>
      </c>
    </row>
    <row r="5706" spans="1:2" outlineLevel="1" collapsed="1" x14ac:dyDescent="0.25">
      <c r="A5706" s="3" t="s">
        <v>24738</v>
      </c>
      <c r="B5706">
        <f>SUBTOTAL(9,B5698:B5705)</f>
        <v>25.535281925000003</v>
      </c>
    </row>
    <row r="5707" spans="1:2" hidden="1" outlineLevel="2" x14ac:dyDescent="0.25">
      <c r="A5707" t="s">
        <v>4724</v>
      </c>
      <c r="B5707">
        <v>0.69604352500000011</v>
      </c>
    </row>
    <row r="5708" spans="1:2" outlineLevel="1" collapsed="1" x14ac:dyDescent="0.25">
      <c r="A5708" s="3" t="s">
        <v>24739</v>
      </c>
      <c r="B5708">
        <f>SUBTOTAL(9,B5707:B5707)</f>
        <v>0.69604352500000011</v>
      </c>
    </row>
    <row r="5709" spans="1:2" hidden="1" outlineLevel="2" x14ac:dyDescent="0.25">
      <c r="A5709" t="s">
        <v>20695</v>
      </c>
      <c r="B5709">
        <v>-0.52848132499999989</v>
      </c>
    </row>
    <row r="5710" spans="1:2" hidden="1" outlineLevel="2" x14ac:dyDescent="0.25">
      <c r="A5710" t="s">
        <v>7220</v>
      </c>
      <c r="B5710">
        <v>1.172803775</v>
      </c>
    </row>
    <row r="5711" spans="1:2" outlineLevel="1" collapsed="1" x14ac:dyDescent="0.25">
      <c r="A5711" s="3" t="s">
        <v>24740</v>
      </c>
      <c r="B5711">
        <f>SUBTOTAL(9,B5709:B5710)</f>
        <v>0.6443224500000001</v>
      </c>
    </row>
    <row r="5712" spans="1:2" hidden="1" outlineLevel="2" x14ac:dyDescent="0.25">
      <c r="A5712" t="s">
        <v>6281</v>
      </c>
      <c r="B5712">
        <v>5.4682276500000002</v>
      </c>
    </row>
    <row r="5713" spans="1:2" hidden="1" outlineLevel="2" x14ac:dyDescent="0.25">
      <c r="A5713" t="s">
        <v>6281</v>
      </c>
      <c r="B5713">
        <v>2.0505124000000001</v>
      </c>
    </row>
    <row r="5714" spans="1:2" hidden="1" outlineLevel="2" x14ac:dyDescent="0.25">
      <c r="A5714" t="s">
        <v>6281</v>
      </c>
      <c r="B5714">
        <v>1.7042096500000001</v>
      </c>
    </row>
    <row r="5715" spans="1:2" outlineLevel="1" collapsed="1" x14ac:dyDescent="0.25">
      <c r="A5715" s="3" t="s">
        <v>24741</v>
      </c>
      <c r="B5715">
        <f>SUBTOTAL(9,B5712:B5714)</f>
        <v>9.2229497000000009</v>
      </c>
    </row>
    <row r="5716" spans="1:2" hidden="1" outlineLevel="2" x14ac:dyDescent="0.25">
      <c r="A5716" t="s">
        <v>9906</v>
      </c>
      <c r="B5716">
        <v>2.1552094000000004</v>
      </c>
    </row>
    <row r="5717" spans="1:2" outlineLevel="1" collapsed="1" x14ac:dyDescent="0.25">
      <c r="A5717" s="3" t="s">
        <v>24742</v>
      </c>
      <c r="B5717">
        <f>SUBTOTAL(9,B5716:B5716)</f>
        <v>2.1552094000000004</v>
      </c>
    </row>
    <row r="5718" spans="1:2" hidden="1" outlineLevel="2" x14ac:dyDescent="0.25">
      <c r="A5718" t="s">
        <v>3860</v>
      </c>
      <c r="B5718">
        <v>1.4310151500000001</v>
      </c>
    </row>
    <row r="5719" spans="1:2" hidden="1" outlineLevel="2" x14ac:dyDescent="0.25">
      <c r="A5719" t="s">
        <v>3860</v>
      </c>
      <c r="B5719">
        <v>0.99065455000000013</v>
      </c>
    </row>
    <row r="5720" spans="1:2" outlineLevel="1" collapsed="1" x14ac:dyDescent="0.25">
      <c r="A5720" s="3" t="s">
        <v>24743</v>
      </c>
      <c r="B5720">
        <f>SUBTOTAL(9,B5718:B5719)</f>
        <v>2.4216697000000003</v>
      </c>
    </row>
    <row r="5721" spans="1:2" hidden="1" outlineLevel="2" x14ac:dyDescent="0.25">
      <c r="A5721" t="s">
        <v>7640</v>
      </c>
      <c r="B5721">
        <v>0.70751027499999997</v>
      </c>
    </row>
    <row r="5722" spans="1:2" outlineLevel="1" collapsed="1" x14ac:dyDescent="0.25">
      <c r="A5722" s="3" t="s">
        <v>24744</v>
      </c>
      <c r="B5722">
        <f>SUBTOTAL(9,B5721:B5721)</f>
        <v>0.70751027499999997</v>
      </c>
    </row>
    <row r="5723" spans="1:2" hidden="1" outlineLevel="2" x14ac:dyDescent="0.25">
      <c r="A5723" t="s">
        <v>5560</v>
      </c>
      <c r="B5723">
        <v>1.496806925</v>
      </c>
    </row>
    <row r="5724" spans="1:2" outlineLevel="1" collapsed="1" x14ac:dyDescent="0.25">
      <c r="A5724" s="3" t="s">
        <v>24745</v>
      </c>
      <c r="B5724">
        <f>SUBTOTAL(9,B5723:B5723)</f>
        <v>1.496806925</v>
      </c>
    </row>
    <row r="5725" spans="1:2" hidden="1" outlineLevel="2" x14ac:dyDescent="0.25">
      <c r="A5725" t="s">
        <v>7189</v>
      </c>
      <c r="B5725">
        <v>1.2457969000000002</v>
      </c>
    </row>
    <row r="5726" spans="1:2" outlineLevel="1" collapsed="1" x14ac:dyDescent="0.25">
      <c r="A5726" s="3" t="s">
        <v>24746</v>
      </c>
      <c r="B5726">
        <f>SUBTOTAL(9,B5725:B5725)</f>
        <v>1.2457969000000002</v>
      </c>
    </row>
    <row r="5727" spans="1:2" hidden="1" outlineLevel="2" x14ac:dyDescent="0.25">
      <c r="A5727" t="s">
        <v>11598</v>
      </c>
      <c r="B5727">
        <v>3.0800142500000005</v>
      </c>
    </row>
    <row r="5728" spans="1:2" outlineLevel="1" collapsed="1" x14ac:dyDescent="0.25">
      <c r="A5728" s="3" t="s">
        <v>24747</v>
      </c>
      <c r="B5728">
        <f>SUBTOTAL(9,B5727:B5727)</f>
        <v>3.0800142500000005</v>
      </c>
    </row>
    <row r="5729" spans="1:2" hidden="1" outlineLevel="2" x14ac:dyDescent="0.25">
      <c r="A5729" t="s">
        <v>2664</v>
      </c>
      <c r="B5729">
        <v>1.0700019250000001</v>
      </c>
    </row>
    <row r="5730" spans="1:2" outlineLevel="1" collapsed="1" x14ac:dyDescent="0.25">
      <c r="A5730" s="3" t="s">
        <v>24748</v>
      </c>
      <c r="B5730">
        <f>SUBTOTAL(9,B5729:B5729)</f>
        <v>1.0700019250000001</v>
      </c>
    </row>
    <row r="5731" spans="1:2" hidden="1" outlineLevel="2" x14ac:dyDescent="0.25">
      <c r="A5731" t="s">
        <v>4897</v>
      </c>
      <c r="B5731">
        <v>1.3535587250000001</v>
      </c>
    </row>
    <row r="5732" spans="1:2" outlineLevel="1" collapsed="1" x14ac:dyDescent="0.25">
      <c r="A5732" s="3" t="s">
        <v>24749</v>
      </c>
      <c r="B5732">
        <f>SUBTOTAL(9,B5731:B5731)</f>
        <v>1.3535587250000001</v>
      </c>
    </row>
    <row r="5733" spans="1:2" hidden="1" outlineLevel="2" x14ac:dyDescent="0.25">
      <c r="A5733" t="s">
        <v>11357</v>
      </c>
      <c r="B5733">
        <v>0.61813612500000004</v>
      </c>
    </row>
    <row r="5734" spans="1:2" outlineLevel="1" collapsed="1" x14ac:dyDescent="0.25">
      <c r="A5734" s="3" t="s">
        <v>24750</v>
      </c>
      <c r="B5734">
        <f>SUBTOTAL(9,B5733:B5733)</f>
        <v>0.61813612500000004</v>
      </c>
    </row>
    <row r="5735" spans="1:2" hidden="1" outlineLevel="2" x14ac:dyDescent="0.25">
      <c r="A5735" t="s">
        <v>20367</v>
      </c>
      <c r="B5735">
        <v>3.1788638500000004</v>
      </c>
    </row>
    <row r="5736" spans="1:2" outlineLevel="1" collapsed="1" x14ac:dyDescent="0.25">
      <c r="A5736" s="3" t="s">
        <v>24751</v>
      </c>
      <c r="B5736">
        <f>SUBTOTAL(9,B5735:B5735)</f>
        <v>3.1788638500000004</v>
      </c>
    </row>
    <row r="5737" spans="1:2" hidden="1" outlineLevel="2" x14ac:dyDescent="0.25">
      <c r="A5737" t="s">
        <v>13132</v>
      </c>
      <c r="B5737">
        <v>0.91346202500000007</v>
      </c>
    </row>
    <row r="5738" spans="1:2" outlineLevel="1" collapsed="1" x14ac:dyDescent="0.25">
      <c r="A5738" s="3" t="s">
        <v>24752</v>
      </c>
      <c r="B5738">
        <f>SUBTOTAL(9,B5737:B5737)</f>
        <v>0.91346202500000007</v>
      </c>
    </row>
    <row r="5739" spans="1:2" hidden="1" outlineLevel="2" x14ac:dyDescent="0.25">
      <c r="A5739" t="s">
        <v>8583</v>
      </c>
      <c r="B5739">
        <v>1.5524819750000003</v>
      </c>
    </row>
    <row r="5740" spans="1:2" outlineLevel="1" collapsed="1" x14ac:dyDescent="0.25">
      <c r="A5740" s="3" t="s">
        <v>24753</v>
      </c>
      <c r="B5740">
        <f>SUBTOTAL(9,B5739:B5739)</f>
        <v>1.5524819750000003</v>
      </c>
    </row>
    <row r="5741" spans="1:2" hidden="1" outlineLevel="2" x14ac:dyDescent="0.25">
      <c r="A5741" t="s">
        <v>1846</v>
      </c>
      <c r="B5741">
        <v>1.2746806500000001</v>
      </c>
    </row>
    <row r="5742" spans="1:2" outlineLevel="1" collapsed="1" x14ac:dyDescent="0.25">
      <c r="A5742" s="3" t="s">
        <v>24754</v>
      </c>
      <c r="B5742">
        <f>SUBTOTAL(9,B5741:B5741)</f>
        <v>1.2746806500000001</v>
      </c>
    </row>
    <row r="5743" spans="1:2" hidden="1" outlineLevel="2" x14ac:dyDescent="0.25">
      <c r="A5743" t="s">
        <v>11441</v>
      </c>
      <c r="B5743">
        <v>1.0163555500000001</v>
      </c>
    </row>
    <row r="5744" spans="1:2" outlineLevel="1" collapsed="1" x14ac:dyDescent="0.25">
      <c r="A5744" s="3" t="s">
        <v>24755</v>
      </c>
      <c r="B5744">
        <f>SUBTOTAL(9,B5743:B5743)</f>
        <v>1.0163555500000001</v>
      </c>
    </row>
    <row r="5745" spans="1:2" hidden="1" outlineLevel="2" x14ac:dyDescent="0.25">
      <c r="A5745" t="s">
        <v>5860</v>
      </c>
      <c r="B5745">
        <v>5.4277169749999992</v>
      </c>
    </row>
    <row r="5746" spans="1:2" hidden="1" outlineLevel="2" x14ac:dyDescent="0.25">
      <c r="A5746" t="s">
        <v>5860</v>
      </c>
      <c r="B5746">
        <v>1.3089669750000001</v>
      </c>
    </row>
    <row r="5747" spans="1:2" outlineLevel="1" collapsed="1" x14ac:dyDescent="0.25">
      <c r="A5747" s="3" t="s">
        <v>24756</v>
      </c>
      <c r="B5747">
        <f>SUBTOTAL(9,B5745:B5746)</f>
        <v>6.7366839499999998</v>
      </c>
    </row>
    <row r="5748" spans="1:2" hidden="1" outlineLevel="2" x14ac:dyDescent="0.25">
      <c r="A5748" t="s">
        <v>381</v>
      </c>
      <c r="B5748">
        <v>1.8011711500000003</v>
      </c>
    </row>
    <row r="5749" spans="1:2" hidden="1" outlineLevel="2" x14ac:dyDescent="0.25">
      <c r="A5749" t="s">
        <v>381</v>
      </c>
      <c r="B5749">
        <v>1.6851771250000003</v>
      </c>
    </row>
    <row r="5750" spans="1:2" hidden="1" outlineLevel="2" x14ac:dyDescent="0.25">
      <c r="A5750" t="s">
        <v>381</v>
      </c>
      <c r="B5750">
        <v>1.196654375</v>
      </c>
    </row>
    <row r="5751" spans="1:2" outlineLevel="1" collapsed="1" x14ac:dyDescent="0.25">
      <c r="A5751" s="3" t="s">
        <v>24757</v>
      </c>
      <c r="B5751">
        <f>SUBTOTAL(9,B5748:B5750)</f>
        <v>4.6830026500000006</v>
      </c>
    </row>
    <row r="5752" spans="1:2" hidden="1" outlineLevel="2" x14ac:dyDescent="0.25">
      <c r="A5752" t="s">
        <v>19148</v>
      </c>
      <c r="B5752">
        <v>1.900280325</v>
      </c>
    </row>
    <row r="5753" spans="1:2" outlineLevel="1" collapsed="1" x14ac:dyDescent="0.25">
      <c r="A5753" s="3" t="s">
        <v>24758</v>
      </c>
      <c r="B5753">
        <f>SUBTOTAL(9,B5752:B5752)</f>
        <v>1.900280325</v>
      </c>
    </row>
    <row r="5754" spans="1:2" hidden="1" outlineLevel="2" x14ac:dyDescent="0.25">
      <c r="A5754" t="s">
        <v>16181</v>
      </c>
      <c r="B5754">
        <v>2.1099638000000001</v>
      </c>
    </row>
    <row r="5755" spans="1:2" outlineLevel="1" collapsed="1" x14ac:dyDescent="0.25">
      <c r="A5755" s="3" t="s">
        <v>24759</v>
      </c>
      <c r="B5755">
        <f>SUBTOTAL(9,B5754:B5754)</f>
        <v>2.1099638000000001</v>
      </c>
    </row>
    <row r="5756" spans="1:2" hidden="1" outlineLevel="2" x14ac:dyDescent="0.25">
      <c r="A5756" t="s">
        <v>4144</v>
      </c>
      <c r="B5756">
        <v>1.2889056250000002</v>
      </c>
    </row>
    <row r="5757" spans="1:2" hidden="1" outlineLevel="2" x14ac:dyDescent="0.25">
      <c r="A5757" t="s">
        <v>4144</v>
      </c>
      <c r="B5757">
        <v>0.38660870000000003</v>
      </c>
    </row>
    <row r="5758" spans="1:2" outlineLevel="1" collapsed="1" x14ac:dyDescent="0.25">
      <c r="A5758" s="3" t="s">
        <v>24760</v>
      </c>
      <c r="B5758">
        <f>SUBTOTAL(9,B5756:B5757)</f>
        <v>1.6755143250000002</v>
      </c>
    </row>
    <row r="5759" spans="1:2" hidden="1" outlineLevel="2" x14ac:dyDescent="0.25">
      <c r="A5759" t="s">
        <v>14903</v>
      </c>
      <c r="B5759">
        <v>0.67180742500000012</v>
      </c>
    </row>
    <row r="5760" spans="1:2" outlineLevel="1" collapsed="1" x14ac:dyDescent="0.25">
      <c r="A5760" s="3" t="s">
        <v>24761</v>
      </c>
      <c r="B5760">
        <f>SUBTOTAL(9,B5759:B5759)</f>
        <v>0.67180742500000012</v>
      </c>
    </row>
    <row r="5761" spans="1:2" hidden="1" outlineLevel="2" x14ac:dyDescent="0.25">
      <c r="A5761" t="s">
        <v>1920</v>
      </c>
      <c r="B5761">
        <v>1.7197865000000001</v>
      </c>
    </row>
    <row r="5762" spans="1:2" outlineLevel="1" collapsed="1" x14ac:dyDescent="0.25">
      <c r="A5762" s="3" t="s">
        <v>24762</v>
      </c>
      <c r="B5762">
        <f>SUBTOTAL(9,B5761:B5761)</f>
        <v>1.7197865000000001</v>
      </c>
    </row>
    <row r="5763" spans="1:2" hidden="1" outlineLevel="2" x14ac:dyDescent="0.25">
      <c r="A5763" t="s">
        <v>16898</v>
      </c>
      <c r="B5763">
        <v>-107.5308713</v>
      </c>
    </row>
    <row r="5764" spans="1:2" outlineLevel="1" collapsed="1" x14ac:dyDescent="0.25">
      <c r="A5764" s="3" t="s">
        <v>24763</v>
      </c>
      <c r="B5764">
        <f>SUBTOTAL(9,B5763:B5763)</f>
        <v>-107.5308713</v>
      </c>
    </row>
    <row r="5765" spans="1:2" hidden="1" outlineLevel="2" x14ac:dyDescent="0.25">
      <c r="A5765" t="s">
        <v>12812</v>
      </c>
      <c r="B5765">
        <v>2.0628127749999998</v>
      </c>
    </row>
    <row r="5766" spans="1:2" outlineLevel="1" collapsed="1" x14ac:dyDescent="0.25">
      <c r="A5766" s="3" t="s">
        <v>24764</v>
      </c>
      <c r="B5766">
        <f>SUBTOTAL(9,B5765:B5765)</f>
        <v>2.0628127749999998</v>
      </c>
    </row>
    <row r="5767" spans="1:2" hidden="1" outlineLevel="2" x14ac:dyDescent="0.25">
      <c r="A5767" t="s">
        <v>17859</v>
      </c>
      <c r="B5767">
        <v>1.8604210749999999</v>
      </c>
    </row>
    <row r="5768" spans="1:2" outlineLevel="1" collapsed="1" x14ac:dyDescent="0.25">
      <c r="A5768" s="3" t="s">
        <v>24765</v>
      </c>
      <c r="B5768">
        <f>SUBTOTAL(9,B5767:B5767)</f>
        <v>1.8604210749999999</v>
      </c>
    </row>
    <row r="5769" spans="1:2" hidden="1" outlineLevel="2" x14ac:dyDescent="0.25">
      <c r="A5769" t="s">
        <v>2408</v>
      </c>
      <c r="B5769">
        <v>1.354824875</v>
      </c>
    </row>
    <row r="5770" spans="1:2" hidden="1" outlineLevel="2" x14ac:dyDescent="0.25">
      <c r="A5770" t="s">
        <v>2408</v>
      </c>
      <c r="B5770">
        <v>1.0285774000000001</v>
      </c>
    </row>
    <row r="5771" spans="1:2" hidden="1" outlineLevel="2" x14ac:dyDescent="0.25">
      <c r="A5771" t="s">
        <v>2408</v>
      </c>
      <c r="B5771">
        <v>3.2121153250000005</v>
      </c>
    </row>
    <row r="5772" spans="1:2" hidden="1" outlineLevel="2" x14ac:dyDescent="0.25">
      <c r="A5772" t="s">
        <v>2408</v>
      </c>
      <c r="B5772">
        <v>3.3047228250000007</v>
      </c>
    </row>
    <row r="5773" spans="1:2" hidden="1" outlineLevel="2" x14ac:dyDescent="0.25">
      <c r="A5773" t="s">
        <v>2408</v>
      </c>
      <c r="B5773">
        <v>1.5645691250000002</v>
      </c>
    </row>
    <row r="5774" spans="1:2" hidden="1" outlineLevel="2" x14ac:dyDescent="0.25">
      <c r="A5774" t="s">
        <v>2408</v>
      </c>
      <c r="B5774">
        <v>1.7945222249999999</v>
      </c>
    </row>
    <row r="5775" spans="1:2" hidden="1" outlineLevel="2" x14ac:dyDescent="0.25">
      <c r="A5775" t="s">
        <v>2408</v>
      </c>
      <c r="B5775">
        <v>1.638306475</v>
      </c>
    </row>
    <row r="5776" spans="1:2" hidden="1" outlineLevel="2" x14ac:dyDescent="0.25">
      <c r="A5776" t="s">
        <v>2408</v>
      </c>
      <c r="B5776">
        <v>1.5574785250000001</v>
      </c>
    </row>
    <row r="5777" spans="1:2" hidden="1" outlineLevel="2" x14ac:dyDescent="0.25">
      <c r="A5777" t="s">
        <v>2408</v>
      </c>
      <c r="B5777">
        <v>0.92339599999999999</v>
      </c>
    </row>
    <row r="5778" spans="1:2" hidden="1" outlineLevel="2" x14ac:dyDescent="0.25">
      <c r="A5778" t="s">
        <v>2408</v>
      </c>
      <c r="B5778">
        <v>0.86383705</v>
      </c>
    </row>
    <row r="5779" spans="1:2" hidden="1" outlineLevel="2" x14ac:dyDescent="0.25">
      <c r="A5779" t="s">
        <v>2408</v>
      </c>
      <c r="B5779">
        <v>1.5550733999999999</v>
      </c>
    </row>
    <row r="5780" spans="1:2" hidden="1" outlineLevel="2" x14ac:dyDescent="0.25">
      <c r="A5780" t="s">
        <v>2408</v>
      </c>
      <c r="B5780">
        <v>2.3330182750000001</v>
      </c>
    </row>
    <row r="5781" spans="1:2" hidden="1" outlineLevel="2" x14ac:dyDescent="0.25">
      <c r="A5781" t="s">
        <v>2408</v>
      </c>
      <c r="B5781">
        <v>2.0572035</v>
      </c>
    </row>
    <row r="5782" spans="1:2" hidden="1" outlineLevel="2" x14ac:dyDescent="0.25">
      <c r="A5782" t="s">
        <v>2408</v>
      </c>
      <c r="B5782">
        <v>3.6697961500000007</v>
      </c>
    </row>
    <row r="5783" spans="1:2" outlineLevel="1" collapsed="1" x14ac:dyDescent="0.25">
      <c r="A5783" s="3" t="s">
        <v>24766</v>
      </c>
      <c r="B5783">
        <f>SUBTOTAL(9,B5769:B5782)</f>
        <v>26.857441150000003</v>
      </c>
    </row>
    <row r="5784" spans="1:2" hidden="1" outlineLevel="2" x14ac:dyDescent="0.25">
      <c r="A5784" t="s">
        <v>9491</v>
      </c>
      <c r="B5784">
        <v>3.7321003250000002</v>
      </c>
    </row>
    <row r="5785" spans="1:2" outlineLevel="1" collapsed="1" x14ac:dyDescent="0.25">
      <c r="A5785" s="3" t="s">
        <v>24767</v>
      </c>
      <c r="B5785">
        <f>SUBTOTAL(9,B5784:B5784)</f>
        <v>3.7321003250000002</v>
      </c>
    </row>
    <row r="5786" spans="1:2" hidden="1" outlineLevel="2" x14ac:dyDescent="0.25">
      <c r="A5786" t="s">
        <v>9793</v>
      </c>
      <c r="B5786">
        <v>0.80029145000000002</v>
      </c>
    </row>
    <row r="5787" spans="1:2" outlineLevel="1" collapsed="1" x14ac:dyDescent="0.25">
      <c r="A5787" s="3" t="s">
        <v>24768</v>
      </c>
      <c r="B5787">
        <f>SUBTOTAL(9,B5786:B5786)</f>
        <v>0.80029145000000002</v>
      </c>
    </row>
    <row r="5788" spans="1:2" hidden="1" outlineLevel="2" x14ac:dyDescent="0.25">
      <c r="A5788" t="s">
        <v>6995</v>
      </c>
      <c r="B5788">
        <v>2.8796940250000005</v>
      </c>
    </row>
    <row r="5789" spans="1:2" hidden="1" outlineLevel="2" x14ac:dyDescent="0.25">
      <c r="A5789" t="s">
        <v>6995</v>
      </c>
      <c r="B5789">
        <v>2.2470086</v>
      </c>
    </row>
    <row r="5790" spans="1:2" outlineLevel="1" collapsed="1" x14ac:dyDescent="0.25">
      <c r="A5790" s="3" t="s">
        <v>24769</v>
      </c>
      <c r="B5790">
        <f>SUBTOTAL(9,B5788:B5789)</f>
        <v>5.1267026250000001</v>
      </c>
    </row>
    <row r="5791" spans="1:2" hidden="1" outlineLevel="2" x14ac:dyDescent="0.25">
      <c r="A5791" t="s">
        <v>5221</v>
      </c>
      <c r="B5791">
        <v>-2.716767575</v>
      </c>
    </row>
    <row r="5792" spans="1:2" outlineLevel="1" collapsed="1" x14ac:dyDescent="0.25">
      <c r="A5792" s="3" t="s">
        <v>24770</v>
      </c>
      <c r="B5792">
        <f>SUBTOTAL(9,B5791:B5791)</f>
        <v>-2.716767575</v>
      </c>
    </row>
    <row r="5793" spans="1:2" hidden="1" outlineLevel="2" x14ac:dyDescent="0.25">
      <c r="A5793" t="s">
        <v>3445</v>
      </c>
      <c r="B5793">
        <v>2.0535982000000002</v>
      </c>
    </row>
    <row r="5794" spans="1:2" hidden="1" outlineLevel="2" x14ac:dyDescent="0.25">
      <c r="A5794" t="s">
        <v>3445</v>
      </c>
      <c r="B5794">
        <v>1.5350402000000001</v>
      </c>
    </row>
    <row r="5795" spans="1:2" hidden="1" outlineLevel="2" x14ac:dyDescent="0.25">
      <c r="A5795" t="s">
        <v>3445</v>
      </c>
      <c r="B5795">
        <v>0.79477115000000009</v>
      </c>
    </row>
    <row r="5796" spans="1:2" hidden="1" outlineLevel="2" x14ac:dyDescent="0.25">
      <c r="A5796" t="s">
        <v>3445</v>
      </c>
      <c r="B5796">
        <v>1.4762753250000002</v>
      </c>
    </row>
    <row r="5797" spans="1:2" outlineLevel="1" collapsed="1" x14ac:dyDescent="0.25">
      <c r="A5797" s="3" t="s">
        <v>24771</v>
      </c>
      <c r="B5797">
        <f>SUBTOTAL(9,B5793:B5796)</f>
        <v>5.859684875000001</v>
      </c>
    </row>
    <row r="5798" spans="1:2" hidden="1" outlineLevel="2" x14ac:dyDescent="0.25">
      <c r="A5798" t="s">
        <v>12626</v>
      </c>
      <c r="B5798">
        <v>0.92350670000000012</v>
      </c>
    </row>
    <row r="5799" spans="1:2" outlineLevel="1" collapsed="1" x14ac:dyDescent="0.25">
      <c r="A5799" s="3" t="s">
        <v>24772</v>
      </c>
      <c r="B5799">
        <f>SUBTOTAL(9,B5798:B5798)</f>
        <v>0.92350670000000012</v>
      </c>
    </row>
    <row r="5800" spans="1:2" hidden="1" outlineLevel="2" x14ac:dyDescent="0.25">
      <c r="A5800" t="s">
        <v>9786</v>
      </c>
      <c r="B5800">
        <v>2.12364145</v>
      </c>
    </row>
    <row r="5801" spans="1:2" outlineLevel="1" collapsed="1" x14ac:dyDescent="0.25">
      <c r="A5801" s="3" t="s">
        <v>24773</v>
      </c>
      <c r="B5801">
        <f>SUBTOTAL(9,B5800:B5800)</f>
        <v>2.12364145</v>
      </c>
    </row>
    <row r="5802" spans="1:2" hidden="1" outlineLevel="2" x14ac:dyDescent="0.25">
      <c r="A5802" t="s">
        <v>9169</v>
      </c>
      <c r="B5802">
        <v>2.8671308500000006</v>
      </c>
    </row>
    <row r="5803" spans="1:2" outlineLevel="1" collapsed="1" x14ac:dyDescent="0.25">
      <c r="A5803" s="3" t="s">
        <v>24774</v>
      </c>
      <c r="B5803">
        <f>SUBTOTAL(9,B5802:B5802)</f>
        <v>2.8671308500000006</v>
      </c>
    </row>
    <row r="5804" spans="1:2" hidden="1" outlineLevel="2" x14ac:dyDescent="0.25">
      <c r="A5804" t="s">
        <v>12495</v>
      </c>
      <c r="B5804">
        <v>1.4015002000000003</v>
      </c>
    </row>
    <row r="5805" spans="1:2" outlineLevel="1" collapsed="1" x14ac:dyDescent="0.25">
      <c r="A5805" s="3" t="s">
        <v>24775</v>
      </c>
      <c r="B5805">
        <f>SUBTOTAL(9,B5804:B5804)</f>
        <v>1.4015002000000003</v>
      </c>
    </row>
    <row r="5806" spans="1:2" hidden="1" outlineLevel="2" x14ac:dyDescent="0.25">
      <c r="A5806" t="s">
        <v>16707</v>
      </c>
      <c r="B5806">
        <v>1.6371828500000003</v>
      </c>
    </row>
    <row r="5807" spans="1:2" hidden="1" outlineLevel="2" x14ac:dyDescent="0.25">
      <c r="A5807" t="s">
        <v>16707</v>
      </c>
      <c r="B5807">
        <v>0.47814997500000006</v>
      </c>
    </row>
    <row r="5808" spans="1:2" outlineLevel="1" collapsed="1" x14ac:dyDescent="0.25">
      <c r="A5808" s="3" t="s">
        <v>24776</v>
      </c>
      <c r="B5808">
        <f>SUBTOTAL(9,B5806:B5807)</f>
        <v>2.1153328250000003</v>
      </c>
    </row>
    <row r="5809" spans="1:2" hidden="1" outlineLevel="2" x14ac:dyDescent="0.25">
      <c r="A5809" t="s">
        <v>10940</v>
      </c>
      <c r="B5809">
        <v>0.79020075000000012</v>
      </c>
    </row>
    <row r="5810" spans="1:2" hidden="1" outlineLevel="2" x14ac:dyDescent="0.25">
      <c r="A5810" t="s">
        <v>10940</v>
      </c>
      <c r="B5810">
        <v>1.3698219250000001</v>
      </c>
    </row>
    <row r="5811" spans="1:2" hidden="1" outlineLevel="2" x14ac:dyDescent="0.25">
      <c r="A5811" t="s">
        <v>10940</v>
      </c>
      <c r="B5811">
        <v>4.2415310500000007</v>
      </c>
    </row>
    <row r="5812" spans="1:2" hidden="1" outlineLevel="2" x14ac:dyDescent="0.25">
      <c r="A5812" t="s">
        <v>10940</v>
      </c>
      <c r="B5812">
        <v>1.6077196750000002</v>
      </c>
    </row>
    <row r="5813" spans="1:2" hidden="1" outlineLevel="2" x14ac:dyDescent="0.25">
      <c r="A5813" t="s">
        <v>10940</v>
      </c>
      <c r="B5813">
        <v>1.3476350000000001</v>
      </c>
    </row>
    <row r="5814" spans="1:2" hidden="1" outlineLevel="2" x14ac:dyDescent="0.25">
      <c r="A5814" t="s">
        <v>10940</v>
      </c>
      <c r="B5814">
        <v>1.024204125</v>
      </c>
    </row>
    <row r="5815" spans="1:2" hidden="1" outlineLevel="2" x14ac:dyDescent="0.25">
      <c r="A5815" t="s">
        <v>10940</v>
      </c>
      <c r="B5815">
        <v>0.32014967500000002</v>
      </c>
    </row>
    <row r="5816" spans="1:2" hidden="1" outlineLevel="2" x14ac:dyDescent="0.25">
      <c r="A5816" t="s">
        <v>10940</v>
      </c>
      <c r="B5816">
        <v>0.65562484999999993</v>
      </c>
    </row>
    <row r="5817" spans="1:2" hidden="1" outlineLevel="2" x14ac:dyDescent="0.25">
      <c r="A5817" t="s">
        <v>10940</v>
      </c>
      <c r="B5817">
        <v>1.7247976250000001</v>
      </c>
    </row>
    <row r="5818" spans="1:2" outlineLevel="1" collapsed="1" x14ac:dyDescent="0.25">
      <c r="A5818" s="3" t="s">
        <v>24777</v>
      </c>
      <c r="B5818">
        <f>SUBTOTAL(9,B5809:B5817)</f>
        <v>13.081684675000004</v>
      </c>
    </row>
    <row r="5819" spans="1:2" hidden="1" outlineLevel="2" x14ac:dyDescent="0.25">
      <c r="A5819" t="s">
        <v>18822</v>
      </c>
      <c r="B5819">
        <v>0.80120435000000012</v>
      </c>
    </row>
    <row r="5820" spans="1:2" outlineLevel="1" collapsed="1" x14ac:dyDescent="0.25">
      <c r="A5820" s="3" t="s">
        <v>24778</v>
      </c>
      <c r="B5820">
        <f>SUBTOTAL(9,B5819:B5819)</f>
        <v>0.80120435000000012</v>
      </c>
    </row>
    <row r="5821" spans="1:2" hidden="1" outlineLevel="2" x14ac:dyDescent="0.25">
      <c r="A5821" t="s">
        <v>16776</v>
      </c>
      <c r="B5821">
        <v>0.58136032500000001</v>
      </c>
    </row>
    <row r="5822" spans="1:2" outlineLevel="1" collapsed="1" x14ac:dyDescent="0.25">
      <c r="A5822" s="3" t="s">
        <v>24779</v>
      </c>
      <c r="B5822">
        <f>SUBTOTAL(9,B5821:B5821)</f>
        <v>0.58136032500000001</v>
      </c>
    </row>
    <row r="5823" spans="1:2" hidden="1" outlineLevel="2" x14ac:dyDescent="0.25">
      <c r="A5823" t="s">
        <v>12657</v>
      </c>
      <c r="B5823">
        <v>1.0088330000000001</v>
      </c>
    </row>
    <row r="5824" spans="1:2" outlineLevel="1" collapsed="1" x14ac:dyDescent="0.25">
      <c r="A5824" s="3" t="s">
        <v>24780</v>
      </c>
      <c r="B5824">
        <f>SUBTOTAL(9,B5823:B5823)</f>
        <v>1.0088330000000001</v>
      </c>
    </row>
    <row r="5825" spans="1:2" hidden="1" outlineLevel="2" x14ac:dyDescent="0.25">
      <c r="A5825" t="s">
        <v>3710</v>
      </c>
      <c r="B5825">
        <v>1.0545160500000001</v>
      </c>
    </row>
    <row r="5826" spans="1:2" outlineLevel="1" collapsed="1" x14ac:dyDescent="0.25">
      <c r="A5826" s="3" t="s">
        <v>24781</v>
      </c>
      <c r="B5826">
        <f>SUBTOTAL(9,B5825:B5825)</f>
        <v>1.0545160500000001</v>
      </c>
    </row>
    <row r="5827" spans="1:2" hidden="1" outlineLevel="2" x14ac:dyDescent="0.25">
      <c r="A5827" t="s">
        <v>166</v>
      </c>
      <c r="B5827">
        <v>0.39712935000000005</v>
      </c>
    </row>
    <row r="5828" spans="1:2" hidden="1" outlineLevel="2" x14ac:dyDescent="0.25">
      <c r="A5828" t="s">
        <v>166</v>
      </c>
      <c r="B5828">
        <v>0.23220715000000003</v>
      </c>
    </row>
    <row r="5829" spans="1:2" hidden="1" outlineLevel="2" x14ac:dyDescent="0.25">
      <c r="A5829" t="s">
        <v>166</v>
      </c>
      <c r="B5829">
        <v>0.59097532500000005</v>
      </c>
    </row>
    <row r="5830" spans="1:2" hidden="1" outlineLevel="2" x14ac:dyDescent="0.25">
      <c r="A5830" t="s">
        <v>166</v>
      </c>
      <c r="B5830">
        <v>0.66958937500000004</v>
      </c>
    </row>
    <row r="5831" spans="1:2" hidden="1" outlineLevel="2" x14ac:dyDescent="0.25">
      <c r="A5831" t="s">
        <v>166</v>
      </c>
      <c r="B5831">
        <v>0.56989037500000006</v>
      </c>
    </row>
    <row r="5832" spans="1:2" hidden="1" outlineLevel="2" x14ac:dyDescent="0.25">
      <c r="A5832" t="s">
        <v>166</v>
      </c>
      <c r="B5832">
        <v>0.417268525</v>
      </c>
    </row>
    <row r="5833" spans="1:2" hidden="1" outlineLevel="2" x14ac:dyDescent="0.25">
      <c r="A5833" t="s">
        <v>166</v>
      </c>
      <c r="B5833">
        <v>0.41851750000000004</v>
      </c>
    </row>
    <row r="5834" spans="1:2" hidden="1" outlineLevel="2" x14ac:dyDescent="0.25">
      <c r="A5834" t="s">
        <v>166</v>
      </c>
      <c r="B5834">
        <v>0.66878875000000004</v>
      </c>
    </row>
    <row r="5835" spans="1:2" hidden="1" outlineLevel="2" x14ac:dyDescent="0.25">
      <c r="A5835" t="s">
        <v>166</v>
      </c>
      <c r="B5835">
        <v>0.47127585000000005</v>
      </c>
    </row>
    <row r="5836" spans="1:2" hidden="1" outlineLevel="2" x14ac:dyDescent="0.25">
      <c r="A5836" t="s">
        <v>166</v>
      </c>
      <c r="B5836">
        <v>0.45391702500000009</v>
      </c>
    </row>
    <row r="5837" spans="1:2" hidden="1" outlineLevel="2" x14ac:dyDescent="0.25">
      <c r="A5837" t="s">
        <v>166</v>
      </c>
      <c r="B5837">
        <v>0.91701157500000008</v>
      </c>
    </row>
    <row r="5838" spans="1:2" hidden="1" outlineLevel="2" x14ac:dyDescent="0.25">
      <c r="A5838" t="s">
        <v>166</v>
      </c>
      <c r="B5838">
        <v>0.66694827499999998</v>
      </c>
    </row>
    <row r="5839" spans="1:2" hidden="1" outlineLevel="2" x14ac:dyDescent="0.25">
      <c r="A5839" t="s">
        <v>166</v>
      </c>
      <c r="B5839">
        <v>0.39754620000000007</v>
      </c>
    </row>
    <row r="5840" spans="1:2" hidden="1" outlineLevel="2" x14ac:dyDescent="0.25">
      <c r="A5840" t="s">
        <v>166</v>
      </c>
      <c r="B5840">
        <v>0.81025382500000009</v>
      </c>
    </row>
    <row r="5841" spans="1:2" hidden="1" outlineLevel="2" x14ac:dyDescent="0.25">
      <c r="A5841" t="s">
        <v>166</v>
      </c>
      <c r="B5841">
        <v>0.5377784000000001</v>
      </c>
    </row>
    <row r="5842" spans="1:2" hidden="1" outlineLevel="2" x14ac:dyDescent="0.25">
      <c r="A5842" t="s">
        <v>166</v>
      </c>
      <c r="B5842">
        <v>1.0073612750000001</v>
      </c>
    </row>
    <row r="5843" spans="1:2" hidden="1" outlineLevel="2" x14ac:dyDescent="0.25">
      <c r="A5843" t="s">
        <v>166</v>
      </c>
      <c r="B5843">
        <v>0.78649442500000011</v>
      </c>
    </row>
    <row r="5844" spans="1:2" hidden="1" outlineLevel="2" x14ac:dyDescent="0.25">
      <c r="A5844" t="s">
        <v>166</v>
      </c>
      <c r="B5844">
        <v>1.6453335</v>
      </c>
    </row>
    <row r="5845" spans="1:2" hidden="1" outlineLevel="2" x14ac:dyDescent="0.25">
      <c r="A5845" t="s">
        <v>166</v>
      </c>
      <c r="B5845">
        <v>0.46769500000000003</v>
      </c>
    </row>
    <row r="5846" spans="1:2" hidden="1" outlineLevel="2" x14ac:dyDescent="0.25">
      <c r="A5846" t="s">
        <v>166</v>
      </c>
      <c r="B5846">
        <v>0.83119415000000008</v>
      </c>
    </row>
    <row r="5847" spans="1:2" hidden="1" outlineLevel="2" x14ac:dyDescent="0.25">
      <c r="A5847" t="s">
        <v>166</v>
      </c>
      <c r="B5847">
        <v>0.85565115000000014</v>
      </c>
    </row>
    <row r="5848" spans="1:2" hidden="1" outlineLevel="2" x14ac:dyDescent="0.25">
      <c r="A5848" t="s">
        <v>166</v>
      </c>
      <c r="B5848">
        <v>0.73668437500000006</v>
      </c>
    </row>
    <row r="5849" spans="1:2" hidden="1" outlineLevel="2" x14ac:dyDescent="0.25">
      <c r="A5849" t="s">
        <v>166</v>
      </c>
      <c r="B5849">
        <v>0.5572192250000001</v>
      </c>
    </row>
    <row r="5850" spans="1:2" hidden="1" outlineLevel="2" x14ac:dyDescent="0.25">
      <c r="A5850" t="s">
        <v>166</v>
      </c>
      <c r="B5850">
        <v>0.68241162500000008</v>
      </c>
    </row>
    <row r="5851" spans="1:2" hidden="1" outlineLevel="2" x14ac:dyDescent="0.25">
      <c r="A5851" t="s">
        <v>166</v>
      </c>
      <c r="B5851">
        <v>0.64206887500000009</v>
      </c>
    </row>
    <row r="5852" spans="1:2" hidden="1" outlineLevel="2" x14ac:dyDescent="0.25">
      <c r="A5852" t="s">
        <v>166</v>
      </c>
      <c r="B5852">
        <v>0.99447110000000005</v>
      </c>
    </row>
    <row r="5853" spans="1:2" hidden="1" outlineLevel="2" x14ac:dyDescent="0.25">
      <c r="A5853" t="s">
        <v>166</v>
      </c>
      <c r="B5853">
        <v>0.41724350000000004</v>
      </c>
    </row>
    <row r="5854" spans="1:2" hidden="1" outlineLevel="2" x14ac:dyDescent="0.25">
      <c r="A5854" t="s">
        <v>166</v>
      </c>
      <c r="B5854">
        <v>0.63435872500000001</v>
      </c>
    </row>
    <row r="5855" spans="1:2" hidden="1" outlineLevel="2" x14ac:dyDescent="0.25">
      <c r="A5855" t="s">
        <v>166</v>
      </c>
      <c r="B5855">
        <v>1.023973</v>
      </c>
    </row>
    <row r="5856" spans="1:2" hidden="1" outlineLevel="2" x14ac:dyDescent="0.25">
      <c r="A5856" t="s">
        <v>166</v>
      </c>
      <c r="B5856">
        <v>0.67089697500000001</v>
      </c>
    </row>
    <row r="5857" spans="1:2" hidden="1" outlineLevel="2" x14ac:dyDescent="0.25">
      <c r="A5857" t="s">
        <v>166</v>
      </c>
      <c r="B5857">
        <v>0.79757667500000007</v>
      </c>
    </row>
    <row r="5858" spans="1:2" hidden="1" outlineLevel="2" x14ac:dyDescent="0.25">
      <c r="A5858" t="s">
        <v>166</v>
      </c>
      <c r="B5858">
        <v>1.1051038499999999</v>
      </c>
    </row>
    <row r="5859" spans="1:2" hidden="1" outlineLevel="2" x14ac:dyDescent="0.25">
      <c r="A5859" t="s">
        <v>166</v>
      </c>
      <c r="B5859">
        <v>1.817406225</v>
      </c>
    </row>
    <row r="5860" spans="1:2" hidden="1" outlineLevel="2" x14ac:dyDescent="0.25">
      <c r="A5860" t="s">
        <v>166</v>
      </c>
      <c r="B5860">
        <v>0.84081675000000011</v>
      </c>
    </row>
    <row r="5861" spans="1:2" hidden="1" outlineLevel="2" x14ac:dyDescent="0.25">
      <c r="A5861" t="s">
        <v>166</v>
      </c>
      <c r="B5861">
        <v>1.067814</v>
      </c>
    </row>
    <row r="5862" spans="1:2" hidden="1" outlineLevel="2" x14ac:dyDescent="0.25">
      <c r="A5862" t="s">
        <v>166</v>
      </c>
      <c r="B5862">
        <v>0.65526272500000005</v>
      </c>
    </row>
    <row r="5863" spans="1:2" hidden="1" outlineLevel="2" x14ac:dyDescent="0.25">
      <c r="A5863" t="s">
        <v>166</v>
      </c>
      <c r="B5863">
        <v>0.81094250000000012</v>
      </c>
    </row>
    <row r="5864" spans="1:2" hidden="1" outlineLevel="2" x14ac:dyDescent="0.25">
      <c r="A5864" t="s">
        <v>166</v>
      </c>
      <c r="B5864">
        <v>0.90390285000000015</v>
      </c>
    </row>
    <row r="5865" spans="1:2" hidden="1" outlineLevel="2" x14ac:dyDescent="0.25">
      <c r="A5865" t="s">
        <v>166</v>
      </c>
      <c r="B5865">
        <v>0.82411907500000003</v>
      </c>
    </row>
    <row r="5866" spans="1:2" hidden="1" outlineLevel="2" x14ac:dyDescent="0.25">
      <c r="A5866" t="s">
        <v>166</v>
      </c>
      <c r="B5866">
        <v>0.77010727499999998</v>
      </c>
    </row>
    <row r="5867" spans="1:2" outlineLevel="1" collapsed="1" x14ac:dyDescent="0.25">
      <c r="A5867" s="3" t="s">
        <v>24782</v>
      </c>
      <c r="B5867">
        <f>SUBTOTAL(9,B5827:B5866)</f>
        <v>29.765206324999998</v>
      </c>
    </row>
    <row r="5868" spans="1:2" hidden="1" outlineLevel="2" x14ac:dyDescent="0.25">
      <c r="A5868" t="s">
        <v>11772</v>
      </c>
      <c r="B5868">
        <v>1.55689605</v>
      </c>
    </row>
    <row r="5869" spans="1:2" outlineLevel="1" collapsed="1" x14ac:dyDescent="0.25">
      <c r="A5869" s="3" t="s">
        <v>24783</v>
      </c>
      <c r="B5869">
        <f>SUBTOTAL(9,B5868:B5868)</f>
        <v>1.55689605</v>
      </c>
    </row>
    <row r="5870" spans="1:2" hidden="1" outlineLevel="2" x14ac:dyDescent="0.25">
      <c r="A5870" t="s">
        <v>190</v>
      </c>
      <c r="B5870">
        <v>2.1225291749999999</v>
      </c>
    </row>
    <row r="5871" spans="1:2" hidden="1" outlineLevel="2" x14ac:dyDescent="0.25">
      <c r="A5871" t="s">
        <v>190</v>
      </c>
      <c r="B5871">
        <v>0.75462669999999998</v>
      </c>
    </row>
    <row r="5872" spans="1:2" hidden="1" outlineLevel="2" x14ac:dyDescent="0.25">
      <c r="A5872" t="s">
        <v>190</v>
      </c>
      <c r="B5872">
        <v>2.221455175</v>
      </c>
    </row>
    <row r="5873" spans="1:2" hidden="1" outlineLevel="2" x14ac:dyDescent="0.25">
      <c r="A5873" t="s">
        <v>190</v>
      </c>
      <c r="B5873">
        <v>2.6403661999999999</v>
      </c>
    </row>
    <row r="5874" spans="1:2" outlineLevel="1" collapsed="1" x14ac:dyDescent="0.25">
      <c r="A5874" s="3" t="s">
        <v>24784</v>
      </c>
      <c r="B5874">
        <f>SUBTOTAL(9,B5870:B5873)</f>
        <v>7.7389772499999996</v>
      </c>
    </row>
    <row r="5875" spans="1:2" hidden="1" outlineLevel="2" x14ac:dyDescent="0.25">
      <c r="A5875" t="s">
        <v>16310</v>
      </c>
      <c r="B5875">
        <v>1.1052408250000001</v>
      </c>
    </row>
    <row r="5876" spans="1:2" outlineLevel="1" collapsed="1" x14ac:dyDescent="0.25">
      <c r="A5876" s="3" t="s">
        <v>24785</v>
      </c>
      <c r="B5876">
        <f>SUBTOTAL(9,B5875:B5875)</f>
        <v>1.1052408250000001</v>
      </c>
    </row>
    <row r="5877" spans="1:2" hidden="1" outlineLevel="2" x14ac:dyDescent="0.25">
      <c r="A5877" t="s">
        <v>7097</v>
      </c>
      <c r="B5877">
        <v>0.69705380000000017</v>
      </c>
    </row>
    <row r="5878" spans="1:2" outlineLevel="1" collapsed="1" x14ac:dyDescent="0.25">
      <c r="A5878" s="3" t="s">
        <v>24786</v>
      </c>
      <c r="B5878">
        <f>SUBTOTAL(9,B5877:B5877)</f>
        <v>0.69705380000000017</v>
      </c>
    </row>
    <row r="5879" spans="1:2" hidden="1" outlineLevel="2" x14ac:dyDescent="0.25">
      <c r="A5879" t="s">
        <v>3047</v>
      </c>
      <c r="B5879">
        <v>0.29562929999999998</v>
      </c>
    </row>
    <row r="5880" spans="1:2" outlineLevel="1" collapsed="1" x14ac:dyDescent="0.25">
      <c r="A5880" s="3" t="s">
        <v>24787</v>
      </c>
      <c r="B5880">
        <f>SUBTOTAL(9,B5879:B5879)</f>
        <v>0.29562929999999998</v>
      </c>
    </row>
    <row r="5881" spans="1:2" hidden="1" outlineLevel="2" x14ac:dyDescent="0.25">
      <c r="A5881" t="s">
        <v>18315</v>
      </c>
      <c r="B5881">
        <v>1.4524289250000002</v>
      </c>
    </row>
    <row r="5882" spans="1:2" outlineLevel="1" collapsed="1" x14ac:dyDescent="0.25">
      <c r="A5882" s="3" t="s">
        <v>24788</v>
      </c>
      <c r="B5882">
        <f>SUBTOTAL(9,B5881:B5881)</f>
        <v>1.4524289250000002</v>
      </c>
    </row>
    <row r="5883" spans="1:2" hidden="1" outlineLevel="2" x14ac:dyDescent="0.25">
      <c r="A5883" t="s">
        <v>2822</v>
      </c>
      <c r="B5883">
        <v>-0.38685560000000002</v>
      </c>
    </row>
    <row r="5884" spans="1:2" outlineLevel="1" collapsed="1" x14ac:dyDescent="0.25">
      <c r="A5884" s="3" t="s">
        <v>24789</v>
      </c>
      <c r="B5884">
        <f>SUBTOTAL(9,B5883:B5883)</f>
        <v>-0.38685560000000002</v>
      </c>
    </row>
    <row r="5885" spans="1:2" hidden="1" outlineLevel="2" x14ac:dyDescent="0.25">
      <c r="A5885" t="s">
        <v>1001</v>
      </c>
      <c r="B5885">
        <v>1.6456501750000001</v>
      </c>
    </row>
    <row r="5886" spans="1:2" hidden="1" outlineLevel="2" x14ac:dyDescent="0.25">
      <c r="A5886" t="s">
        <v>1001</v>
      </c>
      <c r="B5886">
        <v>1.042180675</v>
      </c>
    </row>
    <row r="5887" spans="1:2" outlineLevel="1" collapsed="1" x14ac:dyDescent="0.25">
      <c r="A5887" s="3" t="s">
        <v>24790</v>
      </c>
      <c r="B5887">
        <f>SUBTOTAL(9,B5885:B5886)</f>
        <v>2.6878308500000001</v>
      </c>
    </row>
    <row r="5888" spans="1:2" hidden="1" outlineLevel="2" x14ac:dyDescent="0.25">
      <c r="A5888" t="s">
        <v>20064</v>
      </c>
      <c r="B5888">
        <v>0.28124775000000002</v>
      </c>
    </row>
    <row r="5889" spans="1:2" outlineLevel="1" collapsed="1" x14ac:dyDescent="0.25">
      <c r="A5889" s="3" t="s">
        <v>24791</v>
      </c>
      <c r="B5889">
        <f>SUBTOTAL(9,B5888:B5888)</f>
        <v>0.28124775000000002</v>
      </c>
    </row>
    <row r="5890" spans="1:2" hidden="1" outlineLevel="2" x14ac:dyDescent="0.25">
      <c r="A5890" t="s">
        <v>2304</v>
      </c>
      <c r="B5890">
        <v>2.0449755000000001</v>
      </c>
    </row>
    <row r="5891" spans="1:2" outlineLevel="1" collapsed="1" x14ac:dyDescent="0.25">
      <c r="A5891" s="3" t="s">
        <v>24792</v>
      </c>
      <c r="B5891">
        <f>SUBTOTAL(9,B5890:B5890)</f>
        <v>2.0449755000000001</v>
      </c>
    </row>
    <row r="5892" spans="1:2" hidden="1" outlineLevel="2" x14ac:dyDescent="0.25">
      <c r="A5892" t="s">
        <v>1710</v>
      </c>
      <c r="B5892">
        <v>0.87289380000000005</v>
      </c>
    </row>
    <row r="5893" spans="1:2" outlineLevel="1" collapsed="1" x14ac:dyDescent="0.25">
      <c r="A5893" s="3" t="s">
        <v>24793</v>
      </c>
      <c r="B5893">
        <f>SUBTOTAL(9,B5892:B5892)</f>
        <v>0.87289380000000005</v>
      </c>
    </row>
    <row r="5894" spans="1:2" hidden="1" outlineLevel="2" x14ac:dyDescent="0.25">
      <c r="A5894" t="s">
        <v>11107</v>
      </c>
      <c r="B5894">
        <v>1.4656482250000005</v>
      </c>
    </row>
    <row r="5895" spans="1:2" outlineLevel="1" collapsed="1" x14ac:dyDescent="0.25">
      <c r="A5895" s="3" t="s">
        <v>24794</v>
      </c>
      <c r="B5895">
        <f>SUBTOTAL(9,B5894:B5894)</f>
        <v>1.4656482250000005</v>
      </c>
    </row>
    <row r="5896" spans="1:2" hidden="1" outlineLevel="2" x14ac:dyDescent="0.25">
      <c r="A5896" t="s">
        <v>7413</v>
      </c>
      <c r="B5896">
        <v>1.5549762500000004</v>
      </c>
    </row>
    <row r="5897" spans="1:2" outlineLevel="1" collapsed="1" x14ac:dyDescent="0.25">
      <c r="A5897" s="3" t="s">
        <v>24795</v>
      </c>
      <c r="B5897">
        <f>SUBTOTAL(9,B5896:B5896)</f>
        <v>1.5549762500000004</v>
      </c>
    </row>
    <row r="5898" spans="1:2" hidden="1" outlineLevel="2" x14ac:dyDescent="0.25">
      <c r="A5898" t="s">
        <v>14848</v>
      </c>
      <c r="B5898">
        <v>0.43188195000000007</v>
      </c>
    </row>
    <row r="5899" spans="1:2" outlineLevel="1" collapsed="1" x14ac:dyDescent="0.25">
      <c r="A5899" s="3" t="s">
        <v>24796</v>
      </c>
      <c r="B5899">
        <f>SUBTOTAL(9,B5898:B5898)</f>
        <v>0.43188195000000007</v>
      </c>
    </row>
    <row r="5900" spans="1:2" hidden="1" outlineLevel="2" x14ac:dyDescent="0.25">
      <c r="A5900" t="s">
        <v>3652</v>
      </c>
      <c r="B5900">
        <v>1.017443125</v>
      </c>
    </row>
    <row r="5901" spans="1:2" outlineLevel="1" collapsed="1" x14ac:dyDescent="0.25">
      <c r="A5901" s="3" t="s">
        <v>24797</v>
      </c>
      <c r="B5901">
        <f>SUBTOTAL(9,B5900:B5900)</f>
        <v>1.017443125</v>
      </c>
    </row>
    <row r="5902" spans="1:2" hidden="1" outlineLevel="2" x14ac:dyDescent="0.25">
      <c r="A5902" t="s">
        <v>10886</v>
      </c>
      <c r="B5902">
        <v>1.5329084000000004</v>
      </c>
    </row>
    <row r="5903" spans="1:2" hidden="1" outlineLevel="2" x14ac:dyDescent="0.25">
      <c r="A5903" t="s">
        <v>10886</v>
      </c>
      <c r="B5903">
        <v>9.6105155</v>
      </c>
    </row>
    <row r="5904" spans="1:2" outlineLevel="1" collapsed="1" x14ac:dyDescent="0.25">
      <c r="A5904" s="3" t="s">
        <v>24798</v>
      </c>
      <c r="B5904">
        <f>SUBTOTAL(9,B5902:B5903)</f>
        <v>11.1434239</v>
      </c>
    </row>
    <row r="5905" spans="1:2" hidden="1" outlineLevel="2" x14ac:dyDescent="0.25">
      <c r="A5905" t="s">
        <v>5853</v>
      </c>
      <c r="B5905">
        <v>2.5586671250000004</v>
      </c>
    </row>
    <row r="5906" spans="1:2" outlineLevel="1" collapsed="1" x14ac:dyDescent="0.25">
      <c r="A5906" s="3" t="s">
        <v>24799</v>
      </c>
      <c r="B5906">
        <f>SUBTOTAL(9,B5905:B5905)</f>
        <v>2.5586671250000004</v>
      </c>
    </row>
    <row r="5907" spans="1:2" hidden="1" outlineLevel="2" x14ac:dyDescent="0.25">
      <c r="A5907" t="s">
        <v>681</v>
      </c>
      <c r="B5907">
        <v>1.2029914500000001</v>
      </c>
    </row>
    <row r="5908" spans="1:2" hidden="1" outlineLevel="2" x14ac:dyDescent="0.25">
      <c r="A5908" t="s">
        <v>681</v>
      </c>
      <c r="B5908">
        <v>0.20395002500000003</v>
      </c>
    </row>
    <row r="5909" spans="1:2" hidden="1" outlineLevel="2" x14ac:dyDescent="0.25">
      <c r="A5909" t="s">
        <v>681</v>
      </c>
      <c r="B5909">
        <v>2.6142745000000001</v>
      </c>
    </row>
    <row r="5910" spans="1:2" hidden="1" outlineLevel="2" x14ac:dyDescent="0.25">
      <c r="A5910" t="s">
        <v>681</v>
      </c>
      <c r="B5910">
        <v>0.41398912500000001</v>
      </c>
    </row>
    <row r="5911" spans="1:2" hidden="1" outlineLevel="2" x14ac:dyDescent="0.25">
      <c r="A5911" t="s">
        <v>681</v>
      </c>
      <c r="B5911">
        <v>1.7758783999999999</v>
      </c>
    </row>
    <row r="5912" spans="1:2" hidden="1" outlineLevel="2" x14ac:dyDescent="0.25">
      <c r="A5912" t="s">
        <v>681</v>
      </c>
      <c r="B5912">
        <v>1.4292032750000001</v>
      </c>
    </row>
    <row r="5913" spans="1:2" hidden="1" outlineLevel="2" x14ac:dyDescent="0.25">
      <c r="A5913" t="s">
        <v>681</v>
      </c>
      <c r="B5913">
        <v>1.067179375</v>
      </c>
    </row>
    <row r="5914" spans="1:2" hidden="1" outlineLevel="2" x14ac:dyDescent="0.25">
      <c r="A5914" t="s">
        <v>681</v>
      </c>
      <c r="B5914">
        <v>0.46605500000000005</v>
      </c>
    </row>
    <row r="5915" spans="1:2" hidden="1" outlineLevel="2" x14ac:dyDescent="0.25">
      <c r="A5915" t="s">
        <v>681</v>
      </c>
      <c r="B5915">
        <v>0.83607587500000002</v>
      </c>
    </row>
    <row r="5916" spans="1:2" hidden="1" outlineLevel="2" x14ac:dyDescent="0.25">
      <c r="A5916" t="s">
        <v>681</v>
      </c>
      <c r="B5916">
        <v>0.87935325000000009</v>
      </c>
    </row>
    <row r="5917" spans="1:2" hidden="1" outlineLevel="2" x14ac:dyDescent="0.25">
      <c r="A5917" t="s">
        <v>681</v>
      </c>
      <c r="B5917">
        <v>1.01791765</v>
      </c>
    </row>
    <row r="5918" spans="1:2" hidden="1" outlineLevel="2" x14ac:dyDescent="0.25">
      <c r="A5918" t="s">
        <v>681</v>
      </c>
      <c r="B5918">
        <v>0.79644060000000017</v>
      </c>
    </row>
    <row r="5919" spans="1:2" outlineLevel="1" collapsed="1" x14ac:dyDescent="0.25">
      <c r="A5919" s="3" t="s">
        <v>24800</v>
      </c>
      <c r="B5919">
        <f>SUBTOTAL(9,B5907:B5918)</f>
        <v>12.703308525000001</v>
      </c>
    </row>
    <row r="5920" spans="1:2" hidden="1" outlineLevel="2" x14ac:dyDescent="0.25">
      <c r="A5920" t="s">
        <v>20513</v>
      </c>
      <c r="B5920">
        <v>0.95485547500000001</v>
      </c>
    </row>
    <row r="5921" spans="1:2" outlineLevel="1" collapsed="1" x14ac:dyDescent="0.25">
      <c r="A5921" s="3" t="s">
        <v>24801</v>
      </c>
      <c r="B5921">
        <f>SUBTOTAL(9,B5920:B5920)</f>
        <v>0.95485547500000001</v>
      </c>
    </row>
    <row r="5922" spans="1:2" hidden="1" outlineLevel="2" x14ac:dyDescent="0.25">
      <c r="A5922" t="s">
        <v>753</v>
      </c>
      <c r="B5922">
        <v>3.1955220999999998</v>
      </c>
    </row>
    <row r="5923" spans="1:2" outlineLevel="1" collapsed="1" x14ac:dyDescent="0.25">
      <c r="A5923" s="3" t="s">
        <v>24802</v>
      </c>
      <c r="B5923">
        <f>SUBTOTAL(9,B5922:B5922)</f>
        <v>3.1955220999999998</v>
      </c>
    </row>
    <row r="5924" spans="1:2" hidden="1" outlineLevel="2" x14ac:dyDescent="0.25">
      <c r="A5924" t="s">
        <v>4119</v>
      </c>
      <c r="B5924">
        <v>-0.58957177500000013</v>
      </c>
    </row>
    <row r="5925" spans="1:2" outlineLevel="1" collapsed="1" x14ac:dyDescent="0.25">
      <c r="A5925" s="3" t="s">
        <v>24803</v>
      </c>
      <c r="B5925">
        <f>SUBTOTAL(9,B5924:B5924)</f>
        <v>-0.58957177500000013</v>
      </c>
    </row>
    <row r="5926" spans="1:2" hidden="1" outlineLevel="2" x14ac:dyDescent="0.25">
      <c r="A5926" t="s">
        <v>3656</v>
      </c>
      <c r="B5926">
        <v>1.9835995749999999</v>
      </c>
    </row>
    <row r="5927" spans="1:2" outlineLevel="1" collapsed="1" x14ac:dyDescent="0.25">
      <c r="A5927" s="3" t="s">
        <v>24804</v>
      </c>
      <c r="B5927">
        <f>SUBTOTAL(9,B5926:B5926)</f>
        <v>1.9835995749999999</v>
      </c>
    </row>
    <row r="5928" spans="1:2" hidden="1" outlineLevel="2" x14ac:dyDescent="0.25">
      <c r="A5928" t="s">
        <v>4012</v>
      </c>
      <c r="B5928">
        <v>2.6691084000000007</v>
      </c>
    </row>
    <row r="5929" spans="1:2" hidden="1" outlineLevel="2" x14ac:dyDescent="0.25">
      <c r="A5929" t="s">
        <v>4012</v>
      </c>
      <c r="B5929">
        <v>0.97472367500000012</v>
      </c>
    </row>
    <row r="5930" spans="1:2" hidden="1" outlineLevel="2" x14ac:dyDescent="0.25">
      <c r="A5930" t="s">
        <v>4012</v>
      </c>
      <c r="B5930">
        <v>2.9664894750000004</v>
      </c>
    </row>
    <row r="5931" spans="1:2" outlineLevel="1" collapsed="1" x14ac:dyDescent="0.25">
      <c r="A5931" s="3" t="s">
        <v>24805</v>
      </c>
      <c r="B5931">
        <f>SUBTOTAL(9,B5928:B5930)</f>
        <v>6.610321550000001</v>
      </c>
    </row>
    <row r="5932" spans="1:2" hidden="1" outlineLevel="2" x14ac:dyDescent="0.25">
      <c r="A5932" t="s">
        <v>7542</v>
      </c>
      <c r="B5932">
        <v>0.74104457500000009</v>
      </c>
    </row>
    <row r="5933" spans="1:2" outlineLevel="1" collapsed="1" x14ac:dyDescent="0.25">
      <c r="A5933" s="3" t="s">
        <v>24806</v>
      </c>
      <c r="B5933">
        <f>SUBTOTAL(9,B5932:B5932)</f>
        <v>0.74104457500000009</v>
      </c>
    </row>
    <row r="5934" spans="1:2" hidden="1" outlineLevel="2" x14ac:dyDescent="0.25">
      <c r="A5934" t="s">
        <v>18135</v>
      </c>
      <c r="B5934">
        <v>3.1548754500000005</v>
      </c>
    </row>
    <row r="5935" spans="1:2" outlineLevel="1" collapsed="1" x14ac:dyDescent="0.25">
      <c r="A5935" s="3" t="s">
        <v>24807</v>
      </c>
      <c r="B5935">
        <f>SUBTOTAL(9,B5934:B5934)</f>
        <v>3.1548754500000005</v>
      </c>
    </row>
    <row r="5936" spans="1:2" hidden="1" outlineLevel="2" x14ac:dyDescent="0.25">
      <c r="A5936" t="s">
        <v>11422</v>
      </c>
      <c r="B5936">
        <v>1.2557920250000001</v>
      </c>
    </row>
    <row r="5937" spans="1:2" outlineLevel="1" collapsed="1" x14ac:dyDescent="0.25">
      <c r="A5937" s="3" t="s">
        <v>24808</v>
      </c>
      <c r="B5937">
        <f>SUBTOTAL(9,B5936:B5936)</f>
        <v>1.2557920250000001</v>
      </c>
    </row>
    <row r="5938" spans="1:2" hidden="1" outlineLevel="2" x14ac:dyDescent="0.25">
      <c r="A5938" t="s">
        <v>20145</v>
      </c>
      <c r="B5938">
        <v>1.1957867250000001</v>
      </c>
    </row>
    <row r="5939" spans="1:2" outlineLevel="1" collapsed="1" x14ac:dyDescent="0.25">
      <c r="A5939" s="3" t="s">
        <v>24809</v>
      </c>
      <c r="B5939">
        <f>SUBTOTAL(9,B5938:B5938)</f>
        <v>1.1957867250000001</v>
      </c>
    </row>
    <row r="5940" spans="1:2" hidden="1" outlineLevel="2" x14ac:dyDescent="0.25">
      <c r="A5940" t="s">
        <v>5746</v>
      </c>
      <c r="B5940">
        <v>3.3945255750000003</v>
      </c>
    </row>
    <row r="5941" spans="1:2" hidden="1" outlineLevel="2" x14ac:dyDescent="0.25">
      <c r="A5941" t="s">
        <v>5746</v>
      </c>
      <c r="B5941">
        <v>3.1417839750000005</v>
      </c>
    </row>
    <row r="5942" spans="1:2" outlineLevel="1" collapsed="1" x14ac:dyDescent="0.25">
      <c r="A5942" s="3" t="s">
        <v>24810</v>
      </c>
      <c r="B5942">
        <f>SUBTOTAL(9,B5940:B5941)</f>
        <v>6.5363095500000004</v>
      </c>
    </row>
    <row r="5943" spans="1:2" hidden="1" outlineLevel="2" x14ac:dyDescent="0.25">
      <c r="A5943" t="s">
        <v>16216</v>
      </c>
      <c r="B5943">
        <v>0.74704487500000005</v>
      </c>
    </row>
    <row r="5944" spans="1:2" outlineLevel="1" collapsed="1" x14ac:dyDescent="0.25">
      <c r="A5944" s="3" t="s">
        <v>24811</v>
      </c>
      <c r="B5944">
        <f>SUBTOTAL(9,B5943:B5943)</f>
        <v>0.74704487500000005</v>
      </c>
    </row>
    <row r="5945" spans="1:2" hidden="1" outlineLevel="2" x14ac:dyDescent="0.25">
      <c r="A5945" t="s">
        <v>5984</v>
      </c>
      <c r="B5945">
        <v>2.0291644999999998</v>
      </c>
    </row>
    <row r="5946" spans="1:2" hidden="1" outlineLevel="2" x14ac:dyDescent="0.25">
      <c r="A5946" t="s">
        <v>5984</v>
      </c>
      <c r="B5946">
        <v>6.2465594000000007</v>
      </c>
    </row>
    <row r="5947" spans="1:2" hidden="1" outlineLevel="2" x14ac:dyDescent="0.25">
      <c r="A5947" t="s">
        <v>5984</v>
      </c>
      <c r="B5947">
        <v>2.2933593500000002</v>
      </c>
    </row>
    <row r="5948" spans="1:2" hidden="1" outlineLevel="2" x14ac:dyDescent="0.25">
      <c r="A5948" t="s">
        <v>5984</v>
      </c>
      <c r="B5948">
        <v>1.5620549500000001</v>
      </c>
    </row>
    <row r="5949" spans="1:2" outlineLevel="1" collapsed="1" x14ac:dyDescent="0.25">
      <c r="A5949" s="3" t="s">
        <v>24812</v>
      </c>
      <c r="B5949">
        <f>SUBTOTAL(9,B5945:B5948)</f>
        <v>12.131138200000002</v>
      </c>
    </row>
    <row r="5950" spans="1:2" hidden="1" outlineLevel="2" x14ac:dyDescent="0.25">
      <c r="A5950" t="s">
        <v>359</v>
      </c>
      <c r="B5950">
        <v>2.00497725</v>
      </c>
    </row>
    <row r="5951" spans="1:2" hidden="1" outlineLevel="2" x14ac:dyDescent="0.25">
      <c r="A5951" t="s">
        <v>359</v>
      </c>
      <c r="B5951">
        <v>1.3111032</v>
      </c>
    </row>
    <row r="5952" spans="1:2" hidden="1" outlineLevel="2" x14ac:dyDescent="0.25">
      <c r="A5952" t="s">
        <v>359</v>
      </c>
      <c r="B5952">
        <v>1.2753711500000002</v>
      </c>
    </row>
    <row r="5953" spans="1:2" hidden="1" outlineLevel="2" x14ac:dyDescent="0.25">
      <c r="A5953" t="s">
        <v>359</v>
      </c>
      <c r="B5953">
        <v>2.2398897500000001</v>
      </c>
    </row>
    <row r="5954" spans="1:2" hidden="1" outlineLevel="2" x14ac:dyDescent="0.25">
      <c r="A5954" t="s">
        <v>359</v>
      </c>
      <c r="B5954">
        <v>1.93673965</v>
      </c>
    </row>
    <row r="5955" spans="1:2" hidden="1" outlineLevel="2" x14ac:dyDescent="0.25">
      <c r="A5955" t="s">
        <v>359</v>
      </c>
      <c r="B5955">
        <v>2.2481201250000002</v>
      </c>
    </row>
    <row r="5956" spans="1:2" hidden="1" outlineLevel="2" x14ac:dyDescent="0.25">
      <c r="A5956" t="s">
        <v>359</v>
      </c>
      <c r="B5956">
        <v>1.1717712500000002</v>
      </c>
    </row>
    <row r="5957" spans="1:2" hidden="1" outlineLevel="2" x14ac:dyDescent="0.25">
      <c r="A5957" t="s">
        <v>359</v>
      </c>
      <c r="B5957">
        <v>1.758301525</v>
      </c>
    </row>
    <row r="5958" spans="1:2" hidden="1" outlineLevel="2" x14ac:dyDescent="0.25">
      <c r="A5958" t="s">
        <v>359</v>
      </c>
      <c r="B5958">
        <v>2.1328563249999997</v>
      </c>
    </row>
    <row r="5959" spans="1:2" hidden="1" outlineLevel="2" x14ac:dyDescent="0.25">
      <c r="A5959" t="s">
        <v>359</v>
      </c>
      <c r="B5959">
        <v>1.6944747000000002</v>
      </c>
    </row>
    <row r="5960" spans="1:2" hidden="1" outlineLevel="2" x14ac:dyDescent="0.25">
      <c r="A5960" t="s">
        <v>359</v>
      </c>
      <c r="B5960">
        <v>4.6252279999999999</v>
      </c>
    </row>
    <row r="5961" spans="1:2" hidden="1" outlineLevel="2" x14ac:dyDescent="0.25">
      <c r="A5961" t="s">
        <v>359</v>
      </c>
      <c r="B5961">
        <v>2.8375655250000005</v>
      </c>
    </row>
    <row r="5962" spans="1:2" outlineLevel="1" collapsed="1" x14ac:dyDescent="0.25">
      <c r="A5962" s="3" t="s">
        <v>24813</v>
      </c>
      <c r="B5962">
        <f>SUBTOTAL(9,B5950:B5961)</f>
        <v>25.236398450000003</v>
      </c>
    </row>
    <row r="5963" spans="1:2" hidden="1" outlineLevel="2" x14ac:dyDescent="0.25">
      <c r="A5963" t="s">
        <v>20827</v>
      </c>
      <c r="B5963">
        <v>0.40803410000000007</v>
      </c>
    </row>
    <row r="5964" spans="1:2" outlineLevel="1" collapsed="1" x14ac:dyDescent="0.25">
      <c r="A5964" s="3" t="s">
        <v>24814</v>
      </c>
      <c r="B5964">
        <f>SUBTOTAL(9,B5963:B5963)</f>
        <v>0.40803410000000007</v>
      </c>
    </row>
    <row r="5965" spans="1:2" hidden="1" outlineLevel="2" x14ac:dyDescent="0.25">
      <c r="A5965" t="s">
        <v>14870</v>
      </c>
      <c r="B5965">
        <v>2.7259223000000006</v>
      </c>
    </row>
    <row r="5966" spans="1:2" outlineLevel="1" collapsed="1" x14ac:dyDescent="0.25">
      <c r="A5966" s="3" t="s">
        <v>24815</v>
      </c>
      <c r="B5966">
        <f>SUBTOTAL(9,B5965:B5965)</f>
        <v>2.7259223000000006</v>
      </c>
    </row>
    <row r="5967" spans="1:2" hidden="1" outlineLevel="2" x14ac:dyDescent="0.25">
      <c r="A5967" t="s">
        <v>20699</v>
      </c>
      <c r="B5967">
        <v>1.61571815</v>
      </c>
    </row>
    <row r="5968" spans="1:2" outlineLevel="1" collapsed="1" x14ac:dyDescent="0.25">
      <c r="A5968" s="3" t="s">
        <v>24816</v>
      </c>
      <c r="B5968">
        <f>SUBTOTAL(9,B5967:B5967)</f>
        <v>1.61571815</v>
      </c>
    </row>
    <row r="5969" spans="1:2" hidden="1" outlineLevel="2" x14ac:dyDescent="0.25">
      <c r="A5969" t="s">
        <v>4766</v>
      </c>
      <c r="B5969">
        <v>-17.736899700000002</v>
      </c>
    </row>
    <row r="5970" spans="1:2" outlineLevel="1" collapsed="1" x14ac:dyDescent="0.25">
      <c r="A5970" s="3" t="s">
        <v>24817</v>
      </c>
      <c r="B5970">
        <f>SUBTOTAL(9,B5969:B5969)</f>
        <v>-17.736899700000002</v>
      </c>
    </row>
    <row r="5971" spans="1:2" hidden="1" outlineLevel="2" x14ac:dyDescent="0.25">
      <c r="A5971" t="s">
        <v>18059</v>
      </c>
      <c r="B5971">
        <v>1.9752661000000002</v>
      </c>
    </row>
    <row r="5972" spans="1:2" outlineLevel="1" collapsed="1" x14ac:dyDescent="0.25">
      <c r="A5972" s="3" t="s">
        <v>24818</v>
      </c>
      <c r="B5972">
        <f>SUBTOTAL(9,B5971:B5971)</f>
        <v>1.9752661000000002</v>
      </c>
    </row>
    <row r="5973" spans="1:2" hidden="1" outlineLevel="2" x14ac:dyDescent="0.25">
      <c r="A5973" t="s">
        <v>7274</v>
      </c>
      <c r="B5973">
        <v>0.90771507500000004</v>
      </c>
    </row>
    <row r="5974" spans="1:2" hidden="1" outlineLevel="2" x14ac:dyDescent="0.25">
      <c r="A5974" t="s">
        <v>7274</v>
      </c>
      <c r="B5974">
        <v>2.3320231749999998</v>
      </c>
    </row>
    <row r="5975" spans="1:2" hidden="1" outlineLevel="2" x14ac:dyDescent="0.25">
      <c r="A5975" t="s">
        <v>7274</v>
      </c>
      <c r="B5975">
        <v>2.1499956</v>
      </c>
    </row>
    <row r="5976" spans="1:2" outlineLevel="1" collapsed="1" x14ac:dyDescent="0.25">
      <c r="A5976" s="3" t="s">
        <v>24819</v>
      </c>
      <c r="B5976">
        <f>SUBTOTAL(9,B5973:B5975)</f>
        <v>5.3897338499999998</v>
      </c>
    </row>
    <row r="5977" spans="1:2" hidden="1" outlineLevel="2" x14ac:dyDescent="0.25">
      <c r="A5977" t="s">
        <v>1916</v>
      </c>
      <c r="B5977">
        <v>2.3305519499999998</v>
      </c>
    </row>
    <row r="5978" spans="1:2" hidden="1" outlineLevel="2" x14ac:dyDescent="0.25">
      <c r="A5978" t="s">
        <v>1916</v>
      </c>
      <c r="B5978">
        <v>2.5802074250000002</v>
      </c>
    </row>
    <row r="5979" spans="1:2" hidden="1" outlineLevel="2" x14ac:dyDescent="0.25">
      <c r="A5979" t="s">
        <v>1916</v>
      </c>
      <c r="B5979">
        <v>1.0490663</v>
      </c>
    </row>
    <row r="5980" spans="1:2" hidden="1" outlineLevel="2" x14ac:dyDescent="0.25">
      <c r="A5980" t="s">
        <v>1916</v>
      </c>
      <c r="B5980">
        <v>2.9709759500000006</v>
      </c>
    </row>
    <row r="5981" spans="1:2" hidden="1" outlineLevel="2" x14ac:dyDescent="0.25">
      <c r="A5981" t="s">
        <v>1916</v>
      </c>
      <c r="B5981">
        <v>3.5180300250000007</v>
      </c>
    </row>
    <row r="5982" spans="1:2" hidden="1" outlineLevel="2" x14ac:dyDescent="0.25">
      <c r="A5982" t="s">
        <v>1916</v>
      </c>
      <c r="B5982">
        <v>5.5544520000000013</v>
      </c>
    </row>
    <row r="5983" spans="1:2" hidden="1" outlineLevel="2" x14ac:dyDescent="0.25">
      <c r="A5983" t="s">
        <v>1916</v>
      </c>
      <c r="B5983">
        <v>2.008621475</v>
      </c>
    </row>
    <row r="5984" spans="1:2" hidden="1" outlineLevel="2" x14ac:dyDescent="0.25">
      <c r="A5984" t="s">
        <v>1916</v>
      </c>
      <c r="B5984">
        <v>2.146754525</v>
      </c>
    </row>
    <row r="5985" spans="1:2" outlineLevel="1" collapsed="1" x14ac:dyDescent="0.25">
      <c r="A5985" s="3" t="s">
        <v>24820</v>
      </c>
      <c r="B5985">
        <f>SUBTOTAL(9,B5977:B5984)</f>
        <v>22.158659650000004</v>
      </c>
    </row>
    <row r="5986" spans="1:2" hidden="1" outlineLevel="2" x14ac:dyDescent="0.25">
      <c r="A5986" t="s">
        <v>11846</v>
      </c>
      <c r="B5986">
        <v>0.76776069999999996</v>
      </c>
    </row>
    <row r="5987" spans="1:2" outlineLevel="1" collapsed="1" x14ac:dyDescent="0.25">
      <c r="A5987" s="3" t="s">
        <v>24821</v>
      </c>
      <c r="B5987">
        <f>SUBTOTAL(9,B5986:B5986)</f>
        <v>0.76776069999999996</v>
      </c>
    </row>
    <row r="5988" spans="1:2" hidden="1" outlineLevel="2" x14ac:dyDescent="0.25">
      <c r="A5988" t="s">
        <v>9505</v>
      </c>
      <c r="B5988">
        <v>-9.2817397499999998</v>
      </c>
    </row>
    <row r="5989" spans="1:2" outlineLevel="1" collapsed="1" x14ac:dyDescent="0.25">
      <c r="A5989" s="3" t="s">
        <v>24822</v>
      </c>
      <c r="B5989">
        <f>SUBTOTAL(9,B5988:B5988)</f>
        <v>-9.2817397499999998</v>
      </c>
    </row>
    <row r="5990" spans="1:2" hidden="1" outlineLevel="2" x14ac:dyDescent="0.25">
      <c r="A5990" t="s">
        <v>9048</v>
      </c>
      <c r="B5990">
        <v>1.67800375</v>
      </c>
    </row>
    <row r="5991" spans="1:2" outlineLevel="1" collapsed="1" x14ac:dyDescent="0.25">
      <c r="A5991" s="3" t="s">
        <v>24823</v>
      </c>
      <c r="B5991">
        <f>SUBTOTAL(9,B5990:B5990)</f>
        <v>1.67800375</v>
      </c>
    </row>
    <row r="5992" spans="1:2" hidden="1" outlineLevel="2" x14ac:dyDescent="0.25">
      <c r="A5992" t="s">
        <v>17873</v>
      </c>
      <c r="B5992">
        <v>-83.965670450000005</v>
      </c>
    </row>
    <row r="5993" spans="1:2" outlineLevel="1" collapsed="1" x14ac:dyDescent="0.25">
      <c r="A5993" s="3" t="s">
        <v>24824</v>
      </c>
      <c r="B5993">
        <f>SUBTOTAL(9,B5992:B5992)</f>
        <v>-83.965670450000005</v>
      </c>
    </row>
    <row r="5994" spans="1:2" hidden="1" outlineLevel="2" x14ac:dyDescent="0.25">
      <c r="A5994" t="s">
        <v>4603</v>
      </c>
      <c r="B5994">
        <v>2.1754717750000001</v>
      </c>
    </row>
    <row r="5995" spans="1:2" outlineLevel="1" collapsed="1" x14ac:dyDescent="0.25">
      <c r="A5995" s="3" t="s">
        <v>24825</v>
      </c>
      <c r="B5995">
        <f>SUBTOTAL(9,B5994:B5994)</f>
        <v>2.1754717750000001</v>
      </c>
    </row>
    <row r="5996" spans="1:2" hidden="1" outlineLevel="2" x14ac:dyDescent="0.25">
      <c r="A5996" t="s">
        <v>6274</v>
      </c>
      <c r="B5996">
        <v>1.2684196000000003</v>
      </c>
    </row>
    <row r="5997" spans="1:2" outlineLevel="1" collapsed="1" x14ac:dyDescent="0.25">
      <c r="A5997" s="3" t="s">
        <v>24826</v>
      </c>
      <c r="B5997">
        <f>SUBTOTAL(9,B5996:B5996)</f>
        <v>1.2684196000000003</v>
      </c>
    </row>
    <row r="5998" spans="1:2" hidden="1" outlineLevel="2" x14ac:dyDescent="0.25">
      <c r="A5998" t="s">
        <v>6440</v>
      </c>
      <c r="B5998">
        <v>1.2683352749999999</v>
      </c>
    </row>
    <row r="5999" spans="1:2" outlineLevel="1" collapsed="1" x14ac:dyDescent="0.25">
      <c r="A5999" s="3" t="s">
        <v>24827</v>
      </c>
      <c r="B5999">
        <f>SUBTOTAL(9,B5998:B5998)</f>
        <v>1.2683352749999999</v>
      </c>
    </row>
    <row r="6000" spans="1:2" hidden="1" outlineLevel="2" x14ac:dyDescent="0.25">
      <c r="A6000" t="s">
        <v>6567</v>
      </c>
      <c r="B6000">
        <v>3.7590501249999999</v>
      </c>
    </row>
    <row r="6001" spans="1:2" hidden="1" outlineLevel="2" x14ac:dyDescent="0.25">
      <c r="A6001" t="s">
        <v>6567</v>
      </c>
      <c r="B6001">
        <v>3.8471082750000001</v>
      </c>
    </row>
    <row r="6002" spans="1:2" outlineLevel="1" collapsed="1" x14ac:dyDescent="0.25">
      <c r="A6002" s="3" t="s">
        <v>24828</v>
      </c>
      <c r="B6002">
        <f>SUBTOTAL(9,B6000:B6001)</f>
        <v>7.6061584</v>
      </c>
    </row>
    <row r="6003" spans="1:2" hidden="1" outlineLevel="2" x14ac:dyDescent="0.25">
      <c r="A6003" t="s">
        <v>3308</v>
      </c>
      <c r="B6003">
        <v>0.86066850000000006</v>
      </c>
    </row>
    <row r="6004" spans="1:2" outlineLevel="1" collapsed="1" x14ac:dyDescent="0.25">
      <c r="A6004" s="3" t="s">
        <v>24829</v>
      </c>
      <c r="B6004">
        <f>SUBTOTAL(9,B6003:B6003)</f>
        <v>0.86066850000000006</v>
      </c>
    </row>
    <row r="6005" spans="1:2" hidden="1" outlineLevel="2" x14ac:dyDescent="0.25">
      <c r="A6005" t="s">
        <v>16862</v>
      </c>
      <c r="B6005">
        <v>1.8027716249999999</v>
      </c>
    </row>
    <row r="6006" spans="1:2" outlineLevel="1" collapsed="1" x14ac:dyDescent="0.25">
      <c r="A6006" s="3" t="s">
        <v>24830</v>
      </c>
      <c r="B6006">
        <f>SUBTOTAL(9,B6005:B6005)</f>
        <v>1.8027716249999999</v>
      </c>
    </row>
    <row r="6007" spans="1:2" hidden="1" outlineLevel="2" x14ac:dyDescent="0.25">
      <c r="A6007" t="s">
        <v>6298</v>
      </c>
      <c r="B6007">
        <v>2.6946100000000004</v>
      </c>
    </row>
    <row r="6008" spans="1:2" hidden="1" outlineLevel="2" x14ac:dyDescent="0.25">
      <c r="A6008" t="s">
        <v>6298</v>
      </c>
      <c r="B6008">
        <v>1.7490263000000001</v>
      </c>
    </row>
    <row r="6009" spans="1:2" outlineLevel="1" collapsed="1" x14ac:dyDescent="0.25">
      <c r="A6009" s="3" t="s">
        <v>24831</v>
      </c>
      <c r="B6009">
        <f>SUBTOTAL(9,B6007:B6008)</f>
        <v>4.4436363000000005</v>
      </c>
    </row>
    <row r="6010" spans="1:2" hidden="1" outlineLevel="2" x14ac:dyDescent="0.25">
      <c r="A6010" t="s">
        <v>11988</v>
      </c>
      <c r="B6010">
        <v>2.7288484750000004</v>
      </c>
    </row>
    <row r="6011" spans="1:2" outlineLevel="1" collapsed="1" x14ac:dyDescent="0.25">
      <c r="A6011" s="3" t="s">
        <v>24832</v>
      </c>
      <c r="B6011">
        <f>SUBTOTAL(9,B6010:B6010)</f>
        <v>2.7288484750000004</v>
      </c>
    </row>
    <row r="6012" spans="1:2" hidden="1" outlineLevel="2" x14ac:dyDescent="0.25">
      <c r="A6012" t="s">
        <v>293</v>
      </c>
      <c r="B6012">
        <v>1.8303971249999997</v>
      </c>
    </row>
    <row r="6013" spans="1:2" hidden="1" outlineLevel="2" x14ac:dyDescent="0.25">
      <c r="A6013" t="s">
        <v>293</v>
      </c>
      <c r="B6013">
        <v>2.108278775</v>
      </c>
    </row>
    <row r="6014" spans="1:2" hidden="1" outlineLevel="2" x14ac:dyDescent="0.25">
      <c r="A6014" t="s">
        <v>293</v>
      </c>
      <c r="B6014">
        <v>1.6975660000000001</v>
      </c>
    </row>
    <row r="6015" spans="1:2" hidden="1" outlineLevel="2" x14ac:dyDescent="0.25">
      <c r="A6015" t="s">
        <v>293</v>
      </c>
      <c r="B6015">
        <v>2.3520036500000003</v>
      </c>
    </row>
    <row r="6016" spans="1:2" hidden="1" outlineLevel="2" x14ac:dyDescent="0.25">
      <c r="A6016" t="s">
        <v>293</v>
      </c>
      <c r="B6016">
        <v>1.3305760250000001</v>
      </c>
    </row>
    <row r="6017" spans="1:2" hidden="1" outlineLevel="2" x14ac:dyDescent="0.25">
      <c r="A6017" t="s">
        <v>293</v>
      </c>
      <c r="B6017">
        <v>3.6888719999999999</v>
      </c>
    </row>
    <row r="6018" spans="1:2" hidden="1" outlineLevel="2" x14ac:dyDescent="0.25">
      <c r="A6018" t="s">
        <v>293</v>
      </c>
      <c r="B6018">
        <v>2.1174241500000002</v>
      </c>
    </row>
    <row r="6019" spans="1:2" hidden="1" outlineLevel="2" x14ac:dyDescent="0.25">
      <c r="A6019" t="s">
        <v>293</v>
      </c>
      <c r="B6019">
        <v>3.4604161250000001</v>
      </c>
    </row>
    <row r="6020" spans="1:2" hidden="1" outlineLevel="2" x14ac:dyDescent="0.25">
      <c r="A6020" t="s">
        <v>293</v>
      </c>
      <c r="B6020">
        <v>0.9247371499999999</v>
      </c>
    </row>
    <row r="6021" spans="1:2" hidden="1" outlineLevel="2" x14ac:dyDescent="0.25">
      <c r="A6021" t="s">
        <v>293</v>
      </c>
      <c r="B6021">
        <v>1.1517631750000001</v>
      </c>
    </row>
    <row r="6022" spans="1:2" hidden="1" outlineLevel="2" x14ac:dyDescent="0.25">
      <c r="A6022" t="s">
        <v>293</v>
      </c>
      <c r="B6022">
        <v>4.4471532250000001</v>
      </c>
    </row>
    <row r="6023" spans="1:2" hidden="1" outlineLevel="2" x14ac:dyDescent="0.25">
      <c r="A6023" t="s">
        <v>293</v>
      </c>
      <c r="B6023">
        <v>3.7877054750000001</v>
      </c>
    </row>
    <row r="6024" spans="1:2" hidden="1" outlineLevel="2" x14ac:dyDescent="0.25">
      <c r="A6024" t="s">
        <v>293</v>
      </c>
      <c r="B6024">
        <v>2.3736239500000003</v>
      </c>
    </row>
    <row r="6025" spans="1:2" hidden="1" outlineLevel="2" x14ac:dyDescent="0.25">
      <c r="A6025" t="s">
        <v>293</v>
      </c>
      <c r="B6025">
        <v>1.6312857250000001</v>
      </c>
    </row>
    <row r="6026" spans="1:2" hidden="1" outlineLevel="2" x14ac:dyDescent="0.25">
      <c r="A6026" t="s">
        <v>293</v>
      </c>
      <c r="B6026">
        <v>3.6900331500000005</v>
      </c>
    </row>
    <row r="6027" spans="1:2" hidden="1" outlineLevel="2" x14ac:dyDescent="0.25">
      <c r="A6027" t="s">
        <v>293</v>
      </c>
      <c r="B6027">
        <v>3.7380762750000001</v>
      </c>
    </row>
    <row r="6028" spans="1:2" hidden="1" outlineLevel="2" x14ac:dyDescent="0.25">
      <c r="A6028" t="s">
        <v>293</v>
      </c>
      <c r="B6028">
        <v>2.7359516749999999</v>
      </c>
    </row>
    <row r="6029" spans="1:2" hidden="1" outlineLevel="2" x14ac:dyDescent="0.25">
      <c r="A6029" t="s">
        <v>293</v>
      </c>
      <c r="B6029">
        <v>2.4043349249999997</v>
      </c>
    </row>
    <row r="6030" spans="1:2" outlineLevel="1" collapsed="1" x14ac:dyDescent="0.25">
      <c r="A6030" s="3" t="s">
        <v>24833</v>
      </c>
      <c r="B6030">
        <f>SUBTOTAL(9,B6012:B6029)</f>
        <v>45.470198574999998</v>
      </c>
    </row>
    <row r="6031" spans="1:2" hidden="1" outlineLevel="2" x14ac:dyDescent="0.25">
      <c r="A6031" t="s">
        <v>12110</v>
      </c>
      <c r="B6031">
        <v>0.91681735000000009</v>
      </c>
    </row>
    <row r="6032" spans="1:2" outlineLevel="1" collapsed="1" x14ac:dyDescent="0.25">
      <c r="A6032" s="3" t="s">
        <v>24834</v>
      </c>
      <c r="B6032">
        <f>SUBTOTAL(9,B6031:B6031)</f>
        <v>0.91681735000000009</v>
      </c>
    </row>
    <row r="6033" spans="1:2" hidden="1" outlineLevel="2" x14ac:dyDescent="0.25">
      <c r="A6033" t="s">
        <v>9564</v>
      </c>
      <c r="B6033">
        <v>0.95459585000000002</v>
      </c>
    </row>
    <row r="6034" spans="1:2" outlineLevel="1" collapsed="1" x14ac:dyDescent="0.25">
      <c r="A6034" s="3" t="s">
        <v>24835</v>
      </c>
      <c r="B6034">
        <f>SUBTOTAL(9,B6033:B6033)</f>
        <v>0.95459585000000002</v>
      </c>
    </row>
    <row r="6035" spans="1:2" hidden="1" outlineLevel="2" x14ac:dyDescent="0.25">
      <c r="A6035" t="s">
        <v>3198</v>
      </c>
      <c r="B6035">
        <v>2.515915825</v>
      </c>
    </row>
    <row r="6036" spans="1:2" hidden="1" outlineLevel="2" x14ac:dyDescent="0.25">
      <c r="A6036" t="s">
        <v>3198</v>
      </c>
      <c r="B6036">
        <v>2.1534182000000004</v>
      </c>
    </row>
    <row r="6037" spans="1:2" hidden="1" outlineLevel="2" x14ac:dyDescent="0.25">
      <c r="A6037" t="s">
        <v>3198</v>
      </c>
      <c r="B6037">
        <v>1.6481816000000005</v>
      </c>
    </row>
    <row r="6038" spans="1:2" hidden="1" outlineLevel="2" x14ac:dyDescent="0.25">
      <c r="A6038" t="s">
        <v>3198</v>
      </c>
      <c r="B6038">
        <v>1.8072476750000002</v>
      </c>
    </row>
    <row r="6039" spans="1:2" hidden="1" outlineLevel="2" x14ac:dyDescent="0.25">
      <c r="A6039" t="s">
        <v>3198</v>
      </c>
      <c r="B6039">
        <v>1.7618281250000001</v>
      </c>
    </row>
    <row r="6040" spans="1:2" hidden="1" outlineLevel="2" x14ac:dyDescent="0.25">
      <c r="A6040" t="s">
        <v>3198</v>
      </c>
      <c r="B6040">
        <v>0.40058347500000008</v>
      </c>
    </row>
    <row r="6041" spans="1:2" outlineLevel="1" collapsed="1" x14ac:dyDescent="0.25">
      <c r="A6041" s="3" t="s">
        <v>24836</v>
      </c>
      <c r="B6041">
        <f>SUBTOTAL(9,B6035:B6040)</f>
        <v>10.287174900000002</v>
      </c>
    </row>
    <row r="6042" spans="1:2" hidden="1" outlineLevel="2" x14ac:dyDescent="0.25">
      <c r="A6042" t="s">
        <v>1591</v>
      </c>
      <c r="B6042">
        <v>0.75744057500000006</v>
      </c>
    </row>
    <row r="6043" spans="1:2" hidden="1" outlineLevel="2" x14ac:dyDescent="0.25">
      <c r="A6043" t="s">
        <v>1591</v>
      </c>
      <c r="B6043">
        <v>0.70937800000000018</v>
      </c>
    </row>
    <row r="6044" spans="1:2" hidden="1" outlineLevel="2" x14ac:dyDescent="0.25">
      <c r="A6044" t="s">
        <v>1591</v>
      </c>
      <c r="B6044">
        <v>1.2217603000000001</v>
      </c>
    </row>
    <row r="6045" spans="1:2" outlineLevel="1" collapsed="1" x14ac:dyDescent="0.25">
      <c r="A6045" s="3" t="s">
        <v>24837</v>
      </c>
      <c r="B6045">
        <f>SUBTOTAL(9,B6042:B6044)</f>
        <v>2.6885788750000001</v>
      </c>
    </row>
    <row r="6046" spans="1:2" hidden="1" outlineLevel="2" x14ac:dyDescent="0.25">
      <c r="A6046" t="s">
        <v>15199</v>
      </c>
      <c r="B6046">
        <v>1.7382928500000001</v>
      </c>
    </row>
    <row r="6047" spans="1:2" outlineLevel="1" collapsed="1" x14ac:dyDescent="0.25">
      <c r="A6047" s="3" t="s">
        <v>24838</v>
      </c>
      <c r="B6047">
        <f>SUBTOTAL(9,B6046:B6046)</f>
        <v>1.7382928500000001</v>
      </c>
    </row>
    <row r="6048" spans="1:2" hidden="1" outlineLevel="2" x14ac:dyDescent="0.25">
      <c r="A6048" t="s">
        <v>969</v>
      </c>
      <c r="B6048">
        <v>3.4304337</v>
      </c>
    </row>
    <row r="6049" spans="1:2" outlineLevel="1" collapsed="1" x14ac:dyDescent="0.25">
      <c r="A6049" s="3" t="s">
        <v>24839</v>
      </c>
      <c r="B6049">
        <f>SUBTOTAL(9,B6048:B6048)</f>
        <v>3.4304337</v>
      </c>
    </row>
    <row r="6050" spans="1:2" hidden="1" outlineLevel="2" x14ac:dyDescent="0.25">
      <c r="A6050" t="s">
        <v>14941</v>
      </c>
      <c r="B6050">
        <v>1.3856232499999999</v>
      </c>
    </row>
    <row r="6051" spans="1:2" outlineLevel="1" collapsed="1" x14ac:dyDescent="0.25">
      <c r="A6051" s="3" t="s">
        <v>24840</v>
      </c>
      <c r="B6051">
        <f>SUBTOTAL(9,B6050:B6050)</f>
        <v>1.3856232499999999</v>
      </c>
    </row>
    <row r="6052" spans="1:2" hidden="1" outlineLevel="2" x14ac:dyDescent="0.25">
      <c r="A6052" t="s">
        <v>11842</v>
      </c>
      <c r="B6052">
        <v>1.3314854249999999</v>
      </c>
    </row>
    <row r="6053" spans="1:2" hidden="1" outlineLevel="2" x14ac:dyDescent="0.25">
      <c r="A6053" t="s">
        <v>11842</v>
      </c>
      <c r="B6053">
        <v>0.8661932750000001</v>
      </c>
    </row>
    <row r="6054" spans="1:2" outlineLevel="1" collapsed="1" x14ac:dyDescent="0.25">
      <c r="A6054" s="3" t="s">
        <v>24841</v>
      </c>
      <c r="B6054">
        <f>SUBTOTAL(9,B6052:B6053)</f>
        <v>2.1976787</v>
      </c>
    </row>
    <row r="6055" spans="1:2" hidden="1" outlineLevel="2" x14ac:dyDescent="0.25">
      <c r="A6055" t="s">
        <v>4088</v>
      </c>
      <c r="B6055">
        <v>3.2622262000000002</v>
      </c>
    </row>
    <row r="6056" spans="1:2" outlineLevel="1" collapsed="1" x14ac:dyDescent="0.25">
      <c r="A6056" s="3" t="s">
        <v>24842</v>
      </c>
      <c r="B6056">
        <f>SUBTOTAL(9,B6055:B6055)</f>
        <v>3.2622262000000002</v>
      </c>
    </row>
    <row r="6057" spans="1:2" hidden="1" outlineLevel="2" x14ac:dyDescent="0.25">
      <c r="A6057" t="s">
        <v>3181</v>
      </c>
      <c r="B6057">
        <v>2.90908955</v>
      </c>
    </row>
    <row r="6058" spans="1:2" hidden="1" outlineLevel="2" x14ac:dyDescent="0.25">
      <c r="A6058" t="s">
        <v>3181</v>
      </c>
      <c r="B6058">
        <v>9.6435905250000005</v>
      </c>
    </row>
    <row r="6059" spans="1:2" hidden="1" outlineLevel="2" x14ac:dyDescent="0.25">
      <c r="A6059" t="s">
        <v>3181</v>
      </c>
      <c r="B6059">
        <v>2.14123485</v>
      </c>
    </row>
    <row r="6060" spans="1:2" outlineLevel="1" collapsed="1" x14ac:dyDescent="0.25">
      <c r="A6060" s="3" t="s">
        <v>24843</v>
      </c>
      <c r="B6060">
        <f>SUBTOTAL(9,B6057:B6059)</f>
        <v>14.693914925000001</v>
      </c>
    </row>
    <row r="6061" spans="1:2" hidden="1" outlineLevel="2" x14ac:dyDescent="0.25">
      <c r="A6061" t="s">
        <v>2465</v>
      </c>
      <c r="B6061">
        <v>4.1734510250000003</v>
      </c>
    </row>
    <row r="6062" spans="1:2" outlineLevel="1" collapsed="1" x14ac:dyDescent="0.25">
      <c r="A6062" s="3" t="s">
        <v>24844</v>
      </c>
      <c r="B6062">
        <f>SUBTOTAL(9,B6061:B6061)</f>
        <v>4.1734510250000003</v>
      </c>
    </row>
    <row r="6063" spans="1:2" hidden="1" outlineLevel="2" x14ac:dyDescent="0.25">
      <c r="A6063" t="s">
        <v>14024</v>
      </c>
      <c r="B6063">
        <v>1.5910054000000002</v>
      </c>
    </row>
    <row r="6064" spans="1:2" outlineLevel="1" collapsed="1" x14ac:dyDescent="0.25">
      <c r="A6064" s="3" t="s">
        <v>24845</v>
      </c>
      <c r="B6064">
        <f>SUBTOTAL(9,B6063:B6063)</f>
        <v>1.5910054000000002</v>
      </c>
    </row>
    <row r="6065" spans="1:2" hidden="1" outlineLevel="2" x14ac:dyDescent="0.25">
      <c r="A6065" t="s">
        <v>14107</v>
      </c>
      <c r="B6065">
        <v>1.396814725</v>
      </c>
    </row>
    <row r="6066" spans="1:2" hidden="1" outlineLevel="2" x14ac:dyDescent="0.25">
      <c r="A6066" t="s">
        <v>14107</v>
      </c>
      <c r="B6066">
        <v>0.81035440000000014</v>
      </c>
    </row>
    <row r="6067" spans="1:2" hidden="1" outlineLevel="2" x14ac:dyDescent="0.25">
      <c r="A6067" t="s">
        <v>14107</v>
      </c>
      <c r="B6067">
        <v>1.18519135</v>
      </c>
    </row>
    <row r="6068" spans="1:2" hidden="1" outlineLevel="2" x14ac:dyDescent="0.25">
      <c r="A6068" t="s">
        <v>14107</v>
      </c>
      <c r="B6068">
        <v>1.3977026750000001</v>
      </c>
    </row>
    <row r="6069" spans="1:2" hidden="1" outlineLevel="2" x14ac:dyDescent="0.25">
      <c r="A6069" t="s">
        <v>14107</v>
      </c>
      <c r="B6069">
        <v>1.199846425</v>
      </c>
    </row>
    <row r="6070" spans="1:2" outlineLevel="1" collapsed="1" x14ac:dyDescent="0.25">
      <c r="A6070" s="3" t="s">
        <v>24846</v>
      </c>
      <c r="B6070">
        <f>SUBTOTAL(9,B6065:B6069)</f>
        <v>5.9899095750000004</v>
      </c>
    </row>
    <row r="6071" spans="1:2" hidden="1" outlineLevel="2" x14ac:dyDescent="0.25">
      <c r="A6071" t="s">
        <v>20802</v>
      </c>
      <c r="B6071">
        <v>0.21025042500000002</v>
      </c>
    </row>
    <row r="6072" spans="1:2" outlineLevel="1" collapsed="1" x14ac:dyDescent="0.25">
      <c r="A6072" s="3" t="s">
        <v>24847</v>
      </c>
      <c r="B6072">
        <f>SUBTOTAL(9,B6071:B6071)</f>
        <v>0.21025042500000002</v>
      </c>
    </row>
    <row r="6073" spans="1:2" hidden="1" outlineLevel="2" x14ac:dyDescent="0.25">
      <c r="A6073" t="s">
        <v>12423</v>
      </c>
      <c r="B6073">
        <v>-4.0896363500000001</v>
      </c>
    </row>
    <row r="6074" spans="1:2" outlineLevel="1" collapsed="1" x14ac:dyDescent="0.25">
      <c r="A6074" s="3" t="s">
        <v>24848</v>
      </c>
      <c r="B6074">
        <f>SUBTOTAL(9,B6073:B6073)</f>
        <v>-4.0896363500000001</v>
      </c>
    </row>
    <row r="6075" spans="1:2" hidden="1" outlineLevel="2" x14ac:dyDescent="0.25">
      <c r="A6075" t="s">
        <v>125</v>
      </c>
      <c r="B6075">
        <v>0.53306712500000009</v>
      </c>
    </row>
    <row r="6076" spans="1:2" hidden="1" outlineLevel="2" x14ac:dyDescent="0.25">
      <c r="A6076" t="s">
        <v>125</v>
      </c>
      <c r="B6076">
        <v>1.5220470750000001</v>
      </c>
    </row>
    <row r="6077" spans="1:2" hidden="1" outlineLevel="2" x14ac:dyDescent="0.25">
      <c r="A6077" t="s">
        <v>125</v>
      </c>
      <c r="B6077">
        <v>1.6155394749999998</v>
      </c>
    </row>
    <row r="6078" spans="1:2" hidden="1" outlineLevel="2" x14ac:dyDescent="0.25">
      <c r="A6078" t="s">
        <v>125</v>
      </c>
      <c r="B6078">
        <v>3.3469625750000005</v>
      </c>
    </row>
    <row r="6079" spans="1:2" hidden="1" outlineLevel="2" x14ac:dyDescent="0.25">
      <c r="A6079" t="s">
        <v>125</v>
      </c>
      <c r="B6079">
        <v>2.6505443999999998</v>
      </c>
    </row>
    <row r="6080" spans="1:2" hidden="1" outlineLevel="2" x14ac:dyDescent="0.25">
      <c r="A6080" t="s">
        <v>125</v>
      </c>
      <c r="B6080">
        <v>2.1087821500000001</v>
      </c>
    </row>
    <row r="6081" spans="1:2" hidden="1" outlineLevel="2" x14ac:dyDescent="0.25">
      <c r="A6081" t="s">
        <v>125</v>
      </c>
      <c r="B6081">
        <v>2.1470768500000004</v>
      </c>
    </row>
    <row r="6082" spans="1:2" hidden="1" outlineLevel="2" x14ac:dyDescent="0.25">
      <c r="A6082" t="s">
        <v>125</v>
      </c>
      <c r="B6082">
        <v>0.62595995000000004</v>
      </c>
    </row>
    <row r="6083" spans="1:2" hidden="1" outlineLevel="2" x14ac:dyDescent="0.25">
      <c r="A6083" t="s">
        <v>125</v>
      </c>
      <c r="B6083">
        <v>0.87684580000000001</v>
      </c>
    </row>
    <row r="6084" spans="1:2" hidden="1" outlineLevel="2" x14ac:dyDescent="0.25">
      <c r="A6084" t="s">
        <v>125</v>
      </c>
      <c r="B6084">
        <v>1.7706987250000004</v>
      </c>
    </row>
    <row r="6085" spans="1:2" hidden="1" outlineLevel="2" x14ac:dyDescent="0.25">
      <c r="A6085" t="s">
        <v>125</v>
      </c>
      <c r="B6085">
        <v>0.72625095000000006</v>
      </c>
    </row>
    <row r="6086" spans="1:2" hidden="1" outlineLevel="2" x14ac:dyDescent="0.25">
      <c r="A6086" t="s">
        <v>125</v>
      </c>
      <c r="B6086">
        <v>1.134736975</v>
      </c>
    </row>
    <row r="6087" spans="1:2" hidden="1" outlineLevel="2" x14ac:dyDescent="0.25">
      <c r="A6087" t="s">
        <v>125</v>
      </c>
      <c r="B6087">
        <v>0.47516925000000004</v>
      </c>
    </row>
    <row r="6088" spans="1:2" hidden="1" outlineLevel="2" x14ac:dyDescent="0.25">
      <c r="A6088" t="s">
        <v>125</v>
      </c>
      <c r="B6088">
        <v>1.2630789500000001</v>
      </c>
    </row>
    <row r="6089" spans="1:2" hidden="1" outlineLevel="2" x14ac:dyDescent="0.25">
      <c r="A6089" t="s">
        <v>125</v>
      </c>
      <c r="B6089">
        <v>0.60692905000000008</v>
      </c>
    </row>
    <row r="6090" spans="1:2" hidden="1" outlineLevel="2" x14ac:dyDescent="0.25">
      <c r="A6090" t="s">
        <v>125</v>
      </c>
      <c r="B6090">
        <v>0.71118305000000004</v>
      </c>
    </row>
    <row r="6091" spans="1:2" hidden="1" outlineLevel="2" x14ac:dyDescent="0.25">
      <c r="A6091" t="s">
        <v>125</v>
      </c>
      <c r="B6091">
        <v>1.2523637250000001</v>
      </c>
    </row>
    <row r="6092" spans="1:2" hidden="1" outlineLevel="2" x14ac:dyDescent="0.25">
      <c r="A6092" t="s">
        <v>125</v>
      </c>
      <c r="B6092">
        <v>1.8939348250000001</v>
      </c>
    </row>
    <row r="6093" spans="1:2" hidden="1" outlineLevel="2" x14ac:dyDescent="0.25">
      <c r="A6093" t="s">
        <v>125</v>
      </c>
      <c r="B6093">
        <v>0.47357180000000004</v>
      </c>
    </row>
    <row r="6094" spans="1:2" hidden="1" outlineLevel="2" x14ac:dyDescent="0.25">
      <c r="A6094" t="s">
        <v>125</v>
      </c>
      <c r="B6094">
        <v>1.2467351249999998</v>
      </c>
    </row>
    <row r="6095" spans="1:2" hidden="1" outlineLevel="2" x14ac:dyDescent="0.25">
      <c r="A6095" t="s">
        <v>125</v>
      </c>
      <c r="B6095">
        <v>0.99806129999999993</v>
      </c>
    </row>
    <row r="6096" spans="1:2" hidden="1" outlineLevel="2" x14ac:dyDescent="0.25">
      <c r="A6096" t="s">
        <v>125</v>
      </c>
      <c r="B6096">
        <v>1.9731973750000003</v>
      </c>
    </row>
    <row r="6097" spans="1:2" hidden="1" outlineLevel="2" x14ac:dyDescent="0.25">
      <c r="A6097" t="s">
        <v>125</v>
      </c>
      <c r="B6097">
        <v>2.3396748500000002</v>
      </c>
    </row>
    <row r="6098" spans="1:2" hidden="1" outlineLevel="2" x14ac:dyDescent="0.25">
      <c r="A6098" t="s">
        <v>125</v>
      </c>
      <c r="B6098">
        <v>0.688198325</v>
      </c>
    </row>
    <row r="6099" spans="1:2" hidden="1" outlineLevel="2" x14ac:dyDescent="0.25">
      <c r="A6099" t="s">
        <v>125</v>
      </c>
      <c r="B6099">
        <v>3.065719225</v>
      </c>
    </row>
    <row r="6100" spans="1:2" hidden="1" outlineLevel="2" x14ac:dyDescent="0.25">
      <c r="A6100" t="s">
        <v>125</v>
      </c>
      <c r="B6100">
        <v>0.64160970000000006</v>
      </c>
    </row>
    <row r="6101" spans="1:2" hidden="1" outlineLevel="2" x14ac:dyDescent="0.25">
      <c r="A6101" t="s">
        <v>125</v>
      </c>
      <c r="B6101">
        <v>2.0978240500000003</v>
      </c>
    </row>
    <row r="6102" spans="1:2" hidden="1" outlineLevel="2" x14ac:dyDescent="0.25">
      <c r="A6102" t="s">
        <v>125</v>
      </c>
      <c r="B6102">
        <v>6.7012711999999999</v>
      </c>
    </row>
    <row r="6103" spans="1:2" hidden="1" outlineLevel="2" x14ac:dyDescent="0.25">
      <c r="A6103" t="s">
        <v>125</v>
      </c>
      <c r="B6103">
        <v>0.92445100000000002</v>
      </c>
    </row>
    <row r="6104" spans="1:2" hidden="1" outlineLevel="2" x14ac:dyDescent="0.25">
      <c r="A6104" t="s">
        <v>125</v>
      </c>
      <c r="B6104">
        <v>1.094018325</v>
      </c>
    </row>
    <row r="6105" spans="1:2" hidden="1" outlineLevel="2" x14ac:dyDescent="0.25">
      <c r="A6105" t="s">
        <v>125</v>
      </c>
      <c r="B6105">
        <v>1.0433111750000001</v>
      </c>
    </row>
    <row r="6106" spans="1:2" hidden="1" outlineLevel="2" x14ac:dyDescent="0.25">
      <c r="A6106" t="s">
        <v>125</v>
      </c>
      <c r="B6106">
        <v>0.39369597499999998</v>
      </c>
    </row>
    <row r="6107" spans="1:2" hidden="1" outlineLevel="2" x14ac:dyDescent="0.25">
      <c r="A6107" t="s">
        <v>125</v>
      </c>
      <c r="B6107">
        <v>2.1983434749999997</v>
      </c>
    </row>
    <row r="6108" spans="1:2" hidden="1" outlineLevel="2" x14ac:dyDescent="0.25">
      <c r="A6108" t="s">
        <v>125</v>
      </c>
      <c r="B6108">
        <v>2.3721716499999999</v>
      </c>
    </row>
    <row r="6109" spans="1:2" hidden="1" outlineLevel="2" x14ac:dyDescent="0.25">
      <c r="A6109" t="s">
        <v>125</v>
      </c>
      <c r="B6109">
        <v>0.77914902499999994</v>
      </c>
    </row>
    <row r="6110" spans="1:2" outlineLevel="1" collapsed="1" x14ac:dyDescent="0.25">
      <c r="A6110" s="3" t="s">
        <v>24849</v>
      </c>
      <c r="B6110">
        <f>SUBTOTAL(9,B6075:B6109)</f>
        <v>54.29217447500001</v>
      </c>
    </row>
    <row r="6111" spans="1:2" hidden="1" outlineLevel="2" x14ac:dyDescent="0.25">
      <c r="A6111" t="s">
        <v>15262</v>
      </c>
      <c r="B6111">
        <v>1.62726825</v>
      </c>
    </row>
    <row r="6112" spans="1:2" outlineLevel="1" collapsed="1" x14ac:dyDescent="0.25">
      <c r="A6112" s="3" t="s">
        <v>24850</v>
      </c>
      <c r="B6112">
        <f>SUBTOTAL(9,B6111:B6111)</f>
        <v>1.62726825</v>
      </c>
    </row>
    <row r="6113" spans="1:2" hidden="1" outlineLevel="2" x14ac:dyDescent="0.25">
      <c r="A6113" t="s">
        <v>14590</v>
      </c>
      <c r="B6113">
        <v>0.66045605000000018</v>
      </c>
    </row>
    <row r="6114" spans="1:2" outlineLevel="1" collapsed="1" x14ac:dyDescent="0.25">
      <c r="A6114" s="3" t="s">
        <v>24851</v>
      </c>
      <c r="B6114">
        <f>SUBTOTAL(9,B6113:B6113)</f>
        <v>0.66045605000000018</v>
      </c>
    </row>
    <row r="6115" spans="1:2" hidden="1" outlineLevel="2" x14ac:dyDescent="0.25">
      <c r="A6115" t="s">
        <v>1118</v>
      </c>
      <c r="B6115">
        <v>1.0906086500000001</v>
      </c>
    </row>
    <row r="6116" spans="1:2" hidden="1" outlineLevel="2" x14ac:dyDescent="0.25">
      <c r="A6116" t="s">
        <v>1118</v>
      </c>
      <c r="B6116">
        <v>2.4393200000000004</v>
      </c>
    </row>
    <row r="6117" spans="1:2" hidden="1" outlineLevel="2" x14ac:dyDescent="0.25">
      <c r="A6117" t="s">
        <v>1118</v>
      </c>
      <c r="B6117">
        <v>3.4818715250000003</v>
      </c>
    </row>
    <row r="6118" spans="1:2" outlineLevel="1" collapsed="1" x14ac:dyDescent="0.25">
      <c r="A6118" s="3" t="s">
        <v>24852</v>
      </c>
      <c r="B6118">
        <f>SUBTOTAL(9,B6115:B6117)</f>
        <v>7.0118001750000012</v>
      </c>
    </row>
    <row r="6119" spans="1:2" hidden="1" outlineLevel="2" x14ac:dyDescent="0.25">
      <c r="A6119" t="s">
        <v>1892</v>
      </c>
      <c r="B6119">
        <v>2.2041182250000002</v>
      </c>
    </row>
    <row r="6120" spans="1:2" outlineLevel="1" collapsed="1" x14ac:dyDescent="0.25">
      <c r="A6120" s="3" t="s">
        <v>24853</v>
      </c>
      <c r="B6120">
        <f>SUBTOTAL(9,B6119:B6119)</f>
        <v>2.2041182250000002</v>
      </c>
    </row>
    <row r="6121" spans="1:2" hidden="1" outlineLevel="2" x14ac:dyDescent="0.25">
      <c r="A6121" t="s">
        <v>20352</v>
      </c>
      <c r="B6121">
        <v>2.2955454</v>
      </c>
    </row>
    <row r="6122" spans="1:2" outlineLevel="1" collapsed="1" x14ac:dyDescent="0.25">
      <c r="A6122" s="3" t="s">
        <v>24854</v>
      </c>
      <c r="B6122">
        <f>SUBTOTAL(9,B6121:B6121)</f>
        <v>2.2955454</v>
      </c>
    </row>
    <row r="6123" spans="1:2" hidden="1" outlineLevel="2" x14ac:dyDescent="0.25">
      <c r="A6123" t="s">
        <v>4569</v>
      </c>
      <c r="B6123">
        <v>3.1840581000000006</v>
      </c>
    </row>
    <row r="6124" spans="1:2" hidden="1" outlineLevel="2" x14ac:dyDescent="0.25">
      <c r="A6124" t="s">
        <v>4569</v>
      </c>
      <c r="B6124">
        <v>0.79300565000000001</v>
      </c>
    </row>
    <row r="6125" spans="1:2" outlineLevel="1" collapsed="1" x14ac:dyDescent="0.25">
      <c r="A6125" s="3" t="s">
        <v>24855</v>
      </c>
      <c r="B6125">
        <f>SUBTOTAL(9,B6123:B6124)</f>
        <v>3.9770637500000006</v>
      </c>
    </row>
    <row r="6126" spans="1:2" hidden="1" outlineLevel="2" x14ac:dyDescent="0.25">
      <c r="A6126" t="s">
        <v>7336</v>
      </c>
      <c r="B6126">
        <v>0.19610600000000003</v>
      </c>
    </row>
    <row r="6127" spans="1:2" outlineLevel="1" collapsed="1" x14ac:dyDescent="0.25">
      <c r="A6127" s="3" t="s">
        <v>24856</v>
      </c>
      <c r="B6127">
        <f>SUBTOTAL(9,B6126:B6126)</f>
        <v>0.19610600000000003</v>
      </c>
    </row>
    <row r="6128" spans="1:2" hidden="1" outlineLevel="2" x14ac:dyDescent="0.25">
      <c r="A6128" t="s">
        <v>509</v>
      </c>
      <c r="B6128">
        <v>1.6648300250000001</v>
      </c>
    </row>
    <row r="6129" spans="1:2" hidden="1" outlineLevel="2" x14ac:dyDescent="0.25">
      <c r="A6129" t="s">
        <v>509</v>
      </c>
      <c r="B6129">
        <v>1.0396956500000001</v>
      </c>
    </row>
    <row r="6130" spans="1:2" hidden="1" outlineLevel="2" x14ac:dyDescent="0.25">
      <c r="A6130" t="s">
        <v>509</v>
      </c>
      <c r="B6130">
        <v>0.90299110000000016</v>
      </c>
    </row>
    <row r="6131" spans="1:2" hidden="1" outlineLevel="2" x14ac:dyDescent="0.25">
      <c r="A6131" t="s">
        <v>509</v>
      </c>
      <c r="B6131">
        <v>2.5294021750000004</v>
      </c>
    </row>
    <row r="6132" spans="1:2" hidden="1" outlineLevel="2" x14ac:dyDescent="0.25">
      <c r="A6132" t="s">
        <v>509</v>
      </c>
      <c r="B6132">
        <v>0.66515097499999998</v>
      </c>
    </row>
    <row r="6133" spans="1:2" hidden="1" outlineLevel="2" x14ac:dyDescent="0.25">
      <c r="A6133" t="s">
        <v>509</v>
      </c>
      <c r="B6133">
        <v>1.508688875</v>
      </c>
    </row>
    <row r="6134" spans="1:2" hidden="1" outlineLevel="2" x14ac:dyDescent="0.25">
      <c r="A6134" t="s">
        <v>509</v>
      </c>
      <c r="B6134">
        <v>1.093118775</v>
      </c>
    </row>
    <row r="6135" spans="1:2" hidden="1" outlineLevel="2" x14ac:dyDescent="0.25">
      <c r="A6135" t="s">
        <v>509</v>
      </c>
      <c r="B6135">
        <v>0.68645310000000004</v>
      </c>
    </row>
    <row r="6136" spans="1:2" hidden="1" outlineLevel="2" x14ac:dyDescent="0.25">
      <c r="A6136" t="s">
        <v>509</v>
      </c>
      <c r="B6136">
        <v>1.3268210250000001</v>
      </c>
    </row>
    <row r="6137" spans="1:2" hidden="1" outlineLevel="2" x14ac:dyDescent="0.25">
      <c r="A6137" t="s">
        <v>509</v>
      </c>
      <c r="B6137">
        <v>0.77704782500000014</v>
      </c>
    </row>
    <row r="6138" spans="1:2" hidden="1" outlineLevel="2" x14ac:dyDescent="0.25">
      <c r="A6138" t="s">
        <v>509</v>
      </c>
      <c r="B6138">
        <v>1.3623046749999999</v>
      </c>
    </row>
    <row r="6139" spans="1:2" hidden="1" outlineLevel="2" x14ac:dyDescent="0.25">
      <c r="A6139" t="s">
        <v>509</v>
      </c>
      <c r="B6139">
        <v>1.7308610250000003</v>
      </c>
    </row>
    <row r="6140" spans="1:2" hidden="1" outlineLevel="2" x14ac:dyDescent="0.25">
      <c r="A6140" t="s">
        <v>509</v>
      </c>
      <c r="B6140">
        <v>2.0195949249999998</v>
      </c>
    </row>
    <row r="6141" spans="1:2" hidden="1" outlineLevel="2" x14ac:dyDescent="0.25">
      <c r="A6141" t="s">
        <v>509</v>
      </c>
      <c r="B6141">
        <v>1.2399994000000001</v>
      </c>
    </row>
    <row r="6142" spans="1:2" hidden="1" outlineLevel="2" x14ac:dyDescent="0.25">
      <c r="A6142" t="s">
        <v>509</v>
      </c>
      <c r="B6142">
        <v>0.48108840000000008</v>
      </c>
    </row>
    <row r="6143" spans="1:2" hidden="1" outlineLevel="2" x14ac:dyDescent="0.25">
      <c r="A6143" t="s">
        <v>509</v>
      </c>
      <c r="B6143">
        <v>1.5786175250000003</v>
      </c>
    </row>
    <row r="6144" spans="1:2" hidden="1" outlineLevel="2" x14ac:dyDescent="0.25">
      <c r="A6144" t="s">
        <v>509</v>
      </c>
      <c r="B6144">
        <v>1.8457240499999998</v>
      </c>
    </row>
    <row r="6145" spans="1:2" hidden="1" outlineLevel="2" x14ac:dyDescent="0.25">
      <c r="A6145" t="s">
        <v>509</v>
      </c>
      <c r="B6145">
        <v>1.6201388249999999</v>
      </c>
    </row>
    <row r="6146" spans="1:2" hidden="1" outlineLevel="2" x14ac:dyDescent="0.25">
      <c r="A6146" t="s">
        <v>509</v>
      </c>
      <c r="B6146">
        <v>1.0524725749999999</v>
      </c>
    </row>
    <row r="6147" spans="1:2" hidden="1" outlineLevel="2" x14ac:dyDescent="0.25">
      <c r="A6147" t="s">
        <v>509</v>
      </c>
      <c r="B6147">
        <v>0.83840742500000009</v>
      </c>
    </row>
    <row r="6148" spans="1:2" hidden="1" outlineLevel="2" x14ac:dyDescent="0.25">
      <c r="A6148" t="s">
        <v>509</v>
      </c>
      <c r="B6148">
        <v>1.2339085749999998</v>
      </c>
    </row>
    <row r="6149" spans="1:2" hidden="1" outlineLevel="2" x14ac:dyDescent="0.25">
      <c r="A6149" t="s">
        <v>509</v>
      </c>
      <c r="B6149">
        <v>1.0433272</v>
      </c>
    </row>
    <row r="6150" spans="1:2" hidden="1" outlineLevel="2" x14ac:dyDescent="0.25">
      <c r="A6150" t="s">
        <v>509</v>
      </c>
      <c r="B6150">
        <v>1.2621283749999999</v>
      </c>
    </row>
    <row r="6151" spans="1:2" hidden="1" outlineLevel="2" x14ac:dyDescent="0.25">
      <c r="A6151" t="s">
        <v>509</v>
      </c>
      <c r="B6151">
        <v>0.7756691750000001</v>
      </c>
    </row>
    <row r="6152" spans="1:2" hidden="1" outlineLevel="2" x14ac:dyDescent="0.25">
      <c r="A6152" t="s">
        <v>509</v>
      </c>
      <c r="B6152">
        <v>1.26174985</v>
      </c>
    </row>
    <row r="6153" spans="1:2" hidden="1" outlineLevel="2" x14ac:dyDescent="0.25">
      <c r="A6153" t="s">
        <v>509</v>
      </c>
      <c r="B6153">
        <v>1.16659175</v>
      </c>
    </row>
    <row r="6154" spans="1:2" outlineLevel="1" collapsed="1" x14ac:dyDescent="0.25">
      <c r="A6154" s="3" t="s">
        <v>24857</v>
      </c>
      <c r="B6154">
        <f>SUBTOTAL(9,B6128:B6153)</f>
        <v>32.706783275000006</v>
      </c>
    </row>
    <row r="6155" spans="1:2" hidden="1" outlineLevel="2" x14ac:dyDescent="0.25">
      <c r="A6155" t="s">
        <v>12618</v>
      </c>
      <c r="B6155">
        <v>1.2815278999999999</v>
      </c>
    </row>
    <row r="6156" spans="1:2" outlineLevel="1" collapsed="1" x14ac:dyDescent="0.25">
      <c r="A6156" s="3" t="s">
        <v>24858</v>
      </c>
      <c r="B6156">
        <f>SUBTOTAL(9,B6155:B6155)</f>
        <v>1.2815278999999999</v>
      </c>
    </row>
    <row r="6157" spans="1:2" hidden="1" outlineLevel="2" x14ac:dyDescent="0.25">
      <c r="A6157" t="s">
        <v>16232</v>
      </c>
      <c r="B6157">
        <v>1.7709917500000001</v>
      </c>
    </row>
    <row r="6158" spans="1:2" outlineLevel="1" collapsed="1" x14ac:dyDescent="0.25">
      <c r="A6158" s="3" t="s">
        <v>24859</v>
      </c>
      <c r="B6158">
        <f>SUBTOTAL(9,B6157:B6157)</f>
        <v>1.7709917500000001</v>
      </c>
    </row>
    <row r="6159" spans="1:2" hidden="1" outlineLevel="2" x14ac:dyDescent="0.25">
      <c r="A6159" t="s">
        <v>5784</v>
      </c>
      <c r="B6159">
        <v>2.1005249250000002</v>
      </c>
    </row>
    <row r="6160" spans="1:2" outlineLevel="1" collapsed="1" x14ac:dyDescent="0.25">
      <c r="A6160" s="3" t="s">
        <v>24860</v>
      </c>
      <c r="B6160">
        <f>SUBTOTAL(9,B6159:B6159)</f>
        <v>2.1005249250000002</v>
      </c>
    </row>
    <row r="6161" spans="1:2" hidden="1" outlineLevel="2" x14ac:dyDescent="0.25">
      <c r="A6161" t="s">
        <v>14153</v>
      </c>
      <c r="B6161">
        <v>1.6365049250000001</v>
      </c>
    </row>
    <row r="6162" spans="1:2" outlineLevel="1" collapsed="1" x14ac:dyDescent="0.25">
      <c r="A6162" s="3" t="s">
        <v>24861</v>
      </c>
      <c r="B6162">
        <f>SUBTOTAL(9,B6161:B6161)</f>
        <v>1.6365049250000001</v>
      </c>
    </row>
    <row r="6163" spans="1:2" hidden="1" outlineLevel="2" x14ac:dyDescent="0.25">
      <c r="A6163" t="s">
        <v>246</v>
      </c>
      <c r="B6163">
        <v>2.7491240500000003</v>
      </c>
    </row>
    <row r="6164" spans="1:2" hidden="1" outlineLevel="2" x14ac:dyDescent="0.25">
      <c r="A6164" t="s">
        <v>246</v>
      </c>
      <c r="B6164">
        <v>1.8987391</v>
      </c>
    </row>
    <row r="6165" spans="1:2" hidden="1" outlineLevel="2" x14ac:dyDescent="0.25">
      <c r="A6165" t="s">
        <v>246</v>
      </c>
      <c r="B6165">
        <v>3.2603617250000005</v>
      </c>
    </row>
    <row r="6166" spans="1:2" hidden="1" outlineLevel="2" x14ac:dyDescent="0.25">
      <c r="A6166" t="s">
        <v>246</v>
      </c>
      <c r="B6166">
        <v>2.1585626499999999</v>
      </c>
    </row>
    <row r="6167" spans="1:2" hidden="1" outlineLevel="2" x14ac:dyDescent="0.25">
      <c r="A6167" t="s">
        <v>246</v>
      </c>
      <c r="B6167">
        <v>3.6354888000000001</v>
      </c>
    </row>
    <row r="6168" spans="1:2" hidden="1" outlineLevel="2" x14ac:dyDescent="0.25">
      <c r="A6168" t="s">
        <v>246</v>
      </c>
      <c r="B6168">
        <v>1.4955145750000001</v>
      </c>
    </row>
    <row r="6169" spans="1:2" hidden="1" outlineLevel="2" x14ac:dyDescent="0.25">
      <c r="A6169" t="s">
        <v>246</v>
      </c>
      <c r="B6169">
        <v>1.63778935</v>
      </c>
    </row>
    <row r="6170" spans="1:2" hidden="1" outlineLevel="2" x14ac:dyDescent="0.25">
      <c r="A6170" t="s">
        <v>246</v>
      </c>
      <c r="B6170">
        <v>1.6255864250000001</v>
      </c>
    </row>
    <row r="6171" spans="1:2" hidden="1" outlineLevel="2" x14ac:dyDescent="0.25">
      <c r="A6171" t="s">
        <v>246</v>
      </c>
      <c r="B6171">
        <v>1.8980191500000001</v>
      </c>
    </row>
    <row r="6172" spans="1:2" hidden="1" outlineLevel="2" x14ac:dyDescent="0.25">
      <c r="A6172" t="s">
        <v>246</v>
      </c>
      <c r="B6172">
        <v>1.8733622749999999</v>
      </c>
    </row>
    <row r="6173" spans="1:2" hidden="1" outlineLevel="2" x14ac:dyDescent="0.25">
      <c r="A6173" t="s">
        <v>246</v>
      </c>
      <c r="B6173">
        <v>1.844478775</v>
      </c>
    </row>
    <row r="6174" spans="1:2" hidden="1" outlineLevel="2" x14ac:dyDescent="0.25">
      <c r="A6174" t="s">
        <v>246</v>
      </c>
      <c r="B6174">
        <v>2.1363850750000002</v>
      </c>
    </row>
    <row r="6175" spans="1:2" hidden="1" outlineLevel="2" x14ac:dyDescent="0.25">
      <c r="A6175" t="s">
        <v>246</v>
      </c>
      <c r="B6175">
        <v>3.5512042250000002</v>
      </c>
    </row>
    <row r="6176" spans="1:2" hidden="1" outlineLevel="2" x14ac:dyDescent="0.25">
      <c r="A6176" t="s">
        <v>246</v>
      </c>
      <c r="B6176">
        <v>2.0310184499999999</v>
      </c>
    </row>
    <row r="6177" spans="1:2" hidden="1" outlineLevel="2" x14ac:dyDescent="0.25">
      <c r="A6177" t="s">
        <v>246</v>
      </c>
      <c r="B6177">
        <v>0.55306135000000001</v>
      </c>
    </row>
    <row r="6178" spans="1:2" hidden="1" outlineLevel="2" x14ac:dyDescent="0.25">
      <c r="A6178" t="s">
        <v>246</v>
      </c>
      <c r="B6178">
        <v>2.2424110500000003</v>
      </c>
    </row>
    <row r="6179" spans="1:2" hidden="1" outlineLevel="2" x14ac:dyDescent="0.25">
      <c r="A6179" t="s">
        <v>246</v>
      </c>
      <c r="B6179">
        <v>1.3594865999999999</v>
      </c>
    </row>
    <row r="6180" spans="1:2" hidden="1" outlineLevel="2" x14ac:dyDescent="0.25">
      <c r="A6180" t="s">
        <v>246</v>
      </c>
      <c r="B6180">
        <v>1.9617896749999999</v>
      </c>
    </row>
    <row r="6181" spans="1:2" hidden="1" outlineLevel="2" x14ac:dyDescent="0.25">
      <c r="A6181" t="s">
        <v>246</v>
      </c>
      <c r="B6181">
        <v>1.9091580250000002</v>
      </c>
    </row>
    <row r="6182" spans="1:2" hidden="1" outlineLevel="2" x14ac:dyDescent="0.25">
      <c r="A6182" t="s">
        <v>246</v>
      </c>
      <c r="B6182">
        <v>1.9158575500000001</v>
      </c>
    </row>
    <row r="6183" spans="1:2" hidden="1" outlineLevel="2" x14ac:dyDescent="0.25">
      <c r="A6183" t="s">
        <v>246</v>
      </c>
      <c r="B6183">
        <v>2.422147775</v>
      </c>
    </row>
    <row r="6184" spans="1:2" hidden="1" outlineLevel="2" x14ac:dyDescent="0.25">
      <c r="A6184" t="s">
        <v>246</v>
      </c>
      <c r="B6184">
        <v>1.306310275</v>
      </c>
    </row>
    <row r="6185" spans="1:2" hidden="1" outlineLevel="2" x14ac:dyDescent="0.25">
      <c r="A6185" t="s">
        <v>246</v>
      </c>
      <c r="B6185">
        <v>1.181014775</v>
      </c>
    </row>
    <row r="6186" spans="1:2" hidden="1" outlineLevel="2" x14ac:dyDescent="0.25">
      <c r="A6186" t="s">
        <v>246</v>
      </c>
      <c r="B6186">
        <v>1.7394202750000003</v>
      </c>
    </row>
    <row r="6187" spans="1:2" hidden="1" outlineLevel="2" x14ac:dyDescent="0.25">
      <c r="A6187" t="s">
        <v>246</v>
      </c>
      <c r="B6187">
        <v>2.0341026499999999</v>
      </c>
    </row>
    <row r="6188" spans="1:2" outlineLevel="1" collapsed="1" x14ac:dyDescent="0.25">
      <c r="A6188" s="3" t="s">
        <v>24862</v>
      </c>
      <c r="B6188">
        <f>SUBTOTAL(9,B6163:B6187)</f>
        <v>50.420394625</v>
      </c>
    </row>
    <row r="6189" spans="1:2" hidden="1" outlineLevel="2" x14ac:dyDescent="0.25">
      <c r="A6189" t="s">
        <v>2738</v>
      </c>
      <c r="B6189">
        <v>0.42818347500000009</v>
      </c>
    </row>
    <row r="6190" spans="1:2" hidden="1" outlineLevel="2" x14ac:dyDescent="0.25">
      <c r="A6190" t="s">
        <v>2738</v>
      </c>
      <c r="B6190">
        <v>1.6094223750000001</v>
      </c>
    </row>
    <row r="6191" spans="1:2" hidden="1" outlineLevel="2" x14ac:dyDescent="0.25">
      <c r="A6191" t="s">
        <v>2738</v>
      </c>
      <c r="B6191">
        <v>1.4838684500000001</v>
      </c>
    </row>
    <row r="6192" spans="1:2" hidden="1" outlineLevel="2" x14ac:dyDescent="0.25">
      <c r="A6192" t="s">
        <v>2738</v>
      </c>
      <c r="B6192">
        <v>0.78980035000000004</v>
      </c>
    </row>
    <row r="6193" spans="1:2" hidden="1" outlineLevel="2" x14ac:dyDescent="0.25">
      <c r="A6193" t="s">
        <v>2738</v>
      </c>
      <c r="B6193">
        <v>0.71076629999999996</v>
      </c>
    </row>
    <row r="6194" spans="1:2" hidden="1" outlineLevel="2" x14ac:dyDescent="0.25">
      <c r="A6194" t="s">
        <v>2738</v>
      </c>
      <c r="B6194">
        <v>0.85989182500000017</v>
      </c>
    </row>
    <row r="6195" spans="1:2" hidden="1" outlineLevel="2" x14ac:dyDescent="0.25">
      <c r="A6195" t="s">
        <v>2738</v>
      </c>
      <c r="B6195">
        <v>1.1923576249999999</v>
      </c>
    </row>
    <row r="6196" spans="1:2" hidden="1" outlineLevel="2" x14ac:dyDescent="0.25">
      <c r="A6196" t="s">
        <v>2738</v>
      </c>
      <c r="B6196">
        <v>0.510991525</v>
      </c>
    </row>
    <row r="6197" spans="1:2" hidden="1" outlineLevel="2" x14ac:dyDescent="0.25">
      <c r="A6197" t="s">
        <v>2738</v>
      </c>
      <c r="B6197">
        <v>1.4262374500000001</v>
      </c>
    </row>
    <row r="6198" spans="1:2" hidden="1" outlineLevel="2" x14ac:dyDescent="0.25">
      <c r="A6198" t="s">
        <v>2738</v>
      </c>
      <c r="B6198">
        <v>1.2762771249999998</v>
      </c>
    </row>
    <row r="6199" spans="1:2" hidden="1" outlineLevel="2" x14ac:dyDescent="0.25">
      <c r="A6199" t="s">
        <v>2738</v>
      </c>
      <c r="B6199">
        <v>1.4766897750000001</v>
      </c>
    </row>
    <row r="6200" spans="1:2" outlineLevel="1" collapsed="1" x14ac:dyDescent="0.25">
      <c r="A6200" s="3" t="s">
        <v>24863</v>
      </c>
      <c r="B6200">
        <f>SUBTOTAL(9,B6189:B6199)</f>
        <v>11.764486275000001</v>
      </c>
    </row>
    <row r="6201" spans="1:2" hidden="1" outlineLevel="2" x14ac:dyDescent="0.25">
      <c r="A6201" t="s">
        <v>2759</v>
      </c>
      <c r="B6201">
        <v>2.7863310999999999</v>
      </c>
    </row>
    <row r="6202" spans="1:2" hidden="1" outlineLevel="2" x14ac:dyDescent="0.25">
      <c r="A6202" t="s">
        <v>2759</v>
      </c>
      <c r="B6202">
        <v>0.71701300000000001</v>
      </c>
    </row>
    <row r="6203" spans="1:2" hidden="1" outlineLevel="2" x14ac:dyDescent="0.25">
      <c r="A6203" t="s">
        <v>2759</v>
      </c>
      <c r="B6203">
        <v>1.7751112250000001</v>
      </c>
    </row>
    <row r="6204" spans="1:2" hidden="1" outlineLevel="2" x14ac:dyDescent="0.25">
      <c r="A6204" t="s">
        <v>2759</v>
      </c>
      <c r="B6204">
        <v>0.98125592500000014</v>
      </c>
    </row>
    <row r="6205" spans="1:2" outlineLevel="1" collapsed="1" x14ac:dyDescent="0.25">
      <c r="A6205" s="3" t="s">
        <v>24864</v>
      </c>
      <c r="B6205">
        <f>SUBTOTAL(9,B6201:B6204)</f>
        <v>6.2597112500000005</v>
      </c>
    </row>
    <row r="6206" spans="1:2" hidden="1" outlineLevel="2" x14ac:dyDescent="0.25">
      <c r="A6206" t="s">
        <v>226</v>
      </c>
      <c r="B6206">
        <v>2.4988865750000002</v>
      </c>
    </row>
    <row r="6207" spans="1:2" outlineLevel="1" collapsed="1" x14ac:dyDescent="0.25">
      <c r="A6207" s="3" t="s">
        <v>24865</v>
      </c>
      <c r="B6207">
        <f>SUBTOTAL(9,B6206:B6206)</f>
        <v>2.4988865750000002</v>
      </c>
    </row>
    <row r="6208" spans="1:2" hidden="1" outlineLevel="2" x14ac:dyDescent="0.25">
      <c r="A6208" t="s">
        <v>13689</v>
      </c>
      <c r="B6208">
        <v>1.4348592250000003</v>
      </c>
    </row>
    <row r="6209" spans="1:2" outlineLevel="1" collapsed="1" x14ac:dyDescent="0.25">
      <c r="A6209" s="3" t="s">
        <v>24866</v>
      </c>
      <c r="B6209">
        <f>SUBTOTAL(9,B6208:B6208)</f>
        <v>1.4348592250000003</v>
      </c>
    </row>
    <row r="6210" spans="1:2" hidden="1" outlineLevel="2" x14ac:dyDescent="0.25">
      <c r="A6210" t="s">
        <v>17438</v>
      </c>
      <c r="B6210">
        <v>15.3311846</v>
      </c>
    </row>
    <row r="6211" spans="1:2" outlineLevel="1" collapsed="1" x14ac:dyDescent="0.25">
      <c r="A6211" s="3" t="s">
        <v>24867</v>
      </c>
      <c r="B6211">
        <f>SUBTOTAL(9,B6210:B6210)</f>
        <v>15.3311846</v>
      </c>
    </row>
    <row r="6212" spans="1:2" hidden="1" outlineLevel="2" x14ac:dyDescent="0.25">
      <c r="A6212" t="s">
        <v>5467</v>
      </c>
      <c r="B6212">
        <v>2.4553453749999998</v>
      </c>
    </row>
    <row r="6213" spans="1:2" hidden="1" outlineLevel="2" x14ac:dyDescent="0.25">
      <c r="A6213" t="s">
        <v>5467</v>
      </c>
      <c r="B6213">
        <v>5.7316596749999995</v>
      </c>
    </row>
    <row r="6214" spans="1:2" hidden="1" outlineLevel="2" x14ac:dyDescent="0.25">
      <c r="A6214" t="s">
        <v>5467</v>
      </c>
      <c r="B6214">
        <v>8.2566888249999977</v>
      </c>
    </row>
    <row r="6215" spans="1:2" outlineLevel="1" collapsed="1" x14ac:dyDescent="0.25">
      <c r="A6215" s="3" t="s">
        <v>24868</v>
      </c>
      <c r="B6215">
        <f>SUBTOTAL(9,B6212:B6214)</f>
        <v>16.443693874999997</v>
      </c>
    </row>
    <row r="6216" spans="1:2" hidden="1" outlineLevel="2" x14ac:dyDescent="0.25">
      <c r="A6216" t="s">
        <v>16194</v>
      </c>
      <c r="B6216">
        <v>2.9739842250000006</v>
      </c>
    </row>
    <row r="6217" spans="1:2" outlineLevel="1" collapsed="1" x14ac:dyDescent="0.25">
      <c r="A6217" s="3" t="s">
        <v>24869</v>
      </c>
      <c r="B6217">
        <f>SUBTOTAL(9,B6216:B6216)</f>
        <v>2.9739842250000006</v>
      </c>
    </row>
    <row r="6218" spans="1:2" hidden="1" outlineLevel="2" x14ac:dyDescent="0.25">
      <c r="A6218" t="s">
        <v>13758</v>
      </c>
      <c r="B6218">
        <v>1.9615370000000003</v>
      </c>
    </row>
    <row r="6219" spans="1:2" outlineLevel="1" collapsed="1" x14ac:dyDescent="0.25">
      <c r="A6219" s="3" t="s">
        <v>24870</v>
      </c>
      <c r="B6219">
        <f>SUBTOTAL(9,B6218:B6218)</f>
        <v>1.9615370000000003</v>
      </c>
    </row>
    <row r="6220" spans="1:2" hidden="1" outlineLevel="2" x14ac:dyDescent="0.25">
      <c r="A6220" t="s">
        <v>5874</v>
      </c>
      <c r="B6220">
        <v>2.7585263000000007</v>
      </c>
    </row>
    <row r="6221" spans="1:2" outlineLevel="1" collapsed="1" x14ac:dyDescent="0.25">
      <c r="A6221" s="3" t="s">
        <v>24871</v>
      </c>
      <c r="B6221">
        <f>SUBTOTAL(9,B6220:B6220)</f>
        <v>2.7585263000000007</v>
      </c>
    </row>
    <row r="6222" spans="1:2" hidden="1" outlineLevel="2" x14ac:dyDescent="0.25">
      <c r="A6222" t="s">
        <v>12962</v>
      </c>
      <c r="B6222">
        <v>0.94190345000000009</v>
      </c>
    </row>
    <row r="6223" spans="1:2" outlineLevel="1" collapsed="1" x14ac:dyDescent="0.25">
      <c r="A6223" s="3" t="s">
        <v>24872</v>
      </c>
      <c r="B6223">
        <f>SUBTOTAL(9,B6222:B6222)</f>
        <v>0.94190345000000009</v>
      </c>
    </row>
    <row r="6224" spans="1:2" hidden="1" outlineLevel="2" x14ac:dyDescent="0.25">
      <c r="A6224" t="s">
        <v>907</v>
      </c>
      <c r="B6224">
        <v>1.5067345250000004</v>
      </c>
    </row>
    <row r="6225" spans="1:2" outlineLevel="1" collapsed="1" x14ac:dyDescent="0.25">
      <c r="A6225" s="3" t="s">
        <v>24873</v>
      </c>
      <c r="B6225">
        <f>SUBTOTAL(9,B6224:B6224)</f>
        <v>1.5067345250000004</v>
      </c>
    </row>
    <row r="6226" spans="1:2" hidden="1" outlineLevel="2" x14ac:dyDescent="0.25">
      <c r="A6226" t="s">
        <v>7666</v>
      </c>
      <c r="B6226">
        <v>0.32078604999999999</v>
      </c>
    </row>
    <row r="6227" spans="1:2" outlineLevel="1" collapsed="1" x14ac:dyDescent="0.25">
      <c r="A6227" s="3" t="s">
        <v>24874</v>
      </c>
      <c r="B6227">
        <f>SUBTOTAL(9,B6226:B6226)</f>
        <v>0.32078604999999999</v>
      </c>
    </row>
    <row r="6228" spans="1:2" hidden="1" outlineLevel="2" x14ac:dyDescent="0.25">
      <c r="A6228" t="s">
        <v>10144</v>
      </c>
      <c r="B6228">
        <v>0.51690827500000003</v>
      </c>
    </row>
    <row r="6229" spans="1:2" outlineLevel="1" collapsed="1" x14ac:dyDescent="0.25">
      <c r="A6229" s="3" t="s">
        <v>24875</v>
      </c>
      <c r="B6229">
        <f>SUBTOTAL(9,B6228:B6228)</f>
        <v>0.51690827500000003</v>
      </c>
    </row>
    <row r="6230" spans="1:2" hidden="1" outlineLevel="2" x14ac:dyDescent="0.25">
      <c r="A6230" t="s">
        <v>5431</v>
      </c>
      <c r="B6230">
        <v>1.7948122250000003</v>
      </c>
    </row>
    <row r="6231" spans="1:2" outlineLevel="1" collapsed="1" x14ac:dyDescent="0.25">
      <c r="A6231" s="3" t="s">
        <v>24876</v>
      </c>
      <c r="B6231">
        <f>SUBTOTAL(9,B6230:B6230)</f>
        <v>1.7948122250000003</v>
      </c>
    </row>
    <row r="6232" spans="1:2" hidden="1" outlineLevel="2" x14ac:dyDescent="0.25">
      <c r="A6232" t="s">
        <v>20261</v>
      </c>
      <c r="B6232">
        <v>6.0649600750000001</v>
      </c>
    </row>
    <row r="6233" spans="1:2" outlineLevel="1" collapsed="1" x14ac:dyDescent="0.25">
      <c r="A6233" s="3" t="s">
        <v>24877</v>
      </c>
      <c r="B6233">
        <f>SUBTOTAL(9,B6232:B6232)</f>
        <v>6.0649600750000001</v>
      </c>
    </row>
    <row r="6234" spans="1:2" hidden="1" outlineLevel="2" x14ac:dyDescent="0.25">
      <c r="A6234" t="s">
        <v>1269</v>
      </c>
      <c r="B6234">
        <v>1.7613833000000001</v>
      </c>
    </row>
    <row r="6235" spans="1:2" hidden="1" outlineLevel="2" x14ac:dyDescent="0.25">
      <c r="A6235" t="s">
        <v>1269</v>
      </c>
      <c r="B6235">
        <v>1.025475825</v>
      </c>
    </row>
    <row r="6236" spans="1:2" outlineLevel="1" collapsed="1" x14ac:dyDescent="0.25">
      <c r="A6236" s="3" t="s">
        <v>24878</v>
      </c>
      <c r="B6236">
        <f>SUBTOTAL(9,B6234:B6235)</f>
        <v>2.7868591250000003</v>
      </c>
    </row>
    <row r="6237" spans="1:2" hidden="1" outlineLevel="2" x14ac:dyDescent="0.25">
      <c r="A6237" t="s">
        <v>7114</v>
      </c>
      <c r="B6237">
        <v>1.5244552749999998</v>
      </c>
    </row>
    <row r="6238" spans="1:2" hidden="1" outlineLevel="2" x14ac:dyDescent="0.25">
      <c r="A6238" t="s">
        <v>7114</v>
      </c>
      <c r="B6238">
        <v>2.8758846250000003</v>
      </c>
    </row>
    <row r="6239" spans="1:2" outlineLevel="1" collapsed="1" x14ac:dyDescent="0.25">
      <c r="A6239" s="3" t="s">
        <v>24879</v>
      </c>
      <c r="B6239">
        <f>SUBTOTAL(9,B6237:B6238)</f>
        <v>4.4003399000000005</v>
      </c>
    </row>
    <row r="6240" spans="1:2" hidden="1" outlineLevel="2" x14ac:dyDescent="0.25">
      <c r="A6240" t="s">
        <v>18264</v>
      </c>
      <c r="B6240">
        <v>1.321153925</v>
      </c>
    </row>
    <row r="6241" spans="1:2" outlineLevel="1" collapsed="1" x14ac:dyDescent="0.25">
      <c r="A6241" s="3" t="s">
        <v>24880</v>
      </c>
      <c r="B6241">
        <f>SUBTOTAL(9,B6240:B6240)</f>
        <v>1.321153925</v>
      </c>
    </row>
    <row r="6242" spans="1:2" hidden="1" outlineLevel="2" x14ac:dyDescent="0.25">
      <c r="A6242" t="s">
        <v>14385</v>
      </c>
      <c r="B6242">
        <v>0.29623129999999998</v>
      </c>
    </row>
    <row r="6243" spans="1:2" outlineLevel="1" collapsed="1" x14ac:dyDescent="0.25">
      <c r="A6243" s="3" t="s">
        <v>24881</v>
      </c>
      <c r="B6243">
        <f>SUBTOTAL(9,B6242:B6242)</f>
        <v>0.29623129999999998</v>
      </c>
    </row>
    <row r="6244" spans="1:2" hidden="1" outlineLevel="2" x14ac:dyDescent="0.25">
      <c r="A6244" t="s">
        <v>6250</v>
      </c>
      <c r="B6244">
        <v>1.5517744500000004</v>
      </c>
    </row>
    <row r="6245" spans="1:2" hidden="1" outlineLevel="2" x14ac:dyDescent="0.25">
      <c r="A6245" t="s">
        <v>6250</v>
      </c>
      <c r="B6245">
        <v>0.90423475000000009</v>
      </c>
    </row>
    <row r="6246" spans="1:2" outlineLevel="1" collapsed="1" x14ac:dyDescent="0.25">
      <c r="A6246" s="3" t="s">
        <v>24882</v>
      </c>
      <c r="B6246">
        <f>SUBTOTAL(9,B6244:B6245)</f>
        <v>2.4560092000000004</v>
      </c>
    </row>
    <row r="6247" spans="1:2" hidden="1" outlineLevel="2" x14ac:dyDescent="0.25">
      <c r="A6247" t="s">
        <v>2981</v>
      </c>
      <c r="B6247">
        <v>2.3851933249999999</v>
      </c>
    </row>
    <row r="6248" spans="1:2" hidden="1" outlineLevel="2" x14ac:dyDescent="0.25">
      <c r="A6248" t="s">
        <v>2981</v>
      </c>
      <c r="B6248">
        <v>1.6937646000000002</v>
      </c>
    </row>
    <row r="6249" spans="1:2" hidden="1" outlineLevel="2" x14ac:dyDescent="0.25">
      <c r="A6249" t="s">
        <v>2981</v>
      </c>
      <c r="B6249">
        <v>2.3058877</v>
      </c>
    </row>
    <row r="6250" spans="1:2" hidden="1" outlineLevel="2" x14ac:dyDescent="0.25">
      <c r="A6250" t="s">
        <v>2981</v>
      </c>
      <c r="B6250">
        <v>5.5882669250000001</v>
      </c>
    </row>
    <row r="6251" spans="1:2" outlineLevel="1" collapsed="1" x14ac:dyDescent="0.25">
      <c r="A6251" s="3" t="s">
        <v>24883</v>
      </c>
      <c r="B6251">
        <f>SUBTOTAL(9,B6247:B6250)</f>
        <v>11.97311255</v>
      </c>
    </row>
    <row r="6252" spans="1:2" hidden="1" outlineLevel="2" x14ac:dyDescent="0.25">
      <c r="A6252" t="s">
        <v>1769</v>
      </c>
      <c r="B6252">
        <v>5.0306983999999995</v>
      </c>
    </row>
    <row r="6253" spans="1:2" hidden="1" outlineLevel="2" x14ac:dyDescent="0.25">
      <c r="A6253" t="s">
        <v>1769</v>
      </c>
      <c r="B6253">
        <v>9.6289452250000007</v>
      </c>
    </row>
    <row r="6254" spans="1:2" hidden="1" outlineLevel="2" x14ac:dyDescent="0.25">
      <c r="A6254" t="s">
        <v>1769</v>
      </c>
      <c r="B6254">
        <v>2.0701662000000001</v>
      </c>
    </row>
    <row r="6255" spans="1:2" hidden="1" outlineLevel="2" x14ac:dyDescent="0.25">
      <c r="A6255" t="s">
        <v>1769</v>
      </c>
      <c r="B6255">
        <v>2.3953751250000002</v>
      </c>
    </row>
    <row r="6256" spans="1:2" hidden="1" outlineLevel="2" x14ac:dyDescent="0.25">
      <c r="A6256" t="s">
        <v>1769</v>
      </c>
      <c r="B6256">
        <v>4.099062075</v>
      </c>
    </row>
    <row r="6257" spans="1:2" outlineLevel="1" collapsed="1" x14ac:dyDescent="0.25">
      <c r="A6257" s="3" t="s">
        <v>24884</v>
      </c>
      <c r="B6257">
        <f>SUBTOTAL(9,B6252:B6256)</f>
        <v>23.224247025</v>
      </c>
    </row>
    <row r="6258" spans="1:2" hidden="1" outlineLevel="2" x14ac:dyDescent="0.25">
      <c r="A6258" t="s">
        <v>6390</v>
      </c>
      <c r="B6258">
        <v>1.6224432750000002</v>
      </c>
    </row>
    <row r="6259" spans="1:2" hidden="1" outlineLevel="2" x14ac:dyDescent="0.25">
      <c r="A6259" t="s">
        <v>6390</v>
      </c>
      <c r="B6259">
        <v>2.570147425</v>
      </c>
    </row>
    <row r="6260" spans="1:2" outlineLevel="1" collapsed="1" x14ac:dyDescent="0.25">
      <c r="A6260" s="3" t="s">
        <v>24885</v>
      </c>
      <c r="B6260">
        <f>SUBTOTAL(9,B6258:B6259)</f>
        <v>4.1925907000000002</v>
      </c>
    </row>
    <row r="6261" spans="1:2" hidden="1" outlineLevel="2" x14ac:dyDescent="0.25">
      <c r="A6261" t="s">
        <v>11166</v>
      </c>
      <c r="B6261">
        <v>3.3472044250000006</v>
      </c>
    </row>
    <row r="6262" spans="1:2" outlineLevel="1" collapsed="1" x14ac:dyDescent="0.25">
      <c r="A6262" s="3" t="s">
        <v>24886</v>
      </c>
      <c r="B6262">
        <f>SUBTOTAL(9,B6261:B6261)</f>
        <v>3.3472044250000006</v>
      </c>
    </row>
    <row r="6263" spans="1:2" hidden="1" outlineLevel="2" x14ac:dyDescent="0.25">
      <c r="A6263" t="s">
        <v>16015</v>
      </c>
      <c r="B6263">
        <v>0.95531310000000003</v>
      </c>
    </row>
    <row r="6264" spans="1:2" outlineLevel="1" collapsed="1" x14ac:dyDescent="0.25">
      <c r="A6264" s="3" t="s">
        <v>24887</v>
      </c>
      <c r="B6264">
        <f>SUBTOTAL(9,B6263:B6263)</f>
        <v>0.95531310000000003</v>
      </c>
    </row>
    <row r="6265" spans="1:2" hidden="1" outlineLevel="2" x14ac:dyDescent="0.25">
      <c r="A6265" t="s">
        <v>10909</v>
      </c>
      <c r="B6265">
        <v>1.2827640249999999</v>
      </c>
    </row>
    <row r="6266" spans="1:2" outlineLevel="1" collapsed="1" x14ac:dyDescent="0.25">
      <c r="A6266" s="3" t="s">
        <v>24888</v>
      </c>
      <c r="B6266">
        <f>SUBTOTAL(9,B6265:B6265)</f>
        <v>1.2827640249999999</v>
      </c>
    </row>
    <row r="6267" spans="1:2" hidden="1" outlineLevel="2" x14ac:dyDescent="0.25">
      <c r="A6267" t="s">
        <v>14779</v>
      </c>
      <c r="B6267">
        <v>2.125602625</v>
      </c>
    </row>
    <row r="6268" spans="1:2" outlineLevel="1" collapsed="1" x14ac:dyDescent="0.25">
      <c r="A6268" s="3" t="s">
        <v>24889</v>
      </c>
      <c r="B6268">
        <f>SUBTOTAL(9,B6267:B6267)</f>
        <v>2.125602625</v>
      </c>
    </row>
    <row r="6269" spans="1:2" hidden="1" outlineLevel="2" x14ac:dyDescent="0.25">
      <c r="A6269" t="s">
        <v>1653</v>
      </c>
      <c r="B6269">
        <v>2.7720040750000003</v>
      </c>
    </row>
    <row r="6270" spans="1:2" outlineLevel="1" collapsed="1" x14ac:dyDescent="0.25">
      <c r="A6270" s="3" t="s">
        <v>24890</v>
      </c>
      <c r="B6270">
        <f>SUBTOTAL(9,B6269:B6269)</f>
        <v>2.7720040750000003</v>
      </c>
    </row>
    <row r="6271" spans="1:2" hidden="1" outlineLevel="2" x14ac:dyDescent="0.25">
      <c r="A6271" t="s">
        <v>18178</v>
      </c>
      <c r="B6271">
        <v>1.009043125</v>
      </c>
    </row>
    <row r="6272" spans="1:2" outlineLevel="1" collapsed="1" x14ac:dyDescent="0.25">
      <c r="A6272" s="3" t="s">
        <v>24891</v>
      </c>
      <c r="B6272">
        <f>SUBTOTAL(9,B6271:B6271)</f>
        <v>1.009043125</v>
      </c>
    </row>
    <row r="6273" spans="1:2" hidden="1" outlineLevel="2" x14ac:dyDescent="0.25">
      <c r="A6273" t="s">
        <v>3897</v>
      </c>
      <c r="B6273">
        <v>-140.7354857</v>
      </c>
    </row>
    <row r="6274" spans="1:2" outlineLevel="1" collapsed="1" x14ac:dyDescent="0.25">
      <c r="A6274" s="3" t="s">
        <v>24892</v>
      </c>
      <c r="B6274">
        <f>SUBTOTAL(9,B6273:B6273)</f>
        <v>-140.7354857</v>
      </c>
    </row>
    <row r="6275" spans="1:2" hidden="1" outlineLevel="2" x14ac:dyDescent="0.25">
      <c r="A6275" t="s">
        <v>2127</v>
      </c>
      <c r="B6275">
        <v>1.7994248500000001</v>
      </c>
    </row>
    <row r="6276" spans="1:2" hidden="1" outlineLevel="2" x14ac:dyDescent="0.25">
      <c r="A6276" t="s">
        <v>2127</v>
      </c>
      <c r="B6276">
        <v>2.5922919000000006</v>
      </c>
    </row>
    <row r="6277" spans="1:2" outlineLevel="1" collapsed="1" x14ac:dyDescent="0.25">
      <c r="A6277" s="3" t="s">
        <v>24893</v>
      </c>
      <c r="B6277">
        <f>SUBTOTAL(9,B6275:B6276)</f>
        <v>4.3917167500000005</v>
      </c>
    </row>
    <row r="6278" spans="1:2" hidden="1" outlineLevel="2" x14ac:dyDescent="0.25">
      <c r="A6278" t="s">
        <v>1361</v>
      </c>
      <c r="B6278">
        <v>0.24071870000000004</v>
      </c>
    </row>
    <row r="6279" spans="1:2" outlineLevel="1" collapsed="1" x14ac:dyDescent="0.25">
      <c r="A6279" s="3" t="s">
        <v>24894</v>
      </c>
      <c r="B6279">
        <f>SUBTOTAL(9,B6278:B6278)</f>
        <v>0.24071870000000004</v>
      </c>
    </row>
    <row r="6280" spans="1:2" hidden="1" outlineLevel="2" x14ac:dyDescent="0.25">
      <c r="A6280" t="s">
        <v>2254</v>
      </c>
      <c r="B6280">
        <v>1.3663724500000003</v>
      </c>
    </row>
    <row r="6281" spans="1:2" hidden="1" outlineLevel="2" x14ac:dyDescent="0.25">
      <c r="A6281" t="s">
        <v>2254</v>
      </c>
      <c r="B6281">
        <v>1.2031894250000004</v>
      </c>
    </row>
    <row r="6282" spans="1:2" outlineLevel="1" collapsed="1" x14ac:dyDescent="0.25">
      <c r="A6282" s="3" t="s">
        <v>24895</v>
      </c>
      <c r="B6282">
        <f>SUBTOTAL(9,B6280:B6281)</f>
        <v>2.5695618750000007</v>
      </c>
    </row>
    <row r="6283" spans="1:2" hidden="1" outlineLevel="2" x14ac:dyDescent="0.25">
      <c r="A6283" t="s">
        <v>3342</v>
      </c>
      <c r="B6283">
        <v>0.68017617500000005</v>
      </c>
    </row>
    <row r="6284" spans="1:2" outlineLevel="1" collapsed="1" x14ac:dyDescent="0.25">
      <c r="A6284" s="3" t="s">
        <v>24896</v>
      </c>
      <c r="B6284">
        <f>SUBTOTAL(9,B6283:B6283)</f>
        <v>0.68017617500000005</v>
      </c>
    </row>
    <row r="6285" spans="1:2" hidden="1" outlineLevel="2" x14ac:dyDescent="0.25">
      <c r="A6285" t="s">
        <v>19890</v>
      </c>
      <c r="B6285">
        <v>0.61119167500000005</v>
      </c>
    </row>
    <row r="6286" spans="1:2" outlineLevel="1" collapsed="1" x14ac:dyDescent="0.25">
      <c r="A6286" s="3" t="s">
        <v>24897</v>
      </c>
      <c r="B6286">
        <f>SUBTOTAL(9,B6285:B6285)</f>
        <v>0.61119167500000005</v>
      </c>
    </row>
    <row r="6287" spans="1:2" hidden="1" outlineLevel="2" x14ac:dyDescent="0.25">
      <c r="A6287" t="s">
        <v>6117</v>
      </c>
      <c r="B6287">
        <v>2.3658861999999998</v>
      </c>
    </row>
    <row r="6288" spans="1:2" hidden="1" outlineLevel="2" x14ac:dyDescent="0.25">
      <c r="A6288" t="s">
        <v>6117</v>
      </c>
      <c r="B6288">
        <v>1.748310775</v>
      </c>
    </row>
    <row r="6289" spans="1:2" hidden="1" outlineLevel="2" x14ac:dyDescent="0.25">
      <c r="A6289" t="s">
        <v>6117</v>
      </c>
      <c r="B6289">
        <v>1.8566573500000003</v>
      </c>
    </row>
    <row r="6290" spans="1:2" hidden="1" outlineLevel="2" x14ac:dyDescent="0.25">
      <c r="A6290" t="s">
        <v>6117</v>
      </c>
      <c r="B6290">
        <v>0.86450190000000005</v>
      </c>
    </row>
    <row r="6291" spans="1:2" hidden="1" outlineLevel="2" x14ac:dyDescent="0.25">
      <c r="A6291" t="s">
        <v>6117</v>
      </c>
      <c r="B6291">
        <v>1.2330769500000001</v>
      </c>
    </row>
    <row r="6292" spans="1:2" hidden="1" outlineLevel="2" x14ac:dyDescent="0.25">
      <c r="A6292" t="s">
        <v>6117</v>
      </c>
      <c r="B6292">
        <v>8.8777045249999986</v>
      </c>
    </row>
    <row r="6293" spans="1:2" hidden="1" outlineLevel="2" x14ac:dyDescent="0.25">
      <c r="A6293" t="s">
        <v>6117</v>
      </c>
      <c r="B6293">
        <v>2.8375623250000004</v>
      </c>
    </row>
    <row r="6294" spans="1:2" outlineLevel="1" collapsed="1" x14ac:dyDescent="0.25">
      <c r="A6294" s="3" t="s">
        <v>24898</v>
      </c>
      <c r="B6294">
        <f>SUBTOTAL(9,B6287:B6293)</f>
        <v>19.783700024999998</v>
      </c>
    </row>
    <row r="6295" spans="1:2" hidden="1" outlineLevel="2" x14ac:dyDescent="0.25">
      <c r="A6295" t="s">
        <v>17559</v>
      </c>
      <c r="B6295">
        <v>3.8861045000000005</v>
      </c>
    </row>
    <row r="6296" spans="1:2" hidden="1" outlineLevel="2" x14ac:dyDescent="0.25">
      <c r="A6296" t="s">
        <v>17559</v>
      </c>
      <c r="B6296">
        <v>3.8998714250000002</v>
      </c>
    </row>
    <row r="6297" spans="1:2" outlineLevel="1" collapsed="1" x14ac:dyDescent="0.25">
      <c r="A6297" s="3" t="s">
        <v>24899</v>
      </c>
      <c r="B6297">
        <f>SUBTOTAL(9,B6295:B6296)</f>
        <v>7.7859759250000007</v>
      </c>
    </row>
    <row r="6298" spans="1:2" hidden="1" outlineLevel="2" x14ac:dyDescent="0.25">
      <c r="A6298" t="s">
        <v>4126</v>
      </c>
      <c r="B6298">
        <v>-0.33912272499999996</v>
      </c>
    </row>
    <row r="6299" spans="1:2" outlineLevel="1" collapsed="1" x14ac:dyDescent="0.25">
      <c r="A6299" s="3" t="s">
        <v>24900</v>
      </c>
      <c r="B6299">
        <f>SUBTOTAL(9,B6298:B6298)</f>
        <v>-0.33912272499999996</v>
      </c>
    </row>
    <row r="6300" spans="1:2" hidden="1" outlineLevel="2" x14ac:dyDescent="0.25">
      <c r="A6300" t="s">
        <v>3259</v>
      </c>
      <c r="B6300">
        <v>0.40106080000000005</v>
      </c>
    </row>
    <row r="6301" spans="1:2" hidden="1" outlineLevel="2" x14ac:dyDescent="0.25">
      <c r="A6301" t="s">
        <v>3259</v>
      </c>
      <c r="B6301">
        <v>2.4220855499999998</v>
      </c>
    </row>
    <row r="6302" spans="1:2" hidden="1" outlineLevel="2" x14ac:dyDescent="0.25">
      <c r="A6302" t="s">
        <v>3259</v>
      </c>
      <c r="B6302">
        <v>1.3084888000000001</v>
      </c>
    </row>
    <row r="6303" spans="1:2" hidden="1" outlineLevel="2" x14ac:dyDescent="0.25">
      <c r="A6303" t="s">
        <v>3259</v>
      </c>
      <c r="B6303">
        <v>5.7057186000000009</v>
      </c>
    </row>
    <row r="6304" spans="1:2" outlineLevel="1" collapsed="1" x14ac:dyDescent="0.25">
      <c r="A6304" s="3" t="s">
        <v>24901</v>
      </c>
      <c r="B6304">
        <f>SUBTOTAL(9,B6300:B6303)</f>
        <v>9.8373537500000019</v>
      </c>
    </row>
    <row r="6305" spans="1:2" hidden="1" outlineLevel="2" x14ac:dyDescent="0.25">
      <c r="A6305" t="s">
        <v>69</v>
      </c>
      <c r="B6305">
        <v>2.5579203500000003</v>
      </c>
    </row>
    <row r="6306" spans="1:2" hidden="1" outlineLevel="2" x14ac:dyDescent="0.25">
      <c r="A6306" t="s">
        <v>69</v>
      </c>
      <c r="B6306">
        <v>1.4089193000000002</v>
      </c>
    </row>
    <row r="6307" spans="1:2" hidden="1" outlineLevel="2" x14ac:dyDescent="0.25">
      <c r="A6307" t="s">
        <v>69</v>
      </c>
      <c r="B6307">
        <v>2.5952952499999999</v>
      </c>
    </row>
    <row r="6308" spans="1:2" hidden="1" outlineLevel="2" x14ac:dyDescent="0.25">
      <c r="A6308" t="s">
        <v>69</v>
      </c>
      <c r="B6308">
        <v>1.7848130000000002</v>
      </c>
    </row>
    <row r="6309" spans="1:2" outlineLevel="1" collapsed="1" x14ac:dyDescent="0.25">
      <c r="A6309" s="3" t="s">
        <v>24902</v>
      </c>
      <c r="B6309">
        <f>SUBTOTAL(9,B6305:B6308)</f>
        <v>8.3469479</v>
      </c>
    </row>
    <row r="6310" spans="1:2" hidden="1" outlineLevel="2" x14ac:dyDescent="0.25">
      <c r="A6310" t="s">
        <v>3638</v>
      </c>
      <c r="B6310">
        <v>1.755712825</v>
      </c>
    </row>
    <row r="6311" spans="1:2" hidden="1" outlineLevel="2" x14ac:dyDescent="0.25">
      <c r="A6311" t="s">
        <v>3638</v>
      </c>
      <c r="B6311">
        <v>1.7002391750000001</v>
      </c>
    </row>
    <row r="6312" spans="1:2" hidden="1" outlineLevel="2" x14ac:dyDescent="0.25">
      <c r="A6312" t="s">
        <v>3638</v>
      </c>
      <c r="B6312">
        <v>3.778677675</v>
      </c>
    </row>
    <row r="6313" spans="1:2" hidden="1" outlineLevel="2" x14ac:dyDescent="0.25">
      <c r="A6313" t="s">
        <v>3638</v>
      </c>
      <c r="B6313">
        <v>1.5607930250000002</v>
      </c>
    </row>
    <row r="6314" spans="1:2" hidden="1" outlineLevel="2" x14ac:dyDescent="0.25">
      <c r="A6314" t="s">
        <v>3638</v>
      </c>
      <c r="B6314">
        <v>1.8631732999999999</v>
      </c>
    </row>
    <row r="6315" spans="1:2" hidden="1" outlineLevel="2" x14ac:dyDescent="0.25">
      <c r="A6315" t="s">
        <v>3638</v>
      </c>
      <c r="B6315">
        <v>4.3015076500000005</v>
      </c>
    </row>
    <row r="6316" spans="1:2" hidden="1" outlineLevel="2" x14ac:dyDescent="0.25">
      <c r="A6316" t="s">
        <v>3638</v>
      </c>
      <c r="B6316">
        <v>2.5526321250000001</v>
      </c>
    </row>
    <row r="6317" spans="1:2" outlineLevel="1" collapsed="1" x14ac:dyDescent="0.25">
      <c r="A6317" s="3" t="s">
        <v>24903</v>
      </c>
      <c r="B6317">
        <f>SUBTOTAL(9,B6310:B6316)</f>
        <v>17.512735774999999</v>
      </c>
    </row>
    <row r="6318" spans="1:2" hidden="1" outlineLevel="2" x14ac:dyDescent="0.25">
      <c r="A6318" t="s">
        <v>3943</v>
      </c>
      <c r="B6318">
        <v>1.5901054000000003</v>
      </c>
    </row>
    <row r="6319" spans="1:2" hidden="1" outlineLevel="2" x14ac:dyDescent="0.25">
      <c r="A6319" t="s">
        <v>3943</v>
      </c>
      <c r="B6319">
        <v>2.88050805</v>
      </c>
    </row>
    <row r="6320" spans="1:2" hidden="1" outlineLevel="2" x14ac:dyDescent="0.25">
      <c r="A6320" t="s">
        <v>3943</v>
      </c>
      <c r="B6320">
        <v>1.5069286000000004</v>
      </c>
    </row>
    <row r="6321" spans="1:2" hidden="1" outlineLevel="2" x14ac:dyDescent="0.25">
      <c r="A6321" t="s">
        <v>3943</v>
      </c>
      <c r="B6321">
        <v>1.5687146250000004</v>
      </c>
    </row>
    <row r="6322" spans="1:2" hidden="1" outlineLevel="2" x14ac:dyDescent="0.25">
      <c r="A6322" t="s">
        <v>3943</v>
      </c>
      <c r="B6322">
        <v>2.5114856750000003</v>
      </c>
    </row>
    <row r="6323" spans="1:2" hidden="1" outlineLevel="2" x14ac:dyDescent="0.25">
      <c r="A6323" t="s">
        <v>3943</v>
      </c>
      <c r="B6323">
        <v>4.0679878500000006</v>
      </c>
    </row>
    <row r="6324" spans="1:2" hidden="1" outlineLevel="2" x14ac:dyDescent="0.25">
      <c r="A6324" t="s">
        <v>3943</v>
      </c>
      <c r="B6324">
        <v>1.7068743000000002</v>
      </c>
    </row>
    <row r="6325" spans="1:2" hidden="1" outlineLevel="2" x14ac:dyDescent="0.25">
      <c r="A6325" t="s">
        <v>3943</v>
      </c>
      <c r="B6325">
        <v>1.4597905750000002</v>
      </c>
    </row>
    <row r="6326" spans="1:2" hidden="1" outlineLevel="2" x14ac:dyDescent="0.25">
      <c r="A6326" t="s">
        <v>3943</v>
      </c>
      <c r="B6326">
        <v>0.58186570000000004</v>
      </c>
    </row>
    <row r="6327" spans="1:2" hidden="1" outlineLevel="2" x14ac:dyDescent="0.25">
      <c r="A6327" t="s">
        <v>3943</v>
      </c>
      <c r="B6327">
        <v>1.8740548500000003</v>
      </c>
    </row>
    <row r="6328" spans="1:2" hidden="1" outlineLevel="2" x14ac:dyDescent="0.25">
      <c r="A6328" t="s">
        <v>3943</v>
      </c>
      <c r="B6328">
        <v>1.7972756750000001</v>
      </c>
    </row>
    <row r="6329" spans="1:2" hidden="1" outlineLevel="2" x14ac:dyDescent="0.25">
      <c r="A6329" t="s">
        <v>3943</v>
      </c>
      <c r="B6329">
        <v>1.6771517750000002</v>
      </c>
    </row>
    <row r="6330" spans="1:2" hidden="1" outlineLevel="2" x14ac:dyDescent="0.25">
      <c r="A6330" t="s">
        <v>3943</v>
      </c>
      <c r="B6330">
        <v>4.0910174000000001</v>
      </c>
    </row>
    <row r="6331" spans="1:2" outlineLevel="1" collapsed="1" x14ac:dyDescent="0.25">
      <c r="A6331" s="3" t="s">
        <v>24904</v>
      </c>
      <c r="B6331">
        <f>SUBTOTAL(9,B6318:B6330)</f>
        <v>27.313760475000009</v>
      </c>
    </row>
    <row r="6332" spans="1:2" hidden="1" outlineLevel="2" x14ac:dyDescent="0.25">
      <c r="A6332" t="s">
        <v>242</v>
      </c>
      <c r="B6332">
        <v>1.8181485249999998</v>
      </c>
    </row>
    <row r="6333" spans="1:2" hidden="1" outlineLevel="2" x14ac:dyDescent="0.25">
      <c r="A6333" t="s">
        <v>242</v>
      </c>
      <c r="B6333">
        <v>1.2871856500000001</v>
      </c>
    </row>
    <row r="6334" spans="1:2" hidden="1" outlineLevel="2" x14ac:dyDescent="0.25">
      <c r="A6334" t="s">
        <v>242</v>
      </c>
      <c r="B6334">
        <v>1.7012868499999998</v>
      </c>
    </row>
    <row r="6335" spans="1:2" hidden="1" outlineLevel="2" x14ac:dyDescent="0.25">
      <c r="A6335" t="s">
        <v>242</v>
      </c>
      <c r="B6335">
        <v>1.7961658</v>
      </c>
    </row>
    <row r="6336" spans="1:2" hidden="1" outlineLevel="2" x14ac:dyDescent="0.25">
      <c r="A6336" t="s">
        <v>242</v>
      </c>
      <c r="B6336">
        <v>1.4859106500000001</v>
      </c>
    </row>
    <row r="6337" spans="1:2" hidden="1" outlineLevel="2" x14ac:dyDescent="0.25">
      <c r="A6337" t="s">
        <v>242</v>
      </c>
      <c r="B6337">
        <v>1.7931331499999998</v>
      </c>
    </row>
    <row r="6338" spans="1:2" hidden="1" outlineLevel="2" x14ac:dyDescent="0.25">
      <c r="A6338" t="s">
        <v>242</v>
      </c>
      <c r="B6338">
        <v>1.3329804000000001</v>
      </c>
    </row>
    <row r="6339" spans="1:2" hidden="1" outlineLevel="2" x14ac:dyDescent="0.25">
      <c r="A6339" t="s">
        <v>242</v>
      </c>
      <c r="B6339">
        <v>1.5839617000000001</v>
      </c>
    </row>
    <row r="6340" spans="1:2" hidden="1" outlineLevel="2" x14ac:dyDescent="0.25">
      <c r="A6340" t="s">
        <v>242</v>
      </c>
      <c r="B6340">
        <v>2.0553267750000002</v>
      </c>
    </row>
    <row r="6341" spans="1:2" hidden="1" outlineLevel="2" x14ac:dyDescent="0.25">
      <c r="A6341" t="s">
        <v>242</v>
      </c>
      <c r="B6341">
        <v>1.8843916249999997</v>
      </c>
    </row>
    <row r="6342" spans="1:2" hidden="1" outlineLevel="2" x14ac:dyDescent="0.25">
      <c r="A6342" t="s">
        <v>242</v>
      </c>
      <c r="B6342">
        <v>1.2427501250000001</v>
      </c>
    </row>
    <row r="6343" spans="1:2" hidden="1" outlineLevel="2" x14ac:dyDescent="0.25">
      <c r="A6343" t="s">
        <v>242</v>
      </c>
      <c r="B6343">
        <v>1.5725925249999999</v>
      </c>
    </row>
    <row r="6344" spans="1:2" outlineLevel="1" collapsed="1" x14ac:dyDescent="0.25">
      <c r="A6344" s="3" t="s">
        <v>24905</v>
      </c>
      <c r="B6344">
        <f>SUBTOTAL(9,B6332:B6343)</f>
        <v>19.553833775000001</v>
      </c>
    </row>
    <row r="6345" spans="1:2" hidden="1" outlineLevel="2" x14ac:dyDescent="0.25">
      <c r="A6345" t="s">
        <v>997</v>
      </c>
      <c r="B6345">
        <v>1.6409041750000002</v>
      </c>
    </row>
    <row r="6346" spans="1:2" hidden="1" outlineLevel="2" x14ac:dyDescent="0.25">
      <c r="A6346" t="s">
        <v>997</v>
      </c>
      <c r="B6346">
        <v>1.811561725</v>
      </c>
    </row>
    <row r="6347" spans="1:2" hidden="1" outlineLevel="2" x14ac:dyDescent="0.25">
      <c r="A6347" t="s">
        <v>997</v>
      </c>
      <c r="B6347">
        <v>1.7423576500000002</v>
      </c>
    </row>
    <row r="6348" spans="1:2" outlineLevel="1" collapsed="1" x14ac:dyDescent="0.25">
      <c r="A6348" s="3" t="s">
        <v>24906</v>
      </c>
      <c r="B6348">
        <f>SUBTOTAL(9,B6345:B6347)</f>
        <v>5.1948235500000006</v>
      </c>
    </row>
    <row r="6349" spans="1:2" hidden="1" outlineLevel="2" x14ac:dyDescent="0.25">
      <c r="A6349" t="s">
        <v>8168</v>
      </c>
      <c r="B6349">
        <v>0.66018060000000012</v>
      </c>
    </row>
    <row r="6350" spans="1:2" outlineLevel="1" collapsed="1" x14ac:dyDescent="0.25">
      <c r="A6350" s="3" t="s">
        <v>24907</v>
      </c>
      <c r="B6350">
        <f>SUBTOTAL(9,B6349:B6349)</f>
        <v>0.66018060000000012</v>
      </c>
    </row>
    <row r="6351" spans="1:2" hidden="1" outlineLevel="2" x14ac:dyDescent="0.25">
      <c r="A6351" t="s">
        <v>12278</v>
      </c>
      <c r="B6351">
        <v>1.4644510000000002</v>
      </c>
    </row>
    <row r="6352" spans="1:2" outlineLevel="1" collapsed="1" x14ac:dyDescent="0.25">
      <c r="A6352" s="3" t="s">
        <v>24908</v>
      </c>
      <c r="B6352">
        <f>SUBTOTAL(9,B6351:B6351)</f>
        <v>1.4644510000000002</v>
      </c>
    </row>
    <row r="6353" spans="1:2" hidden="1" outlineLevel="2" x14ac:dyDescent="0.25">
      <c r="A6353" t="s">
        <v>2943</v>
      </c>
      <c r="B6353">
        <v>2.1501907</v>
      </c>
    </row>
    <row r="6354" spans="1:2" hidden="1" outlineLevel="2" x14ac:dyDescent="0.25">
      <c r="A6354" t="s">
        <v>2943</v>
      </c>
      <c r="B6354">
        <v>1.4035779750000004</v>
      </c>
    </row>
    <row r="6355" spans="1:2" outlineLevel="1" collapsed="1" x14ac:dyDescent="0.25">
      <c r="A6355" s="3" t="s">
        <v>24909</v>
      </c>
      <c r="B6355">
        <f>SUBTOTAL(9,B6353:B6354)</f>
        <v>3.5537686750000006</v>
      </c>
    </row>
    <row r="6356" spans="1:2" hidden="1" outlineLevel="2" x14ac:dyDescent="0.25">
      <c r="A6356" t="s">
        <v>7625</v>
      </c>
      <c r="B6356">
        <v>3.0526067500000003</v>
      </c>
    </row>
    <row r="6357" spans="1:2" outlineLevel="1" collapsed="1" x14ac:dyDescent="0.25">
      <c r="A6357" s="3" t="s">
        <v>24910</v>
      </c>
      <c r="B6357">
        <f>SUBTOTAL(9,B6356:B6356)</f>
        <v>3.0526067500000003</v>
      </c>
    </row>
    <row r="6358" spans="1:2" hidden="1" outlineLevel="2" x14ac:dyDescent="0.25">
      <c r="A6358" t="s">
        <v>10169</v>
      </c>
      <c r="B6358">
        <v>-6.9165774999999957E-2</v>
      </c>
    </row>
    <row r="6359" spans="1:2" outlineLevel="1" collapsed="1" x14ac:dyDescent="0.25">
      <c r="A6359" s="3" t="s">
        <v>24911</v>
      </c>
      <c r="B6359">
        <f>SUBTOTAL(9,B6358:B6358)</f>
        <v>-6.9165774999999957E-2</v>
      </c>
    </row>
    <row r="6360" spans="1:2" hidden="1" outlineLevel="2" x14ac:dyDescent="0.25">
      <c r="A6360" t="s">
        <v>4274</v>
      </c>
      <c r="B6360">
        <v>2.3073704249999998</v>
      </c>
    </row>
    <row r="6361" spans="1:2" hidden="1" outlineLevel="2" x14ac:dyDescent="0.25">
      <c r="A6361" t="s">
        <v>4274</v>
      </c>
      <c r="B6361">
        <v>1.2262435749999998</v>
      </c>
    </row>
    <row r="6362" spans="1:2" hidden="1" outlineLevel="2" x14ac:dyDescent="0.25">
      <c r="A6362" t="s">
        <v>4274</v>
      </c>
      <c r="B6362">
        <v>3.4203154750000002</v>
      </c>
    </row>
    <row r="6363" spans="1:2" hidden="1" outlineLevel="2" x14ac:dyDescent="0.25">
      <c r="A6363" t="s">
        <v>4274</v>
      </c>
      <c r="B6363">
        <v>2.9249742000000003</v>
      </c>
    </row>
    <row r="6364" spans="1:2" outlineLevel="1" collapsed="1" x14ac:dyDescent="0.25">
      <c r="A6364" s="3" t="s">
        <v>24912</v>
      </c>
      <c r="B6364">
        <f>SUBTOTAL(9,B6360:B6363)</f>
        <v>9.8789036750000001</v>
      </c>
    </row>
    <row r="6365" spans="1:2" hidden="1" outlineLevel="2" x14ac:dyDescent="0.25">
      <c r="A6365" t="s">
        <v>5152</v>
      </c>
      <c r="B6365">
        <v>0.37337875000000004</v>
      </c>
    </row>
    <row r="6366" spans="1:2" hidden="1" outlineLevel="2" x14ac:dyDescent="0.25">
      <c r="A6366" t="s">
        <v>5152</v>
      </c>
      <c r="B6366">
        <v>1.3795472250000003</v>
      </c>
    </row>
    <row r="6367" spans="1:2" outlineLevel="1" collapsed="1" x14ac:dyDescent="0.25">
      <c r="A6367" s="3" t="s">
        <v>24913</v>
      </c>
      <c r="B6367">
        <f>SUBTOTAL(9,B6365:B6366)</f>
        <v>1.7529259750000004</v>
      </c>
    </row>
    <row r="6368" spans="1:2" hidden="1" outlineLevel="2" x14ac:dyDescent="0.25">
      <c r="A6368" t="s">
        <v>6520</v>
      </c>
      <c r="B6368">
        <v>1.8662027750000003</v>
      </c>
    </row>
    <row r="6369" spans="1:2" outlineLevel="1" collapsed="1" x14ac:dyDescent="0.25">
      <c r="A6369" s="3" t="s">
        <v>24914</v>
      </c>
      <c r="B6369">
        <f>SUBTOTAL(9,B6368:B6368)</f>
        <v>1.8662027750000003</v>
      </c>
    </row>
    <row r="6370" spans="1:2" hidden="1" outlineLevel="2" x14ac:dyDescent="0.25">
      <c r="A6370" t="s">
        <v>6959</v>
      </c>
      <c r="B6370">
        <v>-18.638982025000004</v>
      </c>
    </row>
    <row r="6371" spans="1:2" outlineLevel="1" collapsed="1" x14ac:dyDescent="0.25">
      <c r="A6371" s="3" t="s">
        <v>24915</v>
      </c>
      <c r="B6371">
        <f>SUBTOTAL(9,B6370:B6370)</f>
        <v>-18.638982025000004</v>
      </c>
    </row>
    <row r="6372" spans="1:2" hidden="1" outlineLevel="2" x14ac:dyDescent="0.25">
      <c r="A6372" t="s">
        <v>20940</v>
      </c>
      <c r="B6372">
        <v>1.4165246500000004</v>
      </c>
    </row>
    <row r="6373" spans="1:2" outlineLevel="1" collapsed="1" x14ac:dyDescent="0.25">
      <c r="A6373" s="3" t="s">
        <v>24916</v>
      </c>
      <c r="B6373">
        <f>SUBTOTAL(9,B6372:B6372)</f>
        <v>1.4165246500000004</v>
      </c>
    </row>
    <row r="6374" spans="1:2" hidden="1" outlineLevel="2" x14ac:dyDescent="0.25">
      <c r="A6374" t="s">
        <v>3982</v>
      </c>
      <c r="B6374">
        <v>2.0664308999999998</v>
      </c>
    </row>
    <row r="6375" spans="1:2" hidden="1" outlineLevel="2" x14ac:dyDescent="0.25">
      <c r="A6375" t="s">
        <v>3982</v>
      </c>
      <c r="B6375">
        <v>1.765793425</v>
      </c>
    </row>
    <row r="6376" spans="1:2" hidden="1" outlineLevel="2" x14ac:dyDescent="0.25">
      <c r="A6376" t="s">
        <v>3982</v>
      </c>
      <c r="B6376">
        <v>0.83197747500000008</v>
      </c>
    </row>
    <row r="6377" spans="1:2" outlineLevel="1" collapsed="1" x14ac:dyDescent="0.25">
      <c r="A6377" s="3" t="s">
        <v>24917</v>
      </c>
      <c r="B6377">
        <f>SUBTOTAL(9,B6374:B6376)</f>
        <v>4.6642017999999998</v>
      </c>
    </row>
    <row r="6378" spans="1:2" hidden="1" outlineLevel="2" x14ac:dyDescent="0.25">
      <c r="A6378" t="s">
        <v>5713</v>
      </c>
      <c r="B6378">
        <v>1.34923255</v>
      </c>
    </row>
    <row r="6379" spans="1:2" outlineLevel="1" collapsed="1" x14ac:dyDescent="0.25">
      <c r="A6379" s="3" t="s">
        <v>24918</v>
      </c>
      <c r="B6379">
        <f>SUBTOTAL(9,B6378:B6378)</f>
        <v>1.34923255</v>
      </c>
    </row>
    <row r="6380" spans="1:2" hidden="1" outlineLevel="2" x14ac:dyDescent="0.25">
      <c r="A6380" t="s">
        <v>3127</v>
      </c>
      <c r="B6380">
        <v>0.79494332500000009</v>
      </c>
    </row>
    <row r="6381" spans="1:2" outlineLevel="1" collapsed="1" x14ac:dyDescent="0.25">
      <c r="A6381" s="3" t="s">
        <v>24919</v>
      </c>
      <c r="B6381">
        <f>SUBTOTAL(9,B6380:B6380)</f>
        <v>0.79494332500000009</v>
      </c>
    </row>
    <row r="6382" spans="1:2" hidden="1" outlineLevel="2" x14ac:dyDescent="0.25">
      <c r="A6382" t="s">
        <v>772</v>
      </c>
      <c r="B6382">
        <v>3.1047518250000001</v>
      </c>
    </row>
    <row r="6383" spans="1:2" hidden="1" outlineLevel="2" x14ac:dyDescent="0.25">
      <c r="A6383" t="s">
        <v>772</v>
      </c>
      <c r="B6383">
        <v>2.0275790250000001</v>
      </c>
    </row>
    <row r="6384" spans="1:2" hidden="1" outlineLevel="2" x14ac:dyDescent="0.25">
      <c r="A6384" t="s">
        <v>772</v>
      </c>
      <c r="B6384">
        <v>1.85960105</v>
      </c>
    </row>
    <row r="6385" spans="1:2" hidden="1" outlineLevel="2" x14ac:dyDescent="0.25">
      <c r="A6385" t="s">
        <v>772</v>
      </c>
      <c r="B6385">
        <v>1.5024626999999997</v>
      </c>
    </row>
    <row r="6386" spans="1:2" hidden="1" outlineLevel="2" x14ac:dyDescent="0.25">
      <c r="A6386" t="s">
        <v>772</v>
      </c>
      <c r="B6386">
        <v>1.2693653500000002</v>
      </c>
    </row>
    <row r="6387" spans="1:2" hidden="1" outlineLevel="2" x14ac:dyDescent="0.25">
      <c r="A6387" t="s">
        <v>772</v>
      </c>
      <c r="B6387">
        <v>0.61085037500000006</v>
      </c>
    </row>
    <row r="6388" spans="1:2" hidden="1" outlineLevel="2" x14ac:dyDescent="0.25">
      <c r="A6388" t="s">
        <v>772</v>
      </c>
      <c r="B6388">
        <v>1.32126945</v>
      </c>
    </row>
    <row r="6389" spans="1:2" hidden="1" outlineLevel="2" x14ac:dyDescent="0.25">
      <c r="A6389" t="s">
        <v>772</v>
      </c>
      <c r="B6389">
        <v>1.7643621249999999</v>
      </c>
    </row>
    <row r="6390" spans="1:2" hidden="1" outlineLevel="2" x14ac:dyDescent="0.25">
      <c r="A6390" t="s">
        <v>772</v>
      </c>
      <c r="B6390">
        <v>1.6114828750000003</v>
      </c>
    </row>
    <row r="6391" spans="1:2" hidden="1" outlineLevel="2" x14ac:dyDescent="0.25">
      <c r="A6391" t="s">
        <v>772</v>
      </c>
      <c r="B6391">
        <v>1.5979781499999999</v>
      </c>
    </row>
    <row r="6392" spans="1:2" hidden="1" outlineLevel="2" x14ac:dyDescent="0.25">
      <c r="A6392" t="s">
        <v>772</v>
      </c>
      <c r="B6392">
        <v>1.2968595000000001</v>
      </c>
    </row>
    <row r="6393" spans="1:2" hidden="1" outlineLevel="2" x14ac:dyDescent="0.25">
      <c r="A6393" t="s">
        <v>772</v>
      </c>
      <c r="B6393">
        <v>2.2046225000000002</v>
      </c>
    </row>
    <row r="6394" spans="1:2" hidden="1" outlineLevel="2" x14ac:dyDescent="0.25">
      <c r="A6394" t="s">
        <v>772</v>
      </c>
      <c r="B6394">
        <v>3.1576423500000002</v>
      </c>
    </row>
    <row r="6395" spans="1:2" hidden="1" outlineLevel="2" x14ac:dyDescent="0.25">
      <c r="A6395" t="s">
        <v>772</v>
      </c>
      <c r="B6395">
        <v>3.2258814750000004</v>
      </c>
    </row>
    <row r="6396" spans="1:2" hidden="1" outlineLevel="2" x14ac:dyDescent="0.25">
      <c r="A6396" t="s">
        <v>772</v>
      </c>
      <c r="B6396">
        <v>4.5946637000000008</v>
      </c>
    </row>
    <row r="6397" spans="1:2" hidden="1" outlineLevel="2" x14ac:dyDescent="0.25">
      <c r="A6397" t="s">
        <v>772</v>
      </c>
      <c r="B6397">
        <v>3.2120055750000001</v>
      </c>
    </row>
    <row r="6398" spans="1:2" outlineLevel="1" collapsed="1" x14ac:dyDescent="0.25">
      <c r="A6398" s="3" t="s">
        <v>24920</v>
      </c>
      <c r="B6398">
        <f>SUBTOTAL(9,B6382:B6397)</f>
        <v>34.361378025000008</v>
      </c>
    </row>
    <row r="6399" spans="1:2" hidden="1" outlineLevel="2" x14ac:dyDescent="0.25">
      <c r="A6399" t="s">
        <v>3021</v>
      </c>
      <c r="B6399">
        <v>4.1302886250000004</v>
      </c>
    </row>
    <row r="6400" spans="1:2" hidden="1" outlineLevel="2" x14ac:dyDescent="0.25">
      <c r="A6400" t="s">
        <v>3021</v>
      </c>
      <c r="B6400">
        <v>4.0046731749999998</v>
      </c>
    </row>
    <row r="6401" spans="1:2" hidden="1" outlineLevel="2" x14ac:dyDescent="0.25">
      <c r="A6401" t="s">
        <v>3021</v>
      </c>
      <c r="B6401">
        <v>2.8855261000000003</v>
      </c>
    </row>
    <row r="6402" spans="1:2" hidden="1" outlineLevel="2" x14ac:dyDescent="0.25">
      <c r="A6402" t="s">
        <v>3021</v>
      </c>
      <c r="B6402">
        <v>3.5137915500000001</v>
      </c>
    </row>
    <row r="6403" spans="1:2" hidden="1" outlineLevel="2" x14ac:dyDescent="0.25">
      <c r="A6403" t="s">
        <v>3021</v>
      </c>
      <c r="B6403">
        <v>5.1515093249999993</v>
      </c>
    </row>
    <row r="6404" spans="1:2" hidden="1" outlineLevel="2" x14ac:dyDescent="0.25">
      <c r="A6404" t="s">
        <v>3021</v>
      </c>
      <c r="B6404">
        <v>3.2850078750000002</v>
      </c>
    </row>
    <row r="6405" spans="1:2" hidden="1" outlineLevel="2" x14ac:dyDescent="0.25">
      <c r="A6405" t="s">
        <v>3021</v>
      </c>
      <c r="B6405">
        <v>1.6503895500000003</v>
      </c>
    </row>
    <row r="6406" spans="1:2" hidden="1" outlineLevel="2" x14ac:dyDescent="0.25">
      <c r="A6406" t="s">
        <v>3021</v>
      </c>
      <c r="B6406">
        <v>2.4293690999999997</v>
      </c>
    </row>
    <row r="6407" spans="1:2" hidden="1" outlineLevel="2" x14ac:dyDescent="0.25">
      <c r="A6407" t="s">
        <v>3021</v>
      </c>
      <c r="B6407">
        <v>2.6270336250000001</v>
      </c>
    </row>
    <row r="6408" spans="1:2" hidden="1" outlineLevel="2" x14ac:dyDescent="0.25">
      <c r="A6408" t="s">
        <v>3021</v>
      </c>
      <c r="B6408">
        <v>1.92123665</v>
      </c>
    </row>
    <row r="6409" spans="1:2" hidden="1" outlineLevel="2" x14ac:dyDescent="0.25">
      <c r="A6409" t="s">
        <v>3021</v>
      </c>
      <c r="B6409">
        <v>1.7243200249999999</v>
      </c>
    </row>
    <row r="6410" spans="1:2" outlineLevel="1" collapsed="1" x14ac:dyDescent="0.25">
      <c r="A6410" s="3" t="s">
        <v>24921</v>
      </c>
      <c r="B6410">
        <f>SUBTOTAL(9,B6399:B6409)</f>
        <v>33.323145599999997</v>
      </c>
    </row>
    <row r="6411" spans="1:2" hidden="1" outlineLevel="2" x14ac:dyDescent="0.25">
      <c r="A6411" t="s">
        <v>13930</v>
      </c>
      <c r="B6411">
        <v>1.8451294750000002</v>
      </c>
    </row>
    <row r="6412" spans="1:2" outlineLevel="1" collapsed="1" x14ac:dyDescent="0.25">
      <c r="A6412" s="3" t="s">
        <v>24922</v>
      </c>
      <c r="B6412">
        <f>SUBTOTAL(9,B6411:B6411)</f>
        <v>1.8451294750000002</v>
      </c>
    </row>
    <row r="6413" spans="1:2" hidden="1" outlineLevel="2" x14ac:dyDescent="0.25">
      <c r="A6413" t="s">
        <v>20975</v>
      </c>
      <c r="B6413">
        <v>2.374584075</v>
      </c>
    </row>
    <row r="6414" spans="1:2" outlineLevel="1" collapsed="1" x14ac:dyDescent="0.25">
      <c r="A6414" s="3" t="s">
        <v>24923</v>
      </c>
      <c r="B6414">
        <f>SUBTOTAL(9,B6413:B6413)</f>
        <v>2.374584075</v>
      </c>
    </row>
    <row r="6415" spans="1:2" hidden="1" outlineLevel="2" x14ac:dyDescent="0.25">
      <c r="A6415" t="s">
        <v>5170</v>
      </c>
      <c r="B6415">
        <v>0.69325730000000008</v>
      </c>
    </row>
    <row r="6416" spans="1:2" outlineLevel="1" collapsed="1" x14ac:dyDescent="0.25">
      <c r="A6416" s="3" t="s">
        <v>24924</v>
      </c>
      <c r="B6416">
        <f>SUBTOTAL(9,B6415:B6415)</f>
        <v>0.69325730000000008</v>
      </c>
    </row>
    <row r="6417" spans="1:2" hidden="1" outlineLevel="2" x14ac:dyDescent="0.25">
      <c r="A6417" t="s">
        <v>5236</v>
      </c>
      <c r="B6417">
        <v>2.4700903500000004</v>
      </c>
    </row>
    <row r="6418" spans="1:2" hidden="1" outlineLevel="2" x14ac:dyDescent="0.25">
      <c r="A6418" t="s">
        <v>5236</v>
      </c>
      <c r="B6418">
        <v>2.2970743499999999</v>
      </c>
    </row>
    <row r="6419" spans="1:2" outlineLevel="1" collapsed="1" x14ac:dyDescent="0.25">
      <c r="A6419" s="3" t="s">
        <v>24925</v>
      </c>
      <c r="B6419">
        <f>SUBTOTAL(9,B6417:B6418)</f>
        <v>4.7671647000000004</v>
      </c>
    </row>
    <row r="6420" spans="1:2" hidden="1" outlineLevel="2" x14ac:dyDescent="0.25">
      <c r="A6420" t="s">
        <v>6165</v>
      </c>
      <c r="B6420">
        <v>2.9557371250000006</v>
      </c>
    </row>
    <row r="6421" spans="1:2" outlineLevel="1" collapsed="1" x14ac:dyDescent="0.25">
      <c r="A6421" s="3" t="s">
        <v>24926</v>
      </c>
      <c r="B6421">
        <f>SUBTOTAL(9,B6420:B6420)</f>
        <v>2.9557371250000006</v>
      </c>
    </row>
    <row r="6422" spans="1:2" hidden="1" outlineLevel="2" x14ac:dyDescent="0.25">
      <c r="A6422" t="s">
        <v>8617</v>
      </c>
      <c r="B6422">
        <v>6.2012975000000005E-2</v>
      </c>
    </row>
    <row r="6423" spans="1:2" outlineLevel="1" collapsed="1" x14ac:dyDescent="0.25">
      <c r="A6423" s="3" t="s">
        <v>24927</v>
      </c>
      <c r="B6423">
        <f>SUBTOTAL(9,B6422:B6422)</f>
        <v>6.2012975000000005E-2</v>
      </c>
    </row>
    <row r="6424" spans="1:2" hidden="1" outlineLevel="2" x14ac:dyDescent="0.25">
      <c r="A6424" t="s">
        <v>4351</v>
      </c>
      <c r="B6424">
        <v>1.7034324000000001</v>
      </c>
    </row>
    <row r="6425" spans="1:2" outlineLevel="1" collapsed="1" x14ac:dyDescent="0.25">
      <c r="A6425" s="3" t="s">
        <v>24928</v>
      </c>
      <c r="B6425">
        <f>SUBTOTAL(9,B6424:B6424)</f>
        <v>1.7034324000000001</v>
      </c>
    </row>
    <row r="6426" spans="1:2" hidden="1" outlineLevel="2" x14ac:dyDescent="0.25">
      <c r="A6426" t="s">
        <v>13104</v>
      </c>
      <c r="B6426">
        <v>1.55470635</v>
      </c>
    </row>
    <row r="6427" spans="1:2" outlineLevel="1" collapsed="1" x14ac:dyDescent="0.25">
      <c r="A6427" s="3" t="s">
        <v>24929</v>
      </c>
      <c r="B6427">
        <f>SUBTOTAL(9,B6426:B6426)</f>
        <v>1.55470635</v>
      </c>
    </row>
    <row r="6428" spans="1:2" hidden="1" outlineLevel="2" x14ac:dyDescent="0.25">
      <c r="A6428" t="s">
        <v>270</v>
      </c>
      <c r="B6428">
        <v>3.7378275000000003</v>
      </c>
    </row>
    <row r="6429" spans="1:2" outlineLevel="1" collapsed="1" x14ac:dyDescent="0.25">
      <c r="A6429" s="3" t="s">
        <v>24930</v>
      </c>
      <c r="B6429">
        <f>SUBTOTAL(9,B6428:B6428)</f>
        <v>3.7378275000000003</v>
      </c>
    </row>
    <row r="6430" spans="1:2" hidden="1" outlineLevel="2" x14ac:dyDescent="0.25">
      <c r="A6430" t="s">
        <v>8706</v>
      </c>
      <c r="B6430">
        <v>1.2898492499999998</v>
      </c>
    </row>
    <row r="6431" spans="1:2" outlineLevel="1" collapsed="1" x14ac:dyDescent="0.25">
      <c r="A6431" s="3" t="s">
        <v>24931</v>
      </c>
      <c r="B6431">
        <f>SUBTOTAL(9,B6430:B6430)</f>
        <v>1.2898492499999998</v>
      </c>
    </row>
    <row r="6432" spans="1:2" hidden="1" outlineLevel="2" x14ac:dyDescent="0.25">
      <c r="A6432" t="s">
        <v>16573</v>
      </c>
      <c r="B6432">
        <v>3.2449542000000005</v>
      </c>
    </row>
    <row r="6433" spans="1:2" outlineLevel="1" collapsed="1" x14ac:dyDescent="0.25">
      <c r="A6433" s="3" t="s">
        <v>24932</v>
      </c>
      <c r="B6433">
        <f>SUBTOTAL(9,B6432:B6432)</f>
        <v>3.2449542000000005</v>
      </c>
    </row>
    <row r="6434" spans="1:2" hidden="1" outlineLevel="2" x14ac:dyDescent="0.25">
      <c r="A6434" t="s">
        <v>4580</v>
      </c>
      <c r="B6434">
        <v>3.5849270500000006</v>
      </c>
    </row>
    <row r="6435" spans="1:2" hidden="1" outlineLevel="2" x14ac:dyDescent="0.25">
      <c r="A6435" t="s">
        <v>4580</v>
      </c>
      <c r="B6435">
        <v>4.7741694250000002</v>
      </c>
    </row>
    <row r="6436" spans="1:2" hidden="1" outlineLevel="2" x14ac:dyDescent="0.25">
      <c r="A6436" t="s">
        <v>4580</v>
      </c>
      <c r="B6436">
        <v>5.8047867249999996</v>
      </c>
    </row>
    <row r="6437" spans="1:2" hidden="1" outlineLevel="2" x14ac:dyDescent="0.25">
      <c r="A6437" t="s">
        <v>4580</v>
      </c>
      <c r="B6437">
        <v>2.701061975</v>
      </c>
    </row>
    <row r="6438" spans="1:2" hidden="1" outlineLevel="2" x14ac:dyDescent="0.25">
      <c r="A6438" t="s">
        <v>4580</v>
      </c>
      <c r="B6438">
        <v>1.2054351749999999</v>
      </c>
    </row>
    <row r="6439" spans="1:2" hidden="1" outlineLevel="2" x14ac:dyDescent="0.25">
      <c r="A6439" t="s">
        <v>4580</v>
      </c>
      <c r="B6439">
        <v>2.0150383500000002</v>
      </c>
    </row>
    <row r="6440" spans="1:2" hidden="1" outlineLevel="2" x14ac:dyDescent="0.25">
      <c r="A6440" t="s">
        <v>4580</v>
      </c>
      <c r="B6440">
        <v>2.7791239249999999</v>
      </c>
    </row>
    <row r="6441" spans="1:2" hidden="1" outlineLevel="2" x14ac:dyDescent="0.25">
      <c r="A6441" t="s">
        <v>4580</v>
      </c>
      <c r="B6441">
        <v>2.6351064750000002</v>
      </c>
    </row>
    <row r="6442" spans="1:2" hidden="1" outlineLevel="2" x14ac:dyDescent="0.25">
      <c r="A6442" t="s">
        <v>4580</v>
      </c>
      <c r="B6442">
        <v>14.34956165</v>
      </c>
    </row>
    <row r="6443" spans="1:2" hidden="1" outlineLevel="2" x14ac:dyDescent="0.25">
      <c r="A6443" t="s">
        <v>4580</v>
      </c>
      <c r="B6443">
        <v>2.5260992</v>
      </c>
    </row>
    <row r="6444" spans="1:2" outlineLevel="1" collapsed="1" x14ac:dyDescent="0.25">
      <c r="A6444" s="3" t="s">
        <v>24933</v>
      </c>
      <c r="B6444">
        <f>SUBTOTAL(9,B6434:B6443)</f>
        <v>42.375309950000002</v>
      </c>
    </row>
    <row r="6445" spans="1:2" hidden="1" outlineLevel="2" x14ac:dyDescent="0.25">
      <c r="A6445" t="s">
        <v>13623</v>
      </c>
      <c r="B6445">
        <v>1.4231279250000004</v>
      </c>
    </row>
    <row r="6446" spans="1:2" outlineLevel="1" collapsed="1" x14ac:dyDescent="0.25">
      <c r="A6446" s="3" t="s">
        <v>24934</v>
      </c>
      <c r="B6446">
        <f>SUBTOTAL(9,B6445:B6445)</f>
        <v>1.4231279250000004</v>
      </c>
    </row>
    <row r="6447" spans="1:2" hidden="1" outlineLevel="2" x14ac:dyDescent="0.25">
      <c r="A6447" t="s">
        <v>20649</v>
      </c>
      <c r="B6447">
        <v>0.94030522500000013</v>
      </c>
    </row>
    <row r="6448" spans="1:2" outlineLevel="1" collapsed="1" x14ac:dyDescent="0.25">
      <c r="A6448" s="3" t="s">
        <v>24935</v>
      </c>
      <c r="B6448">
        <f>SUBTOTAL(9,B6447:B6447)</f>
        <v>0.94030522500000013</v>
      </c>
    </row>
    <row r="6449" spans="1:2" hidden="1" outlineLevel="2" x14ac:dyDescent="0.25">
      <c r="A6449" t="s">
        <v>9823</v>
      </c>
      <c r="B6449">
        <v>1.2329544000000003</v>
      </c>
    </row>
    <row r="6450" spans="1:2" outlineLevel="1" collapsed="1" x14ac:dyDescent="0.25">
      <c r="A6450" s="3" t="s">
        <v>24936</v>
      </c>
      <c r="B6450">
        <f>SUBTOTAL(9,B6449:B6449)</f>
        <v>1.2329544000000003</v>
      </c>
    </row>
    <row r="6451" spans="1:2" hidden="1" outlineLevel="2" x14ac:dyDescent="0.25">
      <c r="A6451" t="s">
        <v>515</v>
      </c>
      <c r="B6451">
        <v>1.1497857</v>
      </c>
    </row>
    <row r="6452" spans="1:2" hidden="1" outlineLevel="2" x14ac:dyDescent="0.25">
      <c r="A6452" t="s">
        <v>515</v>
      </c>
      <c r="B6452">
        <v>3.9259610499999997</v>
      </c>
    </row>
    <row r="6453" spans="1:2" hidden="1" outlineLevel="2" x14ac:dyDescent="0.25">
      <c r="A6453" t="s">
        <v>515</v>
      </c>
      <c r="B6453">
        <v>2.2262563750000002</v>
      </c>
    </row>
    <row r="6454" spans="1:2" hidden="1" outlineLevel="2" x14ac:dyDescent="0.25">
      <c r="A6454" t="s">
        <v>515</v>
      </c>
      <c r="B6454">
        <v>1.1762051</v>
      </c>
    </row>
    <row r="6455" spans="1:2" hidden="1" outlineLevel="2" x14ac:dyDescent="0.25">
      <c r="A6455" t="s">
        <v>515</v>
      </c>
      <c r="B6455">
        <v>1.8105105750000001</v>
      </c>
    </row>
    <row r="6456" spans="1:2" hidden="1" outlineLevel="2" x14ac:dyDescent="0.25">
      <c r="A6456" t="s">
        <v>515</v>
      </c>
      <c r="B6456">
        <v>3.1788813750000005</v>
      </c>
    </row>
    <row r="6457" spans="1:2" hidden="1" outlineLevel="2" x14ac:dyDescent="0.25">
      <c r="A6457" t="s">
        <v>515</v>
      </c>
      <c r="B6457">
        <v>0.5060308</v>
      </c>
    </row>
    <row r="6458" spans="1:2" hidden="1" outlineLevel="2" x14ac:dyDescent="0.25">
      <c r="A6458" t="s">
        <v>515</v>
      </c>
      <c r="B6458">
        <v>0.79431482499999995</v>
      </c>
    </row>
    <row r="6459" spans="1:2" hidden="1" outlineLevel="2" x14ac:dyDescent="0.25">
      <c r="A6459" t="s">
        <v>515</v>
      </c>
      <c r="B6459">
        <v>5.845262</v>
      </c>
    </row>
    <row r="6460" spans="1:2" hidden="1" outlineLevel="2" x14ac:dyDescent="0.25">
      <c r="A6460" t="s">
        <v>515</v>
      </c>
      <c r="B6460">
        <v>2.7609306000000005</v>
      </c>
    </row>
    <row r="6461" spans="1:2" outlineLevel="1" collapsed="1" x14ac:dyDescent="0.25">
      <c r="A6461" s="3" t="s">
        <v>24937</v>
      </c>
      <c r="B6461">
        <f>SUBTOTAL(9,B6451:B6460)</f>
        <v>23.374138400000003</v>
      </c>
    </row>
    <row r="6462" spans="1:2" hidden="1" outlineLevel="2" x14ac:dyDescent="0.25">
      <c r="A6462" t="s">
        <v>4301</v>
      </c>
      <c r="B6462">
        <v>1.16624325</v>
      </c>
    </row>
    <row r="6463" spans="1:2" outlineLevel="1" collapsed="1" x14ac:dyDescent="0.25">
      <c r="A6463" s="3" t="s">
        <v>24938</v>
      </c>
      <c r="B6463">
        <f>SUBTOTAL(9,B6462:B6462)</f>
        <v>1.16624325</v>
      </c>
    </row>
    <row r="6464" spans="1:2" hidden="1" outlineLevel="2" x14ac:dyDescent="0.25">
      <c r="A6464" t="s">
        <v>7562</v>
      </c>
      <c r="B6464">
        <v>2.6848423500000003</v>
      </c>
    </row>
    <row r="6465" spans="1:2" hidden="1" outlineLevel="2" x14ac:dyDescent="0.25">
      <c r="A6465" t="s">
        <v>7562</v>
      </c>
      <c r="B6465">
        <v>1.4992338250000001</v>
      </c>
    </row>
    <row r="6466" spans="1:2" outlineLevel="1" collapsed="1" x14ac:dyDescent="0.25">
      <c r="A6466" s="3" t="s">
        <v>24939</v>
      </c>
      <c r="B6466">
        <f>SUBTOTAL(9,B6464:B6465)</f>
        <v>4.1840761750000004</v>
      </c>
    </row>
    <row r="6467" spans="1:2" hidden="1" outlineLevel="2" x14ac:dyDescent="0.25">
      <c r="A6467" t="s">
        <v>16835</v>
      </c>
      <c r="B6467">
        <v>0.84024730000000014</v>
      </c>
    </row>
    <row r="6468" spans="1:2" outlineLevel="1" collapsed="1" x14ac:dyDescent="0.25">
      <c r="A6468" s="3" t="s">
        <v>24940</v>
      </c>
      <c r="B6468">
        <f>SUBTOTAL(9,B6467:B6467)</f>
        <v>0.84024730000000014</v>
      </c>
    </row>
    <row r="6469" spans="1:2" hidden="1" outlineLevel="2" x14ac:dyDescent="0.25">
      <c r="A6469" t="s">
        <v>4210</v>
      </c>
      <c r="B6469">
        <v>-38.738928650000013</v>
      </c>
    </row>
    <row r="6470" spans="1:2" outlineLevel="1" collapsed="1" x14ac:dyDescent="0.25">
      <c r="A6470" s="3" t="s">
        <v>24941</v>
      </c>
      <c r="B6470">
        <f>SUBTOTAL(9,B6469:B6469)</f>
        <v>-38.738928650000013</v>
      </c>
    </row>
    <row r="6471" spans="1:2" hidden="1" outlineLevel="2" x14ac:dyDescent="0.25">
      <c r="A6471" t="s">
        <v>8587</v>
      </c>
      <c r="B6471">
        <v>-1.3045828000000004</v>
      </c>
    </row>
    <row r="6472" spans="1:2" outlineLevel="1" collapsed="1" x14ac:dyDescent="0.25">
      <c r="A6472" s="3" t="s">
        <v>24942</v>
      </c>
      <c r="B6472">
        <f>SUBTOTAL(9,B6471:B6471)</f>
        <v>-1.3045828000000004</v>
      </c>
    </row>
    <row r="6473" spans="1:2" hidden="1" outlineLevel="2" x14ac:dyDescent="0.25">
      <c r="A6473" t="s">
        <v>17114</v>
      </c>
      <c r="B6473">
        <v>0.43970620000000005</v>
      </c>
    </row>
    <row r="6474" spans="1:2" outlineLevel="1" collapsed="1" x14ac:dyDescent="0.25">
      <c r="A6474" s="3" t="s">
        <v>24943</v>
      </c>
      <c r="B6474">
        <f>SUBTOTAL(9,B6473:B6473)</f>
        <v>0.43970620000000005</v>
      </c>
    </row>
    <row r="6475" spans="1:2" hidden="1" outlineLevel="2" x14ac:dyDescent="0.25">
      <c r="A6475" t="s">
        <v>1357</v>
      </c>
      <c r="B6475">
        <v>1.4200086000000001</v>
      </c>
    </row>
    <row r="6476" spans="1:2" outlineLevel="1" collapsed="1" x14ac:dyDescent="0.25">
      <c r="A6476" s="3" t="s">
        <v>24944</v>
      </c>
      <c r="B6476">
        <f>SUBTOTAL(9,B6475:B6475)</f>
        <v>1.4200086000000001</v>
      </c>
    </row>
    <row r="6477" spans="1:2" hidden="1" outlineLevel="2" x14ac:dyDescent="0.25">
      <c r="A6477" t="s">
        <v>3387</v>
      </c>
      <c r="B6477">
        <v>1.3915416500000004</v>
      </c>
    </row>
    <row r="6478" spans="1:2" outlineLevel="1" collapsed="1" x14ac:dyDescent="0.25">
      <c r="A6478" s="3" t="s">
        <v>24945</v>
      </c>
      <c r="B6478">
        <f>SUBTOTAL(9,B6477:B6477)</f>
        <v>1.3915416500000004</v>
      </c>
    </row>
    <row r="6479" spans="1:2" hidden="1" outlineLevel="2" x14ac:dyDescent="0.25">
      <c r="A6479" t="s">
        <v>20601</v>
      </c>
      <c r="B6479">
        <v>1.1662853000000002</v>
      </c>
    </row>
    <row r="6480" spans="1:2" outlineLevel="1" collapsed="1" x14ac:dyDescent="0.25">
      <c r="A6480" s="3" t="s">
        <v>24946</v>
      </c>
      <c r="B6480">
        <f>SUBTOTAL(9,B6479:B6479)</f>
        <v>1.1662853000000002</v>
      </c>
    </row>
    <row r="6481" spans="1:2" hidden="1" outlineLevel="2" x14ac:dyDescent="0.25">
      <c r="A6481" t="s">
        <v>1197</v>
      </c>
      <c r="B6481">
        <v>0.96220342500000011</v>
      </c>
    </row>
    <row r="6482" spans="1:2" hidden="1" outlineLevel="2" x14ac:dyDescent="0.25">
      <c r="A6482" t="s">
        <v>1197</v>
      </c>
      <c r="B6482">
        <v>1.8340008500000002</v>
      </c>
    </row>
    <row r="6483" spans="1:2" hidden="1" outlineLevel="2" x14ac:dyDescent="0.25">
      <c r="A6483" t="s">
        <v>1197</v>
      </c>
      <c r="B6483">
        <v>1.0387421750000001</v>
      </c>
    </row>
    <row r="6484" spans="1:2" outlineLevel="1" collapsed="1" x14ac:dyDescent="0.25">
      <c r="A6484" s="3" t="s">
        <v>24947</v>
      </c>
      <c r="B6484">
        <f>SUBTOTAL(9,B6481:B6483)</f>
        <v>3.8349464500000003</v>
      </c>
    </row>
    <row r="6485" spans="1:2" hidden="1" outlineLevel="2" x14ac:dyDescent="0.25">
      <c r="A6485" t="s">
        <v>4532</v>
      </c>
      <c r="B6485">
        <v>2.0711310750000003</v>
      </c>
    </row>
    <row r="6486" spans="1:2" outlineLevel="1" collapsed="1" x14ac:dyDescent="0.25">
      <c r="A6486" s="3" t="s">
        <v>24948</v>
      </c>
      <c r="B6486">
        <f>SUBTOTAL(9,B6485:B6485)</f>
        <v>2.0711310750000003</v>
      </c>
    </row>
    <row r="6487" spans="1:2" hidden="1" outlineLevel="2" x14ac:dyDescent="0.25">
      <c r="A6487" t="s">
        <v>8313</v>
      </c>
      <c r="B6487">
        <v>1.3111712499999999</v>
      </c>
    </row>
    <row r="6488" spans="1:2" hidden="1" outlineLevel="2" x14ac:dyDescent="0.25">
      <c r="A6488" t="s">
        <v>8313</v>
      </c>
      <c r="B6488">
        <v>1.6851076</v>
      </c>
    </row>
    <row r="6489" spans="1:2" hidden="1" outlineLevel="2" x14ac:dyDescent="0.25">
      <c r="A6489" t="s">
        <v>8313</v>
      </c>
      <c r="B6489">
        <v>1.4318328749999998</v>
      </c>
    </row>
    <row r="6490" spans="1:2" outlineLevel="1" collapsed="1" x14ac:dyDescent="0.25">
      <c r="A6490" s="3" t="s">
        <v>24949</v>
      </c>
      <c r="B6490">
        <f>SUBTOTAL(9,B6487:B6489)</f>
        <v>4.4281117249999999</v>
      </c>
    </row>
    <row r="6491" spans="1:2" hidden="1" outlineLevel="2" x14ac:dyDescent="0.25">
      <c r="A6491" t="s">
        <v>20907</v>
      </c>
      <c r="B6491">
        <v>1.2188145500000001</v>
      </c>
    </row>
    <row r="6492" spans="1:2" outlineLevel="1" collapsed="1" x14ac:dyDescent="0.25">
      <c r="A6492" s="3" t="s">
        <v>24950</v>
      </c>
      <c r="B6492">
        <f>SUBTOTAL(9,B6491:B6491)</f>
        <v>1.2188145500000001</v>
      </c>
    </row>
    <row r="6493" spans="1:2" hidden="1" outlineLevel="2" x14ac:dyDescent="0.25">
      <c r="A6493" t="s">
        <v>18350</v>
      </c>
      <c r="B6493">
        <v>0.89611097500000003</v>
      </c>
    </row>
    <row r="6494" spans="1:2" outlineLevel="1" collapsed="1" x14ac:dyDescent="0.25">
      <c r="A6494" s="3" t="s">
        <v>24951</v>
      </c>
      <c r="B6494">
        <f>SUBTOTAL(9,B6493:B6493)</f>
        <v>0.89611097500000003</v>
      </c>
    </row>
    <row r="6495" spans="1:2" hidden="1" outlineLevel="2" x14ac:dyDescent="0.25">
      <c r="A6495" t="s">
        <v>19132</v>
      </c>
      <c r="B6495">
        <v>1.811465525</v>
      </c>
    </row>
    <row r="6496" spans="1:2" outlineLevel="1" collapsed="1" x14ac:dyDescent="0.25">
      <c r="A6496" s="3" t="s">
        <v>24952</v>
      </c>
      <c r="B6496">
        <f>SUBTOTAL(9,B6495:B6495)</f>
        <v>1.811465525</v>
      </c>
    </row>
    <row r="6497" spans="1:2" hidden="1" outlineLevel="2" x14ac:dyDescent="0.25">
      <c r="A6497" t="s">
        <v>11571</v>
      </c>
      <c r="B6497">
        <v>0.93585532500000013</v>
      </c>
    </row>
    <row r="6498" spans="1:2" outlineLevel="1" collapsed="1" x14ac:dyDescent="0.25">
      <c r="A6498" s="3" t="s">
        <v>24953</v>
      </c>
      <c r="B6498">
        <f>SUBTOTAL(9,B6497:B6497)</f>
        <v>0.93585532500000013</v>
      </c>
    </row>
    <row r="6499" spans="1:2" hidden="1" outlineLevel="2" x14ac:dyDescent="0.25">
      <c r="A6499" t="s">
        <v>19773</v>
      </c>
      <c r="B6499">
        <v>0.70685205000000018</v>
      </c>
    </row>
    <row r="6500" spans="1:2" outlineLevel="1" collapsed="1" x14ac:dyDescent="0.25">
      <c r="A6500" s="3" t="s">
        <v>24954</v>
      </c>
      <c r="B6500">
        <f>SUBTOTAL(9,B6499:B6499)</f>
        <v>0.70685205000000018</v>
      </c>
    </row>
    <row r="6501" spans="1:2" hidden="1" outlineLevel="2" x14ac:dyDescent="0.25">
      <c r="A6501" t="s">
        <v>8496</v>
      </c>
      <c r="B6501">
        <v>-105.074737375</v>
      </c>
    </row>
    <row r="6502" spans="1:2" outlineLevel="1" collapsed="1" x14ac:dyDescent="0.25">
      <c r="A6502" s="3" t="s">
        <v>24955</v>
      </c>
      <c r="B6502">
        <f>SUBTOTAL(9,B6501:B6501)</f>
        <v>-105.074737375</v>
      </c>
    </row>
    <row r="6503" spans="1:2" hidden="1" outlineLevel="2" x14ac:dyDescent="0.25">
      <c r="A6503" t="s">
        <v>6580</v>
      </c>
      <c r="B6503">
        <v>-4.5892418749999999</v>
      </c>
    </row>
    <row r="6504" spans="1:2" outlineLevel="1" collapsed="1" x14ac:dyDescent="0.25">
      <c r="A6504" s="3" t="s">
        <v>24956</v>
      </c>
      <c r="B6504">
        <f>SUBTOTAL(9,B6503:B6503)</f>
        <v>-4.5892418749999999</v>
      </c>
    </row>
    <row r="6505" spans="1:2" hidden="1" outlineLevel="2" x14ac:dyDescent="0.25">
      <c r="A6505" t="s">
        <v>12927</v>
      </c>
      <c r="B6505">
        <v>1.9945937750000002</v>
      </c>
    </row>
    <row r="6506" spans="1:2" hidden="1" outlineLevel="2" x14ac:dyDescent="0.25">
      <c r="A6506" t="s">
        <v>12927</v>
      </c>
      <c r="B6506">
        <v>0.89249014999999998</v>
      </c>
    </row>
    <row r="6507" spans="1:2" outlineLevel="1" collapsed="1" x14ac:dyDescent="0.25">
      <c r="A6507" s="3" t="s">
        <v>24957</v>
      </c>
      <c r="B6507">
        <f>SUBTOTAL(9,B6505:B6506)</f>
        <v>2.8870839250000002</v>
      </c>
    </row>
    <row r="6508" spans="1:2" hidden="1" outlineLevel="2" x14ac:dyDescent="0.25">
      <c r="A6508" t="s">
        <v>8298</v>
      </c>
      <c r="B6508">
        <v>0.85955977500000014</v>
      </c>
    </row>
    <row r="6509" spans="1:2" outlineLevel="1" collapsed="1" x14ac:dyDescent="0.25">
      <c r="A6509" s="3" t="s">
        <v>24958</v>
      </c>
      <c r="B6509">
        <f>SUBTOTAL(9,B6508:B6508)</f>
        <v>0.85955977500000014</v>
      </c>
    </row>
    <row r="6510" spans="1:2" hidden="1" outlineLevel="2" x14ac:dyDescent="0.25">
      <c r="A6510" t="s">
        <v>14324</v>
      </c>
      <c r="B6510">
        <v>2.7072936500000004</v>
      </c>
    </row>
    <row r="6511" spans="1:2" hidden="1" outlineLevel="2" x14ac:dyDescent="0.25">
      <c r="A6511" t="s">
        <v>14324</v>
      </c>
      <c r="B6511">
        <v>1.1943659</v>
      </c>
    </row>
    <row r="6512" spans="1:2" outlineLevel="1" collapsed="1" x14ac:dyDescent="0.25">
      <c r="A6512" s="3" t="s">
        <v>24959</v>
      </c>
      <c r="B6512">
        <f>SUBTOTAL(9,B6510:B6511)</f>
        <v>3.9016595500000006</v>
      </c>
    </row>
    <row r="6513" spans="1:2" hidden="1" outlineLevel="2" x14ac:dyDescent="0.25">
      <c r="A6513" t="s">
        <v>144</v>
      </c>
      <c r="B6513">
        <v>1.2778503749999999</v>
      </c>
    </row>
    <row r="6514" spans="1:2" hidden="1" outlineLevel="2" x14ac:dyDescent="0.25">
      <c r="A6514" t="s">
        <v>144</v>
      </c>
      <c r="B6514">
        <v>1.435827975</v>
      </c>
    </row>
    <row r="6515" spans="1:2" hidden="1" outlineLevel="2" x14ac:dyDescent="0.25">
      <c r="A6515" t="s">
        <v>144</v>
      </c>
      <c r="B6515">
        <v>1.0041429749999999</v>
      </c>
    </row>
    <row r="6516" spans="1:2" hidden="1" outlineLevel="2" x14ac:dyDescent="0.25">
      <c r="A6516" t="s">
        <v>144</v>
      </c>
      <c r="B6516">
        <v>1.4087955000000003</v>
      </c>
    </row>
    <row r="6517" spans="1:2" hidden="1" outlineLevel="2" x14ac:dyDescent="0.25">
      <c r="A6517" t="s">
        <v>144</v>
      </c>
      <c r="B6517">
        <v>2.1684939000000001</v>
      </c>
    </row>
    <row r="6518" spans="1:2" hidden="1" outlineLevel="2" x14ac:dyDescent="0.25">
      <c r="A6518" t="s">
        <v>144</v>
      </c>
      <c r="B6518">
        <v>2.7330426750000001</v>
      </c>
    </row>
    <row r="6519" spans="1:2" hidden="1" outlineLevel="2" x14ac:dyDescent="0.25">
      <c r="A6519" t="s">
        <v>144</v>
      </c>
      <c r="B6519">
        <v>2.6624510999999997</v>
      </c>
    </row>
    <row r="6520" spans="1:2" hidden="1" outlineLevel="2" x14ac:dyDescent="0.25">
      <c r="A6520" t="s">
        <v>144</v>
      </c>
      <c r="B6520">
        <v>2.0605021250000002</v>
      </c>
    </row>
    <row r="6521" spans="1:2" hidden="1" outlineLevel="2" x14ac:dyDescent="0.25">
      <c r="A6521" t="s">
        <v>144</v>
      </c>
      <c r="B6521">
        <v>2.4274729500000003</v>
      </c>
    </row>
    <row r="6522" spans="1:2" hidden="1" outlineLevel="2" x14ac:dyDescent="0.25">
      <c r="A6522" t="s">
        <v>144</v>
      </c>
      <c r="B6522">
        <v>2.9157867000000004</v>
      </c>
    </row>
    <row r="6523" spans="1:2" hidden="1" outlineLevel="2" x14ac:dyDescent="0.25">
      <c r="A6523" t="s">
        <v>144</v>
      </c>
      <c r="B6523">
        <v>0.97791822500000014</v>
      </c>
    </row>
    <row r="6524" spans="1:2" hidden="1" outlineLevel="2" x14ac:dyDescent="0.25">
      <c r="A6524" t="s">
        <v>144</v>
      </c>
      <c r="B6524">
        <v>2.7346722250000006</v>
      </c>
    </row>
    <row r="6525" spans="1:2" hidden="1" outlineLevel="2" x14ac:dyDescent="0.25">
      <c r="A6525" t="s">
        <v>144</v>
      </c>
      <c r="B6525">
        <v>1.16315225</v>
      </c>
    </row>
    <row r="6526" spans="1:2" hidden="1" outlineLevel="2" x14ac:dyDescent="0.25">
      <c r="A6526" t="s">
        <v>144</v>
      </c>
      <c r="B6526">
        <v>3.0081297</v>
      </c>
    </row>
    <row r="6527" spans="1:2" hidden="1" outlineLevel="2" x14ac:dyDescent="0.25">
      <c r="A6527" t="s">
        <v>144</v>
      </c>
      <c r="B6527">
        <v>0.77529060000000005</v>
      </c>
    </row>
    <row r="6528" spans="1:2" outlineLevel="1" collapsed="1" x14ac:dyDescent="0.25">
      <c r="A6528" s="3" t="s">
        <v>24960</v>
      </c>
      <c r="B6528">
        <f>SUBTOTAL(9,B6513:B6527)</f>
        <v>28.753529275000005</v>
      </c>
    </row>
    <row r="6529" spans="1:2" hidden="1" outlineLevel="2" x14ac:dyDescent="0.25">
      <c r="A6529" t="s">
        <v>6460</v>
      </c>
      <c r="B6529">
        <v>1.9088901249999999</v>
      </c>
    </row>
    <row r="6530" spans="1:2" outlineLevel="1" collapsed="1" x14ac:dyDescent="0.25">
      <c r="A6530" s="3" t="s">
        <v>24961</v>
      </c>
      <c r="B6530">
        <f>SUBTOTAL(9,B6529:B6529)</f>
        <v>1.9088901249999999</v>
      </c>
    </row>
    <row r="6531" spans="1:2" hidden="1" outlineLevel="2" x14ac:dyDescent="0.25">
      <c r="A6531" t="s">
        <v>10492</v>
      </c>
      <c r="B6531">
        <v>0.90956957500000002</v>
      </c>
    </row>
    <row r="6532" spans="1:2" outlineLevel="1" collapsed="1" x14ac:dyDescent="0.25">
      <c r="A6532" s="3" t="s">
        <v>24962</v>
      </c>
      <c r="B6532">
        <f>SUBTOTAL(9,B6531:B6531)</f>
        <v>0.90956957500000002</v>
      </c>
    </row>
    <row r="6533" spans="1:2" hidden="1" outlineLevel="2" x14ac:dyDescent="0.25">
      <c r="A6533" t="s">
        <v>13750</v>
      </c>
      <c r="B6533">
        <v>1.0952945000000001</v>
      </c>
    </row>
    <row r="6534" spans="1:2" outlineLevel="1" collapsed="1" x14ac:dyDescent="0.25">
      <c r="A6534" s="3" t="s">
        <v>24963</v>
      </c>
      <c r="B6534">
        <f>SUBTOTAL(9,B6533:B6533)</f>
        <v>1.0952945000000001</v>
      </c>
    </row>
    <row r="6535" spans="1:2" hidden="1" outlineLevel="2" x14ac:dyDescent="0.25">
      <c r="A6535" t="s">
        <v>5602</v>
      </c>
      <c r="B6535">
        <v>0.91499900000000012</v>
      </c>
    </row>
    <row r="6536" spans="1:2" outlineLevel="1" collapsed="1" x14ac:dyDescent="0.25">
      <c r="A6536" s="3" t="s">
        <v>24964</v>
      </c>
      <c r="B6536">
        <f>SUBTOTAL(9,B6535:B6535)</f>
        <v>0.91499900000000012</v>
      </c>
    </row>
    <row r="6537" spans="1:2" hidden="1" outlineLevel="2" x14ac:dyDescent="0.25">
      <c r="A6537" t="s">
        <v>18887</v>
      </c>
      <c r="B6537">
        <v>3.5206284750000005</v>
      </c>
    </row>
    <row r="6538" spans="1:2" outlineLevel="1" collapsed="1" x14ac:dyDescent="0.25">
      <c r="A6538" s="3" t="s">
        <v>24965</v>
      </c>
      <c r="B6538">
        <f>SUBTOTAL(9,B6537:B6537)</f>
        <v>3.5206284750000005</v>
      </c>
    </row>
    <row r="6539" spans="1:2" hidden="1" outlineLevel="2" x14ac:dyDescent="0.25">
      <c r="A6539" t="s">
        <v>15874</v>
      </c>
      <c r="B6539">
        <v>0.79477065000000013</v>
      </c>
    </row>
    <row r="6540" spans="1:2" outlineLevel="1" collapsed="1" x14ac:dyDescent="0.25">
      <c r="A6540" s="3" t="s">
        <v>24966</v>
      </c>
      <c r="B6540">
        <f>SUBTOTAL(9,B6539:B6539)</f>
        <v>0.79477065000000013</v>
      </c>
    </row>
    <row r="6541" spans="1:2" hidden="1" outlineLevel="2" x14ac:dyDescent="0.25">
      <c r="A6541" t="s">
        <v>9165</v>
      </c>
      <c r="B6541">
        <v>-84.337932899999998</v>
      </c>
    </row>
    <row r="6542" spans="1:2" outlineLevel="1" collapsed="1" x14ac:dyDescent="0.25">
      <c r="A6542" s="3" t="s">
        <v>24967</v>
      </c>
      <c r="B6542">
        <f>SUBTOTAL(9,B6541:B6541)</f>
        <v>-84.337932899999998</v>
      </c>
    </row>
    <row r="6543" spans="1:2" hidden="1" outlineLevel="2" x14ac:dyDescent="0.25">
      <c r="A6543" t="s">
        <v>11768</v>
      </c>
      <c r="B6543">
        <v>2.8051992499999998</v>
      </c>
    </row>
    <row r="6544" spans="1:2" outlineLevel="1" collapsed="1" x14ac:dyDescent="0.25">
      <c r="A6544" s="3" t="s">
        <v>24968</v>
      </c>
      <c r="B6544">
        <f>SUBTOTAL(9,B6543:B6543)</f>
        <v>2.8051992499999998</v>
      </c>
    </row>
    <row r="6545" spans="1:2" hidden="1" outlineLevel="2" x14ac:dyDescent="0.25">
      <c r="A6545" t="s">
        <v>18800</v>
      </c>
      <c r="B6545">
        <v>0.16039532500000003</v>
      </c>
    </row>
    <row r="6546" spans="1:2" outlineLevel="1" collapsed="1" x14ac:dyDescent="0.25">
      <c r="A6546" s="3" t="s">
        <v>24969</v>
      </c>
      <c r="B6546">
        <f>SUBTOTAL(9,B6545:B6545)</f>
        <v>0.16039532500000003</v>
      </c>
    </row>
    <row r="6547" spans="1:2" hidden="1" outlineLevel="2" x14ac:dyDescent="0.25">
      <c r="A6547" t="s">
        <v>18319</v>
      </c>
      <c r="B6547">
        <v>1.2044864000000002</v>
      </c>
    </row>
    <row r="6548" spans="1:2" hidden="1" outlineLevel="2" x14ac:dyDescent="0.25">
      <c r="A6548" t="s">
        <v>18319</v>
      </c>
      <c r="B6548">
        <v>0.91068297500000006</v>
      </c>
    </row>
    <row r="6549" spans="1:2" outlineLevel="1" collapsed="1" x14ac:dyDescent="0.25">
      <c r="A6549" s="3" t="s">
        <v>24970</v>
      </c>
      <c r="B6549">
        <f>SUBTOTAL(9,B6547:B6548)</f>
        <v>2.1151693750000002</v>
      </c>
    </row>
    <row r="6550" spans="1:2" hidden="1" outlineLevel="2" x14ac:dyDescent="0.25">
      <c r="A6550" t="s">
        <v>10630</v>
      </c>
      <c r="B6550">
        <v>1.7554211749999999</v>
      </c>
    </row>
    <row r="6551" spans="1:2" outlineLevel="1" collapsed="1" x14ac:dyDescent="0.25">
      <c r="A6551" s="3" t="s">
        <v>24971</v>
      </c>
      <c r="B6551">
        <f>SUBTOTAL(9,B6550:B6550)</f>
        <v>1.7554211749999999</v>
      </c>
    </row>
    <row r="6552" spans="1:2" hidden="1" outlineLevel="2" x14ac:dyDescent="0.25">
      <c r="A6552" t="s">
        <v>19826</v>
      </c>
      <c r="B6552">
        <v>-98.703877900000009</v>
      </c>
    </row>
    <row r="6553" spans="1:2" outlineLevel="1" collapsed="1" x14ac:dyDescent="0.25">
      <c r="A6553" s="3" t="s">
        <v>24972</v>
      </c>
      <c r="B6553">
        <f>SUBTOTAL(9,B6552:B6552)</f>
        <v>-98.703877900000009</v>
      </c>
    </row>
    <row r="6554" spans="1:2" hidden="1" outlineLevel="2" x14ac:dyDescent="0.25">
      <c r="A6554" t="s">
        <v>11294</v>
      </c>
      <c r="B6554">
        <v>2.0250313750000002</v>
      </c>
    </row>
    <row r="6555" spans="1:2" outlineLevel="1" collapsed="1" x14ac:dyDescent="0.25">
      <c r="A6555" s="3" t="s">
        <v>24973</v>
      </c>
      <c r="B6555">
        <f>SUBTOTAL(9,B6554:B6554)</f>
        <v>2.0250313750000002</v>
      </c>
    </row>
    <row r="6556" spans="1:2" hidden="1" outlineLevel="2" x14ac:dyDescent="0.25">
      <c r="A6556" t="s">
        <v>8247</v>
      </c>
      <c r="B6556">
        <v>0.73236744999999992</v>
      </c>
    </row>
    <row r="6557" spans="1:2" outlineLevel="1" collapsed="1" x14ac:dyDescent="0.25">
      <c r="A6557" s="3" t="s">
        <v>24974</v>
      </c>
      <c r="B6557">
        <f>SUBTOTAL(9,B6556:B6556)</f>
        <v>0.73236744999999992</v>
      </c>
    </row>
    <row r="6558" spans="1:2" hidden="1" outlineLevel="2" x14ac:dyDescent="0.25">
      <c r="A6558" t="s">
        <v>18260</v>
      </c>
      <c r="B6558">
        <v>1.1861682249999999</v>
      </c>
    </row>
    <row r="6559" spans="1:2" outlineLevel="1" collapsed="1" x14ac:dyDescent="0.25">
      <c r="A6559" s="3" t="s">
        <v>24975</v>
      </c>
      <c r="B6559">
        <f>SUBTOTAL(9,B6558:B6558)</f>
        <v>1.1861682249999999</v>
      </c>
    </row>
    <row r="6560" spans="1:2" hidden="1" outlineLevel="2" x14ac:dyDescent="0.25">
      <c r="A6560" t="s">
        <v>5802</v>
      </c>
      <c r="B6560">
        <v>0.1027931</v>
      </c>
    </row>
    <row r="6561" spans="1:2" outlineLevel="1" collapsed="1" x14ac:dyDescent="0.25">
      <c r="A6561" s="3" t="s">
        <v>24976</v>
      </c>
      <c r="B6561">
        <f>SUBTOTAL(9,B6560:B6560)</f>
        <v>0.1027931</v>
      </c>
    </row>
    <row r="6562" spans="1:2" hidden="1" outlineLevel="2" x14ac:dyDescent="0.25">
      <c r="A6562" t="s">
        <v>711</v>
      </c>
      <c r="B6562">
        <v>1.7997225500000003</v>
      </c>
    </row>
    <row r="6563" spans="1:2" outlineLevel="1" collapsed="1" x14ac:dyDescent="0.25">
      <c r="A6563" s="3" t="s">
        <v>24977</v>
      </c>
      <c r="B6563">
        <f>SUBTOTAL(9,B6562:B6562)</f>
        <v>1.7997225500000003</v>
      </c>
    </row>
    <row r="6564" spans="1:2" hidden="1" outlineLevel="2" x14ac:dyDescent="0.25">
      <c r="A6564" t="s">
        <v>5028</v>
      </c>
      <c r="B6564">
        <v>2.0217345</v>
      </c>
    </row>
    <row r="6565" spans="1:2" hidden="1" outlineLevel="2" x14ac:dyDescent="0.25">
      <c r="A6565" t="s">
        <v>5028</v>
      </c>
      <c r="B6565">
        <v>1.9011589500000001</v>
      </c>
    </row>
    <row r="6566" spans="1:2" outlineLevel="1" collapsed="1" x14ac:dyDescent="0.25">
      <c r="A6566" s="3" t="s">
        <v>24978</v>
      </c>
      <c r="B6566">
        <f>SUBTOTAL(9,B6564:B6565)</f>
        <v>3.9228934500000001</v>
      </c>
    </row>
    <row r="6567" spans="1:2" hidden="1" outlineLevel="2" x14ac:dyDescent="0.25">
      <c r="A6567" t="s">
        <v>406</v>
      </c>
      <c r="B6567">
        <v>0.59422032499999999</v>
      </c>
    </row>
    <row r="6568" spans="1:2" outlineLevel="1" collapsed="1" x14ac:dyDescent="0.25">
      <c r="A6568" s="3" t="s">
        <v>24979</v>
      </c>
      <c r="B6568">
        <f>SUBTOTAL(9,B6567:B6567)</f>
        <v>0.59422032499999999</v>
      </c>
    </row>
    <row r="6569" spans="1:2" hidden="1" outlineLevel="2" x14ac:dyDescent="0.25">
      <c r="A6569" t="s">
        <v>14609</v>
      </c>
      <c r="B6569">
        <v>1.2413063</v>
      </c>
    </row>
    <row r="6570" spans="1:2" outlineLevel="1" collapsed="1" x14ac:dyDescent="0.25">
      <c r="A6570" s="3" t="s">
        <v>24980</v>
      </c>
      <c r="B6570">
        <f>SUBTOTAL(9,B6569:B6569)</f>
        <v>1.2413063</v>
      </c>
    </row>
    <row r="6571" spans="1:2" hidden="1" outlineLevel="2" x14ac:dyDescent="0.25">
      <c r="A6571" t="s">
        <v>3795</v>
      </c>
      <c r="B6571">
        <v>4.9703822000000004</v>
      </c>
    </row>
    <row r="6572" spans="1:2" hidden="1" outlineLevel="2" x14ac:dyDescent="0.25">
      <c r="A6572" t="s">
        <v>3795</v>
      </c>
      <c r="B6572">
        <v>2.396383325</v>
      </c>
    </row>
    <row r="6573" spans="1:2" hidden="1" outlineLevel="2" x14ac:dyDescent="0.25">
      <c r="A6573" t="s">
        <v>3795</v>
      </c>
      <c r="B6573">
        <v>3.2833793500000006</v>
      </c>
    </row>
    <row r="6574" spans="1:2" hidden="1" outlineLevel="2" x14ac:dyDescent="0.25">
      <c r="A6574" t="s">
        <v>3795</v>
      </c>
      <c r="B6574">
        <v>3.3180589250000003</v>
      </c>
    </row>
    <row r="6575" spans="1:2" hidden="1" outlineLevel="2" x14ac:dyDescent="0.25">
      <c r="A6575" t="s">
        <v>3795</v>
      </c>
      <c r="B6575">
        <v>0.94868692500000007</v>
      </c>
    </row>
    <row r="6576" spans="1:2" outlineLevel="1" collapsed="1" x14ac:dyDescent="0.25">
      <c r="A6576" s="3" t="s">
        <v>24981</v>
      </c>
      <c r="B6576">
        <f>SUBTOTAL(9,B6571:B6575)</f>
        <v>14.916890725000002</v>
      </c>
    </row>
    <row r="6577" spans="1:2" hidden="1" outlineLevel="2" x14ac:dyDescent="0.25">
      <c r="A6577" t="s">
        <v>7383</v>
      </c>
      <c r="B6577">
        <v>2.10165895</v>
      </c>
    </row>
    <row r="6578" spans="1:2" hidden="1" outlineLevel="2" x14ac:dyDescent="0.25">
      <c r="A6578" t="s">
        <v>7383</v>
      </c>
      <c r="B6578">
        <v>5.2444185000000001</v>
      </c>
    </row>
    <row r="6579" spans="1:2" hidden="1" outlineLevel="2" x14ac:dyDescent="0.25">
      <c r="A6579" t="s">
        <v>7383</v>
      </c>
      <c r="B6579">
        <v>1.7172087500000002</v>
      </c>
    </row>
    <row r="6580" spans="1:2" hidden="1" outlineLevel="2" x14ac:dyDescent="0.25">
      <c r="A6580" t="s">
        <v>7383</v>
      </c>
      <c r="B6580">
        <v>1.6246697000000001</v>
      </c>
    </row>
    <row r="6581" spans="1:2" hidden="1" outlineLevel="2" x14ac:dyDescent="0.25">
      <c r="A6581" t="s">
        <v>7383</v>
      </c>
      <c r="B6581">
        <v>2.8584955000000001</v>
      </c>
    </row>
    <row r="6582" spans="1:2" hidden="1" outlineLevel="2" x14ac:dyDescent="0.25">
      <c r="A6582" t="s">
        <v>7383</v>
      </c>
      <c r="B6582">
        <v>1.9641406500000003</v>
      </c>
    </row>
    <row r="6583" spans="1:2" outlineLevel="1" collapsed="1" x14ac:dyDescent="0.25">
      <c r="A6583" s="3" t="s">
        <v>24982</v>
      </c>
      <c r="B6583">
        <f>SUBTOTAL(9,B6577:B6582)</f>
        <v>15.510592050000001</v>
      </c>
    </row>
    <row r="6584" spans="1:2" hidden="1" outlineLevel="2" x14ac:dyDescent="0.25">
      <c r="A6584" t="s">
        <v>15948</v>
      </c>
      <c r="B6584">
        <v>1.254029675</v>
      </c>
    </row>
    <row r="6585" spans="1:2" outlineLevel="1" collapsed="1" x14ac:dyDescent="0.25">
      <c r="A6585" s="3" t="s">
        <v>24983</v>
      </c>
      <c r="B6585">
        <f>SUBTOTAL(9,B6584:B6584)</f>
        <v>1.254029675</v>
      </c>
    </row>
    <row r="6586" spans="1:2" hidden="1" outlineLevel="2" x14ac:dyDescent="0.25">
      <c r="A6586" t="s">
        <v>7012</v>
      </c>
      <c r="B6586">
        <v>1.5845619500000001</v>
      </c>
    </row>
    <row r="6587" spans="1:2" outlineLevel="1" collapsed="1" x14ac:dyDescent="0.25">
      <c r="A6587" s="3" t="s">
        <v>24984</v>
      </c>
      <c r="B6587">
        <f>SUBTOTAL(9,B6586:B6586)</f>
        <v>1.5845619500000001</v>
      </c>
    </row>
    <row r="6588" spans="1:2" hidden="1" outlineLevel="2" x14ac:dyDescent="0.25">
      <c r="A6588" t="s">
        <v>15997</v>
      </c>
      <c r="B6588">
        <v>3.1131093750000005</v>
      </c>
    </row>
    <row r="6589" spans="1:2" hidden="1" outlineLevel="2" x14ac:dyDescent="0.25">
      <c r="A6589" t="s">
        <v>15997</v>
      </c>
      <c r="B6589">
        <v>1.3545091500000002</v>
      </c>
    </row>
    <row r="6590" spans="1:2" outlineLevel="1" collapsed="1" x14ac:dyDescent="0.25">
      <c r="A6590" s="3" t="s">
        <v>24985</v>
      </c>
      <c r="B6590">
        <f>SUBTOTAL(9,B6588:B6589)</f>
        <v>4.4676185250000007</v>
      </c>
    </row>
    <row r="6591" spans="1:2" hidden="1" outlineLevel="2" x14ac:dyDescent="0.25">
      <c r="A6591" t="s">
        <v>10049</v>
      </c>
      <c r="B6591">
        <v>1.8560928500000002</v>
      </c>
    </row>
    <row r="6592" spans="1:2" outlineLevel="1" collapsed="1" x14ac:dyDescent="0.25">
      <c r="A6592" s="3" t="s">
        <v>24986</v>
      </c>
      <c r="B6592">
        <f>SUBTOTAL(9,B6591:B6591)</f>
        <v>1.8560928500000002</v>
      </c>
    </row>
    <row r="6593" spans="1:2" hidden="1" outlineLevel="2" x14ac:dyDescent="0.25">
      <c r="A6593" t="s">
        <v>776</v>
      </c>
      <c r="B6593">
        <v>1.1341641</v>
      </c>
    </row>
    <row r="6594" spans="1:2" hidden="1" outlineLevel="2" x14ac:dyDescent="0.25">
      <c r="A6594" t="s">
        <v>776</v>
      </c>
      <c r="B6594">
        <v>1.188767025</v>
      </c>
    </row>
    <row r="6595" spans="1:2" hidden="1" outlineLevel="2" x14ac:dyDescent="0.25">
      <c r="A6595" t="s">
        <v>776</v>
      </c>
      <c r="B6595">
        <v>1.7371426249999999</v>
      </c>
    </row>
    <row r="6596" spans="1:2" outlineLevel="1" collapsed="1" x14ac:dyDescent="0.25">
      <c r="A6596" s="3" t="s">
        <v>24987</v>
      </c>
      <c r="B6596">
        <f>SUBTOTAL(9,B6593:B6595)</f>
        <v>4.0600737499999999</v>
      </c>
    </row>
    <row r="6597" spans="1:2" hidden="1" outlineLevel="2" x14ac:dyDescent="0.25">
      <c r="A6597" t="s">
        <v>5717</v>
      </c>
      <c r="B6597">
        <v>2.7043564500000006</v>
      </c>
    </row>
    <row r="6598" spans="1:2" hidden="1" outlineLevel="2" x14ac:dyDescent="0.25">
      <c r="A6598" t="s">
        <v>5717</v>
      </c>
      <c r="B6598">
        <v>4.3487044250000002</v>
      </c>
    </row>
    <row r="6599" spans="1:2" outlineLevel="1" collapsed="1" x14ac:dyDescent="0.25">
      <c r="A6599" s="3" t="s">
        <v>24988</v>
      </c>
      <c r="B6599">
        <f>SUBTOTAL(9,B6597:B6598)</f>
        <v>7.0530608750000008</v>
      </c>
    </row>
    <row r="6600" spans="1:2" hidden="1" outlineLevel="2" x14ac:dyDescent="0.25">
      <c r="A6600" t="s">
        <v>4593</v>
      </c>
      <c r="B6600">
        <v>3.6166819000000006</v>
      </c>
    </row>
    <row r="6601" spans="1:2" outlineLevel="1" collapsed="1" x14ac:dyDescent="0.25">
      <c r="A6601" s="3" t="s">
        <v>24989</v>
      </c>
      <c r="B6601">
        <f>SUBTOTAL(9,B6600:B6600)</f>
        <v>3.6166819000000006</v>
      </c>
    </row>
    <row r="6602" spans="1:2" hidden="1" outlineLevel="2" x14ac:dyDescent="0.25">
      <c r="A6602" t="s">
        <v>20768</v>
      </c>
      <c r="B6602">
        <v>1.199899475</v>
      </c>
    </row>
    <row r="6603" spans="1:2" outlineLevel="1" collapsed="1" x14ac:dyDescent="0.25">
      <c r="A6603" s="3" t="s">
        <v>24990</v>
      </c>
      <c r="B6603">
        <f>SUBTOTAL(9,B6602:B6602)</f>
        <v>1.199899475</v>
      </c>
    </row>
    <row r="6604" spans="1:2" hidden="1" outlineLevel="2" x14ac:dyDescent="0.25">
      <c r="A6604" t="s">
        <v>9403</v>
      </c>
      <c r="B6604">
        <v>1.6109864000000003</v>
      </c>
    </row>
    <row r="6605" spans="1:2" outlineLevel="1" collapsed="1" x14ac:dyDescent="0.25">
      <c r="A6605" s="3" t="s">
        <v>24991</v>
      </c>
      <c r="B6605">
        <f>SUBTOTAL(9,B6604:B6604)</f>
        <v>1.6109864000000003</v>
      </c>
    </row>
    <row r="6606" spans="1:2" hidden="1" outlineLevel="2" x14ac:dyDescent="0.25">
      <c r="A6606" t="s">
        <v>20635</v>
      </c>
      <c r="B6606">
        <v>0.92259822499999999</v>
      </c>
    </row>
    <row r="6607" spans="1:2" outlineLevel="1" collapsed="1" x14ac:dyDescent="0.25">
      <c r="A6607" s="3" t="s">
        <v>24992</v>
      </c>
      <c r="B6607">
        <f>SUBTOTAL(9,B6606:B6606)</f>
        <v>0.92259822499999999</v>
      </c>
    </row>
    <row r="6608" spans="1:2" hidden="1" outlineLevel="2" x14ac:dyDescent="0.25">
      <c r="A6608" t="s">
        <v>7054</v>
      </c>
      <c r="B6608">
        <v>0.65661555000000005</v>
      </c>
    </row>
    <row r="6609" spans="1:2" hidden="1" outlineLevel="2" x14ac:dyDescent="0.25">
      <c r="A6609" t="s">
        <v>7054</v>
      </c>
      <c r="B6609">
        <v>2.3041004000000003</v>
      </c>
    </row>
    <row r="6610" spans="1:2" hidden="1" outlineLevel="2" x14ac:dyDescent="0.25">
      <c r="A6610" t="s">
        <v>7054</v>
      </c>
      <c r="B6610">
        <v>3.1744863000000003</v>
      </c>
    </row>
    <row r="6611" spans="1:2" outlineLevel="1" collapsed="1" x14ac:dyDescent="0.25">
      <c r="A6611" s="3" t="s">
        <v>24993</v>
      </c>
      <c r="B6611">
        <f>SUBTOTAL(9,B6608:B6610)</f>
        <v>6.1352022500000007</v>
      </c>
    </row>
    <row r="6612" spans="1:2" hidden="1" outlineLevel="2" x14ac:dyDescent="0.25">
      <c r="A6612" t="s">
        <v>4647</v>
      </c>
      <c r="B6612">
        <v>1.2284013499999999</v>
      </c>
    </row>
    <row r="6613" spans="1:2" hidden="1" outlineLevel="2" x14ac:dyDescent="0.25">
      <c r="A6613" t="s">
        <v>4647</v>
      </c>
      <c r="B6613">
        <v>1.9977843750000002</v>
      </c>
    </row>
    <row r="6614" spans="1:2" hidden="1" outlineLevel="2" x14ac:dyDescent="0.25">
      <c r="A6614" t="s">
        <v>4647</v>
      </c>
      <c r="B6614">
        <v>1.5933245</v>
      </c>
    </row>
    <row r="6615" spans="1:2" outlineLevel="1" collapsed="1" x14ac:dyDescent="0.25">
      <c r="A6615" s="3" t="s">
        <v>24994</v>
      </c>
      <c r="B6615">
        <f>SUBTOTAL(9,B6612:B6614)</f>
        <v>4.8195102250000001</v>
      </c>
    </row>
    <row r="6616" spans="1:2" hidden="1" outlineLevel="2" x14ac:dyDescent="0.25">
      <c r="A6616" t="s">
        <v>1397</v>
      </c>
      <c r="B6616">
        <v>0.47330105</v>
      </c>
    </row>
    <row r="6617" spans="1:2" hidden="1" outlineLevel="2" x14ac:dyDescent="0.25">
      <c r="A6617" t="s">
        <v>1397</v>
      </c>
      <c r="B6617">
        <v>1.0871505250000002</v>
      </c>
    </row>
    <row r="6618" spans="1:2" hidden="1" outlineLevel="2" x14ac:dyDescent="0.25">
      <c r="A6618" t="s">
        <v>1397</v>
      </c>
      <c r="B6618">
        <v>2.5681915000000006</v>
      </c>
    </row>
    <row r="6619" spans="1:2" outlineLevel="1" collapsed="1" x14ac:dyDescent="0.25">
      <c r="A6619" s="3" t="s">
        <v>24995</v>
      </c>
      <c r="B6619">
        <f>SUBTOTAL(9,B6616:B6618)</f>
        <v>4.1286430750000012</v>
      </c>
    </row>
    <row r="6620" spans="1:2" hidden="1" outlineLevel="2" x14ac:dyDescent="0.25">
      <c r="A6620" t="s">
        <v>1043</v>
      </c>
      <c r="B6620">
        <v>0.57017150000000005</v>
      </c>
    </row>
    <row r="6621" spans="1:2" outlineLevel="1" collapsed="1" x14ac:dyDescent="0.25">
      <c r="A6621" s="3" t="s">
        <v>24996</v>
      </c>
      <c r="B6621">
        <f>SUBTOTAL(9,B6620:B6620)</f>
        <v>0.57017150000000005</v>
      </c>
    </row>
    <row r="6622" spans="1:2" hidden="1" outlineLevel="2" x14ac:dyDescent="0.25">
      <c r="A6622" t="s">
        <v>12819</v>
      </c>
      <c r="B6622">
        <v>2.2611882999999997</v>
      </c>
    </row>
    <row r="6623" spans="1:2" outlineLevel="1" collapsed="1" x14ac:dyDescent="0.25">
      <c r="A6623" s="3" t="s">
        <v>24997</v>
      </c>
      <c r="B6623">
        <f>SUBTOTAL(9,B6622:B6622)</f>
        <v>2.2611882999999997</v>
      </c>
    </row>
    <row r="6624" spans="1:2" hidden="1" outlineLevel="2" x14ac:dyDescent="0.25">
      <c r="A6624" t="s">
        <v>12765</v>
      </c>
      <c r="B6624">
        <v>0.94557392500000004</v>
      </c>
    </row>
    <row r="6625" spans="1:2" hidden="1" outlineLevel="2" x14ac:dyDescent="0.25">
      <c r="A6625" t="s">
        <v>12765</v>
      </c>
      <c r="B6625">
        <v>1.325899175</v>
      </c>
    </row>
    <row r="6626" spans="1:2" outlineLevel="1" collapsed="1" x14ac:dyDescent="0.25">
      <c r="A6626" s="3" t="s">
        <v>24998</v>
      </c>
      <c r="B6626">
        <f>SUBTOTAL(9,B6624:B6625)</f>
        <v>2.2714731000000001</v>
      </c>
    </row>
    <row r="6627" spans="1:2" hidden="1" outlineLevel="2" x14ac:dyDescent="0.25">
      <c r="A6627" t="s">
        <v>424</v>
      </c>
      <c r="B6627">
        <v>3.2558905250000003</v>
      </c>
    </row>
    <row r="6628" spans="1:2" hidden="1" outlineLevel="2" x14ac:dyDescent="0.25">
      <c r="A6628" t="s">
        <v>424</v>
      </c>
      <c r="B6628">
        <v>1.6117838250000001</v>
      </c>
    </row>
    <row r="6629" spans="1:2" hidden="1" outlineLevel="2" x14ac:dyDescent="0.25">
      <c r="A6629" t="s">
        <v>424</v>
      </c>
      <c r="B6629">
        <v>2.9989254000000001</v>
      </c>
    </row>
    <row r="6630" spans="1:2" outlineLevel="1" collapsed="1" x14ac:dyDescent="0.25">
      <c r="A6630" s="3" t="s">
        <v>24999</v>
      </c>
      <c r="B6630">
        <f>SUBTOTAL(9,B6627:B6629)</f>
        <v>7.8665997500000007</v>
      </c>
    </row>
    <row r="6631" spans="1:2" hidden="1" outlineLevel="2" x14ac:dyDescent="0.25">
      <c r="A6631" t="s">
        <v>4172</v>
      </c>
      <c r="B6631">
        <v>1.1556389499999999</v>
      </c>
    </row>
    <row r="6632" spans="1:2" outlineLevel="1" collapsed="1" x14ac:dyDescent="0.25">
      <c r="A6632" s="3" t="s">
        <v>25000</v>
      </c>
      <c r="B6632">
        <f>SUBTOTAL(9,B6631:B6631)</f>
        <v>1.1556389499999999</v>
      </c>
    </row>
    <row r="6633" spans="1:2" hidden="1" outlineLevel="2" x14ac:dyDescent="0.25">
      <c r="A6633" t="s">
        <v>8755</v>
      </c>
      <c r="B6633">
        <v>1.1629032500000001</v>
      </c>
    </row>
    <row r="6634" spans="1:2" outlineLevel="1" collapsed="1" x14ac:dyDescent="0.25">
      <c r="A6634" s="3" t="s">
        <v>25001</v>
      </c>
      <c r="B6634">
        <f>SUBTOTAL(9,B6633:B6633)</f>
        <v>1.1629032500000001</v>
      </c>
    </row>
    <row r="6635" spans="1:2" hidden="1" outlineLevel="2" x14ac:dyDescent="0.25">
      <c r="A6635" t="s">
        <v>5448</v>
      </c>
      <c r="B6635">
        <v>0.77641427500000004</v>
      </c>
    </row>
    <row r="6636" spans="1:2" hidden="1" outlineLevel="2" x14ac:dyDescent="0.25">
      <c r="A6636" t="s">
        <v>5448</v>
      </c>
      <c r="B6636">
        <v>3.8396128000000003</v>
      </c>
    </row>
    <row r="6637" spans="1:2" hidden="1" outlineLevel="2" x14ac:dyDescent="0.25">
      <c r="A6637" t="s">
        <v>5448</v>
      </c>
      <c r="B6637">
        <v>6.2508368500000007</v>
      </c>
    </row>
    <row r="6638" spans="1:2" outlineLevel="1" collapsed="1" x14ac:dyDescent="0.25">
      <c r="A6638" s="3" t="s">
        <v>25002</v>
      </c>
      <c r="B6638">
        <f>SUBTOTAL(9,B6635:B6637)</f>
        <v>10.866863925000001</v>
      </c>
    </row>
    <row r="6639" spans="1:2" hidden="1" outlineLevel="2" x14ac:dyDescent="0.25">
      <c r="A6639" t="s">
        <v>8302</v>
      </c>
      <c r="B6639">
        <v>0.43023975000000003</v>
      </c>
    </row>
    <row r="6640" spans="1:2" outlineLevel="1" collapsed="1" x14ac:dyDescent="0.25">
      <c r="A6640" s="3" t="s">
        <v>25003</v>
      </c>
      <c r="B6640">
        <f>SUBTOTAL(9,B6639:B6639)</f>
        <v>0.43023975000000003</v>
      </c>
    </row>
    <row r="6641" spans="1:2" hidden="1" outlineLevel="2" x14ac:dyDescent="0.25">
      <c r="A6641" t="s">
        <v>19931</v>
      </c>
      <c r="B6641">
        <v>3.2801287250000004</v>
      </c>
    </row>
    <row r="6642" spans="1:2" outlineLevel="1" collapsed="1" x14ac:dyDescent="0.25">
      <c r="A6642" s="3" t="s">
        <v>25004</v>
      </c>
      <c r="B6642">
        <f>SUBTOTAL(9,B6641:B6641)</f>
        <v>3.2801287250000004</v>
      </c>
    </row>
    <row r="6643" spans="1:2" hidden="1" outlineLevel="2" x14ac:dyDescent="0.25">
      <c r="A6643" t="s">
        <v>17471</v>
      </c>
      <c r="B6643">
        <v>-46.695725000000003</v>
      </c>
    </row>
    <row r="6644" spans="1:2" outlineLevel="1" collapsed="1" x14ac:dyDescent="0.25">
      <c r="A6644" s="3" t="s">
        <v>25005</v>
      </c>
      <c r="B6644">
        <f>SUBTOTAL(9,B6643:B6643)</f>
        <v>-46.695725000000003</v>
      </c>
    </row>
    <row r="6645" spans="1:2" hidden="1" outlineLevel="2" x14ac:dyDescent="0.25">
      <c r="A6645" t="s">
        <v>2725</v>
      </c>
      <c r="B6645">
        <v>0.22398730000000006</v>
      </c>
    </row>
    <row r="6646" spans="1:2" outlineLevel="1" collapsed="1" x14ac:dyDescent="0.25">
      <c r="A6646" s="3" t="s">
        <v>25006</v>
      </c>
      <c r="B6646">
        <f>SUBTOTAL(9,B6645:B6645)</f>
        <v>0.22398730000000006</v>
      </c>
    </row>
    <row r="6647" spans="1:2" hidden="1" outlineLevel="2" x14ac:dyDescent="0.25">
      <c r="A6647" t="s">
        <v>10960</v>
      </c>
      <c r="B6647">
        <v>-84.38904380000001</v>
      </c>
    </row>
    <row r="6648" spans="1:2" outlineLevel="1" collapsed="1" x14ac:dyDescent="0.25">
      <c r="A6648" s="3" t="s">
        <v>25007</v>
      </c>
      <c r="B6648">
        <f>SUBTOTAL(9,B6647:B6647)</f>
        <v>-84.38904380000001</v>
      </c>
    </row>
    <row r="6649" spans="1:2" hidden="1" outlineLevel="2" x14ac:dyDescent="0.25">
      <c r="A6649" t="s">
        <v>5780</v>
      </c>
      <c r="B6649">
        <v>1.7909477250000001</v>
      </c>
    </row>
    <row r="6650" spans="1:2" outlineLevel="1" collapsed="1" x14ac:dyDescent="0.25">
      <c r="A6650" s="3" t="s">
        <v>25008</v>
      </c>
      <c r="B6650">
        <f>SUBTOTAL(9,B6649:B6649)</f>
        <v>1.7909477250000001</v>
      </c>
    </row>
    <row r="6651" spans="1:2" hidden="1" outlineLevel="2" x14ac:dyDescent="0.25">
      <c r="A6651" t="s">
        <v>6973</v>
      </c>
      <c r="B6651">
        <v>2.9462538500000002</v>
      </c>
    </row>
    <row r="6652" spans="1:2" outlineLevel="1" collapsed="1" x14ac:dyDescent="0.25">
      <c r="A6652" s="3" t="s">
        <v>25009</v>
      </c>
      <c r="B6652">
        <f>SUBTOTAL(9,B6651:B6651)</f>
        <v>2.9462538500000002</v>
      </c>
    </row>
    <row r="6653" spans="1:2" hidden="1" outlineLevel="2" x14ac:dyDescent="0.25">
      <c r="A6653" t="s">
        <v>2498</v>
      </c>
      <c r="B6653">
        <v>2.9746256250000003</v>
      </c>
    </row>
    <row r="6654" spans="1:2" hidden="1" outlineLevel="2" x14ac:dyDescent="0.25">
      <c r="A6654" t="s">
        <v>2498</v>
      </c>
      <c r="B6654">
        <v>1.5180554500000003</v>
      </c>
    </row>
    <row r="6655" spans="1:2" outlineLevel="1" collapsed="1" x14ac:dyDescent="0.25">
      <c r="A6655" s="3" t="s">
        <v>25010</v>
      </c>
      <c r="B6655">
        <f>SUBTOTAL(9,B6653:B6654)</f>
        <v>4.4926810750000001</v>
      </c>
    </row>
    <row r="6656" spans="1:2" hidden="1" outlineLevel="2" x14ac:dyDescent="0.25">
      <c r="A6656" t="s">
        <v>5969</v>
      </c>
      <c r="B6656">
        <v>-3.9533625000000037E-2</v>
      </c>
    </row>
    <row r="6657" spans="1:2" outlineLevel="1" collapsed="1" x14ac:dyDescent="0.25">
      <c r="A6657" s="3" t="s">
        <v>25011</v>
      </c>
      <c r="B6657">
        <f>SUBTOTAL(9,B6656:B6656)</f>
        <v>-3.9533625000000037E-2</v>
      </c>
    </row>
    <row r="6658" spans="1:2" hidden="1" outlineLevel="2" x14ac:dyDescent="0.25">
      <c r="A6658" t="s">
        <v>1051</v>
      </c>
      <c r="B6658">
        <v>1.2942310749999999</v>
      </c>
    </row>
    <row r="6659" spans="1:2" hidden="1" outlineLevel="2" x14ac:dyDescent="0.25">
      <c r="A6659" t="s">
        <v>1051</v>
      </c>
      <c r="B6659">
        <v>0.29964872500000006</v>
      </c>
    </row>
    <row r="6660" spans="1:2" hidden="1" outlineLevel="2" x14ac:dyDescent="0.25">
      <c r="A6660" t="s">
        <v>1051</v>
      </c>
      <c r="B6660">
        <v>0.88603227500000015</v>
      </c>
    </row>
    <row r="6661" spans="1:2" hidden="1" outlineLevel="2" x14ac:dyDescent="0.25">
      <c r="A6661" t="s">
        <v>1051</v>
      </c>
      <c r="B6661">
        <v>2.07218525</v>
      </c>
    </row>
    <row r="6662" spans="1:2" hidden="1" outlineLevel="2" x14ac:dyDescent="0.25">
      <c r="A6662" t="s">
        <v>1051</v>
      </c>
      <c r="B6662">
        <v>1.7131202250000002</v>
      </c>
    </row>
    <row r="6663" spans="1:2" hidden="1" outlineLevel="2" x14ac:dyDescent="0.25">
      <c r="A6663" t="s">
        <v>1051</v>
      </c>
      <c r="B6663">
        <v>1.0985267750000001</v>
      </c>
    </row>
    <row r="6664" spans="1:2" hidden="1" outlineLevel="2" x14ac:dyDescent="0.25">
      <c r="A6664" t="s">
        <v>1051</v>
      </c>
      <c r="B6664">
        <v>1.2739506749999998</v>
      </c>
    </row>
    <row r="6665" spans="1:2" hidden="1" outlineLevel="2" x14ac:dyDescent="0.25">
      <c r="A6665" t="s">
        <v>1051</v>
      </c>
      <c r="B6665">
        <v>1.4935185499999999</v>
      </c>
    </row>
    <row r="6666" spans="1:2" hidden="1" outlineLevel="2" x14ac:dyDescent="0.25">
      <c r="A6666" t="s">
        <v>1051</v>
      </c>
      <c r="B6666">
        <v>2.313746525</v>
      </c>
    </row>
    <row r="6667" spans="1:2" hidden="1" outlineLevel="2" x14ac:dyDescent="0.25">
      <c r="A6667" t="s">
        <v>1051</v>
      </c>
      <c r="B6667">
        <v>1.330557725</v>
      </c>
    </row>
    <row r="6668" spans="1:2" hidden="1" outlineLevel="2" x14ac:dyDescent="0.25">
      <c r="A6668" t="s">
        <v>1051</v>
      </c>
      <c r="B6668">
        <v>0.62051305000000001</v>
      </c>
    </row>
    <row r="6669" spans="1:2" hidden="1" outlineLevel="2" x14ac:dyDescent="0.25">
      <c r="A6669" t="s">
        <v>1051</v>
      </c>
      <c r="B6669">
        <v>3.4090702500000005</v>
      </c>
    </row>
    <row r="6670" spans="1:2" hidden="1" outlineLevel="2" x14ac:dyDescent="0.25">
      <c r="A6670" t="s">
        <v>1051</v>
      </c>
      <c r="B6670">
        <v>1.5584185000000004</v>
      </c>
    </row>
    <row r="6671" spans="1:2" hidden="1" outlineLevel="2" x14ac:dyDescent="0.25">
      <c r="A6671" t="s">
        <v>1051</v>
      </c>
      <c r="B6671">
        <v>1.2288911250000001</v>
      </c>
    </row>
    <row r="6672" spans="1:2" hidden="1" outlineLevel="2" x14ac:dyDescent="0.25">
      <c r="A6672" t="s">
        <v>1051</v>
      </c>
      <c r="B6672">
        <v>2.52456295</v>
      </c>
    </row>
    <row r="6673" spans="1:2" hidden="1" outlineLevel="2" x14ac:dyDescent="0.25">
      <c r="A6673" t="s">
        <v>1051</v>
      </c>
      <c r="B6673">
        <v>1.9819134750000003</v>
      </c>
    </row>
    <row r="6674" spans="1:2" hidden="1" outlineLevel="2" x14ac:dyDescent="0.25">
      <c r="A6674" t="s">
        <v>1051</v>
      </c>
      <c r="B6674">
        <v>1.6063825999999999</v>
      </c>
    </row>
    <row r="6675" spans="1:2" hidden="1" outlineLevel="2" x14ac:dyDescent="0.25">
      <c r="A6675" t="s">
        <v>1051</v>
      </c>
      <c r="B6675">
        <v>1.2073581250000001</v>
      </c>
    </row>
    <row r="6676" spans="1:2" hidden="1" outlineLevel="2" x14ac:dyDescent="0.25">
      <c r="A6676" t="s">
        <v>1051</v>
      </c>
      <c r="B6676">
        <v>0.79355575000000012</v>
      </c>
    </row>
    <row r="6677" spans="1:2" hidden="1" outlineLevel="2" x14ac:dyDescent="0.25">
      <c r="A6677" t="s">
        <v>1051</v>
      </c>
      <c r="B6677">
        <v>1.0174325</v>
      </c>
    </row>
    <row r="6678" spans="1:2" hidden="1" outlineLevel="2" x14ac:dyDescent="0.25">
      <c r="A6678" t="s">
        <v>1051</v>
      </c>
      <c r="B6678">
        <v>2.1095796249999998</v>
      </c>
    </row>
    <row r="6679" spans="1:2" hidden="1" outlineLevel="2" x14ac:dyDescent="0.25">
      <c r="A6679" t="s">
        <v>1051</v>
      </c>
      <c r="B6679">
        <v>1.936375</v>
      </c>
    </row>
    <row r="6680" spans="1:2" hidden="1" outlineLevel="2" x14ac:dyDescent="0.25">
      <c r="A6680" t="s">
        <v>1051</v>
      </c>
      <c r="B6680">
        <v>1.82570645</v>
      </c>
    </row>
    <row r="6681" spans="1:2" hidden="1" outlineLevel="2" x14ac:dyDescent="0.25">
      <c r="A6681" t="s">
        <v>1051</v>
      </c>
      <c r="B6681">
        <v>0.66320920000000005</v>
      </c>
    </row>
    <row r="6682" spans="1:2" hidden="1" outlineLevel="2" x14ac:dyDescent="0.25">
      <c r="A6682" t="s">
        <v>1051</v>
      </c>
      <c r="B6682">
        <v>0.71862012499999994</v>
      </c>
    </row>
    <row r="6683" spans="1:2" hidden="1" outlineLevel="2" x14ac:dyDescent="0.25">
      <c r="A6683" t="s">
        <v>1051</v>
      </c>
      <c r="B6683">
        <v>2.5949659499999997</v>
      </c>
    </row>
    <row r="6684" spans="1:2" hidden="1" outlineLevel="2" x14ac:dyDescent="0.25">
      <c r="A6684" t="s">
        <v>1051</v>
      </c>
      <c r="B6684">
        <v>2.2500042000000002</v>
      </c>
    </row>
    <row r="6685" spans="1:2" hidden="1" outlineLevel="2" x14ac:dyDescent="0.25">
      <c r="A6685" t="s">
        <v>1051</v>
      </c>
      <c r="B6685">
        <v>1.241095625</v>
      </c>
    </row>
    <row r="6686" spans="1:2" outlineLevel="1" collapsed="1" x14ac:dyDescent="0.25">
      <c r="A6686" s="3" t="s">
        <v>25012</v>
      </c>
      <c r="B6686">
        <f>SUBTOTAL(9,B6658:B6685)</f>
        <v>43.063172299999998</v>
      </c>
    </row>
    <row r="6687" spans="1:2" hidden="1" outlineLevel="2" x14ac:dyDescent="0.25">
      <c r="A6687" t="s">
        <v>5901</v>
      </c>
      <c r="B6687">
        <v>2.4727764250000006</v>
      </c>
    </row>
    <row r="6688" spans="1:2" hidden="1" outlineLevel="2" x14ac:dyDescent="0.25">
      <c r="A6688" t="s">
        <v>5901</v>
      </c>
      <c r="B6688">
        <v>1.6908842000000002</v>
      </c>
    </row>
    <row r="6689" spans="1:2" hidden="1" outlineLevel="2" x14ac:dyDescent="0.25">
      <c r="A6689" t="s">
        <v>5901</v>
      </c>
      <c r="B6689">
        <v>1.26721635</v>
      </c>
    </row>
    <row r="6690" spans="1:2" hidden="1" outlineLevel="2" x14ac:dyDescent="0.25">
      <c r="A6690" t="s">
        <v>5901</v>
      </c>
      <c r="B6690">
        <v>1.7881229750000003</v>
      </c>
    </row>
    <row r="6691" spans="1:2" hidden="1" outlineLevel="2" x14ac:dyDescent="0.25">
      <c r="A6691" t="s">
        <v>5901</v>
      </c>
      <c r="B6691">
        <v>4.2899663000000006</v>
      </c>
    </row>
    <row r="6692" spans="1:2" hidden="1" outlineLevel="2" x14ac:dyDescent="0.25">
      <c r="A6692" t="s">
        <v>5901</v>
      </c>
      <c r="B6692">
        <v>3.1488487000000003</v>
      </c>
    </row>
    <row r="6693" spans="1:2" hidden="1" outlineLevel="2" x14ac:dyDescent="0.25">
      <c r="A6693" t="s">
        <v>5901</v>
      </c>
      <c r="B6693">
        <v>1.1588348000000002</v>
      </c>
    </row>
    <row r="6694" spans="1:2" hidden="1" outlineLevel="2" x14ac:dyDescent="0.25">
      <c r="A6694" t="s">
        <v>5901</v>
      </c>
      <c r="B6694">
        <v>1.1959101000000003</v>
      </c>
    </row>
    <row r="6695" spans="1:2" hidden="1" outlineLevel="2" x14ac:dyDescent="0.25">
      <c r="A6695" t="s">
        <v>5901</v>
      </c>
      <c r="B6695">
        <v>2.7950994750000007</v>
      </c>
    </row>
    <row r="6696" spans="1:2" hidden="1" outlineLevel="2" x14ac:dyDescent="0.25">
      <c r="A6696" t="s">
        <v>5901</v>
      </c>
      <c r="B6696">
        <v>0.64853870000000002</v>
      </c>
    </row>
    <row r="6697" spans="1:2" hidden="1" outlineLevel="2" x14ac:dyDescent="0.25">
      <c r="A6697" t="s">
        <v>5901</v>
      </c>
      <c r="B6697">
        <v>1.6514559750000002</v>
      </c>
    </row>
    <row r="6698" spans="1:2" hidden="1" outlineLevel="2" x14ac:dyDescent="0.25">
      <c r="A6698" t="s">
        <v>5901</v>
      </c>
      <c r="B6698">
        <v>1.200718575</v>
      </c>
    </row>
    <row r="6699" spans="1:2" hidden="1" outlineLevel="2" x14ac:dyDescent="0.25">
      <c r="A6699" t="s">
        <v>5901</v>
      </c>
      <c r="B6699">
        <v>0.96917097500000005</v>
      </c>
    </row>
    <row r="6700" spans="1:2" hidden="1" outlineLevel="2" x14ac:dyDescent="0.25">
      <c r="A6700" t="s">
        <v>5901</v>
      </c>
      <c r="B6700">
        <v>1.0317481750000002</v>
      </c>
    </row>
    <row r="6701" spans="1:2" hidden="1" outlineLevel="2" x14ac:dyDescent="0.25">
      <c r="A6701" t="s">
        <v>5901</v>
      </c>
      <c r="B6701">
        <v>1.383904</v>
      </c>
    </row>
    <row r="6702" spans="1:2" outlineLevel="1" collapsed="1" x14ac:dyDescent="0.25">
      <c r="A6702" s="3" t="s">
        <v>25013</v>
      </c>
      <c r="B6702">
        <f>SUBTOTAL(9,B6687:B6701)</f>
        <v>26.693195725000002</v>
      </c>
    </row>
    <row r="6703" spans="1:2" hidden="1" outlineLevel="2" x14ac:dyDescent="0.25">
      <c r="A6703" t="s">
        <v>15549</v>
      </c>
      <c r="B6703">
        <v>-0.35402280000000003</v>
      </c>
    </row>
    <row r="6704" spans="1:2" outlineLevel="1" collapsed="1" x14ac:dyDescent="0.25">
      <c r="A6704" s="3" t="s">
        <v>25014</v>
      </c>
      <c r="B6704">
        <f>SUBTOTAL(9,B6703:B6703)</f>
        <v>-0.35402280000000003</v>
      </c>
    </row>
    <row r="6705" spans="1:2" hidden="1" outlineLevel="2" x14ac:dyDescent="0.25">
      <c r="A6705" t="s">
        <v>9068</v>
      </c>
      <c r="B6705">
        <v>1.9157432750000003</v>
      </c>
    </row>
    <row r="6706" spans="1:2" hidden="1" outlineLevel="2" x14ac:dyDescent="0.25">
      <c r="A6706" t="s">
        <v>9068</v>
      </c>
      <c r="B6706">
        <v>1.433888375</v>
      </c>
    </row>
    <row r="6707" spans="1:2" hidden="1" outlineLevel="2" x14ac:dyDescent="0.25">
      <c r="A6707" t="s">
        <v>9068</v>
      </c>
      <c r="B6707">
        <v>2.067076675</v>
      </c>
    </row>
    <row r="6708" spans="1:2" hidden="1" outlineLevel="2" x14ac:dyDescent="0.25">
      <c r="A6708" t="s">
        <v>9068</v>
      </c>
      <c r="B6708">
        <v>2.3508814</v>
      </c>
    </row>
    <row r="6709" spans="1:2" outlineLevel="1" collapsed="1" x14ac:dyDescent="0.25">
      <c r="A6709" s="3" t="s">
        <v>25015</v>
      </c>
      <c r="B6709">
        <f>SUBTOTAL(9,B6705:B6708)</f>
        <v>7.7675897250000006</v>
      </c>
    </row>
    <row r="6710" spans="1:2" hidden="1" outlineLevel="2" x14ac:dyDescent="0.25">
      <c r="A6710" t="s">
        <v>14668</v>
      </c>
      <c r="B6710">
        <v>0.78488950000000002</v>
      </c>
    </row>
    <row r="6711" spans="1:2" outlineLevel="1" collapsed="1" x14ac:dyDescent="0.25">
      <c r="A6711" s="3" t="s">
        <v>25016</v>
      </c>
      <c r="B6711">
        <f>SUBTOTAL(9,B6710:B6710)</f>
        <v>0.78488950000000002</v>
      </c>
    </row>
    <row r="6712" spans="1:2" hidden="1" outlineLevel="2" x14ac:dyDescent="0.25">
      <c r="A6712" t="s">
        <v>2837</v>
      </c>
      <c r="B6712">
        <v>1.8409350000000004</v>
      </c>
    </row>
    <row r="6713" spans="1:2" hidden="1" outlineLevel="2" x14ac:dyDescent="0.25">
      <c r="A6713" t="s">
        <v>2837</v>
      </c>
      <c r="B6713">
        <v>2.1341950249999999</v>
      </c>
    </row>
    <row r="6714" spans="1:2" hidden="1" outlineLevel="2" x14ac:dyDescent="0.25">
      <c r="A6714" t="s">
        <v>2837</v>
      </c>
      <c r="B6714">
        <v>2.3215002999999999</v>
      </c>
    </row>
    <row r="6715" spans="1:2" outlineLevel="1" collapsed="1" x14ac:dyDescent="0.25">
      <c r="A6715" s="3" t="s">
        <v>25017</v>
      </c>
      <c r="B6715">
        <f>SUBTOTAL(9,B6712:B6714)</f>
        <v>6.2966303250000006</v>
      </c>
    </row>
    <row r="6716" spans="1:2" hidden="1" outlineLevel="2" x14ac:dyDescent="0.25">
      <c r="A6716" t="s">
        <v>6357</v>
      </c>
      <c r="B6716">
        <v>9.5998097500000004</v>
      </c>
    </row>
    <row r="6717" spans="1:2" hidden="1" outlineLevel="2" x14ac:dyDescent="0.25">
      <c r="A6717" t="s">
        <v>6357</v>
      </c>
      <c r="B6717">
        <v>4.6834072750000004</v>
      </c>
    </row>
    <row r="6718" spans="1:2" hidden="1" outlineLevel="2" x14ac:dyDescent="0.25">
      <c r="A6718" t="s">
        <v>6357</v>
      </c>
      <c r="B6718">
        <v>2.3399398250000001</v>
      </c>
    </row>
    <row r="6719" spans="1:2" hidden="1" outlineLevel="2" x14ac:dyDescent="0.25">
      <c r="A6719" t="s">
        <v>6357</v>
      </c>
      <c r="B6719">
        <v>15.788121449999998</v>
      </c>
    </row>
    <row r="6720" spans="1:2" outlineLevel="1" collapsed="1" x14ac:dyDescent="0.25">
      <c r="A6720" s="3" t="s">
        <v>25018</v>
      </c>
      <c r="B6720">
        <f>SUBTOTAL(9,B6716:B6719)</f>
        <v>32.411278299999999</v>
      </c>
    </row>
    <row r="6721" spans="1:2" hidden="1" outlineLevel="2" x14ac:dyDescent="0.25">
      <c r="A6721" t="s">
        <v>1028</v>
      </c>
      <c r="B6721">
        <v>2.7180173750000005</v>
      </c>
    </row>
    <row r="6722" spans="1:2" hidden="1" outlineLevel="2" x14ac:dyDescent="0.25">
      <c r="A6722" t="s">
        <v>1028</v>
      </c>
      <c r="B6722">
        <v>1.2733041250000001</v>
      </c>
    </row>
    <row r="6723" spans="1:2" hidden="1" outlineLevel="2" x14ac:dyDescent="0.25">
      <c r="A6723" t="s">
        <v>1028</v>
      </c>
      <c r="B6723">
        <v>3.3324284500000001</v>
      </c>
    </row>
    <row r="6724" spans="1:2" hidden="1" outlineLevel="2" x14ac:dyDescent="0.25">
      <c r="A6724" t="s">
        <v>1028</v>
      </c>
      <c r="B6724">
        <v>2.2134829499999999</v>
      </c>
    </row>
    <row r="6725" spans="1:2" outlineLevel="1" collapsed="1" x14ac:dyDescent="0.25">
      <c r="A6725" s="3" t="s">
        <v>25019</v>
      </c>
      <c r="B6725">
        <f>SUBTOTAL(9,B6721:B6724)</f>
        <v>9.5372329000000011</v>
      </c>
    </row>
    <row r="6726" spans="1:2" hidden="1" outlineLevel="2" x14ac:dyDescent="0.25">
      <c r="A6726" t="s">
        <v>20936</v>
      </c>
      <c r="B6726">
        <v>0.36067042500000002</v>
      </c>
    </row>
    <row r="6727" spans="1:2" outlineLevel="1" collapsed="1" x14ac:dyDescent="0.25">
      <c r="A6727" s="3" t="s">
        <v>25020</v>
      </c>
      <c r="B6727">
        <f>SUBTOTAL(9,B6726:B6726)</f>
        <v>0.36067042500000002</v>
      </c>
    </row>
    <row r="6728" spans="1:2" hidden="1" outlineLevel="2" x14ac:dyDescent="0.25">
      <c r="A6728" t="s">
        <v>324</v>
      </c>
      <c r="B6728">
        <v>1.1389947500000002</v>
      </c>
    </row>
    <row r="6729" spans="1:2" hidden="1" outlineLevel="2" x14ac:dyDescent="0.25">
      <c r="A6729" t="s">
        <v>324</v>
      </c>
      <c r="B6729">
        <v>2.2222386750000003</v>
      </c>
    </row>
    <row r="6730" spans="1:2" hidden="1" outlineLevel="2" x14ac:dyDescent="0.25">
      <c r="A6730" t="s">
        <v>324</v>
      </c>
      <c r="B6730">
        <v>5.3132998250000005</v>
      </c>
    </row>
    <row r="6731" spans="1:2" hidden="1" outlineLevel="2" x14ac:dyDescent="0.25">
      <c r="A6731" t="s">
        <v>324</v>
      </c>
      <c r="B6731">
        <v>1.7827856250000003</v>
      </c>
    </row>
    <row r="6732" spans="1:2" hidden="1" outlineLevel="2" x14ac:dyDescent="0.25">
      <c r="A6732" t="s">
        <v>324</v>
      </c>
      <c r="B6732">
        <v>0.68740639999999997</v>
      </c>
    </row>
    <row r="6733" spans="1:2" hidden="1" outlineLevel="2" x14ac:dyDescent="0.25">
      <c r="A6733" t="s">
        <v>324</v>
      </c>
      <c r="B6733">
        <v>0.84970547500000004</v>
      </c>
    </row>
    <row r="6734" spans="1:2" hidden="1" outlineLevel="2" x14ac:dyDescent="0.25">
      <c r="A6734" t="s">
        <v>324</v>
      </c>
      <c r="B6734">
        <v>2.1299570750000001</v>
      </c>
    </row>
    <row r="6735" spans="1:2" hidden="1" outlineLevel="2" x14ac:dyDescent="0.25">
      <c r="A6735" t="s">
        <v>324</v>
      </c>
      <c r="B6735">
        <v>0.44018667500000003</v>
      </c>
    </row>
    <row r="6736" spans="1:2" hidden="1" outlineLevel="2" x14ac:dyDescent="0.25">
      <c r="A6736" t="s">
        <v>324</v>
      </c>
      <c r="B6736">
        <v>0.77054069999999997</v>
      </c>
    </row>
    <row r="6737" spans="1:2" hidden="1" outlineLevel="2" x14ac:dyDescent="0.25">
      <c r="A6737" t="s">
        <v>324</v>
      </c>
      <c r="B6737">
        <v>3.057670925</v>
      </c>
    </row>
    <row r="6738" spans="1:2" hidden="1" outlineLevel="2" x14ac:dyDescent="0.25">
      <c r="A6738" t="s">
        <v>324</v>
      </c>
      <c r="B6738">
        <v>0.74880475000000013</v>
      </c>
    </row>
    <row r="6739" spans="1:2" hidden="1" outlineLevel="2" x14ac:dyDescent="0.25">
      <c r="A6739" t="s">
        <v>324</v>
      </c>
      <c r="B6739">
        <v>2.3475119499999999</v>
      </c>
    </row>
    <row r="6740" spans="1:2" hidden="1" outlineLevel="2" x14ac:dyDescent="0.25">
      <c r="A6740" t="s">
        <v>324</v>
      </c>
      <c r="B6740">
        <v>1.6467984250000001</v>
      </c>
    </row>
    <row r="6741" spans="1:2" hidden="1" outlineLevel="2" x14ac:dyDescent="0.25">
      <c r="A6741" t="s">
        <v>324</v>
      </c>
      <c r="B6741">
        <v>2.2714515</v>
      </c>
    </row>
    <row r="6742" spans="1:2" hidden="1" outlineLevel="2" x14ac:dyDescent="0.25">
      <c r="A6742" t="s">
        <v>324</v>
      </c>
      <c r="B6742">
        <v>0.49648565</v>
      </c>
    </row>
    <row r="6743" spans="1:2" hidden="1" outlineLevel="2" x14ac:dyDescent="0.25">
      <c r="A6743" t="s">
        <v>324</v>
      </c>
      <c r="B6743">
        <v>1.3238684000000001</v>
      </c>
    </row>
    <row r="6744" spans="1:2" outlineLevel="1" collapsed="1" x14ac:dyDescent="0.25">
      <c r="A6744" s="3" t="s">
        <v>25021</v>
      </c>
      <c r="B6744">
        <f>SUBTOTAL(9,B6728:B6743)</f>
        <v>27.227706800000004</v>
      </c>
    </row>
    <row r="6745" spans="1:2" hidden="1" outlineLevel="2" x14ac:dyDescent="0.25">
      <c r="A6745" t="s">
        <v>1321</v>
      </c>
      <c r="B6745">
        <v>2.9466731250000007</v>
      </c>
    </row>
    <row r="6746" spans="1:2" hidden="1" outlineLevel="2" x14ac:dyDescent="0.25">
      <c r="A6746" t="s">
        <v>1321</v>
      </c>
      <c r="B6746">
        <v>3.3417069750000006</v>
      </c>
    </row>
    <row r="6747" spans="1:2" hidden="1" outlineLevel="2" x14ac:dyDescent="0.25">
      <c r="A6747" t="s">
        <v>1321</v>
      </c>
      <c r="B6747">
        <v>1.6002546000000002</v>
      </c>
    </row>
    <row r="6748" spans="1:2" hidden="1" outlineLevel="2" x14ac:dyDescent="0.25">
      <c r="A6748" t="s">
        <v>1321</v>
      </c>
      <c r="B6748">
        <v>2.25064675</v>
      </c>
    </row>
    <row r="6749" spans="1:2" hidden="1" outlineLevel="2" x14ac:dyDescent="0.25">
      <c r="A6749" t="s">
        <v>1321</v>
      </c>
      <c r="B6749">
        <v>2.946271125</v>
      </c>
    </row>
    <row r="6750" spans="1:2" hidden="1" outlineLevel="2" x14ac:dyDescent="0.25">
      <c r="A6750" t="s">
        <v>1321</v>
      </c>
      <c r="B6750">
        <v>1.5616361750000001</v>
      </c>
    </row>
    <row r="6751" spans="1:2" outlineLevel="1" collapsed="1" x14ac:dyDescent="0.25">
      <c r="A6751" s="3" t="s">
        <v>25022</v>
      </c>
      <c r="B6751">
        <f>SUBTOTAL(9,B6745:B6750)</f>
        <v>14.647188750000002</v>
      </c>
    </row>
    <row r="6752" spans="1:2" hidden="1" outlineLevel="2" x14ac:dyDescent="0.25">
      <c r="A6752" t="s">
        <v>129</v>
      </c>
      <c r="B6752">
        <v>1.555638375</v>
      </c>
    </row>
    <row r="6753" spans="1:2" hidden="1" outlineLevel="2" x14ac:dyDescent="0.25">
      <c r="A6753" t="s">
        <v>129</v>
      </c>
      <c r="B6753">
        <v>1.19714885</v>
      </c>
    </row>
    <row r="6754" spans="1:2" hidden="1" outlineLevel="2" x14ac:dyDescent="0.25">
      <c r="A6754" t="s">
        <v>129</v>
      </c>
      <c r="B6754">
        <v>1.0413533750000001</v>
      </c>
    </row>
    <row r="6755" spans="1:2" hidden="1" outlineLevel="2" x14ac:dyDescent="0.25">
      <c r="A6755" t="s">
        <v>129</v>
      </c>
      <c r="B6755">
        <v>1.45315105</v>
      </c>
    </row>
    <row r="6756" spans="1:2" hidden="1" outlineLevel="2" x14ac:dyDescent="0.25">
      <c r="A6756" t="s">
        <v>129</v>
      </c>
      <c r="B6756">
        <v>1.49169325</v>
      </c>
    </row>
    <row r="6757" spans="1:2" hidden="1" outlineLevel="2" x14ac:dyDescent="0.25">
      <c r="A6757" t="s">
        <v>129</v>
      </c>
      <c r="B6757">
        <v>0.50459865000000004</v>
      </c>
    </row>
    <row r="6758" spans="1:2" hidden="1" outlineLevel="2" x14ac:dyDescent="0.25">
      <c r="A6758" t="s">
        <v>129</v>
      </c>
      <c r="B6758">
        <v>0.76998062500000009</v>
      </c>
    </row>
    <row r="6759" spans="1:2" hidden="1" outlineLevel="2" x14ac:dyDescent="0.25">
      <c r="A6759" t="s">
        <v>129</v>
      </c>
      <c r="B6759">
        <v>1.5273652</v>
      </c>
    </row>
    <row r="6760" spans="1:2" outlineLevel="1" collapsed="1" x14ac:dyDescent="0.25">
      <c r="A6760" s="3" t="s">
        <v>25023</v>
      </c>
      <c r="B6760">
        <f>SUBTOTAL(9,B6752:B6759)</f>
        <v>9.540929375000001</v>
      </c>
    </row>
    <row r="6761" spans="1:2" hidden="1" outlineLevel="2" x14ac:dyDescent="0.25">
      <c r="A6761" t="s">
        <v>17810</v>
      </c>
      <c r="B6761">
        <v>1.571229225</v>
      </c>
    </row>
    <row r="6762" spans="1:2" hidden="1" outlineLevel="2" x14ac:dyDescent="0.25">
      <c r="A6762" t="s">
        <v>17810</v>
      </c>
      <c r="B6762">
        <v>0.99691077500000003</v>
      </c>
    </row>
    <row r="6763" spans="1:2" outlineLevel="1" collapsed="1" x14ac:dyDescent="0.25">
      <c r="A6763" s="3" t="s">
        <v>25024</v>
      </c>
      <c r="B6763">
        <f>SUBTOTAL(9,B6761:B6762)</f>
        <v>2.5681400000000001</v>
      </c>
    </row>
    <row r="6764" spans="1:2" hidden="1" outlineLevel="2" x14ac:dyDescent="0.25">
      <c r="A6764" t="s">
        <v>7029</v>
      </c>
      <c r="B6764">
        <v>1.18109105</v>
      </c>
    </row>
    <row r="6765" spans="1:2" outlineLevel="1" collapsed="1" x14ac:dyDescent="0.25">
      <c r="A6765" s="3" t="s">
        <v>25025</v>
      </c>
      <c r="B6765">
        <f>SUBTOTAL(9,B6764:B6764)</f>
        <v>1.18109105</v>
      </c>
    </row>
    <row r="6766" spans="1:2" hidden="1" outlineLevel="2" x14ac:dyDescent="0.25">
      <c r="A6766" t="s">
        <v>670</v>
      </c>
      <c r="B6766">
        <v>0.95613860000000006</v>
      </c>
    </row>
    <row r="6767" spans="1:2" outlineLevel="1" collapsed="1" x14ac:dyDescent="0.25">
      <c r="A6767" s="3" t="s">
        <v>25026</v>
      </c>
      <c r="B6767">
        <f>SUBTOTAL(9,B6766:B6766)</f>
        <v>0.95613860000000006</v>
      </c>
    </row>
    <row r="6768" spans="1:2" hidden="1" outlineLevel="2" x14ac:dyDescent="0.25">
      <c r="A6768" t="s">
        <v>13714</v>
      </c>
      <c r="B6768">
        <v>1.4542550000000003</v>
      </c>
    </row>
    <row r="6769" spans="1:2" outlineLevel="1" collapsed="1" x14ac:dyDescent="0.25">
      <c r="A6769" s="3" t="s">
        <v>25027</v>
      </c>
      <c r="B6769">
        <f>SUBTOTAL(9,B6768:B6768)</f>
        <v>1.4542550000000003</v>
      </c>
    </row>
    <row r="6770" spans="1:2" hidden="1" outlineLevel="2" x14ac:dyDescent="0.25">
      <c r="A6770" t="s">
        <v>5961</v>
      </c>
      <c r="B6770">
        <v>2.2494040750000002</v>
      </c>
    </row>
    <row r="6771" spans="1:2" outlineLevel="1" collapsed="1" x14ac:dyDescent="0.25">
      <c r="A6771" s="3" t="s">
        <v>25028</v>
      </c>
      <c r="B6771">
        <f>SUBTOTAL(9,B6770:B6770)</f>
        <v>2.2494040750000002</v>
      </c>
    </row>
    <row r="6772" spans="1:2" hidden="1" outlineLevel="2" x14ac:dyDescent="0.25">
      <c r="A6772" t="s">
        <v>2279</v>
      </c>
      <c r="B6772">
        <v>1.7084143749999998</v>
      </c>
    </row>
    <row r="6773" spans="1:2" hidden="1" outlineLevel="2" x14ac:dyDescent="0.25">
      <c r="A6773" t="s">
        <v>2279</v>
      </c>
      <c r="B6773">
        <v>1.1326389750000001</v>
      </c>
    </row>
    <row r="6774" spans="1:2" hidden="1" outlineLevel="2" x14ac:dyDescent="0.25">
      <c r="A6774" t="s">
        <v>2279</v>
      </c>
      <c r="B6774">
        <v>0.88153432500000006</v>
      </c>
    </row>
    <row r="6775" spans="1:2" outlineLevel="1" collapsed="1" x14ac:dyDescent="0.25">
      <c r="A6775" s="3" t="s">
        <v>25029</v>
      </c>
      <c r="B6775">
        <f>SUBTOTAL(9,B6772:B6774)</f>
        <v>3.7225876750000002</v>
      </c>
    </row>
    <row r="6776" spans="1:2" hidden="1" outlineLevel="2" x14ac:dyDescent="0.25">
      <c r="A6776" t="s">
        <v>447</v>
      </c>
      <c r="B6776">
        <v>1.58640655</v>
      </c>
    </row>
    <row r="6777" spans="1:2" hidden="1" outlineLevel="2" x14ac:dyDescent="0.25">
      <c r="A6777" t="s">
        <v>447</v>
      </c>
      <c r="B6777">
        <v>2.2071722249999999</v>
      </c>
    </row>
    <row r="6778" spans="1:2" hidden="1" outlineLevel="2" x14ac:dyDescent="0.25">
      <c r="A6778" t="s">
        <v>447</v>
      </c>
      <c r="B6778">
        <v>1.3244946999999998</v>
      </c>
    </row>
    <row r="6779" spans="1:2" outlineLevel="1" collapsed="1" x14ac:dyDescent="0.25">
      <c r="A6779" s="3" t="s">
        <v>25030</v>
      </c>
      <c r="B6779">
        <f>SUBTOTAL(9,B6776:B6778)</f>
        <v>5.1180734749999992</v>
      </c>
    </row>
    <row r="6780" spans="1:2" hidden="1" outlineLevel="2" x14ac:dyDescent="0.25">
      <c r="A6780" t="s">
        <v>5484</v>
      </c>
      <c r="B6780">
        <v>5.1853645000000004</v>
      </c>
    </row>
    <row r="6781" spans="1:2" hidden="1" outlineLevel="2" x14ac:dyDescent="0.25">
      <c r="A6781" t="s">
        <v>5484</v>
      </c>
      <c r="B6781">
        <v>1.297092275</v>
      </c>
    </row>
    <row r="6782" spans="1:2" hidden="1" outlineLevel="2" x14ac:dyDescent="0.25">
      <c r="A6782" t="s">
        <v>5484</v>
      </c>
      <c r="B6782">
        <v>0.5417573750000001</v>
      </c>
    </row>
    <row r="6783" spans="1:2" outlineLevel="1" collapsed="1" x14ac:dyDescent="0.25">
      <c r="A6783" s="3" t="s">
        <v>25031</v>
      </c>
      <c r="B6783">
        <f>SUBTOTAL(9,B6780:B6782)</f>
        <v>7.0242141500000006</v>
      </c>
    </row>
    <row r="6784" spans="1:2" hidden="1" outlineLevel="2" x14ac:dyDescent="0.25">
      <c r="A6784" t="s">
        <v>1062</v>
      </c>
      <c r="B6784">
        <v>2.4988740000000007</v>
      </c>
    </row>
    <row r="6785" spans="1:2" hidden="1" outlineLevel="2" x14ac:dyDescent="0.25">
      <c r="A6785" t="s">
        <v>1062</v>
      </c>
      <c r="B6785">
        <v>1.5517249250000003</v>
      </c>
    </row>
    <row r="6786" spans="1:2" hidden="1" outlineLevel="2" x14ac:dyDescent="0.25">
      <c r="A6786" t="s">
        <v>1062</v>
      </c>
      <c r="B6786">
        <v>1.558204425</v>
      </c>
    </row>
    <row r="6787" spans="1:2" hidden="1" outlineLevel="2" x14ac:dyDescent="0.25">
      <c r="A6787" t="s">
        <v>1062</v>
      </c>
      <c r="B6787">
        <v>1.4922583</v>
      </c>
    </row>
    <row r="6788" spans="1:2" hidden="1" outlineLevel="2" x14ac:dyDescent="0.25">
      <c r="A6788" t="s">
        <v>1062</v>
      </c>
      <c r="B6788">
        <v>1.3318989499999998</v>
      </c>
    </row>
    <row r="6789" spans="1:2" hidden="1" outlineLevel="2" x14ac:dyDescent="0.25">
      <c r="A6789" t="s">
        <v>1062</v>
      </c>
      <c r="B6789">
        <v>1.4406245000000002</v>
      </c>
    </row>
    <row r="6790" spans="1:2" hidden="1" outlineLevel="2" x14ac:dyDescent="0.25">
      <c r="A6790" t="s">
        <v>1062</v>
      </c>
      <c r="B6790">
        <v>1.9838601750000002</v>
      </c>
    </row>
    <row r="6791" spans="1:2" hidden="1" outlineLevel="2" x14ac:dyDescent="0.25">
      <c r="A6791" t="s">
        <v>1062</v>
      </c>
      <c r="B6791">
        <v>2.3506711999999998</v>
      </c>
    </row>
    <row r="6792" spans="1:2" hidden="1" outlineLevel="2" x14ac:dyDescent="0.25">
      <c r="A6792" t="s">
        <v>1062</v>
      </c>
      <c r="B6792">
        <v>0.60995022500000007</v>
      </c>
    </row>
    <row r="6793" spans="1:2" hidden="1" outlineLevel="2" x14ac:dyDescent="0.25">
      <c r="A6793" t="s">
        <v>1062</v>
      </c>
      <c r="B6793">
        <v>1.82083365</v>
      </c>
    </row>
    <row r="6794" spans="1:2" hidden="1" outlineLevel="2" x14ac:dyDescent="0.25">
      <c r="A6794" t="s">
        <v>1062</v>
      </c>
      <c r="B6794">
        <v>2.3500509999999997</v>
      </c>
    </row>
    <row r="6795" spans="1:2" hidden="1" outlineLevel="2" x14ac:dyDescent="0.25">
      <c r="A6795" t="s">
        <v>1062</v>
      </c>
      <c r="B6795">
        <v>2.6730359750000003</v>
      </c>
    </row>
    <row r="6796" spans="1:2" hidden="1" outlineLevel="2" x14ac:dyDescent="0.25">
      <c r="A6796" t="s">
        <v>1062</v>
      </c>
      <c r="B6796">
        <v>2.5944123250000004</v>
      </c>
    </row>
    <row r="6797" spans="1:2" hidden="1" outlineLevel="2" x14ac:dyDescent="0.25">
      <c r="A6797" t="s">
        <v>1062</v>
      </c>
      <c r="B6797">
        <v>2.2842431249999997</v>
      </c>
    </row>
    <row r="6798" spans="1:2" hidden="1" outlineLevel="2" x14ac:dyDescent="0.25">
      <c r="A6798" t="s">
        <v>1062</v>
      </c>
      <c r="B6798">
        <v>0.79657712500000011</v>
      </c>
    </row>
    <row r="6799" spans="1:2" hidden="1" outlineLevel="2" x14ac:dyDescent="0.25">
      <c r="A6799" t="s">
        <v>1062</v>
      </c>
      <c r="B6799">
        <v>1.71252895</v>
      </c>
    </row>
    <row r="6800" spans="1:2" hidden="1" outlineLevel="2" x14ac:dyDescent="0.25">
      <c r="A6800" t="s">
        <v>1062</v>
      </c>
      <c r="B6800">
        <v>1.4326003500000004</v>
      </c>
    </row>
    <row r="6801" spans="1:2" hidden="1" outlineLevel="2" x14ac:dyDescent="0.25">
      <c r="A6801" t="s">
        <v>1062</v>
      </c>
      <c r="B6801">
        <v>2.5287489500000007</v>
      </c>
    </row>
    <row r="6802" spans="1:2" hidden="1" outlineLevel="2" x14ac:dyDescent="0.25">
      <c r="A6802" t="s">
        <v>1062</v>
      </c>
      <c r="B6802">
        <v>1.4071671250000002</v>
      </c>
    </row>
    <row r="6803" spans="1:2" hidden="1" outlineLevel="2" x14ac:dyDescent="0.25">
      <c r="A6803" t="s">
        <v>1062</v>
      </c>
      <c r="B6803">
        <v>1.2265290250000001</v>
      </c>
    </row>
    <row r="6804" spans="1:2" hidden="1" outlineLevel="2" x14ac:dyDescent="0.25">
      <c r="A6804" t="s">
        <v>1062</v>
      </c>
      <c r="B6804">
        <v>2.0542618999999998</v>
      </c>
    </row>
    <row r="6805" spans="1:2" hidden="1" outlineLevel="2" x14ac:dyDescent="0.25">
      <c r="A6805" t="s">
        <v>1062</v>
      </c>
      <c r="B6805">
        <v>1.5315194250000004</v>
      </c>
    </row>
    <row r="6806" spans="1:2" outlineLevel="1" collapsed="1" x14ac:dyDescent="0.25">
      <c r="A6806" s="3" t="s">
        <v>25032</v>
      </c>
      <c r="B6806">
        <f>SUBTOTAL(9,B6784:B6805)</f>
        <v>39.230575625</v>
      </c>
    </row>
    <row r="6807" spans="1:2" hidden="1" outlineLevel="2" x14ac:dyDescent="0.25">
      <c r="A6807" t="s">
        <v>929</v>
      </c>
      <c r="B6807">
        <v>2.4374721000000004</v>
      </c>
    </row>
    <row r="6808" spans="1:2" hidden="1" outlineLevel="2" x14ac:dyDescent="0.25">
      <c r="A6808" t="s">
        <v>929</v>
      </c>
      <c r="B6808">
        <v>0.94459192500000011</v>
      </c>
    </row>
    <row r="6809" spans="1:2" hidden="1" outlineLevel="2" x14ac:dyDescent="0.25">
      <c r="A6809" t="s">
        <v>929</v>
      </c>
      <c r="B6809">
        <v>1.4079659000000002</v>
      </c>
    </row>
    <row r="6810" spans="1:2" hidden="1" outlineLevel="2" x14ac:dyDescent="0.25">
      <c r="A6810" t="s">
        <v>929</v>
      </c>
      <c r="B6810">
        <v>5.4784066250000008</v>
      </c>
    </row>
    <row r="6811" spans="1:2" hidden="1" outlineLevel="2" x14ac:dyDescent="0.25">
      <c r="A6811" t="s">
        <v>929</v>
      </c>
      <c r="B6811">
        <v>0.69390137500000004</v>
      </c>
    </row>
    <row r="6812" spans="1:2" hidden="1" outlineLevel="2" x14ac:dyDescent="0.25">
      <c r="A6812" t="s">
        <v>929</v>
      </c>
      <c r="B6812">
        <v>1.495363175</v>
      </c>
    </row>
    <row r="6813" spans="1:2" hidden="1" outlineLevel="2" x14ac:dyDescent="0.25">
      <c r="A6813" t="s">
        <v>929</v>
      </c>
      <c r="B6813">
        <v>1.6482895750000004</v>
      </c>
    </row>
    <row r="6814" spans="1:2" outlineLevel="1" collapsed="1" x14ac:dyDescent="0.25">
      <c r="A6814" s="3" t="s">
        <v>25033</v>
      </c>
      <c r="B6814">
        <f>SUBTOTAL(9,B6807:B6813)</f>
        <v>14.105990674999999</v>
      </c>
    </row>
    <row r="6815" spans="1:2" hidden="1" outlineLevel="2" x14ac:dyDescent="0.25">
      <c r="A6815" t="s">
        <v>7658</v>
      </c>
      <c r="B6815">
        <v>0.90614677500000018</v>
      </c>
    </row>
    <row r="6816" spans="1:2" outlineLevel="1" collapsed="1" x14ac:dyDescent="0.25">
      <c r="A6816" s="3" t="s">
        <v>25034</v>
      </c>
      <c r="B6816">
        <f>SUBTOTAL(9,B6815:B6815)</f>
        <v>0.90614677500000018</v>
      </c>
    </row>
    <row r="6817" spans="1:2" hidden="1" outlineLevel="2" x14ac:dyDescent="0.25">
      <c r="A6817" t="s">
        <v>15583</v>
      </c>
      <c r="B6817">
        <v>3.2193931500000001</v>
      </c>
    </row>
    <row r="6818" spans="1:2" outlineLevel="1" collapsed="1" x14ac:dyDescent="0.25">
      <c r="A6818" s="3" t="s">
        <v>25035</v>
      </c>
      <c r="B6818">
        <f>SUBTOTAL(9,B6817:B6817)</f>
        <v>3.2193931500000001</v>
      </c>
    </row>
    <row r="6819" spans="1:2" hidden="1" outlineLevel="2" x14ac:dyDescent="0.25">
      <c r="A6819" t="s">
        <v>20620</v>
      </c>
      <c r="B6819">
        <v>0.76047180000000014</v>
      </c>
    </row>
    <row r="6820" spans="1:2" outlineLevel="1" collapsed="1" x14ac:dyDescent="0.25">
      <c r="A6820" s="3" t="s">
        <v>25036</v>
      </c>
      <c r="B6820">
        <f>SUBTOTAL(9,B6819:B6819)</f>
        <v>0.76047180000000014</v>
      </c>
    </row>
    <row r="6821" spans="1:2" hidden="1" outlineLevel="2" x14ac:dyDescent="0.25">
      <c r="A6821" t="s">
        <v>4107</v>
      </c>
      <c r="B6821">
        <v>1.0497220250000001</v>
      </c>
    </row>
    <row r="6822" spans="1:2" outlineLevel="1" collapsed="1" x14ac:dyDescent="0.25">
      <c r="A6822" s="3" t="s">
        <v>25037</v>
      </c>
      <c r="B6822">
        <f>SUBTOTAL(9,B6821:B6821)</f>
        <v>1.0497220250000001</v>
      </c>
    </row>
    <row r="6823" spans="1:2" hidden="1" outlineLevel="2" x14ac:dyDescent="0.25">
      <c r="A6823" t="s">
        <v>4811</v>
      </c>
      <c r="B6823">
        <v>2.1842158499999997</v>
      </c>
    </row>
    <row r="6824" spans="1:2" outlineLevel="1" collapsed="1" x14ac:dyDescent="0.25">
      <c r="A6824" s="3" t="s">
        <v>25038</v>
      </c>
      <c r="B6824">
        <f>SUBTOTAL(9,B6823:B6823)</f>
        <v>2.1842158499999997</v>
      </c>
    </row>
    <row r="6825" spans="1:2" hidden="1" outlineLevel="2" x14ac:dyDescent="0.25">
      <c r="A6825" t="s">
        <v>5124</v>
      </c>
      <c r="B6825">
        <v>1.5744937499999998</v>
      </c>
    </row>
    <row r="6826" spans="1:2" hidden="1" outlineLevel="2" x14ac:dyDescent="0.25">
      <c r="A6826" t="s">
        <v>5124</v>
      </c>
      <c r="B6826">
        <v>1.283159425</v>
      </c>
    </row>
    <row r="6827" spans="1:2" outlineLevel="1" collapsed="1" x14ac:dyDescent="0.25">
      <c r="A6827" s="3" t="s">
        <v>25039</v>
      </c>
      <c r="B6827">
        <f>SUBTOTAL(9,B6825:B6826)</f>
        <v>2.8576531749999998</v>
      </c>
    </row>
    <row r="6828" spans="1:2" hidden="1" outlineLevel="2" x14ac:dyDescent="0.25">
      <c r="A6828" t="s">
        <v>3062</v>
      </c>
      <c r="B6828">
        <v>1.2050727749999999</v>
      </c>
    </row>
    <row r="6829" spans="1:2" hidden="1" outlineLevel="2" x14ac:dyDescent="0.25">
      <c r="A6829" t="s">
        <v>3062</v>
      </c>
      <c r="B6829">
        <v>1.8944180250000002</v>
      </c>
    </row>
    <row r="6830" spans="1:2" hidden="1" outlineLevel="2" x14ac:dyDescent="0.25">
      <c r="A6830" t="s">
        <v>3062</v>
      </c>
      <c r="B6830">
        <v>1.396115225</v>
      </c>
    </row>
    <row r="6831" spans="1:2" outlineLevel="1" collapsed="1" x14ac:dyDescent="0.25">
      <c r="A6831" s="3" t="s">
        <v>25040</v>
      </c>
      <c r="B6831">
        <f>SUBTOTAL(9,B6828:B6830)</f>
        <v>4.4956060249999998</v>
      </c>
    </row>
    <row r="6832" spans="1:2" hidden="1" outlineLevel="2" x14ac:dyDescent="0.25">
      <c r="A6832" t="s">
        <v>10337</v>
      </c>
      <c r="B6832">
        <v>0.72204295000000007</v>
      </c>
    </row>
    <row r="6833" spans="1:2" outlineLevel="1" collapsed="1" x14ac:dyDescent="0.25">
      <c r="A6833" s="3" t="s">
        <v>25041</v>
      </c>
      <c r="B6833">
        <f>SUBTOTAL(9,B6832:B6832)</f>
        <v>0.72204295000000007</v>
      </c>
    </row>
    <row r="6834" spans="1:2" hidden="1" outlineLevel="2" x14ac:dyDescent="0.25">
      <c r="A6834" t="s">
        <v>5045</v>
      </c>
      <c r="B6834">
        <v>2.5887838750000003</v>
      </c>
    </row>
    <row r="6835" spans="1:2" outlineLevel="1" collapsed="1" x14ac:dyDescent="0.25">
      <c r="A6835" s="3" t="s">
        <v>25042</v>
      </c>
      <c r="B6835">
        <f>SUBTOTAL(9,B6834:B6834)</f>
        <v>2.5887838750000003</v>
      </c>
    </row>
    <row r="6836" spans="1:2" hidden="1" outlineLevel="2" x14ac:dyDescent="0.25">
      <c r="A6836" t="s">
        <v>11938</v>
      </c>
      <c r="B6836">
        <v>2.9667870499999998</v>
      </c>
    </row>
    <row r="6837" spans="1:2" outlineLevel="1" collapsed="1" x14ac:dyDescent="0.25">
      <c r="A6837" s="3" t="s">
        <v>25043</v>
      </c>
      <c r="B6837">
        <f>SUBTOTAL(9,B6836:B6836)</f>
        <v>2.9667870499999998</v>
      </c>
    </row>
    <row r="6838" spans="1:2" hidden="1" outlineLevel="2" x14ac:dyDescent="0.25">
      <c r="A6838" t="s">
        <v>6057</v>
      </c>
      <c r="B6838">
        <v>1.8599429249999999</v>
      </c>
    </row>
    <row r="6839" spans="1:2" outlineLevel="1" collapsed="1" x14ac:dyDescent="0.25">
      <c r="A6839" s="3" t="s">
        <v>25044</v>
      </c>
      <c r="B6839">
        <f>SUBTOTAL(9,B6838:B6838)</f>
        <v>1.8599429249999999</v>
      </c>
    </row>
    <row r="6840" spans="1:2" hidden="1" outlineLevel="2" x14ac:dyDescent="0.25">
      <c r="A6840" t="s">
        <v>15434</v>
      </c>
      <c r="B6840">
        <v>3.8386913249999992</v>
      </c>
    </row>
    <row r="6841" spans="1:2" outlineLevel="1" collapsed="1" x14ac:dyDescent="0.25">
      <c r="A6841" s="3" t="s">
        <v>25045</v>
      </c>
      <c r="B6841">
        <f>SUBTOTAL(9,B6840:B6840)</f>
        <v>3.8386913249999992</v>
      </c>
    </row>
    <row r="6842" spans="1:2" hidden="1" outlineLevel="2" x14ac:dyDescent="0.25">
      <c r="A6842" t="s">
        <v>7209</v>
      </c>
      <c r="B6842">
        <v>1.129193275</v>
      </c>
    </row>
    <row r="6843" spans="1:2" hidden="1" outlineLevel="2" x14ac:dyDescent="0.25">
      <c r="A6843" t="s">
        <v>7209</v>
      </c>
      <c r="B6843">
        <v>5.9720963749999996</v>
      </c>
    </row>
    <row r="6844" spans="1:2" hidden="1" outlineLevel="2" x14ac:dyDescent="0.25">
      <c r="A6844" t="s">
        <v>7209</v>
      </c>
      <c r="B6844">
        <v>3.3370758250000003</v>
      </c>
    </row>
    <row r="6845" spans="1:2" hidden="1" outlineLevel="2" x14ac:dyDescent="0.25">
      <c r="A6845" t="s">
        <v>7209</v>
      </c>
      <c r="B6845">
        <v>1.492476975</v>
      </c>
    </row>
    <row r="6846" spans="1:2" outlineLevel="1" collapsed="1" x14ac:dyDescent="0.25">
      <c r="A6846" s="3" t="s">
        <v>25046</v>
      </c>
      <c r="B6846">
        <f>SUBTOTAL(9,B6842:B6845)</f>
        <v>11.930842450000002</v>
      </c>
    </row>
    <row r="6847" spans="1:2" hidden="1" outlineLevel="2" x14ac:dyDescent="0.25">
      <c r="A6847" t="s">
        <v>461</v>
      </c>
      <c r="B6847">
        <v>0.71913502500000004</v>
      </c>
    </row>
    <row r="6848" spans="1:2" hidden="1" outlineLevel="2" x14ac:dyDescent="0.25">
      <c r="A6848" t="s">
        <v>461</v>
      </c>
      <c r="B6848">
        <v>1.042004675</v>
      </c>
    </row>
    <row r="6849" spans="1:2" outlineLevel="1" collapsed="1" x14ac:dyDescent="0.25">
      <c r="A6849" s="3" t="s">
        <v>25047</v>
      </c>
      <c r="B6849">
        <f>SUBTOTAL(9,B6847:B6848)</f>
        <v>1.7611397000000002</v>
      </c>
    </row>
    <row r="6850" spans="1:2" hidden="1" outlineLevel="2" x14ac:dyDescent="0.25">
      <c r="A6850" t="s">
        <v>14701</v>
      </c>
      <c r="B6850">
        <v>1.1532190499999999</v>
      </c>
    </row>
    <row r="6851" spans="1:2" outlineLevel="1" collapsed="1" x14ac:dyDescent="0.25">
      <c r="A6851" s="3" t="s">
        <v>25048</v>
      </c>
      <c r="B6851">
        <f>SUBTOTAL(9,B6850:B6850)</f>
        <v>1.1532190499999999</v>
      </c>
    </row>
    <row r="6852" spans="1:2" hidden="1" outlineLevel="2" x14ac:dyDescent="0.25">
      <c r="A6852" t="s">
        <v>9213</v>
      </c>
      <c r="B6852">
        <v>0.28468925</v>
      </c>
    </row>
    <row r="6853" spans="1:2" outlineLevel="1" collapsed="1" x14ac:dyDescent="0.25">
      <c r="A6853" s="3" t="s">
        <v>25049</v>
      </c>
      <c r="B6853">
        <f>SUBTOTAL(9,B6852:B6852)</f>
        <v>0.28468925</v>
      </c>
    </row>
    <row r="6854" spans="1:2" hidden="1" outlineLevel="2" x14ac:dyDescent="0.25">
      <c r="A6854" t="s">
        <v>1732</v>
      </c>
      <c r="B6854">
        <v>1.1491842499999998</v>
      </c>
    </row>
    <row r="6855" spans="1:2" hidden="1" outlineLevel="2" x14ac:dyDescent="0.25">
      <c r="A6855" t="s">
        <v>1732</v>
      </c>
      <c r="B6855">
        <v>0.58218872499999996</v>
      </c>
    </row>
    <row r="6856" spans="1:2" hidden="1" outlineLevel="2" x14ac:dyDescent="0.25">
      <c r="A6856" t="s">
        <v>1732</v>
      </c>
      <c r="B6856">
        <v>0.89627202500000003</v>
      </c>
    </row>
    <row r="6857" spans="1:2" outlineLevel="1" collapsed="1" x14ac:dyDescent="0.25">
      <c r="A6857" s="3" t="s">
        <v>25050</v>
      </c>
      <c r="B6857">
        <f>SUBTOTAL(9,B6854:B6856)</f>
        <v>2.6276449999999998</v>
      </c>
    </row>
    <row r="6858" spans="1:2" hidden="1" outlineLevel="2" x14ac:dyDescent="0.25">
      <c r="A6858" t="s">
        <v>8987</v>
      </c>
      <c r="B6858">
        <v>0.95778655000000001</v>
      </c>
    </row>
    <row r="6859" spans="1:2" outlineLevel="1" collapsed="1" x14ac:dyDescent="0.25">
      <c r="A6859" s="3" t="s">
        <v>25051</v>
      </c>
      <c r="B6859">
        <f>SUBTOTAL(9,B6858:B6858)</f>
        <v>0.95778655000000001</v>
      </c>
    </row>
    <row r="6860" spans="1:2" hidden="1" outlineLevel="2" x14ac:dyDescent="0.25">
      <c r="A6860" t="s">
        <v>11188</v>
      </c>
      <c r="B6860">
        <v>2.47470495</v>
      </c>
    </row>
    <row r="6861" spans="1:2" hidden="1" outlineLevel="2" x14ac:dyDescent="0.25">
      <c r="A6861" t="s">
        <v>11188</v>
      </c>
      <c r="B6861">
        <v>1.5667225500000002</v>
      </c>
    </row>
    <row r="6862" spans="1:2" outlineLevel="1" collapsed="1" x14ac:dyDescent="0.25">
      <c r="A6862" s="3" t="s">
        <v>25052</v>
      </c>
      <c r="B6862">
        <f>SUBTOTAL(9,B6860:B6861)</f>
        <v>4.0414275000000002</v>
      </c>
    </row>
    <row r="6863" spans="1:2" hidden="1" outlineLevel="2" x14ac:dyDescent="0.25">
      <c r="A6863" t="s">
        <v>12087</v>
      </c>
      <c r="B6863">
        <v>0.92001025000000003</v>
      </c>
    </row>
    <row r="6864" spans="1:2" outlineLevel="1" collapsed="1" x14ac:dyDescent="0.25">
      <c r="A6864" s="3" t="s">
        <v>25053</v>
      </c>
      <c r="B6864">
        <f>SUBTOTAL(9,B6863:B6863)</f>
        <v>0.92001025000000003</v>
      </c>
    </row>
    <row r="6865" spans="1:2" hidden="1" outlineLevel="2" x14ac:dyDescent="0.25">
      <c r="A6865" t="s">
        <v>10874</v>
      </c>
      <c r="B6865">
        <v>0.91205487500000015</v>
      </c>
    </row>
    <row r="6866" spans="1:2" outlineLevel="1" collapsed="1" x14ac:dyDescent="0.25">
      <c r="A6866" s="3" t="s">
        <v>25054</v>
      </c>
      <c r="B6866">
        <f>SUBTOTAL(9,B6865:B6865)</f>
        <v>0.91205487500000015</v>
      </c>
    </row>
    <row r="6867" spans="1:2" hidden="1" outlineLevel="2" x14ac:dyDescent="0.25">
      <c r="A6867" t="s">
        <v>4975</v>
      </c>
      <c r="B6867">
        <v>1.1612928499999999</v>
      </c>
    </row>
    <row r="6868" spans="1:2" hidden="1" outlineLevel="2" x14ac:dyDescent="0.25">
      <c r="A6868" t="s">
        <v>4975</v>
      </c>
      <c r="B6868">
        <v>0.93885377500000011</v>
      </c>
    </row>
    <row r="6869" spans="1:2" outlineLevel="1" collapsed="1" x14ac:dyDescent="0.25">
      <c r="A6869" s="3" t="s">
        <v>25055</v>
      </c>
      <c r="B6869">
        <f>SUBTOTAL(9,B6867:B6868)</f>
        <v>2.1001466249999998</v>
      </c>
    </row>
    <row r="6870" spans="1:2" hidden="1" outlineLevel="2" x14ac:dyDescent="0.25">
      <c r="A6870" t="s">
        <v>18000</v>
      </c>
      <c r="B6870">
        <v>0.93813752500000014</v>
      </c>
    </row>
    <row r="6871" spans="1:2" outlineLevel="1" collapsed="1" x14ac:dyDescent="0.25">
      <c r="A6871" s="3" t="s">
        <v>25056</v>
      </c>
      <c r="B6871">
        <f>SUBTOTAL(9,B6870:B6870)</f>
        <v>0.93813752500000014</v>
      </c>
    </row>
    <row r="6872" spans="1:2" hidden="1" outlineLevel="2" x14ac:dyDescent="0.25">
      <c r="A6872" t="s">
        <v>1888</v>
      </c>
      <c r="B6872">
        <v>1.1813194499999999</v>
      </c>
    </row>
    <row r="6873" spans="1:2" hidden="1" outlineLevel="2" x14ac:dyDescent="0.25">
      <c r="A6873" t="s">
        <v>1888</v>
      </c>
      <c r="B6873">
        <v>3.0645974500000004</v>
      </c>
    </row>
    <row r="6874" spans="1:2" hidden="1" outlineLevel="2" x14ac:dyDescent="0.25">
      <c r="A6874" t="s">
        <v>1888</v>
      </c>
      <c r="B6874">
        <v>1.4086237500000003</v>
      </c>
    </row>
    <row r="6875" spans="1:2" hidden="1" outlineLevel="2" x14ac:dyDescent="0.25">
      <c r="A6875" t="s">
        <v>1888</v>
      </c>
      <c r="B6875">
        <v>1.4804154500000002</v>
      </c>
    </row>
    <row r="6876" spans="1:2" hidden="1" outlineLevel="2" x14ac:dyDescent="0.25">
      <c r="A6876" t="s">
        <v>1888</v>
      </c>
      <c r="B6876">
        <v>0.598196175</v>
      </c>
    </row>
    <row r="6877" spans="1:2" hidden="1" outlineLevel="2" x14ac:dyDescent="0.25">
      <c r="A6877" t="s">
        <v>1888</v>
      </c>
      <c r="B6877">
        <v>1.1646673749999998</v>
      </c>
    </row>
    <row r="6878" spans="1:2" outlineLevel="1" collapsed="1" x14ac:dyDescent="0.25">
      <c r="A6878" s="3" t="s">
        <v>25057</v>
      </c>
      <c r="B6878">
        <f>SUBTOTAL(9,B6872:B6877)</f>
        <v>8.8978196500000006</v>
      </c>
    </row>
    <row r="6879" spans="1:2" hidden="1" outlineLevel="2" x14ac:dyDescent="0.25">
      <c r="A6879" t="s">
        <v>456</v>
      </c>
      <c r="B6879">
        <v>0.35421027500000002</v>
      </c>
    </row>
    <row r="6880" spans="1:2" hidden="1" outlineLevel="2" x14ac:dyDescent="0.25">
      <c r="A6880" t="s">
        <v>456</v>
      </c>
      <c r="B6880">
        <v>1.5049122000000001</v>
      </c>
    </row>
    <row r="6881" spans="1:2" hidden="1" outlineLevel="2" x14ac:dyDescent="0.25">
      <c r="A6881" t="s">
        <v>456</v>
      </c>
      <c r="B6881">
        <v>2.2250871999999999</v>
      </c>
    </row>
    <row r="6882" spans="1:2" hidden="1" outlineLevel="2" x14ac:dyDescent="0.25">
      <c r="A6882" t="s">
        <v>456</v>
      </c>
      <c r="B6882">
        <v>2.7169712750000006</v>
      </c>
    </row>
    <row r="6883" spans="1:2" hidden="1" outlineLevel="2" x14ac:dyDescent="0.25">
      <c r="A6883" t="s">
        <v>456</v>
      </c>
      <c r="B6883">
        <v>0.73988757500000002</v>
      </c>
    </row>
    <row r="6884" spans="1:2" hidden="1" outlineLevel="2" x14ac:dyDescent="0.25">
      <c r="A6884" t="s">
        <v>456</v>
      </c>
      <c r="B6884">
        <v>2.1807286500000003</v>
      </c>
    </row>
    <row r="6885" spans="1:2" hidden="1" outlineLevel="2" x14ac:dyDescent="0.25">
      <c r="A6885" t="s">
        <v>456</v>
      </c>
      <c r="B6885">
        <v>0.82493332499999994</v>
      </c>
    </row>
    <row r="6886" spans="1:2" hidden="1" outlineLevel="2" x14ac:dyDescent="0.25">
      <c r="A6886" t="s">
        <v>456</v>
      </c>
      <c r="B6886">
        <v>3.0762274000000005</v>
      </c>
    </row>
    <row r="6887" spans="1:2" hidden="1" outlineLevel="2" x14ac:dyDescent="0.25">
      <c r="A6887" t="s">
        <v>456</v>
      </c>
      <c r="B6887">
        <v>1.5237879000000001</v>
      </c>
    </row>
    <row r="6888" spans="1:2" hidden="1" outlineLevel="2" x14ac:dyDescent="0.25">
      <c r="A6888" t="s">
        <v>456</v>
      </c>
      <c r="B6888">
        <v>0.94509967500000003</v>
      </c>
    </row>
    <row r="6889" spans="1:2" outlineLevel="1" collapsed="1" x14ac:dyDescent="0.25">
      <c r="A6889" s="3" t="s">
        <v>25058</v>
      </c>
      <c r="B6889">
        <f>SUBTOTAL(9,B6879:B6888)</f>
        <v>16.091845475000003</v>
      </c>
    </row>
    <row r="6890" spans="1:2" hidden="1" outlineLevel="2" x14ac:dyDescent="0.25">
      <c r="A6890" t="s">
        <v>1884</v>
      </c>
      <c r="B6890">
        <v>1.4434273750000002</v>
      </c>
    </row>
    <row r="6891" spans="1:2" hidden="1" outlineLevel="2" x14ac:dyDescent="0.25">
      <c r="A6891" t="s">
        <v>1884</v>
      </c>
      <c r="B6891">
        <v>1.5029122749999999</v>
      </c>
    </row>
    <row r="6892" spans="1:2" outlineLevel="1" collapsed="1" x14ac:dyDescent="0.25">
      <c r="A6892" s="3" t="s">
        <v>25059</v>
      </c>
      <c r="B6892">
        <f>SUBTOTAL(9,B6890:B6891)</f>
        <v>2.9463396500000001</v>
      </c>
    </row>
    <row r="6893" spans="1:2" hidden="1" outlineLevel="2" x14ac:dyDescent="0.25">
      <c r="A6893" t="s">
        <v>693</v>
      </c>
      <c r="B6893">
        <v>0.80569765000000015</v>
      </c>
    </row>
    <row r="6894" spans="1:2" hidden="1" outlineLevel="2" x14ac:dyDescent="0.25">
      <c r="A6894" t="s">
        <v>693</v>
      </c>
      <c r="B6894">
        <v>0.54117627499999998</v>
      </c>
    </row>
    <row r="6895" spans="1:2" hidden="1" outlineLevel="2" x14ac:dyDescent="0.25">
      <c r="A6895" t="s">
        <v>693</v>
      </c>
      <c r="B6895">
        <v>1.5265292500000001</v>
      </c>
    </row>
    <row r="6896" spans="1:2" hidden="1" outlineLevel="2" x14ac:dyDescent="0.25">
      <c r="A6896" t="s">
        <v>693</v>
      </c>
      <c r="B6896">
        <v>0.89827450000000009</v>
      </c>
    </row>
    <row r="6897" spans="1:2" hidden="1" outlineLevel="2" x14ac:dyDescent="0.25">
      <c r="A6897" t="s">
        <v>693</v>
      </c>
      <c r="B6897">
        <v>0.69138259999999996</v>
      </c>
    </row>
    <row r="6898" spans="1:2" hidden="1" outlineLevel="2" x14ac:dyDescent="0.25">
      <c r="A6898" t="s">
        <v>693</v>
      </c>
      <c r="B6898">
        <v>1.8390271</v>
      </c>
    </row>
    <row r="6899" spans="1:2" hidden="1" outlineLevel="2" x14ac:dyDescent="0.25">
      <c r="A6899" t="s">
        <v>693</v>
      </c>
      <c r="B6899">
        <v>0.41248350000000006</v>
      </c>
    </row>
    <row r="6900" spans="1:2" hidden="1" outlineLevel="2" x14ac:dyDescent="0.25">
      <c r="A6900" t="s">
        <v>693</v>
      </c>
      <c r="B6900">
        <v>2.2952987499999997</v>
      </c>
    </row>
    <row r="6901" spans="1:2" hidden="1" outlineLevel="2" x14ac:dyDescent="0.25">
      <c r="A6901" t="s">
        <v>693</v>
      </c>
      <c r="B6901">
        <v>0.58690937500000007</v>
      </c>
    </row>
    <row r="6902" spans="1:2" hidden="1" outlineLevel="2" x14ac:dyDescent="0.25">
      <c r="A6902" t="s">
        <v>693</v>
      </c>
      <c r="B6902">
        <v>1.028543075</v>
      </c>
    </row>
    <row r="6903" spans="1:2" hidden="1" outlineLevel="2" x14ac:dyDescent="0.25">
      <c r="A6903" t="s">
        <v>693</v>
      </c>
      <c r="B6903">
        <v>3.2531570000000007</v>
      </c>
    </row>
    <row r="6904" spans="1:2" hidden="1" outlineLevel="2" x14ac:dyDescent="0.25">
      <c r="A6904" t="s">
        <v>693</v>
      </c>
      <c r="B6904">
        <v>1.0554922250000001</v>
      </c>
    </row>
    <row r="6905" spans="1:2" hidden="1" outlineLevel="2" x14ac:dyDescent="0.25">
      <c r="A6905" t="s">
        <v>693</v>
      </c>
      <c r="B6905">
        <v>1.9156822249999998</v>
      </c>
    </row>
    <row r="6906" spans="1:2" hidden="1" outlineLevel="2" x14ac:dyDescent="0.25">
      <c r="A6906" t="s">
        <v>693</v>
      </c>
      <c r="B6906">
        <v>1.4111710250000002</v>
      </c>
    </row>
    <row r="6907" spans="1:2" hidden="1" outlineLevel="2" x14ac:dyDescent="0.25">
      <c r="A6907" t="s">
        <v>693</v>
      </c>
      <c r="B6907">
        <v>1.2702503500000002</v>
      </c>
    </row>
    <row r="6908" spans="1:2" hidden="1" outlineLevel="2" x14ac:dyDescent="0.25">
      <c r="A6908" t="s">
        <v>693</v>
      </c>
      <c r="B6908">
        <v>1.2850666749999999</v>
      </c>
    </row>
    <row r="6909" spans="1:2" hidden="1" outlineLevel="2" x14ac:dyDescent="0.25">
      <c r="A6909" t="s">
        <v>693</v>
      </c>
      <c r="B6909">
        <v>1.6820990500000002</v>
      </c>
    </row>
    <row r="6910" spans="1:2" hidden="1" outlineLevel="2" x14ac:dyDescent="0.25">
      <c r="A6910" t="s">
        <v>693</v>
      </c>
      <c r="B6910">
        <v>0.88148684999999993</v>
      </c>
    </row>
    <row r="6911" spans="1:2" outlineLevel="1" collapsed="1" x14ac:dyDescent="0.25">
      <c r="A6911" s="3" t="s">
        <v>25060</v>
      </c>
      <c r="B6911">
        <f>SUBTOTAL(9,B6893:B6910)</f>
        <v>23.379727475000003</v>
      </c>
    </row>
    <row r="6912" spans="1:2" hidden="1" outlineLevel="2" x14ac:dyDescent="0.25">
      <c r="A6912" t="s">
        <v>1835</v>
      </c>
      <c r="B6912">
        <v>3.3559492249999998</v>
      </c>
    </row>
    <row r="6913" spans="1:2" hidden="1" outlineLevel="2" x14ac:dyDescent="0.25">
      <c r="A6913" t="s">
        <v>1835</v>
      </c>
      <c r="B6913">
        <v>2.4389021499999997</v>
      </c>
    </row>
    <row r="6914" spans="1:2" hidden="1" outlineLevel="2" x14ac:dyDescent="0.25">
      <c r="A6914" t="s">
        <v>1835</v>
      </c>
      <c r="B6914">
        <v>3.5548484500000002</v>
      </c>
    </row>
    <row r="6915" spans="1:2" hidden="1" outlineLevel="2" x14ac:dyDescent="0.25">
      <c r="A6915" t="s">
        <v>1835</v>
      </c>
      <c r="B6915">
        <v>2.1888986749999999</v>
      </c>
    </row>
    <row r="6916" spans="1:2" hidden="1" outlineLevel="2" x14ac:dyDescent="0.25">
      <c r="A6916" t="s">
        <v>1835</v>
      </c>
      <c r="B6916">
        <v>4.5849466500000009</v>
      </c>
    </row>
    <row r="6917" spans="1:2" hidden="1" outlineLevel="2" x14ac:dyDescent="0.25">
      <c r="A6917" t="s">
        <v>1835</v>
      </c>
      <c r="B6917">
        <v>3.9148743250000004</v>
      </c>
    </row>
    <row r="6918" spans="1:2" hidden="1" outlineLevel="2" x14ac:dyDescent="0.25">
      <c r="A6918" t="s">
        <v>1835</v>
      </c>
      <c r="B6918">
        <v>2.3915783250000002</v>
      </c>
    </row>
    <row r="6919" spans="1:2" hidden="1" outlineLevel="2" x14ac:dyDescent="0.25">
      <c r="A6919" t="s">
        <v>1835</v>
      </c>
      <c r="B6919">
        <v>2.159170875</v>
      </c>
    </row>
    <row r="6920" spans="1:2" hidden="1" outlineLevel="2" x14ac:dyDescent="0.25">
      <c r="A6920" t="s">
        <v>1835</v>
      </c>
      <c r="B6920">
        <v>3.1126556999999995</v>
      </c>
    </row>
    <row r="6921" spans="1:2" hidden="1" outlineLevel="2" x14ac:dyDescent="0.25">
      <c r="A6921" t="s">
        <v>1835</v>
      </c>
      <c r="B6921">
        <v>1.7288562999999999</v>
      </c>
    </row>
    <row r="6922" spans="1:2" hidden="1" outlineLevel="2" x14ac:dyDescent="0.25">
      <c r="A6922" t="s">
        <v>1835</v>
      </c>
      <c r="B6922">
        <v>2.0594895000000002</v>
      </c>
    </row>
    <row r="6923" spans="1:2" hidden="1" outlineLevel="2" x14ac:dyDescent="0.25">
      <c r="A6923" t="s">
        <v>1835</v>
      </c>
      <c r="B6923">
        <v>0.87750592500000002</v>
      </c>
    </row>
    <row r="6924" spans="1:2" outlineLevel="1" collapsed="1" x14ac:dyDescent="0.25">
      <c r="A6924" s="3" t="s">
        <v>25061</v>
      </c>
      <c r="B6924">
        <f>SUBTOTAL(9,B6912:B6923)</f>
        <v>32.367676100000004</v>
      </c>
    </row>
    <row r="6925" spans="1:2" hidden="1" outlineLevel="2" x14ac:dyDescent="0.25">
      <c r="A6925" t="s">
        <v>1536</v>
      </c>
      <c r="B6925">
        <v>1.605171975</v>
      </c>
    </row>
    <row r="6926" spans="1:2" hidden="1" outlineLevel="2" x14ac:dyDescent="0.25">
      <c r="A6926" t="s">
        <v>1536</v>
      </c>
      <c r="B6926">
        <v>1.604574175</v>
      </c>
    </row>
    <row r="6927" spans="1:2" hidden="1" outlineLevel="2" x14ac:dyDescent="0.25">
      <c r="A6927" t="s">
        <v>1536</v>
      </c>
      <c r="B6927">
        <v>3.1724925250000005</v>
      </c>
    </row>
    <row r="6928" spans="1:2" hidden="1" outlineLevel="2" x14ac:dyDescent="0.25">
      <c r="A6928" t="s">
        <v>1536</v>
      </c>
      <c r="B6928">
        <v>1.7039430750000002</v>
      </c>
    </row>
    <row r="6929" spans="1:2" hidden="1" outlineLevel="2" x14ac:dyDescent="0.25">
      <c r="A6929" t="s">
        <v>1536</v>
      </c>
      <c r="B6929">
        <v>2.2940362750000003</v>
      </c>
    </row>
    <row r="6930" spans="1:2" hidden="1" outlineLevel="2" x14ac:dyDescent="0.25">
      <c r="A6930" t="s">
        <v>1536</v>
      </c>
      <c r="B6930">
        <v>0.48229887500000002</v>
      </c>
    </row>
    <row r="6931" spans="1:2" outlineLevel="1" collapsed="1" x14ac:dyDescent="0.25">
      <c r="A6931" s="3" t="s">
        <v>25062</v>
      </c>
      <c r="B6931">
        <f>SUBTOTAL(9,B6925:B6930)</f>
        <v>10.862516899999999</v>
      </c>
    </row>
    <row r="6932" spans="1:2" hidden="1" outlineLevel="2" x14ac:dyDescent="0.25">
      <c r="A6932" t="s">
        <v>685</v>
      </c>
      <c r="B6932">
        <v>1.9899735249999999</v>
      </c>
    </row>
    <row r="6933" spans="1:2" hidden="1" outlineLevel="2" x14ac:dyDescent="0.25">
      <c r="A6933" t="s">
        <v>685</v>
      </c>
      <c r="B6933">
        <v>4.397172275</v>
      </c>
    </row>
    <row r="6934" spans="1:2" hidden="1" outlineLevel="2" x14ac:dyDescent="0.25">
      <c r="A6934" t="s">
        <v>685</v>
      </c>
      <c r="B6934">
        <v>2.6898750749999998</v>
      </c>
    </row>
    <row r="6935" spans="1:2" hidden="1" outlineLevel="2" x14ac:dyDescent="0.25">
      <c r="A6935" t="s">
        <v>685</v>
      </c>
      <c r="B6935">
        <v>3.9116231750000008</v>
      </c>
    </row>
    <row r="6936" spans="1:2" hidden="1" outlineLevel="2" x14ac:dyDescent="0.25">
      <c r="A6936" t="s">
        <v>685</v>
      </c>
      <c r="B6936">
        <v>1.3016544250000002</v>
      </c>
    </row>
    <row r="6937" spans="1:2" outlineLevel="1" collapsed="1" x14ac:dyDescent="0.25">
      <c r="A6937" s="3" t="s">
        <v>25063</v>
      </c>
      <c r="B6937">
        <f>SUBTOTAL(9,B6932:B6936)</f>
        <v>14.290298475</v>
      </c>
    </row>
    <row r="6938" spans="1:2" hidden="1" outlineLevel="2" x14ac:dyDescent="0.25">
      <c r="A6938" t="s">
        <v>289</v>
      </c>
      <c r="B6938">
        <v>1.3188008</v>
      </c>
    </row>
    <row r="6939" spans="1:2" hidden="1" outlineLevel="2" x14ac:dyDescent="0.25">
      <c r="A6939" t="s">
        <v>289</v>
      </c>
      <c r="B6939">
        <v>1.4323316500000001</v>
      </c>
    </row>
    <row r="6940" spans="1:2" hidden="1" outlineLevel="2" x14ac:dyDescent="0.25">
      <c r="A6940" t="s">
        <v>289</v>
      </c>
      <c r="B6940">
        <v>2.2867895749999998</v>
      </c>
    </row>
    <row r="6941" spans="1:2" hidden="1" outlineLevel="2" x14ac:dyDescent="0.25">
      <c r="A6941" t="s">
        <v>289</v>
      </c>
      <c r="B6941">
        <v>0.50683937499999998</v>
      </c>
    </row>
    <row r="6942" spans="1:2" hidden="1" outlineLevel="2" x14ac:dyDescent="0.25">
      <c r="A6942" t="s">
        <v>289</v>
      </c>
      <c r="B6942">
        <v>1.6170257750000001</v>
      </c>
    </row>
    <row r="6943" spans="1:2" hidden="1" outlineLevel="2" x14ac:dyDescent="0.25">
      <c r="A6943" t="s">
        <v>289</v>
      </c>
      <c r="B6943">
        <v>2.3386522999999997</v>
      </c>
    </row>
    <row r="6944" spans="1:2" hidden="1" outlineLevel="2" x14ac:dyDescent="0.25">
      <c r="A6944" t="s">
        <v>289</v>
      </c>
      <c r="B6944">
        <v>2.6988079000000003</v>
      </c>
    </row>
    <row r="6945" spans="1:2" hidden="1" outlineLevel="2" x14ac:dyDescent="0.25">
      <c r="A6945" t="s">
        <v>289</v>
      </c>
      <c r="B6945">
        <v>0.46252725000000006</v>
      </c>
    </row>
    <row r="6946" spans="1:2" hidden="1" outlineLevel="2" x14ac:dyDescent="0.25">
      <c r="A6946" t="s">
        <v>289</v>
      </c>
      <c r="B6946">
        <v>1.6273995250000002</v>
      </c>
    </row>
    <row r="6947" spans="1:2" hidden="1" outlineLevel="2" x14ac:dyDescent="0.25">
      <c r="A6947" t="s">
        <v>289</v>
      </c>
      <c r="B6947">
        <v>4.1716691500000005</v>
      </c>
    </row>
    <row r="6948" spans="1:2" hidden="1" outlineLevel="2" x14ac:dyDescent="0.25">
      <c r="A6948" t="s">
        <v>289</v>
      </c>
      <c r="B6948">
        <v>1.443576725</v>
      </c>
    </row>
    <row r="6949" spans="1:2" hidden="1" outlineLevel="2" x14ac:dyDescent="0.25">
      <c r="A6949" t="s">
        <v>289</v>
      </c>
      <c r="B6949">
        <v>0.85337177500000005</v>
      </c>
    </row>
    <row r="6950" spans="1:2" hidden="1" outlineLevel="2" x14ac:dyDescent="0.25">
      <c r="A6950" t="s">
        <v>289</v>
      </c>
      <c r="B6950">
        <v>1.7336322</v>
      </c>
    </row>
    <row r="6951" spans="1:2" hidden="1" outlineLevel="2" x14ac:dyDescent="0.25">
      <c r="A6951" t="s">
        <v>289</v>
      </c>
      <c r="B6951">
        <v>1.6356021250000001</v>
      </c>
    </row>
    <row r="6952" spans="1:2" hidden="1" outlineLevel="2" x14ac:dyDescent="0.25">
      <c r="A6952" t="s">
        <v>289</v>
      </c>
      <c r="B6952">
        <v>1.07782395</v>
      </c>
    </row>
    <row r="6953" spans="1:2" outlineLevel="1" collapsed="1" x14ac:dyDescent="0.25">
      <c r="A6953" s="3" t="s">
        <v>25064</v>
      </c>
      <c r="B6953">
        <f>SUBTOTAL(9,B6938:B6952)</f>
        <v>25.204850075</v>
      </c>
    </row>
    <row r="6954" spans="1:2" hidden="1" outlineLevel="2" x14ac:dyDescent="0.25">
      <c r="A6954" t="s">
        <v>3087</v>
      </c>
      <c r="B6954">
        <v>1.41697015</v>
      </c>
    </row>
    <row r="6955" spans="1:2" hidden="1" outlineLevel="2" x14ac:dyDescent="0.25">
      <c r="A6955" t="s">
        <v>3087</v>
      </c>
      <c r="B6955">
        <v>1.5367993500000003</v>
      </c>
    </row>
    <row r="6956" spans="1:2" hidden="1" outlineLevel="2" x14ac:dyDescent="0.25">
      <c r="A6956" t="s">
        <v>3087</v>
      </c>
      <c r="B6956">
        <v>1.6008927500000003</v>
      </c>
    </row>
    <row r="6957" spans="1:2" hidden="1" outlineLevel="2" x14ac:dyDescent="0.25">
      <c r="A6957" t="s">
        <v>3087</v>
      </c>
      <c r="B6957">
        <v>1.3653236</v>
      </c>
    </row>
    <row r="6958" spans="1:2" outlineLevel="1" collapsed="1" x14ac:dyDescent="0.25">
      <c r="A6958" s="3" t="s">
        <v>25065</v>
      </c>
      <c r="B6958">
        <f>SUBTOTAL(9,B6954:B6957)</f>
        <v>5.9199858500000007</v>
      </c>
    </row>
    <row r="6959" spans="1:2" hidden="1" outlineLevel="2" x14ac:dyDescent="0.25">
      <c r="A6959" t="s">
        <v>421</v>
      </c>
      <c r="B6959">
        <v>2.7867037000000003</v>
      </c>
    </row>
    <row r="6960" spans="1:2" hidden="1" outlineLevel="2" x14ac:dyDescent="0.25">
      <c r="A6960" t="s">
        <v>421</v>
      </c>
      <c r="B6960">
        <v>0.77500477500000009</v>
      </c>
    </row>
    <row r="6961" spans="1:2" outlineLevel="1" collapsed="1" x14ac:dyDescent="0.25">
      <c r="A6961" s="3" t="s">
        <v>25066</v>
      </c>
      <c r="B6961">
        <f>SUBTOTAL(9,B6959:B6960)</f>
        <v>3.5617084750000005</v>
      </c>
    </row>
    <row r="6962" spans="1:2" hidden="1" outlineLevel="2" x14ac:dyDescent="0.25">
      <c r="A6962" t="s">
        <v>9158</v>
      </c>
      <c r="B6962">
        <v>1.4354808250000004</v>
      </c>
    </row>
    <row r="6963" spans="1:2" hidden="1" outlineLevel="2" x14ac:dyDescent="0.25">
      <c r="A6963" t="s">
        <v>9158</v>
      </c>
      <c r="B6963">
        <v>1.3966061000000001</v>
      </c>
    </row>
    <row r="6964" spans="1:2" hidden="1" outlineLevel="2" x14ac:dyDescent="0.25">
      <c r="A6964" t="s">
        <v>9158</v>
      </c>
      <c r="B6964">
        <v>1.57795525</v>
      </c>
    </row>
    <row r="6965" spans="1:2" hidden="1" outlineLevel="2" x14ac:dyDescent="0.25">
      <c r="A6965" t="s">
        <v>9158</v>
      </c>
      <c r="B6965">
        <v>2.0373848250000002</v>
      </c>
    </row>
    <row r="6966" spans="1:2" hidden="1" outlineLevel="2" x14ac:dyDescent="0.25">
      <c r="A6966" t="s">
        <v>9158</v>
      </c>
      <c r="B6966">
        <v>0.38670822500000002</v>
      </c>
    </row>
    <row r="6967" spans="1:2" hidden="1" outlineLevel="2" x14ac:dyDescent="0.25">
      <c r="A6967" t="s">
        <v>9158</v>
      </c>
      <c r="B6967">
        <v>0.87765732500000015</v>
      </c>
    </row>
    <row r="6968" spans="1:2" hidden="1" outlineLevel="2" x14ac:dyDescent="0.25">
      <c r="A6968" t="s">
        <v>9158</v>
      </c>
      <c r="B6968">
        <v>2.3624714750000004</v>
      </c>
    </row>
    <row r="6969" spans="1:2" outlineLevel="1" collapsed="1" x14ac:dyDescent="0.25">
      <c r="A6969" s="3" t="s">
        <v>25067</v>
      </c>
      <c r="B6969">
        <f>SUBTOTAL(9,B6962:B6968)</f>
        <v>10.074264025000002</v>
      </c>
    </row>
    <row r="6970" spans="1:2" hidden="1" outlineLevel="2" x14ac:dyDescent="0.25">
      <c r="A6970" t="s">
        <v>8607</v>
      </c>
      <c r="B6970">
        <v>0.17143992500000002</v>
      </c>
    </row>
    <row r="6971" spans="1:2" outlineLevel="1" collapsed="1" x14ac:dyDescent="0.25">
      <c r="A6971" s="3" t="s">
        <v>25068</v>
      </c>
      <c r="B6971">
        <f>SUBTOTAL(9,B6970:B6970)</f>
        <v>0.17143992500000002</v>
      </c>
    </row>
    <row r="6972" spans="1:2" hidden="1" outlineLevel="2" x14ac:dyDescent="0.25">
      <c r="A6972" t="s">
        <v>2400</v>
      </c>
      <c r="B6972">
        <v>0.42053560000000001</v>
      </c>
    </row>
    <row r="6973" spans="1:2" hidden="1" outlineLevel="2" x14ac:dyDescent="0.25">
      <c r="A6973" t="s">
        <v>2400</v>
      </c>
      <c r="B6973">
        <v>2.8751944000000003</v>
      </c>
    </row>
    <row r="6974" spans="1:2" hidden="1" outlineLevel="2" x14ac:dyDescent="0.25">
      <c r="A6974" t="s">
        <v>2400</v>
      </c>
      <c r="B6974">
        <v>0.22378377500000002</v>
      </c>
    </row>
    <row r="6975" spans="1:2" hidden="1" outlineLevel="2" x14ac:dyDescent="0.25">
      <c r="A6975" t="s">
        <v>2400</v>
      </c>
      <c r="B6975">
        <v>0.92231792500000009</v>
      </c>
    </row>
    <row r="6976" spans="1:2" hidden="1" outlineLevel="2" x14ac:dyDescent="0.25">
      <c r="A6976" t="s">
        <v>2400</v>
      </c>
      <c r="B6976">
        <v>2.3775292000000001</v>
      </c>
    </row>
    <row r="6977" spans="1:2" hidden="1" outlineLevel="2" x14ac:dyDescent="0.25">
      <c r="A6977" t="s">
        <v>2400</v>
      </c>
      <c r="B6977">
        <v>1.6209928499999999</v>
      </c>
    </row>
    <row r="6978" spans="1:2" hidden="1" outlineLevel="2" x14ac:dyDescent="0.25">
      <c r="A6978" t="s">
        <v>2400</v>
      </c>
      <c r="B6978">
        <v>0.83483895000000008</v>
      </c>
    </row>
    <row r="6979" spans="1:2" hidden="1" outlineLevel="2" x14ac:dyDescent="0.25">
      <c r="A6979" t="s">
        <v>2400</v>
      </c>
      <c r="B6979">
        <v>2.1779887500000004</v>
      </c>
    </row>
    <row r="6980" spans="1:2" hidden="1" outlineLevel="2" x14ac:dyDescent="0.25">
      <c r="A6980" t="s">
        <v>2400</v>
      </c>
      <c r="B6980">
        <v>1.722775025</v>
      </c>
    </row>
    <row r="6981" spans="1:2" hidden="1" outlineLevel="2" x14ac:dyDescent="0.25">
      <c r="A6981" t="s">
        <v>2400</v>
      </c>
      <c r="B6981">
        <v>0.71437135000000007</v>
      </c>
    </row>
    <row r="6982" spans="1:2" outlineLevel="1" collapsed="1" x14ac:dyDescent="0.25">
      <c r="A6982" s="3" t="s">
        <v>25069</v>
      </c>
      <c r="B6982">
        <f>SUBTOTAL(9,B6972:B6981)</f>
        <v>13.890327825000002</v>
      </c>
    </row>
    <row r="6983" spans="1:2" hidden="1" outlineLevel="2" x14ac:dyDescent="0.25">
      <c r="A6983" t="s">
        <v>19128</v>
      </c>
      <c r="B6983">
        <v>1.7976798999999999</v>
      </c>
    </row>
    <row r="6984" spans="1:2" outlineLevel="1" collapsed="1" x14ac:dyDescent="0.25">
      <c r="A6984" s="3" t="s">
        <v>25070</v>
      </c>
      <c r="B6984">
        <f>SUBTOTAL(9,B6983:B6983)</f>
        <v>1.7976798999999999</v>
      </c>
    </row>
    <row r="6985" spans="1:2" hidden="1" outlineLevel="2" x14ac:dyDescent="0.25">
      <c r="A6985" t="s">
        <v>2242</v>
      </c>
      <c r="B6985">
        <v>2.3359134749999999</v>
      </c>
    </row>
    <row r="6986" spans="1:2" outlineLevel="1" collapsed="1" x14ac:dyDescent="0.25">
      <c r="A6986" s="3" t="s">
        <v>25071</v>
      </c>
      <c r="B6986">
        <f>SUBTOTAL(9,B6985:B6985)</f>
        <v>2.3359134749999999</v>
      </c>
    </row>
    <row r="6987" spans="1:2" hidden="1" outlineLevel="2" x14ac:dyDescent="0.25">
      <c r="A6987" t="s">
        <v>16103</v>
      </c>
      <c r="B6987">
        <v>1.6817661750000001</v>
      </c>
    </row>
    <row r="6988" spans="1:2" hidden="1" outlineLevel="2" x14ac:dyDescent="0.25">
      <c r="A6988" t="s">
        <v>16103</v>
      </c>
      <c r="B6988">
        <v>1.3553041499999998</v>
      </c>
    </row>
    <row r="6989" spans="1:2" outlineLevel="1" collapsed="1" x14ac:dyDescent="0.25">
      <c r="A6989" s="3" t="s">
        <v>25072</v>
      </c>
      <c r="B6989">
        <f>SUBTOTAL(9,B6987:B6988)</f>
        <v>3.0370703250000002</v>
      </c>
    </row>
    <row r="6990" spans="1:2" hidden="1" outlineLevel="2" x14ac:dyDescent="0.25">
      <c r="A6990" t="s">
        <v>621</v>
      </c>
      <c r="B6990">
        <v>1.40995625</v>
      </c>
    </row>
    <row r="6991" spans="1:2" hidden="1" outlineLevel="2" x14ac:dyDescent="0.25">
      <c r="A6991" t="s">
        <v>621</v>
      </c>
      <c r="B6991">
        <v>1.96875475</v>
      </c>
    </row>
    <row r="6992" spans="1:2" hidden="1" outlineLevel="2" x14ac:dyDescent="0.25">
      <c r="A6992" t="s">
        <v>621</v>
      </c>
      <c r="B6992">
        <v>1.053252225</v>
      </c>
    </row>
    <row r="6993" spans="1:2" hidden="1" outlineLevel="2" x14ac:dyDescent="0.25">
      <c r="A6993" t="s">
        <v>621</v>
      </c>
      <c r="B6993">
        <v>0.35842610000000003</v>
      </c>
    </row>
    <row r="6994" spans="1:2" hidden="1" outlineLevel="2" x14ac:dyDescent="0.25">
      <c r="A6994" t="s">
        <v>621</v>
      </c>
      <c r="B6994">
        <v>3.3914301500000001</v>
      </c>
    </row>
    <row r="6995" spans="1:2" hidden="1" outlineLevel="2" x14ac:dyDescent="0.25">
      <c r="A6995" t="s">
        <v>621</v>
      </c>
      <c r="B6995">
        <v>1.5851109000000003</v>
      </c>
    </row>
    <row r="6996" spans="1:2" hidden="1" outlineLevel="2" x14ac:dyDescent="0.25">
      <c r="A6996" t="s">
        <v>621</v>
      </c>
      <c r="B6996">
        <v>0.86680329999999994</v>
      </c>
    </row>
    <row r="6997" spans="1:2" hidden="1" outlineLevel="2" x14ac:dyDescent="0.25">
      <c r="A6997" t="s">
        <v>621</v>
      </c>
      <c r="B6997">
        <v>0.881603425</v>
      </c>
    </row>
    <row r="6998" spans="1:2" hidden="1" outlineLevel="2" x14ac:dyDescent="0.25">
      <c r="A6998" t="s">
        <v>621</v>
      </c>
      <c r="B6998">
        <v>2.0450434749999999</v>
      </c>
    </row>
    <row r="6999" spans="1:2" hidden="1" outlineLevel="2" x14ac:dyDescent="0.25">
      <c r="A6999" t="s">
        <v>621</v>
      </c>
      <c r="B6999">
        <v>2.2904153749999998</v>
      </c>
    </row>
    <row r="7000" spans="1:2" hidden="1" outlineLevel="2" x14ac:dyDescent="0.25">
      <c r="A7000" t="s">
        <v>621</v>
      </c>
      <c r="B7000">
        <v>0.62071972500000006</v>
      </c>
    </row>
    <row r="7001" spans="1:2" hidden="1" outlineLevel="2" x14ac:dyDescent="0.25">
      <c r="A7001" t="s">
        <v>621</v>
      </c>
      <c r="B7001">
        <v>1.5849412250000001</v>
      </c>
    </row>
    <row r="7002" spans="1:2" hidden="1" outlineLevel="2" x14ac:dyDescent="0.25">
      <c r="A7002" t="s">
        <v>621</v>
      </c>
      <c r="B7002">
        <v>3.2686268500000004</v>
      </c>
    </row>
    <row r="7003" spans="1:2" hidden="1" outlineLevel="2" x14ac:dyDescent="0.25">
      <c r="A7003" t="s">
        <v>621</v>
      </c>
      <c r="B7003">
        <v>1.2199726500000001</v>
      </c>
    </row>
    <row r="7004" spans="1:2" hidden="1" outlineLevel="2" x14ac:dyDescent="0.25">
      <c r="A7004" t="s">
        <v>621</v>
      </c>
      <c r="B7004">
        <v>2.2283463999999999</v>
      </c>
    </row>
    <row r="7005" spans="1:2" hidden="1" outlineLevel="2" x14ac:dyDescent="0.25">
      <c r="A7005" t="s">
        <v>621</v>
      </c>
      <c r="B7005">
        <v>1.3258638500000002</v>
      </c>
    </row>
    <row r="7006" spans="1:2" hidden="1" outlineLevel="2" x14ac:dyDescent="0.25">
      <c r="A7006" t="s">
        <v>621</v>
      </c>
      <c r="B7006">
        <v>1.7878339000000001</v>
      </c>
    </row>
    <row r="7007" spans="1:2" hidden="1" outlineLevel="2" x14ac:dyDescent="0.25">
      <c r="A7007" t="s">
        <v>621</v>
      </c>
      <c r="B7007">
        <v>3.1757393000000005</v>
      </c>
    </row>
    <row r="7008" spans="1:2" hidden="1" outlineLevel="2" x14ac:dyDescent="0.25">
      <c r="A7008" t="s">
        <v>621</v>
      </c>
      <c r="B7008">
        <v>1.63549045</v>
      </c>
    </row>
    <row r="7009" spans="1:2" hidden="1" outlineLevel="2" x14ac:dyDescent="0.25">
      <c r="A7009" t="s">
        <v>621</v>
      </c>
      <c r="B7009">
        <v>1.5482747000000003</v>
      </c>
    </row>
    <row r="7010" spans="1:2" hidden="1" outlineLevel="2" x14ac:dyDescent="0.25">
      <c r="A7010" t="s">
        <v>621</v>
      </c>
      <c r="B7010">
        <v>2.1567265999999998</v>
      </c>
    </row>
    <row r="7011" spans="1:2" outlineLevel="1" collapsed="1" x14ac:dyDescent="0.25">
      <c r="A7011" s="3" t="s">
        <v>25073</v>
      </c>
      <c r="B7011">
        <f>SUBTOTAL(9,B6990:B7010)</f>
        <v>36.403331600000001</v>
      </c>
    </row>
    <row r="7012" spans="1:2" hidden="1" outlineLevel="2" x14ac:dyDescent="0.25">
      <c r="A7012" t="s">
        <v>174</v>
      </c>
      <c r="B7012">
        <v>0.92886952500000008</v>
      </c>
    </row>
    <row r="7013" spans="1:2" hidden="1" outlineLevel="2" x14ac:dyDescent="0.25">
      <c r="A7013" t="s">
        <v>174</v>
      </c>
      <c r="B7013">
        <v>0.69084327499999998</v>
      </c>
    </row>
    <row r="7014" spans="1:2" hidden="1" outlineLevel="2" x14ac:dyDescent="0.25">
      <c r="A7014" t="s">
        <v>174</v>
      </c>
      <c r="B7014">
        <v>0.58123307499999999</v>
      </c>
    </row>
    <row r="7015" spans="1:2" hidden="1" outlineLevel="2" x14ac:dyDescent="0.25">
      <c r="A7015" t="s">
        <v>174</v>
      </c>
      <c r="B7015">
        <v>0.71234154999999999</v>
      </c>
    </row>
    <row r="7016" spans="1:2" hidden="1" outlineLevel="2" x14ac:dyDescent="0.25">
      <c r="A7016" t="s">
        <v>174</v>
      </c>
      <c r="B7016">
        <v>1.0029960250000001</v>
      </c>
    </row>
    <row r="7017" spans="1:2" hidden="1" outlineLevel="2" x14ac:dyDescent="0.25">
      <c r="A7017" t="s">
        <v>174</v>
      </c>
      <c r="B7017">
        <v>0.45004065000000004</v>
      </c>
    </row>
    <row r="7018" spans="1:2" hidden="1" outlineLevel="2" x14ac:dyDescent="0.25">
      <c r="A7018" t="s">
        <v>174</v>
      </c>
      <c r="B7018">
        <v>0.50706582499999997</v>
      </c>
    </row>
    <row r="7019" spans="1:2" hidden="1" outlineLevel="2" x14ac:dyDescent="0.25">
      <c r="A7019" t="s">
        <v>174</v>
      </c>
      <c r="B7019">
        <v>3.7777399250000006</v>
      </c>
    </row>
    <row r="7020" spans="1:2" hidden="1" outlineLevel="2" x14ac:dyDescent="0.25">
      <c r="A7020" t="s">
        <v>174</v>
      </c>
      <c r="B7020">
        <v>1.0314314499999999</v>
      </c>
    </row>
    <row r="7021" spans="1:2" hidden="1" outlineLevel="2" x14ac:dyDescent="0.25">
      <c r="A7021" t="s">
        <v>174</v>
      </c>
      <c r="B7021">
        <v>0.803834575</v>
      </c>
    </row>
    <row r="7022" spans="1:2" hidden="1" outlineLevel="2" x14ac:dyDescent="0.25">
      <c r="A7022" t="s">
        <v>174</v>
      </c>
      <c r="B7022">
        <v>1.0889427500000002</v>
      </c>
    </row>
    <row r="7023" spans="1:2" hidden="1" outlineLevel="2" x14ac:dyDescent="0.25">
      <c r="A7023" t="s">
        <v>174</v>
      </c>
      <c r="B7023">
        <v>1.4106388750000003</v>
      </c>
    </row>
    <row r="7024" spans="1:2" hidden="1" outlineLevel="2" x14ac:dyDescent="0.25">
      <c r="A7024" t="s">
        <v>174</v>
      </c>
      <c r="B7024">
        <v>0.8187127500000001</v>
      </c>
    </row>
    <row r="7025" spans="1:2" hidden="1" outlineLevel="2" x14ac:dyDescent="0.25">
      <c r="A7025" t="s">
        <v>174</v>
      </c>
      <c r="B7025">
        <v>1.8839569750000003</v>
      </c>
    </row>
    <row r="7026" spans="1:2" hidden="1" outlineLevel="2" x14ac:dyDescent="0.25">
      <c r="A7026" t="s">
        <v>174</v>
      </c>
      <c r="B7026">
        <v>0.43046182500000008</v>
      </c>
    </row>
    <row r="7027" spans="1:2" hidden="1" outlineLevel="2" x14ac:dyDescent="0.25">
      <c r="A7027" t="s">
        <v>174</v>
      </c>
      <c r="B7027">
        <v>0.43728035000000004</v>
      </c>
    </row>
    <row r="7028" spans="1:2" hidden="1" outlineLevel="2" x14ac:dyDescent="0.25">
      <c r="A7028" t="s">
        <v>174</v>
      </c>
      <c r="B7028">
        <v>0.73487852500000006</v>
      </c>
    </row>
    <row r="7029" spans="1:2" hidden="1" outlineLevel="2" x14ac:dyDescent="0.25">
      <c r="A7029" t="s">
        <v>174</v>
      </c>
      <c r="B7029">
        <v>1.1663529500000001</v>
      </c>
    </row>
    <row r="7030" spans="1:2" hidden="1" outlineLevel="2" x14ac:dyDescent="0.25">
      <c r="A7030" t="s">
        <v>174</v>
      </c>
      <c r="B7030">
        <v>2.4117738000000002</v>
      </c>
    </row>
    <row r="7031" spans="1:2" hidden="1" outlineLevel="2" x14ac:dyDescent="0.25">
      <c r="A7031" t="s">
        <v>174</v>
      </c>
      <c r="B7031">
        <v>2.0139029749999997</v>
      </c>
    </row>
    <row r="7032" spans="1:2" hidden="1" outlineLevel="2" x14ac:dyDescent="0.25">
      <c r="A7032" t="s">
        <v>174</v>
      </c>
      <c r="B7032">
        <v>1.7047396500000001</v>
      </c>
    </row>
    <row r="7033" spans="1:2" hidden="1" outlineLevel="2" x14ac:dyDescent="0.25">
      <c r="A7033" t="s">
        <v>174</v>
      </c>
      <c r="B7033">
        <v>1.3155722000000001</v>
      </c>
    </row>
    <row r="7034" spans="1:2" hidden="1" outlineLevel="2" x14ac:dyDescent="0.25">
      <c r="A7034" t="s">
        <v>174</v>
      </c>
      <c r="B7034">
        <v>1.7395491249999999</v>
      </c>
    </row>
    <row r="7035" spans="1:2" hidden="1" outlineLevel="2" x14ac:dyDescent="0.25">
      <c r="A7035" t="s">
        <v>174</v>
      </c>
      <c r="B7035">
        <v>0.84395777500000002</v>
      </c>
    </row>
    <row r="7036" spans="1:2" hidden="1" outlineLevel="2" x14ac:dyDescent="0.25">
      <c r="A7036" t="s">
        <v>174</v>
      </c>
      <c r="B7036">
        <v>0.67013332500000011</v>
      </c>
    </row>
    <row r="7037" spans="1:2" hidden="1" outlineLevel="2" x14ac:dyDescent="0.25">
      <c r="A7037" t="s">
        <v>174</v>
      </c>
      <c r="B7037">
        <v>1.2433814999999999</v>
      </c>
    </row>
    <row r="7038" spans="1:2" hidden="1" outlineLevel="2" x14ac:dyDescent="0.25">
      <c r="A7038" t="s">
        <v>174</v>
      </c>
      <c r="B7038">
        <v>0.74583565000000007</v>
      </c>
    </row>
    <row r="7039" spans="1:2" hidden="1" outlineLevel="2" x14ac:dyDescent="0.25">
      <c r="A7039" t="s">
        <v>174</v>
      </c>
      <c r="B7039">
        <v>0.50163397500000007</v>
      </c>
    </row>
    <row r="7040" spans="1:2" hidden="1" outlineLevel="2" x14ac:dyDescent="0.25">
      <c r="A7040" t="s">
        <v>174</v>
      </c>
      <c r="B7040">
        <v>3.193065475</v>
      </c>
    </row>
    <row r="7041" spans="1:2" hidden="1" outlineLevel="2" x14ac:dyDescent="0.25">
      <c r="A7041" t="s">
        <v>174</v>
      </c>
      <c r="B7041">
        <v>0.49000137500000007</v>
      </c>
    </row>
    <row r="7042" spans="1:2" hidden="1" outlineLevel="2" x14ac:dyDescent="0.25">
      <c r="A7042" t="s">
        <v>174</v>
      </c>
      <c r="B7042">
        <v>1.7361891250000001</v>
      </c>
    </row>
    <row r="7043" spans="1:2" hidden="1" outlineLevel="2" x14ac:dyDescent="0.25">
      <c r="A7043" t="s">
        <v>174</v>
      </c>
      <c r="B7043">
        <v>1.8683927749999998</v>
      </c>
    </row>
    <row r="7044" spans="1:2" hidden="1" outlineLevel="2" x14ac:dyDescent="0.25">
      <c r="A7044" t="s">
        <v>174</v>
      </c>
      <c r="B7044">
        <v>1.2012764999999999</v>
      </c>
    </row>
    <row r="7045" spans="1:2" hidden="1" outlineLevel="2" x14ac:dyDescent="0.25">
      <c r="A7045" t="s">
        <v>174</v>
      </c>
      <c r="B7045">
        <v>1.1337430749999999</v>
      </c>
    </row>
    <row r="7046" spans="1:2" hidden="1" outlineLevel="2" x14ac:dyDescent="0.25">
      <c r="A7046" t="s">
        <v>174</v>
      </c>
      <c r="B7046">
        <v>2.3318119500000001</v>
      </c>
    </row>
    <row r="7047" spans="1:2" hidden="1" outlineLevel="2" x14ac:dyDescent="0.25">
      <c r="A7047" t="s">
        <v>174</v>
      </c>
      <c r="B7047">
        <v>2.8121284500000003</v>
      </c>
    </row>
    <row r="7048" spans="1:2" hidden="1" outlineLevel="2" x14ac:dyDescent="0.25">
      <c r="A7048" t="s">
        <v>174</v>
      </c>
      <c r="B7048">
        <v>1.1023716000000001</v>
      </c>
    </row>
    <row r="7049" spans="1:2" hidden="1" outlineLevel="2" x14ac:dyDescent="0.25">
      <c r="A7049" t="s">
        <v>174</v>
      </c>
      <c r="B7049">
        <v>1.40338455</v>
      </c>
    </row>
    <row r="7050" spans="1:2" hidden="1" outlineLevel="2" x14ac:dyDescent="0.25">
      <c r="A7050" t="s">
        <v>174</v>
      </c>
      <c r="B7050">
        <v>1.514813875</v>
      </c>
    </row>
    <row r="7051" spans="1:2" hidden="1" outlineLevel="2" x14ac:dyDescent="0.25">
      <c r="A7051" t="s">
        <v>174</v>
      </c>
      <c r="B7051">
        <v>0.65983120000000006</v>
      </c>
    </row>
    <row r="7052" spans="1:2" hidden="1" outlineLevel="2" x14ac:dyDescent="0.25">
      <c r="A7052" t="s">
        <v>174</v>
      </c>
      <c r="B7052">
        <v>1.0510049000000001</v>
      </c>
    </row>
    <row r="7053" spans="1:2" hidden="1" outlineLevel="2" x14ac:dyDescent="0.25">
      <c r="A7053" t="s">
        <v>174</v>
      </c>
      <c r="B7053">
        <v>0.44274367500000006</v>
      </c>
    </row>
    <row r="7054" spans="1:2" hidden="1" outlineLevel="2" x14ac:dyDescent="0.25">
      <c r="A7054" t="s">
        <v>174</v>
      </c>
      <c r="B7054">
        <v>1.4700903250000001</v>
      </c>
    </row>
    <row r="7055" spans="1:2" hidden="1" outlineLevel="2" x14ac:dyDescent="0.25">
      <c r="A7055" t="s">
        <v>174</v>
      </c>
      <c r="B7055">
        <v>1.8482127750000001</v>
      </c>
    </row>
    <row r="7056" spans="1:2" hidden="1" outlineLevel="2" x14ac:dyDescent="0.25">
      <c r="A7056" t="s">
        <v>174</v>
      </c>
      <c r="B7056">
        <v>0.48181820000000003</v>
      </c>
    </row>
    <row r="7057" spans="1:2" hidden="1" outlineLevel="2" x14ac:dyDescent="0.25">
      <c r="A7057" t="s">
        <v>174</v>
      </c>
      <c r="B7057">
        <v>2.090728575</v>
      </c>
    </row>
    <row r="7058" spans="1:2" outlineLevel="1" collapsed="1" x14ac:dyDescent="0.25">
      <c r="A7058" s="3" t="s">
        <v>25074</v>
      </c>
      <c r="B7058">
        <f>SUBTOTAL(9,B7012:B7057)</f>
        <v>58.479709249999999</v>
      </c>
    </row>
    <row r="7059" spans="1:2" hidden="1" outlineLevel="2" x14ac:dyDescent="0.25">
      <c r="A7059" t="s">
        <v>605</v>
      </c>
      <c r="B7059">
        <v>0.9409459750000001</v>
      </c>
    </row>
    <row r="7060" spans="1:2" hidden="1" outlineLevel="2" x14ac:dyDescent="0.25">
      <c r="A7060" t="s">
        <v>605</v>
      </c>
      <c r="B7060">
        <v>1.3258593499999998</v>
      </c>
    </row>
    <row r="7061" spans="1:2" hidden="1" outlineLevel="2" x14ac:dyDescent="0.25">
      <c r="A7061" t="s">
        <v>605</v>
      </c>
      <c r="B7061">
        <v>0.49567295</v>
      </c>
    </row>
    <row r="7062" spans="1:2" hidden="1" outlineLevel="2" x14ac:dyDescent="0.25">
      <c r="A7062" t="s">
        <v>605</v>
      </c>
      <c r="B7062">
        <v>1.0756651500000001</v>
      </c>
    </row>
    <row r="7063" spans="1:2" hidden="1" outlineLevel="2" x14ac:dyDescent="0.25">
      <c r="A7063" t="s">
        <v>605</v>
      </c>
      <c r="B7063">
        <v>2.0580756</v>
      </c>
    </row>
    <row r="7064" spans="1:2" hidden="1" outlineLevel="2" x14ac:dyDescent="0.25">
      <c r="A7064" t="s">
        <v>605</v>
      </c>
      <c r="B7064">
        <v>2.7058145500000004</v>
      </c>
    </row>
    <row r="7065" spans="1:2" hidden="1" outlineLevel="2" x14ac:dyDescent="0.25">
      <c r="A7065" t="s">
        <v>605</v>
      </c>
      <c r="B7065">
        <v>0.70390792499999999</v>
      </c>
    </row>
    <row r="7066" spans="1:2" hidden="1" outlineLevel="2" x14ac:dyDescent="0.25">
      <c r="A7066" t="s">
        <v>605</v>
      </c>
      <c r="B7066">
        <v>0.82343652499999997</v>
      </c>
    </row>
    <row r="7067" spans="1:2" hidden="1" outlineLevel="2" x14ac:dyDescent="0.25">
      <c r="A7067" t="s">
        <v>605</v>
      </c>
      <c r="B7067">
        <v>0.65526265000000006</v>
      </c>
    </row>
    <row r="7068" spans="1:2" hidden="1" outlineLevel="2" x14ac:dyDescent="0.25">
      <c r="A7068" t="s">
        <v>605</v>
      </c>
      <c r="B7068">
        <v>0.45191472500000002</v>
      </c>
    </row>
    <row r="7069" spans="1:2" hidden="1" outlineLevel="2" x14ac:dyDescent="0.25">
      <c r="A7069" t="s">
        <v>605</v>
      </c>
      <c r="B7069">
        <v>0.45029107500000004</v>
      </c>
    </row>
    <row r="7070" spans="1:2" hidden="1" outlineLevel="2" x14ac:dyDescent="0.25">
      <c r="A7070" t="s">
        <v>605</v>
      </c>
      <c r="B7070">
        <v>0.84466640000000015</v>
      </c>
    </row>
    <row r="7071" spans="1:2" hidden="1" outlineLevel="2" x14ac:dyDescent="0.25">
      <c r="A7071" t="s">
        <v>605</v>
      </c>
      <c r="B7071">
        <v>1.6918533500000001</v>
      </c>
    </row>
    <row r="7072" spans="1:2" hidden="1" outlineLevel="2" x14ac:dyDescent="0.25">
      <c r="A7072" t="s">
        <v>605</v>
      </c>
      <c r="B7072">
        <v>0.70065440000000001</v>
      </c>
    </row>
    <row r="7073" spans="1:2" hidden="1" outlineLevel="2" x14ac:dyDescent="0.25">
      <c r="A7073" t="s">
        <v>605</v>
      </c>
      <c r="B7073">
        <v>0.63703272500000008</v>
      </c>
    </row>
    <row r="7074" spans="1:2" hidden="1" outlineLevel="2" x14ac:dyDescent="0.25">
      <c r="A7074" t="s">
        <v>605</v>
      </c>
      <c r="B7074">
        <v>1.5853039250000003</v>
      </c>
    </row>
    <row r="7075" spans="1:2" hidden="1" outlineLevel="2" x14ac:dyDescent="0.25">
      <c r="A7075" t="s">
        <v>605</v>
      </c>
      <c r="B7075">
        <v>1.635372225</v>
      </c>
    </row>
    <row r="7076" spans="1:2" hidden="1" outlineLevel="2" x14ac:dyDescent="0.25">
      <c r="A7076" t="s">
        <v>605</v>
      </c>
      <c r="B7076">
        <v>1.5478050750000001</v>
      </c>
    </row>
    <row r="7077" spans="1:2" hidden="1" outlineLevel="2" x14ac:dyDescent="0.25">
      <c r="A7077" t="s">
        <v>605</v>
      </c>
      <c r="B7077">
        <v>1.5090718000000001</v>
      </c>
    </row>
    <row r="7078" spans="1:2" hidden="1" outlineLevel="2" x14ac:dyDescent="0.25">
      <c r="A7078" t="s">
        <v>605</v>
      </c>
      <c r="B7078">
        <v>1.3062322500000001</v>
      </c>
    </row>
    <row r="7079" spans="1:2" hidden="1" outlineLevel="2" x14ac:dyDescent="0.25">
      <c r="A7079" t="s">
        <v>605</v>
      </c>
      <c r="B7079">
        <v>1.2170538</v>
      </c>
    </row>
    <row r="7080" spans="1:2" hidden="1" outlineLevel="2" x14ac:dyDescent="0.25">
      <c r="A7080" t="s">
        <v>605</v>
      </c>
      <c r="B7080">
        <v>0.70684404999999995</v>
      </c>
    </row>
    <row r="7081" spans="1:2" hidden="1" outlineLevel="2" x14ac:dyDescent="0.25">
      <c r="A7081" t="s">
        <v>605</v>
      </c>
      <c r="B7081">
        <v>0.79955799999999999</v>
      </c>
    </row>
    <row r="7082" spans="1:2" hidden="1" outlineLevel="2" x14ac:dyDescent="0.25">
      <c r="A7082" t="s">
        <v>605</v>
      </c>
      <c r="B7082">
        <v>0.59230614999999998</v>
      </c>
    </row>
    <row r="7083" spans="1:2" hidden="1" outlineLevel="2" x14ac:dyDescent="0.25">
      <c r="A7083" t="s">
        <v>605</v>
      </c>
      <c r="B7083">
        <v>0.53216395000000005</v>
      </c>
    </row>
    <row r="7084" spans="1:2" hidden="1" outlineLevel="2" x14ac:dyDescent="0.25">
      <c r="A7084" t="s">
        <v>605</v>
      </c>
      <c r="B7084">
        <v>1.4625608500000002</v>
      </c>
    </row>
    <row r="7085" spans="1:2" hidden="1" outlineLevel="2" x14ac:dyDescent="0.25">
      <c r="A7085" t="s">
        <v>605</v>
      </c>
      <c r="B7085">
        <v>0.43692067500000004</v>
      </c>
    </row>
    <row r="7086" spans="1:2" hidden="1" outlineLevel="2" x14ac:dyDescent="0.25">
      <c r="A7086" t="s">
        <v>605</v>
      </c>
      <c r="B7086">
        <v>0.46014585000000008</v>
      </c>
    </row>
    <row r="7087" spans="1:2" hidden="1" outlineLevel="2" x14ac:dyDescent="0.25">
      <c r="A7087" t="s">
        <v>605</v>
      </c>
      <c r="B7087">
        <v>1.0392373750000001</v>
      </c>
    </row>
    <row r="7088" spans="1:2" hidden="1" outlineLevel="2" x14ac:dyDescent="0.25">
      <c r="A7088" t="s">
        <v>605</v>
      </c>
      <c r="B7088">
        <v>1.1373206</v>
      </c>
    </row>
    <row r="7089" spans="1:2" hidden="1" outlineLevel="2" x14ac:dyDescent="0.25">
      <c r="A7089" t="s">
        <v>605</v>
      </c>
      <c r="B7089">
        <v>0.46123960000000003</v>
      </c>
    </row>
    <row r="7090" spans="1:2" hidden="1" outlineLevel="2" x14ac:dyDescent="0.25">
      <c r="A7090" t="s">
        <v>605</v>
      </c>
      <c r="B7090">
        <v>1.6014870250000002</v>
      </c>
    </row>
    <row r="7091" spans="1:2" hidden="1" outlineLevel="2" x14ac:dyDescent="0.25">
      <c r="A7091" t="s">
        <v>605</v>
      </c>
      <c r="B7091">
        <v>0.81376065000000009</v>
      </c>
    </row>
    <row r="7092" spans="1:2" hidden="1" outlineLevel="2" x14ac:dyDescent="0.25">
      <c r="A7092" t="s">
        <v>605</v>
      </c>
      <c r="B7092">
        <v>0.49655985000000002</v>
      </c>
    </row>
    <row r="7093" spans="1:2" hidden="1" outlineLevel="2" x14ac:dyDescent="0.25">
      <c r="A7093" t="s">
        <v>605</v>
      </c>
      <c r="B7093">
        <v>0.56977754999999997</v>
      </c>
    </row>
    <row r="7094" spans="1:2" hidden="1" outlineLevel="2" x14ac:dyDescent="0.25">
      <c r="A7094" t="s">
        <v>605</v>
      </c>
      <c r="B7094">
        <v>1.2985387500000001</v>
      </c>
    </row>
    <row r="7095" spans="1:2" hidden="1" outlineLevel="2" x14ac:dyDescent="0.25">
      <c r="A7095" t="s">
        <v>605</v>
      </c>
      <c r="B7095">
        <v>2.6605584750000002</v>
      </c>
    </row>
    <row r="7096" spans="1:2" hidden="1" outlineLevel="2" x14ac:dyDescent="0.25">
      <c r="A7096" t="s">
        <v>605</v>
      </c>
      <c r="B7096">
        <v>0.55398557500000001</v>
      </c>
    </row>
    <row r="7097" spans="1:2" hidden="1" outlineLevel="2" x14ac:dyDescent="0.25">
      <c r="A7097" t="s">
        <v>605</v>
      </c>
      <c r="B7097">
        <v>0.88033257500000006</v>
      </c>
    </row>
    <row r="7098" spans="1:2" hidden="1" outlineLevel="2" x14ac:dyDescent="0.25">
      <c r="A7098" t="s">
        <v>605</v>
      </c>
      <c r="B7098">
        <v>0.80003694999999997</v>
      </c>
    </row>
    <row r="7099" spans="1:2" hidden="1" outlineLevel="2" x14ac:dyDescent="0.25">
      <c r="A7099" t="s">
        <v>605</v>
      </c>
      <c r="B7099">
        <v>1.6198633</v>
      </c>
    </row>
    <row r="7100" spans="1:2" hidden="1" outlineLevel="2" x14ac:dyDescent="0.25">
      <c r="A7100" t="s">
        <v>605</v>
      </c>
      <c r="B7100">
        <v>0.53990402500000001</v>
      </c>
    </row>
    <row r="7101" spans="1:2" hidden="1" outlineLevel="2" x14ac:dyDescent="0.25">
      <c r="A7101" t="s">
        <v>605</v>
      </c>
      <c r="B7101">
        <v>0.81331912500000003</v>
      </c>
    </row>
    <row r="7102" spans="1:2" hidden="1" outlineLevel="2" x14ac:dyDescent="0.25">
      <c r="A7102" t="s">
        <v>605</v>
      </c>
      <c r="B7102">
        <v>0.50118457500000002</v>
      </c>
    </row>
    <row r="7103" spans="1:2" hidden="1" outlineLevel="2" x14ac:dyDescent="0.25">
      <c r="A7103" t="s">
        <v>605</v>
      </c>
      <c r="B7103">
        <v>0.49172367500000003</v>
      </c>
    </row>
    <row r="7104" spans="1:2" hidden="1" outlineLevel="2" x14ac:dyDescent="0.25">
      <c r="A7104" t="s">
        <v>605</v>
      </c>
      <c r="B7104">
        <v>0.91422870000000001</v>
      </c>
    </row>
    <row r="7105" spans="1:2" hidden="1" outlineLevel="2" x14ac:dyDescent="0.25">
      <c r="A7105" t="s">
        <v>605</v>
      </c>
      <c r="B7105">
        <v>0.50339185000000009</v>
      </c>
    </row>
    <row r="7106" spans="1:2" hidden="1" outlineLevel="2" x14ac:dyDescent="0.25">
      <c r="A7106" t="s">
        <v>605</v>
      </c>
      <c r="B7106">
        <v>0.49228547500000003</v>
      </c>
    </row>
    <row r="7107" spans="1:2" hidden="1" outlineLevel="2" x14ac:dyDescent="0.25">
      <c r="A7107" t="s">
        <v>605</v>
      </c>
      <c r="B7107">
        <v>1.2285416749999998</v>
      </c>
    </row>
    <row r="7108" spans="1:2" hidden="1" outlineLevel="2" x14ac:dyDescent="0.25">
      <c r="A7108" t="s">
        <v>605</v>
      </c>
      <c r="B7108">
        <v>0.45886992500000001</v>
      </c>
    </row>
    <row r="7109" spans="1:2" hidden="1" outlineLevel="2" x14ac:dyDescent="0.25">
      <c r="A7109" t="s">
        <v>605</v>
      </c>
      <c r="B7109">
        <v>0.47211970000000003</v>
      </c>
    </row>
    <row r="7110" spans="1:2" hidden="1" outlineLevel="2" x14ac:dyDescent="0.25">
      <c r="A7110" t="s">
        <v>605</v>
      </c>
      <c r="B7110">
        <v>0.42405782500000005</v>
      </c>
    </row>
    <row r="7111" spans="1:2" hidden="1" outlineLevel="2" x14ac:dyDescent="0.25">
      <c r="A7111" t="s">
        <v>605</v>
      </c>
      <c r="B7111">
        <v>0.5682528</v>
      </c>
    </row>
    <row r="7112" spans="1:2" hidden="1" outlineLevel="2" x14ac:dyDescent="0.25">
      <c r="A7112" t="s">
        <v>605</v>
      </c>
      <c r="B7112">
        <v>1.0673710750000001</v>
      </c>
    </row>
    <row r="7113" spans="1:2" hidden="1" outlineLevel="2" x14ac:dyDescent="0.25">
      <c r="A7113" t="s">
        <v>605</v>
      </c>
      <c r="B7113">
        <v>1.7171476750000001</v>
      </c>
    </row>
    <row r="7114" spans="1:2" hidden="1" outlineLevel="2" x14ac:dyDescent="0.25">
      <c r="A7114" t="s">
        <v>605</v>
      </c>
      <c r="B7114">
        <v>0.40071982500000003</v>
      </c>
    </row>
    <row r="7115" spans="1:2" hidden="1" outlineLevel="2" x14ac:dyDescent="0.25">
      <c r="A7115" t="s">
        <v>605</v>
      </c>
      <c r="B7115">
        <v>0.46151120000000001</v>
      </c>
    </row>
    <row r="7116" spans="1:2" hidden="1" outlineLevel="2" x14ac:dyDescent="0.25">
      <c r="A7116" t="s">
        <v>605</v>
      </c>
      <c r="B7116">
        <v>0.65544010000000008</v>
      </c>
    </row>
    <row r="7117" spans="1:2" outlineLevel="1" collapsed="1" x14ac:dyDescent="0.25">
      <c r="A7117" s="3" t="s">
        <v>25075</v>
      </c>
      <c r="B7117">
        <f>SUBTOTAL(9,B7059:B7116)</f>
        <v>54.995159449999996</v>
      </c>
    </row>
    <row r="7118" spans="1:2" hidden="1" outlineLevel="2" x14ac:dyDescent="0.25">
      <c r="A7118" t="s">
        <v>2611</v>
      </c>
      <c r="B7118">
        <v>1.0728341750000001</v>
      </c>
    </row>
    <row r="7119" spans="1:2" outlineLevel="1" collapsed="1" x14ac:dyDescent="0.25">
      <c r="A7119" s="3" t="s">
        <v>25076</v>
      </c>
      <c r="B7119">
        <f>SUBTOTAL(9,B7118:B7118)</f>
        <v>1.0728341750000001</v>
      </c>
    </row>
    <row r="7120" spans="1:2" hidden="1" outlineLevel="2" x14ac:dyDescent="0.25">
      <c r="A7120" t="s">
        <v>4140</v>
      </c>
      <c r="B7120">
        <v>1.1183959000000001</v>
      </c>
    </row>
    <row r="7121" spans="1:2" outlineLevel="1" collapsed="1" x14ac:dyDescent="0.25">
      <c r="A7121" s="3" t="s">
        <v>25077</v>
      </c>
      <c r="B7121">
        <f>SUBTOTAL(9,B7120:B7120)</f>
        <v>1.1183959000000001</v>
      </c>
    </row>
    <row r="7122" spans="1:2" hidden="1" outlineLevel="2" x14ac:dyDescent="0.25">
      <c r="A7122" t="s">
        <v>1125</v>
      </c>
      <c r="B7122">
        <v>0.61600135</v>
      </c>
    </row>
    <row r="7123" spans="1:2" hidden="1" outlineLevel="2" x14ac:dyDescent="0.25">
      <c r="A7123" t="s">
        <v>1125</v>
      </c>
      <c r="B7123">
        <v>0.81906385000000004</v>
      </c>
    </row>
    <row r="7124" spans="1:2" hidden="1" outlineLevel="2" x14ac:dyDescent="0.25">
      <c r="A7124" t="s">
        <v>1125</v>
      </c>
      <c r="B7124">
        <v>0.59729722500000004</v>
      </c>
    </row>
    <row r="7125" spans="1:2" hidden="1" outlineLevel="2" x14ac:dyDescent="0.25">
      <c r="A7125" t="s">
        <v>1125</v>
      </c>
      <c r="B7125">
        <v>0.82426525000000006</v>
      </c>
    </row>
    <row r="7126" spans="1:2" hidden="1" outlineLevel="2" x14ac:dyDescent="0.25">
      <c r="A7126" t="s">
        <v>1125</v>
      </c>
      <c r="B7126">
        <v>0.46996615000000008</v>
      </c>
    </row>
    <row r="7127" spans="1:2" hidden="1" outlineLevel="2" x14ac:dyDescent="0.25">
      <c r="A7127" t="s">
        <v>1125</v>
      </c>
      <c r="B7127">
        <v>0.81712940000000001</v>
      </c>
    </row>
    <row r="7128" spans="1:2" hidden="1" outlineLevel="2" x14ac:dyDescent="0.25">
      <c r="A7128" t="s">
        <v>1125</v>
      </c>
      <c r="B7128">
        <v>0.64755857500000003</v>
      </c>
    </row>
    <row r="7129" spans="1:2" hidden="1" outlineLevel="2" x14ac:dyDescent="0.25">
      <c r="A7129" t="s">
        <v>1125</v>
      </c>
      <c r="B7129">
        <v>1.3968513250000003</v>
      </c>
    </row>
    <row r="7130" spans="1:2" hidden="1" outlineLevel="2" x14ac:dyDescent="0.25">
      <c r="A7130" t="s">
        <v>1125</v>
      </c>
      <c r="B7130">
        <v>2.1614724249999999</v>
      </c>
    </row>
    <row r="7131" spans="1:2" hidden="1" outlineLevel="2" x14ac:dyDescent="0.25">
      <c r="A7131" t="s">
        <v>1125</v>
      </c>
      <c r="B7131">
        <v>0.89762010000000014</v>
      </c>
    </row>
    <row r="7132" spans="1:2" hidden="1" outlineLevel="2" x14ac:dyDescent="0.25">
      <c r="A7132" t="s">
        <v>1125</v>
      </c>
      <c r="B7132">
        <v>0.89721295000000012</v>
      </c>
    </row>
    <row r="7133" spans="1:2" hidden="1" outlineLevel="2" x14ac:dyDescent="0.25">
      <c r="A7133" t="s">
        <v>1125</v>
      </c>
      <c r="B7133">
        <v>0.31627050000000001</v>
      </c>
    </row>
    <row r="7134" spans="1:2" hidden="1" outlineLevel="2" x14ac:dyDescent="0.25">
      <c r="A7134" t="s">
        <v>1125</v>
      </c>
      <c r="B7134">
        <v>2.45135455</v>
      </c>
    </row>
    <row r="7135" spans="1:2" hidden="1" outlineLevel="2" x14ac:dyDescent="0.25">
      <c r="A7135" t="s">
        <v>1125</v>
      </c>
      <c r="B7135">
        <v>1.9329238000000002</v>
      </c>
    </row>
    <row r="7136" spans="1:2" hidden="1" outlineLevel="2" x14ac:dyDescent="0.25">
      <c r="A7136" t="s">
        <v>1125</v>
      </c>
      <c r="B7136">
        <v>1.2214921499999998</v>
      </c>
    </row>
    <row r="7137" spans="1:2" hidden="1" outlineLevel="2" x14ac:dyDescent="0.25">
      <c r="A7137" t="s">
        <v>1125</v>
      </c>
      <c r="B7137">
        <v>1.3820519</v>
      </c>
    </row>
    <row r="7138" spans="1:2" hidden="1" outlineLevel="2" x14ac:dyDescent="0.25">
      <c r="A7138" t="s">
        <v>1125</v>
      </c>
      <c r="B7138">
        <v>2.4133065</v>
      </c>
    </row>
    <row r="7139" spans="1:2" outlineLevel="1" collapsed="1" x14ac:dyDescent="0.25">
      <c r="A7139" s="3" t="s">
        <v>25078</v>
      </c>
      <c r="B7139">
        <f>SUBTOTAL(9,B7122:B7138)</f>
        <v>19.861838000000002</v>
      </c>
    </row>
    <row r="7140" spans="1:2" hidden="1" outlineLevel="2" x14ac:dyDescent="0.25">
      <c r="A7140" t="s">
        <v>7161</v>
      </c>
      <c r="B7140">
        <v>1.1544746749999999</v>
      </c>
    </row>
    <row r="7141" spans="1:2" hidden="1" outlineLevel="2" x14ac:dyDescent="0.25">
      <c r="A7141" t="s">
        <v>7161</v>
      </c>
      <c r="B7141">
        <v>5.4928557250000001</v>
      </c>
    </row>
    <row r="7142" spans="1:2" outlineLevel="1" collapsed="1" x14ac:dyDescent="0.25">
      <c r="A7142" s="3" t="s">
        <v>25079</v>
      </c>
      <c r="B7142">
        <f>SUBTOTAL(9,B7140:B7141)</f>
        <v>6.6473303999999995</v>
      </c>
    </row>
    <row r="7143" spans="1:2" hidden="1" outlineLevel="2" x14ac:dyDescent="0.25">
      <c r="A7143" t="s">
        <v>8725</v>
      </c>
      <c r="B7143">
        <v>0.20532882499999996</v>
      </c>
    </row>
    <row r="7144" spans="1:2" outlineLevel="1" collapsed="1" x14ac:dyDescent="0.25">
      <c r="A7144" s="3" t="s">
        <v>25080</v>
      </c>
      <c r="B7144">
        <f>SUBTOTAL(9,B7143:B7143)</f>
        <v>0.20532882499999996</v>
      </c>
    </row>
    <row r="7145" spans="1:2" hidden="1" outlineLevel="2" x14ac:dyDescent="0.25">
      <c r="A7145" t="s">
        <v>5276</v>
      </c>
      <c r="B7145">
        <v>0.71975335000000007</v>
      </c>
    </row>
    <row r="7146" spans="1:2" outlineLevel="1" collapsed="1" x14ac:dyDescent="0.25">
      <c r="A7146" s="3" t="s">
        <v>25081</v>
      </c>
      <c r="B7146">
        <f>SUBTOTAL(9,B7145:B7145)</f>
        <v>0.71975335000000007</v>
      </c>
    </row>
    <row r="7147" spans="1:2" hidden="1" outlineLevel="2" x14ac:dyDescent="0.25">
      <c r="A7147" t="s">
        <v>3885</v>
      </c>
      <c r="B7147">
        <v>5.0662405250000004</v>
      </c>
    </row>
    <row r="7148" spans="1:2" hidden="1" outlineLevel="2" x14ac:dyDescent="0.25">
      <c r="A7148" t="s">
        <v>5159</v>
      </c>
      <c r="B7148">
        <v>1.7182840000000001</v>
      </c>
    </row>
    <row r="7149" spans="1:2" hidden="1" outlineLevel="2" x14ac:dyDescent="0.25">
      <c r="A7149" t="s">
        <v>5159</v>
      </c>
      <c r="B7149">
        <v>2.3128992000000004</v>
      </c>
    </row>
    <row r="7150" spans="1:2" hidden="1" outlineLevel="2" x14ac:dyDescent="0.25">
      <c r="A7150" t="s">
        <v>5159</v>
      </c>
      <c r="B7150">
        <v>3.5998474499999999</v>
      </c>
    </row>
    <row r="7151" spans="1:2" hidden="1" outlineLevel="2" x14ac:dyDescent="0.25">
      <c r="A7151" t="s">
        <v>5159</v>
      </c>
      <c r="B7151">
        <v>2.0031701750000002</v>
      </c>
    </row>
    <row r="7152" spans="1:2" outlineLevel="1" collapsed="1" x14ac:dyDescent="0.25">
      <c r="A7152" s="3" t="s">
        <v>25082</v>
      </c>
      <c r="B7152">
        <f>SUBTOTAL(9,B7147:B7151)</f>
        <v>14.700441350000002</v>
      </c>
    </row>
    <row r="7153" spans="1:2" hidden="1" outlineLevel="2" x14ac:dyDescent="0.25">
      <c r="A7153" t="s">
        <v>7400</v>
      </c>
      <c r="B7153">
        <v>1.4012102000000002</v>
      </c>
    </row>
    <row r="7154" spans="1:2" hidden="1" outlineLevel="2" x14ac:dyDescent="0.25">
      <c r="A7154" t="s">
        <v>7400</v>
      </c>
      <c r="B7154">
        <v>0.80548675000000003</v>
      </c>
    </row>
    <row r="7155" spans="1:2" outlineLevel="1" collapsed="1" x14ac:dyDescent="0.25">
      <c r="A7155" s="3" t="s">
        <v>25083</v>
      </c>
      <c r="B7155">
        <f>SUBTOTAL(9,B7153:B7154)</f>
        <v>2.2066969500000004</v>
      </c>
    </row>
    <row r="7156" spans="1:2" hidden="1" outlineLevel="2" x14ac:dyDescent="0.25">
      <c r="A7156" t="s">
        <v>2947</v>
      </c>
      <c r="B7156">
        <v>1.083104525</v>
      </c>
    </row>
    <row r="7157" spans="1:2" hidden="1" outlineLevel="2" x14ac:dyDescent="0.25">
      <c r="A7157" t="s">
        <v>2947</v>
      </c>
      <c r="B7157">
        <v>1.3626421</v>
      </c>
    </row>
    <row r="7158" spans="1:2" outlineLevel="1" collapsed="1" x14ac:dyDescent="0.25">
      <c r="A7158" s="3" t="s">
        <v>25084</v>
      </c>
      <c r="B7158">
        <f>SUBTOTAL(9,B7156:B7157)</f>
        <v>2.445746625</v>
      </c>
    </row>
    <row r="7159" spans="1:2" hidden="1" outlineLevel="2" x14ac:dyDescent="0.25">
      <c r="A7159" t="s">
        <v>20703</v>
      </c>
      <c r="B7159">
        <v>2.0234103750000001</v>
      </c>
    </row>
    <row r="7160" spans="1:2" outlineLevel="1" collapsed="1" x14ac:dyDescent="0.25">
      <c r="A7160" s="3" t="s">
        <v>25085</v>
      </c>
      <c r="B7160">
        <f>SUBTOTAL(9,B7159:B7159)</f>
        <v>2.0234103750000001</v>
      </c>
    </row>
    <row r="7161" spans="1:2" hidden="1" outlineLevel="2" x14ac:dyDescent="0.25">
      <c r="A7161" t="s">
        <v>12097</v>
      </c>
      <c r="B7161">
        <v>2.176046425</v>
      </c>
    </row>
    <row r="7162" spans="1:2" outlineLevel="1" collapsed="1" x14ac:dyDescent="0.25">
      <c r="A7162" s="3" t="s">
        <v>25086</v>
      </c>
      <c r="B7162">
        <f>SUBTOTAL(9,B7161:B7161)</f>
        <v>2.176046425</v>
      </c>
    </row>
    <row r="7163" spans="1:2" hidden="1" outlineLevel="2" x14ac:dyDescent="0.25">
      <c r="A7163" t="s">
        <v>1331</v>
      </c>
      <c r="B7163">
        <v>0.59830312500000005</v>
      </c>
    </row>
    <row r="7164" spans="1:2" outlineLevel="1" collapsed="1" x14ac:dyDescent="0.25">
      <c r="A7164" s="3" t="s">
        <v>25087</v>
      </c>
      <c r="B7164">
        <f>SUBTOTAL(9,B7163:B7163)</f>
        <v>0.59830312500000005</v>
      </c>
    </row>
    <row r="7165" spans="1:2" hidden="1" outlineLevel="2" x14ac:dyDescent="0.25">
      <c r="A7165" t="s">
        <v>178</v>
      </c>
      <c r="B7165">
        <v>1.1504276249999998</v>
      </c>
    </row>
    <row r="7166" spans="1:2" hidden="1" outlineLevel="2" x14ac:dyDescent="0.25">
      <c r="A7166" t="s">
        <v>178</v>
      </c>
      <c r="B7166">
        <v>1.5565918250000002</v>
      </c>
    </row>
    <row r="7167" spans="1:2" hidden="1" outlineLevel="2" x14ac:dyDescent="0.25">
      <c r="A7167" t="s">
        <v>178</v>
      </c>
      <c r="B7167">
        <v>3.5990858500000007</v>
      </c>
    </row>
    <row r="7168" spans="1:2" hidden="1" outlineLevel="2" x14ac:dyDescent="0.25">
      <c r="A7168" t="s">
        <v>178</v>
      </c>
      <c r="B7168">
        <v>1.6701269250000002</v>
      </c>
    </row>
    <row r="7169" spans="1:2" hidden="1" outlineLevel="2" x14ac:dyDescent="0.25">
      <c r="A7169" t="s">
        <v>178</v>
      </c>
      <c r="B7169">
        <v>1.4737452750000004</v>
      </c>
    </row>
    <row r="7170" spans="1:2" outlineLevel="1" collapsed="1" x14ac:dyDescent="0.25">
      <c r="A7170" s="3" t="s">
        <v>25088</v>
      </c>
      <c r="B7170">
        <f>SUBTOTAL(9,B7165:B7169)</f>
        <v>9.449977500000001</v>
      </c>
    </row>
    <row r="7171" spans="1:2" hidden="1" outlineLevel="2" x14ac:dyDescent="0.25">
      <c r="A7171" t="s">
        <v>7905</v>
      </c>
      <c r="B7171">
        <v>1.1998821500000001</v>
      </c>
    </row>
    <row r="7172" spans="1:2" outlineLevel="1" collapsed="1" x14ac:dyDescent="0.25">
      <c r="A7172" s="3" t="s">
        <v>25089</v>
      </c>
      <c r="B7172">
        <f>SUBTOTAL(9,B7171:B7171)</f>
        <v>1.1998821500000001</v>
      </c>
    </row>
    <row r="7173" spans="1:2" hidden="1" outlineLevel="2" x14ac:dyDescent="0.25">
      <c r="A7173" t="s">
        <v>18605</v>
      </c>
      <c r="B7173">
        <v>2.5582835750000004</v>
      </c>
    </row>
    <row r="7174" spans="1:2" outlineLevel="1" collapsed="1" x14ac:dyDescent="0.25">
      <c r="A7174" s="3" t="s">
        <v>25090</v>
      </c>
      <c r="B7174">
        <f>SUBTOTAL(9,B7173:B7173)</f>
        <v>2.5582835750000004</v>
      </c>
    </row>
    <row r="7175" spans="1:2" hidden="1" outlineLevel="2" x14ac:dyDescent="0.25">
      <c r="A7175" t="s">
        <v>20781</v>
      </c>
      <c r="B7175">
        <v>2.4214100250000001</v>
      </c>
    </row>
    <row r="7176" spans="1:2" outlineLevel="1" collapsed="1" x14ac:dyDescent="0.25">
      <c r="A7176" s="3" t="s">
        <v>25091</v>
      </c>
      <c r="B7176">
        <f>SUBTOTAL(9,B7175:B7175)</f>
        <v>2.4214100250000001</v>
      </c>
    </row>
    <row r="7177" spans="1:2" hidden="1" outlineLevel="2" x14ac:dyDescent="0.25">
      <c r="A7177" t="s">
        <v>780</v>
      </c>
      <c r="B7177">
        <v>1.5023045750000004</v>
      </c>
    </row>
    <row r="7178" spans="1:2" hidden="1" outlineLevel="2" x14ac:dyDescent="0.25">
      <c r="A7178" t="s">
        <v>780</v>
      </c>
      <c r="B7178">
        <v>0.65922172500000009</v>
      </c>
    </row>
    <row r="7179" spans="1:2" hidden="1" outlineLevel="2" x14ac:dyDescent="0.25">
      <c r="A7179" t="s">
        <v>780</v>
      </c>
      <c r="B7179">
        <v>2.7216303500000003</v>
      </c>
    </row>
    <row r="7180" spans="1:2" hidden="1" outlineLevel="2" x14ac:dyDescent="0.25">
      <c r="A7180" t="s">
        <v>780</v>
      </c>
      <c r="B7180">
        <v>0.35415880000000005</v>
      </c>
    </row>
    <row r="7181" spans="1:2" hidden="1" outlineLevel="2" x14ac:dyDescent="0.25">
      <c r="A7181" t="s">
        <v>780</v>
      </c>
      <c r="B7181">
        <v>1.1876072499999999</v>
      </c>
    </row>
    <row r="7182" spans="1:2" outlineLevel="1" collapsed="1" x14ac:dyDescent="0.25">
      <c r="A7182" s="3" t="s">
        <v>25092</v>
      </c>
      <c r="B7182">
        <f>SUBTOTAL(9,B7177:B7181)</f>
        <v>6.4249227000000007</v>
      </c>
    </row>
    <row r="7183" spans="1:2" hidden="1" outlineLevel="2" x14ac:dyDescent="0.25">
      <c r="A7183" t="s">
        <v>19005</v>
      </c>
      <c r="B7183">
        <v>0.59454317500000009</v>
      </c>
    </row>
    <row r="7184" spans="1:2" outlineLevel="1" collapsed="1" x14ac:dyDescent="0.25">
      <c r="A7184" s="3" t="s">
        <v>25093</v>
      </c>
      <c r="B7184">
        <f>SUBTOTAL(9,B7183:B7183)</f>
        <v>0.59454317500000009</v>
      </c>
    </row>
    <row r="7185" spans="1:2" hidden="1" outlineLevel="2" x14ac:dyDescent="0.25">
      <c r="A7185" t="s">
        <v>16688</v>
      </c>
      <c r="B7185">
        <v>0.78281640000000019</v>
      </c>
    </row>
    <row r="7186" spans="1:2" outlineLevel="1" collapsed="1" x14ac:dyDescent="0.25">
      <c r="A7186" s="3" t="s">
        <v>25094</v>
      </c>
      <c r="B7186">
        <f>SUBTOTAL(9,B7185:B7185)</f>
        <v>0.78281640000000019</v>
      </c>
    </row>
    <row r="7187" spans="1:2" hidden="1" outlineLevel="2" x14ac:dyDescent="0.25">
      <c r="A7187" t="s">
        <v>814</v>
      </c>
      <c r="B7187">
        <v>1.2985072</v>
      </c>
    </row>
    <row r="7188" spans="1:2" hidden="1" outlineLevel="2" x14ac:dyDescent="0.25">
      <c r="A7188" t="s">
        <v>814</v>
      </c>
      <c r="B7188">
        <v>1.4659622750000001</v>
      </c>
    </row>
    <row r="7189" spans="1:2" hidden="1" outlineLevel="2" x14ac:dyDescent="0.25">
      <c r="A7189" t="s">
        <v>814</v>
      </c>
      <c r="B7189">
        <v>2.9123110250000006</v>
      </c>
    </row>
    <row r="7190" spans="1:2" hidden="1" outlineLevel="2" x14ac:dyDescent="0.25">
      <c r="A7190" t="s">
        <v>814</v>
      </c>
      <c r="B7190">
        <v>1.4741081250000003</v>
      </c>
    </row>
    <row r="7191" spans="1:2" hidden="1" outlineLevel="2" x14ac:dyDescent="0.25">
      <c r="A7191" t="s">
        <v>814</v>
      </c>
      <c r="B7191">
        <v>0.43637855000000009</v>
      </c>
    </row>
    <row r="7192" spans="1:2" hidden="1" outlineLevel="2" x14ac:dyDescent="0.25">
      <c r="A7192" t="s">
        <v>814</v>
      </c>
      <c r="B7192">
        <v>1.58166195</v>
      </c>
    </row>
    <row r="7193" spans="1:2" hidden="1" outlineLevel="2" x14ac:dyDescent="0.25">
      <c r="A7193" t="s">
        <v>814</v>
      </c>
      <c r="B7193">
        <v>2.7097357250000007</v>
      </c>
    </row>
    <row r="7194" spans="1:2" hidden="1" outlineLevel="2" x14ac:dyDescent="0.25">
      <c r="A7194" t="s">
        <v>814</v>
      </c>
      <c r="B7194">
        <v>2.0410452750000001</v>
      </c>
    </row>
    <row r="7195" spans="1:2" hidden="1" outlineLevel="2" x14ac:dyDescent="0.25">
      <c r="A7195" t="s">
        <v>814</v>
      </c>
      <c r="B7195">
        <v>1.5325407250000003</v>
      </c>
    </row>
    <row r="7196" spans="1:2" outlineLevel="1" collapsed="1" x14ac:dyDescent="0.25">
      <c r="A7196" s="3" t="s">
        <v>25095</v>
      </c>
      <c r="B7196">
        <f>SUBTOTAL(9,B7187:B7195)</f>
        <v>15.452250850000004</v>
      </c>
    </row>
    <row r="7197" spans="1:2" hidden="1" outlineLevel="2" x14ac:dyDescent="0.25">
      <c r="A7197" t="s">
        <v>2653</v>
      </c>
      <c r="B7197">
        <v>1.025029075</v>
      </c>
    </row>
    <row r="7198" spans="1:2" hidden="1" outlineLevel="2" x14ac:dyDescent="0.25">
      <c r="A7198" t="s">
        <v>2653</v>
      </c>
      <c r="B7198">
        <v>1.4640408000000003</v>
      </c>
    </row>
    <row r="7199" spans="1:2" hidden="1" outlineLevel="2" x14ac:dyDescent="0.25">
      <c r="A7199" t="s">
        <v>2653</v>
      </c>
      <c r="B7199">
        <v>1.431129775</v>
      </c>
    </row>
    <row r="7200" spans="1:2" hidden="1" outlineLevel="2" x14ac:dyDescent="0.25">
      <c r="A7200" t="s">
        <v>2653</v>
      </c>
      <c r="B7200">
        <v>1.6167760499999999</v>
      </c>
    </row>
    <row r="7201" spans="1:2" hidden="1" outlineLevel="2" x14ac:dyDescent="0.25">
      <c r="A7201" t="s">
        <v>2653</v>
      </c>
      <c r="B7201">
        <v>0.96148755000000019</v>
      </c>
    </row>
    <row r="7202" spans="1:2" hidden="1" outlineLevel="2" x14ac:dyDescent="0.25">
      <c r="A7202" t="s">
        <v>2653</v>
      </c>
      <c r="B7202">
        <v>1.144812425</v>
      </c>
    </row>
    <row r="7203" spans="1:2" hidden="1" outlineLevel="2" x14ac:dyDescent="0.25">
      <c r="A7203" t="s">
        <v>2653</v>
      </c>
      <c r="B7203">
        <v>1.5112553000000004</v>
      </c>
    </row>
    <row r="7204" spans="1:2" hidden="1" outlineLevel="2" x14ac:dyDescent="0.25">
      <c r="A7204" t="s">
        <v>2653</v>
      </c>
      <c r="B7204">
        <v>1.2283304750000001</v>
      </c>
    </row>
    <row r="7205" spans="1:2" outlineLevel="1" collapsed="1" x14ac:dyDescent="0.25">
      <c r="A7205" s="3" t="s">
        <v>25096</v>
      </c>
      <c r="B7205">
        <f>SUBTOTAL(9,B7197:B7204)</f>
        <v>10.38286145</v>
      </c>
    </row>
    <row r="7206" spans="1:2" hidden="1" outlineLevel="2" x14ac:dyDescent="0.25">
      <c r="A7206" t="s">
        <v>16891</v>
      </c>
      <c r="B7206">
        <v>4.6437206</v>
      </c>
    </row>
    <row r="7207" spans="1:2" outlineLevel="1" collapsed="1" x14ac:dyDescent="0.25">
      <c r="A7207" s="3" t="s">
        <v>25097</v>
      </c>
      <c r="B7207">
        <f>SUBTOTAL(9,B7206:B7206)</f>
        <v>4.6437206</v>
      </c>
    </row>
    <row r="7208" spans="1:2" hidden="1" outlineLevel="2" x14ac:dyDescent="0.25">
      <c r="A7208" t="s">
        <v>749</v>
      </c>
      <c r="B7208">
        <v>2.1702528500000002</v>
      </c>
    </row>
    <row r="7209" spans="1:2" hidden="1" outlineLevel="2" x14ac:dyDescent="0.25">
      <c r="A7209" t="s">
        <v>749</v>
      </c>
      <c r="B7209">
        <v>3.6579668499999998</v>
      </c>
    </row>
    <row r="7210" spans="1:2" hidden="1" outlineLevel="2" x14ac:dyDescent="0.25">
      <c r="A7210" t="s">
        <v>749</v>
      </c>
      <c r="B7210">
        <v>4.2392831000000006</v>
      </c>
    </row>
    <row r="7211" spans="1:2" hidden="1" outlineLevel="2" x14ac:dyDescent="0.25">
      <c r="A7211" t="s">
        <v>749</v>
      </c>
      <c r="B7211">
        <v>1.6669933750000001</v>
      </c>
    </row>
    <row r="7212" spans="1:2" hidden="1" outlineLevel="2" x14ac:dyDescent="0.25">
      <c r="A7212" t="s">
        <v>749</v>
      </c>
      <c r="B7212">
        <v>1.0529204249999999</v>
      </c>
    </row>
    <row r="7213" spans="1:2" hidden="1" outlineLevel="2" x14ac:dyDescent="0.25">
      <c r="A7213" t="s">
        <v>749</v>
      </c>
      <c r="B7213">
        <v>2.3176493749999998</v>
      </c>
    </row>
    <row r="7214" spans="1:2" hidden="1" outlineLevel="2" x14ac:dyDescent="0.25">
      <c r="A7214" t="s">
        <v>749</v>
      </c>
      <c r="B7214">
        <v>1.9500099</v>
      </c>
    </row>
    <row r="7215" spans="1:2" hidden="1" outlineLevel="2" x14ac:dyDescent="0.25">
      <c r="A7215" t="s">
        <v>749</v>
      </c>
      <c r="B7215">
        <v>2.245296975</v>
      </c>
    </row>
    <row r="7216" spans="1:2" hidden="1" outlineLevel="2" x14ac:dyDescent="0.25">
      <c r="A7216" t="s">
        <v>749</v>
      </c>
      <c r="B7216">
        <v>1.6673071750000004</v>
      </c>
    </row>
    <row r="7217" spans="1:2" hidden="1" outlineLevel="2" x14ac:dyDescent="0.25">
      <c r="A7217" t="s">
        <v>749</v>
      </c>
      <c r="B7217">
        <v>0.64732790000000007</v>
      </c>
    </row>
    <row r="7218" spans="1:2" hidden="1" outlineLevel="2" x14ac:dyDescent="0.25">
      <c r="A7218" t="s">
        <v>749</v>
      </c>
      <c r="B7218">
        <v>3.1265435250000007</v>
      </c>
    </row>
    <row r="7219" spans="1:2" hidden="1" outlineLevel="2" x14ac:dyDescent="0.25">
      <c r="A7219" t="s">
        <v>749</v>
      </c>
      <c r="B7219">
        <v>0.80668649999999997</v>
      </c>
    </row>
    <row r="7220" spans="1:2" hidden="1" outlineLevel="2" x14ac:dyDescent="0.25">
      <c r="A7220" t="s">
        <v>749</v>
      </c>
      <c r="B7220">
        <v>1.8461471750000003</v>
      </c>
    </row>
    <row r="7221" spans="1:2" hidden="1" outlineLevel="2" x14ac:dyDescent="0.25">
      <c r="A7221" t="s">
        <v>749</v>
      </c>
      <c r="B7221">
        <v>1.1852725750000002</v>
      </c>
    </row>
    <row r="7222" spans="1:2" hidden="1" outlineLevel="2" x14ac:dyDescent="0.25">
      <c r="A7222" t="s">
        <v>749</v>
      </c>
      <c r="B7222">
        <v>3.1794898250000005</v>
      </c>
    </row>
    <row r="7223" spans="1:2" hidden="1" outlineLevel="2" x14ac:dyDescent="0.25">
      <c r="A7223" t="s">
        <v>749</v>
      </c>
      <c r="B7223">
        <v>1.38459975</v>
      </c>
    </row>
    <row r="7224" spans="1:2" hidden="1" outlineLevel="2" x14ac:dyDescent="0.25">
      <c r="A7224" t="s">
        <v>749</v>
      </c>
      <c r="B7224">
        <v>1.3823773500000001</v>
      </c>
    </row>
    <row r="7225" spans="1:2" hidden="1" outlineLevel="2" x14ac:dyDescent="0.25">
      <c r="A7225" t="s">
        <v>749</v>
      </c>
      <c r="B7225">
        <v>1.6147234499999996</v>
      </c>
    </row>
    <row r="7226" spans="1:2" outlineLevel="1" collapsed="1" x14ac:dyDescent="0.25">
      <c r="A7226" s="3" t="s">
        <v>25098</v>
      </c>
      <c r="B7226">
        <f>SUBTOTAL(9,B7208:B7225)</f>
        <v>36.140848075000001</v>
      </c>
    </row>
    <row r="7227" spans="1:2" hidden="1" outlineLevel="2" x14ac:dyDescent="0.25">
      <c r="A7227" t="s">
        <v>12358</v>
      </c>
      <c r="B7227">
        <v>1.049824925</v>
      </c>
    </row>
    <row r="7228" spans="1:2" outlineLevel="1" collapsed="1" x14ac:dyDescent="0.25">
      <c r="A7228" s="3" t="s">
        <v>25099</v>
      </c>
      <c r="B7228">
        <f>SUBTOTAL(9,B7227:B7227)</f>
        <v>1.049824925</v>
      </c>
    </row>
    <row r="7229" spans="1:2" hidden="1" outlineLevel="2" x14ac:dyDescent="0.25">
      <c r="A7229" t="s">
        <v>5936</v>
      </c>
      <c r="B7229">
        <v>1.5171288250000003</v>
      </c>
    </row>
    <row r="7230" spans="1:2" outlineLevel="1" collapsed="1" x14ac:dyDescent="0.25">
      <c r="A7230" s="3" t="s">
        <v>25100</v>
      </c>
      <c r="B7230">
        <f>SUBTOTAL(9,B7229:B7229)</f>
        <v>1.5171288250000003</v>
      </c>
    </row>
    <row r="7231" spans="1:2" hidden="1" outlineLevel="2" x14ac:dyDescent="0.25">
      <c r="A7231" t="s">
        <v>17948</v>
      </c>
      <c r="B7231">
        <v>1.1605591250000002</v>
      </c>
    </row>
    <row r="7232" spans="1:2" outlineLevel="1" collapsed="1" x14ac:dyDescent="0.25">
      <c r="A7232" s="3" t="s">
        <v>25101</v>
      </c>
      <c r="B7232">
        <f>SUBTOTAL(9,B7231:B7231)</f>
        <v>1.1605591250000002</v>
      </c>
    </row>
    <row r="7233" spans="1:2" hidden="1" outlineLevel="2" x14ac:dyDescent="0.25">
      <c r="A7233" t="s">
        <v>625</v>
      </c>
      <c r="B7233">
        <v>1.5695095000000001</v>
      </c>
    </row>
    <row r="7234" spans="1:2" hidden="1" outlineLevel="2" x14ac:dyDescent="0.25">
      <c r="A7234" t="s">
        <v>625</v>
      </c>
      <c r="B7234">
        <v>1.3643810250000001</v>
      </c>
    </row>
    <row r="7235" spans="1:2" hidden="1" outlineLevel="2" x14ac:dyDescent="0.25">
      <c r="A7235" t="s">
        <v>625</v>
      </c>
      <c r="B7235">
        <v>1.4153848250000001</v>
      </c>
    </row>
    <row r="7236" spans="1:2" hidden="1" outlineLevel="2" x14ac:dyDescent="0.25">
      <c r="A7236" t="s">
        <v>625</v>
      </c>
      <c r="B7236">
        <v>1.6403282750000003</v>
      </c>
    </row>
    <row r="7237" spans="1:2" outlineLevel="1" collapsed="1" x14ac:dyDescent="0.25">
      <c r="A7237" s="3" t="s">
        <v>25102</v>
      </c>
      <c r="B7237">
        <f>SUBTOTAL(9,B7233:B7236)</f>
        <v>5.9896036250000009</v>
      </c>
    </row>
    <row r="7238" spans="1:2" hidden="1" outlineLevel="2" x14ac:dyDescent="0.25">
      <c r="A7238" t="s">
        <v>17735</v>
      </c>
      <c r="B7238">
        <v>1.9174238750000003</v>
      </c>
    </row>
    <row r="7239" spans="1:2" outlineLevel="1" collapsed="1" x14ac:dyDescent="0.25">
      <c r="A7239" s="3" t="s">
        <v>25103</v>
      </c>
      <c r="B7239">
        <f>SUBTOTAL(9,B7238:B7238)</f>
        <v>1.9174238750000003</v>
      </c>
    </row>
    <row r="7240" spans="1:2" hidden="1" outlineLevel="2" x14ac:dyDescent="0.25">
      <c r="A7240" t="s">
        <v>10027</v>
      </c>
      <c r="B7240">
        <v>1.51811315</v>
      </c>
    </row>
    <row r="7241" spans="1:2" outlineLevel="1" collapsed="1" x14ac:dyDescent="0.25">
      <c r="A7241" s="3" t="s">
        <v>25104</v>
      </c>
      <c r="B7241">
        <f>SUBTOTAL(9,B7240:B7240)</f>
        <v>1.51811315</v>
      </c>
    </row>
    <row r="7242" spans="1:2" hidden="1" outlineLevel="2" x14ac:dyDescent="0.25">
      <c r="A7242" t="s">
        <v>11482</v>
      </c>
      <c r="B7242">
        <v>1.6972145000000003</v>
      </c>
    </row>
    <row r="7243" spans="1:2" outlineLevel="1" collapsed="1" x14ac:dyDescent="0.25">
      <c r="A7243" s="3" t="s">
        <v>25105</v>
      </c>
      <c r="B7243">
        <f>SUBTOTAL(9,B7242:B7242)</f>
        <v>1.6972145000000003</v>
      </c>
    </row>
    <row r="7244" spans="1:2" hidden="1" outlineLevel="2" x14ac:dyDescent="0.25">
      <c r="A7244" t="s">
        <v>601</v>
      </c>
      <c r="B7244">
        <v>0.53994094999999998</v>
      </c>
    </row>
    <row r="7245" spans="1:2" hidden="1" outlineLevel="2" x14ac:dyDescent="0.25">
      <c r="A7245" t="s">
        <v>601</v>
      </c>
      <c r="B7245">
        <v>0.83835877500000011</v>
      </c>
    </row>
    <row r="7246" spans="1:2" hidden="1" outlineLevel="2" x14ac:dyDescent="0.25">
      <c r="A7246" t="s">
        <v>601</v>
      </c>
      <c r="B7246">
        <v>0.52084320000000006</v>
      </c>
    </row>
    <row r="7247" spans="1:2" hidden="1" outlineLevel="2" x14ac:dyDescent="0.25">
      <c r="A7247" t="s">
        <v>601</v>
      </c>
      <c r="B7247">
        <v>1.0609419250000001</v>
      </c>
    </row>
    <row r="7248" spans="1:2" hidden="1" outlineLevel="2" x14ac:dyDescent="0.25">
      <c r="A7248" t="s">
        <v>601</v>
      </c>
      <c r="B7248">
        <v>1.1602734750000001</v>
      </c>
    </row>
    <row r="7249" spans="1:2" hidden="1" outlineLevel="2" x14ac:dyDescent="0.25">
      <c r="A7249" t="s">
        <v>601</v>
      </c>
      <c r="B7249">
        <v>0.41430932500000006</v>
      </c>
    </row>
    <row r="7250" spans="1:2" hidden="1" outlineLevel="2" x14ac:dyDescent="0.25">
      <c r="A7250" t="s">
        <v>601</v>
      </c>
      <c r="B7250">
        <v>0.56926849999999996</v>
      </c>
    </row>
    <row r="7251" spans="1:2" hidden="1" outlineLevel="2" x14ac:dyDescent="0.25">
      <c r="A7251" t="s">
        <v>601</v>
      </c>
      <c r="B7251">
        <v>0.7457819750000001</v>
      </c>
    </row>
    <row r="7252" spans="1:2" hidden="1" outlineLevel="2" x14ac:dyDescent="0.25">
      <c r="A7252" t="s">
        <v>601</v>
      </c>
      <c r="B7252">
        <v>1.0911892249999999</v>
      </c>
    </row>
    <row r="7253" spans="1:2" hidden="1" outlineLevel="2" x14ac:dyDescent="0.25">
      <c r="A7253" t="s">
        <v>601</v>
      </c>
      <c r="B7253">
        <v>0.69219025000000001</v>
      </c>
    </row>
    <row r="7254" spans="1:2" hidden="1" outlineLevel="2" x14ac:dyDescent="0.25">
      <c r="A7254" t="s">
        <v>601</v>
      </c>
      <c r="B7254">
        <v>0.62860032500000007</v>
      </c>
    </row>
    <row r="7255" spans="1:2" hidden="1" outlineLevel="2" x14ac:dyDescent="0.25">
      <c r="A7255" t="s">
        <v>601</v>
      </c>
      <c r="B7255">
        <v>1.8523958999999999</v>
      </c>
    </row>
    <row r="7256" spans="1:2" hidden="1" outlineLevel="2" x14ac:dyDescent="0.25">
      <c r="A7256" t="s">
        <v>601</v>
      </c>
      <c r="B7256">
        <v>0.42730132500000007</v>
      </c>
    </row>
    <row r="7257" spans="1:2" hidden="1" outlineLevel="2" x14ac:dyDescent="0.25">
      <c r="A7257" t="s">
        <v>601</v>
      </c>
      <c r="B7257">
        <v>0.55780512500000001</v>
      </c>
    </row>
    <row r="7258" spans="1:2" hidden="1" outlineLevel="2" x14ac:dyDescent="0.25">
      <c r="A7258" t="s">
        <v>601</v>
      </c>
      <c r="B7258">
        <v>2.4611547000000003</v>
      </c>
    </row>
    <row r="7259" spans="1:2" hidden="1" outlineLevel="2" x14ac:dyDescent="0.25">
      <c r="A7259" t="s">
        <v>601</v>
      </c>
      <c r="B7259">
        <v>2.6713146000000001</v>
      </c>
    </row>
    <row r="7260" spans="1:2" hidden="1" outlineLevel="2" x14ac:dyDescent="0.25">
      <c r="A7260" t="s">
        <v>601</v>
      </c>
      <c r="B7260">
        <v>0.87116175000000018</v>
      </c>
    </row>
    <row r="7261" spans="1:2" hidden="1" outlineLevel="2" x14ac:dyDescent="0.25">
      <c r="A7261" t="s">
        <v>601</v>
      </c>
      <c r="B7261">
        <v>4.4979232750000007</v>
      </c>
    </row>
    <row r="7262" spans="1:2" hidden="1" outlineLevel="2" x14ac:dyDescent="0.25">
      <c r="A7262" t="s">
        <v>601</v>
      </c>
      <c r="B7262">
        <v>0.55241722500000001</v>
      </c>
    </row>
    <row r="7263" spans="1:2" hidden="1" outlineLevel="2" x14ac:dyDescent="0.25">
      <c r="A7263" t="s">
        <v>601</v>
      </c>
      <c r="B7263">
        <v>0.62978472500000005</v>
      </c>
    </row>
    <row r="7264" spans="1:2" hidden="1" outlineLevel="2" x14ac:dyDescent="0.25">
      <c r="A7264" t="s">
        <v>601</v>
      </c>
      <c r="B7264">
        <v>1.098893825</v>
      </c>
    </row>
    <row r="7265" spans="1:2" hidden="1" outlineLevel="2" x14ac:dyDescent="0.25">
      <c r="A7265" t="s">
        <v>601</v>
      </c>
      <c r="B7265">
        <v>1.1964733000000001</v>
      </c>
    </row>
    <row r="7266" spans="1:2" hidden="1" outlineLevel="2" x14ac:dyDescent="0.25">
      <c r="A7266" t="s">
        <v>601</v>
      </c>
      <c r="B7266">
        <v>0.92115622500000005</v>
      </c>
    </row>
    <row r="7267" spans="1:2" hidden="1" outlineLevel="2" x14ac:dyDescent="0.25">
      <c r="A7267" t="s">
        <v>601</v>
      </c>
      <c r="B7267">
        <v>0.67354612500000011</v>
      </c>
    </row>
    <row r="7268" spans="1:2" hidden="1" outlineLevel="2" x14ac:dyDescent="0.25">
      <c r="A7268" t="s">
        <v>601</v>
      </c>
      <c r="B7268">
        <v>0.39630072500000002</v>
      </c>
    </row>
    <row r="7269" spans="1:2" hidden="1" outlineLevel="2" x14ac:dyDescent="0.25">
      <c r="A7269" t="s">
        <v>601</v>
      </c>
      <c r="B7269">
        <v>0.48564352500000008</v>
      </c>
    </row>
    <row r="7270" spans="1:2" hidden="1" outlineLevel="2" x14ac:dyDescent="0.25">
      <c r="A7270" t="s">
        <v>601</v>
      </c>
      <c r="B7270">
        <v>0.44547437500000003</v>
      </c>
    </row>
    <row r="7271" spans="1:2" hidden="1" outlineLevel="2" x14ac:dyDescent="0.25">
      <c r="A7271" t="s">
        <v>601</v>
      </c>
      <c r="B7271">
        <v>0.45011922500000007</v>
      </c>
    </row>
    <row r="7272" spans="1:2" hidden="1" outlineLevel="2" x14ac:dyDescent="0.25">
      <c r="A7272" t="s">
        <v>601</v>
      </c>
      <c r="B7272">
        <v>0.87045355000000013</v>
      </c>
    </row>
    <row r="7273" spans="1:2" hidden="1" outlineLevel="2" x14ac:dyDescent="0.25">
      <c r="A7273" t="s">
        <v>601</v>
      </c>
      <c r="B7273">
        <v>0.86976455000000008</v>
      </c>
    </row>
    <row r="7274" spans="1:2" hidden="1" outlineLevel="2" x14ac:dyDescent="0.25">
      <c r="A7274" t="s">
        <v>601</v>
      </c>
      <c r="B7274">
        <v>1.3419676250000001</v>
      </c>
    </row>
    <row r="7275" spans="1:2" hidden="1" outlineLevel="2" x14ac:dyDescent="0.25">
      <c r="A7275" t="s">
        <v>601</v>
      </c>
      <c r="B7275">
        <v>0.46069500000000002</v>
      </c>
    </row>
    <row r="7276" spans="1:2" hidden="1" outlineLevel="2" x14ac:dyDescent="0.25">
      <c r="A7276" t="s">
        <v>601</v>
      </c>
      <c r="B7276">
        <v>0.47891635000000005</v>
      </c>
    </row>
    <row r="7277" spans="1:2" hidden="1" outlineLevel="2" x14ac:dyDescent="0.25">
      <c r="A7277" t="s">
        <v>601</v>
      </c>
      <c r="B7277">
        <v>1.0541909</v>
      </c>
    </row>
    <row r="7278" spans="1:2" hidden="1" outlineLevel="2" x14ac:dyDescent="0.25">
      <c r="A7278" t="s">
        <v>601</v>
      </c>
      <c r="B7278">
        <v>0.47207525000000006</v>
      </c>
    </row>
    <row r="7279" spans="1:2" hidden="1" outlineLevel="2" x14ac:dyDescent="0.25">
      <c r="A7279" t="s">
        <v>601</v>
      </c>
      <c r="B7279">
        <v>0.48738460000000006</v>
      </c>
    </row>
    <row r="7280" spans="1:2" hidden="1" outlineLevel="2" x14ac:dyDescent="0.25">
      <c r="A7280" t="s">
        <v>601</v>
      </c>
      <c r="B7280">
        <v>2.0642118000000003</v>
      </c>
    </row>
    <row r="7281" spans="1:2" hidden="1" outlineLevel="2" x14ac:dyDescent="0.25">
      <c r="A7281" t="s">
        <v>601</v>
      </c>
      <c r="B7281">
        <v>0.54284927500000002</v>
      </c>
    </row>
    <row r="7282" spans="1:2" hidden="1" outlineLevel="2" x14ac:dyDescent="0.25">
      <c r="A7282" t="s">
        <v>601</v>
      </c>
      <c r="B7282">
        <v>3.5375720500000005</v>
      </c>
    </row>
    <row r="7283" spans="1:2" hidden="1" outlineLevel="2" x14ac:dyDescent="0.25">
      <c r="A7283" t="s">
        <v>601</v>
      </c>
      <c r="B7283">
        <v>0.65920560000000006</v>
      </c>
    </row>
    <row r="7284" spans="1:2" hidden="1" outlineLevel="2" x14ac:dyDescent="0.25">
      <c r="A7284" t="s">
        <v>601</v>
      </c>
      <c r="B7284">
        <v>1.132278925</v>
      </c>
    </row>
    <row r="7285" spans="1:2" hidden="1" outlineLevel="2" x14ac:dyDescent="0.25">
      <c r="A7285" t="s">
        <v>601</v>
      </c>
      <c r="B7285">
        <v>2.9714901250000003</v>
      </c>
    </row>
    <row r="7286" spans="1:2" hidden="1" outlineLevel="2" x14ac:dyDescent="0.25">
      <c r="A7286" t="s">
        <v>601</v>
      </c>
      <c r="B7286">
        <v>1.4644456000000003</v>
      </c>
    </row>
    <row r="7287" spans="1:2" hidden="1" outlineLevel="2" x14ac:dyDescent="0.25">
      <c r="A7287" t="s">
        <v>601</v>
      </c>
      <c r="B7287">
        <v>0.57211592500000008</v>
      </c>
    </row>
    <row r="7288" spans="1:2" hidden="1" outlineLevel="2" x14ac:dyDescent="0.25">
      <c r="A7288" t="s">
        <v>601</v>
      </c>
      <c r="B7288">
        <v>0.99267242500000008</v>
      </c>
    </row>
    <row r="7289" spans="1:2" hidden="1" outlineLevel="2" x14ac:dyDescent="0.25">
      <c r="A7289" t="s">
        <v>601</v>
      </c>
      <c r="B7289">
        <v>0.54523644999999998</v>
      </c>
    </row>
    <row r="7290" spans="1:2" hidden="1" outlineLevel="2" x14ac:dyDescent="0.25">
      <c r="A7290" t="s">
        <v>601</v>
      </c>
      <c r="B7290">
        <v>0.9293992499999999</v>
      </c>
    </row>
    <row r="7291" spans="1:2" hidden="1" outlineLevel="2" x14ac:dyDescent="0.25">
      <c r="A7291" t="s">
        <v>601</v>
      </c>
      <c r="B7291">
        <v>1.755268525</v>
      </c>
    </row>
    <row r="7292" spans="1:2" hidden="1" outlineLevel="2" x14ac:dyDescent="0.25">
      <c r="A7292" t="s">
        <v>601</v>
      </c>
      <c r="B7292">
        <v>1.0694194000000001</v>
      </c>
    </row>
    <row r="7293" spans="1:2" hidden="1" outlineLevel="2" x14ac:dyDescent="0.25">
      <c r="A7293" t="s">
        <v>601</v>
      </c>
      <c r="B7293">
        <v>0.41360040000000003</v>
      </c>
    </row>
    <row r="7294" spans="1:2" hidden="1" outlineLevel="2" x14ac:dyDescent="0.25">
      <c r="A7294" t="s">
        <v>601</v>
      </c>
      <c r="B7294">
        <v>0.50613497500000004</v>
      </c>
    </row>
    <row r="7295" spans="1:2" hidden="1" outlineLevel="2" x14ac:dyDescent="0.25">
      <c r="A7295" t="s">
        <v>601</v>
      </c>
      <c r="B7295">
        <v>0.47968232500000002</v>
      </c>
    </row>
    <row r="7296" spans="1:2" hidden="1" outlineLevel="2" x14ac:dyDescent="0.25">
      <c r="A7296" t="s">
        <v>601</v>
      </c>
      <c r="B7296">
        <v>0.707340525</v>
      </c>
    </row>
    <row r="7297" spans="1:2" hidden="1" outlineLevel="2" x14ac:dyDescent="0.25">
      <c r="A7297" t="s">
        <v>601</v>
      </c>
      <c r="B7297">
        <v>0.48472950000000004</v>
      </c>
    </row>
    <row r="7298" spans="1:2" hidden="1" outlineLevel="2" x14ac:dyDescent="0.25">
      <c r="A7298" t="s">
        <v>601</v>
      </c>
      <c r="B7298">
        <v>0.69328805000000004</v>
      </c>
    </row>
    <row r="7299" spans="1:2" hidden="1" outlineLevel="2" x14ac:dyDescent="0.25">
      <c r="A7299" t="s">
        <v>601</v>
      </c>
      <c r="B7299">
        <v>1.6673591999999999</v>
      </c>
    </row>
    <row r="7300" spans="1:2" hidden="1" outlineLevel="2" x14ac:dyDescent="0.25">
      <c r="A7300" t="s">
        <v>601</v>
      </c>
      <c r="B7300">
        <v>1.3846859249999999</v>
      </c>
    </row>
    <row r="7301" spans="1:2" hidden="1" outlineLevel="2" x14ac:dyDescent="0.25">
      <c r="A7301" t="s">
        <v>601</v>
      </c>
      <c r="B7301">
        <v>0.94721307500000007</v>
      </c>
    </row>
    <row r="7302" spans="1:2" hidden="1" outlineLevel="2" x14ac:dyDescent="0.25">
      <c r="A7302" t="s">
        <v>601</v>
      </c>
      <c r="B7302">
        <v>0.61126570000000002</v>
      </c>
    </row>
    <row r="7303" spans="1:2" hidden="1" outlineLevel="2" x14ac:dyDescent="0.25">
      <c r="A7303" t="s">
        <v>601</v>
      </c>
      <c r="B7303">
        <v>0.76630802500000006</v>
      </c>
    </row>
    <row r="7304" spans="1:2" hidden="1" outlineLevel="2" x14ac:dyDescent="0.25">
      <c r="A7304" t="s">
        <v>601</v>
      </c>
      <c r="B7304">
        <v>1.0958868000000002</v>
      </c>
    </row>
    <row r="7305" spans="1:2" hidden="1" outlineLevel="2" x14ac:dyDescent="0.25">
      <c r="A7305" t="s">
        <v>601</v>
      </c>
      <c r="B7305">
        <v>0.69175905000000004</v>
      </c>
    </row>
    <row r="7306" spans="1:2" hidden="1" outlineLevel="2" x14ac:dyDescent="0.25">
      <c r="A7306" t="s">
        <v>601</v>
      </c>
      <c r="B7306">
        <v>0.53173817499999998</v>
      </c>
    </row>
    <row r="7307" spans="1:2" hidden="1" outlineLevel="2" x14ac:dyDescent="0.25">
      <c r="A7307" t="s">
        <v>601</v>
      </c>
      <c r="B7307">
        <v>0.41926795000000006</v>
      </c>
    </row>
    <row r="7308" spans="1:2" hidden="1" outlineLevel="2" x14ac:dyDescent="0.25">
      <c r="A7308" t="s">
        <v>601</v>
      </c>
      <c r="B7308">
        <v>0.88066635000000015</v>
      </c>
    </row>
    <row r="7309" spans="1:2" hidden="1" outlineLevel="2" x14ac:dyDescent="0.25">
      <c r="A7309" t="s">
        <v>601</v>
      </c>
      <c r="B7309">
        <v>2.7887031250000005</v>
      </c>
    </row>
    <row r="7310" spans="1:2" hidden="1" outlineLevel="2" x14ac:dyDescent="0.25">
      <c r="A7310" t="s">
        <v>601</v>
      </c>
      <c r="B7310">
        <v>0.68013990000000002</v>
      </c>
    </row>
    <row r="7311" spans="1:2" hidden="1" outlineLevel="2" x14ac:dyDescent="0.25">
      <c r="A7311" t="s">
        <v>601</v>
      </c>
      <c r="B7311">
        <v>0.77902067499999994</v>
      </c>
    </row>
    <row r="7312" spans="1:2" hidden="1" outlineLevel="2" x14ac:dyDescent="0.25">
      <c r="A7312" t="s">
        <v>601</v>
      </c>
      <c r="B7312">
        <v>0.57554925000000001</v>
      </c>
    </row>
    <row r="7313" spans="1:2" hidden="1" outlineLevel="2" x14ac:dyDescent="0.25">
      <c r="A7313" t="s">
        <v>601</v>
      </c>
      <c r="B7313">
        <v>0.49853980000000003</v>
      </c>
    </row>
    <row r="7314" spans="1:2" hidden="1" outlineLevel="2" x14ac:dyDescent="0.25">
      <c r="A7314" t="s">
        <v>601</v>
      </c>
      <c r="B7314">
        <v>0.48989550000000004</v>
      </c>
    </row>
    <row r="7315" spans="1:2" hidden="1" outlineLevel="2" x14ac:dyDescent="0.25">
      <c r="A7315" t="s">
        <v>601</v>
      </c>
      <c r="B7315">
        <v>0.42620687500000004</v>
      </c>
    </row>
    <row r="7316" spans="1:2" outlineLevel="1" collapsed="1" x14ac:dyDescent="0.25">
      <c r="A7316" s="3" t="s">
        <v>25106</v>
      </c>
      <c r="B7316">
        <f>SUBTOTAL(9,B7244:B7315)</f>
        <v>71.241158200000029</v>
      </c>
    </row>
    <row r="7317" spans="1:2" hidden="1" outlineLevel="2" x14ac:dyDescent="0.25">
      <c r="A7317" t="s">
        <v>12409</v>
      </c>
      <c r="B7317">
        <v>1.2326567999999998</v>
      </c>
    </row>
    <row r="7318" spans="1:2" outlineLevel="1" collapsed="1" x14ac:dyDescent="0.25">
      <c r="A7318" s="3" t="s">
        <v>25107</v>
      </c>
      <c r="B7318">
        <f>SUBTOTAL(9,B7317:B7317)</f>
        <v>1.2326567999999998</v>
      </c>
    </row>
    <row r="7319" spans="1:2" hidden="1" outlineLevel="2" x14ac:dyDescent="0.25">
      <c r="A7319" t="s">
        <v>8272</v>
      </c>
      <c r="B7319">
        <v>-89.988643225000004</v>
      </c>
    </row>
    <row r="7320" spans="1:2" outlineLevel="1" collapsed="1" x14ac:dyDescent="0.25">
      <c r="A7320" s="3" t="s">
        <v>25108</v>
      </c>
      <c r="B7320">
        <f>SUBTOTAL(9,B7319:B7319)</f>
        <v>-89.988643225000004</v>
      </c>
    </row>
    <row r="7321" spans="1:2" hidden="1" outlineLevel="2" x14ac:dyDescent="0.25">
      <c r="A7321" t="s">
        <v>1587</v>
      </c>
      <c r="B7321">
        <v>1.4992419250000002</v>
      </c>
    </row>
    <row r="7322" spans="1:2" hidden="1" outlineLevel="2" x14ac:dyDescent="0.25">
      <c r="A7322" t="s">
        <v>1587</v>
      </c>
      <c r="B7322">
        <v>1.5052993750000001</v>
      </c>
    </row>
    <row r="7323" spans="1:2" outlineLevel="1" collapsed="1" x14ac:dyDescent="0.25">
      <c r="A7323" s="3" t="s">
        <v>25109</v>
      </c>
      <c r="B7323">
        <f>SUBTOTAL(9,B7321:B7322)</f>
        <v>3.0045413000000005</v>
      </c>
    </row>
    <row r="7324" spans="1:2" hidden="1" outlineLevel="2" x14ac:dyDescent="0.25">
      <c r="A7324" t="s">
        <v>579</v>
      </c>
      <c r="B7324">
        <v>1.51079615</v>
      </c>
    </row>
    <row r="7325" spans="1:2" hidden="1" outlineLevel="2" x14ac:dyDescent="0.25">
      <c r="A7325" t="s">
        <v>579</v>
      </c>
      <c r="B7325">
        <v>1.2549165000000002</v>
      </c>
    </row>
    <row r="7326" spans="1:2" hidden="1" outlineLevel="2" x14ac:dyDescent="0.25">
      <c r="A7326" t="s">
        <v>579</v>
      </c>
      <c r="B7326">
        <v>0.506203925</v>
      </c>
    </row>
    <row r="7327" spans="1:2" hidden="1" outlineLevel="2" x14ac:dyDescent="0.25">
      <c r="A7327" t="s">
        <v>579</v>
      </c>
      <c r="B7327">
        <v>2.0820458749999999</v>
      </c>
    </row>
    <row r="7328" spans="1:2" hidden="1" outlineLevel="2" x14ac:dyDescent="0.25">
      <c r="A7328" t="s">
        <v>579</v>
      </c>
      <c r="B7328">
        <v>1.2367037250000001</v>
      </c>
    </row>
    <row r="7329" spans="1:2" hidden="1" outlineLevel="2" x14ac:dyDescent="0.25">
      <c r="A7329" t="s">
        <v>579</v>
      </c>
      <c r="B7329">
        <v>1.8444995750000004</v>
      </c>
    </row>
    <row r="7330" spans="1:2" hidden="1" outlineLevel="2" x14ac:dyDescent="0.25">
      <c r="A7330" t="s">
        <v>579</v>
      </c>
      <c r="B7330">
        <v>0.53050827499999997</v>
      </c>
    </row>
    <row r="7331" spans="1:2" hidden="1" outlineLevel="2" x14ac:dyDescent="0.25">
      <c r="A7331" t="s">
        <v>579</v>
      </c>
      <c r="B7331">
        <v>2.7436886500000002</v>
      </c>
    </row>
    <row r="7332" spans="1:2" hidden="1" outlineLevel="2" x14ac:dyDescent="0.25">
      <c r="A7332" t="s">
        <v>579</v>
      </c>
      <c r="B7332">
        <v>0.89017550000000012</v>
      </c>
    </row>
    <row r="7333" spans="1:2" hidden="1" outlineLevel="2" x14ac:dyDescent="0.25">
      <c r="A7333" t="s">
        <v>579</v>
      </c>
      <c r="B7333">
        <v>2.146539625</v>
      </c>
    </row>
    <row r="7334" spans="1:2" hidden="1" outlineLevel="2" x14ac:dyDescent="0.25">
      <c r="A7334" t="s">
        <v>579</v>
      </c>
      <c r="B7334">
        <v>1.4616180750000001</v>
      </c>
    </row>
    <row r="7335" spans="1:2" hidden="1" outlineLevel="2" x14ac:dyDescent="0.25">
      <c r="A7335" t="s">
        <v>579</v>
      </c>
      <c r="B7335">
        <v>0.70529192500000015</v>
      </c>
    </row>
    <row r="7336" spans="1:2" hidden="1" outlineLevel="2" x14ac:dyDescent="0.25">
      <c r="A7336" t="s">
        <v>579</v>
      </c>
      <c r="B7336">
        <v>1.2864334750000002</v>
      </c>
    </row>
    <row r="7337" spans="1:2" hidden="1" outlineLevel="2" x14ac:dyDescent="0.25">
      <c r="A7337" t="s">
        <v>579</v>
      </c>
      <c r="B7337">
        <v>1.9990350499999998</v>
      </c>
    </row>
    <row r="7338" spans="1:2" hidden="1" outlineLevel="2" x14ac:dyDescent="0.25">
      <c r="A7338" t="s">
        <v>579</v>
      </c>
      <c r="B7338">
        <v>1.9882784500000001</v>
      </c>
    </row>
    <row r="7339" spans="1:2" hidden="1" outlineLevel="2" x14ac:dyDescent="0.25">
      <c r="A7339" t="s">
        <v>579</v>
      </c>
      <c r="B7339">
        <v>0.43487742500000004</v>
      </c>
    </row>
    <row r="7340" spans="1:2" hidden="1" outlineLevel="2" x14ac:dyDescent="0.25">
      <c r="A7340" t="s">
        <v>579</v>
      </c>
      <c r="B7340">
        <v>1.4354439000000003</v>
      </c>
    </row>
    <row r="7341" spans="1:2" hidden="1" outlineLevel="2" x14ac:dyDescent="0.25">
      <c r="A7341" t="s">
        <v>579</v>
      </c>
      <c r="B7341">
        <v>0.81220947499999996</v>
      </c>
    </row>
    <row r="7342" spans="1:2" outlineLevel="1" collapsed="1" x14ac:dyDescent="0.25">
      <c r="A7342" s="3" t="s">
        <v>25110</v>
      </c>
      <c r="B7342">
        <f>SUBTOTAL(9,B7324:B7341)</f>
        <v>24.869265575</v>
      </c>
    </row>
    <row r="7343" spans="1:2" hidden="1" outlineLevel="2" x14ac:dyDescent="0.25">
      <c r="A7343" t="s">
        <v>715</v>
      </c>
      <c r="B7343">
        <v>1.6625494750000001</v>
      </c>
    </row>
    <row r="7344" spans="1:2" hidden="1" outlineLevel="2" x14ac:dyDescent="0.25">
      <c r="A7344" t="s">
        <v>715</v>
      </c>
      <c r="B7344">
        <v>1.4391691250000003</v>
      </c>
    </row>
    <row r="7345" spans="1:2" hidden="1" outlineLevel="2" x14ac:dyDescent="0.25">
      <c r="A7345" t="s">
        <v>715</v>
      </c>
      <c r="B7345">
        <v>0.47378517500000006</v>
      </c>
    </row>
    <row r="7346" spans="1:2" hidden="1" outlineLevel="2" x14ac:dyDescent="0.25">
      <c r="A7346" t="s">
        <v>715</v>
      </c>
      <c r="B7346">
        <v>1.6772631250000001</v>
      </c>
    </row>
    <row r="7347" spans="1:2" hidden="1" outlineLevel="2" x14ac:dyDescent="0.25">
      <c r="A7347" t="s">
        <v>715</v>
      </c>
      <c r="B7347">
        <v>1.5195433000000003</v>
      </c>
    </row>
    <row r="7348" spans="1:2" hidden="1" outlineLevel="2" x14ac:dyDescent="0.25">
      <c r="A7348" t="s">
        <v>715</v>
      </c>
      <c r="B7348">
        <v>1.2329691749999998</v>
      </c>
    </row>
    <row r="7349" spans="1:2" hidden="1" outlineLevel="2" x14ac:dyDescent="0.25">
      <c r="A7349" t="s">
        <v>715</v>
      </c>
      <c r="B7349">
        <v>1.6899397250000003</v>
      </c>
    </row>
    <row r="7350" spans="1:2" hidden="1" outlineLevel="2" x14ac:dyDescent="0.25">
      <c r="A7350" t="s">
        <v>715</v>
      </c>
      <c r="B7350">
        <v>0.36352077500000002</v>
      </c>
    </row>
    <row r="7351" spans="1:2" hidden="1" outlineLevel="2" x14ac:dyDescent="0.25">
      <c r="A7351" t="s">
        <v>715</v>
      </c>
      <c r="B7351">
        <v>1.628066075</v>
      </c>
    </row>
    <row r="7352" spans="1:2" hidden="1" outlineLevel="2" x14ac:dyDescent="0.25">
      <c r="A7352" t="s">
        <v>715</v>
      </c>
      <c r="B7352">
        <v>0.66420777500000006</v>
      </c>
    </row>
    <row r="7353" spans="1:2" hidden="1" outlineLevel="2" x14ac:dyDescent="0.25">
      <c r="A7353" t="s">
        <v>715</v>
      </c>
      <c r="B7353">
        <v>1.4213579750000003</v>
      </c>
    </row>
    <row r="7354" spans="1:2" hidden="1" outlineLevel="2" x14ac:dyDescent="0.25">
      <c r="A7354" t="s">
        <v>715</v>
      </c>
      <c r="B7354">
        <v>2.9039024500000004</v>
      </c>
    </row>
    <row r="7355" spans="1:2" hidden="1" outlineLevel="2" x14ac:dyDescent="0.25">
      <c r="A7355" t="s">
        <v>715</v>
      </c>
      <c r="B7355">
        <v>1.2568713749999998</v>
      </c>
    </row>
    <row r="7356" spans="1:2" hidden="1" outlineLevel="2" x14ac:dyDescent="0.25">
      <c r="A7356" t="s">
        <v>715</v>
      </c>
      <c r="B7356">
        <v>0.36315485000000003</v>
      </c>
    </row>
    <row r="7357" spans="1:2" hidden="1" outlineLevel="2" x14ac:dyDescent="0.25">
      <c r="A7357" t="s">
        <v>715</v>
      </c>
      <c r="B7357">
        <v>0.97083192500000004</v>
      </c>
    </row>
    <row r="7358" spans="1:2" hidden="1" outlineLevel="2" x14ac:dyDescent="0.25">
      <c r="A7358" t="s">
        <v>715</v>
      </c>
      <c r="B7358">
        <v>2.4141650750000005</v>
      </c>
    </row>
    <row r="7359" spans="1:2" hidden="1" outlineLevel="2" x14ac:dyDescent="0.25">
      <c r="A7359" t="s">
        <v>715</v>
      </c>
      <c r="B7359">
        <v>0.47896972500000001</v>
      </c>
    </row>
    <row r="7360" spans="1:2" hidden="1" outlineLevel="2" x14ac:dyDescent="0.25">
      <c r="A7360" t="s">
        <v>715</v>
      </c>
      <c r="B7360">
        <v>0.89663690000000007</v>
      </c>
    </row>
    <row r="7361" spans="1:2" outlineLevel="1" collapsed="1" x14ac:dyDescent="0.25">
      <c r="A7361" s="3" t="s">
        <v>25111</v>
      </c>
      <c r="B7361">
        <f>SUBTOTAL(9,B7343:B7360)</f>
        <v>23.056903999999999</v>
      </c>
    </row>
    <row r="7362" spans="1:2" hidden="1" outlineLevel="2" x14ac:dyDescent="0.25">
      <c r="A7362" t="s">
        <v>707</v>
      </c>
      <c r="B7362">
        <v>1.5625691500000003</v>
      </c>
    </row>
    <row r="7363" spans="1:2" hidden="1" outlineLevel="2" x14ac:dyDescent="0.25">
      <c r="A7363" t="s">
        <v>707</v>
      </c>
      <c r="B7363">
        <v>4.4899296</v>
      </c>
    </row>
    <row r="7364" spans="1:2" hidden="1" outlineLevel="2" x14ac:dyDescent="0.25">
      <c r="A7364" t="s">
        <v>707</v>
      </c>
      <c r="B7364">
        <v>1.0261979750000001</v>
      </c>
    </row>
    <row r="7365" spans="1:2" hidden="1" outlineLevel="2" x14ac:dyDescent="0.25">
      <c r="A7365" t="s">
        <v>707</v>
      </c>
      <c r="B7365">
        <v>0.58126585000000008</v>
      </c>
    </row>
    <row r="7366" spans="1:2" hidden="1" outlineLevel="2" x14ac:dyDescent="0.25">
      <c r="A7366" t="s">
        <v>707</v>
      </c>
      <c r="B7366">
        <v>2.4159551750000001</v>
      </c>
    </row>
    <row r="7367" spans="1:2" hidden="1" outlineLevel="2" x14ac:dyDescent="0.25">
      <c r="A7367" t="s">
        <v>707</v>
      </c>
      <c r="B7367">
        <v>1.9386566000000001</v>
      </c>
    </row>
    <row r="7368" spans="1:2" hidden="1" outlineLevel="2" x14ac:dyDescent="0.25">
      <c r="A7368" t="s">
        <v>707</v>
      </c>
      <c r="B7368">
        <v>0.59074082500000002</v>
      </c>
    </row>
    <row r="7369" spans="1:2" hidden="1" outlineLevel="2" x14ac:dyDescent="0.25">
      <c r="A7369" t="s">
        <v>707</v>
      </c>
      <c r="B7369">
        <v>2.7183179000000006</v>
      </c>
    </row>
    <row r="7370" spans="1:2" hidden="1" outlineLevel="2" x14ac:dyDescent="0.25">
      <c r="A7370" t="s">
        <v>707</v>
      </c>
      <c r="B7370">
        <v>1.5098950250000003</v>
      </c>
    </row>
    <row r="7371" spans="1:2" hidden="1" outlineLevel="2" x14ac:dyDescent="0.25">
      <c r="A7371" t="s">
        <v>707</v>
      </c>
      <c r="B7371">
        <v>3.2692002000000002</v>
      </c>
    </row>
    <row r="7372" spans="1:2" hidden="1" outlineLevel="2" x14ac:dyDescent="0.25">
      <c r="A7372" t="s">
        <v>707</v>
      </c>
      <c r="B7372">
        <v>1.8922137500000002</v>
      </c>
    </row>
    <row r="7373" spans="1:2" hidden="1" outlineLevel="2" x14ac:dyDescent="0.25">
      <c r="A7373" t="s">
        <v>707</v>
      </c>
      <c r="B7373">
        <v>1.39777335</v>
      </c>
    </row>
    <row r="7374" spans="1:2" hidden="1" outlineLevel="2" x14ac:dyDescent="0.25">
      <c r="A7374" t="s">
        <v>707</v>
      </c>
      <c r="B7374">
        <v>1.6958168500000002</v>
      </c>
    </row>
    <row r="7375" spans="1:2" hidden="1" outlineLevel="2" x14ac:dyDescent="0.25">
      <c r="A7375" t="s">
        <v>707</v>
      </c>
      <c r="B7375">
        <v>1.5684667000000001</v>
      </c>
    </row>
    <row r="7376" spans="1:2" hidden="1" outlineLevel="2" x14ac:dyDescent="0.25">
      <c r="A7376" t="s">
        <v>707</v>
      </c>
      <c r="B7376">
        <v>4.6483925000000093E-2</v>
      </c>
    </row>
    <row r="7377" spans="1:2" hidden="1" outlineLevel="2" x14ac:dyDescent="0.25">
      <c r="A7377" t="s">
        <v>707</v>
      </c>
      <c r="B7377">
        <v>1.7842773750000001</v>
      </c>
    </row>
    <row r="7378" spans="1:2" outlineLevel="1" collapsed="1" x14ac:dyDescent="0.25">
      <c r="A7378" s="3" t="s">
        <v>25112</v>
      </c>
      <c r="B7378">
        <f>SUBTOTAL(9,B7362:B7377)</f>
        <v>28.487760250000001</v>
      </c>
    </row>
    <row r="7379" spans="1:2" hidden="1" outlineLevel="2" x14ac:dyDescent="0.25">
      <c r="A7379" t="s">
        <v>16361</v>
      </c>
      <c r="B7379">
        <v>1.5007148250000002</v>
      </c>
    </row>
    <row r="7380" spans="1:2" outlineLevel="1" collapsed="1" x14ac:dyDescent="0.25">
      <c r="A7380" s="3" t="s">
        <v>25113</v>
      </c>
      <c r="B7380">
        <f>SUBTOTAL(9,B7379:B7379)</f>
        <v>1.5007148250000002</v>
      </c>
    </row>
    <row r="7381" spans="1:2" hidden="1" outlineLevel="2" x14ac:dyDescent="0.25">
      <c r="A7381" t="s">
        <v>1971</v>
      </c>
      <c r="B7381">
        <v>2.1897079750000001</v>
      </c>
    </row>
    <row r="7382" spans="1:2" outlineLevel="1" collapsed="1" x14ac:dyDescent="0.25">
      <c r="A7382" s="3" t="s">
        <v>25114</v>
      </c>
      <c r="B7382">
        <f>SUBTOTAL(9,B7381:B7381)</f>
        <v>2.1897079750000001</v>
      </c>
    </row>
    <row r="7383" spans="1:2" hidden="1" outlineLevel="2" x14ac:dyDescent="0.25">
      <c r="A7383" t="s">
        <v>15629</v>
      </c>
      <c r="B7383">
        <v>10.210798174999999</v>
      </c>
    </row>
    <row r="7384" spans="1:2" outlineLevel="1" collapsed="1" x14ac:dyDescent="0.25">
      <c r="A7384" s="3" t="s">
        <v>25115</v>
      </c>
      <c r="B7384">
        <f>SUBTOTAL(9,B7383:B7383)</f>
        <v>10.210798174999999</v>
      </c>
    </row>
    <row r="7385" spans="1:2" hidden="1" outlineLevel="2" x14ac:dyDescent="0.25">
      <c r="A7385" t="s">
        <v>3479</v>
      </c>
      <c r="B7385">
        <v>3.203402525</v>
      </c>
    </row>
    <row r="7386" spans="1:2" outlineLevel="1" collapsed="1" x14ac:dyDescent="0.25">
      <c r="A7386" s="3" t="s">
        <v>25116</v>
      </c>
      <c r="B7386">
        <f>SUBTOTAL(9,B7385:B7385)</f>
        <v>3.203402525</v>
      </c>
    </row>
    <row r="7387" spans="1:2" hidden="1" outlineLevel="2" x14ac:dyDescent="0.25">
      <c r="A7387" t="s">
        <v>3296</v>
      </c>
      <c r="B7387">
        <v>2.7156789500000005</v>
      </c>
    </row>
    <row r="7388" spans="1:2" hidden="1" outlineLevel="2" x14ac:dyDescent="0.25">
      <c r="A7388" t="s">
        <v>3296</v>
      </c>
      <c r="B7388">
        <v>2.4682663250000001</v>
      </c>
    </row>
    <row r="7389" spans="1:2" outlineLevel="1" collapsed="1" x14ac:dyDescent="0.25">
      <c r="A7389" s="3" t="s">
        <v>25117</v>
      </c>
      <c r="B7389">
        <f>SUBTOTAL(9,B7387:B7388)</f>
        <v>5.183945275000001</v>
      </c>
    </row>
    <row r="7390" spans="1:2" hidden="1" outlineLevel="2" x14ac:dyDescent="0.25">
      <c r="A7390" t="s">
        <v>20751</v>
      </c>
      <c r="B7390">
        <v>2.286676275</v>
      </c>
    </row>
    <row r="7391" spans="1:2" hidden="1" outlineLevel="2" x14ac:dyDescent="0.25">
      <c r="A7391" t="s">
        <v>20751</v>
      </c>
      <c r="B7391">
        <v>1.6253333750000001</v>
      </c>
    </row>
    <row r="7392" spans="1:2" outlineLevel="1" collapsed="1" x14ac:dyDescent="0.25">
      <c r="A7392" s="3" t="s">
        <v>25118</v>
      </c>
      <c r="B7392">
        <f>SUBTOTAL(9,B7390:B7391)</f>
        <v>3.9120096499999999</v>
      </c>
    </row>
    <row r="7393" spans="1:2" hidden="1" outlineLevel="2" x14ac:dyDescent="0.25">
      <c r="A7393" t="s">
        <v>20468</v>
      </c>
      <c r="B7393">
        <v>3.1863368000000003</v>
      </c>
    </row>
    <row r="7394" spans="1:2" outlineLevel="1" collapsed="1" x14ac:dyDescent="0.25">
      <c r="A7394" s="3" t="s">
        <v>25119</v>
      </c>
      <c r="B7394">
        <f>SUBTOTAL(9,B7393:B7393)</f>
        <v>3.1863368000000003</v>
      </c>
    </row>
    <row r="7395" spans="1:2" hidden="1" outlineLevel="2" x14ac:dyDescent="0.25">
      <c r="A7395" t="s">
        <v>14508</v>
      </c>
      <c r="B7395">
        <v>1.3573373750000002</v>
      </c>
    </row>
    <row r="7396" spans="1:2" hidden="1" outlineLevel="2" x14ac:dyDescent="0.25">
      <c r="A7396" t="s">
        <v>14508</v>
      </c>
      <c r="B7396">
        <v>3.2601442250000003</v>
      </c>
    </row>
    <row r="7397" spans="1:2" outlineLevel="1" collapsed="1" x14ac:dyDescent="0.25">
      <c r="A7397" s="3" t="s">
        <v>25120</v>
      </c>
      <c r="B7397">
        <f>SUBTOTAL(9,B7395:B7396)</f>
        <v>4.6174816000000005</v>
      </c>
    </row>
    <row r="7398" spans="1:2" hidden="1" outlineLevel="2" x14ac:dyDescent="0.25">
      <c r="A7398" t="s">
        <v>18534</v>
      </c>
      <c r="B7398">
        <v>1.8006656000000001</v>
      </c>
    </row>
    <row r="7399" spans="1:2" outlineLevel="1" collapsed="1" x14ac:dyDescent="0.25">
      <c r="A7399" s="3" t="s">
        <v>25121</v>
      </c>
      <c r="B7399">
        <f>SUBTOTAL(9,B7398:B7398)</f>
        <v>1.8006656000000001</v>
      </c>
    </row>
    <row r="7400" spans="1:2" hidden="1" outlineLevel="2" x14ac:dyDescent="0.25">
      <c r="A7400" t="s">
        <v>17294</v>
      </c>
      <c r="B7400">
        <v>1.050209725</v>
      </c>
    </row>
    <row r="7401" spans="1:2" outlineLevel="1" collapsed="1" x14ac:dyDescent="0.25">
      <c r="A7401" s="3" t="s">
        <v>25122</v>
      </c>
      <c r="B7401">
        <f>SUBTOTAL(9,B7400:B7400)</f>
        <v>1.050209725</v>
      </c>
    </row>
    <row r="7402" spans="1:2" hidden="1" outlineLevel="2" x14ac:dyDescent="0.25">
      <c r="A7402" t="s">
        <v>15003</v>
      </c>
      <c r="B7402">
        <v>2.01532395</v>
      </c>
    </row>
    <row r="7403" spans="1:2" outlineLevel="1" collapsed="1" x14ac:dyDescent="0.25">
      <c r="A7403" s="3" t="s">
        <v>25123</v>
      </c>
      <c r="B7403">
        <f>SUBTOTAL(9,B7402:B7402)</f>
        <v>2.01532395</v>
      </c>
    </row>
    <row r="7404" spans="1:2" hidden="1" outlineLevel="2" x14ac:dyDescent="0.25">
      <c r="A7404" t="s">
        <v>10384</v>
      </c>
      <c r="B7404">
        <v>1.4800179250000001</v>
      </c>
    </row>
    <row r="7405" spans="1:2" outlineLevel="1" collapsed="1" x14ac:dyDescent="0.25">
      <c r="A7405" s="3" t="s">
        <v>25124</v>
      </c>
      <c r="B7405">
        <f>SUBTOTAL(9,B7404:B7404)</f>
        <v>1.4800179250000001</v>
      </c>
    </row>
    <row r="7406" spans="1:2" hidden="1" outlineLevel="2" x14ac:dyDescent="0.25">
      <c r="A7406" t="s">
        <v>355</v>
      </c>
      <c r="B7406">
        <v>0.747638625</v>
      </c>
    </row>
    <row r="7407" spans="1:2" hidden="1" outlineLevel="2" x14ac:dyDescent="0.25">
      <c r="A7407" t="s">
        <v>355</v>
      </c>
      <c r="B7407">
        <v>1.485062825</v>
      </c>
    </row>
    <row r="7408" spans="1:2" hidden="1" outlineLevel="2" x14ac:dyDescent="0.25">
      <c r="A7408" t="s">
        <v>355</v>
      </c>
      <c r="B7408">
        <v>0.39365554999999997</v>
      </c>
    </row>
    <row r="7409" spans="1:2" hidden="1" outlineLevel="2" x14ac:dyDescent="0.25">
      <c r="A7409" t="s">
        <v>355</v>
      </c>
      <c r="B7409">
        <v>1.0891265750000001</v>
      </c>
    </row>
    <row r="7410" spans="1:2" hidden="1" outlineLevel="2" x14ac:dyDescent="0.25">
      <c r="A7410" t="s">
        <v>355</v>
      </c>
      <c r="B7410">
        <v>1.1771760250000001</v>
      </c>
    </row>
    <row r="7411" spans="1:2" hidden="1" outlineLevel="2" x14ac:dyDescent="0.25">
      <c r="A7411" t="s">
        <v>355</v>
      </c>
      <c r="B7411">
        <v>0.76472897499999992</v>
      </c>
    </row>
    <row r="7412" spans="1:2" hidden="1" outlineLevel="2" x14ac:dyDescent="0.25">
      <c r="A7412" t="s">
        <v>355</v>
      </c>
      <c r="B7412">
        <v>0.51332975000000003</v>
      </c>
    </row>
    <row r="7413" spans="1:2" hidden="1" outlineLevel="2" x14ac:dyDescent="0.25">
      <c r="A7413" t="s">
        <v>355</v>
      </c>
      <c r="B7413">
        <v>0.47035342500000005</v>
      </c>
    </row>
    <row r="7414" spans="1:2" hidden="1" outlineLevel="2" x14ac:dyDescent="0.25">
      <c r="A7414" t="s">
        <v>355</v>
      </c>
      <c r="B7414">
        <v>0.51053880000000007</v>
      </c>
    </row>
    <row r="7415" spans="1:2" hidden="1" outlineLevel="2" x14ac:dyDescent="0.25">
      <c r="A7415" t="s">
        <v>355</v>
      </c>
      <c r="B7415">
        <v>2.1008683250000004</v>
      </c>
    </row>
    <row r="7416" spans="1:2" hidden="1" outlineLevel="2" x14ac:dyDescent="0.25">
      <c r="A7416" t="s">
        <v>355</v>
      </c>
      <c r="B7416">
        <v>1.0087359999999999</v>
      </c>
    </row>
    <row r="7417" spans="1:2" hidden="1" outlineLevel="2" x14ac:dyDescent="0.25">
      <c r="A7417" t="s">
        <v>355</v>
      </c>
      <c r="B7417">
        <v>0.51896580000000003</v>
      </c>
    </row>
    <row r="7418" spans="1:2" hidden="1" outlineLevel="2" x14ac:dyDescent="0.25">
      <c r="A7418" t="s">
        <v>355</v>
      </c>
      <c r="B7418">
        <v>0.60537292499999995</v>
      </c>
    </row>
    <row r="7419" spans="1:2" hidden="1" outlineLevel="2" x14ac:dyDescent="0.25">
      <c r="A7419" t="s">
        <v>355</v>
      </c>
      <c r="B7419">
        <v>0.44938125000000007</v>
      </c>
    </row>
    <row r="7420" spans="1:2" hidden="1" outlineLevel="2" x14ac:dyDescent="0.25">
      <c r="A7420" t="s">
        <v>355</v>
      </c>
      <c r="B7420">
        <v>0.70282552499999995</v>
      </c>
    </row>
    <row r="7421" spans="1:2" hidden="1" outlineLevel="2" x14ac:dyDescent="0.25">
      <c r="A7421" t="s">
        <v>355</v>
      </c>
      <c r="B7421">
        <v>0.52297487500000006</v>
      </c>
    </row>
    <row r="7422" spans="1:2" hidden="1" outlineLevel="2" x14ac:dyDescent="0.25">
      <c r="A7422" t="s">
        <v>355</v>
      </c>
      <c r="B7422">
        <v>2.12348735</v>
      </c>
    </row>
    <row r="7423" spans="1:2" hidden="1" outlineLevel="2" x14ac:dyDescent="0.25">
      <c r="A7423" t="s">
        <v>355</v>
      </c>
      <c r="B7423">
        <v>0.44860827500000006</v>
      </c>
    </row>
    <row r="7424" spans="1:2" hidden="1" outlineLevel="2" x14ac:dyDescent="0.25">
      <c r="A7424" t="s">
        <v>355</v>
      </c>
      <c r="B7424">
        <v>0.79891115000000001</v>
      </c>
    </row>
    <row r="7425" spans="1:2" hidden="1" outlineLevel="2" x14ac:dyDescent="0.25">
      <c r="A7425" t="s">
        <v>355</v>
      </c>
      <c r="B7425">
        <v>0.92732619999999999</v>
      </c>
    </row>
    <row r="7426" spans="1:2" hidden="1" outlineLevel="2" x14ac:dyDescent="0.25">
      <c r="A7426" t="s">
        <v>355</v>
      </c>
      <c r="B7426">
        <v>0.68177217500000009</v>
      </c>
    </row>
    <row r="7427" spans="1:2" hidden="1" outlineLevel="2" x14ac:dyDescent="0.25">
      <c r="A7427" t="s">
        <v>355</v>
      </c>
      <c r="B7427">
        <v>1.37465035</v>
      </c>
    </row>
    <row r="7428" spans="1:2" hidden="1" outlineLevel="2" x14ac:dyDescent="0.25">
      <c r="A7428" t="s">
        <v>355</v>
      </c>
      <c r="B7428">
        <v>0.78443767500000006</v>
      </c>
    </row>
    <row r="7429" spans="1:2" hidden="1" outlineLevel="2" x14ac:dyDescent="0.25">
      <c r="A7429" t="s">
        <v>355</v>
      </c>
      <c r="B7429">
        <v>0.74962982499999997</v>
      </c>
    </row>
    <row r="7430" spans="1:2" hidden="1" outlineLevel="2" x14ac:dyDescent="0.25">
      <c r="A7430" t="s">
        <v>355</v>
      </c>
      <c r="B7430">
        <v>0.89354722500000006</v>
      </c>
    </row>
    <row r="7431" spans="1:2" hidden="1" outlineLevel="2" x14ac:dyDescent="0.25">
      <c r="A7431" t="s">
        <v>355</v>
      </c>
      <c r="B7431">
        <v>1.3269937500000002</v>
      </c>
    </row>
    <row r="7432" spans="1:2" hidden="1" outlineLevel="2" x14ac:dyDescent="0.25">
      <c r="A7432" t="s">
        <v>355</v>
      </c>
      <c r="B7432">
        <v>0.92450340000000009</v>
      </c>
    </row>
    <row r="7433" spans="1:2" hidden="1" outlineLevel="2" x14ac:dyDescent="0.25">
      <c r="A7433" t="s">
        <v>355</v>
      </c>
      <c r="B7433">
        <v>0.53923710000000002</v>
      </c>
    </row>
    <row r="7434" spans="1:2" hidden="1" outlineLevel="2" x14ac:dyDescent="0.25">
      <c r="A7434" t="s">
        <v>355</v>
      </c>
      <c r="B7434">
        <v>1.2207724</v>
      </c>
    </row>
    <row r="7435" spans="1:2" hidden="1" outlineLevel="2" x14ac:dyDescent="0.25">
      <c r="A7435" t="s">
        <v>355</v>
      </c>
      <c r="B7435">
        <v>1.3037636500000001</v>
      </c>
    </row>
    <row r="7436" spans="1:2" hidden="1" outlineLevel="2" x14ac:dyDescent="0.25">
      <c r="A7436" t="s">
        <v>355</v>
      </c>
      <c r="B7436">
        <v>0.48956090000000008</v>
      </c>
    </row>
    <row r="7437" spans="1:2" hidden="1" outlineLevel="2" x14ac:dyDescent="0.25">
      <c r="A7437" t="s">
        <v>355</v>
      </c>
      <c r="B7437">
        <v>1.5303580750000001</v>
      </c>
    </row>
    <row r="7438" spans="1:2" hidden="1" outlineLevel="2" x14ac:dyDescent="0.25">
      <c r="A7438" t="s">
        <v>355</v>
      </c>
      <c r="B7438">
        <v>0.55299070000000006</v>
      </c>
    </row>
    <row r="7439" spans="1:2" hidden="1" outlineLevel="2" x14ac:dyDescent="0.25">
      <c r="A7439" t="s">
        <v>355</v>
      </c>
      <c r="B7439">
        <v>1.450593075</v>
      </c>
    </row>
    <row r="7440" spans="1:2" hidden="1" outlineLevel="2" x14ac:dyDescent="0.25">
      <c r="A7440" t="s">
        <v>355</v>
      </c>
      <c r="B7440">
        <v>2.9133244250000008</v>
      </c>
    </row>
    <row r="7441" spans="1:2" hidden="1" outlineLevel="2" x14ac:dyDescent="0.25">
      <c r="A7441" t="s">
        <v>355</v>
      </c>
      <c r="B7441">
        <v>1.3343817250000001</v>
      </c>
    </row>
    <row r="7442" spans="1:2" hidden="1" outlineLevel="2" x14ac:dyDescent="0.25">
      <c r="A7442" t="s">
        <v>355</v>
      </c>
      <c r="B7442">
        <v>2.0331226500000001</v>
      </c>
    </row>
    <row r="7443" spans="1:2" hidden="1" outlineLevel="2" x14ac:dyDescent="0.25">
      <c r="A7443" t="s">
        <v>355</v>
      </c>
      <c r="B7443">
        <v>0.93295267500000012</v>
      </c>
    </row>
    <row r="7444" spans="1:2" hidden="1" outlineLevel="2" x14ac:dyDescent="0.25">
      <c r="A7444" t="s">
        <v>355</v>
      </c>
      <c r="B7444">
        <v>0.87810350000000015</v>
      </c>
    </row>
    <row r="7445" spans="1:2" hidden="1" outlineLevel="2" x14ac:dyDescent="0.25">
      <c r="A7445" t="s">
        <v>355</v>
      </c>
      <c r="B7445">
        <v>0.99856834999999999</v>
      </c>
    </row>
    <row r="7446" spans="1:2" hidden="1" outlineLevel="2" x14ac:dyDescent="0.25">
      <c r="A7446" t="s">
        <v>355</v>
      </c>
      <c r="B7446">
        <v>1.3389112000000001</v>
      </c>
    </row>
    <row r="7447" spans="1:2" hidden="1" outlineLevel="2" x14ac:dyDescent="0.25">
      <c r="A7447" t="s">
        <v>355</v>
      </c>
      <c r="B7447">
        <v>0.57476174999999996</v>
      </c>
    </row>
    <row r="7448" spans="1:2" hidden="1" outlineLevel="2" x14ac:dyDescent="0.25">
      <c r="A7448" t="s">
        <v>355</v>
      </c>
      <c r="B7448">
        <v>0.49554957500000002</v>
      </c>
    </row>
    <row r="7449" spans="1:2" hidden="1" outlineLevel="2" x14ac:dyDescent="0.25">
      <c r="A7449" t="s">
        <v>355</v>
      </c>
      <c r="B7449">
        <v>0.76189642499999999</v>
      </c>
    </row>
    <row r="7450" spans="1:2" hidden="1" outlineLevel="2" x14ac:dyDescent="0.25">
      <c r="A7450" t="s">
        <v>355</v>
      </c>
      <c r="B7450">
        <v>0.93300320000000014</v>
      </c>
    </row>
    <row r="7451" spans="1:2" hidden="1" outlineLevel="2" x14ac:dyDescent="0.25">
      <c r="A7451" t="s">
        <v>355</v>
      </c>
      <c r="B7451">
        <v>0.54810482500000002</v>
      </c>
    </row>
    <row r="7452" spans="1:2" hidden="1" outlineLevel="2" x14ac:dyDescent="0.25">
      <c r="A7452" t="s">
        <v>355</v>
      </c>
      <c r="B7452">
        <v>2.656594825</v>
      </c>
    </row>
    <row r="7453" spans="1:2" hidden="1" outlineLevel="2" x14ac:dyDescent="0.25">
      <c r="A7453" t="s">
        <v>355</v>
      </c>
      <c r="B7453">
        <v>1.2271434000000001</v>
      </c>
    </row>
    <row r="7454" spans="1:2" hidden="1" outlineLevel="2" x14ac:dyDescent="0.25">
      <c r="A7454" t="s">
        <v>355</v>
      </c>
      <c r="B7454">
        <v>0.48579017500000005</v>
      </c>
    </row>
    <row r="7455" spans="1:2" hidden="1" outlineLevel="2" x14ac:dyDescent="0.25">
      <c r="A7455" t="s">
        <v>355</v>
      </c>
      <c r="B7455">
        <v>1.1203048499999999</v>
      </c>
    </row>
    <row r="7456" spans="1:2" hidden="1" outlineLevel="2" x14ac:dyDescent="0.25">
      <c r="A7456" t="s">
        <v>355</v>
      </c>
      <c r="B7456">
        <v>0.65015090000000009</v>
      </c>
    </row>
    <row r="7457" spans="1:2" hidden="1" outlineLevel="2" x14ac:dyDescent="0.25">
      <c r="A7457" t="s">
        <v>355</v>
      </c>
      <c r="B7457">
        <v>0.70605547499999999</v>
      </c>
    </row>
    <row r="7458" spans="1:2" hidden="1" outlineLevel="2" x14ac:dyDescent="0.25">
      <c r="A7458" t="s">
        <v>355</v>
      </c>
      <c r="B7458">
        <v>1.133574275</v>
      </c>
    </row>
    <row r="7459" spans="1:2" hidden="1" outlineLevel="2" x14ac:dyDescent="0.25">
      <c r="A7459" t="s">
        <v>355</v>
      </c>
      <c r="B7459">
        <v>1.236663225</v>
      </c>
    </row>
    <row r="7460" spans="1:2" hidden="1" outlineLevel="2" x14ac:dyDescent="0.25">
      <c r="A7460" t="s">
        <v>355</v>
      </c>
      <c r="B7460">
        <v>0.46255402500000004</v>
      </c>
    </row>
    <row r="7461" spans="1:2" hidden="1" outlineLevel="2" x14ac:dyDescent="0.25">
      <c r="A7461" t="s">
        <v>355</v>
      </c>
      <c r="B7461">
        <v>1.3804777750000001</v>
      </c>
    </row>
    <row r="7462" spans="1:2" hidden="1" outlineLevel="2" x14ac:dyDescent="0.25">
      <c r="A7462" t="s">
        <v>355</v>
      </c>
      <c r="B7462">
        <v>1.0729017500000002</v>
      </c>
    </row>
    <row r="7463" spans="1:2" hidden="1" outlineLevel="2" x14ac:dyDescent="0.25">
      <c r="A7463" t="s">
        <v>355</v>
      </c>
      <c r="B7463">
        <v>0.48147432500000004</v>
      </c>
    </row>
    <row r="7464" spans="1:2" hidden="1" outlineLevel="2" x14ac:dyDescent="0.25">
      <c r="A7464" t="s">
        <v>355</v>
      </c>
      <c r="B7464">
        <v>2.0913624749999999</v>
      </c>
    </row>
    <row r="7465" spans="1:2" hidden="1" outlineLevel="2" x14ac:dyDescent="0.25">
      <c r="A7465" t="s">
        <v>355</v>
      </c>
      <c r="B7465">
        <v>0.57480795000000007</v>
      </c>
    </row>
    <row r="7466" spans="1:2" hidden="1" outlineLevel="2" x14ac:dyDescent="0.25">
      <c r="A7466" t="s">
        <v>355</v>
      </c>
      <c r="B7466">
        <v>0.50617627500000006</v>
      </c>
    </row>
    <row r="7467" spans="1:2" hidden="1" outlineLevel="2" x14ac:dyDescent="0.25">
      <c r="A7467" t="s">
        <v>355</v>
      </c>
      <c r="B7467">
        <v>1.1779481250000001</v>
      </c>
    </row>
    <row r="7468" spans="1:2" hidden="1" outlineLevel="2" x14ac:dyDescent="0.25">
      <c r="A7468" t="s">
        <v>355</v>
      </c>
      <c r="B7468">
        <v>0.45821227500000006</v>
      </c>
    </row>
    <row r="7469" spans="1:2" hidden="1" outlineLevel="2" x14ac:dyDescent="0.25">
      <c r="A7469" t="s">
        <v>355</v>
      </c>
      <c r="B7469">
        <v>0.46582810000000008</v>
      </c>
    </row>
    <row r="7470" spans="1:2" hidden="1" outlineLevel="2" x14ac:dyDescent="0.25">
      <c r="A7470" t="s">
        <v>355</v>
      </c>
      <c r="B7470">
        <v>0.47637062500000005</v>
      </c>
    </row>
    <row r="7471" spans="1:2" hidden="1" outlineLevel="2" x14ac:dyDescent="0.25">
      <c r="A7471" t="s">
        <v>355</v>
      </c>
      <c r="B7471">
        <v>0.83023059999999993</v>
      </c>
    </row>
    <row r="7472" spans="1:2" hidden="1" outlineLevel="2" x14ac:dyDescent="0.25">
      <c r="A7472" t="s">
        <v>355</v>
      </c>
      <c r="B7472">
        <v>1.7340134500000002</v>
      </c>
    </row>
    <row r="7473" spans="1:2" hidden="1" outlineLevel="2" x14ac:dyDescent="0.25">
      <c r="A7473" t="s">
        <v>355</v>
      </c>
      <c r="B7473">
        <v>0.29836205000000005</v>
      </c>
    </row>
    <row r="7474" spans="1:2" hidden="1" outlineLevel="2" x14ac:dyDescent="0.25">
      <c r="A7474" t="s">
        <v>355</v>
      </c>
      <c r="B7474">
        <v>0.41912550000000004</v>
      </c>
    </row>
    <row r="7475" spans="1:2" hidden="1" outlineLevel="2" x14ac:dyDescent="0.25">
      <c r="A7475" t="s">
        <v>355</v>
      </c>
      <c r="B7475">
        <v>1.5185580500000002</v>
      </c>
    </row>
    <row r="7476" spans="1:2" hidden="1" outlineLevel="2" x14ac:dyDescent="0.25">
      <c r="A7476" t="s">
        <v>355</v>
      </c>
      <c r="B7476">
        <v>0.59099334999999997</v>
      </c>
    </row>
    <row r="7477" spans="1:2" hidden="1" outlineLevel="2" x14ac:dyDescent="0.25">
      <c r="A7477" t="s">
        <v>355</v>
      </c>
      <c r="B7477">
        <v>1.7566165250000001</v>
      </c>
    </row>
    <row r="7478" spans="1:2" hidden="1" outlineLevel="2" x14ac:dyDescent="0.25">
      <c r="A7478" t="s">
        <v>355</v>
      </c>
      <c r="B7478">
        <v>0.86488989999999999</v>
      </c>
    </row>
    <row r="7479" spans="1:2" outlineLevel="1" collapsed="1" x14ac:dyDescent="0.25">
      <c r="A7479" s="3" t="s">
        <v>25125</v>
      </c>
      <c r="B7479">
        <f>SUBTOTAL(9,B7406:B7478)</f>
        <v>71.301739075000015</v>
      </c>
    </row>
    <row r="7480" spans="1:2" hidden="1" outlineLevel="2" x14ac:dyDescent="0.25">
      <c r="A7480" t="s">
        <v>5308</v>
      </c>
      <c r="B7480">
        <v>1.6926491000000004</v>
      </c>
    </row>
    <row r="7481" spans="1:2" outlineLevel="1" collapsed="1" x14ac:dyDescent="0.25">
      <c r="A7481" s="3" t="s">
        <v>25126</v>
      </c>
      <c r="B7481">
        <f>SUBTOTAL(9,B7480:B7480)</f>
        <v>1.6926491000000004</v>
      </c>
    </row>
    <row r="7482" spans="1:2" hidden="1" outlineLevel="2" x14ac:dyDescent="0.25">
      <c r="A7482" t="s">
        <v>9452</v>
      </c>
      <c r="B7482">
        <v>-96.63087830000002</v>
      </c>
    </row>
    <row r="7483" spans="1:2" outlineLevel="1" collapsed="1" x14ac:dyDescent="0.25">
      <c r="A7483" s="3" t="s">
        <v>25127</v>
      </c>
      <c r="B7483">
        <f>SUBTOTAL(9,B7482:B7482)</f>
        <v>-96.63087830000002</v>
      </c>
    </row>
    <row r="7484" spans="1:2" hidden="1" outlineLevel="2" x14ac:dyDescent="0.25">
      <c r="A7484" t="s">
        <v>9001</v>
      </c>
      <c r="B7484">
        <v>1.231307675</v>
      </c>
    </row>
    <row r="7485" spans="1:2" outlineLevel="1" collapsed="1" x14ac:dyDescent="0.25">
      <c r="A7485" s="3" t="s">
        <v>25128</v>
      </c>
      <c r="B7485">
        <f>SUBTOTAL(9,B7484:B7484)</f>
        <v>1.231307675</v>
      </c>
    </row>
    <row r="7486" spans="1:2" hidden="1" outlineLevel="2" x14ac:dyDescent="0.25">
      <c r="A7486" t="s">
        <v>12733</v>
      </c>
      <c r="B7486">
        <v>2.2527436500000002</v>
      </c>
    </row>
    <row r="7487" spans="1:2" outlineLevel="1" collapsed="1" x14ac:dyDescent="0.25">
      <c r="A7487" s="3" t="s">
        <v>25129</v>
      </c>
      <c r="B7487">
        <f>SUBTOTAL(9,B7486:B7486)</f>
        <v>2.2527436500000002</v>
      </c>
    </row>
    <row r="7488" spans="1:2" hidden="1" outlineLevel="2" x14ac:dyDescent="0.25">
      <c r="A7488" t="s">
        <v>796</v>
      </c>
      <c r="B7488">
        <v>0.89851512500000008</v>
      </c>
    </row>
    <row r="7489" spans="1:2" outlineLevel="1" collapsed="1" x14ac:dyDescent="0.25">
      <c r="A7489" s="3" t="s">
        <v>25130</v>
      </c>
      <c r="B7489">
        <f>SUBTOTAL(9,B7488:B7488)</f>
        <v>0.89851512500000008</v>
      </c>
    </row>
    <row r="7490" spans="1:2" hidden="1" outlineLevel="2" x14ac:dyDescent="0.25">
      <c r="A7490" t="s">
        <v>6193</v>
      </c>
      <c r="B7490">
        <v>1.346037025</v>
      </c>
    </row>
    <row r="7491" spans="1:2" outlineLevel="1" collapsed="1" x14ac:dyDescent="0.25">
      <c r="A7491" s="3" t="s">
        <v>25131</v>
      </c>
      <c r="B7491">
        <f>SUBTOTAL(9,B7490:B7490)</f>
        <v>1.346037025</v>
      </c>
    </row>
    <row r="7492" spans="1:2" hidden="1" outlineLevel="2" x14ac:dyDescent="0.25">
      <c r="A7492" t="s">
        <v>15651</v>
      </c>
      <c r="B7492">
        <v>2.3641668750000004</v>
      </c>
    </row>
    <row r="7493" spans="1:2" outlineLevel="1" collapsed="1" x14ac:dyDescent="0.25">
      <c r="A7493" s="3" t="s">
        <v>25132</v>
      </c>
      <c r="B7493">
        <f>SUBTOTAL(9,B7492:B7492)</f>
        <v>2.3641668750000004</v>
      </c>
    </row>
    <row r="7494" spans="1:2" hidden="1" outlineLevel="2" x14ac:dyDescent="0.25">
      <c r="A7494" t="s">
        <v>3272</v>
      </c>
      <c r="B7494">
        <v>1.9632403749999998</v>
      </c>
    </row>
    <row r="7495" spans="1:2" hidden="1" outlineLevel="2" x14ac:dyDescent="0.25">
      <c r="A7495" t="s">
        <v>3272</v>
      </c>
      <c r="B7495">
        <v>0.78856045000000008</v>
      </c>
    </row>
    <row r="7496" spans="1:2" outlineLevel="1" collapsed="1" x14ac:dyDescent="0.25">
      <c r="A7496" s="3" t="s">
        <v>25133</v>
      </c>
      <c r="B7496">
        <f>SUBTOTAL(9,B7494:B7495)</f>
        <v>2.7518008250000001</v>
      </c>
    </row>
    <row r="7497" spans="1:2" hidden="1" outlineLevel="2" x14ac:dyDescent="0.25">
      <c r="A7497" t="s">
        <v>9243</v>
      </c>
      <c r="B7497">
        <v>0.41972385000000001</v>
      </c>
    </row>
    <row r="7498" spans="1:2" hidden="1" outlineLevel="2" x14ac:dyDescent="0.25">
      <c r="A7498" t="s">
        <v>9243</v>
      </c>
      <c r="B7498">
        <v>2.8435558250000006</v>
      </c>
    </row>
    <row r="7499" spans="1:2" hidden="1" outlineLevel="2" x14ac:dyDescent="0.25">
      <c r="A7499" t="s">
        <v>9243</v>
      </c>
      <c r="B7499">
        <v>1.6404964750000004</v>
      </c>
    </row>
    <row r="7500" spans="1:2" hidden="1" outlineLevel="2" x14ac:dyDescent="0.25">
      <c r="A7500" t="s">
        <v>9243</v>
      </c>
      <c r="B7500">
        <v>1.1776468</v>
      </c>
    </row>
    <row r="7501" spans="1:2" hidden="1" outlineLevel="2" x14ac:dyDescent="0.25">
      <c r="A7501" t="s">
        <v>9243</v>
      </c>
      <c r="B7501">
        <v>1.8134336</v>
      </c>
    </row>
    <row r="7502" spans="1:2" hidden="1" outlineLevel="2" x14ac:dyDescent="0.25">
      <c r="A7502" t="s">
        <v>9243</v>
      </c>
      <c r="B7502">
        <v>2.7426404500000006</v>
      </c>
    </row>
    <row r="7503" spans="1:2" outlineLevel="1" collapsed="1" x14ac:dyDescent="0.25">
      <c r="A7503" s="3" t="s">
        <v>25134</v>
      </c>
      <c r="B7503">
        <f>SUBTOTAL(9,B7497:B7502)</f>
        <v>10.637497</v>
      </c>
    </row>
    <row r="7504" spans="1:2" hidden="1" outlineLevel="2" x14ac:dyDescent="0.25">
      <c r="A7504" t="s">
        <v>18439</v>
      </c>
      <c r="B7504">
        <v>3.1870246999999998</v>
      </c>
    </row>
    <row r="7505" spans="1:2" outlineLevel="1" collapsed="1" x14ac:dyDescent="0.25">
      <c r="A7505" s="3" t="s">
        <v>25135</v>
      </c>
      <c r="B7505">
        <f>SUBTOTAL(9,B7504:B7504)</f>
        <v>3.1870246999999998</v>
      </c>
    </row>
    <row r="7506" spans="1:2" hidden="1" outlineLevel="2" x14ac:dyDescent="0.25">
      <c r="A7506" t="s">
        <v>1205</v>
      </c>
      <c r="B7506">
        <v>6.1814608250000003</v>
      </c>
    </row>
    <row r="7507" spans="1:2" outlineLevel="1" collapsed="1" x14ac:dyDescent="0.25">
      <c r="A7507" s="3" t="s">
        <v>25136</v>
      </c>
      <c r="B7507">
        <f>SUBTOTAL(9,B7506:B7506)</f>
        <v>6.1814608250000003</v>
      </c>
    </row>
    <row r="7508" spans="1:2" hidden="1" outlineLevel="2" x14ac:dyDescent="0.25">
      <c r="A7508" t="s">
        <v>16626</v>
      </c>
      <c r="B7508">
        <v>1.493731975</v>
      </c>
    </row>
    <row r="7509" spans="1:2" outlineLevel="1" collapsed="1" x14ac:dyDescent="0.25">
      <c r="A7509" s="3" t="s">
        <v>25137</v>
      </c>
      <c r="B7509">
        <f>SUBTOTAL(9,B7508:B7508)</f>
        <v>1.493731975</v>
      </c>
    </row>
    <row r="7510" spans="1:2" hidden="1" outlineLevel="2" x14ac:dyDescent="0.25">
      <c r="A7510" t="s">
        <v>609</v>
      </c>
      <c r="B7510">
        <v>2.7156276000000004</v>
      </c>
    </row>
    <row r="7511" spans="1:2" hidden="1" outlineLevel="2" x14ac:dyDescent="0.25">
      <c r="A7511" t="s">
        <v>609</v>
      </c>
      <c r="B7511">
        <v>3.9192196500000005</v>
      </c>
    </row>
    <row r="7512" spans="1:2" hidden="1" outlineLevel="2" x14ac:dyDescent="0.25">
      <c r="A7512" t="s">
        <v>609</v>
      </c>
      <c r="B7512">
        <v>3.0583618750000006</v>
      </c>
    </row>
    <row r="7513" spans="1:2" hidden="1" outlineLevel="2" x14ac:dyDescent="0.25">
      <c r="A7513" t="s">
        <v>609</v>
      </c>
      <c r="B7513">
        <v>1.7116308250000003</v>
      </c>
    </row>
    <row r="7514" spans="1:2" hidden="1" outlineLevel="2" x14ac:dyDescent="0.25">
      <c r="A7514" t="s">
        <v>609</v>
      </c>
      <c r="B7514">
        <v>1.967760325</v>
      </c>
    </row>
    <row r="7515" spans="1:2" hidden="1" outlineLevel="2" x14ac:dyDescent="0.25">
      <c r="A7515" t="s">
        <v>609</v>
      </c>
      <c r="B7515">
        <v>0.89406122500000007</v>
      </c>
    </row>
    <row r="7516" spans="1:2" outlineLevel="1" collapsed="1" x14ac:dyDescent="0.25">
      <c r="A7516" s="3" t="s">
        <v>25138</v>
      </c>
      <c r="B7516">
        <f>SUBTOTAL(9,B7510:B7515)</f>
        <v>14.266661500000001</v>
      </c>
    </row>
    <row r="7517" spans="1:2" hidden="1" outlineLevel="2" x14ac:dyDescent="0.25">
      <c r="A7517" t="s">
        <v>7073</v>
      </c>
      <c r="B7517">
        <v>0.61248147500000005</v>
      </c>
    </row>
    <row r="7518" spans="1:2" hidden="1" outlineLevel="2" x14ac:dyDescent="0.25">
      <c r="A7518" t="s">
        <v>7073</v>
      </c>
      <c r="B7518">
        <v>0.7739213250000001</v>
      </c>
    </row>
    <row r="7519" spans="1:2" hidden="1" outlineLevel="2" x14ac:dyDescent="0.25">
      <c r="A7519" t="s">
        <v>7073</v>
      </c>
      <c r="B7519">
        <v>1.6440510750000004</v>
      </c>
    </row>
    <row r="7520" spans="1:2" outlineLevel="1" collapsed="1" x14ac:dyDescent="0.25">
      <c r="A7520" s="3" t="s">
        <v>25139</v>
      </c>
      <c r="B7520">
        <f>SUBTOTAL(9,B7517:B7519)</f>
        <v>3.0304538750000005</v>
      </c>
    </row>
    <row r="7521" spans="1:2" hidden="1" outlineLevel="2" x14ac:dyDescent="0.25">
      <c r="A7521" t="s">
        <v>15143</v>
      </c>
      <c r="B7521">
        <v>0.36227307500000006</v>
      </c>
    </row>
    <row r="7522" spans="1:2" outlineLevel="1" collapsed="1" x14ac:dyDescent="0.25">
      <c r="A7522" s="3" t="s">
        <v>25140</v>
      </c>
      <c r="B7522">
        <f>SUBTOTAL(9,B7521:B7521)</f>
        <v>0.36227307500000006</v>
      </c>
    </row>
    <row r="7523" spans="1:2" hidden="1" outlineLevel="2" x14ac:dyDescent="0.25">
      <c r="A7523" t="s">
        <v>8777</v>
      </c>
      <c r="B7523">
        <v>1.9614232500000002</v>
      </c>
    </row>
    <row r="7524" spans="1:2" hidden="1" outlineLevel="2" x14ac:dyDescent="0.25">
      <c r="A7524" t="s">
        <v>8777</v>
      </c>
      <c r="B7524">
        <v>2.2889642749999997</v>
      </c>
    </row>
    <row r="7525" spans="1:2" hidden="1" outlineLevel="2" x14ac:dyDescent="0.25">
      <c r="A7525" t="s">
        <v>8777</v>
      </c>
      <c r="B7525">
        <v>2.19059055</v>
      </c>
    </row>
    <row r="7526" spans="1:2" hidden="1" outlineLevel="2" x14ac:dyDescent="0.25">
      <c r="A7526" t="s">
        <v>8777</v>
      </c>
      <c r="B7526">
        <v>1.1065901</v>
      </c>
    </row>
    <row r="7527" spans="1:2" outlineLevel="1" collapsed="1" x14ac:dyDescent="0.25">
      <c r="A7527" s="3" t="s">
        <v>25141</v>
      </c>
      <c r="B7527">
        <f>SUBTOTAL(9,B7523:B7526)</f>
        <v>7.5475681750000003</v>
      </c>
    </row>
    <row r="7528" spans="1:2" hidden="1" outlineLevel="2" x14ac:dyDescent="0.25">
      <c r="A7528" t="s">
        <v>316</v>
      </c>
      <c r="B7528">
        <v>1.3212342749999999</v>
      </c>
    </row>
    <row r="7529" spans="1:2" hidden="1" outlineLevel="2" x14ac:dyDescent="0.25">
      <c r="A7529" t="s">
        <v>316</v>
      </c>
      <c r="B7529">
        <v>1.2362528749999999</v>
      </c>
    </row>
    <row r="7530" spans="1:2" hidden="1" outlineLevel="2" x14ac:dyDescent="0.25">
      <c r="A7530" t="s">
        <v>316</v>
      </c>
      <c r="B7530">
        <v>0.7678117499999999</v>
      </c>
    </row>
    <row r="7531" spans="1:2" outlineLevel="1" collapsed="1" x14ac:dyDescent="0.25">
      <c r="A7531" s="3" t="s">
        <v>25142</v>
      </c>
      <c r="B7531">
        <f>SUBTOTAL(9,B7528:B7530)</f>
        <v>3.3252988999999999</v>
      </c>
    </row>
    <row r="7532" spans="1:2" hidden="1" outlineLevel="2" x14ac:dyDescent="0.25">
      <c r="A7532" t="s">
        <v>18998</v>
      </c>
      <c r="B7532">
        <v>1.8092839500000002</v>
      </c>
    </row>
    <row r="7533" spans="1:2" outlineLevel="1" collapsed="1" x14ac:dyDescent="0.25">
      <c r="A7533" s="3" t="s">
        <v>25143</v>
      </c>
      <c r="B7533">
        <f>SUBTOTAL(9,B7532:B7532)</f>
        <v>1.8092839500000002</v>
      </c>
    </row>
    <row r="7534" spans="1:2" hidden="1" outlineLevel="2" x14ac:dyDescent="0.25">
      <c r="A7534" t="s">
        <v>25</v>
      </c>
      <c r="B7534">
        <v>1.71489665</v>
      </c>
    </row>
    <row r="7535" spans="1:2" outlineLevel="1" collapsed="1" x14ac:dyDescent="0.25">
      <c r="A7535" s="3" t="s">
        <v>25144</v>
      </c>
      <c r="B7535">
        <f>SUBTOTAL(9,B7534:B7534)</f>
        <v>1.71489665</v>
      </c>
    </row>
    <row r="7536" spans="1:2" hidden="1" outlineLevel="2" x14ac:dyDescent="0.25">
      <c r="A7536" t="s">
        <v>15881</v>
      </c>
      <c r="B7536">
        <v>1.0221609500000002</v>
      </c>
    </row>
    <row r="7537" spans="1:2" outlineLevel="1" collapsed="1" x14ac:dyDescent="0.25">
      <c r="A7537" s="3" t="s">
        <v>25145</v>
      </c>
      <c r="B7537">
        <f>SUBTOTAL(9,B7536:B7536)</f>
        <v>1.0221609500000002</v>
      </c>
    </row>
    <row r="7538" spans="1:2" hidden="1" outlineLevel="2" x14ac:dyDescent="0.25">
      <c r="A7538" t="s">
        <v>11972</v>
      </c>
      <c r="B7538">
        <v>24.790362924999997</v>
      </c>
    </row>
    <row r="7539" spans="1:2" outlineLevel="1" collapsed="1" x14ac:dyDescent="0.25">
      <c r="A7539" s="3" t="s">
        <v>25146</v>
      </c>
      <c r="B7539">
        <f>SUBTOTAL(9,B7538:B7538)</f>
        <v>24.790362924999997</v>
      </c>
    </row>
    <row r="7540" spans="1:2" hidden="1" outlineLevel="2" x14ac:dyDescent="0.25">
      <c r="A7540" t="s">
        <v>1147</v>
      </c>
      <c r="B7540">
        <v>1.687946175</v>
      </c>
    </row>
    <row r="7541" spans="1:2" hidden="1" outlineLevel="2" x14ac:dyDescent="0.25">
      <c r="A7541" t="s">
        <v>1147</v>
      </c>
      <c r="B7541">
        <v>1.5143372250000002</v>
      </c>
    </row>
    <row r="7542" spans="1:2" outlineLevel="1" collapsed="1" x14ac:dyDescent="0.25">
      <c r="A7542" s="3" t="s">
        <v>25147</v>
      </c>
      <c r="B7542">
        <f>SUBTOTAL(9,B7540:B7541)</f>
        <v>3.2022834000000002</v>
      </c>
    </row>
    <row r="7543" spans="1:2" hidden="1" outlineLevel="2" x14ac:dyDescent="0.25">
      <c r="A7543" t="s">
        <v>2123</v>
      </c>
      <c r="B7543">
        <v>0.54846022500000002</v>
      </c>
    </row>
    <row r="7544" spans="1:2" hidden="1" outlineLevel="2" x14ac:dyDescent="0.25">
      <c r="A7544" t="s">
        <v>2123</v>
      </c>
      <c r="B7544">
        <v>1.9252005000000001</v>
      </c>
    </row>
    <row r="7545" spans="1:2" outlineLevel="1" collapsed="1" x14ac:dyDescent="0.25">
      <c r="A7545" s="3" t="s">
        <v>25148</v>
      </c>
      <c r="B7545">
        <f>SUBTOTAL(9,B7543:B7544)</f>
        <v>2.4736607250000002</v>
      </c>
    </row>
    <row r="7546" spans="1:2" hidden="1" outlineLevel="2" x14ac:dyDescent="0.25">
      <c r="A7546" t="s">
        <v>11611</v>
      </c>
      <c r="B7546">
        <v>1.4323465750000004</v>
      </c>
    </row>
    <row r="7547" spans="1:2" hidden="1" outlineLevel="2" x14ac:dyDescent="0.25">
      <c r="A7547" t="s">
        <v>11611</v>
      </c>
      <c r="B7547">
        <v>0.69311357500000004</v>
      </c>
    </row>
    <row r="7548" spans="1:2" outlineLevel="1" collapsed="1" x14ac:dyDescent="0.25">
      <c r="A7548" s="3" t="s">
        <v>25149</v>
      </c>
      <c r="B7548">
        <f>SUBTOTAL(9,B7546:B7547)</f>
        <v>2.1254601500000003</v>
      </c>
    </row>
    <row r="7549" spans="1:2" hidden="1" outlineLevel="2" x14ac:dyDescent="0.25">
      <c r="A7549" t="s">
        <v>18142</v>
      </c>
      <c r="B7549">
        <v>2.3106926750000003</v>
      </c>
    </row>
    <row r="7550" spans="1:2" outlineLevel="1" collapsed="1" x14ac:dyDescent="0.25">
      <c r="A7550" s="3" t="s">
        <v>25150</v>
      </c>
      <c r="B7550">
        <f>SUBTOTAL(9,B7549:B7549)</f>
        <v>2.3106926750000003</v>
      </c>
    </row>
    <row r="7551" spans="1:2" hidden="1" outlineLevel="2" x14ac:dyDescent="0.25">
      <c r="A7551" t="s">
        <v>20859</v>
      </c>
      <c r="B7551">
        <v>1.1352274250000001</v>
      </c>
    </row>
    <row r="7552" spans="1:2" outlineLevel="1" collapsed="1" x14ac:dyDescent="0.25">
      <c r="A7552" s="3" t="s">
        <v>25151</v>
      </c>
      <c r="B7552">
        <f>SUBTOTAL(9,B7551:B7551)</f>
        <v>1.1352274250000001</v>
      </c>
    </row>
    <row r="7553" spans="1:2" hidden="1" outlineLevel="2" x14ac:dyDescent="0.25">
      <c r="A7553" t="s">
        <v>2404</v>
      </c>
      <c r="B7553">
        <v>0.70894172500000019</v>
      </c>
    </row>
    <row r="7554" spans="1:2" outlineLevel="1" collapsed="1" x14ac:dyDescent="0.25">
      <c r="A7554" s="3" t="s">
        <v>25152</v>
      </c>
      <c r="B7554">
        <f>SUBTOTAL(9,B7553:B7553)</f>
        <v>0.70894172500000019</v>
      </c>
    </row>
    <row r="7555" spans="1:2" hidden="1" outlineLevel="2" x14ac:dyDescent="0.25">
      <c r="A7555" t="s">
        <v>4889</v>
      </c>
      <c r="B7555">
        <v>1.9394259</v>
      </c>
    </row>
    <row r="7556" spans="1:2" hidden="1" outlineLevel="2" x14ac:dyDescent="0.25">
      <c r="A7556" t="s">
        <v>4889</v>
      </c>
      <c r="B7556">
        <v>1.7763923250000002</v>
      </c>
    </row>
    <row r="7557" spans="1:2" hidden="1" outlineLevel="2" x14ac:dyDescent="0.25">
      <c r="A7557" t="s">
        <v>4889</v>
      </c>
      <c r="B7557">
        <v>3.1379083000000003</v>
      </c>
    </row>
    <row r="7558" spans="1:2" hidden="1" outlineLevel="2" x14ac:dyDescent="0.25">
      <c r="A7558" t="s">
        <v>4889</v>
      </c>
      <c r="B7558">
        <v>1.9364512250000003</v>
      </c>
    </row>
    <row r="7559" spans="1:2" outlineLevel="1" collapsed="1" x14ac:dyDescent="0.25">
      <c r="A7559" s="3" t="s">
        <v>25153</v>
      </c>
      <c r="B7559">
        <f>SUBTOTAL(9,B7555:B7558)</f>
        <v>8.7901777500000016</v>
      </c>
    </row>
    <row r="7560" spans="1:2" hidden="1" outlineLevel="2" x14ac:dyDescent="0.25">
      <c r="A7560" t="s">
        <v>13155</v>
      </c>
      <c r="B7560">
        <v>0.19566290000000003</v>
      </c>
    </row>
    <row r="7561" spans="1:2" outlineLevel="1" collapsed="1" x14ac:dyDescent="0.25">
      <c r="A7561" s="3" t="s">
        <v>25154</v>
      </c>
      <c r="B7561">
        <f>SUBTOTAL(9,B7560:B7560)</f>
        <v>0.19566290000000003</v>
      </c>
    </row>
    <row r="7562" spans="1:2" hidden="1" outlineLevel="2" x14ac:dyDescent="0.25">
      <c r="A7562" t="s">
        <v>13923</v>
      </c>
      <c r="B7562">
        <v>3.7927339250000003</v>
      </c>
    </row>
    <row r="7563" spans="1:2" outlineLevel="1" collapsed="1" x14ac:dyDescent="0.25">
      <c r="A7563" s="3" t="s">
        <v>25155</v>
      </c>
      <c r="B7563">
        <f>SUBTOTAL(9,B7562:B7562)</f>
        <v>3.7927339250000003</v>
      </c>
    </row>
    <row r="7564" spans="1:2" hidden="1" outlineLevel="2" x14ac:dyDescent="0.25">
      <c r="A7564" t="s">
        <v>441</v>
      </c>
      <c r="B7564">
        <v>3.2838096750000005</v>
      </c>
    </row>
    <row r="7565" spans="1:2" hidden="1" outlineLevel="2" x14ac:dyDescent="0.25">
      <c r="A7565" t="s">
        <v>441</v>
      </c>
      <c r="B7565">
        <v>1.5523658749999998</v>
      </c>
    </row>
    <row r="7566" spans="1:2" hidden="1" outlineLevel="2" x14ac:dyDescent="0.25">
      <c r="A7566" t="s">
        <v>441</v>
      </c>
      <c r="B7566">
        <v>0.9665372000000001</v>
      </c>
    </row>
    <row r="7567" spans="1:2" hidden="1" outlineLevel="2" x14ac:dyDescent="0.25">
      <c r="A7567" t="s">
        <v>441</v>
      </c>
      <c r="B7567">
        <v>2.9379648000000005</v>
      </c>
    </row>
    <row r="7568" spans="1:2" hidden="1" outlineLevel="2" x14ac:dyDescent="0.25">
      <c r="A7568" t="s">
        <v>441</v>
      </c>
      <c r="B7568">
        <v>0.89502195000000007</v>
      </c>
    </row>
    <row r="7569" spans="1:2" hidden="1" outlineLevel="2" x14ac:dyDescent="0.25">
      <c r="A7569" t="s">
        <v>441</v>
      </c>
      <c r="B7569">
        <v>2.1308445750000002</v>
      </c>
    </row>
    <row r="7570" spans="1:2" hidden="1" outlineLevel="2" x14ac:dyDescent="0.25">
      <c r="A7570" t="s">
        <v>441</v>
      </c>
      <c r="B7570">
        <v>1.93413495</v>
      </c>
    </row>
    <row r="7571" spans="1:2" hidden="1" outlineLevel="2" x14ac:dyDescent="0.25">
      <c r="A7571" t="s">
        <v>441</v>
      </c>
      <c r="B7571">
        <v>3.3334528000000003</v>
      </c>
    </row>
    <row r="7572" spans="1:2" hidden="1" outlineLevel="2" x14ac:dyDescent="0.25">
      <c r="A7572" t="s">
        <v>441</v>
      </c>
      <c r="B7572">
        <v>1.0410058500000001</v>
      </c>
    </row>
    <row r="7573" spans="1:2" outlineLevel="1" collapsed="1" x14ac:dyDescent="0.25">
      <c r="A7573" s="3" t="s">
        <v>25156</v>
      </c>
      <c r="B7573">
        <f>SUBTOTAL(9,B7564:B7572)</f>
        <v>18.075137675000004</v>
      </c>
    </row>
    <row r="7574" spans="1:2" hidden="1" outlineLevel="2" x14ac:dyDescent="0.25">
      <c r="A7574" t="s">
        <v>19040</v>
      </c>
      <c r="B7574">
        <v>2.0624690999999999</v>
      </c>
    </row>
    <row r="7575" spans="1:2" outlineLevel="1" collapsed="1" x14ac:dyDescent="0.25">
      <c r="A7575" s="3" t="s">
        <v>25157</v>
      </c>
      <c r="B7575">
        <f>SUBTOTAL(9,B7574:B7574)</f>
        <v>2.0624690999999999</v>
      </c>
    </row>
    <row r="7576" spans="1:2" hidden="1" outlineLevel="2" x14ac:dyDescent="0.25">
      <c r="A7576" t="s">
        <v>5187</v>
      </c>
      <c r="B7576">
        <v>1.7769609500000003</v>
      </c>
    </row>
    <row r="7577" spans="1:2" hidden="1" outlineLevel="2" x14ac:dyDescent="0.25">
      <c r="A7577" t="s">
        <v>5187</v>
      </c>
      <c r="B7577">
        <v>3.1199739250000005</v>
      </c>
    </row>
    <row r="7578" spans="1:2" outlineLevel="1" collapsed="1" x14ac:dyDescent="0.25">
      <c r="A7578" s="3" t="s">
        <v>25158</v>
      </c>
      <c r="B7578">
        <f>SUBTOTAL(9,B7576:B7577)</f>
        <v>4.8969348750000012</v>
      </c>
    </row>
    <row r="7579" spans="1:2" hidden="1" outlineLevel="2" x14ac:dyDescent="0.25">
      <c r="A7579" t="s">
        <v>20747</v>
      </c>
      <c r="B7579">
        <v>3.1199182749999999</v>
      </c>
    </row>
    <row r="7580" spans="1:2" outlineLevel="1" collapsed="1" x14ac:dyDescent="0.25">
      <c r="A7580" s="3" t="s">
        <v>25159</v>
      </c>
      <c r="B7580">
        <f>SUBTOTAL(9,B7579:B7579)</f>
        <v>3.1199182749999999</v>
      </c>
    </row>
    <row r="7581" spans="1:2" hidden="1" outlineLevel="2" x14ac:dyDescent="0.25">
      <c r="A7581" t="s">
        <v>2347</v>
      </c>
      <c r="B7581">
        <v>2.5587588000000001</v>
      </c>
    </row>
    <row r="7582" spans="1:2" outlineLevel="1" collapsed="1" x14ac:dyDescent="0.25">
      <c r="A7582" s="3" t="s">
        <v>25160</v>
      </c>
      <c r="B7582">
        <f>SUBTOTAL(9,B7581:B7581)</f>
        <v>2.5587588000000001</v>
      </c>
    </row>
    <row r="7583" spans="1:2" hidden="1" outlineLevel="2" x14ac:dyDescent="0.25">
      <c r="A7583" t="s">
        <v>14643</v>
      </c>
      <c r="B7583">
        <v>2.0634556000000002</v>
      </c>
    </row>
    <row r="7584" spans="1:2" hidden="1" outlineLevel="2" x14ac:dyDescent="0.25">
      <c r="A7584" t="s">
        <v>14643</v>
      </c>
      <c r="B7584">
        <v>1.6038539250000003</v>
      </c>
    </row>
    <row r="7585" spans="1:2" outlineLevel="1" collapsed="1" x14ac:dyDescent="0.25">
      <c r="A7585" s="3" t="s">
        <v>25161</v>
      </c>
      <c r="B7585">
        <f>SUBTOTAL(9,B7583:B7584)</f>
        <v>3.6673095250000003</v>
      </c>
    </row>
    <row r="7586" spans="1:2" hidden="1" outlineLevel="2" x14ac:dyDescent="0.25">
      <c r="A7586" t="s">
        <v>17582</v>
      </c>
      <c r="B7586">
        <v>-111.93540747499999</v>
      </c>
    </row>
    <row r="7587" spans="1:2" outlineLevel="1" collapsed="1" x14ac:dyDescent="0.25">
      <c r="A7587" s="3" t="s">
        <v>25162</v>
      </c>
      <c r="B7587">
        <f>SUBTOTAL(9,B7586:B7586)</f>
        <v>-111.93540747499999</v>
      </c>
    </row>
    <row r="7588" spans="1:2" hidden="1" outlineLevel="2" x14ac:dyDescent="0.25">
      <c r="A7588" t="s">
        <v>2144</v>
      </c>
      <c r="B7588">
        <v>1.178321875</v>
      </c>
    </row>
    <row r="7589" spans="1:2" outlineLevel="1" collapsed="1" x14ac:dyDescent="0.25">
      <c r="A7589" s="3" t="s">
        <v>25163</v>
      </c>
      <c r="B7589">
        <f>SUBTOTAL(9,B7588:B7588)</f>
        <v>1.178321875</v>
      </c>
    </row>
    <row r="7590" spans="1:2" hidden="1" outlineLevel="2" x14ac:dyDescent="0.25">
      <c r="A7590" t="s">
        <v>13025</v>
      </c>
      <c r="B7590">
        <v>0.97788102500000007</v>
      </c>
    </row>
    <row r="7591" spans="1:2" hidden="1" outlineLevel="2" x14ac:dyDescent="0.25">
      <c r="A7591" t="s">
        <v>13025</v>
      </c>
      <c r="B7591">
        <v>3.5807527750000001</v>
      </c>
    </row>
    <row r="7592" spans="1:2" outlineLevel="1" collapsed="1" x14ac:dyDescent="0.25">
      <c r="A7592" s="3" t="s">
        <v>25164</v>
      </c>
      <c r="B7592">
        <f>SUBTOTAL(9,B7590:B7591)</f>
        <v>4.5586338</v>
      </c>
    </row>
    <row r="7593" spans="1:2" hidden="1" outlineLevel="2" x14ac:dyDescent="0.25">
      <c r="A7593" t="s">
        <v>7809</v>
      </c>
      <c r="B7593">
        <v>1.2422141250000001</v>
      </c>
    </row>
    <row r="7594" spans="1:2" outlineLevel="1" collapsed="1" x14ac:dyDescent="0.25">
      <c r="A7594" s="3" t="s">
        <v>25165</v>
      </c>
      <c r="B7594">
        <f>SUBTOTAL(9,B7593:B7593)</f>
        <v>1.2422141250000001</v>
      </c>
    </row>
    <row r="7595" spans="1:2" hidden="1" outlineLevel="2" x14ac:dyDescent="0.25">
      <c r="A7595" t="s">
        <v>936</v>
      </c>
      <c r="B7595">
        <v>2.3944900250000001</v>
      </c>
    </row>
    <row r="7596" spans="1:2" hidden="1" outlineLevel="2" x14ac:dyDescent="0.25">
      <c r="A7596" t="s">
        <v>936</v>
      </c>
      <c r="B7596">
        <v>1.2311287500000001</v>
      </c>
    </row>
    <row r="7597" spans="1:2" hidden="1" outlineLevel="2" x14ac:dyDescent="0.25">
      <c r="A7597" t="s">
        <v>936</v>
      </c>
      <c r="B7597">
        <v>0.93640832500000004</v>
      </c>
    </row>
    <row r="7598" spans="1:2" hidden="1" outlineLevel="2" x14ac:dyDescent="0.25">
      <c r="A7598" t="s">
        <v>936</v>
      </c>
      <c r="B7598">
        <v>0.66960682500000002</v>
      </c>
    </row>
    <row r="7599" spans="1:2" hidden="1" outlineLevel="2" x14ac:dyDescent="0.25">
      <c r="A7599" t="s">
        <v>936</v>
      </c>
      <c r="B7599">
        <v>1.750682275</v>
      </c>
    </row>
    <row r="7600" spans="1:2" hidden="1" outlineLevel="2" x14ac:dyDescent="0.25">
      <c r="A7600" t="s">
        <v>936</v>
      </c>
      <c r="B7600">
        <v>3.8867765250000001</v>
      </c>
    </row>
    <row r="7601" spans="1:2" hidden="1" outlineLevel="2" x14ac:dyDescent="0.25">
      <c r="A7601" t="s">
        <v>936</v>
      </c>
      <c r="B7601">
        <v>0.89379795000000006</v>
      </c>
    </row>
    <row r="7602" spans="1:2" hidden="1" outlineLevel="2" x14ac:dyDescent="0.25">
      <c r="A7602" t="s">
        <v>936</v>
      </c>
      <c r="B7602">
        <v>0.83299800000000013</v>
      </c>
    </row>
    <row r="7603" spans="1:2" hidden="1" outlineLevel="2" x14ac:dyDescent="0.25">
      <c r="A7603" t="s">
        <v>936</v>
      </c>
      <c r="B7603">
        <v>1.8345680250000003</v>
      </c>
    </row>
    <row r="7604" spans="1:2" hidden="1" outlineLevel="2" x14ac:dyDescent="0.25">
      <c r="A7604" t="s">
        <v>936</v>
      </c>
      <c r="B7604">
        <v>1.4534081750000003</v>
      </c>
    </row>
    <row r="7605" spans="1:2" hidden="1" outlineLevel="2" x14ac:dyDescent="0.25">
      <c r="A7605" t="s">
        <v>936</v>
      </c>
      <c r="B7605">
        <v>0.90319900000000009</v>
      </c>
    </row>
    <row r="7606" spans="1:2" hidden="1" outlineLevel="2" x14ac:dyDescent="0.25">
      <c r="A7606" t="s">
        <v>936</v>
      </c>
      <c r="B7606">
        <v>1.372184675</v>
      </c>
    </row>
    <row r="7607" spans="1:2" outlineLevel="1" collapsed="1" x14ac:dyDescent="0.25">
      <c r="A7607" s="3" t="s">
        <v>25166</v>
      </c>
      <c r="B7607">
        <f>SUBTOTAL(9,B7595:B7606)</f>
        <v>18.159248550000001</v>
      </c>
    </row>
    <row r="7608" spans="1:2" hidden="1" outlineLevel="2" x14ac:dyDescent="0.25">
      <c r="A7608" t="s">
        <v>2770</v>
      </c>
      <c r="B7608">
        <v>-121.90102837500001</v>
      </c>
    </row>
    <row r="7609" spans="1:2" outlineLevel="1" collapsed="1" x14ac:dyDescent="0.25">
      <c r="A7609" s="3" t="s">
        <v>25167</v>
      </c>
      <c r="B7609">
        <f>SUBTOTAL(9,B7608:B7608)</f>
        <v>-121.90102837500001</v>
      </c>
    </row>
    <row r="7610" spans="1:2" hidden="1" outlineLevel="2" x14ac:dyDescent="0.25">
      <c r="A7610" t="s">
        <v>11478</v>
      </c>
      <c r="B7610">
        <v>3.0407085000000005</v>
      </c>
    </row>
    <row r="7611" spans="1:2" hidden="1" outlineLevel="2" x14ac:dyDescent="0.25">
      <c r="A7611" t="s">
        <v>11478</v>
      </c>
      <c r="B7611">
        <v>1.8386204749999999</v>
      </c>
    </row>
    <row r="7612" spans="1:2" hidden="1" outlineLevel="2" x14ac:dyDescent="0.25">
      <c r="A7612" t="s">
        <v>11478</v>
      </c>
      <c r="B7612">
        <v>2.1846142999999998</v>
      </c>
    </row>
    <row r="7613" spans="1:2" outlineLevel="1" collapsed="1" x14ac:dyDescent="0.25">
      <c r="A7613" s="3" t="s">
        <v>25168</v>
      </c>
      <c r="B7613">
        <f>SUBTOTAL(9,B7610:B7612)</f>
        <v>7.0639432749999997</v>
      </c>
    </row>
    <row r="7614" spans="1:2" hidden="1" outlineLevel="2" x14ac:dyDescent="0.25">
      <c r="A7614" t="s">
        <v>13721</v>
      </c>
      <c r="B7614">
        <v>2.1416313749999998</v>
      </c>
    </row>
    <row r="7615" spans="1:2" hidden="1" outlineLevel="2" x14ac:dyDescent="0.25">
      <c r="A7615" t="s">
        <v>13721</v>
      </c>
      <c r="B7615">
        <v>3.2453083250000003</v>
      </c>
    </row>
    <row r="7616" spans="1:2" hidden="1" outlineLevel="2" x14ac:dyDescent="0.25">
      <c r="A7616" t="s">
        <v>13721</v>
      </c>
      <c r="B7616">
        <v>2.6021356999999998</v>
      </c>
    </row>
    <row r="7617" spans="1:2" outlineLevel="1" collapsed="1" x14ac:dyDescent="0.25">
      <c r="A7617" s="3" t="s">
        <v>25169</v>
      </c>
      <c r="B7617">
        <f>SUBTOTAL(9,B7614:B7616)</f>
        <v>7.9890753999999999</v>
      </c>
    </row>
    <row r="7618" spans="1:2" hidden="1" outlineLevel="2" x14ac:dyDescent="0.25">
      <c r="A7618" t="s">
        <v>20589</v>
      </c>
      <c r="B7618">
        <v>0.67191547500000004</v>
      </c>
    </row>
    <row r="7619" spans="1:2" outlineLevel="1" collapsed="1" x14ac:dyDescent="0.25">
      <c r="A7619" s="3" t="s">
        <v>25170</v>
      </c>
      <c r="B7619">
        <f>SUBTOTAL(9,B7618:B7618)</f>
        <v>0.67191547500000004</v>
      </c>
    </row>
    <row r="7620" spans="1:2" hidden="1" outlineLevel="2" x14ac:dyDescent="0.25">
      <c r="A7620" t="s">
        <v>4928</v>
      </c>
      <c r="B7620">
        <v>3.0499708000000001</v>
      </c>
    </row>
    <row r="7621" spans="1:2" outlineLevel="1" collapsed="1" x14ac:dyDescent="0.25">
      <c r="A7621" s="3" t="s">
        <v>25171</v>
      </c>
      <c r="B7621">
        <f>SUBTOTAL(9,B7620:B7620)</f>
        <v>3.0499708000000001</v>
      </c>
    </row>
    <row r="7622" spans="1:2" hidden="1" outlineLevel="2" x14ac:dyDescent="0.25">
      <c r="A7622" t="s">
        <v>9370</v>
      </c>
      <c r="B7622">
        <v>4.6429775499999995</v>
      </c>
    </row>
    <row r="7623" spans="1:2" hidden="1" outlineLevel="2" x14ac:dyDescent="0.25">
      <c r="A7623" t="s">
        <v>9370</v>
      </c>
      <c r="B7623">
        <v>1.8124459000000002</v>
      </c>
    </row>
    <row r="7624" spans="1:2" outlineLevel="1" collapsed="1" x14ac:dyDescent="0.25">
      <c r="A7624" s="3" t="s">
        <v>25172</v>
      </c>
      <c r="B7624">
        <f>SUBTOTAL(9,B7622:B7623)</f>
        <v>6.4554234499999996</v>
      </c>
    </row>
    <row r="7625" spans="1:2" hidden="1" outlineLevel="2" x14ac:dyDescent="0.25">
      <c r="A7625" t="s">
        <v>2675</v>
      </c>
      <c r="B7625">
        <v>1.8961687999999999</v>
      </c>
    </row>
    <row r="7626" spans="1:2" hidden="1" outlineLevel="2" x14ac:dyDescent="0.25">
      <c r="A7626" t="s">
        <v>2675</v>
      </c>
      <c r="B7626">
        <v>1.6189379000000002</v>
      </c>
    </row>
    <row r="7627" spans="1:2" hidden="1" outlineLevel="2" x14ac:dyDescent="0.25">
      <c r="A7627" t="s">
        <v>2675</v>
      </c>
      <c r="B7627">
        <v>0.40530617499999999</v>
      </c>
    </row>
    <row r="7628" spans="1:2" hidden="1" outlineLevel="2" x14ac:dyDescent="0.25">
      <c r="A7628" t="s">
        <v>2675</v>
      </c>
      <c r="B7628">
        <v>1.5421841250000001</v>
      </c>
    </row>
    <row r="7629" spans="1:2" hidden="1" outlineLevel="2" x14ac:dyDescent="0.25">
      <c r="A7629" t="s">
        <v>2675</v>
      </c>
      <c r="B7629">
        <v>2.3445849750000001</v>
      </c>
    </row>
    <row r="7630" spans="1:2" hidden="1" outlineLevel="2" x14ac:dyDescent="0.25">
      <c r="A7630" t="s">
        <v>2675</v>
      </c>
      <c r="B7630">
        <v>1.3648879250000003</v>
      </c>
    </row>
    <row r="7631" spans="1:2" hidden="1" outlineLevel="2" x14ac:dyDescent="0.25">
      <c r="A7631" t="s">
        <v>2675</v>
      </c>
      <c r="B7631">
        <v>0.45874335000000005</v>
      </c>
    </row>
    <row r="7632" spans="1:2" hidden="1" outlineLevel="2" x14ac:dyDescent="0.25">
      <c r="A7632" t="s">
        <v>2675</v>
      </c>
      <c r="B7632">
        <v>2.8916031000000002</v>
      </c>
    </row>
    <row r="7633" spans="1:2" hidden="1" outlineLevel="2" x14ac:dyDescent="0.25">
      <c r="A7633" t="s">
        <v>2675</v>
      </c>
      <c r="B7633">
        <v>0.9580147750000001</v>
      </c>
    </row>
    <row r="7634" spans="1:2" hidden="1" outlineLevel="2" x14ac:dyDescent="0.25">
      <c r="A7634" t="s">
        <v>2675</v>
      </c>
      <c r="B7634">
        <v>0.76335600000000015</v>
      </c>
    </row>
    <row r="7635" spans="1:2" hidden="1" outlineLevel="2" x14ac:dyDescent="0.25">
      <c r="A7635" t="s">
        <v>2675</v>
      </c>
      <c r="B7635">
        <v>0.90147185000000007</v>
      </c>
    </row>
    <row r="7636" spans="1:2" outlineLevel="1" collapsed="1" x14ac:dyDescent="0.25">
      <c r="A7636" s="3" t="s">
        <v>25173</v>
      </c>
      <c r="B7636">
        <f>SUBTOTAL(9,B7625:B7635)</f>
        <v>15.145258975000001</v>
      </c>
    </row>
    <row r="7637" spans="1:2" hidden="1" outlineLevel="2" x14ac:dyDescent="0.25">
      <c r="A7637" t="s">
        <v>16998</v>
      </c>
      <c r="B7637">
        <v>0.67354929999999991</v>
      </c>
    </row>
    <row r="7638" spans="1:2" hidden="1" outlineLevel="2" x14ac:dyDescent="0.25">
      <c r="A7638" t="s">
        <v>16998</v>
      </c>
      <c r="B7638">
        <v>2.2870917249999998</v>
      </c>
    </row>
    <row r="7639" spans="1:2" outlineLevel="1" collapsed="1" x14ac:dyDescent="0.25">
      <c r="A7639" s="3" t="s">
        <v>25174</v>
      </c>
      <c r="B7639">
        <f>SUBTOTAL(9,B7637:B7638)</f>
        <v>2.9606410249999997</v>
      </c>
    </row>
    <row r="7640" spans="1:2" hidden="1" outlineLevel="2" x14ac:dyDescent="0.25">
      <c r="A7640" t="s">
        <v>3174</v>
      </c>
      <c r="B7640">
        <v>0.48036487500000002</v>
      </c>
    </row>
    <row r="7641" spans="1:2" hidden="1" outlineLevel="2" x14ac:dyDescent="0.25">
      <c r="A7641" t="s">
        <v>3174</v>
      </c>
      <c r="B7641">
        <v>1.4139703500000003</v>
      </c>
    </row>
    <row r="7642" spans="1:2" outlineLevel="1" collapsed="1" x14ac:dyDescent="0.25">
      <c r="A7642" s="3" t="s">
        <v>25175</v>
      </c>
      <c r="B7642">
        <f>SUBTOTAL(9,B7640:B7641)</f>
        <v>1.8943352250000003</v>
      </c>
    </row>
    <row r="7643" spans="1:2" hidden="1" outlineLevel="2" x14ac:dyDescent="0.25">
      <c r="A7643" t="s">
        <v>19059</v>
      </c>
      <c r="B7643">
        <v>1.1203198250000002</v>
      </c>
    </row>
    <row r="7644" spans="1:2" outlineLevel="1" collapsed="1" x14ac:dyDescent="0.25">
      <c r="A7644" s="3" t="s">
        <v>25176</v>
      </c>
      <c r="B7644">
        <f>SUBTOTAL(9,B7643:B7643)</f>
        <v>1.1203198250000002</v>
      </c>
    </row>
    <row r="7645" spans="1:2" hidden="1" outlineLevel="2" x14ac:dyDescent="0.25">
      <c r="A7645" t="s">
        <v>5020</v>
      </c>
      <c r="B7645">
        <v>1.25575115</v>
      </c>
    </row>
    <row r="7646" spans="1:2" outlineLevel="1" collapsed="1" x14ac:dyDescent="0.25">
      <c r="A7646" s="3" t="s">
        <v>25177</v>
      </c>
      <c r="B7646">
        <f>SUBTOTAL(9,B7645:B7645)</f>
        <v>1.25575115</v>
      </c>
    </row>
    <row r="7647" spans="1:2" hidden="1" outlineLevel="2" x14ac:dyDescent="0.25">
      <c r="A7647" t="s">
        <v>1104</v>
      </c>
      <c r="B7647">
        <v>0.52202655000000009</v>
      </c>
    </row>
    <row r="7648" spans="1:2" hidden="1" outlineLevel="2" x14ac:dyDescent="0.25">
      <c r="A7648" t="s">
        <v>1104</v>
      </c>
      <c r="B7648">
        <v>1.3098199500000001</v>
      </c>
    </row>
    <row r="7649" spans="1:2" hidden="1" outlineLevel="2" x14ac:dyDescent="0.25">
      <c r="A7649" t="s">
        <v>1104</v>
      </c>
      <c r="B7649">
        <v>0.71836012500000002</v>
      </c>
    </row>
    <row r="7650" spans="1:2" hidden="1" outlineLevel="2" x14ac:dyDescent="0.25">
      <c r="A7650" t="s">
        <v>1104</v>
      </c>
      <c r="B7650">
        <v>3.3927671750000008</v>
      </c>
    </row>
    <row r="7651" spans="1:2" hidden="1" outlineLevel="2" x14ac:dyDescent="0.25">
      <c r="A7651" t="s">
        <v>1104</v>
      </c>
      <c r="B7651">
        <v>1.1957189750000001</v>
      </c>
    </row>
    <row r="7652" spans="1:2" hidden="1" outlineLevel="2" x14ac:dyDescent="0.25">
      <c r="A7652" t="s">
        <v>1104</v>
      </c>
      <c r="B7652">
        <v>2.1773232249999999</v>
      </c>
    </row>
    <row r="7653" spans="1:2" hidden="1" outlineLevel="2" x14ac:dyDescent="0.25">
      <c r="A7653" t="s">
        <v>1104</v>
      </c>
      <c r="B7653">
        <v>2.0759982999999997</v>
      </c>
    </row>
    <row r="7654" spans="1:2" hidden="1" outlineLevel="2" x14ac:dyDescent="0.25">
      <c r="A7654" t="s">
        <v>1104</v>
      </c>
      <c r="B7654">
        <v>0.82910785000000009</v>
      </c>
    </row>
    <row r="7655" spans="1:2" hidden="1" outlineLevel="2" x14ac:dyDescent="0.25">
      <c r="A7655" t="s">
        <v>1104</v>
      </c>
      <c r="B7655">
        <v>0.66443847500000008</v>
      </c>
    </row>
    <row r="7656" spans="1:2" hidden="1" outlineLevel="2" x14ac:dyDescent="0.25">
      <c r="A7656" t="s">
        <v>1104</v>
      </c>
      <c r="B7656">
        <v>0.983014375</v>
      </c>
    </row>
    <row r="7657" spans="1:2" hidden="1" outlineLevel="2" x14ac:dyDescent="0.25">
      <c r="A7657" t="s">
        <v>1104</v>
      </c>
      <c r="B7657">
        <v>0.60262930000000003</v>
      </c>
    </row>
    <row r="7658" spans="1:2" hidden="1" outlineLevel="2" x14ac:dyDescent="0.25">
      <c r="A7658" t="s">
        <v>1104</v>
      </c>
      <c r="B7658">
        <v>0.19926947500000003</v>
      </c>
    </row>
    <row r="7659" spans="1:2" hidden="1" outlineLevel="2" x14ac:dyDescent="0.25">
      <c r="A7659" t="s">
        <v>1104</v>
      </c>
      <c r="B7659">
        <v>2.3758735500000001</v>
      </c>
    </row>
    <row r="7660" spans="1:2" hidden="1" outlineLevel="2" x14ac:dyDescent="0.25">
      <c r="A7660" t="s">
        <v>1104</v>
      </c>
      <c r="B7660">
        <v>0.28759040000000002</v>
      </c>
    </row>
    <row r="7661" spans="1:2" hidden="1" outlineLevel="2" x14ac:dyDescent="0.25">
      <c r="A7661" t="s">
        <v>1104</v>
      </c>
      <c r="B7661">
        <v>1.4426638750000003</v>
      </c>
    </row>
    <row r="7662" spans="1:2" hidden="1" outlineLevel="2" x14ac:dyDescent="0.25">
      <c r="A7662" t="s">
        <v>1104</v>
      </c>
      <c r="B7662">
        <v>1.5674943750000001</v>
      </c>
    </row>
    <row r="7663" spans="1:2" hidden="1" outlineLevel="2" x14ac:dyDescent="0.25">
      <c r="A7663" t="s">
        <v>1104</v>
      </c>
      <c r="B7663">
        <v>0.56494367500000009</v>
      </c>
    </row>
    <row r="7664" spans="1:2" hidden="1" outlineLevel="2" x14ac:dyDescent="0.25">
      <c r="A7664" t="s">
        <v>1104</v>
      </c>
      <c r="B7664">
        <v>1.3664903500000001</v>
      </c>
    </row>
    <row r="7665" spans="1:2" hidden="1" outlineLevel="2" x14ac:dyDescent="0.25">
      <c r="A7665" t="s">
        <v>1104</v>
      </c>
      <c r="B7665">
        <v>1.6055161</v>
      </c>
    </row>
    <row r="7666" spans="1:2" hidden="1" outlineLevel="2" x14ac:dyDescent="0.25">
      <c r="A7666" t="s">
        <v>1104</v>
      </c>
      <c r="B7666">
        <v>0.60910877500000016</v>
      </c>
    </row>
    <row r="7667" spans="1:2" outlineLevel="1" collapsed="1" x14ac:dyDescent="0.25">
      <c r="A7667" s="3" t="s">
        <v>25178</v>
      </c>
      <c r="B7667">
        <f>SUBTOTAL(9,B7647:B7666)</f>
        <v>24.490154874999998</v>
      </c>
    </row>
    <row r="7668" spans="1:2" hidden="1" outlineLevel="2" x14ac:dyDescent="0.25">
      <c r="A7668" t="s">
        <v>7822</v>
      </c>
      <c r="B7668">
        <v>0.74983080000000013</v>
      </c>
    </row>
    <row r="7669" spans="1:2" hidden="1" outlineLevel="2" x14ac:dyDescent="0.25">
      <c r="A7669" t="s">
        <v>7822</v>
      </c>
      <c r="B7669">
        <v>1.18907735</v>
      </c>
    </row>
    <row r="7670" spans="1:2" hidden="1" outlineLevel="2" x14ac:dyDescent="0.25">
      <c r="A7670" t="s">
        <v>7822</v>
      </c>
      <c r="B7670">
        <v>1.045020225</v>
      </c>
    </row>
    <row r="7671" spans="1:2" hidden="1" outlineLevel="2" x14ac:dyDescent="0.25">
      <c r="A7671" t="s">
        <v>7822</v>
      </c>
      <c r="B7671">
        <v>1.6023861500000001</v>
      </c>
    </row>
    <row r="7672" spans="1:2" hidden="1" outlineLevel="2" x14ac:dyDescent="0.25">
      <c r="A7672" t="s">
        <v>7822</v>
      </c>
      <c r="B7672">
        <v>0.95425547500000008</v>
      </c>
    </row>
    <row r="7673" spans="1:2" outlineLevel="1" collapsed="1" x14ac:dyDescent="0.25">
      <c r="A7673" s="3" t="s">
        <v>25179</v>
      </c>
      <c r="B7673">
        <f>SUBTOTAL(9,B7668:B7672)</f>
        <v>5.5405700000000007</v>
      </c>
    </row>
    <row r="7674" spans="1:2" hidden="1" outlineLevel="2" x14ac:dyDescent="0.25">
      <c r="A7674" t="s">
        <v>2597</v>
      </c>
      <c r="B7674">
        <v>0.91165235</v>
      </c>
    </row>
    <row r="7675" spans="1:2" hidden="1" outlineLevel="2" x14ac:dyDescent="0.25">
      <c r="A7675" t="s">
        <v>2597</v>
      </c>
      <c r="B7675">
        <v>0.53210982500000004</v>
      </c>
    </row>
    <row r="7676" spans="1:2" hidden="1" outlineLevel="2" x14ac:dyDescent="0.25">
      <c r="A7676" t="s">
        <v>2597</v>
      </c>
      <c r="B7676">
        <v>1.592469575</v>
      </c>
    </row>
    <row r="7677" spans="1:2" hidden="1" outlineLevel="2" x14ac:dyDescent="0.25">
      <c r="A7677" t="s">
        <v>2597</v>
      </c>
      <c r="B7677">
        <v>3.2690479750000003</v>
      </c>
    </row>
    <row r="7678" spans="1:2" outlineLevel="1" collapsed="1" x14ac:dyDescent="0.25">
      <c r="A7678" s="3" t="s">
        <v>25180</v>
      </c>
      <c r="B7678">
        <f>SUBTOTAL(9,B7674:B7677)</f>
        <v>6.3052797250000001</v>
      </c>
    </row>
    <row r="7679" spans="1:2" hidden="1" outlineLevel="2" x14ac:dyDescent="0.25">
      <c r="A7679" t="s">
        <v>3571</v>
      </c>
      <c r="B7679">
        <v>1.5818653500000002</v>
      </c>
    </row>
    <row r="7680" spans="1:2" hidden="1" outlineLevel="2" x14ac:dyDescent="0.25">
      <c r="A7680" t="s">
        <v>3571</v>
      </c>
      <c r="B7680">
        <v>1.1114034250000002</v>
      </c>
    </row>
    <row r="7681" spans="1:2" outlineLevel="1" collapsed="1" x14ac:dyDescent="0.25">
      <c r="A7681" s="3" t="s">
        <v>25181</v>
      </c>
      <c r="B7681">
        <f>SUBTOTAL(9,B7679:B7680)</f>
        <v>2.6932687750000004</v>
      </c>
    </row>
    <row r="7682" spans="1:2" hidden="1" outlineLevel="2" x14ac:dyDescent="0.25">
      <c r="A7682" t="s">
        <v>5564</v>
      </c>
      <c r="B7682">
        <v>1.944843375</v>
      </c>
    </row>
    <row r="7683" spans="1:2" outlineLevel="1" collapsed="1" x14ac:dyDescent="0.25">
      <c r="A7683" s="3" t="s">
        <v>25182</v>
      </c>
      <c r="B7683">
        <f>SUBTOTAL(9,B7682:B7682)</f>
        <v>1.944843375</v>
      </c>
    </row>
    <row r="7684" spans="1:2" hidden="1" outlineLevel="2" x14ac:dyDescent="0.25">
      <c r="A7684" t="s">
        <v>97</v>
      </c>
      <c r="B7684">
        <v>1.5941648750000004</v>
      </c>
    </row>
    <row r="7685" spans="1:2" hidden="1" outlineLevel="2" x14ac:dyDescent="0.25">
      <c r="A7685" t="s">
        <v>97</v>
      </c>
      <c r="B7685">
        <v>0.81324030000000003</v>
      </c>
    </row>
    <row r="7686" spans="1:2" hidden="1" outlineLevel="2" x14ac:dyDescent="0.25">
      <c r="A7686" t="s">
        <v>97</v>
      </c>
      <c r="B7686">
        <v>1.5972521749999999</v>
      </c>
    </row>
    <row r="7687" spans="1:2" hidden="1" outlineLevel="2" x14ac:dyDescent="0.25">
      <c r="A7687" t="s">
        <v>97</v>
      </c>
      <c r="B7687">
        <v>4.1511511250000002</v>
      </c>
    </row>
    <row r="7688" spans="1:2" hidden="1" outlineLevel="2" x14ac:dyDescent="0.25">
      <c r="A7688" t="s">
        <v>97</v>
      </c>
      <c r="B7688">
        <v>2.2214802750000002</v>
      </c>
    </row>
    <row r="7689" spans="1:2" hidden="1" outlineLevel="2" x14ac:dyDescent="0.25">
      <c r="A7689" t="s">
        <v>97</v>
      </c>
      <c r="B7689">
        <v>1.7524685</v>
      </c>
    </row>
    <row r="7690" spans="1:2" hidden="1" outlineLevel="2" x14ac:dyDescent="0.25">
      <c r="A7690" t="s">
        <v>97</v>
      </c>
      <c r="B7690">
        <v>1.405923475</v>
      </c>
    </row>
    <row r="7691" spans="1:2" hidden="1" outlineLevel="2" x14ac:dyDescent="0.25">
      <c r="A7691" t="s">
        <v>97</v>
      </c>
      <c r="B7691">
        <v>1.7584759000000001</v>
      </c>
    </row>
    <row r="7692" spans="1:2" hidden="1" outlineLevel="2" x14ac:dyDescent="0.25">
      <c r="A7692" t="s">
        <v>97</v>
      </c>
      <c r="B7692">
        <v>1.5846133750000004</v>
      </c>
    </row>
    <row r="7693" spans="1:2" hidden="1" outlineLevel="2" x14ac:dyDescent="0.25">
      <c r="A7693" t="s">
        <v>97</v>
      </c>
      <c r="B7693">
        <v>1.5747922000000003</v>
      </c>
    </row>
    <row r="7694" spans="1:2" hidden="1" outlineLevel="2" x14ac:dyDescent="0.25">
      <c r="A7694" t="s">
        <v>97</v>
      </c>
      <c r="B7694">
        <v>1.5468448750000003</v>
      </c>
    </row>
    <row r="7695" spans="1:2" hidden="1" outlineLevel="2" x14ac:dyDescent="0.25">
      <c r="A7695" t="s">
        <v>97</v>
      </c>
      <c r="B7695">
        <v>2.9215134750000002</v>
      </c>
    </row>
    <row r="7696" spans="1:2" hidden="1" outlineLevel="2" x14ac:dyDescent="0.25">
      <c r="A7696" t="s">
        <v>97</v>
      </c>
      <c r="B7696">
        <v>1.3929470500000001</v>
      </c>
    </row>
    <row r="7697" spans="1:2" hidden="1" outlineLevel="2" x14ac:dyDescent="0.25">
      <c r="A7697" t="s">
        <v>97</v>
      </c>
      <c r="B7697">
        <v>0.79395260000000012</v>
      </c>
    </row>
    <row r="7698" spans="1:2" hidden="1" outlineLevel="2" x14ac:dyDescent="0.25">
      <c r="A7698" t="s">
        <v>97</v>
      </c>
      <c r="B7698">
        <v>2.1317512750000001</v>
      </c>
    </row>
    <row r="7699" spans="1:2" hidden="1" outlineLevel="2" x14ac:dyDescent="0.25">
      <c r="A7699" t="s">
        <v>97</v>
      </c>
      <c r="B7699">
        <v>1.5491083250000004</v>
      </c>
    </row>
    <row r="7700" spans="1:2" hidden="1" outlineLevel="2" x14ac:dyDescent="0.25">
      <c r="A7700" t="s">
        <v>97</v>
      </c>
      <c r="B7700">
        <v>1.9641402750000001</v>
      </c>
    </row>
    <row r="7701" spans="1:2" hidden="1" outlineLevel="2" x14ac:dyDescent="0.25">
      <c r="A7701" t="s">
        <v>97</v>
      </c>
      <c r="B7701">
        <v>1.8907749500000002</v>
      </c>
    </row>
    <row r="7702" spans="1:2" hidden="1" outlineLevel="2" x14ac:dyDescent="0.25">
      <c r="A7702" t="s">
        <v>97</v>
      </c>
      <c r="B7702">
        <v>1.0302403250000001</v>
      </c>
    </row>
    <row r="7703" spans="1:2" hidden="1" outlineLevel="2" x14ac:dyDescent="0.25">
      <c r="A7703" t="s">
        <v>97</v>
      </c>
      <c r="B7703">
        <v>1.47982875</v>
      </c>
    </row>
    <row r="7704" spans="1:2" hidden="1" outlineLevel="2" x14ac:dyDescent="0.25">
      <c r="A7704" t="s">
        <v>97</v>
      </c>
      <c r="B7704">
        <v>1.7973831250000001</v>
      </c>
    </row>
    <row r="7705" spans="1:2" hidden="1" outlineLevel="2" x14ac:dyDescent="0.25">
      <c r="A7705" t="s">
        <v>97</v>
      </c>
      <c r="B7705">
        <v>1.6489554500000003</v>
      </c>
    </row>
    <row r="7706" spans="1:2" hidden="1" outlineLevel="2" x14ac:dyDescent="0.25">
      <c r="A7706" t="s">
        <v>97</v>
      </c>
      <c r="B7706">
        <v>1.8106031499999999</v>
      </c>
    </row>
    <row r="7707" spans="1:2" hidden="1" outlineLevel="2" x14ac:dyDescent="0.25">
      <c r="A7707" t="s">
        <v>97</v>
      </c>
      <c r="B7707">
        <v>1.0183289250000001</v>
      </c>
    </row>
    <row r="7708" spans="1:2" outlineLevel="1" collapsed="1" x14ac:dyDescent="0.25">
      <c r="A7708" s="3" t="s">
        <v>25183</v>
      </c>
      <c r="B7708">
        <f>SUBTOTAL(9,B7684:B7707)</f>
        <v>41.429934750000015</v>
      </c>
    </row>
    <row r="7709" spans="1:2" hidden="1" outlineLevel="2" x14ac:dyDescent="0.25">
      <c r="A7709" t="s">
        <v>1317</v>
      </c>
      <c r="B7709">
        <v>0.75980315000000009</v>
      </c>
    </row>
    <row r="7710" spans="1:2" hidden="1" outlineLevel="2" x14ac:dyDescent="0.25">
      <c r="A7710" t="s">
        <v>1317</v>
      </c>
      <c r="B7710">
        <v>0.68450937499999998</v>
      </c>
    </row>
    <row r="7711" spans="1:2" hidden="1" outlineLevel="2" x14ac:dyDescent="0.25">
      <c r="A7711" t="s">
        <v>1317</v>
      </c>
      <c r="B7711">
        <v>0.79654510000000012</v>
      </c>
    </row>
    <row r="7712" spans="1:2" outlineLevel="1" collapsed="1" x14ac:dyDescent="0.25">
      <c r="A7712" s="3" t="s">
        <v>25184</v>
      </c>
      <c r="B7712">
        <f>SUBTOTAL(9,B7709:B7711)</f>
        <v>2.2408576250000003</v>
      </c>
    </row>
    <row r="7713" spans="1:2" hidden="1" outlineLevel="2" x14ac:dyDescent="0.25">
      <c r="A7713" t="s">
        <v>8262</v>
      </c>
      <c r="B7713">
        <v>1.2218154999999999</v>
      </c>
    </row>
    <row r="7714" spans="1:2" outlineLevel="1" collapsed="1" x14ac:dyDescent="0.25">
      <c r="A7714" s="3" t="s">
        <v>25185</v>
      </c>
      <c r="B7714">
        <f>SUBTOTAL(9,B7713:B7713)</f>
        <v>1.2218154999999999</v>
      </c>
    </row>
    <row r="7715" spans="1:2" hidden="1" outlineLevel="2" x14ac:dyDescent="0.25">
      <c r="A7715" t="s">
        <v>5625</v>
      </c>
      <c r="B7715">
        <v>1.168976775</v>
      </c>
    </row>
    <row r="7716" spans="1:2" hidden="1" outlineLevel="2" x14ac:dyDescent="0.25">
      <c r="A7716" t="s">
        <v>5625</v>
      </c>
      <c r="B7716">
        <v>3.0568805500000003</v>
      </c>
    </row>
    <row r="7717" spans="1:2" outlineLevel="1" collapsed="1" x14ac:dyDescent="0.25">
      <c r="A7717" s="3" t="s">
        <v>25186</v>
      </c>
      <c r="B7717">
        <f>SUBTOTAL(9,B7715:B7716)</f>
        <v>4.2258573249999998</v>
      </c>
    </row>
    <row r="7718" spans="1:2" hidden="1" outlineLevel="2" x14ac:dyDescent="0.25">
      <c r="A7718" t="s">
        <v>2494</v>
      </c>
      <c r="B7718">
        <v>1.7852748250000001</v>
      </c>
    </row>
    <row r="7719" spans="1:2" outlineLevel="1" collapsed="1" x14ac:dyDescent="0.25">
      <c r="A7719" s="3" t="s">
        <v>25187</v>
      </c>
      <c r="B7719">
        <f>SUBTOTAL(9,B7718:B7718)</f>
        <v>1.7852748250000001</v>
      </c>
    </row>
    <row r="7720" spans="1:2" hidden="1" outlineLevel="2" x14ac:dyDescent="0.25">
      <c r="A7720" t="s">
        <v>8164</v>
      </c>
      <c r="B7720">
        <v>-13.664422399999999</v>
      </c>
    </row>
    <row r="7721" spans="1:2" outlineLevel="1" collapsed="1" x14ac:dyDescent="0.25">
      <c r="A7721" s="3" t="s">
        <v>25188</v>
      </c>
      <c r="B7721">
        <f>SUBTOTAL(9,B7720:B7720)</f>
        <v>-13.664422399999999</v>
      </c>
    </row>
    <row r="7722" spans="1:2" hidden="1" outlineLevel="2" x14ac:dyDescent="0.25">
      <c r="A7722" t="s">
        <v>20131</v>
      </c>
      <c r="B7722">
        <v>1.4969459000000003</v>
      </c>
    </row>
    <row r="7723" spans="1:2" outlineLevel="1" collapsed="1" x14ac:dyDescent="0.25">
      <c r="A7723" s="3" t="s">
        <v>25189</v>
      </c>
      <c r="B7723">
        <f>SUBTOTAL(9,B7722:B7722)</f>
        <v>1.4969459000000003</v>
      </c>
    </row>
    <row r="7724" spans="1:2" hidden="1" outlineLevel="2" x14ac:dyDescent="0.25">
      <c r="A7724" t="s">
        <v>18636</v>
      </c>
      <c r="B7724">
        <v>0.61027724999999999</v>
      </c>
    </row>
    <row r="7725" spans="1:2" outlineLevel="1" collapsed="1" x14ac:dyDescent="0.25">
      <c r="A7725" s="3" t="s">
        <v>25190</v>
      </c>
      <c r="B7725">
        <f>SUBTOTAL(9,B7724:B7724)</f>
        <v>0.61027724999999999</v>
      </c>
    </row>
    <row r="7726" spans="1:2" hidden="1" outlineLevel="2" x14ac:dyDescent="0.25">
      <c r="A7726" t="s">
        <v>12450</v>
      </c>
      <c r="B7726">
        <v>1.9256961250000002</v>
      </c>
    </row>
    <row r="7727" spans="1:2" outlineLevel="1" collapsed="1" x14ac:dyDescent="0.25">
      <c r="A7727" s="3" t="s">
        <v>25191</v>
      </c>
      <c r="B7727">
        <f>SUBTOTAL(9,B7726:B7726)</f>
        <v>1.9256961250000002</v>
      </c>
    </row>
    <row r="7728" spans="1:2" hidden="1" outlineLevel="2" x14ac:dyDescent="0.25">
      <c r="A7728" t="s">
        <v>15897</v>
      </c>
      <c r="B7728">
        <v>0.96962777500000008</v>
      </c>
    </row>
    <row r="7729" spans="1:2" outlineLevel="1" collapsed="1" x14ac:dyDescent="0.25">
      <c r="A7729" s="3" t="s">
        <v>25192</v>
      </c>
      <c r="B7729">
        <f>SUBTOTAL(9,B7728:B7728)</f>
        <v>0.96962777500000008</v>
      </c>
    </row>
    <row r="7730" spans="1:2" hidden="1" outlineLevel="2" x14ac:dyDescent="0.25">
      <c r="A7730" t="s">
        <v>6322</v>
      </c>
      <c r="B7730">
        <v>0.74770152500000009</v>
      </c>
    </row>
    <row r="7731" spans="1:2" hidden="1" outlineLevel="2" x14ac:dyDescent="0.25">
      <c r="A7731" t="s">
        <v>6322</v>
      </c>
      <c r="B7731">
        <v>1.282167775</v>
      </c>
    </row>
    <row r="7732" spans="1:2" hidden="1" outlineLevel="2" x14ac:dyDescent="0.25">
      <c r="A7732" t="s">
        <v>6322</v>
      </c>
      <c r="B7732">
        <v>1.9706727750000002</v>
      </c>
    </row>
    <row r="7733" spans="1:2" outlineLevel="1" collapsed="1" x14ac:dyDescent="0.25">
      <c r="A7733" s="3" t="s">
        <v>25193</v>
      </c>
      <c r="B7733">
        <f>SUBTOTAL(9,B7730:B7732)</f>
        <v>4.0005420750000003</v>
      </c>
    </row>
    <row r="7734" spans="1:2" hidden="1" outlineLevel="2" x14ac:dyDescent="0.25">
      <c r="A7734" t="s">
        <v>15340</v>
      </c>
      <c r="B7734">
        <v>0.64787297500000007</v>
      </c>
    </row>
    <row r="7735" spans="1:2" outlineLevel="1" collapsed="1" x14ac:dyDescent="0.25">
      <c r="A7735" s="3" t="s">
        <v>25194</v>
      </c>
      <c r="B7735">
        <f>SUBTOTAL(9,B7734:B7734)</f>
        <v>0.64787297500000007</v>
      </c>
    </row>
    <row r="7736" spans="1:2" hidden="1" outlineLevel="2" x14ac:dyDescent="0.25">
      <c r="A7736" t="s">
        <v>6134</v>
      </c>
      <c r="B7736">
        <v>2.0597195749999999</v>
      </c>
    </row>
    <row r="7737" spans="1:2" outlineLevel="1" collapsed="1" x14ac:dyDescent="0.25">
      <c r="A7737" s="3" t="s">
        <v>25195</v>
      </c>
      <c r="B7737">
        <f>SUBTOTAL(9,B7736:B7736)</f>
        <v>2.0597195749999999</v>
      </c>
    </row>
    <row r="7738" spans="1:2" hidden="1" outlineLevel="2" x14ac:dyDescent="0.25">
      <c r="A7738" t="s">
        <v>12973</v>
      </c>
      <c r="B7738">
        <v>0.91616577500000007</v>
      </c>
    </row>
    <row r="7739" spans="1:2" outlineLevel="1" collapsed="1" x14ac:dyDescent="0.25">
      <c r="A7739" s="3" t="s">
        <v>25196</v>
      </c>
      <c r="B7739">
        <f>SUBTOTAL(9,B7738:B7738)</f>
        <v>0.91616577500000007</v>
      </c>
    </row>
    <row r="7740" spans="1:2" hidden="1" outlineLevel="2" x14ac:dyDescent="0.25">
      <c r="A7740" t="s">
        <v>4728</v>
      </c>
      <c r="B7740">
        <v>-12.054698650000002</v>
      </c>
    </row>
    <row r="7741" spans="1:2" outlineLevel="1" collapsed="1" x14ac:dyDescent="0.25">
      <c r="A7741" s="3" t="s">
        <v>25197</v>
      </c>
      <c r="B7741">
        <f>SUBTOTAL(9,B7740:B7740)</f>
        <v>-12.054698650000002</v>
      </c>
    </row>
    <row r="7742" spans="1:2" hidden="1" outlineLevel="2" x14ac:dyDescent="0.25">
      <c r="A7742" t="s">
        <v>7254</v>
      </c>
      <c r="B7742">
        <v>1.1695991250000002</v>
      </c>
    </row>
    <row r="7743" spans="1:2" outlineLevel="1" collapsed="1" x14ac:dyDescent="0.25">
      <c r="A7743" s="3" t="s">
        <v>25198</v>
      </c>
      <c r="B7743">
        <f>SUBTOTAL(9,B7742:B7742)</f>
        <v>1.1695991250000002</v>
      </c>
    </row>
    <row r="7744" spans="1:2" hidden="1" outlineLevel="2" x14ac:dyDescent="0.25">
      <c r="A7744" t="s">
        <v>9291</v>
      </c>
      <c r="B7744">
        <v>3.1558635000000006</v>
      </c>
    </row>
    <row r="7745" spans="1:2" hidden="1" outlineLevel="2" x14ac:dyDescent="0.25">
      <c r="A7745" t="s">
        <v>9291</v>
      </c>
      <c r="B7745">
        <v>0.98066680000000006</v>
      </c>
    </row>
    <row r="7746" spans="1:2" outlineLevel="1" collapsed="1" x14ac:dyDescent="0.25">
      <c r="A7746" s="3" t="s">
        <v>25199</v>
      </c>
      <c r="B7746">
        <f>SUBTOTAL(9,B7744:B7745)</f>
        <v>4.1365303000000004</v>
      </c>
    </row>
    <row r="7747" spans="1:2" hidden="1" outlineLevel="2" x14ac:dyDescent="0.25">
      <c r="A7747" t="s">
        <v>16001</v>
      </c>
      <c r="B7747">
        <v>1.74245395</v>
      </c>
    </row>
    <row r="7748" spans="1:2" outlineLevel="1" collapsed="1" x14ac:dyDescent="0.25">
      <c r="A7748" s="3" t="s">
        <v>25200</v>
      </c>
      <c r="B7748">
        <f>SUBTOTAL(9,B7747:B7747)</f>
        <v>1.74245395</v>
      </c>
    </row>
    <row r="7749" spans="1:2" hidden="1" outlineLevel="2" x14ac:dyDescent="0.25">
      <c r="A7749" t="s">
        <v>3170</v>
      </c>
      <c r="B7749">
        <v>1.5473346750000003</v>
      </c>
    </row>
    <row r="7750" spans="1:2" outlineLevel="1" collapsed="1" x14ac:dyDescent="0.25">
      <c r="A7750" s="3" t="s">
        <v>25201</v>
      </c>
      <c r="B7750">
        <f>SUBTOTAL(9,B7749:B7749)</f>
        <v>1.5473346750000003</v>
      </c>
    </row>
    <row r="7751" spans="1:2" hidden="1" outlineLevel="2" x14ac:dyDescent="0.25">
      <c r="A7751" t="s">
        <v>10057</v>
      </c>
      <c r="B7751">
        <v>2.0137123750000003</v>
      </c>
    </row>
    <row r="7752" spans="1:2" outlineLevel="1" collapsed="1" x14ac:dyDescent="0.25">
      <c r="A7752" s="3" t="s">
        <v>25202</v>
      </c>
      <c r="B7752">
        <f>SUBTOTAL(9,B7751:B7751)</f>
        <v>2.0137123750000003</v>
      </c>
    </row>
    <row r="7753" spans="1:2" hidden="1" outlineLevel="2" x14ac:dyDescent="0.25">
      <c r="A7753" t="s">
        <v>1706</v>
      </c>
      <c r="B7753">
        <v>1.8849372250000003</v>
      </c>
    </row>
    <row r="7754" spans="1:2" outlineLevel="1" collapsed="1" x14ac:dyDescent="0.25">
      <c r="A7754" s="3" t="s">
        <v>25203</v>
      </c>
      <c r="B7754">
        <f>SUBTOTAL(9,B7753:B7753)</f>
        <v>1.8849372250000003</v>
      </c>
    </row>
    <row r="7755" spans="1:2" hidden="1" outlineLevel="2" x14ac:dyDescent="0.25">
      <c r="A7755" t="s">
        <v>11149</v>
      </c>
      <c r="B7755">
        <v>1.2350116500000001</v>
      </c>
    </row>
    <row r="7756" spans="1:2" outlineLevel="1" collapsed="1" x14ac:dyDescent="0.25">
      <c r="A7756" s="3" t="s">
        <v>25204</v>
      </c>
      <c r="B7756">
        <f>SUBTOTAL(9,B7755:B7755)</f>
        <v>1.2350116500000001</v>
      </c>
    </row>
    <row r="7757" spans="1:2" hidden="1" outlineLevel="2" x14ac:dyDescent="0.25">
      <c r="A7757" t="s">
        <v>726</v>
      </c>
      <c r="B7757">
        <v>1.7946780000000002</v>
      </c>
    </row>
    <row r="7758" spans="1:2" hidden="1" outlineLevel="2" x14ac:dyDescent="0.25">
      <c r="A7758" t="s">
        <v>726</v>
      </c>
      <c r="B7758">
        <v>1.3509920500000003</v>
      </c>
    </row>
    <row r="7759" spans="1:2" outlineLevel="1" collapsed="1" x14ac:dyDescent="0.25">
      <c r="A7759" s="3" t="s">
        <v>25205</v>
      </c>
      <c r="B7759">
        <f>SUBTOTAL(9,B7757:B7758)</f>
        <v>3.1456700500000006</v>
      </c>
    </row>
    <row r="7760" spans="1:2" hidden="1" outlineLevel="2" x14ac:dyDescent="0.25">
      <c r="A7760" t="s">
        <v>347</v>
      </c>
      <c r="B7760">
        <v>0.23525367500000005</v>
      </c>
    </row>
    <row r="7761" spans="1:2" outlineLevel="1" collapsed="1" x14ac:dyDescent="0.25">
      <c r="A7761" s="3" t="s">
        <v>25206</v>
      </c>
      <c r="B7761">
        <f>SUBTOTAL(9,B7760:B7760)</f>
        <v>0.23525367500000005</v>
      </c>
    </row>
    <row r="7762" spans="1:2" hidden="1" outlineLevel="2" x14ac:dyDescent="0.25">
      <c r="A7762" t="s">
        <v>8858</v>
      </c>
      <c r="B7762">
        <v>0.8019265499999999</v>
      </c>
    </row>
    <row r="7763" spans="1:2" outlineLevel="1" collapsed="1" x14ac:dyDescent="0.25">
      <c r="A7763" s="3" t="s">
        <v>25207</v>
      </c>
      <c r="B7763">
        <f>SUBTOTAL(9,B7762:B7762)</f>
        <v>0.8019265499999999</v>
      </c>
    </row>
    <row r="7764" spans="1:2" hidden="1" outlineLevel="2" x14ac:dyDescent="0.25">
      <c r="A7764" t="s">
        <v>8383</v>
      </c>
      <c r="B7764">
        <v>1.39903825</v>
      </c>
    </row>
    <row r="7765" spans="1:2" outlineLevel="1" collapsed="1" x14ac:dyDescent="0.25">
      <c r="A7765" s="3" t="s">
        <v>25208</v>
      </c>
      <c r="B7765">
        <f>SUBTOTAL(9,B7764:B7764)</f>
        <v>1.39903825</v>
      </c>
    </row>
    <row r="7766" spans="1:2" hidden="1" outlineLevel="2" x14ac:dyDescent="0.25">
      <c r="A7766" t="s">
        <v>14577</v>
      </c>
      <c r="B7766">
        <v>3.6892407</v>
      </c>
    </row>
    <row r="7767" spans="1:2" hidden="1" outlineLevel="2" x14ac:dyDescent="0.25">
      <c r="A7767" t="s">
        <v>14577</v>
      </c>
      <c r="B7767">
        <v>1.3343583999999997</v>
      </c>
    </row>
    <row r="7768" spans="1:2" outlineLevel="1" collapsed="1" x14ac:dyDescent="0.25">
      <c r="A7768" s="3" t="s">
        <v>25209</v>
      </c>
      <c r="B7768">
        <f>SUBTOTAL(9,B7766:B7767)</f>
        <v>5.0235991000000002</v>
      </c>
    </row>
    <row r="7769" spans="1:2" hidden="1" outlineLevel="2" x14ac:dyDescent="0.25">
      <c r="A7769" t="s">
        <v>12491</v>
      </c>
      <c r="B7769">
        <v>1.9406128500000002</v>
      </c>
    </row>
    <row r="7770" spans="1:2" outlineLevel="1" collapsed="1" x14ac:dyDescent="0.25">
      <c r="A7770" s="3" t="s">
        <v>25210</v>
      </c>
      <c r="B7770">
        <f>SUBTOTAL(9,B7769:B7769)</f>
        <v>1.9406128500000002</v>
      </c>
    </row>
    <row r="7771" spans="1:2" hidden="1" outlineLevel="2" x14ac:dyDescent="0.25">
      <c r="A7771" t="s">
        <v>19102</v>
      </c>
      <c r="B7771">
        <v>2.8992582000000002</v>
      </c>
    </row>
    <row r="7772" spans="1:2" hidden="1" outlineLevel="2" x14ac:dyDescent="0.25">
      <c r="A7772" t="s">
        <v>19102</v>
      </c>
      <c r="B7772">
        <v>1.9304924999999999</v>
      </c>
    </row>
    <row r="7773" spans="1:2" outlineLevel="1" collapsed="1" x14ac:dyDescent="0.25">
      <c r="A7773" s="3" t="s">
        <v>25211</v>
      </c>
      <c r="B7773">
        <f>SUBTOTAL(9,B7771:B7772)</f>
        <v>4.8297507</v>
      </c>
    </row>
    <row r="7774" spans="1:2" hidden="1" outlineLevel="2" x14ac:dyDescent="0.25">
      <c r="A7774" t="s">
        <v>13111</v>
      </c>
      <c r="B7774">
        <v>1.6543345249999999</v>
      </c>
    </row>
    <row r="7775" spans="1:2" outlineLevel="1" collapsed="1" x14ac:dyDescent="0.25">
      <c r="A7775" s="3" t="s">
        <v>25212</v>
      </c>
      <c r="B7775">
        <f>SUBTOTAL(9,B7774:B7774)</f>
        <v>1.6543345249999999</v>
      </c>
    </row>
    <row r="7776" spans="1:2" hidden="1" outlineLevel="2" x14ac:dyDescent="0.25">
      <c r="A7776" t="s">
        <v>2103</v>
      </c>
      <c r="B7776">
        <v>2.4954574250000001</v>
      </c>
    </row>
    <row r="7777" spans="1:2" hidden="1" outlineLevel="2" x14ac:dyDescent="0.25">
      <c r="A7777" t="s">
        <v>2103</v>
      </c>
      <c r="B7777">
        <v>1.4525598749999999</v>
      </c>
    </row>
    <row r="7778" spans="1:2" hidden="1" outlineLevel="2" x14ac:dyDescent="0.25">
      <c r="A7778" t="s">
        <v>2103</v>
      </c>
      <c r="B7778">
        <v>1.8744448750000002</v>
      </c>
    </row>
    <row r="7779" spans="1:2" hidden="1" outlineLevel="2" x14ac:dyDescent="0.25">
      <c r="A7779" t="s">
        <v>2103</v>
      </c>
      <c r="B7779">
        <v>3.0424744750000006</v>
      </c>
    </row>
    <row r="7780" spans="1:2" hidden="1" outlineLevel="2" x14ac:dyDescent="0.25">
      <c r="A7780" t="s">
        <v>2103</v>
      </c>
      <c r="B7780">
        <v>3.2286279749999993</v>
      </c>
    </row>
    <row r="7781" spans="1:2" hidden="1" outlineLevel="2" x14ac:dyDescent="0.25">
      <c r="A7781" t="s">
        <v>2103</v>
      </c>
      <c r="B7781">
        <v>1.2303780750000002</v>
      </c>
    </row>
    <row r="7782" spans="1:2" hidden="1" outlineLevel="2" x14ac:dyDescent="0.25">
      <c r="A7782" t="s">
        <v>2103</v>
      </c>
      <c r="B7782">
        <v>5.9934053250000003</v>
      </c>
    </row>
    <row r="7783" spans="1:2" outlineLevel="1" collapsed="1" x14ac:dyDescent="0.25">
      <c r="A7783" s="3" t="s">
        <v>25213</v>
      </c>
      <c r="B7783">
        <f>SUBTOTAL(9,B7776:B7782)</f>
        <v>19.317348025000001</v>
      </c>
    </row>
    <row r="7784" spans="1:2" hidden="1" outlineLevel="2" x14ac:dyDescent="0.25">
      <c r="A7784" t="s">
        <v>6800</v>
      </c>
      <c r="B7784">
        <v>2.2963784250000003</v>
      </c>
    </row>
    <row r="7785" spans="1:2" hidden="1" outlineLevel="2" x14ac:dyDescent="0.25">
      <c r="A7785" t="s">
        <v>6800</v>
      </c>
      <c r="B7785">
        <v>3.4525711000000006</v>
      </c>
    </row>
    <row r="7786" spans="1:2" hidden="1" outlineLevel="2" x14ac:dyDescent="0.25">
      <c r="A7786" t="s">
        <v>6800</v>
      </c>
      <c r="B7786">
        <v>1.1013463999999999</v>
      </c>
    </row>
    <row r="7787" spans="1:2" hidden="1" outlineLevel="2" x14ac:dyDescent="0.25">
      <c r="A7787" t="s">
        <v>6800</v>
      </c>
      <c r="B7787">
        <v>0.28062947500000002</v>
      </c>
    </row>
    <row r="7788" spans="1:2" hidden="1" outlineLevel="2" x14ac:dyDescent="0.25">
      <c r="A7788" t="s">
        <v>6800</v>
      </c>
      <c r="B7788">
        <v>0.24574060000000003</v>
      </c>
    </row>
    <row r="7789" spans="1:2" outlineLevel="1" collapsed="1" x14ac:dyDescent="0.25">
      <c r="A7789" s="3" t="s">
        <v>25214</v>
      </c>
      <c r="B7789">
        <f>SUBTOTAL(9,B7784:B7788)</f>
        <v>7.3766660000000011</v>
      </c>
    </row>
    <row r="7790" spans="1:2" hidden="1" outlineLevel="2" x14ac:dyDescent="0.25">
      <c r="A7790" t="s">
        <v>5546</v>
      </c>
      <c r="B7790">
        <v>3.2146467999999997</v>
      </c>
    </row>
    <row r="7791" spans="1:2" outlineLevel="1" collapsed="1" x14ac:dyDescent="0.25">
      <c r="A7791" s="3" t="s">
        <v>25215</v>
      </c>
      <c r="B7791">
        <f>SUBTOTAL(9,B7790:B7790)</f>
        <v>3.2146467999999997</v>
      </c>
    </row>
    <row r="7792" spans="1:2" hidden="1" outlineLevel="2" x14ac:dyDescent="0.25">
      <c r="A7792" t="s">
        <v>20671</v>
      </c>
      <c r="B7792">
        <v>1.07036</v>
      </c>
    </row>
    <row r="7793" spans="1:2" outlineLevel="1" collapsed="1" x14ac:dyDescent="0.25">
      <c r="A7793" s="3" t="s">
        <v>25216</v>
      </c>
      <c r="B7793">
        <f>SUBTOTAL(9,B7792:B7792)</f>
        <v>1.07036</v>
      </c>
    </row>
    <row r="7794" spans="1:2" hidden="1" outlineLevel="2" x14ac:dyDescent="0.25">
      <c r="A7794" t="s">
        <v>15572</v>
      </c>
      <c r="B7794">
        <v>0.21968410000000002</v>
      </c>
    </row>
    <row r="7795" spans="1:2" outlineLevel="1" collapsed="1" x14ac:dyDescent="0.25">
      <c r="A7795" s="3" t="s">
        <v>25217</v>
      </c>
      <c r="B7795">
        <f>SUBTOTAL(9,B7794:B7794)</f>
        <v>0.21968410000000002</v>
      </c>
    </row>
    <row r="7796" spans="1:2" hidden="1" outlineLevel="2" x14ac:dyDescent="0.25">
      <c r="A7796" t="s">
        <v>9320</v>
      </c>
      <c r="B7796">
        <v>0.15936522500000003</v>
      </c>
    </row>
    <row r="7797" spans="1:2" outlineLevel="1" collapsed="1" x14ac:dyDescent="0.25">
      <c r="A7797" s="3" t="s">
        <v>25218</v>
      </c>
      <c r="B7797">
        <f>SUBTOTAL(9,B7796:B7796)</f>
        <v>0.15936522500000003</v>
      </c>
    </row>
    <row r="7798" spans="1:2" hidden="1" outlineLevel="2" x14ac:dyDescent="0.25">
      <c r="A7798" t="s">
        <v>19514</v>
      </c>
      <c r="B7798">
        <v>0.5057741</v>
      </c>
    </row>
    <row r="7799" spans="1:2" outlineLevel="1" collapsed="1" x14ac:dyDescent="0.25">
      <c r="A7799" s="3" t="s">
        <v>25219</v>
      </c>
      <c r="B7799">
        <f>SUBTOTAL(9,B7798:B7798)</f>
        <v>0.5057741</v>
      </c>
    </row>
    <row r="7800" spans="1:2" hidden="1" outlineLevel="2" x14ac:dyDescent="0.25">
      <c r="A7800" t="s">
        <v>8007</v>
      </c>
      <c r="B7800">
        <v>0.64909377500000009</v>
      </c>
    </row>
    <row r="7801" spans="1:2" outlineLevel="1" collapsed="1" x14ac:dyDescent="0.25">
      <c r="A7801" s="3" t="s">
        <v>25220</v>
      </c>
      <c r="B7801">
        <f>SUBTOTAL(9,B7800:B7800)</f>
        <v>0.64909377500000009</v>
      </c>
    </row>
    <row r="7802" spans="1:2" hidden="1" outlineLevel="2" x14ac:dyDescent="0.25">
      <c r="A7802" t="s">
        <v>16666</v>
      </c>
      <c r="B7802">
        <v>1.2240530000000001</v>
      </c>
    </row>
    <row r="7803" spans="1:2" hidden="1" outlineLevel="2" x14ac:dyDescent="0.25">
      <c r="A7803" t="s">
        <v>16666</v>
      </c>
      <c r="B7803">
        <v>1.4198468</v>
      </c>
    </row>
    <row r="7804" spans="1:2" outlineLevel="1" collapsed="1" x14ac:dyDescent="0.25">
      <c r="A7804" s="3" t="s">
        <v>25221</v>
      </c>
      <c r="B7804">
        <f>SUBTOTAL(9,B7802:B7803)</f>
        <v>2.6438997999999998</v>
      </c>
    </row>
    <row r="7805" spans="1:2" hidden="1" outlineLevel="2" x14ac:dyDescent="0.25">
      <c r="A7805" t="s">
        <v>19917</v>
      </c>
      <c r="B7805">
        <v>5.7481736750000003</v>
      </c>
    </row>
    <row r="7806" spans="1:2" outlineLevel="1" collapsed="1" x14ac:dyDescent="0.25">
      <c r="A7806" s="3" t="s">
        <v>25222</v>
      </c>
      <c r="B7806">
        <f>SUBTOTAL(9,B7805:B7805)</f>
        <v>5.7481736750000003</v>
      </c>
    </row>
    <row r="7807" spans="1:2" hidden="1" outlineLevel="2" x14ac:dyDescent="0.25">
      <c r="A7807" t="s">
        <v>3437</v>
      </c>
      <c r="B7807">
        <v>1.9290053750000002</v>
      </c>
    </row>
    <row r="7808" spans="1:2" outlineLevel="1" collapsed="1" x14ac:dyDescent="0.25">
      <c r="A7808" s="3" t="s">
        <v>25223</v>
      </c>
      <c r="B7808">
        <f>SUBTOTAL(9,B7807:B7807)</f>
        <v>1.9290053750000002</v>
      </c>
    </row>
    <row r="7809" spans="1:2" hidden="1" outlineLevel="2" x14ac:dyDescent="0.25">
      <c r="A7809" t="s">
        <v>20609</v>
      </c>
      <c r="B7809">
        <v>0.94550382500000008</v>
      </c>
    </row>
    <row r="7810" spans="1:2" outlineLevel="1" collapsed="1" x14ac:dyDescent="0.25">
      <c r="A7810" s="3" t="s">
        <v>25224</v>
      </c>
      <c r="B7810">
        <f>SUBTOTAL(9,B7809:B7809)</f>
        <v>0.94550382500000008</v>
      </c>
    </row>
    <row r="7811" spans="1:2" hidden="1" outlineLevel="2" x14ac:dyDescent="0.25">
      <c r="A7811" t="s">
        <v>3818</v>
      </c>
      <c r="B7811">
        <v>0.70163092500000013</v>
      </c>
    </row>
    <row r="7812" spans="1:2" hidden="1" outlineLevel="2" x14ac:dyDescent="0.25">
      <c r="A7812" t="s">
        <v>3818</v>
      </c>
      <c r="B7812">
        <v>0.13599899999999998</v>
      </c>
    </row>
    <row r="7813" spans="1:2" hidden="1" outlineLevel="2" x14ac:dyDescent="0.25">
      <c r="A7813" t="s">
        <v>3818</v>
      </c>
      <c r="B7813">
        <v>0.43585375000000004</v>
      </c>
    </row>
    <row r="7814" spans="1:2" hidden="1" outlineLevel="2" x14ac:dyDescent="0.25">
      <c r="A7814" t="s">
        <v>3818</v>
      </c>
      <c r="B7814">
        <v>1.8105167250000003</v>
      </c>
    </row>
    <row r="7815" spans="1:2" hidden="1" outlineLevel="2" x14ac:dyDescent="0.25">
      <c r="A7815" t="s">
        <v>3818</v>
      </c>
      <c r="B7815">
        <v>1.5299280250000002</v>
      </c>
    </row>
    <row r="7816" spans="1:2" outlineLevel="1" collapsed="1" x14ac:dyDescent="0.25">
      <c r="A7816" s="3" t="s">
        <v>25225</v>
      </c>
      <c r="B7816">
        <f>SUBTOTAL(9,B7811:B7815)</f>
        <v>4.613928425000001</v>
      </c>
    </row>
    <row r="7817" spans="1:2" hidden="1" outlineLevel="2" x14ac:dyDescent="0.25">
      <c r="A7817" t="s">
        <v>6315</v>
      </c>
      <c r="B7817">
        <v>5.1854809999999993</v>
      </c>
    </row>
    <row r="7818" spans="1:2" outlineLevel="1" collapsed="1" x14ac:dyDescent="0.25">
      <c r="A7818" s="3" t="s">
        <v>25226</v>
      </c>
      <c r="B7818">
        <f>SUBTOTAL(9,B7817:B7817)</f>
        <v>5.1854809999999993</v>
      </c>
    </row>
    <row r="7819" spans="1:2" hidden="1" outlineLevel="2" x14ac:dyDescent="0.25">
      <c r="A7819" t="s">
        <v>13180</v>
      </c>
      <c r="B7819">
        <v>1.139344825</v>
      </c>
    </row>
    <row r="7820" spans="1:2" outlineLevel="1" collapsed="1" x14ac:dyDescent="0.25">
      <c r="A7820" s="3" t="s">
        <v>25227</v>
      </c>
      <c r="B7820">
        <f>SUBTOTAL(9,B7819:B7819)</f>
        <v>1.139344825</v>
      </c>
    </row>
    <row r="7821" spans="1:2" hidden="1" outlineLevel="2" x14ac:dyDescent="0.25">
      <c r="A7821" t="s">
        <v>2766</v>
      </c>
      <c r="B7821">
        <v>1.6912891249999999</v>
      </c>
    </row>
    <row r="7822" spans="1:2" hidden="1" outlineLevel="2" x14ac:dyDescent="0.25">
      <c r="A7822" t="s">
        <v>2766</v>
      </c>
      <c r="B7822">
        <v>1.8949564500000005</v>
      </c>
    </row>
    <row r="7823" spans="1:2" hidden="1" outlineLevel="2" x14ac:dyDescent="0.25">
      <c r="A7823" t="s">
        <v>2766</v>
      </c>
      <c r="B7823">
        <v>2.0748827500000004</v>
      </c>
    </row>
    <row r="7824" spans="1:2" hidden="1" outlineLevel="2" x14ac:dyDescent="0.25">
      <c r="A7824" t="s">
        <v>2766</v>
      </c>
      <c r="B7824">
        <v>4.0518701500000001</v>
      </c>
    </row>
    <row r="7825" spans="1:2" hidden="1" outlineLevel="2" x14ac:dyDescent="0.25">
      <c r="A7825" t="s">
        <v>2766</v>
      </c>
      <c r="B7825">
        <v>2.3779979999999998</v>
      </c>
    </row>
    <row r="7826" spans="1:2" hidden="1" outlineLevel="2" x14ac:dyDescent="0.25">
      <c r="A7826" t="s">
        <v>2766</v>
      </c>
      <c r="B7826">
        <v>1.6913639000000003</v>
      </c>
    </row>
    <row r="7827" spans="1:2" hidden="1" outlineLevel="2" x14ac:dyDescent="0.25">
      <c r="A7827" t="s">
        <v>2766</v>
      </c>
      <c r="B7827">
        <v>2.438149525</v>
      </c>
    </row>
    <row r="7828" spans="1:2" outlineLevel="1" collapsed="1" x14ac:dyDescent="0.25">
      <c r="A7828" s="3" t="s">
        <v>25228</v>
      </c>
      <c r="B7828">
        <f>SUBTOTAL(9,B7821:B7827)</f>
        <v>16.220509900000003</v>
      </c>
    </row>
    <row r="7829" spans="1:2" hidden="1" outlineLevel="2" x14ac:dyDescent="0.25">
      <c r="A7829" t="s">
        <v>2318</v>
      </c>
      <c r="B7829">
        <v>1.3097252249999998</v>
      </c>
    </row>
    <row r="7830" spans="1:2" hidden="1" outlineLevel="2" x14ac:dyDescent="0.25">
      <c r="A7830" t="s">
        <v>2318</v>
      </c>
      <c r="B7830">
        <v>1.7408615249999997</v>
      </c>
    </row>
    <row r="7831" spans="1:2" hidden="1" outlineLevel="2" x14ac:dyDescent="0.25">
      <c r="A7831" t="s">
        <v>2318</v>
      </c>
      <c r="B7831">
        <v>1.178524175</v>
      </c>
    </row>
    <row r="7832" spans="1:2" outlineLevel="1" collapsed="1" x14ac:dyDescent="0.25">
      <c r="A7832" s="3" t="s">
        <v>25229</v>
      </c>
      <c r="B7832">
        <f>SUBTOTAL(9,B7829:B7831)</f>
        <v>4.2291109249999996</v>
      </c>
    </row>
    <row r="7833" spans="1:2" hidden="1" outlineLevel="2" x14ac:dyDescent="0.25">
      <c r="A7833" t="s">
        <v>12345</v>
      </c>
      <c r="B7833">
        <v>3.5553916000000005</v>
      </c>
    </row>
    <row r="7834" spans="1:2" hidden="1" outlineLevel="2" x14ac:dyDescent="0.25">
      <c r="A7834" t="s">
        <v>12345</v>
      </c>
      <c r="B7834">
        <v>0.45596507500000005</v>
      </c>
    </row>
    <row r="7835" spans="1:2" outlineLevel="1" collapsed="1" x14ac:dyDescent="0.25">
      <c r="A7835" s="3" t="s">
        <v>25230</v>
      </c>
      <c r="B7835">
        <f>SUBTOTAL(9,B7833:B7834)</f>
        <v>4.0113566750000009</v>
      </c>
    </row>
    <row r="7836" spans="1:2" hidden="1" outlineLevel="2" x14ac:dyDescent="0.25">
      <c r="A7836" t="s">
        <v>16276</v>
      </c>
      <c r="B7836">
        <v>5.1142632750000008</v>
      </c>
    </row>
    <row r="7837" spans="1:2" outlineLevel="1" collapsed="1" x14ac:dyDescent="0.25">
      <c r="A7837" s="3" t="s">
        <v>25231</v>
      </c>
      <c r="B7837">
        <f>SUBTOTAL(9,B7836:B7836)</f>
        <v>5.1142632750000008</v>
      </c>
    </row>
    <row r="7838" spans="1:2" hidden="1" outlineLevel="2" x14ac:dyDescent="0.25">
      <c r="A7838" t="s">
        <v>14053</v>
      </c>
      <c r="B7838">
        <v>0.95493300000000003</v>
      </c>
    </row>
    <row r="7839" spans="1:2" outlineLevel="1" collapsed="1" x14ac:dyDescent="0.25">
      <c r="A7839" s="3" t="s">
        <v>25232</v>
      </c>
      <c r="B7839">
        <f>SUBTOTAL(9,B7838:B7838)</f>
        <v>0.95493300000000003</v>
      </c>
    </row>
    <row r="7840" spans="1:2" hidden="1" outlineLevel="2" x14ac:dyDescent="0.25">
      <c r="A7840" t="s">
        <v>397</v>
      </c>
      <c r="B7840">
        <v>1.7917973</v>
      </c>
    </row>
    <row r="7841" spans="1:2" hidden="1" outlineLevel="2" x14ac:dyDescent="0.25">
      <c r="A7841" t="s">
        <v>397</v>
      </c>
      <c r="B7841">
        <v>1.9017732750000003</v>
      </c>
    </row>
    <row r="7842" spans="1:2" hidden="1" outlineLevel="2" x14ac:dyDescent="0.25">
      <c r="A7842" t="s">
        <v>397</v>
      </c>
      <c r="B7842">
        <v>1.8291969500000003</v>
      </c>
    </row>
    <row r="7843" spans="1:2" hidden="1" outlineLevel="2" x14ac:dyDescent="0.25">
      <c r="A7843" t="s">
        <v>397</v>
      </c>
      <c r="B7843">
        <v>1.8297996000000001</v>
      </c>
    </row>
    <row r="7844" spans="1:2" outlineLevel="1" collapsed="1" x14ac:dyDescent="0.25">
      <c r="A7844" s="3" t="s">
        <v>25233</v>
      </c>
      <c r="B7844">
        <f>SUBTOTAL(9,B7840:B7843)</f>
        <v>7.3525671250000011</v>
      </c>
    </row>
    <row r="7845" spans="1:2" hidden="1" outlineLevel="2" x14ac:dyDescent="0.25">
      <c r="A7845" t="s">
        <v>15795</v>
      </c>
      <c r="B7845">
        <v>0.74170139999999996</v>
      </c>
    </row>
    <row r="7846" spans="1:2" outlineLevel="1" collapsed="1" x14ac:dyDescent="0.25">
      <c r="A7846" s="3" t="s">
        <v>25234</v>
      </c>
      <c r="B7846">
        <f>SUBTOTAL(9,B7845:B7845)</f>
        <v>0.74170139999999996</v>
      </c>
    </row>
    <row r="7847" spans="1:2" hidden="1" outlineLevel="2" x14ac:dyDescent="0.25">
      <c r="A7847" t="s">
        <v>13470</v>
      </c>
      <c r="B7847">
        <v>-46.339171550000003</v>
      </c>
    </row>
    <row r="7848" spans="1:2" outlineLevel="1" collapsed="1" x14ac:dyDescent="0.25">
      <c r="A7848" s="3" t="s">
        <v>25235</v>
      </c>
      <c r="B7848">
        <f>SUBTOTAL(9,B7847:B7847)</f>
        <v>-46.339171550000003</v>
      </c>
    </row>
    <row r="7849" spans="1:2" hidden="1" outlineLevel="2" x14ac:dyDescent="0.25">
      <c r="A7849" t="s">
        <v>4383</v>
      </c>
      <c r="B7849">
        <v>1.67929365</v>
      </c>
    </row>
    <row r="7850" spans="1:2" outlineLevel="1" collapsed="1" x14ac:dyDescent="0.25">
      <c r="A7850" s="3" t="s">
        <v>25236</v>
      </c>
      <c r="B7850">
        <f>SUBTOTAL(9,B7849:B7849)</f>
        <v>1.67929365</v>
      </c>
    </row>
    <row r="7851" spans="1:2" hidden="1" outlineLevel="2" x14ac:dyDescent="0.25">
      <c r="A7851" t="s">
        <v>13331</v>
      </c>
      <c r="B7851">
        <v>0.469835475</v>
      </c>
    </row>
    <row r="7852" spans="1:2" hidden="1" outlineLevel="2" x14ac:dyDescent="0.25">
      <c r="A7852" t="s">
        <v>13331</v>
      </c>
      <c r="B7852">
        <v>2.2933447500000002</v>
      </c>
    </row>
    <row r="7853" spans="1:2" hidden="1" outlineLevel="2" x14ac:dyDescent="0.25">
      <c r="A7853" t="s">
        <v>13331</v>
      </c>
      <c r="B7853">
        <v>1.71087765</v>
      </c>
    </row>
    <row r="7854" spans="1:2" outlineLevel="1" collapsed="1" x14ac:dyDescent="0.25">
      <c r="A7854" s="3" t="s">
        <v>25237</v>
      </c>
      <c r="B7854">
        <f>SUBTOTAL(9,B7851:B7853)</f>
        <v>4.4740578749999997</v>
      </c>
    </row>
    <row r="7855" spans="1:2" hidden="1" outlineLevel="2" x14ac:dyDescent="0.25">
      <c r="A7855" t="s">
        <v>13774</v>
      </c>
      <c r="B7855">
        <v>3.1559601000000006</v>
      </c>
    </row>
    <row r="7856" spans="1:2" hidden="1" outlineLevel="2" x14ac:dyDescent="0.25">
      <c r="A7856" t="s">
        <v>13774</v>
      </c>
      <c r="B7856">
        <v>2.4620627500000003</v>
      </c>
    </row>
    <row r="7857" spans="1:2" outlineLevel="1" collapsed="1" x14ac:dyDescent="0.25">
      <c r="A7857" s="3" t="s">
        <v>25238</v>
      </c>
      <c r="B7857">
        <f>SUBTOTAL(9,B7855:B7856)</f>
        <v>5.6180228500000009</v>
      </c>
    </row>
    <row r="7858" spans="1:2" hidden="1" outlineLevel="2" x14ac:dyDescent="0.25">
      <c r="A7858" t="s">
        <v>16929</v>
      </c>
      <c r="B7858">
        <v>-54.545457425000002</v>
      </c>
    </row>
    <row r="7859" spans="1:2" outlineLevel="1" collapsed="1" x14ac:dyDescent="0.25">
      <c r="A7859" s="3" t="s">
        <v>25239</v>
      </c>
      <c r="B7859">
        <f>SUBTOTAL(9,B7858:B7858)</f>
        <v>-54.545457425000002</v>
      </c>
    </row>
    <row r="7860" spans="1:2" hidden="1" outlineLevel="2" x14ac:dyDescent="0.25">
      <c r="A7860" t="s">
        <v>11243</v>
      </c>
      <c r="B7860">
        <v>2.2654154000000002</v>
      </c>
    </row>
    <row r="7861" spans="1:2" hidden="1" outlineLevel="2" x14ac:dyDescent="0.25">
      <c r="A7861" t="s">
        <v>11243</v>
      </c>
      <c r="B7861">
        <v>1.6706941500000001</v>
      </c>
    </row>
    <row r="7862" spans="1:2" outlineLevel="1" collapsed="1" x14ac:dyDescent="0.25">
      <c r="A7862" s="3" t="s">
        <v>25240</v>
      </c>
      <c r="B7862">
        <f>SUBTOTAL(9,B7860:B7861)</f>
        <v>3.9361095500000003</v>
      </c>
    </row>
    <row r="7863" spans="1:2" hidden="1" outlineLevel="2" x14ac:dyDescent="0.25">
      <c r="A7863" t="s">
        <v>20628</v>
      </c>
      <c r="B7863">
        <v>0.69855504999999996</v>
      </c>
    </row>
    <row r="7864" spans="1:2" outlineLevel="1" collapsed="1" x14ac:dyDescent="0.25">
      <c r="A7864" s="3" t="s">
        <v>25241</v>
      </c>
      <c r="B7864">
        <f>SUBTOTAL(9,B7863:B7863)</f>
        <v>0.69855504999999996</v>
      </c>
    </row>
    <row r="7865" spans="1:2" hidden="1" outlineLevel="2" x14ac:dyDescent="0.25">
      <c r="A7865" t="s">
        <v>1456</v>
      </c>
      <c r="B7865">
        <v>2.4244220499999996</v>
      </c>
    </row>
    <row r="7866" spans="1:2" hidden="1" outlineLevel="2" x14ac:dyDescent="0.25">
      <c r="A7866" t="s">
        <v>1456</v>
      </c>
      <c r="B7866">
        <v>1.7141792749999998</v>
      </c>
    </row>
    <row r="7867" spans="1:2" hidden="1" outlineLevel="2" x14ac:dyDescent="0.25">
      <c r="A7867" t="s">
        <v>1456</v>
      </c>
      <c r="B7867">
        <v>2.5595707750000001</v>
      </c>
    </row>
    <row r="7868" spans="1:2" hidden="1" outlineLevel="2" x14ac:dyDescent="0.25">
      <c r="A7868" t="s">
        <v>1456</v>
      </c>
      <c r="B7868">
        <v>3.363035725</v>
      </c>
    </row>
    <row r="7869" spans="1:2" hidden="1" outlineLevel="2" x14ac:dyDescent="0.25">
      <c r="A7869" t="s">
        <v>1456</v>
      </c>
      <c r="B7869">
        <v>2.2911337249999999</v>
      </c>
    </row>
    <row r="7870" spans="1:2" hidden="1" outlineLevel="2" x14ac:dyDescent="0.25">
      <c r="A7870" t="s">
        <v>1456</v>
      </c>
      <c r="B7870">
        <v>7.2541544000000009</v>
      </c>
    </row>
    <row r="7871" spans="1:2" hidden="1" outlineLevel="2" x14ac:dyDescent="0.25">
      <c r="A7871" t="s">
        <v>1456</v>
      </c>
      <c r="B7871">
        <v>0.74977009999999999</v>
      </c>
    </row>
    <row r="7872" spans="1:2" hidden="1" outlineLevel="2" x14ac:dyDescent="0.25">
      <c r="A7872" t="s">
        <v>1456</v>
      </c>
      <c r="B7872">
        <v>2.9574916</v>
      </c>
    </row>
    <row r="7873" spans="1:2" hidden="1" outlineLevel="2" x14ac:dyDescent="0.25">
      <c r="A7873" t="s">
        <v>1456</v>
      </c>
      <c r="B7873">
        <v>1.4303131750000002</v>
      </c>
    </row>
    <row r="7874" spans="1:2" outlineLevel="1" collapsed="1" x14ac:dyDescent="0.25">
      <c r="A7874" s="3" t="s">
        <v>25242</v>
      </c>
      <c r="B7874">
        <f>SUBTOTAL(9,B7865:B7873)</f>
        <v>24.744070825000001</v>
      </c>
    </row>
    <row r="7875" spans="1:2" hidden="1" outlineLevel="2" x14ac:dyDescent="0.25">
      <c r="A7875" t="s">
        <v>15680</v>
      </c>
      <c r="B7875">
        <v>3.2592604750000005</v>
      </c>
    </row>
    <row r="7876" spans="1:2" outlineLevel="1" collapsed="1" x14ac:dyDescent="0.25">
      <c r="A7876" s="3" t="s">
        <v>25243</v>
      </c>
      <c r="B7876">
        <f>SUBTOTAL(9,B7875:B7875)</f>
        <v>3.2592604750000005</v>
      </c>
    </row>
    <row r="7877" spans="1:2" hidden="1" outlineLevel="2" x14ac:dyDescent="0.25">
      <c r="A7877" t="s">
        <v>4359</v>
      </c>
      <c r="B7877">
        <v>1.14997595</v>
      </c>
    </row>
    <row r="7878" spans="1:2" outlineLevel="1" collapsed="1" x14ac:dyDescent="0.25">
      <c r="A7878" s="3" t="s">
        <v>25244</v>
      </c>
      <c r="B7878">
        <f>SUBTOTAL(9,B7877:B7877)</f>
        <v>1.14997595</v>
      </c>
    </row>
    <row r="7879" spans="1:2" hidden="1" outlineLevel="2" x14ac:dyDescent="0.25">
      <c r="A7879" t="s">
        <v>7366</v>
      </c>
      <c r="B7879">
        <v>1.6763904500000004</v>
      </c>
    </row>
    <row r="7880" spans="1:2" hidden="1" outlineLevel="2" x14ac:dyDescent="0.25">
      <c r="A7880" t="s">
        <v>7366</v>
      </c>
      <c r="B7880">
        <v>1.4480729500000002</v>
      </c>
    </row>
    <row r="7881" spans="1:2" outlineLevel="1" collapsed="1" x14ac:dyDescent="0.25">
      <c r="A7881" s="3" t="s">
        <v>25245</v>
      </c>
      <c r="B7881">
        <f>SUBTOTAL(9,B7879:B7880)</f>
        <v>3.1244634000000007</v>
      </c>
    </row>
    <row r="7882" spans="1:2" hidden="1" outlineLevel="2" x14ac:dyDescent="0.25">
      <c r="A7882" t="s">
        <v>529</v>
      </c>
      <c r="B7882">
        <v>5.9716097000000001</v>
      </c>
    </row>
    <row r="7883" spans="1:2" hidden="1" outlineLevel="2" x14ac:dyDescent="0.25">
      <c r="A7883" t="s">
        <v>529</v>
      </c>
      <c r="B7883">
        <v>2.2340068249999998</v>
      </c>
    </row>
    <row r="7884" spans="1:2" hidden="1" outlineLevel="2" x14ac:dyDescent="0.25">
      <c r="A7884" t="s">
        <v>529</v>
      </c>
      <c r="B7884">
        <v>2.2444193750000001</v>
      </c>
    </row>
    <row r="7885" spans="1:2" hidden="1" outlineLevel="2" x14ac:dyDescent="0.25">
      <c r="A7885" t="s">
        <v>529</v>
      </c>
      <c r="B7885">
        <v>3.6972994750000003</v>
      </c>
    </row>
    <row r="7886" spans="1:2" hidden="1" outlineLevel="2" x14ac:dyDescent="0.25">
      <c r="A7886" t="s">
        <v>529</v>
      </c>
      <c r="B7886">
        <v>1.1776691750000001</v>
      </c>
    </row>
    <row r="7887" spans="1:2" hidden="1" outlineLevel="2" x14ac:dyDescent="0.25">
      <c r="A7887" t="s">
        <v>529</v>
      </c>
      <c r="B7887">
        <v>1.1821625</v>
      </c>
    </row>
    <row r="7888" spans="1:2" hidden="1" outlineLevel="2" x14ac:dyDescent="0.25">
      <c r="A7888" t="s">
        <v>529</v>
      </c>
      <c r="B7888">
        <v>1.0064166750000001</v>
      </c>
    </row>
    <row r="7889" spans="1:2" hidden="1" outlineLevel="2" x14ac:dyDescent="0.25">
      <c r="A7889" t="s">
        <v>529</v>
      </c>
      <c r="B7889">
        <v>5.0157362249999995</v>
      </c>
    </row>
    <row r="7890" spans="1:2" hidden="1" outlineLevel="2" x14ac:dyDescent="0.25">
      <c r="A7890" t="s">
        <v>529</v>
      </c>
      <c r="B7890">
        <v>5.8899305749999993</v>
      </c>
    </row>
    <row r="7891" spans="1:2" hidden="1" outlineLevel="2" x14ac:dyDescent="0.25">
      <c r="A7891" t="s">
        <v>529</v>
      </c>
      <c r="B7891">
        <v>0.52331214999999998</v>
      </c>
    </row>
    <row r="7892" spans="1:2" hidden="1" outlineLevel="2" x14ac:dyDescent="0.25">
      <c r="A7892" t="s">
        <v>529</v>
      </c>
      <c r="B7892">
        <v>0.74554577500000008</v>
      </c>
    </row>
    <row r="7893" spans="1:2" hidden="1" outlineLevel="2" x14ac:dyDescent="0.25">
      <c r="A7893" t="s">
        <v>529</v>
      </c>
      <c r="B7893">
        <v>8.257302150000001</v>
      </c>
    </row>
    <row r="7894" spans="1:2" hidden="1" outlineLevel="2" x14ac:dyDescent="0.25">
      <c r="A7894" t="s">
        <v>529</v>
      </c>
      <c r="B7894">
        <v>3.5211702000000002</v>
      </c>
    </row>
    <row r="7895" spans="1:2" hidden="1" outlineLevel="2" x14ac:dyDescent="0.25">
      <c r="A7895" t="s">
        <v>529</v>
      </c>
      <c r="B7895">
        <v>2.9322223000000003</v>
      </c>
    </row>
    <row r="7896" spans="1:2" outlineLevel="1" collapsed="1" x14ac:dyDescent="0.25">
      <c r="A7896" s="3" t="s">
        <v>25246</v>
      </c>
      <c r="B7896">
        <f>SUBTOTAL(9,B7882:B7895)</f>
        <v>44.398803100000002</v>
      </c>
    </row>
    <row r="7897" spans="1:2" hidden="1" outlineLevel="2" x14ac:dyDescent="0.25">
      <c r="A7897" t="s">
        <v>16845</v>
      </c>
      <c r="B7897">
        <v>0.89267289999999999</v>
      </c>
    </row>
    <row r="7898" spans="1:2" outlineLevel="1" collapsed="1" x14ac:dyDescent="0.25">
      <c r="A7898" s="3" t="s">
        <v>25247</v>
      </c>
      <c r="B7898">
        <f>SUBTOTAL(9,B7897:B7897)</f>
        <v>0.89267289999999999</v>
      </c>
    </row>
    <row r="7899" spans="1:2" hidden="1" outlineLevel="2" x14ac:dyDescent="0.25">
      <c r="A7899" t="s">
        <v>9460</v>
      </c>
      <c r="B7899">
        <v>1.9928397750000002</v>
      </c>
    </row>
    <row r="7900" spans="1:2" outlineLevel="1" collapsed="1" x14ac:dyDescent="0.25">
      <c r="A7900" s="3" t="s">
        <v>25248</v>
      </c>
      <c r="B7900">
        <f>SUBTOTAL(9,B7899:B7899)</f>
        <v>1.9928397750000002</v>
      </c>
    </row>
    <row r="7901" spans="1:2" hidden="1" outlineLevel="2" x14ac:dyDescent="0.25">
      <c r="A7901" t="s">
        <v>11798</v>
      </c>
      <c r="B7901">
        <v>0.60192912500000006</v>
      </c>
    </row>
    <row r="7902" spans="1:2" outlineLevel="1" collapsed="1" x14ac:dyDescent="0.25">
      <c r="A7902" s="3" t="s">
        <v>25249</v>
      </c>
      <c r="B7902">
        <f>SUBTOTAL(9,B7901:B7901)</f>
        <v>0.60192912500000006</v>
      </c>
    </row>
    <row r="7903" spans="1:2" hidden="1" outlineLevel="2" x14ac:dyDescent="0.25">
      <c r="A7903" t="s">
        <v>5532</v>
      </c>
      <c r="B7903">
        <v>3.5206769000000007</v>
      </c>
    </row>
    <row r="7904" spans="1:2" outlineLevel="1" collapsed="1" x14ac:dyDescent="0.25">
      <c r="A7904" s="3" t="s">
        <v>25250</v>
      </c>
      <c r="B7904">
        <f>SUBTOTAL(9,B7903:B7903)</f>
        <v>3.5206769000000007</v>
      </c>
    </row>
    <row r="7905" spans="1:2" hidden="1" outlineLevel="2" x14ac:dyDescent="0.25">
      <c r="A7905" t="s">
        <v>2640</v>
      </c>
      <c r="B7905">
        <v>0.66169132500000005</v>
      </c>
    </row>
    <row r="7906" spans="1:2" hidden="1" outlineLevel="2" x14ac:dyDescent="0.25">
      <c r="A7906" t="s">
        <v>2640</v>
      </c>
      <c r="B7906">
        <v>2.2395411750000003</v>
      </c>
    </row>
    <row r="7907" spans="1:2" hidden="1" outlineLevel="2" x14ac:dyDescent="0.25">
      <c r="A7907" t="s">
        <v>2640</v>
      </c>
      <c r="B7907">
        <v>1.7199087</v>
      </c>
    </row>
    <row r="7908" spans="1:2" hidden="1" outlineLevel="2" x14ac:dyDescent="0.25">
      <c r="A7908" t="s">
        <v>2640</v>
      </c>
      <c r="B7908">
        <v>1.4018566750000003</v>
      </c>
    </row>
    <row r="7909" spans="1:2" hidden="1" outlineLevel="2" x14ac:dyDescent="0.25">
      <c r="A7909" t="s">
        <v>2640</v>
      </c>
      <c r="B7909">
        <v>0.5368437250000001</v>
      </c>
    </row>
    <row r="7910" spans="1:2" hidden="1" outlineLevel="2" x14ac:dyDescent="0.25">
      <c r="A7910" t="s">
        <v>2640</v>
      </c>
      <c r="B7910">
        <v>1.4833783250000003</v>
      </c>
    </row>
    <row r="7911" spans="1:2" hidden="1" outlineLevel="2" x14ac:dyDescent="0.25">
      <c r="A7911" t="s">
        <v>2640</v>
      </c>
      <c r="B7911">
        <v>0.9953318000000001</v>
      </c>
    </row>
    <row r="7912" spans="1:2" hidden="1" outlineLevel="2" x14ac:dyDescent="0.25">
      <c r="A7912" t="s">
        <v>2640</v>
      </c>
      <c r="B7912">
        <v>1.6868251249999999</v>
      </c>
    </row>
    <row r="7913" spans="1:2" outlineLevel="1" collapsed="1" x14ac:dyDescent="0.25">
      <c r="A7913" s="3" t="s">
        <v>25251</v>
      </c>
      <c r="B7913">
        <f>SUBTOTAL(9,B7905:B7912)</f>
        <v>10.725376850000002</v>
      </c>
    </row>
    <row r="7914" spans="1:2" hidden="1" outlineLevel="2" x14ac:dyDescent="0.25">
      <c r="A7914" t="s">
        <v>15761</v>
      </c>
      <c r="B7914">
        <v>0.82025832500000007</v>
      </c>
    </row>
    <row r="7915" spans="1:2" outlineLevel="1" collapsed="1" x14ac:dyDescent="0.25">
      <c r="A7915" s="3" t="s">
        <v>25252</v>
      </c>
      <c r="B7915">
        <f>SUBTOTAL(9,B7914:B7914)</f>
        <v>0.82025832500000007</v>
      </c>
    </row>
    <row r="7916" spans="1:2" hidden="1" outlineLevel="2" x14ac:dyDescent="0.25">
      <c r="A7916" t="s">
        <v>9723</v>
      </c>
      <c r="B7916">
        <v>0.69157317500000004</v>
      </c>
    </row>
    <row r="7917" spans="1:2" outlineLevel="1" collapsed="1" x14ac:dyDescent="0.25">
      <c r="A7917" s="3" t="s">
        <v>25253</v>
      </c>
      <c r="B7917">
        <f>SUBTOTAL(9,B7916:B7916)</f>
        <v>0.69157317500000004</v>
      </c>
    </row>
    <row r="7918" spans="1:2" hidden="1" outlineLevel="2" x14ac:dyDescent="0.25">
      <c r="A7918" t="s">
        <v>6618</v>
      </c>
      <c r="B7918">
        <v>1.6952894249999999</v>
      </c>
    </row>
    <row r="7919" spans="1:2" hidden="1" outlineLevel="2" x14ac:dyDescent="0.25">
      <c r="A7919" t="s">
        <v>6618</v>
      </c>
      <c r="B7919">
        <v>1.5234142500000001</v>
      </c>
    </row>
    <row r="7920" spans="1:2" outlineLevel="1" collapsed="1" x14ac:dyDescent="0.25">
      <c r="A7920" s="3" t="s">
        <v>25254</v>
      </c>
      <c r="B7920">
        <f>SUBTOTAL(9,B7918:B7919)</f>
        <v>3.218703675</v>
      </c>
    </row>
    <row r="7921" spans="1:2" hidden="1" outlineLevel="2" x14ac:dyDescent="0.25">
      <c r="A7921" t="s">
        <v>850</v>
      </c>
      <c r="B7921">
        <v>1.191035525</v>
      </c>
    </row>
    <row r="7922" spans="1:2" hidden="1" outlineLevel="2" x14ac:dyDescent="0.25">
      <c r="A7922" t="s">
        <v>850</v>
      </c>
      <c r="B7922">
        <v>1.0463673</v>
      </c>
    </row>
    <row r="7923" spans="1:2" hidden="1" outlineLevel="2" x14ac:dyDescent="0.25">
      <c r="A7923" t="s">
        <v>850</v>
      </c>
      <c r="B7923">
        <v>3.9567630500000002</v>
      </c>
    </row>
    <row r="7924" spans="1:2" hidden="1" outlineLevel="2" x14ac:dyDescent="0.25">
      <c r="A7924" t="s">
        <v>850</v>
      </c>
      <c r="B7924">
        <v>0.66355395000000006</v>
      </c>
    </row>
    <row r="7925" spans="1:2" hidden="1" outlineLevel="2" x14ac:dyDescent="0.25">
      <c r="A7925" t="s">
        <v>850</v>
      </c>
      <c r="B7925">
        <v>1.0269718249999999</v>
      </c>
    </row>
    <row r="7926" spans="1:2" hidden="1" outlineLevel="2" x14ac:dyDescent="0.25">
      <c r="A7926" t="s">
        <v>850</v>
      </c>
      <c r="B7926">
        <v>3.8866115500000005</v>
      </c>
    </row>
    <row r="7927" spans="1:2" hidden="1" outlineLevel="2" x14ac:dyDescent="0.25">
      <c r="A7927" t="s">
        <v>850</v>
      </c>
      <c r="B7927">
        <v>0.88008875000000009</v>
      </c>
    </row>
    <row r="7928" spans="1:2" hidden="1" outlineLevel="2" x14ac:dyDescent="0.25">
      <c r="A7928" t="s">
        <v>850</v>
      </c>
      <c r="B7928">
        <v>1.454006275</v>
      </c>
    </row>
    <row r="7929" spans="1:2" hidden="1" outlineLevel="2" x14ac:dyDescent="0.25">
      <c r="A7929" t="s">
        <v>850</v>
      </c>
      <c r="B7929">
        <v>1.8587212750000002</v>
      </c>
    </row>
    <row r="7930" spans="1:2" hidden="1" outlineLevel="2" x14ac:dyDescent="0.25">
      <c r="A7930" t="s">
        <v>850</v>
      </c>
      <c r="B7930">
        <v>0.8412276500000001</v>
      </c>
    </row>
    <row r="7931" spans="1:2" hidden="1" outlineLevel="2" x14ac:dyDescent="0.25">
      <c r="A7931" t="s">
        <v>850</v>
      </c>
      <c r="B7931">
        <v>1.7066018000000001</v>
      </c>
    </row>
    <row r="7932" spans="1:2" hidden="1" outlineLevel="2" x14ac:dyDescent="0.25">
      <c r="A7932" t="s">
        <v>850</v>
      </c>
      <c r="B7932">
        <v>2.3058395250000001</v>
      </c>
    </row>
    <row r="7933" spans="1:2" hidden="1" outlineLevel="2" x14ac:dyDescent="0.25">
      <c r="A7933" t="s">
        <v>850</v>
      </c>
      <c r="B7933">
        <v>4.2305019249999996</v>
      </c>
    </row>
    <row r="7934" spans="1:2" hidden="1" outlineLevel="2" x14ac:dyDescent="0.25">
      <c r="A7934" t="s">
        <v>850</v>
      </c>
      <c r="B7934">
        <v>0.46665445000000005</v>
      </c>
    </row>
    <row r="7935" spans="1:2" hidden="1" outlineLevel="2" x14ac:dyDescent="0.25">
      <c r="A7935" t="s">
        <v>850</v>
      </c>
      <c r="B7935">
        <v>0.84594612499999999</v>
      </c>
    </row>
    <row r="7936" spans="1:2" hidden="1" outlineLevel="2" x14ac:dyDescent="0.25">
      <c r="A7936" t="s">
        <v>850</v>
      </c>
      <c r="B7936">
        <v>2.1203348499999999</v>
      </c>
    </row>
    <row r="7937" spans="1:2" hidden="1" outlineLevel="2" x14ac:dyDescent="0.25">
      <c r="A7937" t="s">
        <v>850</v>
      </c>
      <c r="B7937">
        <v>2.5277535000000002</v>
      </c>
    </row>
    <row r="7938" spans="1:2" hidden="1" outlineLevel="2" x14ac:dyDescent="0.25">
      <c r="A7938" t="s">
        <v>850</v>
      </c>
      <c r="B7938">
        <v>0.63530967500000002</v>
      </c>
    </row>
    <row r="7939" spans="1:2" hidden="1" outlineLevel="2" x14ac:dyDescent="0.25">
      <c r="A7939" t="s">
        <v>850</v>
      </c>
      <c r="B7939">
        <v>1.6904992750000001</v>
      </c>
    </row>
    <row r="7940" spans="1:2" hidden="1" outlineLevel="2" x14ac:dyDescent="0.25">
      <c r="A7940" t="s">
        <v>850</v>
      </c>
      <c r="B7940">
        <v>1.3549882749999997</v>
      </c>
    </row>
    <row r="7941" spans="1:2" hidden="1" outlineLevel="2" x14ac:dyDescent="0.25">
      <c r="A7941" t="s">
        <v>850</v>
      </c>
      <c r="B7941">
        <v>0.68578620000000012</v>
      </c>
    </row>
    <row r="7942" spans="1:2" hidden="1" outlineLevel="2" x14ac:dyDescent="0.25">
      <c r="A7942" t="s">
        <v>850</v>
      </c>
      <c r="B7942">
        <v>1.9317719250000001</v>
      </c>
    </row>
    <row r="7943" spans="1:2" outlineLevel="1" collapsed="1" x14ac:dyDescent="0.25">
      <c r="A7943" s="3" t="s">
        <v>25255</v>
      </c>
      <c r="B7943">
        <f>SUBTOTAL(9,B7921:B7942)</f>
        <v>37.307334675</v>
      </c>
    </row>
    <row r="7944" spans="1:2" hidden="1" outlineLevel="2" x14ac:dyDescent="0.25">
      <c r="A7944" t="s">
        <v>2200</v>
      </c>
      <c r="B7944">
        <v>1.0952521500000001</v>
      </c>
    </row>
    <row r="7945" spans="1:2" hidden="1" outlineLevel="2" x14ac:dyDescent="0.25">
      <c r="A7945" t="s">
        <v>2200</v>
      </c>
      <c r="B7945">
        <v>1.6313828500000001</v>
      </c>
    </row>
    <row r="7946" spans="1:2" hidden="1" outlineLevel="2" x14ac:dyDescent="0.25">
      <c r="A7946" t="s">
        <v>2200</v>
      </c>
      <c r="B7946">
        <v>1.710033975</v>
      </c>
    </row>
    <row r="7947" spans="1:2" hidden="1" outlineLevel="2" x14ac:dyDescent="0.25">
      <c r="A7947" t="s">
        <v>2200</v>
      </c>
      <c r="B7947">
        <v>2.060106475</v>
      </c>
    </row>
    <row r="7948" spans="1:2" hidden="1" outlineLevel="2" x14ac:dyDescent="0.25">
      <c r="A7948" t="s">
        <v>2200</v>
      </c>
      <c r="B7948">
        <v>0.60049280000000005</v>
      </c>
    </row>
    <row r="7949" spans="1:2" hidden="1" outlineLevel="2" x14ac:dyDescent="0.25">
      <c r="A7949" t="s">
        <v>2200</v>
      </c>
      <c r="B7949">
        <v>1.7108339500000003</v>
      </c>
    </row>
    <row r="7950" spans="1:2" outlineLevel="1" collapsed="1" x14ac:dyDescent="0.25">
      <c r="A7950" s="3" t="s">
        <v>25256</v>
      </c>
      <c r="B7950">
        <f>SUBTOTAL(9,B7944:B7949)</f>
        <v>8.8081021999999987</v>
      </c>
    </row>
    <row r="7951" spans="1:2" hidden="1" outlineLevel="2" x14ac:dyDescent="0.25">
      <c r="A7951" t="s">
        <v>13012</v>
      </c>
      <c r="B7951">
        <v>6.3968412000000008</v>
      </c>
    </row>
    <row r="7952" spans="1:2" outlineLevel="1" collapsed="1" x14ac:dyDescent="0.25">
      <c r="A7952" s="3" t="s">
        <v>25257</v>
      </c>
      <c r="B7952">
        <f>SUBTOTAL(9,B7951:B7951)</f>
        <v>6.3968412000000008</v>
      </c>
    </row>
    <row r="7953" spans="1:2" hidden="1" outlineLevel="2" x14ac:dyDescent="0.25">
      <c r="A7953" t="s">
        <v>18285</v>
      </c>
      <c r="B7953">
        <v>0.69803012500000017</v>
      </c>
    </row>
    <row r="7954" spans="1:2" outlineLevel="1" collapsed="1" x14ac:dyDescent="0.25">
      <c r="A7954" s="3" t="s">
        <v>25258</v>
      </c>
      <c r="B7954">
        <f>SUBTOTAL(9,B7953:B7953)</f>
        <v>0.69803012500000017</v>
      </c>
    </row>
    <row r="7955" spans="1:2" hidden="1" outlineLevel="2" x14ac:dyDescent="0.25">
      <c r="A7955" t="s">
        <v>18931</v>
      </c>
      <c r="B7955">
        <v>2.1803570000000003</v>
      </c>
    </row>
    <row r="7956" spans="1:2" hidden="1" outlineLevel="2" x14ac:dyDescent="0.25">
      <c r="A7956" t="s">
        <v>18931</v>
      </c>
      <c r="B7956">
        <v>1.6645981249999999</v>
      </c>
    </row>
    <row r="7957" spans="1:2" outlineLevel="1" collapsed="1" x14ac:dyDescent="0.25">
      <c r="A7957" s="3" t="s">
        <v>25259</v>
      </c>
      <c r="B7957">
        <f>SUBTOTAL(9,B7955:B7956)</f>
        <v>3.8449551250000003</v>
      </c>
    </row>
    <row r="7958" spans="1:2" hidden="1" outlineLevel="2" x14ac:dyDescent="0.25">
      <c r="A7958" t="s">
        <v>20295</v>
      </c>
      <c r="B7958">
        <v>0.67821019999999999</v>
      </c>
    </row>
    <row r="7959" spans="1:2" hidden="1" outlineLevel="2" x14ac:dyDescent="0.25">
      <c r="A7959" t="s">
        <v>20295</v>
      </c>
      <c r="B7959">
        <v>1.4663746750000002</v>
      </c>
    </row>
    <row r="7960" spans="1:2" outlineLevel="1" collapsed="1" x14ac:dyDescent="0.25">
      <c r="A7960" s="3" t="s">
        <v>25260</v>
      </c>
      <c r="B7960">
        <f>SUBTOTAL(9,B7958:B7959)</f>
        <v>2.1445848750000001</v>
      </c>
    </row>
    <row r="7961" spans="1:2" hidden="1" outlineLevel="2" x14ac:dyDescent="0.25">
      <c r="A7961" t="s">
        <v>8436</v>
      </c>
      <c r="B7961">
        <v>1.3252834249999998</v>
      </c>
    </row>
    <row r="7962" spans="1:2" outlineLevel="1" collapsed="1" x14ac:dyDescent="0.25">
      <c r="A7962" s="3" t="s">
        <v>25261</v>
      </c>
      <c r="B7962">
        <f>SUBTOTAL(9,B7961:B7961)</f>
        <v>1.3252834249999998</v>
      </c>
    </row>
    <row r="7963" spans="1:2" hidden="1" outlineLevel="2" x14ac:dyDescent="0.25">
      <c r="A7963" t="s">
        <v>2995</v>
      </c>
      <c r="B7963">
        <v>5.0222924249999998</v>
      </c>
    </row>
    <row r="7964" spans="1:2" outlineLevel="1" collapsed="1" x14ac:dyDescent="0.25">
      <c r="A7964" s="3" t="s">
        <v>25262</v>
      </c>
      <c r="B7964">
        <f>SUBTOTAL(9,B7963:B7963)</f>
        <v>5.0222924249999998</v>
      </c>
    </row>
    <row r="7965" spans="1:2" hidden="1" outlineLevel="2" x14ac:dyDescent="0.25">
      <c r="A7965" t="s">
        <v>320</v>
      </c>
      <c r="B7965">
        <v>3.0565696750000004</v>
      </c>
    </row>
    <row r="7966" spans="1:2" hidden="1" outlineLevel="2" x14ac:dyDescent="0.25">
      <c r="A7966" t="s">
        <v>320</v>
      </c>
      <c r="B7966">
        <v>1.8342471500000002</v>
      </c>
    </row>
    <row r="7967" spans="1:2" hidden="1" outlineLevel="2" x14ac:dyDescent="0.25">
      <c r="A7967" t="s">
        <v>320</v>
      </c>
      <c r="B7967">
        <v>5.6284916000000003</v>
      </c>
    </row>
    <row r="7968" spans="1:2" outlineLevel="1" collapsed="1" x14ac:dyDescent="0.25">
      <c r="A7968" s="3" t="s">
        <v>25263</v>
      </c>
      <c r="B7968">
        <f>SUBTOTAL(9,B7965:B7967)</f>
        <v>10.519308425000002</v>
      </c>
    </row>
    <row r="7969" spans="1:2" hidden="1" outlineLevel="2" x14ac:dyDescent="0.25">
      <c r="A7969" t="s">
        <v>18590</v>
      </c>
      <c r="B7969">
        <v>1.0236212</v>
      </c>
    </row>
    <row r="7970" spans="1:2" outlineLevel="1" collapsed="1" x14ac:dyDescent="0.25">
      <c r="A7970" s="3" t="s">
        <v>25264</v>
      </c>
      <c r="B7970">
        <f>SUBTOTAL(9,B7969:B7969)</f>
        <v>1.0236212</v>
      </c>
    </row>
    <row r="7971" spans="1:2" hidden="1" outlineLevel="2" x14ac:dyDescent="0.25">
      <c r="A7971" t="s">
        <v>5286</v>
      </c>
      <c r="B7971">
        <v>1.5617744250000001</v>
      </c>
    </row>
    <row r="7972" spans="1:2" hidden="1" outlineLevel="2" x14ac:dyDescent="0.25">
      <c r="A7972" t="s">
        <v>5286</v>
      </c>
      <c r="B7972">
        <v>1.1278497999999999</v>
      </c>
    </row>
    <row r="7973" spans="1:2" outlineLevel="1" collapsed="1" x14ac:dyDescent="0.25">
      <c r="A7973" s="3" t="s">
        <v>25265</v>
      </c>
      <c r="B7973">
        <f>SUBTOTAL(9,B7971:B7972)</f>
        <v>2.6896242250000002</v>
      </c>
    </row>
    <row r="7974" spans="1:2" hidden="1" outlineLevel="2" x14ac:dyDescent="0.25">
      <c r="A7974" t="s">
        <v>4258</v>
      </c>
      <c r="B7974">
        <v>2.3469437750000002</v>
      </c>
    </row>
    <row r="7975" spans="1:2" hidden="1" outlineLevel="2" x14ac:dyDescent="0.25">
      <c r="A7975" t="s">
        <v>4258</v>
      </c>
      <c r="B7975">
        <v>1.9940015750000002</v>
      </c>
    </row>
    <row r="7976" spans="1:2" hidden="1" outlineLevel="2" x14ac:dyDescent="0.25">
      <c r="A7976" t="s">
        <v>4258</v>
      </c>
      <c r="B7976">
        <v>1.5258426000000003</v>
      </c>
    </row>
    <row r="7977" spans="1:2" hidden="1" outlineLevel="2" x14ac:dyDescent="0.25">
      <c r="A7977" t="s">
        <v>4258</v>
      </c>
      <c r="B7977">
        <v>1.389211475</v>
      </c>
    </row>
    <row r="7978" spans="1:2" outlineLevel="1" collapsed="1" x14ac:dyDescent="0.25">
      <c r="A7978" s="3" t="s">
        <v>25266</v>
      </c>
      <c r="B7978">
        <f>SUBTOTAL(9,B7974:B7977)</f>
        <v>7.2559994250000006</v>
      </c>
    </row>
    <row r="7979" spans="1:2" hidden="1" outlineLevel="2" x14ac:dyDescent="0.25">
      <c r="A7979" t="s">
        <v>13637</v>
      </c>
      <c r="B7979">
        <v>2.439599775</v>
      </c>
    </row>
    <row r="7980" spans="1:2" hidden="1" outlineLevel="2" x14ac:dyDescent="0.25">
      <c r="A7980" t="s">
        <v>13637</v>
      </c>
      <c r="B7980">
        <v>0.43446460000000003</v>
      </c>
    </row>
    <row r="7981" spans="1:2" outlineLevel="1" collapsed="1" x14ac:dyDescent="0.25">
      <c r="A7981" s="3" t="s">
        <v>25267</v>
      </c>
      <c r="B7981">
        <f>SUBTOTAL(9,B7979:B7980)</f>
        <v>2.8740643750000001</v>
      </c>
    </row>
    <row r="7982" spans="1:2" hidden="1" outlineLevel="2" x14ac:dyDescent="0.25">
      <c r="A7982" t="s">
        <v>3784</v>
      </c>
      <c r="B7982">
        <v>1.6941214</v>
      </c>
    </row>
    <row r="7983" spans="1:2" outlineLevel="1" collapsed="1" x14ac:dyDescent="0.25">
      <c r="A7983" s="3" t="s">
        <v>25268</v>
      </c>
      <c r="B7983">
        <f>SUBTOTAL(9,B7982:B7982)</f>
        <v>1.6941214</v>
      </c>
    </row>
    <row r="7984" spans="1:2" hidden="1" outlineLevel="2" x14ac:dyDescent="0.25">
      <c r="A7984" t="s">
        <v>18094</v>
      </c>
      <c r="B7984">
        <v>0.75701627500000002</v>
      </c>
    </row>
    <row r="7985" spans="1:2" outlineLevel="1" collapsed="1" x14ac:dyDescent="0.25">
      <c r="A7985" s="3" t="s">
        <v>25269</v>
      </c>
      <c r="B7985">
        <f>SUBTOTAL(9,B7984:B7984)</f>
        <v>0.75701627500000002</v>
      </c>
    </row>
    <row r="7986" spans="1:2" hidden="1" outlineLevel="2" x14ac:dyDescent="0.25">
      <c r="A7986" t="s">
        <v>8042</v>
      </c>
      <c r="B7986">
        <v>0.66239032500000017</v>
      </c>
    </row>
    <row r="7987" spans="1:2" outlineLevel="1" collapsed="1" x14ac:dyDescent="0.25">
      <c r="A7987" s="3" t="s">
        <v>25270</v>
      </c>
      <c r="B7987">
        <f>SUBTOTAL(9,B7986:B7986)</f>
        <v>0.66239032500000017</v>
      </c>
    </row>
    <row r="7988" spans="1:2" hidden="1" outlineLevel="2" x14ac:dyDescent="0.25">
      <c r="A7988" t="s">
        <v>17173</v>
      </c>
      <c r="B7988">
        <v>-92.739298600000012</v>
      </c>
    </row>
    <row r="7989" spans="1:2" outlineLevel="1" collapsed="1" x14ac:dyDescent="0.25">
      <c r="A7989" s="3" t="s">
        <v>25271</v>
      </c>
      <c r="B7989">
        <f>SUBTOTAL(9,B7988:B7988)</f>
        <v>-92.739298600000012</v>
      </c>
    </row>
    <row r="7990" spans="1:2" hidden="1" outlineLevel="2" x14ac:dyDescent="0.25">
      <c r="A7990" t="s">
        <v>5342</v>
      </c>
      <c r="B7990">
        <v>3.8634578000000004</v>
      </c>
    </row>
    <row r="7991" spans="1:2" hidden="1" outlineLevel="2" x14ac:dyDescent="0.25">
      <c r="A7991" t="s">
        <v>5342</v>
      </c>
      <c r="B7991">
        <v>5.1081333250000007</v>
      </c>
    </row>
    <row r="7992" spans="1:2" hidden="1" outlineLevel="2" x14ac:dyDescent="0.25">
      <c r="A7992" t="s">
        <v>5342</v>
      </c>
      <c r="B7992">
        <v>2.201145275</v>
      </c>
    </row>
    <row r="7993" spans="1:2" outlineLevel="1" collapsed="1" x14ac:dyDescent="0.25">
      <c r="A7993" s="3" t="s">
        <v>25272</v>
      </c>
      <c r="B7993">
        <f>SUBTOTAL(9,B7990:B7992)</f>
        <v>11.172736400000002</v>
      </c>
    </row>
    <row r="7994" spans="1:2" hidden="1" outlineLevel="2" x14ac:dyDescent="0.25">
      <c r="A7994" t="s">
        <v>874</v>
      </c>
      <c r="B7994">
        <v>1.9510128500000001</v>
      </c>
    </row>
    <row r="7995" spans="1:2" outlineLevel="1" collapsed="1" x14ac:dyDescent="0.25">
      <c r="A7995" s="3" t="s">
        <v>25273</v>
      </c>
      <c r="B7995">
        <f>SUBTOTAL(9,B7994:B7994)</f>
        <v>1.9510128500000001</v>
      </c>
    </row>
    <row r="7996" spans="1:2" hidden="1" outlineLevel="2" x14ac:dyDescent="0.25">
      <c r="A7996" t="s">
        <v>13791</v>
      </c>
      <c r="B7996">
        <v>2.254331825</v>
      </c>
    </row>
    <row r="7997" spans="1:2" outlineLevel="1" collapsed="1" x14ac:dyDescent="0.25">
      <c r="A7997" s="3" t="s">
        <v>25274</v>
      </c>
      <c r="B7997">
        <f>SUBTOTAL(9,B7996:B7996)</f>
        <v>2.254331825</v>
      </c>
    </row>
    <row r="7998" spans="1:2" hidden="1" outlineLevel="2" x14ac:dyDescent="0.25">
      <c r="A7998" t="s">
        <v>17382</v>
      </c>
      <c r="B7998">
        <v>0.61665252500000001</v>
      </c>
    </row>
    <row r="7999" spans="1:2" outlineLevel="1" collapsed="1" x14ac:dyDescent="0.25">
      <c r="A7999" s="3" t="s">
        <v>25275</v>
      </c>
      <c r="B7999">
        <f>SUBTOTAL(9,B7998:B7998)</f>
        <v>0.61665252500000001</v>
      </c>
    </row>
    <row r="8000" spans="1:2" hidden="1" outlineLevel="2" x14ac:dyDescent="0.25">
      <c r="A8000" t="s">
        <v>41</v>
      </c>
      <c r="B8000">
        <v>0.84738315000000008</v>
      </c>
    </row>
    <row r="8001" spans="1:2" hidden="1" outlineLevel="2" x14ac:dyDescent="0.25">
      <c r="A8001" t="s">
        <v>41</v>
      </c>
      <c r="B8001">
        <v>0.81112822500000004</v>
      </c>
    </row>
    <row r="8002" spans="1:2" hidden="1" outlineLevel="2" x14ac:dyDescent="0.25">
      <c r="A8002" t="s">
        <v>41</v>
      </c>
      <c r="B8002">
        <v>1.6510356500000003</v>
      </c>
    </row>
    <row r="8003" spans="1:2" hidden="1" outlineLevel="2" x14ac:dyDescent="0.25">
      <c r="A8003" t="s">
        <v>41</v>
      </c>
      <c r="B8003">
        <v>0.49640367500000004</v>
      </c>
    </row>
    <row r="8004" spans="1:2" hidden="1" outlineLevel="2" x14ac:dyDescent="0.25">
      <c r="A8004" t="s">
        <v>41</v>
      </c>
      <c r="B8004">
        <v>6.865584999999999E-2</v>
      </c>
    </row>
    <row r="8005" spans="1:2" hidden="1" outlineLevel="2" x14ac:dyDescent="0.25">
      <c r="A8005" t="s">
        <v>41</v>
      </c>
      <c r="B8005">
        <v>6.6166124999999992E-2</v>
      </c>
    </row>
    <row r="8006" spans="1:2" hidden="1" outlineLevel="2" x14ac:dyDescent="0.25">
      <c r="A8006" t="s">
        <v>41</v>
      </c>
      <c r="B8006">
        <v>0.31164342500000003</v>
      </c>
    </row>
    <row r="8007" spans="1:2" hidden="1" outlineLevel="2" x14ac:dyDescent="0.25">
      <c r="A8007" t="s">
        <v>41</v>
      </c>
      <c r="B8007">
        <v>0.8276893500000001</v>
      </c>
    </row>
    <row r="8008" spans="1:2" hidden="1" outlineLevel="2" x14ac:dyDescent="0.25">
      <c r="A8008" t="s">
        <v>41</v>
      </c>
      <c r="B8008">
        <v>0.38047250000000005</v>
      </c>
    </row>
    <row r="8009" spans="1:2" hidden="1" outlineLevel="2" x14ac:dyDescent="0.25">
      <c r="A8009" t="s">
        <v>41</v>
      </c>
      <c r="B8009">
        <v>2.1390431250000006</v>
      </c>
    </row>
    <row r="8010" spans="1:2" hidden="1" outlineLevel="2" x14ac:dyDescent="0.25">
      <c r="A8010" t="s">
        <v>41</v>
      </c>
      <c r="B8010">
        <v>0.77752100000000013</v>
      </c>
    </row>
    <row r="8011" spans="1:2" hidden="1" outlineLevel="2" x14ac:dyDescent="0.25">
      <c r="A8011" t="s">
        <v>41</v>
      </c>
      <c r="B8011">
        <v>1.3858485</v>
      </c>
    </row>
    <row r="8012" spans="1:2" hidden="1" outlineLevel="2" x14ac:dyDescent="0.25">
      <c r="A8012" t="s">
        <v>41</v>
      </c>
      <c r="B8012">
        <v>9.5791700000000007E-2</v>
      </c>
    </row>
    <row r="8013" spans="1:2" hidden="1" outlineLevel="2" x14ac:dyDescent="0.25">
      <c r="A8013" t="s">
        <v>41</v>
      </c>
      <c r="B8013">
        <v>0.29646895000000001</v>
      </c>
    </row>
    <row r="8014" spans="1:2" outlineLevel="1" collapsed="1" x14ac:dyDescent="0.25">
      <c r="A8014" s="3" t="s">
        <v>25276</v>
      </c>
      <c r="B8014">
        <f>SUBTOTAL(9,B8000:B8013)</f>
        <v>10.155251225000001</v>
      </c>
    </row>
    <row r="8015" spans="1:2" hidden="1" outlineLevel="2" x14ac:dyDescent="0.25">
      <c r="A8015" t="s">
        <v>18221</v>
      </c>
      <c r="B8015">
        <v>1.1313021999999999</v>
      </c>
    </row>
    <row r="8016" spans="1:2" outlineLevel="1" collapsed="1" x14ac:dyDescent="0.25">
      <c r="A8016" s="3" t="s">
        <v>25277</v>
      </c>
      <c r="B8016">
        <f>SUBTOTAL(9,B8015:B8015)</f>
        <v>1.1313021999999999</v>
      </c>
    </row>
    <row r="8017" spans="1:2" hidden="1" outlineLevel="2" x14ac:dyDescent="0.25">
      <c r="A8017" t="s">
        <v>2177</v>
      </c>
      <c r="B8017">
        <v>1.6460287</v>
      </c>
    </row>
    <row r="8018" spans="1:2" hidden="1" outlineLevel="2" x14ac:dyDescent="0.25">
      <c r="A8018" t="s">
        <v>2177</v>
      </c>
      <c r="B8018">
        <v>2.1636299500000002</v>
      </c>
    </row>
    <row r="8019" spans="1:2" hidden="1" outlineLevel="2" x14ac:dyDescent="0.25">
      <c r="A8019" t="s">
        <v>2177</v>
      </c>
      <c r="B8019">
        <v>1.298531675</v>
      </c>
    </row>
    <row r="8020" spans="1:2" hidden="1" outlineLevel="2" x14ac:dyDescent="0.25">
      <c r="A8020" t="s">
        <v>2177</v>
      </c>
      <c r="B8020">
        <v>0.54546117500000002</v>
      </c>
    </row>
    <row r="8021" spans="1:2" hidden="1" outlineLevel="2" x14ac:dyDescent="0.25">
      <c r="A8021" t="s">
        <v>2177</v>
      </c>
      <c r="B8021">
        <v>3.1440402500000006</v>
      </c>
    </row>
    <row r="8022" spans="1:2" hidden="1" outlineLevel="2" x14ac:dyDescent="0.25">
      <c r="A8022" t="s">
        <v>2177</v>
      </c>
      <c r="B8022">
        <v>1.6138991000000003</v>
      </c>
    </row>
    <row r="8023" spans="1:2" hidden="1" outlineLevel="2" x14ac:dyDescent="0.25">
      <c r="A8023" t="s">
        <v>2177</v>
      </c>
      <c r="B8023">
        <v>1.811765675</v>
      </c>
    </row>
    <row r="8024" spans="1:2" hidden="1" outlineLevel="2" x14ac:dyDescent="0.25">
      <c r="A8024" t="s">
        <v>2177</v>
      </c>
      <c r="B8024">
        <v>1.9575975750000003</v>
      </c>
    </row>
    <row r="8025" spans="1:2" hidden="1" outlineLevel="2" x14ac:dyDescent="0.25">
      <c r="A8025" t="s">
        <v>2177</v>
      </c>
      <c r="B8025">
        <v>1.2541247750000002</v>
      </c>
    </row>
    <row r="8026" spans="1:2" hidden="1" outlineLevel="2" x14ac:dyDescent="0.25">
      <c r="A8026" t="s">
        <v>2177</v>
      </c>
      <c r="B8026">
        <v>1.2313381000000001</v>
      </c>
    </row>
    <row r="8027" spans="1:2" hidden="1" outlineLevel="2" x14ac:dyDescent="0.25">
      <c r="A8027" t="s">
        <v>2177</v>
      </c>
      <c r="B8027">
        <v>1.8152924500000001</v>
      </c>
    </row>
    <row r="8028" spans="1:2" outlineLevel="1" collapsed="1" x14ac:dyDescent="0.25">
      <c r="A8028" s="3" t="s">
        <v>25278</v>
      </c>
      <c r="B8028">
        <f>SUBTOTAL(9,B8017:B8027)</f>
        <v>18.481709425000005</v>
      </c>
    </row>
    <row r="8029" spans="1:2" hidden="1" outlineLevel="2" x14ac:dyDescent="0.25">
      <c r="A8029" t="s">
        <v>13874</v>
      </c>
      <c r="B8029">
        <v>1.7113167000000002</v>
      </c>
    </row>
    <row r="8030" spans="1:2" outlineLevel="1" collapsed="1" x14ac:dyDescent="0.25">
      <c r="A8030" s="3" t="s">
        <v>25279</v>
      </c>
      <c r="B8030">
        <f>SUBTOTAL(9,B8029:B8029)</f>
        <v>1.7113167000000002</v>
      </c>
    </row>
    <row r="8031" spans="1:2" hidden="1" outlineLevel="2" x14ac:dyDescent="0.25">
      <c r="A8031" t="s">
        <v>1777</v>
      </c>
      <c r="B8031">
        <v>-144.83944525000001</v>
      </c>
    </row>
    <row r="8032" spans="1:2" outlineLevel="1" collapsed="1" x14ac:dyDescent="0.25">
      <c r="A8032" s="3" t="s">
        <v>25280</v>
      </c>
      <c r="B8032">
        <f>SUBTOTAL(9,B8031:B8031)</f>
        <v>-144.83944525000001</v>
      </c>
    </row>
    <row r="8033" spans="1:2" hidden="1" outlineLevel="2" x14ac:dyDescent="0.25">
      <c r="A8033" t="s">
        <v>385</v>
      </c>
      <c r="B8033">
        <v>2.3191642249999997</v>
      </c>
    </row>
    <row r="8034" spans="1:2" hidden="1" outlineLevel="2" x14ac:dyDescent="0.25">
      <c r="A8034" t="s">
        <v>385</v>
      </c>
      <c r="B8034">
        <v>2.7721376250000005</v>
      </c>
    </row>
    <row r="8035" spans="1:2" hidden="1" outlineLevel="2" x14ac:dyDescent="0.25">
      <c r="A8035" t="s">
        <v>385</v>
      </c>
      <c r="B8035">
        <v>0.64742049999999995</v>
      </c>
    </row>
    <row r="8036" spans="1:2" hidden="1" outlineLevel="2" x14ac:dyDescent="0.25">
      <c r="A8036" t="s">
        <v>385</v>
      </c>
      <c r="B8036">
        <v>2.7733615999999999</v>
      </c>
    </row>
    <row r="8037" spans="1:2" hidden="1" outlineLevel="2" x14ac:dyDescent="0.25">
      <c r="A8037" t="s">
        <v>385</v>
      </c>
      <c r="B8037">
        <v>1.6404296250000003</v>
      </c>
    </row>
    <row r="8038" spans="1:2" hidden="1" outlineLevel="2" x14ac:dyDescent="0.25">
      <c r="A8038" t="s">
        <v>385</v>
      </c>
      <c r="B8038">
        <v>0.74226652500000001</v>
      </c>
    </row>
    <row r="8039" spans="1:2" hidden="1" outlineLevel="2" x14ac:dyDescent="0.25">
      <c r="A8039" t="s">
        <v>385</v>
      </c>
      <c r="B8039">
        <v>2.0700845250000004</v>
      </c>
    </row>
    <row r="8040" spans="1:2" hidden="1" outlineLevel="2" x14ac:dyDescent="0.25">
      <c r="A8040" t="s">
        <v>385</v>
      </c>
      <c r="B8040">
        <v>0.59655922500000003</v>
      </c>
    </row>
    <row r="8041" spans="1:2" hidden="1" outlineLevel="2" x14ac:dyDescent="0.25">
      <c r="A8041" t="s">
        <v>385</v>
      </c>
      <c r="B8041">
        <v>0.854530075</v>
      </c>
    </row>
    <row r="8042" spans="1:2" hidden="1" outlineLevel="2" x14ac:dyDescent="0.25">
      <c r="A8042" t="s">
        <v>385</v>
      </c>
      <c r="B8042">
        <v>1.6687696250000001</v>
      </c>
    </row>
    <row r="8043" spans="1:2" hidden="1" outlineLevel="2" x14ac:dyDescent="0.25">
      <c r="A8043" t="s">
        <v>385</v>
      </c>
      <c r="B8043">
        <v>0.40811552500000003</v>
      </c>
    </row>
    <row r="8044" spans="1:2" hidden="1" outlineLevel="2" x14ac:dyDescent="0.25">
      <c r="A8044" t="s">
        <v>385</v>
      </c>
      <c r="B8044">
        <v>1.77827925</v>
      </c>
    </row>
    <row r="8045" spans="1:2" hidden="1" outlineLevel="2" x14ac:dyDescent="0.25">
      <c r="A8045" t="s">
        <v>385</v>
      </c>
      <c r="B8045">
        <v>1.41037335</v>
      </c>
    </row>
    <row r="8046" spans="1:2" hidden="1" outlineLevel="2" x14ac:dyDescent="0.25">
      <c r="A8046" t="s">
        <v>385</v>
      </c>
      <c r="B8046">
        <v>1.7895258000000001</v>
      </c>
    </row>
    <row r="8047" spans="1:2" hidden="1" outlineLevel="2" x14ac:dyDescent="0.25">
      <c r="A8047" t="s">
        <v>385</v>
      </c>
      <c r="B8047">
        <v>0.32676045000000004</v>
      </c>
    </row>
    <row r="8048" spans="1:2" hidden="1" outlineLevel="2" x14ac:dyDescent="0.25">
      <c r="A8048" t="s">
        <v>385</v>
      </c>
      <c r="B8048">
        <v>2.2734567750000005</v>
      </c>
    </row>
    <row r="8049" spans="1:2" hidden="1" outlineLevel="2" x14ac:dyDescent="0.25">
      <c r="A8049" t="s">
        <v>385</v>
      </c>
      <c r="B8049">
        <v>1.8817995750000001</v>
      </c>
    </row>
    <row r="8050" spans="1:2" hidden="1" outlineLevel="2" x14ac:dyDescent="0.25">
      <c r="A8050" t="s">
        <v>385</v>
      </c>
      <c r="B8050">
        <v>2.9708511250000003</v>
      </c>
    </row>
    <row r="8051" spans="1:2" hidden="1" outlineLevel="2" x14ac:dyDescent="0.25">
      <c r="A8051" t="s">
        <v>385</v>
      </c>
      <c r="B8051">
        <v>0.76118415000000006</v>
      </c>
    </row>
    <row r="8052" spans="1:2" hidden="1" outlineLevel="2" x14ac:dyDescent="0.25">
      <c r="A8052" t="s">
        <v>385</v>
      </c>
      <c r="B8052">
        <v>2.5245437749999997</v>
      </c>
    </row>
    <row r="8053" spans="1:2" hidden="1" outlineLevel="2" x14ac:dyDescent="0.25">
      <c r="A8053" t="s">
        <v>385</v>
      </c>
      <c r="B8053">
        <v>0.70227360000000005</v>
      </c>
    </row>
    <row r="8054" spans="1:2" hidden="1" outlineLevel="2" x14ac:dyDescent="0.25">
      <c r="A8054" t="s">
        <v>385</v>
      </c>
      <c r="B8054">
        <v>1.5589820250000004</v>
      </c>
    </row>
    <row r="8055" spans="1:2" hidden="1" outlineLevel="2" x14ac:dyDescent="0.25">
      <c r="A8055" t="s">
        <v>385</v>
      </c>
      <c r="B8055">
        <v>3.6548240000000005</v>
      </c>
    </row>
    <row r="8056" spans="1:2" hidden="1" outlineLevel="2" x14ac:dyDescent="0.25">
      <c r="A8056" t="s">
        <v>385</v>
      </c>
      <c r="B8056">
        <v>1.9655378000000003</v>
      </c>
    </row>
    <row r="8057" spans="1:2" hidden="1" outlineLevel="2" x14ac:dyDescent="0.25">
      <c r="A8057" t="s">
        <v>385</v>
      </c>
      <c r="B8057">
        <v>-7.4893675000000021E-2</v>
      </c>
    </row>
    <row r="8058" spans="1:2" outlineLevel="1" collapsed="1" x14ac:dyDescent="0.25">
      <c r="A8058" s="3" t="s">
        <v>25281</v>
      </c>
      <c r="B8058">
        <f>SUBTOTAL(9,B8033:B8057)</f>
        <v>40.016337074999988</v>
      </c>
    </row>
    <row r="8059" spans="1:2" hidden="1" outlineLevel="2" x14ac:dyDescent="0.25">
      <c r="A8059" t="s">
        <v>17794</v>
      </c>
      <c r="B8059">
        <v>1.1107675499999998</v>
      </c>
    </row>
    <row r="8060" spans="1:2" outlineLevel="1" collapsed="1" x14ac:dyDescent="0.25">
      <c r="A8060" s="3" t="s">
        <v>25282</v>
      </c>
      <c r="B8060">
        <f>SUBTOTAL(9,B8059:B8059)</f>
        <v>1.1107675499999998</v>
      </c>
    </row>
    <row r="8061" spans="1:2" hidden="1" outlineLevel="2" x14ac:dyDescent="0.25">
      <c r="A8061" t="s">
        <v>19163</v>
      </c>
      <c r="B8061">
        <v>0.5455061000000001</v>
      </c>
    </row>
    <row r="8062" spans="1:2" outlineLevel="1" collapsed="1" x14ac:dyDescent="0.25">
      <c r="A8062" s="3" t="s">
        <v>25283</v>
      </c>
      <c r="B8062">
        <f>SUBTOTAL(9,B8061:B8061)</f>
        <v>0.5455061000000001</v>
      </c>
    </row>
    <row r="8063" spans="1:2" hidden="1" outlineLevel="2" x14ac:dyDescent="0.25">
      <c r="A8063" t="s">
        <v>16440</v>
      </c>
      <c r="B8063">
        <v>1.4186020000000004</v>
      </c>
    </row>
    <row r="8064" spans="1:2" outlineLevel="1" collapsed="1" x14ac:dyDescent="0.25">
      <c r="A8064" s="3" t="s">
        <v>25284</v>
      </c>
      <c r="B8064">
        <f>SUBTOTAL(9,B8063:B8063)</f>
        <v>1.4186020000000004</v>
      </c>
    </row>
    <row r="8065" spans="1:2" hidden="1" outlineLevel="2" x14ac:dyDescent="0.25">
      <c r="A8065" t="s">
        <v>262</v>
      </c>
      <c r="B8065">
        <v>0.24562965000000009</v>
      </c>
    </row>
    <row r="8066" spans="1:2" outlineLevel="1" collapsed="1" x14ac:dyDescent="0.25">
      <c r="A8066" s="3" t="s">
        <v>25285</v>
      </c>
      <c r="B8066">
        <f>SUBTOTAL(9,B8065:B8065)</f>
        <v>0.24562965000000009</v>
      </c>
    </row>
    <row r="8067" spans="1:2" hidden="1" outlineLevel="2" x14ac:dyDescent="0.25">
      <c r="A8067" t="s">
        <v>14910</v>
      </c>
      <c r="B8067">
        <v>-0.65478929999999991</v>
      </c>
    </row>
    <row r="8068" spans="1:2" outlineLevel="1" collapsed="1" x14ac:dyDescent="0.25">
      <c r="A8068" s="3" t="s">
        <v>25286</v>
      </c>
      <c r="B8068">
        <f>SUBTOTAL(9,B8067:B8067)</f>
        <v>-0.65478929999999991</v>
      </c>
    </row>
    <row r="8069" spans="1:2" hidden="1" outlineLevel="2" x14ac:dyDescent="0.25">
      <c r="A8069" t="s">
        <v>10031</v>
      </c>
      <c r="B8069">
        <v>0.86062942500000006</v>
      </c>
    </row>
    <row r="8070" spans="1:2" outlineLevel="1" collapsed="1" x14ac:dyDescent="0.25">
      <c r="A8070" s="3" t="s">
        <v>25287</v>
      </c>
      <c r="B8070">
        <f>SUBTOTAL(9,B8069:B8069)</f>
        <v>0.86062942500000006</v>
      </c>
    </row>
    <row r="8071" spans="1:2" hidden="1" outlineLevel="2" x14ac:dyDescent="0.25">
      <c r="A8071" t="s">
        <v>117</v>
      </c>
      <c r="B8071">
        <v>0.52343950000000006</v>
      </c>
    </row>
    <row r="8072" spans="1:2" hidden="1" outlineLevel="2" x14ac:dyDescent="0.25">
      <c r="A8072" t="s">
        <v>117</v>
      </c>
      <c r="B8072">
        <v>1.5446377750000004</v>
      </c>
    </row>
    <row r="8073" spans="1:2" hidden="1" outlineLevel="2" x14ac:dyDescent="0.25">
      <c r="A8073" t="s">
        <v>117</v>
      </c>
      <c r="B8073">
        <v>0.65555540000000012</v>
      </c>
    </row>
    <row r="8074" spans="1:2" hidden="1" outlineLevel="2" x14ac:dyDescent="0.25">
      <c r="A8074" t="s">
        <v>117</v>
      </c>
      <c r="B8074">
        <v>2.2953072000000003</v>
      </c>
    </row>
    <row r="8075" spans="1:2" hidden="1" outlineLevel="2" x14ac:dyDescent="0.25">
      <c r="A8075" t="s">
        <v>117</v>
      </c>
      <c r="B8075">
        <v>0.53463572500000001</v>
      </c>
    </row>
    <row r="8076" spans="1:2" hidden="1" outlineLevel="2" x14ac:dyDescent="0.25">
      <c r="A8076" t="s">
        <v>117</v>
      </c>
      <c r="B8076">
        <v>0.65155840000000009</v>
      </c>
    </row>
    <row r="8077" spans="1:2" hidden="1" outlineLevel="2" x14ac:dyDescent="0.25">
      <c r="A8077" t="s">
        <v>117</v>
      </c>
      <c r="B8077">
        <v>1.0575168000000001</v>
      </c>
    </row>
    <row r="8078" spans="1:2" hidden="1" outlineLevel="2" x14ac:dyDescent="0.25">
      <c r="A8078" t="s">
        <v>117</v>
      </c>
      <c r="B8078">
        <v>0.75313542500000008</v>
      </c>
    </row>
    <row r="8079" spans="1:2" hidden="1" outlineLevel="2" x14ac:dyDescent="0.25">
      <c r="A8079" t="s">
        <v>117</v>
      </c>
      <c r="B8079">
        <v>0.17747417500000001</v>
      </c>
    </row>
    <row r="8080" spans="1:2" hidden="1" outlineLevel="2" x14ac:dyDescent="0.25">
      <c r="A8080" t="s">
        <v>117</v>
      </c>
      <c r="B8080">
        <v>1.2315522000000001</v>
      </c>
    </row>
    <row r="8081" spans="1:2" hidden="1" outlineLevel="2" x14ac:dyDescent="0.25">
      <c r="A8081" t="s">
        <v>117</v>
      </c>
      <c r="B8081">
        <v>1.0342006750000001</v>
      </c>
    </row>
    <row r="8082" spans="1:2" hidden="1" outlineLevel="2" x14ac:dyDescent="0.25">
      <c r="A8082" t="s">
        <v>117</v>
      </c>
      <c r="B8082">
        <v>2.5116523250000005</v>
      </c>
    </row>
    <row r="8083" spans="1:2" hidden="1" outlineLevel="2" x14ac:dyDescent="0.25">
      <c r="A8083" t="s">
        <v>117</v>
      </c>
      <c r="B8083">
        <v>2.4416801750000001</v>
      </c>
    </row>
    <row r="8084" spans="1:2" hidden="1" outlineLevel="2" x14ac:dyDescent="0.25">
      <c r="A8084" t="s">
        <v>117</v>
      </c>
      <c r="B8084">
        <v>1.3041460499999999</v>
      </c>
    </row>
    <row r="8085" spans="1:2" hidden="1" outlineLevel="2" x14ac:dyDescent="0.25">
      <c r="A8085" t="s">
        <v>117</v>
      </c>
      <c r="B8085">
        <v>1.6194873750000003</v>
      </c>
    </row>
    <row r="8086" spans="1:2" hidden="1" outlineLevel="2" x14ac:dyDescent="0.25">
      <c r="A8086" t="s">
        <v>117</v>
      </c>
      <c r="B8086">
        <v>1.205396025</v>
      </c>
    </row>
    <row r="8087" spans="1:2" hidden="1" outlineLevel="2" x14ac:dyDescent="0.25">
      <c r="A8087" t="s">
        <v>117</v>
      </c>
      <c r="B8087">
        <v>1.5790616750000002</v>
      </c>
    </row>
    <row r="8088" spans="1:2" hidden="1" outlineLevel="2" x14ac:dyDescent="0.25">
      <c r="A8088" t="s">
        <v>117</v>
      </c>
      <c r="B8088">
        <v>0.65139724999999993</v>
      </c>
    </row>
    <row r="8089" spans="1:2" hidden="1" outlineLevel="2" x14ac:dyDescent="0.25">
      <c r="A8089" t="s">
        <v>117</v>
      </c>
      <c r="B8089">
        <v>0.61164632500000005</v>
      </c>
    </row>
    <row r="8090" spans="1:2" hidden="1" outlineLevel="2" x14ac:dyDescent="0.25">
      <c r="A8090" t="s">
        <v>117</v>
      </c>
      <c r="B8090">
        <v>0.55356662499999998</v>
      </c>
    </row>
    <row r="8091" spans="1:2" hidden="1" outlineLevel="2" x14ac:dyDescent="0.25">
      <c r="A8091" t="s">
        <v>117</v>
      </c>
      <c r="B8091">
        <v>1.8103107249999999</v>
      </c>
    </row>
    <row r="8092" spans="1:2" hidden="1" outlineLevel="2" x14ac:dyDescent="0.25">
      <c r="A8092" t="s">
        <v>117</v>
      </c>
      <c r="B8092">
        <v>0.73968825000000005</v>
      </c>
    </row>
    <row r="8093" spans="1:2" hidden="1" outlineLevel="2" x14ac:dyDescent="0.25">
      <c r="A8093" t="s">
        <v>117</v>
      </c>
      <c r="B8093">
        <v>0.65853005000000009</v>
      </c>
    </row>
    <row r="8094" spans="1:2" hidden="1" outlineLevel="2" x14ac:dyDescent="0.25">
      <c r="A8094" t="s">
        <v>117</v>
      </c>
      <c r="B8094">
        <v>0.87413760000000007</v>
      </c>
    </row>
    <row r="8095" spans="1:2" hidden="1" outlineLevel="2" x14ac:dyDescent="0.25">
      <c r="A8095" t="s">
        <v>117</v>
      </c>
      <c r="B8095">
        <v>2.8154232750000001</v>
      </c>
    </row>
    <row r="8096" spans="1:2" hidden="1" outlineLevel="2" x14ac:dyDescent="0.25">
      <c r="A8096" t="s">
        <v>117</v>
      </c>
      <c r="B8096">
        <v>0.746962075</v>
      </c>
    </row>
    <row r="8097" spans="1:2" hidden="1" outlineLevel="2" x14ac:dyDescent="0.25">
      <c r="A8097" t="s">
        <v>117</v>
      </c>
      <c r="B8097">
        <v>1.5198969250000001</v>
      </c>
    </row>
    <row r="8098" spans="1:2" hidden="1" outlineLevel="2" x14ac:dyDescent="0.25">
      <c r="A8098" t="s">
        <v>117</v>
      </c>
      <c r="B8098">
        <v>0.78704455000000006</v>
      </c>
    </row>
    <row r="8099" spans="1:2" hidden="1" outlineLevel="2" x14ac:dyDescent="0.25">
      <c r="A8099" t="s">
        <v>117</v>
      </c>
      <c r="B8099">
        <v>1.0980902000000001</v>
      </c>
    </row>
    <row r="8100" spans="1:2" hidden="1" outlineLevel="2" x14ac:dyDescent="0.25">
      <c r="A8100" t="s">
        <v>117</v>
      </c>
      <c r="B8100">
        <v>1.5547551749999999</v>
      </c>
    </row>
    <row r="8101" spans="1:2" hidden="1" outlineLevel="2" x14ac:dyDescent="0.25">
      <c r="A8101" t="s">
        <v>117</v>
      </c>
      <c r="B8101">
        <v>0.55475487499999998</v>
      </c>
    </row>
    <row r="8102" spans="1:2" hidden="1" outlineLevel="2" x14ac:dyDescent="0.25">
      <c r="A8102" t="s">
        <v>117</v>
      </c>
      <c r="B8102">
        <v>2.3683520250000001</v>
      </c>
    </row>
    <row r="8103" spans="1:2" hidden="1" outlineLevel="2" x14ac:dyDescent="0.25">
      <c r="A8103" t="s">
        <v>117</v>
      </c>
      <c r="B8103">
        <v>0.93172587500000004</v>
      </c>
    </row>
    <row r="8104" spans="1:2" hidden="1" outlineLevel="2" x14ac:dyDescent="0.25">
      <c r="A8104" t="s">
        <v>117</v>
      </c>
      <c r="B8104">
        <v>1.6423553250000003</v>
      </c>
    </row>
    <row r="8105" spans="1:2" hidden="1" outlineLevel="2" x14ac:dyDescent="0.25">
      <c r="A8105" t="s">
        <v>117</v>
      </c>
      <c r="B8105">
        <v>2.2103719499999999</v>
      </c>
    </row>
    <row r="8106" spans="1:2" hidden="1" outlineLevel="2" x14ac:dyDescent="0.25">
      <c r="A8106" t="s">
        <v>117</v>
      </c>
      <c r="B8106">
        <v>2.9650244000000003</v>
      </c>
    </row>
    <row r="8107" spans="1:2" hidden="1" outlineLevel="2" x14ac:dyDescent="0.25">
      <c r="A8107" t="s">
        <v>117</v>
      </c>
      <c r="B8107">
        <v>0.66172129999999996</v>
      </c>
    </row>
    <row r="8108" spans="1:2" hidden="1" outlineLevel="2" x14ac:dyDescent="0.25">
      <c r="A8108" t="s">
        <v>117</v>
      </c>
      <c r="B8108">
        <v>0.86379737500000009</v>
      </c>
    </row>
    <row r="8109" spans="1:2" hidden="1" outlineLevel="2" x14ac:dyDescent="0.25">
      <c r="A8109" t="s">
        <v>117</v>
      </c>
      <c r="B8109">
        <v>1.5220806250000003</v>
      </c>
    </row>
    <row r="8110" spans="1:2" hidden="1" outlineLevel="2" x14ac:dyDescent="0.25">
      <c r="A8110" t="s">
        <v>117</v>
      </c>
      <c r="B8110">
        <v>0.51059247499999993</v>
      </c>
    </row>
    <row r="8111" spans="1:2" hidden="1" outlineLevel="2" x14ac:dyDescent="0.25">
      <c r="A8111" t="s">
        <v>117</v>
      </c>
      <c r="B8111">
        <v>0.87213192500000003</v>
      </c>
    </row>
    <row r="8112" spans="1:2" hidden="1" outlineLevel="2" x14ac:dyDescent="0.25">
      <c r="A8112" t="s">
        <v>117</v>
      </c>
      <c r="B8112">
        <v>0.93282767500000008</v>
      </c>
    </row>
    <row r="8113" spans="1:2" hidden="1" outlineLevel="2" x14ac:dyDescent="0.25">
      <c r="A8113" t="s">
        <v>117</v>
      </c>
      <c r="B8113">
        <v>0.40419579999999999</v>
      </c>
    </row>
    <row r="8114" spans="1:2" hidden="1" outlineLevel="2" x14ac:dyDescent="0.25">
      <c r="A8114" t="s">
        <v>117</v>
      </c>
      <c r="B8114">
        <v>0.9186358750000001</v>
      </c>
    </row>
    <row r="8115" spans="1:2" hidden="1" outlineLevel="2" x14ac:dyDescent="0.25">
      <c r="A8115" t="s">
        <v>117</v>
      </c>
      <c r="B8115">
        <v>0.72722465000000003</v>
      </c>
    </row>
    <row r="8116" spans="1:2" hidden="1" outlineLevel="2" x14ac:dyDescent="0.25">
      <c r="A8116" t="s">
        <v>117</v>
      </c>
      <c r="B8116">
        <v>0.97707087500000012</v>
      </c>
    </row>
    <row r="8117" spans="1:2" hidden="1" outlineLevel="2" x14ac:dyDescent="0.25">
      <c r="A8117" t="s">
        <v>117</v>
      </c>
      <c r="B8117">
        <v>0.88495077500000008</v>
      </c>
    </row>
    <row r="8118" spans="1:2" outlineLevel="1" collapsed="1" x14ac:dyDescent="0.25">
      <c r="A8118" s="3" t="s">
        <v>25288</v>
      </c>
      <c r="B8118">
        <f>SUBTOTAL(9,B8071:B8117)</f>
        <v>55.48969972499998</v>
      </c>
    </row>
    <row r="8119" spans="1:2" hidden="1" outlineLevel="2" x14ac:dyDescent="0.25">
      <c r="A8119" t="s">
        <v>8467</v>
      </c>
      <c r="B8119">
        <v>1.3204415249999999</v>
      </c>
    </row>
    <row r="8120" spans="1:2" hidden="1" outlineLevel="2" x14ac:dyDescent="0.25">
      <c r="A8120" t="s">
        <v>8467</v>
      </c>
      <c r="B8120">
        <v>3.8377014000000007</v>
      </c>
    </row>
    <row r="8121" spans="1:2" outlineLevel="1" collapsed="1" x14ac:dyDescent="0.25">
      <c r="A8121" s="3" t="s">
        <v>25289</v>
      </c>
      <c r="B8121">
        <f>SUBTOTAL(9,B8119:B8120)</f>
        <v>5.1581429250000008</v>
      </c>
    </row>
    <row r="8122" spans="1:2" hidden="1" outlineLevel="2" x14ac:dyDescent="0.25">
      <c r="A8122" t="s">
        <v>20161</v>
      </c>
      <c r="B8122">
        <v>1.4759467750000004</v>
      </c>
    </row>
    <row r="8123" spans="1:2" outlineLevel="1" collapsed="1" x14ac:dyDescent="0.25">
      <c r="A8123" s="3" t="s">
        <v>25290</v>
      </c>
      <c r="B8123">
        <f>SUBTOTAL(9,B8122:B8122)</f>
        <v>1.4759467750000004</v>
      </c>
    </row>
    <row r="8124" spans="1:2" hidden="1" outlineLevel="2" x14ac:dyDescent="0.25">
      <c r="A8124" t="s">
        <v>2923</v>
      </c>
      <c r="B8124">
        <v>1.6955018500000003</v>
      </c>
    </row>
    <row r="8125" spans="1:2" hidden="1" outlineLevel="2" x14ac:dyDescent="0.25">
      <c r="A8125" t="s">
        <v>2923</v>
      </c>
      <c r="B8125">
        <v>1.7974376999999999</v>
      </c>
    </row>
    <row r="8126" spans="1:2" outlineLevel="1" collapsed="1" x14ac:dyDescent="0.25">
      <c r="A8126" s="3" t="s">
        <v>25291</v>
      </c>
      <c r="B8126">
        <f>SUBTOTAL(9,B8124:B8125)</f>
        <v>3.49293955</v>
      </c>
    </row>
    <row r="8127" spans="1:2" hidden="1" outlineLevel="2" x14ac:dyDescent="0.25">
      <c r="A8127" t="s">
        <v>10825</v>
      </c>
      <c r="B8127">
        <v>1.5985012000000003</v>
      </c>
    </row>
    <row r="8128" spans="1:2" outlineLevel="1" collapsed="1" x14ac:dyDescent="0.25">
      <c r="A8128" s="3" t="s">
        <v>25292</v>
      </c>
      <c r="B8128">
        <f>SUBTOTAL(9,B8127:B8127)</f>
        <v>1.5985012000000003</v>
      </c>
    </row>
    <row r="8129" spans="1:2" hidden="1" outlineLevel="2" x14ac:dyDescent="0.25">
      <c r="A8129" t="s">
        <v>113</v>
      </c>
      <c r="B8129">
        <v>4.5008152250000002</v>
      </c>
    </row>
    <row r="8130" spans="1:2" hidden="1" outlineLevel="2" x14ac:dyDescent="0.25">
      <c r="A8130" t="s">
        <v>113</v>
      </c>
      <c r="B8130">
        <v>7.1407207999999986</v>
      </c>
    </row>
    <row r="8131" spans="1:2" outlineLevel="1" collapsed="1" x14ac:dyDescent="0.25">
      <c r="A8131" s="3" t="s">
        <v>25293</v>
      </c>
      <c r="B8131">
        <f>SUBTOTAL(9,B8129:B8130)</f>
        <v>11.641536024999999</v>
      </c>
    </row>
    <row r="8132" spans="1:2" hidden="1" outlineLevel="2" x14ac:dyDescent="0.25">
      <c r="A8132" t="s">
        <v>297</v>
      </c>
      <c r="B8132">
        <v>1.079715875</v>
      </c>
    </row>
    <row r="8133" spans="1:2" hidden="1" outlineLevel="2" x14ac:dyDescent="0.25">
      <c r="A8133" t="s">
        <v>297</v>
      </c>
      <c r="B8133">
        <v>2.0758403749999998</v>
      </c>
    </row>
    <row r="8134" spans="1:2" hidden="1" outlineLevel="2" x14ac:dyDescent="0.25">
      <c r="A8134" t="s">
        <v>297</v>
      </c>
      <c r="B8134">
        <v>3.8145958500000003</v>
      </c>
    </row>
    <row r="8135" spans="1:2" hidden="1" outlineLevel="2" x14ac:dyDescent="0.25">
      <c r="A8135" t="s">
        <v>297</v>
      </c>
      <c r="B8135">
        <v>2.5333449249999997</v>
      </c>
    </row>
    <row r="8136" spans="1:2" hidden="1" outlineLevel="2" x14ac:dyDescent="0.25">
      <c r="A8136" t="s">
        <v>297</v>
      </c>
      <c r="B8136">
        <v>1.2391627749999998</v>
      </c>
    </row>
    <row r="8137" spans="1:2" hidden="1" outlineLevel="2" x14ac:dyDescent="0.25">
      <c r="A8137" t="s">
        <v>297</v>
      </c>
      <c r="B8137">
        <v>4.0383165500000002</v>
      </c>
    </row>
    <row r="8138" spans="1:2" hidden="1" outlineLevel="2" x14ac:dyDescent="0.25">
      <c r="A8138" t="s">
        <v>297</v>
      </c>
      <c r="B8138">
        <v>2.4965717249999999</v>
      </c>
    </row>
    <row r="8139" spans="1:2" hidden="1" outlineLevel="2" x14ac:dyDescent="0.25">
      <c r="A8139" t="s">
        <v>297</v>
      </c>
      <c r="B8139">
        <v>2.5118912</v>
      </c>
    </row>
    <row r="8140" spans="1:2" hidden="1" outlineLevel="2" x14ac:dyDescent="0.25">
      <c r="A8140" t="s">
        <v>297</v>
      </c>
      <c r="B8140">
        <v>5.6625339500000003</v>
      </c>
    </row>
    <row r="8141" spans="1:2" hidden="1" outlineLevel="2" x14ac:dyDescent="0.25">
      <c r="A8141" t="s">
        <v>297</v>
      </c>
      <c r="B8141">
        <v>1.3643370000000001</v>
      </c>
    </row>
    <row r="8142" spans="1:2" hidden="1" outlineLevel="2" x14ac:dyDescent="0.25">
      <c r="A8142" t="s">
        <v>297</v>
      </c>
      <c r="B8142">
        <v>1.750500975</v>
      </c>
    </row>
    <row r="8143" spans="1:2" hidden="1" outlineLevel="2" x14ac:dyDescent="0.25">
      <c r="A8143" t="s">
        <v>297</v>
      </c>
      <c r="B8143">
        <v>4.3093289750000006</v>
      </c>
    </row>
    <row r="8144" spans="1:2" hidden="1" outlineLevel="2" x14ac:dyDescent="0.25">
      <c r="A8144" t="s">
        <v>297</v>
      </c>
      <c r="B8144">
        <v>3.1243962249999995</v>
      </c>
    </row>
    <row r="8145" spans="1:2" hidden="1" outlineLevel="2" x14ac:dyDescent="0.25">
      <c r="A8145" t="s">
        <v>297</v>
      </c>
      <c r="B8145">
        <v>3.656509475</v>
      </c>
    </row>
    <row r="8146" spans="1:2" hidden="1" outlineLevel="2" x14ac:dyDescent="0.25">
      <c r="A8146" t="s">
        <v>297</v>
      </c>
      <c r="B8146">
        <v>2.3949197500000001</v>
      </c>
    </row>
    <row r="8147" spans="1:2" hidden="1" outlineLevel="2" x14ac:dyDescent="0.25">
      <c r="A8147" t="s">
        <v>297</v>
      </c>
      <c r="B8147">
        <v>0.82762835000000001</v>
      </c>
    </row>
    <row r="8148" spans="1:2" hidden="1" outlineLevel="2" x14ac:dyDescent="0.25">
      <c r="A8148" t="s">
        <v>297</v>
      </c>
      <c r="B8148">
        <v>0.45327377499999999</v>
      </c>
    </row>
    <row r="8149" spans="1:2" hidden="1" outlineLevel="2" x14ac:dyDescent="0.25">
      <c r="A8149" t="s">
        <v>297</v>
      </c>
      <c r="B8149">
        <v>1.041245725</v>
      </c>
    </row>
    <row r="8150" spans="1:2" hidden="1" outlineLevel="2" x14ac:dyDescent="0.25">
      <c r="A8150" t="s">
        <v>297</v>
      </c>
      <c r="B8150">
        <v>1.635534775</v>
      </c>
    </row>
    <row r="8151" spans="1:2" hidden="1" outlineLevel="2" x14ac:dyDescent="0.25">
      <c r="A8151" t="s">
        <v>297</v>
      </c>
      <c r="B8151">
        <v>1.4493130000000003</v>
      </c>
    </row>
    <row r="8152" spans="1:2" hidden="1" outlineLevel="2" x14ac:dyDescent="0.25">
      <c r="A8152" t="s">
        <v>297</v>
      </c>
      <c r="B8152">
        <v>2.1871625249999997</v>
      </c>
    </row>
    <row r="8153" spans="1:2" hidden="1" outlineLevel="2" x14ac:dyDescent="0.25">
      <c r="A8153" t="s">
        <v>297</v>
      </c>
      <c r="B8153">
        <v>0.93771524999999989</v>
      </c>
    </row>
    <row r="8154" spans="1:2" hidden="1" outlineLevel="2" x14ac:dyDescent="0.25">
      <c r="A8154" t="s">
        <v>297</v>
      </c>
      <c r="B8154">
        <v>1.6578105500000002</v>
      </c>
    </row>
    <row r="8155" spans="1:2" hidden="1" outlineLevel="2" x14ac:dyDescent="0.25">
      <c r="A8155" t="s">
        <v>297</v>
      </c>
      <c r="B8155">
        <v>0.81984892500000006</v>
      </c>
    </row>
    <row r="8156" spans="1:2" outlineLevel="1" collapsed="1" x14ac:dyDescent="0.25">
      <c r="A8156" s="3" t="s">
        <v>25294</v>
      </c>
      <c r="B8156">
        <f>SUBTOTAL(9,B8132:B8155)</f>
        <v>53.061498499999999</v>
      </c>
    </row>
    <row r="8157" spans="1:2" hidden="1" outlineLevel="2" x14ac:dyDescent="0.25">
      <c r="A8157" t="s">
        <v>7185</v>
      </c>
      <c r="B8157">
        <v>1.7803890500000001</v>
      </c>
    </row>
    <row r="8158" spans="1:2" outlineLevel="1" collapsed="1" x14ac:dyDescent="0.25">
      <c r="A8158" s="3" t="s">
        <v>25295</v>
      </c>
      <c r="B8158">
        <f>SUBTOTAL(9,B8157:B8157)</f>
        <v>1.7803890500000001</v>
      </c>
    </row>
    <row r="8159" spans="1:2" hidden="1" outlineLevel="2" x14ac:dyDescent="0.25">
      <c r="A8159" t="s">
        <v>14125</v>
      </c>
      <c r="B8159">
        <v>3.0132921000000001</v>
      </c>
    </row>
    <row r="8160" spans="1:2" outlineLevel="1" collapsed="1" x14ac:dyDescent="0.25">
      <c r="A8160" s="3" t="s">
        <v>25296</v>
      </c>
      <c r="B8160">
        <f>SUBTOTAL(9,B8159:B8159)</f>
        <v>3.0132921000000001</v>
      </c>
    </row>
    <row r="8161" spans="1:2" hidden="1" outlineLevel="2" x14ac:dyDescent="0.25">
      <c r="A8161" t="s">
        <v>444</v>
      </c>
      <c r="B8161">
        <v>0.51065880000000008</v>
      </c>
    </row>
    <row r="8162" spans="1:2" hidden="1" outlineLevel="2" x14ac:dyDescent="0.25">
      <c r="A8162" t="s">
        <v>444</v>
      </c>
      <c r="B8162">
        <v>0.57228270000000003</v>
      </c>
    </row>
    <row r="8163" spans="1:2" hidden="1" outlineLevel="2" x14ac:dyDescent="0.25">
      <c r="A8163" t="s">
        <v>444</v>
      </c>
      <c r="B8163">
        <v>0.42000002500000005</v>
      </c>
    </row>
    <row r="8164" spans="1:2" hidden="1" outlineLevel="2" x14ac:dyDescent="0.25">
      <c r="A8164" t="s">
        <v>444</v>
      </c>
      <c r="B8164">
        <v>1.1368963000000001</v>
      </c>
    </row>
    <row r="8165" spans="1:2" hidden="1" outlineLevel="2" x14ac:dyDescent="0.25">
      <c r="A8165" t="s">
        <v>444</v>
      </c>
      <c r="B8165">
        <v>0.83104320000000009</v>
      </c>
    </row>
    <row r="8166" spans="1:2" hidden="1" outlineLevel="2" x14ac:dyDescent="0.25">
      <c r="A8166" t="s">
        <v>444</v>
      </c>
      <c r="B8166">
        <v>0.80150982500000012</v>
      </c>
    </row>
    <row r="8167" spans="1:2" hidden="1" outlineLevel="2" x14ac:dyDescent="0.25">
      <c r="A8167" t="s">
        <v>444</v>
      </c>
      <c r="B8167">
        <v>0.51930964999999996</v>
      </c>
    </row>
    <row r="8168" spans="1:2" hidden="1" outlineLevel="2" x14ac:dyDescent="0.25">
      <c r="A8168" t="s">
        <v>444</v>
      </c>
      <c r="B8168">
        <v>0.39916465000000001</v>
      </c>
    </row>
    <row r="8169" spans="1:2" hidden="1" outlineLevel="2" x14ac:dyDescent="0.25">
      <c r="A8169" t="s">
        <v>444</v>
      </c>
      <c r="B8169">
        <v>0.57505192500000002</v>
      </c>
    </row>
    <row r="8170" spans="1:2" hidden="1" outlineLevel="2" x14ac:dyDescent="0.25">
      <c r="A8170" t="s">
        <v>444</v>
      </c>
      <c r="B8170">
        <v>1.1074224500000001</v>
      </c>
    </row>
    <row r="8171" spans="1:2" hidden="1" outlineLevel="2" x14ac:dyDescent="0.25">
      <c r="A8171" t="s">
        <v>444</v>
      </c>
      <c r="B8171">
        <v>1.0606887</v>
      </c>
    </row>
    <row r="8172" spans="1:2" hidden="1" outlineLevel="2" x14ac:dyDescent="0.25">
      <c r="A8172" t="s">
        <v>444</v>
      </c>
      <c r="B8172">
        <v>1.1264263749999999</v>
      </c>
    </row>
    <row r="8173" spans="1:2" hidden="1" outlineLevel="2" x14ac:dyDescent="0.25">
      <c r="A8173" t="s">
        <v>444</v>
      </c>
      <c r="B8173">
        <v>0.42670902499999996</v>
      </c>
    </row>
    <row r="8174" spans="1:2" hidden="1" outlineLevel="2" x14ac:dyDescent="0.25">
      <c r="A8174" t="s">
        <v>444</v>
      </c>
      <c r="B8174">
        <v>1.4051776250000001</v>
      </c>
    </row>
    <row r="8175" spans="1:2" hidden="1" outlineLevel="2" x14ac:dyDescent="0.25">
      <c r="A8175" t="s">
        <v>444</v>
      </c>
      <c r="B8175">
        <v>0.48382580000000003</v>
      </c>
    </row>
    <row r="8176" spans="1:2" hidden="1" outlineLevel="2" x14ac:dyDescent="0.25">
      <c r="A8176" t="s">
        <v>444</v>
      </c>
      <c r="B8176">
        <v>1.4071066750000003</v>
      </c>
    </row>
    <row r="8177" spans="1:2" hidden="1" outlineLevel="2" x14ac:dyDescent="0.25">
      <c r="A8177" t="s">
        <v>444</v>
      </c>
      <c r="B8177">
        <v>1.3890669750000004</v>
      </c>
    </row>
    <row r="8178" spans="1:2" hidden="1" outlineLevel="2" x14ac:dyDescent="0.25">
      <c r="A8178" t="s">
        <v>444</v>
      </c>
      <c r="B8178">
        <v>1.0368351</v>
      </c>
    </row>
    <row r="8179" spans="1:2" hidden="1" outlineLevel="2" x14ac:dyDescent="0.25">
      <c r="A8179" t="s">
        <v>444</v>
      </c>
      <c r="B8179">
        <v>1.3232443750000003</v>
      </c>
    </row>
    <row r="8180" spans="1:2" hidden="1" outlineLevel="2" x14ac:dyDescent="0.25">
      <c r="A8180" t="s">
        <v>444</v>
      </c>
      <c r="B8180">
        <v>0.40037787500000005</v>
      </c>
    </row>
    <row r="8181" spans="1:2" hidden="1" outlineLevel="2" x14ac:dyDescent="0.25">
      <c r="A8181" t="s">
        <v>444</v>
      </c>
      <c r="B8181">
        <v>5.7483037750000001</v>
      </c>
    </row>
    <row r="8182" spans="1:2" hidden="1" outlineLevel="2" x14ac:dyDescent="0.25">
      <c r="A8182" t="s">
        <v>444</v>
      </c>
      <c r="B8182">
        <v>0.58560017500000006</v>
      </c>
    </row>
    <row r="8183" spans="1:2" hidden="1" outlineLevel="2" x14ac:dyDescent="0.25">
      <c r="A8183" t="s">
        <v>444</v>
      </c>
      <c r="B8183">
        <v>1.1828687250000001</v>
      </c>
    </row>
    <row r="8184" spans="1:2" hidden="1" outlineLevel="2" x14ac:dyDescent="0.25">
      <c r="A8184" t="s">
        <v>444</v>
      </c>
      <c r="B8184">
        <v>1.5268285500000003</v>
      </c>
    </row>
    <row r="8185" spans="1:2" hidden="1" outlineLevel="2" x14ac:dyDescent="0.25">
      <c r="A8185" t="s">
        <v>444</v>
      </c>
      <c r="B8185">
        <v>1.6468949750000001</v>
      </c>
    </row>
    <row r="8186" spans="1:2" hidden="1" outlineLevel="2" x14ac:dyDescent="0.25">
      <c r="A8186" t="s">
        <v>444</v>
      </c>
      <c r="B8186">
        <v>1.5209627000000003</v>
      </c>
    </row>
    <row r="8187" spans="1:2" hidden="1" outlineLevel="2" x14ac:dyDescent="0.25">
      <c r="A8187" t="s">
        <v>444</v>
      </c>
      <c r="B8187">
        <v>1.1913670750000001</v>
      </c>
    </row>
    <row r="8188" spans="1:2" outlineLevel="1" collapsed="1" x14ac:dyDescent="0.25">
      <c r="A8188" s="3" t="s">
        <v>25297</v>
      </c>
      <c r="B8188">
        <f>SUBTOTAL(9,B8161:B8187)</f>
        <v>30.335624024999998</v>
      </c>
    </row>
    <row r="8189" spans="1:2" hidden="1" outlineLevel="2" x14ac:dyDescent="0.25">
      <c r="A8189" t="s">
        <v>3010</v>
      </c>
      <c r="B8189">
        <v>2.9871681750000003</v>
      </c>
    </row>
    <row r="8190" spans="1:2" hidden="1" outlineLevel="2" x14ac:dyDescent="0.25">
      <c r="A8190" t="s">
        <v>3010</v>
      </c>
      <c r="B8190">
        <v>1.7786953249999999</v>
      </c>
    </row>
    <row r="8191" spans="1:2" outlineLevel="1" collapsed="1" x14ac:dyDescent="0.25">
      <c r="A8191" s="3" t="s">
        <v>25298</v>
      </c>
      <c r="B8191">
        <f>SUBTOTAL(9,B8189:B8190)</f>
        <v>4.7658635</v>
      </c>
    </row>
    <row r="8192" spans="1:2" hidden="1" outlineLevel="2" x14ac:dyDescent="0.25">
      <c r="A8192" t="s">
        <v>400</v>
      </c>
      <c r="B8192">
        <v>0.40120672500000004</v>
      </c>
    </row>
    <row r="8193" spans="1:2" hidden="1" outlineLevel="2" x14ac:dyDescent="0.25">
      <c r="A8193" t="s">
        <v>400</v>
      </c>
      <c r="B8193">
        <v>1.4651013750000002</v>
      </c>
    </row>
    <row r="8194" spans="1:2" hidden="1" outlineLevel="2" x14ac:dyDescent="0.25">
      <c r="A8194" t="s">
        <v>400</v>
      </c>
      <c r="B8194">
        <v>1.4329643250000004</v>
      </c>
    </row>
    <row r="8195" spans="1:2" hidden="1" outlineLevel="2" x14ac:dyDescent="0.25">
      <c r="A8195" t="s">
        <v>400</v>
      </c>
      <c r="B8195">
        <v>2.8246602250000001</v>
      </c>
    </row>
    <row r="8196" spans="1:2" hidden="1" outlineLevel="2" x14ac:dyDescent="0.25">
      <c r="A8196" t="s">
        <v>400</v>
      </c>
      <c r="B8196">
        <v>1.2466802499999998</v>
      </c>
    </row>
    <row r="8197" spans="1:2" hidden="1" outlineLevel="2" x14ac:dyDescent="0.25">
      <c r="A8197" t="s">
        <v>400</v>
      </c>
      <c r="B8197">
        <v>0.39816890000000005</v>
      </c>
    </row>
    <row r="8198" spans="1:2" hidden="1" outlineLevel="2" x14ac:dyDescent="0.25">
      <c r="A8198" t="s">
        <v>400</v>
      </c>
      <c r="B8198">
        <v>1.6676565500000002</v>
      </c>
    </row>
    <row r="8199" spans="1:2" hidden="1" outlineLevel="2" x14ac:dyDescent="0.25">
      <c r="A8199" t="s">
        <v>400</v>
      </c>
      <c r="B8199">
        <v>0.80452420000000013</v>
      </c>
    </row>
    <row r="8200" spans="1:2" hidden="1" outlineLevel="2" x14ac:dyDescent="0.25">
      <c r="A8200" t="s">
        <v>400</v>
      </c>
      <c r="B8200">
        <v>0.80150737500000013</v>
      </c>
    </row>
    <row r="8201" spans="1:2" hidden="1" outlineLevel="2" x14ac:dyDescent="0.25">
      <c r="A8201" t="s">
        <v>400</v>
      </c>
      <c r="B8201">
        <v>1.1650717999999998</v>
      </c>
    </row>
    <row r="8202" spans="1:2" hidden="1" outlineLevel="2" x14ac:dyDescent="0.25">
      <c r="A8202" t="s">
        <v>400</v>
      </c>
      <c r="B8202">
        <v>1.1269461249999999</v>
      </c>
    </row>
    <row r="8203" spans="1:2" hidden="1" outlineLevel="2" x14ac:dyDescent="0.25">
      <c r="A8203" t="s">
        <v>400</v>
      </c>
      <c r="B8203">
        <v>0.87608245000000007</v>
      </c>
    </row>
    <row r="8204" spans="1:2" hidden="1" outlineLevel="2" x14ac:dyDescent="0.25">
      <c r="A8204" t="s">
        <v>400</v>
      </c>
      <c r="B8204">
        <v>0.36949322500000004</v>
      </c>
    </row>
    <row r="8205" spans="1:2" hidden="1" outlineLevel="2" x14ac:dyDescent="0.25">
      <c r="A8205" t="s">
        <v>400</v>
      </c>
      <c r="B8205">
        <v>2.1773488749999999</v>
      </c>
    </row>
    <row r="8206" spans="1:2" hidden="1" outlineLevel="2" x14ac:dyDescent="0.25">
      <c r="A8206" t="s">
        <v>400</v>
      </c>
      <c r="B8206">
        <v>0.41242597500000006</v>
      </c>
    </row>
    <row r="8207" spans="1:2" hidden="1" outlineLevel="2" x14ac:dyDescent="0.25">
      <c r="A8207" t="s">
        <v>400</v>
      </c>
      <c r="B8207">
        <v>0.36848260000000005</v>
      </c>
    </row>
    <row r="8208" spans="1:2" hidden="1" outlineLevel="2" x14ac:dyDescent="0.25">
      <c r="A8208" t="s">
        <v>400</v>
      </c>
      <c r="B8208">
        <v>0.36068472500000004</v>
      </c>
    </row>
    <row r="8209" spans="1:2" hidden="1" outlineLevel="2" x14ac:dyDescent="0.25">
      <c r="A8209" t="s">
        <v>400</v>
      </c>
      <c r="B8209">
        <v>1.58545235</v>
      </c>
    </row>
    <row r="8210" spans="1:2" hidden="1" outlineLevel="2" x14ac:dyDescent="0.25">
      <c r="A8210" t="s">
        <v>400</v>
      </c>
      <c r="B8210">
        <v>0.42469470000000004</v>
      </c>
    </row>
    <row r="8211" spans="1:2" hidden="1" outlineLevel="2" x14ac:dyDescent="0.25">
      <c r="A8211" t="s">
        <v>400</v>
      </c>
      <c r="B8211">
        <v>1.398773125</v>
      </c>
    </row>
    <row r="8212" spans="1:2" hidden="1" outlineLevel="2" x14ac:dyDescent="0.25">
      <c r="A8212" t="s">
        <v>400</v>
      </c>
      <c r="B8212">
        <v>1.814840325</v>
      </c>
    </row>
    <row r="8213" spans="1:2" outlineLevel="1" collapsed="1" x14ac:dyDescent="0.25">
      <c r="A8213" s="3" t="s">
        <v>25299</v>
      </c>
      <c r="B8213">
        <f>SUBTOTAL(9,B8192:B8212)</f>
        <v>23.122766200000001</v>
      </c>
    </row>
    <row r="8214" spans="1:2" hidden="1" outlineLevel="2" x14ac:dyDescent="0.25">
      <c r="A8214" t="s">
        <v>19738</v>
      </c>
      <c r="B8214">
        <v>3.920540425</v>
      </c>
    </row>
    <row r="8215" spans="1:2" outlineLevel="1" collapsed="1" x14ac:dyDescent="0.25">
      <c r="A8215" s="3" t="s">
        <v>25300</v>
      </c>
      <c r="B8215">
        <f>SUBTOTAL(9,B8214:B8214)</f>
        <v>3.920540425</v>
      </c>
    </row>
    <row r="8216" spans="1:2" hidden="1" outlineLevel="2" x14ac:dyDescent="0.25">
      <c r="A8216" t="s">
        <v>1173</v>
      </c>
      <c r="B8216">
        <v>1.021480725</v>
      </c>
    </row>
    <row r="8217" spans="1:2" hidden="1" outlineLevel="2" x14ac:dyDescent="0.25">
      <c r="A8217" t="s">
        <v>1173</v>
      </c>
      <c r="B8217">
        <v>1.02329845</v>
      </c>
    </row>
    <row r="8218" spans="1:2" hidden="1" outlineLevel="2" x14ac:dyDescent="0.25">
      <c r="A8218" t="s">
        <v>1173</v>
      </c>
      <c r="B8218">
        <v>2.5964345250000007</v>
      </c>
    </row>
    <row r="8219" spans="1:2" hidden="1" outlineLevel="2" x14ac:dyDescent="0.25">
      <c r="A8219" t="s">
        <v>1173</v>
      </c>
      <c r="B8219">
        <v>0.48841062500000004</v>
      </c>
    </row>
    <row r="8220" spans="1:2" outlineLevel="1" collapsed="1" x14ac:dyDescent="0.25">
      <c r="A8220" s="3" t="s">
        <v>25301</v>
      </c>
      <c r="B8220">
        <f>SUBTOTAL(9,B8216:B8219)</f>
        <v>5.1296243250000009</v>
      </c>
    </row>
    <row r="8221" spans="1:2" hidden="1" outlineLevel="2" x14ac:dyDescent="0.25">
      <c r="A8221" t="s">
        <v>11462</v>
      </c>
      <c r="B8221">
        <v>1.4880633750000001</v>
      </c>
    </row>
    <row r="8222" spans="1:2" outlineLevel="1" collapsed="1" x14ac:dyDescent="0.25">
      <c r="A8222" s="3" t="s">
        <v>25302</v>
      </c>
      <c r="B8222">
        <f>SUBTOTAL(9,B8221:B8221)</f>
        <v>1.4880633750000001</v>
      </c>
    </row>
    <row r="8223" spans="1:2" hidden="1" outlineLevel="2" x14ac:dyDescent="0.25">
      <c r="A8223" t="s">
        <v>4932</v>
      </c>
      <c r="B8223">
        <v>2.2728744750000001</v>
      </c>
    </row>
    <row r="8224" spans="1:2" outlineLevel="1" collapsed="1" x14ac:dyDescent="0.25">
      <c r="A8224" s="3" t="s">
        <v>25303</v>
      </c>
      <c r="B8224">
        <f>SUBTOTAL(9,B8223:B8223)</f>
        <v>2.2728744750000001</v>
      </c>
    </row>
    <row r="8225" spans="1:2" hidden="1" outlineLevel="2" x14ac:dyDescent="0.25">
      <c r="A8225" t="s">
        <v>12808</v>
      </c>
      <c r="B8225">
        <v>2.4172475499999999</v>
      </c>
    </row>
    <row r="8226" spans="1:2" outlineLevel="1" collapsed="1" x14ac:dyDescent="0.25">
      <c r="A8226" s="3" t="s">
        <v>25304</v>
      </c>
      <c r="B8226">
        <f>SUBTOTAL(9,B8225:B8225)</f>
        <v>2.4172475499999999</v>
      </c>
    </row>
    <row r="8227" spans="1:2" hidden="1" outlineLevel="2" x14ac:dyDescent="0.25">
      <c r="A8227" t="s">
        <v>4305</v>
      </c>
      <c r="B8227">
        <v>1.4013112000000003</v>
      </c>
    </row>
    <row r="8228" spans="1:2" hidden="1" outlineLevel="2" x14ac:dyDescent="0.25">
      <c r="A8228" t="s">
        <v>4305</v>
      </c>
      <c r="B8228">
        <v>1.6003905250000001</v>
      </c>
    </row>
    <row r="8229" spans="1:2" outlineLevel="1" collapsed="1" x14ac:dyDescent="0.25">
      <c r="A8229" s="3" t="s">
        <v>25305</v>
      </c>
      <c r="B8229">
        <f>SUBTOTAL(9,B8227:B8228)</f>
        <v>3.0017017250000002</v>
      </c>
    </row>
    <row r="8230" spans="1:2" hidden="1" outlineLevel="2" x14ac:dyDescent="0.25">
      <c r="A8230" t="s">
        <v>10432</v>
      </c>
      <c r="B8230">
        <v>0.9163067250000001</v>
      </c>
    </row>
    <row r="8231" spans="1:2" outlineLevel="1" collapsed="1" x14ac:dyDescent="0.25">
      <c r="A8231" s="3" t="s">
        <v>25306</v>
      </c>
      <c r="B8231">
        <f>SUBTOTAL(9,B8230:B8230)</f>
        <v>0.9163067250000001</v>
      </c>
    </row>
    <row r="8232" spans="1:2" hidden="1" outlineLevel="2" x14ac:dyDescent="0.25">
      <c r="A8232" t="s">
        <v>6884</v>
      </c>
      <c r="B8232">
        <v>4.2494474750000002</v>
      </c>
    </row>
    <row r="8233" spans="1:2" outlineLevel="1" collapsed="1" x14ac:dyDescent="0.25">
      <c r="A8233" s="3" t="s">
        <v>25307</v>
      </c>
      <c r="B8233">
        <f>SUBTOTAL(9,B8232:B8232)</f>
        <v>4.2494474750000002</v>
      </c>
    </row>
    <row r="8234" spans="1:2" hidden="1" outlineLevel="2" x14ac:dyDescent="0.25">
      <c r="A8234" t="s">
        <v>543</v>
      </c>
      <c r="B8234">
        <v>1.6281885</v>
      </c>
    </row>
    <row r="8235" spans="1:2" hidden="1" outlineLevel="2" x14ac:dyDescent="0.25">
      <c r="A8235" t="s">
        <v>543</v>
      </c>
      <c r="B8235">
        <v>1.800521225</v>
      </c>
    </row>
    <row r="8236" spans="1:2" hidden="1" outlineLevel="2" x14ac:dyDescent="0.25">
      <c r="A8236" t="s">
        <v>543</v>
      </c>
      <c r="B8236">
        <v>1.7138400250000003</v>
      </c>
    </row>
    <row r="8237" spans="1:2" hidden="1" outlineLevel="2" x14ac:dyDescent="0.25">
      <c r="A8237" t="s">
        <v>543</v>
      </c>
      <c r="B8237">
        <v>2.0911803250000003</v>
      </c>
    </row>
    <row r="8238" spans="1:2" hidden="1" outlineLevel="2" x14ac:dyDescent="0.25">
      <c r="A8238" t="s">
        <v>543</v>
      </c>
      <c r="B8238">
        <v>1.8223177750000001</v>
      </c>
    </row>
    <row r="8239" spans="1:2" hidden="1" outlineLevel="2" x14ac:dyDescent="0.25">
      <c r="A8239" t="s">
        <v>543</v>
      </c>
      <c r="B8239">
        <v>2.3872901500000001</v>
      </c>
    </row>
    <row r="8240" spans="1:2" hidden="1" outlineLevel="2" x14ac:dyDescent="0.25">
      <c r="A8240" t="s">
        <v>543</v>
      </c>
      <c r="B8240">
        <v>2.7580800000000005</v>
      </c>
    </row>
    <row r="8241" spans="1:2" outlineLevel="1" collapsed="1" x14ac:dyDescent="0.25">
      <c r="A8241" s="3" t="s">
        <v>25308</v>
      </c>
      <c r="B8241">
        <f>SUBTOTAL(9,B8234:B8240)</f>
        <v>14.201418</v>
      </c>
    </row>
    <row r="8242" spans="1:2" hidden="1" outlineLevel="2" x14ac:dyDescent="0.25">
      <c r="A8242" t="s">
        <v>101</v>
      </c>
      <c r="B8242">
        <v>0.85628740000000003</v>
      </c>
    </row>
    <row r="8243" spans="1:2" hidden="1" outlineLevel="2" x14ac:dyDescent="0.25">
      <c r="A8243" t="s">
        <v>101</v>
      </c>
      <c r="B8243">
        <v>1.39879325</v>
      </c>
    </row>
    <row r="8244" spans="1:2" hidden="1" outlineLevel="2" x14ac:dyDescent="0.25">
      <c r="A8244" t="s">
        <v>101</v>
      </c>
      <c r="B8244">
        <v>2.0565504749999999</v>
      </c>
    </row>
    <row r="8245" spans="1:2" hidden="1" outlineLevel="2" x14ac:dyDescent="0.25">
      <c r="A8245" t="s">
        <v>101</v>
      </c>
      <c r="B8245">
        <v>2.4621723750000006</v>
      </c>
    </row>
    <row r="8246" spans="1:2" hidden="1" outlineLevel="2" x14ac:dyDescent="0.25">
      <c r="A8246" t="s">
        <v>101</v>
      </c>
      <c r="B8246">
        <v>0.15399167500000005</v>
      </c>
    </row>
    <row r="8247" spans="1:2" hidden="1" outlineLevel="2" x14ac:dyDescent="0.25">
      <c r="A8247" t="s">
        <v>101</v>
      </c>
      <c r="B8247">
        <v>3.1988253000000002</v>
      </c>
    </row>
    <row r="8248" spans="1:2" hidden="1" outlineLevel="2" x14ac:dyDescent="0.25">
      <c r="A8248" t="s">
        <v>101</v>
      </c>
      <c r="B8248">
        <v>1.4031228250000003</v>
      </c>
    </row>
    <row r="8249" spans="1:2" hidden="1" outlineLevel="2" x14ac:dyDescent="0.25">
      <c r="A8249" t="s">
        <v>101</v>
      </c>
      <c r="B8249">
        <v>1.22578835</v>
      </c>
    </row>
    <row r="8250" spans="1:2" outlineLevel="1" collapsed="1" x14ac:dyDescent="0.25">
      <c r="A8250" s="3" t="s">
        <v>25309</v>
      </c>
      <c r="B8250">
        <f>SUBTOTAL(9,B8242:B8249)</f>
        <v>12.755531650000002</v>
      </c>
    </row>
    <row r="8251" spans="1:2" hidden="1" outlineLevel="2" x14ac:dyDescent="0.25">
      <c r="A8251" t="s">
        <v>1598</v>
      </c>
      <c r="B8251">
        <v>0.23170385000000002</v>
      </c>
    </row>
    <row r="8252" spans="1:2" outlineLevel="1" collapsed="1" x14ac:dyDescent="0.25">
      <c r="A8252" s="3" t="s">
        <v>25310</v>
      </c>
      <c r="B8252">
        <f>SUBTOTAL(9,B8251:B8251)</f>
        <v>0.23170385000000002</v>
      </c>
    </row>
    <row r="8253" spans="1:2" hidden="1" outlineLevel="2" x14ac:dyDescent="0.25">
      <c r="A8253" t="s">
        <v>13832</v>
      </c>
      <c r="B8253">
        <v>2.1711360499999999</v>
      </c>
    </row>
    <row r="8254" spans="1:2" outlineLevel="1" collapsed="1" x14ac:dyDescent="0.25">
      <c r="A8254" s="3" t="s">
        <v>25311</v>
      </c>
      <c r="B8254">
        <f>SUBTOTAL(9,B8253:B8253)</f>
        <v>2.1711360499999999</v>
      </c>
    </row>
    <row r="8255" spans="1:2" hidden="1" outlineLevel="2" x14ac:dyDescent="0.25">
      <c r="A8255" t="s">
        <v>20707</v>
      </c>
      <c r="B8255">
        <v>1.2732954749999998</v>
      </c>
    </row>
    <row r="8256" spans="1:2" outlineLevel="1" collapsed="1" x14ac:dyDescent="0.25">
      <c r="A8256" s="3" t="s">
        <v>25312</v>
      </c>
      <c r="B8256">
        <f>SUBTOTAL(9,B8255:B8255)</f>
        <v>1.2732954749999998</v>
      </c>
    </row>
    <row r="8257" spans="1:2" hidden="1" outlineLevel="2" x14ac:dyDescent="0.25">
      <c r="A8257" t="s">
        <v>7530</v>
      </c>
      <c r="B8257">
        <v>1.7904270000000002</v>
      </c>
    </row>
    <row r="8258" spans="1:2" outlineLevel="1" collapsed="1" x14ac:dyDescent="0.25">
      <c r="A8258" s="3" t="s">
        <v>25313</v>
      </c>
      <c r="B8258">
        <f>SUBTOTAL(9,B8257:B8257)</f>
        <v>1.7904270000000002</v>
      </c>
    </row>
    <row r="8259" spans="1:2" hidden="1" outlineLevel="2" x14ac:dyDescent="0.25">
      <c r="A8259" t="s">
        <v>3777</v>
      </c>
      <c r="B8259">
        <v>1.097647225</v>
      </c>
    </row>
    <row r="8260" spans="1:2" outlineLevel="1" collapsed="1" x14ac:dyDescent="0.25">
      <c r="A8260" s="3" t="s">
        <v>25314</v>
      </c>
      <c r="B8260">
        <f>SUBTOTAL(9,B8259:B8259)</f>
        <v>1.097647225</v>
      </c>
    </row>
    <row r="8261" spans="1:2" hidden="1" outlineLevel="2" x14ac:dyDescent="0.25">
      <c r="A8261" t="s">
        <v>11718</v>
      </c>
      <c r="B8261">
        <v>0.62101507500000008</v>
      </c>
    </row>
    <row r="8262" spans="1:2" outlineLevel="1" collapsed="1" x14ac:dyDescent="0.25">
      <c r="A8262" s="3" t="s">
        <v>25315</v>
      </c>
      <c r="B8262">
        <f>SUBTOTAL(9,B8261:B8261)</f>
        <v>0.62101507500000008</v>
      </c>
    </row>
    <row r="8263" spans="1:2" hidden="1" outlineLevel="2" x14ac:dyDescent="0.25">
      <c r="A8263" t="s">
        <v>7174</v>
      </c>
      <c r="B8263">
        <v>1.4655650750000002</v>
      </c>
    </row>
    <row r="8264" spans="1:2" outlineLevel="1" collapsed="1" x14ac:dyDescent="0.25">
      <c r="A8264" s="3" t="s">
        <v>25316</v>
      </c>
      <c r="B8264">
        <f>SUBTOTAL(9,B8263:B8263)</f>
        <v>1.4655650750000002</v>
      </c>
    </row>
    <row r="8265" spans="1:2" hidden="1" outlineLevel="2" x14ac:dyDescent="0.25">
      <c r="A8265" t="s">
        <v>2389</v>
      </c>
      <c r="B8265">
        <v>3.45773135</v>
      </c>
    </row>
    <row r="8266" spans="1:2" hidden="1" outlineLevel="2" x14ac:dyDescent="0.25">
      <c r="A8266" t="s">
        <v>2389</v>
      </c>
      <c r="B8266">
        <v>5.5266067250000006</v>
      </c>
    </row>
    <row r="8267" spans="1:2" hidden="1" outlineLevel="2" x14ac:dyDescent="0.25">
      <c r="A8267" t="s">
        <v>2389</v>
      </c>
      <c r="B8267">
        <v>2.1320977500000002</v>
      </c>
    </row>
    <row r="8268" spans="1:2" hidden="1" outlineLevel="2" x14ac:dyDescent="0.25">
      <c r="A8268" t="s">
        <v>2389</v>
      </c>
      <c r="B8268">
        <v>1.20222385</v>
      </c>
    </row>
    <row r="8269" spans="1:2" hidden="1" outlineLevel="2" x14ac:dyDescent="0.25">
      <c r="A8269" t="s">
        <v>2389</v>
      </c>
      <c r="B8269">
        <v>1.9976510250000001</v>
      </c>
    </row>
    <row r="8270" spans="1:2" hidden="1" outlineLevel="2" x14ac:dyDescent="0.25">
      <c r="A8270" t="s">
        <v>2389</v>
      </c>
      <c r="B8270">
        <v>1.3553349499999998</v>
      </c>
    </row>
    <row r="8271" spans="1:2" hidden="1" outlineLevel="2" x14ac:dyDescent="0.25">
      <c r="A8271" t="s">
        <v>2389</v>
      </c>
      <c r="B8271">
        <v>1.4690429499999997</v>
      </c>
    </row>
    <row r="8272" spans="1:2" outlineLevel="1" collapsed="1" x14ac:dyDescent="0.25">
      <c r="A8272" s="3" t="s">
        <v>25317</v>
      </c>
      <c r="B8272">
        <f>SUBTOTAL(9,B8265:B8271)</f>
        <v>17.140688599999997</v>
      </c>
    </row>
    <row r="8273" spans="1:2" hidden="1" outlineLevel="2" x14ac:dyDescent="0.25">
      <c r="A8273" t="s">
        <v>3805</v>
      </c>
      <c r="B8273">
        <v>1.8070135249999999</v>
      </c>
    </row>
    <row r="8274" spans="1:2" hidden="1" outlineLevel="2" x14ac:dyDescent="0.25">
      <c r="A8274" t="s">
        <v>3805</v>
      </c>
      <c r="B8274">
        <v>1.1961281749999999</v>
      </c>
    </row>
    <row r="8275" spans="1:2" outlineLevel="1" collapsed="1" x14ac:dyDescent="0.25">
      <c r="A8275" s="3" t="s">
        <v>25318</v>
      </c>
      <c r="B8275">
        <f>SUBTOTAL(9,B8273:B8274)</f>
        <v>3.0031416999999996</v>
      </c>
    </row>
    <row r="8276" spans="1:2" hidden="1" outlineLevel="2" x14ac:dyDescent="0.25">
      <c r="A8276" t="s">
        <v>11298</v>
      </c>
      <c r="B8276">
        <v>-23.589547625000005</v>
      </c>
    </row>
    <row r="8277" spans="1:2" outlineLevel="1" collapsed="1" x14ac:dyDescent="0.25">
      <c r="A8277" s="3" t="s">
        <v>25319</v>
      </c>
      <c r="B8277">
        <f>SUBTOTAL(9,B8276:B8276)</f>
        <v>-23.589547625000005</v>
      </c>
    </row>
    <row r="8278" spans="1:2" hidden="1" outlineLevel="2" x14ac:dyDescent="0.25">
      <c r="A8278" t="s">
        <v>4962</v>
      </c>
      <c r="B8278">
        <v>1.2545331999999998</v>
      </c>
    </row>
    <row r="8279" spans="1:2" outlineLevel="1" collapsed="1" x14ac:dyDescent="0.25">
      <c r="A8279" s="3" t="s">
        <v>25320</v>
      </c>
      <c r="B8279">
        <f>SUBTOTAL(9,B8278:B8278)</f>
        <v>1.2545331999999998</v>
      </c>
    </row>
    <row r="8280" spans="1:2" hidden="1" outlineLevel="2" x14ac:dyDescent="0.25">
      <c r="A8280" t="s">
        <v>9874</v>
      </c>
      <c r="B8280">
        <v>3.0866818750000009</v>
      </c>
    </row>
    <row r="8281" spans="1:2" outlineLevel="1" collapsed="1" x14ac:dyDescent="0.25">
      <c r="A8281" s="3" t="s">
        <v>25321</v>
      </c>
      <c r="B8281">
        <f>SUBTOTAL(9,B8280:B8280)</f>
        <v>3.0866818750000009</v>
      </c>
    </row>
    <row r="8282" spans="1:2" hidden="1" outlineLevel="2" x14ac:dyDescent="0.25">
      <c r="A8282" t="s">
        <v>12507</v>
      </c>
      <c r="B8282">
        <v>1.7024254750000003</v>
      </c>
    </row>
    <row r="8283" spans="1:2" outlineLevel="1" collapsed="1" x14ac:dyDescent="0.25">
      <c r="A8283" s="3" t="s">
        <v>25322</v>
      </c>
      <c r="B8283">
        <f>SUBTOTAL(9,B8282:B8282)</f>
        <v>1.7024254750000003</v>
      </c>
    </row>
    <row r="8284" spans="1:2" hidden="1" outlineLevel="2" x14ac:dyDescent="0.25">
      <c r="A8284" t="s">
        <v>3054</v>
      </c>
      <c r="B8284">
        <v>0.32719465000000003</v>
      </c>
    </row>
    <row r="8285" spans="1:2" outlineLevel="1" collapsed="1" x14ac:dyDescent="0.25">
      <c r="A8285" s="3" t="s">
        <v>25323</v>
      </c>
      <c r="B8285">
        <f>SUBTOTAL(9,B8284:B8284)</f>
        <v>0.32719465000000003</v>
      </c>
    </row>
    <row r="8286" spans="1:2" hidden="1" outlineLevel="2" x14ac:dyDescent="0.25">
      <c r="A8286" t="s">
        <v>18191</v>
      </c>
      <c r="B8286">
        <v>1.309538525</v>
      </c>
    </row>
    <row r="8287" spans="1:2" outlineLevel="1" collapsed="1" x14ac:dyDescent="0.25">
      <c r="A8287" s="3" t="s">
        <v>25324</v>
      </c>
      <c r="B8287">
        <f>SUBTOTAL(9,B8286:B8286)</f>
        <v>1.309538525</v>
      </c>
    </row>
    <row r="8288" spans="1:2" hidden="1" outlineLevel="2" x14ac:dyDescent="0.25">
      <c r="A8288" t="s">
        <v>15641</v>
      </c>
      <c r="B8288">
        <v>0.36606532500000005</v>
      </c>
    </row>
    <row r="8289" spans="1:2" outlineLevel="1" collapsed="1" x14ac:dyDescent="0.25">
      <c r="A8289" s="3" t="s">
        <v>25325</v>
      </c>
      <c r="B8289">
        <f>SUBTOTAL(9,B8288:B8288)</f>
        <v>0.36606532500000005</v>
      </c>
    </row>
    <row r="8290" spans="1:2" hidden="1" outlineLevel="2" x14ac:dyDescent="0.25">
      <c r="A8290" t="s">
        <v>4294</v>
      </c>
      <c r="B8290">
        <v>1.8219892000000002</v>
      </c>
    </row>
    <row r="8291" spans="1:2" outlineLevel="1" collapsed="1" x14ac:dyDescent="0.25">
      <c r="A8291" s="3" t="s">
        <v>25326</v>
      </c>
      <c r="B8291">
        <f>SUBTOTAL(9,B8290:B8290)</f>
        <v>1.8219892000000002</v>
      </c>
    </row>
    <row r="8292" spans="1:2" hidden="1" outlineLevel="2" x14ac:dyDescent="0.25">
      <c r="A8292" t="s">
        <v>10794</v>
      </c>
      <c r="B8292">
        <v>1.9533566</v>
      </c>
    </row>
    <row r="8293" spans="1:2" outlineLevel="1" collapsed="1" x14ac:dyDescent="0.25">
      <c r="A8293" s="3" t="s">
        <v>25327</v>
      </c>
      <c r="B8293">
        <f>SUBTOTAL(9,B8292:B8292)</f>
        <v>1.9533566</v>
      </c>
    </row>
    <row r="8294" spans="1:2" hidden="1" outlineLevel="2" x14ac:dyDescent="0.25">
      <c r="A8294" t="s">
        <v>899</v>
      </c>
      <c r="B8294">
        <v>1.49827865</v>
      </c>
    </row>
    <row r="8295" spans="1:2" hidden="1" outlineLevel="2" x14ac:dyDescent="0.25">
      <c r="A8295" t="s">
        <v>899</v>
      </c>
      <c r="B8295">
        <v>2.033316525</v>
      </c>
    </row>
    <row r="8296" spans="1:2" hidden="1" outlineLevel="2" x14ac:dyDescent="0.25">
      <c r="A8296" t="s">
        <v>899</v>
      </c>
      <c r="B8296">
        <v>2.1778442999999998</v>
      </c>
    </row>
    <row r="8297" spans="1:2" hidden="1" outlineLevel="2" x14ac:dyDescent="0.25">
      <c r="A8297" t="s">
        <v>899</v>
      </c>
      <c r="B8297">
        <v>1.3096499749999999</v>
      </c>
    </row>
    <row r="8298" spans="1:2" hidden="1" outlineLevel="2" x14ac:dyDescent="0.25">
      <c r="A8298" t="s">
        <v>899</v>
      </c>
      <c r="B8298">
        <v>1.4948359</v>
      </c>
    </row>
    <row r="8299" spans="1:2" hidden="1" outlineLevel="2" x14ac:dyDescent="0.25">
      <c r="A8299" t="s">
        <v>899</v>
      </c>
      <c r="B8299">
        <v>4.2935770499999997</v>
      </c>
    </row>
    <row r="8300" spans="1:2" hidden="1" outlineLevel="2" x14ac:dyDescent="0.25">
      <c r="A8300" t="s">
        <v>899</v>
      </c>
      <c r="B8300">
        <v>1.5505449999999998</v>
      </c>
    </row>
    <row r="8301" spans="1:2" hidden="1" outlineLevel="2" x14ac:dyDescent="0.25">
      <c r="A8301" t="s">
        <v>899</v>
      </c>
      <c r="B8301">
        <v>3.3705884250000002</v>
      </c>
    </row>
    <row r="8302" spans="1:2" outlineLevel="1" collapsed="1" x14ac:dyDescent="0.25">
      <c r="A8302" s="3" t="s">
        <v>25328</v>
      </c>
      <c r="B8302">
        <f>SUBTOTAL(9,B8294:B8301)</f>
        <v>17.728635825000001</v>
      </c>
    </row>
    <row r="8303" spans="1:2" hidden="1" outlineLevel="2" x14ac:dyDescent="0.25">
      <c r="A8303" t="s">
        <v>867</v>
      </c>
      <c r="B8303">
        <v>2.001907375</v>
      </c>
    </row>
    <row r="8304" spans="1:2" hidden="1" outlineLevel="2" x14ac:dyDescent="0.25">
      <c r="A8304" t="s">
        <v>867</v>
      </c>
      <c r="B8304">
        <v>3.2614143500000008</v>
      </c>
    </row>
    <row r="8305" spans="1:2" hidden="1" outlineLevel="2" x14ac:dyDescent="0.25">
      <c r="A8305" t="s">
        <v>867</v>
      </c>
      <c r="B8305">
        <v>1.6189909000000002</v>
      </c>
    </row>
    <row r="8306" spans="1:2" hidden="1" outlineLevel="2" x14ac:dyDescent="0.25">
      <c r="A8306" t="s">
        <v>867</v>
      </c>
      <c r="B8306">
        <v>1.7042449250000002</v>
      </c>
    </row>
    <row r="8307" spans="1:2" hidden="1" outlineLevel="2" x14ac:dyDescent="0.25">
      <c r="A8307" t="s">
        <v>867</v>
      </c>
      <c r="B8307">
        <v>2.8659722750000003</v>
      </c>
    </row>
    <row r="8308" spans="1:2" hidden="1" outlineLevel="2" x14ac:dyDescent="0.25">
      <c r="A8308" t="s">
        <v>867</v>
      </c>
      <c r="B8308">
        <v>1.3323236749999998</v>
      </c>
    </row>
    <row r="8309" spans="1:2" hidden="1" outlineLevel="2" x14ac:dyDescent="0.25">
      <c r="A8309" t="s">
        <v>867</v>
      </c>
      <c r="B8309">
        <v>1.9702923750000003</v>
      </c>
    </row>
    <row r="8310" spans="1:2" hidden="1" outlineLevel="2" x14ac:dyDescent="0.25">
      <c r="A8310" t="s">
        <v>867</v>
      </c>
      <c r="B8310">
        <v>1.3876731999999998</v>
      </c>
    </row>
    <row r="8311" spans="1:2" hidden="1" outlineLevel="2" x14ac:dyDescent="0.25">
      <c r="A8311" t="s">
        <v>867</v>
      </c>
      <c r="B8311">
        <v>1.7986266500000003</v>
      </c>
    </row>
    <row r="8312" spans="1:2" hidden="1" outlineLevel="2" x14ac:dyDescent="0.25">
      <c r="A8312" t="s">
        <v>867</v>
      </c>
      <c r="B8312">
        <v>0.91212037499999998</v>
      </c>
    </row>
    <row r="8313" spans="1:2" hidden="1" outlineLevel="2" x14ac:dyDescent="0.25">
      <c r="A8313" t="s">
        <v>867</v>
      </c>
      <c r="B8313">
        <v>1.8439158</v>
      </c>
    </row>
    <row r="8314" spans="1:2" outlineLevel="1" collapsed="1" x14ac:dyDescent="0.25">
      <c r="A8314" s="3" t="s">
        <v>25329</v>
      </c>
      <c r="B8314">
        <f>SUBTOTAL(9,B8303:B8313)</f>
        <v>20.697481900000003</v>
      </c>
    </row>
    <row r="8315" spans="1:2" hidden="1" outlineLevel="2" x14ac:dyDescent="0.25">
      <c r="A8315" t="s">
        <v>6121</v>
      </c>
      <c r="B8315">
        <v>4.6717548749999995</v>
      </c>
    </row>
    <row r="8316" spans="1:2" outlineLevel="1" collapsed="1" x14ac:dyDescent="0.25">
      <c r="A8316" s="3" t="s">
        <v>25330</v>
      </c>
      <c r="B8316">
        <f>SUBTOTAL(9,B8315:B8315)</f>
        <v>4.6717548749999995</v>
      </c>
    </row>
    <row r="8317" spans="1:2" hidden="1" outlineLevel="2" x14ac:dyDescent="0.25">
      <c r="A8317" t="s">
        <v>17832</v>
      </c>
      <c r="B8317">
        <v>1.1937388250000001</v>
      </c>
    </row>
    <row r="8318" spans="1:2" outlineLevel="1" collapsed="1" x14ac:dyDescent="0.25">
      <c r="A8318" s="3" t="s">
        <v>25331</v>
      </c>
      <c r="B8318">
        <f>SUBTOTAL(9,B8317:B8317)</f>
        <v>1.1937388250000001</v>
      </c>
    </row>
    <row r="8319" spans="1:2" hidden="1" outlineLevel="2" x14ac:dyDescent="0.25">
      <c r="A8319" t="s">
        <v>61</v>
      </c>
      <c r="B8319">
        <v>1.135457575</v>
      </c>
    </row>
    <row r="8320" spans="1:2" hidden="1" outlineLevel="2" x14ac:dyDescent="0.25">
      <c r="A8320" t="s">
        <v>61</v>
      </c>
      <c r="B8320">
        <v>3.9443769249999998</v>
      </c>
    </row>
    <row r="8321" spans="1:2" hidden="1" outlineLevel="2" x14ac:dyDescent="0.25">
      <c r="A8321" t="s">
        <v>61</v>
      </c>
      <c r="B8321">
        <v>0.64993069999999997</v>
      </c>
    </row>
    <row r="8322" spans="1:2" hidden="1" outlineLevel="2" x14ac:dyDescent="0.25">
      <c r="A8322" t="s">
        <v>61</v>
      </c>
      <c r="B8322">
        <v>2.4179628499999999</v>
      </c>
    </row>
    <row r="8323" spans="1:2" hidden="1" outlineLevel="2" x14ac:dyDescent="0.25">
      <c r="A8323" t="s">
        <v>61</v>
      </c>
      <c r="B8323">
        <v>1.4478683750000003</v>
      </c>
    </row>
    <row r="8324" spans="1:2" hidden="1" outlineLevel="2" x14ac:dyDescent="0.25">
      <c r="A8324" t="s">
        <v>61</v>
      </c>
      <c r="B8324">
        <v>2.5027524999999997</v>
      </c>
    </row>
    <row r="8325" spans="1:2" hidden="1" outlineLevel="2" x14ac:dyDescent="0.25">
      <c r="A8325" t="s">
        <v>61</v>
      </c>
      <c r="B8325">
        <v>4.6893889500000006</v>
      </c>
    </row>
    <row r="8326" spans="1:2" hidden="1" outlineLevel="2" x14ac:dyDescent="0.25">
      <c r="A8326" t="s">
        <v>61</v>
      </c>
      <c r="B8326">
        <v>1.560788125</v>
      </c>
    </row>
    <row r="8327" spans="1:2" hidden="1" outlineLevel="2" x14ac:dyDescent="0.25">
      <c r="A8327" t="s">
        <v>61</v>
      </c>
      <c r="B8327">
        <v>1.7078036999999999</v>
      </c>
    </row>
    <row r="8328" spans="1:2" hidden="1" outlineLevel="2" x14ac:dyDescent="0.25">
      <c r="A8328" t="s">
        <v>61</v>
      </c>
      <c r="B8328">
        <v>0.46652560000000004</v>
      </c>
    </row>
    <row r="8329" spans="1:2" hidden="1" outlineLevel="2" x14ac:dyDescent="0.25">
      <c r="A8329" t="s">
        <v>61</v>
      </c>
      <c r="B8329">
        <v>0.92654500000000006</v>
      </c>
    </row>
    <row r="8330" spans="1:2" hidden="1" outlineLevel="2" x14ac:dyDescent="0.25">
      <c r="A8330" t="s">
        <v>61</v>
      </c>
      <c r="B8330">
        <v>2.2053384249999999</v>
      </c>
    </row>
    <row r="8331" spans="1:2" hidden="1" outlineLevel="2" x14ac:dyDescent="0.25">
      <c r="A8331" t="s">
        <v>61</v>
      </c>
      <c r="B8331">
        <v>1.7803813500000001</v>
      </c>
    </row>
    <row r="8332" spans="1:2" hidden="1" outlineLevel="2" x14ac:dyDescent="0.25">
      <c r="A8332" t="s">
        <v>61</v>
      </c>
      <c r="B8332">
        <v>2.1677904000000003</v>
      </c>
    </row>
    <row r="8333" spans="1:2" hidden="1" outlineLevel="2" x14ac:dyDescent="0.25">
      <c r="A8333" t="s">
        <v>61</v>
      </c>
      <c r="B8333">
        <v>2.8943635500000005</v>
      </c>
    </row>
    <row r="8334" spans="1:2" hidden="1" outlineLevel="2" x14ac:dyDescent="0.25">
      <c r="A8334" t="s">
        <v>61</v>
      </c>
      <c r="B8334">
        <v>2.4921846250000006</v>
      </c>
    </row>
    <row r="8335" spans="1:2" hidden="1" outlineLevel="2" x14ac:dyDescent="0.25">
      <c r="A8335" t="s">
        <v>61</v>
      </c>
      <c r="B8335">
        <v>2.0139277249999998</v>
      </c>
    </row>
    <row r="8336" spans="1:2" hidden="1" outlineLevel="2" x14ac:dyDescent="0.25">
      <c r="A8336" t="s">
        <v>61</v>
      </c>
      <c r="B8336">
        <v>2.2819371250000002</v>
      </c>
    </row>
    <row r="8337" spans="1:2" hidden="1" outlineLevel="2" x14ac:dyDescent="0.25">
      <c r="A8337" t="s">
        <v>61</v>
      </c>
      <c r="B8337">
        <v>0.30326352500000003</v>
      </c>
    </row>
    <row r="8338" spans="1:2" hidden="1" outlineLevel="2" x14ac:dyDescent="0.25">
      <c r="A8338" t="s">
        <v>61</v>
      </c>
      <c r="B8338">
        <v>0.41399872500000001</v>
      </c>
    </row>
    <row r="8339" spans="1:2" hidden="1" outlineLevel="2" x14ac:dyDescent="0.25">
      <c r="A8339" t="s">
        <v>61</v>
      </c>
      <c r="B8339">
        <v>0.57543157500000008</v>
      </c>
    </row>
    <row r="8340" spans="1:2" hidden="1" outlineLevel="2" x14ac:dyDescent="0.25">
      <c r="A8340" t="s">
        <v>61</v>
      </c>
      <c r="B8340">
        <v>2.1957505499999996</v>
      </c>
    </row>
    <row r="8341" spans="1:2" hidden="1" outlineLevel="2" x14ac:dyDescent="0.25">
      <c r="A8341" t="s">
        <v>61</v>
      </c>
      <c r="B8341">
        <v>1.6098240000000001</v>
      </c>
    </row>
    <row r="8342" spans="1:2" hidden="1" outlineLevel="2" x14ac:dyDescent="0.25">
      <c r="A8342" t="s">
        <v>61</v>
      </c>
      <c r="B8342">
        <v>1.5814541000000002</v>
      </c>
    </row>
    <row r="8343" spans="1:2" hidden="1" outlineLevel="2" x14ac:dyDescent="0.25">
      <c r="A8343" t="s">
        <v>61</v>
      </c>
      <c r="B8343">
        <v>1.0919068000000001</v>
      </c>
    </row>
    <row r="8344" spans="1:2" hidden="1" outlineLevel="2" x14ac:dyDescent="0.25">
      <c r="A8344" t="s">
        <v>61</v>
      </c>
      <c r="B8344">
        <v>1.2926192999999999</v>
      </c>
    </row>
    <row r="8345" spans="1:2" outlineLevel="1" collapsed="1" x14ac:dyDescent="0.25">
      <c r="A8345" s="3" t="s">
        <v>25332</v>
      </c>
      <c r="B8345">
        <f>SUBTOTAL(9,B8319:B8344)</f>
        <v>46.349572075000005</v>
      </c>
    </row>
    <row r="8346" spans="1:2" hidden="1" outlineLevel="2" x14ac:dyDescent="0.25">
      <c r="A8346" t="s">
        <v>19415</v>
      </c>
      <c r="B8346">
        <v>1.11111505</v>
      </c>
    </row>
    <row r="8347" spans="1:2" outlineLevel="1" collapsed="1" x14ac:dyDescent="0.25">
      <c r="A8347" s="3" t="s">
        <v>25333</v>
      </c>
      <c r="B8347">
        <f>SUBTOTAL(9,B8346:B8346)</f>
        <v>1.11111505</v>
      </c>
    </row>
    <row r="8348" spans="1:2" hidden="1" outlineLevel="2" x14ac:dyDescent="0.25">
      <c r="A8348" t="s">
        <v>1273</v>
      </c>
      <c r="B8348">
        <v>0.65869017500000004</v>
      </c>
    </row>
    <row r="8349" spans="1:2" outlineLevel="1" collapsed="1" x14ac:dyDescent="0.25">
      <c r="A8349" s="3" t="s">
        <v>25334</v>
      </c>
      <c r="B8349">
        <f>SUBTOTAL(9,B8348:B8348)</f>
        <v>0.65869017500000004</v>
      </c>
    </row>
    <row r="8350" spans="1:2" hidden="1" outlineLevel="2" x14ac:dyDescent="0.25">
      <c r="A8350" t="s">
        <v>7787</v>
      </c>
      <c r="B8350">
        <v>0.29836807500000001</v>
      </c>
    </row>
    <row r="8351" spans="1:2" hidden="1" outlineLevel="2" x14ac:dyDescent="0.25">
      <c r="A8351" t="s">
        <v>7787</v>
      </c>
      <c r="B8351">
        <v>1.9330831749999999</v>
      </c>
    </row>
    <row r="8352" spans="1:2" hidden="1" outlineLevel="2" x14ac:dyDescent="0.25">
      <c r="A8352" t="s">
        <v>7787</v>
      </c>
      <c r="B8352">
        <v>1.3534222500000002</v>
      </c>
    </row>
    <row r="8353" spans="1:2" hidden="1" outlineLevel="2" x14ac:dyDescent="0.25">
      <c r="A8353" t="s">
        <v>7787</v>
      </c>
      <c r="B8353">
        <v>2.8240131000000002</v>
      </c>
    </row>
    <row r="8354" spans="1:2" hidden="1" outlineLevel="2" x14ac:dyDescent="0.25">
      <c r="A8354" t="s">
        <v>7787</v>
      </c>
      <c r="B8354">
        <v>1.7863504000000003</v>
      </c>
    </row>
    <row r="8355" spans="1:2" hidden="1" outlineLevel="2" x14ac:dyDescent="0.25">
      <c r="A8355" t="s">
        <v>7787</v>
      </c>
      <c r="B8355">
        <v>3.0936052500000004</v>
      </c>
    </row>
    <row r="8356" spans="1:2" outlineLevel="1" collapsed="1" x14ac:dyDescent="0.25">
      <c r="A8356" s="3" t="s">
        <v>25335</v>
      </c>
      <c r="B8356">
        <f>SUBTOTAL(9,B8350:B8355)</f>
        <v>11.288842250000002</v>
      </c>
    </row>
    <row r="8357" spans="1:2" hidden="1" outlineLevel="2" x14ac:dyDescent="0.25">
      <c r="A8357" t="s">
        <v>7855</v>
      </c>
      <c r="B8357">
        <v>1.3625166750000004</v>
      </c>
    </row>
    <row r="8358" spans="1:2" outlineLevel="1" collapsed="1" x14ac:dyDescent="0.25">
      <c r="A8358" s="3" t="s">
        <v>25336</v>
      </c>
      <c r="B8358">
        <f>SUBTOTAL(9,B8357:B8357)</f>
        <v>1.3625166750000004</v>
      </c>
    </row>
    <row r="8359" spans="1:2" hidden="1" outlineLevel="2" x14ac:dyDescent="0.25">
      <c r="A8359" t="s">
        <v>5079</v>
      </c>
      <c r="B8359">
        <v>2.3755085500000002</v>
      </c>
    </row>
    <row r="8360" spans="1:2" outlineLevel="1" collapsed="1" x14ac:dyDescent="0.25">
      <c r="A8360" s="3" t="s">
        <v>25337</v>
      </c>
      <c r="B8360">
        <f>SUBTOTAL(9,B8359:B8359)</f>
        <v>2.3755085500000002</v>
      </c>
    </row>
    <row r="8361" spans="1:2" hidden="1" outlineLevel="2" x14ac:dyDescent="0.25">
      <c r="A8361" t="s">
        <v>481</v>
      </c>
      <c r="B8361">
        <v>3.6022592750000006</v>
      </c>
    </row>
    <row r="8362" spans="1:2" hidden="1" outlineLevel="2" x14ac:dyDescent="0.25">
      <c r="A8362" t="s">
        <v>481</v>
      </c>
      <c r="B8362">
        <v>2.7264996249999998</v>
      </c>
    </row>
    <row r="8363" spans="1:2" hidden="1" outlineLevel="2" x14ac:dyDescent="0.25">
      <c r="A8363" t="s">
        <v>481</v>
      </c>
      <c r="B8363">
        <v>1.7685965000000001</v>
      </c>
    </row>
    <row r="8364" spans="1:2" hidden="1" outlineLevel="2" x14ac:dyDescent="0.25">
      <c r="A8364" t="s">
        <v>481</v>
      </c>
      <c r="B8364">
        <v>1.7840995749999999</v>
      </c>
    </row>
    <row r="8365" spans="1:2" hidden="1" outlineLevel="2" x14ac:dyDescent="0.25">
      <c r="A8365" t="s">
        <v>481</v>
      </c>
      <c r="B8365">
        <v>0.34672757500000007</v>
      </c>
    </row>
    <row r="8366" spans="1:2" hidden="1" outlineLevel="2" x14ac:dyDescent="0.25">
      <c r="A8366" t="s">
        <v>481</v>
      </c>
      <c r="B8366">
        <v>1.7652156750000001</v>
      </c>
    </row>
    <row r="8367" spans="1:2" hidden="1" outlineLevel="2" x14ac:dyDescent="0.25">
      <c r="A8367" t="s">
        <v>481</v>
      </c>
      <c r="B8367">
        <v>1.3397673500000002</v>
      </c>
    </row>
    <row r="8368" spans="1:2" hidden="1" outlineLevel="2" x14ac:dyDescent="0.25">
      <c r="A8368" t="s">
        <v>481</v>
      </c>
      <c r="B8368">
        <v>1.768725125</v>
      </c>
    </row>
    <row r="8369" spans="1:2" hidden="1" outlineLevel="2" x14ac:dyDescent="0.25">
      <c r="A8369" t="s">
        <v>481</v>
      </c>
      <c r="B8369">
        <v>1.5961751000000004</v>
      </c>
    </row>
    <row r="8370" spans="1:2" outlineLevel="1" collapsed="1" x14ac:dyDescent="0.25">
      <c r="A8370" s="3" t="s">
        <v>25338</v>
      </c>
      <c r="B8370">
        <f>SUBTOTAL(9,B8361:B8369)</f>
        <v>16.698065800000002</v>
      </c>
    </row>
    <row r="8371" spans="1:2" hidden="1" outlineLevel="2" x14ac:dyDescent="0.25">
      <c r="A8371" t="s">
        <v>17599</v>
      </c>
      <c r="B8371">
        <v>0.66145250000000011</v>
      </c>
    </row>
    <row r="8372" spans="1:2" outlineLevel="1" collapsed="1" x14ac:dyDescent="0.25">
      <c r="A8372" s="3" t="s">
        <v>25339</v>
      </c>
      <c r="B8372">
        <f>SUBTOTAL(9,B8371:B8371)</f>
        <v>0.66145250000000011</v>
      </c>
    </row>
    <row r="8373" spans="1:2" hidden="1" outlineLevel="2" x14ac:dyDescent="0.25">
      <c r="A8373" t="s">
        <v>13245</v>
      </c>
      <c r="B8373">
        <v>0.50073020000000013</v>
      </c>
    </row>
    <row r="8374" spans="1:2" outlineLevel="1" collapsed="1" x14ac:dyDescent="0.25">
      <c r="A8374" s="3" t="s">
        <v>25340</v>
      </c>
      <c r="B8374">
        <f>SUBTOTAL(9,B8373:B8373)</f>
        <v>0.50073020000000013</v>
      </c>
    </row>
    <row r="8375" spans="1:2" hidden="1" outlineLevel="2" x14ac:dyDescent="0.25">
      <c r="A8375" t="s">
        <v>4702</v>
      </c>
      <c r="B8375">
        <v>1.6531537250000001</v>
      </c>
    </row>
    <row r="8376" spans="1:2" outlineLevel="1" collapsed="1" x14ac:dyDescent="0.25">
      <c r="A8376" s="3" t="s">
        <v>25341</v>
      </c>
      <c r="B8376">
        <f>SUBTOTAL(9,B8375:B8375)</f>
        <v>1.6531537250000001</v>
      </c>
    </row>
    <row r="8377" spans="1:2" hidden="1" outlineLevel="2" x14ac:dyDescent="0.25">
      <c r="A8377" t="s">
        <v>12457</v>
      </c>
      <c r="B8377">
        <v>2.3024786499999998</v>
      </c>
    </row>
    <row r="8378" spans="1:2" outlineLevel="1" collapsed="1" x14ac:dyDescent="0.25">
      <c r="A8378" s="3" t="s">
        <v>25342</v>
      </c>
      <c r="B8378">
        <f>SUBTOTAL(9,B8377:B8377)</f>
        <v>2.3024786499999998</v>
      </c>
    </row>
    <row r="8379" spans="1:2" hidden="1" outlineLevel="2" x14ac:dyDescent="0.25">
      <c r="A8379" t="s">
        <v>632</v>
      </c>
      <c r="B8379">
        <v>0.69723385000000004</v>
      </c>
    </row>
    <row r="8380" spans="1:2" hidden="1" outlineLevel="2" x14ac:dyDescent="0.25">
      <c r="A8380" t="s">
        <v>632</v>
      </c>
      <c r="B8380">
        <v>1.3383970499999998</v>
      </c>
    </row>
    <row r="8381" spans="1:2" hidden="1" outlineLevel="2" x14ac:dyDescent="0.25">
      <c r="A8381" t="s">
        <v>632</v>
      </c>
      <c r="B8381">
        <v>0.6963551</v>
      </c>
    </row>
    <row r="8382" spans="1:2" hidden="1" outlineLevel="2" x14ac:dyDescent="0.25">
      <c r="A8382" t="s">
        <v>632</v>
      </c>
      <c r="B8382">
        <v>0.78839490000000001</v>
      </c>
    </row>
    <row r="8383" spans="1:2" hidden="1" outlineLevel="2" x14ac:dyDescent="0.25">
      <c r="A8383" t="s">
        <v>632</v>
      </c>
      <c r="B8383">
        <v>2.5553314250000003</v>
      </c>
    </row>
    <row r="8384" spans="1:2" hidden="1" outlineLevel="2" x14ac:dyDescent="0.25">
      <c r="A8384" t="s">
        <v>632</v>
      </c>
      <c r="B8384">
        <v>1.7287291499999999</v>
      </c>
    </row>
    <row r="8385" spans="1:2" hidden="1" outlineLevel="2" x14ac:dyDescent="0.25">
      <c r="A8385" t="s">
        <v>632</v>
      </c>
      <c r="B8385">
        <v>1.9073900250000002</v>
      </c>
    </row>
    <row r="8386" spans="1:2" hidden="1" outlineLevel="2" x14ac:dyDescent="0.25">
      <c r="A8386" t="s">
        <v>632</v>
      </c>
      <c r="B8386">
        <v>0.84899535000000004</v>
      </c>
    </row>
    <row r="8387" spans="1:2" hidden="1" outlineLevel="2" x14ac:dyDescent="0.25">
      <c r="A8387" t="s">
        <v>632</v>
      </c>
      <c r="B8387">
        <v>0.73351597499999999</v>
      </c>
    </row>
    <row r="8388" spans="1:2" hidden="1" outlineLevel="2" x14ac:dyDescent="0.25">
      <c r="A8388" t="s">
        <v>632</v>
      </c>
      <c r="B8388">
        <v>0.9518297</v>
      </c>
    </row>
    <row r="8389" spans="1:2" hidden="1" outlineLevel="2" x14ac:dyDescent="0.25">
      <c r="A8389" t="s">
        <v>632</v>
      </c>
      <c r="B8389">
        <v>2.5207649750000001</v>
      </c>
    </row>
    <row r="8390" spans="1:2" hidden="1" outlineLevel="2" x14ac:dyDescent="0.25">
      <c r="A8390" t="s">
        <v>632</v>
      </c>
      <c r="B8390">
        <v>2.073975125</v>
      </c>
    </row>
    <row r="8391" spans="1:2" hidden="1" outlineLevel="2" x14ac:dyDescent="0.25">
      <c r="A8391" t="s">
        <v>632</v>
      </c>
      <c r="B8391">
        <v>1.7721734250000001</v>
      </c>
    </row>
    <row r="8392" spans="1:2" hidden="1" outlineLevel="2" x14ac:dyDescent="0.25">
      <c r="A8392" t="s">
        <v>632</v>
      </c>
      <c r="B8392">
        <v>3.0641351499999994</v>
      </c>
    </row>
    <row r="8393" spans="1:2" hidden="1" outlineLevel="2" x14ac:dyDescent="0.25">
      <c r="A8393" t="s">
        <v>632</v>
      </c>
      <c r="B8393">
        <v>3.4441803500000003</v>
      </c>
    </row>
    <row r="8394" spans="1:2" hidden="1" outlineLevel="2" x14ac:dyDescent="0.25">
      <c r="A8394" t="s">
        <v>632</v>
      </c>
      <c r="B8394">
        <v>3.0287633750000005</v>
      </c>
    </row>
    <row r="8395" spans="1:2" hidden="1" outlineLevel="2" x14ac:dyDescent="0.25">
      <c r="A8395" t="s">
        <v>632</v>
      </c>
      <c r="B8395">
        <v>0.76497744999999995</v>
      </c>
    </row>
    <row r="8396" spans="1:2" hidden="1" outlineLevel="2" x14ac:dyDescent="0.25">
      <c r="A8396" t="s">
        <v>632</v>
      </c>
      <c r="B8396">
        <v>2.7073947500000002</v>
      </c>
    </row>
    <row r="8397" spans="1:2" hidden="1" outlineLevel="2" x14ac:dyDescent="0.25">
      <c r="A8397" t="s">
        <v>632</v>
      </c>
      <c r="B8397">
        <v>1.545670925</v>
      </c>
    </row>
    <row r="8398" spans="1:2" hidden="1" outlineLevel="2" x14ac:dyDescent="0.25">
      <c r="A8398" t="s">
        <v>632</v>
      </c>
      <c r="B8398">
        <v>1.167229375</v>
      </c>
    </row>
    <row r="8399" spans="1:2" hidden="1" outlineLevel="2" x14ac:dyDescent="0.25">
      <c r="A8399" t="s">
        <v>632</v>
      </c>
      <c r="B8399">
        <v>0.578008525</v>
      </c>
    </row>
    <row r="8400" spans="1:2" hidden="1" outlineLevel="2" x14ac:dyDescent="0.25">
      <c r="A8400" t="s">
        <v>632</v>
      </c>
      <c r="B8400">
        <v>0.54909957500000006</v>
      </c>
    </row>
    <row r="8401" spans="1:2" hidden="1" outlineLevel="2" x14ac:dyDescent="0.25">
      <c r="A8401" t="s">
        <v>632</v>
      </c>
      <c r="B8401">
        <v>0.64125370000000004</v>
      </c>
    </row>
    <row r="8402" spans="1:2" hidden="1" outlineLevel="2" x14ac:dyDescent="0.25">
      <c r="A8402" t="s">
        <v>632</v>
      </c>
      <c r="B8402">
        <v>1.4094254500000001</v>
      </c>
    </row>
    <row r="8403" spans="1:2" hidden="1" outlineLevel="2" x14ac:dyDescent="0.25">
      <c r="A8403" t="s">
        <v>632</v>
      </c>
      <c r="B8403">
        <v>0.91716082500000007</v>
      </c>
    </row>
    <row r="8404" spans="1:2" hidden="1" outlineLevel="2" x14ac:dyDescent="0.25">
      <c r="A8404" t="s">
        <v>632</v>
      </c>
      <c r="B8404">
        <v>0.84712444999999992</v>
      </c>
    </row>
    <row r="8405" spans="1:2" hidden="1" outlineLevel="2" x14ac:dyDescent="0.25">
      <c r="A8405" t="s">
        <v>632</v>
      </c>
      <c r="B8405">
        <v>0.8669732750000001</v>
      </c>
    </row>
    <row r="8406" spans="1:2" hidden="1" outlineLevel="2" x14ac:dyDescent="0.25">
      <c r="A8406" t="s">
        <v>632</v>
      </c>
      <c r="B8406">
        <v>1.46848245</v>
      </c>
    </row>
    <row r="8407" spans="1:2" hidden="1" outlineLevel="2" x14ac:dyDescent="0.25">
      <c r="A8407" t="s">
        <v>632</v>
      </c>
      <c r="B8407">
        <v>2.2928999999999999</v>
      </c>
    </row>
    <row r="8408" spans="1:2" hidden="1" outlineLevel="2" x14ac:dyDescent="0.25">
      <c r="A8408" t="s">
        <v>632</v>
      </c>
      <c r="B8408">
        <v>1.4768264249999998</v>
      </c>
    </row>
    <row r="8409" spans="1:2" hidden="1" outlineLevel="2" x14ac:dyDescent="0.25">
      <c r="A8409" t="s">
        <v>632</v>
      </c>
      <c r="B8409">
        <v>2.3676572250000003</v>
      </c>
    </row>
    <row r="8410" spans="1:2" hidden="1" outlineLevel="2" x14ac:dyDescent="0.25">
      <c r="A8410" t="s">
        <v>632</v>
      </c>
      <c r="B8410">
        <v>1.2846362250000001</v>
      </c>
    </row>
    <row r="8411" spans="1:2" hidden="1" outlineLevel="2" x14ac:dyDescent="0.25">
      <c r="A8411" t="s">
        <v>632</v>
      </c>
      <c r="B8411">
        <v>1.888041275</v>
      </c>
    </row>
    <row r="8412" spans="1:2" hidden="1" outlineLevel="2" x14ac:dyDescent="0.25">
      <c r="A8412" t="s">
        <v>632</v>
      </c>
      <c r="B8412">
        <v>2.3466179</v>
      </c>
    </row>
    <row r="8413" spans="1:2" outlineLevel="1" collapsed="1" x14ac:dyDescent="0.25">
      <c r="A8413" s="3" t="s">
        <v>25343</v>
      </c>
      <c r="B8413">
        <f>SUBTOTAL(9,B8379:B8412)</f>
        <v>53.269644725000006</v>
      </c>
    </row>
    <row r="8414" spans="1:2" hidden="1" outlineLevel="2" x14ac:dyDescent="0.25">
      <c r="A8414" t="s">
        <v>4330</v>
      </c>
      <c r="B8414">
        <v>1.823963175</v>
      </c>
    </row>
    <row r="8415" spans="1:2" outlineLevel="1" collapsed="1" x14ac:dyDescent="0.25">
      <c r="A8415" s="3" t="s">
        <v>25344</v>
      </c>
      <c r="B8415">
        <f>SUBTOTAL(9,B8414:B8414)</f>
        <v>1.823963175</v>
      </c>
    </row>
    <row r="8416" spans="1:2" hidden="1" outlineLevel="2" x14ac:dyDescent="0.25">
      <c r="A8416" t="s">
        <v>136</v>
      </c>
      <c r="B8416">
        <v>0.57134365000000009</v>
      </c>
    </row>
    <row r="8417" spans="1:2" outlineLevel="1" collapsed="1" x14ac:dyDescent="0.25">
      <c r="A8417" s="3" t="s">
        <v>25345</v>
      </c>
      <c r="B8417">
        <f>SUBTOTAL(9,B8416:B8416)</f>
        <v>0.57134365000000009</v>
      </c>
    </row>
    <row r="8418" spans="1:2" hidden="1" outlineLevel="2" x14ac:dyDescent="0.25">
      <c r="A8418" t="s">
        <v>10808</v>
      </c>
      <c r="B8418">
        <v>0.29753977500000001</v>
      </c>
    </row>
    <row r="8419" spans="1:2" hidden="1" outlineLevel="2" x14ac:dyDescent="0.25">
      <c r="A8419" t="s">
        <v>10808</v>
      </c>
      <c r="B8419">
        <v>1.1674412999999999</v>
      </c>
    </row>
    <row r="8420" spans="1:2" outlineLevel="1" collapsed="1" x14ac:dyDescent="0.25">
      <c r="A8420" s="3" t="s">
        <v>25346</v>
      </c>
      <c r="B8420">
        <f>SUBTOTAL(9,B8418:B8419)</f>
        <v>1.4649810749999999</v>
      </c>
    </row>
    <row r="8421" spans="1:2" hidden="1" outlineLevel="2" x14ac:dyDescent="0.25">
      <c r="A8421" t="s">
        <v>4732</v>
      </c>
      <c r="B8421">
        <v>1.5625273250000002</v>
      </c>
    </row>
    <row r="8422" spans="1:2" hidden="1" outlineLevel="2" x14ac:dyDescent="0.25">
      <c r="A8422" t="s">
        <v>4732</v>
      </c>
      <c r="B8422">
        <v>1.76845545</v>
      </c>
    </row>
    <row r="8423" spans="1:2" outlineLevel="1" collapsed="1" x14ac:dyDescent="0.25">
      <c r="A8423" s="3" t="s">
        <v>25347</v>
      </c>
      <c r="B8423">
        <f>SUBTOTAL(9,B8421:B8422)</f>
        <v>3.3309827750000003</v>
      </c>
    </row>
    <row r="8424" spans="1:2" hidden="1" outlineLevel="2" x14ac:dyDescent="0.25">
      <c r="A8424" t="s">
        <v>558</v>
      </c>
      <c r="B8424">
        <v>0.43102862500000005</v>
      </c>
    </row>
    <row r="8425" spans="1:2" outlineLevel="1" collapsed="1" x14ac:dyDescent="0.25">
      <c r="A8425" s="3" t="s">
        <v>25348</v>
      </c>
      <c r="B8425">
        <f>SUBTOTAL(9,B8424:B8424)</f>
        <v>0.43102862500000005</v>
      </c>
    </row>
    <row r="8426" spans="1:2" hidden="1" outlineLevel="2" x14ac:dyDescent="0.25">
      <c r="A8426" t="s">
        <v>16323</v>
      </c>
      <c r="B8426">
        <v>1.5547326250000002</v>
      </c>
    </row>
    <row r="8427" spans="1:2" outlineLevel="1" collapsed="1" x14ac:dyDescent="0.25">
      <c r="A8427" s="3" t="s">
        <v>25349</v>
      </c>
      <c r="B8427">
        <f>SUBTOTAL(9,B8426:B8426)</f>
        <v>1.5547326250000002</v>
      </c>
    </row>
    <row r="8428" spans="1:2" hidden="1" outlineLevel="2" x14ac:dyDescent="0.25">
      <c r="A8428" t="s">
        <v>7233</v>
      </c>
      <c r="B8428">
        <v>0.89966690000000005</v>
      </c>
    </row>
    <row r="8429" spans="1:2" outlineLevel="1" collapsed="1" x14ac:dyDescent="0.25">
      <c r="A8429" s="3" t="s">
        <v>25350</v>
      </c>
      <c r="B8429">
        <f>SUBTOTAL(9,B8428:B8428)</f>
        <v>0.89966690000000005</v>
      </c>
    </row>
    <row r="8430" spans="1:2" hidden="1" outlineLevel="2" x14ac:dyDescent="0.25">
      <c r="A8430" t="s">
        <v>5795</v>
      </c>
      <c r="B8430">
        <v>1.07979995</v>
      </c>
    </row>
    <row r="8431" spans="1:2" outlineLevel="1" collapsed="1" x14ac:dyDescent="0.25">
      <c r="A8431" s="3" t="s">
        <v>25351</v>
      </c>
      <c r="B8431">
        <f>SUBTOTAL(9,B8430:B8430)</f>
        <v>1.07979995</v>
      </c>
    </row>
    <row r="8432" spans="1:2" hidden="1" outlineLevel="2" x14ac:dyDescent="0.25">
      <c r="A8432" t="s">
        <v>2536</v>
      </c>
      <c r="B8432">
        <v>0.76045465000000012</v>
      </c>
    </row>
    <row r="8433" spans="1:2" hidden="1" outlineLevel="2" x14ac:dyDescent="0.25">
      <c r="A8433" t="s">
        <v>2536</v>
      </c>
      <c r="B8433">
        <v>0.26053304999999999</v>
      </c>
    </row>
    <row r="8434" spans="1:2" hidden="1" outlineLevel="2" x14ac:dyDescent="0.25">
      <c r="A8434" t="s">
        <v>2536</v>
      </c>
      <c r="B8434">
        <v>0.66036522500000017</v>
      </c>
    </row>
    <row r="8435" spans="1:2" hidden="1" outlineLevel="2" x14ac:dyDescent="0.25">
      <c r="A8435" t="s">
        <v>2536</v>
      </c>
      <c r="B8435">
        <v>0.6461702250000001</v>
      </c>
    </row>
    <row r="8436" spans="1:2" outlineLevel="1" collapsed="1" x14ac:dyDescent="0.25">
      <c r="A8436" s="3" t="s">
        <v>25352</v>
      </c>
      <c r="B8436">
        <f>SUBTOTAL(9,B8432:B8435)</f>
        <v>2.3275231500000002</v>
      </c>
    </row>
    <row r="8437" spans="1:2" hidden="1" outlineLevel="2" x14ac:dyDescent="0.25">
      <c r="A8437" t="s">
        <v>2373</v>
      </c>
      <c r="B8437">
        <v>0.29925442499999999</v>
      </c>
    </row>
    <row r="8438" spans="1:2" outlineLevel="1" collapsed="1" x14ac:dyDescent="0.25">
      <c r="A8438" s="3" t="s">
        <v>25353</v>
      </c>
      <c r="B8438">
        <f>SUBTOTAL(9,B8437:B8437)</f>
        <v>0.29925442499999999</v>
      </c>
    </row>
    <row r="8439" spans="1:2" hidden="1" outlineLevel="2" x14ac:dyDescent="0.25">
      <c r="A8439" t="s">
        <v>8671</v>
      </c>
      <c r="B8439">
        <v>1.7340283500000002</v>
      </c>
    </row>
    <row r="8440" spans="1:2" hidden="1" outlineLevel="2" x14ac:dyDescent="0.25">
      <c r="A8440" t="s">
        <v>8671</v>
      </c>
      <c r="B8440">
        <v>1.9613568500000003</v>
      </c>
    </row>
    <row r="8441" spans="1:2" hidden="1" outlineLevel="2" x14ac:dyDescent="0.25">
      <c r="A8441" t="s">
        <v>8671</v>
      </c>
      <c r="B8441">
        <v>3.1774167750000002</v>
      </c>
    </row>
    <row r="8442" spans="1:2" outlineLevel="1" collapsed="1" x14ac:dyDescent="0.25">
      <c r="A8442" s="3" t="s">
        <v>25354</v>
      </c>
      <c r="B8442">
        <f>SUBTOTAL(9,B8439:B8441)</f>
        <v>6.8728019750000007</v>
      </c>
    </row>
    <row r="8443" spans="1:2" hidden="1" outlineLevel="2" x14ac:dyDescent="0.25">
      <c r="A8443" t="s">
        <v>9643</v>
      </c>
      <c r="B8443">
        <v>1.8619754500000001</v>
      </c>
    </row>
    <row r="8444" spans="1:2" outlineLevel="1" collapsed="1" x14ac:dyDescent="0.25">
      <c r="A8444" s="3" t="s">
        <v>25355</v>
      </c>
      <c r="B8444">
        <f>SUBTOTAL(9,B8443:B8443)</f>
        <v>1.8619754500000001</v>
      </c>
    </row>
    <row r="8445" spans="1:2" hidden="1" outlineLevel="2" x14ac:dyDescent="0.25">
      <c r="A8445" t="s">
        <v>4115</v>
      </c>
      <c r="B8445">
        <v>1.917007525</v>
      </c>
    </row>
    <row r="8446" spans="1:2" hidden="1" outlineLevel="2" x14ac:dyDescent="0.25">
      <c r="A8446" t="s">
        <v>4115</v>
      </c>
      <c r="B8446">
        <v>3.8132503250000007</v>
      </c>
    </row>
    <row r="8447" spans="1:2" hidden="1" outlineLevel="2" x14ac:dyDescent="0.25">
      <c r="A8447" t="s">
        <v>4115</v>
      </c>
      <c r="B8447">
        <v>1.8591059750000001</v>
      </c>
    </row>
    <row r="8448" spans="1:2" hidden="1" outlineLevel="2" x14ac:dyDescent="0.25">
      <c r="A8448" t="s">
        <v>4115</v>
      </c>
      <c r="B8448">
        <v>2.210670125</v>
      </c>
    </row>
    <row r="8449" spans="1:2" hidden="1" outlineLevel="2" x14ac:dyDescent="0.25">
      <c r="A8449" t="s">
        <v>4115</v>
      </c>
      <c r="B8449">
        <v>0.83365117500000008</v>
      </c>
    </row>
    <row r="8450" spans="1:2" hidden="1" outlineLevel="2" x14ac:dyDescent="0.25">
      <c r="A8450" t="s">
        <v>4115</v>
      </c>
      <c r="B8450">
        <v>1.4502647499999999</v>
      </c>
    </row>
    <row r="8451" spans="1:2" hidden="1" outlineLevel="2" x14ac:dyDescent="0.25">
      <c r="A8451" t="s">
        <v>4115</v>
      </c>
      <c r="B8451">
        <v>1.4480314500000002</v>
      </c>
    </row>
    <row r="8452" spans="1:2" hidden="1" outlineLevel="2" x14ac:dyDescent="0.25">
      <c r="A8452" t="s">
        <v>4115</v>
      </c>
      <c r="B8452">
        <v>2.9686720750000006</v>
      </c>
    </row>
    <row r="8453" spans="1:2" hidden="1" outlineLevel="2" x14ac:dyDescent="0.25">
      <c r="A8453" t="s">
        <v>4115</v>
      </c>
      <c r="B8453">
        <v>2.5737735500000003</v>
      </c>
    </row>
    <row r="8454" spans="1:2" hidden="1" outlineLevel="2" x14ac:dyDescent="0.25">
      <c r="A8454" t="s">
        <v>4115</v>
      </c>
      <c r="B8454">
        <v>5.4035884000000003</v>
      </c>
    </row>
    <row r="8455" spans="1:2" outlineLevel="1" collapsed="1" x14ac:dyDescent="0.25">
      <c r="A8455" s="3" t="s">
        <v>25356</v>
      </c>
      <c r="B8455">
        <f>SUBTOTAL(9,B8445:B8454)</f>
        <v>24.478015350000003</v>
      </c>
    </row>
    <row r="8456" spans="1:2" hidden="1" outlineLevel="2" x14ac:dyDescent="0.25">
      <c r="A8456" t="s">
        <v>1058</v>
      </c>
      <c r="B8456">
        <v>0.95116232500000009</v>
      </c>
    </row>
    <row r="8457" spans="1:2" hidden="1" outlineLevel="2" x14ac:dyDescent="0.25">
      <c r="A8457" t="s">
        <v>1058</v>
      </c>
      <c r="B8457">
        <v>28.005822224999999</v>
      </c>
    </row>
    <row r="8458" spans="1:2" hidden="1" outlineLevel="2" x14ac:dyDescent="0.25">
      <c r="A8458" t="s">
        <v>1058</v>
      </c>
      <c r="B8458">
        <v>2.0201434250000001</v>
      </c>
    </row>
    <row r="8459" spans="1:2" outlineLevel="1" collapsed="1" x14ac:dyDescent="0.25">
      <c r="A8459" s="3" t="s">
        <v>25357</v>
      </c>
      <c r="B8459">
        <f>SUBTOTAL(9,B8456:B8458)</f>
        <v>30.977127974999998</v>
      </c>
    </row>
    <row r="8460" spans="1:2" hidden="1" outlineLevel="2" x14ac:dyDescent="0.25">
      <c r="A8460" t="s">
        <v>4372</v>
      </c>
      <c r="B8460">
        <v>1.0748559500000001</v>
      </c>
    </row>
    <row r="8461" spans="1:2" hidden="1" outlineLevel="2" x14ac:dyDescent="0.25">
      <c r="A8461" t="s">
        <v>4372</v>
      </c>
      <c r="B8461">
        <v>0.90920387500000011</v>
      </c>
    </row>
    <row r="8462" spans="1:2" outlineLevel="1" collapsed="1" x14ac:dyDescent="0.25">
      <c r="A8462" s="3" t="s">
        <v>25358</v>
      </c>
      <c r="B8462">
        <f>SUBTOTAL(9,B8460:B8461)</f>
        <v>1.9840598250000001</v>
      </c>
    </row>
    <row r="8463" spans="1:2" hidden="1" outlineLevel="2" x14ac:dyDescent="0.25">
      <c r="A8463" t="s">
        <v>15147</v>
      </c>
      <c r="B8463">
        <v>0.59909275000000006</v>
      </c>
    </row>
    <row r="8464" spans="1:2" outlineLevel="1" collapsed="1" x14ac:dyDescent="0.25">
      <c r="A8464" s="3" t="s">
        <v>25359</v>
      </c>
      <c r="B8464">
        <f>SUBTOTAL(9,B8463:B8463)</f>
        <v>0.59909275000000006</v>
      </c>
    </row>
    <row r="8465" spans="1:2" hidden="1" outlineLevel="2" x14ac:dyDescent="0.25">
      <c r="A8465" t="s">
        <v>11591</v>
      </c>
      <c r="B8465">
        <v>1.8494560250000001</v>
      </c>
    </row>
    <row r="8466" spans="1:2" outlineLevel="1" collapsed="1" x14ac:dyDescent="0.25">
      <c r="A8466" s="3" t="s">
        <v>25360</v>
      </c>
      <c r="B8466">
        <f>SUBTOTAL(9,B8465:B8465)</f>
        <v>1.8494560250000001</v>
      </c>
    </row>
    <row r="8467" spans="1:2" hidden="1" outlineLevel="2" x14ac:dyDescent="0.25">
      <c r="A8467" t="s">
        <v>3245</v>
      </c>
      <c r="B8467">
        <v>3.0243072250000003</v>
      </c>
    </row>
    <row r="8468" spans="1:2" outlineLevel="1" collapsed="1" x14ac:dyDescent="0.25">
      <c r="A8468" s="3" t="s">
        <v>25361</v>
      </c>
      <c r="B8468">
        <f>SUBTOTAL(9,B8467:B8467)</f>
        <v>3.0243072250000003</v>
      </c>
    </row>
    <row r="8469" spans="1:2" hidden="1" outlineLevel="2" x14ac:dyDescent="0.25">
      <c r="A8469" t="s">
        <v>1460</v>
      </c>
      <c r="B8469">
        <v>1.1577293249999998</v>
      </c>
    </row>
    <row r="8470" spans="1:2" outlineLevel="1" collapsed="1" x14ac:dyDescent="0.25">
      <c r="A8470" s="3" t="s">
        <v>25362</v>
      </c>
      <c r="B8470">
        <f>SUBTOTAL(9,B8469:B8469)</f>
        <v>1.1577293249999998</v>
      </c>
    </row>
    <row r="8471" spans="1:2" hidden="1" outlineLevel="2" x14ac:dyDescent="0.25">
      <c r="A8471" t="s">
        <v>10173</v>
      </c>
      <c r="B8471">
        <v>11.451889725000001</v>
      </c>
    </row>
    <row r="8472" spans="1:2" hidden="1" outlineLevel="2" x14ac:dyDescent="0.25">
      <c r="A8472" t="s">
        <v>10173</v>
      </c>
      <c r="B8472">
        <v>8.4605664249999997</v>
      </c>
    </row>
    <row r="8473" spans="1:2" outlineLevel="1" collapsed="1" x14ac:dyDescent="0.25">
      <c r="A8473" s="3" t="s">
        <v>25363</v>
      </c>
      <c r="B8473">
        <f>SUBTOTAL(9,B8471:B8472)</f>
        <v>19.912456150000001</v>
      </c>
    </row>
    <row r="8474" spans="1:2" hidden="1" outlineLevel="2" x14ac:dyDescent="0.25">
      <c r="A8474" t="s">
        <v>10127</v>
      </c>
      <c r="B8474">
        <v>2.60073365</v>
      </c>
    </row>
    <row r="8475" spans="1:2" outlineLevel="1" collapsed="1" x14ac:dyDescent="0.25">
      <c r="A8475" s="3" t="s">
        <v>25364</v>
      </c>
      <c r="B8475">
        <f>SUBTOTAL(9,B8474:B8474)</f>
        <v>2.60073365</v>
      </c>
    </row>
    <row r="8476" spans="1:2" hidden="1" outlineLevel="2" x14ac:dyDescent="0.25">
      <c r="A8476" t="s">
        <v>11575</v>
      </c>
      <c r="B8476">
        <v>1.7734219000000002</v>
      </c>
    </row>
    <row r="8477" spans="1:2" hidden="1" outlineLevel="2" x14ac:dyDescent="0.25">
      <c r="A8477" t="s">
        <v>11575</v>
      </c>
      <c r="B8477">
        <v>2.6212366249999999</v>
      </c>
    </row>
    <row r="8478" spans="1:2" outlineLevel="1" collapsed="1" x14ac:dyDescent="0.25">
      <c r="A8478" s="3" t="s">
        <v>25365</v>
      </c>
      <c r="B8478">
        <f>SUBTOTAL(9,B8476:B8477)</f>
        <v>4.3946585250000005</v>
      </c>
    </row>
    <row r="8479" spans="1:2" hidden="1" outlineLevel="2" x14ac:dyDescent="0.25">
      <c r="A8479" t="s">
        <v>1097</v>
      </c>
      <c r="B8479">
        <v>5.4563396500000003</v>
      </c>
    </row>
    <row r="8480" spans="1:2" hidden="1" outlineLevel="2" x14ac:dyDescent="0.25">
      <c r="A8480" t="s">
        <v>1097</v>
      </c>
      <c r="B8480">
        <v>2.4751606750000001</v>
      </c>
    </row>
    <row r="8481" spans="1:2" hidden="1" outlineLevel="2" x14ac:dyDescent="0.25">
      <c r="A8481" t="s">
        <v>1097</v>
      </c>
      <c r="B8481">
        <v>3.5183183750000002</v>
      </c>
    </row>
    <row r="8482" spans="1:2" outlineLevel="1" collapsed="1" x14ac:dyDescent="0.25">
      <c r="A8482" s="3" t="s">
        <v>25366</v>
      </c>
      <c r="B8482">
        <f>SUBTOTAL(9,B8479:B8481)</f>
        <v>11.4498187</v>
      </c>
    </row>
    <row r="8483" spans="1:2" hidden="1" outlineLevel="2" x14ac:dyDescent="0.25">
      <c r="A8483" t="s">
        <v>9223</v>
      </c>
      <c r="B8483">
        <v>1.9100269000000001</v>
      </c>
    </row>
    <row r="8484" spans="1:2" outlineLevel="1" collapsed="1" x14ac:dyDescent="0.25">
      <c r="A8484" s="3" t="s">
        <v>25367</v>
      </c>
      <c r="B8484">
        <f>SUBTOTAL(9,B8483:B8483)</f>
        <v>1.9100269000000001</v>
      </c>
    </row>
    <row r="8485" spans="1:2" hidden="1" outlineLevel="2" x14ac:dyDescent="0.25">
      <c r="A8485" t="s">
        <v>7896</v>
      </c>
      <c r="B8485">
        <v>0.96643557499999999</v>
      </c>
    </row>
    <row r="8486" spans="1:2" outlineLevel="1" collapsed="1" x14ac:dyDescent="0.25">
      <c r="A8486" s="3" t="s">
        <v>25368</v>
      </c>
      <c r="B8486">
        <f>SUBTOTAL(9,B8485:B8485)</f>
        <v>0.96643557499999999</v>
      </c>
    </row>
    <row r="8487" spans="1:2" hidden="1" outlineLevel="2" x14ac:dyDescent="0.25">
      <c r="A8487" t="s">
        <v>2472</v>
      </c>
      <c r="B8487">
        <v>0.56332700000000002</v>
      </c>
    </row>
    <row r="8488" spans="1:2" hidden="1" outlineLevel="2" x14ac:dyDescent="0.25">
      <c r="A8488" t="s">
        <v>2472</v>
      </c>
      <c r="B8488">
        <v>1.4586692999999999</v>
      </c>
    </row>
    <row r="8489" spans="1:2" hidden="1" outlineLevel="2" x14ac:dyDescent="0.25">
      <c r="A8489" t="s">
        <v>2472</v>
      </c>
      <c r="B8489">
        <v>1.9832735500000001</v>
      </c>
    </row>
    <row r="8490" spans="1:2" hidden="1" outlineLevel="2" x14ac:dyDescent="0.25">
      <c r="A8490" t="s">
        <v>2472</v>
      </c>
      <c r="B8490">
        <v>2.7696287250000005</v>
      </c>
    </row>
    <row r="8491" spans="1:2" hidden="1" outlineLevel="2" x14ac:dyDescent="0.25">
      <c r="A8491" t="s">
        <v>2472</v>
      </c>
      <c r="B8491">
        <v>1.7120259750000004</v>
      </c>
    </row>
    <row r="8492" spans="1:2" hidden="1" outlineLevel="2" x14ac:dyDescent="0.25">
      <c r="A8492" t="s">
        <v>2472</v>
      </c>
      <c r="B8492">
        <v>2.7234784500000004</v>
      </c>
    </row>
    <row r="8493" spans="1:2" outlineLevel="1" collapsed="1" x14ac:dyDescent="0.25">
      <c r="A8493" s="3" t="s">
        <v>25369</v>
      </c>
      <c r="B8493">
        <f>SUBTOTAL(9,B8487:B8492)</f>
        <v>11.210403000000001</v>
      </c>
    </row>
    <row r="8494" spans="1:2" hidden="1" outlineLevel="2" x14ac:dyDescent="0.25">
      <c r="A8494" t="s">
        <v>19645</v>
      </c>
      <c r="B8494">
        <v>3.4784794750000003</v>
      </c>
    </row>
    <row r="8495" spans="1:2" outlineLevel="1" collapsed="1" x14ac:dyDescent="0.25">
      <c r="A8495" s="3" t="s">
        <v>25370</v>
      </c>
      <c r="B8495">
        <f>SUBTOTAL(9,B8494:B8494)</f>
        <v>3.4784794750000003</v>
      </c>
    </row>
    <row r="8496" spans="1:2" hidden="1" outlineLevel="2" x14ac:dyDescent="0.25">
      <c r="A8496" t="s">
        <v>12153</v>
      </c>
      <c r="B8496">
        <v>2.7817940750000005</v>
      </c>
    </row>
    <row r="8497" spans="1:2" outlineLevel="1" collapsed="1" x14ac:dyDescent="0.25">
      <c r="A8497" s="3" t="s">
        <v>25371</v>
      </c>
      <c r="B8497">
        <f>SUBTOTAL(9,B8496:B8496)</f>
        <v>2.7817940750000005</v>
      </c>
    </row>
    <row r="8498" spans="1:2" hidden="1" outlineLevel="2" x14ac:dyDescent="0.25">
      <c r="A8498" t="s">
        <v>12028</v>
      </c>
      <c r="B8498">
        <v>9.8875869999999999</v>
      </c>
    </row>
    <row r="8499" spans="1:2" outlineLevel="1" collapsed="1" x14ac:dyDescent="0.25">
      <c r="A8499" s="3" t="s">
        <v>25372</v>
      </c>
      <c r="B8499">
        <f>SUBTOTAL(9,B8498:B8498)</f>
        <v>9.8875869999999999</v>
      </c>
    </row>
    <row r="8500" spans="1:2" hidden="1" outlineLevel="2" x14ac:dyDescent="0.25">
      <c r="A8500" t="s">
        <v>17991</v>
      </c>
      <c r="B8500">
        <v>1.6404186000000003</v>
      </c>
    </row>
    <row r="8501" spans="1:2" outlineLevel="1" collapsed="1" x14ac:dyDescent="0.25">
      <c r="A8501" s="3" t="s">
        <v>25373</v>
      </c>
      <c r="B8501">
        <f>SUBTOTAL(9,B8500:B8500)</f>
        <v>1.6404186000000003</v>
      </c>
    </row>
    <row r="8502" spans="1:2" hidden="1" outlineLevel="2" x14ac:dyDescent="0.25">
      <c r="A8502" t="s">
        <v>2999</v>
      </c>
      <c r="B8502">
        <v>0.264124425</v>
      </c>
    </row>
    <row r="8503" spans="1:2" outlineLevel="1" collapsed="1" x14ac:dyDescent="0.25">
      <c r="A8503" s="3" t="s">
        <v>25374</v>
      </c>
      <c r="B8503">
        <f>SUBTOTAL(9,B8502:B8502)</f>
        <v>0.264124425</v>
      </c>
    </row>
    <row r="8504" spans="1:2" hidden="1" outlineLevel="2" x14ac:dyDescent="0.25">
      <c r="A8504" t="s">
        <v>15602</v>
      </c>
      <c r="B8504">
        <v>1.216338825</v>
      </c>
    </row>
    <row r="8505" spans="1:2" outlineLevel="1" collapsed="1" x14ac:dyDescent="0.25">
      <c r="A8505" s="3" t="s">
        <v>25375</v>
      </c>
      <c r="B8505">
        <f>SUBTOTAL(9,B8504:B8504)</f>
        <v>1.216338825</v>
      </c>
    </row>
    <row r="8506" spans="1:2" x14ac:dyDescent="0.25">
      <c r="A8506" s="3" t="s">
        <v>25376</v>
      </c>
      <c r="B8506">
        <f>SUBTOTAL(9,B2:B8504)</f>
        <v>5145.4581701249908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184"/>
  <sheetViews>
    <sheetView workbookViewId="0">
      <selection activeCell="I10" sqref="I10"/>
    </sheetView>
  </sheetViews>
  <sheetFormatPr defaultRowHeight="13.8" x14ac:dyDescent="0.25"/>
  <cols>
    <col min="1" max="1" width="60.109375" bestFit="1" customWidth="1"/>
  </cols>
  <sheetData>
    <row r="1" spans="1:5" x14ac:dyDescent="0.25">
      <c r="B1" t="s">
        <v>25377</v>
      </c>
      <c r="C1" t="s">
        <v>21007</v>
      </c>
      <c r="D1" t="s">
        <v>25378</v>
      </c>
      <c r="E1" t="s">
        <v>27565</v>
      </c>
    </row>
    <row r="2" spans="1:5" x14ac:dyDescent="0.25">
      <c r="A2" s="3" t="s">
        <v>25380</v>
      </c>
      <c r="B2">
        <v>73</v>
      </c>
      <c r="C2">
        <v>71.301739075000015</v>
      </c>
      <c r="D2">
        <f t="shared" ref="D2:D65" si="0">B2*0.4+C2*0.6</f>
        <v>71.981043445000012</v>
      </c>
      <c r="E2">
        <v>1</v>
      </c>
    </row>
    <row r="3" spans="1:5" x14ac:dyDescent="0.25">
      <c r="A3" s="3" t="s">
        <v>25381</v>
      </c>
      <c r="B3">
        <v>72</v>
      </c>
      <c r="C3">
        <v>71.241158200000029</v>
      </c>
      <c r="D3">
        <f t="shared" si="0"/>
        <v>71.544694920000012</v>
      </c>
      <c r="E3">
        <v>2</v>
      </c>
    </row>
    <row r="4" spans="1:5" x14ac:dyDescent="0.25">
      <c r="A4" s="3" t="s">
        <v>25379</v>
      </c>
      <c r="B4">
        <v>83</v>
      </c>
      <c r="C4">
        <v>63.192805875000012</v>
      </c>
      <c r="D4">
        <f t="shared" si="0"/>
        <v>71.115683525000009</v>
      </c>
      <c r="E4">
        <v>3</v>
      </c>
    </row>
    <row r="5" spans="1:5" x14ac:dyDescent="0.25">
      <c r="A5" s="3" t="s">
        <v>25382</v>
      </c>
      <c r="B5">
        <v>70</v>
      </c>
      <c r="C5">
        <v>68.946007500000022</v>
      </c>
      <c r="D5">
        <f t="shared" si="0"/>
        <v>69.367604500000013</v>
      </c>
      <c r="E5">
        <v>4</v>
      </c>
    </row>
    <row r="6" spans="1:5" x14ac:dyDescent="0.25">
      <c r="A6" s="3" t="s">
        <v>25383</v>
      </c>
      <c r="B6">
        <v>58</v>
      </c>
      <c r="C6">
        <v>58.25460047499999</v>
      </c>
      <c r="D6">
        <f t="shared" si="0"/>
        <v>58.152760284999992</v>
      </c>
      <c r="E6">
        <v>5</v>
      </c>
    </row>
    <row r="7" spans="1:5" x14ac:dyDescent="0.25">
      <c r="A7" s="3" t="s">
        <v>25384</v>
      </c>
      <c r="B7">
        <v>58</v>
      </c>
      <c r="C7">
        <v>54.995159449999996</v>
      </c>
      <c r="D7">
        <f t="shared" si="0"/>
        <v>56.197095669999996</v>
      </c>
      <c r="E7">
        <v>6</v>
      </c>
    </row>
    <row r="8" spans="1:5" x14ac:dyDescent="0.25">
      <c r="A8" s="3" t="s">
        <v>25388</v>
      </c>
      <c r="B8">
        <v>46</v>
      </c>
      <c r="C8">
        <v>58.479709249999999</v>
      </c>
      <c r="D8">
        <f t="shared" si="0"/>
        <v>53.487825549999997</v>
      </c>
      <c r="E8">
        <v>7</v>
      </c>
    </row>
    <row r="9" spans="1:5" x14ac:dyDescent="0.25">
      <c r="A9" s="3" t="s">
        <v>25386</v>
      </c>
      <c r="B9">
        <v>52</v>
      </c>
      <c r="C9">
        <v>54.3591835</v>
      </c>
      <c r="D9">
        <f t="shared" si="0"/>
        <v>53.415510100000006</v>
      </c>
      <c r="E9">
        <v>8</v>
      </c>
    </row>
    <row r="10" spans="1:5" x14ac:dyDescent="0.25">
      <c r="A10" s="3" t="s">
        <v>25387</v>
      </c>
      <c r="B10">
        <v>47</v>
      </c>
      <c r="C10">
        <v>55.48969972499998</v>
      </c>
      <c r="D10">
        <f t="shared" si="0"/>
        <v>52.093819834999991</v>
      </c>
      <c r="E10">
        <v>9</v>
      </c>
    </row>
    <row r="11" spans="1:5" x14ac:dyDescent="0.25">
      <c r="A11" s="3" t="s">
        <v>25385</v>
      </c>
      <c r="B11">
        <v>55</v>
      </c>
      <c r="C11">
        <v>49.200685725</v>
      </c>
      <c r="D11">
        <f t="shared" si="0"/>
        <v>51.520411435</v>
      </c>
      <c r="E11">
        <v>10</v>
      </c>
    </row>
    <row r="12" spans="1:5" x14ac:dyDescent="0.25">
      <c r="A12" s="3" t="s">
        <v>25389</v>
      </c>
      <c r="B12">
        <v>40</v>
      </c>
      <c r="C12">
        <v>55.115811350000001</v>
      </c>
      <c r="D12">
        <f t="shared" si="0"/>
        <v>49.069486810000001</v>
      </c>
      <c r="E12">
        <v>11</v>
      </c>
    </row>
    <row r="13" spans="1:5" x14ac:dyDescent="0.25">
      <c r="A13" s="3" t="s">
        <v>25392</v>
      </c>
      <c r="B13">
        <v>35</v>
      </c>
      <c r="C13">
        <v>54.29217447500001</v>
      </c>
      <c r="D13">
        <f t="shared" si="0"/>
        <v>46.575304685000006</v>
      </c>
      <c r="E13">
        <v>12</v>
      </c>
    </row>
    <row r="14" spans="1:5" x14ac:dyDescent="0.25">
      <c r="A14" s="3" t="s">
        <v>25393</v>
      </c>
      <c r="B14">
        <v>34</v>
      </c>
      <c r="C14">
        <v>53.269644725000006</v>
      </c>
      <c r="D14">
        <f t="shared" si="0"/>
        <v>45.561786835000007</v>
      </c>
      <c r="E14">
        <v>13</v>
      </c>
    </row>
    <row r="15" spans="1:5" x14ac:dyDescent="0.25">
      <c r="A15" s="3" t="s">
        <v>25431</v>
      </c>
      <c r="B15">
        <v>16</v>
      </c>
      <c r="C15">
        <v>64.761988074999991</v>
      </c>
      <c r="D15">
        <f t="shared" si="0"/>
        <v>45.257192844999992</v>
      </c>
      <c r="E15">
        <v>14</v>
      </c>
    </row>
    <row r="16" spans="1:5" x14ac:dyDescent="0.25">
      <c r="A16" s="3" t="s">
        <v>25483</v>
      </c>
      <c r="B16">
        <v>9</v>
      </c>
      <c r="C16">
        <v>69.126845700000018</v>
      </c>
      <c r="D16">
        <f t="shared" si="0"/>
        <v>45.076107420000014</v>
      </c>
      <c r="E16">
        <v>15</v>
      </c>
    </row>
    <row r="17" spans="1:5" x14ac:dyDescent="0.25">
      <c r="A17" s="3" t="s">
        <v>25391</v>
      </c>
      <c r="B17">
        <v>37</v>
      </c>
      <c r="C17">
        <v>49.008287475000017</v>
      </c>
      <c r="D17">
        <f t="shared" si="0"/>
        <v>44.204972485000013</v>
      </c>
      <c r="E17">
        <v>16</v>
      </c>
    </row>
    <row r="18" spans="1:5" x14ac:dyDescent="0.25">
      <c r="A18" s="3" t="s">
        <v>25454</v>
      </c>
      <c r="B18">
        <v>12</v>
      </c>
      <c r="C18">
        <v>63.867775074999997</v>
      </c>
      <c r="D18">
        <f t="shared" si="0"/>
        <v>43.120665044999996</v>
      </c>
      <c r="E18">
        <v>17</v>
      </c>
    </row>
    <row r="19" spans="1:5" x14ac:dyDescent="0.25">
      <c r="A19" s="3" t="s">
        <v>25406</v>
      </c>
      <c r="B19">
        <v>24</v>
      </c>
      <c r="C19">
        <v>53.061498499999999</v>
      </c>
      <c r="D19">
        <f t="shared" si="0"/>
        <v>41.436899099999998</v>
      </c>
      <c r="E19">
        <v>18</v>
      </c>
    </row>
    <row r="20" spans="1:5" x14ac:dyDescent="0.25">
      <c r="A20" s="3" t="s">
        <v>25394</v>
      </c>
      <c r="B20">
        <v>34</v>
      </c>
      <c r="C20">
        <v>44.988827150000006</v>
      </c>
      <c r="D20">
        <f t="shared" si="0"/>
        <v>40.593296290000005</v>
      </c>
      <c r="E20">
        <v>19</v>
      </c>
    </row>
    <row r="21" spans="1:5" x14ac:dyDescent="0.25">
      <c r="A21" s="3" t="s">
        <v>25401</v>
      </c>
      <c r="B21">
        <v>25</v>
      </c>
      <c r="C21">
        <v>50.420394625</v>
      </c>
      <c r="D21">
        <f t="shared" si="0"/>
        <v>40.252236775</v>
      </c>
      <c r="E21">
        <v>20</v>
      </c>
    </row>
    <row r="22" spans="1:5" x14ac:dyDescent="0.25">
      <c r="A22" s="3" t="s">
        <v>25395</v>
      </c>
      <c r="B22">
        <v>31</v>
      </c>
      <c r="C22">
        <v>43.532760375000002</v>
      </c>
      <c r="D22">
        <f t="shared" si="0"/>
        <v>38.519656224999999</v>
      </c>
      <c r="E22">
        <v>21</v>
      </c>
    </row>
    <row r="23" spans="1:5" x14ac:dyDescent="0.25">
      <c r="A23" s="3" t="s">
        <v>25398</v>
      </c>
      <c r="B23">
        <v>26</v>
      </c>
      <c r="C23">
        <v>46.349572075000005</v>
      </c>
      <c r="D23">
        <f t="shared" si="0"/>
        <v>38.209743245000006</v>
      </c>
      <c r="E23">
        <v>22</v>
      </c>
    </row>
    <row r="24" spans="1:5" x14ac:dyDescent="0.25">
      <c r="A24" s="3" t="s">
        <v>27561</v>
      </c>
      <c r="B24">
        <v>36</v>
      </c>
      <c r="C24">
        <v>38.973641675000003</v>
      </c>
      <c r="D24">
        <f t="shared" si="0"/>
        <v>37.784185005000005</v>
      </c>
      <c r="E24">
        <v>23</v>
      </c>
    </row>
    <row r="25" spans="1:5" x14ac:dyDescent="0.25">
      <c r="A25" s="3" t="s">
        <v>25408</v>
      </c>
      <c r="B25">
        <v>23</v>
      </c>
      <c r="C25">
        <v>46.732994925000007</v>
      </c>
      <c r="D25">
        <f t="shared" si="0"/>
        <v>37.239796955000003</v>
      </c>
      <c r="E25">
        <v>24</v>
      </c>
    </row>
    <row r="26" spans="1:5" x14ac:dyDescent="0.25">
      <c r="A26" s="3" t="s">
        <v>25402</v>
      </c>
      <c r="B26">
        <v>25</v>
      </c>
      <c r="C26">
        <v>45.274837300000002</v>
      </c>
      <c r="D26">
        <f t="shared" si="0"/>
        <v>37.164902380000001</v>
      </c>
      <c r="E26">
        <v>25</v>
      </c>
    </row>
    <row r="27" spans="1:5" x14ac:dyDescent="0.25">
      <c r="A27" s="3" t="s">
        <v>25396</v>
      </c>
      <c r="B27">
        <v>28</v>
      </c>
      <c r="C27">
        <v>43.063172299999998</v>
      </c>
      <c r="D27">
        <f t="shared" si="0"/>
        <v>37.037903379999996</v>
      </c>
      <c r="E27">
        <v>26</v>
      </c>
    </row>
    <row r="28" spans="1:5" x14ac:dyDescent="0.25">
      <c r="A28" s="3" t="s">
        <v>25430</v>
      </c>
      <c r="B28">
        <v>17</v>
      </c>
      <c r="C28">
        <v>49.417642774999997</v>
      </c>
      <c r="D28">
        <f t="shared" si="0"/>
        <v>36.450585664999998</v>
      </c>
      <c r="E28">
        <v>27</v>
      </c>
    </row>
    <row r="29" spans="1:5" x14ac:dyDescent="0.25">
      <c r="A29" s="3" t="s">
        <v>25403</v>
      </c>
      <c r="B29">
        <v>25</v>
      </c>
      <c r="C29">
        <v>41.010888774999998</v>
      </c>
      <c r="D29">
        <f t="shared" si="0"/>
        <v>34.606533264999996</v>
      </c>
      <c r="E29">
        <v>28</v>
      </c>
    </row>
    <row r="30" spans="1:5" x14ac:dyDescent="0.25">
      <c r="A30" s="3" t="s">
        <v>25423</v>
      </c>
      <c r="B30">
        <v>18</v>
      </c>
      <c r="C30">
        <v>45.470198574999998</v>
      </c>
      <c r="D30">
        <f t="shared" si="0"/>
        <v>34.482119144999999</v>
      </c>
      <c r="E30">
        <v>29</v>
      </c>
    </row>
    <row r="31" spans="1:5" x14ac:dyDescent="0.25">
      <c r="A31" s="3" t="s">
        <v>25407</v>
      </c>
      <c r="B31">
        <v>24</v>
      </c>
      <c r="C31">
        <v>41.429934750000015</v>
      </c>
      <c r="D31">
        <f t="shared" si="0"/>
        <v>34.457960850000006</v>
      </c>
      <c r="E31">
        <v>30</v>
      </c>
    </row>
    <row r="32" spans="1:5" x14ac:dyDescent="0.25">
      <c r="A32" s="3" t="s">
        <v>25404</v>
      </c>
      <c r="B32">
        <v>25</v>
      </c>
      <c r="C32">
        <v>40.016337074999988</v>
      </c>
      <c r="D32">
        <f t="shared" si="0"/>
        <v>34.009802244999989</v>
      </c>
      <c r="E32">
        <v>31</v>
      </c>
    </row>
    <row r="33" spans="1:5" x14ac:dyDescent="0.25">
      <c r="A33" s="3" t="s">
        <v>25390</v>
      </c>
      <c r="B33">
        <v>40</v>
      </c>
      <c r="C33">
        <v>29.765206324999998</v>
      </c>
      <c r="D33">
        <f t="shared" si="0"/>
        <v>33.859123795000002</v>
      </c>
      <c r="E33">
        <v>32</v>
      </c>
    </row>
    <row r="34" spans="1:5" x14ac:dyDescent="0.25">
      <c r="A34" s="3" t="s">
        <v>25405</v>
      </c>
      <c r="B34">
        <v>25</v>
      </c>
      <c r="C34">
        <v>39.392719424999996</v>
      </c>
      <c r="D34">
        <f t="shared" si="0"/>
        <v>33.635631654999997</v>
      </c>
      <c r="E34">
        <v>33</v>
      </c>
    </row>
    <row r="35" spans="1:5" x14ac:dyDescent="0.25">
      <c r="A35" s="3" t="s">
        <v>25411</v>
      </c>
      <c r="B35">
        <v>22</v>
      </c>
      <c r="C35">
        <v>39.230575625</v>
      </c>
      <c r="D35">
        <f t="shared" si="0"/>
        <v>32.338345375000003</v>
      </c>
      <c r="E35">
        <v>34</v>
      </c>
    </row>
    <row r="36" spans="1:5" x14ac:dyDescent="0.25">
      <c r="A36" s="3" t="s">
        <v>25443</v>
      </c>
      <c r="B36">
        <v>14</v>
      </c>
      <c r="C36">
        <v>44.398803100000002</v>
      </c>
      <c r="D36">
        <f t="shared" si="0"/>
        <v>32.239281859999998</v>
      </c>
      <c r="E36">
        <v>35</v>
      </c>
    </row>
    <row r="37" spans="1:5" x14ac:dyDescent="0.25">
      <c r="A37" s="3" t="s">
        <v>25409</v>
      </c>
      <c r="B37">
        <v>23</v>
      </c>
      <c r="C37">
        <v>38.241020899999995</v>
      </c>
      <c r="D37">
        <f t="shared" si="0"/>
        <v>32.144612539999997</v>
      </c>
      <c r="E37">
        <v>36</v>
      </c>
    </row>
    <row r="38" spans="1:5" x14ac:dyDescent="0.25">
      <c r="A38" s="3" t="s">
        <v>25412</v>
      </c>
      <c r="B38">
        <v>22</v>
      </c>
      <c r="C38">
        <v>38.350085925000002</v>
      </c>
      <c r="D38">
        <f t="shared" si="0"/>
        <v>31.810051555000001</v>
      </c>
      <c r="E38">
        <v>37</v>
      </c>
    </row>
    <row r="39" spans="1:5" x14ac:dyDescent="0.25">
      <c r="A39" s="3" t="s">
        <v>25410</v>
      </c>
      <c r="B39">
        <v>23</v>
      </c>
      <c r="C39">
        <v>37.207965349999995</v>
      </c>
      <c r="D39">
        <f t="shared" si="0"/>
        <v>31.524779209999998</v>
      </c>
      <c r="E39">
        <v>38</v>
      </c>
    </row>
    <row r="40" spans="1:5" x14ac:dyDescent="0.25">
      <c r="A40" s="3" t="s">
        <v>25413</v>
      </c>
      <c r="B40">
        <v>22</v>
      </c>
      <c r="C40">
        <v>37.534380999999996</v>
      </c>
      <c r="D40">
        <f t="shared" si="0"/>
        <v>31.320628599999999</v>
      </c>
      <c r="E40">
        <v>39</v>
      </c>
    </row>
    <row r="41" spans="1:5" x14ac:dyDescent="0.25">
      <c r="A41" s="3" t="s">
        <v>25414</v>
      </c>
      <c r="B41">
        <v>22</v>
      </c>
      <c r="C41">
        <v>37.307334675</v>
      </c>
      <c r="D41">
        <f t="shared" si="0"/>
        <v>31.184400804999999</v>
      </c>
      <c r="E41">
        <v>40</v>
      </c>
    </row>
    <row r="42" spans="1:5" x14ac:dyDescent="0.25">
      <c r="A42" s="3" t="s">
        <v>25416</v>
      </c>
      <c r="B42">
        <v>21</v>
      </c>
      <c r="C42">
        <v>36.403331600000001</v>
      </c>
      <c r="D42">
        <f t="shared" si="0"/>
        <v>30.241998960000004</v>
      </c>
      <c r="E42">
        <v>41</v>
      </c>
    </row>
    <row r="43" spans="1:5" x14ac:dyDescent="0.25">
      <c r="A43" s="3" t="s">
        <v>25399</v>
      </c>
      <c r="B43">
        <v>26</v>
      </c>
      <c r="C43">
        <v>32.706783275000006</v>
      </c>
      <c r="D43">
        <f t="shared" si="0"/>
        <v>30.024069965000002</v>
      </c>
      <c r="E43">
        <v>42</v>
      </c>
    </row>
    <row r="44" spans="1:5" x14ac:dyDescent="0.25">
      <c r="A44" s="3" t="s">
        <v>25400</v>
      </c>
      <c r="B44">
        <v>26</v>
      </c>
      <c r="C44">
        <v>32.234788375000001</v>
      </c>
      <c r="D44">
        <f t="shared" si="0"/>
        <v>29.740873024999999</v>
      </c>
      <c r="E44">
        <v>43</v>
      </c>
    </row>
    <row r="45" spans="1:5" x14ac:dyDescent="0.25">
      <c r="A45" s="3" t="s">
        <v>25482</v>
      </c>
      <c r="B45">
        <v>10</v>
      </c>
      <c r="C45">
        <v>42.375309950000002</v>
      </c>
      <c r="D45">
        <f t="shared" si="0"/>
        <v>29.425185970000001</v>
      </c>
      <c r="E45">
        <v>44</v>
      </c>
    </row>
    <row r="46" spans="1:5" x14ac:dyDescent="0.25">
      <c r="A46" s="3" t="s">
        <v>25532</v>
      </c>
      <c r="B46">
        <v>7</v>
      </c>
      <c r="C46">
        <v>44.003667225000001</v>
      </c>
      <c r="D46">
        <f t="shared" si="0"/>
        <v>29.202200335000001</v>
      </c>
      <c r="E46">
        <v>45</v>
      </c>
    </row>
    <row r="47" spans="1:5" x14ac:dyDescent="0.25">
      <c r="A47" s="3" t="s">
        <v>25397</v>
      </c>
      <c r="B47">
        <v>27</v>
      </c>
      <c r="C47">
        <v>30.335624024999998</v>
      </c>
      <c r="D47">
        <f t="shared" si="0"/>
        <v>29.001374414999997</v>
      </c>
      <c r="E47">
        <v>46</v>
      </c>
    </row>
    <row r="48" spans="1:5" x14ac:dyDescent="0.25">
      <c r="A48" s="3" t="s">
        <v>25424</v>
      </c>
      <c r="B48">
        <v>18</v>
      </c>
      <c r="C48">
        <v>36.140848075000001</v>
      </c>
      <c r="D48">
        <f t="shared" si="0"/>
        <v>28.884508844999999</v>
      </c>
      <c r="E48">
        <v>47</v>
      </c>
    </row>
    <row r="49" spans="1:5" x14ac:dyDescent="0.25">
      <c r="A49" s="3" t="s">
        <v>25425</v>
      </c>
      <c r="B49">
        <v>18</v>
      </c>
      <c r="C49">
        <v>34.495508350000001</v>
      </c>
      <c r="D49">
        <f t="shared" si="0"/>
        <v>27.89730501</v>
      </c>
      <c r="E49">
        <v>48</v>
      </c>
    </row>
    <row r="50" spans="1:5" x14ac:dyDescent="0.25">
      <c r="A50" s="3" t="s">
        <v>25453</v>
      </c>
      <c r="B50">
        <v>13</v>
      </c>
      <c r="C50">
        <v>37.618196075</v>
      </c>
      <c r="D50">
        <f t="shared" si="0"/>
        <v>27.770917644999997</v>
      </c>
      <c r="E50">
        <v>49</v>
      </c>
    </row>
    <row r="51" spans="1:5" x14ac:dyDescent="0.25">
      <c r="A51" s="3" t="s">
        <v>25903</v>
      </c>
      <c r="B51">
        <v>1</v>
      </c>
      <c r="C51">
        <v>44.542086524999995</v>
      </c>
      <c r="D51">
        <f t="shared" si="0"/>
        <v>27.125251914999996</v>
      </c>
      <c r="E51">
        <v>50</v>
      </c>
    </row>
    <row r="52" spans="1:5" x14ac:dyDescent="0.25">
      <c r="A52" s="3" t="s">
        <v>25415</v>
      </c>
      <c r="B52">
        <v>22</v>
      </c>
      <c r="C52">
        <v>30.496896800000005</v>
      </c>
      <c r="D52">
        <f t="shared" si="0"/>
        <v>27.098138080000002</v>
      </c>
      <c r="E52">
        <v>51</v>
      </c>
    </row>
    <row r="53" spans="1:5" x14ac:dyDescent="0.25">
      <c r="A53" s="3" t="s">
        <v>25436</v>
      </c>
      <c r="B53">
        <v>16</v>
      </c>
      <c r="C53">
        <v>34.361378025000008</v>
      </c>
      <c r="D53">
        <f t="shared" si="0"/>
        <v>27.016826815000002</v>
      </c>
      <c r="E53">
        <v>52</v>
      </c>
    </row>
    <row r="54" spans="1:5" x14ac:dyDescent="0.25">
      <c r="A54" s="3" t="s">
        <v>25444</v>
      </c>
      <c r="B54">
        <v>14</v>
      </c>
      <c r="C54">
        <v>35.093546125000003</v>
      </c>
      <c r="D54">
        <f t="shared" si="0"/>
        <v>26.656127675000004</v>
      </c>
      <c r="E54">
        <v>53</v>
      </c>
    </row>
    <row r="55" spans="1:5" x14ac:dyDescent="0.25">
      <c r="A55" s="3" t="s">
        <v>25609</v>
      </c>
      <c r="B55">
        <v>5</v>
      </c>
      <c r="C55">
        <v>40.123047974999999</v>
      </c>
      <c r="D55">
        <f t="shared" si="0"/>
        <v>26.073828785</v>
      </c>
      <c r="E55">
        <v>54</v>
      </c>
    </row>
    <row r="56" spans="1:5" x14ac:dyDescent="0.25">
      <c r="A56" s="3" t="s">
        <v>25462</v>
      </c>
      <c r="B56">
        <v>12</v>
      </c>
      <c r="C56">
        <v>33.081138150000008</v>
      </c>
      <c r="D56">
        <f t="shared" si="0"/>
        <v>24.648682890000003</v>
      </c>
      <c r="E56">
        <v>55</v>
      </c>
    </row>
    <row r="57" spans="1:5" x14ac:dyDescent="0.25">
      <c r="A57" s="3" t="s">
        <v>25474</v>
      </c>
      <c r="B57">
        <v>11</v>
      </c>
      <c r="C57">
        <v>33.323145599999997</v>
      </c>
      <c r="D57">
        <f t="shared" si="0"/>
        <v>24.393887360000001</v>
      </c>
      <c r="E57">
        <v>56</v>
      </c>
    </row>
    <row r="58" spans="1:5" x14ac:dyDescent="0.25">
      <c r="A58" s="3" t="s">
        <v>25463</v>
      </c>
      <c r="B58">
        <v>12</v>
      </c>
      <c r="C58">
        <v>32.367676100000004</v>
      </c>
      <c r="D58">
        <f t="shared" si="0"/>
        <v>24.220605660000004</v>
      </c>
      <c r="E58">
        <v>57</v>
      </c>
    </row>
    <row r="59" spans="1:5" x14ac:dyDescent="0.25">
      <c r="A59" s="3" t="s">
        <v>25464</v>
      </c>
      <c r="B59">
        <v>12</v>
      </c>
      <c r="C59">
        <v>32.2104286</v>
      </c>
      <c r="D59">
        <f t="shared" si="0"/>
        <v>24.126257160000002</v>
      </c>
      <c r="E59">
        <v>58</v>
      </c>
    </row>
    <row r="60" spans="1:5" x14ac:dyDescent="0.25">
      <c r="A60" s="3" t="s">
        <v>25437</v>
      </c>
      <c r="B60">
        <v>16</v>
      </c>
      <c r="C60">
        <v>28.487760250000001</v>
      </c>
      <c r="D60">
        <f t="shared" si="0"/>
        <v>23.492656150000002</v>
      </c>
      <c r="E60">
        <v>59</v>
      </c>
    </row>
    <row r="61" spans="1:5" x14ac:dyDescent="0.25">
      <c r="A61" s="3" t="s">
        <v>25419</v>
      </c>
      <c r="B61">
        <v>20</v>
      </c>
      <c r="C61">
        <v>25.632578199999998</v>
      </c>
      <c r="D61">
        <f t="shared" si="0"/>
        <v>23.379546919999996</v>
      </c>
      <c r="E61">
        <v>60</v>
      </c>
    </row>
    <row r="62" spans="1:5" x14ac:dyDescent="0.25">
      <c r="A62" s="3" t="s">
        <v>25439</v>
      </c>
      <c r="B62">
        <v>15</v>
      </c>
      <c r="C62">
        <v>28.753529275000005</v>
      </c>
      <c r="D62">
        <f t="shared" si="0"/>
        <v>23.252117565000002</v>
      </c>
      <c r="E62">
        <v>61</v>
      </c>
    </row>
    <row r="63" spans="1:5" x14ac:dyDescent="0.25">
      <c r="A63" s="3" t="s">
        <v>25440</v>
      </c>
      <c r="B63">
        <v>15</v>
      </c>
      <c r="C63">
        <v>28.603155274999999</v>
      </c>
      <c r="D63">
        <f t="shared" si="0"/>
        <v>23.161893164999999</v>
      </c>
      <c r="E63">
        <v>62</v>
      </c>
    </row>
    <row r="64" spans="1:5" x14ac:dyDescent="0.25">
      <c r="A64" s="3" t="s">
        <v>25426</v>
      </c>
      <c r="B64">
        <v>18</v>
      </c>
      <c r="C64">
        <v>26.122324925000004</v>
      </c>
      <c r="D64">
        <f t="shared" si="0"/>
        <v>22.873394955000002</v>
      </c>
      <c r="E64">
        <v>63</v>
      </c>
    </row>
    <row r="65" spans="1:5" x14ac:dyDescent="0.25">
      <c r="A65" s="3" t="s">
        <v>25753</v>
      </c>
      <c r="B65">
        <v>3</v>
      </c>
      <c r="C65">
        <v>35.978584574999999</v>
      </c>
      <c r="D65">
        <f t="shared" si="0"/>
        <v>22.787150744999998</v>
      </c>
      <c r="E65">
        <v>64</v>
      </c>
    </row>
    <row r="66" spans="1:5" x14ac:dyDescent="0.25">
      <c r="A66" s="3" t="s">
        <v>25417</v>
      </c>
      <c r="B66">
        <v>21</v>
      </c>
      <c r="C66">
        <v>23.909960975000004</v>
      </c>
      <c r="D66">
        <f t="shared" ref="D66:D129" si="1">B66*0.4+C66*0.6</f>
        <v>22.745976585000001</v>
      </c>
      <c r="E66">
        <v>65</v>
      </c>
    </row>
    <row r="67" spans="1:5" x14ac:dyDescent="0.25">
      <c r="A67" s="3" t="s">
        <v>25438</v>
      </c>
      <c r="B67">
        <v>16</v>
      </c>
      <c r="C67">
        <v>27.227706800000004</v>
      </c>
      <c r="D67">
        <f t="shared" si="1"/>
        <v>22.736624079999999</v>
      </c>
      <c r="E67">
        <v>66</v>
      </c>
    </row>
    <row r="68" spans="1:5" x14ac:dyDescent="0.25">
      <c r="A68" s="3" t="s">
        <v>25420</v>
      </c>
      <c r="B68">
        <v>20</v>
      </c>
      <c r="C68">
        <v>24.490154874999998</v>
      </c>
      <c r="D68">
        <f t="shared" si="1"/>
        <v>22.694092925</v>
      </c>
      <c r="E68">
        <v>67</v>
      </c>
    </row>
    <row r="69" spans="1:5" x14ac:dyDescent="0.25">
      <c r="A69" s="3" t="s">
        <v>25455</v>
      </c>
      <c r="B69">
        <v>13</v>
      </c>
      <c r="C69">
        <v>28.463793825000003</v>
      </c>
      <c r="D69">
        <f t="shared" si="1"/>
        <v>22.278276295000001</v>
      </c>
      <c r="E69">
        <v>68</v>
      </c>
    </row>
    <row r="70" spans="1:5" x14ac:dyDescent="0.25">
      <c r="A70" s="3" t="s">
        <v>25418</v>
      </c>
      <c r="B70">
        <v>21</v>
      </c>
      <c r="C70">
        <v>23.122766200000001</v>
      </c>
      <c r="D70">
        <f t="shared" si="1"/>
        <v>22.273659720000001</v>
      </c>
      <c r="E70">
        <v>69</v>
      </c>
    </row>
    <row r="71" spans="1:5" x14ac:dyDescent="0.25">
      <c r="A71" s="3" t="s">
        <v>25427</v>
      </c>
      <c r="B71">
        <v>18</v>
      </c>
      <c r="C71">
        <v>24.869265575</v>
      </c>
      <c r="D71">
        <f t="shared" si="1"/>
        <v>22.121559344999998</v>
      </c>
      <c r="E71">
        <v>70</v>
      </c>
    </row>
    <row r="72" spans="1:5" x14ac:dyDescent="0.25">
      <c r="A72" s="3" t="s">
        <v>25441</v>
      </c>
      <c r="B72">
        <v>15</v>
      </c>
      <c r="C72">
        <v>26.693195725000002</v>
      </c>
      <c r="D72">
        <f t="shared" si="1"/>
        <v>22.015917435000002</v>
      </c>
      <c r="E72">
        <v>71</v>
      </c>
    </row>
    <row r="73" spans="1:5" x14ac:dyDescent="0.25">
      <c r="A73" s="3" t="s">
        <v>25494</v>
      </c>
      <c r="B73">
        <v>9</v>
      </c>
      <c r="C73">
        <v>30.624036874999998</v>
      </c>
      <c r="D73">
        <f t="shared" si="1"/>
        <v>21.974422125</v>
      </c>
      <c r="E73">
        <v>72</v>
      </c>
    </row>
    <row r="74" spans="1:5" x14ac:dyDescent="0.25">
      <c r="A74" s="3" t="s">
        <v>25446</v>
      </c>
      <c r="B74">
        <v>14</v>
      </c>
      <c r="C74">
        <v>27.278956050000001</v>
      </c>
      <c r="D74">
        <f t="shared" si="1"/>
        <v>21.967373630000001</v>
      </c>
      <c r="E74">
        <v>73</v>
      </c>
    </row>
    <row r="75" spans="1:5" x14ac:dyDescent="0.25">
      <c r="A75" s="3" t="s">
        <v>25447</v>
      </c>
      <c r="B75">
        <v>14</v>
      </c>
      <c r="C75">
        <v>27.164470550000001</v>
      </c>
      <c r="D75">
        <f t="shared" si="1"/>
        <v>21.89868233</v>
      </c>
      <c r="E75">
        <v>74</v>
      </c>
    </row>
    <row r="76" spans="1:5" x14ac:dyDescent="0.25">
      <c r="A76" s="3" t="s">
        <v>25465</v>
      </c>
      <c r="B76">
        <v>12</v>
      </c>
      <c r="C76">
        <v>28.457153999999999</v>
      </c>
      <c r="D76">
        <f t="shared" si="1"/>
        <v>21.874292399999998</v>
      </c>
      <c r="E76">
        <v>75</v>
      </c>
    </row>
    <row r="77" spans="1:5" x14ac:dyDescent="0.25">
      <c r="A77" s="3" t="s">
        <v>25448</v>
      </c>
      <c r="B77">
        <v>14</v>
      </c>
      <c r="C77">
        <v>26.857441150000003</v>
      </c>
      <c r="D77">
        <f t="shared" si="1"/>
        <v>21.714464690000003</v>
      </c>
      <c r="E77">
        <v>76</v>
      </c>
    </row>
    <row r="78" spans="1:5" x14ac:dyDescent="0.25">
      <c r="A78" s="3" t="s">
        <v>25421</v>
      </c>
      <c r="B78">
        <v>19</v>
      </c>
      <c r="C78">
        <v>23.499558750000006</v>
      </c>
      <c r="D78">
        <f t="shared" si="1"/>
        <v>21.699735250000003</v>
      </c>
      <c r="E78">
        <v>77</v>
      </c>
    </row>
    <row r="79" spans="1:5" x14ac:dyDescent="0.25">
      <c r="A79" s="3" t="s">
        <v>25456</v>
      </c>
      <c r="B79">
        <v>13</v>
      </c>
      <c r="C79">
        <v>27.313760475000009</v>
      </c>
      <c r="D79">
        <f t="shared" si="1"/>
        <v>21.588256285000003</v>
      </c>
      <c r="E79">
        <v>78</v>
      </c>
    </row>
    <row r="80" spans="1:5" x14ac:dyDescent="0.25">
      <c r="A80" s="3" t="s">
        <v>25428</v>
      </c>
      <c r="B80">
        <v>18</v>
      </c>
      <c r="C80">
        <v>23.379727475000003</v>
      </c>
      <c r="D80">
        <f t="shared" si="1"/>
        <v>21.227836485000001</v>
      </c>
      <c r="E80">
        <v>79</v>
      </c>
    </row>
    <row r="81" spans="1:5" x14ac:dyDescent="0.25">
      <c r="A81" s="3" t="s">
        <v>25442</v>
      </c>
      <c r="B81">
        <v>15</v>
      </c>
      <c r="C81">
        <v>25.204850075</v>
      </c>
      <c r="D81">
        <f t="shared" si="1"/>
        <v>21.122910044999998</v>
      </c>
      <c r="E81">
        <v>80</v>
      </c>
    </row>
    <row r="82" spans="1:5" x14ac:dyDescent="0.25">
      <c r="A82" s="3" t="s">
        <v>25670</v>
      </c>
      <c r="B82">
        <v>4</v>
      </c>
      <c r="C82">
        <v>32.411278299999999</v>
      </c>
      <c r="D82">
        <f t="shared" si="1"/>
        <v>21.046766980000001</v>
      </c>
      <c r="E82">
        <v>81</v>
      </c>
    </row>
    <row r="83" spans="1:5" x14ac:dyDescent="0.25">
      <c r="A83" s="3" t="s">
        <v>25429</v>
      </c>
      <c r="B83">
        <v>18</v>
      </c>
      <c r="C83">
        <v>23.056903999999999</v>
      </c>
      <c r="D83">
        <f t="shared" si="1"/>
        <v>21.0341424</v>
      </c>
      <c r="E83">
        <v>82</v>
      </c>
    </row>
    <row r="84" spans="1:5" x14ac:dyDescent="0.25">
      <c r="A84" s="3" t="s">
        <v>25457</v>
      </c>
      <c r="B84">
        <v>13</v>
      </c>
      <c r="C84">
        <v>26.171414050000003</v>
      </c>
      <c r="D84">
        <f t="shared" si="1"/>
        <v>20.902848430000002</v>
      </c>
      <c r="E84">
        <v>83</v>
      </c>
    </row>
    <row r="85" spans="1:5" x14ac:dyDescent="0.25">
      <c r="A85" s="3" t="s">
        <v>25449</v>
      </c>
      <c r="B85">
        <v>14</v>
      </c>
      <c r="C85">
        <v>25.031013050000002</v>
      </c>
      <c r="D85">
        <f t="shared" si="1"/>
        <v>20.618607830000002</v>
      </c>
      <c r="E85">
        <v>84</v>
      </c>
    </row>
    <row r="86" spans="1:5" x14ac:dyDescent="0.25">
      <c r="A86" s="3" t="s">
        <v>25495</v>
      </c>
      <c r="B86">
        <v>9</v>
      </c>
      <c r="C86">
        <v>28.258533275000001</v>
      </c>
      <c r="D86">
        <f t="shared" si="1"/>
        <v>20.555119965000003</v>
      </c>
      <c r="E86">
        <v>85</v>
      </c>
    </row>
    <row r="87" spans="1:5" x14ac:dyDescent="0.25">
      <c r="A87" s="3" t="s">
        <v>25484</v>
      </c>
      <c r="B87">
        <v>10</v>
      </c>
      <c r="C87">
        <v>27.083744300000003</v>
      </c>
      <c r="D87">
        <f t="shared" si="1"/>
        <v>20.250246580000002</v>
      </c>
      <c r="E87">
        <v>86</v>
      </c>
    </row>
    <row r="88" spans="1:5" x14ac:dyDescent="0.25">
      <c r="A88" s="3" t="s">
        <v>25485</v>
      </c>
      <c r="B88">
        <v>10</v>
      </c>
      <c r="C88">
        <v>26.905111150000003</v>
      </c>
      <c r="D88">
        <f t="shared" si="1"/>
        <v>20.143066690000001</v>
      </c>
      <c r="E88">
        <v>87</v>
      </c>
    </row>
    <row r="89" spans="1:5" x14ac:dyDescent="0.25">
      <c r="A89" s="3" t="s">
        <v>25892</v>
      </c>
      <c r="B89">
        <v>2</v>
      </c>
      <c r="C89">
        <v>32.089794699999999</v>
      </c>
      <c r="D89">
        <f t="shared" si="1"/>
        <v>20.053876819999999</v>
      </c>
      <c r="E89">
        <v>88</v>
      </c>
    </row>
    <row r="90" spans="1:5" x14ac:dyDescent="0.25">
      <c r="A90" s="3" t="s">
        <v>25458</v>
      </c>
      <c r="B90">
        <v>13</v>
      </c>
      <c r="C90">
        <v>24.704459225000004</v>
      </c>
      <c r="D90">
        <f t="shared" si="1"/>
        <v>20.022675535000001</v>
      </c>
      <c r="E90">
        <v>89</v>
      </c>
    </row>
    <row r="91" spans="1:5" x14ac:dyDescent="0.25">
      <c r="A91" s="3" t="s">
        <v>25466</v>
      </c>
      <c r="B91">
        <v>12</v>
      </c>
      <c r="C91">
        <v>25.236398450000003</v>
      </c>
      <c r="D91">
        <f t="shared" si="1"/>
        <v>19.94183907</v>
      </c>
      <c r="E91">
        <v>90</v>
      </c>
    </row>
    <row r="92" spans="1:5" x14ac:dyDescent="0.25">
      <c r="A92" s="3" t="s">
        <v>25450</v>
      </c>
      <c r="B92">
        <v>14</v>
      </c>
      <c r="C92">
        <v>23.798320500000003</v>
      </c>
      <c r="D92">
        <f t="shared" si="1"/>
        <v>19.8789923</v>
      </c>
      <c r="E92">
        <v>91</v>
      </c>
    </row>
    <row r="93" spans="1:5" x14ac:dyDescent="0.25">
      <c r="A93" s="3" t="s">
        <v>25756</v>
      </c>
      <c r="B93">
        <v>3</v>
      </c>
      <c r="C93">
        <v>30.977127974999998</v>
      </c>
      <c r="D93">
        <f t="shared" si="1"/>
        <v>19.786276784999998</v>
      </c>
      <c r="E93">
        <v>92</v>
      </c>
    </row>
    <row r="94" spans="1:5" x14ac:dyDescent="0.25">
      <c r="A94" s="3" t="s">
        <v>25496</v>
      </c>
      <c r="B94">
        <v>9</v>
      </c>
      <c r="C94">
        <v>26.942730625000003</v>
      </c>
      <c r="D94">
        <f t="shared" si="1"/>
        <v>19.765638375000002</v>
      </c>
      <c r="E94">
        <v>93</v>
      </c>
    </row>
    <row r="95" spans="1:5" x14ac:dyDescent="0.25">
      <c r="A95" s="3" t="s">
        <v>25459</v>
      </c>
      <c r="B95">
        <v>13</v>
      </c>
      <c r="C95">
        <v>23.250098750000003</v>
      </c>
      <c r="D95">
        <f t="shared" si="1"/>
        <v>19.150059250000002</v>
      </c>
      <c r="E95">
        <v>94</v>
      </c>
    </row>
    <row r="96" spans="1:5" x14ac:dyDescent="0.25">
      <c r="A96" s="3" t="s">
        <v>25432</v>
      </c>
      <c r="B96">
        <v>17</v>
      </c>
      <c r="C96">
        <v>20.563666175000002</v>
      </c>
      <c r="D96">
        <f t="shared" si="1"/>
        <v>19.138199705000002</v>
      </c>
      <c r="E96">
        <v>95</v>
      </c>
    </row>
    <row r="97" spans="1:5" x14ac:dyDescent="0.25">
      <c r="A97" s="3" t="s">
        <v>25540</v>
      </c>
      <c r="B97">
        <v>7</v>
      </c>
      <c r="C97">
        <v>27.006092975000001</v>
      </c>
      <c r="D97">
        <f t="shared" si="1"/>
        <v>19.003655784999999</v>
      </c>
      <c r="E97">
        <v>96</v>
      </c>
    </row>
    <row r="98" spans="1:5" x14ac:dyDescent="0.25">
      <c r="A98" s="3" t="s">
        <v>25422</v>
      </c>
      <c r="B98">
        <v>19</v>
      </c>
      <c r="C98">
        <v>18.725790425</v>
      </c>
      <c r="D98">
        <f t="shared" si="1"/>
        <v>18.835474255000001</v>
      </c>
      <c r="E98">
        <v>97</v>
      </c>
    </row>
    <row r="99" spans="1:5" x14ac:dyDescent="0.25">
      <c r="A99" s="3" t="s">
        <v>25433</v>
      </c>
      <c r="B99">
        <v>17</v>
      </c>
      <c r="C99">
        <v>19.861838000000002</v>
      </c>
      <c r="D99">
        <f t="shared" si="1"/>
        <v>18.717102799999999</v>
      </c>
      <c r="E99">
        <v>98</v>
      </c>
    </row>
    <row r="100" spans="1:5" x14ac:dyDescent="0.25">
      <c r="A100" s="3" t="s">
        <v>25486</v>
      </c>
      <c r="B100">
        <v>10</v>
      </c>
      <c r="C100">
        <v>24.478015350000003</v>
      </c>
      <c r="D100">
        <f t="shared" si="1"/>
        <v>18.68680921</v>
      </c>
      <c r="E100">
        <v>99</v>
      </c>
    </row>
    <row r="101" spans="1:5" x14ac:dyDescent="0.25">
      <c r="A101" s="3" t="s">
        <v>25514</v>
      </c>
      <c r="B101">
        <v>8</v>
      </c>
      <c r="C101">
        <v>25.535281925000003</v>
      </c>
      <c r="D101">
        <f t="shared" si="1"/>
        <v>18.521169155000003</v>
      </c>
      <c r="E101">
        <v>100</v>
      </c>
    </row>
    <row r="102" spans="1:5" x14ac:dyDescent="0.25">
      <c r="A102" s="3" t="s">
        <v>25497</v>
      </c>
      <c r="B102">
        <v>9</v>
      </c>
      <c r="C102">
        <v>24.744070825000001</v>
      </c>
      <c r="D102">
        <f t="shared" si="1"/>
        <v>18.446442494999999</v>
      </c>
      <c r="E102">
        <v>101</v>
      </c>
    </row>
    <row r="103" spans="1:5" x14ac:dyDescent="0.25">
      <c r="A103" s="3" t="s">
        <v>25571</v>
      </c>
      <c r="B103">
        <v>6</v>
      </c>
      <c r="C103">
        <v>26.28943675</v>
      </c>
      <c r="D103">
        <f t="shared" si="1"/>
        <v>18.173662049999997</v>
      </c>
      <c r="E103">
        <v>102</v>
      </c>
    </row>
    <row r="104" spans="1:5" x14ac:dyDescent="0.25">
      <c r="A104" s="3" t="s">
        <v>25487</v>
      </c>
      <c r="B104">
        <v>10</v>
      </c>
      <c r="C104">
        <v>23.374138400000003</v>
      </c>
      <c r="D104">
        <f t="shared" si="1"/>
        <v>18.02448304</v>
      </c>
      <c r="E104">
        <v>103</v>
      </c>
    </row>
    <row r="105" spans="1:5" x14ac:dyDescent="0.25">
      <c r="A105" s="3" t="s">
        <v>25475</v>
      </c>
      <c r="B105">
        <v>11</v>
      </c>
      <c r="C105">
        <v>22.578174800000003</v>
      </c>
      <c r="D105">
        <f t="shared" si="1"/>
        <v>17.946904880000002</v>
      </c>
      <c r="E105">
        <v>104</v>
      </c>
    </row>
    <row r="106" spans="1:5" x14ac:dyDescent="0.25">
      <c r="A106" s="3" t="s">
        <v>25434</v>
      </c>
      <c r="B106">
        <v>17</v>
      </c>
      <c r="C106">
        <v>18.475771474999998</v>
      </c>
      <c r="D106">
        <f t="shared" si="1"/>
        <v>17.885462884999999</v>
      </c>
      <c r="E106">
        <v>105</v>
      </c>
    </row>
    <row r="107" spans="1:5" x14ac:dyDescent="0.25">
      <c r="A107" s="3" t="s">
        <v>25467</v>
      </c>
      <c r="B107">
        <v>12</v>
      </c>
      <c r="C107">
        <v>21.722335749999999</v>
      </c>
      <c r="D107">
        <f t="shared" si="1"/>
        <v>17.83340145</v>
      </c>
      <c r="E107">
        <v>106</v>
      </c>
    </row>
    <row r="108" spans="1:5" x14ac:dyDescent="0.25">
      <c r="A108" s="3" t="s">
        <v>25541</v>
      </c>
      <c r="B108">
        <v>7</v>
      </c>
      <c r="C108">
        <v>24.877973600000001</v>
      </c>
      <c r="D108">
        <f t="shared" si="1"/>
        <v>17.726784160000001</v>
      </c>
      <c r="E108">
        <v>107</v>
      </c>
    </row>
    <row r="109" spans="1:5" x14ac:dyDescent="0.25">
      <c r="A109" s="3" t="s">
        <v>25435</v>
      </c>
      <c r="B109">
        <v>17</v>
      </c>
      <c r="C109">
        <v>17.819638299999998</v>
      </c>
      <c r="D109">
        <f t="shared" si="1"/>
        <v>17.491782979999996</v>
      </c>
      <c r="E109">
        <v>108</v>
      </c>
    </row>
    <row r="110" spans="1:5" x14ac:dyDescent="0.25">
      <c r="A110" s="3" t="s">
        <v>26181</v>
      </c>
      <c r="B110">
        <v>1</v>
      </c>
      <c r="C110">
        <v>28.328537849999993</v>
      </c>
      <c r="D110">
        <f t="shared" si="1"/>
        <v>17.397122709999994</v>
      </c>
      <c r="E110">
        <v>109</v>
      </c>
    </row>
    <row r="111" spans="1:5" x14ac:dyDescent="0.25">
      <c r="A111" s="3" t="s">
        <v>25757</v>
      </c>
      <c r="B111">
        <v>3</v>
      </c>
      <c r="C111">
        <v>26.881350125000001</v>
      </c>
      <c r="D111">
        <f t="shared" si="1"/>
        <v>17.328810075</v>
      </c>
      <c r="E111">
        <v>110</v>
      </c>
    </row>
    <row r="112" spans="1:5" x14ac:dyDescent="0.25">
      <c r="A112" s="3" t="s">
        <v>25488</v>
      </c>
      <c r="B112">
        <v>10</v>
      </c>
      <c r="C112">
        <v>21.997728300000002</v>
      </c>
      <c r="D112">
        <f t="shared" si="1"/>
        <v>17.198636980000003</v>
      </c>
      <c r="E112">
        <v>111</v>
      </c>
    </row>
    <row r="113" spans="1:5" x14ac:dyDescent="0.25">
      <c r="A113" s="3" t="s">
        <v>25515</v>
      </c>
      <c r="B113">
        <v>8</v>
      </c>
      <c r="C113">
        <v>23.200058774999999</v>
      </c>
      <c r="D113">
        <f t="shared" si="1"/>
        <v>17.120035264999999</v>
      </c>
      <c r="E113">
        <v>112</v>
      </c>
    </row>
    <row r="114" spans="1:5" x14ac:dyDescent="0.25">
      <c r="A114" s="3" t="s">
        <v>25612</v>
      </c>
      <c r="B114">
        <v>5</v>
      </c>
      <c r="C114">
        <v>25.103264299999999</v>
      </c>
      <c r="D114">
        <f t="shared" si="1"/>
        <v>17.061958579999999</v>
      </c>
      <c r="E114">
        <v>113</v>
      </c>
    </row>
    <row r="115" spans="1:5" x14ac:dyDescent="0.25">
      <c r="A115" s="3" t="s">
        <v>25542</v>
      </c>
      <c r="B115">
        <v>7</v>
      </c>
      <c r="C115">
        <v>23.543880800000004</v>
      </c>
      <c r="D115">
        <f t="shared" si="1"/>
        <v>16.926328480000002</v>
      </c>
      <c r="E115">
        <v>114</v>
      </c>
    </row>
    <row r="116" spans="1:5" x14ac:dyDescent="0.25">
      <c r="A116" s="3" t="s">
        <v>25671</v>
      </c>
      <c r="B116">
        <v>4</v>
      </c>
      <c r="C116">
        <v>25.419361375000001</v>
      </c>
      <c r="D116">
        <f t="shared" si="1"/>
        <v>16.851616825000001</v>
      </c>
      <c r="E116">
        <v>115</v>
      </c>
    </row>
    <row r="117" spans="1:5" x14ac:dyDescent="0.25">
      <c r="A117" s="3" t="s">
        <v>25476</v>
      </c>
      <c r="B117">
        <v>11</v>
      </c>
      <c r="C117">
        <v>20.697481900000003</v>
      </c>
      <c r="D117">
        <f t="shared" si="1"/>
        <v>16.818489140000004</v>
      </c>
      <c r="E117">
        <v>116</v>
      </c>
    </row>
    <row r="118" spans="1:5" x14ac:dyDescent="0.25">
      <c r="A118" s="3" t="s">
        <v>25460</v>
      </c>
      <c r="B118">
        <v>13</v>
      </c>
      <c r="C118">
        <v>19.247621875</v>
      </c>
      <c r="D118">
        <f t="shared" si="1"/>
        <v>16.748573125</v>
      </c>
      <c r="E118">
        <v>117</v>
      </c>
    </row>
    <row r="119" spans="1:5" x14ac:dyDescent="0.25">
      <c r="A119" s="3" t="s">
        <v>25468</v>
      </c>
      <c r="B119">
        <v>12</v>
      </c>
      <c r="C119">
        <v>19.553833775000001</v>
      </c>
      <c r="D119">
        <f t="shared" si="1"/>
        <v>16.532300265000003</v>
      </c>
      <c r="E119">
        <v>118</v>
      </c>
    </row>
    <row r="120" spans="1:5" x14ac:dyDescent="0.25">
      <c r="A120" s="3" t="s">
        <v>25516</v>
      </c>
      <c r="B120">
        <v>8</v>
      </c>
      <c r="C120">
        <v>22.158659650000004</v>
      </c>
      <c r="D120">
        <f t="shared" si="1"/>
        <v>16.495195790000004</v>
      </c>
      <c r="E120">
        <v>119</v>
      </c>
    </row>
    <row r="121" spans="1:5" x14ac:dyDescent="0.25">
      <c r="A121" s="3" t="s">
        <v>25469</v>
      </c>
      <c r="B121">
        <v>12</v>
      </c>
      <c r="C121">
        <v>19.479691825000003</v>
      </c>
      <c r="D121">
        <f t="shared" si="1"/>
        <v>16.487815095000002</v>
      </c>
      <c r="E121">
        <v>120</v>
      </c>
    </row>
    <row r="122" spans="1:5" x14ac:dyDescent="0.25">
      <c r="A122" s="3" t="s">
        <v>25893</v>
      </c>
      <c r="B122">
        <v>2</v>
      </c>
      <c r="C122">
        <v>26.074145999999999</v>
      </c>
      <c r="D122">
        <f t="shared" si="1"/>
        <v>16.444487599999999</v>
      </c>
      <c r="E122">
        <v>121</v>
      </c>
    </row>
    <row r="123" spans="1:5" x14ac:dyDescent="0.25">
      <c r="A123" s="3" t="s">
        <v>25498</v>
      </c>
      <c r="B123">
        <v>9</v>
      </c>
      <c r="C123">
        <v>21.037669775000001</v>
      </c>
      <c r="D123">
        <f t="shared" si="1"/>
        <v>16.222601865000001</v>
      </c>
      <c r="E123">
        <v>122</v>
      </c>
    </row>
    <row r="124" spans="1:5" x14ac:dyDescent="0.25">
      <c r="A124" s="3" t="s">
        <v>25499</v>
      </c>
      <c r="B124">
        <v>9</v>
      </c>
      <c r="C124">
        <v>20.94448715</v>
      </c>
      <c r="D124">
        <f t="shared" si="1"/>
        <v>16.16669229</v>
      </c>
      <c r="E124">
        <v>123</v>
      </c>
    </row>
    <row r="125" spans="1:5" x14ac:dyDescent="0.25">
      <c r="A125" s="3" t="s">
        <v>25758</v>
      </c>
      <c r="B125">
        <v>3</v>
      </c>
      <c r="C125">
        <v>24.781774275</v>
      </c>
      <c r="D125">
        <f t="shared" si="1"/>
        <v>16.069064564999998</v>
      </c>
      <c r="E125">
        <v>124</v>
      </c>
    </row>
    <row r="126" spans="1:5" x14ac:dyDescent="0.25">
      <c r="A126" s="3" t="s">
        <v>25613</v>
      </c>
      <c r="B126">
        <v>5</v>
      </c>
      <c r="C126">
        <v>23.224247025</v>
      </c>
      <c r="D126">
        <f t="shared" si="1"/>
        <v>15.934548215</v>
      </c>
      <c r="E126">
        <v>125</v>
      </c>
    </row>
    <row r="127" spans="1:5" x14ac:dyDescent="0.25">
      <c r="A127" s="3" t="s">
        <v>25470</v>
      </c>
      <c r="B127">
        <v>12</v>
      </c>
      <c r="C127">
        <v>18.159248550000001</v>
      </c>
      <c r="D127">
        <f t="shared" si="1"/>
        <v>15.695549130000002</v>
      </c>
      <c r="E127">
        <v>126</v>
      </c>
    </row>
    <row r="128" spans="1:5" x14ac:dyDescent="0.25">
      <c r="A128" s="3" t="s">
        <v>25672</v>
      </c>
      <c r="B128">
        <v>4</v>
      </c>
      <c r="C128">
        <v>23.252180199999998</v>
      </c>
      <c r="D128">
        <f t="shared" si="1"/>
        <v>15.551308119999998</v>
      </c>
      <c r="E128">
        <v>127</v>
      </c>
    </row>
    <row r="129" spans="1:5" x14ac:dyDescent="0.25">
      <c r="A129" s="3" t="s">
        <v>25477</v>
      </c>
      <c r="B129">
        <v>11</v>
      </c>
      <c r="C129">
        <v>18.481709425000005</v>
      </c>
      <c r="D129">
        <f t="shared" si="1"/>
        <v>15.489025655000003</v>
      </c>
      <c r="E129">
        <v>128</v>
      </c>
    </row>
    <row r="130" spans="1:5" x14ac:dyDescent="0.25">
      <c r="A130" s="3" t="s">
        <v>26182</v>
      </c>
      <c r="B130">
        <v>1</v>
      </c>
      <c r="C130">
        <v>24.790362924999997</v>
      </c>
      <c r="D130">
        <f t="shared" ref="D130:D193" si="2">B130*0.4+C130*0.6</f>
        <v>15.274217754999997</v>
      </c>
      <c r="E130">
        <v>129</v>
      </c>
    </row>
    <row r="131" spans="1:5" x14ac:dyDescent="0.25">
      <c r="A131" s="3" t="s">
        <v>25614</v>
      </c>
      <c r="B131">
        <v>5</v>
      </c>
      <c r="C131">
        <v>22.117967174999997</v>
      </c>
      <c r="D131">
        <f t="shared" si="2"/>
        <v>15.270780304999997</v>
      </c>
      <c r="E131">
        <v>130</v>
      </c>
    </row>
    <row r="132" spans="1:5" x14ac:dyDescent="0.25">
      <c r="A132" s="3" t="s">
        <v>25615</v>
      </c>
      <c r="B132">
        <v>5</v>
      </c>
      <c r="C132">
        <v>22.062580900000004</v>
      </c>
      <c r="D132">
        <f t="shared" si="2"/>
        <v>15.237548540000002</v>
      </c>
      <c r="E132">
        <v>131</v>
      </c>
    </row>
    <row r="133" spans="1:5" x14ac:dyDescent="0.25">
      <c r="A133" s="3" t="s">
        <v>25673</v>
      </c>
      <c r="B133">
        <v>4</v>
      </c>
      <c r="C133">
        <v>22.652136624999997</v>
      </c>
      <c r="D133">
        <f t="shared" si="2"/>
        <v>15.191281974999997</v>
      </c>
      <c r="E133">
        <v>132</v>
      </c>
    </row>
    <row r="134" spans="1:5" x14ac:dyDescent="0.25">
      <c r="A134" s="3" t="s">
        <v>25674</v>
      </c>
      <c r="B134">
        <v>4</v>
      </c>
      <c r="C134">
        <v>22.5290575</v>
      </c>
      <c r="D134">
        <f t="shared" si="2"/>
        <v>15.1174345</v>
      </c>
      <c r="E134">
        <v>133</v>
      </c>
    </row>
    <row r="135" spans="1:5" x14ac:dyDescent="0.25">
      <c r="A135" s="3" t="s">
        <v>25517</v>
      </c>
      <c r="B135">
        <v>8</v>
      </c>
      <c r="C135">
        <v>19.223395875000005</v>
      </c>
      <c r="D135">
        <f t="shared" si="2"/>
        <v>14.734037525000002</v>
      </c>
      <c r="E135">
        <v>134</v>
      </c>
    </row>
    <row r="136" spans="1:5" x14ac:dyDescent="0.25">
      <c r="A136" s="3" t="s">
        <v>25543</v>
      </c>
      <c r="B136">
        <v>7</v>
      </c>
      <c r="C136">
        <v>19.783700024999998</v>
      </c>
      <c r="D136">
        <f t="shared" si="2"/>
        <v>14.670220015</v>
      </c>
      <c r="E136">
        <v>135</v>
      </c>
    </row>
    <row r="137" spans="1:5" x14ac:dyDescent="0.25">
      <c r="A137" s="3" t="s">
        <v>25572</v>
      </c>
      <c r="B137">
        <v>6</v>
      </c>
      <c r="C137">
        <v>20.360339875000001</v>
      </c>
      <c r="D137">
        <f t="shared" si="2"/>
        <v>14.616203925000001</v>
      </c>
      <c r="E137">
        <v>136</v>
      </c>
    </row>
    <row r="138" spans="1:5" x14ac:dyDescent="0.25">
      <c r="A138" s="3" t="s">
        <v>25471</v>
      </c>
      <c r="B138">
        <v>12</v>
      </c>
      <c r="C138">
        <v>16.294899150000003</v>
      </c>
      <c r="D138">
        <f t="shared" si="2"/>
        <v>14.576939490000003</v>
      </c>
      <c r="E138">
        <v>137</v>
      </c>
    </row>
    <row r="139" spans="1:5" x14ac:dyDescent="0.25">
      <c r="A139" s="3" t="s">
        <v>25500</v>
      </c>
      <c r="B139">
        <v>9</v>
      </c>
      <c r="C139">
        <v>18.219087625</v>
      </c>
      <c r="D139">
        <f t="shared" si="2"/>
        <v>14.531452574999999</v>
      </c>
      <c r="E139">
        <v>138</v>
      </c>
    </row>
    <row r="140" spans="1:5" x14ac:dyDescent="0.25">
      <c r="A140" s="3" t="s">
        <v>25489</v>
      </c>
      <c r="B140">
        <v>10</v>
      </c>
      <c r="C140">
        <v>17.490984725000004</v>
      </c>
      <c r="D140">
        <f t="shared" si="2"/>
        <v>14.494590835000002</v>
      </c>
      <c r="E140">
        <v>139</v>
      </c>
    </row>
    <row r="141" spans="1:5" x14ac:dyDescent="0.25">
      <c r="A141" s="3" t="s">
        <v>25544</v>
      </c>
      <c r="B141">
        <v>7</v>
      </c>
      <c r="C141">
        <v>19.485329374999999</v>
      </c>
      <c r="D141">
        <f t="shared" si="2"/>
        <v>14.491197625</v>
      </c>
      <c r="E141">
        <v>140</v>
      </c>
    </row>
    <row r="142" spans="1:5" x14ac:dyDescent="0.25">
      <c r="A142" s="3" t="s">
        <v>25501</v>
      </c>
      <c r="B142">
        <v>9</v>
      </c>
      <c r="C142">
        <v>18.075137675000004</v>
      </c>
      <c r="D142">
        <f t="shared" si="2"/>
        <v>14.445082605000001</v>
      </c>
      <c r="E142">
        <v>141</v>
      </c>
    </row>
    <row r="143" spans="1:5" x14ac:dyDescent="0.25">
      <c r="A143" s="3" t="s">
        <v>25545</v>
      </c>
      <c r="B143">
        <v>7</v>
      </c>
      <c r="C143">
        <v>19.317348025000001</v>
      </c>
      <c r="D143">
        <f t="shared" si="2"/>
        <v>14.390408815000001</v>
      </c>
      <c r="E143">
        <v>142</v>
      </c>
    </row>
    <row r="144" spans="1:5" x14ac:dyDescent="0.25">
      <c r="A144" s="3" t="s">
        <v>25573</v>
      </c>
      <c r="B144">
        <v>6</v>
      </c>
      <c r="C144">
        <v>19.950937250000003</v>
      </c>
      <c r="D144">
        <f t="shared" si="2"/>
        <v>14.370562350000002</v>
      </c>
      <c r="E144">
        <v>143</v>
      </c>
    </row>
    <row r="145" spans="1:5" x14ac:dyDescent="0.25">
      <c r="A145" s="3" t="s">
        <v>25490</v>
      </c>
      <c r="B145">
        <v>10</v>
      </c>
      <c r="C145">
        <v>17.258929674999997</v>
      </c>
      <c r="D145">
        <f t="shared" si="2"/>
        <v>14.355357804999999</v>
      </c>
      <c r="E145">
        <v>144</v>
      </c>
    </row>
    <row r="146" spans="1:5" x14ac:dyDescent="0.25">
      <c r="A146" s="3" t="s">
        <v>25502</v>
      </c>
      <c r="B146">
        <v>9</v>
      </c>
      <c r="C146">
        <v>17.896839925000002</v>
      </c>
      <c r="D146">
        <f t="shared" si="2"/>
        <v>14.338103955000001</v>
      </c>
      <c r="E146">
        <v>145</v>
      </c>
    </row>
    <row r="147" spans="1:5" x14ac:dyDescent="0.25">
      <c r="A147" s="3" t="s">
        <v>25518</v>
      </c>
      <c r="B147">
        <v>8</v>
      </c>
      <c r="C147">
        <v>18.358890774999999</v>
      </c>
      <c r="D147">
        <f t="shared" si="2"/>
        <v>14.215334464999998</v>
      </c>
      <c r="E147">
        <v>146</v>
      </c>
    </row>
    <row r="148" spans="1:5" x14ac:dyDescent="0.25">
      <c r="A148" s="3" t="s">
        <v>25894</v>
      </c>
      <c r="B148">
        <v>2</v>
      </c>
      <c r="C148">
        <v>22.349668099999995</v>
      </c>
      <c r="D148">
        <f t="shared" si="2"/>
        <v>14.209800859999998</v>
      </c>
      <c r="E148">
        <v>147</v>
      </c>
    </row>
    <row r="149" spans="1:5" x14ac:dyDescent="0.25">
      <c r="A149" s="3" t="s">
        <v>25574</v>
      </c>
      <c r="B149">
        <v>6</v>
      </c>
      <c r="C149">
        <v>19.561909175</v>
      </c>
      <c r="D149">
        <f t="shared" si="2"/>
        <v>14.137145504999999</v>
      </c>
      <c r="E149">
        <v>148</v>
      </c>
    </row>
    <row r="150" spans="1:5" x14ac:dyDescent="0.25">
      <c r="A150" s="3" t="s">
        <v>25519</v>
      </c>
      <c r="B150">
        <v>8</v>
      </c>
      <c r="C150">
        <v>18.129711650000004</v>
      </c>
      <c r="D150">
        <f t="shared" si="2"/>
        <v>14.077826990000002</v>
      </c>
      <c r="E150">
        <v>149</v>
      </c>
    </row>
    <row r="151" spans="1:5" x14ac:dyDescent="0.25">
      <c r="A151" s="3" t="s">
        <v>25478</v>
      </c>
      <c r="B151">
        <v>11</v>
      </c>
      <c r="C151">
        <v>15.979169425</v>
      </c>
      <c r="D151">
        <f t="shared" si="2"/>
        <v>13.987501655000001</v>
      </c>
      <c r="E151">
        <v>150</v>
      </c>
    </row>
    <row r="152" spans="1:5" x14ac:dyDescent="0.25">
      <c r="A152" s="3" t="s">
        <v>25503</v>
      </c>
      <c r="B152">
        <v>9</v>
      </c>
      <c r="C152">
        <v>17.185005150000002</v>
      </c>
      <c r="D152">
        <f t="shared" si="2"/>
        <v>13.911003090000001</v>
      </c>
      <c r="E152">
        <v>151</v>
      </c>
    </row>
    <row r="153" spans="1:5" x14ac:dyDescent="0.25">
      <c r="A153" s="3" t="s">
        <v>25520</v>
      </c>
      <c r="B153">
        <v>8</v>
      </c>
      <c r="C153">
        <v>17.728635825000001</v>
      </c>
      <c r="D153">
        <f t="shared" si="2"/>
        <v>13.837181494999999</v>
      </c>
      <c r="E153">
        <v>152</v>
      </c>
    </row>
    <row r="154" spans="1:5" x14ac:dyDescent="0.25">
      <c r="A154" s="3" t="s">
        <v>25472</v>
      </c>
      <c r="B154">
        <v>12</v>
      </c>
      <c r="C154">
        <v>15.061590225000002</v>
      </c>
      <c r="D154">
        <f t="shared" si="2"/>
        <v>13.836954135000001</v>
      </c>
      <c r="E154">
        <v>153</v>
      </c>
    </row>
    <row r="155" spans="1:5" x14ac:dyDescent="0.25">
      <c r="A155" s="3" t="s">
        <v>25521</v>
      </c>
      <c r="B155">
        <v>8</v>
      </c>
      <c r="C155">
        <v>17.60236635</v>
      </c>
      <c r="D155">
        <f t="shared" si="2"/>
        <v>13.76141981</v>
      </c>
      <c r="E155">
        <v>154</v>
      </c>
    </row>
    <row r="156" spans="1:5" x14ac:dyDescent="0.25">
      <c r="A156" s="3" t="s">
        <v>25522</v>
      </c>
      <c r="B156">
        <v>8</v>
      </c>
      <c r="C156">
        <v>17.565516525</v>
      </c>
      <c r="D156">
        <f t="shared" si="2"/>
        <v>13.739309915</v>
      </c>
      <c r="E156">
        <v>155</v>
      </c>
    </row>
    <row r="157" spans="1:5" x14ac:dyDescent="0.25">
      <c r="A157" s="3" t="s">
        <v>25491</v>
      </c>
      <c r="B157">
        <v>10</v>
      </c>
      <c r="C157">
        <v>16.091845475000003</v>
      </c>
      <c r="D157">
        <f t="shared" si="2"/>
        <v>13.655107285000001</v>
      </c>
      <c r="E157">
        <v>156</v>
      </c>
    </row>
    <row r="158" spans="1:5" x14ac:dyDescent="0.25">
      <c r="A158" s="3" t="s">
        <v>25546</v>
      </c>
      <c r="B158">
        <v>7</v>
      </c>
      <c r="C158">
        <v>18.088674125000001</v>
      </c>
      <c r="D158">
        <f t="shared" si="2"/>
        <v>13.653204475000001</v>
      </c>
      <c r="E158">
        <v>157</v>
      </c>
    </row>
    <row r="159" spans="1:5" x14ac:dyDescent="0.25">
      <c r="A159" s="3" t="s">
        <v>25504</v>
      </c>
      <c r="B159">
        <v>9</v>
      </c>
      <c r="C159">
        <v>16.698065800000002</v>
      </c>
      <c r="D159">
        <f t="shared" si="2"/>
        <v>13.61883948</v>
      </c>
      <c r="E159">
        <v>158</v>
      </c>
    </row>
    <row r="160" spans="1:5" x14ac:dyDescent="0.25">
      <c r="A160" s="3" t="s">
        <v>25523</v>
      </c>
      <c r="B160">
        <v>8</v>
      </c>
      <c r="C160">
        <v>17.21961095</v>
      </c>
      <c r="D160">
        <f t="shared" si="2"/>
        <v>13.531766569999998</v>
      </c>
      <c r="E160">
        <v>159</v>
      </c>
    </row>
    <row r="161" spans="1:5" x14ac:dyDescent="0.25">
      <c r="A161" s="3" t="s">
        <v>25479</v>
      </c>
      <c r="B161">
        <v>11</v>
      </c>
      <c r="C161">
        <v>15.145258975000001</v>
      </c>
      <c r="D161">
        <f t="shared" si="2"/>
        <v>13.487155385000001</v>
      </c>
      <c r="E161">
        <v>160</v>
      </c>
    </row>
    <row r="162" spans="1:5" x14ac:dyDescent="0.25">
      <c r="A162" s="3" t="s">
        <v>25547</v>
      </c>
      <c r="B162">
        <v>7</v>
      </c>
      <c r="C162">
        <v>17.792274124999999</v>
      </c>
      <c r="D162">
        <f t="shared" si="2"/>
        <v>13.475364474999999</v>
      </c>
      <c r="E162">
        <v>161</v>
      </c>
    </row>
    <row r="163" spans="1:5" x14ac:dyDescent="0.25">
      <c r="A163" s="3" t="s">
        <v>25451</v>
      </c>
      <c r="B163">
        <v>14</v>
      </c>
      <c r="C163">
        <v>13.112732375000002</v>
      </c>
      <c r="D163">
        <f t="shared" si="2"/>
        <v>13.467639425000002</v>
      </c>
      <c r="E163">
        <v>162</v>
      </c>
    </row>
    <row r="164" spans="1:5" x14ac:dyDescent="0.25">
      <c r="A164" s="3" t="s">
        <v>25505</v>
      </c>
      <c r="B164">
        <v>9</v>
      </c>
      <c r="C164">
        <v>16.396308250000001</v>
      </c>
      <c r="D164">
        <f t="shared" si="2"/>
        <v>13.437784949999999</v>
      </c>
      <c r="E164">
        <v>163</v>
      </c>
    </row>
    <row r="165" spans="1:5" x14ac:dyDescent="0.25">
      <c r="A165" s="3" t="s">
        <v>25575</v>
      </c>
      <c r="B165">
        <v>6</v>
      </c>
      <c r="C165">
        <v>18.361841699999999</v>
      </c>
      <c r="D165">
        <f t="shared" si="2"/>
        <v>13.417105019999999</v>
      </c>
      <c r="E165">
        <v>164</v>
      </c>
    </row>
    <row r="166" spans="1:5" x14ac:dyDescent="0.25">
      <c r="A166" s="3" t="s">
        <v>25548</v>
      </c>
      <c r="B166">
        <v>7</v>
      </c>
      <c r="C166">
        <v>17.512735774999999</v>
      </c>
      <c r="D166">
        <f t="shared" si="2"/>
        <v>13.307641465</v>
      </c>
      <c r="E166">
        <v>165</v>
      </c>
    </row>
    <row r="167" spans="1:5" x14ac:dyDescent="0.25">
      <c r="A167" s="3" t="s">
        <v>25506</v>
      </c>
      <c r="B167">
        <v>9</v>
      </c>
      <c r="C167">
        <v>16.139527825000002</v>
      </c>
      <c r="D167">
        <f t="shared" si="2"/>
        <v>13.283716695000001</v>
      </c>
      <c r="E167">
        <v>166</v>
      </c>
    </row>
    <row r="168" spans="1:5" x14ac:dyDescent="0.25">
      <c r="A168" s="3" t="s">
        <v>25507</v>
      </c>
      <c r="B168">
        <v>9</v>
      </c>
      <c r="C168">
        <v>15.950514625000002</v>
      </c>
      <c r="D168">
        <f t="shared" si="2"/>
        <v>13.170308775000001</v>
      </c>
      <c r="E168">
        <v>167</v>
      </c>
    </row>
    <row r="169" spans="1:5" x14ac:dyDescent="0.25">
      <c r="A169" s="3" t="s">
        <v>25549</v>
      </c>
      <c r="B169">
        <v>7</v>
      </c>
      <c r="C169">
        <v>17.283057974999998</v>
      </c>
      <c r="D169">
        <f t="shared" si="2"/>
        <v>13.169834784999999</v>
      </c>
      <c r="E169">
        <v>168</v>
      </c>
    </row>
    <row r="170" spans="1:5" x14ac:dyDescent="0.25">
      <c r="A170" s="3" t="s">
        <v>25524</v>
      </c>
      <c r="B170">
        <v>8</v>
      </c>
      <c r="C170">
        <v>16.509430800000004</v>
      </c>
      <c r="D170">
        <f t="shared" si="2"/>
        <v>13.105658480000002</v>
      </c>
      <c r="E170">
        <v>169</v>
      </c>
    </row>
    <row r="171" spans="1:5" x14ac:dyDescent="0.25">
      <c r="A171" s="3" t="s">
        <v>25550</v>
      </c>
      <c r="B171">
        <v>7</v>
      </c>
      <c r="C171">
        <v>17.152043474999999</v>
      </c>
      <c r="D171">
        <f t="shared" si="2"/>
        <v>13.091226085000001</v>
      </c>
      <c r="E171">
        <v>170</v>
      </c>
    </row>
    <row r="172" spans="1:5" x14ac:dyDescent="0.25">
      <c r="A172" s="3" t="s">
        <v>25551</v>
      </c>
      <c r="B172">
        <v>7</v>
      </c>
      <c r="C172">
        <v>17.140688599999997</v>
      </c>
      <c r="D172">
        <f t="shared" si="2"/>
        <v>13.084413159999999</v>
      </c>
      <c r="E172">
        <v>171</v>
      </c>
    </row>
    <row r="173" spans="1:5" x14ac:dyDescent="0.25">
      <c r="A173" s="3" t="s">
        <v>25675</v>
      </c>
      <c r="B173">
        <v>4</v>
      </c>
      <c r="C173">
        <v>19.110196725000002</v>
      </c>
      <c r="D173">
        <f t="shared" si="2"/>
        <v>13.066118035000001</v>
      </c>
      <c r="E173">
        <v>172</v>
      </c>
    </row>
    <row r="174" spans="1:5" x14ac:dyDescent="0.25">
      <c r="A174" s="3" t="s">
        <v>25461</v>
      </c>
      <c r="B174">
        <v>13</v>
      </c>
      <c r="C174">
        <v>13.080961075000001</v>
      </c>
      <c r="D174">
        <f t="shared" si="2"/>
        <v>13.048576645000001</v>
      </c>
      <c r="E174">
        <v>173</v>
      </c>
    </row>
    <row r="175" spans="1:5" x14ac:dyDescent="0.25">
      <c r="A175" s="3" t="s">
        <v>25576</v>
      </c>
      <c r="B175">
        <v>6</v>
      </c>
      <c r="C175">
        <v>17.575674675000002</v>
      </c>
      <c r="D175">
        <f t="shared" si="2"/>
        <v>12.945404805000001</v>
      </c>
      <c r="E175">
        <v>174</v>
      </c>
    </row>
    <row r="176" spans="1:5" x14ac:dyDescent="0.25">
      <c r="A176" s="3" t="s">
        <v>25508</v>
      </c>
      <c r="B176">
        <v>9</v>
      </c>
      <c r="C176">
        <v>15.452250850000004</v>
      </c>
      <c r="D176">
        <f t="shared" si="2"/>
        <v>12.871350510000001</v>
      </c>
      <c r="E176">
        <v>175</v>
      </c>
    </row>
    <row r="177" spans="1:5" x14ac:dyDescent="0.25">
      <c r="A177" s="3" t="s">
        <v>25616</v>
      </c>
      <c r="B177">
        <v>5</v>
      </c>
      <c r="C177">
        <v>18.100982000000002</v>
      </c>
      <c r="D177">
        <f t="shared" si="2"/>
        <v>12.860589200000001</v>
      </c>
      <c r="E177">
        <v>176</v>
      </c>
    </row>
    <row r="178" spans="1:5" x14ac:dyDescent="0.25">
      <c r="A178" s="3" t="s">
        <v>25895</v>
      </c>
      <c r="B178">
        <v>2</v>
      </c>
      <c r="C178">
        <v>19.912456150000001</v>
      </c>
      <c r="D178">
        <f t="shared" si="2"/>
        <v>12.747473690000001</v>
      </c>
      <c r="E178">
        <v>177</v>
      </c>
    </row>
    <row r="179" spans="1:5" x14ac:dyDescent="0.25">
      <c r="A179" s="3" t="s">
        <v>25525</v>
      </c>
      <c r="B179">
        <v>8</v>
      </c>
      <c r="C179">
        <v>15.786011975000001</v>
      </c>
      <c r="D179">
        <f t="shared" si="2"/>
        <v>12.671607184999999</v>
      </c>
      <c r="E179">
        <v>178</v>
      </c>
    </row>
    <row r="180" spans="1:5" x14ac:dyDescent="0.25">
      <c r="A180" s="3" t="s">
        <v>25509</v>
      </c>
      <c r="B180">
        <v>9</v>
      </c>
      <c r="C180">
        <v>15.053778825000002</v>
      </c>
      <c r="D180">
        <f t="shared" si="2"/>
        <v>12.632267295</v>
      </c>
      <c r="E180">
        <v>179</v>
      </c>
    </row>
    <row r="181" spans="1:5" x14ac:dyDescent="0.25">
      <c r="A181" s="3" t="s">
        <v>25552</v>
      </c>
      <c r="B181">
        <v>7</v>
      </c>
      <c r="C181">
        <v>16.220509900000003</v>
      </c>
      <c r="D181">
        <f t="shared" si="2"/>
        <v>12.532305940000002</v>
      </c>
      <c r="E181">
        <v>180</v>
      </c>
    </row>
    <row r="182" spans="1:5" x14ac:dyDescent="0.25">
      <c r="A182" s="3" t="s">
        <v>25526</v>
      </c>
      <c r="B182">
        <v>8</v>
      </c>
      <c r="C182">
        <v>15.519686450000002</v>
      </c>
      <c r="D182">
        <f t="shared" si="2"/>
        <v>12.511811870000003</v>
      </c>
      <c r="E182">
        <v>181</v>
      </c>
    </row>
    <row r="183" spans="1:5" x14ac:dyDescent="0.25">
      <c r="A183" s="3" t="s">
        <v>25510</v>
      </c>
      <c r="B183">
        <v>9</v>
      </c>
      <c r="C183">
        <v>14.830234350000001</v>
      </c>
      <c r="D183">
        <f t="shared" si="2"/>
        <v>12.49814061</v>
      </c>
      <c r="E183">
        <v>182</v>
      </c>
    </row>
    <row r="184" spans="1:5" x14ac:dyDescent="0.25">
      <c r="A184" s="3" t="s">
        <v>25527</v>
      </c>
      <c r="B184">
        <v>8</v>
      </c>
      <c r="C184">
        <v>15.488950175000001</v>
      </c>
      <c r="D184">
        <f t="shared" si="2"/>
        <v>12.493370105</v>
      </c>
      <c r="E184">
        <v>183</v>
      </c>
    </row>
    <row r="185" spans="1:5" x14ac:dyDescent="0.25">
      <c r="A185" s="3" t="s">
        <v>26183</v>
      </c>
      <c r="B185">
        <v>1</v>
      </c>
      <c r="C185">
        <v>20.132205875</v>
      </c>
      <c r="D185">
        <f t="shared" si="2"/>
        <v>12.479323525</v>
      </c>
      <c r="E185">
        <v>184</v>
      </c>
    </row>
    <row r="186" spans="1:5" x14ac:dyDescent="0.25">
      <c r="A186" s="3" t="s">
        <v>25473</v>
      </c>
      <c r="B186">
        <v>12</v>
      </c>
      <c r="C186">
        <v>12.703308525000001</v>
      </c>
      <c r="D186">
        <f t="shared" si="2"/>
        <v>12.421985115000002</v>
      </c>
      <c r="E186">
        <v>185</v>
      </c>
    </row>
    <row r="187" spans="1:5" x14ac:dyDescent="0.25">
      <c r="A187" s="3" t="s">
        <v>25492</v>
      </c>
      <c r="B187">
        <v>10</v>
      </c>
      <c r="C187">
        <v>14.011140325</v>
      </c>
      <c r="D187">
        <f t="shared" si="2"/>
        <v>12.406684194999999</v>
      </c>
      <c r="E187">
        <v>186</v>
      </c>
    </row>
    <row r="188" spans="1:5" x14ac:dyDescent="0.25">
      <c r="A188" s="3" t="s">
        <v>25617</v>
      </c>
      <c r="B188">
        <v>5</v>
      </c>
      <c r="C188">
        <v>17.281542549999998</v>
      </c>
      <c r="D188">
        <f t="shared" si="2"/>
        <v>12.368925529999999</v>
      </c>
      <c r="E188">
        <v>187</v>
      </c>
    </row>
    <row r="189" spans="1:5" x14ac:dyDescent="0.25">
      <c r="A189" s="3" t="s">
        <v>25493</v>
      </c>
      <c r="B189">
        <v>10</v>
      </c>
      <c r="C189">
        <v>13.890327825000002</v>
      </c>
      <c r="D189">
        <f t="shared" si="2"/>
        <v>12.334196695000001</v>
      </c>
      <c r="E189">
        <v>188</v>
      </c>
    </row>
    <row r="190" spans="1:5" x14ac:dyDescent="0.25">
      <c r="A190" s="3" t="s">
        <v>25553</v>
      </c>
      <c r="B190">
        <v>7</v>
      </c>
      <c r="C190">
        <v>15.8517306</v>
      </c>
      <c r="D190">
        <f t="shared" si="2"/>
        <v>12.31103836</v>
      </c>
      <c r="E190">
        <v>189</v>
      </c>
    </row>
    <row r="191" spans="1:5" x14ac:dyDescent="0.25">
      <c r="A191" s="3" t="s">
        <v>25577</v>
      </c>
      <c r="B191">
        <v>6</v>
      </c>
      <c r="C191">
        <v>16.480429700000002</v>
      </c>
      <c r="D191">
        <f t="shared" si="2"/>
        <v>12.288257820000002</v>
      </c>
      <c r="E191">
        <v>190</v>
      </c>
    </row>
    <row r="192" spans="1:5" x14ac:dyDescent="0.25">
      <c r="A192" s="3" t="s">
        <v>25578</v>
      </c>
      <c r="B192">
        <v>6</v>
      </c>
      <c r="C192">
        <v>16.419420525</v>
      </c>
      <c r="D192">
        <f t="shared" si="2"/>
        <v>12.251652314999999</v>
      </c>
      <c r="E192">
        <v>191</v>
      </c>
    </row>
    <row r="193" spans="1:5" x14ac:dyDescent="0.25">
      <c r="A193" s="3" t="s">
        <v>25554</v>
      </c>
      <c r="B193">
        <v>7</v>
      </c>
      <c r="C193">
        <v>15.532344550000001</v>
      </c>
      <c r="D193">
        <f t="shared" si="2"/>
        <v>12.119406730000001</v>
      </c>
      <c r="E193">
        <v>192</v>
      </c>
    </row>
    <row r="194" spans="1:5" x14ac:dyDescent="0.25">
      <c r="A194" s="3" t="s">
        <v>25555</v>
      </c>
      <c r="B194">
        <v>7</v>
      </c>
      <c r="C194">
        <v>15.487829000000001</v>
      </c>
      <c r="D194">
        <f t="shared" ref="D194:D257" si="3">B194*0.4+C194*0.6</f>
        <v>12.0926974</v>
      </c>
      <c r="E194">
        <v>193</v>
      </c>
    </row>
    <row r="195" spans="1:5" x14ac:dyDescent="0.25">
      <c r="A195" s="3" t="s">
        <v>25511</v>
      </c>
      <c r="B195">
        <v>9</v>
      </c>
      <c r="C195">
        <v>14.0895501</v>
      </c>
      <c r="D195">
        <f t="shared" si="3"/>
        <v>12.053730059999999</v>
      </c>
      <c r="E195">
        <v>194</v>
      </c>
    </row>
    <row r="196" spans="1:5" x14ac:dyDescent="0.25">
      <c r="A196" s="3" t="s">
        <v>25579</v>
      </c>
      <c r="B196">
        <v>6</v>
      </c>
      <c r="C196">
        <v>16.076188075000001</v>
      </c>
      <c r="D196">
        <f t="shared" si="3"/>
        <v>12.045712845000001</v>
      </c>
      <c r="E196">
        <v>195</v>
      </c>
    </row>
    <row r="197" spans="1:5" x14ac:dyDescent="0.25">
      <c r="A197" s="3" t="s">
        <v>25676</v>
      </c>
      <c r="B197">
        <v>4</v>
      </c>
      <c r="C197">
        <v>17.266159825000003</v>
      </c>
      <c r="D197">
        <f t="shared" si="3"/>
        <v>11.959695895000001</v>
      </c>
      <c r="E197">
        <v>196</v>
      </c>
    </row>
    <row r="198" spans="1:5" x14ac:dyDescent="0.25">
      <c r="A198" s="3" t="s">
        <v>25528</v>
      </c>
      <c r="B198">
        <v>8</v>
      </c>
      <c r="C198">
        <v>14.59131955</v>
      </c>
      <c r="D198">
        <f t="shared" si="3"/>
        <v>11.95479173</v>
      </c>
      <c r="E198">
        <v>197</v>
      </c>
    </row>
    <row r="199" spans="1:5" x14ac:dyDescent="0.25">
      <c r="A199" s="3" t="s">
        <v>25480</v>
      </c>
      <c r="B199">
        <v>11</v>
      </c>
      <c r="C199">
        <v>12.557626200000001</v>
      </c>
      <c r="D199">
        <f t="shared" si="3"/>
        <v>11.934575720000002</v>
      </c>
      <c r="E199">
        <v>198</v>
      </c>
    </row>
    <row r="200" spans="1:5" x14ac:dyDescent="0.25">
      <c r="A200" s="3" t="s">
        <v>25618</v>
      </c>
      <c r="B200">
        <v>5</v>
      </c>
      <c r="C200">
        <v>16.507800199999998</v>
      </c>
      <c r="D200">
        <f t="shared" si="3"/>
        <v>11.904680119999998</v>
      </c>
      <c r="E200">
        <v>199</v>
      </c>
    </row>
    <row r="201" spans="1:5" x14ac:dyDescent="0.25">
      <c r="A201" s="3" t="s">
        <v>25619</v>
      </c>
      <c r="B201">
        <v>5</v>
      </c>
      <c r="C201">
        <v>16.203918725000001</v>
      </c>
      <c r="D201">
        <f t="shared" si="3"/>
        <v>11.722351235</v>
      </c>
      <c r="E201">
        <v>200</v>
      </c>
    </row>
    <row r="202" spans="1:5" x14ac:dyDescent="0.25">
      <c r="A202" s="3" t="s">
        <v>25580</v>
      </c>
      <c r="B202">
        <v>6</v>
      </c>
      <c r="C202">
        <v>15.510592050000001</v>
      </c>
      <c r="D202">
        <f t="shared" si="3"/>
        <v>11.706355230000002</v>
      </c>
      <c r="E202">
        <v>201</v>
      </c>
    </row>
    <row r="203" spans="1:5" x14ac:dyDescent="0.25">
      <c r="A203" s="3" t="s">
        <v>25452</v>
      </c>
      <c r="B203">
        <v>14</v>
      </c>
      <c r="C203">
        <v>10.155251225000001</v>
      </c>
      <c r="D203">
        <f t="shared" si="3"/>
        <v>11.693150735</v>
      </c>
      <c r="E203">
        <v>202</v>
      </c>
    </row>
    <row r="204" spans="1:5" x14ac:dyDescent="0.25">
      <c r="A204" s="3" t="s">
        <v>25620</v>
      </c>
      <c r="B204">
        <v>5</v>
      </c>
      <c r="C204">
        <v>15.998053125000002</v>
      </c>
      <c r="D204">
        <f t="shared" si="3"/>
        <v>11.598831875</v>
      </c>
      <c r="E204">
        <v>203</v>
      </c>
    </row>
    <row r="205" spans="1:5" x14ac:dyDescent="0.25">
      <c r="A205" s="3" t="s">
        <v>25556</v>
      </c>
      <c r="B205">
        <v>7</v>
      </c>
      <c r="C205">
        <v>14.57975815</v>
      </c>
      <c r="D205">
        <f t="shared" si="3"/>
        <v>11.54785489</v>
      </c>
      <c r="E205">
        <v>204</v>
      </c>
    </row>
    <row r="206" spans="1:5" x14ac:dyDescent="0.25">
      <c r="A206" s="3" t="s">
        <v>25481</v>
      </c>
      <c r="B206">
        <v>11</v>
      </c>
      <c r="C206">
        <v>11.764486275000001</v>
      </c>
      <c r="D206">
        <f t="shared" si="3"/>
        <v>11.458691765000001</v>
      </c>
      <c r="E206">
        <v>205</v>
      </c>
    </row>
    <row r="207" spans="1:5" x14ac:dyDescent="0.25">
      <c r="A207" s="3" t="s">
        <v>25512</v>
      </c>
      <c r="B207">
        <v>9</v>
      </c>
      <c r="C207">
        <v>13.081684675000004</v>
      </c>
      <c r="D207">
        <f t="shared" si="3"/>
        <v>11.449010805000002</v>
      </c>
      <c r="E207">
        <v>206</v>
      </c>
    </row>
    <row r="208" spans="1:5" x14ac:dyDescent="0.25">
      <c r="A208" s="3" t="s">
        <v>25557</v>
      </c>
      <c r="B208">
        <v>7</v>
      </c>
      <c r="C208">
        <v>14.386078925000003</v>
      </c>
      <c r="D208">
        <f t="shared" si="3"/>
        <v>11.431647355000003</v>
      </c>
      <c r="E208">
        <v>207</v>
      </c>
    </row>
    <row r="209" spans="1:5" x14ac:dyDescent="0.25">
      <c r="A209" s="3" t="s">
        <v>25621</v>
      </c>
      <c r="B209">
        <v>5</v>
      </c>
      <c r="C209">
        <v>15.544744125000001</v>
      </c>
      <c r="D209">
        <f t="shared" si="3"/>
        <v>11.326846475</v>
      </c>
      <c r="E209">
        <v>208</v>
      </c>
    </row>
    <row r="210" spans="1:5" x14ac:dyDescent="0.25">
      <c r="A210" s="3" t="s">
        <v>25558</v>
      </c>
      <c r="B210">
        <v>7</v>
      </c>
      <c r="C210">
        <v>14.201418</v>
      </c>
      <c r="D210">
        <f t="shared" si="3"/>
        <v>11.320850800000001</v>
      </c>
      <c r="E210">
        <v>209</v>
      </c>
    </row>
    <row r="211" spans="1:5" x14ac:dyDescent="0.25">
      <c r="A211" s="3" t="s">
        <v>25559</v>
      </c>
      <c r="B211">
        <v>7</v>
      </c>
      <c r="C211">
        <v>14.105990674999999</v>
      </c>
      <c r="D211">
        <f t="shared" si="3"/>
        <v>11.263594404999999</v>
      </c>
      <c r="E211">
        <v>210</v>
      </c>
    </row>
    <row r="212" spans="1:5" x14ac:dyDescent="0.25">
      <c r="A212" s="3" t="s">
        <v>25581</v>
      </c>
      <c r="B212">
        <v>6</v>
      </c>
      <c r="C212">
        <v>14.647188750000002</v>
      </c>
      <c r="D212">
        <f t="shared" si="3"/>
        <v>11.18831325</v>
      </c>
      <c r="E212">
        <v>211</v>
      </c>
    </row>
    <row r="213" spans="1:5" x14ac:dyDescent="0.25">
      <c r="A213" s="3" t="s">
        <v>25759</v>
      </c>
      <c r="B213">
        <v>3</v>
      </c>
      <c r="C213">
        <v>16.443693874999997</v>
      </c>
      <c r="D213">
        <f t="shared" si="3"/>
        <v>11.066216324999999</v>
      </c>
      <c r="E213">
        <v>212</v>
      </c>
    </row>
    <row r="214" spans="1:5" x14ac:dyDescent="0.25">
      <c r="A214" s="3" t="s">
        <v>25622</v>
      </c>
      <c r="B214">
        <v>5</v>
      </c>
      <c r="C214">
        <v>15.071024125000003</v>
      </c>
      <c r="D214">
        <f t="shared" si="3"/>
        <v>11.042614475000001</v>
      </c>
      <c r="E214">
        <v>213</v>
      </c>
    </row>
    <row r="215" spans="1:5" x14ac:dyDescent="0.25">
      <c r="A215" s="3" t="s">
        <v>25513</v>
      </c>
      <c r="B215">
        <v>9</v>
      </c>
      <c r="C215">
        <v>12.291528000000001</v>
      </c>
      <c r="D215">
        <f t="shared" si="3"/>
        <v>10.974916800000001</v>
      </c>
      <c r="E215">
        <v>214</v>
      </c>
    </row>
    <row r="216" spans="1:5" x14ac:dyDescent="0.25">
      <c r="A216" s="3" t="s">
        <v>25582</v>
      </c>
      <c r="B216">
        <v>6</v>
      </c>
      <c r="C216">
        <v>14.266661500000001</v>
      </c>
      <c r="D216">
        <f t="shared" si="3"/>
        <v>10.9599969</v>
      </c>
      <c r="E216">
        <v>215</v>
      </c>
    </row>
    <row r="217" spans="1:5" x14ac:dyDescent="0.25">
      <c r="A217" s="3" t="s">
        <v>25623</v>
      </c>
      <c r="B217">
        <v>5</v>
      </c>
      <c r="C217">
        <v>14.916890725000002</v>
      </c>
      <c r="D217">
        <f t="shared" si="3"/>
        <v>10.950134435000001</v>
      </c>
      <c r="E217">
        <v>216</v>
      </c>
    </row>
    <row r="218" spans="1:5" x14ac:dyDescent="0.25">
      <c r="A218" s="3" t="s">
        <v>25624</v>
      </c>
      <c r="B218">
        <v>5</v>
      </c>
      <c r="C218">
        <v>14.857013925</v>
      </c>
      <c r="D218">
        <f t="shared" si="3"/>
        <v>10.914208355</v>
      </c>
      <c r="E218">
        <v>217</v>
      </c>
    </row>
    <row r="219" spans="1:5" x14ac:dyDescent="0.25">
      <c r="A219" s="3" t="s">
        <v>25529</v>
      </c>
      <c r="B219">
        <v>8</v>
      </c>
      <c r="C219">
        <v>12.755531650000002</v>
      </c>
      <c r="D219">
        <f t="shared" si="3"/>
        <v>10.853318990000002</v>
      </c>
      <c r="E219">
        <v>218</v>
      </c>
    </row>
    <row r="220" spans="1:5" x14ac:dyDescent="0.25">
      <c r="A220" s="3" t="s">
        <v>25625</v>
      </c>
      <c r="B220">
        <v>5</v>
      </c>
      <c r="C220">
        <v>14.700441350000002</v>
      </c>
      <c r="D220">
        <f t="shared" si="3"/>
        <v>10.820264810000001</v>
      </c>
      <c r="E220">
        <v>219</v>
      </c>
    </row>
    <row r="221" spans="1:5" x14ac:dyDescent="0.25">
      <c r="A221" s="3" t="s">
        <v>25626</v>
      </c>
      <c r="B221">
        <v>5</v>
      </c>
      <c r="C221">
        <v>14.693335050000002</v>
      </c>
      <c r="D221">
        <f t="shared" si="3"/>
        <v>10.816001030000001</v>
      </c>
      <c r="E221">
        <v>220</v>
      </c>
    </row>
    <row r="222" spans="1:5" x14ac:dyDescent="0.25">
      <c r="A222" s="3" t="s">
        <v>25627</v>
      </c>
      <c r="B222">
        <v>5</v>
      </c>
      <c r="C222">
        <v>14.682814325000001</v>
      </c>
      <c r="D222">
        <f t="shared" si="3"/>
        <v>10.809688595000001</v>
      </c>
      <c r="E222">
        <v>221</v>
      </c>
    </row>
    <row r="223" spans="1:5" x14ac:dyDescent="0.25">
      <c r="A223" s="3" t="s">
        <v>25628</v>
      </c>
      <c r="B223">
        <v>5</v>
      </c>
      <c r="C223">
        <v>14.663575425000001</v>
      </c>
      <c r="D223">
        <f t="shared" si="3"/>
        <v>10.798145255</v>
      </c>
      <c r="E223">
        <v>222</v>
      </c>
    </row>
    <row r="224" spans="1:5" x14ac:dyDescent="0.25">
      <c r="A224" s="3" t="s">
        <v>25583</v>
      </c>
      <c r="B224">
        <v>6</v>
      </c>
      <c r="C224">
        <v>13.801500425</v>
      </c>
      <c r="D224">
        <f t="shared" si="3"/>
        <v>10.680900255000001</v>
      </c>
      <c r="E224">
        <v>223</v>
      </c>
    </row>
    <row r="225" spans="1:5" x14ac:dyDescent="0.25">
      <c r="A225" s="3" t="s">
        <v>25584</v>
      </c>
      <c r="B225">
        <v>6</v>
      </c>
      <c r="C225">
        <v>13.765782225000002</v>
      </c>
      <c r="D225">
        <f t="shared" si="3"/>
        <v>10.659469335000001</v>
      </c>
      <c r="E225">
        <v>224</v>
      </c>
    </row>
    <row r="226" spans="1:5" x14ac:dyDescent="0.25">
      <c r="A226" s="3" t="s">
        <v>25677</v>
      </c>
      <c r="B226">
        <v>4</v>
      </c>
      <c r="C226">
        <v>15.095208450000001</v>
      </c>
      <c r="D226">
        <f t="shared" si="3"/>
        <v>10.657125069999999</v>
      </c>
      <c r="E226">
        <v>225</v>
      </c>
    </row>
    <row r="227" spans="1:5" x14ac:dyDescent="0.25">
      <c r="A227" s="3" t="s">
        <v>25760</v>
      </c>
      <c r="B227">
        <v>3</v>
      </c>
      <c r="C227">
        <v>15.675244375</v>
      </c>
      <c r="D227">
        <f t="shared" si="3"/>
        <v>10.605146625</v>
      </c>
      <c r="E227">
        <v>226</v>
      </c>
    </row>
    <row r="228" spans="1:5" x14ac:dyDescent="0.25">
      <c r="A228" s="3" t="s">
        <v>25629</v>
      </c>
      <c r="B228">
        <v>5</v>
      </c>
      <c r="C228">
        <v>14.290298475</v>
      </c>
      <c r="D228">
        <f t="shared" si="3"/>
        <v>10.574179084999999</v>
      </c>
      <c r="E228">
        <v>227</v>
      </c>
    </row>
    <row r="229" spans="1:5" x14ac:dyDescent="0.25">
      <c r="A229" s="3" t="s">
        <v>25585</v>
      </c>
      <c r="B229">
        <v>6</v>
      </c>
      <c r="C229">
        <v>13.5284642</v>
      </c>
      <c r="D229">
        <f t="shared" si="3"/>
        <v>10.51707852</v>
      </c>
      <c r="E229">
        <v>228</v>
      </c>
    </row>
    <row r="230" spans="1:5" x14ac:dyDescent="0.25">
      <c r="A230" s="3" t="s">
        <v>25678</v>
      </c>
      <c r="B230">
        <v>4</v>
      </c>
      <c r="C230">
        <v>14.633551100000002</v>
      </c>
      <c r="D230">
        <f t="shared" si="3"/>
        <v>10.380130660000001</v>
      </c>
      <c r="E230">
        <v>229</v>
      </c>
    </row>
    <row r="231" spans="1:5" x14ac:dyDescent="0.25">
      <c r="A231" s="3" t="s">
        <v>25560</v>
      </c>
      <c r="B231">
        <v>7</v>
      </c>
      <c r="C231">
        <v>12.609704949999999</v>
      </c>
      <c r="D231">
        <f t="shared" si="3"/>
        <v>10.36582297</v>
      </c>
      <c r="E231">
        <v>230</v>
      </c>
    </row>
    <row r="232" spans="1:5" x14ac:dyDescent="0.25">
      <c r="A232" s="3" t="s">
        <v>25586</v>
      </c>
      <c r="B232">
        <v>6</v>
      </c>
      <c r="C232">
        <v>13.265512875000001</v>
      </c>
      <c r="D232">
        <f t="shared" si="3"/>
        <v>10.359307725000001</v>
      </c>
      <c r="E232">
        <v>231</v>
      </c>
    </row>
    <row r="233" spans="1:5" x14ac:dyDescent="0.25">
      <c r="A233" s="3" t="s">
        <v>25679</v>
      </c>
      <c r="B233">
        <v>4</v>
      </c>
      <c r="C233">
        <v>14.554549874999999</v>
      </c>
      <c r="D233">
        <f t="shared" si="3"/>
        <v>10.332729924999999</v>
      </c>
      <c r="E233">
        <v>232</v>
      </c>
    </row>
    <row r="234" spans="1:5" x14ac:dyDescent="0.25">
      <c r="A234" s="3" t="s">
        <v>25896</v>
      </c>
      <c r="B234">
        <v>2</v>
      </c>
      <c r="C234">
        <v>15.778380075000001</v>
      </c>
      <c r="D234">
        <f t="shared" si="3"/>
        <v>10.267028045000002</v>
      </c>
      <c r="E234">
        <v>233</v>
      </c>
    </row>
    <row r="235" spans="1:5" x14ac:dyDescent="0.25">
      <c r="A235" s="3" t="s">
        <v>25630</v>
      </c>
      <c r="B235">
        <v>5</v>
      </c>
      <c r="C235">
        <v>13.710953675000001</v>
      </c>
      <c r="D235">
        <f t="shared" si="3"/>
        <v>10.226572205</v>
      </c>
      <c r="E235">
        <v>234</v>
      </c>
    </row>
    <row r="236" spans="1:5" x14ac:dyDescent="0.25">
      <c r="A236" s="3" t="s">
        <v>25587</v>
      </c>
      <c r="B236">
        <v>6</v>
      </c>
      <c r="C236">
        <v>12.995245775000001</v>
      </c>
      <c r="D236">
        <f t="shared" si="3"/>
        <v>10.197147465</v>
      </c>
      <c r="E236">
        <v>235</v>
      </c>
    </row>
    <row r="237" spans="1:5" x14ac:dyDescent="0.25">
      <c r="A237" s="3" t="s">
        <v>25761</v>
      </c>
      <c r="B237">
        <v>3</v>
      </c>
      <c r="C237">
        <v>14.693914925000001</v>
      </c>
      <c r="D237">
        <f t="shared" si="3"/>
        <v>10.016348955000002</v>
      </c>
      <c r="E237">
        <v>236</v>
      </c>
    </row>
    <row r="238" spans="1:5" x14ac:dyDescent="0.25">
      <c r="A238" s="3" t="s">
        <v>25530</v>
      </c>
      <c r="B238">
        <v>8</v>
      </c>
      <c r="C238">
        <v>11.298129625</v>
      </c>
      <c r="D238">
        <f t="shared" si="3"/>
        <v>9.9788777750000008</v>
      </c>
      <c r="E238">
        <v>237</v>
      </c>
    </row>
    <row r="239" spans="1:5" x14ac:dyDescent="0.25">
      <c r="A239" s="3" t="s">
        <v>25680</v>
      </c>
      <c r="B239">
        <v>4</v>
      </c>
      <c r="C239">
        <v>13.763320649999999</v>
      </c>
      <c r="D239">
        <f t="shared" si="3"/>
        <v>9.8579923899999979</v>
      </c>
      <c r="E239">
        <v>238</v>
      </c>
    </row>
    <row r="240" spans="1:5" x14ac:dyDescent="0.25">
      <c r="A240" s="3" t="s">
        <v>25631</v>
      </c>
      <c r="B240">
        <v>5</v>
      </c>
      <c r="C240">
        <v>13.0498425</v>
      </c>
      <c r="D240">
        <f t="shared" si="3"/>
        <v>9.8299054999999989</v>
      </c>
      <c r="E240">
        <v>239</v>
      </c>
    </row>
    <row r="241" spans="1:5" x14ac:dyDescent="0.25">
      <c r="A241" s="3" t="s">
        <v>25588</v>
      </c>
      <c r="B241">
        <v>6</v>
      </c>
      <c r="C241">
        <v>12.242974450000002</v>
      </c>
      <c r="D241">
        <f t="shared" si="3"/>
        <v>9.7457846700000008</v>
      </c>
      <c r="E241">
        <v>240</v>
      </c>
    </row>
    <row r="242" spans="1:5" x14ac:dyDescent="0.25">
      <c r="A242" s="3" t="s">
        <v>25561</v>
      </c>
      <c r="B242">
        <v>7</v>
      </c>
      <c r="C242">
        <v>11.520573875</v>
      </c>
      <c r="D242">
        <f t="shared" si="3"/>
        <v>9.7123443250000001</v>
      </c>
      <c r="E242">
        <v>241</v>
      </c>
    </row>
    <row r="243" spans="1:5" x14ac:dyDescent="0.25">
      <c r="A243" s="3" t="s">
        <v>25632</v>
      </c>
      <c r="B243">
        <v>5</v>
      </c>
      <c r="C243">
        <v>12.766027275000003</v>
      </c>
      <c r="D243">
        <f t="shared" si="3"/>
        <v>9.6596163650000015</v>
      </c>
      <c r="E243">
        <v>242</v>
      </c>
    </row>
    <row r="244" spans="1:5" x14ac:dyDescent="0.25">
      <c r="A244" s="3" t="s">
        <v>25531</v>
      </c>
      <c r="B244">
        <v>8</v>
      </c>
      <c r="C244">
        <v>10.725376850000002</v>
      </c>
      <c r="D244">
        <f t="shared" si="3"/>
        <v>9.6352261100000014</v>
      </c>
      <c r="E244">
        <v>243</v>
      </c>
    </row>
    <row r="245" spans="1:5" x14ac:dyDescent="0.25">
      <c r="A245" s="3" t="s">
        <v>25633</v>
      </c>
      <c r="B245">
        <v>5</v>
      </c>
      <c r="C245">
        <v>12.6948527</v>
      </c>
      <c r="D245">
        <f t="shared" si="3"/>
        <v>9.6169116199999998</v>
      </c>
      <c r="E245">
        <v>244</v>
      </c>
    </row>
    <row r="246" spans="1:5" x14ac:dyDescent="0.25">
      <c r="A246" s="3" t="s">
        <v>26184</v>
      </c>
      <c r="B246">
        <v>1</v>
      </c>
      <c r="C246">
        <v>15.3311846</v>
      </c>
      <c r="D246">
        <f t="shared" si="3"/>
        <v>9.5987107599999995</v>
      </c>
      <c r="E246">
        <v>245</v>
      </c>
    </row>
    <row r="247" spans="1:5" x14ac:dyDescent="0.25">
      <c r="A247" s="3" t="s">
        <v>25533</v>
      </c>
      <c r="B247">
        <v>8</v>
      </c>
      <c r="C247">
        <v>10.647611625</v>
      </c>
      <c r="D247">
        <f t="shared" si="3"/>
        <v>9.5885669749999991</v>
      </c>
      <c r="E247">
        <v>246</v>
      </c>
    </row>
    <row r="248" spans="1:5" x14ac:dyDescent="0.25">
      <c r="A248" s="3" t="s">
        <v>25562</v>
      </c>
      <c r="B248">
        <v>7</v>
      </c>
      <c r="C248">
        <v>11.287285100000002</v>
      </c>
      <c r="D248">
        <f t="shared" si="3"/>
        <v>9.5723710600000018</v>
      </c>
      <c r="E248">
        <v>247</v>
      </c>
    </row>
    <row r="249" spans="1:5" x14ac:dyDescent="0.25">
      <c r="A249" s="3" t="s">
        <v>25589</v>
      </c>
      <c r="B249">
        <v>6</v>
      </c>
      <c r="C249">
        <v>11.939900150000001</v>
      </c>
      <c r="D249">
        <f t="shared" si="3"/>
        <v>9.5639400900000009</v>
      </c>
      <c r="E249">
        <v>248</v>
      </c>
    </row>
    <row r="250" spans="1:5" x14ac:dyDescent="0.25">
      <c r="A250" s="3" t="s">
        <v>25681</v>
      </c>
      <c r="B250">
        <v>4</v>
      </c>
      <c r="C250">
        <v>13.208626250000004</v>
      </c>
      <c r="D250">
        <f t="shared" si="3"/>
        <v>9.5251757500000025</v>
      </c>
      <c r="E250">
        <v>249</v>
      </c>
    </row>
    <row r="251" spans="1:5" x14ac:dyDescent="0.25">
      <c r="A251" s="3" t="s">
        <v>25534</v>
      </c>
      <c r="B251">
        <v>8</v>
      </c>
      <c r="C251">
        <v>10.38286145</v>
      </c>
      <c r="D251">
        <f t="shared" si="3"/>
        <v>9.42971687</v>
      </c>
      <c r="E251">
        <v>250</v>
      </c>
    </row>
    <row r="252" spans="1:5" x14ac:dyDescent="0.25">
      <c r="A252" s="3" t="s">
        <v>25563</v>
      </c>
      <c r="B252">
        <v>7</v>
      </c>
      <c r="C252">
        <v>10.960451775000001</v>
      </c>
      <c r="D252">
        <f t="shared" si="3"/>
        <v>9.376271065000001</v>
      </c>
      <c r="E252">
        <v>251</v>
      </c>
    </row>
    <row r="253" spans="1:5" x14ac:dyDescent="0.25">
      <c r="A253" s="3" t="s">
        <v>25590</v>
      </c>
      <c r="B253">
        <v>6</v>
      </c>
      <c r="C253">
        <v>11.511532825000002</v>
      </c>
      <c r="D253">
        <f t="shared" si="3"/>
        <v>9.3069196950000013</v>
      </c>
      <c r="E253">
        <v>252</v>
      </c>
    </row>
    <row r="254" spans="1:5" x14ac:dyDescent="0.25">
      <c r="A254" s="3" t="s">
        <v>25634</v>
      </c>
      <c r="B254">
        <v>5</v>
      </c>
      <c r="C254">
        <v>12.062142325000002</v>
      </c>
      <c r="D254">
        <f t="shared" si="3"/>
        <v>9.2372853950000007</v>
      </c>
      <c r="E254">
        <v>253</v>
      </c>
    </row>
    <row r="255" spans="1:5" x14ac:dyDescent="0.25">
      <c r="A255" s="3" t="s">
        <v>25635</v>
      </c>
      <c r="B255">
        <v>5</v>
      </c>
      <c r="C255">
        <v>12.0544127</v>
      </c>
      <c r="D255">
        <f t="shared" si="3"/>
        <v>9.2326476199999998</v>
      </c>
      <c r="E255">
        <v>254</v>
      </c>
    </row>
    <row r="256" spans="1:5" x14ac:dyDescent="0.25">
      <c r="A256" s="3" t="s">
        <v>25591</v>
      </c>
      <c r="B256">
        <v>6</v>
      </c>
      <c r="C256">
        <v>11.288842250000002</v>
      </c>
      <c r="D256">
        <f t="shared" si="3"/>
        <v>9.1733053500000015</v>
      </c>
      <c r="E256">
        <v>255</v>
      </c>
    </row>
    <row r="257" spans="1:5" x14ac:dyDescent="0.25">
      <c r="A257" s="3" t="s">
        <v>25592</v>
      </c>
      <c r="B257">
        <v>6</v>
      </c>
      <c r="C257">
        <v>11.210403000000001</v>
      </c>
      <c r="D257">
        <f t="shared" si="3"/>
        <v>9.1262418000000007</v>
      </c>
      <c r="E257">
        <v>256</v>
      </c>
    </row>
    <row r="258" spans="1:5" x14ac:dyDescent="0.25">
      <c r="A258" s="3" t="s">
        <v>25636</v>
      </c>
      <c r="B258">
        <v>5</v>
      </c>
      <c r="C258">
        <v>11.82933165</v>
      </c>
      <c r="D258">
        <f t="shared" ref="D258:D321" si="4">B258*0.4+C258*0.6</f>
        <v>9.0975989899999998</v>
      </c>
      <c r="E258">
        <v>257</v>
      </c>
    </row>
    <row r="259" spans="1:5" x14ac:dyDescent="0.25">
      <c r="A259" s="3" t="s">
        <v>25593</v>
      </c>
      <c r="B259">
        <v>6</v>
      </c>
      <c r="C259">
        <v>11.12662665</v>
      </c>
      <c r="D259">
        <f t="shared" si="4"/>
        <v>9.0759759899999999</v>
      </c>
      <c r="E259">
        <v>258</v>
      </c>
    </row>
    <row r="260" spans="1:5" x14ac:dyDescent="0.25">
      <c r="A260" s="3" t="s">
        <v>25897</v>
      </c>
      <c r="B260">
        <v>2</v>
      </c>
      <c r="C260">
        <v>13.768611024999998</v>
      </c>
      <c r="D260">
        <f t="shared" si="4"/>
        <v>9.0611666149999994</v>
      </c>
      <c r="E260">
        <v>259</v>
      </c>
    </row>
    <row r="261" spans="1:5" x14ac:dyDescent="0.25">
      <c r="A261" s="3" t="s">
        <v>25898</v>
      </c>
      <c r="B261">
        <v>2</v>
      </c>
      <c r="C261">
        <v>13.763823275</v>
      </c>
      <c r="D261">
        <f t="shared" si="4"/>
        <v>9.0582939650000007</v>
      </c>
      <c r="E261">
        <v>260</v>
      </c>
    </row>
    <row r="262" spans="1:5" x14ac:dyDescent="0.25">
      <c r="A262" s="3" t="s">
        <v>25637</v>
      </c>
      <c r="B262">
        <v>5</v>
      </c>
      <c r="C262">
        <v>11.739820175000002</v>
      </c>
      <c r="D262">
        <f t="shared" si="4"/>
        <v>9.0438921050000012</v>
      </c>
      <c r="E262">
        <v>261</v>
      </c>
    </row>
    <row r="263" spans="1:5" x14ac:dyDescent="0.25">
      <c r="A263" s="3" t="s">
        <v>25535</v>
      </c>
      <c r="B263">
        <v>8</v>
      </c>
      <c r="C263">
        <v>9.7054071000000004</v>
      </c>
      <c r="D263">
        <f t="shared" si="4"/>
        <v>9.0232442600000002</v>
      </c>
      <c r="E263">
        <v>262</v>
      </c>
    </row>
    <row r="264" spans="1:5" x14ac:dyDescent="0.25">
      <c r="A264" s="3" t="s">
        <v>25536</v>
      </c>
      <c r="B264">
        <v>8</v>
      </c>
      <c r="C264">
        <v>9.540929375000001</v>
      </c>
      <c r="D264">
        <f t="shared" si="4"/>
        <v>8.9245576250000003</v>
      </c>
      <c r="E264">
        <v>263</v>
      </c>
    </row>
    <row r="265" spans="1:5" x14ac:dyDescent="0.25">
      <c r="A265" s="3" t="s">
        <v>25594</v>
      </c>
      <c r="B265">
        <v>6</v>
      </c>
      <c r="C265">
        <v>10.862516899999999</v>
      </c>
      <c r="D265">
        <f t="shared" si="4"/>
        <v>8.917510140000001</v>
      </c>
      <c r="E265">
        <v>264</v>
      </c>
    </row>
    <row r="266" spans="1:5" x14ac:dyDescent="0.25">
      <c r="A266" s="3" t="s">
        <v>25638</v>
      </c>
      <c r="B266">
        <v>5</v>
      </c>
      <c r="C266">
        <v>11.510426625000001</v>
      </c>
      <c r="D266">
        <f t="shared" si="4"/>
        <v>8.9062559750000005</v>
      </c>
      <c r="E266">
        <v>265</v>
      </c>
    </row>
    <row r="267" spans="1:5" x14ac:dyDescent="0.25">
      <c r="A267" s="3" t="s">
        <v>25682</v>
      </c>
      <c r="B267">
        <v>4</v>
      </c>
      <c r="C267">
        <v>12.131138200000002</v>
      </c>
      <c r="D267">
        <f t="shared" si="4"/>
        <v>8.878682920000001</v>
      </c>
      <c r="E267">
        <v>266</v>
      </c>
    </row>
    <row r="268" spans="1:5" x14ac:dyDescent="0.25">
      <c r="A268" s="3" t="s">
        <v>25595</v>
      </c>
      <c r="B268">
        <v>6</v>
      </c>
      <c r="C268">
        <v>10.755881775000001</v>
      </c>
      <c r="D268">
        <f t="shared" si="4"/>
        <v>8.853529065</v>
      </c>
      <c r="E268">
        <v>267</v>
      </c>
    </row>
    <row r="269" spans="1:5" x14ac:dyDescent="0.25">
      <c r="A269" s="3" t="s">
        <v>25564</v>
      </c>
      <c r="B269">
        <v>7</v>
      </c>
      <c r="C269">
        <v>10.074264025000002</v>
      </c>
      <c r="D269">
        <f t="shared" si="4"/>
        <v>8.8445584150000016</v>
      </c>
      <c r="E269">
        <v>268</v>
      </c>
    </row>
    <row r="270" spans="1:5" x14ac:dyDescent="0.25">
      <c r="A270" s="3" t="s">
        <v>25565</v>
      </c>
      <c r="B270">
        <v>7</v>
      </c>
      <c r="C270">
        <v>10.061576800000001</v>
      </c>
      <c r="D270">
        <f t="shared" si="4"/>
        <v>8.8369460800000006</v>
      </c>
      <c r="E270">
        <v>269</v>
      </c>
    </row>
    <row r="271" spans="1:5" x14ac:dyDescent="0.25">
      <c r="A271" s="3" t="s">
        <v>25683</v>
      </c>
      <c r="B271">
        <v>4</v>
      </c>
      <c r="C271">
        <v>11.97311255</v>
      </c>
      <c r="D271">
        <f t="shared" si="4"/>
        <v>8.7838675300000002</v>
      </c>
      <c r="E271">
        <v>270</v>
      </c>
    </row>
    <row r="272" spans="1:5" x14ac:dyDescent="0.25">
      <c r="A272" s="3" t="s">
        <v>25596</v>
      </c>
      <c r="B272">
        <v>6</v>
      </c>
      <c r="C272">
        <v>10.637497</v>
      </c>
      <c r="D272">
        <f t="shared" si="4"/>
        <v>8.7824981999999991</v>
      </c>
      <c r="E272">
        <v>271</v>
      </c>
    </row>
    <row r="273" spans="1:5" x14ac:dyDescent="0.25">
      <c r="A273" s="3" t="s">
        <v>25684</v>
      </c>
      <c r="B273">
        <v>4</v>
      </c>
      <c r="C273">
        <v>11.930842450000002</v>
      </c>
      <c r="D273">
        <f t="shared" si="4"/>
        <v>8.7585054700000011</v>
      </c>
      <c r="E273">
        <v>272</v>
      </c>
    </row>
    <row r="274" spans="1:5" x14ac:dyDescent="0.25">
      <c r="A274" s="3" t="s">
        <v>25685</v>
      </c>
      <c r="B274">
        <v>4</v>
      </c>
      <c r="C274">
        <v>11.923074725000003</v>
      </c>
      <c r="D274">
        <f t="shared" si="4"/>
        <v>8.7538448350000024</v>
      </c>
      <c r="E274">
        <v>273</v>
      </c>
    </row>
    <row r="275" spans="1:5" x14ac:dyDescent="0.25">
      <c r="A275" s="3" t="s">
        <v>25686</v>
      </c>
      <c r="B275">
        <v>4</v>
      </c>
      <c r="C275">
        <v>11.846810000000003</v>
      </c>
      <c r="D275">
        <f t="shared" si="4"/>
        <v>8.7080860000000015</v>
      </c>
      <c r="E275">
        <v>274</v>
      </c>
    </row>
    <row r="276" spans="1:5" x14ac:dyDescent="0.25">
      <c r="A276" s="3" t="s">
        <v>25899</v>
      </c>
      <c r="B276">
        <v>2</v>
      </c>
      <c r="C276">
        <v>13.176154524999999</v>
      </c>
      <c r="D276">
        <f t="shared" si="4"/>
        <v>8.7056927149999996</v>
      </c>
      <c r="E276">
        <v>275</v>
      </c>
    </row>
    <row r="277" spans="1:5" x14ac:dyDescent="0.25">
      <c r="A277" s="3" t="s">
        <v>25597</v>
      </c>
      <c r="B277">
        <v>6</v>
      </c>
      <c r="C277">
        <v>10.487717974999999</v>
      </c>
      <c r="D277">
        <f t="shared" si="4"/>
        <v>8.6926307849999986</v>
      </c>
      <c r="E277">
        <v>276</v>
      </c>
    </row>
    <row r="278" spans="1:5" x14ac:dyDescent="0.25">
      <c r="A278" s="3" t="s">
        <v>25566</v>
      </c>
      <c r="B278">
        <v>7</v>
      </c>
      <c r="C278">
        <v>9.8088967</v>
      </c>
      <c r="D278">
        <f t="shared" si="4"/>
        <v>8.6853380199999997</v>
      </c>
      <c r="E278">
        <v>277</v>
      </c>
    </row>
    <row r="279" spans="1:5" x14ac:dyDescent="0.25">
      <c r="A279" s="3" t="s">
        <v>25687</v>
      </c>
      <c r="B279">
        <v>4</v>
      </c>
      <c r="C279">
        <v>11.791417724999999</v>
      </c>
      <c r="D279">
        <f t="shared" si="4"/>
        <v>8.6748506349999985</v>
      </c>
      <c r="E279">
        <v>278</v>
      </c>
    </row>
    <row r="280" spans="1:5" x14ac:dyDescent="0.25">
      <c r="A280" s="3" t="s">
        <v>25598</v>
      </c>
      <c r="B280">
        <v>6</v>
      </c>
      <c r="C280">
        <v>10.41163345</v>
      </c>
      <c r="D280">
        <f t="shared" si="4"/>
        <v>8.6469800700000015</v>
      </c>
      <c r="E280">
        <v>279</v>
      </c>
    </row>
    <row r="281" spans="1:5" x14ac:dyDescent="0.25">
      <c r="A281" s="3" t="s">
        <v>25639</v>
      </c>
      <c r="B281">
        <v>5</v>
      </c>
      <c r="C281">
        <v>11.059164050000001</v>
      </c>
      <c r="D281">
        <f t="shared" si="4"/>
        <v>8.6354984300000019</v>
      </c>
      <c r="E281">
        <v>280</v>
      </c>
    </row>
    <row r="282" spans="1:5" x14ac:dyDescent="0.25">
      <c r="A282" s="3" t="s">
        <v>25537</v>
      </c>
      <c r="B282">
        <v>8</v>
      </c>
      <c r="C282">
        <v>9.0412557500000013</v>
      </c>
      <c r="D282">
        <f t="shared" si="4"/>
        <v>8.62475345</v>
      </c>
      <c r="E282">
        <v>281</v>
      </c>
    </row>
    <row r="283" spans="1:5" x14ac:dyDescent="0.25">
      <c r="A283" s="3" t="s">
        <v>25688</v>
      </c>
      <c r="B283">
        <v>4</v>
      </c>
      <c r="C283">
        <v>11.683985875000001</v>
      </c>
      <c r="D283">
        <f t="shared" si="4"/>
        <v>8.6103915250000007</v>
      </c>
      <c r="E283">
        <v>282</v>
      </c>
    </row>
    <row r="284" spans="1:5" x14ac:dyDescent="0.25">
      <c r="A284" s="3" t="s">
        <v>25599</v>
      </c>
      <c r="B284">
        <v>6</v>
      </c>
      <c r="C284">
        <v>10.287174900000002</v>
      </c>
      <c r="D284">
        <f t="shared" si="4"/>
        <v>8.5723049400000022</v>
      </c>
      <c r="E284">
        <v>283</v>
      </c>
    </row>
    <row r="285" spans="1:5" x14ac:dyDescent="0.25">
      <c r="A285" s="3" t="s">
        <v>25640</v>
      </c>
      <c r="B285">
        <v>5</v>
      </c>
      <c r="C285">
        <v>10.944732225000001</v>
      </c>
      <c r="D285">
        <f t="shared" si="4"/>
        <v>8.5668393350000009</v>
      </c>
      <c r="E285">
        <v>284</v>
      </c>
    </row>
    <row r="286" spans="1:5" x14ac:dyDescent="0.25">
      <c r="A286" s="3" t="s">
        <v>25689</v>
      </c>
      <c r="B286">
        <v>4</v>
      </c>
      <c r="C286">
        <v>11.580732400000002</v>
      </c>
      <c r="D286">
        <f t="shared" si="4"/>
        <v>8.548439440000001</v>
      </c>
      <c r="E286">
        <v>285</v>
      </c>
    </row>
    <row r="287" spans="1:5" x14ac:dyDescent="0.25">
      <c r="A287" s="3" t="s">
        <v>25641</v>
      </c>
      <c r="B287">
        <v>5</v>
      </c>
      <c r="C287">
        <v>10.882427625000002</v>
      </c>
      <c r="D287">
        <f t="shared" si="4"/>
        <v>8.5294565750000011</v>
      </c>
      <c r="E287">
        <v>286</v>
      </c>
    </row>
    <row r="288" spans="1:5" x14ac:dyDescent="0.25">
      <c r="A288" s="3" t="s">
        <v>25600</v>
      </c>
      <c r="B288">
        <v>6</v>
      </c>
      <c r="C288">
        <v>10.209956799999999</v>
      </c>
      <c r="D288">
        <f t="shared" si="4"/>
        <v>8.5259740799999992</v>
      </c>
      <c r="E288">
        <v>287</v>
      </c>
    </row>
    <row r="289" spans="1:5" x14ac:dyDescent="0.25">
      <c r="A289" s="3" t="s">
        <v>25642</v>
      </c>
      <c r="B289">
        <v>5</v>
      </c>
      <c r="C289">
        <v>10.805781225000002</v>
      </c>
      <c r="D289">
        <f t="shared" si="4"/>
        <v>8.4834687350000024</v>
      </c>
      <c r="E289">
        <v>288</v>
      </c>
    </row>
    <row r="290" spans="1:5" x14ac:dyDescent="0.25">
      <c r="A290" s="3" t="s">
        <v>25538</v>
      </c>
      <c r="B290">
        <v>8</v>
      </c>
      <c r="C290">
        <v>8.700968050000002</v>
      </c>
      <c r="D290">
        <f t="shared" si="4"/>
        <v>8.4205808300000022</v>
      </c>
      <c r="E290">
        <v>289</v>
      </c>
    </row>
    <row r="291" spans="1:5" x14ac:dyDescent="0.25">
      <c r="A291" s="3" t="s">
        <v>25567</v>
      </c>
      <c r="B291">
        <v>7</v>
      </c>
      <c r="C291">
        <v>9.3652259000000004</v>
      </c>
      <c r="D291">
        <f t="shared" si="4"/>
        <v>8.419135540000001</v>
      </c>
      <c r="E291">
        <v>290</v>
      </c>
    </row>
    <row r="292" spans="1:5" x14ac:dyDescent="0.25">
      <c r="A292" s="3" t="s">
        <v>26185</v>
      </c>
      <c r="B292">
        <v>1</v>
      </c>
      <c r="C292">
        <v>13.341267099999998</v>
      </c>
      <c r="D292">
        <f t="shared" si="4"/>
        <v>8.404760259999998</v>
      </c>
      <c r="E292">
        <v>291</v>
      </c>
    </row>
    <row r="293" spans="1:5" x14ac:dyDescent="0.25">
      <c r="A293" s="3" t="s">
        <v>25690</v>
      </c>
      <c r="B293">
        <v>4</v>
      </c>
      <c r="C293">
        <v>11.299181950000001</v>
      </c>
      <c r="D293">
        <f t="shared" si="4"/>
        <v>8.3795091700000004</v>
      </c>
      <c r="E293">
        <v>292</v>
      </c>
    </row>
    <row r="294" spans="1:5" x14ac:dyDescent="0.25">
      <c r="A294" s="3" t="s">
        <v>25762</v>
      </c>
      <c r="B294">
        <v>3</v>
      </c>
      <c r="C294">
        <v>11.960145649999999</v>
      </c>
      <c r="D294">
        <f t="shared" si="4"/>
        <v>8.3760873899999986</v>
      </c>
      <c r="E294">
        <v>293</v>
      </c>
    </row>
    <row r="295" spans="1:5" x14ac:dyDescent="0.25">
      <c r="A295" s="3" t="s">
        <v>25643</v>
      </c>
      <c r="B295">
        <v>5</v>
      </c>
      <c r="C295">
        <v>10.543679900000001</v>
      </c>
      <c r="D295">
        <f t="shared" si="4"/>
        <v>8.3262079399999998</v>
      </c>
      <c r="E295">
        <v>294</v>
      </c>
    </row>
    <row r="296" spans="1:5" x14ac:dyDescent="0.25">
      <c r="A296" s="3" t="s">
        <v>25539</v>
      </c>
      <c r="B296">
        <v>8</v>
      </c>
      <c r="C296">
        <v>8.3886444250000007</v>
      </c>
      <c r="D296">
        <f t="shared" si="4"/>
        <v>8.2331866550000008</v>
      </c>
      <c r="E296">
        <v>295</v>
      </c>
    </row>
    <row r="297" spans="1:5" x14ac:dyDescent="0.25">
      <c r="A297" s="3" t="s">
        <v>25644</v>
      </c>
      <c r="B297">
        <v>5</v>
      </c>
      <c r="C297">
        <v>10.271082399999999</v>
      </c>
      <c r="D297">
        <f t="shared" si="4"/>
        <v>8.1626494399999991</v>
      </c>
      <c r="E297">
        <v>296</v>
      </c>
    </row>
    <row r="298" spans="1:5" x14ac:dyDescent="0.25">
      <c r="A298" s="3" t="s">
        <v>25645</v>
      </c>
      <c r="B298">
        <v>5</v>
      </c>
      <c r="C298">
        <v>10.266743750000002</v>
      </c>
      <c r="D298">
        <f t="shared" si="4"/>
        <v>8.1600462500000006</v>
      </c>
      <c r="E298">
        <v>297</v>
      </c>
    </row>
    <row r="299" spans="1:5" x14ac:dyDescent="0.25">
      <c r="A299" s="3" t="s">
        <v>25691</v>
      </c>
      <c r="B299">
        <v>4</v>
      </c>
      <c r="C299">
        <v>10.923785800000001</v>
      </c>
      <c r="D299">
        <f t="shared" si="4"/>
        <v>8.1542714800000002</v>
      </c>
      <c r="E299">
        <v>298</v>
      </c>
    </row>
    <row r="300" spans="1:5" x14ac:dyDescent="0.25">
      <c r="A300" s="3" t="s">
        <v>25568</v>
      </c>
      <c r="B300">
        <v>7</v>
      </c>
      <c r="C300">
        <v>8.9237792500000008</v>
      </c>
      <c r="D300">
        <f t="shared" si="4"/>
        <v>8.1542675500000001</v>
      </c>
      <c r="E300">
        <v>299</v>
      </c>
    </row>
    <row r="301" spans="1:5" x14ac:dyDescent="0.25">
      <c r="A301" s="3" t="s">
        <v>25900</v>
      </c>
      <c r="B301">
        <v>2</v>
      </c>
      <c r="C301">
        <v>12.208831125</v>
      </c>
      <c r="D301">
        <f t="shared" si="4"/>
        <v>8.1252986749999998</v>
      </c>
      <c r="E301">
        <v>300</v>
      </c>
    </row>
    <row r="302" spans="1:5" x14ac:dyDescent="0.25">
      <c r="A302" s="3" t="s">
        <v>25601</v>
      </c>
      <c r="B302">
        <v>6</v>
      </c>
      <c r="C302">
        <v>9.4854504500000001</v>
      </c>
      <c r="D302">
        <f t="shared" si="4"/>
        <v>8.091270269999999</v>
      </c>
      <c r="E302">
        <v>301</v>
      </c>
    </row>
    <row r="303" spans="1:5" x14ac:dyDescent="0.25">
      <c r="A303" s="3" t="s">
        <v>25646</v>
      </c>
      <c r="B303">
        <v>5</v>
      </c>
      <c r="C303">
        <v>10.117805475000001</v>
      </c>
      <c r="D303">
        <f t="shared" si="4"/>
        <v>8.0706832850000012</v>
      </c>
      <c r="E303">
        <v>302</v>
      </c>
    </row>
    <row r="304" spans="1:5" x14ac:dyDescent="0.25">
      <c r="A304" s="3" t="s">
        <v>25763</v>
      </c>
      <c r="B304">
        <v>3</v>
      </c>
      <c r="C304">
        <v>11.4498187</v>
      </c>
      <c r="D304">
        <f t="shared" si="4"/>
        <v>8.0698912199999988</v>
      </c>
      <c r="E304">
        <v>303</v>
      </c>
    </row>
    <row r="305" spans="1:5" x14ac:dyDescent="0.25">
      <c r="A305" s="3" t="s">
        <v>25764</v>
      </c>
      <c r="B305">
        <v>3</v>
      </c>
      <c r="C305">
        <v>11.3845621</v>
      </c>
      <c r="D305">
        <f t="shared" si="4"/>
        <v>8.0307372600000004</v>
      </c>
      <c r="E305">
        <v>304</v>
      </c>
    </row>
    <row r="306" spans="1:5" x14ac:dyDescent="0.25">
      <c r="A306" s="3" t="s">
        <v>25602</v>
      </c>
      <c r="B306">
        <v>6</v>
      </c>
      <c r="C306">
        <v>9.3012501750000016</v>
      </c>
      <c r="D306">
        <f t="shared" si="4"/>
        <v>7.9807501050000011</v>
      </c>
      <c r="E306">
        <v>305</v>
      </c>
    </row>
    <row r="307" spans="1:5" x14ac:dyDescent="0.25">
      <c r="A307" s="3" t="s">
        <v>25765</v>
      </c>
      <c r="B307">
        <v>3</v>
      </c>
      <c r="C307">
        <v>11.2782567</v>
      </c>
      <c r="D307">
        <f t="shared" si="4"/>
        <v>7.9669540200000002</v>
      </c>
      <c r="E307">
        <v>306</v>
      </c>
    </row>
    <row r="308" spans="1:5" x14ac:dyDescent="0.25">
      <c r="A308" s="3" t="s">
        <v>25692</v>
      </c>
      <c r="B308">
        <v>4</v>
      </c>
      <c r="C308">
        <v>10.5418056</v>
      </c>
      <c r="D308">
        <f t="shared" si="4"/>
        <v>7.9250833600000004</v>
      </c>
      <c r="E308">
        <v>307</v>
      </c>
    </row>
    <row r="309" spans="1:5" x14ac:dyDescent="0.25">
      <c r="A309" s="3" t="s">
        <v>25766</v>
      </c>
      <c r="B309">
        <v>3</v>
      </c>
      <c r="C309">
        <v>11.172736400000002</v>
      </c>
      <c r="D309">
        <f t="shared" si="4"/>
        <v>7.9036418400000006</v>
      </c>
      <c r="E309">
        <v>308</v>
      </c>
    </row>
    <row r="310" spans="1:5" x14ac:dyDescent="0.25">
      <c r="A310" s="3" t="s">
        <v>26186</v>
      </c>
      <c r="B310">
        <v>1</v>
      </c>
      <c r="C310">
        <v>12.445672875</v>
      </c>
      <c r="D310">
        <f t="shared" si="4"/>
        <v>7.867403725</v>
      </c>
      <c r="E310">
        <v>309</v>
      </c>
    </row>
    <row r="311" spans="1:5" x14ac:dyDescent="0.25">
      <c r="A311" s="3" t="s">
        <v>25693</v>
      </c>
      <c r="B311">
        <v>4</v>
      </c>
      <c r="C311">
        <v>10.442860300000001</v>
      </c>
      <c r="D311">
        <f t="shared" si="4"/>
        <v>7.8657161800000015</v>
      </c>
      <c r="E311">
        <v>310</v>
      </c>
    </row>
    <row r="312" spans="1:5" x14ac:dyDescent="0.25">
      <c r="A312" s="3" t="s">
        <v>25569</v>
      </c>
      <c r="B312">
        <v>7</v>
      </c>
      <c r="C312">
        <v>8.3840520000000005</v>
      </c>
      <c r="D312">
        <f t="shared" si="4"/>
        <v>7.8304311999999996</v>
      </c>
      <c r="E312">
        <v>311</v>
      </c>
    </row>
    <row r="313" spans="1:5" x14ac:dyDescent="0.25">
      <c r="A313" s="3" t="s">
        <v>25901</v>
      </c>
      <c r="B313">
        <v>2</v>
      </c>
      <c r="C313">
        <v>11.641536024999999</v>
      </c>
      <c r="D313">
        <f t="shared" si="4"/>
        <v>7.7849216149999991</v>
      </c>
      <c r="E313">
        <v>312</v>
      </c>
    </row>
    <row r="314" spans="1:5" x14ac:dyDescent="0.25">
      <c r="A314" s="3" t="s">
        <v>25603</v>
      </c>
      <c r="B314">
        <v>6</v>
      </c>
      <c r="C314">
        <v>8.8978196500000006</v>
      </c>
      <c r="D314">
        <f t="shared" si="4"/>
        <v>7.7386917900000007</v>
      </c>
      <c r="E314">
        <v>313</v>
      </c>
    </row>
    <row r="315" spans="1:5" x14ac:dyDescent="0.25">
      <c r="A315" s="3" t="s">
        <v>25767</v>
      </c>
      <c r="B315">
        <v>3</v>
      </c>
      <c r="C315">
        <v>10.866863925000001</v>
      </c>
      <c r="D315">
        <f t="shared" si="4"/>
        <v>7.7201183550000003</v>
      </c>
      <c r="E315">
        <v>314</v>
      </c>
    </row>
    <row r="316" spans="1:5" x14ac:dyDescent="0.25">
      <c r="A316" s="3" t="s">
        <v>25647</v>
      </c>
      <c r="B316">
        <v>5</v>
      </c>
      <c r="C316">
        <v>9.5284290000000009</v>
      </c>
      <c r="D316">
        <f t="shared" si="4"/>
        <v>7.7170574000000007</v>
      </c>
      <c r="E316">
        <v>315</v>
      </c>
    </row>
    <row r="317" spans="1:5" x14ac:dyDescent="0.25">
      <c r="A317" s="3" t="s">
        <v>25604</v>
      </c>
      <c r="B317">
        <v>6</v>
      </c>
      <c r="C317">
        <v>8.8081021999999987</v>
      </c>
      <c r="D317">
        <f t="shared" si="4"/>
        <v>7.6848613199999996</v>
      </c>
      <c r="E317">
        <v>316</v>
      </c>
    </row>
    <row r="318" spans="1:5" x14ac:dyDescent="0.25">
      <c r="A318" s="3" t="s">
        <v>25648</v>
      </c>
      <c r="B318">
        <v>5</v>
      </c>
      <c r="C318">
        <v>9.449977500000001</v>
      </c>
      <c r="D318">
        <f t="shared" si="4"/>
        <v>7.6699865000000003</v>
      </c>
      <c r="E318">
        <v>317</v>
      </c>
    </row>
    <row r="319" spans="1:5" x14ac:dyDescent="0.25">
      <c r="A319" s="3" t="s">
        <v>25649</v>
      </c>
      <c r="B319">
        <v>5</v>
      </c>
      <c r="C319">
        <v>9.3992097000000001</v>
      </c>
      <c r="D319">
        <f t="shared" si="4"/>
        <v>7.6395258200000002</v>
      </c>
      <c r="E319">
        <v>318</v>
      </c>
    </row>
    <row r="320" spans="1:5" x14ac:dyDescent="0.25">
      <c r="A320" s="3" t="s">
        <v>26187</v>
      </c>
      <c r="B320">
        <v>1</v>
      </c>
      <c r="C320">
        <v>11.979592474999999</v>
      </c>
      <c r="D320">
        <f t="shared" si="4"/>
        <v>7.5877554849999997</v>
      </c>
      <c r="E320">
        <v>319</v>
      </c>
    </row>
    <row r="321" spans="1:5" x14ac:dyDescent="0.25">
      <c r="A321" s="3" t="s">
        <v>25605</v>
      </c>
      <c r="B321">
        <v>6</v>
      </c>
      <c r="C321">
        <v>8.6300765750000004</v>
      </c>
      <c r="D321">
        <f t="shared" si="4"/>
        <v>7.5780459450000004</v>
      </c>
      <c r="E321">
        <v>320</v>
      </c>
    </row>
    <row r="322" spans="1:5" x14ac:dyDescent="0.25">
      <c r="A322" s="3" t="s">
        <v>25694</v>
      </c>
      <c r="B322">
        <v>4</v>
      </c>
      <c r="C322">
        <v>9.9085427250000002</v>
      </c>
      <c r="D322">
        <f t="shared" ref="D322:D385" si="5">B322*0.4+C322*0.6</f>
        <v>7.5451256349999998</v>
      </c>
      <c r="E322">
        <v>321</v>
      </c>
    </row>
    <row r="323" spans="1:5" x14ac:dyDescent="0.25">
      <c r="A323" s="3" t="s">
        <v>25902</v>
      </c>
      <c r="B323">
        <v>2</v>
      </c>
      <c r="C323">
        <v>11.229313250000001</v>
      </c>
      <c r="D323">
        <f t="shared" si="5"/>
        <v>7.5375879499999998</v>
      </c>
      <c r="E323">
        <v>322</v>
      </c>
    </row>
    <row r="324" spans="1:5" x14ac:dyDescent="0.25">
      <c r="A324" s="3" t="s">
        <v>25695</v>
      </c>
      <c r="B324">
        <v>4</v>
      </c>
      <c r="C324">
        <v>9.8789036750000001</v>
      </c>
      <c r="D324">
        <f t="shared" si="5"/>
        <v>7.5273422050000001</v>
      </c>
      <c r="E324">
        <v>323</v>
      </c>
    </row>
    <row r="325" spans="1:5" x14ac:dyDescent="0.25">
      <c r="A325" s="3" t="s">
        <v>25768</v>
      </c>
      <c r="B325">
        <v>3</v>
      </c>
      <c r="C325">
        <v>10.519308425000002</v>
      </c>
      <c r="D325">
        <f t="shared" si="5"/>
        <v>7.5115850550000012</v>
      </c>
      <c r="E325">
        <v>324</v>
      </c>
    </row>
    <row r="326" spans="1:5" x14ac:dyDescent="0.25">
      <c r="A326" s="3" t="s">
        <v>25696</v>
      </c>
      <c r="B326">
        <v>4</v>
      </c>
      <c r="C326">
        <v>9.8373537500000019</v>
      </c>
      <c r="D326">
        <f t="shared" si="5"/>
        <v>7.5024122500000008</v>
      </c>
      <c r="E326">
        <v>325</v>
      </c>
    </row>
    <row r="327" spans="1:5" x14ac:dyDescent="0.25">
      <c r="A327" s="3" t="s">
        <v>25904</v>
      </c>
      <c r="B327">
        <v>2</v>
      </c>
      <c r="C327">
        <v>11.1434239</v>
      </c>
      <c r="D327">
        <f t="shared" si="5"/>
        <v>7.4860543399999999</v>
      </c>
      <c r="E327">
        <v>326</v>
      </c>
    </row>
    <row r="328" spans="1:5" x14ac:dyDescent="0.25">
      <c r="A328" s="3" t="s">
        <v>25650</v>
      </c>
      <c r="B328">
        <v>5</v>
      </c>
      <c r="C328">
        <v>9.1340789000000004</v>
      </c>
      <c r="D328">
        <f t="shared" si="5"/>
        <v>7.4804473400000004</v>
      </c>
      <c r="E328">
        <v>327</v>
      </c>
    </row>
    <row r="329" spans="1:5" x14ac:dyDescent="0.25">
      <c r="A329" s="3" t="s">
        <v>25606</v>
      </c>
      <c r="B329">
        <v>6</v>
      </c>
      <c r="C329">
        <v>8.4667901250000011</v>
      </c>
      <c r="D329">
        <f t="shared" si="5"/>
        <v>7.480074075000001</v>
      </c>
      <c r="E329">
        <v>328</v>
      </c>
    </row>
    <row r="330" spans="1:5" x14ac:dyDescent="0.25">
      <c r="A330" s="3" t="s">
        <v>25769</v>
      </c>
      <c r="B330">
        <v>3</v>
      </c>
      <c r="C330">
        <v>10.44652585</v>
      </c>
      <c r="D330">
        <f t="shared" si="5"/>
        <v>7.4679155100000001</v>
      </c>
      <c r="E330">
        <v>329</v>
      </c>
    </row>
    <row r="331" spans="1:5" x14ac:dyDescent="0.25">
      <c r="A331" s="3" t="s">
        <v>25651</v>
      </c>
      <c r="B331">
        <v>5</v>
      </c>
      <c r="C331">
        <v>9.0834272750000018</v>
      </c>
      <c r="D331">
        <f t="shared" si="5"/>
        <v>7.4500563650000009</v>
      </c>
      <c r="E331">
        <v>330</v>
      </c>
    </row>
    <row r="332" spans="1:5" x14ac:dyDescent="0.25">
      <c r="A332" s="3" t="s">
        <v>25770</v>
      </c>
      <c r="B332">
        <v>3</v>
      </c>
      <c r="C332">
        <v>10.414460775000002</v>
      </c>
      <c r="D332">
        <f t="shared" si="5"/>
        <v>7.448676465000001</v>
      </c>
      <c r="E332">
        <v>331</v>
      </c>
    </row>
    <row r="333" spans="1:5" x14ac:dyDescent="0.25">
      <c r="A333" s="3" t="s">
        <v>25697</v>
      </c>
      <c r="B333">
        <v>4</v>
      </c>
      <c r="C333">
        <v>9.7324152749999993</v>
      </c>
      <c r="D333">
        <f t="shared" si="5"/>
        <v>7.4394491649999992</v>
      </c>
      <c r="E333">
        <v>332</v>
      </c>
    </row>
    <row r="334" spans="1:5" x14ac:dyDescent="0.25">
      <c r="A334" s="3" t="s">
        <v>25905</v>
      </c>
      <c r="B334">
        <v>2</v>
      </c>
      <c r="C334">
        <v>11.0496964</v>
      </c>
      <c r="D334">
        <f t="shared" si="5"/>
        <v>7.4298178400000001</v>
      </c>
      <c r="E334">
        <v>333</v>
      </c>
    </row>
    <row r="335" spans="1:5" x14ac:dyDescent="0.25">
      <c r="A335" s="3" t="s">
        <v>25652</v>
      </c>
      <c r="B335">
        <v>5</v>
      </c>
      <c r="C335">
        <v>8.9906548999999991</v>
      </c>
      <c r="D335">
        <f t="shared" si="5"/>
        <v>7.3943929399999995</v>
      </c>
      <c r="E335">
        <v>334</v>
      </c>
    </row>
    <row r="336" spans="1:5" x14ac:dyDescent="0.25">
      <c r="A336" s="3" t="s">
        <v>25653</v>
      </c>
      <c r="B336">
        <v>5</v>
      </c>
      <c r="C336">
        <v>8.9842420000000001</v>
      </c>
      <c r="D336">
        <f t="shared" si="5"/>
        <v>7.3905452</v>
      </c>
      <c r="E336">
        <v>335</v>
      </c>
    </row>
    <row r="337" spans="1:5" x14ac:dyDescent="0.25">
      <c r="A337" s="3" t="s">
        <v>25906</v>
      </c>
      <c r="B337">
        <v>2</v>
      </c>
      <c r="C337">
        <v>10.970807799999999</v>
      </c>
      <c r="D337">
        <f t="shared" si="5"/>
        <v>7.3824846799999992</v>
      </c>
      <c r="E337">
        <v>336</v>
      </c>
    </row>
    <row r="338" spans="1:5" x14ac:dyDescent="0.25">
      <c r="A338" s="3" t="s">
        <v>25654</v>
      </c>
      <c r="B338">
        <v>5</v>
      </c>
      <c r="C338">
        <v>8.9557305500000002</v>
      </c>
      <c r="D338">
        <f t="shared" si="5"/>
        <v>7.3734383299999999</v>
      </c>
      <c r="E338">
        <v>337</v>
      </c>
    </row>
    <row r="339" spans="1:5" x14ac:dyDescent="0.25">
      <c r="A339" s="3" t="s">
        <v>25771</v>
      </c>
      <c r="B339">
        <v>3</v>
      </c>
      <c r="C339">
        <v>10.2104234</v>
      </c>
      <c r="D339">
        <f t="shared" si="5"/>
        <v>7.3262540400000002</v>
      </c>
      <c r="E339">
        <v>338</v>
      </c>
    </row>
    <row r="340" spans="1:5" x14ac:dyDescent="0.25">
      <c r="A340" s="3" t="s">
        <v>25698</v>
      </c>
      <c r="B340">
        <v>4</v>
      </c>
      <c r="C340">
        <v>9.5372329000000011</v>
      </c>
      <c r="D340">
        <f t="shared" si="5"/>
        <v>7.3223397400000003</v>
      </c>
      <c r="E340">
        <v>339</v>
      </c>
    </row>
    <row r="341" spans="1:5" x14ac:dyDescent="0.25">
      <c r="A341" s="3" t="s">
        <v>25570</v>
      </c>
      <c r="B341">
        <v>7</v>
      </c>
      <c r="C341">
        <v>7.4826082250000008</v>
      </c>
      <c r="D341">
        <f t="shared" si="5"/>
        <v>7.2895649350000014</v>
      </c>
      <c r="E341">
        <v>340</v>
      </c>
    </row>
    <row r="342" spans="1:5" x14ac:dyDescent="0.25">
      <c r="A342" s="3" t="s">
        <v>25607</v>
      </c>
      <c r="B342">
        <v>6</v>
      </c>
      <c r="C342">
        <v>8.11519075</v>
      </c>
      <c r="D342">
        <f t="shared" si="5"/>
        <v>7.26911445</v>
      </c>
      <c r="E342">
        <v>341</v>
      </c>
    </row>
    <row r="343" spans="1:5" x14ac:dyDescent="0.25">
      <c r="A343" s="3" t="s">
        <v>25699</v>
      </c>
      <c r="B343">
        <v>4</v>
      </c>
      <c r="C343">
        <v>9.3595687000000005</v>
      </c>
      <c r="D343">
        <f t="shared" si="5"/>
        <v>7.21574122</v>
      </c>
      <c r="E343">
        <v>342</v>
      </c>
    </row>
    <row r="344" spans="1:5" x14ac:dyDescent="0.25">
      <c r="A344" s="3" t="s">
        <v>25608</v>
      </c>
      <c r="B344">
        <v>6</v>
      </c>
      <c r="C344">
        <v>8.0005944749999998</v>
      </c>
      <c r="D344">
        <f t="shared" si="5"/>
        <v>7.200356685</v>
      </c>
      <c r="E344">
        <v>343</v>
      </c>
    </row>
    <row r="345" spans="1:5" x14ac:dyDescent="0.25">
      <c r="A345" s="3" t="s">
        <v>25907</v>
      </c>
      <c r="B345">
        <v>2</v>
      </c>
      <c r="C345">
        <v>10.610150125000001</v>
      </c>
      <c r="D345">
        <f t="shared" si="5"/>
        <v>7.1660900749999996</v>
      </c>
      <c r="E345">
        <v>344</v>
      </c>
    </row>
    <row r="346" spans="1:5" x14ac:dyDescent="0.25">
      <c r="A346" s="3" t="s">
        <v>25655</v>
      </c>
      <c r="B346">
        <v>5</v>
      </c>
      <c r="C346">
        <v>8.5831034000000006</v>
      </c>
      <c r="D346">
        <f t="shared" si="5"/>
        <v>7.1498620400000004</v>
      </c>
      <c r="E346">
        <v>345</v>
      </c>
    </row>
    <row r="347" spans="1:5" x14ac:dyDescent="0.25">
      <c r="A347" s="3" t="s">
        <v>25772</v>
      </c>
      <c r="B347">
        <v>3</v>
      </c>
      <c r="C347">
        <v>9.8775930249999995</v>
      </c>
      <c r="D347">
        <f t="shared" si="5"/>
        <v>7.1265558149999997</v>
      </c>
      <c r="E347">
        <v>346</v>
      </c>
    </row>
    <row r="348" spans="1:5" x14ac:dyDescent="0.25">
      <c r="A348" s="3" t="s">
        <v>25773</v>
      </c>
      <c r="B348">
        <v>3</v>
      </c>
      <c r="C348">
        <v>9.867860750000002</v>
      </c>
      <c r="D348">
        <f t="shared" si="5"/>
        <v>7.1207164500000015</v>
      </c>
      <c r="E348">
        <v>347</v>
      </c>
    </row>
    <row r="349" spans="1:5" x14ac:dyDescent="0.25">
      <c r="A349" s="3" t="s">
        <v>25700</v>
      </c>
      <c r="B349">
        <v>4</v>
      </c>
      <c r="C349">
        <v>9.1030101250000008</v>
      </c>
      <c r="D349">
        <f t="shared" si="5"/>
        <v>7.0618060749999998</v>
      </c>
      <c r="E349">
        <v>348</v>
      </c>
    </row>
    <row r="350" spans="1:5" x14ac:dyDescent="0.25">
      <c r="A350" s="3" t="s">
        <v>25701</v>
      </c>
      <c r="B350">
        <v>4</v>
      </c>
      <c r="C350">
        <v>9.0264623750000013</v>
      </c>
      <c r="D350">
        <f t="shared" si="5"/>
        <v>7.0158774250000011</v>
      </c>
      <c r="E350">
        <v>349</v>
      </c>
    </row>
    <row r="351" spans="1:5" x14ac:dyDescent="0.25">
      <c r="A351" s="3" t="s">
        <v>25702</v>
      </c>
      <c r="B351">
        <v>4</v>
      </c>
      <c r="C351">
        <v>8.9140352499999995</v>
      </c>
      <c r="D351">
        <f t="shared" si="5"/>
        <v>6.9484211499999997</v>
      </c>
      <c r="E351">
        <v>350</v>
      </c>
    </row>
    <row r="352" spans="1:5" x14ac:dyDescent="0.25">
      <c r="A352" s="3" t="s">
        <v>25908</v>
      </c>
      <c r="B352">
        <v>2</v>
      </c>
      <c r="C352">
        <v>10.243952425</v>
      </c>
      <c r="D352">
        <f t="shared" si="5"/>
        <v>6.9463714549999995</v>
      </c>
      <c r="E352">
        <v>351</v>
      </c>
    </row>
    <row r="353" spans="1:5" x14ac:dyDescent="0.25">
      <c r="A353" s="3" t="s">
        <v>25656</v>
      </c>
      <c r="B353">
        <v>5</v>
      </c>
      <c r="C353">
        <v>8.2425746750000002</v>
      </c>
      <c r="D353">
        <f t="shared" si="5"/>
        <v>6.9455448049999999</v>
      </c>
      <c r="E353">
        <v>352</v>
      </c>
    </row>
    <row r="354" spans="1:5" x14ac:dyDescent="0.25">
      <c r="A354" s="3" t="s">
        <v>25703</v>
      </c>
      <c r="B354">
        <v>4</v>
      </c>
      <c r="C354">
        <v>8.7901777500000016</v>
      </c>
      <c r="D354">
        <f t="shared" si="5"/>
        <v>6.8741066500000017</v>
      </c>
      <c r="E354">
        <v>353</v>
      </c>
    </row>
    <row r="355" spans="1:5" x14ac:dyDescent="0.25">
      <c r="A355" s="3" t="s">
        <v>25774</v>
      </c>
      <c r="B355">
        <v>3</v>
      </c>
      <c r="C355">
        <v>9.3745780750000005</v>
      </c>
      <c r="D355">
        <f t="shared" si="5"/>
        <v>6.824746845</v>
      </c>
      <c r="E355">
        <v>354</v>
      </c>
    </row>
    <row r="356" spans="1:5" x14ac:dyDescent="0.25">
      <c r="A356" s="3" t="s">
        <v>25704</v>
      </c>
      <c r="B356">
        <v>4</v>
      </c>
      <c r="C356">
        <v>8.6317312000000008</v>
      </c>
      <c r="D356">
        <f t="shared" si="5"/>
        <v>6.7790387200000009</v>
      </c>
      <c r="E356">
        <v>355</v>
      </c>
    </row>
    <row r="357" spans="1:5" x14ac:dyDescent="0.25">
      <c r="A357" s="3" t="s">
        <v>25775</v>
      </c>
      <c r="B357">
        <v>3</v>
      </c>
      <c r="C357">
        <v>9.2229497000000009</v>
      </c>
      <c r="D357">
        <f t="shared" si="5"/>
        <v>6.7337698200000009</v>
      </c>
      <c r="E357">
        <v>356</v>
      </c>
    </row>
    <row r="358" spans="1:5" x14ac:dyDescent="0.25">
      <c r="A358" s="3" t="s">
        <v>25705</v>
      </c>
      <c r="B358">
        <v>4</v>
      </c>
      <c r="C358">
        <v>8.5555544250000004</v>
      </c>
      <c r="D358">
        <f t="shared" si="5"/>
        <v>6.7333326549999999</v>
      </c>
      <c r="E358">
        <v>357</v>
      </c>
    </row>
    <row r="359" spans="1:5" x14ac:dyDescent="0.25">
      <c r="A359" s="3" t="s">
        <v>25776</v>
      </c>
      <c r="B359">
        <v>3</v>
      </c>
      <c r="C359">
        <v>9.2062040500000002</v>
      </c>
      <c r="D359">
        <f t="shared" si="5"/>
        <v>6.7237224300000005</v>
      </c>
      <c r="E359">
        <v>358</v>
      </c>
    </row>
    <row r="360" spans="1:5" x14ac:dyDescent="0.25">
      <c r="A360" s="3" t="s">
        <v>25777</v>
      </c>
      <c r="B360">
        <v>3</v>
      </c>
      <c r="C360">
        <v>9.1784804750000024</v>
      </c>
      <c r="D360">
        <f t="shared" si="5"/>
        <v>6.7070882850000011</v>
      </c>
      <c r="E360">
        <v>359</v>
      </c>
    </row>
    <row r="361" spans="1:5" x14ac:dyDescent="0.25">
      <c r="A361" s="3" t="s">
        <v>25657</v>
      </c>
      <c r="B361">
        <v>5</v>
      </c>
      <c r="C361">
        <v>7.835625825000001</v>
      </c>
      <c r="D361">
        <f t="shared" si="5"/>
        <v>6.7013754950000006</v>
      </c>
      <c r="E361">
        <v>360</v>
      </c>
    </row>
    <row r="362" spans="1:5" x14ac:dyDescent="0.25">
      <c r="A362" s="3" t="s">
        <v>25706</v>
      </c>
      <c r="B362">
        <v>4</v>
      </c>
      <c r="C362">
        <v>8.4892774250000009</v>
      </c>
      <c r="D362">
        <f t="shared" si="5"/>
        <v>6.6935664550000009</v>
      </c>
      <c r="E362">
        <v>361</v>
      </c>
    </row>
    <row r="363" spans="1:5" x14ac:dyDescent="0.25">
      <c r="A363" s="3" t="s">
        <v>25707</v>
      </c>
      <c r="B363">
        <v>4</v>
      </c>
      <c r="C363">
        <v>8.4487726750000007</v>
      </c>
      <c r="D363">
        <f t="shared" si="5"/>
        <v>6.6692636050000011</v>
      </c>
      <c r="E363">
        <v>362</v>
      </c>
    </row>
    <row r="364" spans="1:5" x14ac:dyDescent="0.25">
      <c r="A364" s="3" t="s">
        <v>25708</v>
      </c>
      <c r="B364">
        <v>4</v>
      </c>
      <c r="C364">
        <v>8.4311422</v>
      </c>
      <c r="D364">
        <f t="shared" si="5"/>
        <v>6.65868532</v>
      </c>
      <c r="E364">
        <v>363</v>
      </c>
    </row>
    <row r="365" spans="1:5" x14ac:dyDescent="0.25">
      <c r="A365" s="3" t="s">
        <v>25709</v>
      </c>
      <c r="B365">
        <v>4</v>
      </c>
      <c r="C365">
        <v>8.3469479</v>
      </c>
      <c r="D365">
        <f t="shared" si="5"/>
        <v>6.60816874</v>
      </c>
      <c r="E365">
        <v>364</v>
      </c>
    </row>
    <row r="366" spans="1:5" x14ac:dyDescent="0.25">
      <c r="A366" s="3" t="s">
        <v>25710</v>
      </c>
      <c r="B366">
        <v>4</v>
      </c>
      <c r="C366">
        <v>8.2899485000000013</v>
      </c>
      <c r="D366">
        <f t="shared" si="5"/>
        <v>6.5739691000000011</v>
      </c>
      <c r="E366">
        <v>365</v>
      </c>
    </row>
    <row r="367" spans="1:5" x14ac:dyDescent="0.25">
      <c r="A367" s="3" t="s">
        <v>25778</v>
      </c>
      <c r="B367">
        <v>3</v>
      </c>
      <c r="C367">
        <v>8.9506468000000012</v>
      </c>
      <c r="D367">
        <f t="shared" si="5"/>
        <v>6.5703880800000007</v>
      </c>
      <c r="E367">
        <v>366</v>
      </c>
    </row>
    <row r="368" spans="1:5" x14ac:dyDescent="0.25">
      <c r="A368" s="3" t="s">
        <v>25658</v>
      </c>
      <c r="B368">
        <v>5</v>
      </c>
      <c r="C368">
        <v>7.5553318249999997</v>
      </c>
      <c r="D368">
        <f t="shared" si="5"/>
        <v>6.5331990949999996</v>
      </c>
      <c r="E368">
        <v>367</v>
      </c>
    </row>
    <row r="369" spans="1:5" x14ac:dyDescent="0.25">
      <c r="A369" s="3" t="s">
        <v>26188</v>
      </c>
      <c r="B369">
        <v>1</v>
      </c>
      <c r="C369">
        <v>10.210798174999999</v>
      </c>
      <c r="D369">
        <f t="shared" si="5"/>
        <v>6.5264789049999994</v>
      </c>
      <c r="E369">
        <v>368</v>
      </c>
    </row>
    <row r="370" spans="1:5" x14ac:dyDescent="0.25">
      <c r="A370" s="3" t="s">
        <v>25659</v>
      </c>
      <c r="B370">
        <v>5</v>
      </c>
      <c r="C370">
        <v>7.3766660000000011</v>
      </c>
      <c r="D370">
        <f t="shared" si="5"/>
        <v>6.4259996000000008</v>
      </c>
      <c r="E370">
        <v>369</v>
      </c>
    </row>
    <row r="371" spans="1:5" x14ac:dyDescent="0.25">
      <c r="A371" s="3" t="s">
        <v>25779</v>
      </c>
      <c r="B371">
        <v>3</v>
      </c>
      <c r="C371">
        <v>8.6785897250000001</v>
      </c>
      <c r="D371">
        <f t="shared" si="5"/>
        <v>6.4071538349999999</v>
      </c>
      <c r="E371">
        <v>370</v>
      </c>
    </row>
    <row r="372" spans="1:5" x14ac:dyDescent="0.25">
      <c r="A372" s="3" t="s">
        <v>25780</v>
      </c>
      <c r="B372">
        <v>3</v>
      </c>
      <c r="C372">
        <v>8.5765162999999998</v>
      </c>
      <c r="D372">
        <f t="shared" si="5"/>
        <v>6.3459097799999995</v>
      </c>
      <c r="E372">
        <v>371</v>
      </c>
    </row>
    <row r="373" spans="1:5" x14ac:dyDescent="0.25">
      <c r="A373" s="3" t="s">
        <v>25909</v>
      </c>
      <c r="B373">
        <v>2</v>
      </c>
      <c r="C373">
        <v>9.2310983250000014</v>
      </c>
      <c r="D373">
        <f t="shared" si="5"/>
        <v>6.3386589950000003</v>
      </c>
      <c r="E373">
        <v>372</v>
      </c>
    </row>
    <row r="374" spans="1:5" x14ac:dyDescent="0.25">
      <c r="A374" s="3" t="s">
        <v>26189</v>
      </c>
      <c r="B374">
        <v>1</v>
      </c>
      <c r="C374">
        <v>9.8875869999999999</v>
      </c>
      <c r="D374">
        <f t="shared" si="5"/>
        <v>6.3325522000000003</v>
      </c>
      <c r="E374">
        <v>373</v>
      </c>
    </row>
    <row r="375" spans="1:5" x14ac:dyDescent="0.25">
      <c r="A375" s="3" t="s">
        <v>25711</v>
      </c>
      <c r="B375">
        <v>4</v>
      </c>
      <c r="C375">
        <v>7.8586623250000009</v>
      </c>
      <c r="D375">
        <f t="shared" si="5"/>
        <v>6.3151973950000002</v>
      </c>
      <c r="E375">
        <v>374</v>
      </c>
    </row>
    <row r="376" spans="1:5" x14ac:dyDescent="0.25">
      <c r="A376" s="3" t="s">
        <v>25712</v>
      </c>
      <c r="B376">
        <v>4</v>
      </c>
      <c r="C376">
        <v>7.8337228249999997</v>
      </c>
      <c r="D376">
        <f t="shared" si="5"/>
        <v>6.3002336949999993</v>
      </c>
      <c r="E376">
        <v>375</v>
      </c>
    </row>
    <row r="377" spans="1:5" x14ac:dyDescent="0.25">
      <c r="A377" s="3" t="s">
        <v>25910</v>
      </c>
      <c r="B377">
        <v>2</v>
      </c>
      <c r="C377">
        <v>9.1223153499999992</v>
      </c>
      <c r="D377">
        <f t="shared" si="5"/>
        <v>6.2733892099999995</v>
      </c>
      <c r="E377">
        <v>376</v>
      </c>
    </row>
    <row r="378" spans="1:5" x14ac:dyDescent="0.25">
      <c r="A378" s="3" t="s">
        <v>25713</v>
      </c>
      <c r="B378">
        <v>4</v>
      </c>
      <c r="C378">
        <v>7.7675897250000006</v>
      </c>
      <c r="D378">
        <f t="shared" si="5"/>
        <v>6.2605538349999996</v>
      </c>
      <c r="E378">
        <v>377</v>
      </c>
    </row>
    <row r="379" spans="1:5" x14ac:dyDescent="0.25">
      <c r="A379" s="3" t="s">
        <v>25781</v>
      </c>
      <c r="B379">
        <v>3</v>
      </c>
      <c r="C379">
        <v>8.4330931000000007</v>
      </c>
      <c r="D379">
        <f t="shared" si="5"/>
        <v>6.25985586</v>
      </c>
      <c r="E379">
        <v>378</v>
      </c>
    </row>
    <row r="380" spans="1:5" x14ac:dyDescent="0.25">
      <c r="A380" s="3" t="s">
        <v>25660</v>
      </c>
      <c r="B380">
        <v>5</v>
      </c>
      <c r="C380">
        <v>7.0795386250000005</v>
      </c>
      <c r="D380">
        <f t="shared" si="5"/>
        <v>6.247723175</v>
      </c>
      <c r="E380">
        <v>379</v>
      </c>
    </row>
    <row r="381" spans="1:5" x14ac:dyDescent="0.25">
      <c r="A381" s="3" t="s">
        <v>25714</v>
      </c>
      <c r="B381">
        <v>4</v>
      </c>
      <c r="C381">
        <v>7.7389772499999996</v>
      </c>
      <c r="D381">
        <f t="shared" si="5"/>
        <v>6.2433863499999998</v>
      </c>
      <c r="E381">
        <v>380</v>
      </c>
    </row>
    <row r="382" spans="1:5" x14ac:dyDescent="0.25">
      <c r="A382" s="3" t="s">
        <v>25715</v>
      </c>
      <c r="B382">
        <v>4</v>
      </c>
      <c r="C382">
        <v>7.7154790750000011</v>
      </c>
      <c r="D382">
        <f t="shared" si="5"/>
        <v>6.2292874450000006</v>
      </c>
      <c r="E382">
        <v>381</v>
      </c>
    </row>
    <row r="383" spans="1:5" x14ac:dyDescent="0.25">
      <c r="A383" s="3" t="s">
        <v>25782</v>
      </c>
      <c r="B383">
        <v>3</v>
      </c>
      <c r="C383">
        <v>8.3751383750000006</v>
      </c>
      <c r="D383">
        <f t="shared" si="5"/>
        <v>6.225083025</v>
      </c>
      <c r="E383">
        <v>382</v>
      </c>
    </row>
    <row r="384" spans="1:5" x14ac:dyDescent="0.25">
      <c r="A384" s="3" t="s">
        <v>25716</v>
      </c>
      <c r="B384">
        <v>4</v>
      </c>
      <c r="C384">
        <v>7.6879814</v>
      </c>
      <c r="D384">
        <f t="shared" si="5"/>
        <v>6.21278884</v>
      </c>
      <c r="E384">
        <v>383</v>
      </c>
    </row>
    <row r="385" spans="1:5" x14ac:dyDescent="0.25">
      <c r="A385" s="3" t="s">
        <v>25783</v>
      </c>
      <c r="B385">
        <v>3</v>
      </c>
      <c r="C385">
        <v>8.3025889750000008</v>
      </c>
      <c r="D385">
        <f t="shared" si="5"/>
        <v>6.1815533850000008</v>
      </c>
      <c r="E385">
        <v>384</v>
      </c>
    </row>
    <row r="386" spans="1:5" x14ac:dyDescent="0.25">
      <c r="A386" s="3" t="s">
        <v>25717</v>
      </c>
      <c r="B386">
        <v>4</v>
      </c>
      <c r="C386">
        <v>7.5475681750000003</v>
      </c>
      <c r="D386">
        <f t="shared" ref="D386:D449" si="6">B386*0.4+C386*0.6</f>
        <v>6.1285409049999995</v>
      </c>
      <c r="E386">
        <v>385</v>
      </c>
    </row>
    <row r="387" spans="1:5" x14ac:dyDescent="0.25">
      <c r="A387" s="3" t="s">
        <v>26190</v>
      </c>
      <c r="B387">
        <v>1</v>
      </c>
      <c r="C387">
        <v>9.5279501000000018</v>
      </c>
      <c r="D387">
        <f t="shared" si="6"/>
        <v>6.1167700600000012</v>
      </c>
      <c r="E387">
        <v>386</v>
      </c>
    </row>
    <row r="388" spans="1:5" x14ac:dyDescent="0.25">
      <c r="A388" s="3" t="s">
        <v>25661</v>
      </c>
      <c r="B388">
        <v>5</v>
      </c>
      <c r="C388">
        <v>6.8490045749999995</v>
      </c>
      <c r="D388">
        <f t="shared" si="6"/>
        <v>6.1094027449999997</v>
      </c>
      <c r="E388">
        <v>387</v>
      </c>
    </row>
    <row r="389" spans="1:5" x14ac:dyDescent="0.25">
      <c r="A389" s="3" t="s">
        <v>25718</v>
      </c>
      <c r="B389">
        <v>4</v>
      </c>
      <c r="C389">
        <v>7.3539354500000007</v>
      </c>
      <c r="D389">
        <f t="shared" si="6"/>
        <v>6.0123612699999995</v>
      </c>
      <c r="E389">
        <v>388</v>
      </c>
    </row>
    <row r="390" spans="1:5" x14ac:dyDescent="0.25">
      <c r="A390" s="3" t="s">
        <v>25719</v>
      </c>
      <c r="B390">
        <v>4</v>
      </c>
      <c r="C390">
        <v>7.3525671250000011</v>
      </c>
      <c r="D390">
        <f t="shared" si="6"/>
        <v>6.0115402749999998</v>
      </c>
      <c r="E390">
        <v>389</v>
      </c>
    </row>
    <row r="391" spans="1:5" x14ac:dyDescent="0.25">
      <c r="A391" s="3" t="s">
        <v>25784</v>
      </c>
      <c r="B391">
        <v>3</v>
      </c>
      <c r="C391">
        <v>7.9890753999999999</v>
      </c>
      <c r="D391">
        <f t="shared" si="6"/>
        <v>5.9934452399999998</v>
      </c>
      <c r="E391">
        <v>390</v>
      </c>
    </row>
    <row r="392" spans="1:5" x14ac:dyDescent="0.25">
      <c r="A392" s="3" t="s">
        <v>25610</v>
      </c>
      <c r="B392">
        <v>6</v>
      </c>
      <c r="C392">
        <v>5.9596809750000004</v>
      </c>
      <c r="D392">
        <f t="shared" si="6"/>
        <v>5.9758085850000011</v>
      </c>
      <c r="E392">
        <v>391</v>
      </c>
    </row>
    <row r="393" spans="1:5" x14ac:dyDescent="0.25">
      <c r="A393" s="3" t="s">
        <v>25720</v>
      </c>
      <c r="B393">
        <v>4</v>
      </c>
      <c r="C393">
        <v>7.2559994250000006</v>
      </c>
      <c r="D393">
        <f t="shared" si="6"/>
        <v>5.9535996549999997</v>
      </c>
      <c r="E393">
        <v>392</v>
      </c>
    </row>
    <row r="394" spans="1:5" x14ac:dyDescent="0.25">
      <c r="A394" s="3" t="s">
        <v>25785</v>
      </c>
      <c r="B394">
        <v>3</v>
      </c>
      <c r="C394">
        <v>7.9197781749999994</v>
      </c>
      <c r="D394">
        <f t="shared" si="6"/>
        <v>5.9518669049999993</v>
      </c>
      <c r="E394">
        <v>393</v>
      </c>
    </row>
    <row r="395" spans="1:5" x14ac:dyDescent="0.25">
      <c r="A395" s="3" t="s">
        <v>25786</v>
      </c>
      <c r="B395">
        <v>3</v>
      </c>
      <c r="C395">
        <v>7.9024369000000005</v>
      </c>
      <c r="D395">
        <f t="shared" si="6"/>
        <v>5.9414621400000005</v>
      </c>
      <c r="E395">
        <v>394</v>
      </c>
    </row>
    <row r="396" spans="1:5" x14ac:dyDescent="0.25">
      <c r="A396" s="3" t="s">
        <v>25787</v>
      </c>
      <c r="B396">
        <v>3</v>
      </c>
      <c r="C396">
        <v>7.8746929000000003</v>
      </c>
      <c r="D396">
        <f t="shared" si="6"/>
        <v>5.9248157400000006</v>
      </c>
      <c r="E396">
        <v>395</v>
      </c>
    </row>
    <row r="397" spans="1:5" x14ac:dyDescent="0.25">
      <c r="A397" s="3" t="s">
        <v>25788</v>
      </c>
      <c r="B397">
        <v>3</v>
      </c>
      <c r="C397">
        <v>7.8665997500000007</v>
      </c>
      <c r="D397">
        <f t="shared" si="6"/>
        <v>5.9199598500000006</v>
      </c>
      <c r="E397">
        <v>396</v>
      </c>
    </row>
    <row r="398" spans="1:5" x14ac:dyDescent="0.25">
      <c r="A398" s="3" t="s">
        <v>26191</v>
      </c>
      <c r="B398">
        <v>1</v>
      </c>
      <c r="C398">
        <v>9.1618517749999988</v>
      </c>
      <c r="D398">
        <f t="shared" si="6"/>
        <v>5.8971110649999998</v>
      </c>
      <c r="E398">
        <v>397</v>
      </c>
    </row>
    <row r="399" spans="1:5" x14ac:dyDescent="0.25">
      <c r="A399" s="3" t="s">
        <v>25721</v>
      </c>
      <c r="B399">
        <v>4</v>
      </c>
      <c r="C399">
        <v>7.1552310749999997</v>
      </c>
      <c r="D399">
        <f t="shared" si="6"/>
        <v>5.8931386450000005</v>
      </c>
      <c r="E399">
        <v>398</v>
      </c>
    </row>
    <row r="400" spans="1:5" x14ac:dyDescent="0.25">
      <c r="A400" s="3" t="s">
        <v>25722</v>
      </c>
      <c r="B400">
        <v>4</v>
      </c>
      <c r="C400">
        <v>7.1326603000000013</v>
      </c>
      <c r="D400">
        <f t="shared" si="6"/>
        <v>5.8795961800000001</v>
      </c>
      <c r="E400">
        <v>399</v>
      </c>
    </row>
    <row r="401" spans="1:5" x14ac:dyDescent="0.25">
      <c r="A401" s="3" t="s">
        <v>25723</v>
      </c>
      <c r="B401">
        <v>4</v>
      </c>
      <c r="C401">
        <v>7.1039678250000007</v>
      </c>
      <c r="D401">
        <f t="shared" si="6"/>
        <v>5.8623806950000006</v>
      </c>
      <c r="E401">
        <v>400</v>
      </c>
    </row>
    <row r="402" spans="1:5" x14ac:dyDescent="0.25">
      <c r="A402" s="3" t="s">
        <v>25662</v>
      </c>
      <c r="B402">
        <v>5</v>
      </c>
      <c r="C402">
        <v>6.4249227000000007</v>
      </c>
      <c r="D402">
        <f t="shared" si="6"/>
        <v>5.8549536199999999</v>
      </c>
      <c r="E402">
        <v>401</v>
      </c>
    </row>
    <row r="403" spans="1:5" x14ac:dyDescent="0.25">
      <c r="A403" s="3" t="s">
        <v>25789</v>
      </c>
      <c r="B403">
        <v>3</v>
      </c>
      <c r="C403">
        <v>7.705195175000001</v>
      </c>
      <c r="D403">
        <f t="shared" si="6"/>
        <v>5.8231171050000006</v>
      </c>
      <c r="E403">
        <v>402</v>
      </c>
    </row>
    <row r="404" spans="1:5" x14ac:dyDescent="0.25">
      <c r="A404" s="3" t="s">
        <v>25663</v>
      </c>
      <c r="B404">
        <v>5</v>
      </c>
      <c r="C404">
        <v>6.3171339000000017</v>
      </c>
      <c r="D404">
        <f t="shared" si="6"/>
        <v>5.7902803400000007</v>
      </c>
      <c r="E404">
        <v>403</v>
      </c>
    </row>
    <row r="405" spans="1:5" x14ac:dyDescent="0.25">
      <c r="A405" s="3" t="s">
        <v>25790</v>
      </c>
      <c r="B405">
        <v>3</v>
      </c>
      <c r="C405">
        <v>7.6418611499999995</v>
      </c>
      <c r="D405">
        <f t="shared" si="6"/>
        <v>5.7851166899999997</v>
      </c>
      <c r="E405">
        <v>404</v>
      </c>
    </row>
    <row r="406" spans="1:5" x14ac:dyDescent="0.25">
      <c r="A406" s="3" t="s">
        <v>25911</v>
      </c>
      <c r="B406">
        <v>2</v>
      </c>
      <c r="C406">
        <v>8.2904475499999997</v>
      </c>
      <c r="D406">
        <f t="shared" si="6"/>
        <v>5.7742685299999996</v>
      </c>
      <c r="E406">
        <v>405</v>
      </c>
    </row>
    <row r="407" spans="1:5" x14ac:dyDescent="0.25">
      <c r="A407" s="3" t="s">
        <v>25724</v>
      </c>
      <c r="B407">
        <v>4</v>
      </c>
      <c r="C407">
        <v>6.9568811000000004</v>
      </c>
      <c r="D407">
        <f t="shared" si="6"/>
        <v>5.7741286600000006</v>
      </c>
      <c r="E407">
        <v>406</v>
      </c>
    </row>
    <row r="408" spans="1:5" x14ac:dyDescent="0.25">
      <c r="A408" s="3" t="s">
        <v>26192</v>
      </c>
      <c r="B408">
        <v>1</v>
      </c>
      <c r="C408">
        <v>8.8952943750000006</v>
      </c>
      <c r="D408">
        <f t="shared" si="6"/>
        <v>5.7371766250000009</v>
      </c>
      <c r="E408">
        <v>407</v>
      </c>
    </row>
    <row r="409" spans="1:5" x14ac:dyDescent="0.25">
      <c r="A409" s="3" t="s">
        <v>25912</v>
      </c>
      <c r="B409">
        <v>2</v>
      </c>
      <c r="C409">
        <v>8.2115458750000005</v>
      </c>
      <c r="D409">
        <f t="shared" si="6"/>
        <v>5.7269275249999998</v>
      </c>
      <c r="E409">
        <v>408</v>
      </c>
    </row>
    <row r="410" spans="1:5" x14ac:dyDescent="0.25">
      <c r="A410" s="3" t="s">
        <v>25664</v>
      </c>
      <c r="B410">
        <v>5</v>
      </c>
      <c r="C410">
        <v>6.2004311750000003</v>
      </c>
      <c r="D410">
        <f t="shared" si="6"/>
        <v>5.720258705</v>
      </c>
      <c r="E410">
        <v>409</v>
      </c>
    </row>
    <row r="411" spans="1:5" x14ac:dyDescent="0.25">
      <c r="A411" s="3" t="s">
        <v>25725</v>
      </c>
      <c r="B411">
        <v>4</v>
      </c>
      <c r="C411">
        <v>6.842925975</v>
      </c>
      <c r="D411">
        <f t="shared" si="6"/>
        <v>5.7057555850000004</v>
      </c>
      <c r="E411">
        <v>410</v>
      </c>
    </row>
    <row r="412" spans="1:5" x14ac:dyDescent="0.25">
      <c r="A412" s="3" t="s">
        <v>25726</v>
      </c>
      <c r="B412">
        <v>4</v>
      </c>
      <c r="C412">
        <v>6.777159675</v>
      </c>
      <c r="D412">
        <f t="shared" si="6"/>
        <v>5.6662958050000007</v>
      </c>
      <c r="E412">
        <v>411</v>
      </c>
    </row>
    <row r="413" spans="1:5" x14ac:dyDescent="0.25">
      <c r="A413" s="3" t="s">
        <v>25791</v>
      </c>
      <c r="B413">
        <v>3</v>
      </c>
      <c r="C413">
        <v>7.3544484000000008</v>
      </c>
      <c r="D413">
        <f t="shared" si="6"/>
        <v>5.6126690400000001</v>
      </c>
      <c r="E413">
        <v>412</v>
      </c>
    </row>
    <row r="414" spans="1:5" x14ac:dyDescent="0.25">
      <c r="A414" s="3" t="s">
        <v>25665</v>
      </c>
      <c r="B414">
        <v>5</v>
      </c>
      <c r="C414">
        <v>6.0034429250000017</v>
      </c>
      <c r="D414">
        <f t="shared" si="6"/>
        <v>5.6020657550000008</v>
      </c>
      <c r="E414">
        <v>413</v>
      </c>
    </row>
    <row r="415" spans="1:5" x14ac:dyDescent="0.25">
      <c r="A415" s="3" t="s">
        <v>25792</v>
      </c>
      <c r="B415">
        <v>3</v>
      </c>
      <c r="C415">
        <v>7.3291127000000005</v>
      </c>
      <c r="D415">
        <f t="shared" si="6"/>
        <v>5.5974676200000006</v>
      </c>
      <c r="E415">
        <v>414</v>
      </c>
    </row>
    <row r="416" spans="1:5" x14ac:dyDescent="0.25">
      <c r="A416" s="3" t="s">
        <v>25666</v>
      </c>
      <c r="B416">
        <v>5</v>
      </c>
      <c r="C416">
        <v>5.9899095750000004</v>
      </c>
      <c r="D416">
        <f t="shared" si="6"/>
        <v>5.5939457450000001</v>
      </c>
      <c r="E416">
        <v>415</v>
      </c>
    </row>
    <row r="417" spans="1:5" x14ac:dyDescent="0.25">
      <c r="A417" s="3" t="s">
        <v>25727</v>
      </c>
      <c r="B417">
        <v>4</v>
      </c>
      <c r="C417">
        <v>6.627727525000001</v>
      </c>
      <c r="D417">
        <f t="shared" si="6"/>
        <v>5.5766365150000006</v>
      </c>
      <c r="E417">
        <v>416</v>
      </c>
    </row>
    <row r="418" spans="1:5" x14ac:dyDescent="0.25">
      <c r="A418" s="3" t="s">
        <v>25728</v>
      </c>
      <c r="B418">
        <v>4</v>
      </c>
      <c r="C418">
        <v>6.625154375000001</v>
      </c>
      <c r="D418">
        <f t="shared" si="6"/>
        <v>5.5750926249999999</v>
      </c>
      <c r="E418">
        <v>417</v>
      </c>
    </row>
    <row r="419" spans="1:5" x14ac:dyDescent="0.25">
      <c r="A419" s="3" t="s">
        <v>25913</v>
      </c>
      <c r="B419">
        <v>2</v>
      </c>
      <c r="C419">
        <v>7.9516065750000005</v>
      </c>
      <c r="D419">
        <f t="shared" si="6"/>
        <v>5.5709639449999999</v>
      </c>
      <c r="E419">
        <v>418</v>
      </c>
    </row>
    <row r="420" spans="1:5" x14ac:dyDescent="0.25">
      <c r="A420" s="3" t="s">
        <v>25729</v>
      </c>
      <c r="B420">
        <v>4</v>
      </c>
      <c r="C420">
        <v>6.5665092000000005</v>
      </c>
      <c r="D420">
        <f t="shared" si="6"/>
        <v>5.5399055199999996</v>
      </c>
      <c r="E420">
        <v>419</v>
      </c>
    </row>
    <row r="421" spans="1:5" x14ac:dyDescent="0.25">
      <c r="A421" s="3" t="s">
        <v>26194</v>
      </c>
      <c r="B421">
        <v>1</v>
      </c>
      <c r="C421">
        <v>8.5332485499999997</v>
      </c>
      <c r="D421">
        <f t="shared" si="6"/>
        <v>5.5199491299999996</v>
      </c>
      <c r="E421">
        <v>420</v>
      </c>
    </row>
    <row r="422" spans="1:5" x14ac:dyDescent="0.25">
      <c r="A422" s="3" t="s">
        <v>25730</v>
      </c>
      <c r="B422">
        <v>4</v>
      </c>
      <c r="C422">
        <v>6.50661135</v>
      </c>
      <c r="D422">
        <f t="shared" si="6"/>
        <v>5.5039668099999997</v>
      </c>
      <c r="E422">
        <v>421</v>
      </c>
    </row>
    <row r="423" spans="1:5" x14ac:dyDescent="0.25">
      <c r="A423" s="3" t="s">
        <v>25731</v>
      </c>
      <c r="B423">
        <v>4</v>
      </c>
      <c r="C423">
        <v>6.4709107750000001</v>
      </c>
      <c r="D423">
        <f t="shared" si="6"/>
        <v>5.4825464650000004</v>
      </c>
      <c r="E423">
        <v>422</v>
      </c>
    </row>
    <row r="424" spans="1:5" x14ac:dyDescent="0.25">
      <c r="A424" s="3" t="s">
        <v>25914</v>
      </c>
      <c r="B424">
        <v>2</v>
      </c>
      <c r="C424">
        <v>7.7859759250000007</v>
      </c>
      <c r="D424">
        <f t="shared" si="6"/>
        <v>5.4715855549999999</v>
      </c>
      <c r="E424">
        <v>423</v>
      </c>
    </row>
    <row r="425" spans="1:5" x14ac:dyDescent="0.25">
      <c r="A425" s="3" t="s">
        <v>25793</v>
      </c>
      <c r="B425">
        <v>3</v>
      </c>
      <c r="C425">
        <v>7.1127422500000002</v>
      </c>
      <c r="D425">
        <f t="shared" si="6"/>
        <v>5.4676453499999997</v>
      </c>
      <c r="E425">
        <v>424</v>
      </c>
    </row>
    <row r="426" spans="1:5" x14ac:dyDescent="0.25">
      <c r="A426" s="3" t="s">
        <v>25794</v>
      </c>
      <c r="B426">
        <v>3</v>
      </c>
      <c r="C426">
        <v>7.0749384250000009</v>
      </c>
      <c r="D426">
        <f t="shared" si="6"/>
        <v>5.4449630550000006</v>
      </c>
      <c r="E426">
        <v>425</v>
      </c>
    </row>
    <row r="427" spans="1:5" x14ac:dyDescent="0.25">
      <c r="A427" s="3" t="s">
        <v>25795</v>
      </c>
      <c r="B427">
        <v>3</v>
      </c>
      <c r="C427">
        <v>7.0639432749999997</v>
      </c>
      <c r="D427">
        <f t="shared" si="6"/>
        <v>5.438365965</v>
      </c>
      <c r="E427">
        <v>426</v>
      </c>
    </row>
    <row r="428" spans="1:5" x14ac:dyDescent="0.25">
      <c r="A428" s="3" t="s">
        <v>25732</v>
      </c>
      <c r="B428">
        <v>4</v>
      </c>
      <c r="C428">
        <v>6.3886292000000005</v>
      </c>
      <c r="D428">
        <f t="shared" si="6"/>
        <v>5.4331775200000001</v>
      </c>
      <c r="E428">
        <v>427</v>
      </c>
    </row>
    <row r="429" spans="1:5" x14ac:dyDescent="0.25">
      <c r="A429" s="3" t="s">
        <v>25796</v>
      </c>
      <c r="B429">
        <v>3</v>
      </c>
      <c r="C429">
        <v>7.0242141500000006</v>
      </c>
      <c r="D429">
        <f t="shared" si="6"/>
        <v>5.4145284900000004</v>
      </c>
      <c r="E429">
        <v>428</v>
      </c>
    </row>
    <row r="430" spans="1:5" x14ac:dyDescent="0.25">
      <c r="A430" s="3" t="s">
        <v>25733</v>
      </c>
      <c r="B430">
        <v>4</v>
      </c>
      <c r="C430">
        <v>6.3503358250000002</v>
      </c>
      <c r="D430">
        <f t="shared" si="6"/>
        <v>5.4102014949999999</v>
      </c>
      <c r="E430">
        <v>429</v>
      </c>
    </row>
    <row r="431" spans="1:5" x14ac:dyDescent="0.25">
      <c r="A431" s="3" t="s">
        <v>25797</v>
      </c>
      <c r="B431">
        <v>3</v>
      </c>
      <c r="C431">
        <v>7.0118001750000012</v>
      </c>
      <c r="D431">
        <f t="shared" si="6"/>
        <v>5.4070801050000004</v>
      </c>
      <c r="E431">
        <v>430</v>
      </c>
    </row>
    <row r="432" spans="1:5" x14ac:dyDescent="0.25">
      <c r="A432" s="3" t="s">
        <v>25734</v>
      </c>
      <c r="B432">
        <v>4</v>
      </c>
      <c r="C432">
        <v>6.3052797250000001</v>
      </c>
      <c r="D432">
        <f t="shared" si="6"/>
        <v>5.3831678350000001</v>
      </c>
      <c r="E432">
        <v>431</v>
      </c>
    </row>
    <row r="433" spans="1:5" x14ac:dyDescent="0.25">
      <c r="A433" s="3" t="s">
        <v>25915</v>
      </c>
      <c r="B433">
        <v>2</v>
      </c>
      <c r="C433">
        <v>7.6061584</v>
      </c>
      <c r="D433">
        <f t="shared" si="6"/>
        <v>5.3636950399999996</v>
      </c>
      <c r="E433">
        <v>432</v>
      </c>
    </row>
    <row r="434" spans="1:5" x14ac:dyDescent="0.25">
      <c r="A434" s="3" t="s">
        <v>25735</v>
      </c>
      <c r="B434">
        <v>4</v>
      </c>
      <c r="C434">
        <v>6.2597112500000005</v>
      </c>
      <c r="D434">
        <f t="shared" si="6"/>
        <v>5.3558267500000003</v>
      </c>
      <c r="E434">
        <v>433</v>
      </c>
    </row>
    <row r="435" spans="1:5" x14ac:dyDescent="0.25">
      <c r="A435" s="3" t="s">
        <v>25798</v>
      </c>
      <c r="B435">
        <v>3</v>
      </c>
      <c r="C435">
        <v>6.9072559500000015</v>
      </c>
      <c r="D435">
        <f t="shared" si="6"/>
        <v>5.3443535700000009</v>
      </c>
      <c r="E435">
        <v>434</v>
      </c>
    </row>
    <row r="436" spans="1:5" x14ac:dyDescent="0.25">
      <c r="A436" s="3" t="s">
        <v>25667</v>
      </c>
      <c r="B436">
        <v>5</v>
      </c>
      <c r="C436">
        <v>5.5405700000000007</v>
      </c>
      <c r="D436">
        <f t="shared" si="6"/>
        <v>5.3243419999999997</v>
      </c>
      <c r="E436">
        <v>435</v>
      </c>
    </row>
    <row r="437" spans="1:5" x14ac:dyDescent="0.25">
      <c r="A437" s="3" t="s">
        <v>25799</v>
      </c>
      <c r="B437">
        <v>3</v>
      </c>
      <c r="C437">
        <v>6.8728019750000007</v>
      </c>
      <c r="D437">
        <f t="shared" si="6"/>
        <v>5.3236811850000008</v>
      </c>
      <c r="E437">
        <v>436</v>
      </c>
    </row>
    <row r="438" spans="1:5" x14ac:dyDescent="0.25">
      <c r="A438" s="3" t="s">
        <v>25916</v>
      </c>
      <c r="B438">
        <v>2</v>
      </c>
      <c r="C438">
        <v>7.5083283750000005</v>
      </c>
      <c r="D438">
        <f t="shared" si="6"/>
        <v>5.3049970249999996</v>
      </c>
      <c r="E438">
        <v>437</v>
      </c>
    </row>
    <row r="439" spans="1:5" x14ac:dyDescent="0.25">
      <c r="A439" s="3" t="s">
        <v>25736</v>
      </c>
      <c r="B439">
        <v>4</v>
      </c>
      <c r="C439">
        <v>6.1649451749999997</v>
      </c>
      <c r="D439">
        <f t="shared" si="6"/>
        <v>5.2989671049999991</v>
      </c>
      <c r="E439">
        <v>438</v>
      </c>
    </row>
    <row r="440" spans="1:5" x14ac:dyDescent="0.25">
      <c r="A440" s="3" t="s">
        <v>25800</v>
      </c>
      <c r="B440">
        <v>3</v>
      </c>
      <c r="C440">
        <v>6.8304262250000001</v>
      </c>
      <c r="D440">
        <f t="shared" si="6"/>
        <v>5.2982557349999997</v>
      </c>
      <c r="E440">
        <v>439</v>
      </c>
    </row>
    <row r="441" spans="1:5" x14ac:dyDescent="0.25">
      <c r="A441" s="3" t="s">
        <v>25801</v>
      </c>
      <c r="B441">
        <v>3</v>
      </c>
      <c r="C441">
        <v>6.8169269000000003</v>
      </c>
      <c r="D441">
        <f t="shared" si="6"/>
        <v>5.2901561400000006</v>
      </c>
      <c r="E441">
        <v>440</v>
      </c>
    </row>
    <row r="442" spans="1:5" x14ac:dyDescent="0.25">
      <c r="A442" s="3" t="s">
        <v>26195</v>
      </c>
      <c r="B442">
        <v>1</v>
      </c>
      <c r="C442">
        <v>8.1423660499999997</v>
      </c>
      <c r="D442">
        <f t="shared" si="6"/>
        <v>5.2854196299999998</v>
      </c>
      <c r="E442">
        <v>441</v>
      </c>
    </row>
    <row r="443" spans="1:5" x14ac:dyDescent="0.25">
      <c r="A443" s="3" t="s">
        <v>25737</v>
      </c>
      <c r="B443">
        <v>4</v>
      </c>
      <c r="C443">
        <v>6.1347662500000011</v>
      </c>
      <c r="D443">
        <f t="shared" si="6"/>
        <v>5.2808597500000012</v>
      </c>
      <c r="E443">
        <v>442</v>
      </c>
    </row>
    <row r="444" spans="1:5" x14ac:dyDescent="0.25">
      <c r="A444" s="3" t="s">
        <v>25802</v>
      </c>
      <c r="B444">
        <v>3</v>
      </c>
      <c r="C444">
        <v>6.7634612750000009</v>
      </c>
      <c r="D444">
        <f t="shared" si="6"/>
        <v>5.2580767650000002</v>
      </c>
      <c r="E444">
        <v>443</v>
      </c>
    </row>
    <row r="445" spans="1:5" x14ac:dyDescent="0.25">
      <c r="A445" s="3" t="s">
        <v>25803</v>
      </c>
      <c r="B445">
        <v>3</v>
      </c>
      <c r="C445">
        <v>6.7460691749999997</v>
      </c>
      <c r="D445">
        <f t="shared" si="6"/>
        <v>5.2476415049999998</v>
      </c>
      <c r="E445">
        <v>444</v>
      </c>
    </row>
    <row r="446" spans="1:5" x14ac:dyDescent="0.25">
      <c r="A446" s="3" t="s">
        <v>25738</v>
      </c>
      <c r="B446">
        <v>4</v>
      </c>
      <c r="C446">
        <v>5.9896036250000009</v>
      </c>
      <c r="D446">
        <f t="shared" si="6"/>
        <v>5.1937621750000007</v>
      </c>
      <c r="E446">
        <v>445</v>
      </c>
    </row>
    <row r="447" spans="1:5" x14ac:dyDescent="0.25">
      <c r="A447" s="3" t="s">
        <v>25804</v>
      </c>
      <c r="B447">
        <v>3</v>
      </c>
      <c r="C447">
        <v>6.610321550000001</v>
      </c>
      <c r="D447">
        <f t="shared" si="6"/>
        <v>5.1661929300000011</v>
      </c>
      <c r="E447">
        <v>446</v>
      </c>
    </row>
    <row r="448" spans="1:5" x14ac:dyDescent="0.25">
      <c r="A448" s="3" t="s">
        <v>25739</v>
      </c>
      <c r="B448">
        <v>4</v>
      </c>
      <c r="C448">
        <v>5.9199858500000007</v>
      </c>
      <c r="D448">
        <f t="shared" si="6"/>
        <v>5.1519915100000002</v>
      </c>
      <c r="E448">
        <v>447</v>
      </c>
    </row>
    <row r="449" spans="1:5" x14ac:dyDescent="0.25">
      <c r="A449" s="3" t="s">
        <v>25917</v>
      </c>
      <c r="B449">
        <v>2</v>
      </c>
      <c r="C449">
        <v>7.2456603000000008</v>
      </c>
      <c r="D449">
        <f t="shared" si="6"/>
        <v>5.1473961800000003</v>
      </c>
      <c r="E449">
        <v>448</v>
      </c>
    </row>
    <row r="450" spans="1:5" x14ac:dyDescent="0.25">
      <c r="A450" s="3" t="s">
        <v>25918</v>
      </c>
      <c r="B450">
        <v>2</v>
      </c>
      <c r="C450">
        <v>7.2126361750000001</v>
      </c>
      <c r="D450">
        <f t="shared" ref="D450:D513" si="7">B450*0.4+C450*0.6</f>
        <v>5.1275817049999999</v>
      </c>
      <c r="E450">
        <v>449</v>
      </c>
    </row>
    <row r="451" spans="1:5" x14ac:dyDescent="0.25">
      <c r="A451" s="3" t="s">
        <v>25740</v>
      </c>
      <c r="B451">
        <v>4</v>
      </c>
      <c r="C451">
        <v>5.859684875000001</v>
      </c>
      <c r="D451">
        <f t="shared" si="7"/>
        <v>5.1158109250000008</v>
      </c>
      <c r="E451">
        <v>450</v>
      </c>
    </row>
    <row r="452" spans="1:5" x14ac:dyDescent="0.25">
      <c r="A452" s="3" t="s">
        <v>25741</v>
      </c>
      <c r="B452">
        <v>4</v>
      </c>
      <c r="C452">
        <v>5.7765068250000002</v>
      </c>
      <c r="D452">
        <f t="shared" si="7"/>
        <v>5.0659040950000005</v>
      </c>
      <c r="E452">
        <v>451</v>
      </c>
    </row>
    <row r="453" spans="1:5" x14ac:dyDescent="0.25">
      <c r="A453" s="3" t="s">
        <v>25919</v>
      </c>
      <c r="B453">
        <v>2</v>
      </c>
      <c r="C453">
        <v>7.0530608750000008</v>
      </c>
      <c r="D453">
        <f t="shared" si="7"/>
        <v>5.0318365250000001</v>
      </c>
      <c r="E453">
        <v>452</v>
      </c>
    </row>
    <row r="454" spans="1:5" x14ac:dyDescent="0.25">
      <c r="A454" s="3" t="s">
        <v>25805</v>
      </c>
      <c r="B454">
        <v>3</v>
      </c>
      <c r="C454">
        <v>6.3728522500000011</v>
      </c>
      <c r="D454">
        <f t="shared" si="7"/>
        <v>5.023711350000001</v>
      </c>
      <c r="E454">
        <v>453</v>
      </c>
    </row>
    <row r="455" spans="1:5" x14ac:dyDescent="0.25">
      <c r="A455" s="3" t="s">
        <v>25806</v>
      </c>
      <c r="B455">
        <v>3</v>
      </c>
      <c r="C455">
        <v>6.2966303250000006</v>
      </c>
      <c r="D455">
        <f t="shared" si="7"/>
        <v>4.9779781950000004</v>
      </c>
      <c r="E455">
        <v>454</v>
      </c>
    </row>
    <row r="456" spans="1:5" x14ac:dyDescent="0.25">
      <c r="A456" s="3" t="s">
        <v>25742</v>
      </c>
      <c r="B456">
        <v>4</v>
      </c>
      <c r="C456">
        <v>5.5994310500000006</v>
      </c>
      <c r="D456">
        <f t="shared" si="7"/>
        <v>4.9596586299999998</v>
      </c>
      <c r="E456">
        <v>455</v>
      </c>
    </row>
    <row r="457" spans="1:5" x14ac:dyDescent="0.25">
      <c r="A457" s="3" t="s">
        <v>25807</v>
      </c>
      <c r="B457">
        <v>3</v>
      </c>
      <c r="C457">
        <v>6.1768349249999996</v>
      </c>
      <c r="D457">
        <f t="shared" si="7"/>
        <v>4.9061009549999994</v>
      </c>
      <c r="E457">
        <v>456</v>
      </c>
    </row>
    <row r="458" spans="1:5" x14ac:dyDescent="0.25">
      <c r="A458" s="3" t="s">
        <v>26196</v>
      </c>
      <c r="B458">
        <v>1</v>
      </c>
      <c r="C458">
        <v>7.47790745</v>
      </c>
      <c r="D458">
        <f t="shared" si="7"/>
        <v>4.88674447</v>
      </c>
      <c r="E458">
        <v>457</v>
      </c>
    </row>
    <row r="459" spans="1:5" x14ac:dyDescent="0.25">
      <c r="A459" s="3" t="s">
        <v>25920</v>
      </c>
      <c r="B459">
        <v>2</v>
      </c>
      <c r="C459">
        <v>6.8070148500000007</v>
      </c>
      <c r="D459">
        <f t="shared" si="7"/>
        <v>4.8842089099999999</v>
      </c>
      <c r="E459">
        <v>458</v>
      </c>
    </row>
    <row r="460" spans="1:5" x14ac:dyDescent="0.25">
      <c r="A460" s="3" t="s">
        <v>25808</v>
      </c>
      <c r="B460">
        <v>3</v>
      </c>
      <c r="C460">
        <v>6.1352022500000007</v>
      </c>
      <c r="D460">
        <f t="shared" si="7"/>
        <v>4.8811213500000008</v>
      </c>
      <c r="E460">
        <v>459</v>
      </c>
    </row>
    <row r="461" spans="1:5" x14ac:dyDescent="0.25">
      <c r="A461" s="3" t="s">
        <v>25809</v>
      </c>
      <c r="B461">
        <v>3</v>
      </c>
      <c r="C461">
        <v>6.1348205750000009</v>
      </c>
      <c r="D461">
        <f t="shared" si="7"/>
        <v>4.8808923450000004</v>
      </c>
      <c r="E461">
        <v>460</v>
      </c>
    </row>
    <row r="462" spans="1:5" x14ac:dyDescent="0.25">
      <c r="A462" s="3" t="s">
        <v>25810</v>
      </c>
      <c r="B462">
        <v>3</v>
      </c>
      <c r="C462">
        <v>6.1248377000000005</v>
      </c>
      <c r="D462">
        <f t="shared" si="7"/>
        <v>4.8749026200000003</v>
      </c>
      <c r="E462">
        <v>461</v>
      </c>
    </row>
    <row r="463" spans="1:5" x14ac:dyDescent="0.25">
      <c r="A463" s="3" t="s">
        <v>25921</v>
      </c>
      <c r="B463">
        <v>2</v>
      </c>
      <c r="C463">
        <v>6.7366839499999998</v>
      </c>
      <c r="D463">
        <f t="shared" si="7"/>
        <v>4.8420103699999997</v>
      </c>
      <c r="E463">
        <v>462</v>
      </c>
    </row>
    <row r="464" spans="1:5" x14ac:dyDescent="0.25">
      <c r="A464" s="3" t="s">
        <v>25743</v>
      </c>
      <c r="B464">
        <v>4</v>
      </c>
      <c r="C464">
        <v>5.371311425</v>
      </c>
      <c r="D464">
        <f t="shared" si="7"/>
        <v>4.8227868550000004</v>
      </c>
      <c r="E464">
        <v>463</v>
      </c>
    </row>
    <row r="465" spans="1:5" x14ac:dyDescent="0.25">
      <c r="A465" s="3" t="s">
        <v>25922</v>
      </c>
      <c r="B465">
        <v>2</v>
      </c>
      <c r="C465">
        <v>6.6473303999999995</v>
      </c>
      <c r="D465">
        <f t="shared" si="7"/>
        <v>4.7883982399999994</v>
      </c>
      <c r="E465">
        <v>464</v>
      </c>
    </row>
    <row r="466" spans="1:5" x14ac:dyDescent="0.25">
      <c r="A466" s="3" t="s">
        <v>25811</v>
      </c>
      <c r="B466">
        <v>3</v>
      </c>
      <c r="C466">
        <v>5.9723833000000006</v>
      </c>
      <c r="D466">
        <f t="shared" si="7"/>
        <v>4.7834299800000011</v>
      </c>
      <c r="E466">
        <v>465</v>
      </c>
    </row>
    <row r="467" spans="1:5" x14ac:dyDescent="0.25">
      <c r="A467" s="3" t="s">
        <v>25923</v>
      </c>
      <c r="B467">
        <v>2</v>
      </c>
      <c r="C467">
        <v>6.6309993500000006</v>
      </c>
      <c r="D467">
        <f t="shared" si="7"/>
        <v>4.7785996100000006</v>
      </c>
      <c r="E467">
        <v>466</v>
      </c>
    </row>
    <row r="468" spans="1:5" x14ac:dyDescent="0.25">
      <c r="A468" s="3" t="s">
        <v>25668</v>
      </c>
      <c r="B468">
        <v>5</v>
      </c>
      <c r="C468">
        <v>4.613928425000001</v>
      </c>
      <c r="D468">
        <f t="shared" si="7"/>
        <v>4.768357055000001</v>
      </c>
      <c r="E468">
        <v>467</v>
      </c>
    </row>
    <row r="469" spans="1:5" x14ac:dyDescent="0.25">
      <c r="A469" s="3" t="s">
        <v>26197</v>
      </c>
      <c r="B469">
        <v>1</v>
      </c>
      <c r="C469">
        <v>7.2570739250000003</v>
      </c>
      <c r="D469">
        <f t="shared" si="7"/>
        <v>4.754244355</v>
      </c>
      <c r="E469">
        <v>468</v>
      </c>
    </row>
    <row r="470" spans="1:5" x14ac:dyDescent="0.25">
      <c r="A470" s="3" t="s">
        <v>25744</v>
      </c>
      <c r="B470">
        <v>4</v>
      </c>
      <c r="C470">
        <v>5.2487186250000004</v>
      </c>
      <c r="D470">
        <f t="shared" si="7"/>
        <v>4.7492311750000002</v>
      </c>
      <c r="E470">
        <v>469</v>
      </c>
    </row>
    <row r="471" spans="1:5" x14ac:dyDescent="0.25">
      <c r="A471" s="3" t="s">
        <v>25812</v>
      </c>
      <c r="B471">
        <v>3</v>
      </c>
      <c r="C471">
        <v>5.9133083500000003</v>
      </c>
      <c r="D471">
        <f t="shared" si="7"/>
        <v>4.7479850100000007</v>
      </c>
      <c r="E471">
        <v>470</v>
      </c>
    </row>
    <row r="472" spans="1:5" x14ac:dyDescent="0.25">
      <c r="A472" s="3" t="s">
        <v>25924</v>
      </c>
      <c r="B472">
        <v>2</v>
      </c>
      <c r="C472">
        <v>6.5607650749999999</v>
      </c>
      <c r="D472">
        <f t="shared" si="7"/>
        <v>4.7364590450000001</v>
      </c>
      <c r="E472">
        <v>471</v>
      </c>
    </row>
    <row r="473" spans="1:5" x14ac:dyDescent="0.25">
      <c r="A473" s="3" t="s">
        <v>25925</v>
      </c>
      <c r="B473">
        <v>2</v>
      </c>
      <c r="C473">
        <v>6.5363095500000004</v>
      </c>
      <c r="D473">
        <f t="shared" si="7"/>
        <v>4.7217857299999997</v>
      </c>
      <c r="E473">
        <v>472</v>
      </c>
    </row>
    <row r="474" spans="1:5" x14ac:dyDescent="0.25">
      <c r="A474" s="3" t="s">
        <v>25813</v>
      </c>
      <c r="B474">
        <v>3</v>
      </c>
      <c r="C474">
        <v>5.8206857000000003</v>
      </c>
      <c r="D474">
        <f t="shared" si="7"/>
        <v>4.6924114200000009</v>
      </c>
      <c r="E474">
        <v>473</v>
      </c>
    </row>
    <row r="475" spans="1:5" x14ac:dyDescent="0.25">
      <c r="A475" s="3" t="s">
        <v>25926</v>
      </c>
      <c r="B475">
        <v>2</v>
      </c>
      <c r="C475">
        <v>6.4754110000000011</v>
      </c>
      <c r="D475">
        <f t="shared" si="7"/>
        <v>4.6852466000000002</v>
      </c>
      <c r="E475">
        <v>474</v>
      </c>
    </row>
    <row r="476" spans="1:5" x14ac:dyDescent="0.25">
      <c r="A476" s="3" t="s">
        <v>25745</v>
      </c>
      <c r="B476">
        <v>4</v>
      </c>
      <c r="C476">
        <v>5.1296243250000009</v>
      </c>
      <c r="D476">
        <f t="shared" si="7"/>
        <v>4.6777745950000007</v>
      </c>
      <c r="E476">
        <v>475</v>
      </c>
    </row>
    <row r="477" spans="1:5" x14ac:dyDescent="0.25">
      <c r="A477" s="3" t="s">
        <v>25927</v>
      </c>
      <c r="B477">
        <v>2</v>
      </c>
      <c r="C477">
        <v>6.4554234499999996</v>
      </c>
      <c r="D477">
        <f t="shared" si="7"/>
        <v>4.6732540699999996</v>
      </c>
      <c r="E477">
        <v>476</v>
      </c>
    </row>
    <row r="478" spans="1:5" x14ac:dyDescent="0.25">
      <c r="A478" s="3" t="s">
        <v>25669</v>
      </c>
      <c r="B478">
        <v>5</v>
      </c>
      <c r="C478">
        <v>4.4107399000000003</v>
      </c>
      <c r="D478">
        <f t="shared" si="7"/>
        <v>4.6464439400000002</v>
      </c>
      <c r="E478">
        <v>477</v>
      </c>
    </row>
    <row r="479" spans="1:5" x14ac:dyDescent="0.25">
      <c r="A479" s="3" t="s">
        <v>25814</v>
      </c>
      <c r="B479">
        <v>3</v>
      </c>
      <c r="C479">
        <v>5.7418487250000005</v>
      </c>
      <c r="D479">
        <f t="shared" si="7"/>
        <v>4.6451092350000005</v>
      </c>
      <c r="E479">
        <v>478</v>
      </c>
    </row>
    <row r="480" spans="1:5" x14ac:dyDescent="0.25">
      <c r="A480" s="3" t="s">
        <v>25611</v>
      </c>
      <c r="B480">
        <v>6</v>
      </c>
      <c r="C480">
        <v>3.7176760250000003</v>
      </c>
      <c r="D480">
        <f t="shared" si="7"/>
        <v>4.6306056150000003</v>
      </c>
      <c r="E480">
        <v>479</v>
      </c>
    </row>
    <row r="481" spans="1:5" x14ac:dyDescent="0.25">
      <c r="A481" s="3" t="s">
        <v>25815</v>
      </c>
      <c r="B481">
        <v>3</v>
      </c>
      <c r="C481">
        <v>5.7103190500000007</v>
      </c>
      <c r="D481">
        <f t="shared" si="7"/>
        <v>4.6261914300000004</v>
      </c>
      <c r="E481">
        <v>480</v>
      </c>
    </row>
    <row r="482" spans="1:5" x14ac:dyDescent="0.25">
      <c r="A482" s="3" t="s">
        <v>26198</v>
      </c>
      <c r="B482">
        <v>1</v>
      </c>
      <c r="C482">
        <v>6.9917525500000002</v>
      </c>
      <c r="D482">
        <f t="shared" si="7"/>
        <v>4.5950515300000001</v>
      </c>
      <c r="E482">
        <v>481</v>
      </c>
    </row>
    <row r="483" spans="1:5" x14ac:dyDescent="0.25">
      <c r="A483" s="3" t="s">
        <v>25816</v>
      </c>
      <c r="B483">
        <v>3</v>
      </c>
      <c r="C483">
        <v>5.641766575000001</v>
      </c>
      <c r="D483">
        <f t="shared" si="7"/>
        <v>4.5850599450000011</v>
      </c>
      <c r="E483">
        <v>482</v>
      </c>
    </row>
    <row r="484" spans="1:5" x14ac:dyDescent="0.25">
      <c r="A484" s="3" t="s">
        <v>25817</v>
      </c>
      <c r="B484">
        <v>3</v>
      </c>
      <c r="C484">
        <v>5.6156252500000008</v>
      </c>
      <c r="D484">
        <f t="shared" si="7"/>
        <v>4.5693751500000008</v>
      </c>
      <c r="E484">
        <v>483</v>
      </c>
    </row>
    <row r="485" spans="1:5" x14ac:dyDescent="0.25">
      <c r="A485" s="3" t="s">
        <v>25928</v>
      </c>
      <c r="B485">
        <v>2</v>
      </c>
      <c r="C485">
        <v>6.2518507500000009</v>
      </c>
      <c r="D485">
        <f t="shared" si="7"/>
        <v>4.5511104500000004</v>
      </c>
      <c r="E485">
        <v>484</v>
      </c>
    </row>
    <row r="486" spans="1:5" x14ac:dyDescent="0.25">
      <c r="A486" s="3" t="s">
        <v>25746</v>
      </c>
      <c r="B486">
        <v>4</v>
      </c>
      <c r="C486">
        <v>4.8284361500000008</v>
      </c>
      <c r="D486">
        <f t="shared" si="7"/>
        <v>4.4970616900000007</v>
      </c>
      <c r="E486">
        <v>485</v>
      </c>
    </row>
    <row r="487" spans="1:5" x14ac:dyDescent="0.25">
      <c r="A487" s="3" t="s">
        <v>25818</v>
      </c>
      <c r="B487">
        <v>3</v>
      </c>
      <c r="C487">
        <v>5.4811241749999997</v>
      </c>
      <c r="D487">
        <f t="shared" si="7"/>
        <v>4.4886745050000005</v>
      </c>
      <c r="E487">
        <v>486</v>
      </c>
    </row>
    <row r="488" spans="1:5" x14ac:dyDescent="0.25">
      <c r="A488" s="3" t="s">
        <v>25819</v>
      </c>
      <c r="B488">
        <v>3</v>
      </c>
      <c r="C488">
        <v>5.4334088999999999</v>
      </c>
      <c r="D488">
        <f t="shared" si="7"/>
        <v>4.4600453400000006</v>
      </c>
      <c r="E488">
        <v>487</v>
      </c>
    </row>
    <row r="489" spans="1:5" x14ac:dyDescent="0.25">
      <c r="A489" s="3" t="s">
        <v>26199</v>
      </c>
      <c r="B489">
        <v>1</v>
      </c>
      <c r="C489">
        <v>6.7488110749999999</v>
      </c>
      <c r="D489">
        <f t="shared" si="7"/>
        <v>4.4492866449999999</v>
      </c>
      <c r="E489">
        <v>488</v>
      </c>
    </row>
    <row r="490" spans="1:5" x14ac:dyDescent="0.25">
      <c r="A490" s="3" t="s">
        <v>25820</v>
      </c>
      <c r="B490">
        <v>3</v>
      </c>
      <c r="C490">
        <v>5.3897338499999998</v>
      </c>
      <c r="D490">
        <f t="shared" si="7"/>
        <v>4.4338403099999999</v>
      </c>
      <c r="E490">
        <v>489</v>
      </c>
    </row>
    <row r="491" spans="1:5" x14ac:dyDescent="0.25">
      <c r="A491" s="3" t="s">
        <v>25821</v>
      </c>
      <c r="B491">
        <v>3</v>
      </c>
      <c r="C491">
        <v>5.3883795750000001</v>
      </c>
      <c r="D491">
        <f t="shared" si="7"/>
        <v>4.4330277450000004</v>
      </c>
      <c r="E491">
        <v>490</v>
      </c>
    </row>
    <row r="492" spans="1:5" x14ac:dyDescent="0.25">
      <c r="A492" s="3" t="s">
        <v>25747</v>
      </c>
      <c r="B492">
        <v>4</v>
      </c>
      <c r="C492">
        <v>4.6636934999999999</v>
      </c>
      <c r="D492">
        <f t="shared" si="7"/>
        <v>4.3982161</v>
      </c>
      <c r="E492">
        <v>491</v>
      </c>
    </row>
    <row r="493" spans="1:5" x14ac:dyDescent="0.25">
      <c r="A493" s="3" t="s">
        <v>25822</v>
      </c>
      <c r="B493">
        <v>3</v>
      </c>
      <c r="C493">
        <v>5.3121538750000008</v>
      </c>
      <c r="D493">
        <f t="shared" si="7"/>
        <v>4.3872923250000007</v>
      </c>
      <c r="E493">
        <v>492</v>
      </c>
    </row>
    <row r="494" spans="1:5" x14ac:dyDescent="0.25">
      <c r="A494" s="3" t="s">
        <v>25823</v>
      </c>
      <c r="B494">
        <v>3</v>
      </c>
      <c r="C494">
        <v>5.3079721000000006</v>
      </c>
      <c r="D494">
        <f t="shared" si="7"/>
        <v>4.3847832600000007</v>
      </c>
      <c r="E494">
        <v>493</v>
      </c>
    </row>
    <row r="495" spans="1:5" x14ac:dyDescent="0.25">
      <c r="A495" s="3" t="s">
        <v>25929</v>
      </c>
      <c r="B495">
        <v>2</v>
      </c>
      <c r="C495">
        <v>5.9387859249999995</v>
      </c>
      <c r="D495">
        <f t="shared" si="7"/>
        <v>4.3632715549999999</v>
      </c>
      <c r="E495">
        <v>494</v>
      </c>
    </row>
    <row r="496" spans="1:5" x14ac:dyDescent="0.25">
      <c r="A496" s="3" t="s">
        <v>25824</v>
      </c>
      <c r="B496">
        <v>3</v>
      </c>
      <c r="C496">
        <v>5.2123541250000009</v>
      </c>
      <c r="D496">
        <f t="shared" si="7"/>
        <v>4.3274124750000009</v>
      </c>
      <c r="E496">
        <v>495</v>
      </c>
    </row>
    <row r="497" spans="1:5" x14ac:dyDescent="0.25">
      <c r="A497" s="3" t="s">
        <v>25825</v>
      </c>
      <c r="B497">
        <v>3</v>
      </c>
      <c r="C497">
        <v>5.1948235500000006</v>
      </c>
      <c r="D497">
        <f t="shared" si="7"/>
        <v>4.3168941300000006</v>
      </c>
      <c r="E497">
        <v>496</v>
      </c>
    </row>
    <row r="498" spans="1:5" x14ac:dyDescent="0.25">
      <c r="A498" s="3" t="s">
        <v>25826</v>
      </c>
      <c r="B498">
        <v>3</v>
      </c>
      <c r="C498">
        <v>5.1844884000000002</v>
      </c>
      <c r="D498">
        <f t="shared" si="7"/>
        <v>4.3106930400000003</v>
      </c>
      <c r="E498">
        <v>497</v>
      </c>
    </row>
    <row r="499" spans="1:5" x14ac:dyDescent="0.25">
      <c r="A499" s="3" t="s">
        <v>25930</v>
      </c>
      <c r="B499">
        <v>2</v>
      </c>
      <c r="C499">
        <v>5.8266773500000006</v>
      </c>
      <c r="D499">
        <f t="shared" si="7"/>
        <v>4.2960064100000004</v>
      </c>
      <c r="E499">
        <v>498</v>
      </c>
    </row>
    <row r="500" spans="1:5" x14ac:dyDescent="0.25">
      <c r="A500" s="3" t="s">
        <v>26200</v>
      </c>
      <c r="B500">
        <v>1</v>
      </c>
      <c r="C500">
        <v>6.4643465500000001</v>
      </c>
      <c r="D500">
        <f t="shared" si="7"/>
        <v>4.2786079299999997</v>
      </c>
      <c r="E500">
        <v>499</v>
      </c>
    </row>
    <row r="501" spans="1:5" x14ac:dyDescent="0.25">
      <c r="A501" s="3" t="s">
        <v>25931</v>
      </c>
      <c r="B501">
        <v>2</v>
      </c>
      <c r="C501">
        <v>5.7970690250000008</v>
      </c>
      <c r="D501">
        <f t="shared" si="7"/>
        <v>4.2782414150000001</v>
      </c>
      <c r="E501">
        <v>500</v>
      </c>
    </row>
    <row r="502" spans="1:5" x14ac:dyDescent="0.25">
      <c r="A502" s="3" t="s">
        <v>25932</v>
      </c>
      <c r="B502">
        <v>2</v>
      </c>
      <c r="C502">
        <v>5.7956538750000011</v>
      </c>
      <c r="D502">
        <f t="shared" si="7"/>
        <v>4.277392325000001</v>
      </c>
      <c r="E502">
        <v>501</v>
      </c>
    </row>
    <row r="503" spans="1:5" x14ac:dyDescent="0.25">
      <c r="A503" s="3" t="s">
        <v>25827</v>
      </c>
      <c r="B503">
        <v>3</v>
      </c>
      <c r="C503">
        <v>5.1180734749999992</v>
      </c>
      <c r="D503">
        <f t="shared" si="7"/>
        <v>4.2708440850000002</v>
      </c>
      <c r="E503">
        <v>502</v>
      </c>
    </row>
    <row r="504" spans="1:5" x14ac:dyDescent="0.25">
      <c r="A504" s="3" t="s">
        <v>25828</v>
      </c>
      <c r="B504">
        <v>3</v>
      </c>
      <c r="C504">
        <v>5.0976130499999996</v>
      </c>
      <c r="D504">
        <f t="shared" si="7"/>
        <v>4.2585678300000005</v>
      </c>
      <c r="E504">
        <v>503</v>
      </c>
    </row>
    <row r="505" spans="1:5" x14ac:dyDescent="0.25">
      <c r="A505" s="3" t="s">
        <v>26201</v>
      </c>
      <c r="B505">
        <v>1</v>
      </c>
      <c r="C505">
        <v>6.4123175250000006</v>
      </c>
      <c r="D505">
        <f t="shared" si="7"/>
        <v>4.2473905150000002</v>
      </c>
      <c r="E505">
        <v>504</v>
      </c>
    </row>
    <row r="506" spans="1:5" x14ac:dyDescent="0.25">
      <c r="A506" s="3" t="s">
        <v>26202</v>
      </c>
      <c r="B506">
        <v>1</v>
      </c>
      <c r="C506">
        <v>6.3968412000000008</v>
      </c>
      <c r="D506">
        <f t="shared" si="7"/>
        <v>4.2381047200000008</v>
      </c>
      <c r="E506">
        <v>505</v>
      </c>
    </row>
    <row r="507" spans="1:5" x14ac:dyDescent="0.25">
      <c r="A507" s="3" t="s">
        <v>25748</v>
      </c>
      <c r="B507">
        <v>4</v>
      </c>
      <c r="C507">
        <v>4.3795460999999998</v>
      </c>
      <c r="D507">
        <f t="shared" si="7"/>
        <v>4.2277276599999993</v>
      </c>
      <c r="E507">
        <v>506</v>
      </c>
    </row>
    <row r="508" spans="1:5" x14ac:dyDescent="0.25">
      <c r="A508" s="3" t="s">
        <v>25933</v>
      </c>
      <c r="B508">
        <v>2</v>
      </c>
      <c r="C508">
        <v>5.7031550500000003</v>
      </c>
      <c r="D508">
        <f t="shared" si="7"/>
        <v>4.2218930300000004</v>
      </c>
      <c r="E508">
        <v>507</v>
      </c>
    </row>
    <row r="509" spans="1:5" x14ac:dyDescent="0.25">
      <c r="A509" s="3" t="s">
        <v>25829</v>
      </c>
      <c r="B509">
        <v>3</v>
      </c>
      <c r="C509">
        <v>5.0202101250000002</v>
      </c>
      <c r="D509">
        <f t="shared" si="7"/>
        <v>4.2121260750000005</v>
      </c>
      <c r="E509">
        <v>508</v>
      </c>
    </row>
    <row r="510" spans="1:5" x14ac:dyDescent="0.25">
      <c r="A510" s="3" t="s">
        <v>26203</v>
      </c>
      <c r="B510">
        <v>1</v>
      </c>
      <c r="C510">
        <v>6.3450225500000013</v>
      </c>
      <c r="D510">
        <f t="shared" si="7"/>
        <v>4.2070135300000011</v>
      </c>
      <c r="E510">
        <v>509</v>
      </c>
    </row>
    <row r="511" spans="1:5" x14ac:dyDescent="0.25">
      <c r="A511" s="3" t="s">
        <v>25749</v>
      </c>
      <c r="B511">
        <v>4</v>
      </c>
      <c r="C511">
        <v>4.3365706750000008</v>
      </c>
      <c r="D511">
        <f t="shared" si="7"/>
        <v>4.2019424050000005</v>
      </c>
      <c r="E511">
        <v>510</v>
      </c>
    </row>
    <row r="512" spans="1:5" x14ac:dyDescent="0.25">
      <c r="A512" s="3" t="s">
        <v>26204</v>
      </c>
      <c r="B512">
        <v>1</v>
      </c>
      <c r="C512">
        <v>6.3094419000000013</v>
      </c>
      <c r="D512">
        <f t="shared" si="7"/>
        <v>4.1856651400000011</v>
      </c>
      <c r="E512">
        <v>511</v>
      </c>
    </row>
    <row r="513" spans="1:5" x14ac:dyDescent="0.25">
      <c r="A513" s="3" t="s">
        <v>25934</v>
      </c>
      <c r="B513">
        <v>2</v>
      </c>
      <c r="C513">
        <v>5.6180228500000009</v>
      </c>
      <c r="D513">
        <f t="shared" si="7"/>
        <v>4.1708137100000009</v>
      </c>
      <c r="E513">
        <v>512</v>
      </c>
    </row>
    <row r="514" spans="1:5" x14ac:dyDescent="0.25">
      <c r="A514" s="3" t="s">
        <v>25830</v>
      </c>
      <c r="B514">
        <v>3</v>
      </c>
      <c r="C514">
        <v>4.9157144000000006</v>
      </c>
      <c r="D514">
        <f t="shared" ref="D514:D577" si="8">B514*0.4+C514*0.6</f>
        <v>4.14942864</v>
      </c>
      <c r="E514">
        <v>513</v>
      </c>
    </row>
    <row r="515" spans="1:5" x14ac:dyDescent="0.25">
      <c r="A515" s="3" t="s">
        <v>25935</v>
      </c>
      <c r="B515">
        <v>2</v>
      </c>
      <c r="C515">
        <v>5.5543019000000005</v>
      </c>
      <c r="D515">
        <f t="shared" si="8"/>
        <v>4.1325811400000001</v>
      </c>
      <c r="E515">
        <v>514</v>
      </c>
    </row>
    <row r="516" spans="1:5" x14ac:dyDescent="0.25">
      <c r="A516" s="3" t="s">
        <v>25831</v>
      </c>
      <c r="B516">
        <v>3</v>
      </c>
      <c r="C516">
        <v>4.8639704249999998</v>
      </c>
      <c r="D516">
        <f t="shared" si="8"/>
        <v>4.1183822550000002</v>
      </c>
      <c r="E516">
        <v>515</v>
      </c>
    </row>
    <row r="517" spans="1:5" x14ac:dyDescent="0.25">
      <c r="A517" s="3" t="s">
        <v>26205</v>
      </c>
      <c r="B517">
        <v>1</v>
      </c>
      <c r="C517">
        <v>6.1814608250000003</v>
      </c>
      <c r="D517">
        <f t="shared" si="8"/>
        <v>4.1088764950000005</v>
      </c>
      <c r="E517">
        <v>516</v>
      </c>
    </row>
    <row r="518" spans="1:5" x14ac:dyDescent="0.25">
      <c r="A518" s="3" t="s">
        <v>25936</v>
      </c>
      <c r="B518">
        <v>2</v>
      </c>
      <c r="C518">
        <v>5.512092850000001</v>
      </c>
      <c r="D518">
        <f t="shared" si="8"/>
        <v>4.1072557100000004</v>
      </c>
      <c r="E518">
        <v>517</v>
      </c>
    </row>
    <row r="519" spans="1:5" x14ac:dyDescent="0.25">
      <c r="A519" s="3" t="s">
        <v>25937</v>
      </c>
      <c r="B519">
        <v>2</v>
      </c>
      <c r="C519">
        <v>5.5071223750000007</v>
      </c>
      <c r="D519">
        <f t="shared" si="8"/>
        <v>4.1042734250000006</v>
      </c>
      <c r="E519">
        <v>518</v>
      </c>
    </row>
    <row r="520" spans="1:5" x14ac:dyDescent="0.25">
      <c r="A520" s="3" t="s">
        <v>25832</v>
      </c>
      <c r="B520">
        <v>3</v>
      </c>
      <c r="C520">
        <v>4.8195102250000001</v>
      </c>
      <c r="D520">
        <f t="shared" si="8"/>
        <v>4.0917061350000008</v>
      </c>
      <c r="E520">
        <v>519</v>
      </c>
    </row>
    <row r="521" spans="1:5" x14ac:dyDescent="0.25">
      <c r="A521" s="3" t="s">
        <v>25938</v>
      </c>
      <c r="B521">
        <v>2</v>
      </c>
      <c r="C521">
        <v>5.4707574500000007</v>
      </c>
      <c r="D521">
        <f t="shared" si="8"/>
        <v>4.0824544700000001</v>
      </c>
      <c r="E521">
        <v>520</v>
      </c>
    </row>
    <row r="522" spans="1:5" x14ac:dyDescent="0.25">
      <c r="A522" s="3" t="s">
        <v>25833</v>
      </c>
      <c r="B522">
        <v>3</v>
      </c>
      <c r="C522">
        <v>4.8001021749999992</v>
      </c>
      <c r="D522">
        <f t="shared" si="8"/>
        <v>4.0800613049999992</v>
      </c>
      <c r="E522">
        <v>521</v>
      </c>
    </row>
    <row r="523" spans="1:5" x14ac:dyDescent="0.25">
      <c r="A523" s="3" t="s">
        <v>25939</v>
      </c>
      <c r="B523">
        <v>2</v>
      </c>
      <c r="C523">
        <v>5.4333166000000004</v>
      </c>
      <c r="D523">
        <f t="shared" si="8"/>
        <v>4.0599899600000002</v>
      </c>
      <c r="E523">
        <v>522</v>
      </c>
    </row>
    <row r="524" spans="1:5" x14ac:dyDescent="0.25">
      <c r="A524" s="3" t="s">
        <v>25940</v>
      </c>
      <c r="B524">
        <v>2</v>
      </c>
      <c r="C524">
        <v>5.4128669750000009</v>
      </c>
      <c r="D524">
        <f t="shared" si="8"/>
        <v>4.0477201850000002</v>
      </c>
      <c r="E524">
        <v>523</v>
      </c>
    </row>
    <row r="525" spans="1:5" x14ac:dyDescent="0.25">
      <c r="A525" s="3" t="s">
        <v>25834</v>
      </c>
      <c r="B525">
        <v>3</v>
      </c>
      <c r="C525">
        <v>4.7416065750000005</v>
      </c>
      <c r="D525">
        <f t="shared" si="8"/>
        <v>4.044963945000001</v>
      </c>
      <c r="E525">
        <v>524</v>
      </c>
    </row>
    <row r="526" spans="1:5" x14ac:dyDescent="0.25">
      <c r="A526" s="3" t="s">
        <v>26206</v>
      </c>
      <c r="B526">
        <v>1</v>
      </c>
      <c r="C526">
        <v>6.0649600750000001</v>
      </c>
      <c r="D526">
        <f t="shared" si="8"/>
        <v>4.0389760450000001</v>
      </c>
      <c r="E526">
        <v>525</v>
      </c>
    </row>
    <row r="527" spans="1:5" x14ac:dyDescent="0.25">
      <c r="A527" s="3" t="s">
        <v>25941</v>
      </c>
      <c r="B527">
        <v>2</v>
      </c>
      <c r="C527">
        <v>5.3943879750000008</v>
      </c>
      <c r="D527">
        <f t="shared" si="8"/>
        <v>4.0366327850000001</v>
      </c>
      <c r="E527">
        <v>526</v>
      </c>
    </row>
    <row r="528" spans="1:5" x14ac:dyDescent="0.25">
      <c r="A528" s="3" t="s">
        <v>25835</v>
      </c>
      <c r="B528">
        <v>3</v>
      </c>
      <c r="C528">
        <v>4.726172</v>
      </c>
      <c r="D528">
        <f t="shared" si="8"/>
        <v>4.0357032000000004</v>
      </c>
      <c r="E528">
        <v>527</v>
      </c>
    </row>
    <row r="529" spans="1:5" x14ac:dyDescent="0.25">
      <c r="A529" s="3" t="s">
        <v>25942</v>
      </c>
      <c r="B529">
        <v>2</v>
      </c>
      <c r="C529">
        <v>5.3530201000000002</v>
      </c>
      <c r="D529">
        <f t="shared" si="8"/>
        <v>4.0118120600000005</v>
      </c>
      <c r="E529">
        <v>528</v>
      </c>
    </row>
    <row r="530" spans="1:5" x14ac:dyDescent="0.25">
      <c r="A530" s="3" t="s">
        <v>25836</v>
      </c>
      <c r="B530">
        <v>3</v>
      </c>
      <c r="C530">
        <v>4.6830026500000006</v>
      </c>
      <c r="D530">
        <f t="shared" si="8"/>
        <v>4.0098015900000004</v>
      </c>
      <c r="E530">
        <v>529</v>
      </c>
    </row>
    <row r="531" spans="1:5" x14ac:dyDescent="0.25">
      <c r="A531" s="3" t="s">
        <v>25837</v>
      </c>
      <c r="B531">
        <v>3</v>
      </c>
      <c r="C531">
        <v>4.6642017999999998</v>
      </c>
      <c r="D531">
        <f t="shared" si="8"/>
        <v>3.9985210800000002</v>
      </c>
      <c r="E531">
        <v>530</v>
      </c>
    </row>
    <row r="532" spans="1:5" x14ac:dyDescent="0.25">
      <c r="A532" s="3" t="s">
        <v>26207</v>
      </c>
      <c r="B532">
        <v>1</v>
      </c>
      <c r="C532">
        <v>5.9897838500000002</v>
      </c>
      <c r="D532">
        <f t="shared" si="8"/>
        <v>3.9938703100000001</v>
      </c>
      <c r="E532">
        <v>531</v>
      </c>
    </row>
    <row r="533" spans="1:5" x14ac:dyDescent="0.25">
      <c r="A533" s="3" t="s">
        <v>25838</v>
      </c>
      <c r="B533">
        <v>3</v>
      </c>
      <c r="C533">
        <v>4.634039650000001</v>
      </c>
      <c r="D533">
        <f t="shared" si="8"/>
        <v>3.9804237900000006</v>
      </c>
      <c r="E533">
        <v>532</v>
      </c>
    </row>
    <row r="534" spans="1:5" x14ac:dyDescent="0.25">
      <c r="A534" s="3" t="s">
        <v>25839</v>
      </c>
      <c r="B534">
        <v>3</v>
      </c>
      <c r="C534">
        <v>4.6236442500000008</v>
      </c>
      <c r="D534">
        <f t="shared" si="8"/>
        <v>3.9741865500000007</v>
      </c>
      <c r="E534">
        <v>533</v>
      </c>
    </row>
    <row r="535" spans="1:5" x14ac:dyDescent="0.25">
      <c r="A535" s="3" t="s">
        <v>25943</v>
      </c>
      <c r="B535">
        <v>2</v>
      </c>
      <c r="C535">
        <v>5.2839404500000002</v>
      </c>
      <c r="D535">
        <f t="shared" si="8"/>
        <v>3.9703642700000001</v>
      </c>
      <c r="E535">
        <v>534</v>
      </c>
    </row>
    <row r="536" spans="1:5" x14ac:dyDescent="0.25">
      <c r="A536" s="3" t="s">
        <v>26208</v>
      </c>
      <c r="B536">
        <v>1</v>
      </c>
      <c r="C536">
        <v>5.9276613000000005</v>
      </c>
      <c r="D536">
        <f t="shared" si="8"/>
        <v>3.9565967799999999</v>
      </c>
      <c r="E536">
        <v>535</v>
      </c>
    </row>
    <row r="537" spans="1:5" x14ac:dyDescent="0.25">
      <c r="A537" s="3" t="s">
        <v>25944</v>
      </c>
      <c r="B537">
        <v>2</v>
      </c>
      <c r="C537">
        <v>5.2578634750000006</v>
      </c>
      <c r="D537">
        <f t="shared" si="8"/>
        <v>3.9547180850000005</v>
      </c>
      <c r="E537">
        <v>536</v>
      </c>
    </row>
    <row r="538" spans="1:5" x14ac:dyDescent="0.25">
      <c r="A538" s="3" t="s">
        <v>25945</v>
      </c>
      <c r="B538">
        <v>2</v>
      </c>
      <c r="C538">
        <v>5.2010751000000006</v>
      </c>
      <c r="D538">
        <f t="shared" si="8"/>
        <v>3.92064506</v>
      </c>
      <c r="E538">
        <v>537</v>
      </c>
    </row>
    <row r="539" spans="1:5" x14ac:dyDescent="0.25">
      <c r="A539" s="3" t="s">
        <v>25946</v>
      </c>
      <c r="B539">
        <v>2</v>
      </c>
      <c r="C539">
        <v>5.183945275000001</v>
      </c>
      <c r="D539">
        <f t="shared" si="8"/>
        <v>3.9103671650000003</v>
      </c>
      <c r="E539">
        <v>538</v>
      </c>
    </row>
    <row r="540" spans="1:5" x14ac:dyDescent="0.25">
      <c r="A540" s="3" t="s">
        <v>26209</v>
      </c>
      <c r="B540">
        <v>1</v>
      </c>
      <c r="C540">
        <v>5.8301695000000002</v>
      </c>
      <c r="D540">
        <f t="shared" si="8"/>
        <v>3.8981016999999998</v>
      </c>
      <c r="E540">
        <v>539</v>
      </c>
    </row>
    <row r="541" spans="1:5" x14ac:dyDescent="0.25">
      <c r="A541" s="3" t="s">
        <v>25840</v>
      </c>
      <c r="B541">
        <v>3</v>
      </c>
      <c r="C541">
        <v>4.4956060249999998</v>
      </c>
      <c r="D541">
        <f t="shared" si="8"/>
        <v>3.8973636150000002</v>
      </c>
      <c r="E541">
        <v>540</v>
      </c>
    </row>
    <row r="542" spans="1:5" x14ac:dyDescent="0.25">
      <c r="A542" s="3" t="s">
        <v>25841</v>
      </c>
      <c r="B542">
        <v>3</v>
      </c>
      <c r="C542">
        <v>4.4955768250000006</v>
      </c>
      <c r="D542">
        <f t="shared" si="8"/>
        <v>3.8973460950000005</v>
      </c>
      <c r="E542">
        <v>541</v>
      </c>
    </row>
    <row r="543" spans="1:5" x14ac:dyDescent="0.25">
      <c r="A543" s="3" t="s">
        <v>25947</v>
      </c>
      <c r="B543">
        <v>2</v>
      </c>
      <c r="C543">
        <v>5.1581429250000008</v>
      </c>
      <c r="D543">
        <f t="shared" si="8"/>
        <v>3.8948857550000007</v>
      </c>
      <c r="E543">
        <v>542</v>
      </c>
    </row>
    <row r="544" spans="1:5" x14ac:dyDescent="0.25">
      <c r="A544" s="3" t="s">
        <v>26210</v>
      </c>
      <c r="B544">
        <v>1</v>
      </c>
      <c r="C544">
        <v>5.8134986500000005</v>
      </c>
      <c r="D544">
        <f t="shared" si="8"/>
        <v>3.8880991900000001</v>
      </c>
      <c r="E544">
        <v>543</v>
      </c>
    </row>
    <row r="545" spans="1:5" x14ac:dyDescent="0.25">
      <c r="A545" s="3" t="s">
        <v>25842</v>
      </c>
      <c r="B545">
        <v>3</v>
      </c>
      <c r="C545">
        <v>4.4740578749999997</v>
      </c>
      <c r="D545">
        <f t="shared" si="8"/>
        <v>3.8844347249999998</v>
      </c>
      <c r="E545">
        <v>544</v>
      </c>
    </row>
    <row r="546" spans="1:5" x14ac:dyDescent="0.25">
      <c r="A546" s="3" t="s">
        <v>25843</v>
      </c>
      <c r="B546">
        <v>3</v>
      </c>
      <c r="C546">
        <v>4.4701588250000004</v>
      </c>
      <c r="D546">
        <f t="shared" si="8"/>
        <v>3.8820952950000005</v>
      </c>
      <c r="E546">
        <v>545</v>
      </c>
    </row>
    <row r="547" spans="1:5" x14ac:dyDescent="0.25">
      <c r="A547" s="3" t="s">
        <v>25948</v>
      </c>
      <c r="B547">
        <v>2</v>
      </c>
      <c r="C547">
        <v>5.134106075</v>
      </c>
      <c r="D547">
        <f t="shared" si="8"/>
        <v>3.8804636449999999</v>
      </c>
      <c r="E547">
        <v>546</v>
      </c>
    </row>
    <row r="548" spans="1:5" x14ac:dyDescent="0.25">
      <c r="A548" s="3" t="s">
        <v>25844</v>
      </c>
      <c r="B548">
        <v>3</v>
      </c>
      <c r="C548">
        <v>4.4637080749999996</v>
      </c>
      <c r="D548">
        <f t="shared" si="8"/>
        <v>3.8782248449999996</v>
      </c>
      <c r="E548">
        <v>547</v>
      </c>
    </row>
    <row r="549" spans="1:5" x14ac:dyDescent="0.25">
      <c r="A549" s="3" t="s">
        <v>25949</v>
      </c>
      <c r="B549">
        <v>2</v>
      </c>
      <c r="C549">
        <v>5.1267026250000001</v>
      </c>
      <c r="D549">
        <f t="shared" si="8"/>
        <v>3.8760215750000002</v>
      </c>
      <c r="E549">
        <v>548</v>
      </c>
    </row>
    <row r="550" spans="1:5" x14ac:dyDescent="0.25">
      <c r="A550" s="3" t="s">
        <v>25950</v>
      </c>
      <c r="B550">
        <v>2</v>
      </c>
      <c r="C550">
        <v>5.1224259000000005</v>
      </c>
      <c r="D550">
        <f t="shared" si="8"/>
        <v>3.8734555400000001</v>
      </c>
      <c r="E550">
        <v>549</v>
      </c>
    </row>
    <row r="551" spans="1:5" x14ac:dyDescent="0.25">
      <c r="A551" s="3" t="s">
        <v>25845</v>
      </c>
      <c r="B551">
        <v>3</v>
      </c>
      <c r="C551">
        <v>4.4281117249999999</v>
      </c>
      <c r="D551">
        <f t="shared" si="8"/>
        <v>3.8568670350000001</v>
      </c>
      <c r="E551">
        <v>550</v>
      </c>
    </row>
    <row r="552" spans="1:5" x14ac:dyDescent="0.25">
      <c r="A552" s="3" t="s">
        <v>26211</v>
      </c>
      <c r="B552">
        <v>1</v>
      </c>
      <c r="C552">
        <v>5.7481736750000003</v>
      </c>
      <c r="D552">
        <f t="shared" si="8"/>
        <v>3.8489042050000002</v>
      </c>
      <c r="E552">
        <v>551</v>
      </c>
    </row>
    <row r="553" spans="1:5" x14ac:dyDescent="0.25">
      <c r="A553" s="3" t="s">
        <v>25846</v>
      </c>
      <c r="B553">
        <v>3</v>
      </c>
      <c r="C553">
        <v>4.3828420500000007</v>
      </c>
      <c r="D553">
        <f t="shared" si="8"/>
        <v>3.8297052300000005</v>
      </c>
      <c r="E553">
        <v>552</v>
      </c>
    </row>
    <row r="554" spans="1:5" x14ac:dyDescent="0.25">
      <c r="A554" s="3" t="s">
        <v>25951</v>
      </c>
      <c r="B554">
        <v>2</v>
      </c>
      <c r="C554">
        <v>5.0235991000000002</v>
      </c>
      <c r="D554">
        <f t="shared" si="8"/>
        <v>3.8141594599999999</v>
      </c>
      <c r="E554">
        <v>553</v>
      </c>
    </row>
    <row r="555" spans="1:5" x14ac:dyDescent="0.25">
      <c r="A555" s="3" t="s">
        <v>25952</v>
      </c>
      <c r="B555">
        <v>2</v>
      </c>
      <c r="C555">
        <v>5.0122470000000003</v>
      </c>
      <c r="D555">
        <f t="shared" si="8"/>
        <v>3.8073481999999998</v>
      </c>
      <c r="E555">
        <v>554</v>
      </c>
    </row>
    <row r="556" spans="1:5" x14ac:dyDescent="0.25">
      <c r="A556" s="3" t="s">
        <v>25953</v>
      </c>
      <c r="B556">
        <v>2</v>
      </c>
      <c r="C556">
        <v>5.010724325</v>
      </c>
      <c r="D556">
        <f t="shared" si="8"/>
        <v>3.8064345949999998</v>
      </c>
      <c r="E556">
        <v>555</v>
      </c>
    </row>
    <row r="557" spans="1:5" x14ac:dyDescent="0.25">
      <c r="A557" s="3" t="s">
        <v>25954</v>
      </c>
      <c r="B557">
        <v>2</v>
      </c>
      <c r="C557">
        <v>5.0094282250000006</v>
      </c>
      <c r="D557">
        <f t="shared" si="8"/>
        <v>3.805656935</v>
      </c>
      <c r="E557">
        <v>556</v>
      </c>
    </row>
    <row r="558" spans="1:5" x14ac:dyDescent="0.25">
      <c r="A558" s="3" t="s">
        <v>25955</v>
      </c>
      <c r="B558">
        <v>2</v>
      </c>
      <c r="C558">
        <v>4.9745903499999997</v>
      </c>
      <c r="D558">
        <f t="shared" si="8"/>
        <v>3.78475421</v>
      </c>
      <c r="E558">
        <v>557</v>
      </c>
    </row>
    <row r="559" spans="1:5" x14ac:dyDescent="0.25">
      <c r="A559" s="3" t="s">
        <v>25847</v>
      </c>
      <c r="B559">
        <v>3</v>
      </c>
      <c r="C559">
        <v>4.3057188750000002</v>
      </c>
      <c r="D559">
        <f t="shared" si="8"/>
        <v>3.783431325</v>
      </c>
      <c r="E559">
        <v>558</v>
      </c>
    </row>
    <row r="560" spans="1:5" x14ac:dyDescent="0.25">
      <c r="A560" s="3" t="s">
        <v>26212</v>
      </c>
      <c r="B560">
        <v>1</v>
      </c>
      <c r="C560">
        <v>5.6281412500000005</v>
      </c>
      <c r="D560">
        <f t="shared" si="8"/>
        <v>3.7768847500000002</v>
      </c>
      <c r="E560">
        <v>559</v>
      </c>
    </row>
    <row r="561" spans="1:5" x14ac:dyDescent="0.25">
      <c r="A561" s="3" t="s">
        <v>25848</v>
      </c>
      <c r="B561">
        <v>3</v>
      </c>
      <c r="C561">
        <v>4.2611281249999999</v>
      </c>
      <c r="D561">
        <f t="shared" si="8"/>
        <v>3.7566768750000001</v>
      </c>
      <c r="E561">
        <v>560</v>
      </c>
    </row>
    <row r="562" spans="1:5" x14ac:dyDescent="0.25">
      <c r="A562" s="3" t="s">
        <v>25956</v>
      </c>
      <c r="B562">
        <v>2</v>
      </c>
      <c r="C562">
        <v>4.9274789500000011</v>
      </c>
      <c r="D562">
        <f t="shared" si="8"/>
        <v>3.7564873700000003</v>
      </c>
      <c r="E562">
        <v>561</v>
      </c>
    </row>
    <row r="563" spans="1:5" x14ac:dyDescent="0.25">
      <c r="A563" s="3" t="s">
        <v>25849</v>
      </c>
      <c r="B563">
        <v>3</v>
      </c>
      <c r="C563">
        <v>4.2544736750000007</v>
      </c>
      <c r="D563">
        <f t="shared" si="8"/>
        <v>3.7526842050000004</v>
      </c>
      <c r="E563">
        <v>562</v>
      </c>
    </row>
    <row r="564" spans="1:5" x14ac:dyDescent="0.25">
      <c r="A564" s="3" t="s">
        <v>25850</v>
      </c>
      <c r="B564">
        <v>3</v>
      </c>
      <c r="C564">
        <v>4.2513777000000008</v>
      </c>
      <c r="D564">
        <f t="shared" si="8"/>
        <v>3.7508266200000007</v>
      </c>
      <c r="E564">
        <v>563</v>
      </c>
    </row>
    <row r="565" spans="1:5" x14ac:dyDescent="0.25">
      <c r="A565" s="3" t="s">
        <v>25957</v>
      </c>
      <c r="B565">
        <v>2</v>
      </c>
      <c r="C565">
        <v>4.9046204500000004</v>
      </c>
      <c r="D565">
        <f t="shared" si="8"/>
        <v>3.7427722700000006</v>
      </c>
      <c r="E565">
        <v>564</v>
      </c>
    </row>
    <row r="566" spans="1:5" x14ac:dyDescent="0.25">
      <c r="A566" s="3" t="s">
        <v>25958</v>
      </c>
      <c r="B566">
        <v>2</v>
      </c>
      <c r="C566">
        <v>4.8997418750000001</v>
      </c>
      <c r="D566">
        <f t="shared" si="8"/>
        <v>3.7398451250000004</v>
      </c>
      <c r="E566">
        <v>565</v>
      </c>
    </row>
    <row r="567" spans="1:5" x14ac:dyDescent="0.25">
      <c r="A567" s="3" t="s">
        <v>25959</v>
      </c>
      <c r="B567">
        <v>2</v>
      </c>
      <c r="C567">
        <v>4.8969348750000012</v>
      </c>
      <c r="D567">
        <f t="shared" si="8"/>
        <v>3.7381609250000007</v>
      </c>
      <c r="E567">
        <v>566</v>
      </c>
    </row>
    <row r="568" spans="1:5" x14ac:dyDescent="0.25">
      <c r="A568" s="3" t="s">
        <v>25851</v>
      </c>
      <c r="B568">
        <v>3</v>
      </c>
      <c r="C568">
        <v>4.2291109249999996</v>
      </c>
      <c r="D568">
        <f t="shared" si="8"/>
        <v>3.7374665549999997</v>
      </c>
      <c r="E568">
        <v>567</v>
      </c>
    </row>
    <row r="569" spans="1:5" x14ac:dyDescent="0.25">
      <c r="A569" s="3" t="s">
        <v>26213</v>
      </c>
      <c r="B569">
        <v>1</v>
      </c>
      <c r="C569">
        <v>5.549264</v>
      </c>
      <c r="D569">
        <f t="shared" si="8"/>
        <v>3.7295583999999997</v>
      </c>
      <c r="E569">
        <v>568</v>
      </c>
    </row>
    <row r="570" spans="1:5" x14ac:dyDescent="0.25">
      <c r="A570" s="3" t="s">
        <v>25960</v>
      </c>
      <c r="B570">
        <v>2</v>
      </c>
      <c r="C570">
        <v>4.8717120999999999</v>
      </c>
      <c r="D570">
        <f t="shared" si="8"/>
        <v>3.7230272600000003</v>
      </c>
      <c r="E570">
        <v>569</v>
      </c>
    </row>
    <row r="571" spans="1:5" x14ac:dyDescent="0.25">
      <c r="A571" s="3" t="s">
        <v>26214</v>
      </c>
      <c r="B571">
        <v>1</v>
      </c>
      <c r="C571">
        <v>5.5332770500000006</v>
      </c>
      <c r="D571">
        <f t="shared" si="8"/>
        <v>3.7199662300000003</v>
      </c>
      <c r="E571">
        <v>570</v>
      </c>
    </row>
    <row r="572" spans="1:5" x14ac:dyDescent="0.25">
      <c r="A572" s="3" t="s">
        <v>25750</v>
      </c>
      <c r="B572">
        <v>4</v>
      </c>
      <c r="C572">
        <v>3.526984675</v>
      </c>
      <c r="D572">
        <f t="shared" si="8"/>
        <v>3.7161908050000001</v>
      </c>
      <c r="E572">
        <v>571</v>
      </c>
    </row>
    <row r="573" spans="1:5" x14ac:dyDescent="0.25">
      <c r="A573" s="3" t="s">
        <v>25852</v>
      </c>
      <c r="B573">
        <v>3</v>
      </c>
      <c r="C573">
        <v>4.1870619750000007</v>
      </c>
      <c r="D573">
        <f t="shared" si="8"/>
        <v>3.7122371850000007</v>
      </c>
      <c r="E573">
        <v>572</v>
      </c>
    </row>
    <row r="574" spans="1:5" x14ac:dyDescent="0.25">
      <c r="A574" s="3" t="s">
        <v>25853</v>
      </c>
      <c r="B574">
        <v>3</v>
      </c>
      <c r="C574">
        <v>4.1792383500000003</v>
      </c>
      <c r="D574">
        <f t="shared" si="8"/>
        <v>3.7075430100000002</v>
      </c>
      <c r="E574">
        <v>573</v>
      </c>
    </row>
    <row r="575" spans="1:5" x14ac:dyDescent="0.25">
      <c r="A575" s="3" t="s">
        <v>26215</v>
      </c>
      <c r="B575">
        <v>1</v>
      </c>
      <c r="C575">
        <v>5.5059726250000001</v>
      </c>
      <c r="D575">
        <f t="shared" si="8"/>
        <v>3.7035835749999997</v>
      </c>
      <c r="E575">
        <v>574</v>
      </c>
    </row>
    <row r="576" spans="1:5" x14ac:dyDescent="0.25">
      <c r="A576" s="3" t="s">
        <v>25961</v>
      </c>
      <c r="B576">
        <v>2</v>
      </c>
      <c r="C576">
        <v>4.8297507</v>
      </c>
      <c r="D576">
        <f t="shared" si="8"/>
        <v>3.69785042</v>
      </c>
      <c r="E576">
        <v>575</v>
      </c>
    </row>
    <row r="577" spans="1:5" x14ac:dyDescent="0.25">
      <c r="A577" s="3" t="s">
        <v>25854</v>
      </c>
      <c r="B577">
        <v>3</v>
      </c>
      <c r="C577">
        <v>4.1422693000000006</v>
      </c>
      <c r="D577">
        <f t="shared" si="8"/>
        <v>3.6853615800000004</v>
      </c>
      <c r="E577">
        <v>576</v>
      </c>
    </row>
    <row r="578" spans="1:5" x14ac:dyDescent="0.25">
      <c r="A578" s="3" t="s">
        <v>25855</v>
      </c>
      <c r="B578">
        <v>3</v>
      </c>
      <c r="C578">
        <v>4.1286430750000012</v>
      </c>
      <c r="D578">
        <f t="shared" ref="D578:D641" si="9">B578*0.4+C578*0.6</f>
        <v>3.6771858450000008</v>
      </c>
      <c r="E578">
        <v>577</v>
      </c>
    </row>
    <row r="579" spans="1:5" x14ac:dyDescent="0.25">
      <c r="A579" s="3" t="s">
        <v>26216</v>
      </c>
      <c r="B579">
        <v>1</v>
      </c>
      <c r="C579">
        <v>5.4588837249999997</v>
      </c>
      <c r="D579">
        <f t="shared" si="9"/>
        <v>3.6753302349999997</v>
      </c>
      <c r="E579">
        <v>578</v>
      </c>
    </row>
    <row r="580" spans="1:5" x14ac:dyDescent="0.25">
      <c r="A580" s="3" t="s">
        <v>25856</v>
      </c>
      <c r="B580">
        <v>3</v>
      </c>
      <c r="C580">
        <v>4.1119427250000005</v>
      </c>
      <c r="D580">
        <f t="shared" si="9"/>
        <v>3.6671656350000004</v>
      </c>
      <c r="E580">
        <v>579</v>
      </c>
    </row>
    <row r="581" spans="1:5" x14ac:dyDescent="0.25">
      <c r="A581" s="3" t="s">
        <v>25962</v>
      </c>
      <c r="B581">
        <v>2</v>
      </c>
      <c r="C581">
        <v>4.7671647000000004</v>
      </c>
      <c r="D581">
        <f t="shared" si="9"/>
        <v>3.6602988200000004</v>
      </c>
      <c r="E581">
        <v>580</v>
      </c>
    </row>
    <row r="582" spans="1:5" x14ac:dyDescent="0.25">
      <c r="A582" s="3" t="s">
        <v>25963</v>
      </c>
      <c r="B582">
        <v>2</v>
      </c>
      <c r="C582">
        <v>4.7658635</v>
      </c>
      <c r="D582">
        <f t="shared" si="9"/>
        <v>3.6595180999999997</v>
      </c>
      <c r="E582">
        <v>581</v>
      </c>
    </row>
    <row r="583" spans="1:5" x14ac:dyDescent="0.25">
      <c r="A583" s="3" t="s">
        <v>25964</v>
      </c>
      <c r="B583">
        <v>2</v>
      </c>
      <c r="C583">
        <v>4.7635390750000006</v>
      </c>
      <c r="D583">
        <f t="shared" si="9"/>
        <v>3.6581234450000002</v>
      </c>
      <c r="E583">
        <v>582</v>
      </c>
    </row>
    <row r="584" spans="1:5" x14ac:dyDescent="0.25">
      <c r="A584" s="3" t="s">
        <v>25857</v>
      </c>
      <c r="B584">
        <v>3</v>
      </c>
      <c r="C584">
        <v>4.0904090250000005</v>
      </c>
      <c r="D584">
        <f t="shared" si="9"/>
        <v>3.6542454150000006</v>
      </c>
      <c r="E584">
        <v>583</v>
      </c>
    </row>
    <row r="585" spans="1:5" x14ac:dyDescent="0.25">
      <c r="A585" s="3" t="s">
        <v>25965</v>
      </c>
      <c r="B585">
        <v>2</v>
      </c>
      <c r="C585">
        <v>4.7508770000000009</v>
      </c>
      <c r="D585">
        <f t="shared" si="9"/>
        <v>3.6505262000000007</v>
      </c>
      <c r="E585">
        <v>584</v>
      </c>
    </row>
    <row r="586" spans="1:5" x14ac:dyDescent="0.25">
      <c r="A586" s="3" t="s">
        <v>25966</v>
      </c>
      <c r="B586">
        <v>2</v>
      </c>
      <c r="C586">
        <v>4.7397803000000005</v>
      </c>
      <c r="D586">
        <f t="shared" si="9"/>
        <v>3.6438681800000001</v>
      </c>
      <c r="E586">
        <v>585</v>
      </c>
    </row>
    <row r="587" spans="1:5" x14ac:dyDescent="0.25">
      <c r="A587" s="3" t="s">
        <v>25967</v>
      </c>
      <c r="B587">
        <v>2</v>
      </c>
      <c r="C587">
        <v>4.7370297750000008</v>
      </c>
      <c r="D587">
        <f t="shared" si="9"/>
        <v>3.6422178650000001</v>
      </c>
      <c r="E587">
        <v>586</v>
      </c>
    </row>
    <row r="588" spans="1:5" x14ac:dyDescent="0.25">
      <c r="A588" s="3" t="s">
        <v>25968</v>
      </c>
      <c r="B588">
        <v>2</v>
      </c>
      <c r="C588">
        <v>4.7364224250000007</v>
      </c>
      <c r="D588">
        <f t="shared" si="9"/>
        <v>3.6418534550000006</v>
      </c>
      <c r="E588">
        <v>587</v>
      </c>
    </row>
    <row r="589" spans="1:5" x14ac:dyDescent="0.25">
      <c r="A589" s="3" t="s">
        <v>25858</v>
      </c>
      <c r="B589">
        <v>3</v>
      </c>
      <c r="C589">
        <v>4.0600737499999999</v>
      </c>
      <c r="D589">
        <f t="shared" si="9"/>
        <v>3.6360442499999999</v>
      </c>
      <c r="E589">
        <v>588</v>
      </c>
    </row>
    <row r="590" spans="1:5" x14ac:dyDescent="0.25">
      <c r="A590" s="3" t="s">
        <v>26217</v>
      </c>
      <c r="B590">
        <v>1</v>
      </c>
      <c r="C590">
        <v>5.3924247000000003</v>
      </c>
      <c r="D590">
        <f t="shared" si="9"/>
        <v>3.6354548200000001</v>
      </c>
      <c r="E590">
        <v>589</v>
      </c>
    </row>
    <row r="591" spans="1:5" x14ac:dyDescent="0.25">
      <c r="A591" s="3" t="s">
        <v>25969</v>
      </c>
      <c r="B591">
        <v>2</v>
      </c>
      <c r="C591">
        <v>4.7033243500000008</v>
      </c>
      <c r="D591">
        <f t="shared" si="9"/>
        <v>3.6219946100000007</v>
      </c>
      <c r="E591">
        <v>590</v>
      </c>
    </row>
    <row r="592" spans="1:5" x14ac:dyDescent="0.25">
      <c r="A592" s="3" t="s">
        <v>25859</v>
      </c>
      <c r="B592">
        <v>3</v>
      </c>
      <c r="C592">
        <v>4.0005420750000003</v>
      </c>
      <c r="D592">
        <f t="shared" si="9"/>
        <v>3.6003252450000001</v>
      </c>
      <c r="E592">
        <v>591</v>
      </c>
    </row>
    <row r="593" spans="1:5" x14ac:dyDescent="0.25">
      <c r="A593" s="3" t="s">
        <v>25970</v>
      </c>
      <c r="B593">
        <v>2</v>
      </c>
      <c r="C593">
        <v>4.6458376749999992</v>
      </c>
      <c r="D593">
        <f t="shared" si="9"/>
        <v>3.5875026049999992</v>
      </c>
      <c r="E593">
        <v>592</v>
      </c>
    </row>
    <row r="594" spans="1:5" x14ac:dyDescent="0.25">
      <c r="A594" s="3" t="s">
        <v>25971</v>
      </c>
      <c r="B594">
        <v>2</v>
      </c>
      <c r="C594">
        <v>4.6174816000000005</v>
      </c>
      <c r="D594">
        <f t="shared" si="9"/>
        <v>3.5704889600000005</v>
      </c>
      <c r="E594">
        <v>593</v>
      </c>
    </row>
    <row r="595" spans="1:5" x14ac:dyDescent="0.25">
      <c r="A595" s="3" t="s">
        <v>25860</v>
      </c>
      <c r="B595">
        <v>3</v>
      </c>
      <c r="C595">
        <v>3.9400775000000001</v>
      </c>
      <c r="D595">
        <f t="shared" si="9"/>
        <v>3.5640465000000003</v>
      </c>
      <c r="E595">
        <v>594</v>
      </c>
    </row>
    <row r="596" spans="1:5" x14ac:dyDescent="0.25">
      <c r="A596" s="3" t="s">
        <v>25972</v>
      </c>
      <c r="B596">
        <v>2</v>
      </c>
      <c r="C596">
        <v>4.6061330000000007</v>
      </c>
      <c r="D596">
        <f t="shared" si="9"/>
        <v>3.5636798000000001</v>
      </c>
      <c r="E596">
        <v>595</v>
      </c>
    </row>
    <row r="597" spans="1:5" x14ac:dyDescent="0.25">
      <c r="A597" s="3" t="s">
        <v>25751</v>
      </c>
      <c r="B597">
        <v>4</v>
      </c>
      <c r="C597">
        <v>3.2613237750000001</v>
      </c>
      <c r="D597">
        <f t="shared" si="9"/>
        <v>3.5567942650000002</v>
      </c>
      <c r="E597">
        <v>596</v>
      </c>
    </row>
    <row r="598" spans="1:5" x14ac:dyDescent="0.25">
      <c r="A598" s="3" t="s">
        <v>25973</v>
      </c>
      <c r="B598">
        <v>2</v>
      </c>
      <c r="C598">
        <v>4.5864469000000003</v>
      </c>
      <c r="D598">
        <f t="shared" si="9"/>
        <v>3.5518681399999998</v>
      </c>
      <c r="E598">
        <v>597</v>
      </c>
    </row>
    <row r="599" spans="1:5" x14ac:dyDescent="0.25">
      <c r="A599" s="3" t="s">
        <v>25974</v>
      </c>
      <c r="B599">
        <v>2</v>
      </c>
      <c r="C599">
        <v>4.5755573500000004</v>
      </c>
      <c r="D599">
        <f t="shared" si="9"/>
        <v>3.5453344100000006</v>
      </c>
      <c r="E599">
        <v>598</v>
      </c>
    </row>
    <row r="600" spans="1:5" x14ac:dyDescent="0.25">
      <c r="A600" s="3" t="s">
        <v>25861</v>
      </c>
      <c r="B600">
        <v>3</v>
      </c>
      <c r="C600">
        <v>3.9084231000000003</v>
      </c>
      <c r="D600">
        <f t="shared" si="9"/>
        <v>3.5450538600000003</v>
      </c>
      <c r="E600">
        <v>599</v>
      </c>
    </row>
    <row r="601" spans="1:5" x14ac:dyDescent="0.25">
      <c r="A601" s="3" t="s">
        <v>25975</v>
      </c>
      <c r="B601">
        <v>2</v>
      </c>
      <c r="C601">
        <v>4.5586338</v>
      </c>
      <c r="D601">
        <f t="shared" si="9"/>
        <v>3.5351802799999996</v>
      </c>
      <c r="E601">
        <v>600</v>
      </c>
    </row>
    <row r="602" spans="1:5" x14ac:dyDescent="0.25">
      <c r="A602" s="3" t="s">
        <v>25976</v>
      </c>
      <c r="B602">
        <v>2</v>
      </c>
      <c r="C602">
        <v>4.5548973999999998</v>
      </c>
      <c r="D602">
        <f t="shared" si="9"/>
        <v>3.5329384399999997</v>
      </c>
      <c r="E602">
        <v>601</v>
      </c>
    </row>
    <row r="603" spans="1:5" x14ac:dyDescent="0.25">
      <c r="A603" s="3" t="s">
        <v>25977</v>
      </c>
      <c r="B603">
        <v>2</v>
      </c>
      <c r="C603">
        <v>4.5546474250000006</v>
      </c>
      <c r="D603">
        <f t="shared" si="9"/>
        <v>3.5327884550000004</v>
      </c>
      <c r="E603">
        <v>602</v>
      </c>
    </row>
    <row r="604" spans="1:5" x14ac:dyDescent="0.25">
      <c r="A604" s="3" t="s">
        <v>25862</v>
      </c>
      <c r="B604">
        <v>3</v>
      </c>
      <c r="C604">
        <v>3.8738773000000002</v>
      </c>
      <c r="D604">
        <f t="shared" si="9"/>
        <v>3.5243263800000002</v>
      </c>
      <c r="E604">
        <v>603</v>
      </c>
    </row>
    <row r="605" spans="1:5" x14ac:dyDescent="0.25">
      <c r="A605" s="3" t="s">
        <v>25978</v>
      </c>
      <c r="B605">
        <v>2</v>
      </c>
      <c r="C605">
        <v>4.5333554500000002</v>
      </c>
      <c r="D605">
        <f t="shared" si="9"/>
        <v>3.5200132699999997</v>
      </c>
      <c r="E605">
        <v>604</v>
      </c>
    </row>
    <row r="606" spans="1:5" x14ac:dyDescent="0.25">
      <c r="A606" s="3" t="s">
        <v>26218</v>
      </c>
      <c r="B606">
        <v>1</v>
      </c>
      <c r="C606">
        <v>5.1971994000000006</v>
      </c>
      <c r="D606">
        <f t="shared" si="9"/>
        <v>3.5183196400000001</v>
      </c>
      <c r="E606">
        <v>605</v>
      </c>
    </row>
    <row r="607" spans="1:5" x14ac:dyDescent="0.25">
      <c r="A607" s="3" t="s">
        <v>25979</v>
      </c>
      <c r="B607">
        <v>2</v>
      </c>
      <c r="C607">
        <v>4.5241322500000001</v>
      </c>
      <c r="D607">
        <f t="shared" si="9"/>
        <v>3.5144793500000002</v>
      </c>
      <c r="E607">
        <v>606</v>
      </c>
    </row>
    <row r="608" spans="1:5" x14ac:dyDescent="0.25">
      <c r="A608" s="3" t="s">
        <v>26219</v>
      </c>
      <c r="B608">
        <v>1</v>
      </c>
      <c r="C608">
        <v>5.1854809999999993</v>
      </c>
      <c r="D608">
        <f t="shared" si="9"/>
        <v>3.5112885999999994</v>
      </c>
      <c r="E608">
        <v>607</v>
      </c>
    </row>
    <row r="609" spans="1:5" x14ac:dyDescent="0.25">
      <c r="A609" s="3" t="s">
        <v>25980</v>
      </c>
      <c r="B609">
        <v>2</v>
      </c>
      <c r="C609">
        <v>4.5128444000000005</v>
      </c>
      <c r="D609">
        <f t="shared" si="9"/>
        <v>3.5077066400000003</v>
      </c>
      <c r="E609">
        <v>608</v>
      </c>
    </row>
    <row r="610" spans="1:5" x14ac:dyDescent="0.25">
      <c r="A610" s="3" t="s">
        <v>26220</v>
      </c>
      <c r="B610">
        <v>1</v>
      </c>
      <c r="C610">
        <v>5.176428875</v>
      </c>
      <c r="D610">
        <f t="shared" si="9"/>
        <v>3.505857325</v>
      </c>
      <c r="E610">
        <v>609</v>
      </c>
    </row>
    <row r="611" spans="1:5" x14ac:dyDescent="0.25">
      <c r="A611" s="3" t="s">
        <v>25863</v>
      </c>
      <c r="B611">
        <v>3</v>
      </c>
      <c r="C611">
        <v>3.8349464500000003</v>
      </c>
      <c r="D611">
        <f t="shared" si="9"/>
        <v>3.5009678700000002</v>
      </c>
      <c r="E611">
        <v>610</v>
      </c>
    </row>
    <row r="612" spans="1:5" x14ac:dyDescent="0.25">
      <c r="A612" s="3" t="s">
        <v>25864</v>
      </c>
      <c r="B612">
        <v>3</v>
      </c>
      <c r="C612">
        <v>3.82736125</v>
      </c>
      <c r="D612">
        <f t="shared" si="9"/>
        <v>3.4964167500000003</v>
      </c>
      <c r="E612">
        <v>611</v>
      </c>
    </row>
    <row r="613" spans="1:5" x14ac:dyDescent="0.25">
      <c r="A613" s="3" t="s">
        <v>25981</v>
      </c>
      <c r="B613">
        <v>2</v>
      </c>
      <c r="C613">
        <v>4.4926810750000001</v>
      </c>
      <c r="D613">
        <f t="shared" si="9"/>
        <v>3.4956086449999999</v>
      </c>
      <c r="E613">
        <v>612</v>
      </c>
    </row>
    <row r="614" spans="1:5" x14ac:dyDescent="0.25">
      <c r="A614" s="3" t="s">
        <v>25752</v>
      </c>
      <c r="B614">
        <v>4</v>
      </c>
      <c r="C614">
        <v>3.145667725</v>
      </c>
      <c r="D614">
        <f t="shared" si="9"/>
        <v>3.4874006350000002</v>
      </c>
      <c r="E614">
        <v>613</v>
      </c>
    </row>
    <row r="615" spans="1:5" x14ac:dyDescent="0.25">
      <c r="A615" s="3" t="s">
        <v>25982</v>
      </c>
      <c r="B615">
        <v>2</v>
      </c>
      <c r="C615">
        <v>4.4676185250000007</v>
      </c>
      <c r="D615">
        <f t="shared" si="9"/>
        <v>3.480571115</v>
      </c>
      <c r="E615">
        <v>614</v>
      </c>
    </row>
    <row r="616" spans="1:5" x14ac:dyDescent="0.25">
      <c r="A616" s="3" t="s">
        <v>25865</v>
      </c>
      <c r="B616">
        <v>3</v>
      </c>
      <c r="C616">
        <v>3.7990880250000005</v>
      </c>
      <c r="D616">
        <f t="shared" si="9"/>
        <v>3.4794528150000006</v>
      </c>
      <c r="E616">
        <v>615</v>
      </c>
    </row>
    <row r="617" spans="1:5" x14ac:dyDescent="0.25">
      <c r="A617" s="3" t="s">
        <v>26221</v>
      </c>
      <c r="B617">
        <v>1</v>
      </c>
      <c r="C617">
        <v>5.1142632750000008</v>
      </c>
      <c r="D617">
        <f t="shared" si="9"/>
        <v>3.4685579650000005</v>
      </c>
      <c r="E617">
        <v>616</v>
      </c>
    </row>
    <row r="618" spans="1:5" x14ac:dyDescent="0.25">
      <c r="A618" s="3" t="s">
        <v>25983</v>
      </c>
      <c r="B618">
        <v>2</v>
      </c>
      <c r="C618">
        <v>4.4436363000000005</v>
      </c>
      <c r="D618">
        <f t="shared" si="9"/>
        <v>3.4661817800000003</v>
      </c>
      <c r="E618">
        <v>617</v>
      </c>
    </row>
    <row r="619" spans="1:5" x14ac:dyDescent="0.25">
      <c r="A619" s="3" t="s">
        <v>25866</v>
      </c>
      <c r="B619">
        <v>3</v>
      </c>
      <c r="C619">
        <v>3.7371943000000005</v>
      </c>
      <c r="D619">
        <f t="shared" si="9"/>
        <v>3.4423165800000004</v>
      </c>
      <c r="E619">
        <v>618</v>
      </c>
    </row>
    <row r="620" spans="1:5" x14ac:dyDescent="0.25">
      <c r="A620" s="3" t="s">
        <v>25984</v>
      </c>
      <c r="B620">
        <v>2</v>
      </c>
      <c r="C620">
        <v>4.4003399000000005</v>
      </c>
      <c r="D620">
        <f t="shared" si="9"/>
        <v>3.44020394</v>
      </c>
      <c r="E620">
        <v>619</v>
      </c>
    </row>
    <row r="621" spans="1:5" x14ac:dyDescent="0.25">
      <c r="A621" s="3" t="s">
        <v>25867</v>
      </c>
      <c r="B621">
        <v>3</v>
      </c>
      <c r="C621">
        <v>3.7319234750000003</v>
      </c>
      <c r="D621">
        <f t="shared" si="9"/>
        <v>3.4391540850000002</v>
      </c>
      <c r="E621">
        <v>620</v>
      </c>
    </row>
    <row r="622" spans="1:5" x14ac:dyDescent="0.25">
      <c r="A622" s="3" t="s">
        <v>25985</v>
      </c>
      <c r="B622">
        <v>2</v>
      </c>
      <c r="C622">
        <v>4.397075525</v>
      </c>
      <c r="D622">
        <f t="shared" si="9"/>
        <v>3.4382453149999996</v>
      </c>
      <c r="E622">
        <v>621</v>
      </c>
    </row>
    <row r="623" spans="1:5" x14ac:dyDescent="0.25">
      <c r="A623" s="3" t="s">
        <v>25868</v>
      </c>
      <c r="B623">
        <v>3</v>
      </c>
      <c r="C623">
        <v>3.7303732250000001</v>
      </c>
      <c r="D623">
        <f t="shared" si="9"/>
        <v>3.4382239350000003</v>
      </c>
      <c r="E623">
        <v>622</v>
      </c>
    </row>
    <row r="624" spans="1:5" x14ac:dyDescent="0.25">
      <c r="A624" s="3" t="s">
        <v>25986</v>
      </c>
      <c r="B624">
        <v>2</v>
      </c>
      <c r="C624">
        <v>4.3946585250000005</v>
      </c>
      <c r="D624">
        <f t="shared" si="9"/>
        <v>3.4367951150000007</v>
      </c>
      <c r="E624">
        <v>623</v>
      </c>
    </row>
    <row r="625" spans="1:5" x14ac:dyDescent="0.25">
      <c r="A625" s="3" t="s">
        <v>25987</v>
      </c>
      <c r="B625">
        <v>2</v>
      </c>
      <c r="C625">
        <v>4.3917167500000005</v>
      </c>
      <c r="D625">
        <f t="shared" si="9"/>
        <v>3.4350300499999999</v>
      </c>
      <c r="E625">
        <v>624</v>
      </c>
    </row>
    <row r="626" spans="1:5" x14ac:dyDescent="0.25">
      <c r="A626" s="3" t="s">
        <v>25869</v>
      </c>
      <c r="B626">
        <v>3</v>
      </c>
      <c r="C626">
        <v>3.7225876750000002</v>
      </c>
      <c r="D626">
        <f t="shared" si="9"/>
        <v>3.433552605</v>
      </c>
      <c r="E626">
        <v>625</v>
      </c>
    </row>
    <row r="627" spans="1:5" x14ac:dyDescent="0.25">
      <c r="A627" s="3" t="s">
        <v>25988</v>
      </c>
      <c r="B627">
        <v>2</v>
      </c>
      <c r="C627">
        <v>4.3813815000000007</v>
      </c>
      <c r="D627">
        <f t="shared" si="9"/>
        <v>3.4288289000000001</v>
      </c>
      <c r="E627">
        <v>626</v>
      </c>
    </row>
    <row r="628" spans="1:5" x14ac:dyDescent="0.25">
      <c r="A628" s="3" t="s">
        <v>25989</v>
      </c>
      <c r="B628">
        <v>2</v>
      </c>
      <c r="C628">
        <v>4.3775922000000005</v>
      </c>
      <c r="D628">
        <f t="shared" si="9"/>
        <v>3.4265553200000003</v>
      </c>
      <c r="E628">
        <v>627</v>
      </c>
    </row>
    <row r="629" spans="1:5" x14ac:dyDescent="0.25">
      <c r="A629" s="3" t="s">
        <v>26222</v>
      </c>
      <c r="B629">
        <v>1</v>
      </c>
      <c r="C629">
        <v>5.0222924249999998</v>
      </c>
      <c r="D629">
        <f t="shared" si="9"/>
        <v>3.4133754549999997</v>
      </c>
      <c r="E629">
        <v>628</v>
      </c>
    </row>
    <row r="630" spans="1:5" x14ac:dyDescent="0.25">
      <c r="A630" s="3" t="s">
        <v>25990</v>
      </c>
      <c r="B630">
        <v>2</v>
      </c>
      <c r="C630">
        <v>4.35163835</v>
      </c>
      <c r="D630">
        <f t="shared" si="9"/>
        <v>3.4109830099999998</v>
      </c>
      <c r="E630">
        <v>629</v>
      </c>
    </row>
    <row r="631" spans="1:5" x14ac:dyDescent="0.25">
      <c r="A631" s="3" t="s">
        <v>25991</v>
      </c>
      <c r="B631">
        <v>2</v>
      </c>
      <c r="C631">
        <v>4.343026525</v>
      </c>
      <c r="D631">
        <f t="shared" si="9"/>
        <v>3.4058159149999998</v>
      </c>
      <c r="E631">
        <v>630</v>
      </c>
    </row>
    <row r="632" spans="1:5" x14ac:dyDescent="0.25">
      <c r="A632" s="3" t="s">
        <v>26223</v>
      </c>
      <c r="B632">
        <v>1</v>
      </c>
      <c r="C632">
        <v>4.9808232500000003</v>
      </c>
      <c r="D632">
        <f t="shared" si="9"/>
        <v>3.38849395</v>
      </c>
      <c r="E632">
        <v>631</v>
      </c>
    </row>
    <row r="633" spans="1:5" x14ac:dyDescent="0.25">
      <c r="A633" s="3" t="s">
        <v>25992</v>
      </c>
      <c r="B633">
        <v>2</v>
      </c>
      <c r="C633">
        <v>4.2955967250000002</v>
      </c>
      <c r="D633">
        <f t="shared" si="9"/>
        <v>3.3773580350000003</v>
      </c>
      <c r="E633">
        <v>632</v>
      </c>
    </row>
    <row r="634" spans="1:5" x14ac:dyDescent="0.25">
      <c r="A634" s="3" t="s">
        <v>25993</v>
      </c>
      <c r="B634">
        <v>2</v>
      </c>
      <c r="C634">
        <v>4.2901312750000002</v>
      </c>
      <c r="D634">
        <f t="shared" si="9"/>
        <v>3.3740787650000001</v>
      </c>
      <c r="E634">
        <v>633</v>
      </c>
    </row>
    <row r="635" spans="1:5" x14ac:dyDescent="0.25">
      <c r="A635" s="3" t="s">
        <v>26224</v>
      </c>
      <c r="B635">
        <v>1</v>
      </c>
      <c r="C635">
        <v>4.9520921500000004</v>
      </c>
      <c r="D635">
        <f t="shared" si="9"/>
        <v>3.3712552900000001</v>
      </c>
      <c r="E635">
        <v>634</v>
      </c>
    </row>
    <row r="636" spans="1:5" x14ac:dyDescent="0.25">
      <c r="A636" s="3" t="s">
        <v>25870</v>
      </c>
      <c r="B636">
        <v>3</v>
      </c>
      <c r="C636">
        <v>3.5776027000000004</v>
      </c>
      <c r="D636">
        <f t="shared" si="9"/>
        <v>3.3465616200000001</v>
      </c>
      <c r="E636">
        <v>635</v>
      </c>
    </row>
    <row r="637" spans="1:5" x14ac:dyDescent="0.25">
      <c r="A637" s="3" t="s">
        <v>25871</v>
      </c>
      <c r="B637">
        <v>3</v>
      </c>
      <c r="C637">
        <v>3.576101075</v>
      </c>
      <c r="D637">
        <f t="shared" si="9"/>
        <v>3.3456606450000002</v>
      </c>
      <c r="E637">
        <v>636</v>
      </c>
    </row>
    <row r="638" spans="1:5" x14ac:dyDescent="0.25">
      <c r="A638" s="3" t="s">
        <v>25994</v>
      </c>
      <c r="B638">
        <v>2</v>
      </c>
      <c r="C638">
        <v>4.2396688500000002</v>
      </c>
      <c r="D638">
        <f t="shared" si="9"/>
        <v>3.3438013099999999</v>
      </c>
      <c r="E638">
        <v>637</v>
      </c>
    </row>
    <row r="639" spans="1:5" x14ac:dyDescent="0.25">
      <c r="A639" s="3" t="s">
        <v>26225</v>
      </c>
      <c r="B639">
        <v>1</v>
      </c>
      <c r="C639">
        <v>4.903684000000001</v>
      </c>
      <c r="D639">
        <f t="shared" si="9"/>
        <v>3.3422104000000004</v>
      </c>
      <c r="E639">
        <v>638</v>
      </c>
    </row>
    <row r="640" spans="1:5" x14ac:dyDescent="0.25">
      <c r="A640" s="3" t="s">
        <v>25995</v>
      </c>
      <c r="B640">
        <v>2</v>
      </c>
      <c r="C640">
        <v>4.2294170500000012</v>
      </c>
      <c r="D640">
        <f t="shared" si="9"/>
        <v>3.3376502300000004</v>
      </c>
      <c r="E640">
        <v>639</v>
      </c>
    </row>
    <row r="641" spans="1:5" x14ac:dyDescent="0.25">
      <c r="A641" s="3" t="s">
        <v>25996</v>
      </c>
      <c r="B641">
        <v>2</v>
      </c>
      <c r="C641">
        <v>4.2281606250000001</v>
      </c>
      <c r="D641">
        <f t="shared" si="9"/>
        <v>3.3368963750000002</v>
      </c>
      <c r="E641">
        <v>640</v>
      </c>
    </row>
    <row r="642" spans="1:5" x14ac:dyDescent="0.25">
      <c r="A642" s="3" t="s">
        <v>25997</v>
      </c>
      <c r="B642">
        <v>2</v>
      </c>
      <c r="C642">
        <v>4.2258573249999998</v>
      </c>
      <c r="D642">
        <f t="shared" ref="D642:D705" si="10">B642*0.4+C642*0.6</f>
        <v>3.3355143949999997</v>
      </c>
      <c r="E642">
        <v>641</v>
      </c>
    </row>
    <row r="643" spans="1:5" x14ac:dyDescent="0.25">
      <c r="A643" s="3" t="s">
        <v>25998</v>
      </c>
      <c r="B643">
        <v>2</v>
      </c>
      <c r="C643">
        <v>4.1925907000000002</v>
      </c>
      <c r="D643">
        <f t="shared" si="10"/>
        <v>3.3155544199999998</v>
      </c>
      <c r="E643">
        <v>642</v>
      </c>
    </row>
    <row r="644" spans="1:5" x14ac:dyDescent="0.25">
      <c r="A644" s="3" t="s">
        <v>25999</v>
      </c>
      <c r="B644">
        <v>2</v>
      </c>
      <c r="C644">
        <v>4.1871126750000007</v>
      </c>
      <c r="D644">
        <f t="shared" si="10"/>
        <v>3.3122676050000006</v>
      </c>
      <c r="E644">
        <v>643</v>
      </c>
    </row>
    <row r="645" spans="1:5" x14ac:dyDescent="0.25">
      <c r="A645" s="3" t="s">
        <v>26000</v>
      </c>
      <c r="B645">
        <v>2</v>
      </c>
      <c r="C645">
        <v>4.1850611000000004</v>
      </c>
      <c r="D645">
        <f t="shared" si="10"/>
        <v>3.3110366600000001</v>
      </c>
      <c r="E645">
        <v>644</v>
      </c>
    </row>
    <row r="646" spans="1:5" x14ac:dyDescent="0.25">
      <c r="A646" s="3" t="s">
        <v>26001</v>
      </c>
      <c r="B646">
        <v>2</v>
      </c>
      <c r="C646">
        <v>4.1840761750000004</v>
      </c>
      <c r="D646">
        <f t="shared" si="10"/>
        <v>3.3104457050000002</v>
      </c>
      <c r="E646">
        <v>645</v>
      </c>
    </row>
    <row r="647" spans="1:5" x14ac:dyDescent="0.25">
      <c r="A647" s="3" t="s">
        <v>25872</v>
      </c>
      <c r="B647">
        <v>3</v>
      </c>
      <c r="C647">
        <v>3.5155540500000004</v>
      </c>
      <c r="D647">
        <f t="shared" si="10"/>
        <v>3.3093324300000004</v>
      </c>
      <c r="E647">
        <v>646</v>
      </c>
    </row>
    <row r="648" spans="1:5" x14ac:dyDescent="0.25">
      <c r="A648" s="3" t="s">
        <v>26002</v>
      </c>
      <c r="B648">
        <v>2</v>
      </c>
      <c r="C648">
        <v>4.1365303000000004</v>
      </c>
      <c r="D648">
        <f t="shared" si="10"/>
        <v>3.2819181799999999</v>
      </c>
      <c r="E648">
        <v>647</v>
      </c>
    </row>
    <row r="649" spans="1:5" x14ac:dyDescent="0.25">
      <c r="A649" s="3" t="s">
        <v>26003</v>
      </c>
      <c r="B649">
        <v>2</v>
      </c>
      <c r="C649">
        <v>4.1142044000000002</v>
      </c>
      <c r="D649">
        <f t="shared" si="10"/>
        <v>3.2685226400000005</v>
      </c>
      <c r="E649">
        <v>648</v>
      </c>
    </row>
    <row r="650" spans="1:5" x14ac:dyDescent="0.25">
      <c r="A650" s="3" t="s">
        <v>26226</v>
      </c>
      <c r="B650">
        <v>1</v>
      </c>
      <c r="C650">
        <v>4.7642324</v>
      </c>
      <c r="D650">
        <f t="shared" si="10"/>
        <v>3.2585394399999998</v>
      </c>
      <c r="E650">
        <v>649</v>
      </c>
    </row>
    <row r="651" spans="1:5" x14ac:dyDescent="0.25">
      <c r="A651" s="3" t="s">
        <v>26227</v>
      </c>
      <c r="B651">
        <v>1</v>
      </c>
      <c r="C651">
        <v>4.7595713000000002</v>
      </c>
      <c r="D651">
        <f t="shared" si="10"/>
        <v>3.2557427799999998</v>
      </c>
      <c r="E651">
        <v>650</v>
      </c>
    </row>
    <row r="652" spans="1:5" x14ac:dyDescent="0.25">
      <c r="A652" s="3" t="s">
        <v>26228</v>
      </c>
      <c r="B652">
        <v>1</v>
      </c>
      <c r="C652">
        <v>4.7152387999999998</v>
      </c>
      <c r="D652">
        <f t="shared" si="10"/>
        <v>3.2291432799999997</v>
      </c>
      <c r="E652">
        <v>651</v>
      </c>
    </row>
    <row r="653" spans="1:5" x14ac:dyDescent="0.25">
      <c r="A653" s="3" t="s">
        <v>26004</v>
      </c>
      <c r="B653">
        <v>2</v>
      </c>
      <c r="C653">
        <v>4.0414275000000002</v>
      </c>
      <c r="D653">
        <f t="shared" si="10"/>
        <v>3.2248565000000005</v>
      </c>
      <c r="E653">
        <v>652</v>
      </c>
    </row>
    <row r="654" spans="1:5" x14ac:dyDescent="0.25">
      <c r="A654" s="3" t="s">
        <v>25873</v>
      </c>
      <c r="B654">
        <v>3</v>
      </c>
      <c r="C654">
        <v>3.3711806500000003</v>
      </c>
      <c r="D654">
        <f t="shared" si="10"/>
        <v>3.2227083900000002</v>
      </c>
      <c r="E654">
        <v>653</v>
      </c>
    </row>
    <row r="655" spans="1:5" x14ac:dyDescent="0.25">
      <c r="A655" s="3" t="s">
        <v>26005</v>
      </c>
      <c r="B655">
        <v>2</v>
      </c>
      <c r="C655">
        <v>4.0347932500000008</v>
      </c>
      <c r="D655">
        <f t="shared" si="10"/>
        <v>3.2208759500000008</v>
      </c>
      <c r="E655">
        <v>654</v>
      </c>
    </row>
    <row r="656" spans="1:5" x14ac:dyDescent="0.25">
      <c r="A656" s="3" t="s">
        <v>26006</v>
      </c>
      <c r="B656">
        <v>2</v>
      </c>
      <c r="C656">
        <v>4.0332629750000004</v>
      </c>
      <c r="D656">
        <f t="shared" si="10"/>
        <v>3.2199577850000001</v>
      </c>
      <c r="E656">
        <v>655</v>
      </c>
    </row>
    <row r="657" spans="1:5" x14ac:dyDescent="0.25">
      <c r="A657" s="3" t="s">
        <v>26007</v>
      </c>
      <c r="B657">
        <v>2</v>
      </c>
      <c r="C657">
        <v>4.0125080750000004</v>
      </c>
      <c r="D657">
        <f t="shared" si="10"/>
        <v>3.2075048449999999</v>
      </c>
      <c r="E657">
        <v>656</v>
      </c>
    </row>
    <row r="658" spans="1:5" x14ac:dyDescent="0.25">
      <c r="A658" s="3" t="s">
        <v>26008</v>
      </c>
      <c r="B658">
        <v>2</v>
      </c>
      <c r="C658">
        <v>4.0113566750000009</v>
      </c>
      <c r="D658">
        <f t="shared" si="10"/>
        <v>3.2068140050000009</v>
      </c>
      <c r="E658">
        <v>657</v>
      </c>
    </row>
    <row r="659" spans="1:5" x14ac:dyDescent="0.25">
      <c r="A659" s="3" t="s">
        <v>26229</v>
      </c>
      <c r="B659">
        <v>1</v>
      </c>
      <c r="C659">
        <v>4.6733853000000005</v>
      </c>
      <c r="D659">
        <f t="shared" si="10"/>
        <v>3.2040311800000003</v>
      </c>
      <c r="E659">
        <v>658</v>
      </c>
    </row>
    <row r="660" spans="1:5" x14ac:dyDescent="0.25">
      <c r="A660" s="3" t="s">
        <v>26230</v>
      </c>
      <c r="B660">
        <v>1</v>
      </c>
      <c r="C660">
        <v>4.6717548749999995</v>
      </c>
      <c r="D660">
        <f t="shared" si="10"/>
        <v>3.2030529249999997</v>
      </c>
      <c r="E660">
        <v>659</v>
      </c>
    </row>
    <row r="661" spans="1:5" x14ac:dyDescent="0.25">
      <c r="A661" s="3" t="s">
        <v>26009</v>
      </c>
      <c r="B661">
        <v>2</v>
      </c>
      <c r="C661">
        <v>4.0007229250000007</v>
      </c>
      <c r="D661">
        <f t="shared" si="10"/>
        <v>3.2004337550000006</v>
      </c>
      <c r="E661">
        <v>660</v>
      </c>
    </row>
    <row r="662" spans="1:5" x14ac:dyDescent="0.25">
      <c r="A662" s="3" t="s">
        <v>26010</v>
      </c>
      <c r="B662">
        <v>2</v>
      </c>
      <c r="C662">
        <v>3.9974441999999999</v>
      </c>
      <c r="D662">
        <f t="shared" si="10"/>
        <v>3.1984665200000002</v>
      </c>
      <c r="E662">
        <v>661</v>
      </c>
    </row>
    <row r="663" spans="1:5" x14ac:dyDescent="0.25">
      <c r="A663" s="3" t="s">
        <v>25874</v>
      </c>
      <c r="B663">
        <v>3</v>
      </c>
      <c r="C663">
        <v>3.3252988999999999</v>
      </c>
      <c r="D663">
        <f t="shared" si="10"/>
        <v>3.1951793400000001</v>
      </c>
      <c r="E663">
        <v>662</v>
      </c>
    </row>
    <row r="664" spans="1:5" x14ac:dyDescent="0.25">
      <c r="A664" s="3" t="s">
        <v>26011</v>
      </c>
      <c r="B664">
        <v>2</v>
      </c>
      <c r="C664">
        <v>3.9874927749999998</v>
      </c>
      <c r="D664">
        <f t="shared" si="10"/>
        <v>3.192495665</v>
      </c>
      <c r="E664">
        <v>663</v>
      </c>
    </row>
    <row r="665" spans="1:5" x14ac:dyDescent="0.25">
      <c r="A665" s="3" t="s">
        <v>26231</v>
      </c>
      <c r="B665">
        <v>1</v>
      </c>
      <c r="C665">
        <v>4.6444873749999998</v>
      </c>
      <c r="D665">
        <f t="shared" si="10"/>
        <v>3.1866924249999995</v>
      </c>
      <c r="E665">
        <v>664</v>
      </c>
    </row>
    <row r="666" spans="1:5" x14ac:dyDescent="0.25">
      <c r="A666" s="3" t="s">
        <v>26012</v>
      </c>
      <c r="B666">
        <v>2</v>
      </c>
      <c r="C666">
        <v>3.9770637500000006</v>
      </c>
      <c r="D666">
        <f t="shared" si="10"/>
        <v>3.1862382500000006</v>
      </c>
      <c r="E666">
        <v>665</v>
      </c>
    </row>
    <row r="667" spans="1:5" x14ac:dyDescent="0.25">
      <c r="A667" s="3" t="s">
        <v>26232</v>
      </c>
      <c r="B667">
        <v>1</v>
      </c>
      <c r="C667">
        <v>4.6437206</v>
      </c>
      <c r="D667">
        <f t="shared" si="10"/>
        <v>3.18623236</v>
      </c>
      <c r="E667">
        <v>666</v>
      </c>
    </row>
    <row r="668" spans="1:5" x14ac:dyDescent="0.25">
      <c r="A668" s="3" t="s">
        <v>26233</v>
      </c>
      <c r="B668">
        <v>1</v>
      </c>
      <c r="C668">
        <v>4.6431206500000002</v>
      </c>
      <c r="D668">
        <f t="shared" si="10"/>
        <v>3.1858723900000001</v>
      </c>
      <c r="E668">
        <v>667</v>
      </c>
    </row>
    <row r="669" spans="1:5" x14ac:dyDescent="0.25">
      <c r="A669" s="3" t="s">
        <v>26013</v>
      </c>
      <c r="B669">
        <v>2</v>
      </c>
      <c r="C669">
        <v>3.9732543250000005</v>
      </c>
      <c r="D669">
        <f t="shared" si="10"/>
        <v>3.1839525950000001</v>
      </c>
      <c r="E669">
        <v>668</v>
      </c>
    </row>
    <row r="670" spans="1:5" x14ac:dyDescent="0.25">
      <c r="A670" s="3" t="s">
        <v>26014</v>
      </c>
      <c r="B670">
        <v>2</v>
      </c>
      <c r="C670">
        <v>3.9598764750000002</v>
      </c>
      <c r="D670">
        <f t="shared" si="10"/>
        <v>3.1759258849999998</v>
      </c>
      <c r="E670">
        <v>669</v>
      </c>
    </row>
    <row r="671" spans="1:5" x14ac:dyDescent="0.25">
      <c r="A671" s="3" t="s">
        <v>25754</v>
      </c>
      <c r="B671">
        <v>4</v>
      </c>
      <c r="C671">
        <v>2.6202609750000003</v>
      </c>
      <c r="D671">
        <f t="shared" si="10"/>
        <v>3.1721565850000002</v>
      </c>
      <c r="E671">
        <v>670</v>
      </c>
    </row>
    <row r="672" spans="1:5" x14ac:dyDescent="0.25">
      <c r="A672" s="3" t="s">
        <v>26015</v>
      </c>
      <c r="B672">
        <v>2</v>
      </c>
      <c r="C672">
        <v>3.9476979750000005</v>
      </c>
      <c r="D672">
        <f t="shared" si="10"/>
        <v>3.1686187850000005</v>
      </c>
      <c r="E672">
        <v>671</v>
      </c>
    </row>
    <row r="673" spans="1:5" x14ac:dyDescent="0.25">
      <c r="A673" s="3" t="s">
        <v>26016</v>
      </c>
      <c r="B673">
        <v>2</v>
      </c>
      <c r="C673">
        <v>3.9423069250000005</v>
      </c>
      <c r="D673">
        <f t="shared" si="10"/>
        <v>3.1653841549999999</v>
      </c>
      <c r="E673">
        <v>672</v>
      </c>
    </row>
    <row r="674" spans="1:5" x14ac:dyDescent="0.25">
      <c r="A674" s="3" t="s">
        <v>26017</v>
      </c>
      <c r="B674">
        <v>2</v>
      </c>
      <c r="C674">
        <v>3.9361095500000003</v>
      </c>
      <c r="D674">
        <f t="shared" si="10"/>
        <v>3.1616657300000002</v>
      </c>
      <c r="E674">
        <v>673</v>
      </c>
    </row>
    <row r="675" spans="1:5" x14ac:dyDescent="0.25">
      <c r="A675" s="3" t="s">
        <v>26018</v>
      </c>
      <c r="B675">
        <v>2</v>
      </c>
      <c r="C675">
        <v>3.9228934500000001</v>
      </c>
      <c r="D675">
        <f t="shared" si="10"/>
        <v>3.1537360699999999</v>
      </c>
      <c r="E675">
        <v>674</v>
      </c>
    </row>
    <row r="676" spans="1:5" x14ac:dyDescent="0.25">
      <c r="A676" s="3" t="s">
        <v>26234</v>
      </c>
      <c r="B676">
        <v>1</v>
      </c>
      <c r="C676">
        <v>4.5895571000000004</v>
      </c>
      <c r="D676">
        <f t="shared" si="10"/>
        <v>3.1537342600000002</v>
      </c>
      <c r="E676">
        <v>675</v>
      </c>
    </row>
    <row r="677" spans="1:5" x14ac:dyDescent="0.25">
      <c r="A677" s="3" t="s">
        <v>26019</v>
      </c>
      <c r="B677">
        <v>2</v>
      </c>
      <c r="C677">
        <v>3.9130102750000004</v>
      </c>
      <c r="D677">
        <f t="shared" si="10"/>
        <v>3.1478061650000004</v>
      </c>
      <c r="E677">
        <v>676</v>
      </c>
    </row>
    <row r="678" spans="1:5" x14ac:dyDescent="0.25">
      <c r="A678" s="3" t="s">
        <v>26020</v>
      </c>
      <c r="B678">
        <v>2</v>
      </c>
      <c r="C678">
        <v>3.9120096499999999</v>
      </c>
      <c r="D678">
        <f t="shared" si="10"/>
        <v>3.1472057900000001</v>
      </c>
      <c r="E678">
        <v>677</v>
      </c>
    </row>
    <row r="679" spans="1:5" x14ac:dyDescent="0.25">
      <c r="A679" s="3" t="s">
        <v>26021</v>
      </c>
      <c r="B679">
        <v>2</v>
      </c>
      <c r="C679">
        <v>3.9077220250000004</v>
      </c>
      <c r="D679">
        <f t="shared" si="10"/>
        <v>3.1446332149999998</v>
      </c>
      <c r="E679">
        <v>678</v>
      </c>
    </row>
    <row r="680" spans="1:5" x14ac:dyDescent="0.25">
      <c r="A680" s="3" t="s">
        <v>26022</v>
      </c>
      <c r="B680">
        <v>2</v>
      </c>
      <c r="C680">
        <v>3.9016595500000006</v>
      </c>
      <c r="D680">
        <f t="shared" si="10"/>
        <v>3.1409957300000002</v>
      </c>
      <c r="E680">
        <v>679</v>
      </c>
    </row>
    <row r="681" spans="1:5" x14ac:dyDescent="0.25">
      <c r="A681" s="3" t="s">
        <v>26235</v>
      </c>
      <c r="B681">
        <v>1</v>
      </c>
      <c r="C681">
        <v>4.562769125</v>
      </c>
      <c r="D681">
        <f t="shared" si="10"/>
        <v>3.1376614749999998</v>
      </c>
      <c r="E681">
        <v>680</v>
      </c>
    </row>
    <row r="682" spans="1:5" x14ac:dyDescent="0.25">
      <c r="A682" s="3" t="s">
        <v>26236</v>
      </c>
      <c r="B682">
        <v>1</v>
      </c>
      <c r="C682">
        <v>4.5608363249999995</v>
      </c>
      <c r="D682">
        <f t="shared" si="10"/>
        <v>3.1365017949999996</v>
      </c>
      <c r="E682">
        <v>681</v>
      </c>
    </row>
    <row r="683" spans="1:5" x14ac:dyDescent="0.25">
      <c r="A683" s="3" t="s">
        <v>26237</v>
      </c>
      <c r="B683">
        <v>1</v>
      </c>
      <c r="C683">
        <v>4.5443150750000001</v>
      </c>
      <c r="D683">
        <f t="shared" si="10"/>
        <v>3.1265890449999998</v>
      </c>
      <c r="E683">
        <v>682</v>
      </c>
    </row>
    <row r="684" spans="1:5" x14ac:dyDescent="0.25">
      <c r="A684" s="3" t="s">
        <v>26238</v>
      </c>
      <c r="B684">
        <v>1</v>
      </c>
      <c r="C684">
        <v>4.5428051749999998</v>
      </c>
      <c r="D684">
        <f t="shared" si="10"/>
        <v>3.1256831049999998</v>
      </c>
      <c r="E684">
        <v>683</v>
      </c>
    </row>
    <row r="685" spans="1:5" x14ac:dyDescent="0.25">
      <c r="A685" s="3" t="s">
        <v>26023</v>
      </c>
      <c r="B685">
        <v>2</v>
      </c>
      <c r="C685">
        <v>3.8449551250000003</v>
      </c>
      <c r="D685">
        <f t="shared" si="10"/>
        <v>3.106973075</v>
      </c>
      <c r="E685">
        <v>684</v>
      </c>
    </row>
    <row r="686" spans="1:5" x14ac:dyDescent="0.25">
      <c r="A686" s="3" t="s">
        <v>26239</v>
      </c>
      <c r="B686">
        <v>1</v>
      </c>
      <c r="C686">
        <v>4.4913546499999999</v>
      </c>
      <c r="D686">
        <f t="shared" si="10"/>
        <v>3.0948127899999998</v>
      </c>
      <c r="E686">
        <v>685</v>
      </c>
    </row>
    <row r="687" spans="1:5" x14ac:dyDescent="0.25">
      <c r="A687" s="3" t="s">
        <v>26024</v>
      </c>
      <c r="B687">
        <v>2</v>
      </c>
      <c r="C687">
        <v>3.8168151500000005</v>
      </c>
      <c r="D687">
        <f t="shared" si="10"/>
        <v>3.0900890900000002</v>
      </c>
      <c r="E687">
        <v>686</v>
      </c>
    </row>
    <row r="688" spans="1:5" x14ac:dyDescent="0.25">
      <c r="A688" s="3" t="s">
        <v>26025</v>
      </c>
      <c r="B688">
        <v>2</v>
      </c>
      <c r="C688">
        <v>3.8080821500000006</v>
      </c>
      <c r="D688">
        <f t="shared" si="10"/>
        <v>3.0848492900000002</v>
      </c>
      <c r="E688">
        <v>687</v>
      </c>
    </row>
    <row r="689" spans="1:5" x14ac:dyDescent="0.25">
      <c r="A689" s="3" t="s">
        <v>25875</v>
      </c>
      <c r="B689">
        <v>3</v>
      </c>
      <c r="C689">
        <v>3.1353143999999999</v>
      </c>
      <c r="D689">
        <f t="shared" si="10"/>
        <v>3.0811886400000001</v>
      </c>
      <c r="E689">
        <v>688</v>
      </c>
    </row>
    <row r="690" spans="1:5" x14ac:dyDescent="0.25">
      <c r="A690" s="3" t="s">
        <v>25876</v>
      </c>
      <c r="B690">
        <v>3</v>
      </c>
      <c r="C690">
        <v>3.1281303000000005</v>
      </c>
      <c r="D690">
        <f t="shared" si="10"/>
        <v>3.0768781800000005</v>
      </c>
      <c r="E690">
        <v>689</v>
      </c>
    </row>
    <row r="691" spans="1:5" x14ac:dyDescent="0.25">
      <c r="A691" s="3" t="s">
        <v>25877</v>
      </c>
      <c r="B691">
        <v>3</v>
      </c>
      <c r="C691">
        <v>3.1163231750000007</v>
      </c>
      <c r="D691">
        <f t="shared" si="10"/>
        <v>3.0697939050000005</v>
      </c>
      <c r="E691">
        <v>690</v>
      </c>
    </row>
    <row r="692" spans="1:5" x14ac:dyDescent="0.25">
      <c r="A692" s="3" t="s">
        <v>26240</v>
      </c>
      <c r="B692">
        <v>1</v>
      </c>
      <c r="C692">
        <v>4.4361274249999996</v>
      </c>
      <c r="D692">
        <f t="shared" si="10"/>
        <v>3.0616764549999997</v>
      </c>
      <c r="E692">
        <v>691</v>
      </c>
    </row>
    <row r="693" spans="1:5" x14ac:dyDescent="0.25">
      <c r="A693" s="3" t="s">
        <v>26026</v>
      </c>
      <c r="B693">
        <v>2</v>
      </c>
      <c r="C693">
        <v>3.769390875</v>
      </c>
      <c r="D693">
        <f t="shared" si="10"/>
        <v>3.0616345249999997</v>
      </c>
      <c r="E693">
        <v>692</v>
      </c>
    </row>
    <row r="694" spans="1:5" x14ac:dyDescent="0.25">
      <c r="A694" s="3" t="s">
        <v>26027</v>
      </c>
      <c r="B694">
        <v>2</v>
      </c>
      <c r="C694">
        <v>3.7356988500000003</v>
      </c>
      <c r="D694">
        <f t="shared" si="10"/>
        <v>3.0414193100000002</v>
      </c>
      <c r="E694">
        <v>693</v>
      </c>
    </row>
    <row r="695" spans="1:5" x14ac:dyDescent="0.25">
      <c r="A695" s="3" t="s">
        <v>26028</v>
      </c>
      <c r="B695">
        <v>2</v>
      </c>
      <c r="C695">
        <v>3.7086689500000007</v>
      </c>
      <c r="D695">
        <f t="shared" si="10"/>
        <v>3.0252013700000004</v>
      </c>
      <c r="E695">
        <v>694</v>
      </c>
    </row>
    <row r="696" spans="1:5" x14ac:dyDescent="0.25">
      <c r="A696" s="3" t="s">
        <v>25878</v>
      </c>
      <c r="B696">
        <v>3</v>
      </c>
      <c r="C696">
        <v>3.0304538750000005</v>
      </c>
      <c r="D696">
        <f t="shared" si="10"/>
        <v>3.0182723250000003</v>
      </c>
      <c r="E696">
        <v>695</v>
      </c>
    </row>
    <row r="697" spans="1:5" x14ac:dyDescent="0.25">
      <c r="A697" s="3" t="s">
        <v>26029</v>
      </c>
      <c r="B697">
        <v>2</v>
      </c>
      <c r="C697">
        <v>3.6931642250000003</v>
      </c>
      <c r="D697">
        <f t="shared" si="10"/>
        <v>3.0158985349999998</v>
      </c>
      <c r="E697">
        <v>696</v>
      </c>
    </row>
    <row r="698" spans="1:5" x14ac:dyDescent="0.25">
      <c r="A698" s="3" t="s">
        <v>26030</v>
      </c>
      <c r="B698">
        <v>2</v>
      </c>
      <c r="C698">
        <v>3.6879918749999998</v>
      </c>
      <c r="D698">
        <f t="shared" si="10"/>
        <v>3.0127951250000002</v>
      </c>
      <c r="E698">
        <v>697</v>
      </c>
    </row>
    <row r="699" spans="1:5" x14ac:dyDescent="0.25">
      <c r="A699" s="3" t="s">
        <v>26031</v>
      </c>
      <c r="B699">
        <v>2</v>
      </c>
      <c r="C699">
        <v>3.6718696</v>
      </c>
      <c r="D699">
        <f t="shared" si="10"/>
        <v>3.00312176</v>
      </c>
      <c r="E699">
        <v>698</v>
      </c>
    </row>
    <row r="700" spans="1:5" x14ac:dyDescent="0.25">
      <c r="A700" s="3" t="s">
        <v>26032</v>
      </c>
      <c r="B700">
        <v>2</v>
      </c>
      <c r="C700">
        <v>3.6673095250000003</v>
      </c>
      <c r="D700">
        <f t="shared" si="10"/>
        <v>3.0003857150000002</v>
      </c>
      <c r="E700">
        <v>699</v>
      </c>
    </row>
    <row r="701" spans="1:5" x14ac:dyDescent="0.25">
      <c r="A701" s="3" t="s">
        <v>26241</v>
      </c>
      <c r="B701">
        <v>1</v>
      </c>
      <c r="C701">
        <v>4.3284541000000001</v>
      </c>
      <c r="D701">
        <f t="shared" si="10"/>
        <v>2.99707246</v>
      </c>
      <c r="E701">
        <v>700</v>
      </c>
    </row>
    <row r="702" spans="1:5" x14ac:dyDescent="0.25">
      <c r="A702" s="3" t="s">
        <v>25755</v>
      </c>
      <c r="B702">
        <v>4</v>
      </c>
      <c r="C702">
        <v>2.3275231500000002</v>
      </c>
      <c r="D702">
        <f t="shared" si="10"/>
        <v>2.9965138900000001</v>
      </c>
      <c r="E702">
        <v>701</v>
      </c>
    </row>
    <row r="703" spans="1:5" x14ac:dyDescent="0.25">
      <c r="A703" s="3" t="s">
        <v>26033</v>
      </c>
      <c r="B703">
        <v>2</v>
      </c>
      <c r="C703">
        <v>3.6497097749999998</v>
      </c>
      <c r="D703">
        <f t="shared" si="10"/>
        <v>2.9898258650000002</v>
      </c>
      <c r="E703">
        <v>702</v>
      </c>
    </row>
    <row r="704" spans="1:5" x14ac:dyDescent="0.25">
      <c r="A704" s="3" t="s">
        <v>26034</v>
      </c>
      <c r="B704">
        <v>2</v>
      </c>
      <c r="C704">
        <v>3.6271116500000002</v>
      </c>
      <c r="D704">
        <f t="shared" si="10"/>
        <v>2.9762669900000001</v>
      </c>
      <c r="E704">
        <v>703</v>
      </c>
    </row>
    <row r="705" spans="1:5" x14ac:dyDescent="0.25">
      <c r="A705" s="3" t="s">
        <v>26242</v>
      </c>
      <c r="B705">
        <v>1</v>
      </c>
      <c r="C705">
        <v>4.2494474750000002</v>
      </c>
      <c r="D705">
        <f t="shared" si="10"/>
        <v>2.9496684850000001</v>
      </c>
      <c r="E705">
        <v>704</v>
      </c>
    </row>
    <row r="706" spans="1:5" x14ac:dyDescent="0.25">
      <c r="A706" s="3" t="s">
        <v>25879</v>
      </c>
      <c r="B706">
        <v>3</v>
      </c>
      <c r="C706">
        <v>2.9152497250000002</v>
      </c>
      <c r="D706">
        <f t="shared" ref="D706:D769" si="11">B706*0.4+C706*0.6</f>
        <v>2.9491498350000001</v>
      </c>
      <c r="E706">
        <v>705</v>
      </c>
    </row>
    <row r="707" spans="1:5" x14ac:dyDescent="0.25">
      <c r="A707" s="3" t="s">
        <v>26243</v>
      </c>
      <c r="B707">
        <v>1</v>
      </c>
      <c r="C707">
        <v>4.2455262500000002</v>
      </c>
      <c r="D707">
        <f t="shared" si="11"/>
        <v>2.94731575</v>
      </c>
      <c r="E707">
        <v>706</v>
      </c>
    </row>
    <row r="708" spans="1:5" x14ac:dyDescent="0.25">
      <c r="A708" s="3" t="s">
        <v>25880</v>
      </c>
      <c r="B708">
        <v>3</v>
      </c>
      <c r="C708">
        <v>2.9085033999999998</v>
      </c>
      <c r="D708">
        <f t="shared" si="11"/>
        <v>2.9451020400000001</v>
      </c>
      <c r="E708">
        <v>707</v>
      </c>
    </row>
    <row r="709" spans="1:5" x14ac:dyDescent="0.25">
      <c r="A709" s="3" t="s">
        <v>26244</v>
      </c>
      <c r="B709">
        <v>1</v>
      </c>
      <c r="C709">
        <v>4.2367383250000001</v>
      </c>
      <c r="D709">
        <f t="shared" si="11"/>
        <v>2.942042995</v>
      </c>
      <c r="E709">
        <v>708</v>
      </c>
    </row>
    <row r="710" spans="1:5" x14ac:dyDescent="0.25">
      <c r="A710" s="3" t="s">
        <v>26035</v>
      </c>
      <c r="B710">
        <v>2</v>
      </c>
      <c r="C710">
        <v>3.5684743000000005</v>
      </c>
      <c r="D710">
        <f t="shared" si="11"/>
        <v>2.9410845800000001</v>
      </c>
      <c r="E710">
        <v>709</v>
      </c>
    </row>
    <row r="711" spans="1:5" x14ac:dyDescent="0.25">
      <c r="A711" s="3" t="s">
        <v>26036</v>
      </c>
      <c r="B711">
        <v>2</v>
      </c>
      <c r="C711">
        <v>3.5670555500000001</v>
      </c>
      <c r="D711">
        <f t="shared" si="11"/>
        <v>2.9402333299999999</v>
      </c>
      <c r="E711">
        <v>710</v>
      </c>
    </row>
    <row r="712" spans="1:5" x14ac:dyDescent="0.25">
      <c r="A712" s="3" t="s">
        <v>26037</v>
      </c>
      <c r="B712">
        <v>2</v>
      </c>
      <c r="C712">
        <v>3.5617084750000005</v>
      </c>
      <c r="D712">
        <f t="shared" si="11"/>
        <v>2.9370250850000001</v>
      </c>
      <c r="E712">
        <v>711</v>
      </c>
    </row>
    <row r="713" spans="1:5" x14ac:dyDescent="0.25">
      <c r="A713" s="3" t="s">
        <v>26038</v>
      </c>
      <c r="B713">
        <v>2</v>
      </c>
      <c r="C713">
        <v>3.5558264500000005</v>
      </c>
      <c r="D713">
        <f t="shared" si="11"/>
        <v>2.9334958700000007</v>
      </c>
      <c r="E713">
        <v>712</v>
      </c>
    </row>
    <row r="714" spans="1:5" x14ac:dyDescent="0.25">
      <c r="A714" s="3" t="s">
        <v>26039</v>
      </c>
      <c r="B714">
        <v>2</v>
      </c>
      <c r="C714">
        <v>3.5537686750000006</v>
      </c>
      <c r="D714">
        <f t="shared" si="11"/>
        <v>2.9322612050000005</v>
      </c>
      <c r="E714">
        <v>713</v>
      </c>
    </row>
    <row r="715" spans="1:5" x14ac:dyDescent="0.25">
      <c r="A715" s="3" t="s">
        <v>26040</v>
      </c>
      <c r="B715">
        <v>2</v>
      </c>
      <c r="C715">
        <v>3.5492522500000003</v>
      </c>
      <c r="D715">
        <f t="shared" si="11"/>
        <v>2.9295513500000006</v>
      </c>
      <c r="E715">
        <v>714</v>
      </c>
    </row>
    <row r="716" spans="1:5" x14ac:dyDescent="0.25">
      <c r="A716" s="3" t="s">
        <v>26041</v>
      </c>
      <c r="B716">
        <v>2</v>
      </c>
      <c r="C716">
        <v>3.511301725</v>
      </c>
      <c r="D716">
        <f t="shared" si="11"/>
        <v>2.9067810349999998</v>
      </c>
      <c r="E716">
        <v>715</v>
      </c>
    </row>
    <row r="717" spans="1:5" x14ac:dyDescent="0.25">
      <c r="A717" s="3" t="s">
        <v>26042</v>
      </c>
      <c r="B717">
        <v>2</v>
      </c>
      <c r="C717">
        <v>3.5111096000000002</v>
      </c>
      <c r="D717">
        <f t="shared" si="11"/>
        <v>2.9066657600000001</v>
      </c>
      <c r="E717">
        <v>716</v>
      </c>
    </row>
    <row r="718" spans="1:5" x14ac:dyDescent="0.25">
      <c r="A718" s="3" t="s">
        <v>26245</v>
      </c>
      <c r="B718">
        <v>1</v>
      </c>
      <c r="C718">
        <v>4.1734510250000003</v>
      </c>
      <c r="D718">
        <f t="shared" si="11"/>
        <v>2.9040706150000002</v>
      </c>
      <c r="E718">
        <v>717</v>
      </c>
    </row>
    <row r="719" spans="1:5" x14ac:dyDescent="0.25">
      <c r="A719" s="3" t="s">
        <v>26043</v>
      </c>
      <c r="B719">
        <v>2</v>
      </c>
      <c r="C719">
        <v>3.49293955</v>
      </c>
      <c r="D719">
        <f t="shared" si="11"/>
        <v>2.8957637299999996</v>
      </c>
      <c r="E719">
        <v>718</v>
      </c>
    </row>
    <row r="720" spans="1:5" x14ac:dyDescent="0.25">
      <c r="A720" s="3" t="s">
        <v>26044</v>
      </c>
      <c r="B720">
        <v>2</v>
      </c>
      <c r="C720">
        <v>3.4878715250000001</v>
      </c>
      <c r="D720">
        <f t="shared" si="11"/>
        <v>2.8927229150000002</v>
      </c>
      <c r="E720">
        <v>719</v>
      </c>
    </row>
    <row r="721" spans="1:5" x14ac:dyDescent="0.25">
      <c r="A721" s="3" t="s">
        <v>25881</v>
      </c>
      <c r="B721">
        <v>3</v>
      </c>
      <c r="C721">
        <v>2.8198473000000002</v>
      </c>
      <c r="D721">
        <f t="shared" si="11"/>
        <v>2.8919083800000003</v>
      </c>
      <c r="E721">
        <v>720</v>
      </c>
    </row>
    <row r="722" spans="1:5" x14ac:dyDescent="0.25">
      <c r="A722" s="3" t="s">
        <v>26246</v>
      </c>
      <c r="B722">
        <v>1</v>
      </c>
      <c r="C722">
        <v>4.1457863249999996</v>
      </c>
      <c r="D722">
        <f t="shared" si="11"/>
        <v>2.8874717949999997</v>
      </c>
      <c r="E722">
        <v>721</v>
      </c>
    </row>
    <row r="723" spans="1:5" x14ac:dyDescent="0.25">
      <c r="A723" s="3" t="s">
        <v>26247</v>
      </c>
      <c r="B723">
        <v>1</v>
      </c>
      <c r="C723">
        <v>4.1256870750000001</v>
      </c>
      <c r="D723">
        <f t="shared" si="11"/>
        <v>2.8754122449999997</v>
      </c>
      <c r="E723">
        <v>722</v>
      </c>
    </row>
    <row r="724" spans="1:5" x14ac:dyDescent="0.25">
      <c r="A724" s="3" t="s">
        <v>26045</v>
      </c>
      <c r="B724">
        <v>2</v>
      </c>
      <c r="C724">
        <v>3.4512091000000003</v>
      </c>
      <c r="D724">
        <f t="shared" si="11"/>
        <v>2.8707254600000001</v>
      </c>
      <c r="E724">
        <v>723</v>
      </c>
    </row>
    <row r="725" spans="1:5" x14ac:dyDescent="0.25">
      <c r="A725" s="3" t="s">
        <v>25882</v>
      </c>
      <c r="B725">
        <v>3</v>
      </c>
      <c r="C725">
        <v>2.771452225</v>
      </c>
      <c r="D725">
        <f t="shared" si="11"/>
        <v>2.8628713350000004</v>
      </c>
      <c r="E725">
        <v>724</v>
      </c>
    </row>
    <row r="726" spans="1:5" x14ac:dyDescent="0.25">
      <c r="A726" s="3" t="s">
        <v>26046</v>
      </c>
      <c r="B726">
        <v>2</v>
      </c>
      <c r="C726">
        <v>3.4234277999999998</v>
      </c>
      <c r="D726">
        <f t="shared" si="11"/>
        <v>2.8540566800000002</v>
      </c>
      <c r="E726">
        <v>725</v>
      </c>
    </row>
    <row r="727" spans="1:5" x14ac:dyDescent="0.25">
      <c r="A727" s="3" t="s">
        <v>26248</v>
      </c>
      <c r="B727">
        <v>1</v>
      </c>
      <c r="C727">
        <v>4.087147550000001</v>
      </c>
      <c r="D727">
        <f t="shared" si="11"/>
        <v>2.8522885300000005</v>
      </c>
      <c r="E727">
        <v>726</v>
      </c>
    </row>
    <row r="728" spans="1:5" x14ac:dyDescent="0.25">
      <c r="A728" s="3" t="s">
        <v>26047</v>
      </c>
      <c r="B728">
        <v>2</v>
      </c>
      <c r="C728">
        <v>3.4193504749999999</v>
      </c>
      <c r="D728">
        <f t="shared" si="11"/>
        <v>2.8516102849999996</v>
      </c>
      <c r="E728">
        <v>727</v>
      </c>
    </row>
    <row r="729" spans="1:5" x14ac:dyDescent="0.25">
      <c r="A729" s="3" t="s">
        <v>26048</v>
      </c>
      <c r="B729">
        <v>2</v>
      </c>
      <c r="C729">
        <v>3.4080381499999999</v>
      </c>
      <c r="D729">
        <f t="shared" si="11"/>
        <v>2.8448228899999997</v>
      </c>
      <c r="E729">
        <v>728</v>
      </c>
    </row>
    <row r="730" spans="1:5" x14ac:dyDescent="0.25">
      <c r="A730" s="3" t="s">
        <v>26049</v>
      </c>
      <c r="B730">
        <v>2</v>
      </c>
      <c r="C730">
        <v>3.4061899499999999</v>
      </c>
      <c r="D730">
        <f t="shared" si="11"/>
        <v>2.8437139699999996</v>
      </c>
      <c r="E730">
        <v>729</v>
      </c>
    </row>
    <row r="731" spans="1:5" x14ac:dyDescent="0.25">
      <c r="A731" s="3" t="s">
        <v>26249</v>
      </c>
      <c r="B731">
        <v>1</v>
      </c>
      <c r="C731">
        <v>4.066626275</v>
      </c>
      <c r="D731">
        <f t="shared" si="11"/>
        <v>2.8399757649999997</v>
      </c>
      <c r="E731">
        <v>730</v>
      </c>
    </row>
    <row r="732" spans="1:5" x14ac:dyDescent="0.25">
      <c r="A732" s="3" t="s">
        <v>26050</v>
      </c>
      <c r="B732">
        <v>2</v>
      </c>
      <c r="C732">
        <v>3.3886715250000004</v>
      </c>
      <c r="D732">
        <f t="shared" si="11"/>
        <v>2.8332029150000002</v>
      </c>
      <c r="E732">
        <v>731</v>
      </c>
    </row>
    <row r="733" spans="1:5" x14ac:dyDescent="0.25">
      <c r="A733" s="3" t="s">
        <v>26051</v>
      </c>
      <c r="B733">
        <v>2</v>
      </c>
      <c r="C733">
        <v>3.3774443249999999</v>
      </c>
      <c r="D733">
        <f t="shared" si="11"/>
        <v>2.8264665950000003</v>
      </c>
      <c r="E733">
        <v>732</v>
      </c>
    </row>
    <row r="734" spans="1:5" x14ac:dyDescent="0.25">
      <c r="A734" s="3" t="s">
        <v>26052</v>
      </c>
      <c r="B734">
        <v>2</v>
      </c>
      <c r="C734">
        <v>3.3725005750000001</v>
      </c>
      <c r="D734">
        <f t="shared" si="11"/>
        <v>2.8235003450000002</v>
      </c>
      <c r="E734">
        <v>733</v>
      </c>
    </row>
    <row r="735" spans="1:5" x14ac:dyDescent="0.25">
      <c r="A735" s="3" t="s">
        <v>25883</v>
      </c>
      <c r="B735">
        <v>3</v>
      </c>
      <c r="C735">
        <v>2.6885788750000001</v>
      </c>
      <c r="D735">
        <f t="shared" si="11"/>
        <v>2.8131473250000001</v>
      </c>
      <c r="E735">
        <v>734</v>
      </c>
    </row>
    <row r="736" spans="1:5" x14ac:dyDescent="0.25">
      <c r="A736" s="3" t="s">
        <v>26053</v>
      </c>
      <c r="B736">
        <v>2</v>
      </c>
      <c r="C736">
        <v>3.3439592750000005</v>
      </c>
      <c r="D736">
        <f t="shared" si="11"/>
        <v>2.8063755650000006</v>
      </c>
      <c r="E736">
        <v>735</v>
      </c>
    </row>
    <row r="737" spans="1:5" x14ac:dyDescent="0.25">
      <c r="A737" s="3" t="s">
        <v>26054</v>
      </c>
      <c r="B737">
        <v>2</v>
      </c>
      <c r="C737">
        <v>3.3309827750000003</v>
      </c>
      <c r="D737">
        <f t="shared" si="11"/>
        <v>2.7985896650000002</v>
      </c>
      <c r="E737">
        <v>736</v>
      </c>
    </row>
    <row r="738" spans="1:5" x14ac:dyDescent="0.25">
      <c r="A738" s="3" t="s">
        <v>25884</v>
      </c>
      <c r="B738">
        <v>3</v>
      </c>
      <c r="C738">
        <v>2.6276449999999998</v>
      </c>
      <c r="D738">
        <f t="shared" si="11"/>
        <v>2.7765870000000001</v>
      </c>
      <c r="E738">
        <v>737</v>
      </c>
    </row>
    <row r="739" spans="1:5" x14ac:dyDescent="0.25">
      <c r="A739" s="3" t="s">
        <v>26250</v>
      </c>
      <c r="B739">
        <v>1</v>
      </c>
      <c r="C739">
        <v>3.95867645</v>
      </c>
      <c r="D739">
        <f t="shared" si="11"/>
        <v>2.7752058699999997</v>
      </c>
      <c r="E739">
        <v>738</v>
      </c>
    </row>
    <row r="740" spans="1:5" x14ac:dyDescent="0.25">
      <c r="A740" s="3" t="s">
        <v>26055</v>
      </c>
      <c r="B740">
        <v>2</v>
      </c>
      <c r="C740">
        <v>3.288929875</v>
      </c>
      <c r="D740">
        <f t="shared" si="11"/>
        <v>2.773357925</v>
      </c>
      <c r="E740">
        <v>739</v>
      </c>
    </row>
    <row r="741" spans="1:5" x14ac:dyDescent="0.25">
      <c r="A741" s="3" t="s">
        <v>26056</v>
      </c>
      <c r="B741">
        <v>2</v>
      </c>
      <c r="C741">
        <v>3.2837449750000003</v>
      </c>
      <c r="D741">
        <f t="shared" si="11"/>
        <v>2.770246985</v>
      </c>
      <c r="E741">
        <v>740</v>
      </c>
    </row>
    <row r="742" spans="1:5" x14ac:dyDescent="0.25">
      <c r="A742" s="3" t="s">
        <v>26057</v>
      </c>
      <c r="B742">
        <v>2</v>
      </c>
      <c r="C742">
        <v>3.2771657000000003</v>
      </c>
      <c r="D742">
        <f t="shared" si="11"/>
        <v>2.7662994200000002</v>
      </c>
      <c r="E742">
        <v>741</v>
      </c>
    </row>
    <row r="743" spans="1:5" x14ac:dyDescent="0.25">
      <c r="A743" s="3" t="s">
        <v>26058</v>
      </c>
      <c r="B743">
        <v>2</v>
      </c>
      <c r="C743">
        <v>3.2709959</v>
      </c>
      <c r="D743">
        <f t="shared" si="11"/>
        <v>2.7625975399999998</v>
      </c>
      <c r="E743">
        <v>742</v>
      </c>
    </row>
    <row r="744" spans="1:5" x14ac:dyDescent="0.25">
      <c r="A744" s="3" t="s">
        <v>26251</v>
      </c>
      <c r="B744">
        <v>1</v>
      </c>
      <c r="C744">
        <v>3.9344277249999999</v>
      </c>
      <c r="D744">
        <f t="shared" si="11"/>
        <v>2.7606566349999997</v>
      </c>
      <c r="E744">
        <v>743</v>
      </c>
    </row>
    <row r="745" spans="1:5" x14ac:dyDescent="0.25">
      <c r="A745" s="3" t="s">
        <v>26252</v>
      </c>
      <c r="B745">
        <v>1</v>
      </c>
      <c r="C745">
        <v>3.9254822750000002</v>
      </c>
      <c r="D745">
        <f t="shared" si="11"/>
        <v>2.7552893649999999</v>
      </c>
      <c r="E745">
        <v>744</v>
      </c>
    </row>
    <row r="746" spans="1:5" x14ac:dyDescent="0.25">
      <c r="A746" s="3" t="s">
        <v>26253</v>
      </c>
      <c r="B746">
        <v>1</v>
      </c>
      <c r="C746">
        <v>3.920540425</v>
      </c>
      <c r="D746">
        <f t="shared" si="11"/>
        <v>2.752324255</v>
      </c>
      <c r="E746">
        <v>745</v>
      </c>
    </row>
    <row r="747" spans="1:5" x14ac:dyDescent="0.25">
      <c r="A747" s="3" t="s">
        <v>26059</v>
      </c>
      <c r="B747">
        <v>2</v>
      </c>
      <c r="C747">
        <v>3.242820225</v>
      </c>
      <c r="D747">
        <f t="shared" si="11"/>
        <v>2.7456921349999996</v>
      </c>
      <c r="E747">
        <v>746</v>
      </c>
    </row>
    <row r="748" spans="1:5" x14ac:dyDescent="0.25">
      <c r="A748" s="3" t="s">
        <v>26060</v>
      </c>
      <c r="B748">
        <v>2</v>
      </c>
      <c r="C748">
        <v>3.2397262499999999</v>
      </c>
      <c r="D748">
        <f t="shared" si="11"/>
        <v>2.7438357499999997</v>
      </c>
      <c r="E748">
        <v>747</v>
      </c>
    </row>
    <row r="749" spans="1:5" x14ac:dyDescent="0.25">
      <c r="A749" s="3" t="s">
        <v>26061</v>
      </c>
      <c r="B749">
        <v>2</v>
      </c>
      <c r="C749">
        <v>3.2297456000000002</v>
      </c>
      <c r="D749">
        <f t="shared" si="11"/>
        <v>2.73784736</v>
      </c>
      <c r="E749">
        <v>748</v>
      </c>
    </row>
    <row r="750" spans="1:5" x14ac:dyDescent="0.25">
      <c r="A750" s="3" t="s">
        <v>26062</v>
      </c>
      <c r="B750">
        <v>2</v>
      </c>
      <c r="C750">
        <v>3.2226914250000003</v>
      </c>
      <c r="D750">
        <f t="shared" si="11"/>
        <v>2.7336148549999999</v>
      </c>
      <c r="E750">
        <v>749</v>
      </c>
    </row>
    <row r="751" spans="1:5" x14ac:dyDescent="0.25">
      <c r="A751" s="3" t="s">
        <v>26063</v>
      </c>
      <c r="B751">
        <v>2</v>
      </c>
      <c r="C751">
        <v>3.218703675</v>
      </c>
      <c r="D751">
        <f t="shared" si="11"/>
        <v>2.7312222049999999</v>
      </c>
      <c r="E751">
        <v>750</v>
      </c>
    </row>
    <row r="752" spans="1:5" x14ac:dyDescent="0.25">
      <c r="A752" s="3" t="s">
        <v>26254</v>
      </c>
      <c r="B752">
        <v>1</v>
      </c>
      <c r="C752">
        <v>3.877476175</v>
      </c>
      <c r="D752">
        <f t="shared" si="11"/>
        <v>2.726485705</v>
      </c>
      <c r="E752">
        <v>751</v>
      </c>
    </row>
    <row r="753" spans="1:5" x14ac:dyDescent="0.25">
      <c r="A753" s="3" t="s">
        <v>26064</v>
      </c>
      <c r="B753">
        <v>2</v>
      </c>
      <c r="C753">
        <v>3.2022834000000002</v>
      </c>
      <c r="D753">
        <f t="shared" si="11"/>
        <v>2.72137004</v>
      </c>
      <c r="E753">
        <v>752</v>
      </c>
    </row>
    <row r="754" spans="1:5" x14ac:dyDescent="0.25">
      <c r="A754" s="3" t="s">
        <v>26065</v>
      </c>
      <c r="B754">
        <v>2</v>
      </c>
      <c r="C754">
        <v>3.1994319500000001</v>
      </c>
      <c r="D754">
        <f t="shared" si="11"/>
        <v>2.7196591699999999</v>
      </c>
      <c r="E754">
        <v>753</v>
      </c>
    </row>
    <row r="755" spans="1:5" x14ac:dyDescent="0.25">
      <c r="A755" s="3" t="s">
        <v>26255</v>
      </c>
      <c r="B755">
        <v>1</v>
      </c>
      <c r="C755">
        <v>3.8588672250000005</v>
      </c>
      <c r="D755">
        <f t="shared" si="11"/>
        <v>2.7153203349999999</v>
      </c>
      <c r="E755">
        <v>754</v>
      </c>
    </row>
    <row r="756" spans="1:5" x14ac:dyDescent="0.25">
      <c r="A756" s="3" t="s">
        <v>25885</v>
      </c>
      <c r="B756">
        <v>3</v>
      </c>
      <c r="C756">
        <v>2.5206203500000002</v>
      </c>
      <c r="D756">
        <f t="shared" si="11"/>
        <v>2.7123722100000003</v>
      </c>
      <c r="E756">
        <v>755</v>
      </c>
    </row>
    <row r="757" spans="1:5" x14ac:dyDescent="0.25">
      <c r="A757" s="3" t="s">
        <v>26066</v>
      </c>
      <c r="B757">
        <v>2</v>
      </c>
      <c r="C757">
        <v>3.1826888000000002</v>
      </c>
      <c r="D757">
        <f t="shared" si="11"/>
        <v>2.7096132800000001</v>
      </c>
      <c r="E757">
        <v>756</v>
      </c>
    </row>
    <row r="758" spans="1:5" x14ac:dyDescent="0.25">
      <c r="A758" s="3" t="s">
        <v>26256</v>
      </c>
      <c r="B758">
        <v>1</v>
      </c>
      <c r="C758">
        <v>3.8386913249999992</v>
      </c>
      <c r="D758">
        <f t="shared" si="11"/>
        <v>2.7032147949999992</v>
      </c>
      <c r="E758">
        <v>757</v>
      </c>
    </row>
    <row r="759" spans="1:5" x14ac:dyDescent="0.25">
      <c r="A759" s="3" t="s">
        <v>26257</v>
      </c>
      <c r="B759">
        <v>1</v>
      </c>
      <c r="C759">
        <v>3.8247783000000002</v>
      </c>
      <c r="D759">
        <f t="shared" si="11"/>
        <v>2.69486698</v>
      </c>
      <c r="E759">
        <v>758</v>
      </c>
    </row>
    <row r="760" spans="1:5" x14ac:dyDescent="0.25">
      <c r="A760" s="3" t="s">
        <v>26067</v>
      </c>
      <c r="B760">
        <v>2</v>
      </c>
      <c r="C760">
        <v>3.1565043500000005</v>
      </c>
      <c r="D760">
        <f t="shared" si="11"/>
        <v>2.6939026100000003</v>
      </c>
      <c r="E760">
        <v>759</v>
      </c>
    </row>
    <row r="761" spans="1:5" x14ac:dyDescent="0.25">
      <c r="A761" s="3" t="s">
        <v>26068</v>
      </c>
      <c r="B761">
        <v>2</v>
      </c>
      <c r="C761">
        <v>3.1456700500000006</v>
      </c>
      <c r="D761">
        <f t="shared" si="11"/>
        <v>2.6874020300000003</v>
      </c>
      <c r="E761">
        <v>760</v>
      </c>
    </row>
    <row r="762" spans="1:5" x14ac:dyDescent="0.25">
      <c r="A762" s="3" t="s">
        <v>26069</v>
      </c>
      <c r="B762">
        <v>2</v>
      </c>
      <c r="C762">
        <v>3.1280759250000001</v>
      </c>
      <c r="D762">
        <f t="shared" si="11"/>
        <v>2.6768455549999999</v>
      </c>
      <c r="E762">
        <v>761</v>
      </c>
    </row>
    <row r="763" spans="1:5" x14ac:dyDescent="0.25">
      <c r="A763" s="3" t="s">
        <v>26070</v>
      </c>
      <c r="B763">
        <v>2</v>
      </c>
      <c r="C763">
        <v>3.1269833250000008</v>
      </c>
      <c r="D763">
        <f t="shared" si="11"/>
        <v>2.6761899950000005</v>
      </c>
      <c r="E763">
        <v>762</v>
      </c>
    </row>
    <row r="764" spans="1:5" x14ac:dyDescent="0.25">
      <c r="A764" s="3" t="s">
        <v>26258</v>
      </c>
      <c r="B764">
        <v>1</v>
      </c>
      <c r="C764">
        <v>3.7927339250000003</v>
      </c>
      <c r="D764">
        <f t="shared" si="11"/>
        <v>2.6756403550000001</v>
      </c>
      <c r="E764">
        <v>763</v>
      </c>
    </row>
    <row r="765" spans="1:5" x14ac:dyDescent="0.25">
      <c r="A765" s="3" t="s">
        <v>25886</v>
      </c>
      <c r="B765">
        <v>3</v>
      </c>
      <c r="C765">
        <v>2.4584812750000005</v>
      </c>
      <c r="D765">
        <f t="shared" si="11"/>
        <v>2.6750887650000004</v>
      </c>
      <c r="E765">
        <v>764</v>
      </c>
    </row>
    <row r="766" spans="1:5" x14ac:dyDescent="0.25">
      <c r="A766" s="3" t="s">
        <v>26071</v>
      </c>
      <c r="B766">
        <v>2</v>
      </c>
      <c r="C766">
        <v>3.1244634000000007</v>
      </c>
      <c r="D766">
        <f t="shared" si="11"/>
        <v>2.6746780400000003</v>
      </c>
      <c r="E766">
        <v>765</v>
      </c>
    </row>
    <row r="767" spans="1:5" x14ac:dyDescent="0.25">
      <c r="A767" s="3" t="s">
        <v>26072</v>
      </c>
      <c r="B767">
        <v>2</v>
      </c>
      <c r="C767">
        <v>3.1235094750000005</v>
      </c>
      <c r="D767">
        <f t="shared" si="11"/>
        <v>2.6741056850000002</v>
      </c>
      <c r="E767">
        <v>766</v>
      </c>
    </row>
    <row r="768" spans="1:5" x14ac:dyDescent="0.25">
      <c r="A768" s="3" t="s">
        <v>26073</v>
      </c>
      <c r="B768">
        <v>2</v>
      </c>
      <c r="C768">
        <v>3.1172549000000007</v>
      </c>
      <c r="D768">
        <f t="shared" si="11"/>
        <v>2.6703529400000003</v>
      </c>
      <c r="E768">
        <v>767</v>
      </c>
    </row>
    <row r="769" spans="1:5" x14ac:dyDescent="0.25">
      <c r="A769" s="3" t="s">
        <v>26074</v>
      </c>
      <c r="B769">
        <v>2</v>
      </c>
      <c r="C769">
        <v>3.1118958249999999</v>
      </c>
      <c r="D769">
        <f t="shared" si="11"/>
        <v>2.667137495</v>
      </c>
      <c r="E769">
        <v>768</v>
      </c>
    </row>
    <row r="770" spans="1:5" x14ac:dyDescent="0.25">
      <c r="A770" s="3" t="s">
        <v>26259</v>
      </c>
      <c r="B770">
        <v>1</v>
      </c>
      <c r="C770">
        <v>3.7546667500000002</v>
      </c>
      <c r="D770">
        <f t="shared" ref="D770:D833" si="12">B770*0.4+C770*0.6</f>
        <v>2.6528000499999997</v>
      </c>
      <c r="E770">
        <v>769</v>
      </c>
    </row>
    <row r="771" spans="1:5" x14ac:dyDescent="0.25">
      <c r="A771" s="3" t="s">
        <v>26260</v>
      </c>
      <c r="B771">
        <v>1</v>
      </c>
      <c r="C771">
        <v>3.7483076250000007</v>
      </c>
      <c r="D771">
        <f t="shared" si="12"/>
        <v>2.6489845750000001</v>
      </c>
      <c r="E771">
        <v>770</v>
      </c>
    </row>
    <row r="772" spans="1:5" x14ac:dyDescent="0.25">
      <c r="A772" s="3" t="s">
        <v>25887</v>
      </c>
      <c r="B772">
        <v>3</v>
      </c>
      <c r="C772">
        <v>2.4136485500000004</v>
      </c>
      <c r="D772">
        <f t="shared" si="12"/>
        <v>2.6481891300000004</v>
      </c>
      <c r="E772">
        <v>771</v>
      </c>
    </row>
    <row r="773" spans="1:5" x14ac:dyDescent="0.25">
      <c r="A773" s="3" t="s">
        <v>26075</v>
      </c>
      <c r="B773">
        <v>2</v>
      </c>
      <c r="C773">
        <v>3.0781957000000002</v>
      </c>
      <c r="D773">
        <f t="shared" si="12"/>
        <v>2.6469174200000003</v>
      </c>
      <c r="E773">
        <v>772</v>
      </c>
    </row>
    <row r="774" spans="1:5" x14ac:dyDescent="0.25">
      <c r="A774" s="3" t="s">
        <v>26076</v>
      </c>
      <c r="B774">
        <v>2</v>
      </c>
      <c r="C774">
        <v>3.0748537500000004</v>
      </c>
      <c r="D774">
        <f t="shared" si="12"/>
        <v>2.64491225</v>
      </c>
      <c r="E774">
        <v>773</v>
      </c>
    </row>
    <row r="775" spans="1:5" x14ac:dyDescent="0.25">
      <c r="A775" s="3" t="s">
        <v>26261</v>
      </c>
      <c r="B775">
        <v>1</v>
      </c>
      <c r="C775">
        <v>3.7378275000000003</v>
      </c>
      <c r="D775">
        <f t="shared" si="12"/>
        <v>2.6426965</v>
      </c>
      <c r="E775">
        <v>774</v>
      </c>
    </row>
    <row r="776" spans="1:5" x14ac:dyDescent="0.25">
      <c r="A776" s="3" t="s">
        <v>26262</v>
      </c>
      <c r="B776">
        <v>1</v>
      </c>
      <c r="C776">
        <v>3.7350025500000004</v>
      </c>
      <c r="D776">
        <f t="shared" si="12"/>
        <v>2.64100153</v>
      </c>
      <c r="E776">
        <v>775</v>
      </c>
    </row>
    <row r="777" spans="1:5" x14ac:dyDescent="0.25">
      <c r="A777" s="3" t="s">
        <v>26263</v>
      </c>
      <c r="B777">
        <v>1</v>
      </c>
      <c r="C777">
        <v>3.7321003250000002</v>
      </c>
      <c r="D777">
        <f t="shared" si="12"/>
        <v>2.6392601949999999</v>
      </c>
      <c r="E777">
        <v>776</v>
      </c>
    </row>
    <row r="778" spans="1:5" x14ac:dyDescent="0.25">
      <c r="A778" s="3" t="s">
        <v>26077</v>
      </c>
      <c r="B778">
        <v>2</v>
      </c>
      <c r="C778">
        <v>3.0570185000000003</v>
      </c>
      <c r="D778">
        <f t="shared" si="12"/>
        <v>2.6342110999999999</v>
      </c>
      <c r="E778">
        <v>777</v>
      </c>
    </row>
    <row r="779" spans="1:5" x14ac:dyDescent="0.25">
      <c r="A779" s="3" t="s">
        <v>26078</v>
      </c>
      <c r="B779">
        <v>2</v>
      </c>
      <c r="C779">
        <v>3.0562415500000002</v>
      </c>
      <c r="D779">
        <f t="shared" si="12"/>
        <v>2.6337449299999998</v>
      </c>
      <c r="E779">
        <v>778</v>
      </c>
    </row>
    <row r="780" spans="1:5" x14ac:dyDescent="0.25">
      <c r="A780" s="3" t="s">
        <v>26079</v>
      </c>
      <c r="B780">
        <v>2</v>
      </c>
      <c r="C780">
        <v>3.0447962249999998</v>
      </c>
      <c r="D780">
        <f t="shared" si="12"/>
        <v>2.6268777349999999</v>
      </c>
      <c r="E780">
        <v>779</v>
      </c>
    </row>
    <row r="781" spans="1:5" x14ac:dyDescent="0.25">
      <c r="A781" s="3" t="s">
        <v>25888</v>
      </c>
      <c r="B781">
        <v>3</v>
      </c>
      <c r="C781">
        <v>2.3779374000000004</v>
      </c>
      <c r="D781">
        <f t="shared" si="12"/>
        <v>2.6267624400000003</v>
      </c>
      <c r="E781">
        <v>780</v>
      </c>
    </row>
    <row r="782" spans="1:5" x14ac:dyDescent="0.25">
      <c r="A782" s="3" t="s">
        <v>26264</v>
      </c>
      <c r="B782">
        <v>1</v>
      </c>
      <c r="C782">
        <v>3.7092955000000001</v>
      </c>
      <c r="D782">
        <f t="shared" si="12"/>
        <v>2.6255772999999998</v>
      </c>
      <c r="E782">
        <v>781</v>
      </c>
    </row>
    <row r="783" spans="1:5" x14ac:dyDescent="0.25">
      <c r="A783" s="3" t="s">
        <v>26265</v>
      </c>
      <c r="B783">
        <v>1</v>
      </c>
      <c r="C783">
        <v>3.7056219750000006</v>
      </c>
      <c r="D783">
        <f t="shared" si="12"/>
        <v>2.6233731850000002</v>
      </c>
      <c r="E783">
        <v>782</v>
      </c>
    </row>
    <row r="784" spans="1:5" x14ac:dyDescent="0.25">
      <c r="A784" s="3" t="s">
        <v>26080</v>
      </c>
      <c r="B784">
        <v>2</v>
      </c>
      <c r="C784">
        <v>3.0370703250000002</v>
      </c>
      <c r="D784">
        <f t="shared" si="12"/>
        <v>2.6222421950000001</v>
      </c>
      <c r="E784">
        <v>783</v>
      </c>
    </row>
    <row r="785" spans="1:5" x14ac:dyDescent="0.25">
      <c r="A785" s="3" t="s">
        <v>26081</v>
      </c>
      <c r="B785">
        <v>2</v>
      </c>
      <c r="C785">
        <v>3.032538475</v>
      </c>
      <c r="D785">
        <f t="shared" si="12"/>
        <v>2.619523085</v>
      </c>
      <c r="E785">
        <v>784</v>
      </c>
    </row>
    <row r="786" spans="1:5" x14ac:dyDescent="0.25">
      <c r="A786" s="3" t="s">
        <v>26266</v>
      </c>
      <c r="B786">
        <v>1</v>
      </c>
      <c r="C786">
        <v>3.6856084749999996</v>
      </c>
      <c r="D786">
        <f t="shared" si="12"/>
        <v>2.6113650849999996</v>
      </c>
      <c r="E786">
        <v>785</v>
      </c>
    </row>
    <row r="787" spans="1:5" x14ac:dyDescent="0.25">
      <c r="A787" s="3" t="s">
        <v>26267</v>
      </c>
      <c r="B787">
        <v>1</v>
      </c>
      <c r="C787">
        <v>3.6762237750000004</v>
      </c>
      <c r="D787">
        <f t="shared" si="12"/>
        <v>2.6057342650000002</v>
      </c>
      <c r="E787">
        <v>786</v>
      </c>
    </row>
    <row r="788" spans="1:5" x14ac:dyDescent="0.25">
      <c r="A788" s="3" t="s">
        <v>26082</v>
      </c>
      <c r="B788">
        <v>2</v>
      </c>
      <c r="C788">
        <v>3.0082276999999999</v>
      </c>
      <c r="D788">
        <f t="shared" si="12"/>
        <v>2.6049366200000001</v>
      </c>
      <c r="E788">
        <v>787</v>
      </c>
    </row>
    <row r="789" spans="1:5" x14ac:dyDescent="0.25">
      <c r="A789" s="3" t="s">
        <v>26083</v>
      </c>
      <c r="B789">
        <v>2</v>
      </c>
      <c r="C789">
        <v>3.0045413000000005</v>
      </c>
      <c r="D789">
        <f t="shared" si="12"/>
        <v>2.60272478</v>
      </c>
      <c r="E789">
        <v>788</v>
      </c>
    </row>
    <row r="790" spans="1:5" x14ac:dyDescent="0.25">
      <c r="A790" s="3" t="s">
        <v>26084</v>
      </c>
      <c r="B790">
        <v>2</v>
      </c>
      <c r="C790">
        <v>3.0031416999999996</v>
      </c>
      <c r="D790">
        <f t="shared" si="12"/>
        <v>2.6018850199999997</v>
      </c>
      <c r="E790">
        <v>789</v>
      </c>
    </row>
    <row r="791" spans="1:5" x14ac:dyDescent="0.25">
      <c r="A791" s="3" t="s">
        <v>26085</v>
      </c>
      <c r="B791">
        <v>2</v>
      </c>
      <c r="C791">
        <v>3.0017017250000002</v>
      </c>
      <c r="D791">
        <f t="shared" si="12"/>
        <v>2.601021035</v>
      </c>
      <c r="E791">
        <v>790</v>
      </c>
    </row>
    <row r="792" spans="1:5" x14ac:dyDescent="0.25">
      <c r="A792" s="3" t="s">
        <v>26268</v>
      </c>
      <c r="B792">
        <v>1</v>
      </c>
      <c r="C792">
        <v>3.6548836749999998</v>
      </c>
      <c r="D792">
        <f t="shared" si="12"/>
        <v>2.5929302049999996</v>
      </c>
      <c r="E792">
        <v>791</v>
      </c>
    </row>
    <row r="793" spans="1:5" x14ac:dyDescent="0.25">
      <c r="A793" s="3" t="s">
        <v>26269</v>
      </c>
      <c r="B793">
        <v>1</v>
      </c>
      <c r="C793">
        <v>3.6548679500000003</v>
      </c>
      <c r="D793">
        <f t="shared" si="12"/>
        <v>2.5929207700000001</v>
      </c>
      <c r="E793">
        <v>792</v>
      </c>
    </row>
    <row r="794" spans="1:5" x14ac:dyDescent="0.25">
      <c r="A794" s="3" t="s">
        <v>26270</v>
      </c>
      <c r="B794">
        <v>1</v>
      </c>
      <c r="C794">
        <v>3.6527573000000002</v>
      </c>
      <c r="D794">
        <f t="shared" si="12"/>
        <v>2.59165438</v>
      </c>
      <c r="E794">
        <v>793</v>
      </c>
    </row>
    <row r="795" spans="1:5" x14ac:dyDescent="0.25">
      <c r="A795" s="3" t="s">
        <v>26271</v>
      </c>
      <c r="B795">
        <v>1</v>
      </c>
      <c r="C795">
        <v>3.63841415</v>
      </c>
      <c r="D795">
        <f t="shared" si="12"/>
        <v>2.5830484899999999</v>
      </c>
      <c r="E795">
        <v>794</v>
      </c>
    </row>
    <row r="796" spans="1:5" x14ac:dyDescent="0.25">
      <c r="A796" s="3" t="s">
        <v>26272</v>
      </c>
      <c r="B796">
        <v>1</v>
      </c>
      <c r="C796">
        <v>3.6304736000000006</v>
      </c>
      <c r="D796">
        <f t="shared" si="12"/>
        <v>2.5782841600000004</v>
      </c>
      <c r="E796">
        <v>795</v>
      </c>
    </row>
    <row r="797" spans="1:5" x14ac:dyDescent="0.25">
      <c r="A797" s="3" t="s">
        <v>26086</v>
      </c>
      <c r="B797">
        <v>2</v>
      </c>
      <c r="C797">
        <v>2.9606410249999997</v>
      </c>
      <c r="D797">
        <f t="shared" si="12"/>
        <v>2.5763846149999998</v>
      </c>
      <c r="E797">
        <v>796</v>
      </c>
    </row>
    <row r="798" spans="1:5" x14ac:dyDescent="0.25">
      <c r="A798" s="3" t="s">
        <v>26087</v>
      </c>
      <c r="B798">
        <v>2</v>
      </c>
      <c r="C798">
        <v>2.9558846750000005</v>
      </c>
      <c r="D798">
        <f t="shared" si="12"/>
        <v>2.5735308050000003</v>
      </c>
      <c r="E798">
        <v>797</v>
      </c>
    </row>
    <row r="799" spans="1:5" x14ac:dyDescent="0.25">
      <c r="A799" s="3" t="s">
        <v>26273</v>
      </c>
      <c r="B799">
        <v>1</v>
      </c>
      <c r="C799">
        <v>3.6166819000000006</v>
      </c>
      <c r="D799">
        <f t="shared" si="12"/>
        <v>2.5700091400000002</v>
      </c>
      <c r="E799">
        <v>798</v>
      </c>
    </row>
    <row r="800" spans="1:5" x14ac:dyDescent="0.25">
      <c r="A800" s="3" t="s">
        <v>26088</v>
      </c>
      <c r="B800">
        <v>2</v>
      </c>
      <c r="C800">
        <v>2.9463396500000001</v>
      </c>
      <c r="D800">
        <f t="shared" si="12"/>
        <v>2.5678037900000001</v>
      </c>
      <c r="E800">
        <v>799</v>
      </c>
    </row>
    <row r="801" spans="1:5" x14ac:dyDescent="0.25">
      <c r="A801" s="3" t="s">
        <v>26274</v>
      </c>
      <c r="B801">
        <v>1</v>
      </c>
      <c r="C801">
        <v>3.5904534250000006</v>
      </c>
      <c r="D801">
        <f t="shared" si="12"/>
        <v>2.5542720550000002</v>
      </c>
      <c r="E801">
        <v>800</v>
      </c>
    </row>
    <row r="802" spans="1:5" x14ac:dyDescent="0.25">
      <c r="A802" s="3" t="s">
        <v>26089</v>
      </c>
      <c r="B802">
        <v>2</v>
      </c>
      <c r="C802">
        <v>2.9191228250000001</v>
      </c>
      <c r="D802">
        <f t="shared" si="12"/>
        <v>2.5514736950000003</v>
      </c>
      <c r="E802">
        <v>801</v>
      </c>
    </row>
    <row r="803" spans="1:5" x14ac:dyDescent="0.25">
      <c r="A803" s="3" t="s">
        <v>26090</v>
      </c>
      <c r="B803">
        <v>2</v>
      </c>
      <c r="C803">
        <v>2.9103395750000001</v>
      </c>
      <c r="D803">
        <f t="shared" si="12"/>
        <v>2.5462037450000001</v>
      </c>
      <c r="E803">
        <v>802</v>
      </c>
    </row>
    <row r="804" spans="1:5" x14ac:dyDescent="0.25">
      <c r="A804" s="3" t="s">
        <v>25889</v>
      </c>
      <c r="B804">
        <v>3</v>
      </c>
      <c r="C804">
        <v>2.2408576250000003</v>
      </c>
      <c r="D804">
        <f t="shared" si="12"/>
        <v>2.544514575</v>
      </c>
      <c r="E804">
        <v>803</v>
      </c>
    </row>
    <row r="805" spans="1:5" x14ac:dyDescent="0.25">
      <c r="A805" s="3" t="s">
        <v>26275</v>
      </c>
      <c r="B805">
        <v>1</v>
      </c>
      <c r="C805">
        <v>3.5609312500000003</v>
      </c>
      <c r="D805">
        <f t="shared" si="12"/>
        <v>2.5365587500000002</v>
      </c>
      <c r="E805">
        <v>804</v>
      </c>
    </row>
    <row r="806" spans="1:5" x14ac:dyDescent="0.25">
      <c r="A806" s="3" t="s">
        <v>26091</v>
      </c>
      <c r="B806">
        <v>2</v>
      </c>
      <c r="C806">
        <v>2.8932206250000001</v>
      </c>
      <c r="D806">
        <f t="shared" si="12"/>
        <v>2.5359323749999998</v>
      </c>
      <c r="E806">
        <v>805</v>
      </c>
    </row>
    <row r="807" spans="1:5" x14ac:dyDescent="0.25">
      <c r="A807" s="3" t="s">
        <v>26092</v>
      </c>
      <c r="B807">
        <v>2</v>
      </c>
      <c r="C807">
        <v>2.8870839250000002</v>
      </c>
      <c r="D807">
        <f t="shared" si="12"/>
        <v>2.5322503550000004</v>
      </c>
      <c r="E807">
        <v>806</v>
      </c>
    </row>
    <row r="808" spans="1:5" x14ac:dyDescent="0.25">
      <c r="A808" s="3" t="s">
        <v>26093</v>
      </c>
      <c r="B808">
        <v>2</v>
      </c>
      <c r="C808">
        <v>2.8740643750000001</v>
      </c>
      <c r="D808">
        <f t="shared" si="12"/>
        <v>2.5244386250000002</v>
      </c>
      <c r="E808">
        <v>807</v>
      </c>
    </row>
    <row r="809" spans="1:5" x14ac:dyDescent="0.25">
      <c r="A809" s="3" t="s">
        <v>26276</v>
      </c>
      <c r="B809">
        <v>1</v>
      </c>
      <c r="C809">
        <v>3.5349896000000003</v>
      </c>
      <c r="D809">
        <f t="shared" si="12"/>
        <v>2.5209937600000001</v>
      </c>
      <c r="E809">
        <v>808</v>
      </c>
    </row>
    <row r="810" spans="1:5" x14ac:dyDescent="0.25">
      <c r="A810" s="3" t="s">
        <v>26277</v>
      </c>
      <c r="B810">
        <v>1</v>
      </c>
      <c r="C810">
        <v>3.529356575</v>
      </c>
      <c r="D810">
        <f t="shared" si="12"/>
        <v>2.5176139449999999</v>
      </c>
      <c r="E810">
        <v>809</v>
      </c>
    </row>
    <row r="811" spans="1:5" x14ac:dyDescent="0.25">
      <c r="A811" s="3" t="s">
        <v>26278</v>
      </c>
      <c r="B811">
        <v>1</v>
      </c>
      <c r="C811">
        <v>3.5260727000000003</v>
      </c>
      <c r="D811">
        <f t="shared" si="12"/>
        <v>2.5156436200000001</v>
      </c>
      <c r="E811">
        <v>810</v>
      </c>
    </row>
    <row r="812" spans="1:5" x14ac:dyDescent="0.25">
      <c r="A812" s="3" t="s">
        <v>26094</v>
      </c>
      <c r="B812">
        <v>2</v>
      </c>
      <c r="C812">
        <v>2.8576531749999998</v>
      </c>
      <c r="D812">
        <f t="shared" si="12"/>
        <v>2.5145919049999996</v>
      </c>
      <c r="E812">
        <v>811</v>
      </c>
    </row>
    <row r="813" spans="1:5" x14ac:dyDescent="0.25">
      <c r="A813" s="3" t="s">
        <v>26095</v>
      </c>
      <c r="B813">
        <v>2</v>
      </c>
      <c r="C813">
        <v>2.85709955</v>
      </c>
      <c r="D813">
        <f t="shared" si="12"/>
        <v>2.51425973</v>
      </c>
      <c r="E813">
        <v>812</v>
      </c>
    </row>
    <row r="814" spans="1:5" x14ac:dyDescent="0.25">
      <c r="A814" s="3" t="s">
        <v>26279</v>
      </c>
      <c r="B814">
        <v>1</v>
      </c>
      <c r="C814">
        <v>3.5206769000000007</v>
      </c>
      <c r="D814">
        <f t="shared" si="12"/>
        <v>2.5124061400000004</v>
      </c>
      <c r="E814">
        <v>813</v>
      </c>
    </row>
    <row r="815" spans="1:5" x14ac:dyDescent="0.25">
      <c r="A815" s="3" t="s">
        <v>26280</v>
      </c>
      <c r="B815">
        <v>1</v>
      </c>
      <c r="C815">
        <v>3.5206284750000005</v>
      </c>
      <c r="D815">
        <f t="shared" si="12"/>
        <v>2.5123770850000002</v>
      </c>
      <c r="E815">
        <v>814</v>
      </c>
    </row>
    <row r="816" spans="1:5" x14ac:dyDescent="0.25">
      <c r="A816" s="3" t="s">
        <v>26096</v>
      </c>
      <c r="B816">
        <v>2</v>
      </c>
      <c r="C816">
        <v>2.8488985000000007</v>
      </c>
      <c r="D816">
        <f t="shared" si="12"/>
        <v>2.5093391000000005</v>
      </c>
      <c r="E816">
        <v>815</v>
      </c>
    </row>
    <row r="817" spans="1:5" x14ac:dyDescent="0.25">
      <c r="A817" s="3" t="s">
        <v>26281</v>
      </c>
      <c r="B817">
        <v>1</v>
      </c>
      <c r="C817">
        <v>3.5141415000000005</v>
      </c>
      <c r="D817">
        <f t="shared" si="12"/>
        <v>2.5084849</v>
      </c>
      <c r="E817">
        <v>816</v>
      </c>
    </row>
    <row r="818" spans="1:5" x14ac:dyDescent="0.25">
      <c r="A818" s="3" t="s">
        <v>26282</v>
      </c>
      <c r="B818">
        <v>1</v>
      </c>
      <c r="C818">
        <v>3.5140291000000006</v>
      </c>
      <c r="D818">
        <f t="shared" si="12"/>
        <v>2.50841746</v>
      </c>
      <c r="E818">
        <v>817</v>
      </c>
    </row>
    <row r="819" spans="1:5" x14ac:dyDescent="0.25">
      <c r="A819" s="3" t="s">
        <v>26097</v>
      </c>
      <c r="B819">
        <v>2</v>
      </c>
      <c r="C819">
        <v>2.8372019750000002</v>
      </c>
      <c r="D819">
        <f t="shared" si="12"/>
        <v>2.502321185</v>
      </c>
      <c r="E819">
        <v>818</v>
      </c>
    </row>
    <row r="820" spans="1:5" x14ac:dyDescent="0.25">
      <c r="A820" s="3" t="s">
        <v>26283</v>
      </c>
      <c r="B820">
        <v>1</v>
      </c>
      <c r="C820">
        <v>3.4966295499999998</v>
      </c>
      <c r="D820">
        <f t="shared" si="12"/>
        <v>2.4979777299999997</v>
      </c>
      <c r="E820">
        <v>819</v>
      </c>
    </row>
    <row r="821" spans="1:5" x14ac:dyDescent="0.25">
      <c r="A821" s="3" t="s">
        <v>26284</v>
      </c>
      <c r="B821">
        <v>1</v>
      </c>
      <c r="C821">
        <v>3.4831447250000003</v>
      </c>
      <c r="D821">
        <f t="shared" si="12"/>
        <v>2.4898868350000001</v>
      </c>
      <c r="E821">
        <v>820</v>
      </c>
    </row>
    <row r="822" spans="1:5" x14ac:dyDescent="0.25">
      <c r="A822" s="3" t="s">
        <v>26285</v>
      </c>
      <c r="B822">
        <v>1</v>
      </c>
      <c r="C822">
        <v>3.4786795499999998</v>
      </c>
      <c r="D822">
        <f t="shared" si="12"/>
        <v>2.4872077299999997</v>
      </c>
      <c r="E822">
        <v>821</v>
      </c>
    </row>
    <row r="823" spans="1:5" x14ac:dyDescent="0.25">
      <c r="A823" s="3" t="s">
        <v>26286</v>
      </c>
      <c r="B823">
        <v>1</v>
      </c>
      <c r="C823">
        <v>3.4784794750000003</v>
      </c>
      <c r="D823">
        <f t="shared" si="12"/>
        <v>2.4870876850000001</v>
      </c>
      <c r="E823">
        <v>822</v>
      </c>
    </row>
    <row r="824" spans="1:5" x14ac:dyDescent="0.25">
      <c r="A824" s="3" t="s">
        <v>26287</v>
      </c>
      <c r="B824">
        <v>1</v>
      </c>
      <c r="C824">
        <v>3.478311025</v>
      </c>
      <c r="D824">
        <f t="shared" si="12"/>
        <v>2.4869866149999997</v>
      </c>
      <c r="E824">
        <v>823</v>
      </c>
    </row>
    <row r="825" spans="1:5" x14ac:dyDescent="0.25">
      <c r="A825" s="3" t="s">
        <v>26098</v>
      </c>
      <c r="B825">
        <v>2</v>
      </c>
      <c r="C825">
        <v>2.7887465250000005</v>
      </c>
      <c r="D825">
        <f t="shared" si="12"/>
        <v>2.4732479150000004</v>
      </c>
      <c r="E825">
        <v>824</v>
      </c>
    </row>
    <row r="826" spans="1:5" x14ac:dyDescent="0.25">
      <c r="A826" s="3" t="s">
        <v>26288</v>
      </c>
      <c r="B826">
        <v>1</v>
      </c>
      <c r="C826">
        <v>3.4545899500000004</v>
      </c>
      <c r="D826">
        <f t="shared" si="12"/>
        <v>2.4727539699999999</v>
      </c>
      <c r="E826">
        <v>825</v>
      </c>
    </row>
    <row r="827" spans="1:5" x14ac:dyDescent="0.25">
      <c r="A827" s="3" t="s">
        <v>26099</v>
      </c>
      <c r="B827">
        <v>2</v>
      </c>
      <c r="C827">
        <v>2.7868591250000003</v>
      </c>
      <c r="D827">
        <f t="shared" si="12"/>
        <v>2.4721154750000003</v>
      </c>
      <c r="E827">
        <v>826</v>
      </c>
    </row>
    <row r="828" spans="1:5" x14ac:dyDescent="0.25">
      <c r="A828" s="3" t="s">
        <v>26289</v>
      </c>
      <c r="B828">
        <v>1</v>
      </c>
      <c r="C828">
        <v>3.4304337</v>
      </c>
      <c r="D828">
        <f t="shared" si="12"/>
        <v>2.4582602199999997</v>
      </c>
      <c r="E828">
        <v>827</v>
      </c>
    </row>
    <row r="829" spans="1:5" x14ac:dyDescent="0.25">
      <c r="A829" s="3" t="s">
        <v>26100</v>
      </c>
      <c r="B829">
        <v>2</v>
      </c>
      <c r="C829">
        <v>2.7518008250000001</v>
      </c>
      <c r="D829">
        <f t="shared" si="12"/>
        <v>2.4510804950000002</v>
      </c>
      <c r="E829">
        <v>828</v>
      </c>
    </row>
    <row r="830" spans="1:5" x14ac:dyDescent="0.25">
      <c r="A830" s="3" t="s">
        <v>26290</v>
      </c>
      <c r="B830">
        <v>1</v>
      </c>
      <c r="C830">
        <v>3.4173086249999995</v>
      </c>
      <c r="D830">
        <f t="shared" si="12"/>
        <v>2.4503851749999996</v>
      </c>
      <c r="E830">
        <v>829</v>
      </c>
    </row>
    <row r="831" spans="1:5" x14ac:dyDescent="0.25">
      <c r="A831" s="3" t="s">
        <v>26291</v>
      </c>
      <c r="B831">
        <v>1</v>
      </c>
      <c r="C831">
        <v>3.4132251500000006</v>
      </c>
      <c r="D831">
        <f t="shared" si="12"/>
        <v>2.4479350900000001</v>
      </c>
      <c r="E831">
        <v>830</v>
      </c>
    </row>
    <row r="832" spans="1:5" x14ac:dyDescent="0.25">
      <c r="A832" s="3" t="s">
        <v>25890</v>
      </c>
      <c r="B832">
        <v>3</v>
      </c>
      <c r="C832">
        <v>2.0774374250000003</v>
      </c>
      <c r="D832">
        <f t="shared" si="12"/>
        <v>2.4464624550000003</v>
      </c>
      <c r="E832">
        <v>831</v>
      </c>
    </row>
    <row r="833" spans="1:5" x14ac:dyDescent="0.25">
      <c r="A833" s="3" t="s">
        <v>26101</v>
      </c>
      <c r="B833">
        <v>2</v>
      </c>
      <c r="C833">
        <v>2.7314999750000002</v>
      </c>
      <c r="D833">
        <f t="shared" si="12"/>
        <v>2.4388999849999999</v>
      </c>
      <c r="E833">
        <v>832</v>
      </c>
    </row>
    <row r="834" spans="1:5" x14ac:dyDescent="0.25">
      <c r="A834" s="3" t="s">
        <v>26102</v>
      </c>
      <c r="B834">
        <v>2</v>
      </c>
      <c r="C834">
        <v>2.7256011750000004</v>
      </c>
      <c r="D834">
        <f t="shared" ref="D834:D897" si="13">B834*0.4+C834*0.6</f>
        <v>2.4353607050000003</v>
      </c>
      <c r="E834">
        <v>833</v>
      </c>
    </row>
    <row r="835" spans="1:5" x14ac:dyDescent="0.25">
      <c r="A835" s="3" t="s">
        <v>26292</v>
      </c>
      <c r="B835">
        <v>1</v>
      </c>
      <c r="C835">
        <v>3.3679314250000005</v>
      </c>
      <c r="D835">
        <f t="shared" si="13"/>
        <v>2.4207588550000003</v>
      </c>
      <c r="E835">
        <v>834</v>
      </c>
    </row>
    <row r="836" spans="1:5" x14ac:dyDescent="0.25">
      <c r="A836" s="3" t="s">
        <v>26103</v>
      </c>
      <c r="B836">
        <v>2</v>
      </c>
      <c r="C836">
        <v>2.6932687750000004</v>
      </c>
      <c r="D836">
        <f t="shared" si="13"/>
        <v>2.415961265</v>
      </c>
      <c r="E836">
        <v>835</v>
      </c>
    </row>
    <row r="837" spans="1:5" x14ac:dyDescent="0.25">
      <c r="A837" s="3" t="s">
        <v>26104</v>
      </c>
      <c r="B837">
        <v>2</v>
      </c>
      <c r="C837">
        <v>2.6896242250000002</v>
      </c>
      <c r="D837">
        <f t="shared" si="13"/>
        <v>2.4137745349999999</v>
      </c>
      <c r="E837">
        <v>836</v>
      </c>
    </row>
    <row r="838" spans="1:5" x14ac:dyDescent="0.25">
      <c r="A838" s="3" t="s">
        <v>26105</v>
      </c>
      <c r="B838">
        <v>2</v>
      </c>
      <c r="C838">
        <v>2.6878308500000001</v>
      </c>
      <c r="D838">
        <f t="shared" si="13"/>
        <v>2.4126985100000002</v>
      </c>
      <c r="E838">
        <v>837</v>
      </c>
    </row>
    <row r="839" spans="1:5" x14ac:dyDescent="0.25">
      <c r="A839" s="3" t="s">
        <v>26106</v>
      </c>
      <c r="B839">
        <v>2</v>
      </c>
      <c r="C839">
        <v>2.6840719499999999</v>
      </c>
      <c r="D839">
        <f t="shared" si="13"/>
        <v>2.4104431699999997</v>
      </c>
      <c r="E839">
        <v>838</v>
      </c>
    </row>
    <row r="840" spans="1:5" x14ac:dyDescent="0.25">
      <c r="A840" s="3" t="s">
        <v>26293</v>
      </c>
      <c r="B840">
        <v>1</v>
      </c>
      <c r="C840">
        <v>3.3472044250000006</v>
      </c>
      <c r="D840">
        <f t="shared" si="13"/>
        <v>2.4083226550000001</v>
      </c>
      <c r="E840">
        <v>839</v>
      </c>
    </row>
    <row r="841" spans="1:5" x14ac:dyDescent="0.25">
      <c r="A841" s="3" t="s">
        <v>26294</v>
      </c>
      <c r="B841">
        <v>1</v>
      </c>
      <c r="C841">
        <v>3.34634695</v>
      </c>
      <c r="D841">
        <f t="shared" si="13"/>
        <v>2.40780817</v>
      </c>
      <c r="E841">
        <v>840</v>
      </c>
    </row>
    <row r="842" spans="1:5" x14ac:dyDescent="0.25">
      <c r="A842" s="3" t="s">
        <v>26295</v>
      </c>
      <c r="B842">
        <v>1</v>
      </c>
      <c r="C842">
        <v>3.3461836750000002</v>
      </c>
      <c r="D842">
        <f t="shared" si="13"/>
        <v>2.4077102049999999</v>
      </c>
      <c r="E842">
        <v>841</v>
      </c>
    </row>
    <row r="843" spans="1:5" x14ac:dyDescent="0.25">
      <c r="A843" s="3" t="s">
        <v>26107</v>
      </c>
      <c r="B843">
        <v>2</v>
      </c>
      <c r="C843">
        <v>2.6730636749999999</v>
      </c>
      <c r="D843">
        <f t="shared" si="13"/>
        <v>2.403838205</v>
      </c>
      <c r="E843">
        <v>842</v>
      </c>
    </row>
    <row r="844" spans="1:5" x14ac:dyDescent="0.25">
      <c r="A844" s="3" t="s">
        <v>26296</v>
      </c>
      <c r="B844">
        <v>1</v>
      </c>
      <c r="C844">
        <v>3.3211858500000004</v>
      </c>
      <c r="D844">
        <f t="shared" si="13"/>
        <v>2.3927115100000003</v>
      </c>
      <c r="E844">
        <v>843</v>
      </c>
    </row>
    <row r="845" spans="1:5" x14ac:dyDescent="0.25">
      <c r="A845" s="3" t="s">
        <v>26108</v>
      </c>
      <c r="B845">
        <v>2</v>
      </c>
      <c r="C845">
        <v>2.6490753000000007</v>
      </c>
      <c r="D845">
        <f t="shared" si="13"/>
        <v>2.3894451800000005</v>
      </c>
      <c r="E845">
        <v>844</v>
      </c>
    </row>
    <row r="846" spans="1:5" x14ac:dyDescent="0.25">
      <c r="A846" s="3" t="s">
        <v>26109</v>
      </c>
      <c r="B846">
        <v>2</v>
      </c>
      <c r="C846">
        <v>2.6463305749999999</v>
      </c>
      <c r="D846">
        <f t="shared" si="13"/>
        <v>2.3877983450000002</v>
      </c>
      <c r="E846">
        <v>845</v>
      </c>
    </row>
    <row r="847" spans="1:5" x14ac:dyDescent="0.25">
      <c r="A847" s="3" t="s">
        <v>26110</v>
      </c>
      <c r="B847">
        <v>2</v>
      </c>
      <c r="C847">
        <v>2.6448185</v>
      </c>
      <c r="D847">
        <f t="shared" si="13"/>
        <v>2.3868910999999997</v>
      </c>
      <c r="E847">
        <v>846</v>
      </c>
    </row>
    <row r="848" spans="1:5" x14ac:dyDescent="0.25">
      <c r="A848" s="3" t="s">
        <v>26111</v>
      </c>
      <c r="B848">
        <v>2</v>
      </c>
      <c r="C848">
        <v>2.6438997999999998</v>
      </c>
      <c r="D848">
        <f t="shared" si="13"/>
        <v>2.38633988</v>
      </c>
      <c r="E848">
        <v>847</v>
      </c>
    </row>
    <row r="849" spans="1:5" x14ac:dyDescent="0.25">
      <c r="A849" s="3" t="s">
        <v>26297</v>
      </c>
      <c r="B849">
        <v>1</v>
      </c>
      <c r="C849">
        <v>3.30005455</v>
      </c>
      <c r="D849">
        <f t="shared" si="13"/>
        <v>2.3800327299999999</v>
      </c>
      <c r="E849">
        <v>848</v>
      </c>
    </row>
    <row r="850" spans="1:5" x14ac:dyDescent="0.25">
      <c r="A850" s="3" t="s">
        <v>26298</v>
      </c>
      <c r="B850">
        <v>1</v>
      </c>
      <c r="C850">
        <v>3.2984555500000008</v>
      </c>
      <c r="D850">
        <f t="shared" si="13"/>
        <v>2.3790733300000002</v>
      </c>
      <c r="E850">
        <v>849</v>
      </c>
    </row>
    <row r="851" spans="1:5" x14ac:dyDescent="0.25">
      <c r="A851" s="3" t="s">
        <v>26299</v>
      </c>
      <c r="B851">
        <v>1</v>
      </c>
      <c r="C851">
        <v>3.2851064000000001</v>
      </c>
      <c r="D851">
        <f t="shared" si="13"/>
        <v>2.3710638400000001</v>
      </c>
      <c r="E851">
        <v>850</v>
      </c>
    </row>
    <row r="852" spans="1:5" x14ac:dyDescent="0.25">
      <c r="A852" s="3" t="s">
        <v>26300</v>
      </c>
      <c r="B852">
        <v>1</v>
      </c>
      <c r="C852">
        <v>3.2801287250000004</v>
      </c>
      <c r="D852">
        <f t="shared" si="13"/>
        <v>2.3680772350000003</v>
      </c>
      <c r="E852">
        <v>851</v>
      </c>
    </row>
    <row r="853" spans="1:5" x14ac:dyDescent="0.25">
      <c r="A853" s="3" t="s">
        <v>26112</v>
      </c>
      <c r="B853">
        <v>2</v>
      </c>
      <c r="C853">
        <v>2.6073271499999997</v>
      </c>
      <c r="D853">
        <f t="shared" si="13"/>
        <v>2.3643962899999997</v>
      </c>
      <c r="E853">
        <v>852</v>
      </c>
    </row>
    <row r="854" spans="1:5" x14ac:dyDescent="0.25">
      <c r="A854" s="3" t="s">
        <v>26113</v>
      </c>
      <c r="B854">
        <v>2</v>
      </c>
      <c r="C854">
        <v>2.60062675</v>
      </c>
      <c r="D854">
        <f t="shared" si="13"/>
        <v>2.3603760500000002</v>
      </c>
      <c r="E854">
        <v>853</v>
      </c>
    </row>
    <row r="855" spans="1:5" x14ac:dyDescent="0.25">
      <c r="A855" s="3" t="s">
        <v>26301</v>
      </c>
      <c r="B855">
        <v>1</v>
      </c>
      <c r="C855">
        <v>3.2622262000000002</v>
      </c>
      <c r="D855">
        <f t="shared" si="13"/>
        <v>2.35733572</v>
      </c>
      <c r="E855">
        <v>854</v>
      </c>
    </row>
    <row r="856" spans="1:5" x14ac:dyDescent="0.25">
      <c r="A856" s="3" t="s">
        <v>26302</v>
      </c>
      <c r="B856">
        <v>1</v>
      </c>
      <c r="C856">
        <v>3.2613361250000006</v>
      </c>
      <c r="D856">
        <f t="shared" si="13"/>
        <v>2.3568016750000003</v>
      </c>
      <c r="E856">
        <v>855</v>
      </c>
    </row>
    <row r="857" spans="1:5" x14ac:dyDescent="0.25">
      <c r="A857" s="3" t="s">
        <v>26303</v>
      </c>
      <c r="B857">
        <v>1</v>
      </c>
      <c r="C857">
        <v>3.2605751750000005</v>
      </c>
      <c r="D857">
        <f t="shared" si="13"/>
        <v>2.3563451050000004</v>
      </c>
      <c r="E857">
        <v>856</v>
      </c>
    </row>
    <row r="858" spans="1:5" x14ac:dyDescent="0.25">
      <c r="A858" s="3" t="s">
        <v>26304</v>
      </c>
      <c r="B858">
        <v>1</v>
      </c>
      <c r="C858">
        <v>3.2592604750000005</v>
      </c>
      <c r="D858">
        <f t="shared" si="13"/>
        <v>2.355556285</v>
      </c>
      <c r="E858">
        <v>857</v>
      </c>
    </row>
    <row r="859" spans="1:5" x14ac:dyDescent="0.25">
      <c r="A859" s="3" t="s">
        <v>26114</v>
      </c>
      <c r="B859">
        <v>2</v>
      </c>
      <c r="C859">
        <v>2.5832883250000007</v>
      </c>
      <c r="D859">
        <f t="shared" si="13"/>
        <v>2.3499729950000003</v>
      </c>
      <c r="E859">
        <v>858</v>
      </c>
    </row>
    <row r="860" spans="1:5" x14ac:dyDescent="0.25">
      <c r="A860" s="3" t="s">
        <v>26305</v>
      </c>
      <c r="B860">
        <v>1</v>
      </c>
      <c r="C860">
        <v>3.2449542000000005</v>
      </c>
      <c r="D860">
        <f t="shared" si="13"/>
        <v>2.34697252</v>
      </c>
      <c r="E860">
        <v>859</v>
      </c>
    </row>
    <row r="861" spans="1:5" x14ac:dyDescent="0.25">
      <c r="A861" s="3" t="s">
        <v>26115</v>
      </c>
      <c r="B861">
        <v>2</v>
      </c>
      <c r="C861">
        <v>2.5695618750000007</v>
      </c>
      <c r="D861">
        <f t="shared" si="13"/>
        <v>2.3417371250000003</v>
      </c>
      <c r="E861">
        <v>860</v>
      </c>
    </row>
    <row r="862" spans="1:5" x14ac:dyDescent="0.25">
      <c r="A862" s="3" t="s">
        <v>26116</v>
      </c>
      <c r="B862">
        <v>2</v>
      </c>
      <c r="C862">
        <v>2.5681400000000001</v>
      </c>
      <c r="D862">
        <f t="shared" si="13"/>
        <v>2.340884</v>
      </c>
      <c r="E862">
        <v>861</v>
      </c>
    </row>
    <row r="863" spans="1:5" x14ac:dyDescent="0.25">
      <c r="A863" s="3" t="s">
        <v>26306</v>
      </c>
      <c r="B863">
        <v>1</v>
      </c>
      <c r="C863">
        <v>3.2324762499999999</v>
      </c>
      <c r="D863">
        <f t="shared" si="13"/>
        <v>2.3394857499999997</v>
      </c>
      <c r="E863">
        <v>862</v>
      </c>
    </row>
    <row r="864" spans="1:5" x14ac:dyDescent="0.25">
      <c r="A864" s="3" t="s">
        <v>26117</v>
      </c>
      <c r="B864">
        <v>2</v>
      </c>
      <c r="C864">
        <v>2.5558815000000004</v>
      </c>
      <c r="D864">
        <f t="shared" si="13"/>
        <v>2.3335289000000001</v>
      </c>
      <c r="E864">
        <v>863</v>
      </c>
    </row>
    <row r="865" spans="1:5" x14ac:dyDescent="0.25">
      <c r="A865" s="3" t="s">
        <v>26307</v>
      </c>
      <c r="B865">
        <v>1</v>
      </c>
      <c r="C865">
        <v>3.2193931500000001</v>
      </c>
      <c r="D865">
        <f t="shared" si="13"/>
        <v>2.3316358899999998</v>
      </c>
      <c r="E865">
        <v>864</v>
      </c>
    </row>
    <row r="866" spans="1:5" x14ac:dyDescent="0.25">
      <c r="A866" s="3" t="s">
        <v>26308</v>
      </c>
      <c r="B866">
        <v>1</v>
      </c>
      <c r="C866">
        <v>3.2146467999999997</v>
      </c>
      <c r="D866">
        <f t="shared" si="13"/>
        <v>2.3287880799999998</v>
      </c>
      <c r="E866">
        <v>865</v>
      </c>
    </row>
    <row r="867" spans="1:5" x14ac:dyDescent="0.25">
      <c r="A867" s="3" t="s">
        <v>26118</v>
      </c>
      <c r="B867">
        <v>2</v>
      </c>
      <c r="C867">
        <v>2.5447083750000004</v>
      </c>
      <c r="D867">
        <f t="shared" si="13"/>
        <v>2.3268250250000002</v>
      </c>
      <c r="E867">
        <v>866</v>
      </c>
    </row>
    <row r="868" spans="1:5" x14ac:dyDescent="0.25">
      <c r="A868" s="3" t="s">
        <v>26309</v>
      </c>
      <c r="B868">
        <v>1</v>
      </c>
      <c r="C868">
        <v>3.203402525</v>
      </c>
      <c r="D868">
        <f t="shared" si="13"/>
        <v>2.322041515</v>
      </c>
      <c r="E868">
        <v>867</v>
      </c>
    </row>
    <row r="869" spans="1:5" x14ac:dyDescent="0.25">
      <c r="A869" s="3" t="s">
        <v>26310</v>
      </c>
      <c r="B869">
        <v>1</v>
      </c>
      <c r="C869">
        <v>3.1993948250000002</v>
      </c>
      <c r="D869">
        <f t="shared" si="13"/>
        <v>2.3196368949999999</v>
      </c>
      <c r="E869">
        <v>868</v>
      </c>
    </row>
    <row r="870" spans="1:5" x14ac:dyDescent="0.25">
      <c r="A870" s="3" t="s">
        <v>26311</v>
      </c>
      <c r="B870">
        <v>1</v>
      </c>
      <c r="C870">
        <v>3.1976230000000005</v>
      </c>
      <c r="D870">
        <f t="shared" si="13"/>
        <v>2.3185738000000002</v>
      </c>
      <c r="E870">
        <v>869</v>
      </c>
    </row>
    <row r="871" spans="1:5" x14ac:dyDescent="0.25">
      <c r="A871" s="3" t="s">
        <v>25891</v>
      </c>
      <c r="B871">
        <v>3</v>
      </c>
      <c r="C871">
        <v>1.8622641500000001</v>
      </c>
      <c r="D871">
        <f t="shared" si="13"/>
        <v>2.3173584900000002</v>
      </c>
      <c r="E871">
        <v>870</v>
      </c>
    </row>
    <row r="872" spans="1:5" x14ac:dyDescent="0.25">
      <c r="A872" s="3" t="s">
        <v>26312</v>
      </c>
      <c r="B872">
        <v>1</v>
      </c>
      <c r="C872">
        <v>3.1955220999999998</v>
      </c>
      <c r="D872">
        <f t="shared" si="13"/>
        <v>2.3173132599999997</v>
      </c>
      <c r="E872">
        <v>871</v>
      </c>
    </row>
    <row r="873" spans="1:5" x14ac:dyDescent="0.25">
      <c r="A873" s="3" t="s">
        <v>26313</v>
      </c>
      <c r="B873">
        <v>1</v>
      </c>
      <c r="C873">
        <v>3.1954364000000002</v>
      </c>
      <c r="D873">
        <f t="shared" si="13"/>
        <v>2.31726184</v>
      </c>
      <c r="E873">
        <v>872</v>
      </c>
    </row>
    <row r="874" spans="1:5" x14ac:dyDescent="0.25">
      <c r="A874" s="3" t="s">
        <v>26119</v>
      </c>
      <c r="B874">
        <v>2</v>
      </c>
      <c r="C874">
        <v>2.5264313249999999</v>
      </c>
      <c r="D874">
        <f t="shared" si="13"/>
        <v>2.315858795</v>
      </c>
      <c r="E874">
        <v>873</v>
      </c>
    </row>
    <row r="875" spans="1:5" x14ac:dyDescent="0.25">
      <c r="A875" s="3" t="s">
        <v>26314</v>
      </c>
      <c r="B875">
        <v>1</v>
      </c>
      <c r="C875">
        <v>3.1870246999999998</v>
      </c>
      <c r="D875">
        <f t="shared" si="13"/>
        <v>2.3122148199999999</v>
      </c>
      <c r="E875">
        <v>874</v>
      </c>
    </row>
    <row r="876" spans="1:5" x14ac:dyDescent="0.25">
      <c r="A876" s="3" t="s">
        <v>26315</v>
      </c>
      <c r="B876">
        <v>1</v>
      </c>
      <c r="C876">
        <v>3.1863368000000003</v>
      </c>
      <c r="D876">
        <f t="shared" si="13"/>
        <v>2.3118020800000001</v>
      </c>
      <c r="E876">
        <v>875</v>
      </c>
    </row>
    <row r="877" spans="1:5" x14ac:dyDescent="0.25">
      <c r="A877" s="3" t="s">
        <v>26120</v>
      </c>
      <c r="B877">
        <v>2</v>
      </c>
      <c r="C877">
        <v>2.5157008750000003</v>
      </c>
      <c r="D877">
        <f t="shared" si="13"/>
        <v>2.3094205250000002</v>
      </c>
      <c r="E877">
        <v>876</v>
      </c>
    </row>
    <row r="878" spans="1:5" x14ac:dyDescent="0.25">
      <c r="A878" s="3" t="s">
        <v>26316</v>
      </c>
      <c r="B878">
        <v>1</v>
      </c>
      <c r="C878">
        <v>3.1788638500000004</v>
      </c>
      <c r="D878">
        <f t="shared" si="13"/>
        <v>2.3073183100000003</v>
      </c>
      <c r="E878">
        <v>877</v>
      </c>
    </row>
    <row r="879" spans="1:5" x14ac:dyDescent="0.25">
      <c r="A879" s="3" t="s">
        <v>26317</v>
      </c>
      <c r="B879">
        <v>1</v>
      </c>
      <c r="C879">
        <v>3.1653294499999998</v>
      </c>
      <c r="D879">
        <f t="shared" si="13"/>
        <v>2.2991976699999999</v>
      </c>
      <c r="E879">
        <v>878</v>
      </c>
    </row>
    <row r="880" spans="1:5" x14ac:dyDescent="0.25">
      <c r="A880" s="3" t="s">
        <v>26121</v>
      </c>
      <c r="B880">
        <v>2</v>
      </c>
      <c r="C880">
        <v>2.4894745500000006</v>
      </c>
      <c r="D880">
        <f t="shared" si="13"/>
        <v>2.2936847300000003</v>
      </c>
      <c r="E880">
        <v>879</v>
      </c>
    </row>
    <row r="881" spans="1:5" x14ac:dyDescent="0.25">
      <c r="A881" s="3" t="s">
        <v>26318</v>
      </c>
      <c r="B881">
        <v>1</v>
      </c>
      <c r="C881">
        <v>3.1548754500000005</v>
      </c>
      <c r="D881">
        <f t="shared" si="13"/>
        <v>2.29292527</v>
      </c>
      <c r="E881">
        <v>880</v>
      </c>
    </row>
    <row r="882" spans="1:5" x14ac:dyDescent="0.25">
      <c r="A882" s="3" t="s">
        <v>26122</v>
      </c>
      <c r="B882">
        <v>2</v>
      </c>
      <c r="C882">
        <v>2.4736607250000002</v>
      </c>
      <c r="D882">
        <f t="shared" si="13"/>
        <v>2.2841964350000001</v>
      </c>
      <c r="E882">
        <v>881</v>
      </c>
    </row>
    <row r="883" spans="1:5" x14ac:dyDescent="0.25">
      <c r="A883" s="3" t="s">
        <v>26319</v>
      </c>
      <c r="B883">
        <v>1</v>
      </c>
      <c r="C883">
        <v>3.1397002749999996</v>
      </c>
      <c r="D883">
        <f t="shared" si="13"/>
        <v>2.2838201649999998</v>
      </c>
      <c r="E883">
        <v>882</v>
      </c>
    </row>
    <row r="884" spans="1:5" x14ac:dyDescent="0.25">
      <c r="A884" s="3" t="s">
        <v>26320</v>
      </c>
      <c r="B884">
        <v>1</v>
      </c>
      <c r="C884">
        <v>3.1314315750000001</v>
      </c>
      <c r="D884">
        <f t="shared" si="13"/>
        <v>2.2788589450000001</v>
      </c>
      <c r="E884">
        <v>883</v>
      </c>
    </row>
    <row r="885" spans="1:5" x14ac:dyDescent="0.25">
      <c r="A885" s="3" t="s">
        <v>26123</v>
      </c>
      <c r="B885">
        <v>2</v>
      </c>
      <c r="C885">
        <v>2.4560092000000004</v>
      </c>
      <c r="D885">
        <f t="shared" si="13"/>
        <v>2.2736055200000003</v>
      </c>
      <c r="E885">
        <v>884</v>
      </c>
    </row>
    <row r="886" spans="1:5" x14ac:dyDescent="0.25">
      <c r="A886" s="3" t="s">
        <v>26124</v>
      </c>
      <c r="B886">
        <v>2</v>
      </c>
      <c r="C886">
        <v>2.4536406500000005</v>
      </c>
      <c r="D886">
        <f t="shared" si="13"/>
        <v>2.2721843900000005</v>
      </c>
      <c r="E886">
        <v>885</v>
      </c>
    </row>
    <row r="887" spans="1:5" x14ac:dyDescent="0.25">
      <c r="A887" s="3" t="s">
        <v>26321</v>
      </c>
      <c r="B887">
        <v>1</v>
      </c>
      <c r="C887">
        <v>3.1199182749999999</v>
      </c>
      <c r="D887">
        <f t="shared" si="13"/>
        <v>2.2719509649999998</v>
      </c>
      <c r="E887">
        <v>886</v>
      </c>
    </row>
    <row r="888" spans="1:5" x14ac:dyDescent="0.25">
      <c r="A888" s="3" t="s">
        <v>26125</v>
      </c>
      <c r="B888">
        <v>2</v>
      </c>
      <c r="C888">
        <v>2.445746625</v>
      </c>
      <c r="D888">
        <f t="shared" si="13"/>
        <v>2.2674479750000001</v>
      </c>
      <c r="E888">
        <v>887</v>
      </c>
    </row>
    <row r="889" spans="1:5" x14ac:dyDescent="0.25">
      <c r="A889" s="3" t="s">
        <v>26126</v>
      </c>
      <c r="B889">
        <v>2</v>
      </c>
      <c r="C889">
        <v>2.4216697000000003</v>
      </c>
      <c r="D889">
        <f t="shared" si="13"/>
        <v>2.2530018200000002</v>
      </c>
      <c r="E889">
        <v>888</v>
      </c>
    </row>
    <row r="890" spans="1:5" x14ac:dyDescent="0.25">
      <c r="A890" s="3" t="s">
        <v>26322</v>
      </c>
      <c r="B890">
        <v>1</v>
      </c>
      <c r="C890">
        <v>3.0866818750000009</v>
      </c>
      <c r="D890">
        <f t="shared" si="13"/>
        <v>2.2520091250000003</v>
      </c>
      <c r="E890">
        <v>889</v>
      </c>
    </row>
    <row r="891" spans="1:5" x14ac:dyDescent="0.25">
      <c r="A891" s="3" t="s">
        <v>26323</v>
      </c>
      <c r="B891">
        <v>1</v>
      </c>
      <c r="C891">
        <v>3.0800142500000005</v>
      </c>
      <c r="D891">
        <f t="shared" si="13"/>
        <v>2.2480085500000002</v>
      </c>
      <c r="E891">
        <v>890</v>
      </c>
    </row>
    <row r="892" spans="1:5" x14ac:dyDescent="0.25">
      <c r="A892" s="3" t="s">
        <v>26324</v>
      </c>
      <c r="B892">
        <v>1</v>
      </c>
      <c r="C892">
        <v>3.0526067500000003</v>
      </c>
      <c r="D892">
        <f t="shared" si="13"/>
        <v>2.2315640500000002</v>
      </c>
      <c r="E892">
        <v>891</v>
      </c>
    </row>
    <row r="893" spans="1:5" x14ac:dyDescent="0.25">
      <c r="A893" s="3" t="s">
        <v>26325</v>
      </c>
      <c r="B893">
        <v>1</v>
      </c>
      <c r="C893">
        <v>3.0522910750000003</v>
      </c>
      <c r="D893">
        <f t="shared" si="13"/>
        <v>2.2313746450000003</v>
      </c>
      <c r="E893">
        <v>892</v>
      </c>
    </row>
    <row r="894" spans="1:5" x14ac:dyDescent="0.25">
      <c r="A894" s="3" t="s">
        <v>26326</v>
      </c>
      <c r="B894">
        <v>1</v>
      </c>
      <c r="C894">
        <v>3.0499708000000001</v>
      </c>
      <c r="D894">
        <f t="shared" si="13"/>
        <v>2.2299824799999999</v>
      </c>
      <c r="E894">
        <v>893</v>
      </c>
    </row>
    <row r="895" spans="1:5" x14ac:dyDescent="0.25">
      <c r="A895" s="3" t="s">
        <v>26127</v>
      </c>
      <c r="B895">
        <v>2</v>
      </c>
      <c r="C895">
        <v>2.3764273000000005</v>
      </c>
      <c r="D895">
        <f t="shared" si="13"/>
        <v>2.2258563800000002</v>
      </c>
      <c r="E895">
        <v>894</v>
      </c>
    </row>
    <row r="896" spans="1:5" x14ac:dyDescent="0.25">
      <c r="A896" s="3" t="s">
        <v>26128</v>
      </c>
      <c r="B896">
        <v>2</v>
      </c>
      <c r="C896">
        <v>2.3727281249999996</v>
      </c>
      <c r="D896">
        <f t="shared" si="13"/>
        <v>2.2236368749999995</v>
      </c>
      <c r="E896">
        <v>895</v>
      </c>
    </row>
    <row r="897" spans="1:5" x14ac:dyDescent="0.25">
      <c r="A897" s="3" t="s">
        <v>26327</v>
      </c>
      <c r="B897">
        <v>1</v>
      </c>
      <c r="C897">
        <v>3.0243072250000003</v>
      </c>
      <c r="D897">
        <f t="shared" si="13"/>
        <v>2.2145843350000001</v>
      </c>
      <c r="E897">
        <v>896</v>
      </c>
    </row>
    <row r="898" spans="1:5" x14ac:dyDescent="0.25">
      <c r="A898" s="3" t="s">
        <v>26328</v>
      </c>
      <c r="B898">
        <v>1</v>
      </c>
      <c r="C898">
        <v>3.0219614250000006</v>
      </c>
      <c r="D898">
        <f t="shared" ref="D898:D961" si="14">B898*0.4+C898*0.6</f>
        <v>2.2131768550000004</v>
      </c>
      <c r="E898">
        <v>897</v>
      </c>
    </row>
    <row r="899" spans="1:5" x14ac:dyDescent="0.25">
      <c r="A899" s="3" t="s">
        <v>26129</v>
      </c>
      <c r="B899">
        <v>2</v>
      </c>
      <c r="C899">
        <v>2.3517969750000001</v>
      </c>
      <c r="D899">
        <f t="shared" si="14"/>
        <v>2.2110781849999999</v>
      </c>
      <c r="E899">
        <v>898</v>
      </c>
    </row>
    <row r="900" spans="1:5" x14ac:dyDescent="0.25">
      <c r="A900" s="3" t="s">
        <v>26329</v>
      </c>
      <c r="B900">
        <v>1</v>
      </c>
      <c r="C900">
        <v>3.0132921000000001</v>
      </c>
      <c r="D900">
        <f t="shared" si="14"/>
        <v>2.20797526</v>
      </c>
      <c r="E900">
        <v>899</v>
      </c>
    </row>
    <row r="901" spans="1:5" x14ac:dyDescent="0.25">
      <c r="A901" s="3" t="s">
        <v>26330</v>
      </c>
      <c r="B901">
        <v>1</v>
      </c>
      <c r="C901">
        <v>2.9973411250000002</v>
      </c>
      <c r="D901">
        <f t="shared" si="14"/>
        <v>2.1984046749999999</v>
      </c>
      <c r="E901">
        <v>900</v>
      </c>
    </row>
    <row r="902" spans="1:5" x14ac:dyDescent="0.25">
      <c r="A902" s="3" t="s">
        <v>26331</v>
      </c>
      <c r="B902">
        <v>1</v>
      </c>
      <c r="C902">
        <v>2.9739842250000006</v>
      </c>
      <c r="D902">
        <f t="shared" si="14"/>
        <v>2.1843905350000004</v>
      </c>
      <c r="E902">
        <v>901</v>
      </c>
    </row>
    <row r="903" spans="1:5" x14ac:dyDescent="0.25">
      <c r="A903" s="3" t="s">
        <v>26130</v>
      </c>
      <c r="B903">
        <v>2</v>
      </c>
      <c r="C903">
        <v>2.3034282500000001</v>
      </c>
      <c r="D903">
        <f t="shared" si="14"/>
        <v>2.1820569499999998</v>
      </c>
      <c r="E903">
        <v>902</v>
      </c>
    </row>
    <row r="904" spans="1:5" x14ac:dyDescent="0.25">
      <c r="A904" s="3" t="s">
        <v>26332</v>
      </c>
      <c r="B904">
        <v>1</v>
      </c>
      <c r="C904">
        <v>2.9667870499999998</v>
      </c>
      <c r="D904">
        <f t="shared" si="14"/>
        <v>2.1800722299999999</v>
      </c>
      <c r="E904">
        <v>903</v>
      </c>
    </row>
    <row r="905" spans="1:5" x14ac:dyDescent="0.25">
      <c r="A905" s="3" t="s">
        <v>26131</v>
      </c>
      <c r="B905">
        <v>2</v>
      </c>
      <c r="C905">
        <v>2.2991716750000002</v>
      </c>
      <c r="D905">
        <f t="shared" si="14"/>
        <v>2.1795030049999999</v>
      </c>
      <c r="E905">
        <v>904</v>
      </c>
    </row>
    <row r="906" spans="1:5" x14ac:dyDescent="0.25">
      <c r="A906" s="3" t="s">
        <v>26333</v>
      </c>
      <c r="B906">
        <v>1</v>
      </c>
      <c r="C906">
        <v>2.9557371250000006</v>
      </c>
      <c r="D906">
        <f t="shared" si="14"/>
        <v>2.1734422750000002</v>
      </c>
      <c r="E906">
        <v>905</v>
      </c>
    </row>
    <row r="907" spans="1:5" x14ac:dyDescent="0.25">
      <c r="A907" s="3" t="s">
        <v>26334</v>
      </c>
      <c r="B907">
        <v>1</v>
      </c>
      <c r="C907">
        <v>2.9514157750000001</v>
      </c>
      <c r="D907">
        <f t="shared" si="14"/>
        <v>2.1708494649999999</v>
      </c>
      <c r="E907">
        <v>906</v>
      </c>
    </row>
    <row r="908" spans="1:5" x14ac:dyDescent="0.25">
      <c r="A908" s="3" t="s">
        <v>26335</v>
      </c>
      <c r="B908">
        <v>1</v>
      </c>
      <c r="C908">
        <v>2.9472723250000006</v>
      </c>
      <c r="D908">
        <f t="shared" si="14"/>
        <v>2.1683633950000005</v>
      </c>
      <c r="E908">
        <v>907</v>
      </c>
    </row>
    <row r="909" spans="1:5" x14ac:dyDescent="0.25">
      <c r="A909" s="3" t="s">
        <v>26336</v>
      </c>
      <c r="B909">
        <v>1</v>
      </c>
      <c r="C909">
        <v>2.9462538500000002</v>
      </c>
      <c r="D909">
        <f t="shared" si="14"/>
        <v>2.16775231</v>
      </c>
      <c r="E909">
        <v>908</v>
      </c>
    </row>
    <row r="910" spans="1:5" x14ac:dyDescent="0.25">
      <c r="A910" s="3" t="s">
        <v>26337</v>
      </c>
      <c r="B910">
        <v>1</v>
      </c>
      <c r="C910">
        <v>2.9392731250000002</v>
      </c>
      <c r="D910">
        <f t="shared" si="14"/>
        <v>2.1635638749999999</v>
      </c>
      <c r="E910">
        <v>909</v>
      </c>
    </row>
    <row r="911" spans="1:5" x14ac:dyDescent="0.25">
      <c r="A911" s="3" t="s">
        <v>26132</v>
      </c>
      <c r="B911">
        <v>2</v>
      </c>
      <c r="C911">
        <v>2.2714731000000001</v>
      </c>
      <c r="D911">
        <f t="shared" si="14"/>
        <v>2.16288386</v>
      </c>
      <c r="E911">
        <v>910</v>
      </c>
    </row>
    <row r="912" spans="1:5" x14ac:dyDescent="0.25">
      <c r="A912" s="3" t="s">
        <v>26338</v>
      </c>
      <c r="B912">
        <v>1</v>
      </c>
      <c r="C912">
        <v>2.9381260999999999</v>
      </c>
      <c r="D912">
        <f t="shared" si="14"/>
        <v>2.1628756600000001</v>
      </c>
      <c r="E912">
        <v>911</v>
      </c>
    </row>
    <row r="913" spans="1:5" x14ac:dyDescent="0.25">
      <c r="A913" s="3" t="s">
        <v>26133</v>
      </c>
      <c r="B913">
        <v>2</v>
      </c>
      <c r="C913">
        <v>2.2621369750000002</v>
      </c>
      <c r="D913">
        <f t="shared" si="14"/>
        <v>2.1572821850000001</v>
      </c>
      <c r="E913">
        <v>912</v>
      </c>
    </row>
    <row r="914" spans="1:5" x14ac:dyDescent="0.25">
      <c r="A914" s="3" t="s">
        <v>26339</v>
      </c>
      <c r="B914">
        <v>1</v>
      </c>
      <c r="C914">
        <v>2.9222847500000002</v>
      </c>
      <c r="D914">
        <f t="shared" si="14"/>
        <v>2.1533708499999999</v>
      </c>
      <c r="E914">
        <v>913</v>
      </c>
    </row>
    <row r="915" spans="1:5" x14ac:dyDescent="0.25">
      <c r="A915" s="3" t="s">
        <v>26340</v>
      </c>
      <c r="B915">
        <v>1</v>
      </c>
      <c r="C915">
        <v>2.9109609999999999</v>
      </c>
      <c r="D915">
        <f t="shared" si="14"/>
        <v>2.1465765999999999</v>
      </c>
      <c r="E915">
        <v>914</v>
      </c>
    </row>
    <row r="916" spans="1:5" x14ac:dyDescent="0.25">
      <c r="A916" s="3" t="s">
        <v>26341</v>
      </c>
      <c r="B916">
        <v>1</v>
      </c>
      <c r="C916">
        <v>2.9100459750000005</v>
      </c>
      <c r="D916">
        <f t="shared" si="14"/>
        <v>2.1460275850000001</v>
      </c>
      <c r="E916">
        <v>915</v>
      </c>
    </row>
    <row r="917" spans="1:5" x14ac:dyDescent="0.25">
      <c r="A917" s="3" t="s">
        <v>26134</v>
      </c>
      <c r="B917">
        <v>2</v>
      </c>
      <c r="C917">
        <v>2.2371670750000003</v>
      </c>
      <c r="D917">
        <f t="shared" si="14"/>
        <v>2.1423002450000004</v>
      </c>
      <c r="E917">
        <v>916</v>
      </c>
    </row>
    <row r="918" spans="1:5" x14ac:dyDescent="0.25">
      <c r="A918" s="3" t="s">
        <v>26342</v>
      </c>
      <c r="B918">
        <v>1</v>
      </c>
      <c r="C918">
        <v>2.8954489750000003</v>
      </c>
      <c r="D918">
        <f t="shared" si="14"/>
        <v>2.1372693850000002</v>
      </c>
      <c r="E918">
        <v>917</v>
      </c>
    </row>
    <row r="919" spans="1:5" x14ac:dyDescent="0.25">
      <c r="A919" s="3" t="s">
        <v>26343</v>
      </c>
      <c r="B919">
        <v>1</v>
      </c>
      <c r="C919">
        <v>2.8949433250000003</v>
      </c>
      <c r="D919">
        <f t="shared" si="14"/>
        <v>2.1369659950000002</v>
      </c>
      <c r="E919">
        <v>918</v>
      </c>
    </row>
    <row r="920" spans="1:5" x14ac:dyDescent="0.25">
      <c r="A920" s="3" t="s">
        <v>26344</v>
      </c>
      <c r="B920">
        <v>1</v>
      </c>
      <c r="C920">
        <v>2.8822021500000004</v>
      </c>
      <c r="D920">
        <f t="shared" si="14"/>
        <v>2.12932129</v>
      </c>
      <c r="E920">
        <v>919</v>
      </c>
    </row>
    <row r="921" spans="1:5" x14ac:dyDescent="0.25">
      <c r="A921" s="3" t="s">
        <v>26345</v>
      </c>
      <c r="B921">
        <v>1</v>
      </c>
      <c r="C921">
        <v>2.881094225</v>
      </c>
      <c r="D921">
        <f t="shared" si="14"/>
        <v>2.1286565350000002</v>
      </c>
      <c r="E921">
        <v>920</v>
      </c>
    </row>
    <row r="922" spans="1:5" x14ac:dyDescent="0.25">
      <c r="A922" s="3" t="s">
        <v>26135</v>
      </c>
      <c r="B922">
        <v>2</v>
      </c>
      <c r="C922">
        <v>2.2078161750000005</v>
      </c>
      <c r="D922">
        <f t="shared" si="14"/>
        <v>2.1246897050000002</v>
      </c>
      <c r="E922">
        <v>921</v>
      </c>
    </row>
    <row r="923" spans="1:5" x14ac:dyDescent="0.25">
      <c r="A923" s="3" t="s">
        <v>26136</v>
      </c>
      <c r="B923">
        <v>2</v>
      </c>
      <c r="C923">
        <v>2.2066969500000004</v>
      </c>
      <c r="D923">
        <f t="shared" si="14"/>
        <v>2.1240181700000003</v>
      </c>
      <c r="E923">
        <v>922</v>
      </c>
    </row>
    <row r="924" spans="1:5" x14ac:dyDescent="0.25">
      <c r="A924" s="3" t="s">
        <v>26346</v>
      </c>
      <c r="B924">
        <v>1</v>
      </c>
      <c r="C924">
        <v>2.8713208750000003</v>
      </c>
      <c r="D924">
        <f t="shared" si="14"/>
        <v>2.1227925250000004</v>
      </c>
      <c r="E924">
        <v>923</v>
      </c>
    </row>
    <row r="925" spans="1:5" x14ac:dyDescent="0.25">
      <c r="A925" s="3" t="s">
        <v>26137</v>
      </c>
      <c r="B925">
        <v>2</v>
      </c>
      <c r="C925">
        <v>2.2028143750000004</v>
      </c>
      <c r="D925">
        <f t="shared" si="14"/>
        <v>2.121688625</v>
      </c>
      <c r="E925">
        <v>924</v>
      </c>
    </row>
    <row r="926" spans="1:5" x14ac:dyDescent="0.25">
      <c r="A926" s="3" t="s">
        <v>26347</v>
      </c>
      <c r="B926">
        <v>1</v>
      </c>
      <c r="C926">
        <v>2.8671308500000006</v>
      </c>
      <c r="D926">
        <f t="shared" si="14"/>
        <v>2.1202785100000003</v>
      </c>
      <c r="E926">
        <v>925</v>
      </c>
    </row>
    <row r="927" spans="1:5" x14ac:dyDescent="0.25">
      <c r="A927" s="3" t="s">
        <v>26138</v>
      </c>
      <c r="B927">
        <v>2</v>
      </c>
      <c r="C927">
        <v>2.1990488749999999</v>
      </c>
      <c r="D927">
        <f t="shared" si="14"/>
        <v>2.119429325</v>
      </c>
      <c r="E927">
        <v>926</v>
      </c>
    </row>
    <row r="928" spans="1:5" x14ac:dyDescent="0.25">
      <c r="A928" s="3" t="s">
        <v>26139</v>
      </c>
      <c r="B928">
        <v>2</v>
      </c>
      <c r="C928">
        <v>2.1976787</v>
      </c>
      <c r="D928">
        <f t="shared" si="14"/>
        <v>2.1186072199999999</v>
      </c>
      <c r="E928">
        <v>927</v>
      </c>
    </row>
    <row r="929" spans="1:5" x14ac:dyDescent="0.25">
      <c r="A929" s="3" t="s">
        <v>26348</v>
      </c>
      <c r="B929">
        <v>1</v>
      </c>
      <c r="C929">
        <v>2.8612228000000002</v>
      </c>
      <c r="D929">
        <f t="shared" si="14"/>
        <v>2.1167336800000003</v>
      </c>
      <c r="E929">
        <v>928</v>
      </c>
    </row>
    <row r="930" spans="1:5" x14ac:dyDescent="0.25">
      <c r="A930" s="3" t="s">
        <v>26349</v>
      </c>
      <c r="B930">
        <v>1</v>
      </c>
      <c r="C930">
        <v>2.8598893250000001</v>
      </c>
      <c r="D930">
        <f t="shared" si="14"/>
        <v>2.115933595</v>
      </c>
      <c r="E930">
        <v>929</v>
      </c>
    </row>
    <row r="931" spans="1:5" x14ac:dyDescent="0.25">
      <c r="A931" s="3" t="s">
        <v>26140</v>
      </c>
      <c r="B931">
        <v>2</v>
      </c>
      <c r="C931">
        <v>2.1908396749999999</v>
      </c>
      <c r="D931">
        <f t="shared" si="14"/>
        <v>2.114503805</v>
      </c>
      <c r="E931">
        <v>930</v>
      </c>
    </row>
    <row r="932" spans="1:5" x14ac:dyDescent="0.25">
      <c r="A932" s="3" t="s">
        <v>26350</v>
      </c>
      <c r="B932">
        <v>1</v>
      </c>
      <c r="C932">
        <v>2.8561207750000008</v>
      </c>
      <c r="D932">
        <f t="shared" si="14"/>
        <v>2.1136724650000005</v>
      </c>
      <c r="E932">
        <v>931</v>
      </c>
    </row>
    <row r="933" spans="1:5" x14ac:dyDescent="0.25">
      <c r="A933" s="3" t="s">
        <v>26351</v>
      </c>
      <c r="B933">
        <v>1</v>
      </c>
      <c r="C933">
        <v>2.8456948500000001</v>
      </c>
      <c r="D933">
        <f t="shared" si="14"/>
        <v>2.10741691</v>
      </c>
      <c r="E933">
        <v>932</v>
      </c>
    </row>
    <row r="934" spans="1:5" x14ac:dyDescent="0.25">
      <c r="A934" s="3" t="s">
        <v>26352</v>
      </c>
      <c r="B934">
        <v>1</v>
      </c>
      <c r="C934">
        <v>2.8409662249999998</v>
      </c>
      <c r="D934">
        <f t="shared" si="14"/>
        <v>2.1045797349999997</v>
      </c>
      <c r="E934">
        <v>933</v>
      </c>
    </row>
    <row r="935" spans="1:5" x14ac:dyDescent="0.25">
      <c r="A935" s="3" t="s">
        <v>26141</v>
      </c>
      <c r="B935">
        <v>2</v>
      </c>
      <c r="C935">
        <v>2.1728862749999998</v>
      </c>
      <c r="D935">
        <f t="shared" si="14"/>
        <v>2.103731765</v>
      </c>
      <c r="E935">
        <v>934</v>
      </c>
    </row>
    <row r="936" spans="1:5" x14ac:dyDescent="0.25">
      <c r="A936" s="3" t="s">
        <v>26353</v>
      </c>
      <c r="B936">
        <v>1</v>
      </c>
      <c r="C936">
        <v>2.8289273750000006</v>
      </c>
      <c r="D936">
        <f t="shared" si="14"/>
        <v>2.0973564250000005</v>
      </c>
      <c r="E936">
        <v>935</v>
      </c>
    </row>
    <row r="937" spans="1:5" x14ac:dyDescent="0.25">
      <c r="A937" s="3" t="s">
        <v>26142</v>
      </c>
      <c r="B937">
        <v>2</v>
      </c>
      <c r="C937">
        <v>2.1595788250000005</v>
      </c>
      <c r="D937">
        <f t="shared" si="14"/>
        <v>2.0957472950000002</v>
      </c>
      <c r="E937">
        <v>936</v>
      </c>
    </row>
    <row r="938" spans="1:5" x14ac:dyDescent="0.25">
      <c r="A938" s="3" t="s">
        <v>26354</v>
      </c>
      <c r="B938">
        <v>1</v>
      </c>
      <c r="C938">
        <v>2.8231452750000008</v>
      </c>
      <c r="D938">
        <f t="shared" si="14"/>
        <v>2.0938871650000004</v>
      </c>
      <c r="E938">
        <v>937</v>
      </c>
    </row>
    <row r="939" spans="1:5" x14ac:dyDescent="0.25">
      <c r="A939" s="3" t="s">
        <v>26143</v>
      </c>
      <c r="B939">
        <v>2</v>
      </c>
      <c r="C939">
        <v>2.1478124750000003</v>
      </c>
      <c r="D939">
        <f t="shared" si="14"/>
        <v>2.0886874850000003</v>
      </c>
      <c r="E939">
        <v>938</v>
      </c>
    </row>
    <row r="940" spans="1:5" x14ac:dyDescent="0.25">
      <c r="A940" s="3" t="s">
        <v>26144</v>
      </c>
      <c r="B940">
        <v>2</v>
      </c>
      <c r="C940">
        <v>2.1445848750000001</v>
      </c>
      <c r="D940">
        <f t="shared" si="14"/>
        <v>2.086750925</v>
      </c>
      <c r="E940">
        <v>939</v>
      </c>
    </row>
    <row r="941" spans="1:5" x14ac:dyDescent="0.25">
      <c r="A941" s="3" t="s">
        <v>26355</v>
      </c>
      <c r="B941">
        <v>1</v>
      </c>
      <c r="C941">
        <v>2.8051992499999998</v>
      </c>
      <c r="D941">
        <f t="shared" si="14"/>
        <v>2.0831195499999997</v>
      </c>
      <c r="E941">
        <v>940</v>
      </c>
    </row>
    <row r="942" spans="1:5" x14ac:dyDescent="0.25">
      <c r="A942" s="3" t="s">
        <v>26356</v>
      </c>
      <c r="B942">
        <v>1</v>
      </c>
      <c r="C942">
        <v>2.7963174500000005</v>
      </c>
      <c r="D942">
        <f t="shared" si="14"/>
        <v>2.0777904700000005</v>
      </c>
      <c r="E942">
        <v>941</v>
      </c>
    </row>
    <row r="943" spans="1:5" x14ac:dyDescent="0.25">
      <c r="A943" s="3" t="s">
        <v>26357</v>
      </c>
      <c r="B943">
        <v>1</v>
      </c>
      <c r="C943">
        <v>2.7960172999999999</v>
      </c>
      <c r="D943">
        <f t="shared" si="14"/>
        <v>2.0776103799999999</v>
      </c>
      <c r="E943">
        <v>942</v>
      </c>
    </row>
    <row r="944" spans="1:5" x14ac:dyDescent="0.25">
      <c r="A944" s="3" t="s">
        <v>26358</v>
      </c>
      <c r="B944">
        <v>1</v>
      </c>
      <c r="C944">
        <v>2.7930029250000001</v>
      </c>
      <c r="D944">
        <f t="shared" si="14"/>
        <v>2.0758017550000001</v>
      </c>
      <c r="E944">
        <v>943</v>
      </c>
    </row>
    <row r="945" spans="1:5" x14ac:dyDescent="0.25">
      <c r="A945" s="3" t="s">
        <v>26145</v>
      </c>
      <c r="B945">
        <v>2</v>
      </c>
      <c r="C945">
        <v>2.1254601500000003</v>
      </c>
      <c r="D945">
        <f t="shared" si="14"/>
        <v>2.07527609</v>
      </c>
      <c r="E945">
        <v>944</v>
      </c>
    </row>
    <row r="946" spans="1:5" x14ac:dyDescent="0.25">
      <c r="A946" s="3" t="s">
        <v>26359</v>
      </c>
      <c r="B946">
        <v>1</v>
      </c>
      <c r="C946">
        <v>2.7918405250000005</v>
      </c>
      <c r="D946">
        <f t="shared" si="14"/>
        <v>2.0751043150000004</v>
      </c>
      <c r="E946">
        <v>945</v>
      </c>
    </row>
    <row r="947" spans="1:5" x14ac:dyDescent="0.25">
      <c r="A947" s="3" t="s">
        <v>26146</v>
      </c>
      <c r="B947">
        <v>2</v>
      </c>
      <c r="C947">
        <v>2.1153328250000003</v>
      </c>
      <c r="D947">
        <f t="shared" si="14"/>
        <v>2.069199695</v>
      </c>
      <c r="E947">
        <v>946</v>
      </c>
    </row>
    <row r="948" spans="1:5" x14ac:dyDescent="0.25">
      <c r="A948" s="3" t="s">
        <v>26147</v>
      </c>
      <c r="B948">
        <v>2</v>
      </c>
      <c r="C948">
        <v>2.1151693750000002</v>
      </c>
      <c r="D948">
        <f t="shared" si="14"/>
        <v>2.0691016250000001</v>
      </c>
      <c r="E948">
        <v>947</v>
      </c>
    </row>
    <row r="949" spans="1:5" x14ac:dyDescent="0.25">
      <c r="A949" s="3" t="s">
        <v>26360</v>
      </c>
      <c r="B949">
        <v>1</v>
      </c>
      <c r="C949">
        <v>2.7817940750000005</v>
      </c>
      <c r="D949">
        <f t="shared" si="14"/>
        <v>2.0690764450000003</v>
      </c>
      <c r="E949">
        <v>948</v>
      </c>
    </row>
    <row r="950" spans="1:5" x14ac:dyDescent="0.25">
      <c r="A950" s="3" t="s">
        <v>26361</v>
      </c>
      <c r="B950">
        <v>1</v>
      </c>
      <c r="C950">
        <v>2.7766755750000005</v>
      </c>
      <c r="D950">
        <f t="shared" si="14"/>
        <v>2.0660053450000002</v>
      </c>
      <c r="E950">
        <v>949</v>
      </c>
    </row>
    <row r="951" spans="1:5" x14ac:dyDescent="0.25">
      <c r="A951" s="3" t="s">
        <v>26362</v>
      </c>
      <c r="B951">
        <v>1</v>
      </c>
      <c r="C951">
        <v>2.7720040750000003</v>
      </c>
      <c r="D951">
        <f t="shared" si="14"/>
        <v>2.0632024450000004</v>
      </c>
      <c r="E951">
        <v>950</v>
      </c>
    </row>
    <row r="952" spans="1:5" x14ac:dyDescent="0.25">
      <c r="A952" s="3" t="s">
        <v>26363</v>
      </c>
      <c r="B952">
        <v>1</v>
      </c>
      <c r="C952">
        <v>2.7710848750000001</v>
      </c>
      <c r="D952">
        <f t="shared" si="14"/>
        <v>2.0626509250000002</v>
      </c>
      <c r="E952">
        <v>951</v>
      </c>
    </row>
    <row r="953" spans="1:5" x14ac:dyDescent="0.25">
      <c r="A953" s="3" t="s">
        <v>26148</v>
      </c>
      <c r="B953">
        <v>2</v>
      </c>
      <c r="C953">
        <v>2.1001466249999998</v>
      </c>
      <c r="D953">
        <f t="shared" si="14"/>
        <v>2.0600879750000001</v>
      </c>
      <c r="E953">
        <v>952</v>
      </c>
    </row>
    <row r="954" spans="1:5" x14ac:dyDescent="0.25">
      <c r="A954" s="3" t="s">
        <v>26149</v>
      </c>
      <c r="B954">
        <v>2</v>
      </c>
      <c r="C954">
        <v>2.0979867250000006</v>
      </c>
      <c r="D954">
        <f t="shared" si="14"/>
        <v>2.0587920350000006</v>
      </c>
      <c r="E954">
        <v>953</v>
      </c>
    </row>
    <row r="955" spans="1:5" x14ac:dyDescent="0.25">
      <c r="A955" s="3" t="s">
        <v>26364</v>
      </c>
      <c r="B955">
        <v>1</v>
      </c>
      <c r="C955">
        <v>2.7615588750000004</v>
      </c>
      <c r="D955">
        <f t="shared" si="14"/>
        <v>2.0569353250000004</v>
      </c>
      <c r="E955">
        <v>954</v>
      </c>
    </row>
    <row r="956" spans="1:5" x14ac:dyDescent="0.25">
      <c r="A956" s="3" t="s">
        <v>26365</v>
      </c>
      <c r="B956">
        <v>1</v>
      </c>
      <c r="C956">
        <v>2.7597352499999999</v>
      </c>
      <c r="D956">
        <f t="shared" si="14"/>
        <v>2.05584115</v>
      </c>
      <c r="E956">
        <v>955</v>
      </c>
    </row>
    <row r="957" spans="1:5" x14ac:dyDescent="0.25">
      <c r="A957" s="3" t="s">
        <v>26366</v>
      </c>
      <c r="B957">
        <v>1</v>
      </c>
      <c r="C957">
        <v>2.7585263000000007</v>
      </c>
      <c r="D957">
        <f t="shared" si="14"/>
        <v>2.0551157800000004</v>
      </c>
      <c r="E957">
        <v>956</v>
      </c>
    </row>
    <row r="958" spans="1:5" x14ac:dyDescent="0.25">
      <c r="A958" s="3" t="s">
        <v>26367</v>
      </c>
      <c r="B958">
        <v>1</v>
      </c>
      <c r="C958">
        <v>2.7571650999999999</v>
      </c>
      <c r="D958">
        <f t="shared" si="14"/>
        <v>2.05429906</v>
      </c>
      <c r="E958">
        <v>957</v>
      </c>
    </row>
    <row r="959" spans="1:5" x14ac:dyDescent="0.25">
      <c r="A959" s="3" t="s">
        <v>26368</v>
      </c>
      <c r="B959">
        <v>1</v>
      </c>
      <c r="C959">
        <v>2.7557436500000008</v>
      </c>
      <c r="D959">
        <f t="shared" si="14"/>
        <v>2.0534461900000003</v>
      </c>
      <c r="E959">
        <v>958</v>
      </c>
    </row>
    <row r="960" spans="1:5" x14ac:dyDescent="0.25">
      <c r="A960" s="3" t="s">
        <v>26369</v>
      </c>
      <c r="B960">
        <v>1</v>
      </c>
      <c r="C960">
        <v>2.7507660000000005</v>
      </c>
      <c r="D960">
        <f t="shared" si="14"/>
        <v>2.0504596000000004</v>
      </c>
      <c r="E960">
        <v>959</v>
      </c>
    </row>
    <row r="961" spans="1:5" x14ac:dyDescent="0.25">
      <c r="A961" s="3" t="s">
        <v>26370</v>
      </c>
      <c r="B961">
        <v>1</v>
      </c>
      <c r="C961">
        <v>2.7412499500000003</v>
      </c>
      <c r="D961">
        <f t="shared" si="14"/>
        <v>2.0447499700000002</v>
      </c>
      <c r="E961">
        <v>960</v>
      </c>
    </row>
    <row r="962" spans="1:5" x14ac:dyDescent="0.25">
      <c r="A962" s="3" t="s">
        <v>26150</v>
      </c>
      <c r="B962">
        <v>2</v>
      </c>
      <c r="C962">
        <v>2.0699252750000001</v>
      </c>
      <c r="D962">
        <f t="shared" ref="D962:D1025" si="15">B962*0.4+C962*0.6</f>
        <v>2.0419551650000001</v>
      </c>
      <c r="E962">
        <v>961</v>
      </c>
    </row>
    <row r="963" spans="1:5" x14ac:dyDescent="0.25">
      <c r="A963" s="3" t="s">
        <v>26371</v>
      </c>
      <c r="B963">
        <v>1</v>
      </c>
      <c r="C963">
        <v>2.7338469750000001</v>
      </c>
      <c r="D963">
        <f t="shared" si="15"/>
        <v>2.0403081850000002</v>
      </c>
      <c r="E963">
        <v>962</v>
      </c>
    </row>
    <row r="964" spans="1:5" x14ac:dyDescent="0.25">
      <c r="A964" s="3" t="s">
        <v>26372</v>
      </c>
      <c r="B964">
        <v>1</v>
      </c>
      <c r="C964">
        <v>2.7288484750000004</v>
      </c>
      <c r="D964">
        <f t="shared" si="15"/>
        <v>2.0373090850000004</v>
      </c>
      <c r="E964">
        <v>963</v>
      </c>
    </row>
    <row r="965" spans="1:5" x14ac:dyDescent="0.25">
      <c r="A965" s="3" t="s">
        <v>26373</v>
      </c>
      <c r="B965">
        <v>1</v>
      </c>
      <c r="C965">
        <v>2.7259223000000006</v>
      </c>
      <c r="D965">
        <f t="shared" si="15"/>
        <v>2.0355533800000005</v>
      </c>
      <c r="E965">
        <v>964</v>
      </c>
    </row>
    <row r="966" spans="1:5" x14ac:dyDescent="0.25">
      <c r="A966" s="3" t="s">
        <v>26374</v>
      </c>
      <c r="B966">
        <v>1</v>
      </c>
      <c r="C966">
        <v>2.7188945749999998</v>
      </c>
      <c r="D966">
        <f t="shared" si="15"/>
        <v>2.0313367449999999</v>
      </c>
      <c r="E966">
        <v>965</v>
      </c>
    </row>
    <row r="967" spans="1:5" x14ac:dyDescent="0.25">
      <c r="A967" s="3" t="s">
        <v>26151</v>
      </c>
      <c r="B967">
        <v>2</v>
      </c>
      <c r="C967">
        <v>2.0423854500000003</v>
      </c>
      <c r="D967">
        <f t="shared" si="15"/>
        <v>2.0254312700000003</v>
      </c>
      <c r="E967">
        <v>966</v>
      </c>
    </row>
    <row r="968" spans="1:5" x14ac:dyDescent="0.25">
      <c r="A968" s="3" t="s">
        <v>26375</v>
      </c>
      <c r="B968">
        <v>1</v>
      </c>
      <c r="C968">
        <v>2.7059955000000007</v>
      </c>
      <c r="D968">
        <f t="shared" si="15"/>
        <v>2.0235973000000005</v>
      </c>
      <c r="E968">
        <v>967</v>
      </c>
    </row>
    <row r="969" spans="1:5" x14ac:dyDescent="0.25">
      <c r="A969" s="3" t="s">
        <v>26376</v>
      </c>
      <c r="B969">
        <v>1</v>
      </c>
      <c r="C969">
        <v>2.7059421250000004</v>
      </c>
      <c r="D969">
        <f t="shared" si="15"/>
        <v>2.0235652750000002</v>
      </c>
      <c r="E969">
        <v>968</v>
      </c>
    </row>
    <row r="970" spans="1:5" x14ac:dyDescent="0.25">
      <c r="A970" s="3" t="s">
        <v>26377</v>
      </c>
      <c r="B970">
        <v>1</v>
      </c>
      <c r="C970">
        <v>2.6927767</v>
      </c>
      <c r="D970">
        <f t="shared" si="15"/>
        <v>2.0156660199999998</v>
      </c>
      <c r="E970">
        <v>969</v>
      </c>
    </row>
    <row r="971" spans="1:5" x14ac:dyDescent="0.25">
      <c r="A971" s="3" t="s">
        <v>26378</v>
      </c>
      <c r="B971">
        <v>1</v>
      </c>
      <c r="C971">
        <v>2.6874572000000003</v>
      </c>
      <c r="D971">
        <f t="shared" si="15"/>
        <v>2.0124743200000004</v>
      </c>
      <c r="E971">
        <v>970</v>
      </c>
    </row>
    <row r="972" spans="1:5" x14ac:dyDescent="0.25">
      <c r="A972" s="3" t="s">
        <v>26152</v>
      </c>
      <c r="B972">
        <v>2</v>
      </c>
      <c r="C972">
        <v>2.0133256500000001</v>
      </c>
      <c r="D972">
        <f t="shared" si="15"/>
        <v>2.00799539</v>
      </c>
      <c r="E972">
        <v>971</v>
      </c>
    </row>
    <row r="973" spans="1:5" x14ac:dyDescent="0.25">
      <c r="A973" s="3" t="s">
        <v>26379</v>
      </c>
      <c r="B973">
        <v>1</v>
      </c>
      <c r="C973">
        <v>2.6792180250000004</v>
      </c>
      <c r="D973">
        <f t="shared" si="15"/>
        <v>2.0075308150000004</v>
      </c>
      <c r="E973">
        <v>972</v>
      </c>
    </row>
    <row r="974" spans="1:5" x14ac:dyDescent="0.25">
      <c r="A974" s="3" t="s">
        <v>26380</v>
      </c>
      <c r="B974">
        <v>1</v>
      </c>
      <c r="C974">
        <v>2.6791925000000005</v>
      </c>
      <c r="D974">
        <f t="shared" si="15"/>
        <v>2.0075155000000002</v>
      </c>
      <c r="E974">
        <v>973</v>
      </c>
    </row>
    <row r="975" spans="1:5" x14ac:dyDescent="0.25">
      <c r="A975" s="3" t="s">
        <v>26381</v>
      </c>
      <c r="B975">
        <v>1</v>
      </c>
      <c r="C975">
        <v>2.6778122250000007</v>
      </c>
      <c r="D975">
        <f t="shared" si="15"/>
        <v>2.0066873350000005</v>
      </c>
      <c r="E975">
        <v>974</v>
      </c>
    </row>
    <row r="976" spans="1:5" x14ac:dyDescent="0.25">
      <c r="A976" s="3" t="s">
        <v>26382</v>
      </c>
      <c r="B976">
        <v>1</v>
      </c>
      <c r="C976">
        <v>2.6752612500000001</v>
      </c>
      <c r="D976">
        <f t="shared" si="15"/>
        <v>2.0051567500000003</v>
      </c>
      <c r="E976">
        <v>975</v>
      </c>
    </row>
    <row r="977" spans="1:5" x14ac:dyDescent="0.25">
      <c r="A977" s="3" t="s">
        <v>26383</v>
      </c>
      <c r="B977">
        <v>1</v>
      </c>
      <c r="C977">
        <v>2.6704822749999999</v>
      </c>
      <c r="D977">
        <f t="shared" si="15"/>
        <v>2.0022893649999998</v>
      </c>
      <c r="E977">
        <v>976</v>
      </c>
    </row>
    <row r="978" spans="1:5" x14ac:dyDescent="0.25">
      <c r="A978" s="3" t="s">
        <v>26153</v>
      </c>
      <c r="B978">
        <v>2</v>
      </c>
      <c r="C978">
        <v>1.9988341250000001</v>
      </c>
      <c r="D978">
        <f t="shared" si="15"/>
        <v>1.9993004750000001</v>
      </c>
      <c r="E978">
        <v>977</v>
      </c>
    </row>
    <row r="979" spans="1:5" x14ac:dyDescent="0.25">
      <c r="A979" s="3" t="s">
        <v>26384</v>
      </c>
      <c r="B979">
        <v>1</v>
      </c>
      <c r="C979">
        <v>2.6653173749999999</v>
      </c>
      <c r="D979">
        <f t="shared" si="15"/>
        <v>1.9991904250000001</v>
      </c>
      <c r="E979">
        <v>978</v>
      </c>
    </row>
    <row r="980" spans="1:5" x14ac:dyDescent="0.25">
      <c r="A980" s="3" t="s">
        <v>26154</v>
      </c>
      <c r="B980">
        <v>2</v>
      </c>
      <c r="C980">
        <v>1.9974485250000003</v>
      </c>
      <c r="D980">
        <f t="shared" si="15"/>
        <v>1.9984691150000002</v>
      </c>
      <c r="E980">
        <v>979</v>
      </c>
    </row>
    <row r="981" spans="1:5" x14ac:dyDescent="0.25">
      <c r="A981" s="3" t="s">
        <v>26385</v>
      </c>
      <c r="B981">
        <v>1</v>
      </c>
      <c r="C981">
        <v>2.6587788750000003</v>
      </c>
      <c r="D981">
        <f t="shared" si="15"/>
        <v>1.9952673250000004</v>
      </c>
      <c r="E981">
        <v>980</v>
      </c>
    </row>
    <row r="982" spans="1:5" x14ac:dyDescent="0.25">
      <c r="A982" s="3" t="s">
        <v>26155</v>
      </c>
      <c r="B982">
        <v>2</v>
      </c>
      <c r="C982">
        <v>1.9840598250000001</v>
      </c>
      <c r="D982">
        <f t="shared" si="15"/>
        <v>1.9904358950000001</v>
      </c>
      <c r="E982">
        <v>981</v>
      </c>
    </row>
    <row r="983" spans="1:5" x14ac:dyDescent="0.25">
      <c r="A983" s="3" t="s">
        <v>26386</v>
      </c>
      <c r="B983">
        <v>1</v>
      </c>
      <c r="C983">
        <v>2.6428496750000008</v>
      </c>
      <c r="D983">
        <f t="shared" si="15"/>
        <v>1.9857098050000004</v>
      </c>
      <c r="E983">
        <v>982</v>
      </c>
    </row>
    <row r="984" spans="1:5" x14ac:dyDescent="0.25">
      <c r="A984" s="3" t="s">
        <v>26387</v>
      </c>
      <c r="B984">
        <v>1</v>
      </c>
      <c r="C984">
        <v>2.6380314</v>
      </c>
      <c r="D984">
        <f t="shared" si="15"/>
        <v>1.9828188400000002</v>
      </c>
      <c r="E984">
        <v>983</v>
      </c>
    </row>
    <row r="985" spans="1:5" x14ac:dyDescent="0.25">
      <c r="A985" s="3" t="s">
        <v>26388</v>
      </c>
      <c r="B985">
        <v>1</v>
      </c>
      <c r="C985">
        <v>2.6022689250000006</v>
      </c>
      <c r="D985">
        <f t="shared" si="15"/>
        <v>1.9613613550000002</v>
      </c>
      <c r="E985">
        <v>984</v>
      </c>
    </row>
    <row r="986" spans="1:5" x14ac:dyDescent="0.25">
      <c r="A986" s="3" t="s">
        <v>26389</v>
      </c>
      <c r="B986">
        <v>1</v>
      </c>
      <c r="C986">
        <v>2.60073365</v>
      </c>
      <c r="D986">
        <f t="shared" si="15"/>
        <v>1.9604401899999999</v>
      </c>
      <c r="E986">
        <v>985</v>
      </c>
    </row>
    <row r="987" spans="1:5" x14ac:dyDescent="0.25">
      <c r="A987" s="3" t="s">
        <v>26390</v>
      </c>
      <c r="B987">
        <v>1</v>
      </c>
      <c r="C987">
        <v>2.5995393500000006</v>
      </c>
      <c r="D987">
        <f t="shared" si="15"/>
        <v>1.9597236100000002</v>
      </c>
      <c r="E987">
        <v>986</v>
      </c>
    </row>
    <row r="988" spans="1:5" x14ac:dyDescent="0.25">
      <c r="A988" s="3" t="s">
        <v>26156</v>
      </c>
      <c r="B988">
        <v>2</v>
      </c>
      <c r="C988">
        <v>1.9310458000000004</v>
      </c>
      <c r="D988">
        <f t="shared" si="15"/>
        <v>1.9586274800000003</v>
      </c>
      <c r="E988">
        <v>987</v>
      </c>
    </row>
    <row r="989" spans="1:5" x14ac:dyDescent="0.25">
      <c r="A989" s="3" t="s">
        <v>26391</v>
      </c>
      <c r="B989">
        <v>1</v>
      </c>
      <c r="C989">
        <v>2.5959909000000003</v>
      </c>
      <c r="D989">
        <f t="shared" si="15"/>
        <v>1.9575945400000001</v>
      </c>
      <c r="E989">
        <v>988</v>
      </c>
    </row>
    <row r="990" spans="1:5" x14ac:dyDescent="0.25">
      <c r="A990" s="3" t="s">
        <v>26392</v>
      </c>
      <c r="B990">
        <v>1</v>
      </c>
      <c r="C990">
        <v>2.5887838750000003</v>
      </c>
      <c r="D990">
        <f t="shared" si="15"/>
        <v>1.9532703250000001</v>
      </c>
      <c r="E990">
        <v>989</v>
      </c>
    </row>
    <row r="991" spans="1:5" x14ac:dyDescent="0.25">
      <c r="A991" s="3" t="s">
        <v>26393</v>
      </c>
      <c r="B991">
        <v>1</v>
      </c>
      <c r="C991">
        <v>2.588520275</v>
      </c>
      <c r="D991">
        <f t="shared" si="15"/>
        <v>1.9531121649999998</v>
      </c>
      <c r="E991">
        <v>990</v>
      </c>
    </row>
    <row r="992" spans="1:5" x14ac:dyDescent="0.25">
      <c r="A992" s="3" t="s">
        <v>26157</v>
      </c>
      <c r="B992">
        <v>2</v>
      </c>
      <c r="C992">
        <v>1.8943352250000003</v>
      </c>
      <c r="D992">
        <f t="shared" si="15"/>
        <v>1.9366011350000001</v>
      </c>
      <c r="E992">
        <v>991</v>
      </c>
    </row>
    <row r="993" spans="1:5" x14ac:dyDescent="0.25">
      <c r="A993" s="3" t="s">
        <v>26394</v>
      </c>
      <c r="B993">
        <v>1</v>
      </c>
      <c r="C993">
        <v>2.5587588000000001</v>
      </c>
      <c r="D993">
        <f t="shared" si="15"/>
        <v>1.9352552800000002</v>
      </c>
      <c r="E993">
        <v>992</v>
      </c>
    </row>
    <row r="994" spans="1:5" x14ac:dyDescent="0.25">
      <c r="A994" s="3" t="s">
        <v>26395</v>
      </c>
      <c r="B994">
        <v>1</v>
      </c>
      <c r="C994">
        <v>2.5586671250000004</v>
      </c>
      <c r="D994">
        <f t="shared" si="15"/>
        <v>1.9352002750000001</v>
      </c>
      <c r="E994">
        <v>993</v>
      </c>
    </row>
    <row r="995" spans="1:5" x14ac:dyDescent="0.25">
      <c r="A995" s="3" t="s">
        <v>26396</v>
      </c>
      <c r="B995">
        <v>1</v>
      </c>
      <c r="C995">
        <v>2.5582835750000004</v>
      </c>
      <c r="D995">
        <f t="shared" si="15"/>
        <v>1.9349701450000003</v>
      </c>
      <c r="E995">
        <v>994</v>
      </c>
    </row>
    <row r="996" spans="1:5" x14ac:dyDescent="0.25">
      <c r="A996" s="3" t="s">
        <v>26397</v>
      </c>
      <c r="B996">
        <v>1</v>
      </c>
      <c r="C996">
        <v>2.5557685999999999</v>
      </c>
      <c r="D996">
        <f t="shared" si="15"/>
        <v>1.9334611599999998</v>
      </c>
      <c r="E996">
        <v>995</v>
      </c>
    </row>
    <row r="997" spans="1:5" x14ac:dyDescent="0.25">
      <c r="A997" s="3" t="s">
        <v>26158</v>
      </c>
      <c r="B997">
        <v>2</v>
      </c>
      <c r="C997">
        <v>1.8501539000000002</v>
      </c>
      <c r="D997">
        <f t="shared" si="15"/>
        <v>1.9100923400000001</v>
      </c>
      <c r="E997">
        <v>996</v>
      </c>
    </row>
    <row r="998" spans="1:5" x14ac:dyDescent="0.25">
      <c r="A998" s="3" t="s">
        <v>26159</v>
      </c>
      <c r="B998">
        <v>2</v>
      </c>
      <c r="C998">
        <v>1.8484804000000001</v>
      </c>
      <c r="D998">
        <f t="shared" si="15"/>
        <v>1.90908824</v>
      </c>
      <c r="E998">
        <v>997</v>
      </c>
    </row>
    <row r="999" spans="1:5" x14ac:dyDescent="0.25">
      <c r="A999" s="3" t="s">
        <v>26160</v>
      </c>
      <c r="B999">
        <v>2</v>
      </c>
      <c r="C999">
        <v>1.8453154000000003</v>
      </c>
      <c r="D999">
        <f t="shared" si="15"/>
        <v>1.9071892400000001</v>
      </c>
      <c r="E999">
        <v>998</v>
      </c>
    </row>
    <row r="1000" spans="1:5" x14ac:dyDescent="0.25">
      <c r="A1000" s="3" t="s">
        <v>26398</v>
      </c>
      <c r="B1000">
        <v>1</v>
      </c>
      <c r="C1000">
        <v>2.5051256500000001</v>
      </c>
      <c r="D1000">
        <f t="shared" si="15"/>
        <v>1.9030753900000001</v>
      </c>
      <c r="E1000">
        <v>999</v>
      </c>
    </row>
    <row r="1001" spans="1:5" x14ac:dyDescent="0.25">
      <c r="A1001" s="3" t="s">
        <v>26399</v>
      </c>
      <c r="B1001">
        <v>1</v>
      </c>
      <c r="C1001">
        <v>2.501726825</v>
      </c>
      <c r="D1001">
        <f t="shared" si="15"/>
        <v>1.9010360949999998</v>
      </c>
      <c r="E1001">
        <v>1000</v>
      </c>
    </row>
    <row r="1002" spans="1:5" x14ac:dyDescent="0.25">
      <c r="A1002" s="3" t="s">
        <v>26400</v>
      </c>
      <c r="B1002">
        <v>1</v>
      </c>
      <c r="C1002">
        <v>2.4988865750000002</v>
      </c>
      <c r="D1002">
        <f t="shared" si="15"/>
        <v>1.8993319450000001</v>
      </c>
      <c r="E1002">
        <v>1001</v>
      </c>
    </row>
    <row r="1003" spans="1:5" x14ac:dyDescent="0.25">
      <c r="A1003" s="3" t="s">
        <v>26401</v>
      </c>
      <c r="B1003">
        <v>1</v>
      </c>
      <c r="C1003">
        <v>2.4979563500000004</v>
      </c>
      <c r="D1003">
        <f t="shared" si="15"/>
        <v>1.8987738100000002</v>
      </c>
      <c r="E1003">
        <v>1002</v>
      </c>
    </row>
    <row r="1004" spans="1:5" x14ac:dyDescent="0.25">
      <c r="A1004" s="3" t="s">
        <v>26402</v>
      </c>
      <c r="B1004">
        <v>1</v>
      </c>
      <c r="C1004">
        <v>2.49496845</v>
      </c>
      <c r="D1004">
        <f t="shared" si="15"/>
        <v>1.8969810699999998</v>
      </c>
      <c r="E1004">
        <v>1003</v>
      </c>
    </row>
    <row r="1005" spans="1:5" x14ac:dyDescent="0.25">
      <c r="A1005" s="3" t="s">
        <v>26403</v>
      </c>
      <c r="B1005">
        <v>1</v>
      </c>
      <c r="C1005">
        <v>2.4914212000000004</v>
      </c>
      <c r="D1005">
        <f t="shared" si="15"/>
        <v>1.8948527200000003</v>
      </c>
      <c r="E1005">
        <v>1004</v>
      </c>
    </row>
    <row r="1006" spans="1:5" x14ac:dyDescent="0.25">
      <c r="A1006" s="3" t="s">
        <v>26404</v>
      </c>
      <c r="B1006">
        <v>1</v>
      </c>
      <c r="C1006">
        <v>2.4792030999999999</v>
      </c>
      <c r="D1006">
        <f t="shared" si="15"/>
        <v>1.8875218600000001</v>
      </c>
      <c r="E1006">
        <v>1005</v>
      </c>
    </row>
    <row r="1007" spans="1:5" x14ac:dyDescent="0.25">
      <c r="A1007" s="3" t="s">
        <v>26405</v>
      </c>
      <c r="B1007">
        <v>1</v>
      </c>
      <c r="C1007">
        <v>2.46907005</v>
      </c>
      <c r="D1007">
        <f t="shared" si="15"/>
        <v>1.8814420300000001</v>
      </c>
      <c r="E1007">
        <v>1006</v>
      </c>
    </row>
    <row r="1008" spans="1:5" x14ac:dyDescent="0.25">
      <c r="A1008" s="3" t="s">
        <v>26161</v>
      </c>
      <c r="B1008">
        <v>2</v>
      </c>
      <c r="C1008">
        <v>1.7902913750000002</v>
      </c>
      <c r="D1008">
        <f t="shared" si="15"/>
        <v>1.8741748250000001</v>
      </c>
      <c r="E1008">
        <v>1007</v>
      </c>
    </row>
    <row r="1009" spans="1:5" x14ac:dyDescent="0.25">
      <c r="A1009" s="3" t="s">
        <v>26406</v>
      </c>
      <c r="B1009">
        <v>1</v>
      </c>
      <c r="C1009">
        <v>2.4508137999999997</v>
      </c>
      <c r="D1009">
        <f t="shared" si="15"/>
        <v>1.87048828</v>
      </c>
      <c r="E1009">
        <v>1008</v>
      </c>
    </row>
    <row r="1010" spans="1:5" x14ac:dyDescent="0.25">
      <c r="A1010" s="3" t="s">
        <v>26407</v>
      </c>
      <c r="B1010">
        <v>1</v>
      </c>
      <c r="C1010">
        <v>2.4405078499999999</v>
      </c>
      <c r="D1010">
        <f t="shared" si="15"/>
        <v>1.8643047099999999</v>
      </c>
      <c r="E1010">
        <v>1009</v>
      </c>
    </row>
    <row r="1011" spans="1:5" x14ac:dyDescent="0.25">
      <c r="A1011" s="3" t="s">
        <v>26162</v>
      </c>
      <c r="B1011">
        <v>2</v>
      </c>
      <c r="C1011">
        <v>1.7682741500000001</v>
      </c>
      <c r="D1011">
        <f t="shared" si="15"/>
        <v>1.86096449</v>
      </c>
      <c r="E1011">
        <v>1010</v>
      </c>
    </row>
    <row r="1012" spans="1:5" x14ac:dyDescent="0.25">
      <c r="A1012" s="3" t="s">
        <v>26408</v>
      </c>
      <c r="B1012">
        <v>1</v>
      </c>
      <c r="C1012">
        <v>2.4342752000000001</v>
      </c>
      <c r="D1012">
        <f t="shared" si="15"/>
        <v>1.86056512</v>
      </c>
      <c r="E1012">
        <v>1011</v>
      </c>
    </row>
    <row r="1013" spans="1:5" x14ac:dyDescent="0.25">
      <c r="A1013" s="3" t="s">
        <v>26409</v>
      </c>
      <c r="B1013">
        <v>1</v>
      </c>
      <c r="C1013">
        <v>2.432957225</v>
      </c>
      <c r="D1013">
        <f t="shared" si="15"/>
        <v>1.859774335</v>
      </c>
      <c r="E1013">
        <v>1012</v>
      </c>
    </row>
    <row r="1014" spans="1:5" x14ac:dyDescent="0.25">
      <c r="A1014" s="3" t="s">
        <v>26410</v>
      </c>
      <c r="B1014">
        <v>1</v>
      </c>
      <c r="C1014">
        <v>2.4281342750000006</v>
      </c>
      <c r="D1014">
        <f t="shared" si="15"/>
        <v>1.8568805650000004</v>
      </c>
      <c r="E1014">
        <v>1013</v>
      </c>
    </row>
    <row r="1015" spans="1:5" x14ac:dyDescent="0.25">
      <c r="A1015" s="3" t="s">
        <v>26163</v>
      </c>
      <c r="B1015">
        <v>2</v>
      </c>
      <c r="C1015">
        <v>1.7611397000000002</v>
      </c>
      <c r="D1015">
        <f t="shared" si="15"/>
        <v>1.8566838200000002</v>
      </c>
      <c r="E1015">
        <v>1014</v>
      </c>
    </row>
    <row r="1016" spans="1:5" x14ac:dyDescent="0.25">
      <c r="A1016" s="3" t="s">
        <v>26411</v>
      </c>
      <c r="B1016">
        <v>1</v>
      </c>
      <c r="C1016">
        <v>2.4234408250000001</v>
      </c>
      <c r="D1016">
        <f t="shared" si="15"/>
        <v>1.8540644950000003</v>
      </c>
      <c r="E1016">
        <v>1015</v>
      </c>
    </row>
    <row r="1017" spans="1:5" x14ac:dyDescent="0.25">
      <c r="A1017" s="3" t="s">
        <v>26412</v>
      </c>
      <c r="B1017">
        <v>1</v>
      </c>
      <c r="C1017">
        <v>2.4217949750000005</v>
      </c>
      <c r="D1017">
        <f t="shared" si="15"/>
        <v>1.8530769850000004</v>
      </c>
      <c r="E1017">
        <v>1016</v>
      </c>
    </row>
    <row r="1018" spans="1:5" x14ac:dyDescent="0.25">
      <c r="A1018" s="3" t="s">
        <v>26413</v>
      </c>
      <c r="B1018">
        <v>1</v>
      </c>
      <c r="C1018">
        <v>2.4214100250000001</v>
      </c>
      <c r="D1018">
        <f t="shared" si="15"/>
        <v>1.8528460149999999</v>
      </c>
      <c r="E1018">
        <v>1017</v>
      </c>
    </row>
    <row r="1019" spans="1:5" x14ac:dyDescent="0.25">
      <c r="A1019" s="3" t="s">
        <v>26414</v>
      </c>
      <c r="B1019">
        <v>1</v>
      </c>
      <c r="C1019">
        <v>2.4210483000000003</v>
      </c>
      <c r="D1019">
        <f t="shared" si="15"/>
        <v>1.85262898</v>
      </c>
      <c r="E1019">
        <v>1018</v>
      </c>
    </row>
    <row r="1020" spans="1:5" x14ac:dyDescent="0.25">
      <c r="A1020" s="3" t="s">
        <v>26164</v>
      </c>
      <c r="B1020">
        <v>2</v>
      </c>
      <c r="C1020">
        <v>1.7529259750000004</v>
      </c>
      <c r="D1020">
        <f t="shared" si="15"/>
        <v>1.8517555850000003</v>
      </c>
      <c r="E1020">
        <v>1019</v>
      </c>
    </row>
    <row r="1021" spans="1:5" x14ac:dyDescent="0.25">
      <c r="A1021" s="3" t="s">
        <v>26415</v>
      </c>
      <c r="B1021">
        <v>1</v>
      </c>
      <c r="C1021">
        <v>2.4172475499999999</v>
      </c>
      <c r="D1021">
        <f t="shared" si="15"/>
        <v>1.8503485299999998</v>
      </c>
      <c r="E1021">
        <v>1020</v>
      </c>
    </row>
    <row r="1022" spans="1:5" x14ac:dyDescent="0.25">
      <c r="A1022" s="3" t="s">
        <v>26416</v>
      </c>
      <c r="B1022">
        <v>1</v>
      </c>
      <c r="C1022">
        <v>2.4093535749999999</v>
      </c>
      <c r="D1022">
        <f t="shared" si="15"/>
        <v>1.845612145</v>
      </c>
      <c r="E1022">
        <v>1021</v>
      </c>
    </row>
    <row r="1023" spans="1:5" x14ac:dyDescent="0.25">
      <c r="A1023" s="3" t="s">
        <v>26417</v>
      </c>
      <c r="B1023">
        <v>1</v>
      </c>
      <c r="C1023">
        <v>2.4068276499999999</v>
      </c>
      <c r="D1023">
        <f t="shared" si="15"/>
        <v>1.8440965899999999</v>
      </c>
      <c r="E1023">
        <v>1022</v>
      </c>
    </row>
    <row r="1024" spans="1:5" x14ac:dyDescent="0.25">
      <c r="A1024" s="3" t="s">
        <v>26418</v>
      </c>
      <c r="B1024">
        <v>1</v>
      </c>
      <c r="C1024">
        <v>2.4005665</v>
      </c>
      <c r="D1024">
        <f t="shared" si="15"/>
        <v>1.8403399</v>
      </c>
      <c r="E1024">
        <v>1023</v>
      </c>
    </row>
    <row r="1025" spans="1:5" x14ac:dyDescent="0.25">
      <c r="A1025" s="3" t="s">
        <v>26419</v>
      </c>
      <c r="B1025">
        <v>1</v>
      </c>
      <c r="C1025">
        <v>2.3854323750000002</v>
      </c>
      <c r="D1025">
        <f t="shared" si="15"/>
        <v>1.8312594250000003</v>
      </c>
      <c r="E1025">
        <v>1024</v>
      </c>
    </row>
    <row r="1026" spans="1:5" x14ac:dyDescent="0.25">
      <c r="A1026" s="3" t="s">
        <v>26420</v>
      </c>
      <c r="B1026">
        <v>1</v>
      </c>
      <c r="C1026">
        <v>2.3850842749999996</v>
      </c>
      <c r="D1026">
        <f t="shared" ref="D1026:D1089" si="16">B1026*0.4+C1026*0.6</f>
        <v>1.831050565</v>
      </c>
      <c r="E1026">
        <v>1025</v>
      </c>
    </row>
    <row r="1027" spans="1:5" x14ac:dyDescent="0.25">
      <c r="A1027" s="3" t="s">
        <v>26421</v>
      </c>
      <c r="B1027">
        <v>1</v>
      </c>
      <c r="C1027">
        <v>2.3755085500000002</v>
      </c>
      <c r="D1027">
        <f t="shared" si="16"/>
        <v>1.8253051300000003</v>
      </c>
      <c r="E1027">
        <v>1026</v>
      </c>
    </row>
    <row r="1028" spans="1:5" x14ac:dyDescent="0.25">
      <c r="A1028" s="3" t="s">
        <v>26422</v>
      </c>
      <c r="B1028">
        <v>1</v>
      </c>
      <c r="C1028">
        <v>2.374584075</v>
      </c>
      <c r="D1028">
        <f t="shared" si="16"/>
        <v>1.8247504449999998</v>
      </c>
      <c r="E1028">
        <v>1027</v>
      </c>
    </row>
    <row r="1029" spans="1:5" x14ac:dyDescent="0.25">
      <c r="A1029" s="3" t="s">
        <v>26423</v>
      </c>
      <c r="B1029">
        <v>1</v>
      </c>
      <c r="C1029">
        <v>2.3745510250000006</v>
      </c>
      <c r="D1029">
        <f t="shared" si="16"/>
        <v>1.8247306150000004</v>
      </c>
      <c r="E1029">
        <v>1028</v>
      </c>
    </row>
    <row r="1030" spans="1:5" x14ac:dyDescent="0.25">
      <c r="A1030" s="3" t="s">
        <v>26424</v>
      </c>
      <c r="B1030">
        <v>1</v>
      </c>
      <c r="C1030">
        <v>2.3700419750000004</v>
      </c>
      <c r="D1030">
        <f t="shared" si="16"/>
        <v>1.8220251850000002</v>
      </c>
      <c r="E1030">
        <v>1029</v>
      </c>
    </row>
    <row r="1031" spans="1:5" x14ac:dyDescent="0.25">
      <c r="A1031" s="3" t="s">
        <v>26165</v>
      </c>
      <c r="B1031">
        <v>2</v>
      </c>
      <c r="C1031">
        <v>1.6987527500000001</v>
      </c>
      <c r="D1031">
        <f t="shared" si="16"/>
        <v>1.81925165</v>
      </c>
      <c r="E1031">
        <v>1030</v>
      </c>
    </row>
    <row r="1032" spans="1:5" x14ac:dyDescent="0.25">
      <c r="A1032" s="3" t="s">
        <v>26425</v>
      </c>
      <c r="B1032">
        <v>1</v>
      </c>
      <c r="C1032">
        <v>2.3641668750000004</v>
      </c>
      <c r="D1032">
        <f t="shared" si="16"/>
        <v>1.8185001250000004</v>
      </c>
      <c r="E1032">
        <v>1031</v>
      </c>
    </row>
    <row r="1033" spans="1:5" x14ac:dyDescent="0.25">
      <c r="A1033" s="3" t="s">
        <v>26166</v>
      </c>
      <c r="B1033">
        <v>2</v>
      </c>
      <c r="C1033">
        <v>1.6974214999999999</v>
      </c>
      <c r="D1033">
        <f t="shared" si="16"/>
        <v>1.8184529</v>
      </c>
      <c r="E1033">
        <v>1032</v>
      </c>
    </row>
    <row r="1034" spans="1:5" x14ac:dyDescent="0.25">
      <c r="A1034" s="3" t="s">
        <v>26426</v>
      </c>
      <c r="B1034">
        <v>1</v>
      </c>
      <c r="C1034">
        <v>2.35853585</v>
      </c>
      <c r="D1034">
        <f t="shared" si="16"/>
        <v>1.81512151</v>
      </c>
      <c r="E1034">
        <v>1033</v>
      </c>
    </row>
    <row r="1035" spans="1:5" x14ac:dyDescent="0.25">
      <c r="A1035" s="3" t="s">
        <v>26427</v>
      </c>
      <c r="B1035">
        <v>1</v>
      </c>
      <c r="C1035">
        <v>2.3544684500000002</v>
      </c>
      <c r="D1035">
        <f t="shared" si="16"/>
        <v>1.81268107</v>
      </c>
      <c r="E1035">
        <v>1034</v>
      </c>
    </row>
    <row r="1036" spans="1:5" x14ac:dyDescent="0.25">
      <c r="A1036" s="3" t="s">
        <v>26428</v>
      </c>
      <c r="B1036">
        <v>1</v>
      </c>
      <c r="C1036">
        <v>2.3472176250000003</v>
      </c>
      <c r="D1036">
        <f t="shared" si="16"/>
        <v>1.8083305750000003</v>
      </c>
      <c r="E1036">
        <v>1035</v>
      </c>
    </row>
    <row r="1037" spans="1:5" x14ac:dyDescent="0.25">
      <c r="A1037" s="3" t="s">
        <v>26167</v>
      </c>
      <c r="B1037">
        <v>2</v>
      </c>
      <c r="C1037">
        <v>1.6755143250000002</v>
      </c>
      <c r="D1037">
        <f t="shared" si="16"/>
        <v>1.8053085950000001</v>
      </c>
      <c r="E1037">
        <v>1036</v>
      </c>
    </row>
    <row r="1038" spans="1:5" x14ac:dyDescent="0.25">
      <c r="A1038" s="3" t="s">
        <v>26429</v>
      </c>
      <c r="B1038">
        <v>1</v>
      </c>
      <c r="C1038">
        <v>2.3382514250000002</v>
      </c>
      <c r="D1038">
        <f t="shared" si="16"/>
        <v>1.8029508550000002</v>
      </c>
      <c r="E1038">
        <v>1037</v>
      </c>
    </row>
    <row r="1039" spans="1:5" x14ac:dyDescent="0.25">
      <c r="A1039" s="3" t="s">
        <v>26430</v>
      </c>
      <c r="B1039">
        <v>1</v>
      </c>
      <c r="C1039">
        <v>2.3359134749999999</v>
      </c>
      <c r="D1039">
        <f t="shared" si="16"/>
        <v>1.8015480849999999</v>
      </c>
      <c r="E1039">
        <v>1038</v>
      </c>
    </row>
    <row r="1040" spans="1:5" x14ac:dyDescent="0.25">
      <c r="A1040" s="3" t="s">
        <v>26431</v>
      </c>
      <c r="B1040">
        <v>1</v>
      </c>
      <c r="C1040">
        <v>2.3266679000000003</v>
      </c>
      <c r="D1040">
        <f t="shared" si="16"/>
        <v>1.7960007400000002</v>
      </c>
      <c r="E1040">
        <v>1039</v>
      </c>
    </row>
    <row r="1041" spans="1:5" x14ac:dyDescent="0.25">
      <c r="A1041" s="3" t="s">
        <v>26168</v>
      </c>
      <c r="B1041">
        <v>2</v>
      </c>
      <c r="C1041">
        <v>1.646443825</v>
      </c>
      <c r="D1041">
        <f t="shared" si="16"/>
        <v>1.7878662949999999</v>
      </c>
      <c r="E1041">
        <v>1040</v>
      </c>
    </row>
    <row r="1042" spans="1:5" x14ac:dyDescent="0.25">
      <c r="A1042" s="3" t="s">
        <v>26432</v>
      </c>
      <c r="B1042">
        <v>1</v>
      </c>
      <c r="C1042">
        <v>2.3106926750000003</v>
      </c>
      <c r="D1042">
        <f t="shared" si="16"/>
        <v>1.7864156050000002</v>
      </c>
      <c r="E1042">
        <v>1041</v>
      </c>
    </row>
    <row r="1043" spans="1:5" x14ac:dyDescent="0.25">
      <c r="A1043" s="3" t="s">
        <v>26433</v>
      </c>
      <c r="B1043">
        <v>1</v>
      </c>
      <c r="C1043">
        <v>2.3049517750000001</v>
      </c>
      <c r="D1043">
        <f t="shared" si="16"/>
        <v>1.7829710649999999</v>
      </c>
      <c r="E1043">
        <v>1042</v>
      </c>
    </row>
    <row r="1044" spans="1:5" x14ac:dyDescent="0.25">
      <c r="A1044" s="3" t="s">
        <v>26434</v>
      </c>
      <c r="B1044">
        <v>1</v>
      </c>
      <c r="C1044">
        <v>2.3031062000000002</v>
      </c>
      <c r="D1044">
        <f t="shared" si="16"/>
        <v>1.78186372</v>
      </c>
      <c r="E1044">
        <v>1043</v>
      </c>
    </row>
    <row r="1045" spans="1:5" x14ac:dyDescent="0.25">
      <c r="A1045" s="3" t="s">
        <v>26435</v>
      </c>
      <c r="B1045">
        <v>1</v>
      </c>
      <c r="C1045">
        <v>2.3024786499999998</v>
      </c>
      <c r="D1045">
        <f t="shared" si="16"/>
        <v>1.78148719</v>
      </c>
      <c r="E1045">
        <v>1044</v>
      </c>
    </row>
    <row r="1046" spans="1:5" x14ac:dyDescent="0.25">
      <c r="A1046" s="3" t="s">
        <v>26436</v>
      </c>
      <c r="B1046">
        <v>1</v>
      </c>
      <c r="C1046">
        <v>2.2999687250000003</v>
      </c>
      <c r="D1046">
        <f t="shared" si="16"/>
        <v>1.7799812350000002</v>
      </c>
      <c r="E1046">
        <v>1045</v>
      </c>
    </row>
    <row r="1047" spans="1:5" x14ac:dyDescent="0.25">
      <c r="A1047" s="3" t="s">
        <v>26437</v>
      </c>
      <c r="B1047">
        <v>1</v>
      </c>
      <c r="C1047">
        <v>2.2998040250000003</v>
      </c>
      <c r="D1047">
        <f t="shared" si="16"/>
        <v>1.7798824150000003</v>
      </c>
      <c r="E1047">
        <v>1046</v>
      </c>
    </row>
    <row r="1048" spans="1:5" x14ac:dyDescent="0.25">
      <c r="A1048" s="3" t="s">
        <v>26438</v>
      </c>
      <c r="B1048">
        <v>1</v>
      </c>
      <c r="C1048">
        <v>2.29881315</v>
      </c>
      <c r="D1048">
        <f t="shared" si="16"/>
        <v>1.77928789</v>
      </c>
      <c r="E1048">
        <v>1047</v>
      </c>
    </row>
    <row r="1049" spans="1:5" x14ac:dyDescent="0.25">
      <c r="A1049" s="3" t="s">
        <v>26439</v>
      </c>
      <c r="B1049">
        <v>1</v>
      </c>
      <c r="C1049">
        <v>2.2963516499999996</v>
      </c>
      <c r="D1049">
        <f t="shared" si="16"/>
        <v>1.7778109899999999</v>
      </c>
      <c r="E1049">
        <v>1048</v>
      </c>
    </row>
    <row r="1050" spans="1:5" x14ac:dyDescent="0.25">
      <c r="A1050" s="3" t="s">
        <v>26440</v>
      </c>
      <c r="B1050">
        <v>1</v>
      </c>
      <c r="C1050">
        <v>2.2955454</v>
      </c>
      <c r="D1050">
        <f t="shared" si="16"/>
        <v>1.77732724</v>
      </c>
      <c r="E1050">
        <v>1049</v>
      </c>
    </row>
    <row r="1051" spans="1:5" x14ac:dyDescent="0.25">
      <c r="A1051" s="3" t="s">
        <v>26441</v>
      </c>
      <c r="B1051">
        <v>1</v>
      </c>
      <c r="C1051">
        <v>2.2881118250000001</v>
      </c>
      <c r="D1051">
        <f t="shared" si="16"/>
        <v>1.7728670950000001</v>
      </c>
      <c r="E1051">
        <v>1050</v>
      </c>
    </row>
    <row r="1052" spans="1:5" x14ac:dyDescent="0.25">
      <c r="A1052" s="3" t="s">
        <v>26442</v>
      </c>
      <c r="B1052">
        <v>1</v>
      </c>
      <c r="C1052">
        <v>2.2823888750000001</v>
      </c>
      <c r="D1052">
        <f t="shared" si="16"/>
        <v>1.7694333250000001</v>
      </c>
      <c r="E1052">
        <v>1051</v>
      </c>
    </row>
    <row r="1053" spans="1:5" x14ac:dyDescent="0.25">
      <c r="A1053" s="3" t="s">
        <v>26443</v>
      </c>
      <c r="B1053">
        <v>1</v>
      </c>
      <c r="C1053">
        <v>2.27987495</v>
      </c>
      <c r="D1053">
        <f t="shared" si="16"/>
        <v>1.7679249700000002</v>
      </c>
      <c r="E1053">
        <v>1052</v>
      </c>
    </row>
    <row r="1054" spans="1:5" x14ac:dyDescent="0.25">
      <c r="A1054" s="3" t="s">
        <v>26444</v>
      </c>
      <c r="B1054">
        <v>1</v>
      </c>
      <c r="C1054">
        <v>2.2753166</v>
      </c>
      <c r="D1054">
        <f t="shared" si="16"/>
        <v>1.7651899599999998</v>
      </c>
      <c r="E1054">
        <v>1053</v>
      </c>
    </row>
    <row r="1055" spans="1:5" x14ac:dyDescent="0.25">
      <c r="A1055" s="3" t="s">
        <v>26445</v>
      </c>
      <c r="B1055">
        <v>1</v>
      </c>
      <c r="C1055">
        <v>2.2747268250000001</v>
      </c>
      <c r="D1055">
        <f t="shared" si="16"/>
        <v>1.7648360950000002</v>
      </c>
      <c r="E1055">
        <v>1054</v>
      </c>
    </row>
    <row r="1056" spans="1:5" x14ac:dyDescent="0.25">
      <c r="A1056" s="3" t="s">
        <v>26446</v>
      </c>
      <c r="B1056">
        <v>1</v>
      </c>
      <c r="C1056">
        <v>2.2728744750000001</v>
      </c>
      <c r="D1056">
        <f t="shared" si="16"/>
        <v>1.7637246850000001</v>
      </c>
      <c r="E1056">
        <v>1055</v>
      </c>
    </row>
    <row r="1057" spans="1:5" x14ac:dyDescent="0.25">
      <c r="A1057" s="3" t="s">
        <v>26447</v>
      </c>
      <c r="B1057">
        <v>1</v>
      </c>
      <c r="C1057">
        <v>2.2685546500000004</v>
      </c>
      <c r="D1057">
        <f t="shared" si="16"/>
        <v>1.7611327900000004</v>
      </c>
      <c r="E1057">
        <v>1056</v>
      </c>
    </row>
    <row r="1058" spans="1:5" x14ac:dyDescent="0.25">
      <c r="A1058" s="3" t="s">
        <v>26448</v>
      </c>
      <c r="B1058">
        <v>1</v>
      </c>
      <c r="C1058">
        <v>2.265934975</v>
      </c>
      <c r="D1058">
        <f t="shared" si="16"/>
        <v>1.7595609849999998</v>
      </c>
      <c r="E1058">
        <v>1057</v>
      </c>
    </row>
    <row r="1059" spans="1:5" x14ac:dyDescent="0.25">
      <c r="A1059" s="3" t="s">
        <v>26449</v>
      </c>
      <c r="B1059">
        <v>1</v>
      </c>
      <c r="C1059">
        <v>2.2611882999999997</v>
      </c>
      <c r="D1059">
        <f t="shared" si="16"/>
        <v>1.7567129799999996</v>
      </c>
      <c r="E1059">
        <v>1058</v>
      </c>
    </row>
    <row r="1060" spans="1:5" x14ac:dyDescent="0.25">
      <c r="A1060" s="3" t="s">
        <v>26450</v>
      </c>
      <c r="B1060">
        <v>1</v>
      </c>
      <c r="C1060">
        <v>2.2594614000000002</v>
      </c>
      <c r="D1060">
        <f t="shared" si="16"/>
        <v>1.75567684</v>
      </c>
      <c r="E1060">
        <v>1059</v>
      </c>
    </row>
    <row r="1061" spans="1:5" x14ac:dyDescent="0.25">
      <c r="A1061" s="3" t="s">
        <v>26451</v>
      </c>
      <c r="B1061">
        <v>1</v>
      </c>
      <c r="C1061">
        <v>2.2547345250000004</v>
      </c>
      <c r="D1061">
        <f t="shared" si="16"/>
        <v>1.752840715</v>
      </c>
      <c r="E1061">
        <v>1060</v>
      </c>
    </row>
    <row r="1062" spans="1:5" x14ac:dyDescent="0.25">
      <c r="A1062" s="3" t="s">
        <v>26452</v>
      </c>
      <c r="B1062">
        <v>1</v>
      </c>
      <c r="C1062">
        <v>2.254331825</v>
      </c>
      <c r="D1062">
        <f t="shared" si="16"/>
        <v>1.7525990949999999</v>
      </c>
      <c r="E1062">
        <v>1061</v>
      </c>
    </row>
    <row r="1063" spans="1:5" x14ac:dyDescent="0.25">
      <c r="A1063" s="3" t="s">
        <v>26453</v>
      </c>
      <c r="B1063">
        <v>1</v>
      </c>
      <c r="C1063">
        <v>2.2527436500000002</v>
      </c>
      <c r="D1063">
        <f t="shared" si="16"/>
        <v>1.7516461900000002</v>
      </c>
      <c r="E1063">
        <v>1062</v>
      </c>
    </row>
    <row r="1064" spans="1:5" x14ac:dyDescent="0.25">
      <c r="A1064" s="3" t="s">
        <v>26454</v>
      </c>
      <c r="B1064">
        <v>1</v>
      </c>
      <c r="C1064">
        <v>2.2523374</v>
      </c>
      <c r="D1064">
        <f t="shared" si="16"/>
        <v>1.7514024400000001</v>
      </c>
      <c r="E1064">
        <v>1063</v>
      </c>
    </row>
    <row r="1065" spans="1:5" x14ac:dyDescent="0.25">
      <c r="A1065" s="3" t="s">
        <v>26455</v>
      </c>
      <c r="B1065">
        <v>1</v>
      </c>
      <c r="C1065">
        <v>2.2494499749999997</v>
      </c>
      <c r="D1065">
        <f t="shared" si="16"/>
        <v>1.7496699849999997</v>
      </c>
      <c r="E1065">
        <v>1064</v>
      </c>
    </row>
    <row r="1066" spans="1:5" x14ac:dyDescent="0.25">
      <c r="A1066" s="3" t="s">
        <v>26456</v>
      </c>
      <c r="B1066">
        <v>1</v>
      </c>
      <c r="C1066">
        <v>2.2494040750000002</v>
      </c>
      <c r="D1066">
        <f t="shared" si="16"/>
        <v>1.7496424450000001</v>
      </c>
      <c r="E1066">
        <v>1065</v>
      </c>
    </row>
    <row r="1067" spans="1:5" x14ac:dyDescent="0.25">
      <c r="A1067" s="3" t="s">
        <v>26457</v>
      </c>
      <c r="B1067">
        <v>1</v>
      </c>
      <c r="C1067">
        <v>2.2404129750000004</v>
      </c>
      <c r="D1067">
        <f t="shared" si="16"/>
        <v>1.7442477850000002</v>
      </c>
      <c r="E1067">
        <v>1066</v>
      </c>
    </row>
    <row r="1068" spans="1:5" x14ac:dyDescent="0.25">
      <c r="A1068" s="3" t="s">
        <v>26458</v>
      </c>
      <c r="B1068">
        <v>1</v>
      </c>
      <c r="C1068">
        <v>2.2398677</v>
      </c>
      <c r="D1068">
        <f t="shared" si="16"/>
        <v>1.7439206199999999</v>
      </c>
      <c r="E1068">
        <v>1067</v>
      </c>
    </row>
    <row r="1069" spans="1:5" x14ac:dyDescent="0.25">
      <c r="A1069" s="3" t="s">
        <v>26169</v>
      </c>
      <c r="B1069">
        <v>2</v>
      </c>
      <c r="C1069">
        <v>1.5637873000000002</v>
      </c>
      <c r="D1069">
        <f t="shared" si="16"/>
        <v>1.7382723800000002</v>
      </c>
      <c r="E1069">
        <v>1068</v>
      </c>
    </row>
    <row r="1070" spans="1:5" x14ac:dyDescent="0.25">
      <c r="A1070" s="3" t="s">
        <v>26459</v>
      </c>
      <c r="B1070">
        <v>1</v>
      </c>
      <c r="C1070">
        <v>2.2302485249999999</v>
      </c>
      <c r="D1070">
        <f t="shared" si="16"/>
        <v>1.7381491150000001</v>
      </c>
      <c r="E1070">
        <v>1069</v>
      </c>
    </row>
    <row r="1071" spans="1:5" x14ac:dyDescent="0.25">
      <c r="A1071" s="3" t="s">
        <v>26460</v>
      </c>
      <c r="B1071">
        <v>1</v>
      </c>
      <c r="C1071">
        <v>2.2226664750000005</v>
      </c>
      <c r="D1071">
        <f t="shared" si="16"/>
        <v>1.7335998850000003</v>
      </c>
      <c r="E1071">
        <v>1070</v>
      </c>
    </row>
    <row r="1072" spans="1:5" x14ac:dyDescent="0.25">
      <c r="A1072" s="3" t="s">
        <v>26461</v>
      </c>
      <c r="B1072">
        <v>1</v>
      </c>
      <c r="C1072">
        <v>2.2192517999999999</v>
      </c>
      <c r="D1072">
        <f t="shared" si="16"/>
        <v>1.73155108</v>
      </c>
      <c r="E1072">
        <v>1071</v>
      </c>
    </row>
    <row r="1073" spans="1:5" x14ac:dyDescent="0.25">
      <c r="A1073" s="3" t="s">
        <v>26462</v>
      </c>
      <c r="B1073">
        <v>1</v>
      </c>
      <c r="C1073">
        <v>2.2145266250000004</v>
      </c>
      <c r="D1073">
        <f t="shared" si="16"/>
        <v>1.7287159750000001</v>
      </c>
      <c r="E1073">
        <v>1072</v>
      </c>
    </row>
    <row r="1074" spans="1:5" x14ac:dyDescent="0.25">
      <c r="A1074" s="3" t="s">
        <v>26463</v>
      </c>
      <c r="B1074">
        <v>1</v>
      </c>
      <c r="C1074">
        <v>2.2114996250000001</v>
      </c>
      <c r="D1074">
        <f t="shared" si="16"/>
        <v>1.7268997750000001</v>
      </c>
      <c r="E1074">
        <v>1073</v>
      </c>
    </row>
    <row r="1075" spans="1:5" x14ac:dyDescent="0.25">
      <c r="A1075" s="3" t="s">
        <v>26464</v>
      </c>
      <c r="B1075">
        <v>1</v>
      </c>
      <c r="C1075">
        <v>2.210428775</v>
      </c>
      <c r="D1075">
        <f t="shared" si="16"/>
        <v>1.7262572650000001</v>
      </c>
      <c r="E1075">
        <v>1074</v>
      </c>
    </row>
    <row r="1076" spans="1:5" x14ac:dyDescent="0.25">
      <c r="A1076" s="3" t="s">
        <v>26465</v>
      </c>
      <c r="B1076">
        <v>1</v>
      </c>
      <c r="C1076">
        <v>2.2041182250000002</v>
      </c>
      <c r="D1076">
        <f t="shared" si="16"/>
        <v>1.722470935</v>
      </c>
      <c r="E1076">
        <v>1075</v>
      </c>
    </row>
    <row r="1077" spans="1:5" x14ac:dyDescent="0.25">
      <c r="A1077" s="3" t="s">
        <v>26466</v>
      </c>
      <c r="B1077">
        <v>1</v>
      </c>
      <c r="C1077">
        <v>2.1951183250000001</v>
      </c>
      <c r="D1077">
        <f t="shared" si="16"/>
        <v>1.7170709950000003</v>
      </c>
      <c r="E1077">
        <v>1076</v>
      </c>
    </row>
    <row r="1078" spans="1:5" x14ac:dyDescent="0.25">
      <c r="A1078" s="3" t="s">
        <v>26170</v>
      </c>
      <c r="B1078">
        <v>2</v>
      </c>
      <c r="C1078">
        <v>1.5265150000000003</v>
      </c>
      <c r="D1078">
        <f t="shared" si="16"/>
        <v>1.7159090000000001</v>
      </c>
      <c r="E1078">
        <v>1077</v>
      </c>
    </row>
    <row r="1079" spans="1:5" x14ac:dyDescent="0.25">
      <c r="A1079" s="3" t="s">
        <v>26467</v>
      </c>
      <c r="B1079">
        <v>1</v>
      </c>
      <c r="C1079">
        <v>2.1927511000000002</v>
      </c>
      <c r="D1079">
        <f t="shared" si="16"/>
        <v>1.7156506600000001</v>
      </c>
      <c r="E1079">
        <v>1078</v>
      </c>
    </row>
    <row r="1080" spans="1:5" x14ac:dyDescent="0.25">
      <c r="A1080" s="3" t="s">
        <v>26468</v>
      </c>
      <c r="B1080">
        <v>1</v>
      </c>
      <c r="C1080">
        <v>2.1897079750000001</v>
      </c>
      <c r="D1080">
        <f t="shared" si="16"/>
        <v>1.7138247849999999</v>
      </c>
      <c r="E1080">
        <v>1079</v>
      </c>
    </row>
    <row r="1081" spans="1:5" x14ac:dyDescent="0.25">
      <c r="A1081" s="3" t="s">
        <v>26469</v>
      </c>
      <c r="B1081">
        <v>1</v>
      </c>
      <c r="C1081">
        <v>2.1848489000000004</v>
      </c>
      <c r="D1081">
        <f t="shared" si="16"/>
        <v>1.7109093400000002</v>
      </c>
      <c r="E1081">
        <v>1080</v>
      </c>
    </row>
    <row r="1082" spans="1:5" x14ac:dyDescent="0.25">
      <c r="A1082" s="3" t="s">
        <v>26470</v>
      </c>
      <c r="B1082">
        <v>1</v>
      </c>
      <c r="C1082">
        <v>2.1842158499999997</v>
      </c>
      <c r="D1082">
        <f t="shared" si="16"/>
        <v>1.7105295099999998</v>
      </c>
      <c r="E1082">
        <v>1081</v>
      </c>
    </row>
    <row r="1083" spans="1:5" x14ac:dyDescent="0.25">
      <c r="A1083" s="3" t="s">
        <v>26471</v>
      </c>
      <c r="B1083">
        <v>1</v>
      </c>
      <c r="C1083">
        <v>2.176046425</v>
      </c>
      <c r="D1083">
        <f t="shared" si="16"/>
        <v>1.7056278549999999</v>
      </c>
      <c r="E1083">
        <v>1082</v>
      </c>
    </row>
    <row r="1084" spans="1:5" x14ac:dyDescent="0.25">
      <c r="A1084" s="3" t="s">
        <v>26472</v>
      </c>
      <c r="B1084">
        <v>1</v>
      </c>
      <c r="C1084">
        <v>2.1754717750000001</v>
      </c>
      <c r="D1084">
        <f t="shared" si="16"/>
        <v>1.7052830650000002</v>
      </c>
      <c r="E1084">
        <v>1083</v>
      </c>
    </row>
    <row r="1085" spans="1:5" x14ac:dyDescent="0.25">
      <c r="A1085" s="3" t="s">
        <v>26473</v>
      </c>
      <c r="B1085">
        <v>1</v>
      </c>
      <c r="C1085">
        <v>2.1711360499999999</v>
      </c>
      <c r="D1085">
        <f t="shared" si="16"/>
        <v>1.7026816299999998</v>
      </c>
      <c r="E1085">
        <v>1084</v>
      </c>
    </row>
    <row r="1086" spans="1:5" x14ac:dyDescent="0.25">
      <c r="A1086" s="3" t="s">
        <v>26474</v>
      </c>
      <c r="B1086">
        <v>1</v>
      </c>
      <c r="C1086">
        <v>2.1710940999999999</v>
      </c>
      <c r="D1086">
        <f t="shared" si="16"/>
        <v>1.70265646</v>
      </c>
      <c r="E1086">
        <v>1085</v>
      </c>
    </row>
    <row r="1087" spans="1:5" x14ac:dyDescent="0.25">
      <c r="A1087" s="3" t="s">
        <v>26475</v>
      </c>
      <c r="B1087">
        <v>1</v>
      </c>
      <c r="C1087">
        <v>2.1691770250000002</v>
      </c>
      <c r="D1087">
        <f t="shared" si="16"/>
        <v>1.7015062150000002</v>
      </c>
      <c r="E1087">
        <v>1086</v>
      </c>
    </row>
    <row r="1088" spans="1:5" x14ac:dyDescent="0.25">
      <c r="A1088" s="3" t="s">
        <v>26476</v>
      </c>
      <c r="B1088">
        <v>1</v>
      </c>
      <c r="C1088">
        <v>2.1647442000000003</v>
      </c>
      <c r="D1088">
        <f t="shared" si="16"/>
        <v>1.69884652</v>
      </c>
      <c r="E1088">
        <v>1087</v>
      </c>
    </row>
    <row r="1089" spans="1:5" x14ac:dyDescent="0.25">
      <c r="A1089" s="3" t="s">
        <v>26477</v>
      </c>
      <c r="B1089">
        <v>1</v>
      </c>
      <c r="C1089">
        <v>2.1552094000000004</v>
      </c>
      <c r="D1089">
        <f t="shared" si="16"/>
        <v>1.6931256400000003</v>
      </c>
      <c r="E1089">
        <v>1088</v>
      </c>
    </row>
    <row r="1090" spans="1:5" x14ac:dyDescent="0.25">
      <c r="A1090" s="3" t="s">
        <v>26171</v>
      </c>
      <c r="B1090">
        <v>2</v>
      </c>
      <c r="C1090">
        <v>1.4803595250000001</v>
      </c>
      <c r="D1090">
        <f t="shared" ref="D1090:D1153" si="17">B1090*0.4+C1090*0.6</f>
        <v>1.6882157150000001</v>
      </c>
      <c r="E1090">
        <v>1089</v>
      </c>
    </row>
    <row r="1091" spans="1:5" x14ac:dyDescent="0.25">
      <c r="A1091" s="3" t="s">
        <v>26478</v>
      </c>
      <c r="B1091">
        <v>1</v>
      </c>
      <c r="C1091">
        <v>2.1450236</v>
      </c>
      <c r="D1091">
        <f t="shared" si="17"/>
        <v>1.6870141599999999</v>
      </c>
      <c r="E1091">
        <v>1090</v>
      </c>
    </row>
    <row r="1092" spans="1:5" x14ac:dyDescent="0.25">
      <c r="A1092" s="3" t="s">
        <v>26479</v>
      </c>
      <c r="B1092">
        <v>1</v>
      </c>
      <c r="C1092">
        <v>2.1439876</v>
      </c>
      <c r="D1092">
        <f t="shared" si="17"/>
        <v>1.6863925599999998</v>
      </c>
      <c r="E1092">
        <v>1091</v>
      </c>
    </row>
    <row r="1093" spans="1:5" x14ac:dyDescent="0.25">
      <c r="A1093" s="3" t="s">
        <v>26480</v>
      </c>
      <c r="B1093">
        <v>1</v>
      </c>
      <c r="C1093">
        <v>2.1399643999999998</v>
      </c>
      <c r="D1093">
        <f t="shared" si="17"/>
        <v>1.6839786399999999</v>
      </c>
      <c r="E1093">
        <v>1092</v>
      </c>
    </row>
    <row r="1094" spans="1:5" x14ac:dyDescent="0.25">
      <c r="A1094" s="3" t="s">
        <v>26481</v>
      </c>
      <c r="B1094">
        <v>1</v>
      </c>
      <c r="C1094">
        <v>2.1374466000000001</v>
      </c>
      <c r="D1094">
        <f t="shared" si="17"/>
        <v>1.6824679599999999</v>
      </c>
      <c r="E1094">
        <v>1093</v>
      </c>
    </row>
    <row r="1095" spans="1:5" x14ac:dyDescent="0.25">
      <c r="A1095" s="3" t="s">
        <v>26482</v>
      </c>
      <c r="B1095">
        <v>1</v>
      </c>
      <c r="C1095">
        <v>2.1348116749999999</v>
      </c>
      <c r="D1095">
        <f t="shared" si="17"/>
        <v>1.6808870049999998</v>
      </c>
      <c r="E1095">
        <v>1094</v>
      </c>
    </row>
    <row r="1096" spans="1:5" x14ac:dyDescent="0.25">
      <c r="A1096" s="3" t="s">
        <v>26172</v>
      </c>
      <c r="B1096">
        <v>2</v>
      </c>
      <c r="C1096">
        <v>1.4649810749999999</v>
      </c>
      <c r="D1096">
        <f t="shared" si="17"/>
        <v>1.678988645</v>
      </c>
      <c r="E1096">
        <v>1095</v>
      </c>
    </row>
    <row r="1097" spans="1:5" x14ac:dyDescent="0.25">
      <c r="A1097" s="3" t="s">
        <v>26483</v>
      </c>
      <c r="B1097">
        <v>1</v>
      </c>
      <c r="C1097">
        <v>2.12995775</v>
      </c>
      <c r="D1097">
        <f t="shared" si="17"/>
        <v>1.6779746499999999</v>
      </c>
      <c r="E1097">
        <v>1096</v>
      </c>
    </row>
    <row r="1098" spans="1:5" x14ac:dyDescent="0.25">
      <c r="A1098" s="3" t="s">
        <v>26484</v>
      </c>
      <c r="B1098">
        <v>1</v>
      </c>
      <c r="C1098">
        <v>2.125602625</v>
      </c>
      <c r="D1098">
        <f t="shared" si="17"/>
        <v>1.6753615750000002</v>
      </c>
      <c r="E1098">
        <v>1097</v>
      </c>
    </row>
    <row r="1099" spans="1:5" x14ac:dyDescent="0.25">
      <c r="A1099" s="3" t="s">
        <v>26485</v>
      </c>
      <c r="B1099">
        <v>1</v>
      </c>
      <c r="C1099">
        <v>2.12364145</v>
      </c>
      <c r="D1099">
        <f t="shared" si="17"/>
        <v>1.6741848699999999</v>
      </c>
      <c r="E1099">
        <v>1098</v>
      </c>
    </row>
    <row r="1100" spans="1:5" x14ac:dyDescent="0.25">
      <c r="A1100" s="3" t="s">
        <v>26486</v>
      </c>
      <c r="B1100">
        <v>1</v>
      </c>
      <c r="C1100">
        <v>2.1227358500000002</v>
      </c>
      <c r="D1100">
        <f t="shared" si="17"/>
        <v>1.6736415099999999</v>
      </c>
      <c r="E1100">
        <v>1099</v>
      </c>
    </row>
    <row r="1101" spans="1:5" x14ac:dyDescent="0.25">
      <c r="A1101" s="3" t="s">
        <v>26487</v>
      </c>
      <c r="B1101">
        <v>1</v>
      </c>
      <c r="C1101">
        <v>2.1203096500000003</v>
      </c>
      <c r="D1101">
        <f t="shared" si="17"/>
        <v>1.6721857900000003</v>
      </c>
      <c r="E1101">
        <v>1100</v>
      </c>
    </row>
    <row r="1102" spans="1:5" x14ac:dyDescent="0.25">
      <c r="A1102" s="3" t="s">
        <v>26488</v>
      </c>
      <c r="B1102">
        <v>1</v>
      </c>
      <c r="C1102">
        <v>2.1157794000000001</v>
      </c>
      <c r="D1102">
        <f t="shared" si="17"/>
        <v>1.6694676400000001</v>
      </c>
      <c r="E1102">
        <v>1101</v>
      </c>
    </row>
    <row r="1103" spans="1:5" x14ac:dyDescent="0.25">
      <c r="A1103" s="3" t="s">
        <v>26489</v>
      </c>
      <c r="B1103">
        <v>1</v>
      </c>
      <c r="C1103">
        <v>2.1142649250000001</v>
      </c>
      <c r="D1103">
        <f t="shared" si="17"/>
        <v>1.668558955</v>
      </c>
      <c r="E1103">
        <v>1102</v>
      </c>
    </row>
    <row r="1104" spans="1:5" x14ac:dyDescent="0.25">
      <c r="A1104" s="3" t="s">
        <v>26490</v>
      </c>
      <c r="B1104">
        <v>1</v>
      </c>
      <c r="C1104">
        <v>2.1113667500000002</v>
      </c>
      <c r="D1104">
        <f t="shared" si="17"/>
        <v>1.6668200500000001</v>
      </c>
      <c r="E1104">
        <v>1103</v>
      </c>
    </row>
    <row r="1105" spans="1:5" x14ac:dyDescent="0.25">
      <c r="A1105" s="3" t="s">
        <v>26491</v>
      </c>
      <c r="B1105">
        <v>1</v>
      </c>
      <c r="C1105">
        <v>2.1104655000000001</v>
      </c>
      <c r="D1105">
        <f t="shared" si="17"/>
        <v>1.6662793000000002</v>
      </c>
      <c r="E1105">
        <v>1104</v>
      </c>
    </row>
    <row r="1106" spans="1:5" x14ac:dyDescent="0.25">
      <c r="A1106" s="3" t="s">
        <v>26492</v>
      </c>
      <c r="B1106">
        <v>1</v>
      </c>
      <c r="C1106">
        <v>2.1099638000000001</v>
      </c>
      <c r="D1106">
        <f t="shared" si="17"/>
        <v>1.66597828</v>
      </c>
      <c r="E1106">
        <v>1105</v>
      </c>
    </row>
    <row r="1107" spans="1:5" x14ac:dyDescent="0.25">
      <c r="A1107" s="3" t="s">
        <v>26493</v>
      </c>
      <c r="B1107">
        <v>1</v>
      </c>
      <c r="C1107">
        <v>2.1056015000000001</v>
      </c>
      <c r="D1107">
        <f t="shared" si="17"/>
        <v>1.6633609000000003</v>
      </c>
      <c r="E1107">
        <v>1106</v>
      </c>
    </row>
    <row r="1108" spans="1:5" x14ac:dyDescent="0.25">
      <c r="A1108" s="3" t="s">
        <v>26494</v>
      </c>
      <c r="B1108">
        <v>1</v>
      </c>
      <c r="C1108">
        <v>2.1029611749999999</v>
      </c>
      <c r="D1108">
        <f t="shared" si="17"/>
        <v>1.6617767049999999</v>
      </c>
      <c r="E1108">
        <v>1107</v>
      </c>
    </row>
    <row r="1109" spans="1:5" x14ac:dyDescent="0.25">
      <c r="A1109" s="3" t="s">
        <v>26495</v>
      </c>
      <c r="B1109">
        <v>1</v>
      </c>
      <c r="C1109">
        <v>2.1017017999999998</v>
      </c>
      <c r="D1109">
        <f t="shared" si="17"/>
        <v>1.6610210799999998</v>
      </c>
      <c r="E1109">
        <v>1108</v>
      </c>
    </row>
    <row r="1110" spans="1:5" x14ac:dyDescent="0.25">
      <c r="A1110" s="3" t="s">
        <v>26496</v>
      </c>
      <c r="B1110">
        <v>1</v>
      </c>
      <c r="C1110">
        <v>2.1015445000000001</v>
      </c>
      <c r="D1110">
        <f t="shared" si="17"/>
        <v>1.6609267000000001</v>
      </c>
      <c r="E1110">
        <v>1109</v>
      </c>
    </row>
    <row r="1111" spans="1:5" x14ac:dyDescent="0.25">
      <c r="A1111" s="3" t="s">
        <v>26497</v>
      </c>
      <c r="B1111">
        <v>1</v>
      </c>
      <c r="C1111">
        <v>2.1005249250000002</v>
      </c>
      <c r="D1111">
        <f t="shared" si="17"/>
        <v>1.660314955</v>
      </c>
      <c r="E1111">
        <v>1110</v>
      </c>
    </row>
    <row r="1112" spans="1:5" x14ac:dyDescent="0.25">
      <c r="A1112" s="3" t="s">
        <v>26498</v>
      </c>
      <c r="B1112">
        <v>1</v>
      </c>
      <c r="C1112">
        <v>2.0948256249999999</v>
      </c>
      <c r="D1112">
        <f t="shared" si="17"/>
        <v>1.6568953749999999</v>
      </c>
      <c r="E1112">
        <v>1111</v>
      </c>
    </row>
    <row r="1113" spans="1:5" x14ac:dyDescent="0.25">
      <c r="A1113" s="3" t="s">
        <v>26499</v>
      </c>
      <c r="B1113">
        <v>1</v>
      </c>
      <c r="C1113">
        <v>2.0945590749999998</v>
      </c>
      <c r="D1113">
        <f t="shared" si="17"/>
        <v>1.6567354449999998</v>
      </c>
      <c r="E1113">
        <v>1112</v>
      </c>
    </row>
    <row r="1114" spans="1:5" x14ac:dyDescent="0.25">
      <c r="A1114" s="3" t="s">
        <v>26500</v>
      </c>
      <c r="B1114">
        <v>1</v>
      </c>
      <c r="C1114">
        <v>2.0816503750000002</v>
      </c>
      <c r="D1114">
        <f t="shared" si="17"/>
        <v>1.6489902249999999</v>
      </c>
      <c r="E1114">
        <v>1113</v>
      </c>
    </row>
    <row r="1115" spans="1:5" x14ac:dyDescent="0.25">
      <c r="A1115" s="3" t="s">
        <v>26173</v>
      </c>
      <c r="B1115">
        <v>2</v>
      </c>
      <c r="C1115">
        <v>1.4102402000000001</v>
      </c>
      <c r="D1115">
        <f t="shared" si="17"/>
        <v>1.6461441200000002</v>
      </c>
      <c r="E1115">
        <v>1114</v>
      </c>
    </row>
    <row r="1116" spans="1:5" x14ac:dyDescent="0.25">
      <c r="A1116" s="3" t="s">
        <v>26501</v>
      </c>
      <c r="B1116">
        <v>1</v>
      </c>
      <c r="C1116">
        <v>2.0727114250000001</v>
      </c>
      <c r="D1116">
        <f t="shared" si="17"/>
        <v>1.6436268549999999</v>
      </c>
      <c r="E1116">
        <v>1115</v>
      </c>
    </row>
    <row r="1117" spans="1:5" x14ac:dyDescent="0.25">
      <c r="A1117" s="3" t="s">
        <v>26502</v>
      </c>
      <c r="B1117">
        <v>1</v>
      </c>
      <c r="C1117">
        <v>2.0711310750000003</v>
      </c>
      <c r="D1117">
        <f t="shared" si="17"/>
        <v>1.6426786450000002</v>
      </c>
      <c r="E1117">
        <v>1116</v>
      </c>
    </row>
    <row r="1118" spans="1:5" x14ac:dyDescent="0.25">
      <c r="A1118" s="3" t="s">
        <v>26503</v>
      </c>
      <c r="B1118">
        <v>1</v>
      </c>
      <c r="C1118">
        <v>2.0662598249999999</v>
      </c>
      <c r="D1118">
        <f t="shared" si="17"/>
        <v>1.639755895</v>
      </c>
      <c r="E1118">
        <v>1117</v>
      </c>
    </row>
    <row r="1119" spans="1:5" x14ac:dyDescent="0.25">
      <c r="A1119" s="3" t="s">
        <v>26504</v>
      </c>
      <c r="B1119">
        <v>1</v>
      </c>
      <c r="C1119">
        <v>2.0628127749999998</v>
      </c>
      <c r="D1119">
        <f t="shared" si="17"/>
        <v>1.6376876650000001</v>
      </c>
      <c r="E1119">
        <v>1118</v>
      </c>
    </row>
    <row r="1120" spans="1:5" x14ac:dyDescent="0.25">
      <c r="A1120" s="3" t="s">
        <v>26505</v>
      </c>
      <c r="B1120">
        <v>1</v>
      </c>
      <c r="C1120">
        <v>2.0624690999999999</v>
      </c>
      <c r="D1120">
        <f t="shared" si="17"/>
        <v>1.6374814600000001</v>
      </c>
      <c r="E1120">
        <v>1119</v>
      </c>
    </row>
    <row r="1121" spans="1:5" x14ac:dyDescent="0.25">
      <c r="A1121" s="3" t="s">
        <v>26506</v>
      </c>
      <c r="B1121">
        <v>1</v>
      </c>
      <c r="C1121">
        <v>2.0601769500000002</v>
      </c>
      <c r="D1121">
        <f t="shared" si="17"/>
        <v>1.6361061700000001</v>
      </c>
      <c r="E1121">
        <v>1120</v>
      </c>
    </row>
    <row r="1122" spans="1:5" x14ac:dyDescent="0.25">
      <c r="A1122" s="3" t="s">
        <v>26507</v>
      </c>
      <c r="B1122">
        <v>1</v>
      </c>
      <c r="C1122">
        <v>2.0597195749999999</v>
      </c>
      <c r="D1122">
        <f t="shared" si="17"/>
        <v>1.6358317449999999</v>
      </c>
      <c r="E1122">
        <v>1121</v>
      </c>
    </row>
    <row r="1123" spans="1:5" x14ac:dyDescent="0.25">
      <c r="A1123" s="3" t="s">
        <v>26508</v>
      </c>
      <c r="B1123">
        <v>1</v>
      </c>
      <c r="C1123">
        <v>2.0508531750000003</v>
      </c>
      <c r="D1123">
        <f t="shared" si="17"/>
        <v>1.6305119050000001</v>
      </c>
      <c r="E1123">
        <v>1122</v>
      </c>
    </row>
    <row r="1124" spans="1:5" x14ac:dyDescent="0.25">
      <c r="A1124" s="3" t="s">
        <v>26509</v>
      </c>
      <c r="B1124">
        <v>1</v>
      </c>
      <c r="C1124">
        <v>2.0483252750000003</v>
      </c>
      <c r="D1124">
        <f t="shared" si="17"/>
        <v>1.6289951650000001</v>
      </c>
      <c r="E1124">
        <v>1123</v>
      </c>
    </row>
    <row r="1125" spans="1:5" x14ac:dyDescent="0.25">
      <c r="A1125" s="3" t="s">
        <v>26510</v>
      </c>
      <c r="B1125">
        <v>1</v>
      </c>
      <c r="C1125">
        <v>2.0463845250000001</v>
      </c>
      <c r="D1125">
        <f t="shared" si="17"/>
        <v>1.627830715</v>
      </c>
      <c r="E1125">
        <v>1124</v>
      </c>
    </row>
    <row r="1126" spans="1:5" x14ac:dyDescent="0.25">
      <c r="A1126" s="3" t="s">
        <v>26511</v>
      </c>
      <c r="B1126">
        <v>1</v>
      </c>
      <c r="C1126">
        <v>2.0449755000000001</v>
      </c>
      <c r="D1126">
        <f t="shared" si="17"/>
        <v>1.6269852999999999</v>
      </c>
      <c r="E1126">
        <v>1125</v>
      </c>
    </row>
    <row r="1127" spans="1:5" x14ac:dyDescent="0.25">
      <c r="A1127" s="3" t="s">
        <v>26512</v>
      </c>
      <c r="B1127">
        <v>1</v>
      </c>
      <c r="C1127">
        <v>2.0341231500000001</v>
      </c>
      <c r="D1127">
        <f t="shared" si="17"/>
        <v>1.62047389</v>
      </c>
      <c r="E1127">
        <v>1126</v>
      </c>
    </row>
    <row r="1128" spans="1:5" x14ac:dyDescent="0.25">
      <c r="A1128" s="3" t="s">
        <v>26513</v>
      </c>
      <c r="B1128">
        <v>1</v>
      </c>
      <c r="C1128">
        <v>2.030838025</v>
      </c>
      <c r="D1128">
        <f t="shared" si="17"/>
        <v>1.6185028149999998</v>
      </c>
      <c r="E1128">
        <v>1127</v>
      </c>
    </row>
    <row r="1129" spans="1:5" x14ac:dyDescent="0.25">
      <c r="A1129" s="3" t="s">
        <v>26514</v>
      </c>
      <c r="B1129">
        <v>1</v>
      </c>
      <c r="C1129">
        <v>2.0287338249999998</v>
      </c>
      <c r="D1129">
        <f t="shared" si="17"/>
        <v>1.6172402949999998</v>
      </c>
      <c r="E1129">
        <v>1128</v>
      </c>
    </row>
    <row r="1130" spans="1:5" x14ac:dyDescent="0.25">
      <c r="A1130" s="3" t="s">
        <v>26515</v>
      </c>
      <c r="B1130">
        <v>1</v>
      </c>
      <c r="C1130">
        <v>2.0283245250000004</v>
      </c>
      <c r="D1130">
        <f t="shared" si="17"/>
        <v>1.6169947150000001</v>
      </c>
      <c r="E1130">
        <v>1129</v>
      </c>
    </row>
    <row r="1131" spans="1:5" x14ac:dyDescent="0.25">
      <c r="A1131" s="3" t="s">
        <v>26516</v>
      </c>
      <c r="B1131">
        <v>1</v>
      </c>
      <c r="C1131">
        <v>2.0250313750000002</v>
      </c>
      <c r="D1131">
        <f t="shared" si="17"/>
        <v>1.6150188249999999</v>
      </c>
      <c r="E1131">
        <v>1130</v>
      </c>
    </row>
    <row r="1132" spans="1:5" x14ac:dyDescent="0.25">
      <c r="A1132" s="3" t="s">
        <v>26517</v>
      </c>
      <c r="B1132">
        <v>1</v>
      </c>
      <c r="C1132">
        <v>2.0241587750000001</v>
      </c>
      <c r="D1132">
        <f t="shared" si="17"/>
        <v>1.614495265</v>
      </c>
      <c r="E1132">
        <v>1131</v>
      </c>
    </row>
    <row r="1133" spans="1:5" x14ac:dyDescent="0.25">
      <c r="A1133" s="3" t="s">
        <v>26518</v>
      </c>
      <c r="B1133">
        <v>1</v>
      </c>
      <c r="C1133">
        <v>2.0234103750000001</v>
      </c>
      <c r="D1133">
        <f t="shared" si="17"/>
        <v>1.6140462250000001</v>
      </c>
      <c r="E1133">
        <v>1132</v>
      </c>
    </row>
    <row r="1134" spans="1:5" x14ac:dyDescent="0.25">
      <c r="A1134" s="3" t="s">
        <v>26519</v>
      </c>
      <c r="B1134">
        <v>1</v>
      </c>
      <c r="C1134">
        <v>2.0224161500000002</v>
      </c>
      <c r="D1134">
        <f t="shared" si="17"/>
        <v>1.6134496899999999</v>
      </c>
      <c r="E1134">
        <v>1133</v>
      </c>
    </row>
    <row r="1135" spans="1:5" x14ac:dyDescent="0.25">
      <c r="A1135" s="3" t="s">
        <v>26520</v>
      </c>
      <c r="B1135">
        <v>1</v>
      </c>
      <c r="C1135">
        <v>2.0172157000000004</v>
      </c>
      <c r="D1135">
        <f t="shared" si="17"/>
        <v>1.6103294200000002</v>
      </c>
      <c r="E1135">
        <v>1134</v>
      </c>
    </row>
    <row r="1136" spans="1:5" x14ac:dyDescent="0.25">
      <c r="A1136" s="3" t="s">
        <v>26521</v>
      </c>
      <c r="B1136">
        <v>1</v>
      </c>
      <c r="C1136">
        <v>2.0163902250000003</v>
      </c>
      <c r="D1136">
        <f t="shared" si="17"/>
        <v>1.6098341350000003</v>
      </c>
      <c r="E1136">
        <v>1135</v>
      </c>
    </row>
    <row r="1137" spans="1:5" x14ac:dyDescent="0.25">
      <c r="A1137" s="3" t="s">
        <v>26522</v>
      </c>
      <c r="B1137">
        <v>1</v>
      </c>
      <c r="C1137">
        <v>2.0162352000000001</v>
      </c>
      <c r="D1137">
        <f t="shared" si="17"/>
        <v>1.6097411200000002</v>
      </c>
      <c r="E1137">
        <v>1136</v>
      </c>
    </row>
    <row r="1138" spans="1:5" x14ac:dyDescent="0.25">
      <c r="A1138" s="3" t="s">
        <v>26523</v>
      </c>
      <c r="B1138">
        <v>1</v>
      </c>
      <c r="C1138">
        <v>2.01532395</v>
      </c>
      <c r="D1138">
        <f t="shared" si="17"/>
        <v>1.60919437</v>
      </c>
      <c r="E1138">
        <v>1137</v>
      </c>
    </row>
    <row r="1139" spans="1:5" x14ac:dyDescent="0.25">
      <c r="A1139" s="3" t="s">
        <v>26524</v>
      </c>
      <c r="B1139">
        <v>1</v>
      </c>
      <c r="C1139">
        <v>2.0139978000000003</v>
      </c>
      <c r="D1139">
        <f t="shared" si="17"/>
        <v>1.6083986800000001</v>
      </c>
      <c r="E1139">
        <v>1138</v>
      </c>
    </row>
    <row r="1140" spans="1:5" x14ac:dyDescent="0.25">
      <c r="A1140" s="3" t="s">
        <v>26525</v>
      </c>
      <c r="B1140">
        <v>1</v>
      </c>
      <c r="C1140">
        <v>2.0137123750000003</v>
      </c>
      <c r="D1140">
        <f t="shared" si="17"/>
        <v>1.6082274250000004</v>
      </c>
      <c r="E1140">
        <v>1139</v>
      </c>
    </row>
    <row r="1141" spans="1:5" x14ac:dyDescent="0.25">
      <c r="A1141" s="3" t="s">
        <v>26526</v>
      </c>
      <c r="B1141">
        <v>1</v>
      </c>
      <c r="C1141">
        <v>2.012828775</v>
      </c>
      <c r="D1141">
        <f t="shared" si="17"/>
        <v>1.6076972650000001</v>
      </c>
      <c r="E1141">
        <v>1140</v>
      </c>
    </row>
    <row r="1142" spans="1:5" x14ac:dyDescent="0.25">
      <c r="A1142" s="3" t="s">
        <v>26527</v>
      </c>
      <c r="B1142">
        <v>1</v>
      </c>
      <c r="C1142">
        <v>2.0124313250000005</v>
      </c>
      <c r="D1142">
        <f t="shared" si="17"/>
        <v>1.6074587950000003</v>
      </c>
      <c r="E1142">
        <v>1141</v>
      </c>
    </row>
    <row r="1143" spans="1:5" x14ac:dyDescent="0.25">
      <c r="A1143" s="3" t="s">
        <v>26528</v>
      </c>
      <c r="B1143">
        <v>1</v>
      </c>
      <c r="C1143">
        <v>1.9993803250000002</v>
      </c>
      <c r="D1143">
        <f t="shared" si="17"/>
        <v>1.5996281950000002</v>
      </c>
      <c r="E1143">
        <v>1142</v>
      </c>
    </row>
    <row r="1144" spans="1:5" x14ac:dyDescent="0.25">
      <c r="A1144" s="3" t="s">
        <v>26529</v>
      </c>
      <c r="B1144">
        <v>1</v>
      </c>
      <c r="C1144">
        <v>1.9958716999999999</v>
      </c>
      <c r="D1144">
        <f t="shared" si="17"/>
        <v>1.5975230200000001</v>
      </c>
      <c r="E1144">
        <v>1143</v>
      </c>
    </row>
    <row r="1145" spans="1:5" x14ac:dyDescent="0.25">
      <c r="A1145" s="3" t="s">
        <v>26530</v>
      </c>
      <c r="B1145">
        <v>1</v>
      </c>
      <c r="C1145">
        <v>1.9928397750000002</v>
      </c>
      <c r="D1145">
        <f t="shared" si="17"/>
        <v>1.5957038649999999</v>
      </c>
      <c r="E1145">
        <v>1144</v>
      </c>
    </row>
    <row r="1146" spans="1:5" x14ac:dyDescent="0.25">
      <c r="A1146" s="3" t="s">
        <v>26531</v>
      </c>
      <c r="B1146">
        <v>1</v>
      </c>
      <c r="C1146">
        <v>1.9875498750000002</v>
      </c>
      <c r="D1146">
        <f t="shared" si="17"/>
        <v>1.592529925</v>
      </c>
      <c r="E1146">
        <v>1145</v>
      </c>
    </row>
    <row r="1147" spans="1:5" x14ac:dyDescent="0.25">
      <c r="A1147" s="3" t="s">
        <v>26532</v>
      </c>
      <c r="B1147">
        <v>1</v>
      </c>
      <c r="C1147">
        <v>1.9873292499999999</v>
      </c>
      <c r="D1147">
        <f t="shared" si="17"/>
        <v>1.5923975499999998</v>
      </c>
      <c r="E1147">
        <v>1146</v>
      </c>
    </row>
    <row r="1148" spans="1:5" x14ac:dyDescent="0.25">
      <c r="A1148" s="3" t="s">
        <v>26533</v>
      </c>
      <c r="B1148">
        <v>1</v>
      </c>
      <c r="C1148">
        <v>1.9847111</v>
      </c>
      <c r="D1148">
        <f t="shared" si="17"/>
        <v>1.5908266599999998</v>
      </c>
      <c r="E1148">
        <v>1147</v>
      </c>
    </row>
    <row r="1149" spans="1:5" x14ac:dyDescent="0.25">
      <c r="A1149" s="3" t="s">
        <v>26534</v>
      </c>
      <c r="B1149">
        <v>1</v>
      </c>
      <c r="C1149">
        <v>1.9835995749999999</v>
      </c>
      <c r="D1149">
        <f t="shared" si="17"/>
        <v>1.5901597449999998</v>
      </c>
      <c r="E1149">
        <v>1148</v>
      </c>
    </row>
    <row r="1150" spans="1:5" x14ac:dyDescent="0.25">
      <c r="A1150" s="3" t="s">
        <v>26535</v>
      </c>
      <c r="B1150">
        <v>1</v>
      </c>
      <c r="C1150">
        <v>1.979989325</v>
      </c>
      <c r="D1150">
        <f t="shared" si="17"/>
        <v>1.5879935949999999</v>
      </c>
      <c r="E1150">
        <v>1149</v>
      </c>
    </row>
    <row r="1151" spans="1:5" x14ac:dyDescent="0.25">
      <c r="A1151" s="3" t="s">
        <v>26536</v>
      </c>
      <c r="B1151">
        <v>1</v>
      </c>
      <c r="C1151">
        <v>1.9754555500000002</v>
      </c>
      <c r="D1151">
        <f t="shared" si="17"/>
        <v>1.5852733300000001</v>
      </c>
      <c r="E1151">
        <v>1150</v>
      </c>
    </row>
    <row r="1152" spans="1:5" x14ac:dyDescent="0.25">
      <c r="A1152" s="3" t="s">
        <v>26537</v>
      </c>
      <c r="B1152">
        <v>1</v>
      </c>
      <c r="C1152">
        <v>1.9752661000000002</v>
      </c>
      <c r="D1152">
        <f t="shared" si="17"/>
        <v>1.58515966</v>
      </c>
      <c r="E1152">
        <v>1151</v>
      </c>
    </row>
    <row r="1153" spans="1:5" x14ac:dyDescent="0.25">
      <c r="A1153" s="3" t="s">
        <v>26538</v>
      </c>
      <c r="B1153">
        <v>1</v>
      </c>
      <c r="C1153">
        <v>1.9671061750000001</v>
      </c>
      <c r="D1153">
        <f t="shared" si="17"/>
        <v>1.5802637050000001</v>
      </c>
      <c r="E1153">
        <v>1152</v>
      </c>
    </row>
    <row r="1154" spans="1:5" x14ac:dyDescent="0.25">
      <c r="A1154" s="3" t="s">
        <v>26539</v>
      </c>
      <c r="B1154">
        <v>1</v>
      </c>
      <c r="C1154">
        <v>1.9662076000000004</v>
      </c>
      <c r="D1154">
        <f t="shared" ref="D1154:D1217" si="18">B1154*0.4+C1154*0.6</f>
        <v>1.5797245600000003</v>
      </c>
      <c r="E1154">
        <v>1153</v>
      </c>
    </row>
    <row r="1155" spans="1:5" x14ac:dyDescent="0.25">
      <c r="A1155" s="3" t="s">
        <v>26540</v>
      </c>
      <c r="B1155">
        <v>1</v>
      </c>
      <c r="C1155">
        <v>1.9615739000000001</v>
      </c>
      <c r="D1155">
        <f t="shared" si="18"/>
        <v>1.5769443399999998</v>
      </c>
      <c r="E1155">
        <v>1154</v>
      </c>
    </row>
    <row r="1156" spans="1:5" x14ac:dyDescent="0.25">
      <c r="A1156" s="3" t="s">
        <v>26541</v>
      </c>
      <c r="B1156">
        <v>1</v>
      </c>
      <c r="C1156">
        <v>1.9615370000000003</v>
      </c>
      <c r="D1156">
        <f t="shared" si="18"/>
        <v>1.5769222000000003</v>
      </c>
      <c r="E1156">
        <v>1155</v>
      </c>
    </row>
    <row r="1157" spans="1:5" x14ac:dyDescent="0.25">
      <c r="A1157" s="3" t="s">
        <v>26542</v>
      </c>
      <c r="B1157">
        <v>1</v>
      </c>
      <c r="C1157">
        <v>1.9611215000000004</v>
      </c>
      <c r="D1157">
        <f t="shared" si="18"/>
        <v>1.5766729000000002</v>
      </c>
      <c r="E1157">
        <v>1156</v>
      </c>
    </row>
    <row r="1158" spans="1:5" x14ac:dyDescent="0.25">
      <c r="A1158" s="3" t="s">
        <v>26543</v>
      </c>
      <c r="B1158">
        <v>1</v>
      </c>
      <c r="C1158">
        <v>1.9606808499999999</v>
      </c>
      <c r="D1158">
        <f t="shared" si="18"/>
        <v>1.5764085099999998</v>
      </c>
      <c r="E1158">
        <v>1157</v>
      </c>
    </row>
    <row r="1159" spans="1:5" x14ac:dyDescent="0.25">
      <c r="A1159" s="3" t="s">
        <v>26544</v>
      </c>
      <c r="B1159">
        <v>1</v>
      </c>
      <c r="C1159">
        <v>1.9579640999999999</v>
      </c>
      <c r="D1159">
        <f t="shared" si="18"/>
        <v>1.5747784600000001</v>
      </c>
      <c r="E1159">
        <v>1158</v>
      </c>
    </row>
    <row r="1160" spans="1:5" x14ac:dyDescent="0.25">
      <c r="A1160" s="3" t="s">
        <v>26545</v>
      </c>
      <c r="B1160">
        <v>1</v>
      </c>
      <c r="C1160">
        <v>1.9536062000000001</v>
      </c>
      <c r="D1160">
        <f t="shared" si="18"/>
        <v>1.5721637199999998</v>
      </c>
      <c r="E1160">
        <v>1159</v>
      </c>
    </row>
    <row r="1161" spans="1:5" x14ac:dyDescent="0.25">
      <c r="A1161" s="3" t="s">
        <v>26546</v>
      </c>
      <c r="B1161">
        <v>1</v>
      </c>
      <c r="C1161">
        <v>1.9533566</v>
      </c>
      <c r="D1161">
        <f t="shared" si="18"/>
        <v>1.57201396</v>
      </c>
      <c r="E1161">
        <v>1160</v>
      </c>
    </row>
    <row r="1162" spans="1:5" x14ac:dyDescent="0.25">
      <c r="A1162" s="3" t="s">
        <v>26547</v>
      </c>
      <c r="B1162">
        <v>1</v>
      </c>
      <c r="C1162">
        <v>1.9524308500000001</v>
      </c>
      <c r="D1162">
        <f t="shared" si="18"/>
        <v>1.5714585099999998</v>
      </c>
      <c r="E1162">
        <v>1161</v>
      </c>
    </row>
    <row r="1163" spans="1:5" x14ac:dyDescent="0.25">
      <c r="A1163" s="3" t="s">
        <v>26548</v>
      </c>
      <c r="B1163">
        <v>1</v>
      </c>
      <c r="C1163">
        <v>1.9513696249999999</v>
      </c>
      <c r="D1163">
        <f t="shared" si="18"/>
        <v>1.5708217749999998</v>
      </c>
      <c r="E1163">
        <v>1162</v>
      </c>
    </row>
    <row r="1164" spans="1:5" x14ac:dyDescent="0.25">
      <c r="A1164" s="3" t="s">
        <v>26549</v>
      </c>
      <c r="B1164">
        <v>1</v>
      </c>
      <c r="C1164">
        <v>1.9510128500000001</v>
      </c>
      <c r="D1164">
        <f t="shared" si="18"/>
        <v>1.57060771</v>
      </c>
      <c r="E1164">
        <v>1163</v>
      </c>
    </row>
    <row r="1165" spans="1:5" x14ac:dyDescent="0.25">
      <c r="A1165" s="3" t="s">
        <v>26550</v>
      </c>
      <c r="B1165">
        <v>1</v>
      </c>
      <c r="C1165">
        <v>1.9494640500000002</v>
      </c>
      <c r="D1165">
        <f t="shared" si="18"/>
        <v>1.5696784300000002</v>
      </c>
      <c r="E1165">
        <v>1164</v>
      </c>
    </row>
    <row r="1166" spans="1:5" x14ac:dyDescent="0.25">
      <c r="A1166" s="3" t="s">
        <v>26551</v>
      </c>
      <c r="B1166">
        <v>1</v>
      </c>
      <c r="C1166">
        <v>1.9471495999999999</v>
      </c>
      <c r="D1166">
        <f t="shared" si="18"/>
        <v>1.5682897599999999</v>
      </c>
      <c r="E1166">
        <v>1165</v>
      </c>
    </row>
    <row r="1167" spans="1:5" x14ac:dyDescent="0.25">
      <c r="A1167" s="3" t="s">
        <v>26552</v>
      </c>
      <c r="B1167">
        <v>1</v>
      </c>
      <c r="C1167">
        <v>1.94676575</v>
      </c>
      <c r="D1167">
        <f t="shared" si="18"/>
        <v>1.5680594499999998</v>
      </c>
      <c r="E1167">
        <v>1166</v>
      </c>
    </row>
    <row r="1168" spans="1:5" x14ac:dyDescent="0.25">
      <c r="A1168" s="3" t="s">
        <v>26553</v>
      </c>
      <c r="B1168">
        <v>1</v>
      </c>
      <c r="C1168">
        <v>1.944843375</v>
      </c>
      <c r="D1168">
        <f t="shared" si="18"/>
        <v>1.5669060250000002</v>
      </c>
      <c r="E1168">
        <v>1167</v>
      </c>
    </row>
    <row r="1169" spans="1:5" x14ac:dyDescent="0.25">
      <c r="A1169" s="3" t="s">
        <v>26554</v>
      </c>
      <c r="B1169">
        <v>1</v>
      </c>
      <c r="C1169">
        <v>1.9446123249999998</v>
      </c>
      <c r="D1169">
        <f t="shared" si="18"/>
        <v>1.5667673949999998</v>
      </c>
      <c r="E1169">
        <v>1168</v>
      </c>
    </row>
    <row r="1170" spans="1:5" x14ac:dyDescent="0.25">
      <c r="A1170" s="3" t="s">
        <v>26555</v>
      </c>
      <c r="B1170">
        <v>1</v>
      </c>
      <c r="C1170">
        <v>1.9439921</v>
      </c>
      <c r="D1170">
        <f t="shared" si="18"/>
        <v>1.5663952600000002</v>
      </c>
      <c r="E1170">
        <v>1169</v>
      </c>
    </row>
    <row r="1171" spans="1:5" x14ac:dyDescent="0.25">
      <c r="A1171" s="3" t="s">
        <v>26556</v>
      </c>
      <c r="B1171">
        <v>1</v>
      </c>
      <c r="C1171">
        <v>1.9406128500000002</v>
      </c>
      <c r="D1171">
        <f t="shared" si="18"/>
        <v>1.56436771</v>
      </c>
      <c r="E1171">
        <v>1170</v>
      </c>
    </row>
    <row r="1172" spans="1:5" x14ac:dyDescent="0.25">
      <c r="A1172" s="3" t="s">
        <v>26557</v>
      </c>
      <c r="B1172">
        <v>1</v>
      </c>
      <c r="C1172">
        <v>1.9333509250000003</v>
      </c>
      <c r="D1172">
        <f t="shared" si="18"/>
        <v>1.5600105550000003</v>
      </c>
      <c r="E1172">
        <v>1171</v>
      </c>
    </row>
    <row r="1173" spans="1:5" x14ac:dyDescent="0.25">
      <c r="A1173" s="3" t="s">
        <v>26558</v>
      </c>
      <c r="B1173">
        <v>1</v>
      </c>
      <c r="C1173">
        <v>1.9290535750000002</v>
      </c>
      <c r="D1173">
        <f t="shared" si="18"/>
        <v>1.5574321449999999</v>
      </c>
      <c r="E1173">
        <v>1172</v>
      </c>
    </row>
    <row r="1174" spans="1:5" x14ac:dyDescent="0.25">
      <c r="A1174" s="3" t="s">
        <v>26559</v>
      </c>
      <c r="B1174">
        <v>1</v>
      </c>
      <c r="C1174">
        <v>1.9290053750000002</v>
      </c>
      <c r="D1174">
        <f t="shared" si="18"/>
        <v>1.5574032250000003</v>
      </c>
      <c r="E1174">
        <v>1173</v>
      </c>
    </row>
    <row r="1175" spans="1:5" x14ac:dyDescent="0.25">
      <c r="A1175" s="3" t="s">
        <v>26560</v>
      </c>
      <c r="B1175">
        <v>1</v>
      </c>
      <c r="C1175">
        <v>1.9256961250000002</v>
      </c>
      <c r="D1175">
        <f t="shared" si="18"/>
        <v>1.5554176750000002</v>
      </c>
      <c r="E1175">
        <v>1174</v>
      </c>
    </row>
    <row r="1176" spans="1:5" x14ac:dyDescent="0.25">
      <c r="A1176" s="3" t="s">
        <v>26561</v>
      </c>
      <c r="B1176">
        <v>1</v>
      </c>
      <c r="C1176">
        <v>1.9238337750000003</v>
      </c>
      <c r="D1176">
        <f t="shared" si="18"/>
        <v>1.5543002650000002</v>
      </c>
      <c r="E1176">
        <v>1175</v>
      </c>
    </row>
    <row r="1177" spans="1:5" x14ac:dyDescent="0.25">
      <c r="A1177" s="3" t="s">
        <v>26562</v>
      </c>
      <c r="B1177">
        <v>1</v>
      </c>
      <c r="C1177">
        <v>1.9234015749999998</v>
      </c>
      <c r="D1177">
        <f t="shared" si="18"/>
        <v>1.5540409449999997</v>
      </c>
      <c r="E1177">
        <v>1176</v>
      </c>
    </row>
    <row r="1178" spans="1:5" x14ac:dyDescent="0.25">
      <c r="A1178" s="3" t="s">
        <v>26563</v>
      </c>
      <c r="B1178">
        <v>1</v>
      </c>
      <c r="C1178">
        <v>1.92304165</v>
      </c>
      <c r="D1178">
        <f t="shared" si="18"/>
        <v>1.5538249899999999</v>
      </c>
      <c r="E1178">
        <v>1177</v>
      </c>
    </row>
    <row r="1179" spans="1:5" x14ac:dyDescent="0.25">
      <c r="A1179" s="3" t="s">
        <v>26564</v>
      </c>
      <c r="B1179">
        <v>1</v>
      </c>
      <c r="C1179">
        <v>1.9227716500000003</v>
      </c>
      <c r="D1179">
        <f t="shared" si="18"/>
        <v>1.5536629900000003</v>
      </c>
      <c r="E1179">
        <v>1178</v>
      </c>
    </row>
    <row r="1180" spans="1:5" x14ac:dyDescent="0.25">
      <c r="A1180" s="3" t="s">
        <v>26565</v>
      </c>
      <c r="B1180">
        <v>1</v>
      </c>
      <c r="C1180">
        <v>1.9204968249999999</v>
      </c>
      <c r="D1180">
        <f t="shared" si="18"/>
        <v>1.5522980949999998</v>
      </c>
      <c r="E1180">
        <v>1179</v>
      </c>
    </row>
    <row r="1181" spans="1:5" x14ac:dyDescent="0.25">
      <c r="A1181" s="3" t="s">
        <v>26566</v>
      </c>
      <c r="B1181">
        <v>1</v>
      </c>
      <c r="C1181">
        <v>1.9174238750000003</v>
      </c>
      <c r="D1181">
        <f t="shared" si="18"/>
        <v>1.550454325</v>
      </c>
      <c r="E1181">
        <v>1180</v>
      </c>
    </row>
    <row r="1182" spans="1:5" x14ac:dyDescent="0.25">
      <c r="A1182" s="3" t="s">
        <v>26567</v>
      </c>
      <c r="B1182">
        <v>1</v>
      </c>
      <c r="C1182">
        <v>1.913795575</v>
      </c>
      <c r="D1182">
        <f t="shared" si="18"/>
        <v>1.5482773449999998</v>
      </c>
      <c r="E1182">
        <v>1181</v>
      </c>
    </row>
    <row r="1183" spans="1:5" x14ac:dyDescent="0.25">
      <c r="A1183" s="3" t="s">
        <v>26568</v>
      </c>
      <c r="B1183">
        <v>1</v>
      </c>
      <c r="C1183">
        <v>1.9106046000000003</v>
      </c>
      <c r="D1183">
        <f t="shared" si="18"/>
        <v>1.5463627600000001</v>
      </c>
      <c r="E1183">
        <v>1182</v>
      </c>
    </row>
    <row r="1184" spans="1:5" x14ac:dyDescent="0.25">
      <c r="A1184" s="3" t="s">
        <v>26569</v>
      </c>
      <c r="B1184">
        <v>1</v>
      </c>
      <c r="C1184">
        <v>1.9100269000000001</v>
      </c>
      <c r="D1184">
        <f t="shared" si="18"/>
        <v>1.5460161399999999</v>
      </c>
      <c r="E1184">
        <v>1183</v>
      </c>
    </row>
    <row r="1185" spans="1:5" x14ac:dyDescent="0.25">
      <c r="A1185" s="3" t="s">
        <v>26570</v>
      </c>
      <c r="B1185">
        <v>1</v>
      </c>
      <c r="C1185">
        <v>1.9088901249999999</v>
      </c>
      <c r="D1185">
        <f t="shared" si="18"/>
        <v>1.545334075</v>
      </c>
      <c r="E1185">
        <v>1184</v>
      </c>
    </row>
    <row r="1186" spans="1:5" x14ac:dyDescent="0.25">
      <c r="A1186" s="3" t="s">
        <v>26174</v>
      </c>
      <c r="B1186">
        <v>2</v>
      </c>
      <c r="C1186">
        <v>1.23369295</v>
      </c>
      <c r="D1186">
        <f t="shared" si="18"/>
        <v>1.5402157700000001</v>
      </c>
      <c r="E1186">
        <v>1185</v>
      </c>
    </row>
    <row r="1187" spans="1:5" x14ac:dyDescent="0.25">
      <c r="A1187" s="3" t="s">
        <v>26571</v>
      </c>
      <c r="B1187">
        <v>1</v>
      </c>
      <c r="C1187">
        <v>1.900280325</v>
      </c>
      <c r="D1187">
        <f t="shared" si="18"/>
        <v>1.5401681950000001</v>
      </c>
      <c r="E1187">
        <v>1186</v>
      </c>
    </row>
    <row r="1188" spans="1:5" x14ac:dyDescent="0.25">
      <c r="A1188" s="3" t="s">
        <v>26572</v>
      </c>
      <c r="B1188">
        <v>1</v>
      </c>
      <c r="C1188">
        <v>1.8994363500000002</v>
      </c>
      <c r="D1188">
        <f t="shared" si="18"/>
        <v>1.5396618100000001</v>
      </c>
      <c r="E1188">
        <v>1187</v>
      </c>
    </row>
    <row r="1189" spans="1:5" x14ac:dyDescent="0.25">
      <c r="A1189" s="3" t="s">
        <v>26573</v>
      </c>
      <c r="B1189">
        <v>1</v>
      </c>
      <c r="C1189">
        <v>1.8977243250000002</v>
      </c>
      <c r="D1189">
        <f t="shared" si="18"/>
        <v>1.538634595</v>
      </c>
      <c r="E1189">
        <v>1188</v>
      </c>
    </row>
    <row r="1190" spans="1:5" x14ac:dyDescent="0.25">
      <c r="A1190" s="3" t="s">
        <v>26574</v>
      </c>
      <c r="B1190">
        <v>1</v>
      </c>
      <c r="C1190">
        <v>1.8941753499999998</v>
      </c>
      <c r="D1190">
        <f t="shared" si="18"/>
        <v>1.5365052100000001</v>
      </c>
      <c r="E1190">
        <v>1189</v>
      </c>
    </row>
    <row r="1191" spans="1:5" x14ac:dyDescent="0.25">
      <c r="A1191" s="3" t="s">
        <v>26575</v>
      </c>
      <c r="B1191">
        <v>1</v>
      </c>
      <c r="C1191">
        <v>1.8849372250000003</v>
      </c>
      <c r="D1191">
        <f t="shared" si="18"/>
        <v>1.5309623350000003</v>
      </c>
      <c r="E1191">
        <v>1190</v>
      </c>
    </row>
    <row r="1192" spans="1:5" x14ac:dyDescent="0.25">
      <c r="A1192" s="3" t="s">
        <v>26576</v>
      </c>
      <c r="B1192">
        <v>1</v>
      </c>
      <c r="C1192">
        <v>1.8840548500000001</v>
      </c>
      <c r="D1192">
        <f t="shared" si="18"/>
        <v>1.53043291</v>
      </c>
      <c r="E1192">
        <v>1191</v>
      </c>
    </row>
    <row r="1193" spans="1:5" x14ac:dyDescent="0.25">
      <c r="A1193" s="3" t="s">
        <v>26577</v>
      </c>
      <c r="B1193">
        <v>1</v>
      </c>
      <c r="C1193">
        <v>1.88311615</v>
      </c>
      <c r="D1193">
        <f t="shared" si="18"/>
        <v>1.5298696899999999</v>
      </c>
      <c r="E1193">
        <v>1192</v>
      </c>
    </row>
    <row r="1194" spans="1:5" x14ac:dyDescent="0.25">
      <c r="A1194" s="3" t="s">
        <v>26578</v>
      </c>
      <c r="B1194">
        <v>1</v>
      </c>
      <c r="C1194">
        <v>1.8782695000000005</v>
      </c>
      <c r="D1194">
        <f t="shared" si="18"/>
        <v>1.5269617000000002</v>
      </c>
      <c r="E1194">
        <v>1193</v>
      </c>
    </row>
    <row r="1195" spans="1:5" x14ac:dyDescent="0.25">
      <c r="A1195" s="3" t="s">
        <v>26579</v>
      </c>
      <c r="B1195">
        <v>1</v>
      </c>
      <c r="C1195">
        <v>1.8662027750000003</v>
      </c>
      <c r="D1195">
        <f t="shared" si="18"/>
        <v>1.5197216650000001</v>
      </c>
      <c r="E1195">
        <v>1194</v>
      </c>
    </row>
    <row r="1196" spans="1:5" x14ac:dyDescent="0.25">
      <c r="A1196" s="3" t="s">
        <v>26580</v>
      </c>
      <c r="B1196">
        <v>1</v>
      </c>
      <c r="C1196">
        <v>1.8643356499999999</v>
      </c>
      <c r="D1196">
        <f t="shared" si="18"/>
        <v>1.5186013899999997</v>
      </c>
      <c r="E1196">
        <v>1195</v>
      </c>
    </row>
    <row r="1197" spans="1:5" x14ac:dyDescent="0.25">
      <c r="A1197" s="3" t="s">
        <v>26581</v>
      </c>
      <c r="B1197">
        <v>1</v>
      </c>
      <c r="C1197">
        <v>1.8638483000000001</v>
      </c>
      <c r="D1197">
        <f t="shared" si="18"/>
        <v>1.51830898</v>
      </c>
      <c r="E1197">
        <v>1196</v>
      </c>
    </row>
    <row r="1198" spans="1:5" x14ac:dyDescent="0.25">
      <c r="A1198" s="3" t="s">
        <v>26582</v>
      </c>
      <c r="B1198">
        <v>1</v>
      </c>
      <c r="C1198">
        <v>1.8619754500000001</v>
      </c>
      <c r="D1198">
        <f t="shared" si="18"/>
        <v>1.5171852700000001</v>
      </c>
      <c r="E1198">
        <v>1197</v>
      </c>
    </row>
    <row r="1199" spans="1:5" x14ac:dyDescent="0.25">
      <c r="A1199" s="3" t="s">
        <v>26583</v>
      </c>
      <c r="B1199">
        <v>1</v>
      </c>
      <c r="C1199">
        <v>1.8604210749999999</v>
      </c>
      <c r="D1199">
        <f t="shared" si="18"/>
        <v>1.5162526449999998</v>
      </c>
      <c r="E1199">
        <v>1198</v>
      </c>
    </row>
    <row r="1200" spans="1:5" x14ac:dyDescent="0.25">
      <c r="A1200" s="3" t="s">
        <v>26584</v>
      </c>
      <c r="B1200">
        <v>1</v>
      </c>
      <c r="C1200">
        <v>1.8599429249999999</v>
      </c>
      <c r="D1200">
        <f t="shared" si="18"/>
        <v>1.5159657549999999</v>
      </c>
      <c r="E1200">
        <v>1199</v>
      </c>
    </row>
    <row r="1201" spans="1:5" x14ac:dyDescent="0.25">
      <c r="A1201" s="3" t="s">
        <v>26585</v>
      </c>
      <c r="B1201">
        <v>1</v>
      </c>
      <c r="C1201">
        <v>1.8560928500000002</v>
      </c>
      <c r="D1201">
        <f t="shared" si="18"/>
        <v>1.5136557100000001</v>
      </c>
      <c r="E1201">
        <v>1200</v>
      </c>
    </row>
    <row r="1202" spans="1:5" x14ac:dyDescent="0.25">
      <c r="A1202" s="3" t="s">
        <v>26586</v>
      </c>
      <c r="B1202">
        <v>1</v>
      </c>
      <c r="C1202">
        <v>1.8494560250000001</v>
      </c>
      <c r="D1202">
        <f t="shared" si="18"/>
        <v>1.5096736150000001</v>
      </c>
      <c r="E1202">
        <v>1201</v>
      </c>
    </row>
    <row r="1203" spans="1:5" x14ac:dyDescent="0.25">
      <c r="A1203" s="3" t="s">
        <v>26587</v>
      </c>
      <c r="B1203">
        <v>1</v>
      </c>
      <c r="C1203">
        <v>1.8484170000000002</v>
      </c>
      <c r="D1203">
        <f t="shared" si="18"/>
        <v>1.5090501999999999</v>
      </c>
      <c r="E1203">
        <v>1202</v>
      </c>
    </row>
    <row r="1204" spans="1:5" x14ac:dyDescent="0.25">
      <c r="A1204" s="3" t="s">
        <v>26588</v>
      </c>
      <c r="B1204">
        <v>1</v>
      </c>
      <c r="C1204">
        <v>1.845425675</v>
      </c>
      <c r="D1204">
        <f t="shared" si="18"/>
        <v>1.507255405</v>
      </c>
      <c r="E1204">
        <v>1203</v>
      </c>
    </row>
    <row r="1205" spans="1:5" x14ac:dyDescent="0.25">
      <c r="A1205" s="3" t="s">
        <v>26589</v>
      </c>
      <c r="B1205">
        <v>1</v>
      </c>
      <c r="C1205">
        <v>1.8451294750000002</v>
      </c>
      <c r="D1205">
        <f t="shared" si="18"/>
        <v>1.5070776850000001</v>
      </c>
      <c r="E1205">
        <v>1204</v>
      </c>
    </row>
    <row r="1206" spans="1:5" x14ac:dyDescent="0.25">
      <c r="A1206" s="3" t="s">
        <v>26590</v>
      </c>
      <c r="B1206">
        <v>1</v>
      </c>
      <c r="C1206">
        <v>1.8390955500000001</v>
      </c>
      <c r="D1206">
        <f t="shared" si="18"/>
        <v>1.5034573300000003</v>
      </c>
      <c r="E1206">
        <v>1205</v>
      </c>
    </row>
    <row r="1207" spans="1:5" x14ac:dyDescent="0.25">
      <c r="A1207" s="3" t="s">
        <v>26591</v>
      </c>
      <c r="B1207">
        <v>1</v>
      </c>
      <c r="C1207">
        <v>1.8384933750000001</v>
      </c>
      <c r="D1207">
        <f t="shared" si="18"/>
        <v>1.5030960250000001</v>
      </c>
      <c r="E1207">
        <v>1206</v>
      </c>
    </row>
    <row r="1208" spans="1:5" x14ac:dyDescent="0.25">
      <c r="A1208" s="3" t="s">
        <v>26592</v>
      </c>
      <c r="B1208">
        <v>1</v>
      </c>
      <c r="C1208">
        <v>1.834174</v>
      </c>
      <c r="D1208">
        <f t="shared" si="18"/>
        <v>1.5005044000000001</v>
      </c>
      <c r="E1208">
        <v>1207</v>
      </c>
    </row>
    <row r="1209" spans="1:5" x14ac:dyDescent="0.25">
      <c r="A1209" s="3" t="s">
        <v>26593</v>
      </c>
      <c r="B1209">
        <v>1</v>
      </c>
      <c r="C1209">
        <v>1.8329643500000004</v>
      </c>
      <c r="D1209">
        <f t="shared" si="18"/>
        <v>1.4997786100000003</v>
      </c>
      <c r="E1209">
        <v>1208</v>
      </c>
    </row>
    <row r="1210" spans="1:5" x14ac:dyDescent="0.25">
      <c r="A1210" s="3" t="s">
        <v>26594</v>
      </c>
      <c r="B1210">
        <v>1</v>
      </c>
      <c r="C1210">
        <v>1.8256768000000003</v>
      </c>
      <c r="D1210">
        <f t="shared" si="18"/>
        <v>1.49540608</v>
      </c>
      <c r="E1210">
        <v>1209</v>
      </c>
    </row>
    <row r="1211" spans="1:5" x14ac:dyDescent="0.25">
      <c r="A1211" s="3" t="s">
        <v>26595</v>
      </c>
      <c r="B1211">
        <v>1</v>
      </c>
      <c r="C1211">
        <v>1.823963175</v>
      </c>
      <c r="D1211">
        <f t="shared" si="18"/>
        <v>1.4943779049999999</v>
      </c>
      <c r="E1211">
        <v>1210</v>
      </c>
    </row>
    <row r="1212" spans="1:5" x14ac:dyDescent="0.25">
      <c r="A1212" s="3" t="s">
        <v>26596</v>
      </c>
      <c r="B1212">
        <v>1</v>
      </c>
      <c r="C1212">
        <v>1.8235325250000003</v>
      </c>
      <c r="D1212">
        <f t="shared" si="18"/>
        <v>1.494119515</v>
      </c>
      <c r="E1212">
        <v>1211</v>
      </c>
    </row>
    <row r="1213" spans="1:5" x14ac:dyDescent="0.25">
      <c r="A1213" s="3" t="s">
        <v>26597</v>
      </c>
      <c r="B1213">
        <v>1</v>
      </c>
      <c r="C1213">
        <v>1.8219892000000002</v>
      </c>
      <c r="D1213">
        <f t="shared" si="18"/>
        <v>1.4931935200000002</v>
      </c>
      <c r="E1213">
        <v>1212</v>
      </c>
    </row>
    <row r="1214" spans="1:5" x14ac:dyDescent="0.25">
      <c r="A1214" s="3" t="s">
        <v>26598</v>
      </c>
      <c r="B1214">
        <v>1</v>
      </c>
      <c r="C1214">
        <v>1.8138725499999999</v>
      </c>
      <c r="D1214">
        <f t="shared" si="18"/>
        <v>1.4883235299999997</v>
      </c>
      <c r="E1214">
        <v>1213</v>
      </c>
    </row>
    <row r="1215" spans="1:5" x14ac:dyDescent="0.25">
      <c r="A1215" s="3" t="s">
        <v>26599</v>
      </c>
      <c r="B1215">
        <v>1</v>
      </c>
      <c r="C1215">
        <v>1.811465525</v>
      </c>
      <c r="D1215">
        <f t="shared" si="18"/>
        <v>1.4868793149999999</v>
      </c>
      <c r="E1215">
        <v>1214</v>
      </c>
    </row>
    <row r="1216" spans="1:5" x14ac:dyDescent="0.25">
      <c r="A1216" s="3" t="s">
        <v>26600</v>
      </c>
      <c r="B1216">
        <v>1</v>
      </c>
      <c r="C1216">
        <v>1.811385375</v>
      </c>
      <c r="D1216">
        <f t="shared" si="18"/>
        <v>1.486831225</v>
      </c>
      <c r="E1216">
        <v>1215</v>
      </c>
    </row>
    <row r="1217" spans="1:5" x14ac:dyDescent="0.25">
      <c r="A1217" s="3" t="s">
        <v>26601</v>
      </c>
      <c r="B1217">
        <v>1</v>
      </c>
      <c r="C1217">
        <v>1.8094105250000001</v>
      </c>
      <c r="D1217">
        <f t="shared" si="18"/>
        <v>1.4856463149999999</v>
      </c>
      <c r="E1217">
        <v>1216</v>
      </c>
    </row>
    <row r="1218" spans="1:5" x14ac:dyDescent="0.25">
      <c r="A1218" s="3" t="s">
        <v>26602</v>
      </c>
      <c r="B1218">
        <v>1</v>
      </c>
      <c r="C1218">
        <v>1.8092839500000002</v>
      </c>
      <c r="D1218">
        <f t="shared" ref="D1218:D1281" si="19">B1218*0.4+C1218*0.6</f>
        <v>1.48557037</v>
      </c>
      <c r="E1218">
        <v>1217</v>
      </c>
    </row>
    <row r="1219" spans="1:5" x14ac:dyDescent="0.25">
      <c r="A1219" s="3" t="s">
        <v>26603</v>
      </c>
      <c r="B1219">
        <v>1</v>
      </c>
      <c r="C1219">
        <v>1.8028467749999999</v>
      </c>
      <c r="D1219">
        <f t="shared" si="19"/>
        <v>1.4817080649999999</v>
      </c>
      <c r="E1219">
        <v>1218</v>
      </c>
    </row>
    <row r="1220" spans="1:5" x14ac:dyDescent="0.25">
      <c r="A1220" s="3" t="s">
        <v>26604</v>
      </c>
      <c r="B1220">
        <v>1</v>
      </c>
      <c r="C1220">
        <v>1.8027716249999999</v>
      </c>
      <c r="D1220">
        <f t="shared" si="19"/>
        <v>1.4816629749999999</v>
      </c>
      <c r="E1220">
        <v>1219</v>
      </c>
    </row>
    <row r="1221" spans="1:5" x14ac:dyDescent="0.25">
      <c r="A1221" s="3" t="s">
        <v>26605</v>
      </c>
      <c r="B1221">
        <v>1</v>
      </c>
      <c r="C1221">
        <v>1.8006656000000001</v>
      </c>
      <c r="D1221">
        <f t="shared" si="19"/>
        <v>1.4803993599999998</v>
      </c>
      <c r="E1221">
        <v>1220</v>
      </c>
    </row>
    <row r="1222" spans="1:5" x14ac:dyDescent="0.25">
      <c r="A1222" s="3" t="s">
        <v>26606</v>
      </c>
      <c r="B1222">
        <v>1</v>
      </c>
      <c r="C1222">
        <v>1.8004521</v>
      </c>
      <c r="D1222">
        <f t="shared" si="19"/>
        <v>1.4802712599999999</v>
      </c>
      <c r="E1222">
        <v>1221</v>
      </c>
    </row>
    <row r="1223" spans="1:5" x14ac:dyDescent="0.25">
      <c r="A1223" s="3" t="s">
        <v>26607</v>
      </c>
      <c r="B1223">
        <v>1</v>
      </c>
      <c r="C1223">
        <v>1.7997225500000003</v>
      </c>
      <c r="D1223">
        <f t="shared" si="19"/>
        <v>1.4798335300000001</v>
      </c>
      <c r="E1223">
        <v>1222</v>
      </c>
    </row>
    <row r="1224" spans="1:5" x14ac:dyDescent="0.25">
      <c r="A1224" s="3" t="s">
        <v>26608</v>
      </c>
      <c r="B1224">
        <v>1</v>
      </c>
      <c r="C1224">
        <v>1.7976798999999999</v>
      </c>
      <c r="D1224">
        <f t="shared" si="19"/>
        <v>1.4786079399999998</v>
      </c>
      <c r="E1224">
        <v>1223</v>
      </c>
    </row>
    <row r="1225" spans="1:5" x14ac:dyDescent="0.25">
      <c r="A1225" s="3" t="s">
        <v>26609</v>
      </c>
      <c r="B1225">
        <v>1</v>
      </c>
      <c r="C1225">
        <v>1.7953664250000001</v>
      </c>
      <c r="D1225">
        <f t="shared" si="19"/>
        <v>1.477219855</v>
      </c>
      <c r="E1225">
        <v>1224</v>
      </c>
    </row>
    <row r="1226" spans="1:5" x14ac:dyDescent="0.25">
      <c r="A1226" s="3" t="s">
        <v>26610</v>
      </c>
      <c r="B1226">
        <v>1</v>
      </c>
      <c r="C1226">
        <v>1.7948122250000003</v>
      </c>
      <c r="D1226">
        <f t="shared" si="19"/>
        <v>1.4768873350000002</v>
      </c>
      <c r="E1226">
        <v>1225</v>
      </c>
    </row>
    <row r="1227" spans="1:5" x14ac:dyDescent="0.25">
      <c r="A1227" s="3" t="s">
        <v>26611</v>
      </c>
      <c r="B1227">
        <v>1</v>
      </c>
      <c r="C1227">
        <v>1.7941087250000003</v>
      </c>
      <c r="D1227">
        <f t="shared" si="19"/>
        <v>1.476465235</v>
      </c>
      <c r="E1227">
        <v>1226</v>
      </c>
    </row>
    <row r="1228" spans="1:5" x14ac:dyDescent="0.25">
      <c r="A1228" s="3" t="s">
        <v>26612</v>
      </c>
      <c r="B1228">
        <v>1</v>
      </c>
      <c r="C1228">
        <v>1.79347905</v>
      </c>
      <c r="D1228">
        <f t="shared" si="19"/>
        <v>1.4760874299999998</v>
      </c>
      <c r="E1228">
        <v>1227</v>
      </c>
    </row>
    <row r="1229" spans="1:5" x14ac:dyDescent="0.25">
      <c r="A1229" s="3" t="s">
        <v>26613</v>
      </c>
      <c r="B1229">
        <v>1</v>
      </c>
      <c r="C1229">
        <v>1.7909477250000001</v>
      </c>
      <c r="D1229">
        <f t="shared" si="19"/>
        <v>1.4745686350000002</v>
      </c>
      <c r="E1229">
        <v>1228</v>
      </c>
    </row>
    <row r="1230" spans="1:5" x14ac:dyDescent="0.25">
      <c r="A1230" s="3" t="s">
        <v>26614</v>
      </c>
      <c r="B1230">
        <v>1</v>
      </c>
      <c r="C1230">
        <v>1.7904270000000002</v>
      </c>
      <c r="D1230">
        <f t="shared" si="19"/>
        <v>1.4742562000000001</v>
      </c>
      <c r="E1230">
        <v>1229</v>
      </c>
    </row>
    <row r="1231" spans="1:5" x14ac:dyDescent="0.25">
      <c r="A1231" s="3" t="s">
        <v>26615</v>
      </c>
      <c r="B1231">
        <v>1</v>
      </c>
      <c r="C1231">
        <v>1.7886457250000001</v>
      </c>
      <c r="D1231">
        <f t="shared" si="19"/>
        <v>1.4731874349999998</v>
      </c>
      <c r="E1231">
        <v>1230</v>
      </c>
    </row>
    <row r="1232" spans="1:5" x14ac:dyDescent="0.25">
      <c r="A1232" s="3" t="s">
        <v>26616</v>
      </c>
      <c r="B1232">
        <v>1</v>
      </c>
      <c r="C1232">
        <v>1.7874158250000001</v>
      </c>
      <c r="D1232">
        <f t="shared" si="19"/>
        <v>1.4724494950000002</v>
      </c>
      <c r="E1232">
        <v>1231</v>
      </c>
    </row>
    <row r="1233" spans="1:5" x14ac:dyDescent="0.25">
      <c r="A1233" s="3" t="s">
        <v>26617</v>
      </c>
      <c r="B1233">
        <v>1</v>
      </c>
      <c r="C1233">
        <v>1.7852748250000001</v>
      </c>
      <c r="D1233">
        <f t="shared" si="19"/>
        <v>1.4711648950000003</v>
      </c>
      <c r="E1233">
        <v>1232</v>
      </c>
    </row>
    <row r="1234" spans="1:5" x14ac:dyDescent="0.25">
      <c r="A1234" s="3" t="s">
        <v>26618</v>
      </c>
      <c r="B1234">
        <v>1</v>
      </c>
      <c r="C1234">
        <v>1.7851526750000002</v>
      </c>
      <c r="D1234">
        <f t="shared" si="19"/>
        <v>1.4710916050000002</v>
      </c>
      <c r="E1234">
        <v>1233</v>
      </c>
    </row>
    <row r="1235" spans="1:5" x14ac:dyDescent="0.25">
      <c r="A1235" s="3" t="s">
        <v>26619</v>
      </c>
      <c r="B1235">
        <v>1</v>
      </c>
      <c r="C1235">
        <v>1.7845095</v>
      </c>
      <c r="D1235">
        <f t="shared" si="19"/>
        <v>1.4707056999999999</v>
      </c>
      <c r="E1235">
        <v>1234</v>
      </c>
    </row>
    <row r="1236" spans="1:5" x14ac:dyDescent="0.25">
      <c r="A1236" s="3" t="s">
        <v>26620</v>
      </c>
      <c r="B1236">
        <v>1</v>
      </c>
      <c r="C1236">
        <v>1.7804945750000001</v>
      </c>
      <c r="D1236">
        <f t="shared" si="19"/>
        <v>1.468296745</v>
      </c>
      <c r="E1236">
        <v>1235</v>
      </c>
    </row>
    <row r="1237" spans="1:5" x14ac:dyDescent="0.25">
      <c r="A1237" s="3" t="s">
        <v>26621</v>
      </c>
      <c r="B1237">
        <v>1</v>
      </c>
      <c r="C1237">
        <v>1.7803890500000001</v>
      </c>
      <c r="D1237">
        <f t="shared" si="19"/>
        <v>1.4682334300000002</v>
      </c>
      <c r="E1237">
        <v>1236</v>
      </c>
    </row>
    <row r="1238" spans="1:5" x14ac:dyDescent="0.25">
      <c r="A1238" s="3" t="s">
        <v>26622</v>
      </c>
      <c r="B1238">
        <v>1</v>
      </c>
      <c r="C1238">
        <v>1.7774841000000003</v>
      </c>
      <c r="D1238">
        <f t="shared" si="19"/>
        <v>1.4664904600000002</v>
      </c>
      <c r="E1238">
        <v>1237</v>
      </c>
    </row>
    <row r="1239" spans="1:5" x14ac:dyDescent="0.25">
      <c r="A1239" s="3" t="s">
        <v>26623</v>
      </c>
      <c r="B1239">
        <v>1</v>
      </c>
      <c r="C1239">
        <v>1.7737647750000001</v>
      </c>
      <c r="D1239">
        <f t="shared" si="19"/>
        <v>1.4642588650000001</v>
      </c>
      <c r="E1239">
        <v>1238</v>
      </c>
    </row>
    <row r="1240" spans="1:5" x14ac:dyDescent="0.25">
      <c r="A1240" s="3" t="s">
        <v>26624</v>
      </c>
      <c r="B1240">
        <v>1</v>
      </c>
      <c r="C1240">
        <v>1.7712976250000001</v>
      </c>
      <c r="D1240">
        <f t="shared" si="19"/>
        <v>1.4627785750000002</v>
      </c>
      <c r="E1240">
        <v>1239</v>
      </c>
    </row>
    <row r="1241" spans="1:5" x14ac:dyDescent="0.25">
      <c r="A1241" s="3" t="s">
        <v>26625</v>
      </c>
      <c r="B1241">
        <v>1</v>
      </c>
      <c r="C1241">
        <v>1.7709917500000001</v>
      </c>
      <c r="D1241">
        <f t="shared" si="19"/>
        <v>1.46259505</v>
      </c>
      <c r="E1241">
        <v>1240</v>
      </c>
    </row>
    <row r="1242" spans="1:5" x14ac:dyDescent="0.25">
      <c r="A1242" s="3" t="s">
        <v>26626</v>
      </c>
      <c r="B1242">
        <v>1</v>
      </c>
      <c r="C1242">
        <v>1.767980125</v>
      </c>
      <c r="D1242">
        <f t="shared" si="19"/>
        <v>1.460788075</v>
      </c>
      <c r="E1242">
        <v>1241</v>
      </c>
    </row>
    <row r="1243" spans="1:5" x14ac:dyDescent="0.25">
      <c r="A1243" s="3" t="s">
        <v>26627</v>
      </c>
      <c r="B1243">
        <v>1</v>
      </c>
      <c r="C1243">
        <v>1.76737185</v>
      </c>
      <c r="D1243">
        <f t="shared" si="19"/>
        <v>1.4604231099999998</v>
      </c>
      <c r="E1243">
        <v>1242</v>
      </c>
    </row>
    <row r="1244" spans="1:5" x14ac:dyDescent="0.25">
      <c r="A1244" s="3" t="s">
        <v>26628</v>
      </c>
      <c r="B1244">
        <v>1</v>
      </c>
      <c r="C1244">
        <v>1.7601692500000004</v>
      </c>
      <c r="D1244">
        <f t="shared" si="19"/>
        <v>1.4561015500000001</v>
      </c>
      <c r="E1244">
        <v>1243</v>
      </c>
    </row>
    <row r="1245" spans="1:5" x14ac:dyDescent="0.25">
      <c r="A1245" s="3" t="s">
        <v>26629</v>
      </c>
      <c r="B1245">
        <v>1</v>
      </c>
      <c r="C1245">
        <v>1.7594977250000001</v>
      </c>
      <c r="D1245">
        <f t="shared" si="19"/>
        <v>1.4556986350000001</v>
      </c>
      <c r="E1245">
        <v>1244</v>
      </c>
    </row>
    <row r="1246" spans="1:5" x14ac:dyDescent="0.25">
      <c r="A1246" s="3" t="s">
        <v>26630</v>
      </c>
      <c r="B1246">
        <v>1</v>
      </c>
      <c r="C1246">
        <v>1.7556117499999999</v>
      </c>
      <c r="D1246">
        <f t="shared" si="19"/>
        <v>1.4533670499999998</v>
      </c>
      <c r="E1246">
        <v>1245</v>
      </c>
    </row>
    <row r="1247" spans="1:5" x14ac:dyDescent="0.25">
      <c r="A1247" s="3" t="s">
        <v>26631</v>
      </c>
      <c r="B1247">
        <v>1</v>
      </c>
      <c r="C1247">
        <v>1.7554211749999999</v>
      </c>
      <c r="D1247">
        <f t="shared" si="19"/>
        <v>1.4532527050000001</v>
      </c>
      <c r="E1247">
        <v>1246</v>
      </c>
    </row>
    <row r="1248" spans="1:5" x14ac:dyDescent="0.25">
      <c r="A1248" s="3" t="s">
        <v>26632</v>
      </c>
      <c r="B1248">
        <v>1</v>
      </c>
      <c r="C1248">
        <v>1.748733125</v>
      </c>
      <c r="D1248">
        <f t="shared" si="19"/>
        <v>1.449239875</v>
      </c>
      <c r="E1248">
        <v>1247</v>
      </c>
    </row>
    <row r="1249" spans="1:5" x14ac:dyDescent="0.25">
      <c r="A1249" s="3" t="s">
        <v>26633</v>
      </c>
      <c r="B1249">
        <v>1</v>
      </c>
      <c r="C1249">
        <v>1.7446207250000001</v>
      </c>
      <c r="D1249">
        <f t="shared" si="19"/>
        <v>1.4467724350000002</v>
      </c>
      <c r="E1249">
        <v>1248</v>
      </c>
    </row>
    <row r="1250" spans="1:5" x14ac:dyDescent="0.25">
      <c r="A1250" s="3" t="s">
        <v>26634</v>
      </c>
      <c r="B1250">
        <v>1</v>
      </c>
      <c r="C1250">
        <v>1.7445388750000004</v>
      </c>
      <c r="D1250">
        <f t="shared" si="19"/>
        <v>1.4467233250000002</v>
      </c>
      <c r="E1250">
        <v>1249</v>
      </c>
    </row>
    <row r="1251" spans="1:5" x14ac:dyDescent="0.25">
      <c r="A1251" s="3" t="s">
        <v>26635</v>
      </c>
      <c r="B1251">
        <v>1</v>
      </c>
      <c r="C1251">
        <v>1.743223075</v>
      </c>
      <c r="D1251">
        <f t="shared" si="19"/>
        <v>1.4459338449999999</v>
      </c>
      <c r="E1251">
        <v>1250</v>
      </c>
    </row>
    <row r="1252" spans="1:5" x14ac:dyDescent="0.25">
      <c r="A1252" s="3" t="s">
        <v>26636</v>
      </c>
      <c r="B1252">
        <v>1</v>
      </c>
      <c r="C1252">
        <v>1.74245395</v>
      </c>
      <c r="D1252">
        <f t="shared" si="19"/>
        <v>1.4454723700000001</v>
      </c>
      <c r="E1252">
        <v>1251</v>
      </c>
    </row>
    <row r="1253" spans="1:5" x14ac:dyDescent="0.25">
      <c r="A1253" s="3" t="s">
        <v>26637</v>
      </c>
      <c r="B1253">
        <v>1</v>
      </c>
      <c r="C1253">
        <v>1.739432125</v>
      </c>
      <c r="D1253">
        <f t="shared" si="19"/>
        <v>1.4436592749999999</v>
      </c>
      <c r="E1253">
        <v>1252</v>
      </c>
    </row>
    <row r="1254" spans="1:5" x14ac:dyDescent="0.25">
      <c r="A1254" s="3" t="s">
        <v>26638</v>
      </c>
      <c r="B1254">
        <v>1</v>
      </c>
      <c r="C1254">
        <v>1.7382928500000001</v>
      </c>
      <c r="D1254">
        <f t="shared" si="19"/>
        <v>1.4429757100000002</v>
      </c>
      <c r="E1254">
        <v>1253</v>
      </c>
    </row>
    <row r="1255" spans="1:5" x14ac:dyDescent="0.25">
      <c r="A1255" s="3" t="s">
        <v>26639</v>
      </c>
      <c r="B1255">
        <v>1</v>
      </c>
      <c r="C1255">
        <v>1.737611875</v>
      </c>
      <c r="D1255">
        <f t="shared" si="19"/>
        <v>1.4425671250000001</v>
      </c>
      <c r="E1255">
        <v>1254</v>
      </c>
    </row>
    <row r="1256" spans="1:5" x14ac:dyDescent="0.25">
      <c r="A1256" s="3" t="s">
        <v>26640</v>
      </c>
      <c r="B1256">
        <v>1</v>
      </c>
      <c r="C1256">
        <v>1.737093175</v>
      </c>
      <c r="D1256">
        <f t="shared" si="19"/>
        <v>1.4422559050000001</v>
      </c>
      <c r="E1256">
        <v>1255</v>
      </c>
    </row>
    <row r="1257" spans="1:5" x14ac:dyDescent="0.25">
      <c r="A1257" s="3" t="s">
        <v>26641</v>
      </c>
      <c r="B1257">
        <v>1</v>
      </c>
      <c r="C1257">
        <v>1.735525625</v>
      </c>
      <c r="D1257">
        <f t="shared" si="19"/>
        <v>1.4413153749999998</v>
      </c>
      <c r="E1257">
        <v>1256</v>
      </c>
    </row>
    <row r="1258" spans="1:5" x14ac:dyDescent="0.25">
      <c r="A1258" s="3" t="s">
        <v>26642</v>
      </c>
      <c r="B1258">
        <v>1</v>
      </c>
      <c r="C1258">
        <v>1.7350123749999999</v>
      </c>
      <c r="D1258">
        <f t="shared" si="19"/>
        <v>1.441007425</v>
      </c>
      <c r="E1258">
        <v>1257</v>
      </c>
    </row>
    <row r="1259" spans="1:5" x14ac:dyDescent="0.25">
      <c r="A1259" s="3" t="s">
        <v>26643</v>
      </c>
      <c r="B1259">
        <v>1</v>
      </c>
      <c r="C1259">
        <v>1.7332085750000004</v>
      </c>
      <c r="D1259">
        <f t="shared" si="19"/>
        <v>1.4399251450000001</v>
      </c>
      <c r="E1259">
        <v>1258</v>
      </c>
    </row>
    <row r="1260" spans="1:5" x14ac:dyDescent="0.25">
      <c r="A1260" s="3" t="s">
        <v>26644</v>
      </c>
      <c r="B1260">
        <v>1</v>
      </c>
      <c r="C1260">
        <v>1.732573575</v>
      </c>
      <c r="D1260">
        <f t="shared" si="19"/>
        <v>1.4395441450000002</v>
      </c>
      <c r="E1260">
        <v>1259</v>
      </c>
    </row>
    <row r="1261" spans="1:5" x14ac:dyDescent="0.25">
      <c r="A1261" s="3" t="s">
        <v>26645</v>
      </c>
      <c r="B1261">
        <v>1</v>
      </c>
      <c r="C1261">
        <v>1.7310201250000004</v>
      </c>
      <c r="D1261">
        <f t="shared" si="19"/>
        <v>1.438612075</v>
      </c>
      <c r="E1261">
        <v>1260</v>
      </c>
    </row>
    <row r="1262" spans="1:5" x14ac:dyDescent="0.25">
      <c r="A1262" s="3" t="s">
        <v>26646</v>
      </c>
      <c r="B1262">
        <v>1</v>
      </c>
      <c r="C1262">
        <v>1.7228406000000003</v>
      </c>
      <c r="D1262">
        <f t="shared" si="19"/>
        <v>1.4337043600000001</v>
      </c>
      <c r="E1262">
        <v>1261</v>
      </c>
    </row>
    <row r="1263" spans="1:5" x14ac:dyDescent="0.25">
      <c r="A1263" s="3" t="s">
        <v>26647</v>
      </c>
      <c r="B1263">
        <v>1</v>
      </c>
      <c r="C1263">
        <v>1.720012825</v>
      </c>
      <c r="D1263">
        <f t="shared" si="19"/>
        <v>1.4320076949999998</v>
      </c>
      <c r="E1263">
        <v>1262</v>
      </c>
    </row>
    <row r="1264" spans="1:5" x14ac:dyDescent="0.25">
      <c r="A1264" s="3" t="s">
        <v>26648</v>
      </c>
      <c r="B1264">
        <v>1</v>
      </c>
      <c r="C1264">
        <v>1.7197865000000001</v>
      </c>
      <c r="D1264">
        <f t="shared" si="19"/>
        <v>1.4318719</v>
      </c>
      <c r="E1264">
        <v>1263</v>
      </c>
    </row>
    <row r="1265" spans="1:5" x14ac:dyDescent="0.25">
      <c r="A1265" s="3" t="s">
        <v>26649</v>
      </c>
      <c r="B1265">
        <v>1</v>
      </c>
      <c r="C1265">
        <v>1.7183673749999999</v>
      </c>
      <c r="D1265">
        <f t="shared" si="19"/>
        <v>1.4310204249999998</v>
      </c>
      <c r="E1265">
        <v>1264</v>
      </c>
    </row>
    <row r="1266" spans="1:5" x14ac:dyDescent="0.25">
      <c r="A1266" s="3" t="s">
        <v>26650</v>
      </c>
      <c r="B1266">
        <v>1</v>
      </c>
      <c r="C1266">
        <v>1.7174963249999999</v>
      </c>
      <c r="D1266">
        <f t="shared" si="19"/>
        <v>1.430497795</v>
      </c>
      <c r="E1266">
        <v>1265</v>
      </c>
    </row>
    <row r="1267" spans="1:5" x14ac:dyDescent="0.25">
      <c r="A1267" s="3" t="s">
        <v>26651</v>
      </c>
      <c r="B1267">
        <v>1</v>
      </c>
      <c r="C1267">
        <v>1.7169840500000002</v>
      </c>
      <c r="D1267">
        <f t="shared" si="19"/>
        <v>1.4301904300000001</v>
      </c>
      <c r="E1267">
        <v>1266</v>
      </c>
    </row>
    <row r="1268" spans="1:5" x14ac:dyDescent="0.25">
      <c r="A1268" s="3" t="s">
        <v>26652</v>
      </c>
      <c r="B1268">
        <v>1</v>
      </c>
      <c r="C1268">
        <v>1.71489665</v>
      </c>
      <c r="D1268">
        <f t="shared" si="19"/>
        <v>1.4289379900000001</v>
      </c>
      <c r="E1268">
        <v>1267</v>
      </c>
    </row>
    <row r="1269" spans="1:5" x14ac:dyDescent="0.25">
      <c r="A1269" s="3" t="s">
        <v>26653</v>
      </c>
      <c r="B1269">
        <v>1</v>
      </c>
      <c r="C1269">
        <v>1.71408855</v>
      </c>
      <c r="D1269">
        <f t="shared" si="19"/>
        <v>1.4284531299999998</v>
      </c>
      <c r="E1269">
        <v>1268</v>
      </c>
    </row>
    <row r="1270" spans="1:5" x14ac:dyDescent="0.25">
      <c r="A1270" s="3" t="s">
        <v>26654</v>
      </c>
      <c r="B1270">
        <v>1</v>
      </c>
      <c r="C1270">
        <v>1.7113167000000002</v>
      </c>
      <c r="D1270">
        <f t="shared" si="19"/>
        <v>1.4267900200000003</v>
      </c>
      <c r="E1270">
        <v>1269</v>
      </c>
    </row>
    <row r="1271" spans="1:5" x14ac:dyDescent="0.25">
      <c r="A1271" s="3" t="s">
        <v>26655</v>
      </c>
      <c r="B1271">
        <v>1</v>
      </c>
      <c r="C1271">
        <v>1.7097412749999998</v>
      </c>
      <c r="D1271">
        <f t="shared" si="19"/>
        <v>1.4258447649999999</v>
      </c>
      <c r="E1271">
        <v>1270</v>
      </c>
    </row>
    <row r="1272" spans="1:5" x14ac:dyDescent="0.25">
      <c r="A1272" s="3" t="s">
        <v>26656</v>
      </c>
      <c r="B1272">
        <v>1</v>
      </c>
      <c r="C1272">
        <v>1.7034324000000001</v>
      </c>
      <c r="D1272">
        <f t="shared" si="19"/>
        <v>1.42205944</v>
      </c>
      <c r="E1272">
        <v>1271</v>
      </c>
    </row>
    <row r="1273" spans="1:5" x14ac:dyDescent="0.25">
      <c r="A1273" s="3" t="s">
        <v>26657</v>
      </c>
      <c r="B1273">
        <v>1</v>
      </c>
      <c r="C1273">
        <v>1.7024254750000003</v>
      </c>
      <c r="D1273">
        <f t="shared" si="19"/>
        <v>1.421455285</v>
      </c>
      <c r="E1273">
        <v>1272</v>
      </c>
    </row>
    <row r="1274" spans="1:5" x14ac:dyDescent="0.25">
      <c r="A1274" s="3" t="s">
        <v>26658</v>
      </c>
      <c r="B1274">
        <v>1</v>
      </c>
      <c r="C1274">
        <v>1.7020672500000003</v>
      </c>
      <c r="D1274">
        <f t="shared" si="19"/>
        <v>1.4212403500000002</v>
      </c>
      <c r="E1274">
        <v>1273</v>
      </c>
    </row>
    <row r="1275" spans="1:5" x14ac:dyDescent="0.25">
      <c r="A1275" s="3" t="s">
        <v>26659</v>
      </c>
      <c r="B1275">
        <v>1</v>
      </c>
      <c r="C1275">
        <v>1.6995493500000003</v>
      </c>
      <c r="D1275">
        <f t="shared" si="19"/>
        <v>1.4197296100000001</v>
      </c>
      <c r="E1275">
        <v>1274</v>
      </c>
    </row>
    <row r="1276" spans="1:5" x14ac:dyDescent="0.25">
      <c r="A1276" s="3" t="s">
        <v>26660</v>
      </c>
      <c r="B1276">
        <v>1</v>
      </c>
      <c r="C1276">
        <v>1.6985837500000001</v>
      </c>
      <c r="D1276">
        <f t="shared" si="19"/>
        <v>1.4191502499999999</v>
      </c>
      <c r="E1276">
        <v>1275</v>
      </c>
    </row>
    <row r="1277" spans="1:5" x14ac:dyDescent="0.25">
      <c r="A1277" s="3" t="s">
        <v>26661</v>
      </c>
      <c r="B1277">
        <v>1</v>
      </c>
      <c r="C1277">
        <v>1.6983488</v>
      </c>
      <c r="D1277">
        <f t="shared" si="19"/>
        <v>1.41900928</v>
      </c>
      <c r="E1277">
        <v>1276</v>
      </c>
    </row>
    <row r="1278" spans="1:5" x14ac:dyDescent="0.25">
      <c r="A1278" s="3" t="s">
        <v>26662</v>
      </c>
      <c r="B1278">
        <v>1</v>
      </c>
      <c r="C1278">
        <v>1.6977202500000004</v>
      </c>
      <c r="D1278">
        <f t="shared" si="19"/>
        <v>1.4186321500000001</v>
      </c>
      <c r="E1278">
        <v>1277</v>
      </c>
    </row>
    <row r="1279" spans="1:5" x14ac:dyDescent="0.25">
      <c r="A1279" s="3" t="s">
        <v>26663</v>
      </c>
      <c r="B1279">
        <v>1</v>
      </c>
      <c r="C1279">
        <v>1.6972145000000003</v>
      </c>
      <c r="D1279">
        <f t="shared" si="19"/>
        <v>1.4183287</v>
      </c>
      <c r="E1279">
        <v>1278</v>
      </c>
    </row>
    <row r="1280" spans="1:5" x14ac:dyDescent="0.25">
      <c r="A1280" s="3" t="s">
        <v>26664</v>
      </c>
      <c r="B1280">
        <v>1</v>
      </c>
      <c r="C1280">
        <v>1.6941214</v>
      </c>
      <c r="D1280">
        <f t="shared" si="19"/>
        <v>1.41647284</v>
      </c>
      <c r="E1280">
        <v>1279</v>
      </c>
    </row>
    <row r="1281" spans="1:5" x14ac:dyDescent="0.25">
      <c r="A1281" s="3" t="s">
        <v>26665</v>
      </c>
      <c r="B1281">
        <v>1</v>
      </c>
      <c r="C1281">
        <v>1.6932046250000004</v>
      </c>
      <c r="D1281">
        <f t="shared" si="19"/>
        <v>1.4159227750000003</v>
      </c>
      <c r="E1281">
        <v>1280</v>
      </c>
    </row>
    <row r="1282" spans="1:5" x14ac:dyDescent="0.25">
      <c r="A1282" s="3" t="s">
        <v>26666</v>
      </c>
      <c r="B1282">
        <v>1</v>
      </c>
      <c r="C1282">
        <v>1.6926491000000004</v>
      </c>
      <c r="D1282">
        <f t="shared" ref="D1282:D1345" si="20">B1282*0.4+C1282*0.6</f>
        <v>1.4155894600000001</v>
      </c>
      <c r="E1282">
        <v>1281</v>
      </c>
    </row>
    <row r="1283" spans="1:5" x14ac:dyDescent="0.25">
      <c r="A1283" s="3" t="s">
        <v>26667</v>
      </c>
      <c r="B1283">
        <v>1</v>
      </c>
      <c r="C1283">
        <v>1.6919109000000001</v>
      </c>
      <c r="D1283">
        <f t="shared" si="20"/>
        <v>1.4151465399999998</v>
      </c>
      <c r="E1283">
        <v>1282</v>
      </c>
    </row>
    <row r="1284" spans="1:5" x14ac:dyDescent="0.25">
      <c r="A1284" s="3" t="s">
        <v>26668</v>
      </c>
      <c r="B1284">
        <v>1</v>
      </c>
      <c r="C1284">
        <v>1.6913190750000002</v>
      </c>
      <c r="D1284">
        <f t="shared" si="20"/>
        <v>1.4147914450000001</v>
      </c>
      <c r="E1284">
        <v>1283</v>
      </c>
    </row>
    <row r="1285" spans="1:5" x14ac:dyDescent="0.25">
      <c r="A1285" s="3" t="s">
        <v>26669</v>
      </c>
      <c r="B1285">
        <v>1</v>
      </c>
      <c r="C1285">
        <v>1.6901115249999998</v>
      </c>
      <c r="D1285">
        <f t="shared" si="20"/>
        <v>1.4140669149999998</v>
      </c>
      <c r="E1285">
        <v>1284</v>
      </c>
    </row>
    <row r="1286" spans="1:5" x14ac:dyDescent="0.25">
      <c r="A1286" s="3" t="s">
        <v>26670</v>
      </c>
      <c r="B1286">
        <v>1</v>
      </c>
      <c r="C1286">
        <v>1.6890984250000003</v>
      </c>
      <c r="D1286">
        <f t="shared" si="20"/>
        <v>1.4134590550000001</v>
      </c>
      <c r="E1286">
        <v>1285</v>
      </c>
    </row>
    <row r="1287" spans="1:5" x14ac:dyDescent="0.25">
      <c r="A1287" s="3" t="s">
        <v>26671</v>
      </c>
      <c r="B1287">
        <v>1</v>
      </c>
      <c r="C1287">
        <v>1.6883979000000002</v>
      </c>
      <c r="D1287">
        <f t="shared" si="20"/>
        <v>1.4130387400000002</v>
      </c>
      <c r="E1287">
        <v>1286</v>
      </c>
    </row>
    <row r="1288" spans="1:5" x14ac:dyDescent="0.25">
      <c r="A1288" s="3" t="s">
        <v>26672</v>
      </c>
      <c r="B1288">
        <v>1</v>
      </c>
      <c r="C1288">
        <v>1.6882015000000001</v>
      </c>
      <c r="D1288">
        <f t="shared" si="20"/>
        <v>1.4129209</v>
      </c>
      <c r="E1288">
        <v>1287</v>
      </c>
    </row>
    <row r="1289" spans="1:5" x14ac:dyDescent="0.25">
      <c r="A1289" s="3" t="s">
        <v>26673</v>
      </c>
      <c r="B1289">
        <v>1</v>
      </c>
      <c r="C1289">
        <v>1.6845640750000002</v>
      </c>
      <c r="D1289">
        <f t="shared" si="20"/>
        <v>1.4107384450000002</v>
      </c>
      <c r="E1289">
        <v>1288</v>
      </c>
    </row>
    <row r="1290" spans="1:5" x14ac:dyDescent="0.25">
      <c r="A1290" s="3" t="s">
        <v>26674</v>
      </c>
      <c r="B1290">
        <v>1</v>
      </c>
      <c r="C1290">
        <v>1.6840120750000001</v>
      </c>
      <c r="D1290">
        <f t="shared" si="20"/>
        <v>1.410407245</v>
      </c>
      <c r="E1290">
        <v>1289</v>
      </c>
    </row>
    <row r="1291" spans="1:5" x14ac:dyDescent="0.25">
      <c r="A1291" s="3" t="s">
        <v>26675</v>
      </c>
      <c r="B1291">
        <v>1</v>
      </c>
      <c r="C1291">
        <v>1.6840004000000002</v>
      </c>
      <c r="D1291">
        <f t="shared" si="20"/>
        <v>1.41040024</v>
      </c>
      <c r="E1291">
        <v>1290</v>
      </c>
    </row>
    <row r="1292" spans="1:5" x14ac:dyDescent="0.25">
      <c r="A1292" s="3" t="s">
        <v>26676</v>
      </c>
      <c r="B1292">
        <v>1</v>
      </c>
      <c r="C1292">
        <v>1.6827606250000002</v>
      </c>
      <c r="D1292">
        <f t="shared" si="20"/>
        <v>1.409656375</v>
      </c>
      <c r="E1292">
        <v>1291</v>
      </c>
    </row>
    <row r="1293" spans="1:5" x14ac:dyDescent="0.25">
      <c r="A1293" s="3" t="s">
        <v>26677</v>
      </c>
      <c r="B1293">
        <v>1</v>
      </c>
      <c r="C1293">
        <v>1.67929365</v>
      </c>
      <c r="D1293">
        <f t="shared" si="20"/>
        <v>1.4075761899999999</v>
      </c>
      <c r="E1293">
        <v>1292</v>
      </c>
    </row>
    <row r="1294" spans="1:5" x14ac:dyDescent="0.25">
      <c r="A1294" s="3" t="s">
        <v>26678</v>
      </c>
      <c r="B1294">
        <v>1</v>
      </c>
      <c r="C1294">
        <v>1.67800375</v>
      </c>
      <c r="D1294">
        <f t="shared" si="20"/>
        <v>1.4068022500000001</v>
      </c>
      <c r="E1294">
        <v>1293</v>
      </c>
    </row>
    <row r="1295" spans="1:5" x14ac:dyDescent="0.25">
      <c r="A1295" s="3" t="s">
        <v>26679</v>
      </c>
      <c r="B1295">
        <v>1</v>
      </c>
      <c r="C1295">
        <v>1.6719482999999999</v>
      </c>
      <c r="D1295">
        <f t="shared" si="20"/>
        <v>1.4031689799999998</v>
      </c>
      <c r="E1295">
        <v>1294</v>
      </c>
    </row>
    <row r="1296" spans="1:5" x14ac:dyDescent="0.25">
      <c r="A1296" s="3" t="s">
        <v>26680</v>
      </c>
      <c r="B1296">
        <v>1</v>
      </c>
      <c r="C1296">
        <v>1.6684076500000002</v>
      </c>
      <c r="D1296">
        <f t="shared" si="20"/>
        <v>1.4010445900000001</v>
      </c>
      <c r="E1296">
        <v>1295</v>
      </c>
    </row>
    <row r="1297" spans="1:5" x14ac:dyDescent="0.25">
      <c r="A1297" s="3" t="s">
        <v>26681</v>
      </c>
      <c r="B1297">
        <v>1</v>
      </c>
      <c r="C1297">
        <v>1.6612514500000002</v>
      </c>
      <c r="D1297">
        <f t="shared" si="20"/>
        <v>1.39675087</v>
      </c>
      <c r="E1297">
        <v>1296</v>
      </c>
    </row>
    <row r="1298" spans="1:5" x14ac:dyDescent="0.25">
      <c r="A1298" s="3" t="s">
        <v>26682</v>
      </c>
      <c r="B1298">
        <v>1</v>
      </c>
      <c r="C1298">
        <v>1.6595483750000004</v>
      </c>
      <c r="D1298">
        <f t="shared" si="20"/>
        <v>1.3957290250000001</v>
      </c>
      <c r="E1298">
        <v>1297</v>
      </c>
    </row>
    <row r="1299" spans="1:5" x14ac:dyDescent="0.25">
      <c r="A1299" s="3" t="s">
        <v>26683</v>
      </c>
      <c r="B1299">
        <v>1</v>
      </c>
      <c r="C1299">
        <v>1.6559506750000001</v>
      </c>
      <c r="D1299">
        <f t="shared" si="20"/>
        <v>1.3935704050000002</v>
      </c>
      <c r="E1299">
        <v>1298</v>
      </c>
    </row>
    <row r="1300" spans="1:5" x14ac:dyDescent="0.25">
      <c r="A1300" s="3" t="s">
        <v>26684</v>
      </c>
      <c r="B1300">
        <v>1</v>
      </c>
      <c r="C1300">
        <v>1.655334225</v>
      </c>
      <c r="D1300">
        <f t="shared" si="20"/>
        <v>1.3932005350000001</v>
      </c>
      <c r="E1300">
        <v>1299</v>
      </c>
    </row>
    <row r="1301" spans="1:5" x14ac:dyDescent="0.25">
      <c r="A1301" s="3" t="s">
        <v>26685</v>
      </c>
      <c r="B1301">
        <v>1</v>
      </c>
      <c r="C1301">
        <v>1.6543345249999999</v>
      </c>
      <c r="D1301">
        <f t="shared" si="20"/>
        <v>1.3926007149999999</v>
      </c>
      <c r="E1301">
        <v>1300</v>
      </c>
    </row>
    <row r="1302" spans="1:5" x14ac:dyDescent="0.25">
      <c r="A1302" s="3" t="s">
        <v>26686</v>
      </c>
      <c r="B1302">
        <v>1</v>
      </c>
      <c r="C1302">
        <v>1.65398095</v>
      </c>
      <c r="D1302">
        <f t="shared" si="20"/>
        <v>1.39238857</v>
      </c>
      <c r="E1302">
        <v>1301</v>
      </c>
    </row>
    <row r="1303" spans="1:5" x14ac:dyDescent="0.25">
      <c r="A1303" s="3" t="s">
        <v>26687</v>
      </c>
      <c r="B1303">
        <v>1</v>
      </c>
      <c r="C1303">
        <v>1.6531537250000001</v>
      </c>
      <c r="D1303">
        <f t="shared" si="20"/>
        <v>1.391892235</v>
      </c>
      <c r="E1303">
        <v>1302</v>
      </c>
    </row>
    <row r="1304" spans="1:5" x14ac:dyDescent="0.25">
      <c r="A1304" s="3" t="s">
        <v>26688</v>
      </c>
      <c r="B1304">
        <v>1</v>
      </c>
      <c r="C1304">
        <v>1.6493946500000001</v>
      </c>
      <c r="D1304">
        <f t="shared" si="20"/>
        <v>1.38963679</v>
      </c>
      <c r="E1304">
        <v>1303</v>
      </c>
    </row>
    <row r="1305" spans="1:5" x14ac:dyDescent="0.25">
      <c r="A1305" s="3" t="s">
        <v>26689</v>
      </c>
      <c r="B1305">
        <v>1</v>
      </c>
      <c r="C1305">
        <v>1.6479681000000004</v>
      </c>
      <c r="D1305">
        <f t="shared" si="20"/>
        <v>1.3887808600000002</v>
      </c>
      <c r="E1305">
        <v>1304</v>
      </c>
    </row>
    <row r="1306" spans="1:5" x14ac:dyDescent="0.25">
      <c r="A1306" s="3" t="s">
        <v>26690</v>
      </c>
      <c r="B1306">
        <v>1</v>
      </c>
      <c r="C1306">
        <v>1.6451813750000002</v>
      </c>
      <c r="D1306">
        <f t="shared" si="20"/>
        <v>1.3871088250000001</v>
      </c>
      <c r="E1306">
        <v>1305</v>
      </c>
    </row>
    <row r="1307" spans="1:5" x14ac:dyDescent="0.25">
      <c r="A1307" s="3" t="s">
        <v>26691</v>
      </c>
      <c r="B1307">
        <v>1</v>
      </c>
      <c r="C1307">
        <v>1.6447918250000002</v>
      </c>
      <c r="D1307">
        <f t="shared" si="20"/>
        <v>1.3868750950000002</v>
      </c>
      <c r="E1307">
        <v>1306</v>
      </c>
    </row>
    <row r="1308" spans="1:5" x14ac:dyDescent="0.25">
      <c r="A1308" s="3" t="s">
        <v>26692</v>
      </c>
      <c r="B1308">
        <v>1</v>
      </c>
      <c r="C1308">
        <v>1.6421351500000001</v>
      </c>
      <c r="D1308">
        <f t="shared" si="20"/>
        <v>1.3852810899999999</v>
      </c>
      <c r="E1308">
        <v>1307</v>
      </c>
    </row>
    <row r="1309" spans="1:5" x14ac:dyDescent="0.25">
      <c r="A1309" s="3" t="s">
        <v>26693</v>
      </c>
      <c r="B1309">
        <v>1</v>
      </c>
      <c r="C1309">
        <v>1.6404186000000003</v>
      </c>
      <c r="D1309">
        <f t="shared" si="20"/>
        <v>1.3842511600000003</v>
      </c>
      <c r="E1309">
        <v>1308</v>
      </c>
    </row>
    <row r="1310" spans="1:5" x14ac:dyDescent="0.25">
      <c r="A1310" s="3" t="s">
        <v>26694</v>
      </c>
      <c r="B1310">
        <v>1</v>
      </c>
      <c r="C1310">
        <v>1.6365049250000001</v>
      </c>
      <c r="D1310">
        <f t="shared" si="20"/>
        <v>1.3819029550000002</v>
      </c>
      <c r="E1310">
        <v>1309</v>
      </c>
    </row>
    <row r="1311" spans="1:5" x14ac:dyDescent="0.25">
      <c r="A1311" s="3" t="s">
        <v>26695</v>
      </c>
      <c r="B1311">
        <v>1</v>
      </c>
      <c r="C1311">
        <v>1.632610925</v>
      </c>
      <c r="D1311">
        <f t="shared" si="20"/>
        <v>1.379566555</v>
      </c>
      <c r="E1311">
        <v>1310</v>
      </c>
    </row>
    <row r="1312" spans="1:5" x14ac:dyDescent="0.25">
      <c r="A1312" s="3" t="s">
        <v>26696</v>
      </c>
      <c r="B1312">
        <v>1</v>
      </c>
      <c r="C1312">
        <v>1.6314040000000003</v>
      </c>
      <c r="D1312">
        <f t="shared" si="20"/>
        <v>1.3788424000000001</v>
      </c>
      <c r="E1312">
        <v>1311</v>
      </c>
    </row>
    <row r="1313" spans="1:5" x14ac:dyDescent="0.25">
      <c r="A1313" s="3" t="s">
        <v>26697</v>
      </c>
      <c r="B1313">
        <v>1</v>
      </c>
      <c r="C1313">
        <v>1.6291187</v>
      </c>
      <c r="D1313">
        <f t="shared" si="20"/>
        <v>1.3774712199999999</v>
      </c>
      <c r="E1313">
        <v>1312</v>
      </c>
    </row>
    <row r="1314" spans="1:5" x14ac:dyDescent="0.25">
      <c r="A1314" s="3" t="s">
        <v>26698</v>
      </c>
      <c r="B1314">
        <v>1</v>
      </c>
      <c r="C1314">
        <v>1.62726825</v>
      </c>
      <c r="D1314">
        <f t="shared" si="20"/>
        <v>1.37636095</v>
      </c>
      <c r="E1314">
        <v>1313</v>
      </c>
    </row>
    <row r="1315" spans="1:5" x14ac:dyDescent="0.25">
      <c r="A1315" s="3" t="s">
        <v>26699</v>
      </c>
      <c r="B1315">
        <v>1</v>
      </c>
      <c r="C1315">
        <v>1.6269003750000004</v>
      </c>
      <c r="D1315">
        <f t="shared" si="20"/>
        <v>1.3761402250000003</v>
      </c>
      <c r="E1315">
        <v>1314</v>
      </c>
    </row>
    <row r="1316" spans="1:5" x14ac:dyDescent="0.25">
      <c r="A1316" s="3" t="s">
        <v>26700</v>
      </c>
      <c r="B1316">
        <v>1</v>
      </c>
      <c r="C1316">
        <v>1.6238608750000003</v>
      </c>
      <c r="D1316">
        <f t="shared" si="20"/>
        <v>1.3743165250000002</v>
      </c>
      <c r="E1316">
        <v>1315</v>
      </c>
    </row>
    <row r="1317" spans="1:5" x14ac:dyDescent="0.25">
      <c r="A1317" s="3" t="s">
        <v>26701</v>
      </c>
      <c r="B1317">
        <v>1</v>
      </c>
      <c r="C1317">
        <v>1.6224185</v>
      </c>
      <c r="D1317">
        <f t="shared" si="20"/>
        <v>1.3734511</v>
      </c>
      <c r="E1317">
        <v>1316</v>
      </c>
    </row>
    <row r="1318" spans="1:5" x14ac:dyDescent="0.25">
      <c r="A1318" s="3" t="s">
        <v>26702</v>
      </c>
      <c r="B1318">
        <v>1</v>
      </c>
      <c r="C1318">
        <v>1.619655225</v>
      </c>
      <c r="D1318">
        <f t="shared" si="20"/>
        <v>1.3717931349999999</v>
      </c>
      <c r="E1318">
        <v>1317</v>
      </c>
    </row>
    <row r="1319" spans="1:5" x14ac:dyDescent="0.25">
      <c r="A1319" s="3" t="s">
        <v>26703</v>
      </c>
      <c r="B1319">
        <v>1</v>
      </c>
      <c r="C1319">
        <v>1.6183889500000002</v>
      </c>
      <c r="D1319">
        <f t="shared" si="20"/>
        <v>1.3710333700000001</v>
      </c>
      <c r="E1319">
        <v>1318</v>
      </c>
    </row>
    <row r="1320" spans="1:5" x14ac:dyDescent="0.25">
      <c r="A1320" s="3" t="s">
        <v>26704</v>
      </c>
      <c r="B1320">
        <v>1</v>
      </c>
      <c r="C1320">
        <v>1.6171238500000005</v>
      </c>
      <c r="D1320">
        <f t="shared" si="20"/>
        <v>1.3702743100000001</v>
      </c>
      <c r="E1320">
        <v>1319</v>
      </c>
    </row>
    <row r="1321" spans="1:5" x14ac:dyDescent="0.25">
      <c r="A1321" s="3" t="s">
        <v>26705</v>
      </c>
      <c r="B1321">
        <v>1</v>
      </c>
      <c r="C1321">
        <v>1.61669675</v>
      </c>
      <c r="D1321">
        <f t="shared" si="20"/>
        <v>1.3700180500000001</v>
      </c>
      <c r="E1321">
        <v>1320</v>
      </c>
    </row>
    <row r="1322" spans="1:5" x14ac:dyDescent="0.25">
      <c r="A1322" s="3" t="s">
        <v>26706</v>
      </c>
      <c r="B1322">
        <v>1</v>
      </c>
      <c r="C1322">
        <v>1.6166727999999999</v>
      </c>
      <c r="D1322">
        <f t="shared" si="20"/>
        <v>1.3700036799999999</v>
      </c>
      <c r="E1322">
        <v>1321</v>
      </c>
    </row>
    <row r="1323" spans="1:5" x14ac:dyDescent="0.25">
      <c r="A1323" s="3" t="s">
        <v>26707</v>
      </c>
      <c r="B1323">
        <v>1</v>
      </c>
      <c r="C1323">
        <v>1.61571815</v>
      </c>
      <c r="D1323">
        <f t="shared" si="20"/>
        <v>1.3694308899999998</v>
      </c>
      <c r="E1323">
        <v>1322</v>
      </c>
    </row>
    <row r="1324" spans="1:5" x14ac:dyDescent="0.25">
      <c r="A1324" s="3" t="s">
        <v>26708</v>
      </c>
      <c r="B1324">
        <v>1</v>
      </c>
      <c r="C1324">
        <v>1.6109864000000003</v>
      </c>
      <c r="D1324">
        <f t="shared" si="20"/>
        <v>1.3665918400000001</v>
      </c>
      <c r="E1324">
        <v>1323</v>
      </c>
    </row>
    <row r="1325" spans="1:5" x14ac:dyDescent="0.25">
      <c r="A1325" s="3" t="s">
        <v>26709</v>
      </c>
      <c r="B1325">
        <v>1</v>
      </c>
      <c r="C1325">
        <v>1.6107741500000001</v>
      </c>
      <c r="D1325">
        <f t="shared" si="20"/>
        <v>1.36646449</v>
      </c>
      <c r="E1325">
        <v>1324</v>
      </c>
    </row>
    <row r="1326" spans="1:5" x14ac:dyDescent="0.25">
      <c r="A1326" s="3" t="s">
        <v>26710</v>
      </c>
      <c r="B1326">
        <v>1</v>
      </c>
      <c r="C1326">
        <v>1.6103975000000001</v>
      </c>
      <c r="D1326">
        <f t="shared" si="20"/>
        <v>1.3662385000000001</v>
      </c>
      <c r="E1326">
        <v>1325</v>
      </c>
    </row>
    <row r="1327" spans="1:5" x14ac:dyDescent="0.25">
      <c r="A1327" s="3" t="s">
        <v>26711</v>
      </c>
      <c r="B1327">
        <v>1</v>
      </c>
      <c r="C1327">
        <v>1.6084941750000001</v>
      </c>
      <c r="D1327">
        <f t="shared" si="20"/>
        <v>1.3650965049999999</v>
      </c>
      <c r="E1327">
        <v>1326</v>
      </c>
    </row>
    <row r="1328" spans="1:5" x14ac:dyDescent="0.25">
      <c r="A1328" s="3" t="s">
        <v>26712</v>
      </c>
      <c r="B1328">
        <v>1</v>
      </c>
      <c r="C1328">
        <v>1.6022160750000003</v>
      </c>
      <c r="D1328">
        <f t="shared" si="20"/>
        <v>1.3613296450000001</v>
      </c>
      <c r="E1328">
        <v>1327</v>
      </c>
    </row>
    <row r="1329" spans="1:5" x14ac:dyDescent="0.25">
      <c r="A1329" s="3" t="s">
        <v>26713</v>
      </c>
      <c r="B1329">
        <v>1</v>
      </c>
      <c r="C1329">
        <v>1.600911575</v>
      </c>
      <c r="D1329">
        <f t="shared" si="20"/>
        <v>1.3605469449999998</v>
      </c>
      <c r="E1329">
        <v>1328</v>
      </c>
    </row>
    <row r="1330" spans="1:5" x14ac:dyDescent="0.25">
      <c r="A1330" s="3" t="s">
        <v>26714</v>
      </c>
      <c r="B1330">
        <v>1</v>
      </c>
      <c r="C1330">
        <v>1.6007723500000004</v>
      </c>
      <c r="D1330">
        <f t="shared" si="20"/>
        <v>1.3604634100000004</v>
      </c>
      <c r="E1330">
        <v>1329</v>
      </c>
    </row>
    <row r="1331" spans="1:5" x14ac:dyDescent="0.25">
      <c r="A1331" s="3" t="s">
        <v>26715</v>
      </c>
      <c r="B1331">
        <v>1</v>
      </c>
      <c r="C1331">
        <v>1.5994402750000001</v>
      </c>
      <c r="D1331">
        <f t="shared" si="20"/>
        <v>1.3596641649999999</v>
      </c>
      <c r="E1331">
        <v>1330</v>
      </c>
    </row>
    <row r="1332" spans="1:5" x14ac:dyDescent="0.25">
      <c r="A1332" s="3" t="s">
        <v>26716</v>
      </c>
      <c r="B1332">
        <v>1</v>
      </c>
      <c r="C1332">
        <v>1.5985012000000003</v>
      </c>
      <c r="D1332">
        <f t="shared" si="20"/>
        <v>1.3591007200000003</v>
      </c>
      <c r="E1332">
        <v>1331</v>
      </c>
    </row>
    <row r="1333" spans="1:5" x14ac:dyDescent="0.25">
      <c r="A1333" s="3" t="s">
        <v>26717</v>
      </c>
      <c r="B1333">
        <v>1</v>
      </c>
      <c r="C1333">
        <v>1.5949531000000001</v>
      </c>
      <c r="D1333">
        <f t="shared" si="20"/>
        <v>1.35697186</v>
      </c>
      <c r="E1333">
        <v>1332</v>
      </c>
    </row>
    <row r="1334" spans="1:5" x14ac:dyDescent="0.25">
      <c r="A1334" s="3" t="s">
        <v>26718</v>
      </c>
      <c r="B1334">
        <v>1</v>
      </c>
      <c r="C1334">
        <v>1.593750225</v>
      </c>
      <c r="D1334">
        <f t="shared" si="20"/>
        <v>1.3562501349999998</v>
      </c>
      <c r="E1334">
        <v>1333</v>
      </c>
    </row>
    <row r="1335" spans="1:5" x14ac:dyDescent="0.25">
      <c r="A1335" s="3" t="s">
        <v>26719</v>
      </c>
      <c r="B1335">
        <v>1</v>
      </c>
      <c r="C1335">
        <v>1.5927006250000002</v>
      </c>
      <c r="D1335">
        <f t="shared" si="20"/>
        <v>1.355620375</v>
      </c>
      <c r="E1335">
        <v>1334</v>
      </c>
    </row>
    <row r="1336" spans="1:5" x14ac:dyDescent="0.25">
      <c r="A1336" s="3" t="s">
        <v>26720</v>
      </c>
      <c r="B1336">
        <v>1</v>
      </c>
      <c r="C1336">
        <v>1.5912458500000002</v>
      </c>
      <c r="D1336">
        <f t="shared" si="20"/>
        <v>1.3547475100000002</v>
      </c>
      <c r="E1336">
        <v>1335</v>
      </c>
    </row>
    <row r="1337" spans="1:5" x14ac:dyDescent="0.25">
      <c r="A1337" s="3" t="s">
        <v>26721</v>
      </c>
      <c r="B1337">
        <v>1</v>
      </c>
      <c r="C1337">
        <v>1.5910054000000002</v>
      </c>
      <c r="D1337">
        <f t="shared" si="20"/>
        <v>1.3546032400000001</v>
      </c>
      <c r="E1337">
        <v>1336</v>
      </c>
    </row>
    <row r="1338" spans="1:5" x14ac:dyDescent="0.25">
      <c r="A1338" s="3" t="s">
        <v>26722</v>
      </c>
      <c r="B1338">
        <v>1</v>
      </c>
      <c r="C1338">
        <v>1.5901485499999999</v>
      </c>
      <c r="D1338">
        <f t="shared" si="20"/>
        <v>1.3540891299999998</v>
      </c>
      <c r="E1338">
        <v>1337</v>
      </c>
    </row>
    <row r="1339" spans="1:5" x14ac:dyDescent="0.25">
      <c r="A1339" s="3" t="s">
        <v>26175</v>
      </c>
      <c r="B1339">
        <v>2</v>
      </c>
      <c r="C1339">
        <v>0.92282352500000009</v>
      </c>
      <c r="D1339">
        <f t="shared" si="20"/>
        <v>1.3536941150000001</v>
      </c>
      <c r="E1339">
        <v>1338</v>
      </c>
    </row>
    <row r="1340" spans="1:5" x14ac:dyDescent="0.25">
      <c r="A1340" s="3" t="s">
        <v>26723</v>
      </c>
      <c r="B1340">
        <v>1</v>
      </c>
      <c r="C1340">
        <v>1.5870556500000002</v>
      </c>
      <c r="D1340">
        <f t="shared" si="20"/>
        <v>1.3522333900000001</v>
      </c>
      <c r="E1340">
        <v>1339</v>
      </c>
    </row>
    <row r="1341" spans="1:5" x14ac:dyDescent="0.25">
      <c r="A1341" s="3" t="s">
        <v>26724</v>
      </c>
      <c r="B1341">
        <v>1</v>
      </c>
      <c r="C1341">
        <v>1.5845619500000001</v>
      </c>
      <c r="D1341">
        <f t="shared" si="20"/>
        <v>1.3507371699999999</v>
      </c>
      <c r="E1341">
        <v>1340</v>
      </c>
    </row>
    <row r="1342" spans="1:5" x14ac:dyDescent="0.25">
      <c r="A1342" s="3" t="s">
        <v>26725</v>
      </c>
      <c r="B1342">
        <v>1</v>
      </c>
      <c r="C1342">
        <v>1.5843369</v>
      </c>
      <c r="D1342">
        <f t="shared" si="20"/>
        <v>1.3506021399999999</v>
      </c>
      <c r="E1342">
        <v>1341</v>
      </c>
    </row>
    <row r="1343" spans="1:5" x14ac:dyDescent="0.25">
      <c r="A1343" s="3" t="s">
        <v>26726</v>
      </c>
      <c r="B1343">
        <v>1</v>
      </c>
      <c r="C1343">
        <v>1.5821462250000002</v>
      </c>
      <c r="D1343">
        <f t="shared" si="20"/>
        <v>1.3492877350000001</v>
      </c>
      <c r="E1343">
        <v>1342</v>
      </c>
    </row>
    <row r="1344" spans="1:5" x14ac:dyDescent="0.25">
      <c r="A1344" s="3" t="s">
        <v>26727</v>
      </c>
      <c r="B1344">
        <v>1</v>
      </c>
      <c r="C1344">
        <v>1.5793848750000001</v>
      </c>
      <c r="D1344">
        <f t="shared" si="20"/>
        <v>1.347630925</v>
      </c>
      <c r="E1344">
        <v>1343</v>
      </c>
    </row>
    <row r="1345" spans="1:5" x14ac:dyDescent="0.25">
      <c r="A1345" s="3" t="s">
        <v>26728</v>
      </c>
      <c r="B1345">
        <v>1</v>
      </c>
      <c r="C1345">
        <v>1.5678638750000002</v>
      </c>
      <c r="D1345">
        <f t="shared" si="20"/>
        <v>1.3407183250000001</v>
      </c>
      <c r="E1345">
        <v>1344</v>
      </c>
    </row>
    <row r="1346" spans="1:5" x14ac:dyDescent="0.25">
      <c r="A1346" s="3" t="s">
        <v>26729</v>
      </c>
      <c r="B1346">
        <v>1</v>
      </c>
      <c r="C1346">
        <v>1.5659141000000003</v>
      </c>
      <c r="D1346">
        <f t="shared" ref="D1346:D1409" si="21">B1346*0.4+C1346*0.6</f>
        <v>1.3395484600000001</v>
      </c>
      <c r="E1346">
        <v>1345</v>
      </c>
    </row>
    <row r="1347" spans="1:5" x14ac:dyDescent="0.25">
      <c r="A1347" s="3" t="s">
        <v>26730</v>
      </c>
      <c r="B1347">
        <v>1</v>
      </c>
      <c r="C1347">
        <v>1.5657009250000002</v>
      </c>
      <c r="D1347">
        <f t="shared" si="21"/>
        <v>1.3394205550000002</v>
      </c>
      <c r="E1347">
        <v>1346</v>
      </c>
    </row>
    <row r="1348" spans="1:5" x14ac:dyDescent="0.25">
      <c r="A1348" s="3" t="s">
        <v>26731</v>
      </c>
      <c r="B1348">
        <v>1</v>
      </c>
      <c r="C1348">
        <v>1.5638063750000002</v>
      </c>
      <c r="D1348">
        <f t="shared" si="21"/>
        <v>1.338283825</v>
      </c>
      <c r="E1348">
        <v>1347</v>
      </c>
    </row>
    <row r="1349" spans="1:5" x14ac:dyDescent="0.25">
      <c r="A1349" s="3" t="s">
        <v>26732</v>
      </c>
      <c r="B1349">
        <v>1</v>
      </c>
      <c r="C1349">
        <v>1.5635356750000002</v>
      </c>
      <c r="D1349">
        <f t="shared" si="21"/>
        <v>1.3381214050000001</v>
      </c>
      <c r="E1349">
        <v>1348</v>
      </c>
    </row>
    <row r="1350" spans="1:5" x14ac:dyDescent="0.25">
      <c r="A1350" s="3" t="s">
        <v>26733</v>
      </c>
      <c r="B1350">
        <v>1</v>
      </c>
      <c r="C1350">
        <v>1.5593581749999998</v>
      </c>
      <c r="D1350">
        <f t="shared" si="21"/>
        <v>1.3356149049999999</v>
      </c>
      <c r="E1350">
        <v>1349</v>
      </c>
    </row>
    <row r="1351" spans="1:5" x14ac:dyDescent="0.25">
      <c r="A1351" s="3" t="s">
        <v>26734</v>
      </c>
      <c r="B1351">
        <v>1</v>
      </c>
      <c r="C1351">
        <v>1.5583094500000003</v>
      </c>
      <c r="D1351">
        <f t="shared" si="21"/>
        <v>1.33498567</v>
      </c>
      <c r="E1351">
        <v>1350</v>
      </c>
    </row>
    <row r="1352" spans="1:5" x14ac:dyDescent="0.25">
      <c r="A1352" s="3" t="s">
        <v>26735</v>
      </c>
      <c r="B1352">
        <v>1</v>
      </c>
      <c r="C1352">
        <v>1.557089575</v>
      </c>
      <c r="D1352">
        <f t="shared" si="21"/>
        <v>1.3342537449999998</v>
      </c>
      <c r="E1352">
        <v>1351</v>
      </c>
    </row>
    <row r="1353" spans="1:5" x14ac:dyDescent="0.25">
      <c r="A1353" s="3" t="s">
        <v>26736</v>
      </c>
      <c r="B1353">
        <v>1</v>
      </c>
      <c r="C1353">
        <v>1.557028925</v>
      </c>
      <c r="D1353">
        <f t="shared" si="21"/>
        <v>1.3342173549999998</v>
      </c>
      <c r="E1353">
        <v>1352</v>
      </c>
    </row>
    <row r="1354" spans="1:5" x14ac:dyDescent="0.25">
      <c r="A1354" s="3" t="s">
        <v>26737</v>
      </c>
      <c r="B1354">
        <v>1</v>
      </c>
      <c r="C1354">
        <v>1.55689605</v>
      </c>
      <c r="D1354">
        <f t="shared" si="21"/>
        <v>1.3341376299999999</v>
      </c>
      <c r="E1354">
        <v>1353</v>
      </c>
    </row>
    <row r="1355" spans="1:5" x14ac:dyDescent="0.25">
      <c r="A1355" s="3" t="s">
        <v>26738</v>
      </c>
      <c r="B1355">
        <v>1</v>
      </c>
      <c r="C1355">
        <v>1.5559044500000003</v>
      </c>
      <c r="D1355">
        <f t="shared" si="21"/>
        <v>1.3335426700000002</v>
      </c>
      <c r="E1355">
        <v>1354</v>
      </c>
    </row>
    <row r="1356" spans="1:5" x14ac:dyDescent="0.25">
      <c r="A1356" s="3" t="s">
        <v>26739</v>
      </c>
      <c r="B1356">
        <v>1</v>
      </c>
      <c r="C1356">
        <v>1.5549762500000004</v>
      </c>
      <c r="D1356">
        <f t="shared" si="21"/>
        <v>1.3329857500000002</v>
      </c>
      <c r="E1356">
        <v>1355</v>
      </c>
    </row>
    <row r="1357" spans="1:5" x14ac:dyDescent="0.25">
      <c r="A1357" s="3" t="s">
        <v>26740</v>
      </c>
      <c r="B1357">
        <v>1</v>
      </c>
      <c r="C1357">
        <v>1.5547326250000002</v>
      </c>
      <c r="D1357">
        <f t="shared" si="21"/>
        <v>1.3328395749999999</v>
      </c>
      <c r="E1357">
        <v>1356</v>
      </c>
    </row>
    <row r="1358" spans="1:5" x14ac:dyDescent="0.25">
      <c r="A1358" s="3" t="s">
        <v>26741</v>
      </c>
      <c r="B1358">
        <v>1</v>
      </c>
      <c r="C1358">
        <v>1.55470635</v>
      </c>
      <c r="D1358">
        <f t="shared" si="21"/>
        <v>1.3328238099999998</v>
      </c>
      <c r="E1358">
        <v>1357</v>
      </c>
    </row>
    <row r="1359" spans="1:5" x14ac:dyDescent="0.25">
      <c r="A1359" s="3" t="s">
        <v>26742</v>
      </c>
      <c r="B1359">
        <v>1</v>
      </c>
      <c r="C1359">
        <v>1.5524819750000003</v>
      </c>
      <c r="D1359">
        <f t="shared" si="21"/>
        <v>1.3314891850000001</v>
      </c>
      <c r="E1359">
        <v>1358</v>
      </c>
    </row>
    <row r="1360" spans="1:5" x14ac:dyDescent="0.25">
      <c r="A1360" s="3" t="s">
        <v>26743</v>
      </c>
      <c r="B1360">
        <v>1</v>
      </c>
      <c r="C1360">
        <v>1.5500320999999999</v>
      </c>
      <c r="D1360">
        <f t="shared" si="21"/>
        <v>1.3300192599999998</v>
      </c>
      <c r="E1360">
        <v>1359</v>
      </c>
    </row>
    <row r="1361" spans="1:5" x14ac:dyDescent="0.25">
      <c r="A1361" s="3" t="s">
        <v>26744</v>
      </c>
      <c r="B1361">
        <v>1</v>
      </c>
      <c r="C1361">
        <v>1.5489324</v>
      </c>
      <c r="D1361">
        <f t="shared" si="21"/>
        <v>1.3293594399999999</v>
      </c>
      <c r="E1361">
        <v>1360</v>
      </c>
    </row>
    <row r="1362" spans="1:5" x14ac:dyDescent="0.25">
      <c r="A1362" s="3" t="s">
        <v>26745</v>
      </c>
      <c r="B1362">
        <v>1</v>
      </c>
      <c r="C1362">
        <v>1.5473346750000003</v>
      </c>
      <c r="D1362">
        <f t="shared" si="21"/>
        <v>1.3284008050000002</v>
      </c>
      <c r="E1362">
        <v>1361</v>
      </c>
    </row>
    <row r="1363" spans="1:5" x14ac:dyDescent="0.25">
      <c r="A1363" s="3" t="s">
        <v>26746</v>
      </c>
      <c r="B1363">
        <v>1</v>
      </c>
      <c r="C1363">
        <v>1.5459539500000004</v>
      </c>
      <c r="D1363">
        <f t="shared" si="21"/>
        <v>1.3275723700000002</v>
      </c>
      <c r="E1363">
        <v>1362</v>
      </c>
    </row>
    <row r="1364" spans="1:5" x14ac:dyDescent="0.25">
      <c r="A1364" s="3" t="s">
        <v>26747</v>
      </c>
      <c r="B1364">
        <v>1</v>
      </c>
      <c r="C1364">
        <v>1.5444788</v>
      </c>
      <c r="D1364">
        <f t="shared" si="21"/>
        <v>1.32668728</v>
      </c>
      <c r="E1364">
        <v>1363</v>
      </c>
    </row>
    <row r="1365" spans="1:5" x14ac:dyDescent="0.25">
      <c r="A1365" s="3" t="s">
        <v>26748</v>
      </c>
      <c r="B1365">
        <v>1</v>
      </c>
      <c r="C1365">
        <v>1.5431330750000001</v>
      </c>
      <c r="D1365">
        <f t="shared" si="21"/>
        <v>1.325879845</v>
      </c>
      <c r="E1365">
        <v>1364</v>
      </c>
    </row>
    <row r="1366" spans="1:5" x14ac:dyDescent="0.25">
      <c r="A1366" s="3" t="s">
        <v>26749</v>
      </c>
      <c r="B1366">
        <v>1</v>
      </c>
      <c r="C1366">
        <v>1.5390081499999999</v>
      </c>
      <c r="D1366">
        <f t="shared" si="21"/>
        <v>1.3234048899999999</v>
      </c>
      <c r="E1366">
        <v>1365</v>
      </c>
    </row>
    <row r="1367" spans="1:5" x14ac:dyDescent="0.25">
      <c r="A1367" s="3" t="s">
        <v>26750</v>
      </c>
      <c r="B1367">
        <v>1</v>
      </c>
      <c r="C1367">
        <v>1.5389119250000003</v>
      </c>
      <c r="D1367">
        <f t="shared" si="21"/>
        <v>1.323347155</v>
      </c>
      <c r="E1367">
        <v>1366</v>
      </c>
    </row>
    <row r="1368" spans="1:5" x14ac:dyDescent="0.25">
      <c r="A1368" s="3" t="s">
        <v>26751</v>
      </c>
      <c r="B1368">
        <v>1</v>
      </c>
      <c r="C1368">
        <v>1.5379181000000002</v>
      </c>
      <c r="D1368">
        <f t="shared" si="21"/>
        <v>1.3227508600000002</v>
      </c>
      <c r="E1368">
        <v>1367</v>
      </c>
    </row>
    <row r="1369" spans="1:5" x14ac:dyDescent="0.25">
      <c r="A1369" s="3" t="s">
        <v>26752</v>
      </c>
      <c r="B1369">
        <v>1</v>
      </c>
      <c r="C1369">
        <v>1.5346728000000001</v>
      </c>
      <c r="D1369">
        <f t="shared" si="21"/>
        <v>1.32080368</v>
      </c>
      <c r="E1369">
        <v>1368</v>
      </c>
    </row>
    <row r="1370" spans="1:5" x14ac:dyDescent="0.25">
      <c r="A1370" s="3" t="s">
        <v>26753</v>
      </c>
      <c r="B1370">
        <v>1</v>
      </c>
      <c r="C1370">
        <v>1.5343999250000002</v>
      </c>
      <c r="D1370">
        <f t="shared" si="21"/>
        <v>1.3206399550000001</v>
      </c>
      <c r="E1370">
        <v>1369</v>
      </c>
    </row>
    <row r="1371" spans="1:5" x14ac:dyDescent="0.25">
      <c r="A1371" s="3" t="s">
        <v>26754</v>
      </c>
      <c r="B1371">
        <v>1</v>
      </c>
      <c r="C1371">
        <v>1.5240476250000003</v>
      </c>
      <c r="D1371">
        <f t="shared" si="21"/>
        <v>1.3144285750000002</v>
      </c>
      <c r="E1371">
        <v>1370</v>
      </c>
    </row>
    <row r="1372" spans="1:5" x14ac:dyDescent="0.25">
      <c r="A1372" s="3" t="s">
        <v>26755</v>
      </c>
      <c r="B1372">
        <v>1</v>
      </c>
      <c r="C1372">
        <v>1.5232757000000003</v>
      </c>
      <c r="D1372">
        <f t="shared" si="21"/>
        <v>1.3139654200000002</v>
      </c>
      <c r="E1372">
        <v>1371</v>
      </c>
    </row>
    <row r="1373" spans="1:5" x14ac:dyDescent="0.25">
      <c r="A1373" s="3" t="s">
        <v>26756</v>
      </c>
      <c r="B1373">
        <v>1</v>
      </c>
      <c r="C1373">
        <v>1.5225683000000001</v>
      </c>
      <c r="D1373">
        <f t="shared" si="21"/>
        <v>1.31354098</v>
      </c>
      <c r="E1373">
        <v>1372</v>
      </c>
    </row>
    <row r="1374" spans="1:5" x14ac:dyDescent="0.25">
      <c r="A1374" s="3" t="s">
        <v>26757</v>
      </c>
      <c r="B1374">
        <v>1</v>
      </c>
      <c r="C1374">
        <v>1.5195552000000003</v>
      </c>
      <c r="D1374">
        <f t="shared" si="21"/>
        <v>1.3117331200000002</v>
      </c>
      <c r="E1374">
        <v>1373</v>
      </c>
    </row>
    <row r="1375" spans="1:5" x14ac:dyDescent="0.25">
      <c r="A1375" s="3" t="s">
        <v>26758</v>
      </c>
      <c r="B1375">
        <v>1</v>
      </c>
      <c r="C1375">
        <v>1.5182667249999999</v>
      </c>
      <c r="D1375">
        <f t="shared" si="21"/>
        <v>1.3109600349999999</v>
      </c>
      <c r="E1375">
        <v>1374</v>
      </c>
    </row>
    <row r="1376" spans="1:5" x14ac:dyDescent="0.25">
      <c r="A1376" s="3" t="s">
        <v>26759</v>
      </c>
      <c r="B1376">
        <v>1</v>
      </c>
      <c r="C1376">
        <v>1.51811315</v>
      </c>
      <c r="D1376">
        <f t="shared" si="21"/>
        <v>1.3108678899999999</v>
      </c>
      <c r="E1376">
        <v>1375</v>
      </c>
    </row>
    <row r="1377" spans="1:5" x14ac:dyDescent="0.25">
      <c r="A1377" s="3" t="s">
        <v>26760</v>
      </c>
      <c r="B1377">
        <v>1</v>
      </c>
      <c r="C1377">
        <v>1.5175188249999998</v>
      </c>
      <c r="D1377">
        <f t="shared" si="21"/>
        <v>1.310511295</v>
      </c>
      <c r="E1377">
        <v>1376</v>
      </c>
    </row>
    <row r="1378" spans="1:5" x14ac:dyDescent="0.25">
      <c r="A1378" s="3" t="s">
        <v>26761</v>
      </c>
      <c r="B1378">
        <v>1</v>
      </c>
      <c r="C1378">
        <v>1.5171288250000003</v>
      </c>
      <c r="D1378">
        <f t="shared" si="21"/>
        <v>1.3102772950000001</v>
      </c>
      <c r="E1378">
        <v>1377</v>
      </c>
    </row>
    <row r="1379" spans="1:5" x14ac:dyDescent="0.25">
      <c r="A1379" s="3" t="s">
        <v>26762</v>
      </c>
      <c r="B1379">
        <v>1</v>
      </c>
      <c r="C1379">
        <v>1.5158975250000002</v>
      </c>
      <c r="D1379">
        <f t="shared" si="21"/>
        <v>1.3095385150000001</v>
      </c>
      <c r="E1379">
        <v>1378</v>
      </c>
    </row>
    <row r="1380" spans="1:5" x14ac:dyDescent="0.25">
      <c r="A1380" s="3" t="s">
        <v>26763</v>
      </c>
      <c r="B1380">
        <v>1</v>
      </c>
      <c r="C1380">
        <v>1.5158832499999999</v>
      </c>
      <c r="D1380">
        <f t="shared" si="21"/>
        <v>1.3095299499999999</v>
      </c>
      <c r="E1380">
        <v>1379</v>
      </c>
    </row>
    <row r="1381" spans="1:5" x14ac:dyDescent="0.25">
      <c r="A1381" s="3" t="s">
        <v>26764</v>
      </c>
      <c r="B1381">
        <v>1</v>
      </c>
      <c r="C1381">
        <v>1.5146009500000004</v>
      </c>
      <c r="D1381">
        <f t="shared" si="21"/>
        <v>1.3087605700000002</v>
      </c>
      <c r="E1381">
        <v>1380</v>
      </c>
    </row>
    <row r="1382" spans="1:5" x14ac:dyDescent="0.25">
      <c r="A1382" s="3" t="s">
        <v>26765</v>
      </c>
      <c r="B1382">
        <v>1</v>
      </c>
      <c r="C1382">
        <v>1.5103124500000003</v>
      </c>
      <c r="D1382">
        <f t="shared" si="21"/>
        <v>1.3061874700000002</v>
      </c>
      <c r="E1382">
        <v>1381</v>
      </c>
    </row>
    <row r="1383" spans="1:5" x14ac:dyDescent="0.25">
      <c r="A1383" s="3" t="s">
        <v>26766</v>
      </c>
      <c r="B1383">
        <v>1</v>
      </c>
      <c r="C1383">
        <v>1.5067963999999998</v>
      </c>
      <c r="D1383">
        <f t="shared" si="21"/>
        <v>1.3040778399999997</v>
      </c>
      <c r="E1383">
        <v>1382</v>
      </c>
    </row>
    <row r="1384" spans="1:5" x14ac:dyDescent="0.25">
      <c r="A1384" s="3" t="s">
        <v>26767</v>
      </c>
      <c r="B1384">
        <v>1</v>
      </c>
      <c r="C1384">
        <v>1.5067345250000004</v>
      </c>
      <c r="D1384">
        <f t="shared" si="21"/>
        <v>1.3040407150000002</v>
      </c>
      <c r="E1384">
        <v>1383</v>
      </c>
    </row>
    <row r="1385" spans="1:5" x14ac:dyDescent="0.25">
      <c r="A1385" s="3" t="s">
        <v>26768</v>
      </c>
      <c r="B1385">
        <v>1</v>
      </c>
      <c r="C1385">
        <v>1.5063204750000003</v>
      </c>
      <c r="D1385">
        <f t="shared" si="21"/>
        <v>1.3037922850000001</v>
      </c>
      <c r="E1385">
        <v>1384</v>
      </c>
    </row>
    <row r="1386" spans="1:5" x14ac:dyDescent="0.25">
      <c r="A1386" s="3" t="s">
        <v>26769</v>
      </c>
      <c r="B1386">
        <v>1</v>
      </c>
      <c r="C1386">
        <v>1.5031039750000004</v>
      </c>
      <c r="D1386">
        <f t="shared" si="21"/>
        <v>1.3018623850000002</v>
      </c>
      <c r="E1386">
        <v>1385</v>
      </c>
    </row>
    <row r="1387" spans="1:5" x14ac:dyDescent="0.25">
      <c r="A1387" s="3" t="s">
        <v>26770</v>
      </c>
      <c r="B1387">
        <v>1</v>
      </c>
      <c r="C1387">
        <v>1.5007148250000002</v>
      </c>
      <c r="D1387">
        <f t="shared" si="21"/>
        <v>1.300428895</v>
      </c>
      <c r="E1387">
        <v>1386</v>
      </c>
    </row>
    <row r="1388" spans="1:5" x14ac:dyDescent="0.25">
      <c r="A1388" s="3" t="s">
        <v>26771</v>
      </c>
      <c r="B1388">
        <v>1</v>
      </c>
      <c r="C1388">
        <v>1.5001676500000003</v>
      </c>
      <c r="D1388">
        <f t="shared" si="21"/>
        <v>1.30010059</v>
      </c>
      <c r="E1388">
        <v>1387</v>
      </c>
    </row>
    <row r="1389" spans="1:5" x14ac:dyDescent="0.25">
      <c r="A1389" s="3" t="s">
        <v>26772</v>
      </c>
      <c r="B1389">
        <v>1</v>
      </c>
      <c r="C1389">
        <v>1.4999641750000001</v>
      </c>
      <c r="D1389">
        <f t="shared" si="21"/>
        <v>1.2999785049999999</v>
      </c>
      <c r="E1389">
        <v>1388</v>
      </c>
    </row>
    <row r="1390" spans="1:5" x14ac:dyDescent="0.25">
      <c r="A1390" s="3" t="s">
        <v>26773</v>
      </c>
      <c r="B1390">
        <v>1</v>
      </c>
      <c r="C1390">
        <v>1.49980465</v>
      </c>
      <c r="D1390">
        <f t="shared" si="21"/>
        <v>1.2998827899999998</v>
      </c>
      <c r="E1390">
        <v>1389</v>
      </c>
    </row>
    <row r="1391" spans="1:5" x14ac:dyDescent="0.25">
      <c r="A1391" s="3" t="s">
        <v>26774</v>
      </c>
      <c r="B1391">
        <v>1</v>
      </c>
      <c r="C1391">
        <v>1.4996418500000002</v>
      </c>
      <c r="D1391">
        <f t="shared" si="21"/>
        <v>1.2997851100000002</v>
      </c>
      <c r="E1391">
        <v>1390</v>
      </c>
    </row>
    <row r="1392" spans="1:5" x14ac:dyDescent="0.25">
      <c r="A1392" s="3" t="s">
        <v>26775</v>
      </c>
      <c r="B1392">
        <v>1</v>
      </c>
      <c r="C1392">
        <v>1.4988075000000001</v>
      </c>
      <c r="D1392">
        <f t="shared" si="21"/>
        <v>1.2992845000000002</v>
      </c>
      <c r="E1392">
        <v>1391</v>
      </c>
    </row>
    <row r="1393" spans="1:5" x14ac:dyDescent="0.25">
      <c r="A1393" s="3" t="s">
        <v>26776</v>
      </c>
      <c r="B1393">
        <v>1</v>
      </c>
      <c r="C1393">
        <v>1.497878775</v>
      </c>
      <c r="D1393">
        <f t="shared" si="21"/>
        <v>1.2987272650000001</v>
      </c>
      <c r="E1393">
        <v>1392</v>
      </c>
    </row>
    <row r="1394" spans="1:5" x14ac:dyDescent="0.25">
      <c r="A1394" s="3" t="s">
        <v>26777</v>
      </c>
      <c r="B1394">
        <v>1</v>
      </c>
      <c r="C1394">
        <v>1.4977160250000001</v>
      </c>
      <c r="D1394">
        <f t="shared" si="21"/>
        <v>1.2986296150000001</v>
      </c>
      <c r="E1394">
        <v>1393</v>
      </c>
    </row>
    <row r="1395" spans="1:5" x14ac:dyDescent="0.25">
      <c r="A1395" s="3" t="s">
        <v>26778</v>
      </c>
      <c r="B1395">
        <v>1</v>
      </c>
      <c r="C1395">
        <v>1.4969459000000003</v>
      </c>
      <c r="D1395">
        <f t="shared" si="21"/>
        <v>1.2981675400000001</v>
      </c>
      <c r="E1395">
        <v>1394</v>
      </c>
    </row>
    <row r="1396" spans="1:5" x14ac:dyDescent="0.25">
      <c r="A1396" s="3" t="s">
        <v>26779</v>
      </c>
      <c r="B1396">
        <v>1</v>
      </c>
      <c r="C1396">
        <v>1.496806925</v>
      </c>
      <c r="D1396">
        <f t="shared" si="21"/>
        <v>1.298084155</v>
      </c>
      <c r="E1396">
        <v>1395</v>
      </c>
    </row>
    <row r="1397" spans="1:5" x14ac:dyDescent="0.25">
      <c r="A1397" s="3" t="s">
        <v>26780</v>
      </c>
      <c r="B1397">
        <v>1</v>
      </c>
      <c r="C1397">
        <v>1.4966977250000002</v>
      </c>
      <c r="D1397">
        <f t="shared" si="21"/>
        <v>1.298018635</v>
      </c>
      <c r="E1397">
        <v>1396</v>
      </c>
    </row>
    <row r="1398" spans="1:5" x14ac:dyDescent="0.25">
      <c r="A1398" s="3" t="s">
        <v>26781</v>
      </c>
      <c r="B1398">
        <v>1</v>
      </c>
      <c r="C1398">
        <v>1.493731975</v>
      </c>
      <c r="D1398">
        <f t="shared" si="21"/>
        <v>1.2962391850000001</v>
      </c>
      <c r="E1398">
        <v>1397</v>
      </c>
    </row>
    <row r="1399" spans="1:5" x14ac:dyDescent="0.25">
      <c r="A1399" s="3" t="s">
        <v>26782</v>
      </c>
      <c r="B1399">
        <v>1</v>
      </c>
      <c r="C1399">
        <v>1.4923864500000004</v>
      </c>
      <c r="D1399">
        <f t="shared" si="21"/>
        <v>1.2954318700000003</v>
      </c>
      <c r="E1399">
        <v>1398</v>
      </c>
    </row>
    <row r="1400" spans="1:5" x14ac:dyDescent="0.25">
      <c r="A1400" s="3" t="s">
        <v>26783</v>
      </c>
      <c r="B1400">
        <v>1</v>
      </c>
      <c r="C1400">
        <v>1.4885684750000003</v>
      </c>
      <c r="D1400">
        <f t="shared" si="21"/>
        <v>1.2931410850000002</v>
      </c>
      <c r="E1400">
        <v>1399</v>
      </c>
    </row>
    <row r="1401" spans="1:5" x14ac:dyDescent="0.25">
      <c r="A1401" s="3" t="s">
        <v>26784</v>
      </c>
      <c r="B1401">
        <v>1</v>
      </c>
      <c r="C1401">
        <v>1.4880633750000001</v>
      </c>
      <c r="D1401">
        <f t="shared" si="21"/>
        <v>1.292838025</v>
      </c>
      <c r="E1401">
        <v>1400</v>
      </c>
    </row>
    <row r="1402" spans="1:5" x14ac:dyDescent="0.25">
      <c r="A1402" s="3" t="s">
        <v>26785</v>
      </c>
      <c r="B1402">
        <v>1</v>
      </c>
      <c r="C1402">
        <v>1.484207775</v>
      </c>
      <c r="D1402">
        <f t="shared" si="21"/>
        <v>1.290524665</v>
      </c>
      <c r="E1402">
        <v>1401</v>
      </c>
    </row>
    <row r="1403" spans="1:5" x14ac:dyDescent="0.25">
      <c r="A1403" s="3" t="s">
        <v>26786</v>
      </c>
      <c r="B1403">
        <v>1</v>
      </c>
      <c r="C1403">
        <v>1.4835749000000003</v>
      </c>
      <c r="D1403">
        <f t="shared" si="21"/>
        <v>1.2901449400000002</v>
      </c>
      <c r="E1403">
        <v>1402</v>
      </c>
    </row>
    <row r="1404" spans="1:5" x14ac:dyDescent="0.25">
      <c r="A1404" s="3" t="s">
        <v>26787</v>
      </c>
      <c r="B1404">
        <v>1</v>
      </c>
      <c r="C1404">
        <v>1.4819696250000001</v>
      </c>
      <c r="D1404">
        <f t="shared" si="21"/>
        <v>1.2891817750000001</v>
      </c>
      <c r="E1404">
        <v>1403</v>
      </c>
    </row>
    <row r="1405" spans="1:5" x14ac:dyDescent="0.25">
      <c r="A1405" s="3" t="s">
        <v>26788</v>
      </c>
      <c r="B1405">
        <v>1</v>
      </c>
      <c r="C1405">
        <v>1.4800179250000001</v>
      </c>
      <c r="D1405">
        <f t="shared" si="21"/>
        <v>1.2880107550000002</v>
      </c>
      <c r="E1405">
        <v>1404</v>
      </c>
    </row>
    <row r="1406" spans="1:5" x14ac:dyDescent="0.25">
      <c r="A1406" s="3" t="s">
        <v>26789</v>
      </c>
      <c r="B1406">
        <v>1</v>
      </c>
      <c r="C1406">
        <v>1.4759467750000004</v>
      </c>
      <c r="D1406">
        <f t="shared" si="21"/>
        <v>1.2855680650000001</v>
      </c>
      <c r="E1406">
        <v>1405</v>
      </c>
    </row>
    <row r="1407" spans="1:5" x14ac:dyDescent="0.25">
      <c r="A1407" s="3" t="s">
        <v>26790</v>
      </c>
      <c r="B1407">
        <v>1</v>
      </c>
      <c r="C1407">
        <v>1.471108525</v>
      </c>
      <c r="D1407">
        <f t="shared" si="21"/>
        <v>1.2826651149999999</v>
      </c>
      <c r="E1407">
        <v>1406</v>
      </c>
    </row>
    <row r="1408" spans="1:5" x14ac:dyDescent="0.25">
      <c r="A1408" s="3" t="s">
        <v>26791</v>
      </c>
      <c r="B1408">
        <v>1</v>
      </c>
      <c r="C1408">
        <v>1.4684527000000001</v>
      </c>
      <c r="D1408">
        <f t="shared" si="21"/>
        <v>1.2810716200000001</v>
      </c>
      <c r="E1408">
        <v>1407</v>
      </c>
    </row>
    <row r="1409" spans="1:5" x14ac:dyDescent="0.25">
      <c r="A1409" s="3" t="s">
        <v>26792</v>
      </c>
      <c r="B1409">
        <v>1</v>
      </c>
      <c r="C1409">
        <v>1.4656492500000002</v>
      </c>
      <c r="D1409">
        <f t="shared" si="21"/>
        <v>1.2793895500000001</v>
      </c>
      <c r="E1409">
        <v>1408</v>
      </c>
    </row>
    <row r="1410" spans="1:5" x14ac:dyDescent="0.25">
      <c r="A1410" s="3" t="s">
        <v>26793</v>
      </c>
      <c r="B1410">
        <v>1</v>
      </c>
      <c r="C1410">
        <v>1.4656482250000005</v>
      </c>
      <c r="D1410">
        <f t="shared" ref="D1410:D1473" si="22">B1410*0.4+C1410*0.6</f>
        <v>1.2793889350000003</v>
      </c>
      <c r="E1410">
        <v>1409</v>
      </c>
    </row>
    <row r="1411" spans="1:5" x14ac:dyDescent="0.25">
      <c r="A1411" s="3" t="s">
        <v>26794</v>
      </c>
      <c r="B1411">
        <v>1</v>
      </c>
      <c r="C1411">
        <v>1.4655650750000002</v>
      </c>
      <c r="D1411">
        <f t="shared" si="22"/>
        <v>1.2793390450000002</v>
      </c>
      <c r="E1411">
        <v>1410</v>
      </c>
    </row>
    <row r="1412" spans="1:5" x14ac:dyDescent="0.25">
      <c r="A1412" s="3" t="s">
        <v>26795</v>
      </c>
      <c r="B1412">
        <v>1</v>
      </c>
      <c r="C1412">
        <v>1.4644510000000002</v>
      </c>
      <c r="D1412">
        <f t="shared" si="22"/>
        <v>1.2786706000000001</v>
      </c>
      <c r="E1412">
        <v>1411</v>
      </c>
    </row>
    <row r="1413" spans="1:5" x14ac:dyDescent="0.25">
      <c r="A1413" s="3" t="s">
        <v>26796</v>
      </c>
      <c r="B1413">
        <v>1</v>
      </c>
      <c r="C1413">
        <v>1.4639164500000001</v>
      </c>
      <c r="D1413">
        <f t="shared" si="22"/>
        <v>1.27834987</v>
      </c>
      <c r="E1413">
        <v>1412</v>
      </c>
    </row>
    <row r="1414" spans="1:5" x14ac:dyDescent="0.25">
      <c r="A1414" s="3" t="s">
        <v>26797</v>
      </c>
      <c r="B1414">
        <v>1</v>
      </c>
      <c r="C1414">
        <v>1.4632174500000004</v>
      </c>
      <c r="D1414">
        <f t="shared" si="22"/>
        <v>1.2779304700000003</v>
      </c>
      <c r="E1414">
        <v>1413</v>
      </c>
    </row>
    <row r="1415" spans="1:5" x14ac:dyDescent="0.25">
      <c r="A1415" s="3" t="s">
        <v>26798</v>
      </c>
      <c r="B1415">
        <v>1</v>
      </c>
      <c r="C1415">
        <v>1.4612260750000001</v>
      </c>
      <c r="D1415">
        <f t="shared" si="22"/>
        <v>1.276735645</v>
      </c>
      <c r="E1415">
        <v>1414</v>
      </c>
    </row>
    <row r="1416" spans="1:5" x14ac:dyDescent="0.25">
      <c r="A1416" s="3" t="s">
        <v>26799</v>
      </c>
      <c r="B1416">
        <v>1</v>
      </c>
      <c r="C1416">
        <v>1.4612133</v>
      </c>
      <c r="D1416">
        <f t="shared" si="22"/>
        <v>1.27672798</v>
      </c>
      <c r="E1416">
        <v>1415</v>
      </c>
    </row>
    <row r="1417" spans="1:5" x14ac:dyDescent="0.25">
      <c r="A1417" s="3" t="s">
        <v>26800</v>
      </c>
      <c r="B1417">
        <v>1</v>
      </c>
      <c r="C1417">
        <v>1.4584057750000001</v>
      </c>
      <c r="D1417">
        <f t="shared" si="22"/>
        <v>1.275043465</v>
      </c>
      <c r="E1417">
        <v>1416</v>
      </c>
    </row>
    <row r="1418" spans="1:5" x14ac:dyDescent="0.25">
      <c r="A1418" s="3" t="s">
        <v>26801</v>
      </c>
      <c r="B1418">
        <v>1</v>
      </c>
      <c r="C1418">
        <v>1.4582740000000001</v>
      </c>
      <c r="D1418">
        <f t="shared" si="22"/>
        <v>1.2749644</v>
      </c>
      <c r="E1418">
        <v>1417</v>
      </c>
    </row>
    <row r="1419" spans="1:5" x14ac:dyDescent="0.25">
      <c r="A1419" s="3" t="s">
        <v>26802</v>
      </c>
      <c r="B1419">
        <v>1</v>
      </c>
      <c r="C1419">
        <v>1.456522425</v>
      </c>
      <c r="D1419">
        <f t="shared" si="22"/>
        <v>1.273913455</v>
      </c>
      <c r="E1419">
        <v>1418</v>
      </c>
    </row>
    <row r="1420" spans="1:5" x14ac:dyDescent="0.25">
      <c r="A1420" s="3" t="s">
        <v>26803</v>
      </c>
      <c r="B1420">
        <v>1</v>
      </c>
      <c r="C1420">
        <v>1.4562277750000003</v>
      </c>
      <c r="D1420">
        <f t="shared" si="22"/>
        <v>1.2737366650000002</v>
      </c>
      <c r="E1420">
        <v>1419</v>
      </c>
    </row>
    <row r="1421" spans="1:5" x14ac:dyDescent="0.25">
      <c r="A1421" s="3" t="s">
        <v>26804</v>
      </c>
      <c r="B1421">
        <v>1</v>
      </c>
      <c r="C1421">
        <v>1.4551514499999998</v>
      </c>
      <c r="D1421">
        <f t="shared" si="22"/>
        <v>1.2730908699999999</v>
      </c>
      <c r="E1421">
        <v>1420</v>
      </c>
    </row>
    <row r="1422" spans="1:5" x14ac:dyDescent="0.25">
      <c r="A1422" s="3" t="s">
        <v>26805</v>
      </c>
      <c r="B1422">
        <v>1</v>
      </c>
      <c r="C1422">
        <v>1.4542550000000003</v>
      </c>
      <c r="D1422">
        <f t="shared" si="22"/>
        <v>1.2725530000000003</v>
      </c>
      <c r="E1422">
        <v>1421</v>
      </c>
    </row>
    <row r="1423" spans="1:5" x14ac:dyDescent="0.25">
      <c r="A1423" s="3" t="s">
        <v>26806</v>
      </c>
      <c r="B1423">
        <v>1</v>
      </c>
      <c r="C1423">
        <v>1.4530366500000003</v>
      </c>
      <c r="D1423">
        <f t="shared" si="22"/>
        <v>1.2718219900000003</v>
      </c>
      <c r="E1423">
        <v>1422</v>
      </c>
    </row>
    <row r="1424" spans="1:5" x14ac:dyDescent="0.25">
      <c r="A1424" s="3" t="s">
        <v>26807</v>
      </c>
      <c r="B1424">
        <v>1</v>
      </c>
      <c r="C1424">
        <v>1.4524289250000002</v>
      </c>
      <c r="D1424">
        <f t="shared" si="22"/>
        <v>1.2714573550000001</v>
      </c>
      <c r="E1424">
        <v>1423</v>
      </c>
    </row>
    <row r="1425" spans="1:5" x14ac:dyDescent="0.25">
      <c r="A1425" s="3" t="s">
        <v>26808</v>
      </c>
      <c r="B1425">
        <v>1</v>
      </c>
      <c r="C1425">
        <v>1.4522826749999997</v>
      </c>
      <c r="D1425">
        <f t="shared" si="22"/>
        <v>1.2713696049999998</v>
      </c>
      <c r="E1425">
        <v>1424</v>
      </c>
    </row>
    <row r="1426" spans="1:5" x14ac:dyDescent="0.25">
      <c r="A1426" s="3" t="s">
        <v>26809</v>
      </c>
      <c r="B1426">
        <v>1</v>
      </c>
      <c r="C1426">
        <v>1.4522412750000002</v>
      </c>
      <c r="D1426">
        <f t="shared" si="22"/>
        <v>1.2713447650000003</v>
      </c>
      <c r="E1426">
        <v>1425</v>
      </c>
    </row>
    <row r="1427" spans="1:5" x14ac:dyDescent="0.25">
      <c r="A1427" s="3" t="s">
        <v>26810</v>
      </c>
      <c r="B1427">
        <v>1</v>
      </c>
      <c r="C1427">
        <v>1.4522346250000002</v>
      </c>
      <c r="D1427">
        <f t="shared" si="22"/>
        <v>1.2713407750000001</v>
      </c>
      <c r="E1427">
        <v>1426</v>
      </c>
    </row>
    <row r="1428" spans="1:5" x14ac:dyDescent="0.25">
      <c r="A1428" s="3" t="s">
        <v>26811</v>
      </c>
      <c r="B1428">
        <v>1</v>
      </c>
      <c r="C1428">
        <v>1.4513384</v>
      </c>
      <c r="D1428">
        <f t="shared" si="22"/>
        <v>1.2708030400000001</v>
      </c>
      <c r="E1428">
        <v>1427</v>
      </c>
    </row>
    <row r="1429" spans="1:5" x14ac:dyDescent="0.25">
      <c r="A1429" s="3" t="s">
        <v>26812</v>
      </c>
      <c r="B1429">
        <v>1</v>
      </c>
      <c r="C1429">
        <v>1.4506520250000001</v>
      </c>
      <c r="D1429">
        <f t="shared" si="22"/>
        <v>1.2703912150000001</v>
      </c>
      <c r="E1429">
        <v>1428</v>
      </c>
    </row>
    <row r="1430" spans="1:5" x14ac:dyDescent="0.25">
      <c r="A1430" s="3" t="s">
        <v>26813</v>
      </c>
      <c r="B1430">
        <v>1</v>
      </c>
      <c r="C1430">
        <v>1.4498139750000001</v>
      </c>
      <c r="D1430">
        <f t="shared" si="22"/>
        <v>1.269888385</v>
      </c>
      <c r="E1430">
        <v>1429</v>
      </c>
    </row>
    <row r="1431" spans="1:5" x14ac:dyDescent="0.25">
      <c r="A1431" s="3" t="s">
        <v>26814</v>
      </c>
      <c r="B1431">
        <v>1</v>
      </c>
      <c r="C1431">
        <v>1.4406297749999999</v>
      </c>
      <c r="D1431">
        <f t="shared" si="22"/>
        <v>1.2643778649999999</v>
      </c>
      <c r="E1431">
        <v>1430</v>
      </c>
    </row>
    <row r="1432" spans="1:5" x14ac:dyDescent="0.25">
      <c r="A1432" s="3" t="s">
        <v>26815</v>
      </c>
      <c r="B1432">
        <v>1</v>
      </c>
      <c r="C1432">
        <v>1.4385889249999999</v>
      </c>
      <c r="D1432">
        <f t="shared" si="22"/>
        <v>1.263153355</v>
      </c>
      <c r="E1432">
        <v>1431</v>
      </c>
    </row>
    <row r="1433" spans="1:5" x14ac:dyDescent="0.25">
      <c r="A1433" s="3" t="s">
        <v>26816</v>
      </c>
      <c r="B1433">
        <v>1</v>
      </c>
      <c r="C1433">
        <v>1.4375271000000003</v>
      </c>
      <c r="D1433">
        <f t="shared" si="22"/>
        <v>1.2625162600000002</v>
      </c>
      <c r="E1433">
        <v>1432</v>
      </c>
    </row>
    <row r="1434" spans="1:5" x14ac:dyDescent="0.25">
      <c r="A1434" s="3" t="s">
        <v>26817</v>
      </c>
      <c r="B1434">
        <v>1</v>
      </c>
      <c r="C1434">
        <v>1.4355321000000003</v>
      </c>
      <c r="D1434">
        <f t="shared" si="22"/>
        <v>1.2613192600000001</v>
      </c>
      <c r="E1434">
        <v>1433</v>
      </c>
    </row>
    <row r="1435" spans="1:5" x14ac:dyDescent="0.25">
      <c r="A1435" s="3" t="s">
        <v>26818</v>
      </c>
      <c r="B1435">
        <v>1</v>
      </c>
      <c r="C1435">
        <v>1.4351999</v>
      </c>
      <c r="D1435">
        <f t="shared" si="22"/>
        <v>1.2611199399999999</v>
      </c>
      <c r="E1435">
        <v>1434</v>
      </c>
    </row>
    <row r="1436" spans="1:5" x14ac:dyDescent="0.25">
      <c r="A1436" s="3" t="s">
        <v>26819</v>
      </c>
      <c r="B1436">
        <v>1</v>
      </c>
      <c r="C1436">
        <v>1.4348592250000003</v>
      </c>
      <c r="D1436">
        <f t="shared" si="22"/>
        <v>1.2609155350000001</v>
      </c>
      <c r="E1436">
        <v>1435</v>
      </c>
    </row>
    <row r="1437" spans="1:5" x14ac:dyDescent="0.25">
      <c r="A1437" s="3" t="s">
        <v>26820</v>
      </c>
      <c r="B1437">
        <v>1</v>
      </c>
      <c r="C1437">
        <v>1.4326955749999999</v>
      </c>
      <c r="D1437">
        <f t="shared" si="22"/>
        <v>1.2596173449999999</v>
      </c>
      <c r="E1437">
        <v>1436</v>
      </c>
    </row>
    <row r="1438" spans="1:5" x14ac:dyDescent="0.25">
      <c r="A1438" s="3" t="s">
        <v>26821</v>
      </c>
      <c r="B1438">
        <v>1</v>
      </c>
      <c r="C1438">
        <v>1.4325558500000002</v>
      </c>
      <c r="D1438">
        <f t="shared" si="22"/>
        <v>1.2595335100000002</v>
      </c>
      <c r="E1438">
        <v>1437</v>
      </c>
    </row>
    <row r="1439" spans="1:5" x14ac:dyDescent="0.25">
      <c r="A1439" s="3" t="s">
        <v>26822</v>
      </c>
      <c r="B1439">
        <v>1</v>
      </c>
      <c r="C1439">
        <v>1.4263727500000001</v>
      </c>
      <c r="D1439">
        <f t="shared" si="22"/>
        <v>1.25582365</v>
      </c>
      <c r="E1439">
        <v>1438</v>
      </c>
    </row>
    <row r="1440" spans="1:5" x14ac:dyDescent="0.25">
      <c r="A1440" s="3" t="s">
        <v>26823</v>
      </c>
      <c r="B1440">
        <v>1</v>
      </c>
      <c r="C1440">
        <v>1.4231279250000004</v>
      </c>
      <c r="D1440">
        <f t="shared" si="22"/>
        <v>1.2538767550000003</v>
      </c>
      <c r="E1440">
        <v>1439</v>
      </c>
    </row>
    <row r="1441" spans="1:5" x14ac:dyDescent="0.25">
      <c r="A1441" s="3" t="s">
        <v>26824</v>
      </c>
      <c r="B1441">
        <v>1</v>
      </c>
      <c r="C1441">
        <v>1.422694575</v>
      </c>
      <c r="D1441">
        <f t="shared" si="22"/>
        <v>1.253616745</v>
      </c>
      <c r="E1441">
        <v>1440</v>
      </c>
    </row>
    <row r="1442" spans="1:5" x14ac:dyDescent="0.25">
      <c r="A1442" s="3" t="s">
        <v>26825</v>
      </c>
      <c r="B1442">
        <v>1</v>
      </c>
      <c r="C1442">
        <v>1.4225428500000001</v>
      </c>
      <c r="D1442">
        <f t="shared" si="22"/>
        <v>1.2535257100000001</v>
      </c>
      <c r="E1442">
        <v>1441</v>
      </c>
    </row>
    <row r="1443" spans="1:5" x14ac:dyDescent="0.25">
      <c r="A1443" s="3" t="s">
        <v>26176</v>
      </c>
      <c r="B1443">
        <v>2</v>
      </c>
      <c r="C1443">
        <v>0.75388210000000011</v>
      </c>
      <c r="D1443">
        <f t="shared" si="22"/>
        <v>1.2523292600000002</v>
      </c>
      <c r="E1443">
        <v>1442</v>
      </c>
    </row>
    <row r="1444" spans="1:5" x14ac:dyDescent="0.25">
      <c r="A1444" s="3" t="s">
        <v>26826</v>
      </c>
      <c r="B1444">
        <v>1</v>
      </c>
      <c r="C1444">
        <v>1.4200086000000001</v>
      </c>
      <c r="D1444">
        <f t="shared" si="22"/>
        <v>1.25200516</v>
      </c>
      <c r="E1444">
        <v>1443</v>
      </c>
    </row>
    <row r="1445" spans="1:5" x14ac:dyDescent="0.25">
      <c r="A1445" s="3" t="s">
        <v>26827</v>
      </c>
      <c r="B1445">
        <v>1</v>
      </c>
      <c r="C1445">
        <v>1.4186020000000004</v>
      </c>
      <c r="D1445">
        <f t="shared" si="22"/>
        <v>1.2511612000000003</v>
      </c>
      <c r="E1445">
        <v>1444</v>
      </c>
    </row>
    <row r="1446" spans="1:5" x14ac:dyDescent="0.25">
      <c r="A1446" s="3" t="s">
        <v>26828</v>
      </c>
      <c r="B1446">
        <v>1</v>
      </c>
      <c r="C1446">
        <v>1.4184755500000004</v>
      </c>
      <c r="D1446">
        <f t="shared" si="22"/>
        <v>1.2510853300000002</v>
      </c>
      <c r="E1446">
        <v>1445</v>
      </c>
    </row>
    <row r="1447" spans="1:5" x14ac:dyDescent="0.25">
      <c r="A1447" s="3" t="s">
        <v>26829</v>
      </c>
      <c r="B1447">
        <v>1</v>
      </c>
      <c r="C1447">
        <v>1.4179346250000002</v>
      </c>
      <c r="D1447">
        <f t="shared" si="22"/>
        <v>1.2507607750000003</v>
      </c>
      <c r="E1447">
        <v>1446</v>
      </c>
    </row>
    <row r="1448" spans="1:5" x14ac:dyDescent="0.25">
      <c r="A1448" s="3" t="s">
        <v>26830</v>
      </c>
      <c r="B1448">
        <v>1</v>
      </c>
      <c r="C1448">
        <v>1.4165246500000004</v>
      </c>
      <c r="D1448">
        <f t="shared" si="22"/>
        <v>1.2499147900000003</v>
      </c>
      <c r="E1448">
        <v>1447</v>
      </c>
    </row>
    <row r="1449" spans="1:5" x14ac:dyDescent="0.25">
      <c r="A1449" s="3" t="s">
        <v>26831</v>
      </c>
      <c r="B1449">
        <v>1</v>
      </c>
      <c r="C1449">
        <v>1.4156896750000001</v>
      </c>
      <c r="D1449">
        <f t="shared" si="22"/>
        <v>1.2494138050000001</v>
      </c>
      <c r="E1449">
        <v>1448</v>
      </c>
    </row>
    <row r="1450" spans="1:5" x14ac:dyDescent="0.25">
      <c r="A1450" s="3" t="s">
        <v>26832</v>
      </c>
      <c r="B1450">
        <v>1</v>
      </c>
      <c r="C1450">
        <v>1.4140739750000004</v>
      </c>
      <c r="D1450">
        <f t="shared" si="22"/>
        <v>1.2484443850000002</v>
      </c>
      <c r="E1450">
        <v>1449</v>
      </c>
    </row>
    <row r="1451" spans="1:5" x14ac:dyDescent="0.25">
      <c r="A1451" s="3" t="s">
        <v>26833</v>
      </c>
      <c r="B1451">
        <v>1</v>
      </c>
      <c r="C1451">
        <v>1.41160255</v>
      </c>
      <c r="D1451">
        <f t="shared" si="22"/>
        <v>1.2469615300000001</v>
      </c>
      <c r="E1451">
        <v>1450</v>
      </c>
    </row>
    <row r="1452" spans="1:5" x14ac:dyDescent="0.25">
      <c r="A1452" s="3" t="s">
        <v>26834</v>
      </c>
      <c r="B1452">
        <v>1</v>
      </c>
      <c r="C1452">
        <v>1.4091800000000001</v>
      </c>
      <c r="D1452">
        <f t="shared" si="22"/>
        <v>1.2455080000000001</v>
      </c>
      <c r="E1452">
        <v>1451</v>
      </c>
    </row>
    <row r="1453" spans="1:5" x14ac:dyDescent="0.25">
      <c r="A1453" s="3" t="s">
        <v>26835</v>
      </c>
      <c r="B1453">
        <v>1</v>
      </c>
      <c r="C1453">
        <v>1.4091639500000002</v>
      </c>
      <c r="D1453">
        <f t="shared" si="22"/>
        <v>1.24549837</v>
      </c>
      <c r="E1453">
        <v>1452</v>
      </c>
    </row>
    <row r="1454" spans="1:5" x14ac:dyDescent="0.25">
      <c r="A1454" s="3" t="s">
        <v>26836</v>
      </c>
      <c r="B1454">
        <v>1</v>
      </c>
      <c r="C1454">
        <v>1.4046232500000002</v>
      </c>
      <c r="D1454">
        <f t="shared" si="22"/>
        <v>1.2427739500000001</v>
      </c>
      <c r="E1454">
        <v>1453</v>
      </c>
    </row>
    <row r="1455" spans="1:5" x14ac:dyDescent="0.25">
      <c r="A1455" s="3" t="s">
        <v>26837</v>
      </c>
      <c r="B1455">
        <v>1</v>
      </c>
      <c r="C1455">
        <v>1.4041651999999998</v>
      </c>
      <c r="D1455">
        <f t="shared" si="22"/>
        <v>1.2424991199999997</v>
      </c>
      <c r="E1455">
        <v>1454</v>
      </c>
    </row>
    <row r="1456" spans="1:5" x14ac:dyDescent="0.25">
      <c r="A1456" s="3" t="s">
        <v>26838</v>
      </c>
      <c r="B1456">
        <v>1</v>
      </c>
      <c r="C1456">
        <v>1.4015002000000003</v>
      </c>
      <c r="D1456">
        <f t="shared" si="22"/>
        <v>1.2409001200000001</v>
      </c>
      <c r="E1456">
        <v>1455</v>
      </c>
    </row>
    <row r="1457" spans="1:5" x14ac:dyDescent="0.25">
      <c r="A1457" s="3" t="s">
        <v>26839</v>
      </c>
      <c r="B1457">
        <v>1</v>
      </c>
      <c r="C1457">
        <v>1.4011806250000001</v>
      </c>
      <c r="D1457">
        <f t="shared" si="22"/>
        <v>1.2407083750000001</v>
      </c>
      <c r="E1457">
        <v>1456</v>
      </c>
    </row>
    <row r="1458" spans="1:5" x14ac:dyDescent="0.25">
      <c r="A1458" s="3" t="s">
        <v>26840</v>
      </c>
      <c r="B1458">
        <v>1</v>
      </c>
      <c r="C1458">
        <v>1.3997561500000004</v>
      </c>
      <c r="D1458">
        <f t="shared" si="22"/>
        <v>1.2398536900000003</v>
      </c>
      <c r="E1458">
        <v>1457</v>
      </c>
    </row>
    <row r="1459" spans="1:5" x14ac:dyDescent="0.25">
      <c r="A1459" s="3" t="s">
        <v>26841</v>
      </c>
      <c r="B1459">
        <v>1</v>
      </c>
      <c r="C1459">
        <v>1.39903825</v>
      </c>
      <c r="D1459">
        <f t="shared" si="22"/>
        <v>1.23942295</v>
      </c>
      <c r="E1459">
        <v>1458</v>
      </c>
    </row>
    <row r="1460" spans="1:5" x14ac:dyDescent="0.25">
      <c r="A1460" s="3" t="s">
        <v>26842</v>
      </c>
      <c r="B1460">
        <v>1</v>
      </c>
      <c r="C1460">
        <v>1.396393625</v>
      </c>
      <c r="D1460">
        <f t="shared" si="22"/>
        <v>1.237836175</v>
      </c>
      <c r="E1460">
        <v>1459</v>
      </c>
    </row>
    <row r="1461" spans="1:5" x14ac:dyDescent="0.25">
      <c r="A1461" s="3" t="s">
        <v>26843</v>
      </c>
      <c r="B1461">
        <v>1</v>
      </c>
      <c r="C1461">
        <v>1.3950066750000003</v>
      </c>
      <c r="D1461">
        <f t="shared" si="22"/>
        <v>1.2370040050000002</v>
      </c>
      <c r="E1461">
        <v>1460</v>
      </c>
    </row>
    <row r="1462" spans="1:5" x14ac:dyDescent="0.25">
      <c r="A1462" s="3" t="s">
        <v>26844</v>
      </c>
      <c r="B1462">
        <v>1</v>
      </c>
      <c r="C1462">
        <v>1.3934906000000002</v>
      </c>
      <c r="D1462">
        <f t="shared" si="22"/>
        <v>1.2360943600000001</v>
      </c>
      <c r="E1462">
        <v>1461</v>
      </c>
    </row>
    <row r="1463" spans="1:5" x14ac:dyDescent="0.25">
      <c r="A1463" s="3" t="s">
        <v>26845</v>
      </c>
      <c r="B1463">
        <v>1</v>
      </c>
      <c r="C1463">
        <v>1.3915416500000004</v>
      </c>
      <c r="D1463">
        <f t="shared" si="22"/>
        <v>1.2349249900000001</v>
      </c>
      <c r="E1463">
        <v>1462</v>
      </c>
    </row>
    <row r="1464" spans="1:5" x14ac:dyDescent="0.25">
      <c r="A1464" s="3" t="s">
        <v>26846</v>
      </c>
      <c r="B1464">
        <v>1</v>
      </c>
      <c r="C1464">
        <v>1.3910013499999998</v>
      </c>
      <c r="D1464">
        <f t="shared" si="22"/>
        <v>1.2346008099999999</v>
      </c>
      <c r="E1464">
        <v>1463</v>
      </c>
    </row>
    <row r="1465" spans="1:5" x14ac:dyDescent="0.25">
      <c r="A1465" s="3" t="s">
        <v>26847</v>
      </c>
      <c r="B1465">
        <v>1</v>
      </c>
      <c r="C1465">
        <v>1.3868346750000002</v>
      </c>
      <c r="D1465">
        <f t="shared" si="22"/>
        <v>1.2321008050000002</v>
      </c>
      <c r="E1465">
        <v>1464</v>
      </c>
    </row>
    <row r="1466" spans="1:5" x14ac:dyDescent="0.25">
      <c r="A1466" s="3" t="s">
        <v>26848</v>
      </c>
      <c r="B1466">
        <v>1</v>
      </c>
      <c r="C1466">
        <v>1.3856232499999999</v>
      </c>
      <c r="D1466">
        <f t="shared" si="22"/>
        <v>1.2313739500000001</v>
      </c>
      <c r="E1466">
        <v>1465</v>
      </c>
    </row>
    <row r="1467" spans="1:5" x14ac:dyDescent="0.25">
      <c r="A1467" s="3" t="s">
        <v>26849</v>
      </c>
      <c r="B1467">
        <v>1</v>
      </c>
      <c r="C1467">
        <v>1.3828888749999999</v>
      </c>
      <c r="D1467">
        <f t="shared" si="22"/>
        <v>1.229733325</v>
      </c>
      <c r="E1467">
        <v>1466</v>
      </c>
    </row>
    <row r="1468" spans="1:5" x14ac:dyDescent="0.25">
      <c r="A1468" s="3" t="s">
        <v>26850</v>
      </c>
      <c r="B1468">
        <v>1</v>
      </c>
      <c r="C1468">
        <v>1.3815513750000001</v>
      </c>
      <c r="D1468">
        <f t="shared" si="22"/>
        <v>1.2289308249999999</v>
      </c>
      <c r="E1468">
        <v>1467</v>
      </c>
    </row>
    <row r="1469" spans="1:5" x14ac:dyDescent="0.25">
      <c r="A1469" s="3" t="s">
        <v>26851</v>
      </c>
      <c r="B1469">
        <v>1</v>
      </c>
      <c r="C1469">
        <v>1.38102725</v>
      </c>
      <c r="D1469">
        <f t="shared" si="22"/>
        <v>1.22861635</v>
      </c>
      <c r="E1469">
        <v>1468</v>
      </c>
    </row>
    <row r="1470" spans="1:5" x14ac:dyDescent="0.25">
      <c r="A1470" s="3" t="s">
        <v>26852</v>
      </c>
      <c r="B1470">
        <v>1</v>
      </c>
      <c r="C1470">
        <v>1.380906475</v>
      </c>
      <c r="D1470">
        <f t="shared" si="22"/>
        <v>1.2285438850000001</v>
      </c>
      <c r="E1470">
        <v>1469</v>
      </c>
    </row>
    <row r="1471" spans="1:5" x14ac:dyDescent="0.25">
      <c r="A1471" s="3" t="s">
        <v>26853</v>
      </c>
      <c r="B1471">
        <v>1</v>
      </c>
      <c r="C1471">
        <v>1.3796384249999998</v>
      </c>
      <c r="D1471">
        <f t="shared" si="22"/>
        <v>1.2277830549999997</v>
      </c>
      <c r="E1471">
        <v>1470</v>
      </c>
    </row>
    <row r="1472" spans="1:5" x14ac:dyDescent="0.25">
      <c r="A1472" s="3" t="s">
        <v>26854</v>
      </c>
      <c r="B1472">
        <v>1</v>
      </c>
      <c r="C1472">
        <v>1.3780221750000001</v>
      </c>
      <c r="D1472">
        <f t="shared" si="22"/>
        <v>1.2268133050000001</v>
      </c>
      <c r="E1472">
        <v>1471</v>
      </c>
    </row>
    <row r="1473" spans="1:5" x14ac:dyDescent="0.25">
      <c r="A1473" s="3" t="s">
        <v>26855</v>
      </c>
      <c r="B1473">
        <v>1</v>
      </c>
      <c r="C1473">
        <v>1.3752955250000003</v>
      </c>
      <c r="D1473">
        <f t="shared" si="22"/>
        <v>1.2251773150000003</v>
      </c>
      <c r="E1473">
        <v>1472</v>
      </c>
    </row>
    <row r="1474" spans="1:5" x14ac:dyDescent="0.25">
      <c r="A1474" s="3" t="s">
        <v>26856</v>
      </c>
      <c r="B1474">
        <v>1</v>
      </c>
      <c r="C1474">
        <v>1.3747934500000003</v>
      </c>
      <c r="D1474">
        <f t="shared" ref="D1474:D1537" si="23">B1474*0.4+C1474*0.6</f>
        <v>1.2248760700000001</v>
      </c>
      <c r="E1474">
        <v>1473</v>
      </c>
    </row>
    <row r="1475" spans="1:5" x14ac:dyDescent="0.25">
      <c r="A1475" s="3" t="s">
        <v>26857</v>
      </c>
      <c r="B1475">
        <v>1</v>
      </c>
      <c r="C1475">
        <v>1.373546275</v>
      </c>
      <c r="D1475">
        <f t="shared" si="23"/>
        <v>1.224127765</v>
      </c>
      <c r="E1475">
        <v>1474</v>
      </c>
    </row>
    <row r="1476" spans="1:5" x14ac:dyDescent="0.25">
      <c r="A1476" s="3" t="s">
        <v>26858</v>
      </c>
      <c r="B1476">
        <v>1</v>
      </c>
      <c r="C1476">
        <v>1.373401375</v>
      </c>
      <c r="D1476">
        <f t="shared" si="23"/>
        <v>1.2240408249999999</v>
      </c>
      <c r="E1476">
        <v>1475</v>
      </c>
    </row>
    <row r="1477" spans="1:5" x14ac:dyDescent="0.25">
      <c r="A1477" s="3" t="s">
        <v>26859</v>
      </c>
      <c r="B1477">
        <v>1</v>
      </c>
      <c r="C1477">
        <v>1.3728122750000002</v>
      </c>
      <c r="D1477">
        <f t="shared" si="23"/>
        <v>1.2236873650000002</v>
      </c>
      <c r="E1477">
        <v>1476</v>
      </c>
    </row>
    <row r="1478" spans="1:5" x14ac:dyDescent="0.25">
      <c r="A1478" s="3" t="s">
        <v>26860</v>
      </c>
      <c r="B1478">
        <v>1</v>
      </c>
      <c r="C1478">
        <v>1.371481025</v>
      </c>
      <c r="D1478">
        <f t="shared" si="23"/>
        <v>1.222888615</v>
      </c>
      <c r="E1478">
        <v>1477</v>
      </c>
    </row>
    <row r="1479" spans="1:5" x14ac:dyDescent="0.25">
      <c r="A1479" s="3" t="s">
        <v>26861</v>
      </c>
      <c r="B1479">
        <v>1</v>
      </c>
      <c r="C1479">
        <v>1.3676763500000002</v>
      </c>
      <c r="D1479">
        <f t="shared" si="23"/>
        <v>1.2206058100000001</v>
      </c>
      <c r="E1479">
        <v>1478</v>
      </c>
    </row>
    <row r="1480" spans="1:5" x14ac:dyDescent="0.25">
      <c r="A1480" s="3" t="s">
        <v>26862</v>
      </c>
      <c r="B1480">
        <v>1</v>
      </c>
      <c r="C1480">
        <v>1.3664625750000003</v>
      </c>
      <c r="D1480">
        <f t="shared" si="23"/>
        <v>1.2198775450000001</v>
      </c>
      <c r="E1480">
        <v>1479</v>
      </c>
    </row>
    <row r="1481" spans="1:5" x14ac:dyDescent="0.25">
      <c r="A1481" s="3" t="s">
        <v>26863</v>
      </c>
      <c r="B1481">
        <v>1</v>
      </c>
      <c r="C1481">
        <v>1.3625166750000004</v>
      </c>
      <c r="D1481">
        <f t="shared" si="23"/>
        <v>1.2175100050000003</v>
      </c>
      <c r="E1481">
        <v>1480</v>
      </c>
    </row>
    <row r="1482" spans="1:5" x14ac:dyDescent="0.25">
      <c r="A1482" s="3" t="s">
        <v>26864</v>
      </c>
      <c r="B1482">
        <v>1</v>
      </c>
      <c r="C1482">
        <v>1.3622778000000004</v>
      </c>
      <c r="D1482">
        <f t="shared" si="23"/>
        <v>1.2173666800000003</v>
      </c>
      <c r="E1482">
        <v>1481</v>
      </c>
    </row>
    <row r="1483" spans="1:5" x14ac:dyDescent="0.25">
      <c r="A1483" s="3" t="s">
        <v>26865</v>
      </c>
      <c r="B1483">
        <v>1</v>
      </c>
      <c r="C1483">
        <v>1.3607800999999999</v>
      </c>
      <c r="D1483">
        <f t="shared" si="23"/>
        <v>1.21646806</v>
      </c>
      <c r="E1483">
        <v>1482</v>
      </c>
    </row>
    <row r="1484" spans="1:5" x14ac:dyDescent="0.25">
      <c r="A1484" s="3" t="s">
        <v>26866</v>
      </c>
      <c r="B1484">
        <v>1</v>
      </c>
      <c r="C1484">
        <v>1.3574381250000001</v>
      </c>
      <c r="D1484">
        <f t="shared" si="23"/>
        <v>1.2144628750000002</v>
      </c>
      <c r="E1484">
        <v>1483</v>
      </c>
    </row>
    <row r="1485" spans="1:5" x14ac:dyDescent="0.25">
      <c r="A1485" s="3" t="s">
        <v>26867</v>
      </c>
      <c r="B1485">
        <v>1</v>
      </c>
      <c r="C1485">
        <v>1.3567859250000001</v>
      </c>
      <c r="D1485">
        <f t="shared" si="23"/>
        <v>1.2140715550000001</v>
      </c>
      <c r="E1485">
        <v>1484</v>
      </c>
    </row>
    <row r="1486" spans="1:5" x14ac:dyDescent="0.25">
      <c r="A1486" s="3" t="s">
        <v>26868</v>
      </c>
      <c r="B1486">
        <v>1</v>
      </c>
      <c r="C1486">
        <v>1.3563349250000001</v>
      </c>
      <c r="D1486">
        <f t="shared" si="23"/>
        <v>1.213800955</v>
      </c>
      <c r="E1486">
        <v>1485</v>
      </c>
    </row>
    <row r="1487" spans="1:5" x14ac:dyDescent="0.25">
      <c r="A1487" s="3" t="s">
        <v>26869</v>
      </c>
      <c r="B1487">
        <v>1</v>
      </c>
      <c r="C1487">
        <v>1.3550772</v>
      </c>
      <c r="D1487">
        <f t="shared" si="23"/>
        <v>1.2130463200000001</v>
      </c>
      <c r="E1487">
        <v>1486</v>
      </c>
    </row>
    <row r="1488" spans="1:5" x14ac:dyDescent="0.25">
      <c r="A1488" s="3" t="s">
        <v>26870</v>
      </c>
      <c r="B1488">
        <v>1</v>
      </c>
      <c r="C1488">
        <v>1.3535587250000001</v>
      </c>
      <c r="D1488">
        <f t="shared" si="23"/>
        <v>1.2121352350000001</v>
      </c>
      <c r="E1488">
        <v>1487</v>
      </c>
    </row>
    <row r="1489" spans="1:5" x14ac:dyDescent="0.25">
      <c r="A1489" s="3" t="s">
        <v>26871</v>
      </c>
      <c r="B1489">
        <v>1</v>
      </c>
      <c r="C1489">
        <v>1.3511546250000004</v>
      </c>
      <c r="D1489">
        <f t="shared" si="23"/>
        <v>1.2106927750000003</v>
      </c>
      <c r="E1489">
        <v>1488</v>
      </c>
    </row>
    <row r="1490" spans="1:5" x14ac:dyDescent="0.25">
      <c r="A1490" s="3" t="s">
        <v>26872</v>
      </c>
      <c r="B1490">
        <v>1</v>
      </c>
      <c r="C1490">
        <v>1.3501023250000002</v>
      </c>
      <c r="D1490">
        <f t="shared" si="23"/>
        <v>1.2100613950000001</v>
      </c>
      <c r="E1490">
        <v>1489</v>
      </c>
    </row>
    <row r="1491" spans="1:5" x14ac:dyDescent="0.25">
      <c r="A1491" s="3" t="s">
        <v>26873</v>
      </c>
      <c r="B1491">
        <v>1</v>
      </c>
      <c r="C1491">
        <v>1.3500990750000001</v>
      </c>
      <c r="D1491">
        <f t="shared" si="23"/>
        <v>1.2100594450000002</v>
      </c>
      <c r="E1491">
        <v>1490</v>
      </c>
    </row>
    <row r="1492" spans="1:5" x14ac:dyDescent="0.25">
      <c r="A1492" s="3" t="s">
        <v>26874</v>
      </c>
      <c r="B1492">
        <v>1</v>
      </c>
      <c r="C1492">
        <v>1.3497787500000002</v>
      </c>
      <c r="D1492">
        <f t="shared" si="23"/>
        <v>1.2098672500000003</v>
      </c>
      <c r="E1492">
        <v>1491</v>
      </c>
    </row>
    <row r="1493" spans="1:5" x14ac:dyDescent="0.25">
      <c r="A1493" s="3" t="s">
        <v>26875</v>
      </c>
      <c r="B1493">
        <v>1</v>
      </c>
      <c r="C1493">
        <v>1.34923255</v>
      </c>
      <c r="D1493">
        <f t="shared" si="23"/>
        <v>1.20953953</v>
      </c>
      <c r="E1493">
        <v>1492</v>
      </c>
    </row>
    <row r="1494" spans="1:5" x14ac:dyDescent="0.25">
      <c r="A1494" s="3" t="s">
        <v>26876</v>
      </c>
      <c r="B1494">
        <v>1</v>
      </c>
      <c r="C1494">
        <v>1.3483938000000002</v>
      </c>
      <c r="D1494">
        <f t="shared" si="23"/>
        <v>1.2090362800000001</v>
      </c>
      <c r="E1494">
        <v>1493</v>
      </c>
    </row>
    <row r="1495" spans="1:5" x14ac:dyDescent="0.25">
      <c r="A1495" s="3" t="s">
        <v>26877</v>
      </c>
      <c r="B1495">
        <v>1</v>
      </c>
      <c r="C1495">
        <v>1.3465785000000001</v>
      </c>
      <c r="D1495">
        <f t="shared" si="23"/>
        <v>1.2079471000000002</v>
      </c>
      <c r="E1495">
        <v>1494</v>
      </c>
    </row>
    <row r="1496" spans="1:5" x14ac:dyDescent="0.25">
      <c r="A1496" s="3" t="s">
        <v>26878</v>
      </c>
      <c r="B1496">
        <v>1</v>
      </c>
      <c r="C1496">
        <v>1.346037025</v>
      </c>
      <c r="D1496">
        <f t="shared" si="23"/>
        <v>1.207622215</v>
      </c>
      <c r="E1496">
        <v>1495</v>
      </c>
    </row>
    <row r="1497" spans="1:5" x14ac:dyDescent="0.25">
      <c r="A1497" s="3" t="s">
        <v>26879</v>
      </c>
      <c r="B1497">
        <v>1</v>
      </c>
      <c r="C1497">
        <v>1.3450174749999999</v>
      </c>
      <c r="D1497">
        <f t="shared" si="23"/>
        <v>1.2070104850000001</v>
      </c>
      <c r="E1497">
        <v>1496</v>
      </c>
    </row>
    <row r="1498" spans="1:5" x14ac:dyDescent="0.25">
      <c r="A1498" s="3" t="s">
        <v>26177</v>
      </c>
      <c r="B1498">
        <v>2</v>
      </c>
      <c r="C1498">
        <v>0.67765439999999999</v>
      </c>
      <c r="D1498">
        <f t="shared" si="23"/>
        <v>1.20659264</v>
      </c>
      <c r="E1498">
        <v>1497</v>
      </c>
    </row>
    <row r="1499" spans="1:5" x14ac:dyDescent="0.25">
      <c r="A1499" s="3" t="s">
        <v>26880</v>
      </c>
      <c r="B1499">
        <v>1</v>
      </c>
      <c r="C1499">
        <v>1.3423544750000003</v>
      </c>
      <c r="D1499">
        <f t="shared" si="23"/>
        <v>1.2054126850000002</v>
      </c>
      <c r="E1499">
        <v>1498</v>
      </c>
    </row>
    <row r="1500" spans="1:5" x14ac:dyDescent="0.25">
      <c r="A1500" s="3" t="s">
        <v>26881</v>
      </c>
      <c r="B1500">
        <v>1</v>
      </c>
      <c r="C1500">
        <v>1.339920725</v>
      </c>
      <c r="D1500">
        <f t="shared" si="23"/>
        <v>1.2039524350000002</v>
      </c>
      <c r="E1500">
        <v>1499</v>
      </c>
    </row>
    <row r="1501" spans="1:5" x14ac:dyDescent="0.25">
      <c r="A1501" s="3" t="s">
        <v>26882</v>
      </c>
      <c r="B1501">
        <v>1</v>
      </c>
      <c r="C1501">
        <v>1.3355704250000002</v>
      </c>
      <c r="D1501">
        <f t="shared" si="23"/>
        <v>1.2013422550000001</v>
      </c>
      <c r="E1501">
        <v>1500</v>
      </c>
    </row>
    <row r="1502" spans="1:5" x14ac:dyDescent="0.25">
      <c r="A1502" s="3" t="s">
        <v>26883</v>
      </c>
      <c r="B1502">
        <v>1</v>
      </c>
      <c r="C1502">
        <v>1.3306578499999999</v>
      </c>
      <c r="D1502">
        <f t="shared" si="23"/>
        <v>1.1983947100000001</v>
      </c>
      <c r="E1502">
        <v>1501</v>
      </c>
    </row>
    <row r="1503" spans="1:5" x14ac:dyDescent="0.25">
      <c r="A1503" s="3" t="s">
        <v>26884</v>
      </c>
      <c r="B1503">
        <v>1</v>
      </c>
      <c r="C1503">
        <v>1.32937675</v>
      </c>
      <c r="D1503">
        <f t="shared" si="23"/>
        <v>1.19762605</v>
      </c>
      <c r="E1503">
        <v>1502</v>
      </c>
    </row>
    <row r="1504" spans="1:5" x14ac:dyDescent="0.25">
      <c r="A1504" s="3" t="s">
        <v>26885</v>
      </c>
      <c r="B1504">
        <v>1</v>
      </c>
      <c r="C1504">
        <v>1.3277906499999999</v>
      </c>
      <c r="D1504">
        <f t="shared" si="23"/>
        <v>1.1966743899999999</v>
      </c>
      <c r="E1504">
        <v>1503</v>
      </c>
    </row>
    <row r="1505" spans="1:5" x14ac:dyDescent="0.25">
      <c r="A1505" s="3" t="s">
        <v>26886</v>
      </c>
      <c r="B1505">
        <v>1</v>
      </c>
      <c r="C1505">
        <v>1.3252834249999998</v>
      </c>
      <c r="D1505">
        <f t="shared" si="23"/>
        <v>1.195170055</v>
      </c>
      <c r="E1505">
        <v>1504</v>
      </c>
    </row>
    <row r="1506" spans="1:5" x14ac:dyDescent="0.25">
      <c r="A1506" s="3" t="s">
        <v>26887</v>
      </c>
      <c r="B1506">
        <v>1</v>
      </c>
      <c r="C1506">
        <v>1.3216558250000001</v>
      </c>
      <c r="D1506">
        <f t="shared" si="23"/>
        <v>1.1929934950000001</v>
      </c>
      <c r="E1506">
        <v>1505</v>
      </c>
    </row>
    <row r="1507" spans="1:5" x14ac:dyDescent="0.25">
      <c r="A1507" s="3" t="s">
        <v>26888</v>
      </c>
      <c r="B1507">
        <v>1</v>
      </c>
      <c r="C1507">
        <v>1.321153925</v>
      </c>
      <c r="D1507">
        <f t="shared" si="23"/>
        <v>1.1926923549999999</v>
      </c>
      <c r="E1507">
        <v>1506</v>
      </c>
    </row>
    <row r="1508" spans="1:5" x14ac:dyDescent="0.25">
      <c r="A1508" s="3" t="s">
        <v>26178</v>
      </c>
      <c r="B1508">
        <v>2</v>
      </c>
      <c r="C1508">
        <v>0.6443224500000001</v>
      </c>
      <c r="D1508">
        <f t="shared" si="23"/>
        <v>1.18659347</v>
      </c>
      <c r="E1508">
        <v>1507</v>
      </c>
    </row>
    <row r="1509" spans="1:5" x14ac:dyDescent="0.25">
      <c r="A1509" s="3" t="s">
        <v>26889</v>
      </c>
      <c r="B1509">
        <v>1</v>
      </c>
      <c r="C1509">
        <v>1.309538525</v>
      </c>
      <c r="D1509">
        <f t="shared" si="23"/>
        <v>1.185723115</v>
      </c>
      <c r="E1509">
        <v>1508</v>
      </c>
    </row>
    <row r="1510" spans="1:5" x14ac:dyDescent="0.25">
      <c r="A1510" s="3" t="s">
        <v>26890</v>
      </c>
      <c r="B1510">
        <v>1</v>
      </c>
      <c r="C1510">
        <v>1.3085421500000001</v>
      </c>
      <c r="D1510">
        <f t="shared" si="23"/>
        <v>1.18512529</v>
      </c>
      <c r="E1510">
        <v>1509</v>
      </c>
    </row>
    <row r="1511" spans="1:5" x14ac:dyDescent="0.25">
      <c r="A1511" s="3" t="s">
        <v>26891</v>
      </c>
      <c r="B1511">
        <v>1</v>
      </c>
      <c r="C1511">
        <v>1.3073712500000001</v>
      </c>
      <c r="D1511">
        <f t="shared" si="23"/>
        <v>1.18442275</v>
      </c>
      <c r="E1511">
        <v>1510</v>
      </c>
    </row>
    <row r="1512" spans="1:5" x14ac:dyDescent="0.25">
      <c r="A1512" s="3" t="s">
        <v>26892</v>
      </c>
      <c r="B1512">
        <v>1</v>
      </c>
      <c r="C1512">
        <v>1.3063956249999999</v>
      </c>
      <c r="D1512">
        <f t="shared" si="23"/>
        <v>1.183837375</v>
      </c>
      <c r="E1512">
        <v>1511</v>
      </c>
    </row>
    <row r="1513" spans="1:5" x14ac:dyDescent="0.25">
      <c r="A1513" s="3" t="s">
        <v>26893</v>
      </c>
      <c r="B1513">
        <v>1</v>
      </c>
      <c r="C1513">
        <v>1.30487175</v>
      </c>
      <c r="D1513">
        <f t="shared" si="23"/>
        <v>1.1829230499999999</v>
      </c>
      <c r="E1513">
        <v>1512</v>
      </c>
    </row>
    <row r="1514" spans="1:5" x14ac:dyDescent="0.25">
      <c r="A1514" s="3" t="s">
        <v>26894</v>
      </c>
      <c r="B1514">
        <v>1</v>
      </c>
      <c r="C1514">
        <v>1.301505425</v>
      </c>
      <c r="D1514">
        <f t="shared" si="23"/>
        <v>1.180903255</v>
      </c>
      <c r="E1514">
        <v>1513</v>
      </c>
    </row>
    <row r="1515" spans="1:5" x14ac:dyDescent="0.25">
      <c r="A1515" s="3" t="s">
        <v>26895</v>
      </c>
      <c r="B1515">
        <v>1</v>
      </c>
      <c r="C1515">
        <v>1.2994870249999999</v>
      </c>
      <c r="D1515">
        <f t="shared" si="23"/>
        <v>1.179692215</v>
      </c>
      <c r="E1515">
        <v>1514</v>
      </c>
    </row>
    <row r="1516" spans="1:5" x14ac:dyDescent="0.25">
      <c r="A1516" s="3" t="s">
        <v>26896</v>
      </c>
      <c r="B1516">
        <v>1</v>
      </c>
      <c r="C1516">
        <v>1.2919171</v>
      </c>
      <c r="D1516">
        <f t="shared" si="23"/>
        <v>1.1751502600000001</v>
      </c>
      <c r="E1516">
        <v>1515</v>
      </c>
    </row>
    <row r="1517" spans="1:5" x14ac:dyDescent="0.25">
      <c r="A1517" s="3" t="s">
        <v>26897</v>
      </c>
      <c r="B1517">
        <v>1</v>
      </c>
      <c r="C1517">
        <v>1.2898492499999998</v>
      </c>
      <c r="D1517">
        <f t="shared" si="23"/>
        <v>1.1739095499999999</v>
      </c>
      <c r="E1517">
        <v>1516</v>
      </c>
    </row>
    <row r="1518" spans="1:5" x14ac:dyDescent="0.25">
      <c r="A1518" s="3" t="s">
        <v>26898</v>
      </c>
      <c r="B1518">
        <v>1</v>
      </c>
      <c r="C1518">
        <v>1.2831789499999999</v>
      </c>
      <c r="D1518">
        <f t="shared" si="23"/>
        <v>1.16990737</v>
      </c>
      <c r="E1518">
        <v>1517</v>
      </c>
    </row>
    <row r="1519" spans="1:5" x14ac:dyDescent="0.25">
      <c r="A1519" s="3" t="s">
        <v>26899</v>
      </c>
      <c r="B1519">
        <v>1</v>
      </c>
      <c r="C1519">
        <v>1.2827640249999999</v>
      </c>
      <c r="D1519">
        <f t="shared" si="23"/>
        <v>1.1696584149999998</v>
      </c>
      <c r="E1519">
        <v>1518</v>
      </c>
    </row>
    <row r="1520" spans="1:5" x14ac:dyDescent="0.25">
      <c r="A1520" s="3" t="s">
        <v>26900</v>
      </c>
      <c r="B1520">
        <v>1</v>
      </c>
      <c r="C1520">
        <v>1.2815278999999999</v>
      </c>
      <c r="D1520">
        <f t="shared" si="23"/>
        <v>1.16891674</v>
      </c>
      <c r="E1520">
        <v>1519</v>
      </c>
    </row>
    <row r="1521" spans="1:5" x14ac:dyDescent="0.25">
      <c r="A1521" s="3" t="s">
        <v>26901</v>
      </c>
      <c r="B1521">
        <v>1</v>
      </c>
      <c r="C1521">
        <v>1.2797062499999998</v>
      </c>
      <c r="D1521">
        <f t="shared" si="23"/>
        <v>1.1678237499999999</v>
      </c>
      <c r="E1521">
        <v>1520</v>
      </c>
    </row>
    <row r="1522" spans="1:5" x14ac:dyDescent="0.25">
      <c r="A1522" s="3" t="s">
        <v>26902</v>
      </c>
      <c r="B1522">
        <v>1</v>
      </c>
      <c r="C1522">
        <v>1.2786779250000002</v>
      </c>
      <c r="D1522">
        <f t="shared" si="23"/>
        <v>1.167206755</v>
      </c>
      <c r="E1522">
        <v>1521</v>
      </c>
    </row>
    <row r="1523" spans="1:5" x14ac:dyDescent="0.25">
      <c r="A1523" s="3" t="s">
        <v>26903</v>
      </c>
      <c r="B1523">
        <v>1</v>
      </c>
      <c r="C1523">
        <v>1.275873925</v>
      </c>
      <c r="D1523">
        <f t="shared" si="23"/>
        <v>1.1655243550000001</v>
      </c>
      <c r="E1523">
        <v>1522</v>
      </c>
    </row>
    <row r="1524" spans="1:5" x14ac:dyDescent="0.25">
      <c r="A1524" s="3" t="s">
        <v>26904</v>
      </c>
      <c r="B1524">
        <v>1</v>
      </c>
      <c r="C1524">
        <v>1.275777325</v>
      </c>
      <c r="D1524">
        <f t="shared" si="23"/>
        <v>1.1654663949999999</v>
      </c>
      <c r="E1524">
        <v>1523</v>
      </c>
    </row>
    <row r="1525" spans="1:5" x14ac:dyDescent="0.25">
      <c r="A1525" s="3" t="s">
        <v>26905</v>
      </c>
      <c r="B1525">
        <v>1</v>
      </c>
      <c r="C1525">
        <v>1.2746806500000001</v>
      </c>
      <c r="D1525">
        <f t="shared" si="23"/>
        <v>1.1648083900000001</v>
      </c>
      <c r="E1525">
        <v>1524</v>
      </c>
    </row>
    <row r="1526" spans="1:5" x14ac:dyDescent="0.25">
      <c r="A1526" s="3" t="s">
        <v>26906</v>
      </c>
      <c r="B1526">
        <v>1</v>
      </c>
      <c r="C1526">
        <v>1.2732954749999998</v>
      </c>
      <c r="D1526">
        <f t="shared" si="23"/>
        <v>1.1639772849999999</v>
      </c>
      <c r="E1526">
        <v>1525</v>
      </c>
    </row>
    <row r="1527" spans="1:5" x14ac:dyDescent="0.25">
      <c r="A1527" s="3" t="s">
        <v>26907</v>
      </c>
      <c r="B1527">
        <v>1</v>
      </c>
      <c r="C1527">
        <v>1.2696059499999999</v>
      </c>
      <c r="D1527">
        <f t="shared" si="23"/>
        <v>1.16176357</v>
      </c>
      <c r="E1527">
        <v>1526</v>
      </c>
    </row>
    <row r="1528" spans="1:5" x14ac:dyDescent="0.25">
      <c r="A1528" s="3" t="s">
        <v>26908</v>
      </c>
      <c r="B1528">
        <v>1</v>
      </c>
      <c r="C1528">
        <v>1.2684196000000003</v>
      </c>
      <c r="D1528">
        <f t="shared" si="23"/>
        <v>1.1610517600000003</v>
      </c>
      <c r="E1528">
        <v>1527</v>
      </c>
    </row>
    <row r="1529" spans="1:5" x14ac:dyDescent="0.25">
      <c r="A1529" s="3" t="s">
        <v>26909</v>
      </c>
      <c r="B1529">
        <v>1</v>
      </c>
      <c r="C1529">
        <v>1.2683352749999999</v>
      </c>
      <c r="D1529">
        <f t="shared" si="23"/>
        <v>1.1610011650000001</v>
      </c>
      <c r="E1529">
        <v>1528</v>
      </c>
    </row>
    <row r="1530" spans="1:5" x14ac:dyDescent="0.25">
      <c r="A1530" s="3" t="s">
        <v>26910</v>
      </c>
      <c r="B1530">
        <v>1</v>
      </c>
      <c r="C1530">
        <v>1.2676775</v>
      </c>
      <c r="D1530">
        <f t="shared" si="23"/>
        <v>1.1606065000000001</v>
      </c>
      <c r="E1530">
        <v>1529</v>
      </c>
    </row>
    <row r="1531" spans="1:5" x14ac:dyDescent="0.25">
      <c r="A1531" s="3" t="s">
        <v>26911</v>
      </c>
      <c r="B1531">
        <v>1</v>
      </c>
      <c r="C1531">
        <v>1.2672623499999998</v>
      </c>
      <c r="D1531">
        <f t="shared" si="23"/>
        <v>1.1603574099999998</v>
      </c>
      <c r="E1531">
        <v>1530</v>
      </c>
    </row>
    <row r="1532" spans="1:5" x14ac:dyDescent="0.25">
      <c r="A1532" s="3" t="s">
        <v>26912</v>
      </c>
      <c r="B1532">
        <v>1</v>
      </c>
      <c r="C1532">
        <v>1.2618504000000004</v>
      </c>
      <c r="D1532">
        <f t="shared" si="23"/>
        <v>1.1571102400000002</v>
      </c>
      <c r="E1532">
        <v>1531</v>
      </c>
    </row>
    <row r="1533" spans="1:5" x14ac:dyDescent="0.25">
      <c r="A1533" s="3" t="s">
        <v>26913</v>
      </c>
      <c r="B1533">
        <v>1</v>
      </c>
      <c r="C1533">
        <v>1.258652675</v>
      </c>
      <c r="D1533">
        <f t="shared" si="23"/>
        <v>1.155191605</v>
      </c>
      <c r="E1533">
        <v>1532</v>
      </c>
    </row>
    <row r="1534" spans="1:5" x14ac:dyDescent="0.25">
      <c r="A1534" s="3" t="s">
        <v>26914</v>
      </c>
      <c r="B1534">
        <v>1</v>
      </c>
      <c r="C1534">
        <v>1.25652045</v>
      </c>
      <c r="D1534">
        <f t="shared" si="23"/>
        <v>1.15391227</v>
      </c>
      <c r="E1534">
        <v>1533</v>
      </c>
    </row>
    <row r="1535" spans="1:5" x14ac:dyDescent="0.25">
      <c r="A1535" s="3" t="s">
        <v>26915</v>
      </c>
      <c r="B1535">
        <v>1</v>
      </c>
      <c r="C1535">
        <v>1.2560520249999998</v>
      </c>
      <c r="D1535">
        <f t="shared" si="23"/>
        <v>1.1536312149999999</v>
      </c>
      <c r="E1535">
        <v>1534</v>
      </c>
    </row>
    <row r="1536" spans="1:5" x14ac:dyDescent="0.25">
      <c r="A1536" s="3" t="s">
        <v>26916</v>
      </c>
      <c r="B1536">
        <v>1</v>
      </c>
      <c r="C1536">
        <v>1.2557920250000001</v>
      </c>
      <c r="D1536">
        <f t="shared" si="23"/>
        <v>1.1534752150000001</v>
      </c>
      <c r="E1536">
        <v>1535</v>
      </c>
    </row>
    <row r="1537" spans="1:5" x14ac:dyDescent="0.25">
      <c r="A1537" s="3" t="s">
        <v>26917</v>
      </c>
      <c r="B1537">
        <v>1</v>
      </c>
      <c r="C1537">
        <v>1.25575115</v>
      </c>
      <c r="D1537">
        <f t="shared" si="23"/>
        <v>1.1534506900000001</v>
      </c>
      <c r="E1537">
        <v>1536</v>
      </c>
    </row>
    <row r="1538" spans="1:5" x14ac:dyDescent="0.25">
      <c r="A1538" s="3" t="s">
        <v>26918</v>
      </c>
      <c r="B1538">
        <v>1</v>
      </c>
      <c r="C1538">
        <v>1.2545331999999998</v>
      </c>
      <c r="D1538">
        <f t="shared" ref="D1538:D1601" si="24">B1538*0.4+C1538*0.6</f>
        <v>1.15271992</v>
      </c>
      <c r="E1538">
        <v>1537</v>
      </c>
    </row>
    <row r="1539" spans="1:5" x14ac:dyDescent="0.25">
      <c r="A1539" s="3" t="s">
        <v>26919</v>
      </c>
      <c r="B1539">
        <v>1</v>
      </c>
      <c r="C1539">
        <v>1.2541061250000001</v>
      </c>
      <c r="D1539">
        <f t="shared" si="24"/>
        <v>1.1524636749999999</v>
      </c>
      <c r="E1539">
        <v>1538</v>
      </c>
    </row>
    <row r="1540" spans="1:5" x14ac:dyDescent="0.25">
      <c r="A1540" s="3" t="s">
        <v>26920</v>
      </c>
      <c r="B1540">
        <v>1</v>
      </c>
      <c r="C1540">
        <v>1.254029675</v>
      </c>
      <c r="D1540">
        <f t="shared" si="24"/>
        <v>1.152417805</v>
      </c>
      <c r="E1540">
        <v>1539</v>
      </c>
    </row>
    <row r="1541" spans="1:5" x14ac:dyDescent="0.25">
      <c r="A1541" s="3" t="s">
        <v>26921</v>
      </c>
      <c r="B1541">
        <v>1</v>
      </c>
      <c r="C1541">
        <v>1.2535206499999998</v>
      </c>
      <c r="D1541">
        <f t="shared" si="24"/>
        <v>1.1521123899999999</v>
      </c>
      <c r="E1541">
        <v>1540</v>
      </c>
    </row>
    <row r="1542" spans="1:5" x14ac:dyDescent="0.25">
      <c r="A1542" s="3" t="s">
        <v>26922</v>
      </c>
      <c r="B1542">
        <v>1</v>
      </c>
      <c r="C1542">
        <v>1.2513173999999998</v>
      </c>
      <c r="D1542">
        <f t="shared" si="24"/>
        <v>1.1507904399999997</v>
      </c>
      <c r="E1542">
        <v>1541</v>
      </c>
    </row>
    <row r="1543" spans="1:5" x14ac:dyDescent="0.25">
      <c r="A1543" s="3" t="s">
        <v>26923</v>
      </c>
      <c r="B1543">
        <v>1</v>
      </c>
      <c r="C1543">
        <v>1.2457969000000002</v>
      </c>
      <c r="D1543">
        <f t="shared" si="24"/>
        <v>1.14747814</v>
      </c>
      <c r="E1543">
        <v>1542</v>
      </c>
    </row>
    <row r="1544" spans="1:5" x14ac:dyDescent="0.25">
      <c r="A1544" s="3" t="s">
        <v>26924</v>
      </c>
      <c r="B1544">
        <v>1</v>
      </c>
      <c r="C1544">
        <v>1.2422141250000001</v>
      </c>
      <c r="D1544">
        <f t="shared" si="24"/>
        <v>1.1453284749999999</v>
      </c>
      <c r="E1544">
        <v>1543</v>
      </c>
    </row>
    <row r="1545" spans="1:5" x14ac:dyDescent="0.25">
      <c r="A1545" s="3" t="s">
        <v>26925</v>
      </c>
      <c r="B1545">
        <v>1</v>
      </c>
      <c r="C1545">
        <v>1.2413063</v>
      </c>
      <c r="D1545">
        <f t="shared" si="24"/>
        <v>1.14478378</v>
      </c>
      <c r="E1545">
        <v>1544</v>
      </c>
    </row>
    <row r="1546" spans="1:5" x14ac:dyDescent="0.25">
      <c r="A1546" s="3" t="s">
        <v>26926</v>
      </c>
      <c r="B1546">
        <v>1</v>
      </c>
      <c r="C1546">
        <v>1.2350116500000001</v>
      </c>
      <c r="D1546">
        <f t="shared" si="24"/>
        <v>1.1410069900000002</v>
      </c>
      <c r="E1546">
        <v>1545</v>
      </c>
    </row>
    <row r="1547" spans="1:5" x14ac:dyDescent="0.25">
      <c r="A1547" s="3" t="s">
        <v>26927</v>
      </c>
      <c r="B1547">
        <v>1</v>
      </c>
      <c r="C1547">
        <v>1.2340393500000002</v>
      </c>
      <c r="D1547">
        <f t="shared" si="24"/>
        <v>1.14042361</v>
      </c>
      <c r="E1547">
        <v>1546</v>
      </c>
    </row>
    <row r="1548" spans="1:5" x14ac:dyDescent="0.25">
      <c r="A1548" s="3" t="s">
        <v>26928</v>
      </c>
      <c r="B1548">
        <v>1</v>
      </c>
      <c r="C1548">
        <v>1.2336680000000002</v>
      </c>
      <c r="D1548">
        <f t="shared" si="24"/>
        <v>1.1402008000000001</v>
      </c>
      <c r="E1548">
        <v>1547</v>
      </c>
    </row>
    <row r="1549" spans="1:5" x14ac:dyDescent="0.25">
      <c r="A1549" s="3" t="s">
        <v>26929</v>
      </c>
      <c r="B1549">
        <v>1</v>
      </c>
      <c r="C1549">
        <v>1.2329544000000003</v>
      </c>
      <c r="D1549">
        <f t="shared" si="24"/>
        <v>1.1397726400000003</v>
      </c>
      <c r="E1549">
        <v>1548</v>
      </c>
    </row>
    <row r="1550" spans="1:5" x14ac:dyDescent="0.25">
      <c r="A1550" s="3" t="s">
        <v>26930</v>
      </c>
      <c r="B1550">
        <v>1</v>
      </c>
      <c r="C1550">
        <v>1.2326567999999998</v>
      </c>
      <c r="D1550">
        <f t="shared" si="24"/>
        <v>1.1395940799999997</v>
      </c>
      <c r="E1550">
        <v>1549</v>
      </c>
    </row>
    <row r="1551" spans="1:5" x14ac:dyDescent="0.25">
      <c r="A1551" s="3" t="s">
        <v>26931</v>
      </c>
      <c r="B1551">
        <v>1</v>
      </c>
      <c r="C1551">
        <v>1.23256575</v>
      </c>
      <c r="D1551">
        <f t="shared" si="24"/>
        <v>1.13953945</v>
      </c>
      <c r="E1551">
        <v>1550</v>
      </c>
    </row>
    <row r="1552" spans="1:5" x14ac:dyDescent="0.25">
      <c r="A1552" s="3" t="s">
        <v>26932</v>
      </c>
      <c r="B1552">
        <v>1</v>
      </c>
      <c r="C1552">
        <v>1.2318009750000001</v>
      </c>
      <c r="D1552">
        <f t="shared" si="24"/>
        <v>1.1390805850000001</v>
      </c>
      <c r="E1552">
        <v>1551</v>
      </c>
    </row>
    <row r="1553" spans="1:5" x14ac:dyDescent="0.25">
      <c r="A1553" s="3" t="s">
        <v>26933</v>
      </c>
      <c r="B1553">
        <v>1</v>
      </c>
      <c r="C1553">
        <v>1.231307675</v>
      </c>
      <c r="D1553">
        <f t="shared" si="24"/>
        <v>1.1387846050000001</v>
      </c>
      <c r="E1553">
        <v>1552</v>
      </c>
    </row>
    <row r="1554" spans="1:5" x14ac:dyDescent="0.25">
      <c r="A1554" s="3" t="s">
        <v>26934</v>
      </c>
      <c r="B1554">
        <v>1</v>
      </c>
      <c r="C1554">
        <v>1.2308388749999999</v>
      </c>
      <c r="D1554">
        <f t="shared" si="24"/>
        <v>1.1385033249999998</v>
      </c>
      <c r="E1554">
        <v>1553</v>
      </c>
    </row>
    <row r="1555" spans="1:5" x14ac:dyDescent="0.25">
      <c r="A1555" s="3" t="s">
        <v>26935</v>
      </c>
      <c r="B1555">
        <v>1</v>
      </c>
      <c r="C1555">
        <v>1.2277638</v>
      </c>
      <c r="D1555">
        <f t="shared" si="24"/>
        <v>1.13665828</v>
      </c>
      <c r="E1555">
        <v>1554</v>
      </c>
    </row>
    <row r="1556" spans="1:5" x14ac:dyDescent="0.25">
      <c r="A1556" s="3" t="s">
        <v>26936</v>
      </c>
      <c r="B1556">
        <v>1</v>
      </c>
      <c r="C1556">
        <v>1.2242686999999999</v>
      </c>
      <c r="D1556">
        <f t="shared" si="24"/>
        <v>1.1345612199999999</v>
      </c>
      <c r="E1556">
        <v>1555</v>
      </c>
    </row>
    <row r="1557" spans="1:5" x14ac:dyDescent="0.25">
      <c r="A1557" s="3" t="s">
        <v>26937</v>
      </c>
      <c r="B1557">
        <v>1</v>
      </c>
      <c r="C1557">
        <v>1.2228814749999999</v>
      </c>
      <c r="D1557">
        <f t="shared" si="24"/>
        <v>1.133728885</v>
      </c>
      <c r="E1557">
        <v>1556</v>
      </c>
    </row>
    <row r="1558" spans="1:5" x14ac:dyDescent="0.25">
      <c r="A1558" s="3" t="s">
        <v>26938</v>
      </c>
      <c r="B1558">
        <v>1</v>
      </c>
      <c r="C1558">
        <v>1.2226456250000002</v>
      </c>
      <c r="D1558">
        <f t="shared" si="24"/>
        <v>1.1335873750000001</v>
      </c>
      <c r="E1558">
        <v>1557</v>
      </c>
    </row>
    <row r="1559" spans="1:5" x14ac:dyDescent="0.25">
      <c r="A1559" s="3" t="s">
        <v>26939</v>
      </c>
      <c r="B1559">
        <v>1</v>
      </c>
      <c r="C1559">
        <v>1.2218154999999999</v>
      </c>
      <c r="D1559">
        <f t="shared" si="24"/>
        <v>1.1330893</v>
      </c>
      <c r="E1559">
        <v>1558</v>
      </c>
    </row>
    <row r="1560" spans="1:5" x14ac:dyDescent="0.25">
      <c r="A1560" s="3" t="s">
        <v>26940</v>
      </c>
      <c r="B1560">
        <v>1</v>
      </c>
      <c r="C1560">
        <v>1.2188145500000001</v>
      </c>
      <c r="D1560">
        <f t="shared" si="24"/>
        <v>1.1312887300000001</v>
      </c>
      <c r="E1560">
        <v>1559</v>
      </c>
    </row>
    <row r="1561" spans="1:5" x14ac:dyDescent="0.25">
      <c r="A1561" s="3" t="s">
        <v>26941</v>
      </c>
      <c r="B1561">
        <v>1</v>
      </c>
      <c r="C1561">
        <v>1.216338825</v>
      </c>
      <c r="D1561">
        <f t="shared" si="24"/>
        <v>1.1298032949999999</v>
      </c>
      <c r="E1561">
        <v>1560</v>
      </c>
    </row>
    <row r="1562" spans="1:5" x14ac:dyDescent="0.25">
      <c r="A1562" s="3" t="s">
        <v>26942</v>
      </c>
      <c r="B1562">
        <v>1</v>
      </c>
      <c r="C1562">
        <v>1.2148419500000003</v>
      </c>
      <c r="D1562">
        <f t="shared" si="24"/>
        <v>1.1289051700000001</v>
      </c>
      <c r="E1562">
        <v>1561</v>
      </c>
    </row>
    <row r="1563" spans="1:5" x14ac:dyDescent="0.25">
      <c r="A1563" s="3" t="s">
        <v>26943</v>
      </c>
      <c r="B1563">
        <v>1</v>
      </c>
      <c r="C1563">
        <v>1.2081798500000001</v>
      </c>
      <c r="D1563">
        <f t="shared" si="24"/>
        <v>1.1249079100000001</v>
      </c>
      <c r="E1563">
        <v>1562</v>
      </c>
    </row>
    <row r="1564" spans="1:5" x14ac:dyDescent="0.25">
      <c r="A1564" s="3" t="s">
        <v>26944</v>
      </c>
      <c r="B1564">
        <v>1</v>
      </c>
      <c r="C1564">
        <v>1.2072406250000001</v>
      </c>
      <c r="D1564">
        <f t="shared" si="24"/>
        <v>1.1243443750000002</v>
      </c>
      <c r="E1564">
        <v>1563</v>
      </c>
    </row>
    <row r="1565" spans="1:5" x14ac:dyDescent="0.25">
      <c r="A1565" s="3" t="s">
        <v>26945</v>
      </c>
      <c r="B1565">
        <v>1</v>
      </c>
      <c r="C1565">
        <v>1.2059922249999999</v>
      </c>
      <c r="D1565">
        <f t="shared" si="24"/>
        <v>1.1235953350000001</v>
      </c>
      <c r="E1565">
        <v>1564</v>
      </c>
    </row>
    <row r="1566" spans="1:5" x14ac:dyDescent="0.25">
      <c r="A1566" s="3" t="s">
        <v>26946</v>
      </c>
      <c r="B1566">
        <v>1</v>
      </c>
      <c r="C1566">
        <v>1.205134575</v>
      </c>
      <c r="D1566">
        <f t="shared" si="24"/>
        <v>1.123080745</v>
      </c>
      <c r="E1566">
        <v>1565</v>
      </c>
    </row>
    <row r="1567" spans="1:5" x14ac:dyDescent="0.25">
      <c r="A1567" s="3" t="s">
        <v>26947</v>
      </c>
      <c r="B1567">
        <v>1</v>
      </c>
      <c r="C1567">
        <v>1.2026860749999999</v>
      </c>
      <c r="D1567">
        <f t="shared" si="24"/>
        <v>1.121611645</v>
      </c>
      <c r="E1567">
        <v>1566</v>
      </c>
    </row>
    <row r="1568" spans="1:5" x14ac:dyDescent="0.25">
      <c r="A1568" s="3" t="s">
        <v>26948</v>
      </c>
      <c r="B1568">
        <v>1</v>
      </c>
      <c r="C1568">
        <v>1.2015042499999999</v>
      </c>
      <c r="D1568">
        <f t="shared" si="24"/>
        <v>1.1209025499999998</v>
      </c>
      <c r="E1568">
        <v>1567</v>
      </c>
    </row>
    <row r="1569" spans="1:5" x14ac:dyDescent="0.25">
      <c r="A1569" s="3" t="s">
        <v>26949</v>
      </c>
      <c r="B1569">
        <v>1</v>
      </c>
      <c r="C1569">
        <v>1.199899475</v>
      </c>
      <c r="D1569">
        <f t="shared" si="24"/>
        <v>1.1199396850000001</v>
      </c>
      <c r="E1569">
        <v>1568</v>
      </c>
    </row>
    <row r="1570" spans="1:5" x14ac:dyDescent="0.25">
      <c r="A1570" s="3" t="s">
        <v>26950</v>
      </c>
      <c r="B1570">
        <v>1</v>
      </c>
      <c r="C1570">
        <v>1.1998821500000001</v>
      </c>
      <c r="D1570">
        <f t="shared" si="24"/>
        <v>1.11992929</v>
      </c>
      <c r="E1570">
        <v>1569</v>
      </c>
    </row>
    <row r="1571" spans="1:5" x14ac:dyDescent="0.25">
      <c r="A1571" s="3" t="s">
        <v>26951</v>
      </c>
      <c r="B1571">
        <v>1</v>
      </c>
      <c r="C1571">
        <v>1.19845135</v>
      </c>
      <c r="D1571">
        <f t="shared" si="24"/>
        <v>1.11907081</v>
      </c>
      <c r="E1571">
        <v>1570</v>
      </c>
    </row>
    <row r="1572" spans="1:5" x14ac:dyDescent="0.25">
      <c r="A1572" s="3" t="s">
        <v>26952</v>
      </c>
      <c r="B1572">
        <v>1</v>
      </c>
      <c r="C1572">
        <v>1.1975649750000001</v>
      </c>
      <c r="D1572">
        <f t="shared" si="24"/>
        <v>1.118538985</v>
      </c>
      <c r="E1572">
        <v>1571</v>
      </c>
    </row>
    <row r="1573" spans="1:5" x14ac:dyDescent="0.25">
      <c r="A1573" s="3" t="s">
        <v>26953</v>
      </c>
      <c r="B1573">
        <v>1</v>
      </c>
      <c r="C1573">
        <v>1.1975062250000001</v>
      </c>
      <c r="D1573">
        <f t="shared" si="24"/>
        <v>1.118503735</v>
      </c>
      <c r="E1573">
        <v>1572</v>
      </c>
    </row>
    <row r="1574" spans="1:5" x14ac:dyDescent="0.25">
      <c r="A1574" s="3" t="s">
        <v>26954</v>
      </c>
      <c r="B1574">
        <v>1</v>
      </c>
      <c r="C1574">
        <v>1.1974447500000001</v>
      </c>
      <c r="D1574">
        <f t="shared" si="24"/>
        <v>1.1184668499999999</v>
      </c>
      <c r="E1574">
        <v>1573</v>
      </c>
    </row>
    <row r="1575" spans="1:5" x14ac:dyDescent="0.25">
      <c r="A1575" s="3" t="s">
        <v>26955</v>
      </c>
      <c r="B1575">
        <v>1</v>
      </c>
      <c r="C1575">
        <v>1.1969523000000002</v>
      </c>
      <c r="D1575">
        <f t="shared" si="24"/>
        <v>1.1181713800000002</v>
      </c>
      <c r="E1575">
        <v>1574</v>
      </c>
    </row>
    <row r="1576" spans="1:5" x14ac:dyDescent="0.25">
      <c r="A1576" s="3" t="s">
        <v>26956</v>
      </c>
      <c r="B1576">
        <v>1</v>
      </c>
      <c r="C1576">
        <v>1.1957867250000001</v>
      </c>
      <c r="D1576">
        <f t="shared" si="24"/>
        <v>1.117472035</v>
      </c>
      <c r="E1576">
        <v>1575</v>
      </c>
    </row>
    <row r="1577" spans="1:5" x14ac:dyDescent="0.25">
      <c r="A1577" s="3" t="s">
        <v>26957</v>
      </c>
      <c r="B1577">
        <v>1</v>
      </c>
      <c r="C1577">
        <v>1.1939537999999998</v>
      </c>
      <c r="D1577">
        <f t="shared" si="24"/>
        <v>1.1163722799999998</v>
      </c>
      <c r="E1577">
        <v>1576</v>
      </c>
    </row>
    <row r="1578" spans="1:5" x14ac:dyDescent="0.25">
      <c r="A1578" s="3" t="s">
        <v>26958</v>
      </c>
      <c r="B1578">
        <v>1</v>
      </c>
      <c r="C1578">
        <v>1.1937388250000001</v>
      </c>
      <c r="D1578">
        <f t="shared" si="24"/>
        <v>1.1162432950000001</v>
      </c>
      <c r="E1578">
        <v>1577</v>
      </c>
    </row>
    <row r="1579" spans="1:5" x14ac:dyDescent="0.25">
      <c r="A1579" s="3" t="s">
        <v>26959</v>
      </c>
      <c r="B1579">
        <v>1</v>
      </c>
      <c r="C1579">
        <v>1.191920775</v>
      </c>
      <c r="D1579">
        <f t="shared" si="24"/>
        <v>1.115152465</v>
      </c>
      <c r="E1579">
        <v>1578</v>
      </c>
    </row>
    <row r="1580" spans="1:5" x14ac:dyDescent="0.25">
      <c r="A1580" s="3" t="s">
        <v>26960</v>
      </c>
      <c r="B1580">
        <v>1</v>
      </c>
      <c r="C1580">
        <v>1.1911067000000002</v>
      </c>
      <c r="D1580">
        <f t="shared" si="24"/>
        <v>1.1146640200000002</v>
      </c>
      <c r="E1580">
        <v>1579</v>
      </c>
    </row>
    <row r="1581" spans="1:5" x14ac:dyDescent="0.25">
      <c r="A1581" s="3" t="s">
        <v>26961</v>
      </c>
      <c r="B1581">
        <v>1</v>
      </c>
      <c r="C1581">
        <v>1.186607425</v>
      </c>
      <c r="D1581">
        <f t="shared" si="24"/>
        <v>1.1119644550000001</v>
      </c>
      <c r="E1581">
        <v>1580</v>
      </c>
    </row>
    <row r="1582" spans="1:5" x14ac:dyDescent="0.25">
      <c r="A1582" s="3" t="s">
        <v>26962</v>
      </c>
      <c r="B1582">
        <v>1</v>
      </c>
      <c r="C1582">
        <v>1.1861682249999999</v>
      </c>
      <c r="D1582">
        <f t="shared" si="24"/>
        <v>1.111700935</v>
      </c>
      <c r="E1582">
        <v>1581</v>
      </c>
    </row>
    <row r="1583" spans="1:5" x14ac:dyDescent="0.25">
      <c r="A1583" s="3" t="s">
        <v>26963</v>
      </c>
      <c r="B1583">
        <v>1</v>
      </c>
      <c r="C1583">
        <v>1.1825957</v>
      </c>
      <c r="D1583">
        <f t="shared" si="24"/>
        <v>1.10955742</v>
      </c>
      <c r="E1583">
        <v>1582</v>
      </c>
    </row>
    <row r="1584" spans="1:5" x14ac:dyDescent="0.25">
      <c r="A1584" s="3" t="s">
        <v>26964</v>
      </c>
      <c r="B1584">
        <v>1</v>
      </c>
      <c r="C1584">
        <v>1.18109105</v>
      </c>
      <c r="D1584">
        <f t="shared" si="24"/>
        <v>1.10865463</v>
      </c>
      <c r="E1584">
        <v>1583</v>
      </c>
    </row>
    <row r="1585" spans="1:5" x14ac:dyDescent="0.25">
      <c r="A1585" s="3" t="s">
        <v>26965</v>
      </c>
      <c r="B1585">
        <v>1</v>
      </c>
      <c r="C1585">
        <v>1.178321875</v>
      </c>
      <c r="D1585">
        <f t="shared" si="24"/>
        <v>1.106993125</v>
      </c>
      <c r="E1585">
        <v>1584</v>
      </c>
    </row>
    <row r="1586" spans="1:5" x14ac:dyDescent="0.25">
      <c r="A1586" s="3" t="s">
        <v>26966</v>
      </c>
      <c r="B1586">
        <v>1</v>
      </c>
      <c r="C1586">
        <v>1.1772608999999998</v>
      </c>
      <c r="D1586">
        <f t="shared" si="24"/>
        <v>1.1063565399999999</v>
      </c>
      <c r="E1586">
        <v>1585</v>
      </c>
    </row>
    <row r="1587" spans="1:5" x14ac:dyDescent="0.25">
      <c r="A1587" s="3" t="s">
        <v>26967</v>
      </c>
      <c r="B1587">
        <v>1</v>
      </c>
      <c r="C1587">
        <v>1.172925625</v>
      </c>
      <c r="D1587">
        <f t="shared" si="24"/>
        <v>1.103755375</v>
      </c>
      <c r="E1587">
        <v>1586</v>
      </c>
    </row>
    <row r="1588" spans="1:5" x14ac:dyDescent="0.25">
      <c r="A1588" s="3" t="s">
        <v>26968</v>
      </c>
      <c r="B1588">
        <v>1</v>
      </c>
      <c r="C1588">
        <v>1.170375825</v>
      </c>
      <c r="D1588">
        <f t="shared" si="24"/>
        <v>1.1022254949999999</v>
      </c>
      <c r="E1588">
        <v>1587</v>
      </c>
    </row>
    <row r="1589" spans="1:5" x14ac:dyDescent="0.25">
      <c r="A1589" s="3" t="s">
        <v>26969</v>
      </c>
      <c r="B1589">
        <v>1</v>
      </c>
      <c r="C1589">
        <v>1.1695991250000002</v>
      </c>
      <c r="D1589">
        <f t="shared" si="24"/>
        <v>1.1017594750000002</v>
      </c>
      <c r="E1589">
        <v>1588</v>
      </c>
    </row>
    <row r="1590" spans="1:5" x14ac:dyDescent="0.25">
      <c r="A1590" s="3" t="s">
        <v>26970</v>
      </c>
      <c r="B1590">
        <v>1</v>
      </c>
      <c r="C1590">
        <v>1.1683580000000002</v>
      </c>
      <c r="D1590">
        <f t="shared" si="24"/>
        <v>1.1010148000000002</v>
      </c>
      <c r="E1590">
        <v>1589</v>
      </c>
    </row>
    <row r="1591" spans="1:5" x14ac:dyDescent="0.25">
      <c r="A1591" s="3" t="s">
        <v>26971</v>
      </c>
      <c r="B1591">
        <v>1</v>
      </c>
      <c r="C1591">
        <v>1.1672416249999999</v>
      </c>
      <c r="D1591">
        <f t="shared" si="24"/>
        <v>1.1003449750000001</v>
      </c>
      <c r="E1591">
        <v>1590</v>
      </c>
    </row>
    <row r="1592" spans="1:5" x14ac:dyDescent="0.25">
      <c r="A1592" s="3" t="s">
        <v>26972</v>
      </c>
      <c r="B1592">
        <v>1</v>
      </c>
      <c r="C1592">
        <v>1.1662853000000002</v>
      </c>
      <c r="D1592">
        <f t="shared" si="24"/>
        <v>1.0997711800000001</v>
      </c>
      <c r="E1592">
        <v>1591</v>
      </c>
    </row>
    <row r="1593" spans="1:5" x14ac:dyDescent="0.25">
      <c r="A1593" s="3" t="s">
        <v>26973</v>
      </c>
      <c r="B1593">
        <v>1</v>
      </c>
      <c r="C1593">
        <v>1.16624325</v>
      </c>
      <c r="D1593">
        <f t="shared" si="24"/>
        <v>1.09974595</v>
      </c>
      <c r="E1593">
        <v>1592</v>
      </c>
    </row>
    <row r="1594" spans="1:5" x14ac:dyDescent="0.25">
      <c r="A1594" s="3" t="s">
        <v>26974</v>
      </c>
      <c r="B1594">
        <v>1</v>
      </c>
      <c r="C1594">
        <v>1.1639028500000002</v>
      </c>
      <c r="D1594">
        <f t="shared" si="24"/>
        <v>1.0983417100000001</v>
      </c>
      <c r="E1594">
        <v>1593</v>
      </c>
    </row>
    <row r="1595" spans="1:5" x14ac:dyDescent="0.25">
      <c r="A1595" s="3" t="s">
        <v>26975</v>
      </c>
      <c r="B1595">
        <v>1</v>
      </c>
      <c r="C1595">
        <v>1.1629032500000001</v>
      </c>
      <c r="D1595">
        <f t="shared" si="24"/>
        <v>1.0977419500000001</v>
      </c>
      <c r="E1595">
        <v>1594</v>
      </c>
    </row>
    <row r="1596" spans="1:5" x14ac:dyDescent="0.25">
      <c r="A1596" s="3" t="s">
        <v>26976</v>
      </c>
      <c r="B1596">
        <v>1</v>
      </c>
      <c r="C1596">
        <v>1.1605591250000002</v>
      </c>
      <c r="D1596">
        <f t="shared" si="24"/>
        <v>1.0963354750000001</v>
      </c>
      <c r="E1596">
        <v>1595</v>
      </c>
    </row>
    <row r="1597" spans="1:5" x14ac:dyDescent="0.25">
      <c r="A1597" s="3" t="s">
        <v>26977</v>
      </c>
      <c r="B1597">
        <v>1</v>
      </c>
      <c r="C1597">
        <v>1.1603650500000002</v>
      </c>
      <c r="D1597">
        <f t="shared" si="24"/>
        <v>1.0962190300000001</v>
      </c>
      <c r="E1597">
        <v>1596</v>
      </c>
    </row>
    <row r="1598" spans="1:5" x14ac:dyDescent="0.25">
      <c r="A1598" s="3" t="s">
        <v>26978</v>
      </c>
      <c r="B1598">
        <v>1</v>
      </c>
      <c r="C1598">
        <v>1.1590800999999999</v>
      </c>
      <c r="D1598">
        <f t="shared" si="24"/>
        <v>1.0954480599999998</v>
      </c>
      <c r="E1598">
        <v>1597</v>
      </c>
    </row>
    <row r="1599" spans="1:5" x14ac:dyDescent="0.25">
      <c r="A1599" s="3" t="s">
        <v>26979</v>
      </c>
      <c r="B1599">
        <v>1</v>
      </c>
      <c r="C1599">
        <v>1.1577293249999998</v>
      </c>
      <c r="D1599">
        <f t="shared" si="24"/>
        <v>1.094637595</v>
      </c>
      <c r="E1599">
        <v>1598</v>
      </c>
    </row>
    <row r="1600" spans="1:5" x14ac:dyDescent="0.25">
      <c r="A1600" s="3" t="s">
        <v>26980</v>
      </c>
      <c r="B1600">
        <v>1</v>
      </c>
      <c r="C1600">
        <v>1.1569019249999999</v>
      </c>
      <c r="D1600">
        <f t="shared" si="24"/>
        <v>1.094141155</v>
      </c>
      <c r="E1600">
        <v>1599</v>
      </c>
    </row>
    <row r="1601" spans="1:5" x14ac:dyDescent="0.25">
      <c r="A1601" s="3" t="s">
        <v>26981</v>
      </c>
      <c r="B1601">
        <v>1</v>
      </c>
      <c r="C1601">
        <v>1.1568815749999999</v>
      </c>
      <c r="D1601">
        <f t="shared" si="24"/>
        <v>1.094128945</v>
      </c>
      <c r="E1601">
        <v>1600</v>
      </c>
    </row>
    <row r="1602" spans="1:5" x14ac:dyDescent="0.25">
      <c r="A1602" s="3" t="s">
        <v>26982</v>
      </c>
      <c r="B1602">
        <v>1</v>
      </c>
      <c r="C1602">
        <v>1.15570175</v>
      </c>
      <c r="D1602">
        <f t="shared" ref="D1602:D1665" si="25">B1602*0.4+C1602*0.6</f>
        <v>1.0934210499999999</v>
      </c>
      <c r="E1602">
        <v>1601</v>
      </c>
    </row>
    <row r="1603" spans="1:5" x14ac:dyDescent="0.25">
      <c r="A1603" s="3" t="s">
        <v>26983</v>
      </c>
      <c r="B1603">
        <v>1</v>
      </c>
      <c r="C1603">
        <v>1.1556389499999999</v>
      </c>
      <c r="D1603">
        <f t="shared" si="25"/>
        <v>1.09338337</v>
      </c>
      <c r="E1603">
        <v>1602</v>
      </c>
    </row>
    <row r="1604" spans="1:5" x14ac:dyDescent="0.25">
      <c r="A1604" s="3" t="s">
        <v>26984</v>
      </c>
      <c r="B1604">
        <v>1</v>
      </c>
      <c r="C1604">
        <v>1.1532190499999999</v>
      </c>
      <c r="D1604">
        <f t="shared" si="25"/>
        <v>1.0919314299999998</v>
      </c>
      <c r="E1604">
        <v>1603</v>
      </c>
    </row>
    <row r="1605" spans="1:5" x14ac:dyDescent="0.25">
      <c r="A1605" s="3" t="s">
        <v>26985</v>
      </c>
      <c r="B1605">
        <v>1</v>
      </c>
      <c r="C1605">
        <v>1.14997595</v>
      </c>
      <c r="D1605">
        <f t="shared" si="25"/>
        <v>1.0899855700000001</v>
      </c>
      <c r="E1605">
        <v>1604</v>
      </c>
    </row>
    <row r="1606" spans="1:5" x14ac:dyDescent="0.25">
      <c r="A1606" s="3" t="s">
        <v>26986</v>
      </c>
      <c r="B1606">
        <v>1</v>
      </c>
      <c r="C1606">
        <v>1.1495912500000001</v>
      </c>
      <c r="D1606">
        <f t="shared" si="25"/>
        <v>1.08975475</v>
      </c>
      <c r="E1606">
        <v>1605</v>
      </c>
    </row>
    <row r="1607" spans="1:5" x14ac:dyDescent="0.25">
      <c r="A1607" s="3" t="s">
        <v>26987</v>
      </c>
      <c r="B1607">
        <v>1</v>
      </c>
      <c r="C1607">
        <v>1.1476074999999999</v>
      </c>
      <c r="D1607">
        <f t="shared" si="25"/>
        <v>1.0885644999999999</v>
      </c>
      <c r="E1607">
        <v>1606</v>
      </c>
    </row>
    <row r="1608" spans="1:5" x14ac:dyDescent="0.25">
      <c r="A1608" s="3" t="s">
        <v>26988</v>
      </c>
      <c r="B1608">
        <v>1</v>
      </c>
      <c r="C1608">
        <v>1.139344825</v>
      </c>
      <c r="D1608">
        <f t="shared" si="25"/>
        <v>1.083606895</v>
      </c>
      <c r="E1608">
        <v>1607</v>
      </c>
    </row>
    <row r="1609" spans="1:5" x14ac:dyDescent="0.25">
      <c r="A1609" s="3" t="s">
        <v>26989</v>
      </c>
      <c r="B1609">
        <v>1</v>
      </c>
      <c r="C1609">
        <v>1.1380269249999999</v>
      </c>
      <c r="D1609">
        <f t="shared" si="25"/>
        <v>1.0828161549999999</v>
      </c>
      <c r="E1609">
        <v>1608</v>
      </c>
    </row>
    <row r="1610" spans="1:5" x14ac:dyDescent="0.25">
      <c r="A1610" s="3" t="s">
        <v>26990</v>
      </c>
      <c r="B1610">
        <v>1</v>
      </c>
      <c r="C1610">
        <v>1.1352274250000001</v>
      </c>
      <c r="D1610">
        <f t="shared" si="25"/>
        <v>1.081136455</v>
      </c>
      <c r="E1610">
        <v>1609</v>
      </c>
    </row>
    <row r="1611" spans="1:5" x14ac:dyDescent="0.25">
      <c r="A1611" s="3" t="s">
        <v>26991</v>
      </c>
      <c r="B1611">
        <v>1</v>
      </c>
      <c r="C1611">
        <v>1.134995175</v>
      </c>
      <c r="D1611">
        <f t="shared" si="25"/>
        <v>1.080997105</v>
      </c>
      <c r="E1611">
        <v>1610</v>
      </c>
    </row>
    <row r="1612" spans="1:5" x14ac:dyDescent="0.25">
      <c r="A1612" s="3" t="s">
        <v>26992</v>
      </c>
      <c r="B1612">
        <v>1</v>
      </c>
      <c r="C1612">
        <v>1.1313021999999999</v>
      </c>
      <c r="D1612">
        <f t="shared" si="25"/>
        <v>1.07878132</v>
      </c>
      <c r="E1612">
        <v>1611</v>
      </c>
    </row>
    <row r="1613" spans="1:5" x14ac:dyDescent="0.25">
      <c r="A1613" s="3" t="s">
        <v>26993</v>
      </c>
      <c r="B1613">
        <v>1</v>
      </c>
      <c r="C1613">
        <v>1.126828975</v>
      </c>
      <c r="D1613">
        <f t="shared" si="25"/>
        <v>1.076097385</v>
      </c>
      <c r="E1613">
        <v>1612</v>
      </c>
    </row>
    <row r="1614" spans="1:5" x14ac:dyDescent="0.25">
      <c r="A1614" s="3" t="s">
        <v>26994</v>
      </c>
      <c r="B1614">
        <v>1</v>
      </c>
      <c r="C1614">
        <v>1.125549975</v>
      </c>
      <c r="D1614">
        <f t="shared" si="25"/>
        <v>1.075329985</v>
      </c>
      <c r="E1614">
        <v>1613</v>
      </c>
    </row>
    <row r="1615" spans="1:5" x14ac:dyDescent="0.25">
      <c r="A1615" s="3" t="s">
        <v>26995</v>
      </c>
      <c r="B1615">
        <v>1</v>
      </c>
      <c r="C1615">
        <v>1.1228899250000002</v>
      </c>
      <c r="D1615">
        <f t="shared" si="25"/>
        <v>1.0737339550000002</v>
      </c>
      <c r="E1615">
        <v>1614</v>
      </c>
    </row>
    <row r="1616" spans="1:5" x14ac:dyDescent="0.25">
      <c r="A1616" s="3" t="s">
        <v>26996</v>
      </c>
      <c r="B1616">
        <v>1</v>
      </c>
      <c r="C1616">
        <v>1.1214094749999999</v>
      </c>
      <c r="D1616">
        <f t="shared" si="25"/>
        <v>1.0728456849999999</v>
      </c>
      <c r="E1616">
        <v>1615</v>
      </c>
    </row>
    <row r="1617" spans="1:5" x14ac:dyDescent="0.25">
      <c r="A1617" s="3" t="s">
        <v>26997</v>
      </c>
      <c r="B1617">
        <v>1</v>
      </c>
      <c r="C1617">
        <v>1.1203198250000002</v>
      </c>
      <c r="D1617">
        <f t="shared" si="25"/>
        <v>1.072191895</v>
      </c>
      <c r="E1617">
        <v>1616</v>
      </c>
    </row>
    <row r="1618" spans="1:5" x14ac:dyDescent="0.25">
      <c r="A1618" s="3" t="s">
        <v>26998</v>
      </c>
      <c r="B1618">
        <v>1</v>
      </c>
      <c r="C1618">
        <v>1.1187547500000001</v>
      </c>
      <c r="D1618">
        <f t="shared" si="25"/>
        <v>1.07125285</v>
      </c>
      <c r="E1618">
        <v>1617</v>
      </c>
    </row>
    <row r="1619" spans="1:5" x14ac:dyDescent="0.25">
      <c r="A1619" s="3" t="s">
        <v>26999</v>
      </c>
      <c r="B1619">
        <v>1</v>
      </c>
      <c r="C1619">
        <v>1.1183959000000001</v>
      </c>
      <c r="D1619">
        <f t="shared" si="25"/>
        <v>1.0710375400000001</v>
      </c>
      <c r="E1619">
        <v>1618</v>
      </c>
    </row>
    <row r="1620" spans="1:5" x14ac:dyDescent="0.25">
      <c r="A1620" s="3" t="s">
        <v>27000</v>
      </c>
      <c r="B1620">
        <v>1</v>
      </c>
      <c r="C1620">
        <v>1.1157410250000002</v>
      </c>
      <c r="D1620">
        <f t="shared" si="25"/>
        <v>1.0694446150000001</v>
      </c>
      <c r="E1620">
        <v>1619</v>
      </c>
    </row>
    <row r="1621" spans="1:5" x14ac:dyDescent="0.25">
      <c r="A1621" s="3" t="s">
        <v>27001</v>
      </c>
      <c r="B1621">
        <v>1</v>
      </c>
      <c r="C1621">
        <v>1.1156727</v>
      </c>
      <c r="D1621">
        <f t="shared" si="25"/>
        <v>1.0694036200000001</v>
      </c>
      <c r="E1621">
        <v>1620</v>
      </c>
    </row>
    <row r="1622" spans="1:5" x14ac:dyDescent="0.25">
      <c r="A1622" s="3" t="s">
        <v>27002</v>
      </c>
      <c r="B1622">
        <v>1</v>
      </c>
      <c r="C1622">
        <v>1.11235515</v>
      </c>
      <c r="D1622">
        <f t="shared" si="25"/>
        <v>1.0674130900000001</v>
      </c>
      <c r="E1622">
        <v>1621</v>
      </c>
    </row>
    <row r="1623" spans="1:5" x14ac:dyDescent="0.25">
      <c r="A1623" s="3" t="s">
        <v>27003</v>
      </c>
      <c r="B1623">
        <v>1</v>
      </c>
      <c r="C1623">
        <v>1.1117083499999998</v>
      </c>
      <c r="D1623">
        <f t="shared" si="25"/>
        <v>1.0670250099999998</v>
      </c>
      <c r="E1623">
        <v>1622</v>
      </c>
    </row>
    <row r="1624" spans="1:5" x14ac:dyDescent="0.25">
      <c r="A1624" s="3" t="s">
        <v>27004</v>
      </c>
      <c r="B1624">
        <v>1</v>
      </c>
      <c r="C1624">
        <v>1.1114862749999999</v>
      </c>
      <c r="D1624">
        <f t="shared" si="25"/>
        <v>1.0668917649999998</v>
      </c>
      <c r="E1624">
        <v>1623</v>
      </c>
    </row>
    <row r="1625" spans="1:5" x14ac:dyDescent="0.25">
      <c r="A1625" s="3" t="s">
        <v>27005</v>
      </c>
      <c r="B1625">
        <v>1</v>
      </c>
      <c r="C1625">
        <v>1.11111505</v>
      </c>
      <c r="D1625">
        <f t="shared" si="25"/>
        <v>1.0666690299999999</v>
      </c>
      <c r="E1625">
        <v>1624</v>
      </c>
    </row>
    <row r="1626" spans="1:5" x14ac:dyDescent="0.25">
      <c r="A1626" s="3" t="s">
        <v>27006</v>
      </c>
      <c r="B1626">
        <v>1</v>
      </c>
      <c r="C1626">
        <v>1.1107675499999998</v>
      </c>
      <c r="D1626">
        <f t="shared" si="25"/>
        <v>1.0664605299999999</v>
      </c>
      <c r="E1626">
        <v>1625</v>
      </c>
    </row>
    <row r="1627" spans="1:5" x14ac:dyDescent="0.25">
      <c r="A1627" s="3" t="s">
        <v>27007</v>
      </c>
      <c r="B1627">
        <v>1</v>
      </c>
      <c r="C1627">
        <v>1.108732625</v>
      </c>
      <c r="D1627">
        <f t="shared" si="25"/>
        <v>1.0652395750000001</v>
      </c>
      <c r="E1627">
        <v>1626</v>
      </c>
    </row>
    <row r="1628" spans="1:5" x14ac:dyDescent="0.25">
      <c r="A1628" s="3" t="s">
        <v>27008</v>
      </c>
      <c r="B1628">
        <v>1</v>
      </c>
      <c r="C1628">
        <v>1.10618445</v>
      </c>
      <c r="D1628">
        <f t="shared" si="25"/>
        <v>1.0637106699999999</v>
      </c>
      <c r="E1628">
        <v>1627</v>
      </c>
    </row>
    <row r="1629" spans="1:5" x14ac:dyDescent="0.25">
      <c r="A1629" s="3" t="s">
        <v>27009</v>
      </c>
      <c r="B1629">
        <v>1</v>
      </c>
      <c r="C1629">
        <v>1.1052408250000001</v>
      </c>
      <c r="D1629">
        <f t="shared" si="25"/>
        <v>1.063144495</v>
      </c>
      <c r="E1629">
        <v>1628</v>
      </c>
    </row>
    <row r="1630" spans="1:5" x14ac:dyDescent="0.25">
      <c r="A1630" s="3" t="s">
        <v>27010</v>
      </c>
      <c r="B1630">
        <v>1</v>
      </c>
      <c r="C1630">
        <v>1.0999597000000001</v>
      </c>
      <c r="D1630">
        <f t="shared" si="25"/>
        <v>1.05997582</v>
      </c>
      <c r="E1630">
        <v>1629</v>
      </c>
    </row>
    <row r="1631" spans="1:5" x14ac:dyDescent="0.25">
      <c r="A1631" s="3" t="s">
        <v>27011</v>
      </c>
      <c r="B1631">
        <v>1</v>
      </c>
      <c r="C1631">
        <v>1.097647225</v>
      </c>
      <c r="D1631">
        <f t="shared" si="25"/>
        <v>1.058588335</v>
      </c>
      <c r="E1631">
        <v>1630</v>
      </c>
    </row>
    <row r="1632" spans="1:5" x14ac:dyDescent="0.25">
      <c r="A1632" s="3" t="s">
        <v>27012</v>
      </c>
      <c r="B1632">
        <v>1</v>
      </c>
      <c r="C1632">
        <v>1.0970800250000001</v>
      </c>
      <c r="D1632">
        <f t="shared" si="25"/>
        <v>1.0582480150000002</v>
      </c>
      <c r="E1632">
        <v>1631</v>
      </c>
    </row>
    <row r="1633" spans="1:5" x14ac:dyDescent="0.25">
      <c r="A1633" s="3" t="s">
        <v>27013</v>
      </c>
      <c r="B1633">
        <v>1</v>
      </c>
      <c r="C1633">
        <v>1.0952945000000001</v>
      </c>
      <c r="D1633">
        <f t="shared" si="25"/>
        <v>1.0571767000000001</v>
      </c>
      <c r="E1633">
        <v>1632</v>
      </c>
    </row>
    <row r="1634" spans="1:5" x14ac:dyDescent="0.25">
      <c r="A1634" s="3" t="s">
        <v>27014</v>
      </c>
      <c r="B1634">
        <v>1</v>
      </c>
      <c r="C1634">
        <v>1.0915047500000001</v>
      </c>
      <c r="D1634">
        <f t="shared" si="25"/>
        <v>1.0549028499999999</v>
      </c>
      <c r="E1634">
        <v>1633</v>
      </c>
    </row>
    <row r="1635" spans="1:5" x14ac:dyDescent="0.25">
      <c r="A1635" s="3" t="s">
        <v>27015</v>
      </c>
      <c r="B1635">
        <v>1</v>
      </c>
      <c r="C1635">
        <v>1.0849784</v>
      </c>
      <c r="D1635">
        <f t="shared" si="25"/>
        <v>1.0509870399999999</v>
      </c>
      <c r="E1635">
        <v>1634</v>
      </c>
    </row>
    <row r="1636" spans="1:5" x14ac:dyDescent="0.25">
      <c r="A1636" s="3" t="s">
        <v>27016</v>
      </c>
      <c r="B1636">
        <v>1</v>
      </c>
      <c r="C1636">
        <v>1.07979995</v>
      </c>
      <c r="D1636">
        <f t="shared" si="25"/>
        <v>1.0478799699999999</v>
      </c>
      <c r="E1636">
        <v>1635</v>
      </c>
    </row>
    <row r="1637" spans="1:5" x14ac:dyDescent="0.25">
      <c r="A1637" s="3" t="s">
        <v>27017</v>
      </c>
      <c r="B1637">
        <v>1</v>
      </c>
      <c r="C1637">
        <v>1.074488425</v>
      </c>
      <c r="D1637">
        <f t="shared" si="25"/>
        <v>1.044693055</v>
      </c>
      <c r="E1637">
        <v>1636</v>
      </c>
    </row>
    <row r="1638" spans="1:5" x14ac:dyDescent="0.25">
      <c r="A1638" s="3" t="s">
        <v>27018</v>
      </c>
      <c r="B1638">
        <v>1</v>
      </c>
      <c r="C1638">
        <v>1.0728341750000001</v>
      </c>
      <c r="D1638">
        <f t="shared" si="25"/>
        <v>1.0437005050000001</v>
      </c>
      <c r="E1638">
        <v>1637</v>
      </c>
    </row>
    <row r="1639" spans="1:5" x14ac:dyDescent="0.25">
      <c r="A1639" s="3" t="s">
        <v>27019</v>
      </c>
      <c r="B1639">
        <v>1</v>
      </c>
      <c r="C1639">
        <v>1.07036</v>
      </c>
      <c r="D1639">
        <f t="shared" si="25"/>
        <v>1.042216</v>
      </c>
      <c r="E1639">
        <v>1638</v>
      </c>
    </row>
    <row r="1640" spans="1:5" x14ac:dyDescent="0.25">
      <c r="A1640" s="3" t="s">
        <v>27020</v>
      </c>
      <c r="B1640">
        <v>1</v>
      </c>
      <c r="C1640">
        <v>1.0700019250000001</v>
      </c>
      <c r="D1640">
        <f t="shared" si="25"/>
        <v>1.0420011550000001</v>
      </c>
      <c r="E1640">
        <v>1639</v>
      </c>
    </row>
    <row r="1641" spans="1:5" x14ac:dyDescent="0.25">
      <c r="A1641" s="3" t="s">
        <v>27021</v>
      </c>
      <c r="B1641">
        <v>1</v>
      </c>
      <c r="C1641">
        <v>1.060736525</v>
      </c>
      <c r="D1641">
        <f t="shared" si="25"/>
        <v>1.0364419150000002</v>
      </c>
      <c r="E1641">
        <v>1640</v>
      </c>
    </row>
    <row r="1642" spans="1:5" x14ac:dyDescent="0.25">
      <c r="A1642" s="3" t="s">
        <v>27022</v>
      </c>
      <c r="B1642">
        <v>1</v>
      </c>
      <c r="C1642">
        <v>1.0545160500000001</v>
      </c>
      <c r="D1642">
        <f t="shared" si="25"/>
        <v>1.03270963</v>
      </c>
      <c r="E1642">
        <v>1641</v>
      </c>
    </row>
    <row r="1643" spans="1:5" x14ac:dyDescent="0.25">
      <c r="A1643" s="3" t="s">
        <v>27023</v>
      </c>
      <c r="B1643">
        <v>1</v>
      </c>
      <c r="C1643">
        <v>1.050209725</v>
      </c>
      <c r="D1643">
        <f t="shared" si="25"/>
        <v>1.030125835</v>
      </c>
      <c r="E1643">
        <v>1642</v>
      </c>
    </row>
    <row r="1644" spans="1:5" x14ac:dyDescent="0.25">
      <c r="A1644" s="3" t="s">
        <v>27024</v>
      </c>
      <c r="B1644">
        <v>1</v>
      </c>
      <c r="C1644">
        <v>1.049824925</v>
      </c>
      <c r="D1644">
        <f t="shared" si="25"/>
        <v>1.0298949550000001</v>
      </c>
      <c r="E1644">
        <v>1643</v>
      </c>
    </row>
    <row r="1645" spans="1:5" x14ac:dyDescent="0.25">
      <c r="A1645" s="3" t="s">
        <v>27025</v>
      </c>
      <c r="B1645">
        <v>1</v>
      </c>
      <c r="C1645">
        <v>1.0497220250000001</v>
      </c>
      <c r="D1645">
        <f t="shared" si="25"/>
        <v>1.029833215</v>
      </c>
      <c r="E1645">
        <v>1644</v>
      </c>
    </row>
    <row r="1646" spans="1:5" x14ac:dyDescent="0.25">
      <c r="A1646" s="3" t="s">
        <v>27026</v>
      </c>
      <c r="B1646">
        <v>1</v>
      </c>
      <c r="C1646">
        <v>1.0464269500000001</v>
      </c>
      <c r="D1646">
        <f t="shared" si="25"/>
        <v>1.0278561700000002</v>
      </c>
      <c r="E1646">
        <v>1645</v>
      </c>
    </row>
    <row r="1647" spans="1:5" x14ac:dyDescent="0.25">
      <c r="A1647" s="3" t="s">
        <v>27027</v>
      </c>
      <c r="B1647">
        <v>1</v>
      </c>
      <c r="C1647">
        <v>1.0357544250000001</v>
      </c>
      <c r="D1647">
        <f t="shared" si="25"/>
        <v>1.021452655</v>
      </c>
      <c r="E1647">
        <v>1646</v>
      </c>
    </row>
    <row r="1648" spans="1:5" x14ac:dyDescent="0.25">
      <c r="A1648" s="3" t="s">
        <v>27028</v>
      </c>
      <c r="B1648">
        <v>1</v>
      </c>
      <c r="C1648">
        <v>1.0297351250000002</v>
      </c>
      <c r="D1648">
        <f t="shared" si="25"/>
        <v>1.0178410750000002</v>
      </c>
      <c r="E1648">
        <v>1647</v>
      </c>
    </row>
    <row r="1649" spans="1:5" x14ac:dyDescent="0.25">
      <c r="A1649" s="3" t="s">
        <v>27029</v>
      </c>
      <c r="B1649">
        <v>1</v>
      </c>
      <c r="C1649">
        <v>1.0293371</v>
      </c>
      <c r="D1649">
        <f t="shared" si="25"/>
        <v>1.0176022599999999</v>
      </c>
      <c r="E1649">
        <v>1648</v>
      </c>
    </row>
    <row r="1650" spans="1:5" x14ac:dyDescent="0.25">
      <c r="A1650" s="3" t="s">
        <v>27030</v>
      </c>
      <c r="B1650">
        <v>1</v>
      </c>
      <c r="C1650">
        <v>1.02883905</v>
      </c>
      <c r="D1650">
        <f t="shared" si="25"/>
        <v>1.0173034300000001</v>
      </c>
      <c r="E1650">
        <v>1649</v>
      </c>
    </row>
    <row r="1651" spans="1:5" x14ac:dyDescent="0.25">
      <c r="A1651" s="3" t="s">
        <v>27031</v>
      </c>
      <c r="B1651">
        <v>1</v>
      </c>
      <c r="C1651">
        <v>1.0274209249999999</v>
      </c>
      <c r="D1651">
        <f t="shared" si="25"/>
        <v>1.0164525549999999</v>
      </c>
      <c r="E1651">
        <v>1650</v>
      </c>
    </row>
    <row r="1652" spans="1:5" x14ac:dyDescent="0.25">
      <c r="A1652" s="3" t="s">
        <v>27032</v>
      </c>
      <c r="B1652">
        <v>1</v>
      </c>
      <c r="C1652">
        <v>1.0236212</v>
      </c>
      <c r="D1652">
        <f t="shared" si="25"/>
        <v>1.0141727199999999</v>
      </c>
      <c r="E1652">
        <v>1651</v>
      </c>
    </row>
    <row r="1653" spans="1:5" x14ac:dyDescent="0.25">
      <c r="A1653" s="3" t="s">
        <v>27033</v>
      </c>
      <c r="B1653">
        <v>1</v>
      </c>
      <c r="C1653">
        <v>1.0229954500000003</v>
      </c>
      <c r="D1653">
        <f t="shared" si="25"/>
        <v>1.0137972700000002</v>
      </c>
      <c r="E1653">
        <v>1652</v>
      </c>
    </row>
    <row r="1654" spans="1:5" x14ac:dyDescent="0.25">
      <c r="A1654" s="3" t="s">
        <v>27034</v>
      </c>
      <c r="B1654">
        <v>1</v>
      </c>
      <c r="C1654">
        <v>1.0225407</v>
      </c>
      <c r="D1654">
        <f t="shared" si="25"/>
        <v>1.01352442</v>
      </c>
      <c r="E1654">
        <v>1653</v>
      </c>
    </row>
    <row r="1655" spans="1:5" x14ac:dyDescent="0.25">
      <c r="A1655" s="3" t="s">
        <v>27035</v>
      </c>
      <c r="B1655">
        <v>1</v>
      </c>
      <c r="C1655">
        <v>1.0221609500000002</v>
      </c>
      <c r="D1655">
        <f t="shared" si="25"/>
        <v>1.0132965700000001</v>
      </c>
      <c r="E1655">
        <v>1654</v>
      </c>
    </row>
    <row r="1656" spans="1:5" x14ac:dyDescent="0.25">
      <c r="A1656" s="3" t="s">
        <v>27036</v>
      </c>
      <c r="B1656">
        <v>1</v>
      </c>
      <c r="C1656">
        <v>1.017443125</v>
      </c>
      <c r="D1656">
        <f t="shared" si="25"/>
        <v>1.010465875</v>
      </c>
      <c r="E1656">
        <v>1655</v>
      </c>
    </row>
    <row r="1657" spans="1:5" x14ac:dyDescent="0.25">
      <c r="A1657" s="3" t="s">
        <v>27037</v>
      </c>
      <c r="B1657">
        <v>1</v>
      </c>
      <c r="C1657">
        <v>1.0163555500000001</v>
      </c>
      <c r="D1657">
        <f t="shared" si="25"/>
        <v>1.0098133300000001</v>
      </c>
      <c r="E1657">
        <v>1656</v>
      </c>
    </row>
    <row r="1658" spans="1:5" x14ac:dyDescent="0.25">
      <c r="A1658" s="3" t="s">
        <v>27038</v>
      </c>
      <c r="B1658">
        <v>1</v>
      </c>
      <c r="C1658">
        <v>1.0138174750000002</v>
      </c>
      <c r="D1658">
        <f t="shared" si="25"/>
        <v>1.0082904850000001</v>
      </c>
      <c r="E1658">
        <v>1657</v>
      </c>
    </row>
    <row r="1659" spans="1:5" x14ac:dyDescent="0.25">
      <c r="A1659" s="3" t="s">
        <v>27039</v>
      </c>
      <c r="B1659">
        <v>1</v>
      </c>
      <c r="C1659">
        <v>1.009043125</v>
      </c>
      <c r="D1659">
        <f t="shared" si="25"/>
        <v>1.005425875</v>
      </c>
      <c r="E1659">
        <v>1658</v>
      </c>
    </row>
    <row r="1660" spans="1:5" x14ac:dyDescent="0.25">
      <c r="A1660" s="3" t="s">
        <v>27040</v>
      </c>
      <c r="B1660">
        <v>1</v>
      </c>
      <c r="C1660">
        <v>1.0088330000000001</v>
      </c>
      <c r="D1660">
        <f t="shared" si="25"/>
        <v>1.0052998</v>
      </c>
      <c r="E1660">
        <v>1659</v>
      </c>
    </row>
    <row r="1661" spans="1:5" x14ac:dyDescent="0.25">
      <c r="A1661" s="3" t="s">
        <v>27041</v>
      </c>
      <c r="B1661">
        <v>1</v>
      </c>
      <c r="C1661">
        <v>1.00787545</v>
      </c>
      <c r="D1661">
        <f t="shared" si="25"/>
        <v>1.00472527</v>
      </c>
      <c r="E1661">
        <v>1660</v>
      </c>
    </row>
    <row r="1662" spans="1:5" x14ac:dyDescent="0.25">
      <c r="A1662" s="3" t="s">
        <v>27042</v>
      </c>
      <c r="B1662">
        <v>1</v>
      </c>
      <c r="C1662">
        <v>1.0077221750000001</v>
      </c>
      <c r="D1662">
        <f t="shared" si="25"/>
        <v>1.004633305</v>
      </c>
      <c r="E1662">
        <v>1661</v>
      </c>
    </row>
    <row r="1663" spans="1:5" x14ac:dyDescent="0.25">
      <c r="A1663" s="3" t="s">
        <v>27043</v>
      </c>
      <c r="B1663">
        <v>1</v>
      </c>
      <c r="C1663">
        <v>1.005374875</v>
      </c>
      <c r="D1663">
        <f t="shared" si="25"/>
        <v>1.003224925</v>
      </c>
      <c r="E1663">
        <v>1662</v>
      </c>
    </row>
    <row r="1664" spans="1:5" x14ac:dyDescent="0.25">
      <c r="A1664" s="3" t="s">
        <v>27044</v>
      </c>
      <c r="B1664">
        <v>1</v>
      </c>
      <c r="C1664">
        <v>1.0049059250000001</v>
      </c>
      <c r="D1664">
        <f t="shared" si="25"/>
        <v>1.0029435550000001</v>
      </c>
      <c r="E1664">
        <v>1663</v>
      </c>
    </row>
    <row r="1665" spans="1:5" x14ac:dyDescent="0.25">
      <c r="A1665" s="3" t="s">
        <v>27045</v>
      </c>
      <c r="B1665">
        <v>1</v>
      </c>
      <c r="C1665">
        <v>1.003946475</v>
      </c>
      <c r="D1665">
        <f t="shared" si="25"/>
        <v>1.002367885</v>
      </c>
      <c r="E1665">
        <v>1664</v>
      </c>
    </row>
    <row r="1666" spans="1:5" x14ac:dyDescent="0.25">
      <c r="A1666" s="3" t="s">
        <v>27046</v>
      </c>
      <c r="B1666">
        <v>1</v>
      </c>
      <c r="C1666">
        <v>1.0037647750000001</v>
      </c>
      <c r="D1666">
        <f t="shared" ref="D1666:D1729" si="26">B1666*0.4+C1666*0.6</f>
        <v>1.0022588649999999</v>
      </c>
      <c r="E1666">
        <v>1665</v>
      </c>
    </row>
    <row r="1667" spans="1:5" x14ac:dyDescent="0.25">
      <c r="A1667" s="3" t="s">
        <v>27047</v>
      </c>
      <c r="B1667">
        <v>1</v>
      </c>
      <c r="C1667">
        <v>1.00186175</v>
      </c>
      <c r="D1667">
        <f t="shared" si="26"/>
        <v>1.00111705</v>
      </c>
      <c r="E1667">
        <v>1666</v>
      </c>
    </row>
    <row r="1668" spans="1:5" x14ac:dyDescent="0.25">
      <c r="A1668" s="3" t="s">
        <v>27048</v>
      </c>
      <c r="B1668">
        <v>1</v>
      </c>
      <c r="C1668">
        <v>0.9991127500000001</v>
      </c>
      <c r="D1668">
        <f t="shared" si="26"/>
        <v>0.99946765000000004</v>
      </c>
      <c r="E1668">
        <v>1667</v>
      </c>
    </row>
    <row r="1669" spans="1:5" x14ac:dyDescent="0.25">
      <c r="A1669" s="3" t="s">
        <v>27049</v>
      </c>
      <c r="B1669">
        <v>1</v>
      </c>
      <c r="C1669">
        <v>0.99536772500000015</v>
      </c>
      <c r="D1669">
        <f t="shared" si="26"/>
        <v>0.99722063500000013</v>
      </c>
      <c r="E1669">
        <v>1668</v>
      </c>
    </row>
    <row r="1670" spans="1:5" x14ac:dyDescent="0.25">
      <c r="A1670" s="3" t="s">
        <v>27050</v>
      </c>
      <c r="B1670">
        <v>1</v>
      </c>
      <c r="C1670">
        <v>0.99042930000000007</v>
      </c>
      <c r="D1670">
        <f t="shared" si="26"/>
        <v>0.99425758000000009</v>
      </c>
      <c r="E1670">
        <v>1669</v>
      </c>
    </row>
    <row r="1671" spans="1:5" x14ac:dyDescent="0.25">
      <c r="A1671" s="3" t="s">
        <v>27051</v>
      </c>
      <c r="B1671">
        <v>1</v>
      </c>
      <c r="C1671">
        <v>0.98129482499999998</v>
      </c>
      <c r="D1671">
        <f t="shared" si="26"/>
        <v>0.98877689499999999</v>
      </c>
      <c r="E1671">
        <v>1670</v>
      </c>
    </row>
    <row r="1672" spans="1:5" x14ac:dyDescent="0.25">
      <c r="A1672" s="3" t="s">
        <v>27052</v>
      </c>
      <c r="B1672">
        <v>1</v>
      </c>
      <c r="C1672">
        <v>0.97360760000000002</v>
      </c>
      <c r="D1672">
        <f t="shared" si="26"/>
        <v>0.98416455999999997</v>
      </c>
      <c r="E1672">
        <v>1671</v>
      </c>
    </row>
    <row r="1673" spans="1:5" x14ac:dyDescent="0.25">
      <c r="A1673" s="3" t="s">
        <v>27053</v>
      </c>
      <c r="B1673">
        <v>1</v>
      </c>
      <c r="C1673">
        <v>0.97185627500000005</v>
      </c>
      <c r="D1673">
        <f t="shared" si="26"/>
        <v>0.98311376500000003</v>
      </c>
      <c r="E1673">
        <v>1672</v>
      </c>
    </row>
    <row r="1674" spans="1:5" x14ac:dyDescent="0.25">
      <c r="A1674" s="3" t="s">
        <v>27054</v>
      </c>
      <c r="B1674">
        <v>1</v>
      </c>
      <c r="C1674">
        <v>0.97112850000000006</v>
      </c>
      <c r="D1674">
        <f t="shared" si="26"/>
        <v>0.98267710000000008</v>
      </c>
      <c r="E1674">
        <v>1673</v>
      </c>
    </row>
    <row r="1675" spans="1:5" x14ac:dyDescent="0.25">
      <c r="A1675" s="3" t="s">
        <v>27055</v>
      </c>
      <c r="B1675">
        <v>1</v>
      </c>
      <c r="C1675">
        <v>0.97095630000000011</v>
      </c>
      <c r="D1675">
        <f t="shared" si="26"/>
        <v>0.98257378000000006</v>
      </c>
      <c r="E1675">
        <v>1674</v>
      </c>
    </row>
    <row r="1676" spans="1:5" x14ac:dyDescent="0.25">
      <c r="A1676" s="3" t="s">
        <v>27056</v>
      </c>
      <c r="B1676">
        <v>1</v>
      </c>
      <c r="C1676">
        <v>0.96976122500000006</v>
      </c>
      <c r="D1676">
        <f t="shared" si="26"/>
        <v>0.98185673500000004</v>
      </c>
      <c r="E1676">
        <v>1675</v>
      </c>
    </row>
    <row r="1677" spans="1:5" x14ac:dyDescent="0.25">
      <c r="A1677" s="3" t="s">
        <v>27057</v>
      </c>
      <c r="B1677">
        <v>1</v>
      </c>
      <c r="C1677">
        <v>0.96962777500000008</v>
      </c>
      <c r="D1677">
        <f t="shared" si="26"/>
        <v>0.98177666500000005</v>
      </c>
      <c r="E1677">
        <v>1676</v>
      </c>
    </row>
    <row r="1678" spans="1:5" x14ac:dyDescent="0.25">
      <c r="A1678" s="3" t="s">
        <v>27058</v>
      </c>
      <c r="B1678">
        <v>1</v>
      </c>
      <c r="C1678">
        <v>0.96960635000000006</v>
      </c>
      <c r="D1678">
        <f t="shared" si="26"/>
        <v>0.98176381000000001</v>
      </c>
      <c r="E1678">
        <v>1677</v>
      </c>
    </row>
    <row r="1679" spans="1:5" x14ac:dyDescent="0.25">
      <c r="A1679" s="3" t="s">
        <v>27059</v>
      </c>
      <c r="B1679">
        <v>1</v>
      </c>
      <c r="C1679">
        <v>0.96643557499999999</v>
      </c>
      <c r="D1679">
        <f t="shared" si="26"/>
        <v>0.97986134499999999</v>
      </c>
      <c r="E1679">
        <v>1678</v>
      </c>
    </row>
    <row r="1680" spans="1:5" x14ac:dyDescent="0.25">
      <c r="A1680" s="3" t="s">
        <v>27060</v>
      </c>
      <c r="B1680">
        <v>1</v>
      </c>
      <c r="C1680">
        <v>0.96042502500000004</v>
      </c>
      <c r="D1680">
        <f t="shared" si="26"/>
        <v>0.976255015</v>
      </c>
      <c r="E1680">
        <v>1679</v>
      </c>
    </row>
    <row r="1681" spans="1:5" x14ac:dyDescent="0.25">
      <c r="A1681" s="3" t="s">
        <v>27061</v>
      </c>
      <c r="B1681">
        <v>1</v>
      </c>
      <c r="C1681">
        <v>0.95924425000000013</v>
      </c>
      <c r="D1681">
        <f t="shared" si="26"/>
        <v>0.97554655000000012</v>
      </c>
      <c r="E1681">
        <v>1680</v>
      </c>
    </row>
    <row r="1682" spans="1:5" x14ac:dyDescent="0.25">
      <c r="A1682" s="3" t="s">
        <v>27062</v>
      </c>
      <c r="B1682">
        <v>1</v>
      </c>
      <c r="C1682">
        <v>0.95870452500000014</v>
      </c>
      <c r="D1682">
        <f t="shared" si="26"/>
        <v>0.97522271500000013</v>
      </c>
      <c r="E1682">
        <v>1681</v>
      </c>
    </row>
    <row r="1683" spans="1:5" x14ac:dyDescent="0.25">
      <c r="A1683" s="3" t="s">
        <v>27063</v>
      </c>
      <c r="B1683">
        <v>1</v>
      </c>
      <c r="C1683">
        <v>0.95778655000000001</v>
      </c>
      <c r="D1683">
        <f t="shared" si="26"/>
        <v>0.97467192999999996</v>
      </c>
      <c r="E1683">
        <v>1682</v>
      </c>
    </row>
    <row r="1684" spans="1:5" x14ac:dyDescent="0.25">
      <c r="A1684" s="3" t="s">
        <v>27064</v>
      </c>
      <c r="B1684">
        <v>1</v>
      </c>
      <c r="C1684">
        <v>0.95709772500000001</v>
      </c>
      <c r="D1684">
        <f t="shared" si="26"/>
        <v>0.97425863499999998</v>
      </c>
      <c r="E1684">
        <v>1683</v>
      </c>
    </row>
    <row r="1685" spans="1:5" x14ac:dyDescent="0.25">
      <c r="A1685" s="3" t="s">
        <v>27065</v>
      </c>
      <c r="B1685">
        <v>1</v>
      </c>
      <c r="C1685">
        <v>0.95613860000000006</v>
      </c>
      <c r="D1685">
        <f t="shared" si="26"/>
        <v>0.97368315999999999</v>
      </c>
      <c r="E1685">
        <v>1684</v>
      </c>
    </row>
    <row r="1686" spans="1:5" x14ac:dyDescent="0.25">
      <c r="A1686" s="3" t="s">
        <v>27066</v>
      </c>
      <c r="B1686">
        <v>1</v>
      </c>
      <c r="C1686">
        <v>0.95531310000000003</v>
      </c>
      <c r="D1686">
        <f t="shared" si="26"/>
        <v>0.97318786000000002</v>
      </c>
      <c r="E1686">
        <v>1685</v>
      </c>
    </row>
    <row r="1687" spans="1:5" x14ac:dyDescent="0.25">
      <c r="A1687" s="3" t="s">
        <v>27067</v>
      </c>
      <c r="B1687">
        <v>1</v>
      </c>
      <c r="C1687">
        <v>0.95493300000000003</v>
      </c>
      <c r="D1687">
        <f t="shared" si="26"/>
        <v>0.97295980000000004</v>
      </c>
      <c r="E1687">
        <v>1686</v>
      </c>
    </row>
    <row r="1688" spans="1:5" x14ac:dyDescent="0.25">
      <c r="A1688" s="3" t="s">
        <v>27068</v>
      </c>
      <c r="B1688">
        <v>1</v>
      </c>
      <c r="C1688">
        <v>0.95485547500000001</v>
      </c>
      <c r="D1688">
        <f t="shared" si="26"/>
        <v>0.97291328499999996</v>
      </c>
      <c r="E1688">
        <v>1687</v>
      </c>
    </row>
    <row r="1689" spans="1:5" x14ac:dyDescent="0.25">
      <c r="A1689" s="3" t="s">
        <v>27069</v>
      </c>
      <c r="B1689">
        <v>1</v>
      </c>
      <c r="C1689">
        <v>0.95459585000000002</v>
      </c>
      <c r="D1689">
        <f t="shared" si="26"/>
        <v>0.97275750999999999</v>
      </c>
      <c r="E1689">
        <v>1688</v>
      </c>
    </row>
    <row r="1690" spans="1:5" x14ac:dyDescent="0.25">
      <c r="A1690" s="3" t="s">
        <v>27070</v>
      </c>
      <c r="B1690">
        <v>1</v>
      </c>
      <c r="C1690">
        <v>0.94987720000000009</v>
      </c>
      <c r="D1690">
        <f t="shared" si="26"/>
        <v>0.96992632000000001</v>
      </c>
      <c r="E1690">
        <v>1689</v>
      </c>
    </row>
    <row r="1691" spans="1:5" x14ac:dyDescent="0.25">
      <c r="A1691" s="3" t="s">
        <v>27071</v>
      </c>
      <c r="B1691">
        <v>1</v>
      </c>
      <c r="C1691">
        <v>0.94550382500000008</v>
      </c>
      <c r="D1691">
        <f t="shared" si="26"/>
        <v>0.96730229500000009</v>
      </c>
      <c r="E1691">
        <v>1690</v>
      </c>
    </row>
    <row r="1692" spans="1:5" x14ac:dyDescent="0.25">
      <c r="A1692" s="3" t="s">
        <v>27072</v>
      </c>
      <c r="B1692">
        <v>1</v>
      </c>
      <c r="C1692">
        <v>0.94214882500000019</v>
      </c>
      <c r="D1692">
        <f t="shared" si="26"/>
        <v>0.96528929500000016</v>
      </c>
      <c r="E1692">
        <v>1691</v>
      </c>
    </row>
    <row r="1693" spans="1:5" x14ac:dyDescent="0.25">
      <c r="A1693" s="3" t="s">
        <v>27073</v>
      </c>
      <c r="B1693">
        <v>1</v>
      </c>
      <c r="C1693">
        <v>0.94190345000000009</v>
      </c>
      <c r="D1693">
        <f t="shared" si="26"/>
        <v>0.96514207000000007</v>
      </c>
      <c r="E1693">
        <v>1692</v>
      </c>
    </row>
    <row r="1694" spans="1:5" x14ac:dyDescent="0.25">
      <c r="A1694" s="3" t="s">
        <v>27074</v>
      </c>
      <c r="B1694">
        <v>1</v>
      </c>
      <c r="C1694">
        <v>0.94068037500000001</v>
      </c>
      <c r="D1694">
        <f t="shared" si="26"/>
        <v>0.96440822500000001</v>
      </c>
      <c r="E1694">
        <v>1693</v>
      </c>
    </row>
    <row r="1695" spans="1:5" x14ac:dyDescent="0.25">
      <c r="A1695" s="3" t="s">
        <v>27075</v>
      </c>
      <c r="B1695">
        <v>1</v>
      </c>
      <c r="C1695">
        <v>0.94030522500000013</v>
      </c>
      <c r="D1695">
        <f t="shared" si="26"/>
        <v>0.96418313500000008</v>
      </c>
      <c r="E1695">
        <v>1694</v>
      </c>
    </row>
    <row r="1696" spans="1:5" x14ac:dyDescent="0.25">
      <c r="A1696" s="3" t="s">
        <v>27076</v>
      </c>
      <c r="B1696">
        <v>1</v>
      </c>
      <c r="C1696">
        <v>0.93813752500000014</v>
      </c>
      <c r="D1696">
        <f t="shared" si="26"/>
        <v>0.96288251500000011</v>
      </c>
      <c r="E1696">
        <v>1695</v>
      </c>
    </row>
    <row r="1697" spans="1:5" x14ac:dyDescent="0.25">
      <c r="A1697" s="3" t="s">
        <v>27077</v>
      </c>
      <c r="B1697">
        <v>1</v>
      </c>
      <c r="C1697">
        <v>0.93761650000000007</v>
      </c>
      <c r="D1697">
        <f t="shared" si="26"/>
        <v>0.96256990000000009</v>
      </c>
      <c r="E1697">
        <v>1696</v>
      </c>
    </row>
    <row r="1698" spans="1:5" x14ac:dyDescent="0.25">
      <c r="A1698" s="3" t="s">
        <v>27078</v>
      </c>
      <c r="B1698">
        <v>1</v>
      </c>
      <c r="C1698">
        <v>0.93585532500000013</v>
      </c>
      <c r="D1698">
        <f t="shared" si="26"/>
        <v>0.9615131950000001</v>
      </c>
      <c r="E1698">
        <v>1697</v>
      </c>
    </row>
    <row r="1699" spans="1:5" x14ac:dyDescent="0.25">
      <c r="A1699" s="3" t="s">
        <v>27079</v>
      </c>
      <c r="B1699">
        <v>1</v>
      </c>
      <c r="C1699">
        <v>0.93330697500000004</v>
      </c>
      <c r="D1699">
        <f t="shared" si="26"/>
        <v>0.95998418500000005</v>
      </c>
      <c r="E1699">
        <v>1698</v>
      </c>
    </row>
    <row r="1700" spans="1:5" x14ac:dyDescent="0.25">
      <c r="A1700" s="3" t="s">
        <v>27080</v>
      </c>
      <c r="B1700">
        <v>1</v>
      </c>
      <c r="C1700">
        <v>0.92715512499999997</v>
      </c>
      <c r="D1700">
        <f t="shared" si="26"/>
        <v>0.95629307499999994</v>
      </c>
      <c r="E1700">
        <v>1699</v>
      </c>
    </row>
    <row r="1701" spans="1:5" x14ac:dyDescent="0.25">
      <c r="A1701" s="3" t="s">
        <v>27081</v>
      </c>
      <c r="B1701">
        <v>1</v>
      </c>
      <c r="C1701">
        <v>0.92350670000000012</v>
      </c>
      <c r="D1701">
        <f t="shared" si="26"/>
        <v>0.95410402000000005</v>
      </c>
      <c r="E1701">
        <v>1700</v>
      </c>
    </row>
    <row r="1702" spans="1:5" x14ac:dyDescent="0.25">
      <c r="A1702" s="3" t="s">
        <v>27082</v>
      </c>
      <c r="B1702">
        <v>1</v>
      </c>
      <c r="C1702">
        <v>0.92259822499999999</v>
      </c>
      <c r="D1702">
        <f t="shared" si="26"/>
        <v>0.953558935</v>
      </c>
      <c r="E1702">
        <v>1701</v>
      </c>
    </row>
    <row r="1703" spans="1:5" x14ac:dyDescent="0.25">
      <c r="A1703" s="3" t="s">
        <v>27083</v>
      </c>
      <c r="B1703">
        <v>1</v>
      </c>
      <c r="C1703">
        <v>0.92075339999999994</v>
      </c>
      <c r="D1703">
        <f t="shared" si="26"/>
        <v>0.95245203999999994</v>
      </c>
      <c r="E1703">
        <v>1702</v>
      </c>
    </row>
    <row r="1704" spans="1:5" x14ac:dyDescent="0.25">
      <c r="A1704" s="3" t="s">
        <v>27084</v>
      </c>
      <c r="B1704">
        <v>1</v>
      </c>
      <c r="C1704">
        <v>0.92001025000000003</v>
      </c>
      <c r="D1704">
        <f t="shared" si="26"/>
        <v>0.95200615</v>
      </c>
      <c r="E1704">
        <v>1703</v>
      </c>
    </row>
    <row r="1705" spans="1:5" x14ac:dyDescent="0.25">
      <c r="A1705" s="3" t="s">
        <v>27085</v>
      </c>
      <c r="B1705">
        <v>1</v>
      </c>
      <c r="C1705">
        <v>0.91681735000000009</v>
      </c>
      <c r="D1705">
        <f t="shared" si="26"/>
        <v>0.95009041000000005</v>
      </c>
      <c r="E1705">
        <v>1704</v>
      </c>
    </row>
    <row r="1706" spans="1:5" x14ac:dyDescent="0.25">
      <c r="A1706" s="3" t="s">
        <v>27086</v>
      </c>
      <c r="B1706">
        <v>1</v>
      </c>
      <c r="C1706">
        <v>0.9163067250000001</v>
      </c>
      <c r="D1706">
        <f t="shared" si="26"/>
        <v>0.94978403500000008</v>
      </c>
      <c r="E1706">
        <v>1705</v>
      </c>
    </row>
    <row r="1707" spans="1:5" x14ac:dyDescent="0.25">
      <c r="A1707" s="3" t="s">
        <v>27087</v>
      </c>
      <c r="B1707">
        <v>1</v>
      </c>
      <c r="C1707">
        <v>0.91616577500000007</v>
      </c>
      <c r="D1707">
        <f t="shared" si="26"/>
        <v>0.94969946500000002</v>
      </c>
      <c r="E1707">
        <v>1706</v>
      </c>
    </row>
    <row r="1708" spans="1:5" x14ac:dyDescent="0.25">
      <c r="A1708" s="3" t="s">
        <v>27088</v>
      </c>
      <c r="B1708">
        <v>1</v>
      </c>
      <c r="C1708">
        <v>0.91499900000000012</v>
      </c>
      <c r="D1708">
        <f t="shared" si="26"/>
        <v>0.94899940000000005</v>
      </c>
      <c r="E1708">
        <v>1707</v>
      </c>
    </row>
    <row r="1709" spans="1:5" x14ac:dyDescent="0.25">
      <c r="A1709" s="3" t="s">
        <v>27089</v>
      </c>
      <c r="B1709">
        <v>1</v>
      </c>
      <c r="C1709">
        <v>0.91427952499999998</v>
      </c>
      <c r="D1709">
        <f t="shared" si="26"/>
        <v>0.94856771500000003</v>
      </c>
      <c r="E1709">
        <v>1708</v>
      </c>
    </row>
    <row r="1710" spans="1:5" x14ac:dyDescent="0.25">
      <c r="A1710" s="3" t="s">
        <v>27090</v>
      </c>
      <c r="B1710">
        <v>1</v>
      </c>
      <c r="C1710">
        <v>0.91348205000000016</v>
      </c>
      <c r="D1710">
        <f t="shared" si="26"/>
        <v>0.94808923000000012</v>
      </c>
      <c r="E1710">
        <v>1709</v>
      </c>
    </row>
    <row r="1711" spans="1:5" x14ac:dyDescent="0.25">
      <c r="A1711" s="3" t="s">
        <v>27091</v>
      </c>
      <c r="B1711">
        <v>1</v>
      </c>
      <c r="C1711">
        <v>0.91346202500000007</v>
      </c>
      <c r="D1711">
        <f t="shared" si="26"/>
        <v>0.94807721500000008</v>
      </c>
      <c r="E1711">
        <v>1710</v>
      </c>
    </row>
    <row r="1712" spans="1:5" x14ac:dyDescent="0.25">
      <c r="A1712" s="3" t="s">
        <v>27092</v>
      </c>
      <c r="B1712">
        <v>1</v>
      </c>
      <c r="C1712">
        <v>0.91205487500000015</v>
      </c>
      <c r="D1712">
        <f t="shared" si="26"/>
        <v>0.94723292500000011</v>
      </c>
      <c r="E1712">
        <v>1711</v>
      </c>
    </row>
    <row r="1713" spans="1:5" x14ac:dyDescent="0.25">
      <c r="A1713" s="3" t="s">
        <v>27093</v>
      </c>
      <c r="B1713">
        <v>1</v>
      </c>
      <c r="C1713">
        <v>0.91091350000000004</v>
      </c>
      <c r="D1713">
        <f t="shared" si="26"/>
        <v>0.9465481</v>
      </c>
      <c r="E1713">
        <v>1712</v>
      </c>
    </row>
    <row r="1714" spans="1:5" x14ac:dyDescent="0.25">
      <c r="A1714" s="3" t="s">
        <v>27094</v>
      </c>
      <c r="B1714">
        <v>1</v>
      </c>
      <c r="C1714">
        <v>0.91070700000000004</v>
      </c>
      <c r="D1714">
        <f t="shared" si="26"/>
        <v>0.94642420000000005</v>
      </c>
      <c r="E1714">
        <v>1713</v>
      </c>
    </row>
    <row r="1715" spans="1:5" x14ac:dyDescent="0.25">
      <c r="A1715" s="3" t="s">
        <v>27095</v>
      </c>
      <c r="B1715">
        <v>1</v>
      </c>
      <c r="C1715">
        <v>0.910366275</v>
      </c>
      <c r="D1715">
        <f t="shared" si="26"/>
        <v>0.94621976500000005</v>
      </c>
      <c r="E1715">
        <v>1714</v>
      </c>
    </row>
    <row r="1716" spans="1:5" x14ac:dyDescent="0.25">
      <c r="A1716" s="3" t="s">
        <v>27096</v>
      </c>
      <c r="B1716">
        <v>1</v>
      </c>
      <c r="C1716">
        <v>0.90956957500000002</v>
      </c>
      <c r="D1716">
        <f t="shared" si="26"/>
        <v>0.94574174499999997</v>
      </c>
      <c r="E1716">
        <v>1715</v>
      </c>
    </row>
    <row r="1717" spans="1:5" x14ac:dyDescent="0.25">
      <c r="A1717" s="3" t="s">
        <v>27097</v>
      </c>
      <c r="B1717">
        <v>1</v>
      </c>
      <c r="C1717">
        <v>0.90895622500000017</v>
      </c>
      <c r="D1717">
        <f t="shared" si="26"/>
        <v>0.9453737350000001</v>
      </c>
      <c r="E1717">
        <v>1716</v>
      </c>
    </row>
    <row r="1718" spans="1:5" x14ac:dyDescent="0.25">
      <c r="A1718" s="3" t="s">
        <v>27098</v>
      </c>
      <c r="B1718">
        <v>1</v>
      </c>
      <c r="C1718">
        <v>0.90722227500000008</v>
      </c>
      <c r="D1718">
        <f t="shared" si="26"/>
        <v>0.94433336500000009</v>
      </c>
      <c r="E1718">
        <v>1717</v>
      </c>
    </row>
    <row r="1719" spans="1:5" x14ac:dyDescent="0.25">
      <c r="A1719" s="3" t="s">
        <v>27099</v>
      </c>
      <c r="B1719">
        <v>1</v>
      </c>
      <c r="C1719">
        <v>0.90698127500000014</v>
      </c>
      <c r="D1719">
        <f t="shared" si="26"/>
        <v>0.94418876500000004</v>
      </c>
      <c r="E1719">
        <v>1718</v>
      </c>
    </row>
    <row r="1720" spans="1:5" x14ac:dyDescent="0.25">
      <c r="A1720" s="3" t="s">
        <v>27100</v>
      </c>
      <c r="B1720">
        <v>1</v>
      </c>
      <c r="C1720">
        <v>0.90614677500000018</v>
      </c>
      <c r="D1720">
        <f t="shared" si="26"/>
        <v>0.94368806500000013</v>
      </c>
      <c r="E1720">
        <v>1719</v>
      </c>
    </row>
    <row r="1721" spans="1:5" x14ac:dyDescent="0.25">
      <c r="A1721" s="3" t="s">
        <v>27101</v>
      </c>
      <c r="B1721">
        <v>1</v>
      </c>
      <c r="C1721">
        <v>0.90529345000000006</v>
      </c>
      <c r="D1721">
        <f t="shared" si="26"/>
        <v>0.94317607000000003</v>
      </c>
      <c r="E1721">
        <v>1720</v>
      </c>
    </row>
    <row r="1722" spans="1:5" x14ac:dyDescent="0.25">
      <c r="A1722" s="3" t="s">
        <v>27102</v>
      </c>
      <c r="B1722">
        <v>1</v>
      </c>
      <c r="C1722">
        <v>0.9033504750000001</v>
      </c>
      <c r="D1722">
        <f t="shared" si="26"/>
        <v>0.94201028500000006</v>
      </c>
      <c r="E1722">
        <v>1721</v>
      </c>
    </row>
    <row r="1723" spans="1:5" x14ac:dyDescent="0.25">
      <c r="A1723" s="3" t="s">
        <v>27103</v>
      </c>
      <c r="B1723">
        <v>1</v>
      </c>
      <c r="C1723">
        <v>0.89966690000000005</v>
      </c>
      <c r="D1723">
        <f t="shared" si="26"/>
        <v>0.93980014000000001</v>
      </c>
      <c r="E1723">
        <v>1722</v>
      </c>
    </row>
    <row r="1724" spans="1:5" x14ac:dyDescent="0.25">
      <c r="A1724" s="3" t="s">
        <v>27104</v>
      </c>
      <c r="B1724">
        <v>1</v>
      </c>
      <c r="C1724">
        <v>0.89870982500000007</v>
      </c>
      <c r="D1724">
        <f t="shared" si="26"/>
        <v>0.93922589500000009</v>
      </c>
      <c r="E1724">
        <v>1723</v>
      </c>
    </row>
    <row r="1725" spans="1:5" x14ac:dyDescent="0.25">
      <c r="A1725" s="3" t="s">
        <v>27105</v>
      </c>
      <c r="B1725">
        <v>1</v>
      </c>
      <c r="C1725">
        <v>0.89851512500000008</v>
      </c>
      <c r="D1725">
        <f t="shared" si="26"/>
        <v>0.93910907500000007</v>
      </c>
      <c r="E1725">
        <v>1724</v>
      </c>
    </row>
    <row r="1726" spans="1:5" x14ac:dyDescent="0.25">
      <c r="A1726" s="3" t="s">
        <v>27106</v>
      </c>
      <c r="B1726">
        <v>1</v>
      </c>
      <c r="C1726">
        <v>0.89774627500000015</v>
      </c>
      <c r="D1726">
        <f t="shared" si="26"/>
        <v>0.93864776500000013</v>
      </c>
      <c r="E1726">
        <v>1725</v>
      </c>
    </row>
    <row r="1727" spans="1:5" x14ac:dyDescent="0.25">
      <c r="A1727" s="3" t="s">
        <v>27107</v>
      </c>
      <c r="B1727">
        <v>1</v>
      </c>
      <c r="C1727">
        <v>0.89611097500000003</v>
      </c>
      <c r="D1727">
        <f t="shared" si="26"/>
        <v>0.937666585</v>
      </c>
      <c r="E1727">
        <v>1726</v>
      </c>
    </row>
    <row r="1728" spans="1:5" x14ac:dyDescent="0.25">
      <c r="A1728" s="3" t="s">
        <v>27108</v>
      </c>
      <c r="B1728">
        <v>1</v>
      </c>
      <c r="C1728">
        <v>0.89267289999999999</v>
      </c>
      <c r="D1728">
        <f t="shared" si="26"/>
        <v>0.93560374000000002</v>
      </c>
      <c r="E1728">
        <v>1727</v>
      </c>
    </row>
    <row r="1729" spans="1:5" x14ac:dyDescent="0.25">
      <c r="A1729" s="3" t="s">
        <v>27109</v>
      </c>
      <c r="B1729">
        <v>1</v>
      </c>
      <c r="C1729">
        <v>0.89207175000000016</v>
      </c>
      <c r="D1729">
        <f t="shared" si="26"/>
        <v>0.93524305000000008</v>
      </c>
      <c r="E1729">
        <v>1728</v>
      </c>
    </row>
    <row r="1730" spans="1:5" x14ac:dyDescent="0.25">
      <c r="A1730" s="3" t="s">
        <v>27110</v>
      </c>
      <c r="B1730">
        <v>1</v>
      </c>
      <c r="C1730">
        <v>0.89205999999999985</v>
      </c>
      <c r="D1730">
        <f t="shared" ref="D1730:D1793" si="27">B1730*0.4+C1730*0.6</f>
        <v>0.93523599999999996</v>
      </c>
      <c r="E1730">
        <v>1729</v>
      </c>
    </row>
    <row r="1731" spans="1:5" x14ac:dyDescent="0.25">
      <c r="A1731" s="3" t="s">
        <v>27111</v>
      </c>
      <c r="B1731">
        <v>1</v>
      </c>
      <c r="C1731">
        <v>0.88230560000000013</v>
      </c>
      <c r="D1731">
        <f t="shared" si="27"/>
        <v>0.9293833600000001</v>
      </c>
      <c r="E1731">
        <v>1730</v>
      </c>
    </row>
    <row r="1732" spans="1:5" x14ac:dyDescent="0.25">
      <c r="A1732" s="3" t="s">
        <v>27112</v>
      </c>
      <c r="B1732">
        <v>1</v>
      </c>
      <c r="C1732">
        <v>0.87696877500000014</v>
      </c>
      <c r="D1732">
        <f t="shared" si="27"/>
        <v>0.92618126500000009</v>
      </c>
      <c r="E1732">
        <v>1731</v>
      </c>
    </row>
    <row r="1733" spans="1:5" x14ac:dyDescent="0.25">
      <c r="A1733" s="3" t="s">
        <v>27113</v>
      </c>
      <c r="B1733">
        <v>1</v>
      </c>
      <c r="C1733">
        <v>0.87581387500000007</v>
      </c>
      <c r="D1733">
        <f t="shared" si="27"/>
        <v>0.925488325</v>
      </c>
      <c r="E1733">
        <v>1732</v>
      </c>
    </row>
    <row r="1734" spans="1:5" x14ac:dyDescent="0.25">
      <c r="A1734" s="3" t="s">
        <v>27114</v>
      </c>
      <c r="B1734">
        <v>1</v>
      </c>
      <c r="C1734">
        <v>0.87490607500000006</v>
      </c>
      <c r="D1734">
        <f t="shared" si="27"/>
        <v>0.92494364500000004</v>
      </c>
      <c r="E1734">
        <v>1733</v>
      </c>
    </row>
    <row r="1735" spans="1:5" x14ac:dyDescent="0.25">
      <c r="A1735" s="3" t="s">
        <v>27115</v>
      </c>
      <c r="B1735">
        <v>1</v>
      </c>
      <c r="C1735">
        <v>0.87289380000000005</v>
      </c>
      <c r="D1735">
        <f t="shared" si="27"/>
        <v>0.92373628000000008</v>
      </c>
      <c r="E1735">
        <v>1734</v>
      </c>
    </row>
    <row r="1736" spans="1:5" x14ac:dyDescent="0.25">
      <c r="A1736" s="3" t="s">
        <v>27116</v>
      </c>
      <c r="B1736">
        <v>1</v>
      </c>
      <c r="C1736">
        <v>0.87224997500000012</v>
      </c>
      <c r="D1736">
        <f t="shared" si="27"/>
        <v>0.9233499850000001</v>
      </c>
      <c r="E1736">
        <v>1735</v>
      </c>
    </row>
    <row r="1737" spans="1:5" x14ac:dyDescent="0.25">
      <c r="A1737" s="3" t="s">
        <v>27117</v>
      </c>
      <c r="B1737">
        <v>1</v>
      </c>
      <c r="C1737">
        <v>0.87203407500000008</v>
      </c>
      <c r="D1737">
        <f t="shared" si="27"/>
        <v>0.923220445</v>
      </c>
      <c r="E1737">
        <v>1736</v>
      </c>
    </row>
    <row r="1738" spans="1:5" x14ac:dyDescent="0.25">
      <c r="A1738" s="3" t="s">
        <v>27118</v>
      </c>
      <c r="B1738">
        <v>1</v>
      </c>
      <c r="C1738">
        <v>0.86574747500000004</v>
      </c>
      <c r="D1738">
        <f t="shared" si="27"/>
        <v>0.91944848499999998</v>
      </c>
      <c r="E1738">
        <v>1737</v>
      </c>
    </row>
    <row r="1739" spans="1:5" x14ac:dyDescent="0.25">
      <c r="A1739" s="3" t="s">
        <v>27119</v>
      </c>
      <c r="B1739">
        <v>1</v>
      </c>
      <c r="C1739">
        <v>0.86418660000000003</v>
      </c>
      <c r="D1739">
        <f t="shared" si="27"/>
        <v>0.91851196000000002</v>
      </c>
      <c r="E1739">
        <v>1738</v>
      </c>
    </row>
    <row r="1740" spans="1:5" x14ac:dyDescent="0.25">
      <c r="A1740" s="3" t="s">
        <v>27120</v>
      </c>
      <c r="B1740">
        <v>1</v>
      </c>
      <c r="C1740">
        <v>0.86288857500000005</v>
      </c>
      <c r="D1740">
        <f t="shared" si="27"/>
        <v>0.91773314500000003</v>
      </c>
      <c r="E1740">
        <v>1739</v>
      </c>
    </row>
    <row r="1741" spans="1:5" x14ac:dyDescent="0.25">
      <c r="A1741" s="3" t="s">
        <v>27121</v>
      </c>
      <c r="B1741">
        <v>1</v>
      </c>
      <c r="C1741">
        <v>0.86222995000000013</v>
      </c>
      <c r="D1741">
        <f t="shared" si="27"/>
        <v>0.91733797000000006</v>
      </c>
      <c r="E1741">
        <v>1740</v>
      </c>
    </row>
    <row r="1742" spans="1:5" x14ac:dyDescent="0.25">
      <c r="A1742" s="3" t="s">
        <v>27122</v>
      </c>
      <c r="B1742">
        <v>1</v>
      </c>
      <c r="C1742">
        <v>0.86066850000000006</v>
      </c>
      <c r="D1742">
        <f t="shared" si="27"/>
        <v>0.91640110000000008</v>
      </c>
      <c r="E1742">
        <v>1741</v>
      </c>
    </row>
    <row r="1743" spans="1:5" x14ac:dyDescent="0.25">
      <c r="A1743" s="3" t="s">
        <v>27123</v>
      </c>
      <c r="B1743">
        <v>1</v>
      </c>
      <c r="C1743">
        <v>0.86062942500000006</v>
      </c>
      <c r="D1743">
        <f t="shared" si="27"/>
        <v>0.91637765500000001</v>
      </c>
      <c r="E1743">
        <v>1742</v>
      </c>
    </row>
    <row r="1744" spans="1:5" x14ac:dyDescent="0.25">
      <c r="A1744" s="3" t="s">
        <v>27124</v>
      </c>
      <c r="B1744">
        <v>1</v>
      </c>
      <c r="C1744">
        <v>0.85955977500000014</v>
      </c>
      <c r="D1744">
        <f t="shared" si="27"/>
        <v>0.91573586500000004</v>
      </c>
      <c r="E1744">
        <v>1743</v>
      </c>
    </row>
    <row r="1745" spans="1:5" x14ac:dyDescent="0.25">
      <c r="A1745" s="3" t="s">
        <v>27125</v>
      </c>
      <c r="B1745">
        <v>1</v>
      </c>
      <c r="C1745">
        <v>0.85658285000000012</v>
      </c>
      <c r="D1745">
        <f t="shared" si="27"/>
        <v>0.91394971000000003</v>
      </c>
      <c r="E1745">
        <v>1744</v>
      </c>
    </row>
    <row r="1746" spans="1:5" x14ac:dyDescent="0.25">
      <c r="A1746" s="3" t="s">
        <v>27126</v>
      </c>
      <c r="B1746">
        <v>1</v>
      </c>
      <c r="C1746">
        <v>0.85471632500000005</v>
      </c>
      <c r="D1746">
        <f t="shared" si="27"/>
        <v>0.91282979500000005</v>
      </c>
      <c r="E1746">
        <v>1745</v>
      </c>
    </row>
    <row r="1747" spans="1:5" x14ac:dyDescent="0.25">
      <c r="A1747" s="3" t="s">
        <v>27127</v>
      </c>
      <c r="B1747">
        <v>1</v>
      </c>
      <c r="C1747">
        <v>0.85147885000000001</v>
      </c>
      <c r="D1747">
        <f t="shared" si="27"/>
        <v>0.91088731000000001</v>
      </c>
      <c r="E1747">
        <v>1746</v>
      </c>
    </row>
    <row r="1748" spans="1:5" x14ac:dyDescent="0.25">
      <c r="A1748" s="3" t="s">
        <v>27128</v>
      </c>
      <c r="B1748">
        <v>1</v>
      </c>
      <c r="C1748">
        <v>0.85096410000000011</v>
      </c>
      <c r="D1748">
        <f t="shared" si="27"/>
        <v>0.91057846000000009</v>
      </c>
      <c r="E1748">
        <v>1747</v>
      </c>
    </row>
    <row r="1749" spans="1:5" x14ac:dyDescent="0.25">
      <c r="A1749" s="3" t="s">
        <v>27129</v>
      </c>
      <c r="B1749">
        <v>1</v>
      </c>
      <c r="C1749">
        <v>0.84906930000000014</v>
      </c>
      <c r="D1749">
        <f t="shared" si="27"/>
        <v>0.90944158000000008</v>
      </c>
      <c r="E1749">
        <v>1748</v>
      </c>
    </row>
    <row r="1750" spans="1:5" x14ac:dyDescent="0.25">
      <c r="A1750" s="3" t="s">
        <v>27130</v>
      </c>
      <c r="B1750">
        <v>1</v>
      </c>
      <c r="C1750">
        <v>0.8490148500000001</v>
      </c>
      <c r="D1750">
        <f t="shared" si="27"/>
        <v>0.90940891000000001</v>
      </c>
      <c r="E1750">
        <v>1749</v>
      </c>
    </row>
    <row r="1751" spans="1:5" x14ac:dyDescent="0.25">
      <c r="A1751" s="3" t="s">
        <v>27131</v>
      </c>
      <c r="B1751">
        <v>1</v>
      </c>
      <c r="C1751">
        <v>0.84183252500000005</v>
      </c>
      <c r="D1751">
        <f t="shared" si="27"/>
        <v>0.90509951500000008</v>
      </c>
      <c r="E1751">
        <v>1750</v>
      </c>
    </row>
    <row r="1752" spans="1:5" x14ac:dyDescent="0.25">
      <c r="A1752" s="3" t="s">
        <v>27132</v>
      </c>
      <c r="B1752">
        <v>1</v>
      </c>
      <c r="C1752">
        <v>0.84024730000000014</v>
      </c>
      <c r="D1752">
        <f t="shared" si="27"/>
        <v>0.90414838000000008</v>
      </c>
      <c r="E1752">
        <v>1751</v>
      </c>
    </row>
    <row r="1753" spans="1:5" x14ac:dyDescent="0.25">
      <c r="A1753" s="3" t="s">
        <v>27133</v>
      </c>
      <c r="B1753">
        <v>1</v>
      </c>
      <c r="C1753">
        <v>0.83523937500000001</v>
      </c>
      <c r="D1753">
        <f t="shared" si="27"/>
        <v>0.901143625</v>
      </c>
      <c r="E1753">
        <v>1752</v>
      </c>
    </row>
    <row r="1754" spans="1:5" x14ac:dyDescent="0.25">
      <c r="A1754" s="3" t="s">
        <v>27134</v>
      </c>
      <c r="B1754">
        <v>1</v>
      </c>
      <c r="C1754">
        <v>0.82895197499999995</v>
      </c>
      <c r="D1754">
        <f t="shared" si="27"/>
        <v>0.8973711849999999</v>
      </c>
      <c r="E1754">
        <v>1753</v>
      </c>
    </row>
    <row r="1755" spans="1:5" x14ac:dyDescent="0.25">
      <c r="A1755" s="3" t="s">
        <v>27135</v>
      </c>
      <c r="B1755">
        <v>1</v>
      </c>
      <c r="C1755">
        <v>0.82025832500000007</v>
      </c>
      <c r="D1755">
        <f t="shared" si="27"/>
        <v>0.89215499500000006</v>
      </c>
      <c r="E1755">
        <v>1754</v>
      </c>
    </row>
    <row r="1756" spans="1:5" x14ac:dyDescent="0.25">
      <c r="A1756" s="3" t="s">
        <v>27136</v>
      </c>
      <c r="B1756">
        <v>1</v>
      </c>
      <c r="C1756">
        <v>0.81836142500000009</v>
      </c>
      <c r="D1756">
        <f t="shared" si="27"/>
        <v>0.89101685500000005</v>
      </c>
      <c r="E1756">
        <v>1755</v>
      </c>
    </row>
    <row r="1757" spans="1:5" x14ac:dyDescent="0.25">
      <c r="A1757" s="3" t="s">
        <v>27137</v>
      </c>
      <c r="B1757">
        <v>1</v>
      </c>
      <c r="C1757">
        <v>0.81808739999999991</v>
      </c>
      <c r="D1757">
        <f t="shared" si="27"/>
        <v>0.89085243999999997</v>
      </c>
      <c r="E1757">
        <v>1756</v>
      </c>
    </row>
    <row r="1758" spans="1:5" x14ac:dyDescent="0.25">
      <c r="A1758" s="3" t="s">
        <v>27138</v>
      </c>
      <c r="B1758">
        <v>1</v>
      </c>
      <c r="C1758">
        <v>0.81125807500000002</v>
      </c>
      <c r="D1758">
        <f t="shared" si="27"/>
        <v>0.88675484500000001</v>
      </c>
      <c r="E1758">
        <v>1757</v>
      </c>
    </row>
    <row r="1759" spans="1:5" x14ac:dyDescent="0.25">
      <c r="A1759" s="3" t="s">
        <v>27139</v>
      </c>
      <c r="B1759">
        <v>1</v>
      </c>
      <c r="C1759">
        <v>0.81070875000000009</v>
      </c>
      <c r="D1759">
        <f t="shared" si="27"/>
        <v>0.88642525000000005</v>
      </c>
      <c r="E1759">
        <v>1758</v>
      </c>
    </row>
    <row r="1760" spans="1:5" x14ac:dyDescent="0.25">
      <c r="A1760" s="3" t="s">
        <v>27140</v>
      </c>
      <c r="B1760">
        <v>1</v>
      </c>
      <c r="C1760">
        <v>0.8079731750000001</v>
      </c>
      <c r="D1760">
        <f t="shared" si="27"/>
        <v>0.88478390500000004</v>
      </c>
      <c r="E1760">
        <v>1759</v>
      </c>
    </row>
    <row r="1761" spans="1:5" x14ac:dyDescent="0.25">
      <c r="A1761" s="3" t="s">
        <v>27141</v>
      </c>
      <c r="B1761">
        <v>1</v>
      </c>
      <c r="C1761">
        <v>0.80631925000000015</v>
      </c>
      <c r="D1761">
        <f t="shared" si="27"/>
        <v>0.88379155000000009</v>
      </c>
      <c r="E1761">
        <v>1760</v>
      </c>
    </row>
    <row r="1762" spans="1:5" x14ac:dyDescent="0.25">
      <c r="A1762" s="3" t="s">
        <v>27142</v>
      </c>
      <c r="B1762">
        <v>1</v>
      </c>
      <c r="C1762">
        <v>0.80417300000000003</v>
      </c>
      <c r="D1762">
        <f t="shared" si="27"/>
        <v>0.88250380000000006</v>
      </c>
      <c r="E1762">
        <v>1761</v>
      </c>
    </row>
    <row r="1763" spans="1:5" x14ac:dyDescent="0.25">
      <c r="A1763" s="3" t="s">
        <v>27143</v>
      </c>
      <c r="B1763">
        <v>1</v>
      </c>
      <c r="C1763">
        <v>0.8019265499999999</v>
      </c>
      <c r="D1763">
        <f t="shared" si="27"/>
        <v>0.88115592999999992</v>
      </c>
      <c r="E1763">
        <v>1762</v>
      </c>
    </row>
    <row r="1764" spans="1:5" x14ac:dyDescent="0.25">
      <c r="A1764" s="3" t="s">
        <v>27144</v>
      </c>
      <c r="B1764">
        <v>1</v>
      </c>
      <c r="C1764">
        <v>0.80120435000000012</v>
      </c>
      <c r="D1764">
        <f t="shared" si="27"/>
        <v>0.88072261000000007</v>
      </c>
      <c r="E1764">
        <v>1763</v>
      </c>
    </row>
    <row r="1765" spans="1:5" x14ac:dyDescent="0.25">
      <c r="A1765" s="3" t="s">
        <v>27145</v>
      </c>
      <c r="B1765">
        <v>1</v>
      </c>
      <c r="C1765">
        <v>0.80029145000000002</v>
      </c>
      <c r="D1765">
        <f t="shared" si="27"/>
        <v>0.88017487000000005</v>
      </c>
      <c r="E1765">
        <v>1764</v>
      </c>
    </row>
    <row r="1766" spans="1:5" x14ac:dyDescent="0.25">
      <c r="A1766" s="3" t="s">
        <v>27146</v>
      </c>
      <c r="B1766">
        <v>1</v>
      </c>
      <c r="C1766">
        <v>0.79689065000000003</v>
      </c>
      <c r="D1766">
        <f t="shared" si="27"/>
        <v>0.87813439000000004</v>
      </c>
      <c r="E1766">
        <v>1765</v>
      </c>
    </row>
    <row r="1767" spans="1:5" x14ac:dyDescent="0.25">
      <c r="A1767" s="3" t="s">
        <v>27147</v>
      </c>
      <c r="B1767">
        <v>1</v>
      </c>
      <c r="C1767">
        <v>0.79575260000000003</v>
      </c>
      <c r="D1767">
        <f t="shared" si="27"/>
        <v>0.87745156000000002</v>
      </c>
      <c r="E1767">
        <v>1766</v>
      </c>
    </row>
    <row r="1768" spans="1:5" x14ac:dyDescent="0.25">
      <c r="A1768" s="3" t="s">
        <v>27148</v>
      </c>
      <c r="B1768">
        <v>1</v>
      </c>
      <c r="C1768">
        <v>0.79494332500000009</v>
      </c>
      <c r="D1768">
        <f t="shared" si="27"/>
        <v>0.87696599500000005</v>
      </c>
      <c r="E1768">
        <v>1767</v>
      </c>
    </row>
    <row r="1769" spans="1:5" x14ac:dyDescent="0.25">
      <c r="A1769" s="3" t="s">
        <v>27149</v>
      </c>
      <c r="B1769">
        <v>1</v>
      </c>
      <c r="C1769">
        <v>0.79477065000000013</v>
      </c>
      <c r="D1769">
        <f t="shared" si="27"/>
        <v>0.8768623900000001</v>
      </c>
      <c r="E1769">
        <v>1768</v>
      </c>
    </row>
    <row r="1770" spans="1:5" x14ac:dyDescent="0.25">
      <c r="A1770" s="3" t="s">
        <v>27150</v>
      </c>
      <c r="B1770">
        <v>1</v>
      </c>
      <c r="C1770">
        <v>0.7930036250000001</v>
      </c>
      <c r="D1770">
        <f t="shared" si="27"/>
        <v>0.87580217500000002</v>
      </c>
      <c r="E1770">
        <v>1769</v>
      </c>
    </row>
    <row r="1771" spans="1:5" x14ac:dyDescent="0.25">
      <c r="A1771" s="3" t="s">
        <v>27151</v>
      </c>
      <c r="B1771">
        <v>1</v>
      </c>
      <c r="C1771">
        <v>0.78972890000000007</v>
      </c>
      <c r="D1771">
        <f t="shared" si="27"/>
        <v>0.87383734000000002</v>
      </c>
      <c r="E1771">
        <v>1770</v>
      </c>
    </row>
    <row r="1772" spans="1:5" x14ac:dyDescent="0.25">
      <c r="A1772" s="3" t="s">
        <v>27152</v>
      </c>
      <c r="B1772">
        <v>1</v>
      </c>
      <c r="C1772">
        <v>0.78966532500000008</v>
      </c>
      <c r="D1772">
        <f t="shared" si="27"/>
        <v>0.87379919500000003</v>
      </c>
      <c r="E1772">
        <v>1771</v>
      </c>
    </row>
    <row r="1773" spans="1:5" x14ac:dyDescent="0.25">
      <c r="A1773" s="3" t="s">
        <v>27153</v>
      </c>
      <c r="B1773">
        <v>1</v>
      </c>
      <c r="C1773">
        <v>0.78648510000000016</v>
      </c>
      <c r="D1773">
        <f t="shared" si="27"/>
        <v>0.87189106000000005</v>
      </c>
      <c r="E1773">
        <v>1772</v>
      </c>
    </row>
    <row r="1774" spans="1:5" x14ac:dyDescent="0.25">
      <c r="A1774" s="3" t="s">
        <v>27154</v>
      </c>
      <c r="B1774">
        <v>1</v>
      </c>
      <c r="C1774">
        <v>0.78488950000000002</v>
      </c>
      <c r="D1774">
        <f t="shared" si="27"/>
        <v>0.87093370000000003</v>
      </c>
      <c r="E1774">
        <v>1773</v>
      </c>
    </row>
    <row r="1775" spans="1:5" x14ac:dyDescent="0.25">
      <c r="A1775" s="3" t="s">
        <v>27155</v>
      </c>
      <c r="B1775">
        <v>1</v>
      </c>
      <c r="C1775">
        <v>0.78281640000000019</v>
      </c>
      <c r="D1775">
        <f t="shared" si="27"/>
        <v>0.86968984000000016</v>
      </c>
      <c r="E1775">
        <v>1774</v>
      </c>
    </row>
    <row r="1776" spans="1:5" x14ac:dyDescent="0.25">
      <c r="A1776" s="3" t="s">
        <v>27156</v>
      </c>
      <c r="B1776">
        <v>1</v>
      </c>
      <c r="C1776">
        <v>0.78241407500000015</v>
      </c>
      <c r="D1776">
        <f t="shared" si="27"/>
        <v>0.86944844500000007</v>
      </c>
      <c r="E1776">
        <v>1775</v>
      </c>
    </row>
    <row r="1777" spans="1:5" x14ac:dyDescent="0.25">
      <c r="A1777" s="3" t="s">
        <v>27157</v>
      </c>
      <c r="B1777">
        <v>1</v>
      </c>
      <c r="C1777">
        <v>0.78176872500000005</v>
      </c>
      <c r="D1777">
        <f t="shared" si="27"/>
        <v>0.86906123499999999</v>
      </c>
      <c r="E1777">
        <v>1776</v>
      </c>
    </row>
    <row r="1778" spans="1:5" x14ac:dyDescent="0.25">
      <c r="A1778" s="3" t="s">
        <v>27158</v>
      </c>
      <c r="B1778">
        <v>1</v>
      </c>
      <c r="C1778">
        <v>0.78081029999999996</v>
      </c>
      <c r="D1778">
        <f t="shared" si="27"/>
        <v>0.86848618</v>
      </c>
      <c r="E1778">
        <v>1777</v>
      </c>
    </row>
    <row r="1779" spans="1:5" x14ac:dyDescent="0.25">
      <c r="A1779" s="3" t="s">
        <v>27159</v>
      </c>
      <c r="B1779">
        <v>1</v>
      </c>
      <c r="C1779">
        <v>0.77875467500000006</v>
      </c>
      <c r="D1779">
        <f t="shared" si="27"/>
        <v>0.86725280500000002</v>
      </c>
      <c r="E1779">
        <v>1778</v>
      </c>
    </row>
    <row r="1780" spans="1:5" x14ac:dyDescent="0.25">
      <c r="A1780" s="3" t="s">
        <v>27160</v>
      </c>
      <c r="B1780">
        <v>1</v>
      </c>
      <c r="C1780">
        <v>0.7778143500000001</v>
      </c>
      <c r="D1780">
        <f t="shared" si="27"/>
        <v>0.86668861000000008</v>
      </c>
      <c r="E1780">
        <v>1779</v>
      </c>
    </row>
    <row r="1781" spans="1:5" x14ac:dyDescent="0.25">
      <c r="A1781" s="3" t="s">
        <v>27161</v>
      </c>
      <c r="B1781">
        <v>1</v>
      </c>
      <c r="C1781">
        <v>0.77496427500000009</v>
      </c>
      <c r="D1781">
        <f t="shared" si="27"/>
        <v>0.86497856500000003</v>
      </c>
      <c r="E1781">
        <v>1780</v>
      </c>
    </row>
    <row r="1782" spans="1:5" x14ac:dyDescent="0.25">
      <c r="A1782" s="3" t="s">
        <v>27162</v>
      </c>
      <c r="B1782">
        <v>1</v>
      </c>
      <c r="C1782">
        <v>0.7703369000000001</v>
      </c>
      <c r="D1782">
        <f t="shared" si="27"/>
        <v>0.86220214000000006</v>
      </c>
      <c r="E1782">
        <v>1781</v>
      </c>
    </row>
    <row r="1783" spans="1:5" x14ac:dyDescent="0.25">
      <c r="A1783" s="3" t="s">
        <v>27163</v>
      </c>
      <c r="B1783">
        <v>1</v>
      </c>
      <c r="C1783">
        <v>0.76950287500000014</v>
      </c>
      <c r="D1783">
        <f t="shared" si="27"/>
        <v>0.86170172500000008</v>
      </c>
      <c r="E1783">
        <v>1782</v>
      </c>
    </row>
    <row r="1784" spans="1:5" x14ac:dyDescent="0.25">
      <c r="A1784" s="3" t="s">
        <v>27164</v>
      </c>
      <c r="B1784">
        <v>1</v>
      </c>
      <c r="C1784">
        <v>0.76776069999999996</v>
      </c>
      <c r="D1784">
        <f t="shared" si="27"/>
        <v>0.86065641999999998</v>
      </c>
      <c r="E1784">
        <v>1783</v>
      </c>
    </row>
    <row r="1785" spans="1:5" x14ac:dyDescent="0.25">
      <c r="A1785" s="3" t="s">
        <v>27165</v>
      </c>
      <c r="B1785">
        <v>1</v>
      </c>
      <c r="C1785">
        <v>0.76574077500000015</v>
      </c>
      <c r="D1785">
        <f t="shared" si="27"/>
        <v>0.85944446500000016</v>
      </c>
      <c r="E1785">
        <v>1784</v>
      </c>
    </row>
    <row r="1786" spans="1:5" x14ac:dyDescent="0.25">
      <c r="A1786" s="3" t="s">
        <v>27166</v>
      </c>
      <c r="B1786">
        <v>1</v>
      </c>
      <c r="C1786">
        <v>0.76303097500000006</v>
      </c>
      <c r="D1786">
        <f t="shared" si="27"/>
        <v>0.85781858499999997</v>
      </c>
      <c r="E1786">
        <v>1785</v>
      </c>
    </row>
    <row r="1787" spans="1:5" x14ac:dyDescent="0.25">
      <c r="A1787" s="3" t="s">
        <v>27167</v>
      </c>
      <c r="B1787">
        <v>1</v>
      </c>
      <c r="C1787">
        <v>0.76047180000000014</v>
      </c>
      <c r="D1787">
        <f t="shared" si="27"/>
        <v>0.85628308000000009</v>
      </c>
      <c r="E1787">
        <v>1786</v>
      </c>
    </row>
    <row r="1788" spans="1:5" x14ac:dyDescent="0.25">
      <c r="A1788" s="3" t="s">
        <v>27168</v>
      </c>
      <c r="B1788">
        <v>1</v>
      </c>
      <c r="C1788">
        <v>0.75701627500000002</v>
      </c>
      <c r="D1788">
        <f t="shared" si="27"/>
        <v>0.85420976500000001</v>
      </c>
      <c r="E1788">
        <v>1787</v>
      </c>
    </row>
    <row r="1789" spans="1:5" x14ac:dyDescent="0.25">
      <c r="A1789" s="3" t="s">
        <v>27169</v>
      </c>
      <c r="B1789">
        <v>1</v>
      </c>
      <c r="C1789">
        <v>0.75317200000000006</v>
      </c>
      <c r="D1789">
        <f t="shared" si="27"/>
        <v>0.85190319999999997</v>
      </c>
      <c r="E1789">
        <v>1788</v>
      </c>
    </row>
    <row r="1790" spans="1:5" x14ac:dyDescent="0.25">
      <c r="A1790" s="3" t="s">
        <v>27170</v>
      </c>
      <c r="B1790">
        <v>1</v>
      </c>
      <c r="C1790">
        <v>0.75312525000000008</v>
      </c>
      <c r="D1790">
        <f t="shared" si="27"/>
        <v>0.85187515000000003</v>
      </c>
      <c r="E1790">
        <v>1789</v>
      </c>
    </row>
    <row r="1791" spans="1:5" x14ac:dyDescent="0.25">
      <c r="A1791" s="3" t="s">
        <v>27171</v>
      </c>
      <c r="B1791">
        <v>1</v>
      </c>
      <c r="C1791">
        <v>0.75259955000000012</v>
      </c>
      <c r="D1791">
        <f t="shared" si="27"/>
        <v>0.85155973000000007</v>
      </c>
      <c r="E1791">
        <v>1790</v>
      </c>
    </row>
    <row r="1792" spans="1:5" x14ac:dyDescent="0.25">
      <c r="A1792" s="3" t="s">
        <v>27172</v>
      </c>
      <c r="B1792">
        <v>1</v>
      </c>
      <c r="C1792">
        <v>0.74961632500000008</v>
      </c>
      <c r="D1792">
        <f t="shared" si="27"/>
        <v>0.84976979500000005</v>
      </c>
      <c r="E1792">
        <v>1791</v>
      </c>
    </row>
    <row r="1793" spans="1:5" x14ac:dyDescent="0.25">
      <c r="A1793" s="3" t="s">
        <v>27173</v>
      </c>
      <c r="B1793">
        <v>1</v>
      </c>
      <c r="C1793">
        <v>0.74704487500000005</v>
      </c>
      <c r="D1793">
        <f t="shared" si="27"/>
        <v>0.84822692500000008</v>
      </c>
      <c r="E1793">
        <v>1792</v>
      </c>
    </row>
    <row r="1794" spans="1:5" x14ac:dyDescent="0.25">
      <c r="A1794" s="3" t="s">
        <v>27174</v>
      </c>
      <c r="B1794">
        <v>1</v>
      </c>
      <c r="C1794">
        <v>0.74622377500000003</v>
      </c>
      <c r="D1794">
        <f t="shared" ref="D1794:D1857" si="28">B1794*0.4+C1794*0.6</f>
        <v>0.84773426500000004</v>
      </c>
      <c r="E1794">
        <v>1793</v>
      </c>
    </row>
    <row r="1795" spans="1:5" x14ac:dyDescent="0.25">
      <c r="A1795" s="3" t="s">
        <v>27175</v>
      </c>
      <c r="B1795">
        <v>1</v>
      </c>
      <c r="C1795">
        <v>0.74524955000000004</v>
      </c>
      <c r="D1795">
        <f t="shared" si="28"/>
        <v>0.84714973000000005</v>
      </c>
      <c r="E1795">
        <v>1794</v>
      </c>
    </row>
    <row r="1796" spans="1:5" x14ac:dyDescent="0.25">
      <c r="A1796" s="3" t="s">
        <v>27176</v>
      </c>
      <c r="B1796">
        <v>1</v>
      </c>
      <c r="C1796">
        <v>0.74170139999999996</v>
      </c>
      <c r="D1796">
        <f t="shared" si="28"/>
        <v>0.84502084</v>
      </c>
      <c r="E1796">
        <v>1795</v>
      </c>
    </row>
    <row r="1797" spans="1:5" x14ac:dyDescent="0.25">
      <c r="A1797" s="3" t="s">
        <v>27177</v>
      </c>
      <c r="B1797">
        <v>1</v>
      </c>
      <c r="C1797">
        <v>0.74157377499999999</v>
      </c>
      <c r="D1797">
        <f t="shared" si="28"/>
        <v>0.84494426500000008</v>
      </c>
      <c r="E1797">
        <v>1796</v>
      </c>
    </row>
    <row r="1798" spans="1:5" x14ac:dyDescent="0.25">
      <c r="A1798" s="3" t="s">
        <v>27178</v>
      </c>
      <c r="B1798">
        <v>1</v>
      </c>
      <c r="C1798">
        <v>0.74104457500000009</v>
      </c>
      <c r="D1798">
        <f t="shared" si="28"/>
        <v>0.84462674500000001</v>
      </c>
      <c r="E1798">
        <v>1797</v>
      </c>
    </row>
    <row r="1799" spans="1:5" x14ac:dyDescent="0.25">
      <c r="A1799" s="3" t="s">
        <v>27179</v>
      </c>
      <c r="B1799">
        <v>1</v>
      </c>
      <c r="C1799">
        <v>0.73894320000000002</v>
      </c>
      <c r="D1799">
        <f t="shared" si="28"/>
        <v>0.8433659200000001</v>
      </c>
      <c r="E1799">
        <v>1798</v>
      </c>
    </row>
    <row r="1800" spans="1:5" x14ac:dyDescent="0.25">
      <c r="A1800" s="3" t="s">
        <v>27180</v>
      </c>
      <c r="B1800">
        <v>1</v>
      </c>
      <c r="C1800">
        <v>0.73814970000000013</v>
      </c>
      <c r="D1800">
        <f t="shared" si="28"/>
        <v>0.84288982000000012</v>
      </c>
      <c r="E1800">
        <v>1799</v>
      </c>
    </row>
    <row r="1801" spans="1:5" x14ac:dyDescent="0.25">
      <c r="A1801" s="3" t="s">
        <v>27181</v>
      </c>
      <c r="B1801">
        <v>1</v>
      </c>
      <c r="C1801">
        <v>0.73236744999999992</v>
      </c>
      <c r="D1801">
        <f t="shared" si="28"/>
        <v>0.83942046999999997</v>
      </c>
      <c r="E1801">
        <v>1800</v>
      </c>
    </row>
    <row r="1802" spans="1:5" x14ac:dyDescent="0.25">
      <c r="A1802" s="3" t="s">
        <v>27182</v>
      </c>
      <c r="B1802">
        <v>1</v>
      </c>
      <c r="C1802">
        <v>0.73220702500000001</v>
      </c>
      <c r="D1802">
        <f t="shared" si="28"/>
        <v>0.83932421499999998</v>
      </c>
      <c r="E1802">
        <v>1801</v>
      </c>
    </row>
    <row r="1803" spans="1:5" x14ac:dyDescent="0.25">
      <c r="A1803" s="3" t="s">
        <v>27183</v>
      </c>
      <c r="B1803">
        <v>1</v>
      </c>
      <c r="C1803">
        <v>0.72642347500000004</v>
      </c>
      <c r="D1803">
        <f t="shared" si="28"/>
        <v>0.83585408500000002</v>
      </c>
      <c r="E1803">
        <v>1802</v>
      </c>
    </row>
    <row r="1804" spans="1:5" x14ac:dyDescent="0.25">
      <c r="A1804" s="3" t="s">
        <v>27184</v>
      </c>
      <c r="B1804">
        <v>1</v>
      </c>
      <c r="C1804">
        <v>0.72420572500000002</v>
      </c>
      <c r="D1804">
        <f t="shared" si="28"/>
        <v>0.83452343500000004</v>
      </c>
      <c r="E1804">
        <v>1803</v>
      </c>
    </row>
    <row r="1805" spans="1:5" x14ac:dyDescent="0.25">
      <c r="A1805" s="3" t="s">
        <v>27185</v>
      </c>
      <c r="B1805">
        <v>1</v>
      </c>
      <c r="C1805">
        <v>0.72381492500000011</v>
      </c>
      <c r="D1805">
        <f t="shared" si="28"/>
        <v>0.83428895500000011</v>
      </c>
      <c r="E1805">
        <v>1804</v>
      </c>
    </row>
    <row r="1806" spans="1:5" x14ac:dyDescent="0.25">
      <c r="A1806" s="3" t="s">
        <v>27186</v>
      </c>
      <c r="B1806">
        <v>1</v>
      </c>
      <c r="C1806">
        <v>0.72204295000000007</v>
      </c>
      <c r="D1806">
        <f t="shared" si="28"/>
        <v>0.83322577000000009</v>
      </c>
      <c r="E1806">
        <v>1805</v>
      </c>
    </row>
    <row r="1807" spans="1:5" x14ac:dyDescent="0.25">
      <c r="A1807" s="3" t="s">
        <v>27187</v>
      </c>
      <c r="B1807">
        <v>1</v>
      </c>
      <c r="C1807">
        <v>0.71975335000000007</v>
      </c>
      <c r="D1807">
        <f t="shared" si="28"/>
        <v>0.83185200999999998</v>
      </c>
      <c r="E1807">
        <v>1806</v>
      </c>
    </row>
    <row r="1808" spans="1:5" x14ac:dyDescent="0.25">
      <c r="A1808" s="3" t="s">
        <v>27188</v>
      </c>
      <c r="B1808">
        <v>1</v>
      </c>
      <c r="C1808">
        <v>0.71645032500000005</v>
      </c>
      <c r="D1808">
        <f t="shared" si="28"/>
        <v>0.82987019500000003</v>
      </c>
      <c r="E1808">
        <v>1807</v>
      </c>
    </row>
    <row r="1809" spans="1:5" x14ac:dyDescent="0.25">
      <c r="A1809" s="3" t="s">
        <v>27189</v>
      </c>
      <c r="B1809">
        <v>1</v>
      </c>
      <c r="C1809">
        <v>0.71109322500000005</v>
      </c>
      <c r="D1809">
        <f t="shared" si="28"/>
        <v>0.82665593500000001</v>
      </c>
      <c r="E1809">
        <v>1808</v>
      </c>
    </row>
    <row r="1810" spans="1:5" x14ac:dyDescent="0.25">
      <c r="A1810" s="3" t="s">
        <v>27190</v>
      </c>
      <c r="B1810">
        <v>1</v>
      </c>
      <c r="C1810">
        <v>0.71095419999999998</v>
      </c>
      <c r="D1810">
        <f t="shared" si="28"/>
        <v>0.82657252000000003</v>
      </c>
      <c r="E1810">
        <v>1809</v>
      </c>
    </row>
    <row r="1811" spans="1:5" x14ac:dyDescent="0.25">
      <c r="A1811" s="3" t="s">
        <v>27191</v>
      </c>
      <c r="B1811">
        <v>1</v>
      </c>
      <c r="C1811">
        <v>0.70894172500000019</v>
      </c>
      <c r="D1811">
        <f t="shared" si="28"/>
        <v>0.82536503500000014</v>
      </c>
      <c r="E1811">
        <v>1810</v>
      </c>
    </row>
    <row r="1812" spans="1:5" x14ac:dyDescent="0.25">
      <c r="A1812" s="3" t="s">
        <v>27192</v>
      </c>
      <c r="B1812">
        <v>1</v>
      </c>
      <c r="C1812">
        <v>0.70876155000000007</v>
      </c>
      <c r="D1812">
        <f t="shared" si="28"/>
        <v>0.82525693000000011</v>
      </c>
      <c r="E1812">
        <v>1811</v>
      </c>
    </row>
    <row r="1813" spans="1:5" x14ac:dyDescent="0.25">
      <c r="A1813" s="3" t="s">
        <v>27193</v>
      </c>
      <c r="B1813">
        <v>1</v>
      </c>
      <c r="C1813">
        <v>0.70751027499999997</v>
      </c>
      <c r="D1813">
        <f t="shared" si="28"/>
        <v>0.82450616500000007</v>
      </c>
      <c r="E1813">
        <v>1812</v>
      </c>
    </row>
    <row r="1814" spans="1:5" x14ac:dyDescent="0.25">
      <c r="A1814" s="3" t="s">
        <v>27194</v>
      </c>
      <c r="B1814">
        <v>1</v>
      </c>
      <c r="C1814">
        <v>0.70685205000000018</v>
      </c>
      <c r="D1814">
        <f t="shared" si="28"/>
        <v>0.82411123000000019</v>
      </c>
      <c r="E1814">
        <v>1813</v>
      </c>
    </row>
    <row r="1815" spans="1:5" x14ac:dyDescent="0.25">
      <c r="A1815" s="3" t="s">
        <v>27195</v>
      </c>
      <c r="B1815">
        <v>1</v>
      </c>
      <c r="C1815">
        <v>0.7060218250000001</v>
      </c>
      <c r="D1815">
        <f t="shared" si="28"/>
        <v>0.82361309500000002</v>
      </c>
      <c r="E1815">
        <v>1814</v>
      </c>
    </row>
    <row r="1816" spans="1:5" x14ac:dyDescent="0.25">
      <c r="A1816" s="3" t="s">
        <v>27196</v>
      </c>
      <c r="B1816">
        <v>1</v>
      </c>
      <c r="C1816">
        <v>0.70578910000000017</v>
      </c>
      <c r="D1816">
        <f t="shared" si="28"/>
        <v>0.8234734600000001</v>
      </c>
      <c r="E1816">
        <v>1815</v>
      </c>
    </row>
    <row r="1817" spans="1:5" x14ac:dyDescent="0.25">
      <c r="A1817" s="3" t="s">
        <v>27197</v>
      </c>
      <c r="B1817">
        <v>1</v>
      </c>
      <c r="C1817">
        <v>0.70568950000000008</v>
      </c>
      <c r="D1817">
        <f t="shared" si="28"/>
        <v>0.82341370000000014</v>
      </c>
      <c r="E1817">
        <v>1816</v>
      </c>
    </row>
    <row r="1818" spans="1:5" x14ac:dyDescent="0.25">
      <c r="A1818" s="3" t="s">
        <v>27198</v>
      </c>
      <c r="B1818">
        <v>1</v>
      </c>
      <c r="C1818">
        <v>0.70213562500000015</v>
      </c>
      <c r="D1818">
        <f t="shared" si="28"/>
        <v>0.82128137500000009</v>
      </c>
      <c r="E1818">
        <v>1817</v>
      </c>
    </row>
    <row r="1819" spans="1:5" x14ac:dyDescent="0.25">
      <c r="A1819" s="3" t="s">
        <v>27199</v>
      </c>
      <c r="B1819">
        <v>1</v>
      </c>
      <c r="C1819">
        <v>0.69861130000000016</v>
      </c>
      <c r="D1819">
        <f t="shared" si="28"/>
        <v>0.81916678000000009</v>
      </c>
      <c r="E1819">
        <v>1818</v>
      </c>
    </row>
    <row r="1820" spans="1:5" x14ac:dyDescent="0.25">
      <c r="A1820" s="3" t="s">
        <v>27200</v>
      </c>
      <c r="B1820">
        <v>1</v>
      </c>
      <c r="C1820">
        <v>0.69855504999999996</v>
      </c>
      <c r="D1820">
        <f t="shared" si="28"/>
        <v>0.81913302999999993</v>
      </c>
      <c r="E1820">
        <v>1819</v>
      </c>
    </row>
    <row r="1821" spans="1:5" x14ac:dyDescent="0.25">
      <c r="A1821" s="3" t="s">
        <v>27201</v>
      </c>
      <c r="B1821">
        <v>1</v>
      </c>
      <c r="C1821">
        <v>0.69803012500000017</v>
      </c>
      <c r="D1821">
        <f t="shared" si="28"/>
        <v>0.81881807500000003</v>
      </c>
      <c r="E1821">
        <v>1820</v>
      </c>
    </row>
    <row r="1822" spans="1:5" x14ac:dyDescent="0.25">
      <c r="A1822" s="3" t="s">
        <v>27202</v>
      </c>
      <c r="B1822">
        <v>1</v>
      </c>
      <c r="C1822">
        <v>0.69705380000000017</v>
      </c>
      <c r="D1822">
        <f t="shared" si="28"/>
        <v>0.81823228000000015</v>
      </c>
      <c r="E1822">
        <v>1821</v>
      </c>
    </row>
    <row r="1823" spans="1:5" x14ac:dyDescent="0.25">
      <c r="A1823" s="3" t="s">
        <v>27203</v>
      </c>
      <c r="B1823">
        <v>1</v>
      </c>
      <c r="C1823">
        <v>0.69604352500000011</v>
      </c>
      <c r="D1823">
        <f t="shared" si="28"/>
        <v>0.81762611500000015</v>
      </c>
      <c r="E1823">
        <v>1822</v>
      </c>
    </row>
    <row r="1824" spans="1:5" x14ac:dyDescent="0.25">
      <c r="A1824" s="3" t="s">
        <v>27204</v>
      </c>
      <c r="B1824">
        <v>1</v>
      </c>
      <c r="C1824">
        <v>0.69543610000000011</v>
      </c>
      <c r="D1824">
        <f t="shared" si="28"/>
        <v>0.81726166</v>
      </c>
      <c r="E1824">
        <v>1823</v>
      </c>
    </row>
    <row r="1825" spans="1:5" x14ac:dyDescent="0.25">
      <c r="A1825" s="3" t="s">
        <v>27205</v>
      </c>
      <c r="B1825">
        <v>1</v>
      </c>
      <c r="C1825">
        <v>0.69543260000000018</v>
      </c>
      <c r="D1825">
        <f t="shared" si="28"/>
        <v>0.81725956000000011</v>
      </c>
      <c r="E1825">
        <v>1824</v>
      </c>
    </row>
    <row r="1826" spans="1:5" x14ac:dyDescent="0.25">
      <c r="A1826" s="3" t="s">
        <v>27206</v>
      </c>
      <c r="B1826">
        <v>1</v>
      </c>
      <c r="C1826">
        <v>0.69541265000000019</v>
      </c>
      <c r="D1826">
        <f t="shared" si="28"/>
        <v>0.81724759000000013</v>
      </c>
      <c r="E1826">
        <v>1825</v>
      </c>
    </row>
    <row r="1827" spans="1:5" x14ac:dyDescent="0.25">
      <c r="A1827" s="3" t="s">
        <v>27207</v>
      </c>
      <c r="B1827">
        <v>1</v>
      </c>
      <c r="C1827">
        <v>0.69536435000000019</v>
      </c>
      <c r="D1827">
        <f t="shared" si="28"/>
        <v>0.81721861000000007</v>
      </c>
      <c r="E1827">
        <v>1826</v>
      </c>
    </row>
    <row r="1828" spans="1:5" x14ac:dyDescent="0.25">
      <c r="A1828" s="3" t="s">
        <v>27208</v>
      </c>
      <c r="B1828">
        <v>1</v>
      </c>
      <c r="C1828">
        <v>0.69325730000000008</v>
      </c>
      <c r="D1828">
        <f t="shared" si="28"/>
        <v>0.81595437999999998</v>
      </c>
      <c r="E1828">
        <v>1827</v>
      </c>
    </row>
    <row r="1829" spans="1:5" x14ac:dyDescent="0.25">
      <c r="A1829" s="3" t="s">
        <v>27209</v>
      </c>
      <c r="B1829">
        <v>1</v>
      </c>
      <c r="C1829">
        <v>0.69157317500000004</v>
      </c>
      <c r="D1829">
        <f t="shared" si="28"/>
        <v>0.81494390500000002</v>
      </c>
      <c r="E1829">
        <v>1828</v>
      </c>
    </row>
    <row r="1830" spans="1:5" x14ac:dyDescent="0.25">
      <c r="A1830" s="3" t="s">
        <v>27210</v>
      </c>
      <c r="B1830">
        <v>1</v>
      </c>
      <c r="C1830">
        <v>0.6881536250000001</v>
      </c>
      <c r="D1830">
        <f t="shared" si="28"/>
        <v>0.81289217499999999</v>
      </c>
      <c r="E1830">
        <v>1829</v>
      </c>
    </row>
    <row r="1831" spans="1:5" x14ac:dyDescent="0.25">
      <c r="A1831" s="3" t="s">
        <v>27211</v>
      </c>
      <c r="B1831">
        <v>1</v>
      </c>
      <c r="C1831">
        <v>0.68491772500000014</v>
      </c>
      <c r="D1831">
        <f t="shared" si="28"/>
        <v>0.81095063500000009</v>
      </c>
      <c r="E1831">
        <v>1830</v>
      </c>
    </row>
    <row r="1832" spans="1:5" x14ac:dyDescent="0.25">
      <c r="A1832" s="3" t="s">
        <v>27212</v>
      </c>
      <c r="B1832">
        <v>1</v>
      </c>
      <c r="C1832">
        <v>0.68457257500000013</v>
      </c>
      <c r="D1832">
        <f t="shared" si="28"/>
        <v>0.81074354500000001</v>
      </c>
      <c r="E1832">
        <v>1831</v>
      </c>
    </row>
    <row r="1833" spans="1:5" x14ac:dyDescent="0.25">
      <c r="A1833" s="3" t="s">
        <v>27213</v>
      </c>
      <c r="B1833">
        <v>1</v>
      </c>
      <c r="C1833">
        <v>0.68017617500000005</v>
      </c>
      <c r="D1833">
        <f t="shared" si="28"/>
        <v>0.80810570500000001</v>
      </c>
      <c r="E1833">
        <v>1832</v>
      </c>
    </row>
    <row r="1834" spans="1:5" x14ac:dyDescent="0.25">
      <c r="A1834" s="3" t="s">
        <v>27214</v>
      </c>
      <c r="B1834">
        <v>1</v>
      </c>
      <c r="C1834">
        <v>0.67974327500000009</v>
      </c>
      <c r="D1834">
        <f t="shared" si="28"/>
        <v>0.80784596500000005</v>
      </c>
      <c r="E1834">
        <v>1833</v>
      </c>
    </row>
    <row r="1835" spans="1:5" x14ac:dyDescent="0.25">
      <c r="A1835" s="3" t="s">
        <v>27215</v>
      </c>
      <c r="B1835">
        <v>1</v>
      </c>
      <c r="C1835">
        <v>0.67191547500000004</v>
      </c>
      <c r="D1835">
        <f t="shared" si="28"/>
        <v>0.80314928500000005</v>
      </c>
      <c r="E1835">
        <v>1834</v>
      </c>
    </row>
    <row r="1836" spans="1:5" x14ac:dyDescent="0.25">
      <c r="A1836" s="3" t="s">
        <v>27216</v>
      </c>
      <c r="B1836">
        <v>1</v>
      </c>
      <c r="C1836">
        <v>0.67180742500000012</v>
      </c>
      <c r="D1836">
        <f t="shared" si="28"/>
        <v>0.80308445500000003</v>
      </c>
      <c r="E1836">
        <v>1835</v>
      </c>
    </row>
    <row r="1837" spans="1:5" x14ac:dyDescent="0.25">
      <c r="A1837" s="3" t="s">
        <v>26179</v>
      </c>
      <c r="B1837">
        <v>2</v>
      </c>
      <c r="C1837">
        <v>-7.2724999999984608E-4</v>
      </c>
      <c r="D1837">
        <f t="shared" si="28"/>
        <v>0.79956365000000018</v>
      </c>
      <c r="E1837">
        <v>1836</v>
      </c>
    </row>
    <row r="1838" spans="1:5" x14ac:dyDescent="0.25">
      <c r="A1838" s="3" t="s">
        <v>27217</v>
      </c>
      <c r="B1838">
        <v>1</v>
      </c>
      <c r="C1838">
        <v>0.66564527500000015</v>
      </c>
      <c r="D1838">
        <f t="shared" si="28"/>
        <v>0.79938716500000018</v>
      </c>
      <c r="E1838">
        <v>1837</v>
      </c>
    </row>
    <row r="1839" spans="1:5" x14ac:dyDescent="0.25">
      <c r="A1839" s="3" t="s">
        <v>27218</v>
      </c>
      <c r="B1839">
        <v>1</v>
      </c>
      <c r="C1839">
        <v>0.66524440000000018</v>
      </c>
      <c r="D1839">
        <f t="shared" si="28"/>
        <v>0.79914664000000013</v>
      </c>
      <c r="E1839">
        <v>1838</v>
      </c>
    </row>
    <row r="1840" spans="1:5" x14ac:dyDescent="0.25">
      <c r="A1840" s="3" t="s">
        <v>27219</v>
      </c>
      <c r="B1840">
        <v>1</v>
      </c>
      <c r="C1840">
        <v>0.66494480000000011</v>
      </c>
      <c r="D1840">
        <f t="shared" si="28"/>
        <v>0.79896688000000005</v>
      </c>
      <c r="E1840">
        <v>1839</v>
      </c>
    </row>
    <row r="1841" spans="1:5" x14ac:dyDescent="0.25">
      <c r="A1841" s="3" t="s">
        <v>27220</v>
      </c>
      <c r="B1841">
        <v>1</v>
      </c>
      <c r="C1841">
        <v>0.66489330000000002</v>
      </c>
      <c r="D1841">
        <f t="shared" si="28"/>
        <v>0.79893597999999999</v>
      </c>
      <c r="E1841">
        <v>1840</v>
      </c>
    </row>
    <row r="1842" spans="1:5" x14ac:dyDescent="0.25">
      <c r="A1842" s="3" t="s">
        <v>27221</v>
      </c>
      <c r="B1842">
        <v>1</v>
      </c>
      <c r="C1842">
        <v>0.66360815000000017</v>
      </c>
      <c r="D1842">
        <f t="shared" si="28"/>
        <v>0.79816489000000013</v>
      </c>
      <c r="E1842">
        <v>1841</v>
      </c>
    </row>
    <row r="1843" spans="1:5" x14ac:dyDescent="0.25">
      <c r="A1843" s="3" t="s">
        <v>27222</v>
      </c>
      <c r="B1843">
        <v>1</v>
      </c>
      <c r="C1843">
        <v>0.66239032500000017</v>
      </c>
      <c r="D1843">
        <f t="shared" si="28"/>
        <v>0.79743419500000012</v>
      </c>
      <c r="E1843">
        <v>1842</v>
      </c>
    </row>
    <row r="1844" spans="1:5" x14ac:dyDescent="0.25">
      <c r="A1844" s="3" t="s">
        <v>27223</v>
      </c>
      <c r="B1844">
        <v>1</v>
      </c>
      <c r="C1844">
        <v>0.66145250000000011</v>
      </c>
      <c r="D1844">
        <f t="shared" si="28"/>
        <v>0.79687150000000007</v>
      </c>
      <c r="E1844">
        <v>1843</v>
      </c>
    </row>
    <row r="1845" spans="1:5" x14ac:dyDescent="0.25">
      <c r="A1845" s="3" t="s">
        <v>27224</v>
      </c>
      <c r="B1845">
        <v>1</v>
      </c>
      <c r="C1845">
        <v>0.66131397499999989</v>
      </c>
      <c r="D1845">
        <f t="shared" si="28"/>
        <v>0.79678838499999993</v>
      </c>
      <c r="E1845">
        <v>1844</v>
      </c>
    </row>
    <row r="1846" spans="1:5" x14ac:dyDescent="0.25">
      <c r="A1846" s="3" t="s">
        <v>27225</v>
      </c>
      <c r="B1846">
        <v>1</v>
      </c>
      <c r="C1846">
        <v>0.66076142500000012</v>
      </c>
      <c r="D1846">
        <f t="shared" si="28"/>
        <v>0.79645685500000007</v>
      </c>
      <c r="E1846">
        <v>1845</v>
      </c>
    </row>
    <row r="1847" spans="1:5" x14ac:dyDescent="0.25">
      <c r="A1847" s="3" t="s">
        <v>27226</v>
      </c>
      <c r="B1847">
        <v>1</v>
      </c>
      <c r="C1847">
        <v>0.66061452499999995</v>
      </c>
      <c r="D1847">
        <f t="shared" si="28"/>
        <v>0.79636871500000006</v>
      </c>
      <c r="E1847">
        <v>1846</v>
      </c>
    </row>
    <row r="1848" spans="1:5" x14ac:dyDescent="0.25">
      <c r="A1848" s="3" t="s">
        <v>27227</v>
      </c>
      <c r="B1848">
        <v>1</v>
      </c>
      <c r="C1848">
        <v>0.66045605000000018</v>
      </c>
      <c r="D1848">
        <f t="shared" si="28"/>
        <v>0.79627363000000018</v>
      </c>
      <c r="E1848">
        <v>1847</v>
      </c>
    </row>
    <row r="1849" spans="1:5" x14ac:dyDescent="0.25">
      <c r="A1849" s="3" t="s">
        <v>27228</v>
      </c>
      <c r="B1849">
        <v>1</v>
      </c>
      <c r="C1849">
        <v>0.66018060000000012</v>
      </c>
      <c r="D1849">
        <f t="shared" si="28"/>
        <v>0.79610836000000007</v>
      </c>
      <c r="E1849">
        <v>1848</v>
      </c>
    </row>
    <row r="1850" spans="1:5" x14ac:dyDescent="0.25">
      <c r="A1850" s="3" t="s">
        <v>27229</v>
      </c>
      <c r="B1850">
        <v>1</v>
      </c>
      <c r="C1850">
        <v>0.65869017500000004</v>
      </c>
      <c r="D1850">
        <f t="shared" si="28"/>
        <v>0.79521410500000012</v>
      </c>
      <c r="E1850">
        <v>1849</v>
      </c>
    </row>
    <row r="1851" spans="1:5" x14ac:dyDescent="0.25">
      <c r="A1851" s="3" t="s">
        <v>27230</v>
      </c>
      <c r="B1851">
        <v>1</v>
      </c>
      <c r="C1851">
        <v>0.64909377500000009</v>
      </c>
      <c r="D1851">
        <f t="shared" si="28"/>
        <v>0.7894562650000001</v>
      </c>
      <c r="E1851">
        <v>1850</v>
      </c>
    </row>
    <row r="1852" spans="1:5" x14ac:dyDescent="0.25">
      <c r="A1852" s="3" t="s">
        <v>27231</v>
      </c>
      <c r="B1852">
        <v>1</v>
      </c>
      <c r="C1852">
        <v>0.64793675000000017</v>
      </c>
      <c r="D1852">
        <f t="shared" si="28"/>
        <v>0.7887620500000001</v>
      </c>
      <c r="E1852">
        <v>1851</v>
      </c>
    </row>
    <row r="1853" spans="1:5" x14ac:dyDescent="0.25">
      <c r="A1853" s="3" t="s">
        <v>27232</v>
      </c>
      <c r="B1853">
        <v>1</v>
      </c>
      <c r="C1853">
        <v>0.64792084999999999</v>
      </c>
      <c r="D1853">
        <f t="shared" si="28"/>
        <v>0.78875251000000002</v>
      </c>
      <c r="E1853">
        <v>1852</v>
      </c>
    </row>
    <row r="1854" spans="1:5" x14ac:dyDescent="0.25">
      <c r="A1854" s="3" t="s">
        <v>27233</v>
      </c>
      <c r="B1854">
        <v>1</v>
      </c>
      <c r="C1854">
        <v>0.64787297500000007</v>
      </c>
      <c r="D1854">
        <f t="shared" si="28"/>
        <v>0.78872378500000007</v>
      </c>
      <c r="E1854">
        <v>1853</v>
      </c>
    </row>
    <row r="1855" spans="1:5" x14ac:dyDescent="0.25">
      <c r="A1855" s="3" t="s">
        <v>27234</v>
      </c>
      <c r="B1855">
        <v>1</v>
      </c>
      <c r="C1855">
        <v>0.64700182500000014</v>
      </c>
      <c r="D1855">
        <f t="shared" si="28"/>
        <v>0.78820109500000002</v>
      </c>
      <c r="E1855">
        <v>1854</v>
      </c>
    </row>
    <row r="1856" spans="1:5" x14ac:dyDescent="0.25">
      <c r="A1856" s="3" t="s">
        <v>27235</v>
      </c>
      <c r="B1856">
        <v>1</v>
      </c>
      <c r="C1856">
        <v>0.64645755000000005</v>
      </c>
      <c r="D1856">
        <f t="shared" si="28"/>
        <v>0.78787453000000007</v>
      </c>
      <c r="E1856">
        <v>1855</v>
      </c>
    </row>
    <row r="1857" spans="1:5" x14ac:dyDescent="0.25">
      <c r="A1857" s="3" t="s">
        <v>27236</v>
      </c>
      <c r="B1857">
        <v>1</v>
      </c>
      <c r="C1857">
        <v>0.64590457500000009</v>
      </c>
      <c r="D1857">
        <f t="shared" si="28"/>
        <v>0.7875427450000001</v>
      </c>
      <c r="E1857">
        <v>1856</v>
      </c>
    </row>
    <row r="1858" spans="1:5" x14ac:dyDescent="0.25">
      <c r="A1858" s="3" t="s">
        <v>27237</v>
      </c>
      <c r="B1858">
        <v>1</v>
      </c>
      <c r="C1858">
        <v>0.64230209999999999</v>
      </c>
      <c r="D1858">
        <f t="shared" ref="D1858:D1921" si="29">B1858*0.4+C1858*0.6</f>
        <v>0.78538126000000008</v>
      </c>
      <c r="E1858">
        <v>1857</v>
      </c>
    </row>
    <row r="1859" spans="1:5" x14ac:dyDescent="0.25">
      <c r="A1859" s="3" t="s">
        <v>27238</v>
      </c>
      <c r="B1859">
        <v>1</v>
      </c>
      <c r="C1859">
        <v>0.64143085</v>
      </c>
      <c r="D1859">
        <f t="shared" si="29"/>
        <v>0.78485851000000006</v>
      </c>
      <c r="E1859">
        <v>1858</v>
      </c>
    </row>
    <row r="1860" spans="1:5" x14ac:dyDescent="0.25">
      <c r="A1860" s="3" t="s">
        <v>27239</v>
      </c>
      <c r="B1860">
        <v>1</v>
      </c>
      <c r="C1860">
        <v>0.62460547500000008</v>
      </c>
      <c r="D1860">
        <f t="shared" si="29"/>
        <v>0.77476328500000013</v>
      </c>
      <c r="E1860">
        <v>1859</v>
      </c>
    </row>
    <row r="1861" spans="1:5" x14ac:dyDescent="0.25">
      <c r="A1861" s="3" t="s">
        <v>27240</v>
      </c>
      <c r="B1861">
        <v>1</v>
      </c>
      <c r="C1861">
        <v>0.62402425000000006</v>
      </c>
      <c r="D1861">
        <f t="shared" si="29"/>
        <v>0.77441455000000003</v>
      </c>
      <c r="E1861">
        <v>1860</v>
      </c>
    </row>
    <row r="1862" spans="1:5" x14ac:dyDescent="0.25">
      <c r="A1862" s="3" t="s">
        <v>27241</v>
      </c>
      <c r="B1862">
        <v>1</v>
      </c>
      <c r="C1862">
        <v>0.62101507500000008</v>
      </c>
      <c r="D1862">
        <f t="shared" si="29"/>
        <v>0.77260904500000005</v>
      </c>
      <c r="E1862">
        <v>1861</v>
      </c>
    </row>
    <row r="1863" spans="1:5" x14ac:dyDescent="0.25">
      <c r="A1863" s="3" t="s">
        <v>27242</v>
      </c>
      <c r="B1863">
        <v>1</v>
      </c>
      <c r="C1863">
        <v>0.62097580000000008</v>
      </c>
      <c r="D1863">
        <f t="shared" si="29"/>
        <v>0.77258548000000005</v>
      </c>
      <c r="E1863">
        <v>1862</v>
      </c>
    </row>
    <row r="1864" spans="1:5" x14ac:dyDescent="0.25">
      <c r="A1864" s="3" t="s">
        <v>27243</v>
      </c>
      <c r="B1864">
        <v>1</v>
      </c>
      <c r="C1864">
        <v>0.61880130000000011</v>
      </c>
      <c r="D1864">
        <f t="shared" si="29"/>
        <v>0.77128078000000011</v>
      </c>
      <c r="E1864">
        <v>1863</v>
      </c>
    </row>
    <row r="1865" spans="1:5" x14ac:dyDescent="0.25">
      <c r="A1865" s="3" t="s">
        <v>27244</v>
      </c>
      <c r="B1865">
        <v>1</v>
      </c>
      <c r="C1865">
        <v>0.61813612500000004</v>
      </c>
      <c r="D1865">
        <f t="shared" si="29"/>
        <v>0.77088167500000004</v>
      </c>
      <c r="E1865">
        <v>1864</v>
      </c>
    </row>
    <row r="1866" spans="1:5" x14ac:dyDescent="0.25">
      <c r="A1866" s="3" t="s">
        <v>27245</v>
      </c>
      <c r="B1866">
        <v>1</v>
      </c>
      <c r="C1866">
        <v>0.61689315</v>
      </c>
      <c r="D1866">
        <f t="shared" si="29"/>
        <v>0.77013588999999993</v>
      </c>
      <c r="E1866">
        <v>1865</v>
      </c>
    </row>
    <row r="1867" spans="1:5" x14ac:dyDescent="0.25">
      <c r="A1867" s="3" t="s">
        <v>27246</v>
      </c>
      <c r="B1867">
        <v>1</v>
      </c>
      <c r="C1867">
        <v>0.61665252500000001</v>
      </c>
      <c r="D1867">
        <f t="shared" si="29"/>
        <v>0.76999151500000007</v>
      </c>
      <c r="E1867">
        <v>1866</v>
      </c>
    </row>
    <row r="1868" spans="1:5" x14ac:dyDescent="0.25">
      <c r="A1868" s="3" t="s">
        <v>27247</v>
      </c>
      <c r="B1868">
        <v>1</v>
      </c>
      <c r="C1868">
        <v>0.616545275</v>
      </c>
      <c r="D1868">
        <f t="shared" si="29"/>
        <v>0.76992716500000002</v>
      </c>
      <c r="E1868">
        <v>1867</v>
      </c>
    </row>
    <row r="1869" spans="1:5" x14ac:dyDescent="0.25">
      <c r="A1869" s="3" t="s">
        <v>27248</v>
      </c>
      <c r="B1869">
        <v>1</v>
      </c>
      <c r="C1869">
        <v>0.61620477500000004</v>
      </c>
      <c r="D1869">
        <f t="shared" si="29"/>
        <v>0.76972286500000009</v>
      </c>
      <c r="E1869">
        <v>1868</v>
      </c>
    </row>
    <row r="1870" spans="1:5" x14ac:dyDescent="0.25">
      <c r="A1870" s="3" t="s">
        <v>27249</v>
      </c>
      <c r="B1870">
        <v>1</v>
      </c>
      <c r="C1870">
        <v>0.61615015000000006</v>
      </c>
      <c r="D1870">
        <f t="shared" si="29"/>
        <v>0.7696900900000001</v>
      </c>
      <c r="E1870">
        <v>1869</v>
      </c>
    </row>
    <row r="1871" spans="1:5" x14ac:dyDescent="0.25">
      <c r="A1871" s="3" t="s">
        <v>27250</v>
      </c>
      <c r="B1871">
        <v>1</v>
      </c>
      <c r="C1871">
        <v>0.6117407250000001</v>
      </c>
      <c r="D1871">
        <f t="shared" si="29"/>
        <v>0.76704443500000008</v>
      </c>
      <c r="E1871">
        <v>1870</v>
      </c>
    </row>
    <row r="1872" spans="1:5" x14ac:dyDescent="0.25">
      <c r="A1872" s="3" t="s">
        <v>27251</v>
      </c>
      <c r="B1872">
        <v>1</v>
      </c>
      <c r="C1872">
        <v>0.61119167500000005</v>
      </c>
      <c r="D1872">
        <f t="shared" si="29"/>
        <v>0.766715005</v>
      </c>
      <c r="E1872">
        <v>1871</v>
      </c>
    </row>
    <row r="1873" spans="1:5" x14ac:dyDescent="0.25">
      <c r="A1873" s="3" t="s">
        <v>27252</v>
      </c>
      <c r="B1873">
        <v>1</v>
      </c>
      <c r="C1873">
        <v>0.61057505000000012</v>
      </c>
      <c r="D1873">
        <f t="shared" si="29"/>
        <v>0.76634503000000009</v>
      </c>
      <c r="E1873">
        <v>1872</v>
      </c>
    </row>
    <row r="1874" spans="1:5" x14ac:dyDescent="0.25">
      <c r="A1874" s="3" t="s">
        <v>27253</v>
      </c>
      <c r="B1874">
        <v>1</v>
      </c>
      <c r="C1874">
        <v>0.61027724999999999</v>
      </c>
      <c r="D1874">
        <f t="shared" si="29"/>
        <v>0.76616635</v>
      </c>
      <c r="E1874">
        <v>1873</v>
      </c>
    </row>
    <row r="1875" spans="1:5" x14ac:dyDescent="0.25">
      <c r="A1875" s="3" t="s">
        <v>27254</v>
      </c>
      <c r="B1875">
        <v>1</v>
      </c>
      <c r="C1875">
        <v>0.60564227500000001</v>
      </c>
      <c r="D1875">
        <f t="shared" si="29"/>
        <v>0.76338536499999998</v>
      </c>
      <c r="E1875">
        <v>1874</v>
      </c>
    </row>
    <row r="1876" spans="1:5" x14ac:dyDescent="0.25">
      <c r="A1876" s="3" t="s">
        <v>27255</v>
      </c>
      <c r="B1876">
        <v>1</v>
      </c>
      <c r="C1876">
        <v>0.60517362500000005</v>
      </c>
      <c r="D1876">
        <f t="shared" si="29"/>
        <v>0.76310417500000005</v>
      </c>
      <c r="E1876">
        <v>1875</v>
      </c>
    </row>
    <row r="1877" spans="1:5" x14ac:dyDescent="0.25">
      <c r="A1877" s="3" t="s">
        <v>27256</v>
      </c>
      <c r="B1877">
        <v>1</v>
      </c>
      <c r="C1877">
        <v>0.60192912500000006</v>
      </c>
      <c r="D1877">
        <f t="shared" si="29"/>
        <v>0.76115747500000008</v>
      </c>
      <c r="E1877">
        <v>1876</v>
      </c>
    </row>
    <row r="1878" spans="1:5" x14ac:dyDescent="0.25">
      <c r="A1878" s="3" t="s">
        <v>27257</v>
      </c>
      <c r="B1878">
        <v>1</v>
      </c>
      <c r="C1878">
        <v>0.59909275000000006</v>
      </c>
      <c r="D1878">
        <f t="shared" si="29"/>
        <v>0.75945565000000004</v>
      </c>
      <c r="E1878">
        <v>1877</v>
      </c>
    </row>
    <row r="1879" spans="1:5" x14ac:dyDescent="0.25">
      <c r="A1879" s="3" t="s">
        <v>27258</v>
      </c>
      <c r="B1879">
        <v>1</v>
      </c>
      <c r="C1879">
        <v>0.59852785000000008</v>
      </c>
      <c r="D1879">
        <f t="shared" si="29"/>
        <v>0.75911671000000003</v>
      </c>
      <c r="E1879">
        <v>1878</v>
      </c>
    </row>
    <row r="1880" spans="1:5" x14ac:dyDescent="0.25">
      <c r="A1880" s="3" t="s">
        <v>27259</v>
      </c>
      <c r="B1880">
        <v>1</v>
      </c>
      <c r="C1880">
        <v>0.59841420000000012</v>
      </c>
      <c r="D1880">
        <f t="shared" si="29"/>
        <v>0.75904852000000012</v>
      </c>
      <c r="E1880">
        <v>1879</v>
      </c>
    </row>
    <row r="1881" spans="1:5" x14ac:dyDescent="0.25">
      <c r="A1881" s="3" t="s">
        <v>27260</v>
      </c>
      <c r="B1881">
        <v>1</v>
      </c>
      <c r="C1881">
        <v>0.59830312500000005</v>
      </c>
      <c r="D1881">
        <f t="shared" si="29"/>
        <v>0.75898187500000003</v>
      </c>
      <c r="E1881">
        <v>1880</v>
      </c>
    </row>
    <row r="1882" spans="1:5" x14ac:dyDescent="0.25">
      <c r="A1882" s="3" t="s">
        <v>27261</v>
      </c>
      <c r="B1882">
        <v>1</v>
      </c>
      <c r="C1882">
        <v>0.59794720000000012</v>
      </c>
      <c r="D1882">
        <f t="shared" si="29"/>
        <v>0.75876832000000016</v>
      </c>
      <c r="E1882">
        <v>1881</v>
      </c>
    </row>
    <row r="1883" spans="1:5" x14ac:dyDescent="0.25">
      <c r="A1883" s="3" t="s">
        <v>27262</v>
      </c>
      <c r="B1883">
        <v>1</v>
      </c>
      <c r="C1883">
        <v>0.59474115000000005</v>
      </c>
      <c r="D1883">
        <f t="shared" si="29"/>
        <v>0.7568446900000001</v>
      </c>
      <c r="E1883">
        <v>1882</v>
      </c>
    </row>
    <row r="1884" spans="1:5" x14ac:dyDescent="0.25">
      <c r="A1884" s="3" t="s">
        <v>27263</v>
      </c>
      <c r="B1884">
        <v>1</v>
      </c>
      <c r="C1884">
        <v>0.59454317500000009</v>
      </c>
      <c r="D1884">
        <f t="shared" si="29"/>
        <v>0.75672590500000014</v>
      </c>
      <c r="E1884">
        <v>1883</v>
      </c>
    </row>
    <row r="1885" spans="1:5" x14ac:dyDescent="0.25">
      <c r="A1885" s="3" t="s">
        <v>27264</v>
      </c>
      <c r="B1885">
        <v>1</v>
      </c>
      <c r="C1885">
        <v>0.59422032499999999</v>
      </c>
      <c r="D1885">
        <f t="shared" si="29"/>
        <v>0.75653219500000002</v>
      </c>
      <c r="E1885">
        <v>1884</v>
      </c>
    </row>
    <row r="1886" spans="1:5" x14ac:dyDescent="0.25">
      <c r="A1886" s="3" t="s">
        <v>27265</v>
      </c>
      <c r="B1886">
        <v>1</v>
      </c>
      <c r="C1886">
        <v>0.59351510000000007</v>
      </c>
      <c r="D1886">
        <f t="shared" si="29"/>
        <v>0.75610906</v>
      </c>
      <c r="E1886">
        <v>1885</v>
      </c>
    </row>
    <row r="1887" spans="1:5" x14ac:dyDescent="0.25">
      <c r="A1887" s="3" t="s">
        <v>27266</v>
      </c>
      <c r="B1887">
        <v>1</v>
      </c>
      <c r="C1887">
        <v>0.58262320000000001</v>
      </c>
      <c r="D1887">
        <f t="shared" si="29"/>
        <v>0.74957392</v>
      </c>
      <c r="E1887">
        <v>1886</v>
      </c>
    </row>
    <row r="1888" spans="1:5" x14ac:dyDescent="0.25">
      <c r="A1888" s="3" t="s">
        <v>27267</v>
      </c>
      <c r="B1888">
        <v>1</v>
      </c>
      <c r="C1888">
        <v>0.58136032500000001</v>
      </c>
      <c r="D1888">
        <f t="shared" si="29"/>
        <v>0.74881619500000007</v>
      </c>
      <c r="E1888">
        <v>1887</v>
      </c>
    </row>
    <row r="1889" spans="1:5" x14ac:dyDescent="0.25">
      <c r="A1889" s="3" t="s">
        <v>27268</v>
      </c>
      <c r="B1889">
        <v>1</v>
      </c>
      <c r="C1889">
        <v>0.58060952500000007</v>
      </c>
      <c r="D1889">
        <f t="shared" si="29"/>
        <v>0.74836571500000004</v>
      </c>
      <c r="E1889">
        <v>1888</v>
      </c>
    </row>
    <row r="1890" spans="1:5" x14ac:dyDescent="0.25">
      <c r="A1890" s="3" t="s">
        <v>27269</v>
      </c>
      <c r="B1890">
        <v>1</v>
      </c>
      <c r="C1890">
        <v>0.58004547500000003</v>
      </c>
      <c r="D1890">
        <f t="shared" si="29"/>
        <v>0.74802728500000004</v>
      </c>
      <c r="E1890">
        <v>1889</v>
      </c>
    </row>
    <row r="1891" spans="1:5" x14ac:dyDescent="0.25">
      <c r="A1891" s="3" t="s">
        <v>27270</v>
      </c>
      <c r="B1891">
        <v>1</v>
      </c>
      <c r="C1891">
        <v>0.57763660000000006</v>
      </c>
      <c r="D1891">
        <f t="shared" si="29"/>
        <v>0.7465819600000001</v>
      </c>
      <c r="E1891">
        <v>1890</v>
      </c>
    </row>
    <row r="1892" spans="1:5" x14ac:dyDescent="0.25">
      <c r="A1892" s="3" t="s">
        <v>27271</v>
      </c>
      <c r="B1892">
        <v>1</v>
      </c>
      <c r="C1892">
        <v>0.57493084999999999</v>
      </c>
      <c r="D1892">
        <f t="shared" si="29"/>
        <v>0.74495851000000002</v>
      </c>
      <c r="E1892">
        <v>1891</v>
      </c>
    </row>
    <row r="1893" spans="1:5" x14ac:dyDescent="0.25">
      <c r="A1893" s="3" t="s">
        <v>27272</v>
      </c>
      <c r="B1893">
        <v>1</v>
      </c>
      <c r="C1893">
        <v>0.57310507499999996</v>
      </c>
      <c r="D1893">
        <f t="shared" si="29"/>
        <v>0.743863045</v>
      </c>
      <c r="E1893">
        <v>1892</v>
      </c>
    </row>
    <row r="1894" spans="1:5" x14ac:dyDescent="0.25">
      <c r="A1894" s="3" t="s">
        <v>27273</v>
      </c>
      <c r="B1894">
        <v>1</v>
      </c>
      <c r="C1894">
        <v>0.57134365000000009</v>
      </c>
      <c r="D1894">
        <f t="shared" si="29"/>
        <v>0.74280619000000003</v>
      </c>
      <c r="E1894">
        <v>1893</v>
      </c>
    </row>
    <row r="1895" spans="1:5" x14ac:dyDescent="0.25">
      <c r="A1895" s="3" t="s">
        <v>27274</v>
      </c>
      <c r="B1895">
        <v>1</v>
      </c>
      <c r="C1895">
        <v>0.57017150000000005</v>
      </c>
      <c r="D1895">
        <f t="shared" si="29"/>
        <v>0.74210290000000012</v>
      </c>
      <c r="E1895">
        <v>1894</v>
      </c>
    </row>
    <row r="1896" spans="1:5" x14ac:dyDescent="0.25">
      <c r="A1896" s="3" t="s">
        <v>27275</v>
      </c>
      <c r="B1896">
        <v>1</v>
      </c>
      <c r="C1896">
        <v>0.56812197499999995</v>
      </c>
      <c r="D1896">
        <f t="shared" si="29"/>
        <v>0.74087318499999999</v>
      </c>
      <c r="E1896">
        <v>1895</v>
      </c>
    </row>
    <row r="1897" spans="1:5" x14ac:dyDescent="0.25">
      <c r="A1897" s="3" t="s">
        <v>27276</v>
      </c>
      <c r="B1897">
        <v>1</v>
      </c>
      <c r="C1897">
        <v>0.56645052500000004</v>
      </c>
      <c r="D1897">
        <f t="shared" si="29"/>
        <v>0.73987031500000011</v>
      </c>
      <c r="E1897">
        <v>1896</v>
      </c>
    </row>
    <row r="1898" spans="1:5" x14ac:dyDescent="0.25">
      <c r="A1898" s="3" t="s">
        <v>27277</v>
      </c>
      <c r="B1898">
        <v>1</v>
      </c>
      <c r="C1898">
        <v>0.5663720000000001</v>
      </c>
      <c r="D1898">
        <f t="shared" si="29"/>
        <v>0.73982320000000001</v>
      </c>
      <c r="E1898">
        <v>1897</v>
      </c>
    </row>
    <row r="1899" spans="1:5" x14ac:dyDescent="0.25">
      <c r="A1899" s="3" t="s">
        <v>27278</v>
      </c>
      <c r="B1899">
        <v>1</v>
      </c>
      <c r="C1899">
        <v>0.56578697500000008</v>
      </c>
      <c r="D1899">
        <f t="shared" si="29"/>
        <v>0.73947218500000012</v>
      </c>
      <c r="E1899">
        <v>1898</v>
      </c>
    </row>
    <row r="1900" spans="1:5" x14ac:dyDescent="0.25">
      <c r="A1900" s="3" t="s">
        <v>27279</v>
      </c>
      <c r="B1900">
        <v>1</v>
      </c>
      <c r="C1900">
        <v>0.56446477500000003</v>
      </c>
      <c r="D1900">
        <f t="shared" si="29"/>
        <v>0.73867886500000002</v>
      </c>
      <c r="E1900">
        <v>1899</v>
      </c>
    </row>
    <row r="1901" spans="1:5" x14ac:dyDescent="0.25">
      <c r="A1901" s="3" t="s">
        <v>27280</v>
      </c>
      <c r="B1901">
        <v>1</v>
      </c>
      <c r="C1901">
        <v>0.56433805000000004</v>
      </c>
      <c r="D1901">
        <f t="shared" si="29"/>
        <v>0.73860283000000004</v>
      </c>
      <c r="E1901">
        <v>1900</v>
      </c>
    </row>
    <row r="1902" spans="1:5" x14ac:dyDescent="0.25">
      <c r="A1902" s="3" t="s">
        <v>27281</v>
      </c>
      <c r="B1902">
        <v>1</v>
      </c>
      <c r="C1902">
        <v>0.56234252500000004</v>
      </c>
      <c r="D1902">
        <f t="shared" si="29"/>
        <v>0.73740551500000007</v>
      </c>
      <c r="E1902">
        <v>1901</v>
      </c>
    </row>
    <row r="1903" spans="1:5" x14ac:dyDescent="0.25">
      <c r="A1903" s="3" t="s">
        <v>27282</v>
      </c>
      <c r="B1903">
        <v>1</v>
      </c>
      <c r="C1903">
        <v>0.56070612500000006</v>
      </c>
      <c r="D1903">
        <f t="shared" si="29"/>
        <v>0.73642367500000006</v>
      </c>
      <c r="E1903">
        <v>1902</v>
      </c>
    </row>
    <row r="1904" spans="1:5" x14ac:dyDescent="0.25">
      <c r="A1904" s="3" t="s">
        <v>27283</v>
      </c>
      <c r="B1904">
        <v>1</v>
      </c>
      <c r="C1904">
        <v>0.56068180000000001</v>
      </c>
      <c r="D1904">
        <f t="shared" si="29"/>
        <v>0.73640908000000005</v>
      </c>
      <c r="E1904">
        <v>1903</v>
      </c>
    </row>
    <row r="1905" spans="1:5" x14ac:dyDescent="0.25">
      <c r="A1905" s="3" t="s">
        <v>27284</v>
      </c>
      <c r="B1905">
        <v>1</v>
      </c>
      <c r="C1905">
        <v>0.56060672500000008</v>
      </c>
      <c r="D1905">
        <f t="shared" si="29"/>
        <v>0.73636403500000003</v>
      </c>
      <c r="E1905">
        <v>1904</v>
      </c>
    </row>
    <row r="1906" spans="1:5" x14ac:dyDescent="0.25">
      <c r="A1906" s="3" t="s">
        <v>27285</v>
      </c>
      <c r="B1906">
        <v>1</v>
      </c>
      <c r="C1906">
        <v>0.56050487500000001</v>
      </c>
      <c r="D1906">
        <f t="shared" si="29"/>
        <v>0.73630292499999994</v>
      </c>
      <c r="E1906">
        <v>1905</v>
      </c>
    </row>
    <row r="1907" spans="1:5" x14ac:dyDescent="0.25">
      <c r="A1907" s="3" t="s">
        <v>27286</v>
      </c>
      <c r="B1907">
        <v>1</v>
      </c>
      <c r="C1907">
        <v>0.55613164999999998</v>
      </c>
      <c r="D1907">
        <f t="shared" si="29"/>
        <v>0.73367899000000003</v>
      </c>
      <c r="E1907">
        <v>1906</v>
      </c>
    </row>
    <row r="1908" spans="1:5" x14ac:dyDescent="0.25">
      <c r="A1908" s="3" t="s">
        <v>27287</v>
      </c>
      <c r="B1908">
        <v>1</v>
      </c>
      <c r="C1908">
        <v>0.55201302500000005</v>
      </c>
      <c r="D1908">
        <f t="shared" si="29"/>
        <v>0.73120781500000009</v>
      </c>
      <c r="E1908">
        <v>1907</v>
      </c>
    </row>
    <row r="1909" spans="1:5" x14ac:dyDescent="0.25">
      <c r="A1909" s="3" t="s">
        <v>27288</v>
      </c>
      <c r="B1909">
        <v>1</v>
      </c>
      <c r="C1909">
        <v>0.5455061000000001</v>
      </c>
      <c r="D1909">
        <f t="shared" si="29"/>
        <v>0.72730366000000002</v>
      </c>
      <c r="E1909">
        <v>1908</v>
      </c>
    </row>
    <row r="1910" spans="1:5" x14ac:dyDescent="0.25">
      <c r="A1910" s="3" t="s">
        <v>27289</v>
      </c>
      <c r="B1910">
        <v>1</v>
      </c>
      <c r="C1910">
        <v>0.54239405000000007</v>
      </c>
      <c r="D1910">
        <f t="shared" si="29"/>
        <v>0.72543643000000002</v>
      </c>
      <c r="E1910">
        <v>1909</v>
      </c>
    </row>
    <row r="1911" spans="1:5" x14ac:dyDescent="0.25">
      <c r="A1911" s="3" t="s">
        <v>27290</v>
      </c>
      <c r="B1911">
        <v>1</v>
      </c>
      <c r="C1911">
        <v>0.53773780000000004</v>
      </c>
      <c r="D1911">
        <f t="shared" si="29"/>
        <v>0.72264268000000009</v>
      </c>
      <c r="E1911">
        <v>1910</v>
      </c>
    </row>
    <row r="1912" spans="1:5" x14ac:dyDescent="0.25">
      <c r="A1912" s="3" t="s">
        <v>27291</v>
      </c>
      <c r="B1912">
        <v>1</v>
      </c>
      <c r="C1912">
        <v>0.53495390000000009</v>
      </c>
      <c r="D1912">
        <f t="shared" si="29"/>
        <v>0.7209723400000001</v>
      </c>
      <c r="E1912">
        <v>1911</v>
      </c>
    </row>
    <row r="1913" spans="1:5" x14ac:dyDescent="0.25">
      <c r="A1913" s="3" t="s">
        <v>27292</v>
      </c>
      <c r="B1913">
        <v>1</v>
      </c>
      <c r="C1913">
        <v>0.53353232500000003</v>
      </c>
      <c r="D1913">
        <f t="shared" si="29"/>
        <v>0.720119395</v>
      </c>
      <c r="E1913">
        <v>1912</v>
      </c>
    </row>
    <row r="1914" spans="1:5" x14ac:dyDescent="0.25">
      <c r="A1914" s="3" t="s">
        <v>27293</v>
      </c>
      <c r="B1914">
        <v>1</v>
      </c>
      <c r="C1914">
        <v>0.53221974999999999</v>
      </c>
      <c r="D1914">
        <f t="shared" si="29"/>
        <v>0.71933184999999999</v>
      </c>
      <c r="E1914">
        <v>1913</v>
      </c>
    </row>
    <row r="1915" spans="1:5" x14ac:dyDescent="0.25">
      <c r="A1915" s="3" t="s">
        <v>27294</v>
      </c>
      <c r="B1915">
        <v>1</v>
      </c>
      <c r="C1915">
        <v>0.53189597500000008</v>
      </c>
      <c r="D1915">
        <f t="shared" si="29"/>
        <v>0.71913758500000013</v>
      </c>
      <c r="E1915">
        <v>1914</v>
      </c>
    </row>
    <row r="1916" spans="1:5" x14ac:dyDescent="0.25">
      <c r="A1916" s="3" t="s">
        <v>27295</v>
      </c>
      <c r="B1916">
        <v>1</v>
      </c>
      <c r="C1916">
        <v>0.531660825</v>
      </c>
      <c r="D1916">
        <f t="shared" si="29"/>
        <v>0.71899649500000007</v>
      </c>
      <c r="E1916">
        <v>1915</v>
      </c>
    </row>
    <row r="1917" spans="1:5" x14ac:dyDescent="0.25">
      <c r="A1917" s="3" t="s">
        <v>27296</v>
      </c>
      <c r="B1917">
        <v>1</v>
      </c>
      <c r="C1917">
        <v>0.51967862500000006</v>
      </c>
      <c r="D1917">
        <f t="shared" si="29"/>
        <v>0.71180717500000013</v>
      </c>
      <c r="E1917">
        <v>1916</v>
      </c>
    </row>
    <row r="1918" spans="1:5" x14ac:dyDescent="0.25">
      <c r="A1918" s="3" t="s">
        <v>27297</v>
      </c>
      <c r="B1918">
        <v>1</v>
      </c>
      <c r="C1918">
        <v>0.51807895000000004</v>
      </c>
      <c r="D1918">
        <f t="shared" si="29"/>
        <v>0.71084736999999998</v>
      </c>
      <c r="E1918">
        <v>1917</v>
      </c>
    </row>
    <row r="1919" spans="1:5" x14ac:dyDescent="0.25">
      <c r="A1919" s="3" t="s">
        <v>27298</v>
      </c>
      <c r="B1919">
        <v>1</v>
      </c>
      <c r="C1919">
        <v>0.51706784999999988</v>
      </c>
      <c r="D1919">
        <f t="shared" si="29"/>
        <v>0.71024070999999989</v>
      </c>
      <c r="E1919">
        <v>1918</v>
      </c>
    </row>
    <row r="1920" spans="1:5" x14ac:dyDescent="0.25">
      <c r="A1920" s="3" t="s">
        <v>27299</v>
      </c>
      <c r="B1920">
        <v>1</v>
      </c>
      <c r="C1920">
        <v>0.51690827500000003</v>
      </c>
      <c r="D1920">
        <f t="shared" si="29"/>
        <v>0.71014496500000002</v>
      </c>
      <c r="E1920">
        <v>1919</v>
      </c>
    </row>
    <row r="1921" spans="1:5" x14ac:dyDescent="0.25">
      <c r="A1921" s="3" t="s">
        <v>27300</v>
      </c>
      <c r="B1921">
        <v>1</v>
      </c>
      <c r="C1921">
        <v>0.51230155000000011</v>
      </c>
      <c r="D1921">
        <f t="shared" si="29"/>
        <v>0.70738093000000002</v>
      </c>
      <c r="E1921">
        <v>1920</v>
      </c>
    </row>
    <row r="1922" spans="1:5" x14ac:dyDescent="0.25">
      <c r="A1922" s="3" t="s">
        <v>27301</v>
      </c>
      <c r="B1922">
        <v>1</v>
      </c>
      <c r="C1922">
        <v>0.51033127499999997</v>
      </c>
      <c r="D1922">
        <f t="shared" ref="D1922:D1985" si="30">B1922*0.4+C1922*0.6</f>
        <v>0.70619876500000001</v>
      </c>
      <c r="E1922">
        <v>1921</v>
      </c>
    </row>
    <row r="1923" spans="1:5" x14ac:dyDescent="0.25">
      <c r="A1923" s="3" t="s">
        <v>27302</v>
      </c>
      <c r="B1923">
        <v>1</v>
      </c>
      <c r="C1923">
        <v>0.50893097499999995</v>
      </c>
      <c r="D1923">
        <f t="shared" si="30"/>
        <v>0.70535858499999993</v>
      </c>
      <c r="E1923">
        <v>1922</v>
      </c>
    </row>
    <row r="1924" spans="1:5" x14ac:dyDescent="0.25">
      <c r="A1924" s="3" t="s">
        <v>27303</v>
      </c>
      <c r="B1924">
        <v>1</v>
      </c>
      <c r="C1924">
        <v>0.5072189250000001</v>
      </c>
      <c r="D1924">
        <f t="shared" si="30"/>
        <v>0.7043313550000001</v>
      </c>
      <c r="E1924">
        <v>1923</v>
      </c>
    </row>
    <row r="1925" spans="1:5" x14ac:dyDescent="0.25">
      <c r="A1925" s="3" t="s">
        <v>27304</v>
      </c>
      <c r="B1925">
        <v>1</v>
      </c>
      <c r="C1925">
        <v>0.50643677500000006</v>
      </c>
      <c r="D1925">
        <f t="shared" si="30"/>
        <v>0.70386206500000004</v>
      </c>
      <c r="E1925">
        <v>1924</v>
      </c>
    </row>
    <row r="1926" spans="1:5" x14ac:dyDescent="0.25">
      <c r="A1926" s="3" t="s">
        <v>27305</v>
      </c>
      <c r="B1926">
        <v>1</v>
      </c>
      <c r="C1926">
        <v>0.5057741</v>
      </c>
      <c r="D1926">
        <f t="shared" si="30"/>
        <v>0.70346445999999996</v>
      </c>
      <c r="E1926">
        <v>1925</v>
      </c>
    </row>
    <row r="1927" spans="1:5" x14ac:dyDescent="0.25">
      <c r="A1927" s="3" t="s">
        <v>27306</v>
      </c>
      <c r="B1927">
        <v>1</v>
      </c>
      <c r="C1927">
        <v>0.50303485000000003</v>
      </c>
      <c r="D1927">
        <f t="shared" si="30"/>
        <v>0.70182091000000002</v>
      </c>
      <c r="E1927">
        <v>1926</v>
      </c>
    </row>
    <row r="1928" spans="1:5" x14ac:dyDescent="0.25">
      <c r="A1928" s="3" t="s">
        <v>27307</v>
      </c>
      <c r="B1928">
        <v>1</v>
      </c>
      <c r="C1928">
        <v>0.50073020000000013</v>
      </c>
      <c r="D1928">
        <f t="shared" si="30"/>
        <v>0.70043812000000005</v>
      </c>
      <c r="E1928">
        <v>1927</v>
      </c>
    </row>
    <row r="1929" spans="1:5" x14ac:dyDescent="0.25">
      <c r="A1929" s="3" t="s">
        <v>27308</v>
      </c>
      <c r="B1929">
        <v>1</v>
      </c>
      <c r="C1929">
        <v>0.49661422500000008</v>
      </c>
      <c r="D1929">
        <f t="shared" si="30"/>
        <v>0.697968535</v>
      </c>
      <c r="E1929">
        <v>1928</v>
      </c>
    </row>
    <row r="1930" spans="1:5" x14ac:dyDescent="0.25">
      <c r="A1930" s="3" t="s">
        <v>27309</v>
      </c>
      <c r="B1930">
        <v>1</v>
      </c>
      <c r="C1930">
        <v>0.49564732500000008</v>
      </c>
      <c r="D1930">
        <f t="shared" si="30"/>
        <v>0.69738839500000005</v>
      </c>
      <c r="E1930">
        <v>1929</v>
      </c>
    </row>
    <row r="1931" spans="1:5" x14ac:dyDescent="0.25">
      <c r="A1931" s="3" t="s">
        <v>27310</v>
      </c>
      <c r="B1931">
        <v>1</v>
      </c>
      <c r="C1931">
        <v>0.49534160000000005</v>
      </c>
      <c r="D1931">
        <f t="shared" si="30"/>
        <v>0.6972049600000001</v>
      </c>
      <c r="E1931">
        <v>1930</v>
      </c>
    </row>
    <row r="1932" spans="1:5" x14ac:dyDescent="0.25">
      <c r="A1932" s="3" t="s">
        <v>27311</v>
      </c>
      <c r="B1932">
        <v>1</v>
      </c>
      <c r="C1932">
        <v>0.49440592500000002</v>
      </c>
      <c r="D1932">
        <f t="shared" si="30"/>
        <v>0.69664355500000008</v>
      </c>
      <c r="E1932">
        <v>1931</v>
      </c>
    </row>
    <row r="1933" spans="1:5" x14ac:dyDescent="0.25">
      <c r="A1933" s="3" t="s">
        <v>27312</v>
      </c>
      <c r="B1933">
        <v>1</v>
      </c>
      <c r="C1933">
        <v>0.49004639999999999</v>
      </c>
      <c r="D1933">
        <f t="shared" si="30"/>
        <v>0.69402783999999995</v>
      </c>
      <c r="E1933">
        <v>1932</v>
      </c>
    </row>
    <row r="1934" spans="1:5" x14ac:dyDescent="0.25">
      <c r="A1934" s="3" t="s">
        <v>27313</v>
      </c>
      <c r="B1934">
        <v>1</v>
      </c>
      <c r="C1934">
        <v>0.48685942500000001</v>
      </c>
      <c r="D1934">
        <f t="shared" si="30"/>
        <v>0.69211565500000005</v>
      </c>
      <c r="E1934">
        <v>1933</v>
      </c>
    </row>
    <row r="1935" spans="1:5" x14ac:dyDescent="0.25">
      <c r="A1935" s="3" t="s">
        <v>27314</v>
      </c>
      <c r="B1935">
        <v>1</v>
      </c>
      <c r="C1935">
        <v>0.48107607500000005</v>
      </c>
      <c r="D1935">
        <f t="shared" si="30"/>
        <v>0.68864564500000003</v>
      </c>
      <c r="E1935">
        <v>1934</v>
      </c>
    </row>
    <row r="1936" spans="1:5" x14ac:dyDescent="0.25">
      <c r="A1936" s="3" t="s">
        <v>27315</v>
      </c>
      <c r="B1936">
        <v>1</v>
      </c>
      <c r="C1936">
        <v>0.47660605</v>
      </c>
      <c r="D1936">
        <f t="shared" si="30"/>
        <v>0.68596363000000005</v>
      </c>
      <c r="E1936">
        <v>1935</v>
      </c>
    </row>
    <row r="1937" spans="1:5" x14ac:dyDescent="0.25">
      <c r="A1937" s="3" t="s">
        <v>27316</v>
      </c>
      <c r="B1937">
        <v>1</v>
      </c>
      <c r="C1937">
        <v>0.47558357500000009</v>
      </c>
      <c r="D1937">
        <f t="shared" si="30"/>
        <v>0.68535014500000013</v>
      </c>
      <c r="E1937">
        <v>1936</v>
      </c>
    </row>
    <row r="1938" spans="1:5" x14ac:dyDescent="0.25">
      <c r="A1938" s="3" t="s">
        <v>27317</v>
      </c>
      <c r="B1938">
        <v>1</v>
      </c>
      <c r="C1938">
        <v>0.47340107500000006</v>
      </c>
      <c r="D1938">
        <f t="shared" si="30"/>
        <v>0.68404064500000006</v>
      </c>
      <c r="E1938">
        <v>1937</v>
      </c>
    </row>
    <row r="1939" spans="1:5" x14ac:dyDescent="0.25">
      <c r="A1939" s="3" t="s">
        <v>27318</v>
      </c>
      <c r="B1939">
        <v>1</v>
      </c>
      <c r="C1939">
        <v>0.46222675000000002</v>
      </c>
      <c r="D1939">
        <f t="shared" si="30"/>
        <v>0.67733605000000008</v>
      </c>
      <c r="E1939">
        <v>1938</v>
      </c>
    </row>
    <row r="1940" spans="1:5" x14ac:dyDescent="0.25">
      <c r="A1940" s="3" t="s">
        <v>27319</v>
      </c>
      <c r="B1940">
        <v>1</v>
      </c>
      <c r="C1940">
        <v>0.4609968000000001</v>
      </c>
      <c r="D1940">
        <f t="shared" si="30"/>
        <v>0.67659807999999999</v>
      </c>
      <c r="E1940">
        <v>1939</v>
      </c>
    </row>
    <row r="1941" spans="1:5" x14ac:dyDescent="0.25">
      <c r="A1941" s="3" t="s">
        <v>27320</v>
      </c>
      <c r="B1941">
        <v>1</v>
      </c>
      <c r="C1941">
        <v>0.46028665000000007</v>
      </c>
      <c r="D1941">
        <f t="shared" si="30"/>
        <v>0.67617199000000006</v>
      </c>
      <c r="E1941">
        <v>1940</v>
      </c>
    </row>
    <row r="1942" spans="1:5" x14ac:dyDescent="0.25">
      <c r="A1942" s="3" t="s">
        <v>27321</v>
      </c>
      <c r="B1942">
        <v>1</v>
      </c>
      <c r="C1942">
        <v>0.44794800000000001</v>
      </c>
      <c r="D1942">
        <f t="shared" si="30"/>
        <v>0.66876880000000005</v>
      </c>
      <c r="E1942">
        <v>1941</v>
      </c>
    </row>
    <row r="1943" spans="1:5" x14ac:dyDescent="0.25">
      <c r="A1943" s="3" t="s">
        <v>27322</v>
      </c>
      <c r="B1943">
        <v>1</v>
      </c>
      <c r="C1943">
        <v>0.44787317500000001</v>
      </c>
      <c r="D1943">
        <f t="shared" si="30"/>
        <v>0.66872390500000001</v>
      </c>
      <c r="E1943">
        <v>1942</v>
      </c>
    </row>
    <row r="1944" spans="1:5" x14ac:dyDescent="0.25">
      <c r="A1944" s="3" t="s">
        <v>27323</v>
      </c>
      <c r="B1944">
        <v>1</v>
      </c>
      <c r="C1944">
        <v>0.44742060000000006</v>
      </c>
      <c r="D1944">
        <f t="shared" si="30"/>
        <v>0.66845236000000008</v>
      </c>
      <c r="E1944">
        <v>1943</v>
      </c>
    </row>
    <row r="1945" spans="1:5" x14ac:dyDescent="0.25">
      <c r="A1945" s="3" t="s">
        <v>27324</v>
      </c>
      <c r="B1945">
        <v>1</v>
      </c>
      <c r="C1945">
        <v>0.44661457500000001</v>
      </c>
      <c r="D1945">
        <f t="shared" si="30"/>
        <v>0.66796874500000003</v>
      </c>
      <c r="E1945">
        <v>1944</v>
      </c>
    </row>
    <row r="1946" spans="1:5" x14ac:dyDescent="0.25">
      <c r="A1946" s="3" t="s">
        <v>27325</v>
      </c>
      <c r="B1946">
        <v>1</v>
      </c>
      <c r="C1946">
        <v>0.44593607500000004</v>
      </c>
      <c r="D1946">
        <f t="shared" si="30"/>
        <v>0.66756164500000004</v>
      </c>
      <c r="E1946">
        <v>1945</v>
      </c>
    </row>
    <row r="1947" spans="1:5" x14ac:dyDescent="0.25">
      <c r="A1947" s="3" t="s">
        <v>27326</v>
      </c>
      <c r="B1947">
        <v>1</v>
      </c>
      <c r="C1947">
        <v>0.4456109250000001</v>
      </c>
      <c r="D1947">
        <f t="shared" si="30"/>
        <v>0.66736655500000008</v>
      </c>
      <c r="E1947">
        <v>1946</v>
      </c>
    </row>
    <row r="1948" spans="1:5" x14ac:dyDescent="0.25">
      <c r="A1948" s="3" t="s">
        <v>27327</v>
      </c>
      <c r="B1948">
        <v>1</v>
      </c>
      <c r="C1948">
        <v>0.44560882500000004</v>
      </c>
      <c r="D1948">
        <f t="shared" si="30"/>
        <v>0.66736529499999997</v>
      </c>
      <c r="E1948">
        <v>1947</v>
      </c>
    </row>
    <row r="1949" spans="1:5" x14ac:dyDescent="0.25">
      <c r="A1949" s="3" t="s">
        <v>27328</v>
      </c>
      <c r="B1949">
        <v>1</v>
      </c>
      <c r="C1949">
        <v>0.44521910000000003</v>
      </c>
      <c r="D1949">
        <f t="shared" si="30"/>
        <v>0.66713146000000001</v>
      </c>
      <c r="E1949">
        <v>1948</v>
      </c>
    </row>
    <row r="1950" spans="1:5" x14ac:dyDescent="0.25">
      <c r="A1950" s="3" t="s">
        <v>27329</v>
      </c>
      <c r="B1950">
        <v>1</v>
      </c>
      <c r="C1950">
        <v>0.44356565000000003</v>
      </c>
      <c r="D1950">
        <f t="shared" si="30"/>
        <v>0.66613939000000011</v>
      </c>
      <c r="E1950">
        <v>1949</v>
      </c>
    </row>
    <row r="1951" spans="1:5" x14ac:dyDescent="0.25">
      <c r="A1951" s="3" t="s">
        <v>27330</v>
      </c>
      <c r="B1951">
        <v>1</v>
      </c>
      <c r="C1951">
        <v>0.44105915000000007</v>
      </c>
      <c r="D1951">
        <f t="shared" si="30"/>
        <v>0.66463549</v>
      </c>
      <c r="E1951">
        <v>1950</v>
      </c>
    </row>
    <row r="1952" spans="1:5" x14ac:dyDescent="0.25">
      <c r="A1952" s="3" t="s">
        <v>27331</v>
      </c>
      <c r="B1952">
        <v>1</v>
      </c>
      <c r="C1952">
        <v>0.43970620000000005</v>
      </c>
      <c r="D1952">
        <f t="shared" si="30"/>
        <v>0.66382372000000012</v>
      </c>
      <c r="E1952">
        <v>1951</v>
      </c>
    </row>
    <row r="1953" spans="1:5" x14ac:dyDescent="0.25">
      <c r="A1953" s="3" t="s">
        <v>27332</v>
      </c>
      <c r="B1953">
        <v>1</v>
      </c>
      <c r="C1953">
        <v>0.43452182500000003</v>
      </c>
      <c r="D1953">
        <f t="shared" si="30"/>
        <v>0.66071309499999997</v>
      </c>
      <c r="E1953">
        <v>1952</v>
      </c>
    </row>
    <row r="1954" spans="1:5" x14ac:dyDescent="0.25">
      <c r="A1954" s="3" t="s">
        <v>27333</v>
      </c>
      <c r="B1954">
        <v>1</v>
      </c>
      <c r="C1954">
        <v>0.43188195000000007</v>
      </c>
      <c r="D1954">
        <f t="shared" si="30"/>
        <v>0.65912917000000004</v>
      </c>
      <c r="E1954">
        <v>1953</v>
      </c>
    </row>
    <row r="1955" spans="1:5" x14ac:dyDescent="0.25">
      <c r="A1955" s="3" t="s">
        <v>27334</v>
      </c>
      <c r="B1955">
        <v>1</v>
      </c>
      <c r="C1955">
        <v>0.43102862500000005</v>
      </c>
      <c r="D1955">
        <f t="shared" si="30"/>
        <v>0.65861717500000005</v>
      </c>
      <c r="E1955">
        <v>1954</v>
      </c>
    </row>
    <row r="1956" spans="1:5" x14ac:dyDescent="0.25">
      <c r="A1956" s="3" t="s">
        <v>27335</v>
      </c>
      <c r="B1956">
        <v>1</v>
      </c>
      <c r="C1956">
        <v>0.43023975000000003</v>
      </c>
      <c r="D1956">
        <f t="shared" si="30"/>
        <v>0.65814385000000009</v>
      </c>
      <c r="E1956">
        <v>1955</v>
      </c>
    </row>
    <row r="1957" spans="1:5" x14ac:dyDescent="0.25">
      <c r="A1957" s="3" t="s">
        <v>27336</v>
      </c>
      <c r="B1957">
        <v>1</v>
      </c>
      <c r="C1957">
        <v>0.42643302500000002</v>
      </c>
      <c r="D1957">
        <f t="shared" si="30"/>
        <v>0.65585981500000001</v>
      </c>
      <c r="E1957">
        <v>1956</v>
      </c>
    </row>
    <row r="1958" spans="1:5" x14ac:dyDescent="0.25">
      <c r="A1958" s="3" t="s">
        <v>27337</v>
      </c>
      <c r="B1958">
        <v>1</v>
      </c>
      <c r="C1958">
        <v>0.42615722500000003</v>
      </c>
      <c r="D1958">
        <f t="shared" si="30"/>
        <v>0.65569433499999996</v>
      </c>
      <c r="E1958">
        <v>1957</v>
      </c>
    </row>
    <row r="1959" spans="1:5" x14ac:dyDescent="0.25">
      <c r="A1959" s="3" t="s">
        <v>27338</v>
      </c>
      <c r="B1959">
        <v>1</v>
      </c>
      <c r="C1959">
        <v>0.42529549999999999</v>
      </c>
      <c r="D1959">
        <f t="shared" si="30"/>
        <v>0.65517730000000007</v>
      </c>
      <c r="E1959">
        <v>1958</v>
      </c>
    </row>
    <row r="1960" spans="1:5" x14ac:dyDescent="0.25">
      <c r="A1960" s="3" t="s">
        <v>27339</v>
      </c>
      <c r="B1960">
        <v>1</v>
      </c>
      <c r="C1960">
        <v>0.42306647500000005</v>
      </c>
      <c r="D1960">
        <f t="shared" si="30"/>
        <v>0.65383988500000001</v>
      </c>
      <c r="E1960">
        <v>1959</v>
      </c>
    </row>
    <row r="1961" spans="1:5" x14ac:dyDescent="0.25">
      <c r="A1961" s="3" t="s">
        <v>27340</v>
      </c>
      <c r="B1961">
        <v>1</v>
      </c>
      <c r="C1961">
        <v>0.41699807500000002</v>
      </c>
      <c r="D1961">
        <f t="shared" si="30"/>
        <v>0.65019884500000003</v>
      </c>
      <c r="E1961">
        <v>1960</v>
      </c>
    </row>
    <row r="1962" spans="1:5" x14ac:dyDescent="0.25">
      <c r="A1962" s="3" t="s">
        <v>27341</v>
      </c>
      <c r="B1962">
        <v>1</v>
      </c>
      <c r="C1962">
        <v>0.41317355</v>
      </c>
      <c r="D1962">
        <f t="shared" si="30"/>
        <v>0.64790413000000002</v>
      </c>
      <c r="E1962">
        <v>1961</v>
      </c>
    </row>
    <row r="1963" spans="1:5" x14ac:dyDescent="0.25">
      <c r="A1963" s="3" t="s">
        <v>27342</v>
      </c>
      <c r="B1963">
        <v>1</v>
      </c>
      <c r="C1963">
        <v>0.41185512500000004</v>
      </c>
      <c r="D1963">
        <f t="shared" si="30"/>
        <v>0.64711307500000004</v>
      </c>
      <c r="E1963">
        <v>1962</v>
      </c>
    </row>
    <row r="1964" spans="1:5" x14ac:dyDescent="0.25">
      <c r="A1964" s="3" t="s">
        <v>27343</v>
      </c>
      <c r="B1964">
        <v>1</v>
      </c>
      <c r="C1964">
        <v>0.41047547500000003</v>
      </c>
      <c r="D1964">
        <f t="shared" si="30"/>
        <v>0.64628528500000004</v>
      </c>
      <c r="E1964">
        <v>1963</v>
      </c>
    </row>
    <row r="1965" spans="1:5" x14ac:dyDescent="0.25">
      <c r="A1965" s="3" t="s">
        <v>27344</v>
      </c>
      <c r="B1965">
        <v>1</v>
      </c>
      <c r="C1965">
        <v>0.41024062500000008</v>
      </c>
      <c r="D1965">
        <f t="shared" si="30"/>
        <v>0.64614437499999999</v>
      </c>
      <c r="E1965">
        <v>1964</v>
      </c>
    </row>
    <row r="1966" spans="1:5" x14ac:dyDescent="0.25">
      <c r="A1966" s="3" t="s">
        <v>27345</v>
      </c>
      <c r="B1966">
        <v>1</v>
      </c>
      <c r="C1966">
        <v>0.40803410000000007</v>
      </c>
      <c r="D1966">
        <f t="shared" si="30"/>
        <v>0.64482046000000004</v>
      </c>
      <c r="E1966">
        <v>1965</v>
      </c>
    </row>
    <row r="1967" spans="1:5" x14ac:dyDescent="0.25">
      <c r="A1967" s="3" t="s">
        <v>27346</v>
      </c>
      <c r="B1967">
        <v>1</v>
      </c>
      <c r="C1967">
        <v>0.40739490000000006</v>
      </c>
      <c r="D1967">
        <f t="shared" si="30"/>
        <v>0.64443694000000007</v>
      </c>
      <c r="E1967">
        <v>1966</v>
      </c>
    </row>
    <row r="1968" spans="1:5" x14ac:dyDescent="0.25">
      <c r="A1968" s="3" t="s">
        <v>27347</v>
      </c>
      <c r="B1968">
        <v>1</v>
      </c>
      <c r="C1968">
        <v>0.40629007500000003</v>
      </c>
      <c r="D1968">
        <f t="shared" si="30"/>
        <v>0.64377404500000002</v>
      </c>
      <c r="E1968">
        <v>1967</v>
      </c>
    </row>
    <row r="1969" spans="1:5" x14ac:dyDescent="0.25">
      <c r="A1969" s="3" t="s">
        <v>27348</v>
      </c>
      <c r="B1969">
        <v>1</v>
      </c>
      <c r="C1969">
        <v>0.40478267500000004</v>
      </c>
      <c r="D1969">
        <f t="shared" si="30"/>
        <v>0.64286960500000001</v>
      </c>
      <c r="E1969">
        <v>1968</v>
      </c>
    </row>
    <row r="1970" spans="1:5" x14ac:dyDescent="0.25">
      <c r="A1970" s="3" t="s">
        <v>27349</v>
      </c>
      <c r="B1970">
        <v>1</v>
      </c>
      <c r="C1970">
        <v>0.40373512500000003</v>
      </c>
      <c r="D1970">
        <f t="shared" si="30"/>
        <v>0.64224107500000005</v>
      </c>
      <c r="E1970">
        <v>1969</v>
      </c>
    </row>
    <row r="1971" spans="1:5" x14ac:dyDescent="0.25">
      <c r="A1971" s="3" t="s">
        <v>27350</v>
      </c>
      <c r="B1971">
        <v>1</v>
      </c>
      <c r="C1971">
        <v>0.39325480000000002</v>
      </c>
      <c r="D1971">
        <f t="shared" si="30"/>
        <v>0.63595288000000005</v>
      </c>
      <c r="E1971">
        <v>1970</v>
      </c>
    </row>
    <row r="1972" spans="1:5" x14ac:dyDescent="0.25">
      <c r="A1972" s="3" t="s">
        <v>27351</v>
      </c>
      <c r="B1972">
        <v>1</v>
      </c>
      <c r="C1972">
        <v>0.38957047500000003</v>
      </c>
      <c r="D1972">
        <f t="shared" si="30"/>
        <v>0.63374228500000007</v>
      </c>
      <c r="E1972">
        <v>1971</v>
      </c>
    </row>
    <row r="1973" spans="1:5" x14ac:dyDescent="0.25">
      <c r="A1973" s="3" t="s">
        <v>27352</v>
      </c>
      <c r="B1973">
        <v>1</v>
      </c>
      <c r="C1973">
        <v>0.37983217500000005</v>
      </c>
      <c r="D1973">
        <f t="shared" si="30"/>
        <v>0.62789930500000002</v>
      </c>
      <c r="E1973">
        <v>1972</v>
      </c>
    </row>
    <row r="1974" spans="1:5" x14ac:dyDescent="0.25">
      <c r="A1974" s="3" t="s">
        <v>27353</v>
      </c>
      <c r="B1974">
        <v>1</v>
      </c>
      <c r="C1974">
        <v>0.37666189999999999</v>
      </c>
      <c r="D1974">
        <f t="shared" si="30"/>
        <v>0.62599713999999995</v>
      </c>
      <c r="E1974">
        <v>1973</v>
      </c>
    </row>
    <row r="1975" spans="1:5" x14ac:dyDescent="0.25">
      <c r="A1975" s="3" t="s">
        <v>27354</v>
      </c>
      <c r="B1975">
        <v>1</v>
      </c>
      <c r="C1975">
        <v>0.37613110000000005</v>
      </c>
      <c r="D1975">
        <f t="shared" si="30"/>
        <v>0.62567866000000005</v>
      </c>
      <c r="E1975">
        <v>1974</v>
      </c>
    </row>
    <row r="1976" spans="1:5" x14ac:dyDescent="0.25">
      <c r="A1976" s="3" t="s">
        <v>27355</v>
      </c>
      <c r="B1976">
        <v>1</v>
      </c>
      <c r="C1976">
        <v>0.36606532500000005</v>
      </c>
      <c r="D1976">
        <f t="shared" si="30"/>
        <v>0.61963919500000009</v>
      </c>
      <c r="E1976">
        <v>1975</v>
      </c>
    </row>
    <row r="1977" spans="1:5" x14ac:dyDescent="0.25">
      <c r="A1977" s="3" t="s">
        <v>27356</v>
      </c>
      <c r="B1977">
        <v>1</v>
      </c>
      <c r="C1977">
        <v>0.36227307500000006</v>
      </c>
      <c r="D1977">
        <f t="shared" si="30"/>
        <v>0.61736384500000008</v>
      </c>
      <c r="E1977">
        <v>1976</v>
      </c>
    </row>
    <row r="1978" spans="1:5" x14ac:dyDescent="0.25">
      <c r="A1978" s="3" t="s">
        <v>27357</v>
      </c>
      <c r="B1978">
        <v>1</v>
      </c>
      <c r="C1978">
        <v>0.36153912500000002</v>
      </c>
      <c r="D1978">
        <f t="shared" si="30"/>
        <v>0.616923475</v>
      </c>
      <c r="E1978">
        <v>1977</v>
      </c>
    </row>
    <row r="1979" spans="1:5" x14ac:dyDescent="0.25">
      <c r="A1979" s="3" t="s">
        <v>27358</v>
      </c>
      <c r="B1979">
        <v>1</v>
      </c>
      <c r="C1979">
        <v>0.36139597500000004</v>
      </c>
      <c r="D1979">
        <f t="shared" si="30"/>
        <v>0.61683758500000008</v>
      </c>
      <c r="E1979">
        <v>1978</v>
      </c>
    </row>
    <row r="1980" spans="1:5" x14ac:dyDescent="0.25">
      <c r="A1980" s="3" t="s">
        <v>27359</v>
      </c>
      <c r="B1980">
        <v>1</v>
      </c>
      <c r="C1980">
        <v>0.36067042500000002</v>
      </c>
      <c r="D1980">
        <f t="shared" si="30"/>
        <v>0.61640225500000001</v>
      </c>
      <c r="E1980">
        <v>1979</v>
      </c>
    </row>
    <row r="1981" spans="1:5" x14ac:dyDescent="0.25">
      <c r="A1981" s="3" t="s">
        <v>27360</v>
      </c>
      <c r="B1981">
        <v>1</v>
      </c>
      <c r="C1981">
        <v>0.36033262500000007</v>
      </c>
      <c r="D1981">
        <f t="shared" si="30"/>
        <v>0.616199575</v>
      </c>
      <c r="E1981">
        <v>1980</v>
      </c>
    </row>
    <row r="1982" spans="1:5" x14ac:dyDescent="0.25">
      <c r="A1982" s="3" t="s">
        <v>27361</v>
      </c>
      <c r="B1982">
        <v>1</v>
      </c>
      <c r="C1982">
        <v>0.35911355000000006</v>
      </c>
      <c r="D1982">
        <f t="shared" si="30"/>
        <v>0.61546813</v>
      </c>
      <c r="E1982">
        <v>1981</v>
      </c>
    </row>
    <row r="1983" spans="1:5" x14ac:dyDescent="0.25">
      <c r="A1983" s="3" t="s">
        <v>27362</v>
      </c>
      <c r="B1983">
        <v>1</v>
      </c>
      <c r="C1983">
        <v>0.353294675</v>
      </c>
      <c r="D1983">
        <f t="shared" si="30"/>
        <v>0.61197680500000007</v>
      </c>
      <c r="E1983">
        <v>1982</v>
      </c>
    </row>
    <row r="1984" spans="1:5" x14ac:dyDescent="0.25">
      <c r="A1984" s="3" t="s">
        <v>27363</v>
      </c>
      <c r="B1984">
        <v>1</v>
      </c>
      <c r="C1984">
        <v>0.35013310000000003</v>
      </c>
      <c r="D1984">
        <f t="shared" si="30"/>
        <v>0.61007986000000003</v>
      </c>
      <c r="E1984">
        <v>1983</v>
      </c>
    </row>
    <row r="1985" spans="1:5" x14ac:dyDescent="0.25">
      <c r="A1985" s="3" t="s">
        <v>27364</v>
      </c>
      <c r="B1985">
        <v>1</v>
      </c>
      <c r="C1985">
        <v>0.34827932500000003</v>
      </c>
      <c r="D1985">
        <f t="shared" si="30"/>
        <v>0.60896759499999997</v>
      </c>
      <c r="E1985">
        <v>1984</v>
      </c>
    </row>
    <row r="1986" spans="1:5" x14ac:dyDescent="0.25">
      <c r="A1986" s="3" t="s">
        <v>27365</v>
      </c>
      <c r="B1986">
        <v>1</v>
      </c>
      <c r="C1986">
        <v>0.34656170000000008</v>
      </c>
      <c r="D1986">
        <f t="shared" ref="D1986:D2049" si="31">B1986*0.4+C1986*0.6</f>
        <v>0.60793702000000005</v>
      </c>
      <c r="E1986">
        <v>1985</v>
      </c>
    </row>
    <row r="1987" spans="1:5" x14ac:dyDescent="0.25">
      <c r="A1987" s="3" t="s">
        <v>27366</v>
      </c>
      <c r="B1987">
        <v>1</v>
      </c>
      <c r="C1987">
        <v>0.34652512500000004</v>
      </c>
      <c r="D1987">
        <f t="shared" si="31"/>
        <v>0.60791507500000008</v>
      </c>
      <c r="E1987">
        <v>1986</v>
      </c>
    </row>
    <row r="1988" spans="1:5" x14ac:dyDescent="0.25">
      <c r="A1988" s="3" t="s">
        <v>27367</v>
      </c>
      <c r="B1988">
        <v>1</v>
      </c>
      <c r="C1988">
        <v>0.33897162500000005</v>
      </c>
      <c r="D1988">
        <f t="shared" si="31"/>
        <v>0.60338297500000004</v>
      </c>
      <c r="E1988">
        <v>1987</v>
      </c>
    </row>
    <row r="1989" spans="1:5" x14ac:dyDescent="0.25">
      <c r="A1989" s="3" t="s">
        <v>27368</v>
      </c>
      <c r="B1989">
        <v>1</v>
      </c>
      <c r="C1989">
        <v>0.33218190000000003</v>
      </c>
      <c r="D1989">
        <f t="shared" si="31"/>
        <v>0.59930914000000002</v>
      </c>
      <c r="E1989">
        <v>1988</v>
      </c>
    </row>
    <row r="1990" spans="1:5" x14ac:dyDescent="0.25">
      <c r="A1990" s="3" t="s">
        <v>27369</v>
      </c>
      <c r="B1990">
        <v>1</v>
      </c>
      <c r="C1990">
        <v>0.32719465000000003</v>
      </c>
      <c r="D1990">
        <f t="shared" si="31"/>
        <v>0.59631679000000004</v>
      </c>
      <c r="E1990">
        <v>1989</v>
      </c>
    </row>
    <row r="1991" spans="1:5" x14ac:dyDescent="0.25">
      <c r="A1991" s="3" t="s">
        <v>27370</v>
      </c>
      <c r="B1991">
        <v>1</v>
      </c>
      <c r="C1991">
        <v>0.32613115000000004</v>
      </c>
      <c r="D1991">
        <f t="shared" si="31"/>
        <v>0.59567869000000007</v>
      </c>
      <c r="E1991">
        <v>1990</v>
      </c>
    </row>
    <row r="1992" spans="1:5" x14ac:dyDescent="0.25">
      <c r="A1992" s="3" t="s">
        <v>27371</v>
      </c>
      <c r="B1992">
        <v>1</v>
      </c>
      <c r="C1992">
        <v>0.32078604999999999</v>
      </c>
      <c r="D1992">
        <f t="shared" si="31"/>
        <v>0.59247163000000003</v>
      </c>
      <c r="E1992">
        <v>1991</v>
      </c>
    </row>
    <row r="1993" spans="1:5" x14ac:dyDescent="0.25">
      <c r="A1993" s="3" t="s">
        <v>27372</v>
      </c>
      <c r="B1993">
        <v>1</v>
      </c>
      <c r="C1993">
        <v>0.31743332500000004</v>
      </c>
      <c r="D1993">
        <f t="shared" si="31"/>
        <v>0.59045999500000002</v>
      </c>
      <c r="E1993">
        <v>1992</v>
      </c>
    </row>
    <row r="1994" spans="1:5" x14ac:dyDescent="0.25">
      <c r="A1994" s="3" t="s">
        <v>27373</v>
      </c>
      <c r="B1994">
        <v>1</v>
      </c>
      <c r="C1994">
        <v>0.31595422500000003</v>
      </c>
      <c r="D1994">
        <f t="shared" si="31"/>
        <v>0.58957253500000006</v>
      </c>
      <c r="E1994">
        <v>1993</v>
      </c>
    </row>
    <row r="1995" spans="1:5" x14ac:dyDescent="0.25">
      <c r="A1995" s="3" t="s">
        <v>27374</v>
      </c>
      <c r="B1995">
        <v>1</v>
      </c>
      <c r="C1995">
        <v>0.29997855000000007</v>
      </c>
      <c r="D1995">
        <f t="shared" si="31"/>
        <v>0.57998713000000002</v>
      </c>
      <c r="E1995">
        <v>1994</v>
      </c>
    </row>
    <row r="1996" spans="1:5" x14ac:dyDescent="0.25">
      <c r="A1996" s="3" t="s">
        <v>27375</v>
      </c>
      <c r="B1996">
        <v>1</v>
      </c>
      <c r="C1996">
        <v>0.29925442499999999</v>
      </c>
      <c r="D1996">
        <f t="shared" si="31"/>
        <v>0.57955265499999997</v>
      </c>
      <c r="E1996">
        <v>1995</v>
      </c>
    </row>
    <row r="1997" spans="1:5" x14ac:dyDescent="0.25">
      <c r="A1997" s="3" t="s">
        <v>27376</v>
      </c>
      <c r="B1997">
        <v>1</v>
      </c>
      <c r="C1997">
        <v>0.29913594999999998</v>
      </c>
      <c r="D1997">
        <f t="shared" si="31"/>
        <v>0.57948157</v>
      </c>
      <c r="E1997">
        <v>1996</v>
      </c>
    </row>
    <row r="1998" spans="1:5" x14ac:dyDescent="0.25">
      <c r="A1998" s="3" t="s">
        <v>27377</v>
      </c>
      <c r="B1998">
        <v>1</v>
      </c>
      <c r="C1998">
        <v>0.29900342499999999</v>
      </c>
      <c r="D1998">
        <f t="shared" si="31"/>
        <v>0.57940205499999997</v>
      </c>
      <c r="E1998">
        <v>1997</v>
      </c>
    </row>
    <row r="1999" spans="1:5" x14ac:dyDescent="0.25">
      <c r="A1999" s="3" t="s">
        <v>27378</v>
      </c>
      <c r="B1999">
        <v>1</v>
      </c>
      <c r="C1999">
        <v>0.29858010000000001</v>
      </c>
      <c r="D1999">
        <f t="shared" si="31"/>
        <v>0.57914806000000008</v>
      </c>
      <c r="E1999">
        <v>1998</v>
      </c>
    </row>
    <row r="2000" spans="1:5" x14ac:dyDescent="0.25">
      <c r="A2000" s="3" t="s">
        <v>27379</v>
      </c>
      <c r="B2000">
        <v>1</v>
      </c>
      <c r="C2000">
        <v>0.29623129999999998</v>
      </c>
      <c r="D2000">
        <f t="shared" si="31"/>
        <v>0.57773878000000001</v>
      </c>
      <c r="E2000">
        <v>1999</v>
      </c>
    </row>
    <row r="2001" spans="1:5" x14ac:dyDescent="0.25">
      <c r="A2001" s="3" t="s">
        <v>27380</v>
      </c>
      <c r="B2001">
        <v>1</v>
      </c>
      <c r="C2001">
        <v>0.29562929999999998</v>
      </c>
      <c r="D2001">
        <f t="shared" si="31"/>
        <v>0.57737758000000006</v>
      </c>
      <c r="E2001">
        <v>2000</v>
      </c>
    </row>
    <row r="2002" spans="1:5" x14ac:dyDescent="0.25">
      <c r="A2002" s="3" t="s">
        <v>27381</v>
      </c>
      <c r="B2002">
        <v>1</v>
      </c>
      <c r="C2002">
        <v>0.29554827500000003</v>
      </c>
      <c r="D2002">
        <f t="shared" si="31"/>
        <v>0.57732896499999997</v>
      </c>
      <c r="E2002">
        <v>2001</v>
      </c>
    </row>
    <row r="2003" spans="1:5" x14ac:dyDescent="0.25">
      <c r="A2003" s="3" t="s">
        <v>27382</v>
      </c>
      <c r="B2003">
        <v>1</v>
      </c>
      <c r="C2003">
        <v>0.2953743250000001</v>
      </c>
      <c r="D2003">
        <f t="shared" si="31"/>
        <v>0.57722459500000012</v>
      </c>
      <c r="E2003">
        <v>2002</v>
      </c>
    </row>
    <row r="2004" spans="1:5" x14ac:dyDescent="0.25">
      <c r="A2004" s="3" t="s">
        <v>27383</v>
      </c>
      <c r="B2004">
        <v>1</v>
      </c>
      <c r="C2004">
        <v>0.2939803250000001</v>
      </c>
      <c r="D2004">
        <f t="shared" si="31"/>
        <v>0.57638819500000005</v>
      </c>
      <c r="E2004">
        <v>2003</v>
      </c>
    </row>
    <row r="2005" spans="1:5" x14ac:dyDescent="0.25">
      <c r="A2005" s="3" t="s">
        <v>27384</v>
      </c>
      <c r="B2005">
        <v>1</v>
      </c>
      <c r="C2005">
        <v>0.28652872500000004</v>
      </c>
      <c r="D2005">
        <f t="shared" si="31"/>
        <v>0.57191723500000002</v>
      </c>
      <c r="E2005">
        <v>2004</v>
      </c>
    </row>
    <row r="2006" spans="1:5" x14ac:dyDescent="0.25">
      <c r="A2006" s="3" t="s">
        <v>27385</v>
      </c>
      <c r="B2006">
        <v>1</v>
      </c>
      <c r="C2006">
        <v>0.28499432499999999</v>
      </c>
      <c r="D2006">
        <f t="shared" si="31"/>
        <v>0.570996595</v>
      </c>
      <c r="E2006">
        <v>2005</v>
      </c>
    </row>
    <row r="2007" spans="1:5" x14ac:dyDescent="0.25">
      <c r="A2007" s="3" t="s">
        <v>27386</v>
      </c>
      <c r="B2007">
        <v>1</v>
      </c>
      <c r="C2007">
        <v>0.28468925</v>
      </c>
      <c r="D2007">
        <f t="shared" si="31"/>
        <v>0.57081355</v>
      </c>
      <c r="E2007">
        <v>2006</v>
      </c>
    </row>
    <row r="2008" spans="1:5" x14ac:dyDescent="0.25">
      <c r="A2008" s="3" t="s">
        <v>27387</v>
      </c>
      <c r="B2008">
        <v>1</v>
      </c>
      <c r="C2008">
        <v>0.28124775000000002</v>
      </c>
      <c r="D2008">
        <f t="shared" si="31"/>
        <v>0.56874865000000008</v>
      </c>
      <c r="E2008">
        <v>2007</v>
      </c>
    </row>
    <row r="2009" spans="1:5" x14ac:dyDescent="0.25">
      <c r="A2009" s="3" t="s">
        <v>27388</v>
      </c>
      <c r="B2009">
        <v>1</v>
      </c>
      <c r="C2009">
        <v>0.27858525000000001</v>
      </c>
      <c r="D2009">
        <f t="shared" si="31"/>
        <v>0.56715115000000005</v>
      </c>
      <c r="E2009">
        <v>2008</v>
      </c>
    </row>
    <row r="2010" spans="1:5" x14ac:dyDescent="0.25">
      <c r="A2010" s="3" t="s">
        <v>27389</v>
      </c>
      <c r="B2010">
        <v>1</v>
      </c>
      <c r="C2010">
        <v>0.27423397500000002</v>
      </c>
      <c r="D2010">
        <f t="shared" si="31"/>
        <v>0.56454038500000003</v>
      </c>
      <c r="E2010">
        <v>2009</v>
      </c>
    </row>
    <row r="2011" spans="1:5" x14ac:dyDescent="0.25">
      <c r="A2011" s="3" t="s">
        <v>27390</v>
      </c>
      <c r="B2011">
        <v>1</v>
      </c>
      <c r="C2011">
        <v>0.27163985000000002</v>
      </c>
      <c r="D2011">
        <f t="shared" si="31"/>
        <v>0.56298391000000003</v>
      </c>
      <c r="E2011">
        <v>2010</v>
      </c>
    </row>
    <row r="2012" spans="1:5" x14ac:dyDescent="0.25">
      <c r="A2012" s="3" t="s">
        <v>27391</v>
      </c>
      <c r="B2012">
        <v>1</v>
      </c>
      <c r="C2012">
        <v>0.26724210000000004</v>
      </c>
      <c r="D2012">
        <f t="shared" si="31"/>
        <v>0.56034526000000007</v>
      </c>
      <c r="E2012">
        <v>2011</v>
      </c>
    </row>
    <row r="2013" spans="1:5" x14ac:dyDescent="0.25">
      <c r="A2013" s="3" t="s">
        <v>27392</v>
      </c>
      <c r="B2013">
        <v>1</v>
      </c>
      <c r="C2013">
        <v>0.26658772500000005</v>
      </c>
      <c r="D2013">
        <f t="shared" si="31"/>
        <v>0.55995263500000003</v>
      </c>
      <c r="E2013">
        <v>2012</v>
      </c>
    </row>
    <row r="2014" spans="1:5" x14ac:dyDescent="0.25">
      <c r="A2014" s="3" t="s">
        <v>27393</v>
      </c>
      <c r="B2014">
        <v>1</v>
      </c>
      <c r="C2014">
        <v>0.26639615000000005</v>
      </c>
      <c r="D2014">
        <f t="shared" si="31"/>
        <v>0.55983769000000005</v>
      </c>
      <c r="E2014">
        <v>2013</v>
      </c>
    </row>
    <row r="2015" spans="1:5" x14ac:dyDescent="0.25">
      <c r="A2015" s="3" t="s">
        <v>27394</v>
      </c>
      <c r="B2015">
        <v>1</v>
      </c>
      <c r="C2015">
        <v>0.26597327500000001</v>
      </c>
      <c r="D2015">
        <f t="shared" si="31"/>
        <v>0.55958396500000007</v>
      </c>
      <c r="E2015">
        <v>2014</v>
      </c>
    </row>
    <row r="2016" spans="1:5" x14ac:dyDescent="0.25">
      <c r="A2016" s="3" t="s">
        <v>27395</v>
      </c>
      <c r="B2016">
        <v>1</v>
      </c>
      <c r="C2016">
        <v>0.26531317500000001</v>
      </c>
      <c r="D2016">
        <f t="shared" si="31"/>
        <v>0.55918790500000004</v>
      </c>
      <c r="E2016">
        <v>2015</v>
      </c>
    </row>
    <row r="2017" spans="1:5" x14ac:dyDescent="0.25">
      <c r="A2017" s="3" t="s">
        <v>27396</v>
      </c>
      <c r="B2017">
        <v>1</v>
      </c>
      <c r="C2017">
        <v>0.26486132500000004</v>
      </c>
      <c r="D2017">
        <f t="shared" si="31"/>
        <v>0.55891679500000002</v>
      </c>
      <c r="E2017">
        <v>2016</v>
      </c>
    </row>
    <row r="2018" spans="1:5" x14ac:dyDescent="0.25">
      <c r="A2018" s="3" t="s">
        <v>27397</v>
      </c>
      <c r="B2018">
        <v>1</v>
      </c>
      <c r="C2018">
        <v>0.264124425</v>
      </c>
      <c r="D2018">
        <f t="shared" si="31"/>
        <v>0.55847465500000004</v>
      </c>
      <c r="E2018">
        <v>2017</v>
      </c>
    </row>
    <row r="2019" spans="1:5" x14ac:dyDescent="0.25">
      <c r="A2019" s="3" t="s">
        <v>27398</v>
      </c>
      <c r="B2019">
        <v>1</v>
      </c>
      <c r="C2019">
        <v>0.26397075000000003</v>
      </c>
      <c r="D2019">
        <f t="shared" si="31"/>
        <v>0.55838245000000009</v>
      </c>
      <c r="E2019">
        <v>2018</v>
      </c>
    </row>
    <row r="2020" spans="1:5" x14ac:dyDescent="0.25">
      <c r="A2020" s="3" t="s">
        <v>27399</v>
      </c>
      <c r="B2020">
        <v>1</v>
      </c>
      <c r="C2020">
        <v>0.26263714999999999</v>
      </c>
      <c r="D2020">
        <f t="shared" si="31"/>
        <v>0.55758229000000004</v>
      </c>
      <c r="E2020">
        <v>2019</v>
      </c>
    </row>
    <row r="2021" spans="1:5" x14ac:dyDescent="0.25">
      <c r="A2021" s="3" t="s">
        <v>27400</v>
      </c>
      <c r="B2021">
        <v>1</v>
      </c>
      <c r="C2021">
        <v>0.26090020000000003</v>
      </c>
      <c r="D2021">
        <f t="shared" si="31"/>
        <v>0.55654011999999997</v>
      </c>
      <c r="E2021">
        <v>2020</v>
      </c>
    </row>
    <row r="2022" spans="1:5" x14ac:dyDescent="0.25">
      <c r="A2022" s="3" t="s">
        <v>27401</v>
      </c>
      <c r="B2022">
        <v>1</v>
      </c>
      <c r="C2022">
        <v>0.26083020000000012</v>
      </c>
      <c r="D2022">
        <f t="shared" si="31"/>
        <v>0.5564981200000001</v>
      </c>
      <c r="E2022">
        <v>2021</v>
      </c>
    </row>
    <row r="2023" spans="1:5" x14ac:dyDescent="0.25">
      <c r="A2023" s="3" t="s">
        <v>27402</v>
      </c>
      <c r="B2023">
        <v>1</v>
      </c>
      <c r="C2023">
        <v>0.25642030000000005</v>
      </c>
      <c r="D2023">
        <f t="shared" si="31"/>
        <v>0.55385218000000003</v>
      </c>
      <c r="E2023">
        <v>2022</v>
      </c>
    </row>
    <row r="2024" spans="1:5" x14ac:dyDescent="0.25">
      <c r="A2024" s="3" t="s">
        <v>27403</v>
      </c>
      <c r="B2024">
        <v>1</v>
      </c>
      <c r="C2024">
        <v>0.24562965000000009</v>
      </c>
      <c r="D2024">
        <f t="shared" si="31"/>
        <v>0.54737779000000009</v>
      </c>
      <c r="E2024">
        <v>2023</v>
      </c>
    </row>
    <row r="2025" spans="1:5" x14ac:dyDescent="0.25">
      <c r="A2025" s="3" t="s">
        <v>27404</v>
      </c>
      <c r="B2025">
        <v>1</v>
      </c>
      <c r="C2025">
        <v>0.24560165</v>
      </c>
      <c r="D2025">
        <f t="shared" si="31"/>
        <v>0.54736099000000005</v>
      </c>
      <c r="E2025">
        <v>2024</v>
      </c>
    </row>
    <row r="2026" spans="1:5" x14ac:dyDescent="0.25">
      <c r="A2026" s="3" t="s">
        <v>27405</v>
      </c>
      <c r="B2026">
        <v>1</v>
      </c>
      <c r="C2026">
        <v>0.24071870000000004</v>
      </c>
      <c r="D2026">
        <f t="shared" si="31"/>
        <v>0.5444312200000001</v>
      </c>
      <c r="E2026">
        <v>2025</v>
      </c>
    </row>
    <row r="2027" spans="1:5" x14ac:dyDescent="0.25">
      <c r="A2027" s="3" t="s">
        <v>27406</v>
      </c>
      <c r="B2027">
        <v>1</v>
      </c>
      <c r="C2027">
        <v>0.2389821</v>
      </c>
      <c r="D2027">
        <f t="shared" si="31"/>
        <v>0.54338925999999999</v>
      </c>
      <c r="E2027">
        <v>2026</v>
      </c>
    </row>
    <row r="2028" spans="1:5" x14ac:dyDescent="0.25">
      <c r="A2028" s="3" t="s">
        <v>27407</v>
      </c>
      <c r="B2028">
        <v>1</v>
      </c>
      <c r="C2028">
        <v>0.23525367500000005</v>
      </c>
      <c r="D2028">
        <f t="shared" si="31"/>
        <v>0.54115220500000005</v>
      </c>
      <c r="E2028">
        <v>2027</v>
      </c>
    </row>
    <row r="2029" spans="1:5" x14ac:dyDescent="0.25">
      <c r="A2029" s="3" t="s">
        <v>27408</v>
      </c>
      <c r="B2029">
        <v>1</v>
      </c>
      <c r="C2029">
        <v>0.23359590000000002</v>
      </c>
      <c r="D2029">
        <f t="shared" si="31"/>
        <v>0.54015754000000005</v>
      </c>
      <c r="E2029">
        <v>2028</v>
      </c>
    </row>
    <row r="2030" spans="1:5" x14ac:dyDescent="0.25">
      <c r="A2030" s="3" t="s">
        <v>27409</v>
      </c>
      <c r="B2030">
        <v>1</v>
      </c>
      <c r="C2030">
        <v>0.23170385000000002</v>
      </c>
      <c r="D2030">
        <f t="shared" si="31"/>
        <v>0.53902231</v>
      </c>
      <c r="E2030">
        <v>2029</v>
      </c>
    </row>
    <row r="2031" spans="1:5" x14ac:dyDescent="0.25">
      <c r="A2031" s="3" t="s">
        <v>27410</v>
      </c>
      <c r="B2031">
        <v>1</v>
      </c>
      <c r="C2031">
        <v>0.23107590000000003</v>
      </c>
      <c r="D2031">
        <f t="shared" si="31"/>
        <v>0.53864554000000009</v>
      </c>
      <c r="E2031">
        <v>2030</v>
      </c>
    </row>
    <row r="2032" spans="1:5" x14ac:dyDescent="0.25">
      <c r="A2032" s="3" t="s">
        <v>27411</v>
      </c>
      <c r="B2032">
        <v>1</v>
      </c>
      <c r="C2032">
        <v>0.22926260000000001</v>
      </c>
      <c r="D2032">
        <f t="shared" si="31"/>
        <v>0.53755755999999999</v>
      </c>
      <c r="E2032">
        <v>2031</v>
      </c>
    </row>
    <row r="2033" spans="1:5" x14ac:dyDescent="0.25">
      <c r="A2033" s="3" t="s">
        <v>27412</v>
      </c>
      <c r="B2033">
        <v>1</v>
      </c>
      <c r="C2033">
        <v>0.22398730000000006</v>
      </c>
      <c r="D2033">
        <f t="shared" si="31"/>
        <v>0.53439238000000011</v>
      </c>
      <c r="E2033">
        <v>2032</v>
      </c>
    </row>
    <row r="2034" spans="1:5" x14ac:dyDescent="0.25">
      <c r="A2034" s="3" t="s">
        <v>27413</v>
      </c>
      <c r="B2034">
        <v>1</v>
      </c>
      <c r="C2034">
        <v>0.21968410000000002</v>
      </c>
      <c r="D2034">
        <f t="shared" si="31"/>
        <v>0.53181045999999998</v>
      </c>
      <c r="E2034">
        <v>2033</v>
      </c>
    </row>
    <row r="2035" spans="1:5" x14ac:dyDescent="0.25">
      <c r="A2035" s="3" t="s">
        <v>27414</v>
      </c>
      <c r="B2035">
        <v>1</v>
      </c>
      <c r="C2035">
        <v>0.21179020000000004</v>
      </c>
      <c r="D2035">
        <f t="shared" si="31"/>
        <v>0.52707411999999998</v>
      </c>
      <c r="E2035">
        <v>2034</v>
      </c>
    </row>
    <row r="2036" spans="1:5" x14ac:dyDescent="0.25">
      <c r="A2036" s="3" t="s">
        <v>27415</v>
      </c>
      <c r="B2036">
        <v>1</v>
      </c>
      <c r="C2036">
        <v>0.21053882500000007</v>
      </c>
      <c r="D2036">
        <f t="shared" si="31"/>
        <v>0.52632329500000008</v>
      </c>
      <c r="E2036">
        <v>2035</v>
      </c>
    </row>
    <row r="2037" spans="1:5" x14ac:dyDescent="0.25">
      <c r="A2037" s="3" t="s">
        <v>27416</v>
      </c>
      <c r="B2037">
        <v>1</v>
      </c>
      <c r="C2037">
        <v>0.21025042500000002</v>
      </c>
      <c r="D2037">
        <f t="shared" si="31"/>
        <v>0.52615025500000001</v>
      </c>
      <c r="E2037">
        <v>2036</v>
      </c>
    </row>
    <row r="2038" spans="1:5" x14ac:dyDescent="0.25">
      <c r="A2038" s="3" t="s">
        <v>27417</v>
      </c>
      <c r="B2038">
        <v>1</v>
      </c>
      <c r="C2038">
        <v>0.20532882499999996</v>
      </c>
      <c r="D2038">
        <f t="shared" si="31"/>
        <v>0.52319729500000001</v>
      </c>
      <c r="E2038">
        <v>2037</v>
      </c>
    </row>
    <row r="2039" spans="1:5" x14ac:dyDescent="0.25">
      <c r="A2039" s="3" t="s">
        <v>27418</v>
      </c>
      <c r="B2039">
        <v>1</v>
      </c>
      <c r="C2039">
        <v>0.19998470000000002</v>
      </c>
      <c r="D2039">
        <f t="shared" si="31"/>
        <v>0.51999082000000008</v>
      </c>
      <c r="E2039">
        <v>2038</v>
      </c>
    </row>
    <row r="2040" spans="1:5" x14ac:dyDescent="0.25">
      <c r="A2040" s="3" t="s">
        <v>27419</v>
      </c>
      <c r="B2040">
        <v>1</v>
      </c>
      <c r="C2040">
        <v>0.19785337500000003</v>
      </c>
      <c r="D2040">
        <f t="shared" si="31"/>
        <v>0.51871202500000002</v>
      </c>
      <c r="E2040">
        <v>2039</v>
      </c>
    </row>
    <row r="2041" spans="1:5" x14ac:dyDescent="0.25">
      <c r="A2041" s="3" t="s">
        <v>27420</v>
      </c>
      <c r="B2041">
        <v>1</v>
      </c>
      <c r="C2041">
        <v>0.19610600000000003</v>
      </c>
      <c r="D2041">
        <f t="shared" si="31"/>
        <v>0.5176636</v>
      </c>
      <c r="E2041">
        <v>2040</v>
      </c>
    </row>
    <row r="2042" spans="1:5" x14ac:dyDescent="0.25">
      <c r="A2042" s="3" t="s">
        <v>27421</v>
      </c>
      <c r="B2042">
        <v>1</v>
      </c>
      <c r="C2042">
        <v>0.19566290000000003</v>
      </c>
      <c r="D2042">
        <f t="shared" si="31"/>
        <v>0.51739774000000005</v>
      </c>
      <c r="E2042">
        <v>2041</v>
      </c>
    </row>
    <row r="2043" spans="1:5" x14ac:dyDescent="0.25">
      <c r="A2043" s="3" t="s">
        <v>27422</v>
      </c>
      <c r="B2043">
        <v>1</v>
      </c>
      <c r="C2043">
        <v>0.19559692500000003</v>
      </c>
      <c r="D2043">
        <f t="shared" si="31"/>
        <v>0.51735815500000004</v>
      </c>
      <c r="E2043">
        <v>2042</v>
      </c>
    </row>
    <row r="2044" spans="1:5" x14ac:dyDescent="0.25">
      <c r="A2044" s="3" t="s">
        <v>27423</v>
      </c>
      <c r="B2044">
        <v>1</v>
      </c>
      <c r="C2044">
        <v>0.18237720000000004</v>
      </c>
      <c r="D2044">
        <f t="shared" si="31"/>
        <v>0.50942631999999999</v>
      </c>
      <c r="E2044">
        <v>2043</v>
      </c>
    </row>
    <row r="2045" spans="1:5" x14ac:dyDescent="0.25">
      <c r="A2045" s="3" t="s">
        <v>27424</v>
      </c>
      <c r="B2045">
        <v>1</v>
      </c>
      <c r="C2045">
        <v>0.17582945000000003</v>
      </c>
      <c r="D2045">
        <f t="shared" si="31"/>
        <v>0.50549767000000001</v>
      </c>
      <c r="E2045">
        <v>2044</v>
      </c>
    </row>
    <row r="2046" spans="1:5" x14ac:dyDescent="0.25">
      <c r="A2046" s="3" t="s">
        <v>27425</v>
      </c>
      <c r="B2046">
        <v>1</v>
      </c>
      <c r="C2046">
        <v>0.17572760000000004</v>
      </c>
      <c r="D2046">
        <f t="shared" si="31"/>
        <v>0.50543656000000003</v>
      </c>
      <c r="E2046">
        <v>2045</v>
      </c>
    </row>
    <row r="2047" spans="1:5" x14ac:dyDescent="0.25">
      <c r="A2047" s="3" t="s">
        <v>27426</v>
      </c>
      <c r="B2047">
        <v>1</v>
      </c>
      <c r="C2047">
        <v>0.17143992500000002</v>
      </c>
      <c r="D2047">
        <f t="shared" si="31"/>
        <v>0.50286395500000003</v>
      </c>
      <c r="E2047">
        <v>2046</v>
      </c>
    </row>
    <row r="2048" spans="1:5" x14ac:dyDescent="0.25">
      <c r="A2048" s="3" t="s">
        <v>27427</v>
      </c>
      <c r="B2048">
        <v>1</v>
      </c>
      <c r="C2048">
        <v>0.16253032500000003</v>
      </c>
      <c r="D2048">
        <f t="shared" si="31"/>
        <v>0.49751819500000005</v>
      </c>
      <c r="E2048">
        <v>2047</v>
      </c>
    </row>
    <row r="2049" spans="1:5" x14ac:dyDescent="0.25">
      <c r="A2049" s="3" t="s">
        <v>27428</v>
      </c>
      <c r="B2049">
        <v>1</v>
      </c>
      <c r="C2049">
        <v>0.16084875000000004</v>
      </c>
      <c r="D2049">
        <f t="shared" si="31"/>
        <v>0.49650925000000001</v>
      </c>
      <c r="E2049">
        <v>2048</v>
      </c>
    </row>
    <row r="2050" spans="1:5" x14ac:dyDescent="0.25">
      <c r="A2050" s="3" t="s">
        <v>27429</v>
      </c>
      <c r="B2050">
        <v>1</v>
      </c>
      <c r="C2050">
        <v>0.16076492500000003</v>
      </c>
      <c r="D2050">
        <f t="shared" ref="D2050:D2113" si="32">B2050*0.4+C2050*0.6</f>
        <v>0.49645895500000004</v>
      </c>
      <c r="E2050">
        <v>2049</v>
      </c>
    </row>
    <row r="2051" spans="1:5" x14ac:dyDescent="0.25">
      <c r="A2051" s="3" t="s">
        <v>27430</v>
      </c>
      <c r="B2051">
        <v>1</v>
      </c>
      <c r="C2051">
        <v>0.16039532500000003</v>
      </c>
      <c r="D2051">
        <f t="shared" si="32"/>
        <v>0.49623719500000002</v>
      </c>
      <c r="E2051">
        <v>2050</v>
      </c>
    </row>
    <row r="2052" spans="1:5" x14ac:dyDescent="0.25">
      <c r="A2052" s="3" t="s">
        <v>27431</v>
      </c>
      <c r="B2052">
        <v>1</v>
      </c>
      <c r="C2052">
        <v>0.15936522500000003</v>
      </c>
      <c r="D2052">
        <f t="shared" si="32"/>
        <v>0.49561913500000004</v>
      </c>
      <c r="E2052">
        <v>2051</v>
      </c>
    </row>
    <row r="2053" spans="1:5" x14ac:dyDescent="0.25">
      <c r="A2053" s="3" t="s">
        <v>27432</v>
      </c>
      <c r="B2053">
        <v>1</v>
      </c>
      <c r="C2053">
        <v>0.14153127500000001</v>
      </c>
      <c r="D2053">
        <f t="shared" si="32"/>
        <v>0.48491876500000003</v>
      </c>
      <c r="E2053">
        <v>2052</v>
      </c>
    </row>
    <row r="2054" spans="1:5" x14ac:dyDescent="0.25">
      <c r="A2054" s="3" t="s">
        <v>27433</v>
      </c>
      <c r="B2054">
        <v>1</v>
      </c>
      <c r="C2054">
        <v>0.13966442500000004</v>
      </c>
      <c r="D2054">
        <f t="shared" si="32"/>
        <v>0.48379865500000002</v>
      </c>
      <c r="E2054">
        <v>2053</v>
      </c>
    </row>
    <row r="2055" spans="1:5" x14ac:dyDescent="0.25">
      <c r="A2055" s="3" t="s">
        <v>27434</v>
      </c>
      <c r="B2055">
        <v>1</v>
      </c>
      <c r="C2055">
        <v>0.13009917499999987</v>
      </c>
      <c r="D2055">
        <f t="shared" si="32"/>
        <v>0.47805950499999994</v>
      </c>
      <c r="E2055">
        <v>2054</v>
      </c>
    </row>
    <row r="2056" spans="1:5" x14ac:dyDescent="0.25">
      <c r="A2056" s="3" t="s">
        <v>27435</v>
      </c>
      <c r="B2056">
        <v>1</v>
      </c>
      <c r="C2056">
        <v>0.12275447499999999</v>
      </c>
      <c r="D2056">
        <f t="shared" si="32"/>
        <v>0.47365268500000002</v>
      </c>
      <c r="E2056">
        <v>2055</v>
      </c>
    </row>
    <row r="2057" spans="1:5" x14ac:dyDescent="0.25">
      <c r="A2057" s="3" t="s">
        <v>27436</v>
      </c>
      <c r="B2057">
        <v>1</v>
      </c>
      <c r="C2057">
        <v>0.11385595000000004</v>
      </c>
      <c r="D2057">
        <f t="shared" si="32"/>
        <v>0.46831357000000007</v>
      </c>
      <c r="E2057">
        <v>2056</v>
      </c>
    </row>
    <row r="2058" spans="1:5" x14ac:dyDescent="0.25">
      <c r="A2058" s="3" t="s">
        <v>27437</v>
      </c>
      <c r="B2058">
        <v>1</v>
      </c>
      <c r="C2058">
        <v>0.11034055000000004</v>
      </c>
      <c r="D2058">
        <f t="shared" si="32"/>
        <v>0.46620433000000006</v>
      </c>
      <c r="E2058">
        <v>2057</v>
      </c>
    </row>
    <row r="2059" spans="1:5" x14ac:dyDescent="0.25">
      <c r="A2059" s="3" t="s">
        <v>27438</v>
      </c>
      <c r="B2059">
        <v>1</v>
      </c>
      <c r="C2059">
        <v>0.1027931</v>
      </c>
      <c r="D2059">
        <f t="shared" si="32"/>
        <v>0.46167586000000005</v>
      </c>
      <c r="E2059">
        <v>2058</v>
      </c>
    </row>
    <row r="2060" spans="1:5" x14ac:dyDescent="0.25">
      <c r="A2060" s="3" t="s">
        <v>27439</v>
      </c>
      <c r="B2060">
        <v>1</v>
      </c>
      <c r="C2060">
        <v>9.5598100000000005E-2</v>
      </c>
      <c r="D2060">
        <f t="shared" si="32"/>
        <v>0.45735886000000003</v>
      </c>
      <c r="E2060">
        <v>2059</v>
      </c>
    </row>
    <row r="2061" spans="1:5" x14ac:dyDescent="0.25">
      <c r="A2061" s="3" t="s">
        <v>27440</v>
      </c>
      <c r="B2061">
        <v>1</v>
      </c>
      <c r="C2061">
        <v>6.2012975000000005E-2</v>
      </c>
      <c r="D2061">
        <f t="shared" si="32"/>
        <v>0.43720778500000002</v>
      </c>
      <c r="E2061">
        <v>2060</v>
      </c>
    </row>
    <row r="2062" spans="1:5" x14ac:dyDescent="0.25">
      <c r="A2062" s="3" t="s">
        <v>27441</v>
      </c>
      <c r="B2062">
        <v>1</v>
      </c>
      <c r="C2062">
        <v>-4.4422499999997866E-4</v>
      </c>
      <c r="D2062">
        <f t="shared" si="32"/>
        <v>0.39973346500000001</v>
      </c>
      <c r="E2062">
        <v>2061</v>
      </c>
    </row>
    <row r="2063" spans="1:5" x14ac:dyDescent="0.25">
      <c r="A2063" s="3" t="s">
        <v>27442</v>
      </c>
      <c r="B2063">
        <v>1</v>
      </c>
      <c r="C2063">
        <v>-3.0270175000000038E-2</v>
      </c>
      <c r="D2063">
        <f t="shared" si="32"/>
        <v>0.38183789499999998</v>
      </c>
      <c r="E2063">
        <v>2062</v>
      </c>
    </row>
    <row r="2064" spans="1:5" x14ac:dyDescent="0.25">
      <c r="A2064" s="3" t="s">
        <v>27443</v>
      </c>
      <c r="B2064">
        <v>1</v>
      </c>
      <c r="C2064">
        <v>-3.9169975000000037E-2</v>
      </c>
      <c r="D2064">
        <f t="shared" si="32"/>
        <v>0.37649801500000002</v>
      </c>
      <c r="E2064">
        <v>2063</v>
      </c>
    </row>
    <row r="2065" spans="1:5" x14ac:dyDescent="0.25">
      <c r="A2065" s="3" t="s">
        <v>27444</v>
      </c>
      <c r="B2065">
        <v>1</v>
      </c>
      <c r="C2065">
        <v>-3.9533625000000037E-2</v>
      </c>
      <c r="D2065">
        <f t="shared" si="32"/>
        <v>0.37627982500000001</v>
      </c>
      <c r="E2065">
        <v>2064</v>
      </c>
    </row>
    <row r="2066" spans="1:5" x14ac:dyDescent="0.25">
      <c r="A2066" s="3" t="s">
        <v>27445</v>
      </c>
      <c r="B2066">
        <v>1</v>
      </c>
      <c r="C2066">
        <v>-3.9869624999999922E-2</v>
      </c>
      <c r="D2066">
        <f t="shared" si="32"/>
        <v>0.37607822500000004</v>
      </c>
      <c r="E2066">
        <v>2065</v>
      </c>
    </row>
    <row r="2067" spans="1:5" x14ac:dyDescent="0.25">
      <c r="A2067" s="3" t="s">
        <v>27446</v>
      </c>
      <c r="B2067">
        <v>1</v>
      </c>
      <c r="C2067">
        <v>-6.6505649999999972E-2</v>
      </c>
      <c r="D2067">
        <f t="shared" si="32"/>
        <v>0.36009661000000004</v>
      </c>
      <c r="E2067">
        <v>2066</v>
      </c>
    </row>
    <row r="2068" spans="1:5" x14ac:dyDescent="0.25">
      <c r="A2068" s="3" t="s">
        <v>27447</v>
      </c>
      <c r="B2068">
        <v>1</v>
      </c>
      <c r="C2068">
        <v>-6.9165774999999957E-2</v>
      </c>
      <c r="D2068">
        <f t="shared" si="32"/>
        <v>0.35850053500000006</v>
      </c>
      <c r="E2068">
        <v>2067</v>
      </c>
    </row>
    <row r="2069" spans="1:5" x14ac:dyDescent="0.25">
      <c r="A2069" s="3" t="s">
        <v>27448</v>
      </c>
      <c r="B2069">
        <v>1</v>
      </c>
      <c r="C2069">
        <v>-8.9680274999999962E-2</v>
      </c>
      <c r="D2069">
        <f t="shared" si="32"/>
        <v>0.34619183500000006</v>
      </c>
      <c r="E2069">
        <v>2068</v>
      </c>
    </row>
    <row r="2070" spans="1:5" x14ac:dyDescent="0.25">
      <c r="A2070" s="3" t="s">
        <v>27449</v>
      </c>
      <c r="B2070">
        <v>1</v>
      </c>
      <c r="C2070">
        <v>-0.10425572499999997</v>
      </c>
      <c r="D2070">
        <f t="shared" si="32"/>
        <v>0.33744656500000003</v>
      </c>
      <c r="E2070">
        <v>2069</v>
      </c>
    </row>
    <row r="2071" spans="1:5" x14ac:dyDescent="0.25">
      <c r="A2071" s="3" t="s">
        <v>27450</v>
      </c>
      <c r="B2071">
        <v>1</v>
      </c>
      <c r="C2071">
        <v>-0.13933552500000002</v>
      </c>
      <c r="D2071">
        <f t="shared" si="32"/>
        <v>0.31639868500000001</v>
      </c>
      <c r="E2071">
        <v>2070</v>
      </c>
    </row>
    <row r="2072" spans="1:5" x14ac:dyDescent="0.25">
      <c r="A2072" s="3" t="s">
        <v>27451</v>
      </c>
      <c r="B2072">
        <v>1</v>
      </c>
      <c r="C2072">
        <v>-0.19171867499999984</v>
      </c>
      <c r="D2072">
        <f t="shared" si="32"/>
        <v>0.28496879500000011</v>
      </c>
      <c r="E2072">
        <v>2071</v>
      </c>
    </row>
    <row r="2073" spans="1:5" x14ac:dyDescent="0.25">
      <c r="A2073" s="3" t="s">
        <v>27452</v>
      </c>
      <c r="B2073">
        <v>1</v>
      </c>
      <c r="C2073">
        <v>-0.28791977499999993</v>
      </c>
      <c r="D2073">
        <f t="shared" si="32"/>
        <v>0.22724813500000007</v>
      </c>
      <c r="E2073">
        <v>2072</v>
      </c>
    </row>
    <row r="2074" spans="1:5" x14ac:dyDescent="0.25">
      <c r="A2074" s="3" t="s">
        <v>27453</v>
      </c>
      <c r="B2074">
        <v>1</v>
      </c>
      <c r="C2074">
        <v>-0.31347647499999998</v>
      </c>
      <c r="D2074">
        <f t="shared" si="32"/>
        <v>0.21191411500000004</v>
      </c>
      <c r="E2074">
        <v>2073</v>
      </c>
    </row>
    <row r="2075" spans="1:5" x14ac:dyDescent="0.25">
      <c r="A2075" s="3" t="s">
        <v>27454</v>
      </c>
      <c r="B2075">
        <v>1</v>
      </c>
      <c r="C2075">
        <v>-0.33005130000000005</v>
      </c>
      <c r="D2075">
        <f t="shared" si="32"/>
        <v>0.20196922</v>
      </c>
      <c r="E2075">
        <v>2074</v>
      </c>
    </row>
    <row r="2076" spans="1:5" x14ac:dyDescent="0.25">
      <c r="A2076" s="3" t="s">
        <v>27455</v>
      </c>
      <c r="B2076">
        <v>1</v>
      </c>
      <c r="C2076">
        <v>-0.33912272499999996</v>
      </c>
      <c r="D2076">
        <f t="shared" si="32"/>
        <v>0.19652636500000006</v>
      </c>
      <c r="E2076">
        <v>2075</v>
      </c>
    </row>
    <row r="2077" spans="1:5" x14ac:dyDescent="0.25">
      <c r="A2077" s="3" t="s">
        <v>27456</v>
      </c>
      <c r="B2077">
        <v>1</v>
      </c>
      <c r="C2077">
        <v>-0.35402280000000003</v>
      </c>
      <c r="D2077">
        <f t="shared" si="32"/>
        <v>0.18758632</v>
      </c>
      <c r="E2077">
        <v>2076</v>
      </c>
    </row>
    <row r="2078" spans="1:5" x14ac:dyDescent="0.25">
      <c r="A2078" s="3" t="s">
        <v>27457</v>
      </c>
      <c r="B2078">
        <v>1</v>
      </c>
      <c r="C2078">
        <v>-0.3842898500000001</v>
      </c>
      <c r="D2078">
        <f t="shared" si="32"/>
        <v>0.16942608999999997</v>
      </c>
      <c r="E2078">
        <v>2077</v>
      </c>
    </row>
    <row r="2079" spans="1:5" x14ac:dyDescent="0.25">
      <c r="A2079" s="3" t="s">
        <v>27458</v>
      </c>
      <c r="B2079">
        <v>1</v>
      </c>
      <c r="C2079">
        <v>-0.38685560000000002</v>
      </c>
      <c r="D2079">
        <f t="shared" si="32"/>
        <v>0.16788664000000003</v>
      </c>
      <c r="E2079">
        <v>2078</v>
      </c>
    </row>
    <row r="2080" spans="1:5" x14ac:dyDescent="0.25">
      <c r="A2080" s="3" t="s">
        <v>27459</v>
      </c>
      <c r="B2080">
        <v>1</v>
      </c>
      <c r="C2080">
        <v>-0.39227259999999986</v>
      </c>
      <c r="D2080">
        <f t="shared" si="32"/>
        <v>0.16463644000000011</v>
      </c>
      <c r="E2080">
        <v>2079</v>
      </c>
    </row>
    <row r="2081" spans="1:5" x14ac:dyDescent="0.25">
      <c r="A2081" s="3" t="s">
        <v>27460</v>
      </c>
      <c r="B2081">
        <v>1</v>
      </c>
      <c r="C2081">
        <v>-0.43968377500000005</v>
      </c>
      <c r="D2081">
        <f t="shared" si="32"/>
        <v>0.13618973499999998</v>
      </c>
      <c r="E2081">
        <v>2080</v>
      </c>
    </row>
    <row r="2082" spans="1:5" x14ac:dyDescent="0.25">
      <c r="A2082" s="3" t="s">
        <v>27461</v>
      </c>
      <c r="B2082">
        <v>1</v>
      </c>
      <c r="C2082">
        <v>-0.48906935000000001</v>
      </c>
      <c r="D2082">
        <f t="shared" si="32"/>
        <v>0.10655839</v>
      </c>
      <c r="E2082">
        <v>2081</v>
      </c>
    </row>
    <row r="2083" spans="1:5" x14ac:dyDescent="0.25">
      <c r="A2083" s="3" t="s">
        <v>27462</v>
      </c>
      <c r="B2083">
        <v>1</v>
      </c>
      <c r="C2083">
        <v>-0.55979727499999998</v>
      </c>
      <c r="D2083">
        <f t="shared" si="32"/>
        <v>6.4121635000000066E-2</v>
      </c>
      <c r="E2083">
        <v>2082</v>
      </c>
    </row>
    <row r="2084" spans="1:5" x14ac:dyDescent="0.25">
      <c r="A2084" s="3" t="s">
        <v>27463</v>
      </c>
      <c r="B2084">
        <v>1</v>
      </c>
      <c r="C2084">
        <v>-0.58957177500000013</v>
      </c>
      <c r="D2084">
        <f t="shared" si="32"/>
        <v>4.6256934999999944E-2</v>
      </c>
      <c r="E2084">
        <v>2083</v>
      </c>
    </row>
    <row r="2085" spans="1:5" x14ac:dyDescent="0.25">
      <c r="A2085" s="3" t="s">
        <v>27464</v>
      </c>
      <c r="B2085">
        <v>1</v>
      </c>
      <c r="C2085">
        <v>-0.63945505000000002</v>
      </c>
      <c r="D2085">
        <f t="shared" si="32"/>
        <v>1.6326969999999996E-2</v>
      </c>
      <c r="E2085">
        <v>2084</v>
      </c>
    </row>
    <row r="2086" spans="1:5" x14ac:dyDescent="0.25">
      <c r="A2086" s="3" t="s">
        <v>27465</v>
      </c>
      <c r="B2086">
        <v>1</v>
      </c>
      <c r="C2086">
        <v>-0.65478929999999991</v>
      </c>
      <c r="D2086">
        <f t="shared" si="32"/>
        <v>7.1264200000000777E-3</v>
      </c>
      <c r="E2086">
        <v>2085</v>
      </c>
    </row>
    <row r="2087" spans="1:5" x14ac:dyDescent="0.25">
      <c r="A2087" s="3" t="s">
        <v>27466</v>
      </c>
      <c r="B2087">
        <v>1</v>
      </c>
      <c r="C2087">
        <v>-0.79877472500000002</v>
      </c>
      <c r="D2087">
        <f t="shared" si="32"/>
        <v>-7.9264834999999978E-2</v>
      </c>
      <c r="E2087">
        <v>2086</v>
      </c>
    </row>
    <row r="2088" spans="1:5" x14ac:dyDescent="0.25">
      <c r="A2088" s="3" t="s">
        <v>27467</v>
      </c>
      <c r="B2088">
        <v>1</v>
      </c>
      <c r="C2088">
        <v>-0.95332402500000013</v>
      </c>
      <c r="D2088">
        <f t="shared" si="32"/>
        <v>-0.17199441500000001</v>
      </c>
      <c r="E2088">
        <v>2087</v>
      </c>
    </row>
    <row r="2089" spans="1:5" x14ac:dyDescent="0.25">
      <c r="A2089" s="3" t="s">
        <v>27468</v>
      </c>
      <c r="B2089">
        <v>1</v>
      </c>
      <c r="C2089">
        <v>-1.0626851750000001</v>
      </c>
      <c r="D2089">
        <f t="shared" si="32"/>
        <v>-0.23761110500000004</v>
      </c>
      <c r="E2089">
        <v>2088</v>
      </c>
    </row>
    <row r="2090" spans="1:5" x14ac:dyDescent="0.25">
      <c r="A2090" s="3" t="s">
        <v>27469</v>
      </c>
      <c r="B2090">
        <v>1</v>
      </c>
      <c r="C2090">
        <v>-1.2402934249999999</v>
      </c>
      <c r="D2090">
        <f t="shared" si="32"/>
        <v>-0.34417605499999993</v>
      </c>
      <c r="E2090">
        <v>2089</v>
      </c>
    </row>
    <row r="2091" spans="1:5" x14ac:dyDescent="0.25">
      <c r="A2091" s="3" t="s">
        <v>27470</v>
      </c>
      <c r="B2091">
        <v>1</v>
      </c>
      <c r="C2091">
        <v>-1.25505965</v>
      </c>
      <c r="D2091">
        <f t="shared" si="32"/>
        <v>-0.35303578999999996</v>
      </c>
      <c r="E2091">
        <v>2090</v>
      </c>
    </row>
    <row r="2092" spans="1:5" x14ac:dyDescent="0.25">
      <c r="A2092" s="3" t="s">
        <v>27471</v>
      </c>
      <c r="B2092">
        <v>1</v>
      </c>
      <c r="C2092">
        <v>-1.301182075</v>
      </c>
      <c r="D2092">
        <f t="shared" si="32"/>
        <v>-0.38070924500000003</v>
      </c>
      <c r="E2092">
        <v>2091</v>
      </c>
    </row>
    <row r="2093" spans="1:5" x14ac:dyDescent="0.25">
      <c r="A2093" s="3" t="s">
        <v>27472</v>
      </c>
      <c r="B2093">
        <v>1</v>
      </c>
      <c r="C2093">
        <v>-1.3045828000000004</v>
      </c>
      <c r="D2093">
        <f t="shared" si="32"/>
        <v>-0.3827496800000002</v>
      </c>
      <c r="E2093">
        <v>2092</v>
      </c>
    </row>
    <row r="2094" spans="1:5" x14ac:dyDescent="0.25">
      <c r="A2094" s="3" t="s">
        <v>26180</v>
      </c>
      <c r="B2094">
        <v>2</v>
      </c>
      <c r="C2094">
        <v>-2.2390829999999999</v>
      </c>
      <c r="D2094">
        <f t="shared" si="32"/>
        <v>-0.54344979999999987</v>
      </c>
      <c r="E2094">
        <v>2093</v>
      </c>
    </row>
    <row r="2095" spans="1:5" x14ac:dyDescent="0.25">
      <c r="A2095" s="3" t="s">
        <v>27473</v>
      </c>
      <c r="B2095">
        <v>1</v>
      </c>
      <c r="C2095">
        <v>-1.9397872000000005</v>
      </c>
      <c r="D2095">
        <f t="shared" si="32"/>
        <v>-0.76387232000000027</v>
      </c>
      <c r="E2095">
        <v>2094</v>
      </c>
    </row>
    <row r="2096" spans="1:5" x14ac:dyDescent="0.25">
      <c r="A2096" s="3" t="s">
        <v>27474</v>
      </c>
      <c r="B2096">
        <v>1</v>
      </c>
      <c r="C2096">
        <v>-2.0887181249999998</v>
      </c>
      <c r="D2096">
        <f t="shared" si="32"/>
        <v>-0.85323087499999983</v>
      </c>
      <c r="E2096">
        <v>2095</v>
      </c>
    </row>
    <row r="2097" spans="1:5" x14ac:dyDescent="0.25">
      <c r="A2097" s="3" t="s">
        <v>27475</v>
      </c>
      <c r="B2097">
        <v>1</v>
      </c>
      <c r="C2097">
        <v>-2.3398395250000004</v>
      </c>
      <c r="D2097">
        <f t="shared" si="32"/>
        <v>-1.0039037150000003</v>
      </c>
      <c r="E2097">
        <v>2096</v>
      </c>
    </row>
    <row r="2098" spans="1:5" x14ac:dyDescent="0.25">
      <c r="A2098" s="3" t="s">
        <v>27476</v>
      </c>
      <c r="B2098">
        <v>1</v>
      </c>
      <c r="C2098">
        <v>-2.716767575</v>
      </c>
      <c r="D2098">
        <f t="shared" si="32"/>
        <v>-1.2300605449999997</v>
      </c>
      <c r="E2098">
        <v>2097</v>
      </c>
    </row>
    <row r="2099" spans="1:5" x14ac:dyDescent="0.25">
      <c r="A2099" s="3" t="s">
        <v>27477</v>
      </c>
      <c r="B2099">
        <v>1</v>
      </c>
      <c r="C2099">
        <v>-3.9395238250000002</v>
      </c>
      <c r="D2099">
        <f t="shared" si="32"/>
        <v>-1.9637142949999999</v>
      </c>
      <c r="E2099">
        <v>2098</v>
      </c>
    </row>
    <row r="2100" spans="1:5" x14ac:dyDescent="0.25">
      <c r="A2100" s="3" t="s">
        <v>27478</v>
      </c>
      <c r="B2100">
        <v>1</v>
      </c>
      <c r="C2100">
        <v>-4.0896363500000001</v>
      </c>
      <c r="D2100">
        <f t="shared" si="32"/>
        <v>-2.0537818100000003</v>
      </c>
      <c r="E2100">
        <v>2099</v>
      </c>
    </row>
    <row r="2101" spans="1:5" x14ac:dyDescent="0.25">
      <c r="A2101" s="3" t="s">
        <v>27479</v>
      </c>
      <c r="B2101">
        <v>1</v>
      </c>
      <c r="C2101">
        <v>-4.3895752750000003</v>
      </c>
      <c r="D2101">
        <f t="shared" si="32"/>
        <v>-2.2337451650000002</v>
      </c>
      <c r="E2101">
        <v>2100</v>
      </c>
    </row>
    <row r="2102" spans="1:5" x14ac:dyDescent="0.25">
      <c r="A2102" s="3" t="s">
        <v>27480</v>
      </c>
      <c r="B2102">
        <v>1</v>
      </c>
      <c r="C2102">
        <v>-4.5892418749999999</v>
      </c>
      <c r="D2102">
        <f t="shared" si="32"/>
        <v>-2.3535451250000001</v>
      </c>
      <c r="E2102">
        <v>2101</v>
      </c>
    </row>
    <row r="2103" spans="1:5" x14ac:dyDescent="0.25">
      <c r="A2103" s="3" t="s">
        <v>27481</v>
      </c>
      <c r="B2103">
        <v>1</v>
      </c>
      <c r="C2103">
        <v>-5.0149633250000001</v>
      </c>
      <c r="D2103">
        <f t="shared" si="32"/>
        <v>-2.608977995</v>
      </c>
      <c r="E2103">
        <v>2102</v>
      </c>
    </row>
    <row r="2104" spans="1:5" x14ac:dyDescent="0.25">
      <c r="A2104" s="3" t="s">
        <v>27482</v>
      </c>
      <c r="B2104">
        <v>1</v>
      </c>
      <c r="C2104">
        <v>-6.3318800499999996</v>
      </c>
      <c r="D2104">
        <f t="shared" si="32"/>
        <v>-3.3991280299999995</v>
      </c>
      <c r="E2104">
        <v>2103</v>
      </c>
    </row>
    <row r="2105" spans="1:5" x14ac:dyDescent="0.25">
      <c r="A2105" s="3" t="s">
        <v>27483</v>
      </c>
      <c r="B2105">
        <v>1</v>
      </c>
      <c r="C2105">
        <v>-6.4898106499999999</v>
      </c>
      <c r="D2105">
        <f t="shared" si="32"/>
        <v>-3.4938863899999997</v>
      </c>
      <c r="E2105">
        <v>2104</v>
      </c>
    </row>
    <row r="2106" spans="1:5" x14ac:dyDescent="0.25">
      <c r="A2106" s="3" t="s">
        <v>27484</v>
      </c>
      <c r="B2106">
        <v>1</v>
      </c>
      <c r="C2106">
        <v>-9.2485390499999998</v>
      </c>
      <c r="D2106">
        <f t="shared" si="32"/>
        <v>-5.1491234299999995</v>
      </c>
      <c r="E2106">
        <v>2105</v>
      </c>
    </row>
    <row r="2107" spans="1:5" x14ac:dyDescent="0.25">
      <c r="A2107" s="3" t="s">
        <v>27485</v>
      </c>
      <c r="B2107">
        <v>1</v>
      </c>
      <c r="C2107">
        <v>-9.2817397499999998</v>
      </c>
      <c r="D2107">
        <f t="shared" si="32"/>
        <v>-5.1690438499999996</v>
      </c>
      <c r="E2107">
        <v>2106</v>
      </c>
    </row>
    <row r="2108" spans="1:5" x14ac:dyDescent="0.25">
      <c r="A2108" s="3" t="s">
        <v>27486</v>
      </c>
      <c r="B2108">
        <v>1</v>
      </c>
      <c r="C2108">
        <v>-10.989864725000002</v>
      </c>
      <c r="D2108">
        <f t="shared" si="32"/>
        <v>-6.1939188350000007</v>
      </c>
      <c r="E2108">
        <v>2107</v>
      </c>
    </row>
    <row r="2109" spans="1:5" x14ac:dyDescent="0.25">
      <c r="A2109" s="3" t="s">
        <v>27487</v>
      </c>
      <c r="B2109">
        <v>1</v>
      </c>
      <c r="C2109">
        <v>-11.101504200000001</v>
      </c>
      <c r="D2109">
        <f t="shared" si="32"/>
        <v>-6.2609025200000001</v>
      </c>
      <c r="E2109">
        <v>2108</v>
      </c>
    </row>
    <row r="2110" spans="1:5" x14ac:dyDescent="0.25">
      <c r="A2110" s="3" t="s">
        <v>27488</v>
      </c>
      <c r="B2110">
        <v>1</v>
      </c>
      <c r="C2110">
        <v>-12.054698650000002</v>
      </c>
      <c r="D2110">
        <f t="shared" si="32"/>
        <v>-6.8328191900000004</v>
      </c>
      <c r="E2110">
        <v>2109</v>
      </c>
    </row>
    <row r="2111" spans="1:5" x14ac:dyDescent="0.25">
      <c r="A2111" s="3" t="s">
        <v>27489</v>
      </c>
      <c r="B2111">
        <v>1</v>
      </c>
      <c r="C2111">
        <v>-12.387809875</v>
      </c>
      <c r="D2111">
        <f t="shared" si="32"/>
        <v>-7.0326859249999991</v>
      </c>
      <c r="E2111">
        <v>2110</v>
      </c>
    </row>
    <row r="2112" spans="1:5" x14ac:dyDescent="0.25">
      <c r="A2112" s="3" t="s">
        <v>27490</v>
      </c>
      <c r="B2112">
        <v>1</v>
      </c>
      <c r="C2112">
        <v>-13.664422399999999</v>
      </c>
      <c r="D2112">
        <f t="shared" si="32"/>
        <v>-7.7986534399999989</v>
      </c>
      <c r="E2112">
        <v>2111</v>
      </c>
    </row>
    <row r="2113" spans="1:5" x14ac:dyDescent="0.25">
      <c r="A2113" s="3" t="s">
        <v>27491</v>
      </c>
      <c r="B2113">
        <v>1</v>
      </c>
      <c r="C2113">
        <v>-15.078515600000001</v>
      </c>
      <c r="D2113">
        <f t="shared" si="32"/>
        <v>-8.64710936</v>
      </c>
      <c r="E2113">
        <v>2112</v>
      </c>
    </row>
    <row r="2114" spans="1:5" x14ac:dyDescent="0.25">
      <c r="A2114" s="3" t="s">
        <v>27492</v>
      </c>
      <c r="B2114">
        <v>1</v>
      </c>
      <c r="C2114">
        <v>-15.289704424999998</v>
      </c>
      <c r="D2114">
        <f t="shared" ref="D2114:D2177" si="33">B2114*0.4+C2114*0.6</f>
        <v>-8.7738226549999982</v>
      </c>
      <c r="E2114">
        <v>2113</v>
      </c>
    </row>
    <row r="2115" spans="1:5" x14ac:dyDescent="0.25">
      <c r="A2115" s="3" t="s">
        <v>27493</v>
      </c>
      <c r="B2115">
        <v>1</v>
      </c>
      <c r="C2115">
        <v>-16.389035925000002</v>
      </c>
      <c r="D2115">
        <f t="shared" si="33"/>
        <v>-9.4334215550000007</v>
      </c>
      <c r="E2115">
        <v>2114</v>
      </c>
    </row>
    <row r="2116" spans="1:5" x14ac:dyDescent="0.25">
      <c r="A2116" s="3" t="s">
        <v>27494</v>
      </c>
      <c r="B2116">
        <v>1</v>
      </c>
      <c r="C2116">
        <v>-17.736899700000002</v>
      </c>
      <c r="D2116">
        <f t="shared" si="33"/>
        <v>-10.24213982</v>
      </c>
      <c r="E2116">
        <v>2115</v>
      </c>
    </row>
    <row r="2117" spans="1:5" x14ac:dyDescent="0.25">
      <c r="A2117" s="3" t="s">
        <v>27495</v>
      </c>
      <c r="B2117">
        <v>1</v>
      </c>
      <c r="C2117">
        <v>-18.533464450000004</v>
      </c>
      <c r="D2117">
        <f t="shared" si="33"/>
        <v>-10.720078670000001</v>
      </c>
      <c r="E2117">
        <v>2116</v>
      </c>
    </row>
    <row r="2118" spans="1:5" x14ac:dyDescent="0.25">
      <c r="A2118" s="3" t="s">
        <v>27496</v>
      </c>
      <c r="B2118">
        <v>1</v>
      </c>
      <c r="C2118">
        <v>-18.638982025000004</v>
      </c>
      <c r="D2118">
        <f t="shared" si="33"/>
        <v>-10.783389215000001</v>
      </c>
      <c r="E2118">
        <v>2117</v>
      </c>
    </row>
    <row r="2119" spans="1:5" x14ac:dyDescent="0.25">
      <c r="A2119" s="3" t="s">
        <v>27497</v>
      </c>
      <c r="B2119">
        <v>1</v>
      </c>
      <c r="C2119">
        <v>-23.589547625000005</v>
      </c>
      <c r="D2119">
        <f t="shared" si="33"/>
        <v>-13.753728575000002</v>
      </c>
      <c r="E2119">
        <v>2118</v>
      </c>
    </row>
    <row r="2120" spans="1:5" x14ac:dyDescent="0.25">
      <c r="A2120" s="3" t="s">
        <v>26193</v>
      </c>
      <c r="B2120">
        <v>2</v>
      </c>
      <c r="C2120">
        <v>-24.455252975000001</v>
      </c>
      <c r="D2120">
        <f t="shared" si="33"/>
        <v>-13.873151784999999</v>
      </c>
      <c r="E2120">
        <v>2119</v>
      </c>
    </row>
    <row r="2121" spans="1:5" x14ac:dyDescent="0.25">
      <c r="A2121" s="3" t="s">
        <v>27498</v>
      </c>
      <c r="B2121">
        <v>1</v>
      </c>
      <c r="C2121">
        <v>-25.349179500000002</v>
      </c>
      <c r="D2121">
        <f t="shared" si="33"/>
        <v>-14.809507699999999</v>
      </c>
      <c r="E2121">
        <v>2120</v>
      </c>
    </row>
    <row r="2122" spans="1:5" x14ac:dyDescent="0.25">
      <c r="A2122" s="3" t="s">
        <v>27499</v>
      </c>
      <c r="B2122">
        <v>1</v>
      </c>
      <c r="C2122">
        <v>-25.488411350000003</v>
      </c>
      <c r="D2122">
        <f t="shared" si="33"/>
        <v>-14.893046810000001</v>
      </c>
      <c r="E2122">
        <v>2121</v>
      </c>
    </row>
    <row r="2123" spans="1:5" x14ac:dyDescent="0.25">
      <c r="A2123" s="3" t="s">
        <v>27500</v>
      </c>
      <c r="B2123">
        <v>1</v>
      </c>
      <c r="C2123">
        <v>-29.93941165</v>
      </c>
      <c r="D2123">
        <f t="shared" si="33"/>
        <v>-17.563646990000002</v>
      </c>
      <c r="E2123">
        <v>2122</v>
      </c>
    </row>
    <row r="2124" spans="1:5" x14ac:dyDescent="0.25">
      <c r="A2124" s="3" t="s">
        <v>27501</v>
      </c>
      <c r="B2124">
        <v>1</v>
      </c>
      <c r="C2124">
        <v>-36.632473050000009</v>
      </c>
      <c r="D2124">
        <f t="shared" si="33"/>
        <v>-21.579483830000004</v>
      </c>
      <c r="E2124">
        <v>2123</v>
      </c>
    </row>
    <row r="2125" spans="1:5" x14ac:dyDescent="0.25">
      <c r="A2125" s="3" t="s">
        <v>27502</v>
      </c>
      <c r="B2125">
        <v>1</v>
      </c>
      <c r="C2125">
        <v>-38.738928650000013</v>
      </c>
      <c r="D2125">
        <f t="shared" si="33"/>
        <v>-22.84335719000001</v>
      </c>
      <c r="E2125">
        <v>2124</v>
      </c>
    </row>
    <row r="2126" spans="1:5" x14ac:dyDescent="0.25">
      <c r="A2126" s="3" t="s">
        <v>27503</v>
      </c>
      <c r="B2126">
        <v>1</v>
      </c>
      <c r="C2126">
        <v>-40.189152650000011</v>
      </c>
      <c r="D2126">
        <f t="shared" si="33"/>
        <v>-23.713491590000007</v>
      </c>
      <c r="E2126">
        <v>2125</v>
      </c>
    </row>
    <row r="2127" spans="1:5" x14ac:dyDescent="0.25">
      <c r="A2127" s="3" t="s">
        <v>27504</v>
      </c>
      <c r="B2127">
        <v>1</v>
      </c>
      <c r="C2127">
        <v>-42.289570900000008</v>
      </c>
      <c r="D2127">
        <f t="shared" si="33"/>
        <v>-24.973742540000007</v>
      </c>
      <c r="E2127">
        <v>2126</v>
      </c>
    </row>
    <row r="2128" spans="1:5" x14ac:dyDescent="0.25">
      <c r="A2128" s="3" t="s">
        <v>27505</v>
      </c>
      <c r="B2128">
        <v>1</v>
      </c>
      <c r="C2128">
        <v>-44.721079400000008</v>
      </c>
      <c r="D2128">
        <f t="shared" si="33"/>
        <v>-26.432647640000006</v>
      </c>
      <c r="E2128">
        <v>2127</v>
      </c>
    </row>
    <row r="2129" spans="1:5" x14ac:dyDescent="0.25">
      <c r="A2129" s="3" t="s">
        <v>27506</v>
      </c>
      <c r="B2129">
        <v>1</v>
      </c>
      <c r="C2129">
        <v>-46.339171550000003</v>
      </c>
      <c r="D2129">
        <f t="shared" si="33"/>
        <v>-27.403502930000002</v>
      </c>
      <c r="E2129">
        <v>2128</v>
      </c>
    </row>
    <row r="2130" spans="1:5" x14ac:dyDescent="0.25">
      <c r="A2130" s="3" t="s">
        <v>27507</v>
      </c>
      <c r="B2130">
        <v>1</v>
      </c>
      <c r="C2130">
        <v>-46.695725000000003</v>
      </c>
      <c r="D2130">
        <f t="shared" si="33"/>
        <v>-27.617435000000004</v>
      </c>
      <c r="E2130">
        <v>2129</v>
      </c>
    </row>
    <row r="2131" spans="1:5" x14ac:dyDescent="0.25">
      <c r="A2131" s="3" t="s">
        <v>27508</v>
      </c>
      <c r="B2131">
        <v>1</v>
      </c>
      <c r="C2131">
        <v>-50.689146000000008</v>
      </c>
      <c r="D2131">
        <f t="shared" si="33"/>
        <v>-30.013487600000005</v>
      </c>
      <c r="E2131">
        <v>2130</v>
      </c>
    </row>
    <row r="2132" spans="1:5" x14ac:dyDescent="0.25">
      <c r="A2132" s="3" t="s">
        <v>27509</v>
      </c>
      <c r="B2132">
        <v>1</v>
      </c>
      <c r="C2132">
        <v>-50.899486625000002</v>
      </c>
      <c r="D2132">
        <f t="shared" si="33"/>
        <v>-30.139691975000002</v>
      </c>
      <c r="E2132">
        <v>2131</v>
      </c>
    </row>
    <row r="2133" spans="1:5" x14ac:dyDescent="0.25">
      <c r="A2133" s="3" t="s">
        <v>27510</v>
      </c>
      <c r="B2133">
        <v>1</v>
      </c>
      <c r="C2133">
        <v>-53.688416950000011</v>
      </c>
      <c r="D2133">
        <f t="shared" si="33"/>
        <v>-31.813050170000004</v>
      </c>
      <c r="E2133">
        <v>2132</v>
      </c>
    </row>
    <row r="2134" spans="1:5" x14ac:dyDescent="0.25">
      <c r="A2134" s="3" t="s">
        <v>27511</v>
      </c>
      <c r="B2134">
        <v>1</v>
      </c>
      <c r="C2134">
        <v>-54.545457425000002</v>
      </c>
      <c r="D2134">
        <f t="shared" si="33"/>
        <v>-32.327274455000001</v>
      </c>
      <c r="E2134">
        <v>2133</v>
      </c>
    </row>
    <row r="2135" spans="1:5" x14ac:dyDescent="0.25">
      <c r="A2135" s="3" t="s">
        <v>27512</v>
      </c>
      <c r="B2135">
        <v>1</v>
      </c>
      <c r="C2135">
        <v>-61.642575400000013</v>
      </c>
      <c r="D2135">
        <f t="shared" si="33"/>
        <v>-36.585545240000009</v>
      </c>
      <c r="E2135">
        <v>2134</v>
      </c>
    </row>
    <row r="2136" spans="1:5" x14ac:dyDescent="0.25">
      <c r="A2136" s="3" t="s">
        <v>27513</v>
      </c>
      <c r="B2136">
        <v>1</v>
      </c>
      <c r="C2136">
        <v>-62.422663450000002</v>
      </c>
      <c r="D2136">
        <f t="shared" si="33"/>
        <v>-37.05359807</v>
      </c>
      <c r="E2136">
        <v>2135</v>
      </c>
    </row>
    <row r="2137" spans="1:5" x14ac:dyDescent="0.25">
      <c r="A2137" s="3" t="s">
        <v>27514</v>
      </c>
      <c r="B2137">
        <v>1</v>
      </c>
      <c r="C2137">
        <v>-68.280621449999998</v>
      </c>
      <c r="D2137">
        <f t="shared" si="33"/>
        <v>-40.568372869999997</v>
      </c>
      <c r="E2137">
        <v>2136</v>
      </c>
    </row>
    <row r="2138" spans="1:5" x14ac:dyDescent="0.25">
      <c r="A2138" s="3" t="s">
        <v>27515</v>
      </c>
      <c r="B2138">
        <v>1</v>
      </c>
      <c r="C2138">
        <v>-69.151902150000012</v>
      </c>
      <c r="D2138">
        <f t="shared" si="33"/>
        <v>-41.09114129000001</v>
      </c>
      <c r="E2138">
        <v>2137</v>
      </c>
    </row>
    <row r="2139" spans="1:5" x14ac:dyDescent="0.25">
      <c r="A2139" s="3" t="s">
        <v>27516</v>
      </c>
      <c r="B2139">
        <v>1</v>
      </c>
      <c r="C2139">
        <v>-69.689395200000007</v>
      </c>
      <c r="D2139">
        <f t="shared" si="33"/>
        <v>-41.413637120000004</v>
      </c>
      <c r="E2139">
        <v>2138</v>
      </c>
    </row>
    <row r="2140" spans="1:5" x14ac:dyDescent="0.25">
      <c r="A2140" s="3" t="s">
        <v>27517</v>
      </c>
      <c r="B2140">
        <v>1</v>
      </c>
      <c r="C2140">
        <v>-70.345968249999999</v>
      </c>
      <c r="D2140">
        <f t="shared" si="33"/>
        <v>-41.807580950000002</v>
      </c>
      <c r="E2140">
        <v>2139</v>
      </c>
    </row>
    <row r="2141" spans="1:5" x14ac:dyDescent="0.25">
      <c r="A2141" s="3" t="s">
        <v>27518</v>
      </c>
      <c r="B2141">
        <v>1</v>
      </c>
      <c r="C2141">
        <v>-74.954419175000012</v>
      </c>
      <c r="D2141">
        <f t="shared" si="33"/>
        <v>-44.57265150500001</v>
      </c>
      <c r="E2141">
        <v>2140</v>
      </c>
    </row>
    <row r="2142" spans="1:5" x14ac:dyDescent="0.25">
      <c r="A2142" s="3" t="s">
        <v>27519</v>
      </c>
      <c r="B2142">
        <v>1</v>
      </c>
      <c r="C2142">
        <v>-75.536294375000011</v>
      </c>
      <c r="D2142">
        <f t="shared" si="33"/>
        <v>-44.921776625000007</v>
      </c>
      <c r="E2142">
        <v>2141</v>
      </c>
    </row>
    <row r="2143" spans="1:5" x14ac:dyDescent="0.25">
      <c r="A2143" s="3" t="s">
        <v>27520</v>
      </c>
      <c r="B2143">
        <v>1</v>
      </c>
      <c r="C2143">
        <v>-76.689005650000013</v>
      </c>
      <c r="D2143">
        <f t="shared" si="33"/>
        <v>-45.613403390000009</v>
      </c>
      <c r="E2143">
        <v>2142</v>
      </c>
    </row>
    <row r="2144" spans="1:5" x14ac:dyDescent="0.25">
      <c r="A2144" s="3" t="s">
        <v>27521</v>
      </c>
      <c r="B2144">
        <v>1</v>
      </c>
      <c r="C2144">
        <v>-77.238189625000004</v>
      </c>
      <c r="D2144">
        <f t="shared" si="33"/>
        <v>-45.942913775000001</v>
      </c>
      <c r="E2144">
        <v>2143</v>
      </c>
    </row>
    <row r="2145" spans="1:5" x14ac:dyDescent="0.25">
      <c r="A2145" s="3" t="s">
        <v>27522</v>
      </c>
      <c r="B2145">
        <v>1</v>
      </c>
      <c r="C2145">
        <v>-77.754045550000001</v>
      </c>
      <c r="D2145">
        <f t="shared" si="33"/>
        <v>-46.252427330000003</v>
      </c>
      <c r="E2145">
        <v>2144</v>
      </c>
    </row>
    <row r="2146" spans="1:5" x14ac:dyDescent="0.25">
      <c r="A2146" s="3" t="s">
        <v>27523</v>
      </c>
      <c r="B2146">
        <v>1</v>
      </c>
      <c r="C2146">
        <v>-81.488095650000005</v>
      </c>
      <c r="D2146">
        <f t="shared" si="33"/>
        <v>-48.492857390000005</v>
      </c>
      <c r="E2146">
        <v>2145</v>
      </c>
    </row>
    <row r="2147" spans="1:5" x14ac:dyDescent="0.25">
      <c r="A2147" s="3" t="s">
        <v>27524</v>
      </c>
      <c r="B2147">
        <v>1</v>
      </c>
      <c r="C2147">
        <v>-82.034871625000008</v>
      </c>
      <c r="D2147">
        <f t="shared" si="33"/>
        <v>-48.820922975000002</v>
      </c>
      <c r="E2147">
        <v>2146</v>
      </c>
    </row>
    <row r="2148" spans="1:5" x14ac:dyDescent="0.25">
      <c r="A2148" s="3" t="s">
        <v>27525</v>
      </c>
      <c r="B2148">
        <v>1</v>
      </c>
      <c r="C2148">
        <v>-82.687602325000015</v>
      </c>
      <c r="D2148">
        <f t="shared" si="33"/>
        <v>-49.212561395000009</v>
      </c>
      <c r="E2148">
        <v>2147</v>
      </c>
    </row>
    <row r="2149" spans="1:5" x14ac:dyDescent="0.25">
      <c r="A2149" s="3" t="s">
        <v>27526</v>
      </c>
      <c r="B2149">
        <v>1</v>
      </c>
      <c r="C2149">
        <v>-83.965670450000005</v>
      </c>
      <c r="D2149">
        <f t="shared" si="33"/>
        <v>-49.979402270000001</v>
      </c>
      <c r="E2149">
        <v>2148</v>
      </c>
    </row>
    <row r="2150" spans="1:5" x14ac:dyDescent="0.25">
      <c r="A2150" s="3" t="s">
        <v>27527</v>
      </c>
      <c r="B2150">
        <v>1</v>
      </c>
      <c r="C2150">
        <v>-84.337932899999998</v>
      </c>
      <c r="D2150">
        <f t="shared" si="33"/>
        <v>-50.202759739999998</v>
      </c>
      <c r="E2150">
        <v>2149</v>
      </c>
    </row>
    <row r="2151" spans="1:5" x14ac:dyDescent="0.25">
      <c r="A2151" s="3" t="s">
        <v>27528</v>
      </c>
      <c r="B2151">
        <v>1</v>
      </c>
      <c r="C2151">
        <v>-84.38904380000001</v>
      </c>
      <c r="D2151">
        <f t="shared" si="33"/>
        <v>-50.233426280000003</v>
      </c>
      <c r="E2151">
        <v>2150</v>
      </c>
    </row>
    <row r="2152" spans="1:5" x14ac:dyDescent="0.25">
      <c r="A2152" s="3" t="s">
        <v>27529</v>
      </c>
      <c r="B2152">
        <v>1</v>
      </c>
      <c r="C2152">
        <v>-84.938128900000009</v>
      </c>
      <c r="D2152">
        <f t="shared" si="33"/>
        <v>-50.562877340000007</v>
      </c>
      <c r="E2152">
        <v>2151</v>
      </c>
    </row>
    <row r="2153" spans="1:5" x14ac:dyDescent="0.25">
      <c r="A2153" s="3" t="s">
        <v>27530</v>
      </c>
      <c r="B2153">
        <v>1</v>
      </c>
      <c r="C2153">
        <v>-87.888850250000004</v>
      </c>
      <c r="D2153">
        <f t="shared" si="33"/>
        <v>-52.333310150000003</v>
      </c>
      <c r="E2153">
        <v>2152</v>
      </c>
    </row>
    <row r="2154" spans="1:5" x14ac:dyDescent="0.25">
      <c r="A2154" s="3" t="s">
        <v>25445</v>
      </c>
      <c r="B2154">
        <v>18</v>
      </c>
      <c r="C2154">
        <v>-99.346390549999981</v>
      </c>
      <c r="D2154">
        <f t="shared" si="33"/>
        <v>-52.407834329999986</v>
      </c>
      <c r="E2154">
        <v>2153</v>
      </c>
    </row>
    <row r="2155" spans="1:5" x14ac:dyDescent="0.25">
      <c r="A2155" s="3" t="s">
        <v>27531</v>
      </c>
      <c r="B2155">
        <v>1</v>
      </c>
      <c r="C2155">
        <v>-89.988643225000004</v>
      </c>
      <c r="D2155">
        <f t="shared" si="33"/>
        <v>-53.593185935000001</v>
      </c>
      <c r="E2155">
        <v>2154</v>
      </c>
    </row>
    <row r="2156" spans="1:5" x14ac:dyDescent="0.25">
      <c r="A2156" s="3" t="s">
        <v>27532</v>
      </c>
      <c r="B2156">
        <v>1</v>
      </c>
      <c r="C2156">
        <v>-92.632665975000009</v>
      </c>
      <c r="D2156">
        <f t="shared" si="33"/>
        <v>-55.179599585000005</v>
      </c>
      <c r="E2156">
        <v>2155</v>
      </c>
    </row>
    <row r="2157" spans="1:5" x14ac:dyDescent="0.25">
      <c r="A2157" s="3" t="s">
        <v>27533</v>
      </c>
      <c r="B2157">
        <v>1</v>
      </c>
      <c r="C2157">
        <v>-92.739298600000012</v>
      </c>
      <c r="D2157">
        <f t="shared" si="33"/>
        <v>-55.24357916000001</v>
      </c>
      <c r="E2157">
        <v>2156</v>
      </c>
    </row>
    <row r="2158" spans="1:5" x14ac:dyDescent="0.25">
      <c r="A2158" s="3" t="s">
        <v>27534</v>
      </c>
      <c r="B2158">
        <v>1</v>
      </c>
      <c r="C2158">
        <v>-96.63087830000002</v>
      </c>
      <c r="D2158">
        <f t="shared" si="33"/>
        <v>-57.578526980000014</v>
      </c>
      <c r="E2158">
        <v>2157</v>
      </c>
    </row>
    <row r="2159" spans="1:5" x14ac:dyDescent="0.25">
      <c r="A2159" s="3" t="s">
        <v>27535</v>
      </c>
      <c r="B2159">
        <v>1</v>
      </c>
      <c r="C2159">
        <v>-98.703877900000009</v>
      </c>
      <c r="D2159">
        <f t="shared" si="33"/>
        <v>-58.822326740000001</v>
      </c>
      <c r="E2159">
        <v>2158</v>
      </c>
    </row>
    <row r="2160" spans="1:5" x14ac:dyDescent="0.25">
      <c r="A2160" s="3" t="s">
        <v>27536</v>
      </c>
      <c r="B2160">
        <v>1</v>
      </c>
      <c r="C2160">
        <v>-102.95900785000001</v>
      </c>
      <c r="D2160">
        <f t="shared" si="33"/>
        <v>-61.375404710000005</v>
      </c>
      <c r="E2160">
        <v>2159</v>
      </c>
    </row>
    <row r="2161" spans="1:5" x14ac:dyDescent="0.25">
      <c r="A2161" s="3" t="s">
        <v>27537</v>
      </c>
      <c r="B2161">
        <v>1</v>
      </c>
      <c r="C2161">
        <v>-105.074737375</v>
      </c>
      <c r="D2161">
        <f t="shared" si="33"/>
        <v>-62.644842425</v>
      </c>
      <c r="E2161">
        <v>2160</v>
      </c>
    </row>
    <row r="2162" spans="1:5" x14ac:dyDescent="0.25">
      <c r="A2162" s="3" t="s">
        <v>27538</v>
      </c>
      <c r="B2162">
        <v>1</v>
      </c>
      <c r="C2162">
        <v>-107.5308713</v>
      </c>
      <c r="D2162">
        <f t="shared" si="33"/>
        <v>-64.118522779999992</v>
      </c>
      <c r="E2162">
        <v>2161</v>
      </c>
    </row>
    <row r="2163" spans="1:5" x14ac:dyDescent="0.25">
      <c r="A2163" s="3" t="s">
        <v>27539</v>
      </c>
      <c r="B2163">
        <v>1</v>
      </c>
      <c r="C2163">
        <v>-109.43266300000001</v>
      </c>
      <c r="D2163">
        <f t="shared" si="33"/>
        <v>-65.259597799999995</v>
      </c>
      <c r="E2163">
        <v>2162</v>
      </c>
    </row>
    <row r="2164" spans="1:5" x14ac:dyDescent="0.25">
      <c r="A2164" s="3" t="s">
        <v>27540</v>
      </c>
      <c r="B2164">
        <v>1</v>
      </c>
      <c r="C2164">
        <v>-111.93540747499999</v>
      </c>
      <c r="D2164">
        <f t="shared" si="33"/>
        <v>-66.761244484999992</v>
      </c>
      <c r="E2164">
        <v>2163</v>
      </c>
    </row>
    <row r="2165" spans="1:5" x14ac:dyDescent="0.25">
      <c r="A2165" s="3" t="s">
        <v>27541</v>
      </c>
      <c r="B2165">
        <v>1</v>
      </c>
      <c r="C2165">
        <v>-116.086481275</v>
      </c>
      <c r="D2165">
        <f t="shared" si="33"/>
        <v>-69.25188876499999</v>
      </c>
      <c r="E2165">
        <v>2164</v>
      </c>
    </row>
    <row r="2166" spans="1:5" x14ac:dyDescent="0.25">
      <c r="A2166" s="3" t="s">
        <v>27542</v>
      </c>
      <c r="B2166">
        <v>1</v>
      </c>
      <c r="C2166">
        <v>-116.90722942500001</v>
      </c>
      <c r="D2166">
        <f t="shared" si="33"/>
        <v>-69.744337654999995</v>
      </c>
      <c r="E2166">
        <v>2165</v>
      </c>
    </row>
    <row r="2167" spans="1:5" x14ac:dyDescent="0.25">
      <c r="A2167" s="3" t="s">
        <v>27543</v>
      </c>
      <c r="B2167">
        <v>1</v>
      </c>
      <c r="C2167">
        <v>-120.738360125</v>
      </c>
      <c r="D2167">
        <f t="shared" si="33"/>
        <v>-72.043016074999997</v>
      </c>
      <c r="E2167">
        <v>2166</v>
      </c>
    </row>
    <row r="2168" spans="1:5" x14ac:dyDescent="0.25">
      <c r="A2168" s="3" t="s">
        <v>27544</v>
      </c>
      <c r="B2168">
        <v>1</v>
      </c>
      <c r="C2168">
        <v>-121.90102837500001</v>
      </c>
      <c r="D2168">
        <f t="shared" si="33"/>
        <v>-72.740617024999992</v>
      </c>
      <c r="E2168">
        <v>2167</v>
      </c>
    </row>
    <row r="2169" spans="1:5" x14ac:dyDescent="0.25">
      <c r="A2169" s="3" t="s">
        <v>27545</v>
      </c>
      <c r="B2169">
        <v>1</v>
      </c>
      <c r="C2169">
        <v>-123.8044848</v>
      </c>
      <c r="D2169">
        <f t="shared" si="33"/>
        <v>-73.882690879999984</v>
      </c>
      <c r="E2169">
        <v>2168</v>
      </c>
    </row>
    <row r="2170" spans="1:5" x14ac:dyDescent="0.25">
      <c r="A2170" s="3" t="s">
        <v>27546</v>
      </c>
      <c r="B2170">
        <v>1</v>
      </c>
      <c r="C2170">
        <v>-131.236847375</v>
      </c>
      <c r="D2170">
        <f t="shared" si="33"/>
        <v>-78.342108424999992</v>
      </c>
      <c r="E2170">
        <v>2169</v>
      </c>
    </row>
    <row r="2171" spans="1:5" x14ac:dyDescent="0.25">
      <c r="A2171" s="3" t="s">
        <v>27547</v>
      </c>
      <c r="B2171">
        <v>1</v>
      </c>
      <c r="C2171">
        <v>-139.58135377500003</v>
      </c>
      <c r="D2171">
        <f t="shared" si="33"/>
        <v>-83.348812265000007</v>
      </c>
      <c r="E2171">
        <v>2170</v>
      </c>
    </row>
    <row r="2172" spans="1:5" x14ac:dyDescent="0.25">
      <c r="A2172" s="3" t="s">
        <v>27548</v>
      </c>
      <c r="B2172">
        <v>1</v>
      </c>
      <c r="C2172">
        <v>-139.97706715000001</v>
      </c>
      <c r="D2172">
        <f t="shared" si="33"/>
        <v>-83.586240289999992</v>
      </c>
      <c r="E2172">
        <v>2171</v>
      </c>
    </row>
    <row r="2173" spans="1:5" x14ac:dyDescent="0.25">
      <c r="A2173" s="3" t="s">
        <v>27549</v>
      </c>
      <c r="B2173">
        <v>1</v>
      </c>
      <c r="C2173">
        <v>-140.7354857</v>
      </c>
      <c r="D2173">
        <f t="shared" si="33"/>
        <v>-84.041291419999993</v>
      </c>
      <c r="E2173">
        <v>2172</v>
      </c>
    </row>
    <row r="2174" spans="1:5" x14ac:dyDescent="0.25">
      <c r="A2174" s="3" t="s">
        <v>27550</v>
      </c>
      <c r="B2174">
        <v>1</v>
      </c>
      <c r="C2174">
        <v>-141.47633850000003</v>
      </c>
      <c r="D2174">
        <f t="shared" si="33"/>
        <v>-84.485803100000012</v>
      </c>
      <c r="E2174">
        <v>2173</v>
      </c>
    </row>
    <row r="2175" spans="1:5" x14ac:dyDescent="0.25">
      <c r="A2175" s="3" t="s">
        <v>27551</v>
      </c>
      <c r="B2175">
        <v>1</v>
      </c>
      <c r="C2175">
        <v>-142.47250017500002</v>
      </c>
      <c r="D2175">
        <f t="shared" si="33"/>
        <v>-85.083500104999999</v>
      </c>
      <c r="E2175">
        <v>2174</v>
      </c>
    </row>
    <row r="2176" spans="1:5" x14ac:dyDescent="0.25">
      <c r="A2176" s="3" t="s">
        <v>27552</v>
      </c>
      <c r="B2176">
        <v>1</v>
      </c>
      <c r="C2176">
        <v>-144.83944525000001</v>
      </c>
      <c r="D2176">
        <f t="shared" si="33"/>
        <v>-86.503667149999998</v>
      </c>
      <c r="E2176">
        <v>2175</v>
      </c>
    </row>
    <row r="2177" spans="1:5" x14ac:dyDescent="0.25">
      <c r="A2177" s="3" t="s">
        <v>27553</v>
      </c>
      <c r="B2177">
        <v>1</v>
      </c>
      <c r="C2177">
        <v>-150.93749942500003</v>
      </c>
      <c r="D2177">
        <f t="shared" si="33"/>
        <v>-90.162499655000005</v>
      </c>
      <c r="E2177">
        <v>2176</v>
      </c>
    </row>
    <row r="2178" spans="1:5" x14ac:dyDescent="0.25">
      <c r="A2178" s="3" t="s">
        <v>27554</v>
      </c>
      <c r="B2178">
        <v>1</v>
      </c>
      <c r="C2178">
        <v>-151.53503162500002</v>
      </c>
      <c r="D2178">
        <f t="shared" ref="D2178:D2241" si="34">B2178*0.4+C2178*0.6</f>
        <v>-90.521018975000004</v>
      </c>
      <c r="E2178">
        <v>2177</v>
      </c>
    </row>
    <row r="2179" spans="1:5" x14ac:dyDescent="0.25">
      <c r="A2179" s="3" t="s">
        <v>27555</v>
      </c>
      <c r="B2179">
        <v>1</v>
      </c>
      <c r="C2179">
        <v>-155.19710820000003</v>
      </c>
      <c r="D2179">
        <f t="shared" si="34"/>
        <v>-92.71826492000001</v>
      </c>
      <c r="E2179">
        <v>2178</v>
      </c>
    </row>
    <row r="2180" spans="1:5" x14ac:dyDescent="0.25">
      <c r="A2180" s="3" t="s">
        <v>27556</v>
      </c>
      <c r="B2180">
        <v>1</v>
      </c>
      <c r="C2180">
        <v>-158.1872917</v>
      </c>
      <c r="D2180">
        <f t="shared" si="34"/>
        <v>-94.512375019999993</v>
      </c>
      <c r="E2180">
        <v>2179</v>
      </c>
    </row>
    <row r="2181" spans="1:5" x14ac:dyDescent="0.25">
      <c r="A2181" s="3" t="s">
        <v>27557</v>
      </c>
      <c r="B2181">
        <v>1</v>
      </c>
      <c r="C2181">
        <v>-169.08530475000003</v>
      </c>
      <c r="D2181">
        <f t="shared" si="34"/>
        <v>-101.05118285000002</v>
      </c>
      <c r="E2181">
        <v>2180</v>
      </c>
    </row>
    <row r="2182" spans="1:5" x14ac:dyDescent="0.25">
      <c r="A2182" s="3" t="s">
        <v>27558</v>
      </c>
      <c r="B2182">
        <v>1</v>
      </c>
      <c r="C2182">
        <v>-171.33979302500001</v>
      </c>
      <c r="D2182">
        <f t="shared" si="34"/>
        <v>-102.40387581499999</v>
      </c>
      <c r="E2182">
        <v>2181</v>
      </c>
    </row>
    <row r="2183" spans="1:5" x14ac:dyDescent="0.25">
      <c r="A2183" s="3" t="s">
        <v>27559</v>
      </c>
      <c r="B2183">
        <v>1</v>
      </c>
      <c r="C2183">
        <v>-177.13122060000001</v>
      </c>
      <c r="D2183">
        <f t="shared" si="34"/>
        <v>-105.87873236</v>
      </c>
      <c r="E2183">
        <v>2182</v>
      </c>
    </row>
    <row r="2184" spans="1:5" x14ac:dyDescent="0.25">
      <c r="A2184" s="3" t="s">
        <v>27560</v>
      </c>
      <c r="B2184">
        <v>1</v>
      </c>
      <c r="C2184">
        <v>-210.29476145000001</v>
      </c>
      <c r="D2184">
        <f t="shared" si="34"/>
        <v>-125.77685686999999</v>
      </c>
      <c r="E2184">
        <v>2183</v>
      </c>
    </row>
  </sheetData>
  <sortState xmlns:xlrd2="http://schemas.microsoft.com/office/spreadsheetml/2017/richdata2" ref="A2:D2184">
    <sortCondition descending="1" ref="D2"/>
  </sortState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9C1-3FBE-4968-9DD5-3B19A3081326}">
  <dimension ref="A1:G101"/>
  <sheetViews>
    <sheetView workbookViewId="0">
      <selection activeCell="J10" sqref="J10"/>
    </sheetView>
  </sheetViews>
  <sheetFormatPr defaultRowHeight="13.8" x14ac:dyDescent="0.25"/>
  <cols>
    <col min="2" max="2" width="45.44140625" customWidth="1"/>
    <col min="3" max="7" width="8.88671875" customWidth="1"/>
  </cols>
  <sheetData>
    <row r="1" spans="1:7" x14ac:dyDescent="0.25">
      <c r="A1" t="s">
        <v>27563</v>
      </c>
      <c r="B1" t="s">
        <v>27562</v>
      </c>
      <c r="C1" t="s">
        <v>25377</v>
      </c>
      <c r="D1" t="s">
        <v>27564</v>
      </c>
      <c r="E1" t="s">
        <v>21007</v>
      </c>
      <c r="F1" t="s">
        <v>27564</v>
      </c>
      <c r="G1" t="s">
        <v>25378</v>
      </c>
    </row>
    <row r="2" spans="1:7" x14ac:dyDescent="0.25">
      <c r="A2">
        <v>1</v>
      </c>
      <c r="B2" s="3" t="s">
        <v>25380</v>
      </c>
      <c r="C2">
        <v>73</v>
      </c>
      <c r="D2">
        <v>2</v>
      </c>
      <c r="E2">
        <v>71.301739075000015</v>
      </c>
      <c r="F2">
        <v>1</v>
      </c>
      <c r="G2">
        <f t="shared" ref="G2:G33" si="0">C2*0.4+E2*0.6</f>
        <v>71.981043445000012</v>
      </c>
    </row>
    <row r="3" spans="1:7" x14ac:dyDescent="0.25">
      <c r="A3">
        <v>2</v>
      </c>
      <c r="B3" s="3" t="s">
        <v>25381</v>
      </c>
      <c r="C3">
        <v>72</v>
      </c>
      <c r="D3">
        <v>3</v>
      </c>
      <c r="E3">
        <v>71.241158200000029</v>
      </c>
      <c r="F3">
        <v>2</v>
      </c>
      <c r="G3">
        <f t="shared" si="0"/>
        <v>71.544694920000012</v>
      </c>
    </row>
    <row r="4" spans="1:7" x14ac:dyDescent="0.25">
      <c r="A4">
        <v>3</v>
      </c>
      <c r="B4" s="3" t="s">
        <v>25379</v>
      </c>
      <c r="C4">
        <v>83</v>
      </c>
      <c r="D4">
        <v>1</v>
      </c>
      <c r="E4">
        <v>63.192805875000012</v>
      </c>
      <c r="F4">
        <v>7</v>
      </c>
      <c r="G4">
        <f t="shared" si="0"/>
        <v>71.115683525000009</v>
      </c>
    </row>
    <row r="5" spans="1:7" x14ac:dyDescent="0.25">
      <c r="A5">
        <v>4</v>
      </c>
      <c r="B5" s="3" t="s">
        <v>25382</v>
      </c>
      <c r="C5">
        <v>70</v>
      </c>
      <c r="D5">
        <v>4</v>
      </c>
      <c r="E5">
        <v>68.946007500000022</v>
      </c>
      <c r="F5">
        <v>4</v>
      </c>
      <c r="G5">
        <f t="shared" si="0"/>
        <v>69.367604500000013</v>
      </c>
    </row>
    <row r="6" spans="1:7" x14ac:dyDescent="0.25">
      <c r="A6">
        <v>5</v>
      </c>
      <c r="B6" s="3" t="s">
        <v>25383</v>
      </c>
      <c r="C6">
        <v>58</v>
      </c>
      <c r="D6">
        <v>5</v>
      </c>
      <c r="E6">
        <v>58.25460047499999</v>
      </c>
      <c r="F6">
        <v>9</v>
      </c>
      <c r="G6">
        <f t="shared" si="0"/>
        <v>58.152760284999992</v>
      </c>
    </row>
    <row r="7" spans="1:7" x14ac:dyDescent="0.25">
      <c r="A7">
        <v>6</v>
      </c>
      <c r="B7" s="3" t="s">
        <v>25384</v>
      </c>
      <c r="C7">
        <v>58</v>
      </c>
      <c r="D7">
        <v>6</v>
      </c>
      <c r="E7">
        <v>54.995159449999996</v>
      </c>
      <c r="F7">
        <v>12</v>
      </c>
      <c r="G7">
        <f t="shared" si="0"/>
        <v>56.197095669999996</v>
      </c>
    </row>
    <row r="8" spans="1:7" x14ac:dyDescent="0.25">
      <c r="A8">
        <v>7</v>
      </c>
      <c r="B8" s="3" t="s">
        <v>25388</v>
      </c>
      <c r="C8">
        <v>46</v>
      </c>
      <c r="D8">
        <v>10</v>
      </c>
      <c r="E8">
        <v>58.479709249999999</v>
      </c>
      <c r="F8">
        <v>8</v>
      </c>
      <c r="G8">
        <f t="shared" si="0"/>
        <v>53.487825549999997</v>
      </c>
    </row>
    <row r="9" spans="1:7" x14ac:dyDescent="0.25">
      <c r="A9">
        <v>8</v>
      </c>
      <c r="B9" s="3" t="s">
        <v>25386</v>
      </c>
      <c r="C9">
        <v>52</v>
      </c>
      <c r="D9">
        <v>8</v>
      </c>
      <c r="E9">
        <v>54.3591835</v>
      </c>
      <c r="F9">
        <v>13</v>
      </c>
      <c r="G9">
        <f t="shared" si="0"/>
        <v>53.415510100000006</v>
      </c>
    </row>
    <row r="10" spans="1:7" x14ac:dyDescent="0.25">
      <c r="A10">
        <v>9</v>
      </c>
      <c r="B10" s="3" t="s">
        <v>25387</v>
      </c>
      <c r="C10">
        <v>47</v>
      </c>
      <c r="D10">
        <v>9</v>
      </c>
      <c r="E10">
        <v>55.48969972499998</v>
      </c>
      <c r="F10">
        <v>10</v>
      </c>
      <c r="G10">
        <f t="shared" si="0"/>
        <v>52.093819834999991</v>
      </c>
    </row>
    <row r="11" spans="1:7" x14ac:dyDescent="0.25">
      <c r="A11">
        <v>10</v>
      </c>
      <c r="B11" s="3" t="s">
        <v>25385</v>
      </c>
      <c r="C11">
        <v>55</v>
      </c>
      <c r="D11">
        <v>7</v>
      </c>
      <c r="E11">
        <v>49.200685725</v>
      </c>
      <c r="F11">
        <v>19</v>
      </c>
      <c r="G11">
        <f t="shared" si="0"/>
        <v>51.520411435</v>
      </c>
    </row>
    <row r="12" spans="1:7" x14ac:dyDescent="0.25">
      <c r="A12">
        <v>11</v>
      </c>
      <c r="B12" s="3" t="s">
        <v>25389</v>
      </c>
      <c r="C12">
        <v>40</v>
      </c>
      <c r="D12">
        <v>11</v>
      </c>
      <c r="E12">
        <v>55.115811350000001</v>
      </c>
      <c r="F12">
        <v>11</v>
      </c>
      <c r="G12">
        <f t="shared" si="0"/>
        <v>49.069486810000001</v>
      </c>
    </row>
    <row r="13" spans="1:7" x14ac:dyDescent="0.25">
      <c r="A13">
        <v>12</v>
      </c>
      <c r="B13" s="3" t="s">
        <v>25392</v>
      </c>
      <c r="C13">
        <v>35</v>
      </c>
      <c r="D13">
        <v>15</v>
      </c>
      <c r="E13">
        <v>54.29217447500001</v>
      </c>
      <c r="F13">
        <v>14</v>
      </c>
      <c r="G13">
        <f t="shared" si="0"/>
        <v>46.575304685000006</v>
      </c>
    </row>
    <row r="14" spans="1:7" x14ac:dyDescent="0.25">
      <c r="A14">
        <v>13</v>
      </c>
      <c r="B14" s="3" t="s">
        <v>25393</v>
      </c>
      <c r="C14">
        <v>34</v>
      </c>
      <c r="D14">
        <v>16</v>
      </c>
      <c r="E14">
        <v>53.269644725000006</v>
      </c>
      <c r="F14">
        <v>15</v>
      </c>
      <c r="G14">
        <f t="shared" si="0"/>
        <v>45.561786835000007</v>
      </c>
    </row>
    <row r="15" spans="1:7" x14ac:dyDescent="0.25">
      <c r="A15">
        <v>14</v>
      </c>
      <c r="B15" s="3" t="s">
        <v>25431</v>
      </c>
      <c r="C15">
        <v>16</v>
      </c>
      <c r="D15">
        <v>56</v>
      </c>
      <c r="E15">
        <v>64.761988074999991</v>
      </c>
      <c r="F15">
        <v>5</v>
      </c>
      <c r="G15">
        <f t="shared" si="0"/>
        <v>45.257192844999992</v>
      </c>
    </row>
    <row r="16" spans="1:7" x14ac:dyDescent="0.25">
      <c r="A16">
        <v>15</v>
      </c>
      <c r="B16" s="3" t="s">
        <v>25483</v>
      </c>
      <c r="C16">
        <v>9</v>
      </c>
      <c r="D16">
        <v>88</v>
      </c>
      <c r="E16">
        <v>69.126845700000018</v>
      </c>
      <c r="F16">
        <v>3</v>
      </c>
      <c r="G16">
        <f t="shared" si="0"/>
        <v>45.076107420000014</v>
      </c>
    </row>
    <row r="17" spans="1:7" x14ac:dyDescent="0.25">
      <c r="A17">
        <v>16</v>
      </c>
      <c r="B17" s="3" t="s">
        <v>25391</v>
      </c>
      <c r="C17">
        <v>37</v>
      </c>
      <c r="D17">
        <v>13</v>
      </c>
      <c r="E17">
        <v>49.008287475000017</v>
      </c>
      <c r="F17">
        <v>20</v>
      </c>
      <c r="G17">
        <f t="shared" si="0"/>
        <v>44.204972485000013</v>
      </c>
    </row>
    <row r="18" spans="1:7" x14ac:dyDescent="0.25">
      <c r="A18">
        <v>17</v>
      </c>
      <c r="B18" s="3" t="s">
        <v>25454</v>
      </c>
      <c r="C18">
        <v>12</v>
      </c>
      <c r="D18">
        <v>77</v>
      </c>
      <c r="E18">
        <v>63.867775074999997</v>
      </c>
      <c r="F18">
        <v>6</v>
      </c>
      <c r="G18">
        <f t="shared" si="0"/>
        <v>43.120665044999996</v>
      </c>
    </row>
    <row r="19" spans="1:7" x14ac:dyDescent="0.25">
      <c r="A19">
        <v>18</v>
      </c>
      <c r="B19" s="3" t="s">
        <v>25406</v>
      </c>
      <c r="C19">
        <v>24</v>
      </c>
      <c r="D19">
        <v>29</v>
      </c>
      <c r="E19">
        <v>53.061498499999999</v>
      </c>
      <c r="F19">
        <v>16</v>
      </c>
      <c r="G19">
        <f t="shared" si="0"/>
        <v>41.436899099999998</v>
      </c>
    </row>
    <row r="20" spans="1:7" x14ac:dyDescent="0.25">
      <c r="A20">
        <v>19</v>
      </c>
      <c r="B20" s="3" t="s">
        <v>25394</v>
      </c>
      <c r="C20">
        <v>34</v>
      </c>
      <c r="D20">
        <v>17</v>
      </c>
      <c r="E20">
        <v>44.988827150000006</v>
      </c>
      <c r="F20">
        <v>25</v>
      </c>
      <c r="G20">
        <f t="shared" si="0"/>
        <v>40.593296290000005</v>
      </c>
    </row>
    <row r="21" spans="1:7" x14ac:dyDescent="0.25">
      <c r="A21">
        <v>20</v>
      </c>
      <c r="B21" s="3" t="s">
        <v>25401</v>
      </c>
      <c r="C21">
        <v>25</v>
      </c>
      <c r="D21">
        <v>24</v>
      </c>
      <c r="E21">
        <v>50.420394625</v>
      </c>
      <c r="F21">
        <v>17</v>
      </c>
      <c r="G21">
        <f t="shared" si="0"/>
        <v>40.252236775</v>
      </c>
    </row>
    <row r="22" spans="1:7" x14ac:dyDescent="0.25">
      <c r="A22">
        <v>21</v>
      </c>
      <c r="B22" s="3" t="s">
        <v>25395</v>
      </c>
      <c r="C22">
        <v>31</v>
      </c>
      <c r="D22">
        <v>18</v>
      </c>
      <c r="E22">
        <v>43.532760375000002</v>
      </c>
      <c r="F22">
        <v>29</v>
      </c>
      <c r="G22">
        <f t="shared" si="0"/>
        <v>38.519656224999999</v>
      </c>
    </row>
    <row r="23" spans="1:7" x14ac:dyDescent="0.25">
      <c r="A23">
        <v>22</v>
      </c>
      <c r="B23" s="3" t="s">
        <v>25398</v>
      </c>
      <c r="C23">
        <v>26</v>
      </c>
      <c r="D23">
        <v>21</v>
      </c>
      <c r="E23">
        <v>46.349572075000005</v>
      </c>
      <c r="F23">
        <v>22</v>
      </c>
      <c r="G23">
        <f t="shared" si="0"/>
        <v>38.209743245000006</v>
      </c>
    </row>
    <row r="24" spans="1:7" x14ac:dyDescent="0.25">
      <c r="A24">
        <v>23</v>
      </c>
      <c r="B24" s="3" t="s">
        <v>27561</v>
      </c>
      <c r="C24">
        <v>36</v>
      </c>
      <c r="D24">
        <v>14</v>
      </c>
      <c r="E24">
        <v>38.973641675000003</v>
      </c>
      <c r="F24">
        <v>38</v>
      </c>
      <c r="G24">
        <f t="shared" si="0"/>
        <v>37.784185005000005</v>
      </c>
    </row>
    <row r="25" spans="1:7" x14ac:dyDescent="0.25">
      <c r="A25">
        <v>24</v>
      </c>
      <c r="B25" s="3" t="s">
        <v>25408</v>
      </c>
      <c r="C25">
        <v>23</v>
      </c>
      <c r="D25">
        <v>31</v>
      </c>
      <c r="E25">
        <v>46.732994925000007</v>
      </c>
      <c r="F25">
        <v>21</v>
      </c>
      <c r="G25">
        <f t="shared" si="0"/>
        <v>37.239796955000003</v>
      </c>
    </row>
    <row r="26" spans="1:7" x14ac:dyDescent="0.25">
      <c r="A26">
        <v>25</v>
      </c>
      <c r="B26" s="3" t="s">
        <v>25402</v>
      </c>
      <c r="C26">
        <v>25</v>
      </c>
      <c r="D26">
        <v>25</v>
      </c>
      <c r="E26">
        <v>45.274837300000002</v>
      </c>
      <c r="F26">
        <v>24</v>
      </c>
      <c r="G26">
        <f t="shared" si="0"/>
        <v>37.164902380000001</v>
      </c>
    </row>
    <row r="27" spans="1:7" x14ac:dyDescent="0.25">
      <c r="A27">
        <v>26</v>
      </c>
      <c r="B27" s="3" t="s">
        <v>25396</v>
      </c>
      <c r="C27">
        <v>28</v>
      </c>
      <c r="D27">
        <v>19</v>
      </c>
      <c r="E27">
        <v>43.063172299999998</v>
      </c>
      <c r="F27">
        <v>30</v>
      </c>
      <c r="G27">
        <f t="shared" si="0"/>
        <v>37.037903379999996</v>
      </c>
    </row>
    <row r="28" spans="1:7" x14ac:dyDescent="0.25">
      <c r="A28">
        <v>27</v>
      </c>
      <c r="B28" s="3" t="s">
        <v>25430</v>
      </c>
      <c r="C28">
        <v>17</v>
      </c>
      <c r="D28">
        <v>53</v>
      </c>
      <c r="E28">
        <v>49.417642774999997</v>
      </c>
      <c r="F28">
        <v>18</v>
      </c>
      <c r="G28">
        <f t="shared" si="0"/>
        <v>36.450585664999998</v>
      </c>
    </row>
    <row r="29" spans="1:7" x14ac:dyDescent="0.25">
      <c r="A29">
        <v>28</v>
      </c>
      <c r="B29" s="3" t="s">
        <v>25403</v>
      </c>
      <c r="C29">
        <v>25</v>
      </c>
      <c r="D29">
        <v>26</v>
      </c>
      <c r="E29">
        <v>41.010888774999998</v>
      </c>
      <c r="F29">
        <v>33</v>
      </c>
      <c r="G29">
        <f t="shared" si="0"/>
        <v>34.606533264999996</v>
      </c>
    </row>
    <row r="30" spans="1:7" x14ac:dyDescent="0.25">
      <c r="A30">
        <v>29</v>
      </c>
      <c r="B30" s="3" t="s">
        <v>25423</v>
      </c>
      <c r="C30">
        <v>18</v>
      </c>
      <c r="D30">
        <v>46</v>
      </c>
      <c r="E30">
        <v>45.470198574999998</v>
      </c>
      <c r="F30">
        <v>23</v>
      </c>
      <c r="G30">
        <f t="shared" si="0"/>
        <v>34.482119144999999</v>
      </c>
    </row>
    <row r="31" spans="1:7" x14ac:dyDescent="0.25">
      <c r="A31">
        <v>30</v>
      </c>
      <c r="B31" s="3" t="s">
        <v>25407</v>
      </c>
      <c r="C31">
        <v>24</v>
      </c>
      <c r="D31">
        <v>30</v>
      </c>
      <c r="E31">
        <v>41.429934750000015</v>
      </c>
      <c r="F31">
        <v>32</v>
      </c>
      <c r="G31">
        <f t="shared" si="0"/>
        <v>34.457960850000006</v>
      </c>
    </row>
    <row r="32" spans="1:7" x14ac:dyDescent="0.25">
      <c r="A32">
        <v>31</v>
      </c>
      <c r="B32" s="3" t="s">
        <v>25404</v>
      </c>
      <c r="C32">
        <v>25</v>
      </c>
      <c r="D32">
        <v>27</v>
      </c>
      <c r="E32">
        <v>40.016337074999988</v>
      </c>
      <c r="F32">
        <v>35</v>
      </c>
      <c r="G32">
        <f t="shared" si="0"/>
        <v>34.009802244999989</v>
      </c>
    </row>
    <row r="33" spans="1:7" x14ac:dyDescent="0.25">
      <c r="A33">
        <v>32</v>
      </c>
      <c r="B33" s="3" t="s">
        <v>25390</v>
      </c>
      <c r="C33">
        <v>40</v>
      </c>
      <c r="D33">
        <v>12</v>
      </c>
      <c r="E33">
        <v>29.765206324999998</v>
      </c>
      <c r="F33">
        <v>63</v>
      </c>
      <c r="G33">
        <f t="shared" si="0"/>
        <v>33.859123795000002</v>
      </c>
    </row>
    <row r="34" spans="1:7" x14ac:dyDescent="0.25">
      <c r="A34">
        <v>33</v>
      </c>
      <c r="B34" s="3" t="s">
        <v>25405</v>
      </c>
      <c r="C34">
        <v>25</v>
      </c>
      <c r="D34">
        <v>28</v>
      </c>
      <c r="E34">
        <v>39.392719424999996</v>
      </c>
      <c r="F34">
        <v>36</v>
      </c>
      <c r="G34">
        <f t="shared" ref="G34:G65" si="1">C34*0.4+E34*0.6</f>
        <v>33.635631654999997</v>
      </c>
    </row>
    <row r="35" spans="1:7" x14ac:dyDescent="0.25">
      <c r="A35">
        <v>34</v>
      </c>
      <c r="B35" s="3" t="s">
        <v>25411</v>
      </c>
      <c r="C35">
        <v>22</v>
      </c>
      <c r="D35">
        <v>34</v>
      </c>
      <c r="E35">
        <v>39.230575625</v>
      </c>
      <c r="F35">
        <v>37</v>
      </c>
      <c r="G35">
        <f t="shared" si="1"/>
        <v>32.338345375000003</v>
      </c>
    </row>
    <row r="36" spans="1:7" x14ac:dyDescent="0.25">
      <c r="A36">
        <v>35</v>
      </c>
      <c r="B36" s="3" t="s">
        <v>25443</v>
      </c>
      <c r="C36">
        <v>14</v>
      </c>
      <c r="D36">
        <v>64</v>
      </c>
      <c r="E36">
        <v>44.398803100000002</v>
      </c>
      <c r="F36">
        <v>27</v>
      </c>
      <c r="G36">
        <f t="shared" si="1"/>
        <v>32.239281859999998</v>
      </c>
    </row>
    <row r="37" spans="1:7" x14ac:dyDescent="0.25">
      <c r="A37">
        <v>36</v>
      </c>
      <c r="B37" s="3" t="s">
        <v>25409</v>
      </c>
      <c r="C37">
        <v>23</v>
      </c>
      <c r="D37">
        <v>32</v>
      </c>
      <c r="E37">
        <v>38.241020899999995</v>
      </c>
      <c r="F37">
        <v>40</v>
      </c>
      <c r="G37">
        <f t="shared" si="1"/>
        <v>32.144612539999997</v>
      </c>
    </row>
    <row r="38" spans="1:7" x14ac:dyDescent="0.25">
      <c r="A38">
        <v>37</v>
      </c>
      <c r="B38" s="3" t="s">
        <v>25412</v>
      </c>
      <c r="C38">
        <v>22</v>
      </c>
      <c r="D38">
        <v>35</v>
      </c>
      <c r="E38">
        <v>38.350085925000002</v>
      </c>
      <c r="F38">
        <v>39</v>
      </c>
      <c r="G38">
        <f t="shared" si="1"/>
        <v>31.810051555000001</v>
      </c>
    </row>
    <row r="39" spans="1:7" x14ac:dyDescent="0.25">
      <c r="A39">
        <v>38</v>
      </c>
      <c r="B39" s="3" t="s">
        <v>25410</v>
      </c>
      <c r="C39">
        <v>23</v>
      </c>
      <c r="D39">
        <v>33</v>
      </c>
      <c r="E39">
        <v>37.207965349999995</v>
      </c>
      <c r="F39">
        <v>44</v>
      </c>
      <c r="G39">
        <f t="shared" si="1"/>
        <v>31.524779209999998</v>
      </c>
    </row>
    <row r="40" spans="1:7" x14ac:dyDescent="0.25">
      <c r="A40">
        <v>39</v>
      </c>
      <c r="B40" s="3" t="s">
        <v>25413</v>
      </c>
      <c r="C40">
        <v>22</v>
      </c>
      <c r="D40">
        <v>36</v>
      </c>
      <c r="E40">
        <v>37.534380999999996</v>
      </c>
      <c r="F40">
        <v>42</v>
      </c>
      <c r="G40">
        <f t="shared" si="1"/>
        <v>31.320628599999999</v>
      </c>
    </row>
    <row r="41" spans="1:7" x14ac:dyDescent="0.25">
      <c r="A41">
        <v>40</v>
      </c>
      <c r="B41" s="3" t="s">
        <v>25414</v>
      </c>
      <c r="C41">
        <v>22</v>
      </c>
      <c r="D41">
        <v>37</v>
      </c>
      <c r="E41">
        <v>37.307334675</v>
      </c>
      <c r="F41">
        <v>43</v>
      </c>
      <c r="G41">
        <f t="shared" si="1"/>
        <v>31.184400804999999</v>
      </c>
    </row>
    <row r="42" spans="1:7" x14ac:dyDescent="0.25">
      <c r="A42">
        <v>41</v>
      </c>
      <c r="B42" s="3" t="s">
        <v>25416</v>
      </c>
      <c r="C42">
        <v>21</v>
      </c>
      <c r="D42">
        <v>39</v>
      </c>
      <c r="E42">
        <v>36.403331600000001</v>
      </c>
      <c r="F42">
        <v>45</v>
      </c>
      <c r="G42">
        <f t="shared" si="1"/>
        <v>30.241998960000004</v>
      </c>
    </row>
    <row r="43" spans="1:7" x14ac:dyDescent="0.25">
      <c r="A43">
        <v>42</v>
      </c>
      <c r="B43" s="3" t="s">
        <v>25399</v>
      </c>
      <c r="C43">
        <v>26</v>
      </c>
      <c r="D43">
        <v>22</v>
      </c>
      <c r="E43">
        <v>32.706783275000006</v>
      </c>
      <c r="F43">
        <v>53</v>
      </c>
      <c r="G43">
        <f t="shared" si="1"/>
        <v>30.024069965000002</v>
      </c>
    </row>
    <row r="44" spans="1:7" x14ac:dyDescent="0.25">
      <c r="A44">
        <v>43</v>
      </c>
      <c r="B44" s="3" t="s">
        <v>25400</v>
      </c>
      <c r="C44">
        <v>26</v>
      </c>
      <c r="D44">
        <v>23</v>
      </c>
      <c r="E44">
        <v>32.234788375000001</v>
      </c>
      <c r="F44">
        <v>56</v>
      </c>
      <c r="G44">
        <f t="shared" si="1"/>
        <v>29.740873024999999</v>
      </c>
    </row>
    <row r="45" spans="1:7" x14ac:dyDescent="0.25">
      <c r="A45">
        <v>44</v>
      </c>
      <c r="B45" s="3" t="s">
        <v>25482</v>
      </c>
      <c r="C45">
        <v>10</v>
      </c>
      <c r="D45">
        <v>84</v>
      </c>
      <c r="E45">
        <v>42.375309950000002</v>
      </c>
      <c r="F45">
        <v>31</v>
      </c>
      <c r="G45">
        <f t="shared" si="1"/>
        <v>29.425185970000001</v>
      </c>
    </row>
    <row r="46" spans="1:7" x14ac:dyDescent="0.25">
      <c r="A46">
        <v>45</v>
      </c>
      <c r="B46" s="3" t="s">
        <v>25532</v>
      </c>
      <c r="C46">
        <v>7</v>
      </c>
      <c r="D46">
        <v>93</v>
      </c>
      <c r="E46">
        <v>44.003667225000001</v>
      </c>
      <c r="F46">
        <v>28</v>
      </c>
      <c r="G46">
        <f t="shared" si="1"/>
        <v>29.202200335000001</v>
      </c>
    </row>
    <row r="47" spans="1:7" x14ac:dyDescent="0.25">
      <c r="A47">
        <v>46</v>
      </c>
      <c r="B47" s="3" t="s">
        <v>25397</v>
      </c>
      <c r="C47">
        <v>27</v>
      </c>
      <c r="D47">
        <v>20</v>
      </c>
      <c r="E47">
        <v>30.335624024999998</v>
      </c>
      <c r="F47">
        <v>62</v>
      </c>
      <c r="G47">
        <f t="shared" si="1"/>
        <v>29.001374414999997</v>
      </c>
    </row>
    <row r="48" spans="1:7" x14ac:dyDescent="0.25">
      <c r="A48">
        <v>47</v>
      </c>
      <c r="B48" s="3" t="s">
        <v>25424</v>
      </c>
      <c r="C48">
        <v>18</v>
      </c>
      <c r="D48">
        <v>47</v>
      </c>
      <c r="E48">
        <v>36.140848075000001</v>
      </c>
      <c r="F48">
        <v>46</v>
      </c>
      <c r="G48">
        <f t="shared" si="1"/>
        <v>28.884508844999999</v>
      </c>
    </row>
    <row r="49" spans="1:7" x14ac:dyDescent="0.25">
      <c r="A49">
        <v>48</v>
      </c>
      <c r="B49" s="3" t="s">
        <v>25425</v>
      </c>
      <c r="C49">
        <v>18</v>
      </c>
      <c r="D49">
        <v>48</v>
      </c>
      <c r="E49">
        <v>34.495508350000001</v>
      </c>
      <c r="F49">
        <v>49</v>
      </c>
      <c r="G49">
        <f t="shared" si="1"/>
        <v>27.89730501</v>
      </c>
    </row>
    <row r="50" spans="1:7" x14ac:dyDescent="0.25">
      <c r="A50">
        <v>49</v>
      </c>
      <c r="B50" s="3" t="s">
        <v>25453</v>
      </c>
      <c r="C50">
        <v>13</v>
      </c>
      <c r="D50">
        <v>71</v>
      </c>
      <c r="E50">
        <v>37.618196075</v>
      </c>
      <c r="F50">
        <v>41</v>
      </c>
      <c r="G50">
        <f t="shared" si="1"/>
        <v>27.770917644999997</v>
      </c>
    </row>
    <row r="51" spans="1:7" x14ac:dyDescent="0.25">
      <c r="A51">
        <v>50</v>
      </c>
      <c r="B51" s="3" t="s">
        <v>25903</v>
      </c>
      <c r="C51">
        <v>1</v>
      </c>
      <c r="D51">
        <v>100</v>
      </c>
      <c r="E51">
        <v>44.542086524999995</v>
      </c>
      <c r="F51">
        <v>26</v>
      </c>
      <c r="G51">
        <f t="shared" si="1"/>
        <v>27.125251914999996</v>
      </c>
    </row>
    <row r="52" spans="1:7" x14ac:dyDescent="0.25">
      <c r="A52">
        <v>51</v>
      </c>
      <c r="B52" s="3" t="s">
        <v>25415</v>
      </c>
      <c r="C52">
        <v>22</v>
      </c>
      <c r="D52">
        <v>38</v>
      </c>
      <c r="E52">
        <v>30.496896800000005</v>
      </c>
      <c r="F52">
        <v>61</v>
      </c>
      <c r="G52">
        <f t="shared" si="1"/>
        <v>27.098138080000002</v>
      </c>
    </row>
    <row r="53" spans="1:7" x14ac:dyDescent="0.25">
      <c r="A53">
        <v>52</v>
      </c>
      <c r="B53" s="3" t="s">
        <v>25436</v>
      </c>
      <c r="C53">
        <v>16</v>
      </c>
      <c r="D53">
        <v>57</v>
      </c>
      <c r="E53">
        <v>34.361378025000008</v>
      </c>
      <c r="F53">
        <v>50</v>
      </c>
      <c r="G53">
        <f t="shared" si="1"/>
        <v>27.016826815000002</v>
      </c>
    </row>
    <row r="54" spans="1:7" x14ac:dyDescent="0.25">
      <c r="A54">
        <v>53</v>
      </c>
      <c r="B54" s="3" t="s">
        <v>25444</v>
      </c>
      <c r="C54">
        <v>14</v>
      </c>
      <c r="D54">
        <v>65</v>
      </c>
      <c r="E54">
        <v>35.093546125000003</v>
      </c>
      <c r="F54">
        <v>48</v>
      </c>
      <c r="G54">
        <f t="shared" si="1"/>
        <v>26.656127675000004</v>
      </c>
    </row>
    <row r="55" spans="1:7" x14ac:dyDescent="0.25">
      <c r="A55">
        <v>54</v>
      </c>
      <c r="B55" s="3" t="s">
        <v>25609</v>
      </c>
      <c r="C55">
        <v>5</v>
      </c>
      <c r="D55">
        <v>95</v>
      </c>
      <c r="E55">
        <v>40.123047974999999</v>
      </c>
      <c r="F55">
        <v>34</v>
      </c>
      <c r="G55">
        <f t="shared" si="1"/>
        <v>26.073828785</v>
      </c>
    </row>
    <row r="56" spans="1:7" x14ac:dyDescent="0.25">
      <c r="A56">
        <v>55</v>
      </c>
      <c r="B56" s="3" t="s">
        <v>25462</v>
      </c>
      <c r="C56">
        <v>12</v>
      </c>
      <c r="D56">
        <v>78</v>
      </c>
      <c r="E56">
        <v>33.081138150000008</v>
      </c>
      <c r="F56">
        <v>52</v>
      </c>
      <c r="G56">
        <f t="shared" si="1"/>
        <v>24.648682890000003</v>
      </c>
    </row>
    <row r="57" spans="1:7" x14ac:dyDescent="0.25">
      <c r="A57">
        <v>56</v>
      </c>
      <c r="B57" s="3" t="s">
        <v>25474</v>
      </c>
      <c r="C57">
        <v>11</v>
      </c>
      <c r="D57">
        <v>83</v>
      </c>
      <c r="E57">
        <v>33.323145599999997</v>
      </c>
      <c r="F57">
        <v>51</v>
      </c>
      <c r="G57">
        <f t="shared" si="1"/>
        <v>24.393887360000001</v>
      </c>
    </row>
    <row r="58" spans="1:7" x14ac:dyDescent="0.25">
      <c r="A58">
        <v>57</v>
      </c>
      <c r="B58" s="3" t="s">
        <v>25463</v>
      </c>
      <c r="C58">
        <v>12</v>
      </c>
      <c r="D58">
        <v>79</v>
      </c>
      <c r="E58">
        <v>32.367676100000004</v>
      </c>
      <c r="F58">
        <v>55</v>
      </c>
      <c r="G58">
        <f t="shared" si="1"/>
        <v>24.220605660000004</v>
      </c>
    </row>
    <row r="59" spans="1:7" x14ac:dyDescent="0.25">
      <c r="A59">
        <v>58</v>
      </c>
      <c r="B59" s="3" t="s">
        <v>25464</v>
      </c>
      <c r="C59">
        <v>12</v>
      </c>
      <c r="D59">
        <v>80</v>
      </c>
      <c r="E59">
        <v>32.2104286</v>
      </c>
      <c r="F59">
        <v>57</v>
      </c>
      <c r="G59">
        <f t="shared" si="1"/>
        <v>24.126257160000002</v>
      </c>
    </row>
    <row r="60" spans="1:7" x14ac:dyDescent="0.25">
      <c r="A60">
        <v>59</v>
      </c>
      <c r="B60" s="3" t="s">
        <v>25437</v>
      </c>
      <c r="C60">
        <v>16</v>
      </c>
      <c r="D60">
        <v>58</v>
      </c>
      <c r="E60">
        <v>28.487760250000001</v>
      </c>
      <c r="F60">
        <v>66</v>
      </c>
      <c r="G60">
        <f t="shared" si="1"/>
        <v>23.492656150000002</v>
      </c>
    </row>
    <row r="61" spans="1:7" x14ac:dyDescent="0.25">
      <c r="A61">
        <v>60</v>
      </c>
      <c r="B61" s="3" t="s">
        <v>25419</v>
      </c>
      <c r="C61">
        <v>20</v>
      </c>
      <c r="D61">
        <v>42</v>
      </c>
      <c r="E61">
        <v>25.632578199999998</v>
      </c>
      <c r="F61">
        <v>82</v>
      </c>
      <c r="G61">
        <f t="shared" si="1"/>
        <v>23.379546919999996</v>
      </c>
    </row>
    <row r="62" spans="1:7" x14ac:dyDescent="0.25">
      <c r="A62">
        <v>61</v>
      </c>
      <c r="B62" s="3" t="s">
        <v>25439</v>
      </c>
      <c r="C62">
        <v>15</v>
      </c>
      <c r="D62">
        <v>60</v>
      </c>
      <c r="E62">
        <v>28.753529275000005</v>
      </c>
      <c r="F62">
        <v>64</v>
      </c>
      <c r="G62">
        <f t="shared" si="1"/>
        <v>23.252117565000002</v>
      </c>
    </row>
    <row r="63" spans="1:7" x14ac:dyDescent="0.25">
      <c r="A63">
        <v>62</v>
      </c>
      <c r="B63" s="3" t="s">
        <v>25440</v>
      </c>
      <c r="C63">
        <v>15</v>
      </c>
      <c r="D63">
        <v>61</v>
      </c>
      <c r="E63">
        <v>28.603155274999999</v>
      </c>
      <c r="F63">
        <v>65</v>
      </c>
      <c r="G63">
        <f t="shared" si="1"/>
        <v>23.161893164999999</v>
      </c>
    </row>
    <row r="64" spans="1:7" x14ac:dyDescent="0.25">
      <c r="A64">
        <v>63</v>
      </c>
      <c r="B64" s="3" t="s">
        <v>25426</v>
      </c>
      <c r="C64">
        <v>18</v>
      </c>
      <c r="D64">
        <v>49</v>
      </c>
      <c r="E64">
        <v>26.122324925000004</v>
      </c>
      <c r="F64">
        <v>81</v>
      </c>
      <c r="G64">
        <f t="shared" si="1"/>
        <v>22.873394955000002</v>
      </c>
    </row>
    <row r="65" spans="1:7" x14ac:dyDescent="0.25">
      <c r="A65">
        <v>64</v>
      </c>
      <c r="B65" s="3" t="s">
        <v>25753</v>
      </c>
      <c r="C65">
        <v>3</v>
      </c>
      <c r="D65">
        <v>97</v>
      </c>
      <c r="E65">
        <v>35.978584574999999</v>
      </c>
      <c r="F65">
        <v>47</v>
      </c>
      <c r="G65">
        <f t="shared" si="1"/>
        <v>22.787150744999998</v>
      </c>
    </row>
    <row r="66" spans="1:7" x14ac:dyDescent="0.25">
      <c r="A66">
        <v>65</v>
      </c>
      <c r="B66" s="3" t="s">
        <v>25417</v>
      </c>
      <c r="C66">
        <v>21</v>
      </c>
      <c r="D66">
        <v>40</v>
      </c>
      <c r="E66">
        <v>23.909960975000004</v>
      </c>
      <c r="F66">
        <v>91</v>
      </c>
      <c r="G66">
        <f t="shared" ref="G66:G101" si="2">C66*0.4+E66*0.6</f>
        <v>22.745976585000001</v>
      </c>
    </row>
    <row r="67" spans="1:7" x14ac:dyDescent="0.25">
      <c r="A67">
        <v>66</v>
      </c>
      <c r="B67" s="3" t="s">
        <v>25438</v>
      </c>
      <c r="C67">
        <v>16</v>
      </c>
      <c r="D67">
        <v>59</v>
      </c>
      <c r="E67">
        <v>27.227706800000004</v>
      </c>
      <c r="F67">
        <v>72</v>
      </c>
      <c r="G67">
        <f t="shared" si="2"/>
        <v>22.736624079999999</v>
      </c>
    </row>
    <row r="68" spans="1:7" x14ac:dyDescent="0.25">
      <c r="A68">
        <v>67</v>
      </c>
      <c r="B68" s="3" t="s">
        <v>25420</v>
      </c>
      <c r="C68">
        <v>20</v>
      </c>
      <c r="D68">
        <v>43</v>
      </c>
      <c r="E68">
        <v>24.490154874999998</v>
      </c>
      <c r="F68">
        <v>89</v>
      </c>
      <c r="G68">
        <f t="shared" si="2"/>
        <v>22.694092925</v>
      </c>
    </row>
    <row r="69" spans="1:7" x14ac:dyDescent="0.25">
      <c r="A69">
        <v>68</v>
      </c>
      <c r="B69" s="3" t="s">
        <v>25455</v>
      </c>
      <c r="C69">
        <v>13</v>
      </c>
      <c r="D69">
        <v>72</v>
      </c>
      <c r="E69">
        <v>28.463793825000003</v>
      </c>
      <c r="F69">
        <v>67</v>
      </c>
      <c r="G69">
        <f t="shared" si="2"/>
        <v>22.278276295000001</v>
      </c>
    </row>
    <row r="70" spans="1:7" x14ac:dyDescent="0.25">
      <c r="A70">
        <v>69</v>
      </c>
      <c r="B70" s="3" t="s">
        <v>25418</v>
      </c>
      <c r="C70">
        <v>21</v>
      </c>
      <c r="D70">
        <v>41</v>
      </c>
      <c r="E70">
        <v>23.122766200000001</v>
      </c>
      <c r="F70">
        <v>96</v>
      </c>
      <c r="G70">
        <f t="shared" si="2"/>
        <v>22.273659720000001</v>
      </c>
    </row>
    <row r="71" spans="1:7" x14ac:dyDescent="0.25">
      <c r="A71">
        <v>70</v>
      </c>
      <c r="B71" s="3" t="s">
        <v>25427</v>
      </c>
      <c r="C71">
        <v>18</v>
      </c>
      <c r="D71">
        <v>50</v>
      </c>
      <c r="E71">
        <v>24.869265575</v>
      </c>
      <c r="F71">
        <v>87</v>
      </c>
      <c r="G71">
        <f t="shared" si="2"/>
        <v>22.121559344999998</v>
      </c>
    </row>
    <row r="72" spans="1:7" x14ac:dyDescent="0.25">
      <c r="A72">
        <v>71</v>
      </c>
      <c r="B72" s="3" t="s">
        <v>25441</v>
      </c>
      <c r="C72">
        <v>15</v>
      </c>
      <c r="D72">
        <v>62</v>
      </c>
      <c r="E72">
        <v>26.693195725000002</v>
      </c>
      <c r="F72">
        <v>79</v>
      </c>
      <c r="G72">
        <f t="shared" si="2"/>
        <v>22.015917435000002</v>
      </c>
    </row>
    <row r="73" spans="1:7" x14ac:dyDescent="0.25">
      <c r="A73">
        <v>72</v>
      </c>
      <c r="B73" s="3" t="s">
        <v>25494</v>
      </c>
      <c r="C73">
        <v>9</v>
      </c>
      <c r="D73">
        <v>89</v>
      </c>
      <c r="E73">
        <v>30.624036874999998</v>
      </c>
      <c r="F73">
        <v>60</v>
      </c>
      <c r="G73">
        <f t="shared" si="2"/>
        <v>21.974422125</v>
      </c>
    </row>
    <row r="74" spans="1:7" x14ac:dyDescent="0.25">
      <c r="A74">
        <v>73</v>
      </c>
      <c r="B74" s="3" t="s">
        <v>25446</v>
      </c>
      <c r="C74">
        <v>14</v>
      </c>
      <c r="D74">
        <v>66</v>
      </c>
      <c r="E74">
        <v>27.278956050000001</v>
      </c>
      <c r="F74">
        <v>71</v>
      </c>
      <c r="G74">
        <f t="shared" si="2"/>
        <v>21.967373630000001</v>
      </c>
    </row>
    <row r="75" spans="1:7" x14ac:dyDescent="0.25">
      <c r="A75">
        <v>74</v>
      </c>
      <c r="B75" s="3" t="s">
        <v>25447</v>
      </c>
      <c r="C75">
        <v>14</v>
      </c>
      <c r="D75">
        <v>67</v>
      </c>
      <c r="E75">
        <v>27.164470550000001</v>
      </c>
      <c r="F75">
        <v>73</v>
      </c>
      <c r="G75">
        <f t="shared" si="2"/>
        <v>21.89868233</v>
      </c>
    </row>
    <row r="76" spans="1:7" x14ac:dyDescent="0.25">
      <c r="A76">
        <v>75</v>
      </c>
      <c r="B76" s="3" t="s">
        <v>25465</v>
      </c>
      <c r="C76">
        <v>12</v>
      </c>
      <c r="D76">
        <v>81</v>
      </c>
      <c r="E76">
        <v>28.457153999999999</v>
      </c>
      <c r="F76">
        <v>68</v>
      </c>
      <c r="G76">
        <f t="shared" si="2"/>
        <v>21.874292399999998</v>
      </c>
    </row>
    <row r="77" spans="1:7" x14ac:dyDescent="0.25">
      <c r="A77">
        <v>76</v>
      </c>
      <c r="B77" s="3" t="s">
        <v>25448</v>
      </c>
      <c r="C77">
        <v>14</v>
      </c>
      <c r="D77">
        <v>68</v>
      </c>
      <c r="E77">
        <v>26.857441150000003</v>
      </c>
      <c r="F77">
        <v>78</v>
      </c>
      <c r="G77">
        <f t="shared" si="2"/>
        <v>21.714464690000003</v>
      </c>
    </row>
    <row r="78" spans="1:7" x14ac:dyDescent="0.25">
      <c r="A78">
        <v>77</v>
      </c>
      <c r="B78" s="3" t="s">
        <v>25421</v>
      </c>
      <c r="C78">
        <v>19</v>
      </c>
      <c r="D78">
        <v>44</v>
      </c>
      <c r="E78">
        <v>23.499558750000006</v>
      </c>
      <c r="F78">
        <v>93</v>
      </c>
      <c r="G78">
        <f t="shared" si="2"/>
        <v>21.699735250000003</v>
      </c>
    </row>
    <row r="79" spans="1:7" x14ac:dyDescent="0.25">
      <c r="A79">
        <v>78</v>
      </c>
      <c r="B79" s="3" t="s">
        <v>25456</v>
      </c>
      <c r="C79">
        <v>13</v>
      </c>
      <c r="D79">
        <v>73</v>
      </c>
      <c r="E79">
        <v>27.313760475000009</v>
      </c>
      <c r="F79">
        <v>70</v>
      </c>
      <c r="G79">
        <f t="shared" si="2"/>
        <v>21.588256285000003</v>
      </c>
    </row>
    <row r="80" spans="1:7" x14ac:dyDescent="0.25">
      <c r="A80">
        <v>79</v>
      </c>
      <c r="B80" s="3" t="s">
        <v>25428</v>
      </c>
      <c r="C80">
        <v>18</v>
      </c>
      <c r="D80">
        <v>51</v>
      </c>
      <c r="E80">
        <v>23.379727475000003</v>
      </c>
      <c r="F80">
        <v>94</v>
      </c>
      <c r="G80">
        <f t="shared" si="2"/>
        <v>21.227836485000001</v>
      </c>
    </row>
    <row r="81" spans="1:7" x14ac:dyDescent="0.25">
      <c r="A81">
        <v>80</v>
      </c>
      <c r="B81" s="3" t="s">
        <v>25442</v>
      </c>
      <c r="C81">
        <v>15</v>
      </c>
      <c r="D81">
        <v>63</v>
      </c>
      <c r="E81">
        <v>25.204850075</v>
      </c>
      <c r="F81">
        <v>85</v>
      </c>
      <c r="G81">
        <f t="shared" si="2"/>
        <v>21.122910044999998</v>
      </c>
    </row>
    <row r="82" spans="1:7" x14ac:dyDescent="0.25">
      <c r="A82">
        <v>81</v>
      </c>
      <c r="B82" s="3" t="s">
        <v>25670</v>
      </c>
      <c r="C82">
        <v>4</v>
      </c>
      <c r="D82">
        <v>96</v>
      </c>
      <c r="E82">
        <v>32.411278299999999</v>
      </c>
      <c r="F82">
        <v>54</v>
      </c>
      <c r="G82">
        <f t="shared" si="2"/>
        <v>21.046766980000001</v>
      </c>
    </row>
    <row r="83" spans="1:7" x14ac:dyDescent="0.25">
      <c r="A83">
        <v>82</v>
      </c>
      <c r="B83" s="3" t="s">
        <v>25429</v>
      </c>
      <c r="C83">
        <v>18</v>
      </c>
      <c r="D83">
        <v>52</v>
      </c>
      <c r="E83">
        <v>23.056903999999999</v>
      </c>
      <c r="F83">
        <v>97</v>
      </c>
      <c r="G83">
        <f t="shared" si="2"/>
        <v>21.0341424</v>
      </c>
    </row>
    <row r="84" spans="1:7" x14ac:dyDescent="0.25">
      <c r="A84">
        <v>83</v>
      </c>
      <c r="B84" s="3" t="s">
        <v>25457</v>
      </c>
      <c r="C84">
        <v>13</v>
      </c>
      <c r="D84">
        <v>74</v>
      </c>
      <c r="E84">
        <v>26.171414050000003</v>
      </c>
      <c r="F84">
        <v>80</v>
      </c>
      <c r="G84">
        <f t="shared" si="2"/>
        <v>20.902848430000002</v>
      </c>
    </row>
    <row r="85" spans="1:7" x14ac:dyDescent="0.25">
      <c r="A85">
        <v>84</v>
      </c>
      <c r="B85" s="3" t="s">
        <v>25449</v>
      </c>
      <c r="C85">
        <v>14</v>
      </c>
      <c r="D85">
        <v>69</v>
      </c>
      <c r="E85">
        <v>25.031013050000002</v>
      </c>
      <c r="F85">
        <v>86</v>
      </c>
      <c r="G85">
        <f t="shared" si="2"/>
        <v>20.618607830000002</v>
      </c>
    </row>
    <row r="86" spans="1:7" x14ac:dyDescent="0.25">
      <c r="A86">
        <v>85</v>
      </c>
      <c r="B86" s="3" t="s">
        <v>25495</v>
      </c>
      <c r="C86">
        <v>9</v>
      </c>
      <c r="D86">
        <v>90</v>
      </c>
      <c r="E86">
        <v>28.258533275000001</v>
      </c>
      <c r="F86">
        <v>69</v>
      </c>
      <c r="G86">
        <f t="shared" si="2"/>
        <v>20.555119965000003</v>
      </c>
    </row>
    <row r="87" spans="1:7" x14ac:dyDescent="0.25">
      <c r="A87">
        <v>86</v>
      </c>
      <c r="B87" s="3" t="s">
        <v>25484</v>
      </c>
      <c r="C87">
        <v>10</v>
      </c>
      <c r="D87">
        <v>85</v>
      </c>
      <c r="E87">
        <v>27.083744300000003</v>
      </c>
      <c r="F87">
        <v>74</v>
      </c>
      <c r="G87">
        <f t="shared" si="2"/>
        <v>20.250246580000002</v>
      </c>
    </row>
    <row r="88" spans="1:7" x14ac:dyDescent="0.25">
      <c r="A88">
        <v>87</v>
      </c>
      <c r="B88" s="3" t="s">
        <v>25485</v>
      </c>
      <c r="C88">
        <v>10</v>
      </c>
      <c r="D88">
        <v>86</v>
      </c>
      <c r="E88">
        <v>26.905111150000003</v>
      </c>
      <c r="F88">
        <v>77</v>
      </c>
      <c r="G88">
        <f t="shared" si="2"/>
        <v>20.143066690000001</v>
      </c>
    </row>
    <row r="89" spans="1:7" x14ac:dyDescent="0.25">
      <c r="A89">
        <v>88</v>
      </c>
      <c r="B89" s="3" t="s">
        <v>25892</v>
      </c>
      <c r="C89">
        <v>2</v>
      </c>
      <c r="D89">
        <v>99</v>
      </c>
      <c r="E89">
        <v>32.089794699999999</v>
      </c>
      <c r="F89">
        <v>58</v>
      </c>
      <c r="G89">
        <f t="shared" si="2"/>
        <v>20.053876819999999</v>
      </c>
    </row>
    <row r="90" spans="1:7" x14ac:dyDescent="0.25">
      <c r="A90">
        <v>89</v>
      </c>
      <c r="B90" s="3" t="s">
        <v>25458</v>
      </c>
      <c r="C90">
        <v>13</v>
      </c>
      <c r="D90">
        <v>75</v>
      </c>
      <c r="E90">
        <v>24.704459225000004</v>
      </c>
      <c r="F90">
        <v>88</v>
      </c>
      <c r="G90">
        <f t="shared" si="2"/>
        <v>20.022675535000001</v>
      </c>
    </row>
    <row r="91" spans="1:7" x14ac:dyDescent="0.25">
      <c r="A91">
        <v>90</v>
      </c>
      <c r="B91" s="3" t="s">
        <v>25466</v>
      </c>
      <c r="C91">
        <v>12</v>
      </c>
      <c r="D91">
        <v>82</v>
      </c>
      <c r="E91">
        <v>25.236398450000003</v>
      </c>
      <c r="F91">
        <v>84</v>
      </c>
      <c r="G91">
        <f t="shared" si="2"/>
        <v>19.94183907</v>
      </c>
    </row>
    <row r="92" spans="1:7" x14ac:dyDescent="0.25">
      <c r="A92">
        <v>91</v>
      </c>
      <c r="B92" s="3" t="s">
        <v>25450</v>
      </c>
      <c r="C92">
        <v>14</v>
      </c>
      <c r="D92">
        <v>70</v>
      </c>
      <c r="E92">
        <v>23.798320500000003</v>
      </c>
      <c r="F92">
        <v>92</v>
      </c>
      <c r="G92">
        <f t="shared" si="2"/>
        <v>19.8789923</v>
      </c>
    </row>
    <row r="93" spans="1:7" x14ac:dyDescent="0.25">
      <c r="A93">
        <v>92</v>
      </c>
      <c r="B93" s="3" t="s">
        <v>25756</v>
      </c>
      <c r="C93">
        <v>3</v>
      </c>
      <c r="D93">
        <v>98</v>
      </c>
      <c r="E93">
        <v>30.977127974999998</v>
      </c>
      <c r="F93">
        <v>59</v>
      </c>
      <c r="G93">
        <f t="shared" si="2"/>
        <v>19.786276784999998</v>
      </c>
    </row>
    <row r="94" spans="1:7" x14ac:dyDescent="0.25">
      <c r="A94">
        <v>93</v>
      </c>
      <c r="B94" s="3" t="s">
        <v>25496</v>
      </c>
      <c r="C94">
        <v>9</v>
      </c>
      <c r="D94">
        <v>91</v>
      </c>
      <c r="E94">
        <v>26.942730625000003</v>
      </c>
      <c r="F94">
        <v>76</v>
      </c>
      <c r="G94">
        <f t="shared" si="2"/>
        <v>19.765638375000002</v>
      </c>
    </row>
    <row r="95" spans="1:7" x14ac:dyDescent="0.25">
      <c r="A95">
        <v>94</v>
      </c>
      <c r="B95" s="3" t="s">
        <v>25459</v>
      </c>
      <c r="C95">
        <v>13</v>
      </c>
      <c r="D95">
        <v>76</v>
      </c>
      <c r="E95">
        <v>23.250098750000003</v>
      </c>
      <c r="F95">
        <v>95</v>
      </c>
      <c r="G95">
        <f t="shared" si="2"/>
        <v>19.150059250000002</v>
      </c>
    </row>
    <row r="96" spans="1:7" x14ac:dyDescent="0.25">
      <c r="A96">
        <v>95</v>
      </c>
      <c r="B96" s="3" t="s">
        <v>25432</v>
      </c>
      <c r="C96">
        <v>17</v>
      </c>
      <c r="D96">
        <v>54</v>
      </c>
      <c r="E96">
        <v>20.563666175000002</v>
      </c>
      <c r="F96">
        <v>98</v>
      </c>
      <c r="G96">
        <f t="shared" si="2"/>
        <v>19.138199705000002</v>
      </c>
    </row>
    <row r="97" spans="1:7" x14ac:dyDescent="0.25">
      <c r="A97">
        <v>96</v>
      </c>
      <c r="B97" s="3" t="s">
        <v>25540</v>
      </c>
      <c r="C97">
        <v>7</v>
      </c>
      <c r="D97">
        <v>94</v>
      </c>
      <c r="E97">
        <v>27.006092975000001</v>
      </c>
      <c r="F97">
        <v>75</v>
      </c>
      <c r="G97">
        <f t="shared" si="2"/>
        <v>19.003655784999999</v>
      </c>
    </row>
    <row r="98" spans="1:7" x14ac:dyDescent="0.25">
      <c r="A98">
        <v>97</v>
      </c>
      <c r="B98" s="3" t="s">
        <v>25422</v>
      </c>
      <c r="C98">
        <v>19</v>
      </c>
      <c r="D98">
        <v>45</v>
      </c>
      <c r="E98">
        <v>18.725790425</v>
      </c>
      <c r="F98">
        <v>100</v>
      </c>
      <c r="G98">
        <f t="shared" si="2"/>
        <v>18.835474255000001</v>
      </c>
    </row>
    <row r="99" spans="1:7" x14ac:dyDescent="0.25">
      <c r="A99">
        <v>98</v>
      </c>
      <c r="B99" s="3" t="s">
        <v>25433</v>
      </c>
      <c r="C99">
        <v>17</v>
      </c>
      <c r="D99">
        <v>55</v>
      </c>
      <c r="E99">
        <v>19.861838000000002</v>
      </c>
      <c r="F99">
        <v>99</v>
      </c>
      <c r="G99">
        <f t="shared" si="2"/>
        <v>18.717102799999999</v>
      </c>
    </row>
    <row r="100" spans="1:7" x14ac:dyDescent="0.25">
      <c r="A100">
        <v>99</v>
      </c>
      <c r="B100" s="3" t="s">
        <v>25486</v>
      </c>
      <c r="C100">
        <v>10</v>
      </c>
      <c r="D100">
        <v>87</v>
      </c>
      <c r="E100">
        <v>24.478015350000003</v>
      </c>
      <c r="F100">
        <v>90</v>
      </c>
      <c r="G100">
        <f t="shared" si="2"/>
        <v>18.68680921</v>
      </c>
    </row>
    <row r="101" spans="1:7" x14ac:dyDescent="0.25">
      <c r="A101">
        <v>100</v>
      </c>
      <c r="B101" s="3" t="s">
        <v>25514</v>
      </c>
      <c r="C101">
        <v>8</v>
      </c>
      <c r="D101">
        <v>92</v>
      </c>
      <c r="E101">
        <v>25.535281925000003</v>
      </c>
      <c r="F101">
        <v>83</v>
      </c>
      <c r="G101">
        <f t="shared" si="2"/>
        <v>18.521169155000003</v>
      </c>
    </row>
  </sheetData>
  <sortState xmlns:xlrd2="http://schemas.microsoft.com/office/spreadsheetml/2017/richdata2" ref="A2:G101">
    <sortCondition ref="A2"/>
  </sortState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F9FE-EEB1-4621-961B-7BD9584804B1}">
  <dimension ref="A1"/>
  <sheetViews>
    <sheetView tabSelected="1" workbookViewId="0"/>
  </sheetViews>
  <sheetFormatPr defaultRowHeight="13.8" x14ac:dyDescent="0.25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USvideos 数据清洗</vt:lpstr>
      <vt:lpstr>指标相关数据</vt:lpstr>
      <vt:lpstr>上榜个数</vt:lpstr>
      <vt:lpstr>视频信息</vt:lpstr>
      <vt:lpstr>榜</vt:lpstr>
      <vt:lpstr>前100</vt:lpstr>
      <vt:lpstr>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</dc:creator>
  <cp:lastModifiedBy>Windows 用户</cp:lastModifiedBy>
  <dcterms:created xsi:type="dcterms:W3CDTF">2020-07-17T12:17:15Z</dcterms:created>
  <dcterms:modified xsi:type="dcterms:W3CDTF">2020-07-19T07:26:48Z</dcterms:modified>
</cp:coreProperties>
</file>